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jections" sheetId="1" r:id="rId3"/>
    <sheet state="hidden" name="2017-11-06" sheetId="2" r:id="rId4"/>
    <sheet state="hidden" name="2017-11-05" sheetId="3" r:id="rId5"/>
    <sheet state="hidden" name="2017-11-04" sheetId="4" r:id="rId6"/>
    <sheet state="hidden" name="2017-11-03" sheetId="5" r:id="rId7"/>
    <sheet state="hidden" name="2017-11-01" sheetId="6" r:id="rId8"/>
    <sheet state="hidden" name="2017-10-31" sheetId="7" r:id="rId9"/>
    <sheet state="hidden" name="2017-10-30" sheetId="8" r:id="rId10"/>
    <sheet state="hidden" name="2017-10-29" sheetId="9" r:id="rId11"/>
    <sheet state="hidden" name="2017-10-28" sheetId="10" r:id="rId12"/>
    <sheet state="hidden" name="2017-10-27" sheetId="11" r:id="rId13"/>
    <sheet state="hidden" name="2017-10-26" sheetId="12" r:id="rId14"/>
    <sheet state="hidden" name="2017-10-25" sheetId="13" r:id="rId15"/>
    <sheet state="hidden" name="2017-10-24.2" sheetId="14" r:id="rId16"/>
    <sheet state="hidden" name="2017-10-24" sheetId="15" r:id="rId17"/>
    <sheet state="hidden" name="2017-10-23" sheetId="16" r:id="rId18"/>
    <sheet state="visible" name="Instructions" sheetId="17" r:id="rId19"/>
    <sheet state="visible" name="Top5" sheetId="18" r:id="rId20"/>
    <sheet state="visible" name="FD" sheetId="19" r:id="rId21"/>
    <sheet state="visible" name="DK" sheetId="20" r:id="rId22"/>
    <sheet state="visible" name="EPS" sheetId="21" r:id="rId23"/>
    <sheet state="visible" name="Pace" sheetId="22" r:id="rId24"/>
    <sheet state="visible" name="Ghosts" sheetId="23" r:id="rId25"/>
    <sheet state="visible" name="Assumptions" sheetId="24" r:id="rId26"/>
    <sheet state="visible" name="Schedule" sheetId="25" r:id="rId27"/>
    <sheet state="visible" name="Index_of_Stuff" sheetId="26" r:id="rId28"/>
    <sheet state="hidden" name="2017-10-17" sheetId="27" r:id="rId29"/>
    <sheet state="hidden" name="2017-10-18" sheetId="28" r:id="rId30"/>
    <sheet state="hidden" name="2017-10-19" sheetId="29" r:id="rId31"/>
    <sheet state="hidden" name="2017-10-20" sheetId="30" r:id="rId32"/>
  </sheets>
  <definedNames>
    <definedName hidden="1" localSheetId="24" name="_xlnm._FilterDatabase">Schedule!$A$1:$G$1231</definedName>
  </definedNames>
  <calcPr/>
  <pivotCaches>
    <pivotCache cacheId="0" r:id="rId33"/>
  </pivotCaches>
</workbook>
</file>

<file path=xl/sharedStrings.xml><?xml version="1.0" encoding="utf-8"?>
<sst xmlns="http://schemas.openxmlformats.org/spreadsheetml/2006/main" count="67890" uniqueCount="2004">
  <si>
    <t>Name</t>
  </si>
  <si>
    <t>Team</t>
  </si>
  <si>
    <t>Opp</t>
  </si>
  <si>
    <t>Pace</t>
  </si>
  <si>
    <t>USG%</t>
  </si>
  <si>
    <t>Exp. Min.</t>
  </si>
  <si>
    <t>xUSG%</t>
  </si>
  <si>
    <t>DK</t>
  </si>
  <si>
    <t>DK_Pos</t>
  </si>
  <si>
    <t>DK$</t>
  </si>
  <si>
    <t>DK/$1K</t>
  </si>
  <si>
    <t>DK-Pref</t>
  </si>
  <si>
    <t>FD</t>
  </si>
  <si>
    <t>FD_Pos</t>
  </si>
  <si>
    <t>FD$</t>
  </si>
  <si>
    <t>FD/$1K</t>
  </si>
  <si>
    <t>FD-Pref</t>
  </si>
  <si>
    <t>Raw Poss.</t>
  </si>
  <si>
    <t>Adj. Poss.</t>
  </si>
  <si>
    <t>2PM</t>
  </si>
  <si>
    <t>3PM</t>
  </si>
  <si>
    <t>FTM</t>
  </si>
  <si>
    <t>TOV</t>
  </si>
  <si>
    <t>DK USG</t>
  </si>
  <si>
    <t>DK Base</t>
  </si>
  <si>
    <t>FD USG</t>
  </si>
  <si>
    <t>FD Base</t>
  </si>
  <si>
    <t>PG</t>
  </si>
  <si>
    <t>SG</t>
  </si>
  <si>
    <t>SF</t>
  </si>
  <si>
    <t>PF</t>
  </si>
  <si>
    <t>C</t>
  </si>
  <si>
    <t>Today's Date</t>
  </si>
  <si>
    <t>Last Updated</t>
  </si>
  <si>
    <t>D'Angelo Russell</t>
  </si>
  <si>
    <t>Dennis Schroder</t>
  </si>
  <si>
    <t>ATL</t>
  </si>
  <si>
    <t>BOS</t>
  </si>
  <si>
    <t>CLE</t>
  </si>
  <si>
    <t>Kent Bazemore</t>
  </si>
  <si>
    <t>SG/SF</t>
  </si>
  <si>
    <t>Taurean Waller-Prince</t>
  </si>
  <si>
    <t>Luke Babbitt</t>
  </si>
  <si>
    <t>John Collins</t>
  </si>
  <si>
    <t>SF/PF</t>
  </si>
  <si>
    <t>PF/C</t>
  </si>
  <si>
    <t>HOME</t>
  </si>
  <si>
    <t>AWAY</t>
  </si>
  <si>
    <t>Dewayne Dedmon</t>
  </si>
  <si>
    <t>Atlanta Hawks</t>
  </si>
  <si>
    <t>Boston Celtics</t>
  </si>
  <si>
    <t>Marco Belinelli</t>
  </si>
  <si>
    <t>Phoenix Suns</t>
  </si>
  <si>
    <t>Brooklyn Nets</t>
  </si>
  <si>
    <t>Isaiah Taylor</t>
  </si>
  <si>
    <t>Golden State Warriors</t>
  </si>
  <si>
    <t>Miami Heat</t>
  </si>
  <si>
    <t>Malcolm Delaney</t>
  </si>
  <si>
    <t>PG/SG</t>
  </si>
  <si>
    <t>Cleveland Cavaliers</t>
  </si>
  <si>
    <t>Nicolas Brussino</t>
  </si>
  <si>
    <t>Tyler Dorsey</t>
  </si>
  <si>
    <t>Los Angeles Clippers</t>
  </si>
  <si>
    <t>DeAndre' Bembry</t>
  </si>
  <si>
    <t/>
  </si>
  <si>
    <t>Orlando Magic</t>
  </si>
  <si>
    <t>Ersan Ilyasova</t>
  </si>
  <si>
    <t>Josh Magette</t>
  </si>
  <si>
    <t>Toronto Raptors</t>
  </si>
  <si>
    <t>Washington Wizards</t>
  </si>
  <si>
    <t>Mike Muscala</t>
  </si>
  <si>
    <t>Houston Rockets</t>
  </si>
  <si>
    <t>Utah Jazz</t>
  </si>
  <si>
    <t>Miles Plumlee</t>
  </si>
  <si>
    <t>Al Horford</t>
  </si>
  <si>
    <t>San Antonio Spurs</t>
  </si>
  <si>
    <t>Kyrie Irving</t>
  </si>
  <si>
    <t>New York Knicks</t>
  </si>
  <si>
    <t>Indiana Pacers</t>
  </si>
  <si>
    <t>Jaylen Brown</t>
  </si>
  <si>
    <t>Minnesota Timberwolves</t>
  </si>
  <si>
    <t>Charlotte Hornets</t>
  </si>
  <si>
    <t>Portland Trail Blazers</t>
  </si>
  <si>
    <t>Oklahoma City Thunder</t>
  </si>
  <si>
    <t>Jayson Tatum</t>
  </si>
  <si>
    <t>Los Angeles Lakers</t>
  </si>
  <si>
    <t>Memphis Grizzlies</t>
  </si>
  <si>
    <t>Marcus Smart</t>
  </si>
  <si>
    <t>ORL</t>
  </si>
  <si>
    <t>Terry Rozier</t>
  </si>
  <si>
    <t>Aron Baynes</t>
  </si>
  <si>
    <t>Semi Ojeleye</t>
  </si>
  <si>
    <t>Daniel Theis</t>
  </si>
  <si>
    <t>Shane Larkin</t>
  </si>
  <si>
    <t>Abdel Nader</t>
  </si>
  <si>
    <t>Marcus Morris</t>
  </si>
  <si>
    <t>Gordon Hayward</t>
  </si>
  <si>
    <t>Guerschon Yabusele</t>
  </si>
  <si>
    <t>Jabari Bird</t>
  </si>
  <si>
    <t>Kadeem Allen</t>
  </si>
  <si>
    <t>BRK</t>
  </si>
  <si>
    <t>PHO</t>
  </si>
  <si>
    <t>DeMarre Carroll</t>
  </si>
  <si>
    <t>Rondae Hollis-Jefferson</t>
  </si>
  <si>
    <t>Caris LeVert</t>
  </si>
  <si>
    <t>Kemba Walker</t>
  </si>
  <si>
    <t>CHO</t>
  </si>
  <si>
    <t>MIN</t>
  </si>
  <si>
    <t>Dwight Howard</t>
  </si>
  <si>
    <t>Allen Crabbe</t>
  </si>
  <si>
    <t>Jeremy Lamb</t>
  </si>
  <si>
    <t>Joe Harris</t>
  </si>
  <si>
    <t>Frank Kaminsky</t>
  </si>
  <si>
    <t>Spencer Dinwiddie</t>
  </si>
  <si>
    <t>Marvin Williams</t>
  </si>
  <si>
    <t>Timofey Mozgov</t>
  </si>
  <si>
    <t>Dwayne Bacon</t>
  </si>
  <si>
    <t>Quincy Acy</t>
  </si>
  <si>
    <t>Malik Monk</t>
  </si>
  <si>
    <t>Tyler Zeller</t>
  </si>
  <si>
    <t>Cody Zeller</t>
  </si>
  <si>
    <t>Trevor Booker</t>
  </si>
  <si>
    <t>Treveon Graham</t>
  </si>
  <si>
    <t>Isaiah Whitehead</t>
  </si>
  <si>
    <t>Michael Carter-Williams</t>
  </si>
  <si>
    <t>Jarrett Allen</t>
  </si>
  <si>
    <t>Johnny O'Bryant</t>
  </si>
  <si>
    <t>Jeremy Lin</t>
  </si>
  <si>
    <t>Julyan Stone</t>
  </si>
  <si>
    <t>Sean Kilpatrick</t>
  </si>
  <si>
    <t>Mangok Mathiang</t>
  </si>
  <si>
    <t>Yakuba Ouattara</t>
  </si>
  <si>
    <t>Marcus Paige</t>
  </si>
  <si>
    <t>Michael Kidd-Gilchrist</t>
  </si>
  <si>
    <t>Kevin Durant</t>
  </si>
  <si>
    <t>GSW</t>
  </si>
  <si>
    <t>MIA</t>
  </si>
  <si>
    <t>Nicolas Batum</t>
  </si>
  <si>
    <t>Stephen Curry</t>
  </si>
  <si>
    <t>LeBron James</t>
  </si>
  <si>
    <t>Klay Thompson</t>
  </si>
  <si>
    <t>Jae Crowder</t>
  </si>
  <si>
    <t>Draymond Green</t>
  </si>
  <si>
    <t>Kevin Love</t>
  </si>
  <si>
    <t>Andre Iguodala</t>
  </si>
  <si>
    <t>Derrick Rose</t>
  </si>
  <si>
    <t>J.R. Smith</t>
  </si>
  <si>
    <t>Jordan Bell</t>
  </si>
  <si>
    <t>Dwyane Wade</t>
  </si>
  <si>
    <t>Jeff Green</t>
  </si>
  <si>
    <t>Patrick McCaw</t>
  </si>
  <si>
    <t>Kyle Korver</t>
  </si>
  <si>
    <t>Shaun Livingston</t>
  </si>
  <si>
    <t>Channing Frye</t>
  </si>
  <si>
    <t>Zaza Pachulia</t>
  </si>
  <si>
    <t>Ante Zizic</t>
  </si>
  <si>
    <t>Cedi Osman</t>
  </si>
  <si>
    <t>JaVale McGee</t>
  </si>
  <si>
    <t>Iman Shumpert</t>
  </si>
  <si>
    <t>Nick Young</t>
  </si>
  <si>
    <t>Isaiah Thomas</t>
  </si>
  <si>
    <t>Omri Casspi</t>
  </si>
  <si>
    <t>John Holland</t>
  </si>
  <si>
    <t>Chris Boucher</t>
  </si>
  <si>
    <t>Jose Calderon</t>
  </si>
  <si>
    <t>Damian Jones</t>
  </si>
  <si>
    <t>London Perrantes</t>
  </si>
  <si>
    <t>David West</t>
  </si>
  <si>
    <t>Tristan Thompson</t>
  </si>
  <si>
    <t>Kevon Looney</t>
  </si>
  <si>
    <t>James Harden</t>
  </si>
  <si>
    <t>HOU</t>
  </si>
  <si>
    <t>UTA</t>
  </si>
  <si>
    <t>Quinn Cook</t>
  </si>
  <si>
    <t>Trevor Ariza</t>
  </si>
  <si>
    <t>Goran Dragic</t>
  </si>
  <si>
    <t>Eric Gordon</t>
  </si>
  <si>
    <t>Josh Richardson</t>
  </si>
  <si>
    <t>Hassan Whiteside</t>
  </si>
  <si>
    <t>Ryan Anderson</t>
  </si>
  <si>
    <t>Luc Mbah a Moute</t>
  </si>
  <si>
    <t>James Johnson</t>
  </si>
  <si>
    <t>P.J. Tucker</t>
  </si>
  <si>
    <t>Tyler Johnson</t>
  </si>
  <si>
    <t>Clint Capela</t>
  </si>
  <si>
    <t>Nene Hilario</t>
  </si>
  <si>
    <t>Wayne Ellington</t>
  </si>
  <si>
    <t>Bobby Brown</t>
  </si>
  <si>
    <t>Briante Weber</t>
  </si>
  <si>
    <t>Justise Winslow</t>
  </si>
  <si>
    <t>Chinanu Onuaku</t>
  </si>
  <si>
    <t>Kelly Olynyk</t>
  </si>
  <si>
    <t>Okaro White</t>
  </si>
  <si>
    <t>Chris Paul</t>
  </si>
  <si>
    <t>Bam Adebayo</t>
  </si>
  <si>
    <t>Demetrius Jackson</t>
  </si>
  <si>
    <t>A.J. Hammons</t>
  </si>
  <si>
    <t>Isaiah Canaan</t>
  </si>
  <si>
    <t>Tarik Black</t>
  </si>
  <si>
    <t>Troy Williams</t>
  </si>
  <si>
    <t>Derrick Walton</t>
  </si>
  <si>
    <t>Zhou Qi</t>
  </si>
  <si>
    <t>Dion Waiters</t>
  </si>
  <si>
    <t>Darren Collison</t>
  </si>
  <si>
    <t>IND</t>
  </si>
  <si>
    <t>NYK</t>
  </si>
  <si>
    <t>Jordan Mickey</t>
  </si>
  <si>
    <t>Thaddeus Young</t>
  </si>
  <si>
    <t>Matt Williams</t>
  </si>
  <si>
    <t>Victor Oladipo</t>
  </si>
  <si>
    <t>Myles Turner</t>
  </si>
  <si>
    <t>Bojan Bogdanovic</t>
  </si>
  <si>
    <t>Rodney McGruder</t>
  </si>
  <si>
    <t>Domantas Sabonis</t>
  </si>
  <si>
    <t>Udonis Haslem</t>
  </si>
  <si>
    <t>Cory Joseph</t>
  </si>
  <si>
    <t>Devin Booker</t>
  </si>
  <si>
    <t>Lance Stephenson</t>
  </si>
  <si>
    <t>Mike James</t>
  </si>
  <si>
    <t>T.J. Leaf</t>
  </si>
  <si>
    <t>T.J. Warren</t>
  </si>
  <si>
    <t>Al Jefferson</t>
  </si>
  <si>
    <t>Tyson Chandler</t>
  </si>
  <si>
    <t>Damien Wilkins</t>
  </si>
  <si>
    <t>Dragan Bender</t>
  </si>
  <si>
    <t>Alex Poythress</t>
  </si>
  <si>
    <t>Josh Jackson</t>
  </si>
  <si>
    <t>Edmond Sumner</t>
  </si>
  <si>
    <t>Tyler Ulis</t>
  </si>
  <si>
    <t>Glenn Robinson</t>
  </si>
  <si>
    <t>Ike Anigbogu</t>
  </si>
  <si>
    <t>Marquese Chriss</t>
  </si>
  <si>
    <t>Joe Young</t>
  </si>
  <si>
    <t>Alex Len</t>
  </si>
  <si>
    <t>Blake Griffin</t>
  </si>
  <si>
    <t>LAC</t>
  </si>
  <si>
    <t>Troy Daniels</t>
  </si>
  <si>
    <t>Danilo Gallinari</t>
  </si>
  <si>
    <t>Alan Williams</t>
  </si>
  <si>
    <t>DeAndre Jordan</t>
  </si>
  <si>
    <t>Alec Peters</t>
  </si>
  <si>
    <t>Patrick Beverley</t>
  </si>
  <si>
    <t>Brandon Knight</t>
  </si>
  <si>
    <t>Austin Rivers</t>
  </si>
  <si>
    <t>Davon Reed</t>
  </si>
  <si>
    <t>Lou Williams</t>
  </si>
  <si>
    <t>Derrick Jones</t>
  </si>
  <si>
    <t>Wesley Johnson</t>
  </si>
  <si>
    <t>Eric Bledsoe</t>
  </si>
  <si>
    <t>Willie Reed</t>
  </si>
  <si>
    <t>Jared Dudley</t>
  </si>
  <si>
    <t>Sindarius Thornwell</t>
  </si>
  <si>
    <t>Sam Dekker</t>
  </si>
  <si>
    <t>Jawun Evans</t>
  </si>
  <si>
    <t>Brice Johnson</t>
  </si>
  <si>
    <t>C.J. Williams</t>
  </si>
  <si>
    <t>Jamil Wilson</t>
  </si>
  <si>
    <t>Milos Teodosic</t>
  </si>
  <si>
    <t>Montrezl Harrell</t>
  </si>
  <si>
    <t>Kentavious Caldwell-Pope</t>
  </si>
  <si>
    <t>LAL</t>
  </si>
  <si>
    <t>MEM</t>
  </si>
  <si>
    <t>Brandon Ingram</t>
  </si>
  <si>
    <t>Lonzo Ball</t>
  </si>
  <si>
    <t>Kyle Kuzma</t>
  </si>
  <si>
    <t>Brook Lopez</t>
  </si>
  <si>
    <t>Julius Randle</t>
  </si>
  <si>
    <t>Jordan Clarkson</t>
  </si>
  <si>
    <t>Josh Hart</t>
  </si>
  <si>
    <t>Corey Brewer</t>
  </si>
  <si>
    <t>Tyler Ennis</t>
  </si>
  <si>
    <t>Andrew Bogut</t>
  </si>
  <si>
    <t>Alex Caruso</t>
  </si>
  <si>
    <t>Ivica Zubac</t>
  </si>
  <si>
    <t>Larry Nance</t>
  </si>
  <si>
    <t>Luol Deng</t>
  </si>
  <si>
    <t>Thomas Bryant</t>
  </si>
  <si>
    <t>Vander Blue</t>
  </si>
  <si>
    <t>Marc Gasol</t>
  </si>
  <si>
    <t>Mike Conley</t>
  </si>
  <si>
    <t>James Ennis</t>
  </si>
  <si>
    <t>Dillon Brooks</t>
  </si>
  <si>
    <t>Tyreke Evans</t>
  </si>
  <si>
    <t>Jarell Martin</t>
  </si>
  <si>
    <t>Mario Chalmers</t>
  </si>
  <si>
    <t>Chandler Parsons</t>
  </si>
  <si>
    <t>Brandan Wright</t>
  </si>
  <si>
    <t>Andrew Harrison</t>
  </si>
  <si>
    <t>Ben McLemore</t>
  </si>
  <si>
    <t>Deyonta Davis</t>
  </si>
  <si>
    <t>Ivan Rabb</t>
  </si>
  <si>
    <t>JaMychal Green</t>
  </si>
  <si>
    <t>Kobi Simmons</t>
  </si>
  <si>
    <t>Vince Hunter</t>
  </si>
  <si>
    <t>Wayne Selden</t>
  </si>
  <si>
    <t>Andrew Wiggins</t>
  </si>
  <si>
    <t>Jimmy Butler</t>
  </si>
  <si>
    <t>Karl-Anthony Towns</t>
  </si>
  <si>
    <t>Jeff Teague</t>
  </si>
  <si>
    <t>Taj Gibson</t>
  </si>
  <si>
    <t>Jamal Crawford</t>
  </si>
  <si>
    <t>Tyus Jones</t>
  </si>
  <si>
    <t>Gorgui Dieng</t>
  </si>
  <si>
    <t>Nemanja Bjelica</t>
  </si>
  <si>
    <t>Shabazz Muhammad</t>
  </si>
  <si>
    <t>Aaron Brooks</t>
  </si>
  <si>
    <t>Anthony Brown</t>
  </si>
  <si>
    <t>Cole Aldrich</t>
  </si>
  <si>
    <t>Justin Patton</t>
  </si>
  <si>
    <t>Marcus Georges-Hunt</t>
  </si>
  <si>
    <t>Kristaps Porzingis</t>
  </si>
  <si>
    <t>Tim Hardaway</t>
  </si>
  <si>
    <t>Courtney Lee</t>
  </si>
  <si>
    <t>Jarrett Jack</t>
  </si>
  <si>
    <t>Enes Kanter</t>
  </si>
  <si>
    <t>Frank Ntilikina</t>
  </si>
  <si>
    <t>Doug McDermott</t>
  </si>
  <si>
    <t>Kyle O'Quinn</t>
  </si>
  <si>
    <t>Michael Beasley</t>
  </si>
  <si>
    <t>Willy Hernangomez</t>
  </si>
  <si>
    <t>Lance Thomas</t>
  </si>
  <si>
    <t>Damyean Dotson</t>
  </si>
  <si>
    <t>Isaiah Hicks</t>
  </si>
  <si>
    <t>Joakim Noah</t>
  </si>
  <si>
    <t>Luke Kornet</t>
  </si>
  <si>
    <t>Mindaugas Kuzminskas</t>
  </si>
  <si>
    <t>Ramon Sessions</t>
  </si>
  <si>
    <t>Ron Baker</t>
  </si>
  <si>
    <t>Paul George</t>
  </si>
  <si>
    <t>OKC</t>
  </si>
  <si>
    <t>POR</t>
  </si>
  <si>
    <t>Carmelo Anthony</t>
  </si>
  <si>
    <t>Russell Westbrook</t>
  </si>
  <si>
    <t>Steven Adams</t>
  </si>
  <si>
    <t>Jerami Grant</t>
  </si>
  <si>
    <t>Andre Roberson</t>
  </si>
  <si>
    <t>Raymond Felton</t>
  </si>
  <si>
    <t>Alex Abrines</t>
  </si>
  <si>
    <t>Patrick Patterson</t>
  </si>
  <si>
    <t>Josh Huestis</t>
  </si>
  <si>
    <t>Terrance Ferguson</t>
  </si>
  <si>
    <t>Dakari Johnson</t>
  </si>
  <si>
    <t>Daniel Hamilton</t>
  </si>
  <si>
    <t>Kyle Singler</t>
  </si>
  <si>
    <t>Nick Collison</t>
  </si>
  <si>
    <t>PJ Dozier</t>
  </si>
  <si>
    <t>Aaron Gordon</t>
  </si>
  <si>
    <t>Evan Fournier</t>
  </si>
  <si>
    <t>Nikola Vucevic</t>
  </si>
  <si>
    <t>Elfrid Payton</t>
  </si>
  <si>
    <t>Jonathon Simmons</t>
  </si>
  <si>
    <t>Terrence Ross</t>
  </si>
  <si>
    <t>Shelvin Mack</t>
  </si>
  <si>
    <t>Jonathan Isaac</t>
  </si>
  <si>
    <t>Bismack Biyombo</t>
  </si>
  <si>
    <t>Mario Hezonja</t>
  </si>
  <si>
    <t>PG/SF</t>
  </si>
  <si>
    <t>Adreian Payne</t>
  </si>
  <si>
    <t>Arron Afflalo</t>
  </si>
  <si>
    <t>D.J. Augustin</t>
  </si>
  <si>
    <t>Jamel Artis</t>
  </si>
  <si>
    <t>Khem Birch</t>
  </si>
  <si>
    <t>Marreese Speights</t>
  </si>
  <si>
    <t>Wesley Iwundu</t>
  </si>
  <si>
    <t>SAS</t>
  </si>
  <si>
    <t>C.J. McCollum</t>
  </si>
  <si>
    <t>Damian Lillard</t>
  </si>
  <si>
    <t>Maurice Harkless</t>
  </si>
  <si>
    <t>Evan Turner</t>
  </si>
  <si>
    <t>Jusuf Nurkic</t>
  </si>
  <si>
    <t>Pat Connaughton</t>
  </si>
  <si>
    <t>Ed Davis</t>
  </si>
  <si>
    <t>Noah Vonleh</t>
  </si>
  <si>
    <t>Caleb Swanigan</t>
  </si>
  <si>
    <t>Zach Collins</t>
  </si>
  <si>
    <t>Shabazz Napier</t>
  </si>
  <si>
    <t>Al-Farouq Aminu</t>
  </si>
  <si>
    <t>C.J. Wilcox</t>
  </si>
  <si>
    <t>Jake Layman</t>
  </si>
  <si>
    <t>Meyers Leonard</t>
  </si>
  <si>
    <t>Wade Baldwin</t>
  </si>
  <si>
    <t>LaMarcus Aldridge</t>
  </si>
  <si>
    <t>Danny Green</t>
  </si>
  <si>
    <t>Kyle Anderson</t>
  </si>
  <si>
    <t>Dejounte Murray</t>
  </si>
  <si>
    <t>Pau Gasol</t>
  </si>
  <si>
    <t>Patty Mills</t>
  </si>
  <si>
    <t>Rudy Gay</t>
  </si>
  <si>
    <t>Manu Ginobili</t>
  </si>
  <si>
    <t>Bryn Forbes</t>
  </si>
  <si>
    <t>Brandon Paul</t>
  </si>
  <si>
    <t>Darrun Hilliard</t>
  </si>
  <si>
    <t>Davis Bertans</t>
  </si>
  <si>
    <t>Derrick White</t>
  </si>
  <si>
    <t>Joffrey Lauvergne</t>
  </si>
  <si>
    <t>Kawhi Leonard</t>
  </si>
  <si>
    <t>Matt Costello</t>
  </si>
  <si>
    <t>Tony Parker</t>
  </si>
  <si>
    <t>DeMar DeRozan</t>
  </si>
  <si>
    <t>TOR</t>
  </si>
  <si>
    <t>WAS</t>
  </si>
  <si>
    <t>Kyle Lowry</t>
  </si>
  <si>
    <t>Serge Ibaka</t>
  </si>
  <si>
    <t>Norman Powell</t>
  </si>
  <si>
    <t>Jonas Valanciunas</t>
  </si>
  <si>
    <t>C.J. Miles</t>
  </si>
  <si>
    <t>Delon Wright</t>
  </si>
  <si>
    <t>Pascal Siakam</t>
  </si>
  <si>
    <t>OG Anunoby</t>
  </si>
  <si>
    <t>Jakob Poeltl</t>
  </si>
  <si>
    <t>Fred VanVleet</t>
  </si>
  <si>
    <t>Lucas Nogueira</t>
  </si>
  <si>
    <t>Alfonzo McKinnie</t>
  </si>
  <si>
    <t>Bruno Caboclo</t>
  </si>
  <si>
    <t>Lorenzo Brown</t>
  </si>
  <si>
    <t>Malcolm Miller</t>
  </si>
  <si>
    <t>Ricky Rubio</t>
  </si>
  <si>
    <t>Rudy Gobert</t>
  </si>
  <si>
    <t>Joe Ingles</t>
  </si>
  <si>
    <t>Rodney Hood</t>
  </si>
  <si>
    <t>Donovan Mitchell</t>
  </si>
  <si>
    <t>Derrick Favors</t>
  </si>
  <si>
    <t>Thabo Sefolosha</t>
  </si>
  <si>
    <t>Jonas Jerebko</t>
  </si>
  <si>
    <t>Ekpe Udoh</t>
  </si>
  <si>
    <t>Alec Burks</t>
  </si>
  <si>
    <t>Dante Exum</t>
  </si>
  <si>
    <t>Eric Griffin</t>
  </si>
  <si>
    <t>Joe Johnson</t>
  </si>
  <si>
    <t>Nate Wolters</t>
  </si>
  <si>
    <t>Raul Neto</t>
  </si>
  <si>
    <t>Royce O'Neale</t>
  </si>
  <si>
    <t>Tony Bradley</t>
  </si>
  <si>
    <t>John Wall</t>
  </si>
  <si>
    <t>Otto Porter</t>
  </si>
  <si>
    <t>Bradley Beal</t>
  </si>
  <si>
    <t>Marcin Gortat</t>
  </si>
  <si>
    <t>Kelly Oubre</t>
  </si>
  <si>
    <t>Mike Scott</t>
  </si>
  <si>
    <t>Jodie Meeks</t>
  </si>
  <si>
    <t>Markieff Morris</t>
  </si>
  <si>
    <t>Ian Mahinmi</t>
  </si>
  <si>
    <t>Tim Frazier</t>
  </si>
  <si>
    <t>Jason Smith</t>
  </si>
  <si>
    <t>Chris McCullough</t>
  </si>
  <si>
    <t>Devin Robinson</t>
  </si>
  <si>
    <t>Mike Young</t>
  </si>
  <si>
    <t>Sheldon Mac</t>
  </si>
  <si>
    <t>Tomas Satoransky</t>
  </si>
  <si>
    <t>Justin Holiday</t>
  </si>
  <si>
    <t>CHI</t>
  </si>
  <si>
    <t>NOP</t>
  </si>
  <si>
    <t>Lauri Markkanen</t>
  </si>
  <si>
    <t>Robin Lopez</t>
  </si>
  <si>
    <t>David Nwaba</t>
  </si>
  <si>
    <t>Jerian Grant</t>
  </si>
  <si>
    <t>Kris Dunn</t>
  </si>
  <si>
    <t>Denzel Valentine</t>
  </si>
  <si>
    <t>Detroit Pistons</t>
  </si>
  <si>
    <t>Sacramento Kings</t>
  </si>
  <si>
    <t>Paul Zipser</t>
  </si>
  <si>
    <t>Chicago Bulls</t>
  </si>
  <si>
    <t>New Orleans Pelicans</t>
  </si>
  <si>
    <t>Cristiano Felicio</t>
  </si>
  <si>
    <t>Dallas Mavericks</t>
  </si>
  <si>
    <t>Quincy Pondexter</t>
  </si>
  <si>
    <t>Denver Nuggets</t>
  </si>
  <si>
    <t>Antonio Blakeney</t>
  </si>
  <si>
    <t>Bobby Portis</t>
  </si>
  <si>
    <t>Cameron Payne</t>
  </si>
  <si>
    <t>Kay Felder</t>
  </si>
  <si>
    <t>Nikola Mirotic</t>
  </si>
  <si>
    <t>Ryan Arcidiacono</t>
  </si>
  <si>
    <t>Zach LaVine</t>
  </si>
  <si>
    <t>Harrison Barnes</t>
  </si>
  <si>
    <t>DAL</t>
  </si>
  <si>
    <t>Wesley Matthews</t>
  </si>
  <si>
    <t>Dennis Smith</t>
  </si>
  <si>
    <t>Yogi Ferrell</t>
  </si>
  <si>
    <t>Dirk Nowitzki</t>
  </si>
  <si>
    <t>J.J. Barea</t>
  </si>
  <si>
    <t>Nerlens Noel</t>
  </si>
  <si>
    <t>Dwight Powell</t>
  </si>
  <si>
    <t>Devin Harris</t>
  </si>
  <si>
    <t>Salah Mejri</t>
  </si>
  <si>
    <t>Dorian Finney-Smith</t>
  </si>
  <si>
    <t>Gian Clavell</t>
  </si>
  <si>
    <t>Jeff Withey</t>
  </si>
  <si>
    <t>Johnathan Motley</t>
  </si>
  <si>
    <t>Josh McRoberts</t>
  </si>
  <si>
    <t>Maxi Kleber</t>
  </si>
  <si>
    <t>Seth Curry</t>
  </si>
  <si>
    <t>Gary Harris</t>
  </si>
  <si>
    <t>DEN</t>
  </si>
  <si>
    <t>Nikola Jokic</t>
  </si>
  <si>
    <t>Paul Millsap</t>
  </si>
  <si>
    <t>Wilson Chandler</t>
  </si>
  <si>
    <t>Will Barton</t>
  </si>
  <si>
    <t>Jamal Murray</t>
  </si>
  <si>
    <t>Emmanuel Mudiay</t>
  </si>
  <si>
    <t>Mason Plumlee</t>
  </si>
  <si>
    <t>Kenneth Faried</t>
  </si>
  <si>
    <t>Malik Beasley</t>
  </si>
  <si>
    <t>Richard Jefferson</t>
  </si>
  <si>
    <t>Darrell Arthur</t>
  </si>
  <si>
    <t>Juan Hernangomez</t>
  </si>
  <si>
    <t>Monte Morris</t>
  </si>
  <si>
    <t>Torrey Craig</t>
  </si>
  <si>
    <t>Trey Lyles</t>
  </si>
  <si>
    <t>Tyler Lydon</t>
  </si>
  <si>
    <t>Andre Drummond</t>
  </si>
  <si>
    <t>DET</t>
  </si>
  <si>
    <t>SAC</t>
  </si>
  <si>
    <t>Tobias Harris</t>
  </si>
  <si>
    <t>Avery Bradley</t>
  </si>
  <si>
    <t>Stanley Johnson</t>
  </si>
  <si>
    <t>Reggie Jackson</t>
  </si>
  <si>
    <t>Anthony Tolliver</t>
  </si>
  <si>
    <t>Ish Smith</t>
  </si>
  <si>
    <t>Reggie Bullock</t>
  </si>
  <si>
    <t>Eric Moreland</t>
  </si>
  <si>
    <t>Langston Galloway</t>
  </si>
  <si>
    <t>Henry Ellenson</t>
  </si>
  <si>
    <t>Boban Marjanovic</t>
  </si>
  <si>
    <t>Dwight Buycks</t>
  </si>
  <si>
    <t>Jon Leuer</t>
  </si>
  <si>
    <t>Luis Montero</t>
  </si>
  <si>
    <t>Luke Kennard</t>
  </si>
  <si>
    <t>Milwaukee Bucks</t>
  </si>
  <si>
    <t>Philadelphia 76ers</t>
  </si>
  <si>
    <t>Anthony Davis</t>
  </si>
  <si>
    <t>DeMarcus Cousins</t>
  </si>
  <si>
    <t>Jrue Holiday</t>
  </si>
  <si>
    <t>E'Twaun Moore</t>
  </si>
  <si>
    <t>Dante Cunningham</t>
  </si>
  <si>
    <t>Jameer Nelson</t>
  </si>
  <si>
    <t>Ian Clark</t>
  </si>
  <si>
    <t>Tony Allen</t>
  </si>
  <si>
    <t>Darius Miller</t>
  </si>
  <si>
    <t>Cheick Diallo</t>
  </si>
  <si>
    <t>Josh Smith</t>
  </si>
  <si>
    <t>Alexis Ajinca</t>
  </si>
  <si>
    <t>Frank Jackson</t>
  </si>
  <si>
    <t>Jalen Jones</t>
  </si>
  <si>
    <t>Omer Asik</t>
  </si>
  <si>
    <t>Jacob Wiley</t>
  </si>
  <si>
    <t>Rajon Rondo</t>
  </si>
  <si>
    <t>Solomon Hill</t>
  </si>
  <si>
    <t>De'Aaron Fox</t>
  </si>
  <si>
    <t>Bogdan Bogdanovic</t>
  </si>
  <si>
    <t>Willie Cauley-Stein</t>
  </si>
  <si>
    <t>Buddy Hield</t>
  </si>
  <si>
    <t>Garrett Temple</t>
  </si>
  <si>
    <t>Skal Labissiere</t>
  </si>
  <si>
    <t>Zach Randolph</t>
  </si>
  <si>
    <t>Frank Mason</t>
  </si>
  <si>
    <t>Justin Jackson</t>
  </si>
  <si>
    <t>Kosta Koufos</t>
  </si>
  <si>
    <t>Malachi Richardson</t>
  </si>
  <si>
    <t>Vince Carter</t>
  </si>
  <si>
    <t>George Hill</t>
  </si>
  <si>
    <t>Georgios Papagiannis</t>
  </si>
  <si>
    <t>Harry Giles</t>
  </si>
  <si>
    <t>Jack Cooley</t>
  </si>
  <si>
    <t>Jakarr Sampson</t>
  </si>
  <si>
    <t>MIL</t>
  </si>
  <si>
    <t>PHI</t>
  </si>
  <si>
    <t>Giannis Antetokounmpo</t>
  </si>
  <si>
    <t>Khris Middleton</t>
  </si>
  <si>
    <t>Malcolm Brogdon</t>
  </si>
  <si>
    <t>Tony Snell</t>
  </si>
  <si>
    <t>John Henson</t>
  </si>
  <si>
    <t>Matthew Dellavedova</t>
  </si>
  <si>
    <t>Mirza Teletovic</t>
  </si>
  <si>
    <t>Thon Maker</t>
  </si>
  <si>
    <t>Rashad Vaughn</t>
  </si>
  <si>
    <t>DeAndre Liggins</t>
  </si>
  <si>
    <t>D.J. Wilson</t>
  </si>
  <si>
    <t>Gary Payton</t>
  </si>
  <si>
    <t>Greg Monroe</t>
  </si>
  <si>
    <t>Jabari Parker</t>
  </si>
  <si>
    <t>Jason Terry</t>
  </si>
  <si>
    <t>Joel Bolomboy</t>
  </si>
  <si>
    <t>Sterling Brown</t>
  </si>
  <si>
    <t>Ben Simmons</t>
  </si>
  <si>
    <t>Robert Covington</t>
  </si>
  <si>
    <t>J.J. Redick</t>
  </si>
  <si>
    <t>Jerryd Bayless</t>
  </si>
  <si>
    <t>Joel Embiid</t>
  </si>
  <si>
    <t>T.J. McConnell</t>
  </si>
  <si>
    <t>Dario Saric</t>
  </si>
  <si>
    <t>Timothe Luwawu-Cabarrot</t>
  </si>
  <si>
    <t>Amir Johnson</t>
  </si>
  <si>
    <t>Richaun Holmes</t>
  </si>
  <si>
    <t>Furkan Korkmaz</t>
  </si>
  <si>
    <t>Jacob Pullen</t>
  </si>
  <si>
    <t>Jahlil Okafor</t>
  </si>
  <si>
    <t>James Michael McAdoo</t>
  </si>
  <si>
    <t>Justin Anderson</t>
  </si>
  <si>
    <t>Markelle Fultz</t>
  </si>
  <si>
    <t>Nik Stauskas</t>
  </si>
  <si>
    <t>Carrick Felix</t>
  </si>
  <si>
    <t>Charles Cooke</t>
  </si>
  <si>
    <t>Kyle Wiltjer</t>
  </si>
  <si>
    <t>Wesley Iwuwndu</t>
  </si>
  <si>
    <t>K.J. McDaniels</t>
  </si>
  <si>
    <t>Jordan Crawford</t>
  </si>
  <si>
    <t>The following is an outline of the steps you will need to take to update this sheet in my absense. I'm sure there will be issues and questions that pop up from time to time, so please try to use this guide first before contacting me.</t>
  </si>
  <si>
    <t>Step 1: Enter today's date (or the date you are trying to analyze) into cell AH2 on the "Projections" sheet. Entering a date in this cell tells the sheet which infomation to pull from the "Schedule" sheet.</t>
  </si>
  <si>
    <t>Step 2: Add the salary information to the DK/FD tabs. You should be able to use the exported player pools from DK/FD. Just copy and paste that data onto the approriate sheet. Make sure that the formulas in the last few columns are dragged all the way to bottom. If you notice that a player on the DK/FD sheet has a blank or error in the BR_Name column, you'll want to add that player to the "Index" sheet.</t>
  </si>
  <si>
    <t>Step 3: Copy the player pool to the "Projections" sheet. Take the list of players from either DK/FD from the BR_Name column on their respective sheets and copy it to Column A on the Projections sheet. Be sure to delete any leftover rows from the before, if they exist. Be careful not to delete every row, though, or the formulas will be lost. Only 3 columns on the "Projections" sheet require any input, and they are shaded light yellow. Every other column contains formulas that will need to be copied to the bottom of the sheet, if the player pool has grown since the night before.</t>
  </si>
  <si>
    <t>Step 4: Assign minutes to each player you deem active. This is something I will do daily, but if I'm not around, you will need to handle this independently. Either find a source of minutes projections or enter them on your own. After adding the minutes, the rest of the data should populate. If you happen to project less than 240 minutes, the remaining minutes are assigned to a hypothetical player with an 18% usage rate. This will allow the sheet to operate properly, even with mistakes. You can also manually adjust the usage rate via the xUSG% column, if you believe my estimate is too low/high.</t>
  </si>
  <si>
    <t>At this point, everything should be in working order. If, for some reason, there is someone playing that does not have a projection on either the "EPS" sheet or the "Ghosts" sheet, you'll need to create the projection manually. Add the player name to the bottom of the "Ghosts" table. Then, head to the "Assumptions" sheet to find a positional line. If this player happens to be some sort of PG/SG combo, then you can grab the rates from the '1.5' position. By having this data available, it should help fill in any gaps if I am gone for more than a few days and a team plays a rookie.</t>
  </si>
  <si>
    <t>If you have any further questions, please feel free to contact me in the following ways:
Email: jengl867 AT gmail DOT com
Twitter: @JoshEngleman
Reddit: /u/JoshEngleman</t>
  </si>
  <si>
    <t>FANDUEL</t>
  </si>
  <si>
    <t>DRAFTKINGS</t>
  </si>
  <si>
    <t>Pref</t>
  </si>
  <si>
    <t>Id</t>
  </si>
  <si>
    <t>Position</t>
  </si>
  <si>
    <t>First Name</t>
  </si>
  <si>
    <t>Nickname</t>
  </si>
  <si>
    <t>Last Name</t>
  </si>
  <si>
    <t>FPPG</t>
  </si>
  <si>
    <t>Played</t>
  </si>
  <si>
    <t>Salary</t>
  </si>
  <si>
    <t>Game</t>
  </si>
  <si>
    <t>Opponent</t>
  </si>
  <si>
    <t>Injury Indicator</t>
  </si>
  <si>
    <t>Injury Details</t>
  </si>
  <si>
    <t>Column1</t>
  </si>
  <si>
    <t>Column2</t>
  </si>
  <si>
    <t>FD_Name</t>
  </si>
  <si>
    <t>BR_Name</t>
  </si>
  <si>
    <t>BR_Abbr</t>
  </si>
  <si>
    <t>BR_Opp</t>
  </si>
  <si>
    <t>21857-23300</t>
  </si>
  <si>
    <t>Charles</t>
  </si>
  <si>
    <t>Cooke</t>
  </si>
  <si>
    <t>NO@IND</t>
  </si>
  <si>
    <t>NO</t>
  </si>
  <si>
    <t>21857-66174</t>
  </si>
  <si>
    <t>Jawun</t>
  </si>
  <si>
    <t>Evans</t>
  </si>
  <si>
    <t>LAC@SA</t>
  </si>
  <si>
    <t>SA</t>
  </si>
  <si>
    <t>21857-80823</t>
  </si>
  <si>
    <t>Tony</t>
  </si>
  <si>
    <t>Bradley</t>
  </si>
  <si>
    <t>PHI@UTA</t>
  </si>
  <si>
    <t>21857-81606</t>
  </si>
  <si>
    <t>Jacob</t>
  </si>
  <si>
    <t>Wiley</t>
  </si>
  <si>
    <t>BKN@DEN</t>
  </si>
  <si>
    <t>BKN</t>
  </si>
  <si>
    <t>21857-9609</t>
  </si>
  <si>
    <t>Al</t>
  </si>
  <si>
    <t>Jefferson</t>
  </si>
  <si>
    <t>21857-14510</t>
  </si>
  <si>
    <t>Alec</t>
  </si>
  <si>
    <t>Burks</t>
  </si>
  <si>
    <t>21857-40206</t>
  </si>
  <si>
    <t>Alex</t>
  </si>
  <si>
    <t>Abrines</t>
  </si>
  <si>
    <t>OKC@SAC</t>
  </si>
  <si>
    <t>21857-23826</t>
  </si>
  <si>
    <t>Poythress</t>
  </si>
  <si>
    <t>21857-9804</t>
  </si>
  <si>
    <t>Alexis</t>
  </si>
  <si>
    <t>Ajinca</t>
  </si>
  <si>
    <t>O</t>
  </si>
  <si>
    <t>Knee</t>
  </si>
  <si>
    <t>21857-12342</t>
  </si>
  <si>
    <t>Al-Farouq</t>
  </si>
  <si>
    <t>Aminu</t>
  </si>
  <si>
    <t>MEM@POR</t>
  </si>
  <si>
    <t>Ankle</t>
  </si>
  <si>
    <t>21857-18435</t>
  </si>
  <si>
    <t>Alfonzo</t>
  </si>
  <si>
    <t>McKinnie</t>
  </si>
  <si>
    <t>CHI@TOR</t>
  </si>
  <si>
    <t>21857-15501</t>
  </si>
  <si>
    <t>Allen</t>
  </si>
  <si>
    <t>Crabbe</t>
  </si>
  <si>
    <t>21857-9862</t>
  </si>
  <si>
    <t>Amir</t>
  </si>
  <si>
    <t>Johnson</t>
  </si>
  <si>
    <t>21857-15548</t>
  </si>
  <si>
    <t>Andre</t>
  </si>
  <si>
    <t>Roberson</t>
  </si>
  <si>
    <t>21857-42665</t>
  </si>
  <si>
    <t>Andrew</t>
  </si>
  <si>
    <t>Harrison</t>
  </si>
  <si>
    <t>21857-70824</t>
  </si>
  <si>
    <t>Ante</t>
  </si>
  <si>
    <t>Zizic</t>
  </si>
  <si>
    <t>MIL@CLE</t>
  </si>
  <si>
    <t>21857-15755</t>
  </si>
  <si>
    <t>Anthony</t>
  </si>
  <si>
    <t>Davis</t>
  </si>
  <si>
    <t>21857-66114</t>
  </si>
  <si>
    <t>Antonio</t>
  </si>
  <si>
    <t>Blakeney</t>
  </si>
  <si>
    <t>21857-15592</t>
  </si>
  <si>
    <t>Austin</t>
  </si>
  <si>
    <t>Rivers</t>
  </si>
  <si>
    <t>21857-15727</t>
  </si>
  <si>
    <t>Ben</t>
  </si>
  <si>
    <t>McLemore</t>
  </si>
  <si>
    <t>21857-66115</t>
  </si>
  <si>
    <t>Simmons</t>
  </si>
  <si>
    <t>21857-9560</t>
  </si>
  <si>
    <t>Blake</t>
  </si>
  <si>
    <t>Griffin</t>
  </si>
  <si>
    <t>21857-42156</t>
  </si>
  <si>
    <t>Bobby</t>
  </si>
  <si>
    <t>Portis</t>
  </si>
  <si>
    <t>21857-55060</t>
  </si>
  <si>
    <t>Bogdan</t>
  </si>
  <si>
    <t>Bogdanovic</t>
  </si>
  <si>
    <t>21857-14530</t>
  </si>
  <si>
    <t>Bojan</t>
  </si>
  <si>
    <t>21857-15595</t>
  </si>
  <si>
    <t>Beal</t>
  </si>
  <si>
    <t>DAL@WAS</t>
  </si>
  <si>
    <t>21857-9935</t>
  </si>
  <si>
    <t>Brandan</t>
  </si>
  <si>
    <t>Wright</t>
  </si>
  <si>
    <t>21857-15671</t>
  </si>
  <si>
    <t>Brandon</t>
  </si>
  <si>
    <t>Paul</t>
  </si>
  <si>
    <t>21857-23654</t>
  </si>
  <si>
    <t>Brice</t>
  </si>
  <si>
    <t>21857-55058</t>
  </si>
  <si>
    <t>Bruno</t>
  </si>
  <si>
    <t>Caboclo</t>
  </si>
  <si>
    <t>21857-23788</t>
  </si>
  <si>
    <t>Bryn</t>
  </si>
  <si>
    <t>Forbes</t>
  </si>
  <si>
    <t>21857-23665</t>
  </si>
  <si>
    <t>Buddy</t>
  </si>
  <si>
    <t>Hield</t>
  </si>
  <si>
    <t>21857-19067</t>
  </si>
  <si>
    <t>CJ</t>
  </si>
  <si>
    <t>CJ McCollum</t>
  </si>
  <si>
    <t>McCollum</t>
  </si>
  <si>
    <t>21857-9725</t>
  </si>
  <si>
    <t>CJ Miles</t>
  </si>
  <si>
    <t>Miles</t>
  </si>
  <si>
    <t>21857-16411</t>
  </si>
  <si>
    <t>CJ Wilcox</t>
  </si>
  <si>
    <t>Wilcox</t>
  </si>
  <si>
    <t>21857-15975</t>
  </si>
  <si>
    <t>C.J.</t>
  </si>
  <si>
    <t>Williams</t>
  </si>
  <si>
    <t>21857-66185</t>
  </si>
  <si>
    <t>Caleb</t>
  </si>
  <si>
    <t>Swanigan</t>
  </si>
  <si>
    <t>21857-48567</t>
  </si>
  <si>
    <t>Cameron</t>
  </si>
  <si>
    <t>Payne</t>
  </si>
  <si>
    <t>Foot</t>
  </si>
  <si>
    <t>21857-23798</t>
  </si>
  <si>
    <t>Caris</t>
  </si>
  <si>
    <t>LeVert</t>
  </si>
  <si>
    <t>21857-9508</t>
  </si>
  <si>
    <t>Carmelo</t>
  </si>
  <si>
    <t>21857-63126</t>
  </si>
  <si>
    <t>Cedi</t>
  </si>
  <si>
    <t>Osman</t>
  </si>
  <si>
    <t>21857-14537</t>
  </si>
  <si>
    <t>Chandler</t>
  </si>
  <si>
    <t>Parsons</t>
  </si>
  <si>
    <t>Rest</t>
  </si>
  <si>
    <t>21857-9678</t>
  </si>
  <si>
    <t>Channing</t>
  </si>
  <si>
    <t>Frye</t>
  </si>
  <si>
    <t>21857-66091</t>
  </si>
  <si>
    <t>Cheick</t>
  </si>
  <si>
    <t>Diallo</t>
  </si>
  <si>
    <t>21857-59483</t>
  </si>
  <si>
    <t>Chris</t>
  </si>
  <si>
    <t>McCullough</t>
  </si>
  <si>
    <t>21857-15691</t>
  </si>
  <si>
    <t>Cody</t>
  </si>
  <si>
    <t>Zeller</t>
  </si>
  <si>
    <t>CHA@NY</t>
  </si>
  <si>
    <t>CHA</t>
  </si>
  <si>
    <t>NY</t>
  </si>
  <si>
    <t>21857-14529</t>
  </si>
  <si>
    <t>Cory</t>
  </si>
  <si>
    <t>Joseph</t>
  </si>
  <si>
    <t>21857-9615</t>
  </si>
  <si>
    <t>Courtney</t>
  </si>
  <si>
    <t>Lee</t>
  </si>
  <si>
    <t>21857-63478</t>
  </si>
  <si>
    <t>Cristiano</t>
  </si>
  <si>
    <t>Felicio</t>
  </si>
  <si>
    <t>21857-58295</t>
  </si>
  <si>
    <t>D.J.</t>
  </si>
  <si>
    <t>Wilson</t>
  </si>
  <si>
    <t>21857-42667</t>
  </si>
  <si>
    <t>Dakari</t>
  </si>
  <si>
    <t>21857-20848</t>
  </si>
  <si>
    <t>Damian</t>
  </si>
  <si>
    <t>Lillard</t>
  </si>
  <si>
    <t>21857-9932</t>
  </si>
  <si>
    <t>Damien</t>
  </si>
  <si>
    <t>Wilkins</t>
  </si>
  <si>
    <t>21857-23676</t>
  </si>
  <si>
    <t>Damyean</t>
  </si>
  <si>
    <t>Dotson</t>
  </si>
  <si>
    <t>21857-58312</t>
  </si>
  <si>
    <t>D'Angelo</t>
  </si>
  <si>
    <t>Russell</t>
  </si>
  <si>
    <t>21857-58800</t>
  </si>
  <si>
    <t>Daniel</t>
  </si>
  <si>
    <t>Hamilton</t>
  </si>
  <si>
    <t>21857-9637</t>
  </si>
  <si>
    <t>Danilo</t>
  </si>
  <si>
    <t>Gallinari</t>
  </si>
  <si>
    <t>GTD</t>
  </si>
  <si>
    <t>Hip</t>
  </si>
  <si>
    <t>21857-9758</t>
  </si>
  <si>
    <t>Danny</t>
  </si>
  <si>
    <t>Green</t>
  </si>
  <si>
    <t>21857-9940</t>
  </si>
  <si>
    <t>Dante</t>
  </si>
  <si>
    <t>Cunningham</t>
  </si>
  <si>
    <t>21857-55056</t>
  </si>
  <si>
    <t>Dario</t>
  </si>
  <si>
    <t>Saric</t>
  </si>
  <si>
    <t>21857-15762</t>
  </si>
  <si>
    <t>Darius</t>
  </si>
  <si>
    <t>Miller</t>
  </si>
  <si>
    <t>21857-9580</t>
  </si>
  <si>
    <t>Darrell</t>
  </si>
  <si>
    <t>Arthur</t>
  </si>
  <si>
    <t>21857-9624</t>
  </si>
  <si>
    <t>Darren</t>
  </si>
  <si>
    <t>Collison</t>
  </si>
  <si>
    <t>21857-16348</t>
  </si>
  <si>
    <t>Darrun</t>
  </si>
  <si>
    <t>Hilliard</t>
  </si>
  <si>
    <t>21857-42733</t>
  </si>
  <si>
    <t>David</t>
  </si>
  <si>
    <t>Nwaba</t>
  </si>
  <si>
    <t>21857-14543</t>
  </si>
  <si>
    <t>Bertans</t>
  </si>
  <si>
    <t>21857-80810</t>
  </si>
  <si>
    <t>De'Aaron</t>
  </si>
  <si>
    <t>Fox</t>
  </si>
  <si>
    <t>21857-9561</t>
  </si>
  <si>
    <t>DeAndre</t>
  </si>
  <si>
    <t>Jordan</t>
  </si>
  <si>
    <t>21857-14552</t>
  </si>
  <si>
    <t>Liggins</t>
  </si>
  <si>
    <t>21857-67708</t>
  </si>
  <si>
    <t>Dejounte</t>
  </si>
  <si>
    <t>Murray</t>
  </si>
  <si>
    <t>21857-40830</t>
  </si>
  <si>
    <t>Delon</t>
  </si>
  <si>
    <t>21857-9714</t>
  </si>
  <si>
    <t>DeMar</t>
  </si>
  <si>
    <t>DeRozan</t>
  </si>
  <si>
    <t>21857-12362</t>
  </si>
  <si>
    <t>DeMarcus</t>
  </si>
  <si>
    <t>Cousins</t>
  </si>
  <si>
    <t>21857-9787</t>
  </si>
  <si>
    <t>DeMarre</t>
  </si>
  <si>
    <t>Carroll</t>
  </si>
  <si>
    <t>21857-80814</t>
  </si>
  <si>
    <t>Dennis</t>
  </si>
  <si>
    <t>Dennis Smith Jr.</t>
  </si>
  <si>
    <t>Smith Jr.</t>
  </si>
  <si>
    <t>21857-24546</t>
  </si>
  <si>
    <t>Denzel</t>
  </si>
  <si>
    <t>Valentine</t>
  </si>
  <si>
    <t>21857-12351</t>
  </si>
  <si>
    <t>Derrick</t>
  </si>
  <si>
    <t>Favors</t>
  </si>
  <si>
    <t>21857-9475</t>
  </si>
  <si>
    <t>Rose</t>
  </si>
  <si>
    <t>21857-49675</t>
  </si>
  <si>
    <t>White</t>
  </si>
  <si>
    <t>Wrist</t>
  </si>
  <si>
    <t>21857-9613</t>
  </si>
  <si>
    <t>Devin</t>
  </si>
  <si>
    <t>Harris</t>
  </si>
  <si>
    <t>21857-58457</t>
  </si>
  <si>
    <t>Robinson</t>
  </si>
  <si>
    <t>21857-66129</t>
  </si>
  <si>
    <t>Deyonta</t>
  </si>
  <si>
    <t>21857-60233</t>
  </si>
  <si>
    <t>Dillon</t>
  </si>
  <si>
    <t>Brooks</t>
  </si>
  <si>
    <t>21857-9500</t>
  </si>
  <si>
    <t>Dirk</t>
  </si>
  <si>
    <t>Nowitzki</t>
  </si>
  <si>
    <t>21857-59358</t>
  </si>
  <si>
    <t>Domantas</t>
  </si>
  <si>
    <t>Sabonis</t>
  </si>
  <si>
    <t>Calf</t>
  </si>
  <si>
    <t>21857-66113</t>
  </si>
  <si>
    <t>Donovan</t>
  </si>
  <si>
    <t>Mitchell</t>
  </si>
  <si>
    <t>21857-16376</t>
  </si>
  <si>
    <t>Dorian</t>
  </si>
  <si>
    <t>Finney-Smith</t>
  </si>
  <si>
    <t>21857-18256</t>
  </si>
  <si>
    <t>Doug</t>
  </si>
  <si>
    <t>McDermott</t>
  </si>
  <si>
    <t>21857-66061</t>
  </si>
  <si>
    <t>Dwayne</t>
  </si>
  <si>
    <t>Bacon</t>
  </si>
  <si>
    <t>21857-9660</t>
  </si>
  <si>
    <t>Dwight</t>
  </si>
  <si>
    <t>Howard</t>
  </si>
  <si>
    <t>21857-16196</t>
  </si>
  <si>
    <t>Powell</t>
  </si>
  <si>
    <t>21857-9585</t>
  </si>
  <si>
    <t>Dwyane</t>
  </si>
  <si>
    <t>Wade</t>
  </si>
  <si>
    <t>21857-12365</t>
  </si>
  <si>
    <t>Ed</t>
  </si>
  <si>
    <t>21857-58270</t>
  </si>
  <si>
    <t>Edmond</t>
  </si>
  <si>
    <t>Sumner</t>
  </si>
  <si>
    <t>21857-12339</t>
  </si>
  <si>
    <t>Ekpe</t>
  </si>
  <si>
    <t>Udoh</t>
  </si>
  <si>
    <t>21857-63124</t>
  </si>
  <si>
    <t>Emmanuel</t>
  </si>
  <si>
    <t>Mudiay</t>
  </si>
  <si>
    <t>21857-14516</t>
  </si>
  <si>
    <t>Enes</t>
  </si>
  <si>
    <t>Kanter</t>
  </si>
  <si>
    <t>21857-17989</t>
  </si>
  <si>
    <t>Eric</t>
  </si>
  <si>
    <t>21857-14554</t>
  </si>
  <si>
    <t>E'Twaun</t>
  </si>
  <si>
    <t>Moore</t>
  </si>
  <si>
    <t>21857-12359</t>
  </si>
  <si>
    <t>Evan</t>
  </si>
  <si>
    <t>Turner</t>
  </si>
  <si>
    <t>21857-16448</t>
  </si>
  <si>
    <t>Frank</t>
  </si>
  <si>
    <t>Kaminsky</t>
  </si>
  <si>
    <t>21857-49114</t>
  </si>
  <si>
    <t>Mason</t>
  </si>
  <si>
    <t>21857-80813</t>
  </si>
  <si>
    <t>Ntilikina</t>
  </si>
  <si>
    <t>21857-24247</t>
  </si>
  <si>
    <t>Fred</t>
  </si>
  <si>
    <t>VanVleet</t>
  </si>
  <si>
    <t>21857-70826</t>
  </si>
  <si>
    <t>Furkan</t>
  </si>
  <si>
    <t>Korkmaz</t>
  </si>
  <si>
    <t>21857-11074</t>
  </si>
  <si>
    <t>Garrett</t>
  </si>
  <si>
    <t>Temple</t>
  </si>
  <si>
    <t>21857-24544</t>
  </si>
  <si>
    <t>Gary</t>
  </si>
  <si>
    <t>21857-58519</t>
  </si>
  <si>
    <t>Gary Payton II</t>
  </si>
  <si>
    <t>Payton II</t>
  </si>
  <si>
    <t>21857-9703</t>
  </si>
  <si>
    <t>George</t>
  </si>
  <si>
    <t>Hill</t>
  </si>
  <si>
    <t>21857-70821</t>
  </si>
  <si>
    <t>Georgios</t>
  </si>
  <si>
    <t>Papagiannis</t>
  </si>
  <si>
    <t>21857-58584</t>
  </si>
  <si>
    <t>Gian</t>
  </si>
  <si>
    <t>Clavell</t>
  </si>
  <si>
    <t>21857-40199</t>
  </si>
  <si>
    <t>Giannis</t>
  </si>
  <si>
    <t>Antetokounmpo</t>
  </si>
  <si>
    <t>21857-23800</t>
  </si>
  <si>
    <t>Glenn</t>
  </si>
  <si>
    <t>Glenn Robinson III</t>
  </si>
  <si>
    <t>Robinson III</t>
  </si>
  <si>
    <t>21857-12337</t>
  </si>
  <si>
    <t>Greg</t>
  </si>
  <si>
    <t>Monroe</t>
  </si>
  <si>
    <t>21857-15946</t>
  </si>
  <si>
    <t>Barnes</t>
  </si>
  <si>
    <t>21857-80819</t>
  </si>
  <si>
    <t>Harry</t>
  </si>
  <si>
    <t>Giles</t>
  </si>
  <si>
    <t>21857-17747</t>
  </si>
  <si>
    <t>Ian</t>
  </si>
  <si>
    <t>Clark</t>
  </si>
  <si>
    <t>21857-9953</t>
  </si>
  <si>
    <t>Mahinmi</t>
  </si>
  <si>
    <t>21857-80826</t>
  </si>
  <si>
    <t>Ike</t>
  </si>
  <si>
    <t>Anigbogu</t>
  </si>
  <si>
    <t>21857-14515</t>
  </si>
  <si>
    <t>Iman</t>
  </si>
  <si>
    <t>Shumpert</t>
  </si>
  <si>
    <t>21857-48570</t>
  </si>
  <si>
    <t>Isaiah</t>
  </si>
  <si>
    <t>Hicks</t>
  </si>
  <si>
    <t>21857-58247</t>
  </si>
  <si>
    <t>Whitehead</t>
  </si>
  <si>
    <t>21857-67025</t>
  </si>
  <si>
    <t>Ivan</t>
  </si>
  <si>
    <t>Rabb</t>
  </si>
  <si>
    <t>21857-9495</t>
  </si>
  <si>
    <t>J.J.</t>
  </si>
  <si>
    <t>Barea</t>
  </si>
  <si>
    <t>21857-9655</t>
  </si>
  <si>
    <t>JJ</t>
  </si>
  <si>
    <t>JJ Redick</t>
  </si>
  <si>
    <t>Redick</t>
  </si>
  <si>
    <t>21857-9506</t>
  </si>
  <si>
    <t>JR</t>
  </si>
  <si>
    <t>JR Smith</t>
  </si>
  <si>
    <t>Smith</t>
  </si>
  <si>
    <t>21857-15994</t>
  </si>
  <si>
    <t>Jack</t>
  </si>
  <si>
    <t>Cooley</t>
  </si>
  <si>
    <t>21857-82237</t>
  </si>
  <si>
    <t>Pullen</t>
  </si>
  <si>
    <t>21857-15800</t>
  </si>
  <si>
    <t>Jae</t>
  </si>
  <si>
    <t>Crowder</t>
  </si>
  <si>
    <t>21857-58083</t>
  </si>
  <si>
    <t>Jahlil</t>
  </si>
  <si>
    <t>Okafor</t>
  </si>
  <si>
    <t>21857-16183</t>
  </si>
  <si>
    <t>JaKarr</t>
  </si>
  <si>
    <t>JaKarr Sampson</t>
  </si>
  <si>
    <t>Sampson</t>
  </si>
  <si>
    <t>21857-23780</t>
  </si>
  <si>
    <t>Jake</t>
  </si>
  <si>
    <t>Layman</t>
  </si>
  <si>
    <t>21857-58378</t>
  </si>
  <si>
    <t>Jakob</t>
  </si>
  <si>
    <t>Poeltl</t>
  </si>
  <si>
    <t>21857-20357</t>
  </si>
  <si>
    <t>Jalen</t>
  </si>
  <si>
    <t>Jones</t>
  </si>
  <si>
    <t>21857-66108</t>
  </si>
  <si>
    <t>Jamal</t>
  </si>
  <si>
    <t>21857-9652</t>
  </si>
  <si>
    <t>Jameer</t>
  </si>
  <si>
    <t>Nelson</t>
  </si>
  <si>
    <t>21857-17491</t>
  </si>
  <si>
    <t>James</t>
  </si>
  <si>
    <t>James Ennis III</t>
  </si>
  <si>
    <t>Ennis III</t>
  </si>
  <si>
    <t>21857-15955</t>
  </si>
  <si>
    <t>James Michael</t>
  </si>
  <si>
    <t>McAdoo</t>
  </si>
  <si>
    <t>21857-15808</t>
  </si>
  <si>
    <t>Jamil</t>
  </si>
  <si>
    <t>21857-15405</t>
  </si>
  <si>
    <t>JaMychal</t>
  </si>
  <si>
    <t>21857-40819</t>
  </si>
  <si>
    <t>Jarell</t>
  </si>
  <si>
    <t>Martin</t>
  </si>
  <si>
    <t>21857-80821</t>
  </si>
  <si>
    <t>Jarrett</t>
  </si>
  <si>
    <t>21857-9713</t>
  </si>
  <si>
    <t>21857-9669</t>
  </si>
  <si>
    <t>Jason</t>
  </si>
  <si>
    <t>21857-9496</t>
  </si>
  <si>
    <t>Terry</t>
  </si>
  <si>
    <t>21857-9648</t>
  </si>
  <si>
    <t>Jeff</t>
  </si>
  <si>
    <t>21857-15736</t>
  </si>
  <si>
    <t>Withey</t>
  </si>
  <si>
    <t>21857-23831</t>
  </si>
  <si>
    <t>Jerami</t>
  </si>
  <si>
    <t>Grant</t>
  </si>
  <si>
    <t>21857-15559</t>
  </si>
  <si>
    <t>Jeremy</t>
  </si>
  <si>
    <t>Lamb</t>
  </si>
  <si>
    <t>21857-15996</t>
  </si>
  <si>
    <t>Jerian</t>
  </si>
  <si>
    <t>21857-9810</t>
  </si>
  <si>
    <t>Jerryd</t>
  </si>
  <si>
    <t>Bayless</t>
  </si>
  <si>
    <t>21857-9483</t>
  </si>
  <si>
    <t>Joakim</t>
  </si>
  <si>
    <t>Noah</t>
  </si>
  <si>
    <t>Suspension</t>
  </si>
  <si>
    <t>21857-9968</t>
  </si>
  <si>
    <t>Jodie</t>
  </si>
  <si>
    <t>Meeks</t>
  </si>
  <si>
    <t>21857-16363</t>
  </si>
  <si>
    <t>Joe</t>
  </si>
  <si>
    <t>21857-59318</t>
  </si>
  <si>
    <t>Ingles</t>
  </si>
  <si>
    <t>21857-9447</t>
  </si>
  <si>
    <t>21857-18828</t>
  </si>
  <si>
    <t>Young</t>
  </si>
  <si>
    <t>21857-23189</t>
  </si>
  <si>
    <t>Joel</t>
  </si>
  <si>
    <t>Bolomboy</t>
  </si>
  <si>
    <t>21857-49111</t>
  </si>
  <si>
    <t>Embiid</t>
  </si>
  <si>
    <t>21857-40209</t>
  </si>
  <si>
    <t>Joffrey</t>
  </si>
  <si>
    <t>Lauvergne</t>
  </si>
  <si>
    <t>21857-15952</t>
  </si>
  <si>
    <t>John</t>
  </si>
  <si>
    <t>Henson</t>
  </si>
  <si>
    <t>21857-59416</t>
  </si>
  <si>
    <t>Holland</t>
  </si>
  <si>
    <t>21857-12332</t>
  </si>
  <si>
    <t>Wall</t>
  </si>
  <si>
    <t>Shoulder</t>
  </si>
  <si>
    <t>21857-41597</t>
  </si>
  <si>
    <t>Johnathan</t>
  </si>
  <si>
    <t>Motley</t>
  </si>
  <si>
    <t>21857-15792</t>
  </si>
  <si>
    <t>Johnny</t>
  </si>
  <si>
    <t>Johnny O'Bryant III</t>
  </si>
  <si>
    <t>O'Bryant III</t>
  </si>
  <si>
    <t>21857-9962</t>
  </si>
  <si>
    <t>Jonas</t>
  </si>
  <si>
    <t>Jerebko</t>
  </si>
  <si>
    <t>21857-14503</t>
  </si>
  <si>
    <t>Valanciunas</t>
  </si>
  <si>
    <t>21857-9712</t>
  </si>
  <si>
    <t>Jose</t>
  </si>
  <si>
    <t>Calderon</t>
  </si>
  <si>
    <t>21857-16191</t>
  </si>
  <si>
    <t>Josh</t>
  </si>
  <si>
    <t>Huestis</t>
  </si>
  <si>
    <t>21857-9778</t>
  </si>
  <si>
    <t>McRoberts</t>
  </si>
  <si>
    <t>Lower body</t>
  </si>
  <si>
    <t>21857-9449</t>
  </si>
  <si>
    <t>21857-9663</t>
  </si>
  <si>
    <t>Jrue</t>
  </si>
  <si>
    <t>Holiday</t>
  </si>
  <si>
    <t>21857-70822</t>
  </si>
  <si>
    <t>Juan</t>
  </si>
  <si>
    <t>Hernangomez</t>
  </si>
  <si>
    <t>Illness</t>
  </si>
  <si>
    <t>21857-16906</t>
  </si>
  <si>
    <t>Julyan</t>
  </si>
  <si>
    <t>Stone</t>
  </si>
  <si>
    <t>Hamstring</t>
  </si>
  <si>
    <t>21857-23744</t>
  </si>
  <si>
    <t>Justin</t>
  </si>
  <si>
    <t>Anderson</t>
  </si>
  <si>
    <t>21857-16604</t>
  </si>
  <si>
    <t>21857-58134</t>
  </si>
  <si>
    <t>Jackson</t>
  </si>
  <si>
    <t>21857-55057</t>
  </si>
  <si>
    <t>Jusuf</t>
  </si>
  <si>
    <t>Nurkic</t>
  </si>
  <si>
    <t>21857-14513</t>
  </si>
  <si>
    <t>Kawhi</t>
  </si>
  <si>
    <t>Leonard</t>
  </si>
  <si>
    <t>Quadriceps</t>
  </si>
  <si>
    <t>21857-43064</t>
  </si>
  <si>
    <t>Kay</t>
  </si>
  <si>
    <t>Felder</t>
  </si>
  <si>
    <t>21857-58153</t>
  </si>
  <si>
    <t>Kelly</t>
  </si>
  <si>
    <t>Kelly Oubre Jr.</t>
  </si>
  <si>
    <t>Oubre Jr.</t>
  </si>
  <si>
    <t>21857-14507</t>
  </si>
  <si>
    <t>Kemba</t>
  </si>
  <si>
    <t>Walker</t>
  </si>
  <si>
    <t>21857-14521</t>
  </si>
  <si>
    <t>Kenneth</t>
  </si>
  <si>
    <t>Faried</t>
  </si>
  <si>
    <t>21857-9874</t>
  </si>
  <si>
    <t>Kevin</t>
  </si>
  <si>
    <t>Love</t>
  </si>
  <si>
    <t>21857-16261</t>
  </si>
  <si>
    <t>Khris</t>
  </si>
  <si>
    <t>Middleton</t>
  </si>
  <si>
    <t>21857-81623</t>
  </si>
  <si>
    <t>Kobi</t>
  </si>
  <si>
    <t>21857-9731</t>
  </si>
  <si>
    <t>Kosta</t>
  </si>
  <si>
    <t>Koufos</t>
  </si>
  <si>
    <t>21857-23802</t>
  </si>
  <si>
    <t>Kris</t>
  </si>
  <si>
    <t>Dunn</t>
  </si>
  <si>
    <t>21857-63122</t>
  </si>
  <si>
    <t>Kristaps</t>
  </si>
  <si>
    <t>Porzingis</t>
  </si>
  <si>
    <t>21857-23716</t>
  </si>
  <si>
    <t>Kyle</t>
  </si>
  <si>
    <t>21857-9870</t>
  </si>
  <si>
    <t>Korver</t>
  </si>
  <si>
    <t>21857-9535</t>
  </si>
  <si>
    <t>Lowry</t>
  </si>
  <si>
    <t>21857-17384</t>
  </si>
  <si>
    <t>O'Quinn</t>
  </si>
  <si>
    <t>21857-14532</t>
  </si>
  <si>
    <t>Singler</t>
  </si>
  <si>
    <t>21857-9688</t>
  </si>
  <si>
    <t>LaMarcus</t>
  </si>
  <si>
    <t>Aldridge</t>
  </si>
  <si>
    <t>21857-12369</t>
  </si>
  <si>
    <t>Lance</t>
  </si>
  <si>
    <t>Stephenson</t>
  </si>
  <si>
    <t>21857-16859</t>
  </si>
  <si>
    <t>Thomas</t>
  </si>
  <si>
    <t>21857-80812</t>
  </si>
  <si>
    <t>Lauri</t>
  </si>
  <si>
    <t>Markkanen</t>
  </si>
  <si>
    <t>21857-9488</t>
  </si>
  <si>
    <t>LeBron</t>
  </si>
  <si>
    <t>21857-40267</t>
  </si>
  <si>
    <t>London</t>
  </si>
  <si>
    <t>Perrantes</t>
  </si>
  <si>
    <t>21857-15964</t>
  </si>
  <si>
    <t>Lorenzo</t>
  </si>
  <si>
    <t>Brown</t>
  </si>
  <si>
    <t>21857-9662</t>
  </si>
  <si>
    <t>Lou</t>
  </si>
  <si>
    <t>21857-40200</t>
  </si>
  <si>
    <t>Lucas</t>
  </si>
  <si>
    <t>Nogueira</t>
  </si>
  <si>
    <t>21857-41083</t>
  </si>
  <si>
    <t>Luke</t>
  </si>
  <si>
    <t>Kornet</t>
  </si>
  <si>
    <t>21857-66203</t>
  </si>
  <si>
    <t>Malachi</t>
  </si>
  <si>
    <t>Richardson</t>
  </si>
  <si>
    <t>21857-16359</t>
  </si>
  <si>
    <t>Malcolm</t>
  </si>
  <si>
    <t>Brogdon</t>
  </si>
  <si>
    <t>21857-18811</t>
  </si>
  <si>
    <t>21857-66064</t>
  </si>
  <si>
    <t>Malik</t>
  </si>
  <si>
    <t>Beasley</t>
  </si>
  <si>
    <t>21857-80816</t>
  </si>
  <si>
    <t>Monk</t>
  </si>
  <si>
    <t>21857-34779</t>
  </si>
  <si>
    <t>Mangok</t>
  </si>
  <si>
    <t>Mathiang</t>
  </si>
  <si>
    <t>21857-9704</t>
  </si>
  <si>
    <t>Manu</t>
  </si>
  <si>
    <t>Ginobili</t>
  </si>
  <si>
    <t>21857-9581</t>
  </si>
  <si>
    <t>Marc</t>
  </si>
  <si>
    <t>Gasol</t>
  </si>
  <si>
    <t>21857-9661</t>
  </si>
  <si>
    <t>Marcin</t>
  </si>
  <si>
    <t>Gortat</t>
  </si>
  <si>
    <t>21857-23655</t>
  </si>
  <si>
    <t>Marcus</t>
  </si>
  <si>
    <t>Paige</t>
  </si>
  <si>
    <t>21857-9583</t>
  </si>
  <si>
    <t>Mario</t>
  </si>
  <si>
    <t>Chalmers</t>
  </si>
  <si>
    <t>21857-14511</t>
  </si>
  <si>
    <t>Markieff</t>
  </si>
  <si>
    <t>Morris</t>
  </si>
  <si>
    <t>21857-9451</t>
  </si>
  <si>
    <t>Marvin</t>
  </si>
  <si>
    <t>21857-15590</t>
  </si>
  <si>
    <t>Plumlee</t>
  </si>
  <si>
    <t>21857-24543</t>
  </si>
  <si>
    <t>Matt</t>
  </si>
  <si>
    <t>Costello</t>
  </si>
  <si>
    <t>21857-20064</t>
  </si>
  <si>
    <t>Matthew</t>
  </si>
  <si>
    <t>Dellavedova</t>
  </si>
  <si>
    <t>21857-16178</t>
  </si>
  <si>
    <t>Maurice</t>
  </si>
  <si>
    <t>Harkless</t>
  </si>
  <si>
    <t>21857-81621</t>
  </si>
  <si>
    <t>Maxi</t>
  </si>
  <si>
    <t>Kleber</t>
  </si>
  <si>
    <t>21857-15669</t>
  </si>
  <si>
    <t>Meyers</t>
  </si>
  <si>
    <t>21857-9587</t>
  </si>
  <si>
    <t>Michael</t>
  </si>
  <si>
    <t>21857-16201</t>
  </si>
  <si>
    <t>Carter-Williams</t>
  </si>
  <si>
    <t>21857-15758</t>
  </si>
  <si>
    <t>Kidd-Gilchrist</t>
  </si>
  <si>
    <t>Personal</t>
  </si>
  <si>
    <t>21857-9575</t>
  </si>
  <si>
    <t>Mike</t>
  </si>
  <si>
    <t>Conley</t>
  </si>
  <si>
    <t>21857-16368</t>
  </si>
  <si>
    <t>Scott</t>
  </si>
  <si>
    <t>21857-41275</t>
  </si>
  <si>
    <t>21857-81026</t>
  </si>
  <si>
    <t>Milos</t>
  </si>
  <si>
    <t>Teodosic</t>
  </si>
  <si>
    <t>21857-71345</t>
  </si>
  <si>
    <t>Mindaugas</t>
  </si>
  <si>
    <t>Kuzminskas</t>
  </si>
  <si>
    <t>21857-23178</t>
  </si>
  <si>
    <t>Mirza</t>
  </si>
  <si>
    <t>Teletovic</t>
  </si>
  <si>
    <t>21857-40396</t>
  </si>
  <si>
    <t>Monte</t>
  </si>
  <si>
    <t>21857-23776</t>
  </si>
  <si>
    <t>Montrezl</t>
  </si>
  <si>
    <t>Harrell</t>
  </si>
  <si>
    <t>21857-58253</t>
  </si>
  <si>
    <t>Myles</t>
  </si>
  <si>
    <t>21857-20313</t>
  </si>
  <si>
    <t>Nate</t>
  </si>
  <si>
    <t>Wolters</t>
  </si>
  <si>
    <t>21857-23825</t>
  </si>
  <si>
    <t>Nerlens</t>
  </si>
  <si>
    <t>Noel</t>
  </si>
  <si>
    <t>21857-9649</t>
  </si>
  <si>
    <t>Nick</t>
  </si>
  <si>
    <t>21857-9809</t>
  </si>
  <si>
    <t>Nicolas</t>
  </si>
  <si>
    <t>Batum</t>
  </si>
  <si>
    <t>Elbow</t>
  </si>
  <si>
    <t>21857-23801</t>
  </si>
  <si>
    <t>Nik</t>
  </si>
  <si>
    <t>Stauskas</t>
  </si>
  <si>
    <t>21857-55062</t>
  </si>
  <si>
    <t>Nikola</t>
  </si>
  <si>
    <t>Jokic</t>
  </si>
  <si>
    <t>21857-14522</t>
  </si>
  <si>
    <t>Mirotic</t>
  </si>
  <si>
    <t>Face</t>
  </si>
  <si>
    <t>21857-42661</t>
  </si>
  <si>
    <t>Vonleh</t>
  </si>
  <si>
    <t>21857-16293</t>
  </si>
  <si>
    <t>Norman</t>
  </si>
  <si>
    <t>21857-68090</t>
  </si>
  <si>
    <t>OG</t>
  </si>
  <si>
    <t>Anunoby</t>
  </si>
  <si>
    <t>21857-12423</t>
  </si>
  <si>
    <t>Omer</t>
  </si>
  <si>
    <t>Asik</t>
  </si>
  <si>
    <t>GameInfo</t>
  </si>
  <si>
    <t>AvgPointsPerGame</t>
  </si>
  <si>
    <t>teamAbbrev</t>
  </si>
  <si>
    <t>21857-15628</t>
  </si>
  <si>
    <t>Otto</t>
  </si>
  <si>
    <t>Otto Porter Jr.</t>
  </si>
  <si>
    <t>Porter Jr.</t>
  </si>
  <si>
    <t>DAL@WAS 11/07/2017 07:00PM ET</t>
  </si>
  <si>
    <t>21857-60021</t>
  </si>
  <si>
    <t>Pascal</t>
  </si>
  <si>
    <t>Siakam</t>
  </si>
  <si>
    <t>21857-15993</t>
  </si>
  <si>
    <t>Pat</t>
  </si>
  <si>
    <t>Connaughton</t>
  </si>
  <si>
    <t>Frank Mason III</t>
  </si>
  <si>
    <t>OKC@SAC 11/07/2017 10:00PM ET</t>
  </si>
  <si>
    <t>21857-12474</t>
  </si>
  <si>
    <t>Patrick</t>
  </si>
  <si>
    <t>Beverley</t>
  </si>
  <si>
    <t>MIL@CLE 11/07/2017 07:00PM ET</t>
  </si>
  <si>
    <t>21857-12340</t>
  </si>
  <si>
    <t>Patterson</t>
  </si>
  <si>
    <t>21857-9939</t>
  </si>
  <si>
    <t>Patty</t>
  </si>
  <si>
    <t>Mills</t>
  </si>
  <si>
    <t>NO@IND 11/07/2017 07:00PM ET</t>
  </si>
  <si>
    <t>21857-9570</t>
  </si>
  <si>
    <t>Pau</t>
  </si>
  <si>
    <t>MEM@POR 11/07/2017 10:00PM ET</t>
  </si>
  <si>
    <t>21857-12341</t>
  </si>
  <si>
    <t>21857-9729</t>
  </si>
  <si>
    <t>Millsap</t>
  </si>
  <si>
    <t>CHA@NY 11/07/2017 07:30PM ET</t>
  </si>
  <si>
    <t>21857-70832</t>
  </si>
  <si>
    <t>Zipser</t>
  </si>
  <si>
    <t>Juancho Hernangomez</t>
  </si>
  <si>
    <t>BKN@DEN 11/07/2017 09:00PM ET</t>
  </si>
  <si>
    <t>21857-66196</t>
  </si>
  <si>
    <t>PJ</t>
  </si>
  <si>
    <t>Dozier</t>
  </si>
  <si>
    <t>21857-15469</t>
  </si>
  <si>
    <t>Quincy</t>
  </si>
  <si>
    <t>Acy</t>
  </si>
  <si>
    <t>TJ Leaf</t>
  </si>
  <si>
    <t>21857-12357</t>
  </si>
  <si>
    <t>Pondexter</t>
  </si>
  <si>
    <t>21857-9455</t>
  </si>
  <si>
    <t>Rajon</t>
  </si>
  <si>
    <t>Rondo</t>
  </si>
  <si>
    <t>Tim Hardaway Jr.</t>
  </si>
  <si>
    <t>Groin</t>
  </si>
  <si>
    <t>21857-9605</t>
  </si>
  <si>
    <t>Ramon</t>
  </si>
  <si>
    <t>Sessions</t>
  </si>
  <si>
    <t>Wade Baldwin IV</t>
  </si>
  <si>
    <t>21857-58661</t>
  </si>
  <si>
    <t>Rashad</t>
  </si>
  <si>
    <t>Vaughn</t>
  </si>
  <si>
    <t>21857-40208</t>
  </si>
  <si>
    <t>Raul</t>
  </si>
  <si>
    <t>Neto</t>
  </si>
  <si>
    <t>Wayne Selden Jr.</t>
  </si>
  <si>
    <t>21857-9465</t>
  </si>
  <si>
    <t>Raymond</t>
  </si>
  <si>
    <t>Felton</t>
  </si>
  <si>
    <t>21857-9706</t>
  </si>
  <si>
    <t>Richard</t>
  </si>
  <si>
    <t>Guillermo Hernangomez</t>
  </si>
  <si>
    <t>21857-23447</t>
  </si>
  <si>
    <t>Richaun</t>
  </si>
  <si>
    <t>Holmes</t>
  </si>
  <si>
    <t>21857-14496</t>
  </si>
  <si>
    <t>Ricky</t>
  </si>
  <si>
    <t>Rubio</t>
  </si>
  <si>
    <t>21857-20491</t>
  </si>
  <si>
    <t>Robert</t>
  </si>
  <si>
    <t>Covington</t>
  </si>
  <si>
    <t>PHI@UTA 11/07/2017 09:00PM ET</t>
  </si>
  <si>
    <t>21857-9873</t>
  </si>
  <si>
    <t>Robin</t>
  </si>
  <si>
    <t>Lopez</t>
  </si>
  <si>
    <t>21857-15904</t>
  </si>
  <si>
    <t>Rodney</t>
  </si>
  <si>
    <t>Hood</t>
  </si>
  <si>
    <t>21857-22727</t>
  </si>
  <si>
    <t>Ron</t>
  </si>
  <si>
    <t>Baker</t>
  </si>
  <si>
    <t>21857-42148</t>
  </si>
  <si>
    <t>Rondae</t>
  </si>
  <si>
    <t>Hollis-Jefferson</t>
  </si>
  <si>
    <t>21857-18338</t>
  </si>
  <si>
    <t>Royce</t>
  </si>
  <si>
    <t>O'Neale</t>
  </si>
  <si>
    <t>CHI@TOR 11/07/2017 07:30PM ET</t>
  </si>
  <si>
    <t>21857-9577</t>
  </si>
  <si>
    <t>Rudy</t>
  </si>
  <si>
    <t>Gay</t>
  </si>
  <si>
    <t>21857-40203</t>
  </si>
  <si>
    <t>Gobert</t>
  </si>
  <si>
    <t>21857-9642</t>
  </si>
  <si>
    <t>Westbrook</t>
  </si>
  <si>
    <t>21857-23740</t>
  </si>
  <si>
    <t>Ryan</t>
  </si>
  <si>
    <t>Arcidiacono</t>
  </si>
  <si>
    <t>21857-64017</t>
  </si>
  <si>
    <t>Salah</t>
  </si>
  <si>
    <t>Mejri</t>
  </si>
  <si>
    <t>21857-23282</t>
  </si>
  <si>
    <t>Sam</t>
  </si>
  <si>
    <t>Dekker</t>
  </si>
  <si>
    <t>21857-15520</t>
  </si>
  <si>
    <t>Sean</t>
  </si>
  <si>
    <t>Kilpatrick</t>
  </si>
  <si>
    <t>21857-9957</t>
  </si>
  <si>
    <t>Serge</t>
  </si>
  <si>
    <t>Ibaka</t>
  </si>
  <si>
    <t>21857-15583</t>
  </si>
  <si>
    <t>Seth</t>
  </si>
  <si>
    <t>Curry</t>
  </si>
  <si>
    <t>Lower leg</t>
  </si>
  <si>
    <t>21857-15560</t>
  </si>
  <si>
    <t>Shabazz</t>
  </si>
  <si>
    <t>Napier</t>
  </si>
  <si>
    <t>LAC@SA 11/07/2017 08:30PM ET</t>
  </si>
  <si>
    <t>21857-41077</t>
  </si>
  <si>
    <t>Sindarius</t>
  </si>
  <si>
    <t>Thornwell</t>
  </si>
  <si>
    <t>21857-66109</t>
  </si>
  <si>
    <t>Skal</t>
  </si>
  <si>
    <t>Labissiere</t>
  </si>
  <si>
    <t>21857-15417</t>
  </si>
  <si>
    <t>Solomon</t>
  </si>
  <si>
    <t>21857-15542</t>
  </si>
  <si>
    <t>Spencer</t>
  </si>
  <si>
    <t>Dinwiddie</t>
  </si>
  <si>
    <t>21857-40262</t>
  </si>
  <si>
    <t>Sterling</t>
  </si>
  <si>
    <t>21857-23169</t>
  </si>
  <si>
    <t>Steven</t>
  </si>
  <si>
    <t>Adams</t>
  </si>
  <si>
    <t>21857-80818</t>
  </si>
  <si>
    <t>TJ</t>
  </si>
  <si>
    <t>Leaf</t>
  </si>
  <si>
    <t>21857-18393</t>
  </si>
  <si>
    <t>T.J.</t>
  </si>
  <si>
    <t>McConnell</t>
  </si>
  <si>
    <t>21857-80820</t>
  </si>
  <si>
    <t>Terrance</t>
  </si>
  <si>
    <t>Ferguson</t>
  </si>
  <si>
    <t>21857-9647</t>
  </si>
  <si>
    <t>Thabo</t>
  </si>
  <si>
    <t>Sefolosha</t>
  </si>
  <si>
    <t>21857-9666</t>
  </si>
  <si>
    <t>Thaddeus</t>
  </si>
  <si>
    <t>21857-70820</t>
  </si>
  <si>
    <t>Thon</t>
  </si>
  <si>
    <t>Maker</t>
  </si>
  <si>
    <t>21857-16071</t>
  </si>
  <si>
    <t>Tim</t>
  </si>
  <si>
    <t>Frazier</t>
  </si>
  <si>
    <t>21857-15846</t>
  </si>
  <si>
    <t>Hardaway Jr.</t>
  </si>
  <si>
    <t>21857-12424</t>
  </si>
  <si>
    <t>Timofey</t>
  </si>
  <si>
    <t>Mozgov</t>
  </si>
  <si>
    <t>21857-70825</t>
  </si>
  <si>
    <t>Timothe</t>
  </si>
  <si>
    <t>Luwawu-Cabarrot</t>
  </si>
  <si>
    <t>21857-23097</t>
  </si>
  <si>
    <t>Tomas</t>
  </si>
  <si>
    <t>Satoransky</t>
  </si>
  <si>
    <t>21857-9458</t>
  </si>
  <si>
    <t>21857-9702</t>
  </si>
  <si>
    <t>Parker</t>
  </si>
  <si>
    <t>21857-17517</t>
  </si>
  <si>
    <t>Snell</t>
  </si>
  <si>
    <t>21857-20277</t>
  </si>
  <si>
    <t>Torrey</t>
  </si>
  <si>
    <t>Craig</t>
  </si>
  <si>
    <t>21857-20806</t>
  </si>
  <si>
    <t>Treveon</t>
  </si>
  <si>
    <t>Graham</t>
  </si>
  <si>
    <t>21857-12350</t>
  </si>
  <si>
    <t>Trevor</t>
  </si>
  <si>
    <t>Booker</t>
  </si>
  <si>
    <t>Back</t>
  </si>
  <si>
    <t>21857-58461</t>
  </si>
  <si>
    <t>Trey</t>
  </si>
  <si>
    <t>Lyles</t>
  </si>
  <si>
    <t>21857-14501</t>
  </si>
  <si>
    <t>Tristan</t>
  </si>
  <si>
    <t>Thompson</t>
  </si>
  <si>
    <t>21857-66205</t>
  </si>
  <si>
    <t>Tyler</t>
  </si>
  <si>
    <t>Lydon</t>
  </si>
  <si>
    <t>21857-15961</t>
  </si>
  <si>
    <t>21857-9692</t>
  </si>
  <si>
    <t>Tyreke</t>
  </si>
  <si>
    <t>21857-15684</t>
  </si>
  <si>
    <t>Victor</t>
  </si>
  <si>
    <t>Oladipo</t>
  </si>
  <si>
    <t>21857-9654</t>
  </si>
  <si>
    <t>Vince</t>
  </si>
  <si>
    <t>Carter</t>
  </si>
  <si>
    <t>21857-43081</t>
  </si>
  <si>
    <t>Hunter</t>
  </si>
  <si>
    <t>21857-58490</t>
  </si>
  <si>
    <t>Baldwin IV</t>
  </si>
  <si>
    <t>Thumb</t>
  </si>
  <si>
    <t>21857-49115</t>
  </si>
  <si>
    <t>Wayne</t>
  </si>
  <si>
    <t>Selden</t>
  </si>
  <si>
    <t>21857-12348</t>
  </si>
  <si>
    <t>Wesley</t>
  </si>
  <si>
    <t>21857-9799</t>
  </si>
  <si>
    <t>Matthews</t>
  </si>
  <si>
    <t>21857-17333</t>
  </si>
  <si>
    <t>Will</t>
  </si>
  <si>
    <t>Barton</t>
  </si>
  <si>
    <t>21857-23823</t>
  </si>
  <si>
    <t>Willie</t>
  </si>
  <si>
    <t>Cauley-Stein</t>
  </si>
  <si>
    <t>21857-34615</t>
  </si>
  <si>
    <t>Reed</t>
  </si>
  <si>
    <t>21857-63127</t>
  </si>
  <si>
    <t>Willy</t>
  </si>
  <si>
    <t>21857-9636</t>
  </si>
  <si>
    <t>21857-81528</t>
  </si>
  <si>
    <t>Yakuba</t>
  </si>
  <si>
    <t>Ouattara</t>
  </si>
  <si>
    <t>21857-23772</t>
  </si>
  <si>
    <t>Yogi</t>
  </si>
  <si>
    <t>Ferrell</t>
  </si>
  <si>
    <t>21857-80815</t>
  </si>
  <si>
    <t>Zach</t>
  </si>
  <si>
    <t>Collins</t>
  </si>
  <si>
    <t>21857-40783</t>
  </si>
  <si>
    <t>LaVine</t>
  </si>
  <si>
    <t>21857-9579</t>
  </si>
  <si>
    <t>Randolph</t>
  </si>
  <si>
    <t>PlayerName</t>
  </si>
  <si>
    <t>rate_2PM</t>
  </si>
  <si>
    <t>rate_2PMiss</t>
  </si>
  <si>
    <t>rate_3PM</t>
  </si>
  <si>
    <t>rate_3PMiss</t>
  </si>
  <si>
    <t>rate_FTM</t>
  </si>
  <si>
    <t>rate_FTMiss</t>
  </si>
  <si>
    <t>rate_ORB</t>
  </si>
  <si>
    <t>rate_DRB</t>
  </si>
  <si>
    <t>rate_AST</t>
  </si>
  <si>
    <t>rate_STL</t>
  </si>
  <si>
    <t>rate_BLK</t>
  </si>
  <si>
    <t>rate_TOV</t>
  </si>
  <si>
    <t>PlayerPossessionsTotal</t>
  </si>
  <si>
    <t>PlayerPossessions365</t>
  </si>
  <si>
    <t>Manny Harris</t>
  </si>
  <si>
    <t>Thomas Robinson</t>
  </si>
  <si>
    <t>Shawn Long</t>
  </si>
  <si>
    <t>Tiago Splitter</t>
  </si>
  <si>
    <t>Rodney Stuckey</t>
  </si>
  <si>
    <t>Gary Neal</t>
  </si>
  <si>
    <t>Terrence Jones</t>
  </si>
  <si>
    <t>Ty Lawson</t>
  </si>
  <si>
    <t>Brandon Bass</t>
  </si>
  <si>
    <t>Metta World Peace</t>
  </si>
  <si>
    <t>Pierre Jackson</t>
  </si>
  <si>
    <t>Tim Quarterman</t>
  </si>
  <si>
    <t>Leandro Barbosa</t>
  </si>
  <si>
    <t>Archie Goodwin</t>
  </si>
  <si>
    <t>Gerald Green</t>
  </si>
  <si>
    <t>Spencer Hawes</t>
  </si>
  <si>
    <t>Dahntay Jones</t>
  </si>
  <si>
    <t>Sergio Rodriguez</t>
  </si>
  <si>
    <t>Kevin Seraphin</t>
  </si>
  <si>
    <t>Justin Harper</t>
  </si>
  <si>
    <t>Beno Udrih</t>
  </si>
  <si>
    <t>Gerald Henderson</t>
  </si>
  <si>
    <t>Norris Cole</t>
  </si>
  <si>
    <t>Diamond Stone</t>
  </si>
  <si>
    <t>Jared Sullinger</t>
  </si>
  <si>
    <t>Justin Hamilton</t>
  </si>
  <si>
    <t>Chasson Randle</t>
  </si>
  <si>
    <t>Trey Burke</t>
  </si>
  <si>
    <t>Marcelo Huertas</t>
  </si>
  <si>
    <t>Brian Roberts</t>
  </si>
  <si>
    <t>Luis Scola</t>
  </si>
  <si>
    <t>Jordan Hill</t>
  </si>
  <si>
    <t>Sasha Vujacic</t>
  </si>
  <si>
    <t>Elijah Millsap</t>
  </si>
  <si>
    <t>Donatas Motiejunas</t>
  </si>
  <si>
    <t>Monta Ellis</t>
  </si>
  <si>
    <t>Deron Williams</t>
  </si>
  <si>
    <t>Toney Douglas</t>
  </si>
  <si>
    <t>Lamar Patterson</t>
  </si>
  <si>
    <t>Boris Diaw</t>
  </si>
  <si>
    <t>Andrew Nicholson</t>
  </si>
  <si>
    <t>Jarrod Uthoff</t>
  </si>
  <si>
    <t>Ryan Kelly</t>
  </si>
  <si>
    <t>Jordan McRae</t>
  </si>
  <si>
    <t>Anthony Morrow</t>
  </si>
  <si>
    <t>David Lee</t>
  </si>
  <si>
    <t>Kris Humphries</t>
  </si>
  <si>
    <t>Daniel Ochefu</t>
  </si>
  <si>
    <t>Damjan Rudez</t>
  </si>
  <si>
    <t>Maurice Ndour</t>
  </si>
  <si>
    <t>Stephen Zimmerman</t>
  </si>
  <si>
    <t>Brandon Jennings</t>
  </si>
  <si>
    <t>Michael Gbinije</t>
  </si>
  <si>
    <t>Georges Niang</t>
  </si>
  <si>
    <t>Tyler Cavanaugh</t>
  </si>
  <si>
    <t>Jarell Eddie</t>
  </si>
  <si>
    <t>Alan Anderson</t>
  </si>
  <si>
    <t>Derrick Williams</t>
  </si>
  <si>
    <t>C.J. Watson</t>
  </si>
  <si>
    <t>Matt Barnes</t>
  </si>
  <si>
    <t>James Young</t>
  </si>
  <si>
    <t>Marshall Plumlee</t>
  </si>
  <si>
    <t>Hollis Thompson</t>
  </si>
  <si>
    <t>Larry Sanders</t>
  </si>
  <si>
    <t>Christian Wood</t>
  </si>
  <si>
    <t>Mike Dunleavy</t>
  </si>
  <si>
    <t>James Jones</t>
  </si>
  <si>
    <t>Randy Foye</t>
  </si>
  <si>
    <t>Anderson Varejao</t>
  </si>
  <si>
    <t>Rakeem Christmas</t>
  </si>
  <si>
    <t>Paul Pierce</t>
  </si>
  <si>
    <t>Roy Hibbert</t>
  </si>
  <si>
    <t>Edy Tavares</t>
  </si>
  <si>
    <t>Joel Anthony</t>
  </si>
  <si>
    <t>Lavoy Allen</t>
  </si>
  <si>
    <t>Mike Miller</t>
  </si>
  <si>
    <t>Patricio Garino</t>
  </si>
  <si>
    <t>Ronnie Price</t>
  </si>
  <si>
    <t>Semaj Christon</t>
  </si>
  <si>
    <t>Axel Toupane</t>
  </si>
  <si>
    <t>Ben Bentil</t>
  </si>
  <si>
    <t>Mike Tobey</t>
  </si>
  <si>
    <t>Brandon Rush</t>
  </si>
  <si>
    <t>Reggie Williams</t>
  </si>
  <si>
    <t>Tony Mitchell</t>
  </si>
  <si>
    <t>Joel Freeland</t>
  </si>
  <si>
    <t>Robert Sacre</t>
  </si>
  <si>
    <t>Kenyon Martin</t>
  </si>
  <si>
    <t>Zoran Dragic</t>
  </si>
  <si>
    <t>Andrea Bargnani</t>
  </si>
  <si>
    <t>Reggie Evans</t>
  </si>
  <si>
    <t>Bernard James</t>
  </si>
  <si>
    <t>Nick Johnson</t>
  </si>
  <si>
    <t>Jason Thompson</t>
  </si>
  <si>
    <t>Chase Budinger</t>
  </si>
  <si>
    <t>Greg Stiemsma</t>
  </si>
  <si>
    <t>Cartier Martin</t>
  </si>
  <si>
    <t>Festus Ezeli</t>
  </si>
  <si>
    <t>Damion James</t>
  </si>
  <si>
    <t>Andre Miller</t>
  </si>
  <si>
    <t>Andrei Kirilenko</t>
  </si>
  <si>
    <t>Gal Mekel</t>
  </si>
  <si>
    <t>Keith Appling</t>
  </si>
  <si>
    <t>Josh Powell</t>
  </si>
  <si>
    <t>Shayne Whittington</t>
  </si>
  <si>
    <t>Nazr Mohammed</t>
  </si>
  <si>
    <t>Tim Duncan</t>
  </si>
  <si>
    <t>Kendrick Perkins</t>
  </si>
  <si>
    <t>Cliff Alexander</t>
  </si>
  <si>
    <t>Jordan Adams</t>
  </si>
  <si>
    <t>Xavier Henry</t>
  </si>
  <si>
    <t>Jannero Pargo</t>
  </si>
  <si>
    <t>Aaron Gray</t>
  </si>
  <si>
    <t>Jerome Jordan</t>
  </si>
  <si>
    <t>Marquis Teague</t>
  </si>
  <si>
    <t>Nicolas Laprovittola</t>
  </si>
  <si>
    <t>Carlos Boozer</t>
  </si>
  <si>
    <t>Jeremy Tyler</t>
  </si>
  <si>
    <t>Danuel House</t>
  </si>
  <si>
    <t>Andrew Goudelock</t>
  </si>
  <si>
    <t>Trey Johnson</t>
  </si>
  <si>
    <t>Miroslav Raduljica</t>
  </si>
  <si>
    <t>Arnett Moultrie</t>
  </si>
  <si>
    <t>Pero Antic</t>
  </si>
  <si>
    <t>Xavier Silas</t>
  </si>
  <si>
    <t>Jeff Adrien</t>
  </si>
  <si>
    <t>Erick Green</t>
  </si>
  <si>
    <t>Thanasis Antetokounmpo</t>
  </si>
  <si>
    <t>Chris Singleton</t>
  </si>
  <si>
    <t>Kostas Papanikolaou</t>
  </si>
  <si>
    <t>Chris Johnson</t>
  </si>
  <si>
    <t>Jason Kapono</t>
  </si>
  <si>
    <t>Tony Wroten</t>
  </si>
  <si>
    <t>Austin Daye</t>
  </si>
  <si>
    <t>Jerel McNeal</t>
  </si>
  <si>
    <t>Jorge Gutierrez</t>
  </si>
  <si>
    <t>Nick Calathes</t>
  </si>
  <si>
    <t>Ronny Turiaf</t>
  </si>
  <si>
    <t>D.J. Stephens</t>
  </si>
  <si>
    <t>Jason Maxiell</t>
  </si>
  <si>
    <t>Jarnell Stokes</t>
  </si>
  <si>
    <t>Greg Smith</t>
  </si>
  <si>
    <t>Alex Kirk</t>
  </si>
  <si>
    <t>Gerald Wallace</t>
  </si>
  <si>
    <t>Jeremy Evans</t>
  </si>
  <si>
    <t>Coty Clarke</t>
  </si>
  <si>
    <t>Jabari Brown</t>
  </si>
  <si>
    <t>Caron Butler</t>
  </si>
  <si>
    <t>Jared Cunningham</t>
  </si>
  <si>
    <t>Ivan Johnson</t>
  </si>
  <si>
    <t>Chris Copeland</t>
  </si>
  <si>
    <t>Patrick Christopher</t>
  </si>
  <si>
    <t>Damien Inglis</t>
  </si>
  <si>
    <t>Devyn Marble</t>
  </si>
  <si>
    <t>Earl Clark</t>
  </si>
  <si>
    <t>Steve Novak</t>
  </si>
  <si>
    <t>Aaron Harrison</t>
  </si>
  <si>
    <t>Vernon Macklin</t>
  </si>
  <si>
    <t>Bryce Cotton</t>
  </si>
  <si>
    <t>Kevin Martin</t>
  </si>
  <si>
    <t>Bryce Dejean-Jones</t>
  </si>
  <si>
    <t>Steve Nash</t>
  </si>
  <si>
    <t>Alonzo Gee</t>
  </si>
  <si>
    <t>Henry Walker</t>
  </si>
  <si>
    <t>Dexter Pittman</t>
  </si>
  <si>
    <t>Shawn Marion</t>
  </si>
  <si>
    <t>Chris Andersen</t>
  </si>
  <si>
    <t>Lester Hudson</t>
  </si>
  <si>
    <t>Samuel Dalembert</t>
  </si>
  <si>
    <t>Duje Dukan</t>
  </si>
  <si>
    <t>Grant Jerrett</t>
  </si>
  <si>
    <t>Rasual Butler</t>
  </si>
  <si>
    <t>Doron Lamb</t>
  </si>
  <si>
    <t>Sonny Weems</t>
  </si>
  <si>
    <t>Ray McCallum</t>
  </si>
  <si>
    <t>John Jenkins</t>
  </si>
  <si>
    <t>Jeff Ayres</t>
  </si>
  <si>
    <t>P.J. Hairston</t>
  </si>
  <si>
    <t>Kevin Jones</t>
  </si>
  <si>
    <t>John Lucas III</t>
  </si>
  <si>
    <t>Brandon Davies</t>
  </si>
  <si>
    <t>Russ Smith</t>
  </si>
  <si>
    <t>Glen Davis</t>
  </si>
  <si>
    <t>Malcolm Thomas</t>
  </si>
  <si>
    <t>Cameron Bairstow</t>
  </si>
  <si>
    <t>Sim Bhullar</t>
  </si>
  <si>
    <t>Joey Dorsey</t>
  </si>
  <si>
    <t>Sergey Karasev</t>
  </si>
  <si>
    <t>Alex Stepheson</t>
  </si>
  <si>
    <t>Jamaal Franklin</t>
  </si>
  <si>
    <t>Alexey Shved</t>
  </si>
  <si>
    <t>Drew Gordon</t>
  </si>
  <si>
    <t>Chris Kaman</t>
  </si>
  <si>
    <t>Tyler Hansbrough</t>
  </si>
  <si>
    <t>Matt Bonner</t>
  </si>
  <si>
    <t>Toure' Murry</t>
  </si>
  <si>
    <t>Steve Blake</t>
  </si>
  <si>
    <t>Kirk Hinrich</t>
  </si>
  <si>
    <t>Solomon Jones</t>
  </si>
  <si>
    <t>Anthony Bennett</t>
  </si>
  <si>
    <t>Travis Wear</t>
  </si>
  <si>
    <t>Tayshaun Prince</t>
  </si>
  <si>
    <t>J.J. Hickson</t>
  </si>
  <si>
    <t>Hedo Turkoglu</t>
  </si>
  <si>
    <t>Furkan Aldemir</t>
  </si>
  <si>
    <t>Shannon Brown</t>
  </si>
  <si>
    <t>Adonis Thomas</t>
  </si>
  <si>
    <t>Victor Claver</t>
  </si>
  <si>
    <t>Luigi Datome</t>
  </si>
  <si>
    <t>Malcolm Lee</t>
  </si>
  <si>
    <t>Orlando Johnson</t>
  </si>
  <si>
    <t>Luke Ridnour</t>
  </si>
  <si>
    <t>Jordan Farmar</t>
  </si>
  <si>
    <t>R.J. Hunter</t>
  </si>
  <si>
    <t>Marcus Thornton</t>
  </si>
  <si>
    <t>Mo Williams</t>
  </si>
  <si>
    <t>Drew Gooden</t>
  </si>
  <si>
    <t>Phil Pressey</t>
  </si>
  <si>
    <t>Walter Tavares</t>
  </si>
  <si>
    <t>Nemanja Nedovic</t>
  </si>
  <si>
    <t>Jimmer Fredette</t>
  </si>
  <si>
    <t>Kim English</t>
  </si>
  <si>
    <t>Perry Jones</t>
  </si>
  <si>
    <t>John Salmons</t>
  </si>
  <si>
    <t>Markel Brown</t>
  </si>
  <si>
    <t>Henry Sims</t>
  </si>
  <si>
    <t>Pablo Prigioni</t>
  </si>
  <si>
    <t>Mitch McGary</t>
  </si>
  <si>
    <t>Joseph Young</t>
  </si>
  <si>
    <t>Vitor Faverani</t>
  </si>
  <si>
    <t>Ben Hansbrough</t>
  </si>
  <si>
    <t>Peyton Siva</t>
  </si>
  <si>
    <t>Chris Bosh</t>
  </si>
  <si>
    <t>Greivis Vasquez</t>
  </si>
  <si>
    <t>Tibor Pleiss</t>
  </si>
  <si>
    <t>A.J. Price</t>
  </si>
  <si>
    <t>Martell Webster</t>
  </si>
  <si>
    <t>Branden Dawson</t>
  </si>
  <si>
    <t>Ognjen Kuzmic</t>
  </si>
  <si>
    <t>Landry Fields</t>
  </si>
  <si>
    <t>Cory Jefferson</t>
  </si>
  <si>
    <t>Donald Sloan</t>
  </si>
  <si>
    <t>Andre Dawkins</t>
  </si>
  <si>
    <t>Amar'e Stoudemire</t>
  </si>
  <si>
    <t>Jonathan Gibson</t>
  </si>
  <si>
    <t>Sasha Kaun</t>
  </si>
  <si>
    <t>Kendall Marshall</t>
  </si>
  <si>
    <t>Charlie Villanueva</t>
  </si>
  <si>
    <t>Sebastian Telfair</t>
  </si>
  <si>
    <t>Chuck Hayes</t>
  </si>
  <si>
    <t>Shavlik Randolph</t>
  </si>
  <si>
    <t>Dionte Christmas</t>
  </si>
  <si>
    <t>Nikola Pekovic</t>
  </si>
  <si>
    <t>Chris Douglas-Roberts</t>
  </si>
  <si>
    <t>Kalin Lucas</t>
  </si>
  <si>
    <t>Shawne Williams</t>
  </si>
  <si>
    <t>Kevin Garnett</t>
  </si>
  <si>
    <t>Ricky Ledo</t>
  </si>
  <si>
    <t>J.J. O'Brien</t>
  </si>
  <si>
    <t>Travis Outlaw</t>
  </si>
  <si>
    <t>James Southerland</t>
  </si>
  <si>
    <t>Earl Barron</t>
  </si>
  <si>
    <t>Josh Davis</t>
  </si>
  <si>
    <t>Lou Amundson</t>
  </si>
  <si>
    <t>Erik Murphy</t>
  </si>
  <si>
    <t>James Anderson</t>
  </si>
  <si>
    <t>Shane Edwards</t>
  </si>
  <si>
    <t>Danny Granger</t>
  </si>
  <si>
    <t>Brendan Haywood</t>
  </si>
  <si>
    <t>David Wear</t>
  </si>
  <si>
    <t>Francisco Garcia</t>
  </si>
  <si>
    <t>Brian Cook</t>
  </si>
  <si>
    <t>Will Bynum</t>
  </si>
  <si>
    <t>Hasheem Thabeet</t>
  </si>
  <si>
    <t>Darius Morris</t>
  </si>
  <si>
    <t>Cleanthony Early</t>
  </si>
  <si>
    <t>Larry Drew</t>
  </si>
  <si>
    <t>DeJuan Blair</t>
  </si>
  <si>
    <t>David Stockton</t>
  </si>
  <si>
    <t>Willie Green</t>
  </si>
  <si>
    <t>Ben Gordon</t>
  </si>
  <si>
    <t>Dorell Wright</t>
  </si>
  <si>
    <t>Will Cherry</t>
  </si>
  <si>
    <t>Carl Landry</t>
  </si>
  <si>
    <t>Elliot Williams</t>
  </si>
  <si>
    <t>Kobe Bryant</t>
  </si>
  <si>
    <t>Jason Richardson</t>
  </si>
  <si>
    <t>Tyrus Thomas</t>
  </si>
  <si>
    <t>Diante Garrett</t>
  </si>
  <si>
    <t>Robbie Hummel</t>
  </si>
  <si>
    <t>Ryan Hollins</t>
  </si>
  <si>
    <t>Arinze Onuaku</t>
  </si>
  <si>
    <t>Nate Robinson</t>
  </si>
  <si>
    <t>Jerrelle Benimon</t>
  </si>
  <si>
    <t>Jeffery Taylor</t>
  </si>
  <si>
    <t>Quincy Miller</t>
  </si>
  <si>
    <t>Bill Walker</t>
  </si>
  <si>
    <t>Xavier Munford</t>
  </si>
  <si>
    <t>Glen Rice</t>
  </si>
  <si>
    <t>Jordan Hamilton</t>
  </si>
  <si>
    <t>Elton Brand</t>
  </si>
  <si>
    <t>O.J. Mayo</t>
  </si>
  <si>
    <t>Chris Babb</t>
  </si>
  <si>
    <t>AVG</t>
  </si>
  <si>
    <t>PLAYER</t>
  </si>
  <si>
    <t>Alex Hamilton</t>
  </si>
  <si>
    <t>Amida Brimah</t>
  </si>
  <si>
    <t>Amile Jefferson</t>
  </si>
  <si>
    <t>Andrew White</t>
  </si>
  <si>
    <t>Antonius Cleveland</t>
  </si>
  <si>
    <t>Anzejs Pasecniks</t>
  </si>
  <si>
    <t>Ben Moore</t>
  </si>
  <si>
    <t>Brandon Ashley</t>
  </si>
  <si>
    <t>Cameron Jones</t>
  </si>
  <si>
    <t>Cameron Oliver</t>
  </si>
  <si>
    <t>Derek Willis</t>
  </si>
  <si>
    <t>Deshaun Thomas</t>
  </si>
  <si>
    <t>Devin Williams</t>
  </si>
  <si>
    <t>Erik McCree</t>
  </si>
  <si>
    <t>George de Paula</t>
  </si>
  <si>
    <t>Isaiah Briscoe</t>
  </si>
  <si>
    <t>J.P. Tokoto</t>
  </si>
  <si>
    <t>James Blackmon</t>
  </si>
  <si>
    <t>Jamil WIlson</t>
  </si>
  <si>
    <t>Jaron Blossomgame</t>
  </si>
  <si>
    <t>Jarrell Eddie</t>
  </si>
  <si>
    <t>Jeremy Morgan</t>
  </si>
  <si>
    <t>Jeremy Senglin</t>
  </si>
  <si>
    <t>Jonathan Holmes</t>
  </si>
  <si>
    <t>Jordan Mathews</t>
  </si>
  <si>
    <t>L.J. Peak</t>
  </si>
  <si>
    <t>Landry Nnoko</t>
  </si>
  <si>
    <t>Livio Jean-Charles</t>
  </si>
  <si>
    <t>Luke Petrasek</t>
  </si>
  <si>
    <t>Marcus Simmons</t>
  </si>
  <si>
    <t>Matt Jones</t>
  </si>
  <si>
    <t>Melo Trimble</t>
  </si>
  <si>
    <t>Milton Doyle</t>
  </si>
  <si>
    <t>Naz Mitrou-Long</t>
  </si>
  <si>
    <t>Nikola Milutinov</t>
  </si>
  <si>
    <t>Peter Jok</t>
  </si>
  <si>
    <t>Rade Zagorac</t>
  </si>
  <si>
    <t>Ryan Boatright</t>
  </si>
  <si>
    <t>Scottie Wilbekin</t>
  </si>
  <si>
    <t>T.J. Williams</t>
  </si>
  <si>
    <t>Taylor Braun</t>
  </si>
  <si>
    <t>Terry Henderson</t>
  </si>
  <si>
    <t>Trey McKinney-Jones</t>
  </si>
  <si>
    <t>Troy Caupain</t>
  </si>
  <si>
    <t>2PM/poss</t>
  </si>
  <si>
    <t>2PMiss/poss</t>
  </si>
  <si>
    <t>3PM/poss</t>
  </si>
  <si>
    <t>3PMiss/poss</t>
  </si>
  <si>
    <t>FTM/poss</t>
  </si>
  <si>
    <t>FTMiss/poss</t>
  </si>
  <si>
    <t>ORB/poss</t>
  </si>
  <si>
    <t>DRB/poss</t>
  </si>
  <si>
    <t>AST/poss</t>
  </si>
  <si>
    <t>STL/poss</t>
  </si>
  <si>
    <t>BLK/poss</t>
  </si>
  <si>
    <t>TOV/poss</t>
  </si>
  <si>
    <t>Start (ET)</t>
  </si>
  <si>
    <t>Visitor/Neutral</t>
  </si>
  <si>
    <t>Home/Neutral</t>
  </si>
  <si>
    <t>TrueDate</t>
  </si>
  <si>
    <t>Away_Abbr</t>
  </si>
  <si>
    <t>Home_Abbr</t>
  </si>
  <si>
    <t>Today?</t>
  </si>
  <si>
    <t>BR_Player_Name</t>
  </si>
  <si>
    <t>DK_Name</t>
  </si>
  <si>
    <t>BR_Team_Name</t>
  </si>
  <si>
    <t>DK_Abbr</t>
  </si>
  <si>
    <t>FD_Abbr</t>
  </si>
  <si>
    <t>Filler</t>
  </si>
  <si>
    <t>Min</t>
  </si>
  <si>
    <t>Leftover</t>
  </si>
  <si>
    <t>AJ Hammons</t>
  </si>
  <si>
    <t>Andrew White III</t>
  </si>
  <si>
    <t>CJ Watson</t>
  </si>
  <si>
    <t>DJ Augustin</t>
  </si>
  <si>
    <t>Derrick Jones Jr.</t>
  </si>
  <si>
    <t>GS</t>
  </si>
  <si>
    <t>Derrick Walton Jr.</t>
  </si>
  <si>
    <t>George Papagiannis</t>
  </si>
  <si>
    <t>Jake Wiley</t>
  </si>
  <si>
    <t>James Blackmon Jr.</t>
  </si>
  <si>
    <t>KJ McDaniels</t>
  </si>
  <si>
    <t>Larry Drew II</t>
  </si>
  <si>
    <t>Larry Nance Jr.</t>
  </si>
  <si>
    <t>Louis Amundson</t>
  </si>
  <si>
    <t>Luc Richard Mbah a Moute</t>
  </si>
  <si>
    <t>Matt Williams Jr.</t>
  </si>
  <si>
    <t>Nene</t>
  </si>
  <si>
    <t>PJ Tucker</t>
  </si>
  <si>
    <t>Patrick Mills</t>
  </si>
  <si>
    <t>Perry Jones III</t>
  </si>
  <si>
    <t>Royce O'Neal</t>
  </si>
  <si>
    <t>Sergio  Rodriguez</t>
  </si>
  <si>
    <t>Stephen Zimmerman Jr.</t>
  </si>
  <si>
    <t>TJ McConnell</t>
  </si>
  <si>
    <t>TJ Warren</t>
  </si>
  <si>
    <t>Taurean Prince</t>
  </si>
  <si>
    <t>Trey McKinney Jones</t>
  </si>
  <si>
    <t>Wes Iwundu</t>
  </si>
  <si>
    <t>Zhou QI</t>
  </si>
  <si>
    <t>Qi Zhou</t>
  </si>
  <si>
    <t>Maalik Wayns</t>
  </si>
  <si>
    <t>Josh Childress</t>
  </si>
  <si>
    <t>DeQuan Jones</t>
  </si>
  <si>
    <t>O.G. Anunoby</t>
  </si>
  <si>
    <t>Emeka Okafor</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</si>
</sst>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0.0"/>
    <numFmt numFmtId="165" formatCode="&quot;$&quot;#,##0"/>
    <numFmt numFmtId="166" formatCode="0.0"/>
    <numFmt numFmtId="167" formatCode="0.0%"/>
    <numFmt numFmtId="168" formatCode=".000"/>
    <numFmt numFmtId="169" formatCode="yyyy&quot;-&quot;mm&quot;-&quot;dd"/>
    <numFmt numFmtId="170" formatCode="h:mm am/pm"/>
    <numFmt numFmtId="171" formatCode="yyyy-mm-dd"/>
    <numFmt numFmtId="172" formatCode=".0000"/>
  </numFmts>
  <fonts count="12">
    <font>
      <sz val="10.0"/>
      <color rgb="FF000000"/>
      <name val="Arial"/>
    </font>
    <font>
      <b/>
      <sz val="10.0"/>
      <name val="Calibri"/>
    </font>
    <font>
      <name val="Calibri"/>
    </font>
    <font>
      <sz val="10.0"/>
      <name val="Calibri"/>
    </font>
    <font/>
    <font>
      <sz val="10.0"/>
    </font>
    <font>
      <b/>
      <sz val="11.0"/>
      <name val="Calibri"/>
    </font>
    <font>
      <sz val="11.0"/>
      <name val="Calibri"/>
    </font>
    <font>
      <b/>
      <sz val="9.0"/>
      <name val="Calibri"/>
    </font>
    <font>
      <sz val="9.0"/>
      <color rgb="FF000000"/>
      <name val="Calibri"/>
    </font>
    <font>
      <sz val="9.0"/>
      <name val="Calibri"/>
    </font>
    <font>
      <b/>
      <sz val="9.0"/>
      <color rgb="FFFFFFFF"/>
      <name val="Calibri"/>
    </font>
  </fonts>
  <fills count="13">
    <fill>
      <patternFill patternType="none"/>
    </fill>
    <fill>
      <patternFill patternType="lightGray"/>
    </fill>
    <fill>
      <patternFill patternType="solid">
        <fgColor rgb="FFEFEFEF"/>
        <bgColor rgb="FFEFEFEF"/>
      </patternFill>
    </fill>
    <fill>
      <patternFill patternType="solid">
        <fgColor rgb="FFF1FF82"/>
        <bgColor rgb="FFF1FF82"/>
      </patternFill>
    </fill>
    <fill>
      <patternFill patternType="solid">
        <fgColor rgb="FFEAD1DC"/>
        <bgColor rgb="FFEAD1DC"/>
      </patternFill>
    </fill>
    <fill>
      <patternFill patternType="solid">
        <fgColor rgb="FFFFFF00"/>
        <bgColor rgb="FFFFFF00"/>
      </patternFill>
    </fill>
    <fill>
      <patternFill patternType="solid">
        <fgColor rgb="FFFEF8E3"/>
        <bgColor rgb="FFFEF8E3"/>
      </patternFill>
    </fill>
    <fill>
      <patternFill patternType="solid">
        <fgColor rgb="FFCCCCCC"/>
        <bgColor rgb="FFCCCCCC"/>
      </patternFill>
    </fill>
    <fill>
      <patternFill patternType="solid">
        <fgColor rgb="FF00FF00"/>
        <bgColor rgb="FF00FF00"/>
      </patternFill>
    </fill>
    <fill>
      <patternFill patternType="solid">
        <fgColor rgb="FFD9D2E9"/>
        <bgColor rgb="FFD9D2E9"/>
      </patternFill>
    </fill>
    <fill>
      <patternFill patternType="solid">
        <fgColor rgb="FFFF9900"/>
        <bgColor rgb="FFFF9900"/>
      </patternFill>
    </fill>
    <fill>
      <patternFill patternType="solid">
        <fgColor rgb="FFC9DAF8"/>
        <bgColor rgb="FFC9DAF8"/>
      </patternFill>
    </fill>
    <fill>
      <patternFill patternType="solid">
        <fgColor rgb="FFFCE5CD"/>
        <bgColor rgb="FFFCE5CD"/>
      </patternFill>
    </fill>
  </fills>
  <borders count="14">
    <border/>
    <border>
      <left style="thin">
        <color rgb="FF000000"/>
      </left>
    </border>
    <border>
      <right style="thin">
        <color rgb="FF000000"/>
      </right>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F4B084"/>
      </left>
      <top style="thin">
        <color rgb="FFF4B084"/>
      </top>
      <bottom style="thin">
        <color rgb="FFF4B084"/>
      </bottom>
    </border>
    <border>
      <top style="thin">
        <color rgb="FFF4B084"/>
      </top>
      <bottom style="thin">
        <color rgb="FFF4B084"/>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0" fillId="2" fontId="1" numFmtId="0" xfId="0" applyAlignment="1" applyFill="1" applyFont="1">
      <alignment horizontal="center" shrinkToFit="0" wrapText="0"/>
    </xf>
    <xf borderId="0" fillId="2" fontId="1" numFmtId="3" xfId="0" applyAlignment="1" applyFont="1" applyNumberFormat="1">
      <alignment horizontal="center" shrinkToFit="0" wrapText="0"/>
    </xf>
    <xf borderId="0" fillId="2" fontId="1" numFmtId="0" xfId="0" applyAlignment="1" applyFont="1">
      <alignment horizontal="center" readingOrder="0" shrinkToFit="0" wrapText="0"/>
    </xf>
    <xf borderId="0" fillId="2" fontId="1" numFmtId="9" xfId="0" applyAlignment="1" applyFont="1" applyNumberFormat="1">
      <alignment horizontal="center" shrinkToFit="0" wrapText="0"/>
    </xf>
    <xf borderId="0" fillId="2" fontId="1" numFmtId="3" xfId="0" applyAlignment="1" applyFont="1" applyNumberFormat="1">
      <alignment horizontal="center" readingOrder="0" shrinkToFit="0" wrapText="0"/>
    </xf>
    <xf borderId="1" fillId="3" fontId="1" numFmtId="164" xfId="0" applyAlignment="1" applyBorder="1" applyFill="1" applyFont="1" applyNumberFormat="1">
      <alignment horizontal="center" shrinkToFit="0" wrapText="0"/>
    </xf>
    <xf borderId="0" fillId="2" fontId="1" numFmtId="9" xfId="0" applyAlignment="1" applyFont="1" applyNumberFormat="1">
      <alignment horizontal="center" readingOrder="0" shrinkToFit="0" wrapText="0"/>
    </xf>
    <xf borderId="1" fillId="3" fontId="1" numFmtId="164" xfId="0" applyAlignment="1" applyBorder="1" applyFont="1" applyNumberFormat="1">
      <alignment horizontal="center" readingOrder="0" shrinkToFit="0" wrapText="0"/>
    </xf>
    <xf borderId="1" fillId="2" fontId="1" numFmtId="164" xfId="0" applyAlignment="1" applyBorder="1" applyFont="1" applyNumberFormat="1">
      <alignment horizontal="center" readingOrder="0" shrinkToFit="0" wrapText="0"/>
    </xf>
    <xf borderId="0" fillId="2" fontId="1" numFmtId="165" xfId="0" applyAlignment="1" applyFont="1" applyNumberFormat="1">
      <alignment horizontal="center" readingOrder="0" shrinkToFit="0" wrapText="0"/>
    </xf>
    <xf borderId="1" fillId="2" fontId="1" numFmtId="164" xfId="0" applyAlignment="1" applyBorder="1" applyFont="1" applyNumberFormat="1">
      <alignment horizontal="center" shrinkToFit="0" wrapText="0"/>
    </xf>
    <xf borderId="0" fillId="2" fontId="1" numFmtId="165" xfId="0" applyAlignment="1" applyFont="1" applyNumberFormat="1">
      <alignment horizontal="center" shrinkToFit="0" wrapText="0"/>
    </xf>
    <xf borderId="0" fillId="2" fontId="1" numFmtId="164" xfId="0" applyAlignment="1" applyFont="1" applyNumberFormat="1">
      <alignment horizontal="center" readingOrder="0" shrinkToFit="0" wrapText="0"/>
    </xf>
    <xf borderId="0" fillId="2" fontId="1" numFmtId="164" xfId="0" applyAlignment="1" applyFont="1" applyNumberFormat="1">
      <alignment horizontal="center" shrinkToFit="0" wrapText="0"/>
    </xf>
    <xf borderId="2" fillId="2" fontId="1" numFmtId="164" xfId="0" applyAlignment="1" applyBorder="1" applyFont="1" applyNumberFormat="1">
      <alignment horizontal="center" readingOrder="0" shrinkToFit="0" wrapText="0"/>
    </xf>
    <xf borderId="2" fillId="2" fontId="1" numFmtId="164" xfId="0" applyAlignment="1" applyBorder="1" applyFont="1" applyNumberFormat="1">
      <alignment horizontal="center" shrinkToFit="0" wrapText="0"/>
    </xf>
    <xf quotePrefix="1" borderId="0" fillId="2" fontId="1" numFmtId="0" xfId="0" applyAlignment="1" applyFont="1">
      <alignment horizontal="center" readingOrder="0" shrinkToFit="0" wrapText="0"/>
    </xf>
    <xf quotePrefix="1" borderId="0" fillId="2" fontId="1" numFmtId="0" xfId="0" applyAlignment="1" applyFont="1">
      <alignment horizontal="center" shrinkToFit="0" wrapText="0"/>
    </xf>
    <xf borderId="0" fillId="2" fontId="1" numFmtId="166" xfId="0" applyAlignment="1" applyFont="1" applyNumberFormat="1">
      <alignment horizontal="center" readingOrder="0" shrinkToFit="0" wrapText="0"/>
    </xf>
    <xf borderId="0" fillId="2" fontId="1" numFmtId="166" xfId="0" applyAlignment="1" applyFont="1" applyNumberFormat="1">
      <alignment horizontal="center" shrinkToFit="0" wrapText="0"/>
    </xf>
    <xf borderId="0" fillId="4" fontId="1" numFmtId="0" xfId="0" applyAlignment="1" applyFill="1" applyFont="1">
      <alignment horizontal="center" vertical="bottom"/>
    </xf>
    <xf borderId="0" fillId="2" fontId="1" numFmtId="0" xfId="0" applyAlignment="1" applyFont="1">
      <alignment horizontal="center" shrinkToFit="0" wrapText="0"/>
    </xf>
    <xf borderId="0" fillId="5" fontId="1" numFmtId="0" xfId="0" applyAlignment="1" applyFill="1" applyFont="1">
      <alignment horizontal="center" vertical="bottom"/>
    </xf>
    <xf borderId="0" fillId="0" fontId="2" numFmtId="0" xfId="0" applyAlignment="1" applyFont="1">
      <alignment horizontal="center"/>
    </xf>
    <xf borderId="0" fillId="0" fontId="3" numFmtId="0" xfId="0" applyAlignment="1" applyFont="1">
      <alignment horizontal="center"/>
    </xf>
    <xf borderId="0" fillId="6" fontId="3" numFmtId="0" xfId="0" applyAlignment="1" applyFill="1" applyFont="1">
      <alignment horizontal="center" readingOrder="0"/>
    </xf>
    <xf borderId="0" fillId="6" fontId="3" numFmtId="0" xfId="0" applyAlignment="1" applyFont="1">
      <alignment horizontal="center"/>
    </xf>
    <xf borderId="0" fillId="0" fontId="3" numFmtId="164" xfId="0" applyAlignment="1" applyFont="1" applyNumberFormat="1">
      <alignment horizontal="center"/>
    </xf>
    <xf borderId="0" fillId="0" fontId="3" numFmtId="167" xfId="0" applyAlignment="1" applyFont="1" applyNumberFormat="1">
      <alignment horizontal="center"/>
    </xf>
    <xf borderId="0" fillId="6" fontId="3" numFmtId="3" xfId="0" applyAlignment="1" applyFont="1" applyNumberFormat="1">
      <alignment horizontal="center" readingOrder="0"/>
    </xf>
    <xf borderId="0" fillId="6" fontId="3" numFmtId="3" xfId="0" applyAlignment="1" applyFont="1" applyNumberFormat="1">
      <alignment horizontal="center"/>
    </xf>
    <xf borderId="0" fillId="6" fontId="3" numFmtId="9" xfId="0" applyAlignment="1" applyFont="1" applyNumberFormat="1">
      <alignment horizontal="center" readingOrder="0" shrinkToFit="0" wrapText="0"/>
    </xf>
    <xf borderId="0" fillId="6" fontId="3" numFmtId="9" xfId="0" applyAlignment="1" applyFont="1" applyNumberFormat="1">
      <alignment horizontal="center" shrinkToFit="0" wrapText="0"/>
    </xf>
    <xf borderId="1" fillId="3" fontId="3" numFmtId="164" xfId="0" applyAlignment="1" applyBorder="1" applyFont="1" applyNumberFormat="1">
      <alignment horizontal="center"/>
    </xf>
    <xf borderId="1" fillId="0" fontId="3" numFmtId="164" xfId="0" applyAlignment="1" applyBorder="1" applyFont="1" applyNumberFormat="1">
      <alignment horizontal="center"/>
    </xf>
    <xf borderId="0" fillId="0" fontId="3" numFmtId="165" xfId="0" applyAlignment="1" applyFont="1" applyNumberFormat="1">
      <alignment horizontal="center"/>
    </xf>
    <xf borderId="2" fillId="0" fontId="3" numFmtId="164" xfId="0" applyAlignment="1" applyBorder="1" applyFont="1" applyNumberFormat="1">
      <alignment horizontal="center"/>
    </xf>
    <xf borderId="0" fillId="7" fontId="3" numFmtId="164" xfId="0" applyAlignment="1" applyFill="1" applyFont="1" applyNumberFormat="1">
      <alignment horizontal="center" shrinkToFit="0" wrapText="0"/>
    </xf>
    <xf borderId="0" fillId="7" fontId="3" numFmtId="164" xfId="0" applyAlignment="1" applyFont="1" applyNumberFormat="1">
      <alignment horizontal="center"/>
    </xf>
    <xf borderId="0" fillId="7" fontId="3" numFmtId="168" xfId="0" applyAlignment="1" applyFont="1" applyNumberFormat="1">
      <alignment horizontal="center"/>
    </xf>
    <xf borderId="0" fillId="7" fontId="3" numFmtId="166" xfId="0" applyAlignment="1" applyFont="1" applyNumberFormat="1">
      <alignment horizontal="center"/>
    </xf>
    <xf borderId="0" fillId="4" fontId="3" numFmtId="0" xfId="0" applyAlignment="1" applyFont="1">
      <alignment horizontal="center" vertical="bottom"/>
    </xf>
    <xf borderId="0" fillId="8" fontId="1" numFmtId="169" xfId="0" applyAlignment="1" applyFill="1" applyFont="1" applyNumberFormat="1">
      <alignment horizontal="center" readingOrder="0"/>
    </xf>
    <xf borderId="0" fillId="8" fontId="1" numFmtId="169" xfId="0" applyAlignment="1" applyFont="1" applyNumberFormat="1">
      <alignment horizontal="center"/>
    </xf>
    <xf borderId="0" fillId="5" fontId="1" numFmtId="170" xfId="0" applyAlignment="1" applyFont="1" applyNumberFormat="1">
      <alignment horizontal="center" readingOrder="0" vertical="bottom"/>
    </xf>
    <xf borderId="0" fillId="0" fontId="3" numFmtId="0" xfId="0" applyAlignment="1" applyFont="1">
      <alignment horizontal="center" readingOrder="0"/>
    </xf>
    <xf borderId="0" fillId="5" fontId="1" numFmtId="170" xfId="0" applyAlignment="1" applyFont="1" applyNumberFormat="1">
      <alignment horizontal="center" vertical="bottom"/>
    </xf>
    <xf borderId="0" fillId="0" fontId="3" numFmtId="0" xfId="0" applyAlignment="1" applyFont="1">
      <alignment horizontal="center"/>
    </xf>
    <xf borderId="0" fillId="0" fontId="4" numFmtId="0" xfId="0" applyAlignment="1" applyFont="1">
      <alignment horizontal="center"/>
    </xf>
    <xf borderId="3" fillId="9" fontId="1" numFmtId="0" xfId="0" applyAlignment="1" applyBorder="1" applyFill="1" applyFont="1">
      <alignment horizontal="center" readingOrder="0"/>
    </xf>
    <xf borderId="4" fillId="9" fontId="1" numFmtId="0" xfId="0" applyAlignment="1" applyBorder="1" applyFont="1">
      <alignment horizontal="center" readingOrder="0"/>
    </xf>
    <xf borderId="3" fillId="9" fontId="1" numFmtId="0" xfId="0" applyAlignment="1" applyBorder="1" applyFont="1">
      <alignment horizontal="center"/>
    </xf>
    <xf borderId="4" fillId="9" fontId="1" numFmtId="0" xfId="0" applyAlignment="1" applyBorder="1" applyFont="1">
      <alignment horizontal="center"/>
    </xf>
    <xf borderId="0" fillId="0" fontId="5" numFmtId="0" xfId="0" applyAlignment="1" applyFont="1">
      <alignment horizontal="center"/>
    </xf>
    <xf borderId="0" fillId="0" fontId="5" numFmtId="0" xfId="0" applyFont="1"/>
    <xf borderId="0" fillId="0" fontId="2" numFmtId="170" xfId="0" applyAlignment="1" applyFont="1" applyNumberFormat="1">
      <alignment horizontal="center"/>
    </xf>
    <xf borderId="0" fillId="2" fontId="1" numFmtId="167" xfId="0" applyAlignment="1" applyFont="1" applyNumberFormat="1">
      <alignment horizontal="center" readingOrder="0" shrinkToFit="0" wrapText="0"/>
    </xf>
    <xf borderId="0" fillId="6" fontId="3" numFmtId="167" xfId="0" applyAlignment="1" applyFont="1" applyNumberFormat="1">
      <alignment horizontal="center" readingOrder="0" shrinkToFit="0" wrapText="0"/>
    </xf>
    <xf borderId="0" fillId="6" fontId="3" numFmtId="167" xfId="0" applyAlignment="1" applyFont="1" applyNumberFormat="1">
      <alignment horizontal="center" shrinkToFit="0" wrapText="0"/>
    </xf>
    <xf borderId="0" fillId="5" fontId="6" numFmtId="0" xfId="0" applyAlignment="1" applyFont="1">
      <alignment readingOrder="0" shrinkToFit="0" wrapText="1"/>
    </xf>
    <xf borderId="0" fillId="2" fontId="7" numFmtId="0" xfId="0" applyFont="1"/>
    <xf borderId="0" fillId="0" fontId="7" numFmtId="0" xfId="0" applyAlignment="1" applyFont="1">
      <alignment readingOrder="0" shrinkToFit="0" wrapText="1"/>
    </xf>
    <xf borderId="0" fillId="10" fontId="6" numFmtId="0" xfId="0" applyAlignment="1" applyFill="1" applyFont="1">
      <alignment readingOrder="0" shrinkToFit="0" wrapText="1"/>
    </xf>
    <xf borderId="0" fillId="0" fontId="7" numFmtId="0" xfId="0" applyFont="1"/>
    <xf borderId="3" fillId="11" fontId="1" numFmtId="0" xfId="0" applyAlignment="1" applyBorder="1" applyFill="1" applyFont="1">
      <alignment horizontal="center" readingOrder="0" shrinkToFit="0" wrapText="1"/>
    </xf>
    <xf borderId="5" fillId="0" fontId="4" numFmtId="0" xfId="0" applyBorder="1" applyFont="1"/>
    <xf borderId="4" fillId="0" fontId="4" numFmtId="0" xfId="0" applyBorder="1" applyFont="1"/>
    <xf borderId="6" fillId="12" fontId="1" numFmtId="0" xfId="0" applyAlignment="1" applyBorder="1" applyFill="1" applyFont="1">
      <alignment horizontal="center" readingOrder="0" shrinkToFit="0" wrapText="1"/>
    </xf>
    <xf borderId="7" fillId="0" fontId="4" numFmtId="0" xfId="0" applyBorder="1" applyFont="1"/>
    <xf borderId="8" fillId="0" fontId="4" numFmtId="0" xfId="0" applyBorder="1" applyFont="1"/>
    <xf borderId="3" fillId="2" fontId="1" numFmtId="0" xfId="0" applyAlignment="1" applyBorder="1" applyFont="1">
      <alignment horizontal="center" vertical="bottom"/>
    </xf>
    <xf borderId="5" fillId="2" fontId="1" numFmtId="0" xfId="0" applyAlignment="1" applyBorder="1" applyFont="1">
      <alignment horizontal="center" vertical="bottom"/>
    </xf>
    <xf borderId="4" fillId="2" fontId="1" numFmtId="166" xfId="0" applyAlignment="1" applyBorder="1" applyFont="1" applyNumberFormat="1">
      <alignment horizontal="center" vertical="bottom"/>
    </xf>
    <xf borderId="6" fillId="0" fontId="3" numFmtId="0" xfId="0" applyAlignment="1" applyBorder="1" applyFont="1">
      <alignment horizontal="center" readingOrder="0"/>
    </xf>
    <xf borderId="7" fillId="0" fontId="3" numFmtId="0" xfId="0" applyAlignment="1" applyBorder="1" applyFont="1">
      <alignment horizontal="center" readingOrder="0"/>
    </xf>
    <xf borderId="8" fillId="0" fontId="3" numFmtId="166" xfId="0" applyAlignment="1" applyBorder="1" applyFont="1" applyNumberFormat="1">
      <alignment horizontal="center" readingOrder="0"/>
    </xf>
    <xf borderId="1" fillId="0" fontId="3" numFmtId="0" xfId="0" applyAlignment="1" applyBorder="1" applyFont="1">
      <alignment horizontal="center" readingOrder="0"/>
    </xf>
    <xf borderId="2" fillId="0" fontId="3" numFmtId="166" xfId="0" applyAlignment="1" applyBorder="1" applyFont="1" applyNumberFormat="1">
      <alignment horizontal="center" readingOrder="0"/>
    </xf>
    <xf borderId="9" fillId="0" fontId="3" numFmtId="0" xfId="0" applyAlignment="1" applyBorder="1" applyFont="1">
      <alignment horizontal="center" readingOrder="0"/>
    </xf>
    <xf borderId="10" fillId="0" fontId="3" numFmtId="0" xfId="0" applyAlignment="1" applyBorder="1" applyFont="1">
      <alignment horizontal="center" readingOrder="0"/>
    </xf>
    <xf borderId="11" fillId="0" fontId="3" numFmtId="166" xfId="0" applyAlignment="1" applyBorder="1" applyFont="1" applyNumberFormat="1">
      <alignment horizontal="center" readingOrder="0"/>
    </xf>
    <xf borderId="0" fillId="0" fontId="3" numFmtId="166" xfId="0" applyAlignment="1" applyFont="1" applyNumberFormat="1">
      <alignment horizontal="center"/>
    </xf>
    <xf borderId="0" fillId="0" fontId="8" numFmtId="0" xfId="0" applyAlignment="1" applyFont="1">
      <alignment horizontal="center" readingOrder="0"/>
    </xf>
    <xf borderId="0" fillId="0" fontId="9" numFmtId="0" xfId="0" applyAlignment="1" applyFont="1">
      <alignment readingOrder="0" shrinkToFit="0" vertical="bottom" wrapText="0"/>
    </xf>
    <xf borderId="0" fillId="0" fontId="9" numFmtId="165" xfId="0" applyAlignment="1" applyFont="1" applyNumberFormat="1">
      <alignment readingOrder="0" shrinkToFit="0" vertical="bottom" wrapText="0"/>
    </xf>
    <xf borderId="0" fillId="0" fontId="9" numFmtId="0" xfId="0" applyAlignment="1" applyFont="1">
      <alignment shrinkToFit="0" vertical="bottom" wrapText="0"/>
    </xf>
    <xf borderId="0" fillId="0" fontId="10" numFmtId="0" xfId="0" applyAlignment="1" applyFont="1">
      <alignment horizontal="center"/>
    </xf>
    <xf borderId="12" fillId="0" fontId="9" numFmtId="0" xfId="0" applyAlignment="1" applyBorder="1" applyFont="1">
      <alignment readingOrder="0" shrinkToFit="0" vertical="bottom" wrapText="0"/>
    </xf>
    <xf borderId="13" fillId="0" fontId="9" numFmtId="0" xfId="0" applyAlignment="1" applyBorder="1" applyFont="1">
      <alignment readingOrder="0" shrinkToFit="0" vertical="bottom" wrapText="0"/>
    </xf>
    <xf borderId="13" fillId="0" fontId="9" numFmtId="165" xfId="0" applyAlignment="1" applyBorder="1" applyFont="1" applyNumberFormat="1">
      <alignment readingOrder="0" shrinkToFit="0" vertical="bottom" wrapText="0"/>
    </xf>
    <xf borderId="13" fillId="0" fontId="9" numFmtId="0" xfId="0" applyAlignment="1" applyBorder="1" applyFont="1">
      <alignment shrinkToFit="0" vertical="bottom" wrapText="0"/>
    </xf>
    <xf borderId="0" fillId="0" fontId="9" numFmtId="0" xfId="0" applyAlignment="1" applyFont="1">
      <alignment shrinkToFit="0" vertical="bottom" wrapText="0"/>
    </xf>
    <xf borderId="0" fillId="0" fontId="10" numFmtId="0" xfId="0" applyAlignment="1" applyFont="1">
      <alignment horizontal="center" readingOrder="0"/>
    </xf>
    <xf borderId="0" fillId="0" fontId="10" numFmtId="165" xfId="0" applyAlignment="1" applyFont="1" applyNumberFormat="1">
      <alignment horizontal="center" readingOrder="0"/>
    </xf>
    <xf borderId="0" fillId="0" fontId="9" numFmtId="0" xfId="0" applyAlignment="1" applyFont="1">
      <alignment readingOrder="0" shrinkToFit="0" vertical="bottom" wrapText="0"/>
    </xf>
    <xf borderId="0" fillId="0" fontId="9" numFmtId="165" xfId="0" applyAlignment="1" applyFont="1" applyNumberFormat="1">
      <alignment readingOrder="0" shrinkToFit="0" vertical="bottom" wrapText="0"/>
    </xf>
    <xf borderId="0" fillId="0" fontId="9" numFmtId="0" xfId="0" applyAlignment="1" applyFont="1">
      <alignment shrinkToFit="0" vertical="bottom" wrapText="0"/>
    </xf>
    <xf borderId="0" fillId="0" fontId="10" numFmtId="172" xfId="0" applyAlignment="1" applyFont="1" applyNumberFormat="1">
      <alignment horizontal="center" readingOrder="0"/>
    </xf>
    <xf borderId="0" fillId="0" fontId="10" numFmtId="167" xfId="0" applyAlignment="1" applyFont="1" applyNumberFormat="1">
      <alignment horizontal="center" readingOrder="0"/>
    </xf>
    <xf borderId="0" fillId="0" fontId="8" numFmtId="172" xfId="0" applyAlignment="1" applyFont="1" applyNumberFormat="1">
      <alignment horizontal="left" readingOrder="0"/>
    </xf>
    <xf borderId="0" fillId="0" fontId="8" numFmtId="167" xfId="0" applyAlignment="1" applyFont="1" applyNumberFormat="1">
      <alignment horizontal="center" readingOrder="0"/>
    </xf>
    <xf borderId="0" fillId="0" fontId="10" numFmtId="0" xfId="0" applyAlignment="1" applyFont="1">
      <alignment horizontal="center" readingOrder="0"/>
    </xf>
    <xf borderId="0" fillId="0" fontId="10" numFmtId="10" xfId="0" applyAlignment="1" applyFont="1" applyNumberFormat="1">
      <alignment horizontal="center" readingOrder="0"/>
    </xf>
    <xf borderId="0" fillId="0" fontId="8" numFmtId="164" xfId="0" applyAlignment="1" applyFont="1" applyNumberFormat="1">
      <alignment horizontal="center" readingOrder="0"/>
    </xf>
    <xf borderId="0" fillId="0" fontId="10" numFmtId="164" xfId="0" applyAlignment="1" applyFont="1" applyNumberFormat="1">
      <alignment horizontal="center" readingOrder="0"/>
    </xf>
    <xf borderId="7" fillId="0" fontId="8" numFmtId="0" xfId="0" applyAlignment="1" applyBorder="1" applyFont="1">
      <alignment horizontal="center" readingOrder="0"/>
    </xf>
    <xf borderId="7" fillId="0" fontId="8" numFmtId="164" xfId="0" applyAlignment="1" applyBorder="1" applyFont="1" applyNumberFormat="1">
      <alignment horizontal="center"/>
    </xf>
    <xf borderId="0" fillId="0" fontId="10" numFmtId="164" xfId="0" applyAlignment="1" applyFont="1" applyNumberFormat="1">
      <alignment horizontal="center"/>
    </xf>
    <xf borderId="0" fillId="0" fontId="8" numFmtId="172" xfId="0" applyAlignment="1" applyFont="1" applyNumberFormat="1">
      <alignment horizontal="center" readingOrder="0"/>
    </xf>
    <xf borderId="0" fillId="0" fontId="10" numFmtId="172" xfId="0" applyAlignment="1" applyFont="1" applyNumberFormat="1">
      <alignment horizontal="center" readingOrder="0"/>
    </xf>
    <xf borderId="0" fillId="0" fontId="8" numFmtId="166" xfId="0" applyAlignment="1" applyFont="1" applyNumberFormat="1">
      <alignment horizontal="center" readingOrder="0"/>
    </xf>
    <xf borderId="0" fillId="0" fontId="10" numFmtId="166" xfId="0" applyAlignment="1" applyFont="1" applyNumberFormat="1">
      <alignment horizontal="center" readingOrder="0"/>
    </xf>
    <xf borderId="0" fillId="0" fontId="10" numFmtId="166" xfId="0" applyAlignment="1" applyFont="1" applyNumberFormat="1">
      <alignment horizontal="center"/>
    </xf>
    <xf borderId="0" fillId="0" fontId="10" numFmtId="172" xfId="0" applyAlignment="1" applyFont="1" applyNumberFormat="1">
      <alignment horizontal="center"/>
    </xf>
    <xf borderId="0" fillId="0" fontId="11" numFmtId="0" xfId="0" applyAlignment="1" applyFont="1">
      <alignment horizontal="center" readingOrder="0"/>
    </xf>
    <xf borderId="0" fillId="0" fontId="10" numFmtId="170" xfId="0" applyAlignment="1" applyFont="1" applyNumberFormat="1">
      <alignment horizontal="center" readingOrder="0"/>
    </xf>
    <xf borderId="0" fillId="0" fontId="10" numFmtId="171" xfId="0" applyAlignment="1" applyFont="1" applyNumberFormat="1">
      <alignment horizontal="center" readingOrder="0"/>
    </xf>
    <xf borderId="0" fillId="0" fontId="10" numFmtId="0" xfId="0" applyAlignment="1" applyFont="1">
      <alignment horizontal="center" readingOrder="0"/>
    </xf>
    <xf borderId="0" fillId="0" fontId="10" numFmtId="165" xfId="0" applyAlignment="1" applyFont="1" applyNumberFormat="1">
      <alignment horizontal="center" readingOrder="0"/>
    </xf>
    <xf borderId="0" fillId="0" fontId="10" numFmtId="0" xfId="0" applyAlignment="1" applyFont="1">
      <alignment horizontal="center" readingOrder="0"/>
    </xf>
    <xf borderId="0" fillId="0" fontId="1" numFmtId="169" xfId="0" applyAlignment="1" applyFont="1" applyNumberFormat="1">
      <alignment horizontal="center" readingOrder="0"/>
    </xf>
    <xf borderId="0" fillId="2" fontId="1" numFmtId="167" xfId="0" applyAlignment="1" applyFont="1" applyNumberFormat="1">
      <alignment horizontal="center" shrinkToFit="0" wrapText="0"/>
    </xf>
  </cellXfs>
  <cellStyles count="1">
    <cellStyle xfId="0" name="Normal" builtinId="0"/>
  </cellStyles>
  <dxfs count="14">
    <dxf>
      <font/>
      <fill>
        <patternFill patternType="none"/>
      </fill>
      <border/>
    </dxf>
    <dxf>
      <font/>
      <fill>
        <patternFill patternType="solid">
          <fgColor rgb="FFF7CB4D"/>
          <bgColor rgb="FFF7CB4D"/>
        </patternFill>
      </fill>
      <border/>
    </dxf>
    <dxf>
      <font/>
      <fill>
        <patternFill patternType="solid">
          <fgColor rgb="FFFFFFFF"/>
          <bgColor rgb="FFFFFFFF"/>
        </patternFill>
      </fill>
      <border/>
    </dxf>
    <dxf>
      <font/>
      <fill>
        <patternFill patternType="solid">
          <fgColor rgb="FFFEF8E3"/>
          <bgColor rgb="FFFEF8E3"/>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AFE9CA"/>
          <bgColor rgb="FFAFE9CA"/>
        </patternFill>
      </fill>
      <border/>
    </dxf>
    <dxf>
      <font/>
      <fill>
        <patternFill patternType="solid">
          <fgColor rgb="FFCCA677"/>
          <bgColor rgb="FFCCA677"/>
        </patternFill>
      </fill>
      <border/>
    </dxf>
    <dxf>
      <font/>
      <fill>
        <patternFill patternType="solid">
          <fgColor rgb="FFF8F2EB"/>
          <bgColor rgb="FFF8F2EB"/>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78909C"/>
          <bgColor rgb="FF78909C"/>
        </patternFill>
      </fill>
      <border/>
    </dxf>
  </dxfs>
  <tableStyles count="9">
    <tableStyle count="3" pivot="0" name="FD-style">
      <tableStyleElement dxfId="1" type="headerRow"/>
      <tableStyleElement dxfId="2" type="firstRowStripe"/>
      <tableStyleElement dxfId="3" type="secondRowStripe"/>
    </tableStyle>
    <tableStyle count="3" pivot="0" name="EPS-style">
      <tableStyleElement dxfId="1" type="headerRow"/>
      <tableStyleElement dxfId="2" type="firstRowStripe"/>
      <tableStyleElement dxfId="3" type="secondRowStripe"/>
    </tableStyle>
    <tableStyle count="4" pivot="0" name="Pace-style">
      <tableStyleElement dxfId="4" type="headerRow"/>
      <tableStyleElement dxfId="2" type="firstRowStripe"/>
      <tableStyleElement dxfId="5" type="secondRowStripe"/>
      <tableStyleElement dxfId="6" type="totalRow"/>
    </tableStyle>
    <tableStyle count="3" pivot="0" name="Ghosts-style">
      <tableStyleElement dxfId="7" type="headerRow"/>
      <tableStyleElement dxfId="2" type="firstRowStripe"/>
      <tableStyleElement dxfId="8" type="secondRowStripe"/>
    </tableStyle>
    <tableStyle count="3" pivot="0" name="Assumptions-style">
      <tableStyleElement dxfId="7" type="headerRow"/>
      <tableStyleElement dxfId="2" type="firstRowStripe"/>
      <tableStyleElement dxfId="8" type="secondRowStripe"/>
    </tableStyle>
    <tableStyle count="3" pivot="0" name="DK-style">
      <tableStyleElement dxfId="9" type="headerRow"/>
      <tableStyleElement dxfId="2" type="firstRowStripe"/>
      <tableStyleElement dxfId="10" type="secondRowStripe"/>
    </tableStyle>
    <tableStyle count="3" pivot="0" name="Index_of_Stuff-style">
      <tableStyleElement dxfId="11" type="headerRow"/>
      <tableStyleElement dxfId="2" type="firstRowStripe"/>
      <tableStyleElement dxfId="12" type="secondRowStripe"/>
    </tableStyle>
    <tableStyle count="3" pivot="0" name="Index_of_Stuff-style 2">
      <tableStyleElement dxfId="1" type="headerRow"/>
      <tableStyleElement dxfId="2" type="firstRowStripe"/>
      <tableStyleElement dxfId="3" type="secondRowStripe"/>
    </tableStyle>
    <tableStyle count="3" pivot="0" name="Schedule-style">
      <tableStyleElement dxfId="13" type="headerRow"/>
      <tableStyleElement dxfId="2" type="firstRowStripe"/>
      <tableStyleElement dxfId="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pivotCacheDefinition" Target="pivotCache/pivotCacheDefinition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G1231" sheet="Schedule"/>
  </cacheSource>
  <cacheFields>
    <cacheField name="Start (ET)" numFmtId="170">
      <sharedItems containsSemiMixedTypes="0" containsDate="1" containsString="0">
        <d v="1899-12-30T20:00:00Z"/>
        <d v="1899-12-30T22:30:00Z"/>
        <d v="1899-12-30T19:30:00Z"/>
        <d v="1899-12-30T20:30:00Z"/>
        <d v="1899-12-30T19:00:00Z"/>
        <d v="1899-12-30T22:00:00Z"/>
        <d v="1899-12-30T21:30:00Z"/>
        <d v="1899-12-30T21:00:00Z"/>
        <d v="1899-12-30T15:30:00Z"/>
        <d v="1899-12-30T18:00:00Z"/>
        <d v="1899-12-30T16:30:00Z"/>
        <d v="1899-12-30T15:00:00Z"/>
        <d v="1899-12-30T16:00:00Z"/>
        <d v="1899-12-30T12:00:00Z"/>
        <d v="1899-12-30T13:00:00Z"/>
        <d v="1899-12-30T14:00:00Z"/>
        <d v="1899-12-30T17:00:00Z"/>
        <d v="1899-12-30T17:30:00Z"/>
        <d v="1899-12-30T12:30:00Z"/>
      </sharedItems>
    </cacheField>
    <cacheField name="Visitor/Neutral" numFmtId="0">
      <sharedItems>
        <s v="Boston Celtics"/>
        <s v="Houston Rockets"/>
        <s v="Milwaukee Bucks"/>
        <s v="Atlanta Hawks"/>
        <s v="Charlotte Hornets"/>
        <s v="Brooklyn Nets"/>
        <s v="New Orleans Pelicans"/>
        <s v="Miami Heat"/>
        <s v="Portland Trail Blazers"/>
        <s v="Minnesota Timberwolves"/>
        <s v="Denver Nuggets"/>
        <s v="Philadelphia 76ers"/>
        <s v="Los Angeles Clippers"/>
        <s v="New York Knicks"/>
        <s v="Chicago Bulls"/>
        <s v="Orlando Magic"/>
        <s v="Sacramento Kings"/>
        <s v="Cleveland Cavaliers"/>
        <s v="Utah Jazz"/>
        <s v="Golden State Warriors"/>
        <s v="Los Angeles Lakers"/>
        <s v="Detroit Pistons"/>
        <s v="San Antonio Spurs"/>
        <s v="Dallas Mavericks"/>
        <s v="Phoenix Suns"/>
        <s v="Indiana Pacers"/>
        <s v="Oklahoma City Thunder"/>
        <s v="Washington Wizards"/>
        <s v="Memphis Grizzlies"/>
        <s v="Toronto Raptors"/>
      </sharedItems>
    </cacheField>
    <cacheField name="Home/Neutral" numFmtId="0">
      <sharedItems>
        <s v="Cleveland Cavaliers"/>
        <s v="Golden State Warriors"/>
        <s v="Boston Celtics"/>
        <s v="Dallas Mavericks"/>
        <s v="Detroit Pistons"/>
        <s v="Indiana Pacers"/>
        <s v="Memphis Grizzlies"/>
        <s v="Orlando Magic"/>
        <s v="Phoenix Suns"/>
        <s v="Sacramento Kings"/>
        <s v="San Antonio Spurs"/>
        <s v="Utah Jazz"/>
        <s v="Washington Wizards"/>
        <s v="Los Angeles Lakers"/>
        <s v="Oklahoma City Thunder"/>
        <s v="Toronto Raptors"/>
        <s v="Brooklyn Nets"/>
        <s v="Charlotte Hornets"/>
        <s v="Milwaukee Bucks"/>
        <s v="Minnesota Timberwolves"/>
        <s v="New Orleans Pelicans"/>
        <s v="Philadelphia 76ers"/>
        <s v="Chicago Bulls"/>
        <s v="Denver Nuggets"/>
        <s v="Houston Rockets"/>
        <s v="Los Angeles Clippers"/>
        <s v="Miami Heat"/>
        <s v="New York Knicks"/>
        <s v="Portland Trail Blazers"/>
        <s v="Atlanta Hawks"/>
      </sharedItems>
    </cacheField>
    <cacheField name="TrueDate" numFmtId="171">
      <sharedItems containsSemiMixedTypes="0" containsDate="1" containsString="0">
        <d v="2017-10-17T00:00:00Z"/>
        <d v="2017-10-18T00:00:00Z"/>
        <d v="2017-10-19T00:00:00Z"/>
        <d v="2017-10-20T00:00:00Z"/>
        <d v="2017-10-21T00:00:00Z"/>
        <d v="2017-10-22T00:00:00Z"/>
        <d v="2017-10-23T00:00:00Z"/>
        <d v="2017-10-24T00:00:00Z"/>
        <d v="2017-10-25T00:00:00Z"/>
        <d v="2017-10-26T00:00:00Z"/>
        <d v="2017-10-27T00:00:00Z"/>
        <d v="2017-10-28T00:00:00Z"/>
        <d v="2017-10-29T00:00:00Z"/>
        <d v="2017-10-30T00:00:00Z"/>
        <d v="2017-10-31T00:00:00Z"/>
        <d v="2017-11-01T00:00:00Z"/>
        <d v="2017-11-02T00:00:00Z"/>
        <d v="2017-11-03T00:00:00Z"/>
        <d v="2017-11-04T00:00:00Z"/>
        <d v="2017-11-05T00:00:00Z"/>
        <d v="2017-11-06T00:00:00Z"/>
        <d v="2017-11-07T00:00:00Z"/>
        <d v="2017-11-08T00:00:00Z"/>
        <d v="2017-11-09T00:00:00Z"/>
        <d v="2017-11-10T00:00:00Z"/>
        <d v="2017-11-11T00:00:00Z"/>
        <d v="2017-11-12T00:00:00Z"/>
        <d v="2017-11-13T00:00:00Z"/>
        <d v="2017-11-14T00:00:00Z"/>
        <d v="2017-11-15T00:00:00Z"/>
        <d v="2017-11-16T00:00:00Z"/>
        <d v="2017-11-17T00:00:00Z"/>
        <d v="2017-11-18T00:00:00Z"/>
        <d v="2017-11-19T00:00:00Z"/>
        <d v="2017-11-20T00:00:00Z"/>
        <d v="2017-11-21T00:00:00Z"/>
        <d v="2017-11-22T00:00:00Z"/>
        <d v="2017-11-24T00:00:00Z"/>
        <d v="2017-11-25T00:00:00Z"/>
        <d v="2017-11-26T00:00:00Z"/>
        <d v="2017-11-27T00:00:00Z"/>
        <d v="2017-11-28T00:00:00Z"/>
        <d v="2017-11-29T00:00:00Z"/>
        <d v="2017-11-30T00:00:00Z"/>
        <d v="2017-12-01T00:00:00Z"/>
        <d v="2017-12-02T00:00:00Z"/>
        <d v="2017-12-03T00:00:00Z"/>
        <d v="2017-12-04T00:00:00Z"/>
        <d v="2017-12-05T00:00:00Z"/>
        <d v="2017-12-06T00:00:00Z"/>
        <d v="2017-12-07T00:00:00Z"/>
        <d v="2017-12-08T00:00:00Z"/>
        <d v="2017-12-09T00:00:00Z"/>
        <d v="2017-12-10T00:00:00Z"/>
        <d v="2017-12-11T00:00:00Z"/>
        <d v="2017-12-12T00:00:00Z"/>
        <d v="2017-12-13T00:00:00Z"/>
        <d v="2017-12-14T00:00:00Z"/>
        <d v="2017-12-15T00:00:00Z"/>
        <d v="2017-12-16T00:00:00Z"/>
        <d v="2017-12-17T00:00:00Z"/>
        <d v="2017-12-18T00:00:00Z"/>
        <d v="2017-12-19T00:00:00Z"/>
        <d v="2017-12-20T00:00:00Z"/>
        <d v="2017-12-21T00:00:00Z"/>
        <d v="2017-12-22T00:00:00Z"/>
        <d v="2017-12-23T00:00:00Z"/>
        <d v="2017-12-25T00:00:00Z"/>
        <d v="2017-12-26T00:00:00Z"/>
        <d v="2017-12-27T00:00:00Z"/>
        <d v="2017-12-28T00:00:00Z"/>
        <d v="2017-12-29T00:00:00Z"/>
        <d v="2017-12-30T00:00:00Z"/>
        <d v="2017-12-31T00:00:00Z"/>
        <d v="2018-01-01T00:00:00Z"/>
        <d v="2018-01-02T00:00:00Z"/>
        <d v="2018-01-03T00:00:00Z"/>
        <d v="2018-01-04T00:00:00Z"/>
        <d v="2018-01-05T00:00:00Z"/>
        <d v="2018-01-06T00:00:00Z"/>
        <d v="2018-01-07T00:00:00Z"/>
        <d v="2018-01-08T00:00:00Z"/>
        <d v="2018-01-09T00:00:00Z"/>
        <d v="2018-01-10T00:00:00Z"/>
        <d v="2018-01-11T00:00:00Z"/>
        <d v="2018-01-12T00:00:00Z"/>
        <d v="2018-01-13T00:00:00Z"/>
        <d v="2018-01-14T00:00:00Z"/>
        <d v="2018-01-15T00:00:00Z"/>
        <d v="2018-01-16T00:00:00Z"/>
        <d v="2018-01-17T00:00:00Z"/>
        <d v="2018-01-18T00:00:00Z"/>
        <d v="2018-01-19T00:00:00Z"/>
        <d v="2018-01-20T00:00:00Z"/>
        <d v="2018-01-21T00:00:00Z"/>
        <d v="2018-01-22T00:00:00Z"/>
        <d v="2018-01-23T00:00:00Z"/>
        <d v="2018-01-24T00:00:00Z"/>
        <d v="2018-01-25T00:00:00Z"/>
        <d v="2018-01-26T00:00:00Z"/>
        <d v="2018-01-27T00:00:00Z"/>
        <d v="2018-01-28T00:00:00Z"/>
        <d v="2018-01-29T00:00:00Z"/>
        <d v="2018-01-30T00:00:00Z"/>
        <d v="2018-01-31T00:00:00Z"/>
        <d v="2018-02-01T00:00:00Z"/>
        <d v="2018-02-02T00:00:00Z"/>
        <d v="2018-02-03T00:00:00Z"/>
        <d v="2018-02-04T00:00:00Z"/>
        <d v="2018-02-05T00:00:00Z"/>
        <d v="2018-02-06T00:00:00Z"/>
        <d v="2018-02-07T00:00:00Z"/>
        <d v="2018-02-08T00:00:00Z"/>
        <d v="2018-02-09T00:00:00Z"/>
        <d v="2018-02-10T00:00:00Z"/>
        <d v="2018-02-11T00:00:00Z"/>
        <d v="2018-02-12T00:00:00Z"/>
        <d v="2018-02-13T00:00:00Z"/>
        <d v="2018-02-14T00:00:00Z"/>
        <d v="2018-02-15T00:00:00Z"/>
        <d v="2018-02-22T00:00:00Z"/>
        <d v="2018-02-23T00:00:00Z"/>
        <d v="2018-02-24T00:00:00Z"/>
        <d v="2018-02-25T00:00:00Z"/>
        <d v="2018-02-26T00:00:00Z"/>
        <d v="2018-02-27T00:00:00Z"/>
        <d v="2018-02-28T00:00:00Z"/>
        <d v="2018-03-01T00:00:00Z"/>
        <d v="2018-03-02T00:00:00Z"/>
        <d v="2018-03-03T00:00:00Z"/>
        <d v="2018-03-04T00:00:00Z"/>
        <d v="2018-03-05T00:00:00Z"/>
        <d v="2018-03-06T00:00:00Z"/>
        <d v="2018-03-07T00:00:00Z"/>
        <d v="2018-03-08T00:00:00Z"/>
        <d v="2018-03-09T00:00:00Z"/>
        <d v="2018-03-10T00:00:00Z"/>
        <d v="2018-03-11T00:00:00Z"/>
        <d v="2018-03-12T00:00:00Z"/>
        <d v="2018-03-13T00:00:00Z"/>
        <d v="2018-03-14T00:00:00Z"/>
        <d v="2018-03-15T00:00:00Z"/>
        <d v="2018-03-16T00:00:00Z"/>
        <d v="2018-03-17T00:00:00Z"/>
        <d v="2018-03-18T00:00:00Z"/>
        <d v="2018-03-19T00:00:00Z"/>
        <d v="2018-03-20T00:00:00Z"/>
        <d v="2018-03-21T00:00:00Z"/>
        <d v="2018-03-22T00:00:00Z"/>
        <d v="2018-03-23T00:00:00Z"/>
        <d v="2018-03-24T00:00:00Z"/>
        <d v="2018-03-25T00:00:00Z"/>
        <d v="2018-03-26T00:00:00Z"/>
        <d v="2018-03-27T00:00:00Z"/>
        <d v="2018-03-28T00:00:00Z"/>
        <d v="2018-03-29T00:00:00Z"/>
        <d v="2018-03-30T00:00:00Z"/>
        <d v="2018-03-31T00:00:00Z"/>
        <d v="2018-04-01T00:00:00Z"/>
        <d v="2018-04-03T00:00:00Z"/>
        <d v="2018-04-04T00:00:00Z"/>
        <d v="2018-04-05T00:00:00Z"/>
        <d v="2018-04-06T00:00:00Z"/>
        <d v="2018-04-07T00:00:00Z"/>
        <d v="2018-04-08T00:00:00Z"/>
        <d v="2018-04-09T00:00:00Z"/>
        <d v="2018-04-10T00:00:00Z"/>
        <d v="2018-04-11T00:00:00Z"/>
      </sharedItems>
    </cacheField>
    <cacheField name="Away_Abbr" numFmtId="0">
      <sharedItems>
        <s v="BOS"/>
        <s v="HOU"/>
        <s v="MIL"/>
        <s v="ATL"/>
        <s v="CHO"/>
        <s v="BRK"/>
        <s v="NOP"/>
        <s v="MIA"/>
        <s v="POR"/>
        <s v="MIN"/>
        <s v="DEN"/>
        <s v="PHI"/>
        <s v="LAC"/>
        <s v="NYK"/>
        <s v="CHI"/>
        <s v="ORL"/>
        <s v="SAC"/>
        <s v="CLE"/>
        <s v="UTA"/>
        <s v="GSW"/>
        <s v="LAL"/>
        <s v="DET"/>
        <s v="SAS"/>
        <s v="DAL"/>
        <s v="PHO"/>
        <s v="IND"/>
        <s v="OKC"/>
        <s v="WAS"/>
        <s v="MEM"/>
        <s v="TOR"/>
      </sharedItems>
    </cacheField>
    <cacheField name="Home_Abbr" numFmtId="0">
      <sharedItems>
        <s v="CLE"/>
        <s v="GSW"/>
        <s v="BOS"/>
        <s v="DAL"/>
        <s v="DET"/>
        <s v="IND"/>
        <s v="MEM"/>
        <s v="ORL"/>
        <s v="PHO"/>
        <s v="SAC"/>
        <s v="SAS"/>
        <s v="UTA"/>
        <s v="WAS"/>
        <s v="LAL"/>
        <s v="OKC"/>
        <s v="TOR"/>
        <s v="BRK"/>
        <s v="CHO"/>
        <s v="MIL"/>
        <s v="MIN"/>
        <s v="NOP"/>
        <s v="PHI"/>
        <s v="CHI"/>
        <s v="DEN"/>
        <s v="HOU"/>
        <s v="LAC"/>
        <s v="MIA"/>
        <s v="NYK"/>
        <s v="POR"/>
        <s v="ATL"/>
      </sharedItems>
    </cacheField>
    <cacheField name="Today?" numFmtId="0">
      <sharedItems>
        <s v="N"/>
        <s v="Y"/>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rojections" cacheId="0" dataCaption="" rowGrandTotals="0" showHeaders="0">
  <location ref="AH7:AK16" firstHeaderRow="0" firstDataRow="3" firstDataCol="0" rowPageCount="1" colPageCount="1"/>
  <pivotFields>
    <pivotField name="Start (ET)" axis="axisRow" numFmtId="170" outline="0" multipleItemSelectionAllowed="1" showAll="0" defaultSubtotal="0">
      <items>
        <item x="0"/>
        <item x="1"/>
        <item x="2"/>
        <item x="3"/>
        <item x="4"/>
        <item x="5"/>
        <item x="6"/>
        <item x="7"/>
        <item x="8"/>
        <item x="9"/>
        <item x="10"/>
        <item x="11"/>
        <item x="12"/>
        <item x="13"/>
        <item x="14"/>
        <item x="15"/>
        <item x="16"/>
        <item x="17"/>
        <item x="18"/>
      </items>
    </pivotField>
    <pivotField name="Visitor/Neutral"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Neutral" axis="axisRow" outline="0" multipleItemSelectionAllowed="1" showAll="0"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name="TrueDate"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name="Away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Today?" axis="axisPage" outline="0" multipleItemSelectionAllowed="1" showAll="0">
      <items>
        <item h="1" x="0"/>
        <item x="1"/>
        <item t="default"/>
      </items>
    </pivotField>
  </pivotFields>
  <rowFields>
    <field x="0"/>
    <field x="2"/>
    <field x="1"/>
  </rowFields>
  <pageFields>
    <pageField fld="6"/>
  </pageFields>
</pivotTableDefinition>
</file>

<file path=xl/pivotTables/pivotTable2.xml><?xml version="1.0" encoding="utf-8"?>
<pivotTableDefinition xmlns="http://schemas.openxmlformats.org/spreadsheetml/2006/main" name="2017-10-30" cacheId="0" dataCaption="" rowGrandTotals="0" showHeaders="0">
  <location ref="AH7:AK16" firstHeaderRow="0" firstDataRow="3" firstDataCol="0" rowPageCount="1" colPageCount="1"/>
  <pivotFields>
    <pivotField name="Start (ET)" axis="axisRow" numFmtId="170" outline="0" multipleItemSelectionAllowed="1" showAll="0" defaultSubtotal="0">
      <items>
        <item x="0"/>
        <item x="1"/>
        <item x="2"/>
        <item x="3"/>
        <item x="4"/>
        <item x="5"/>
        <item x="6"/>
        <item x="7"/>
        <item x="8"/>
        <item x="9"/>
        <item x="10"/>
        <item x="11"/>
        <item x="12"/>
        <item x="13"/>
        <item x="14"/>
        <item x="15"/>
        <item x="16"/>
        <item x="17"/>
        <item x="18"/>
      </items>
    </pivotField>
    <pivotField name="Visitor/Neutral"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Neutral" axis="axisRow" outline="0" multipleItemSelectionAllowed="1" showAll="0"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name="TrueDate"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name="Away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Today?" axis="axisPage" outline="0" multipleItemSelectionAllowed="1" showAll="0">
      <items>
        <item h="1" x="0"/>
        <item x="1"/>
        <item t="default"/>
      </items>
    </pivotField>
  </pivotFields>
  <rowFields>
    <field x="0"/>
    <field x="2"/>
    <field x="1"/>
  </rowFields>
  <pageFields>
    <pageField fld="6"/>
  </pageFields>
</pivotTableDefinition>
</file>

<file path=xl/pivotTables/pivotTable3.xml><?xml version="1.0" encoding="utf-8"?>
<pivotTableDefinition xmlns="http://schemas.openxmlformats.org/spreadsheetml/2006/main" name="2017-10-24.2" cacheId="0" dataCaption="" rowGrandTotals="0" showHeaders="0">
  <location ref="AH7:AK16" firstHeaderRow="0" firstDataRow="3" firstDataCol="0" rowPageCount="1" colPageCount="1"/>
  <pivotFields>
    <pivotField name="Start (ET)" axis="axisRow" numFmtId="170" outline="0" multipleItemSelectionAllowed="1" showAll="0" defaultSubtotal="0">
      <items>
        <item x="0"/>
        <item x="1"/>
        <item x="2"/>
        <item x="3"/>
        <item x="4"/>
        <item x="5"/>
        <item x="6"/>
        <item x="7"/>
        <item x="8"/>
        <item x="9"/>
        <item x="10"/>
        <item x="11"/>
        <item x="12"/>
        <item x="13"/>
        <item x="14"/>
        <item x="15"/>
        <item x="16"/>
        <item x="17"/>
        <item x="18"/>
      </items>
    </pivotField>
    <pivotField name="Visitor/Neutral"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Neutral" axis="axisRow" outline="0" multipleItemSelectionAllowed="1" showAll="0"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name="TrueDate"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name="Away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Today?" axis="axisPage" outline="0" multipleItemSelectionAllowed="1" showAll="0">
      <items>
        <item h="1" x="0"/>
        <item x="1"/>
        <item t="default"/>
      </items>
    </pivotField>
  </pivotFields>
  <rowFields>
    <field x="0"/>
    <field x="2"/>
    <field x="1"/>
  </rowFields>
  <pageFields>
    <pageField fld="6"/>
  </pageFields>
</pivotTableDefinition>
</file>

<file path=xl/tables/table1.xml><?xml version="1.0" encoding="utf-8"?>
<table xmlns="http://schemas.openxmlformats.org/spreadsheetml/2006/main" ref="A1:S419" displayName="Table_1" id="1">
  <tableColumns count="19">
    <tableColumn name="Id" id="1"/>
    <tableColumn name="Position" id="2"/>
    <tableColumn name="First Name" id="3"/>
    <tableColumn name="Nickname" id="4"/>
    <tableColumn name="Last Name" id="5"/>
    <tableColumn name="FPPG" id="6"/>
    <tableColumn name="Played" id="7"/>
    <tableColumn name="Salary" id="8"/>
    <tableColumn name="Game" id="9"/>
    <tableColumn name="Team" id="10"/>
    <tableColumn name="Opponent" id="11"/>
    <tableColumn name="Injury Indicator" id="12"/>
    <tableColumn name="Injury Details" id="13"/>
    <tableColumn name="Column1" id="14"/>
    <tableColumn name="Column2" id="15"/>
    <tableColumn name="FD_Name" id="16"/>
    <tableColumn name="BR_Name" id="17"/>
    <tableColumn name="BR_Abbr" id="18"/>
    <tableColumn name="BR_Opp" id="19"/>
  </tableColumns>
  <tableStyleInfo name="FD-style" showColumnStripes="0" showFirstColumn="1" showLastColumn="1" showRowStripes="1"/>
</table>
</file>

<file path=xl/tables/table2.xml><?xml version="1.0" encoding="utf-8"?>
<table xmlns="http://schemas.openxmlformats.org/spreadsheetml/2006/main" ref="A1:I403" displayName="Table_6" id="6">
  <tableColumns count="9">
    <tableColumn name="Position" id="1"/>
    <tableColumn name="Name" id="2"/>
    <tableColumn name="Salary" id="3"/>
    <tableColumn name="GameInfo" id="4"/>
    <tableColumn name="AvgPointsPerGame" id="5"/>
    <tableColumn name="teamAbbrev" id="6"/>
    <tableColumn name="BR_Name" id="7"/>
    <tableColumn name="BR_Abbr" id="8"/>
    <tableColumn name="BR_Opp" id="9"/>
  </tableColumns>
  <tableStyleInfo name="DK-style" showColumnStripes="0" showFirstColumn="1" showLastColumn="1" showRowStripes="1"/>
</table>
</file>

<file path=xl/tables/table3.xml><?xml version="1.0" encoding="utf-8"?>
<table xmlns="http://schemas.openxmlformats.org/spreadsheetml/2006/main" ref="A1:P777" displayName="Table_2" id="2">
  <tableColumns count="16">
    <tableColumn name="PlayerName" id="1"/>
    <tableColumn name="rate_2PM" id="2"/>
    <tableColumn name="rate_2PMiss" id="3"/>
    <tableColumn name="rate_3PM" id="4"/>
    <tableColumn name="rate_3PMiss" id="5"/>
    <tableColumn name="rate_FTM" id="6"/>
    <tableColumn name="rate_FTMiss" id="7"/>
    <tableColumn name="rate_ORB" id="8"/>
    <tableColumn name="rate_DRB" id="9"/>
    <tableColumn name="rate_AST" id="10"/>
    <tableColumn name="rate_STL" id="11"/>
    <tableColumn name="rate_BLK" id="12"/>
    <tableColumn name="rate_TOV" id="13"/>
    <tableColumn name="PlayerPossessionsTotal" id="14"/>
    <tableColumn name="PlayerPossessions365" id="15"/>
    <tableColumn name="USG%" id="16"/>
  </tableColumns>
  <tableStyleInfo name="EPS-style" showColumnStripes="0" showFirstColumn="1" showLastColumn="1" showRowStripes="1"/>
</table>
</file>

<file path=xl/tables/table4.xml><?xml version="1.0" encoding="utf-8"?>
<table xmlns="http://schemas.openxmlformats.org/spreadsheetml/2006/main" ref="A1:B32" displayName="Table_3" id="3">
  <tableColumns count="2">
    <tableColumn name="Team" id="1"/>
    <tableColumn name="Pace" id="2"/>
  </tableColumns>
  <tableStyleInfo name="Pace-style" showColumnStripes="0" showFirstColumn="1" showLastColumn="1" showRowStripes="1"/>
</table>
</file>

<file path=xl/tables/table5.xml><?xml version="1.0" encoding="utf-8"?>
<table xmlns="http://schemas.openxmlformats.org/spreadsheetml/2006/main" ref="A1:M126" displayName="Table_4" id="4">
  <tableColumns count="13">
    <tableColumn name="PLAYER" id="1"/>
    <tableColumn name="rate_2PM" id="2"/>
    <tableColumn name="rate_2PMiss" id="3"/>
    <tableColumn name="rate_3PM" id="4"/>
    <tableColumn name="rate_3PMiss" id="5"/>
    <tableColumn name="rate_FTM" id="6"/>
    <tableColumn name="rate_FTMiss" id="7"/>
    <tableColumn name="rate_ORB" id="8"/>
    <tableColumn name="rate_DRB" id="9"/>
    <tableColumn name="rate_AST" id="10"/>
    <tableColumn name="rate_STL" id="11"/>
    <tableColumn name="rate_BLK" id="12"/>
    <tableColumn name="rate_TOV" id="13"/>
  </tableColumns>
  <tableStyleInfo name="Ghosts-style" showColumnStripes="0" showFirstColumn="1" showLastColumn="1" showRowStripes="1"/>
</table>
</file>

<file path=xl/tables/table6.xml><?xml version="1.0" encoding="utf-8"?>
<table xmlns="http://schemas.openxmlformats.org/spreadsheetml/2006/main" ref="A1:M42" displayName="Table_5" id="5">
  <tableColumns count="13">
    <tableColumn name="Position" id="1"/>
    <tableColumn name="2PM/poss" id="2"/>
    <tableColumn name="2PMiss/poss" id="3"/>
    <tableColumn name="3PM/poss" id="4"/>
    <tableColumn name="3PMiss/poss" id="5"/>
    <tableColumn name="FTM/poss" id="6"/>
    <tableColumn name="FTMiss/poss" id="7"/>
    <tableColumn name="ORB/poss" id="8"/>
    <tableColumn name="DRB/poss" id="9"/>
    <tableColumn name="AST/poss" id="10"/>
    <tableColumn name="STL/poss" id="11"/>
    <tableColumn name="BLK/poss" id="12"/>
    <tableColumn name="TOV/poss" id="13"/>
  </tableColumns>
  <tableStyleInfo name="Assumptions-style" showColumnStripes="0" showFirstColumn="1" showLastColumn="1" showRowStripes="1"/>
</table>
</file>

<file path=xl/tables/table7.xml><?xml version="1.0" encoding="utf-8"?>
<table xmlns="http://schemas.openxmlformats.org/spreadsheetml/2006/main" ref="A1:G1231" displayName="Table_9" id="9">
  <tableColumns count="7">
    <tableColumn name="Start (ET)" id="1"/>
    <tableColumn name="Visitor/Neutral" id="2"/>
    <tableColumn name="Home/Neutral" id="3"/>
    <tableColumn name="TrueDate" id="4"/>
    <tableColumn name="Away_Abbr" id="5"/>
    <tableColumn name="Home_Abbr" id="6"/>
    <tableColumn name="Today?" id="7"/>
  </tableColumns>
  <tableStyleInfo name="Schedule-style" showColumnStripes="0" showFirstColumn="1" showLastColumn="1" showRowStripes="1"/>
</table>
</file>

<file path=xl/tables/table8.xml><?xml version="1.0" encoding="utf-8"?>
<table xmlns="http://schemas.openxmlformats.org/spreadsheetml/2006/main" ref="E1:L31" displayName="Table_7" id="7">
  <tableColumns count="8">
    <tableColumn name="BR_Team_Name" id="1"/>
    <tableColumn name="BR_Abbr" id="2"/>
    <tableColumn name="DK_Abbr" id="3"/>
    <tableColumn name="FD_Abbr" id="4"/>
    <tableColumn name="Raw Poss." id="5"/>
    <tableColumn name="Filler" id="6"/>
    <tableColumn name="Min" id="7"/>
    <tableColumn name="Leftover" id="8"/>
  </tableColumns>
  <tableStyleInfo name="Index_of_Stuff-style" showColumnStripes="0" showFirstColumn="1" showLastColumn="1" showRowStripes="1"/>
</table>
</file>

<file path=xl/tables/table9.xml><?xml version="1.0" encoding="utf-8"?>
<table xmlns="http://schemas.openxmlformats.org/spreadsheetml/2006/main" ref="A1:C56" displayName="Table_8" id="8">
  <tableColumns count="3">
    <tableColumn name="BR_Player_Name" id="1"/>
    <tableColumn name="DK_Name" id="2"/>
    <tableColumn name="FD_Name" id="3"/>
  </tableColumns>
  <tableStyleInfo name="Index_of_Stuff-style 2"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4" Type="http://schemas.openxmlformats.org/officeDocument/2006/relationships/table" Target="../tables/table8.xml"/><Relationship Id="rId5" Type="http://schemas.openxmlformats.org/officeDocument/2006/relationships/table" Target="../tables/table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34</v>
      </c>
      <c r="B2" s="25" t="str">
        <f t="array" ref="B2">iferror(index(FD!R:R,match($A2,FD!Q:Q,0)),index(DK!H:H,match($A2,DK!G:G,0)))</f>
        <v>BRK</v>
      </c>
      <c r="C2" s="25" t="str">
        <f t="array" ref="C2">iferror(index(FD!S:S,match($A2,FD!Q:Q,0)),index(DK!I:I,match($A2,DK!G:G,0)))</f>
        <v>DEN</v>
      </c>
      <c r="D2" s="28">
        <f t="array" ref="D2">((index(Pace!$B$2:$B$31,match($B2,Pace!$A$2:$A$31,0))*index(Pace!$B$2:$B$31,match($C2,Pace!$A$2:$A$31,0)))/Pace!$B$32)*1.025</f>
        <v>105.6529017</v>
      </c>
      <c r="E2" s="29">
        <f t="array" ref="E2">if(iferror(match($A2,Ghosts!A:A,0),0)&gt;0,0.18,((index(EPS!P:P,match($A2,EPS!A:A,0))*index(EPS!O:O,match($A2,EPS!A:A,0)))+(0.18*300))/(300+index(EPS!O:O,match($A2,EPS!A:A,0))))</f>
        <v>0.2704782609</v>
      </c>
      <c r="F2" s="30">
        <v>30.0</v>
      </c>
      <c r="G2" s="32"/>
      <c r="H2" s="34">
        <f t="shared" ref="H2:H332" si="2">if(or(F2="",F2=0),"",X2+Y2)</f>
        <v>36.01247037</v>
      </c>
      <c r="I2" s="35" t="str">
        <f t="array" ref="I2">iferror(index(DK!A:A,match($A2,DK!G:G,0)),"")</f>
        <v>PG</v>
      </c>
      <c r="J2" s="36">
        <f t="array" ref="J2">iferror(index(DK!C:C,match($A2,DK!G:G,0)),"")</f>
        <v>7900</v>
      </c>
      <c r="K2" s="28">
        <f t="array" ref="K2">iferror(if(or(H2=0,H2=""),"",(H2/index(DK!C:C,match(A2,DK!G:G,0))*1000)),"")</f>
        <v>4.558540553</v>
      </c>
      <c r="L2" s="28">
        <f t="array" ref="L2">iferror(if(or(H2="",H2=0),"",((H2^sqrt(3))/index(DK!C:C,match(A2,DK!G:G,0)))*100),"")</f>
        <v>6.28388799</v>
      </c>
      <c r="M2" s="34">
        <f t="shared" ref="M2:M332" si="3">if(or(F2="",F2=0),"",Z2+AA2)</f>
        <v>34.32508796</v>
      </c>
      <c r="N2" s="35" t="str">
        <f t="array" ref="N2">iferror(index(FD!B:B,match($A2,FD!Q:Q,0)),"")</f>
        <v>SG</v>
      </c>
      <c r="O2" s="36">
        <f t="array" ref="O2">iferror(index(FD!H:H,match($A2,FD!Q:Q,0)),"")</f>
        <v>7300</v>
      </c>
      <c r="P2" s="28">
        <f t="array" ref="P2">iferror(if(or(M2=0,M2=""),"",(M2/index(FD!H:H,match(A2,FD!Q:Q,0))*1000)),"")</f>
        <v>4.702066843</v>
      </c>
      <c r="Q2" s="37">
        <f t="array" ref="Q2">iferror(if(or(M2="",M2=0),"",((M2^sqrt(3))/index(FD!H:H,match(A2,FD!Q:Q,0)))*100),"")</f>
        <v>6.257985515</v>
      </c>
      <c r="R2" s="38">
        <f t="shared" ref="R2:R332" si="4">if(or(F2=0,F2=""),"",D2*(F2/48)*(if($G2="",$E2,$G2)*exp(0.9*(if($G2="",$E2,$G2)-0.2))))</f>
        <v>19.03011004</v>
      </c>
      <c r="S2" s="39">
        <f t="array" ref="S2">if(R2="","", if(index(Index_of_Stuff!J:J,match(B2,Index_of_Stuff!F:F,0))&gt;0,(D2-index(Index_of_Stuff!J:J,match(B2,Index_of_Stuff!F:F,0)))*(R2/index(Index_of_Stuff!I:I,match(B2,Index_of_Stuff!F:F,0))),(D2/index(Index_of_Stuff!I:I,match(B2,Index_of_Stuff!F:F,0)))*R2))</f>
        <v>21.48503699</v>
      </c>
      <c r="T2" s="40">
        <f t="array" ref="T2">if(or($F2=0,$F2=""),"", iferror(index(EPS!B:B,match($A2,EPS!$A:$A,0)),index(Ghosts!B:B,match($A2,Ghosts!$A:$A,0)))*($S2/(($F2/48)*$D2)/$E2))</f>
        <v>0.07710815709</v>
      </c>
      <c r="U2" s="40">
        <f t="array" ref="U2">if(or($F2=0,$F2=""),"", iferror(index(EPS!D:D,match($A2,EPS!$A:$A,0)),index(Ghosts!D:D,match($A2,Ghosts!$A:$A,0)))*($S2/(($F2/48)*$D2)/$E2))</f>
        <v>0.03813305116</v>
      </c>
      <c r="V2" s="40">
        <f t="array" ref="V2">if(or($F2=0,$F2=""),"", iferror(index(EPS!F:F,match($A2,EPS!$A:$A,0)),index(Ghosts!F:F,match($A2,Ghosts!$A:$A,0)))*($S2/(($F2/48)*$D2)/$E2))</f>
        <v>0.04727535996</v>
      </c>
      <c r="W2" s="40">
        <f t="array" ref="W2">if(or($F2=0,$F2=""),"", iferror(index(EPS!M:M,match($A2,EPS!$A:$A,0)),index(Ghosts!M:M,match($A2,Ghosts!$A:$A,0)))*($S2/(($F2/48)*$D2)/$E2))</f>
        <v>0.05497414632</v>
      </c>
      <c r="X2" s="39">
        <f t="shared" ref="X2:X332" si="5">if(or(F2=0,F2=""),"",((T2*2)+(U2*3.5)+V2-(0.5*W2))*D2*(F2/48))</f>
        <v>20.30320454</v>
      </c>
      <c r="Y2" s="41">
        <f t="array" ref="Y2">if(or(F2=0,F2=""),"",((iferror(index(EPS!H:H,match(A2,EPS!A:A,0)),index(Ghosts!H:H,match(A2,Ghosts!A:A,0)))*1.25)+(iferror(index(EPS!I:I,match(A2,EPS!A:A,0)),index(Ghosts!I:I,match(A2,Ghosts!A:A,0)))*1.25)+(iferror(index(EPS!J:J,match(A2,EPS!A:A,0)),index(Ghosts!J:J,match(A2,Ghosts!A:A,0)))*1.5)+(iferror(index(EPS!K:K,match(A2,EPS!A:A,0)),index(Ghosts!K:K,match(A2,Ghosts!A:A,0)))*2)+(iferror(index(EPS!L:L,match(A2,EPS!A:A,0)),index(Ghosts!L:L,match(A2,Ghosts!A:A,0)))*2))*D2*(F2/48))</f>
        <v>15.70926582</v>
      </c>
      <c r="Z2" s="41">
        <f t="shared" ref="Z2:Z332" si="6">if(or(F2=0,F2=""),"",((T2*2)+(U2*3)+V2-W2)*D2*(F2/48))</f>
        <v>17.2291278</v>
      </c>
      <c r="AA2" s="41">
        <f t="array" ref="AA2">if(or(F2=0,F2=""),"",((iferror(index(EPS!H:H,match(A2,EPS!A:A,0)),index(Ghosts!H:H,match(A2,Ghosts!A:A,0)))*1.2)+(iferror(index(EPS!I:I,match(A2,EPS!A:A,0)),index(Ghosts!I:I,match(A2,Ghosts!A:A,0)))*1.2)+(iferror(index(EPS!J:J,match(A2,EPS!A:A,0)),index(Ghosts!J:J,match(A2,Ghosts!A:A,0)))*1.5)+(iferror(index(EPS!K:K,match(A2,EPS!A:A,0)),index(Ghosts!K:K,match(A2,Ghosts!A:A,0)))*3)+(iferror(index(EPS!L:L,match(A2,EPS!A:A,0)),index(Ghosts!L:L,match(A2,Ghosts!A:A,0)))*3))*D2*(F2/48))</f>
        <v>17.09596016</v>
      </c>
      <c r="AB2" s="42">
        <f t="shared" ref="AB2:AF2" si="1">if(iferror(search(AB$1,$I2),0)&gt;0,1,0)</f>
        <v>1</v>
      </c>
      <c r="AC2" s="42">
        <f t="shared" si="1"/>
        <v>0</v>
      </c>
      <c r="AD2" s="42">
        <f t="shared" si="1"/>
        <v>0</v>
      </c>
      <c r="AE2" s="42">
        <f t="shared" si="1"/>
        <v>0</v>
      </c>
      <c r="AF2" s="42">
        <f t="shared" si="1"/>
        <v>0</v>
      </c>
      <c r="AG2" s="25"/>
      <c r="AH2" s="43">
        <v>43046.0</v>
      </c>
      <c r="AI2" s="45">
        <v>0.3090277777777778</v>
      </c>
      <c r="AJ2" s="24"/>
      <c r="AK2" s="46"/>
      <c r="AL2" s="46"/>
    </row>
    <row r="3">
      <c r="A3" s="26" t="s">
        <v>102</v>
      </c>
      <c r="B3" s="25" t="str">
        <f t="array" ref="B3">iferror(index(FD!R:R,match($A3,FD!Q:Q,0)),index(DK!H:H,match($A3,DK!G:G,0)))</f>
        <v>BRK</v>
      </c>
      <c r="C3" s="25" t="str">
        <f t="array" ref="C3">iferror(index(FD!S:S,match($A3,FD!Q:Q,0)),index(DK!I:I,match($A3,DK!G:G,0)))</f>
        <v>DEN</v>
      </c>
      <c r="D3" s="28">
        <f t="array" ref="D3">((index(Pace!$B$2:$B$31,match($B3,Pace!$A$2:$A$31,0))*index(Pace!$B$2:$B$31,match($C3,Pace!$A$2:$A$31,0)))/Pace!$B$32)*1.025</f>
        <v>105.6529017</v>
      </c>
      <c r="E3" s="29">
        <f t="array" ref="E3">if(iferror(match($A3,Ghosts!A:A,0),0)&gt;0,0.18,((index(EPS!P:P,match($A3,EPS!A:A,0))*index(EPS!O:O,match($A3,EPS!A:A,0)))+(0.18*300))/(300+index(EPS!O:O,match($A3,EPS!A:A,0))))</f>
        <v>0.1620646246</v>
      </c>
      <c r="F3" s="30">
        <v>30.0</v>
      </c>
      <c r="G3" s="32"/>
      <c r="H3" s="34">
        <f t="shared" si="2"/>
        <v>23.75789073</v>
      </c>
      <c r="I3" s="35" t="str">
        <f t="array" ref="I3">iferror(index(DK!A:A,match($A3,DK!G:G,0)),"")</f>
        <v>SF/PF</v>
      </c>
      <c r="J3" s="36">
        <f t="array" ref="J3">iferror(index(DK!C:C,match($A3,DK!G:G,0)),"")</f>
        <v>5500</v>
      </c>
      <c r="K3" s="28">
        <f t="array" ref="K3">iferror(if(or(H3=0,H3=""),"",(H3/index(DK!C:C,match(A3,DK!G:G,0))*1000)),"")</f>
        <v>4.319616496</v>
      </c>
      <c r="L3" s="28">
        <f t="array" ref="L3">iferror(if(or(H3="",H3=0),"",((H3^sqrt(3))/index(DK!C:C,match(A3,DK!G:G,0)))*100),"")</f>
        <v>4.391435022</v>
      </c>
      <c r="M3" s="34">
        <f t="shared" si="3"/>
        <v>23.78447829</v>
      </c>
      <c r="N3" s="35" t="str">
        <f t="array" ref="N3">iferror(index(FD!B:B,match($A3,FD!Q:Q,0)),"")</f>
        <v>SF</v>
      </c>
      <c r="O3" s="36">
        <f t="array" ref="O3">iferror(index(FD!H:H,match($A3,FD!Q:Q,0)),"")</f>
        <v>6000</v>
      </c>
      <c r="P3" s="28">
        <f t="array" ref="P3">iferror(if(or(M3=0,M3=""),"",(M3/index(FD!H:H,match(A3,FD!Q:Q,0))*1000)),"")</f>
        <v>3.964079714</v>
      </c>
      <c r="Q3" s="37">
        <f t="array" ref="Q3">iferror(if(or(M3="",M3=0),"",((M3^sqrt(3))/index(FD!H:H,match(A3,FD!Q:Q,0)))*100),"")</f>
        <v>4.033288074</v>
      </c>
      <c r="R3" s="38">
        <f t="shared" si="4"/>
        <v>10.34241743</v>
      </c>
      <c r="S3" s="39">
        <f t="array" ref="S3">if(R3="","", if(index(Index_of_Stuff!J:J,match(B3,Index_of_Stuff!F:F,0))&gt;0,(D3-index(Index_of_Stuff!J:J,match(B3,Index_of_Stuff!F:F,0)))*(R3/index(Index_of_Stuff!I:I,match(B3,Index_of_Stuff!F:F,0))),(D3/index(Index_of_Stuff!I:I,match(B3,Index_of_Stuff!F:F,0)))*R3))</f>
        <v>11.67661251</v>
      </c>
      <c r="T3" s="40">
        <f t="array" ref="T3">if(or($F3=0,$F3=""),"", iferror(index(EPS!B:B,match($A3,EPS!$A:$A,0)),index(Ghosts!B:B,match($A3,Ghosts!$A:$A,0)))*($S3/(($F3/48)*$D3)/$E3))</f>
        <v>0.03862517467</v>
      </c>
      <c r="U3" s="40">
        <f t="array" ref="U3">if(or($F3=0,$F3=""),"", iferror(index(EPS!D:D,match($A3,EPS!$A:$A,0)),index(Ghosts!D:D,match($A3,Ghosts!$A:$A,0)))*($S3/(($F3/48)*$D3)/$E3))</f>
        <v>0.02520456313</v>
      </c>
      <c r="V3" s="40">
        <f t="array" ref="V3">if(or($F3=0,$F3=""),"", iferror(index(EPS!F:F,match($A3,EPS!$A:$A,0)),index(Ghosts!F:F,match($A3,Ghosts!$A:$A,0)))*($S3/(($F3/48)*$D3)/$E3))</f>
        <v>0.0261865591</v>
      </c>
      <c r="W3" s="40">
        <f t="array" ref="W3">if(or($F3=0,$F3=""),"", iferror(index(EPS!M:M,match($A3,EPS!$A:$A,0)),index(Ghosts!M:M,match($A3,Ghosts!$A:$A,0)))*($S3/(($F3/48)*$D3)/$E3))</f>
        <v>0.01593015678</v>
      </c>
      <c r="X3" s="39">
        <f t="shared" si="5"/>
        <v>12.12946824</v>
      </c>
      <c r="Y3" s="41">
        <f t="array" ref="Y3">if(or(F3=0,F3=""),"",((iferror(index(EPS!H:H,match(A3,EPS!A:A,0)),index(Ghosts!H:H,match(A3,Ghosts!A:A,0)))*1.25)+(iferror(index(EPS!I:I,match(A3,EPS!A:A,0)),index(Ghosts!I:I,match(A3,Ghosts!A:A,0)))*1.25)+(iferror(index(EPS!J:J,match(A3,EPS!A:A,0)),index(Ghosts!J:J,match(A3,Ghosts!A:A,0)))*1.5)+(iferror(index(EPS!K:K,match(A3,EPS!A:A,0)),index(Ghosts!K:K,match(A3,Ghosts!A:A,0)))*2)+(iferror(index(EPS!L:L,match(A3,EPS!A:A,0)),index(Ghosts!L:L,match(A3,Ghosts!A:A,0)))*2))*D3*(F3/48))</f>
        <v>11.62842249</v>
      </c>
      <c r="Z3" s="41">
        <f t="shared" si="6"/>
        <v>10.77134245</v>
      </c>
      <c r="AA3" s="41">
        <f t="array" ref="AA3">if(or(F3=0,F3=""),"",((iferror(index(EPS!H:H,match(A3,EPS!A:A,0)),index(Ghosts!H:H,match(A3,Ghosts!A:A,0)))*1.2)+(iferror(index(EPS!I:I,match(A3,EPS!A:A,0)),index(Ghosts!I:I,match(A3,Ghosts!A:A,0)))*1.2)+(iferror(index(EPS!J:J,match(A3,EPS!A:A,0)),index(Ghosts!J:J,match(A3,Ghosts!A:A,0)))*1.5)+(iferror(index(EPS!K:K,match(A3,EPS!A:A,0)),index(Ghosts!K:K,match(A3,Ghosts!A:A,0)))*3)+(iferror(index(EPS!L:L,match(A3,EPS!A:A,0)),index(Ghosts!L:L,match(A3,Ghosts!A:A,0)))*3))*D3*(F3/48))</f>
        <v>13.01313584</v>
      </c>
      <c r="AB3" s="42">
        <f t="shared" ref="AB3:AF3" si="7">if(iferror(search(AB$1,$I3),0)&gt;0,1,0)</f>
        <v>0</v>
      </c>
      <c r="AC3" s="42">
        <f t="shared" si="7"/>
        <v>0</v>
      </c>
      <c r="AD3" s="42">
        <f t="shared" si="7"/>
        <v>1</v>
      </c>
      <c r="AE3" s="42">
        <f t="shared" si="7"/>
        <v>1</v>
      </c>
      <c r="AF3" s="42">
        <f t="shared" si="7"/>
        <v>0</v>
      </c>
      <c r="AG3" s="25"/>
      <c r="AH3" s="25"/>
      <c r="AI3" s="25"/>
      <c r="AJ3" s="25"/>
      <c r="AK3" s="49"/>
    </row>
    <row r="4">
      <c r="A4" s="26" t="s">
        <v>104</v>
      </c>
      <c r="B4" s="25" t="str">
        <f t="array" ref="B4">iferror(index(FD!R:R,match($A4,FD!Q:Q,0)),index(DK!H:H,match($A4,DK!G:G,0)))</f>
        <v>BRK</v>
      </c>
      <c r="C4" s="25" t="str">
        <f t="array" ref="C4">iferror(index(FD!S:S,match($A4,FD!Q:Q,0)),index(DK!I:I,match($A4,DK!G:G,0)))</f>
        <v>DEN</v>
      </c>
      <c r="D4" s="28">
        <f t="array" ref="D4">((index(Pace!$B$2:$B$31,match($B4,Pace!$A$2:$A$31,0))*index(Pace!$B$2:$B$31,match($C4,Pace!$A$2:$A$31,0)))/Pace!$B$32)*1.025</f>
        <v>105.6529017</v>
      </c>
      <c r="E4" s="29">
        <f t="array" ref="E4">if(iferror(match($A4,Ghosts!A:A,0),0)&gt;0,0.18,((index(EPS!P:P,match($A4,EPS!A:A,0))*index(EPS!O:O,match($A4,EPS!A:A,0)))+(0.18*300))/(300+index(EPS!O:O,match($A4,EPS!A:A,0))))</f>
        <v>0.1809125109</v>
      </c>
      <c r="F4" s="30">
        <v>28.0</v>
      </c>
      <c r="G4" s="32"/>
      <c r="H4" s="34">
        <f t="shared" si="2"/>
        <v>25.50529677</v>
      </c>
      <c r="I4" s="35" t="str">
        <f t="array" ref="I4">iferror(index(DK!A:A,match($A4,DK!G:G,0)),"")</f>
        <v>SG/SF</v>
      </c>
      <c r="J4" s="36">
        <f t="array" ref="J4">iferror(index(DK!C:C,match($A4,DK!G:G,0)),"")</f>
        <v>4600</v>
      </c>
      <c r="K4" s="28">
        <f t="array" ref="K4">iferror(if(or(H4=0,H4=""),"",(H4/index(DK!C:C,match(A4,DK!G:G,0))*1000)),"")</f>
        <v>5.544629733</v>
      </c>
      <c r="L4" s="28">
        <f t="array" ref="L4">iferror(if(or(H4="",H4=0),"",((H4^sqrt(3))/index(DK!C:C,match(A4,DK!G:G,0)))*100),"")</f>
        <v>5.937415694</v>
      </c>
      <c r="M4" s="34">
        <f t="shared" si="3"/>
        <v>25.16533977</v>
      </c>
      <c r="N4" s="35" t="str">
        <f t="array" ref="N4">iferror(index(FD!B:B,match($A4,FD!Q:Q,0)),"")</f>
        <v>SG</v>
      </c>
      <c r="O4" s="36">
        <f t="array" ref="O4">iferror(index(FD!H:H,match($A4,FD!Q:Q,0)),"")</f>
        <v>4900</v>
      </c>
      <c r="P4" s="28">
        <f t="array" ref="P4">iferror(if(or(M4=0,M4=""),"",(M4/index(FD!H:H,match(A4,FD!Q:Q,0))*1000)),"")</f>
        <v>5.135783627</v>
      </c>
      <c r="Q4" s="37">
        <f t="array" ref="Q4">iferror(if(or(M4="",M4=0),"",((M4^sqrt(3))/index(FD!H:H,match(A4,FD!Q:Q,0)))*100),"")</f>
        <v>5.445848285</v>
      </c>
      <c r="R4" s="38">
        <f t="shared" si="4"/>
        <v>10.95988993</v>
      </c>
      <c r="S4" s="39">
        <f t="array" ref="S4">if(R4="","", if(index(Index_of_Stuff!J:J,match(B4,Index_of_Stuff!F:F,0))&gt;0,(D4-index(Index_of_Stuff!J:J,match(B4,Index_of_Stuff!F:F,0)))*(R4/index(Index_of_Stuff!I:I,match(B4,Index_of_Stuff!F:F,0))),(D4/index(Index_of_Stuff!I:I,match(B4,Index_of_Stuff!F:F,0)))*R4))</f>
        <v>12.37374035</v>
      </c>
      <c r="T4" s="40">
        <f t="array" ref="T4">if(or($F4=0,$F4=""),"", iferror(index(EPS!B:B,match($A4,EPS!$A:$A,0)),index(Ghosts!B:B,match($A4,Ghosts!$A:$A,0)))*($S4/(($F4/48)*$D4)/$E4))</f>
        <v>0.05005076455</v>
      </c>
      <c r="U4" s="40">
        <f t="array" ref="U4">if(or($F4=0,$F4=""),"", iferror(index(EPS!D:D,match($A4,EPS!$A:$A,0)),index(Ghosts!D:D,match($A4,Ghosts!$A:$A,0)))*($S4/(($F4/48)*$D4)/$E4))</f>
        <v>0.02496989362</v>
      </c>
      <c r="V4" s="40">
        <f t="array" ref="V4">if(or($F4=0,$F4=""),"", iferror(index(EPS!F:F,match($A4,EPS!$A:$A,0)),index(Ghosts!F:F,match($A4,Ghosts!$A:$A,0)))*($S4/(($F4/48)*$D4)/$E4))</f>
        <v>0.0311846227</v>
      </c>
      <c r="W4" s="40">
        <f t="array" ref="W4">if(or($F4=0,$F4=""),"", iferror(index(EPS!M:M,match($A4,EPS!$A:$A,0)),index(Ghosts!M:M,match($A4,Ghosts!$A:$A,0)))*($S4/(($F4/48)*$D4)/$E4))</f>
        <v>0.02863214469</v>
      </c>
      <c r="X4" s="39">
        <f t="shared" si="5"/>
        <v>12.59517252</v>
      </c>
      <c r="Y4" s="41">
        <f t="array" ref="Y4">if(or(F4=0,F4=""),"",((iferror(index(EPS!H:H,match(A4,EPS!A:A,0)),index(Ghosts!H:H,match(A4,Ghosts!A:A,0)))*1.25)+(iferror(index(EPS!I:I,match(A4,EPS!A:A,0)),index(Ghosts!I:I,match(A4,Ghosts!A:A,0)))*1.25)+(iferror(index(EPS!J:J,match(A4,EPS!A:A,0)),index(Ghosts!J:J,match(A4,Ghosts!A:A,0)))*1.5)+(iferror(index(EPS!K:K,match(A4,EPS!A:A,0)),index(Ghosts!K:K,match(A4,Ghosts!A:A,0)))*2)+(iferror(index(EPS!L:L,match(A4,EPS!A:A,0)),index(Ghosts!L:L,match(A4,Ghosts!A:A,0)))*2))*D4*(F4/48))</f>
        <v>12.91012426</v>
      </c>
      <c r="Z4" s="41">
        <f t="shared" si="6"/>
        <v>10.94340267</v>
      </c>
      <c r="AA4" s="41">
        <f t="array" ref="AA4">if(or(F4=0,F4=""),"",((iferror(index(EPS!H:H,match(A4,EPS!A:A,0)),index(Ghosts!H:H,match(A4,Ghosts!A:A,0)))*1.2)+(iferror(index(EPS!I:I,match(A4,EPS!A:A,0)),index(Ghosts!I:I,match(A4,Ghosts!A:A,0)))*1.2)+(iferror(index(EPS!J:J,match(A4,EPS!A:A,0)),index(Ghosts!J:J,match(A4,Ghosts!A:A,0)))*1.5)+(iferror(index(EPS!K:K,match(A4,EPS!A:A,0)),index(Ghosts!K:K,match(A4,Ghosts!A:A,0)))*3)+(iferror(index(EPS!L:L,match(A4,EPS!A:A,0)),index(Ghosts!L:L,match(A4,Ghosts!A:A,0)))*3))*D4*(F4/48))</f>
        <v>14.2219371</v>
      </c>
      <c r="AB4" s="42">
        <f t="shared" ref="AB4:AF4" si="8">if(iferror(search(AB$1,$I4),0)&gt;0,1,0)</f>
        <v>0</v>
      </c>
      <c r="AC4" s="42">
        <f t="shared" si="8"/>
        <v>1</v>
      </c>
      <c r="AD4" s="42">
        <f t="shared" si="8"/>
        <v>1</v>
      </c>
      <c r="AE4" s="42">
        <f t="shared" si="8"/>
        <v>0</v>
      </c>
      <c r="AF4" s="42">
        <f t="shared" si="8"/>
        <v>0</v>
      </c>
      <c r="AG4" s="25"/>
      <c r="AH4" s="46"/>
      <c r="AI4" s="46"/>
      <c r="AJ4" s="46"/>
      <c r="AK4" s="49"/>
    </row>
    <row r="5">
      <c r="A5" s="26" t="s">
        <v>109</v>
      </c>
      <c r="B5" s="25" t="str">
        <f t="array" ref="B5">iferror(index(FD!R:R,match($A5,FD!Q:Q,0)),index(DK!H:H,match($A5,DK!G:G,0)))</f>
        <v>BRK</v>
      </c>
      <c r="C5" s="25" t="str">
        <f t="array" ref="C5">iferror(index(FD!S:S,match($A5,FD!Q:Q,0)),index(DK!I:I,match($A5,DK!G:G,0)))</f>
        <v>DEN</v>
      </c>
      <c r="D5" s="28">
        <f t="array" ref="D5">((index(Pace!$B$2:$B$31,match($B5,Pace!$A$2:$A$31,0))*index(Pace!$B$2:$B$31,match($C5,Pace!$A$2:$A$31,0)))/Pace!$B$32)*1.025</f>
        <v>105.6529017</v>
      </c>
      <c r="E5" s="29">
        <f t="array" ref="E5">if(iferror(match($A5,Ghosts!A:A,0),0)&gt;0,0.18,((index(EPS!P:P,match($A5,EPS!A:A,0))*index(EPS!O:O,match($A5,EPS!A:A,0)))+(0.18*300))/(300+index(EPS!O:O,match($A5,EPS!A:A,0))))</f>
        <v>0.1553672217</v>
      </c>
      <c r="F5" s="30">
        <v>26.0</v>
      </c>
      <c r="G5" s="32"/>
      <c r="H5" s="34">
        <f t="shared" si="2"/>
        <v>18.89326805</v>
      </c>
      <c r="I5" s="35" t="str">
        <f t="array" ref="I5">iferror(index(DK!A:A,match($A5,DK!G:G,0)),"")</f>
        <v>SG/SF</v>
      </c>
      <c r="J5" s="36">
        <f t="array" ref="J5">iferror(index(DK!C:C,match($A5,DK!G:G,0)),"")</f>
        <v>4300</v>
      </c>
      <c r="K5" s="28">
        <f t="array" ref="K5">iferror(if(or(H5=0,H5=""),"",(H5/index(DK!C:C,match(A5,DK!G:G,0))*1000)),"")</f>
        <v>4.393783266</v>
      </c>
      <c r="L5" s="28">
        <f t="array" ref="L5">iferror(if(or(H5="",H5=0),"",((H5^sqrt(3))/index(DK!C:C,match(A5,DK!G:G,0)))*100),"")</f>
        <v>3.777115485</v>
      </c>
      <c r="M5" s="34">
        <f t="shared" si="3"/>
        <v>18.42285928</v>
      </c>
      <c r="N5" s="35" t="str">
        <f t="array" ref="N5">iferror(index(FD!B:B,match($A5,FD!Q:Q,0)),"")</f>
        <v>SF</v>
      </c>
      <c r="O5" s="36">
        <f t="array" ref="O5">iferror(index(FD!H:H,match($A5,FD!Q:Q,0)),"")</f>
        <v>4300</v>
      </c>
      <c r="P5" s="28">
        <f t="array" ref="P5">iferror(if(or(M5=0,M5=""),"",(M5/index(FD!H:H,match(A5,FD!Q:Q,0))*1000)),"")</f>
        <v>4.28438588</v>
      </c>
      <c r="Q5" s="37">
        <f t="array" ref="Q5">iferror(if(or(M5="",M5=0),"",((M5^sqrt(3))/index(FD!H:H,match(A5,FD!Q:Q,0)))*100),"")</f>
        <v>3.61571523</v>
      </c>
      <c r="R5" s="38">
        <f t="shared" si="4"/>
        <v>8.541370234</v>
      </c>
      <c r="S5" s="39">
        <f t="array" ref="S5">if(R5="","", if(index(Index_of_Stuff!J:J,match(B5,Index_of_Stuff!F:F,0))&gt;0,(D5-index(Index_of_Stuff!J:J,match(B5,Index_of_Stuff!F:F,0)))*(R5/index(Index_of_Stuff!I:I,match(B5,Index_of_Stuff!F:F,0))),(D5/index(Index_of_Stuff!I:I,match(B5,Index_of_Stuff!F:F,0)))*R5))</f>
        <v>9.643226183</v>
      </c>
      <c r="T5" s="40">
        <f t="array" ref="T5">if(or($F5=0,$F5=""),"", iferror(index(EPS!B:B,match($A5,EPS!$A:$A,0)),index(Ghosts!B:B,match($A5,Ghosts!$A:$A,0)))*($S5/(($F5/48)*$D5)/$E5))</f>
        <v>0.0418636141</v>
      </c>
      <c r="U5" s="40">
        <f t="array" ref="U5">if(or($F5=0,$F5=""),"", iferror(index(EPS!D:D,match($A5,EPS!$A:$A,0)),index(Ghosts!D:D,match($A5,Ghosts!$A:$A,0)))*($S5/(($F5/48)*$D5)/$E5))</f>
        <v>0.02884901904</v>
      </c>
      <c r="V5" s="40">
        <f t="array" ref="V5">if(or($F5=0,$F5=""),"", iferror(index(EPS!F:F,match($A5,EPS!$A:$A,0)),index(Ghosts!F:F,match($A5,Ghosts!$A:$A,0)))*($S5/(($F5/48)*$D5)/$E5))</f>
        <v>0.02646300995</v>
      </c>
      <c r="W5" s="40">
        <f t="array" ref="W5">if(or($F5=0,$F5=""),"", iferror(index(EPS!M:M,match($A5,EPS!$A:$A,0)),index(Ghosts!M:M,match($A5,Ghosts!$A:$A,0)))*($S5/(($F5/48)*$D5)/$E5))</f>
        <v>0.01540060415</v>
      </c>
      <c r="X5" s="39">
        <f t="shared" si="5"/>
        <v>11.64382816</v>
      </c>
      <c r="Y5" s="41">
        <f t="array" ref="Y5">if(or(F5=0,F5=""),"",((iferror(index(EPS!H:H,match(A5,EPS!A:A,0)),index(Ghosts!H:H,match(A5,Ghosts!A:A,0)))*1.25)+(iferror(index(EPS!I:I,match(A5,EPS!A:A,0)),index(Ghosts!I:I,match(A5,Ghosts!A:A,0)))*1.25)+(iferror(index(EPS!J:J,match(A5,EPS!A:A,0)),index(Ghosts!J:J,match(A5,Ghosts!A:A,0)))*1.5)+(iferror(index(EPS!K:K,match(A5,EPS!A:A,0)),index(Ghosts!K:K,match(A5,Ghosts!A:A,0)))*2)+(iferror(index(EPS!L:L,match(A5,EPS!A:A,0)),index(Ghosts!L:L,match(A5,Ghosts!A:A,0)))*2))*D5*(F5/48))</f>
        <v>7.249439883</v>
      </c>
      <c r="Z5" s="41">
        <f t="shared" si="6"/>
        <v>10.37765495</v>
      </c>
      <c r="AA5" s="41">
        <f t="array" ref="AA5">if(or(F5=0,F5=""),"",((iferror(index(EPS!H:H,match(A5,EPS!A:A,0)),index(Ghosts!H:H,match(A5,Ghosts!A:A,0)))*1.2)+(iferror(index(EPS!I:I,match(A5,EPS!A:A,0)),index(Ghosts!I:I,match(A5,Ghosts!A:A,0)))*1.2)+(iferror(index(EPS!J:J,match(A5,EPS!A:A,0)),index(Ghosts!J:J,match(A5,Ghosts!A:A,0)))*1.5)+(iferror(index(EPS!K:K,match(A5,EPS!A:A,0)),index(Ghosts!K:K,match(A5,Ghosts!A:A,0)))*3)+(iferror(index(EPS!L:L,match(A5,EPS!A:A,0)),index(Ghosts!L:L,match(A5,Ghosts!A:A,0)))*3))*D5*(F5/48))</f>
        <v>8.045204332</v>
      </c>
      <c r="AB5" s="42">
        <f t="shared" ref="AB5:AF5" si="9">if(iferror(search(AB$1,$I5),0)&gt;0,1,0)</f>
        <v>0</v>
      </c>
      <c r="AC5" s="42">
        <f t="shared" si="9"/>
        <v>1</v>
      </c>
      <c r="AD5" s="42">
        <f t="shared" si="9"/>
        <v>1</v>
      </c>
      <c r="AE5" s="42">
        <f t="shared" si="9"/>
        <v>0</v>
      </c>
      <c r="AF5" s="42">
        <f t="shared" si="9"/>
        <v>0</v>
      </c>
      <c r="AG5" s="25"/>
      <c r="AH5" s="25"/>
      <c r="AI5" s="25"/>
      <c r="AJ5" s="25"/>
      <c r="AK5" s="25"/>
      <c r="AL5" s="25"/>
    </row>
    <row r="6">
      <c r="A6" s="26" t="s">
        <v>111</v>
      </c>
      <c r="B6" s="25" t="str">
        <f t="array" ref="B6">iferror(index(FD!R:R,match($A6,FD!Q:Q,0)),index(DK!H:H,match($A6,DK!G:G,0)))</f>
        <v>BRK</v>
      </c>
      <c r="C6" s="25" t="str">
        <f t="array" ref="C6">iferror(index(FD!S:S,match($A6,FD!Q:Q,0)),index(DK!I:I,match($A6,DK!G:G,0)))</f>
        <v>DEN</v>
      </c>
      <c r="D6" s="28">
        <f t="array" ref="D6">((index(Pace!$B$2:$B$31,match($B6,Pace!$A$2:$A$31,0))*index(Pace!$B$2:$B$31,match($C6,Pace!$A$2:$A$31,0)))/Pace!$B$32)*1.025</f>
        <v>105.6529017</v>
      </c>
      <c r="E6" s="29">
        <f t="array" ref="E6">if(iferror(match($A6,Ghosts!A:A,0),0)&gt;0,0.18,((index(EPS!P:P,match($A6,EPS!A:A,0))*index(EPS!O:O,match($A6,EPS!A:A,0)))+(0.18*300))/(300+index(EPS!O:O,match($A6,EPS!A:A,0))))</f>
        <v>0.1574654832</v>
      </c>
      <c r="F6" s="30">
        <v>25.0</v>
      </c>
      <c r="G6" s="33"/>
      <c r="H6" s="34">
        <f t="shared" si="2"/>
        <v>19.62421908</v>
      </c>
      <c r="I6" s="35" t="str">
        <f t="array" ref="I6">iferror(index(DK!A:A,match($A6,DK!G:G,0)),"")</f>
        <v>SG/SF</v>
      </c>
      <c r="J6" s="36">
        <f t="array" ref="J6">iferror(index(DK!C:C,match($A6,DK!G:G,0)),"")</f>
        <v>3500</v>
      </c>
      <c r="K6" s="28">
        <f t="array" ref="K6">iferror(if(or(H6=0,H6=""),"",(H6/index(DK!C:C,match(A6,DK!G:G,0))*1000)),"")</f>
        <v>5.606919738</v>
      </c>
      <c r="L6" s="28">
        <f t="array" ref="L6">iferror(if(or(H6="",H6=0),"",((H6^sqrt(3))/index(DK!C:C,match(A6,DK!G:G,0)))*100),"")</f>
        <v>4.955803154</v>
      </c>
      <c r="M6" s="34">
        <f t="shared" si="3"/>
        <v>18.71279281</v>
      </c>
      <c r="N6" s="35" t="str">
        <f t="array" ref="N6">iferror(index(FD!B:B,match($A6,FD!Q:Q,0)),"")</f>
        <v>SF</v>
      </c>
      <c r="O6" s="36">
        <f t="array" ref="O6">iferror(index(FD!H:H,match($A6,FD!Q:Q,0)),"")</f>
        <v>3200</v>
      </c>
      <c r="P6" s="28">
        <f t="array" ref="P6">iferror(if(or(M6=0,M6=""),"",(M6/index(FD!H:H,match(A6,FD!Q:Q,0))*1000)),"")</f>
        <v>5.847747753</v>
      </c>
      <c r="Q6" s="37">
        <f t="array" ref="Q6">iferror(if(or(M6="",M6=0),"",((M6^sqrt(3))/index(FD!H:H,match(A6,FD!Q:Q,0)))*100),"")</f>
        <v>4.991817817</v>
      </c>
      <c r="R6" s="38">
        <f t="shared" si="4"/>
        <v>8.339505807</v>
      </c>
      <c r="S6" s="39">
        <f t="array" ref="S6">if(R6="","", if(index(Index_of_Stuff!J:J,match(B6,Index_of_Stuff!F:F,0))&gt;0,(D6-index(Index_of_Stuff!J:J,match(B6,Index_of_Stuff!F:F,0)))*(R6/index(Index_of_Stuff!I:I,match(B6,Index_of_Stuff!F:F,0))),(D6/index(Index_of_Stuff!I:I,match(B6,Index_of_Stuff!F:F,0)))*R6))</f>
        <v>9.415320792</v>
      </c>
      <c r="T6" s="40">
        <f t="array" ref="T6">if(or($F6=0,$F6=""),"", iferror(index(EPS!B:B,match($A6,EPS!$A:$A,0)),index(Ghosts!B:B,match($A6,Ghosts!$A:$A,0)))*($S6/(($F6/48)*$D6)/$E6))</f>
        <v>0.0365097474</v>
      </c>
      <c r="U6" s="40">
        <f t="array" ref="U6">if(or($F6=0,$F6=""),"", iferror(index(EPS!D:D,match($A6,EPS!$A:$A,0)),index(Ghosts!D:D,match($A6,Ghosts!$A:$A,0)))*($S6/(($F6/48)*$D6)/$E6))</f>
        <v>0.03694438725</v>
      </c>
      <c r="V6" s="40">
        <f t="array" ref="V6">if(or($F6=0,$F6=""),"", iferror(index(EPS!F:F,match($A6,EPS!$A:$A,0)),index(Ghosts!F:F,match($A6,Ghosts!$A:$A,0)))*($S6/(($F6/48)*$D6)/$E6))</f>
        <v>0.02097137276</v>
      </c>
      <c r="W6" s="40">
        <f t="array" ref="W6">if(or($F6=0,$F6=""),"", iferror(index(EPS!M:M,match($A6,EPS!$A:$A,0)),index(Ghosts!M:M,match($A6,Ghosts!$A:$A,0)))*($S6/(($F6/48)*$D6)/$E6))</f>
        <v>0.02499179137</v>
      </c>
      <c r="X6" s="39">
        <f t="shared" si="5"/>
        <v>11.59982617</v>
      </c>
      <c r="Y6" s="41">
        <f t="array" ref="Y6">if(or(F6=0,F6=""),"",((iferror(index(EPS!H:H,match(A6,EPS!A:A,0)),index(Ghosts!H:H,match(A6,Ghosts!A:A,0)))*1.25)+(iferror(index(EPS!I:I,match(A6,EPS!A:A,0)),index(Ghosts!I:I,match(A6,Ghosts!A:A,0)))*1.25)+(iferror(index(EPS!J:J,match(A6,EPS!A:A,0)),index(Ghosts!J:J,match(A6,Ghosts!A:A,0)))*1.5)+(iferror(index(EPS!K:K,match(A6,EPS!A:A,0)),index(Ghosts!K:K,match(A6,Ghosts!A:A,0)))*2)+(iferror(index(EPS!L:L,match(A6,EPS!A:A,0)),index(Ghosts!L:L,match(A6,Ghosts!A:A,0)))*2))*D6*(F6/48))</f>
        <v>8.024392911</v>
      </c>
      <c r="Z6" s="41">
        <f t="shared" si="6"/>
        <v>9.895727997</v>
      </c>
      <c r="AA6" s="41">
        <f t="array" ref="AA6">if(or(F6=0,F6=""),"",((iferror(index(EPS!H:H,match(A6,EPS!A:A,0)),index(Ghosts!H:H,match(A6,Ghosts!A:A,0)))*1.2)+(iferror(index(EPS!I:I,match(A6,EPS!A:A,0)),index(Ghosts!I:I,match(A6,Ghosts!A:A,0)))*1.2)+(iferror(index(EPS!J:J,match(A6,EPS!A:A,0)),index(Ghosts!J:J,match(A6,Ghosts!A:A,0)))*1.5)+(iferror(index(EPS!K:K,match(A6,EPS!A:A,0)),index(Ghosts!K:K,match(A6,Ghosts!A:A,0)))*3)+(iferror(index(EPS!L:L,match(A6,EPS!A:A,0)),index(Ghosts!L:L,match(A6,Ghosts!A:A,0)))*3))*D6*(F6/48))</f>
        <v>8.817064812</v>
      </c>
      <c r="AB6" s="42">
        <f t="shared" ref="AB6:AF6" si="10">if(iferror(search(AB$1,$I6),0)&gt;0,1,0)</f>
        <v>0</v>
      </c>
      <c r="AC6" s="42">
        <f t="shared" si="10"/>
        <v>1</v>
      </c>
      <c r="AD6" s="42">
        <f t="shared" si="10"/>
        <v>1</v>
      </c>
      <c r="AE6" s="42">
        <f t="shared" si="10"/>
        <v>0</v>
      </c>
      <c r="AF6" s="42">
        <f t="shared" si="10"/>
        <v>0</v>
      </c>
      <c r="AG6" s="25"/>
      <c r="AH6" s="25"/>
      <c r="AI6" s="50" t="s">
        <v>46</v>
      </c>
      <c r="AJ6" s="51" t="s">
        <v>47</v>
      </c>
      <c r="AK6" s="25"/>
      <c r="AL6" s="25"/>
    </row>
    <row r="7">
      <c r="A7" s="26" t="s">
        <v>113</v>
      </c>
      <c r="B7" s="25" t="str">
        <f t="array" ref="B7">iferror(index(FD!R:R,match($A7,FD!Q:Q,0)),index(DK!H:H,match($A7,DK!G:G,0)))</f>
        <v>BRK</v>
      </c>
      <c r="C7" s="25" t="str">
        <f t="array" ref="C7">iferror(index(FD!S:S,match($A7,FD!Q:Q,0)),index(DK!I:I,match($A7,DK!G:G,0)))</f>
        <v>DEN</v>
      </c>
      <c r="D7" s="28">
        <f t="array" ref="D7">((index(Pace!$B$2:$B$31,match($B7,Pace!$A$2:$A$31,0))*index(Pace!$B$2:$B$31,match($C7,Pace!$A$2:$A$31,0)))/Pace!$B$32)*1.025</f>
        <v>105.6529017</v>
      </c>
      <c r="E7" s="29">
        <f t="array" ref="E7">if(iferror(match($A7,Ghosts!A:A,0),0)&gt;0,0.18,((index(EPS!P:P,match($A7,EPS!A:A,0))*index(EPS!O:O,match($A7,EPS!A:A,0)))+(0.18*300))/(300+index(EPS!O:O,match($A7,EPS!A:A,0))))</f>
        <v>0.1525677603</v>
      </c>
      <c r="F7" s="30">
        <v>21.0</v>
      </c>
      <c r="G7" s="32"/>
      <c r="H7" s="34">
        <f t="shared" si="2"/>
        <v>19.83207959</v>
      </c>
      <c r="I7" s="35" t="str">
        <f t="array" ref="I7">iferror(index(DK!A:A,match($A7,DK!G:G,0)),"")</f>
        <v>PG/SG</v>
      </c>
      <c r="J7" s="36">
        <f t="array" ref="J7">iferror(index(DK!C:C,match($A7,DK!G:G,0)),"")</f>
        <v>4900</v>
      </c>
      <c r="K7" s="28">
        <f t="array" ref="K7">iferror(if(or(H7=0,H7=""),"",(H7/index(DK!C:C,match(A7,DK!G:G,0))*1000)),"")</f>
        <v>4.047363182</v>
      </c>
      <c r="L7" s="28">
        <f t="array" ref="L7">iferror(if(or(H7="",H7=0),"",((H7^sqrt(3))/index(DK!C:C,match(A7,DK!G:G,0)))*100),"")</f>
        <v>3.605053024</v>
      </c>
      <c r="M7" s="34">
        <f t="shared" si="3"/>
        <v>19.69784091</v>
      </c>
      <c r="N7" s="35" t="str">
        <f t="array" ref="N7">iferror(index(FD!B:B,match($A7,FD!Q:Q,0)),"")</f>
        <v>PG</v>
      </c>
      <c r="O7" s="36">
        <f t="array" ref="O7">iferror(index(FD!H:H,match($A7,FD!Q:Q,0)),"")</f>
        <v>4800</v>
      </c>
      <c r="P7" s="28">
        <f t="array" ref="P7">iferror(if(or(M7=0,M7=""),"",(M7/index(FD!H:H,match(A7,FD!Q:Q,0))*1000)),"")</f>
        <v>4.103716857</v>
      </c>
      <c r="Q7" s="37">
        <f t="array" ref="Q7">iferror(if(or(M7="",M7=0),"",((M7^sqrt(3))/index(FD!H:H,match(A7,FD!Q:Q,0)))*100),"")</f>
        <v>3.637119651</v>
      </c>
      <c r="R7" s="38">
        <f t="shared" si="4"/>
        <v>6.757447084</v>
      </c>
      <c r="S7" s="39">
        <f t="array" ref="S7">if(R7="","", if(index(Index_of_Stuff!J:J,match(B7,Index_of_Stuff!F:F,0))&gt;0,(D7-index(Index_of_Stuff!J:J,match(B7,Index_of_Stuff!F:F,0)))*(R7/index(Index_of_Stuff!I:I,match(B7,Index_of_Stuff!F:F,0))),(D7/index(Index_of_Stuff!I:I,match(B7,Index_of_Stuff!F:F,0)))*R7))</f>
        <v>7.629172939</v>
      </c>
      <c r="T7" s="40">
        <f t="array" ref="T7">if(or($F7=0,$F7=""),"", iferror(index(EPS!B:B,match($A7,EPS!$A:$A,0)),index(Ghosts!B:B,match($A7,Ghosts!$A:$A,0)))*($S7/(($F7/48)*$D7)/$E7))</f>
        <v>0.04348918363</v>
      </c>
      <c r="U7" s="40">
        <f t="array" ref="U7">if(or($F7=0,$F7=""),"", iferror(index(EPS!D:D,match($A7,EPS!$A:$A,0)),index(Ghosts!D:D,match($A7,Ghosts!$A:$A,0)))*($S7/(($F7/48)*$D7)/$E7))</f>
        <v>0.01893185855</v>
      </c>
      <c r="V7" s="40">
        <f t="array" ref="V7">if(or($F7=0,$F7=""),"", iferror(index(EPS!F:F,match($A7,EPS!$A:$A,0)),index(Ghosts!F:F,match($A7,Ghosts!$A:$A,0)))*($S7/(($F7/48)*$D7)/$E7))</f>
        <v>0.04943919632</v>
      </c>
      <c r="W7" s="40">
        <f t="array" ref="W7">if(or($F7=0,$F7=""),"", iferror(index(EPS!M:M,match($A7,EPS!$A:$A,0)),index(Ghosts!M:M,match($A7,Ghosts!$A:$A,0)))*($S7/(($F7/48)*$D7)/$E7))</f>
        <v>0.03115643006</v>
      </c>
      <c r="X7" s="39">
        <f t="shared" si="5"/>
        <v>8.648389783</v>
      </c>
      <c r="Y7" s="41">
        <f t="array" ref="Y7">if(or(F7=0,F7=""),"",((iferror(index(EPS!H:H,match(A7,EPS!A:A,0)),index(Ghosts!H:H,match(A7,Ghosts!A:A,0)))*1.25)+(iferror(index(EPS!I:I,match(A7,EPS!A:A,0)),index(Ghosts!I:I,match(A7,Ghosts!A:A,0)))*1.25)+(iferror(index(EPS!J:J,match(A7,EPS!A:A,0)),index(Ghosts!J:J,match(A7,Ghosts!A:A,0)))*1.5)+(iferror(index(EPS!K:K,match(A7,EPS!A:A,0)),index(Ghosts!K:K,match(A7,Ghosts!A:A,0)))*2)+(iferror(index(EPS!L:L,match(A7,EPS!A:A,0)),index(Ghosts!L:L,match(A7,Ghosts!A:A,0)))*2))*D7*(F7/48))</f>
        <v>11.18368981</v>
      </c>
      <c r="Z7" s="41">
        <f t="shared" si="6"/>
        <v>7.490770683</v>
      </c>
      <c r="AA7" s="41">
        <f t="array" ref="AA7">if(or(F7=0,F7=""),"",((iferror(index(EPS!H:H,match(A7,EPS!A:A,0)),index(Ghosts!H:H,match(A7,Ghosts!A:A,0)))*1.2)+(iferror(index(EPS!I:I,match(A7,EPS!A:A,0)),index(Ghosts!I:I,match(A7,Ghosts!A:A,0)))*1.2)+(iferror(index(EPS!J:J,match(A7,EPS!A:A,0)),index(Ghosts!J:J,match(A7,Ghosts!A:A,0)))*1.5)+(iferror(index(EPS!K:K,match(A7,EPS!A:A,0)),index(Ghosts!K:K,match(A7,Ghosts!A:A,0)))*3)+(iferror(index(EPS!L:L,match(A7,EPS!A:A,0)),index(Ghosts!L:L,match(A7,Ghosts!A:A,0)))*3))*D7*(F7/48))</f>
        <v>12.20707023</v>
      </c>
      <c r="AB7" s="42">
        <f t="shared" ref="AB7:AF7" si="11">if(iferror(search(AB$1,$I7),0)&gt;0,1,0)</f>
        <v>1</v>
      </c>
      <c r="AC7" s="42">
        <f t="shared" si="11"/>
        <v>1</v>
      </c>
      <c r="AD7" s="42">
        <f t="shared" si="11"/>
        <v>0</v>
      </c>
      <c r="AE7" s="42">
        <f t="shared" si="11"/>
        <v>0</v>
      </c>
      <c r="AF7" s="42">
        <f t="shared" si="11"/>
        <v>0</v>
      </c>
      <c r="AG7" s="25"/>
    </row>
    <row r="8">
      <c r="A8" s="26" t="s">
        <v>117</v>
      </c>
      <c r="B8" s="25" t="str">
        <f t="array" ref="B8">iferror(index(FD!R:R,match($A8,FD!Q:Q,0)),index(DK!H:H,match($A8,DK!G:G,0)))</f>
        <v>BRK</v>
      </c>
      <c r="C8" s="25" t="str">
        <f t="array" ref="C8">iferror(index(FD!S:S,match($A8,FD!Q:Q,0)),index(DK!I:I,match($A8,DK!G:G,0)))</f>
        <v>DEN</v>
      </c>
      <c r="D8" s="28">
        <f t="array" ref="D8">((index(Pace!$B$2:$B$31,match($B8,Pace!$A$2:$A$31,0))*index(Pace!$B$2:$B$31,match($C8,Pace!$A$2:$A$31,0)))/Pace!$B$32)*1.025</f>
        <v>105.6529017</v>
      </c>
      <c r="E8" s="29">
        <f t="array" ref="E8">if(iferror(match($A8,Ghosts!A:A,0),0)&gt;0,0.18,((index(EPS!P:P,match($A8,EPS!A:A,0))*index(EPS!O:O,match($A8,EPS!A:A,0)))+(0.18*300))/(300+index(EPS!O:O,match($A8,EPS!A:A,0))))</f>
        <v>0.1701911138</v>
      </c>
      <c r="F8" s="30">
        <v>20.0</v>
      </c>
      <c r="G8" s="32"/>
      <c r="H8" s="34">
        <f t="shared" si="2"/>
        <v>15.73592571</v>
      </c>
      <c r="I8" s="35" t="str">
        <f t="array" ref="I8">iferror(index(DK!A:A,match($A8,DK!G:G,0)),"")</f>
        <v>PF/C</v>
      </c>
      <c r="J8" s="36">
        <f t="array" ref="J8">iferror(index(DK!C:C,match($A8,DK!G:G,0)),"")</f>
        <v>3000</v>
      </c>
      <c r="K8" s="28">
        <f t="array" ref="K8">iferror(if(or(H8=0,H8=""),"",(H8/index(DK!C:C,match(A8,DK!G:G,0))*1000)),"")</f>
        <v>5.245308569</v>
      </c>
      <c r="L8" s="28">
        <f t="array" ref="L8">iferror(if(or(H8="",H8=0),"",((H8^sqrt(3))/index(DK!C:C,match(A8,DK!G:G,0)))*100),"")</f>
        <v>3.94418261</v>
      </c>
      <c r="M8" s="34">
        <f t="shared" si="3"/>
        <v>15.47182188</v>
      </c>
      <c r="N8" s="35" t="str">
        <f t="array" ref="N8">iferror(index(FD!B:B,match($A8,FD!Q:Q,0)),"")</f>
        <v>PF</v>
      </c>
      <c r="O8" s="36">
        <f t="array" ref="O8">iferror(index(FD!H:H,match($A8,FD!Q:Q,0)),"")</f>
        <v>3000</v>
      </c>
      <c r="P8" s="28">
        <f t="array" ref="P8">iferror(if(or(M8=0,M8=""),"",(M8/index(FD!H:H,match(A8,FD!Q:Q,0))*1000)),"")</f>
        <v>5.157273959</v>
      </c>
      <c r="Q8" s="37">
        <f t="array" ref="Q8">iferror(if(or(M8="",M8=0),"",((M8^sqrt(3))/index(FD!H:H,match(A8,FD!Q:Q,0)))*100),"")</f>
        <v>3.83023117</v>
      </c>
      <c r="R8" s="38">
        <f t="shared" si="4"/>
        <v>7.293833021</v>
      </c>
      <c r="S8" s="39">
        <f t="array" ref="S8">if(R8="","", if(index(Index_of_Stuff!J:J,match(B8,Index_of_Stuff!F:F,0))&gt;0,(D8-index(Index_of_Stuff!J:J,match(B8,Index_of_Stuff!F:F,0)))*(R8/index(Index_of_Stuff!I:I,match(B8,Index_of_Stuff!F:F,0))),(D8/index(Index_of_Stuff!I:I,match(B8,Index_of_Stuff!F:F,0)))*R8))</f>
        <v>8.234753867</v>
      </c>
      <c r="T8" s="40">
        <f t="array" ref="T8">if(or($F8=0,$F8=""),"", iferror(index(EPS!B:B,match($A8,EPS!$A:$A,0)),index(Ghosts!B:B,match($A8,Ghosts!$A:$A,0)))*($S8/(($F8/48)*$D8)/$E8))</f>
        <v>0.04517367018</v>
      </c>
      <c r="U8" s="40">
        <f t="array" ref="U8">if(or($F8=0,$F8=""),"", iferror(index(EPS!D:D,match($A8,EPS!$A:$A,0)),index(Ghosts!D:D,match($A8,Ghosts!$A:$A,0)))*($S8/(($F8/48)*$D8)/$E8))</f>
        <v>0.01791559182</v>
      </c>
      <c r="V8" s="40">
        <f t="array" ref="V8">if(or($F8=0,$F8=""),"", iferror(index(EPS!F:F,match($A8,EPS!$A:$A,0)),index(Ghosts!F:F,match($A8,Ghosts!$A:$A,0)))*($S8/(($F8/48)*$D8)/$E8))</f>
        <v>0.03077524976</v>
      </c>
      <c r="W8" s="40">
        <f t="array" ref="W8">if(or($F8=0,$F8=""),"", iferror(index(EPS!M:M,match($A8,EPS!$A:$A,0)),index(Ghosts!M:M,match($A8,Ghosts!$A:$A,0)))*($S8/(($F8/48)*$D8)/$E8))</f>
        <v>0.0209931168</v>
      </c>
      <c r="X8" s="39">
        <f t="shared" si="5"/>
        <v>7.630367154</v>
      </c>
      <c r="Y8" s="41">
        <f t="array" ref="Y8">if(or(F8=0,F8=""),"",((iferror(index(EPS!H:H,match(A8,EPS!A:A,0)),index(Ghosts!H:H,match(A8,Ghosts!A:A,0)))*1.25)+(iferror(index(EPS!I:I,match(A8,EPS!A:A,0)),index(Ghosts!I:I,match(A8,Ghosts!A:A,0)))*1.25)+(iferror(index(EPS!J:J,match(A8,EPS!A:A,0)),index(Ghosts!J:J,match(A8,Ghosts!A:A,0)))*1.5)+(iferror(index(EPS!K:K,match(A8,EPS!A:A,0)),index(Ghosts!K:K,match(A8,Ghosts!A:A,0)))*2)+(iferror(index(EPS!L:L,match(A8,EPS!A:A,0)),index(Ghosts!L:L,match(A8,Ghosts!A:A,0)))*2))*D8*(F8/48))</f>
        <v>8.105558552</v>
      </c>
      <c r="Z8" s="41">
        <f t="shared" si="6"/>
        <v>6.773946744</v>
      </c>
      <c r="AA8" s="41">
        <f t="array" ref="AA8">if(or(F8=0,F8=""),"",((iferror(index(EPS!H:H,match(A8,EPS!A:A,0)),index(Ghosts!H:H,match(A8,Ghosts!A:A,0)))*1.2)+(iferror(index(EPS!I:I,match(A8,EPS!A:A,0)),index(Ghosts!I:I,match(A8,Ghosts!A:A,0)))*1.2)+(iferror(index(EPS!J:J,match(A8,EPS!A:A,0)),index(Ghosts!J:J,match(A8,Ghosts!A:A,0)))*1.5)+(iferror(index(EPS!K:K,match(A8,EPS!A:A,0)),index(Ghosts!K:K,match(A8,Ghosts!A:A,0)))*3)+(iferror(index(EPS!L:L,match(A8,EPS!A:A,0)),index(Ghosts!L:L,match(A8,Ghosts!A:A,0)))*3))*D8*(F8/48))</f>
        <v>8.697875132</v>
      </c>
      <c r="AB8" s="42">
        <f t="shared" ref="AB8:AF8" si="12">if(iferror(search(AB$1,$I8),0)&gt;0,1,0)</f>
        <v>0</v>
      </c>
      <c r="AC8" s="42">
        <f t="shared" si="12"/>
        <v>0</v>
      </c>
      <c r="AD8" s="42">
        <f t="shared" si="12"/>
        <v>0</v>
      </c>
      <c r="AE8" s="42">
        <f t="shared" si="12"/>
        <v>1</v>
      </c>
      <c r="AF8" s="42">
        <f t="shared" si="12"/>
        <v>1</v>
      </c>
      <c r="AG8" s="25"/>
    </row>
    <row r="9">
      <c r="A9" s="26" t="s">
        <v>115</v>
      </c>
      <c r="B9" s="25" t="str">
        <f t="array" ref="B9">iferror(index(FD!R:R,match($A9,FD!Q:Q,0)),index(DK!H:H,match($A9,DK!G:G,0)))</f>
        <v>BRK</v>
      </c>
      <c r="C9" s="25" t="str">
        <f t="array" ref="C9">iferror(index(FD!S:S,match($A9,FD!Q:Q,0)),index(DK!I:I,match($A9,DK!G:G,0)))</f>
        <v>DEN</v>
      </c>
      <c r="D9" s="28">
        <f t="array" ref="D9">((index(Pace!$B$2:$B$31,match($B9,Pace!$A$2:$A$31,0))*index(Pace!$B$2:$B$31,match($C9,Pace!$A$2:$A$31,0)))/Pace!$B$32)*1.025</f>
        <v>105.6529017</v>
      </c>
      <c r="E9" s="29">
        <f t="array" ref="E9">if(iferror(match($A9,Ghosts!A:A,0),0)&gt;0,0.18,((index(EPS!P:P,match($A9,EPS!A:A,0))*index(EPS!O:O,match($A9,EPS!A:A,0)))+(0.18*300))/(300+index(EPS!O:O,match($A9,EPS!A:A,0))))</f>
        <v>0.1503799932</v>
      </c>
      <c r="F9" s="30">
        <v>16.0</v>
      </c>
      <c r="G9" s="32"/>
      <c r="H9" s="34">
        <f t="shared" si="2"/>
        <v>13.67678485</v>
      </c>
      <c r="I9" s="35" t="str">
        <f t="array" ref="I9">iferror(index(DK!A:A,match($A9,DK!G:G,0)),"")</f>
        <v>C</v>
      </c>
      <c r="J9" s="36">
        <f t="array" ref="J9">iferror(index(DK!C:C,match($A9,DK!G:G,0)),"")</f>
        <v>3300</v>
      </c>
      <c r="K9" s="28">
        <f t="array" ref="K9">iferror(if(or(H9=0,H9=""),"",(H9/index(DK!C:C,match(A9,DK!G:G,0))*1000)),"")</f>
        <v>4.144480257</v>
      </c>
      <c r="L9" s="28">
        <f t="array" ref="L9">iferror(if(or(H9="",H9=0),"",((H9^sqrt(3))/index(DK!C:C,match(A9,DK!G:G,0)))*100),"")</f>
        <v>2.812341728</v>
      </c>
      <c r="M9" s="34">
        <f t="shared" si="3"/>
        <v>13.69992167</v>
      </c>
      <c r="N9" s="35" t="str">
        <f t="array" ref="N9">iferror(index(FD!B:B,match($A9,FD!Q:Q,0)),"")</f>
        <v>C</v>
      </c>
      <c r="O9" s="36">
        <f t="array" ref="O9">iferror(index(FD!H:H,match($A9,FD!Q:Q,0)),"")</f>
        <v>3100</v>
      </c>
      <c r="P9" s="28">
        <f t="array" ref="P9">iferror(if(or(M9=0,M9=""),"",(M9/index(FD!H:H,match(A9,FD!Q:Q,0))*1000)),"")</f>
        <v>4.41932957</v>
      </c>
      <c r="Q9" s="37">
        <f t="array" ref="Q9">iferror(if(or(M9="",M9=0),"",((M9^sqrt(3))/index(FD!H:H,match(A9,FD!Q:Q,0)))*100),"")</f>
        <v>3.002560601</v>
      </c>
      <c r="R9" s="38">
        <f t="shared" si="4"/>
        <v>5.064720804</v>
      </c>
      <c r="S9" s="39">
        <f t="array" ref="S9">if(R9="","", if(index(Index_of_Stuff!J:J,match(B9,Index_of_Stuff!F:F,0))&gt;0,(D9-index(Index_of_Stuff!J:J,match(B9,Index_of_Stuff!F:F,0)))*(R9/index(Index_of_Stuff!I:I,match(B9,Index_of_Stuff!F:F,0))),(D9/index(Index_of_Stuff!I:I,match(B9,Index_of_Stuff!F:F,0)))*R9))</f>
        <v>5.718081166</v>
      </c>
      <c r="T9" s="40">
        <f t="array" ref="T9">if(or($F9=0,$F9=""),"", iferror(index(EPS!B:B,match($A9,EPS!$A:$A,0)),index(Ghosts!B:B,match($A9,Ghosts!$A:$A,0)))*($S9/(($F9/48)*$D9)/$E9))</f>
        <v>0.07503862804</v>
      </c>
      <c r="U9" s="40">
        <f t="array" ref="U9">if(or($F9=0,$F9=""),"", iferror(index(EPS!D:D,match($A9,EPS!$A:$A,0)),index(Ghosts!D:D,match($A9,Ghosts!$A:$A,0)))*($S9/(($F9/48)*$D9)/$E9))</f>
        <v>0.0005398462449</v>
      </c>
      <c r="V9" s="40">
        <f t="array" ref="V9">if(or($F9=0,$F9=""),"", iferror(index(EPS!F:F,match($A9,EPS!$A:$A,0)),index(Ghosts!F:F,match($A9,Ghosts!$A:$A,0)))*($S9/(($F9/48)*$D9)/$E9))</f>
        <v>0.03206686695</v>
      </c>
      <c r="W9" s="40">
        <f t="array" ref="W9">if(or($F9=0,$F9=""),"", iferror(index(EPS!M:M,match($A9,EPS!$A:$A,0)),index(Ghosts!M:M,match($A9,Ghosts!$A:$A,0)))*($S9/(($F9/48)*$D9)/$E9))</f>
        <v>0.02731621999</v>
      </c>
      <c r="X9" s="39">
        <f t="shared" si="5"/>
        <v>6.0002211</v>
      </c>
      <c r="Y9" s="41">
        <f t="array" ref="Y9">if(or(F9=0,F9=""),"",((iferror(index(EPS!H:H,match(A9,EPS!A:A,0)),index(Ghosts!H:H,match(A9,Ghosts!A:A,0)))*1.25)+(iferror(index(EPS!I:I,match(A9,EPS!A:A,0)),index(Ghosts!I:I,match(A9,Ghosts!A:A,0)))*1.25)+(iferror(index(EPS!J:J,match(A9,EPS!A:A,0)),index(Ghosts!J:J,match(A9,Ghosts!A:A,0)))*1.5)+(iferror(index(EPS!K:K,match(A9,EPS!A:A,0)),index(Ghosts!K:K,match(A9,Ghosts!A:A,0)))*2)+(iferror(index(EPS!L:L,match(A9,EPS!A:A,0)),index(Ghosts!L:L,match(A9,Ghosts!A:A,0)))*2))*D9*(F9/48))</f>
        <v>7.676563749</v>
      </c>
      <c r="Z9" s="41">
        <f t="shared" si="6"/>
        <v>5.509708728</v>
      </c>
      <c r="AA9" s="41">
        <f t="array" ref="AA9">if(or(F9=0,F9=""),"",((iferror(index(EPS!H:H,match(A9,EPS!A:A,0)),index(Ghosts!H:H,match(A9,Ghosts!A:A,0)))*1.2)+(iferror(index(EPS!I:I,match(A9,EPS!A:A,0)),index(Ghosts!I:I,match(A9,Ghosts!A:A,0)))*1.2)+(iferror(index(EPS!J:J,match(A9,EPS!A:A,0)),index(Ghosts!J:J,match(A9,Ghosts!A:A,0)))*1.5)+(iferror(index(EPS!K:K,match(A9,EPS!A:A,0)),index(Ghosts!K:K,match(A9,Ghosts!A:A,0)))*3)+(iferror(index(EPS!L:L,match(A9,EPS!A:A,0)),index(Ghosts!L:L,match(A9,Ghosts!A:A,0)))*3))*D9*(F9/48))</f>
        <v>8.190212939</v>
      </c>
      <c r="AB9" s="42">
        <f t="shared" ref="AB9:AF9" si="13">if(iferror(search(AB$1,$I9),0)&gt;0,1,0)</f>
        <v>0</v>
      </c>
      <c r="AC9" s="42">
        <f t="shared" si="13"/>
        <v>0</v>
      </c>
      <c r="AD9" s="42">
        <f t="shared" si="13"/>
        <v>0</v>
      </c>
      <c r="AE9" s="42">
        <f t="shared" si="13"/>
        <v>0</v>
      </c>
      <c r="AF9" s="42">
        <f t="shared" si="13"/>
        <v>1</v>
      </c>
      <c r="AG9" s="25"/>
    </row>
    <row r="10">
      <c r="A10" s="26" t="s">
        <v>125</v>
      </c>
      <c r="B10" s="25" t="str">
        <f t="array" ref="B10">iferror(index(FD!R:R,match($A10,FD!Q:Q,0)),index(DK!H:H,match($A10,DK!G:G,0)))</f>
        <v>BRK</v>
      </c>
      <c r="C10" s="25" t="str">
        <f t="array" ref="C10">iferror(index(FD!S:S,match($A10,FD!Q:Q,0)),index(DK!I:I,match($A10,DK!G:G,0)))</f>
        <v>DEN</v>
      </c>
      <c r="D10" s="28">
        <f t="array" ref="D10">((index(Pace!$B$2:$B$31,match($B10,Pace!$A$2:$A$31,0))*index(Pace!$B$2:$B$31,match($C10,Pace!$A$2:$A$31,0)))/Pace!$B$32)*1.025</f>
        <v>105.6529017</v>
      </c>
      <c r="E10" s="29">
        <f t="array" ref="E10">if(iferror(match($A10,Ghosts!A:A,0),0)&gt;0,0.18,((index(EPS!P:P,match($A10,EPS!A:A,0))*index(EPS!O:O,match($A10,EPS!A:A,0)))+(0.18*300))/(300+index(EPS!O:O,match($A10,EPS!A:A,0))))</f>
        <v>0.1617169043</v>
      </c>
      <c r="F10" s="30">
        <v>14.0</v>
      </c>
      <c r="G10" s="32"/>
      <c r="H10" s="34">
        <f t="shared" si="2"/>
        <v>12.59401022</v>
      </c>
      <c r="I10" s="35" t="str">
        <f t="array" ref="I10">iferror(index(DK!A:A,match($A10,DK!G:G,0)),"")</f>
        <v>PF/C</v>
      </c>
      <c r="J10" s="36">
        <f t="array" ref="J10">iferror(index(DK!C:C,match($A10,DK!G:G,0)),"")</f>
        <v>3000</v>
      </c>
      <c r="K10" s="28">
        <f t="array" ref="K10">iferror(if(or(H10=0,H10=""),"",(H10/index(DK!C:C,match(A10,DK!G:G,0))*1000)),"")</f>
        <v>4.198003408</v>
      </c>
      <c r="L10" s="28">
        <f t="array" ref="L10">iferror(if(or(H10="",H10=0),"",((H10^sqrt(3))/index(DK!C:C,match(A10,DK!G:G,0)))*100),"")</f>
        <v>2.681752918</v>
      </c>
      <c r="M10" s="34">
        <f t="shared" si="3"/>
        <v>13.15339725</v>
      </c>
      <c r="N10" s="35" t="str">
        <f t="array" ref="N10">iferror(index(FD!B:B,match($A10,FD!Q:Q,0)),"")</f>
        <v>C</v>
      </c>
      <c r="O10" s="36">
        <f t="array" ref="O10">iferror(index(FD!H:H,match($A10,FD!Q:Q,0)),"")</f>
        <v>3300</v>
      </c>
      <c r="P10" s="28">
        <f t="array" ref="P10">iferror(if(or(M10=0,M10=""),"",(M10/index(FD!H:H,match(A10,FD!Q:Q,0))*1000)),"")</f>
        <v>3.985877955</v>
      </c>
      <c r="Q10" s="37">
        <f t="array" ref="Q10">iferror(if(or(M10="",M10=0),"",((M10^sqrt(3))/index(FD!H:H,match(A10,FD!Q:Q,0)))*100),"")</f>
        <v>2.628552296</v>
      </c>
      <c r="R10" s="38">
        <f t="shared" si="4"/>
        <v>4.81459902</v>
      </c>
      <c r="S10" s="39">
        <f t="array" ref="S10">if(R10="","", if(index(Index_of_Stuff!J:J,match(B10,Index_of_Stuff!F:F,0))&gt;0,(D10-index(Index_of_Stuff!J:J,match(B10,Index_of_Stuff!F:F,0)))*(R10/index(Index_of_Stuff!I:I,match(B10,Index_of_Stuff!F:F,0))),(D10/index(Index_of_Stuff!I:I,match(B10,Index_of_Stuff!F:F,0)))*R10))</f>
        <v>5.43569311</v>
      </c>
      <c r="T10" s="40">
        <f t="array" ref="T10">if(or($F10=0,$F10=""),"", iferror(index(EPS!B:B,match($A10,EPS!$A:$A,0)),index(Ghosts!B:B,match($A10,Ghosts!$A:$A,0)))*($S10/(($F10/48)*$D10)/$E10))</f>
        <v>0.06904543858</v>
      </c>
      <c r="U10" s="40">
        <f t="array" ref="U10">if(or($F10=0,$F10=""),"", iferror(index(EPS!D:D,match($A10,EPS!$A:$A,0)),index(Ghosts!D:D,match($A10,Ghosts!$A:$A,0)))*($S10/(($F10/48)*$D10)/$E10))</f>
        <v>0.001854300878</v>
      </c>
      <c r="V10" s="40">
        <f t="array" ref="V10">if(or($F10=0,$F10=""),"", iferror(index(EPS!F:F,match($A10,EPS!$A:$A,0)),index(Ghosts!F:F,match($A10,Ghosts!$A:$A,0)))*($S10/(($F10/48)*$D10)/$E10))</f>
        <v>0.03534079321</v>
      </c>
      <c r="W10" s="40">
        <f t="array" ref="W10">if(or($F10=0,$F10=""),"", iferror(index(EPS!M:M,match($A10,EPS!$A:$A,0)),index(Ghosts!M:M,match($A10,Ghosts!$A:$A,0)))*($S10/(($F10/48)*$D10)/$E10))</f>
        <v>0.02716005404</v>
      </c>
      <c r="X10" s="39">
        <f t="shared" si="5"/>
        <v>5.125890846</v>
      </c>
      <c r="Y10" s="41">
        <f t="array" ref="Y10">if(or(F10=0,F10=""),"",((iferror(index(EPS!H:H,match(A10,EPS!A:A,0)),index(Ghosts!H:H,match(A10,Ghosts!A:A,0)))*1.25)+(iferror(index(EPS!I:I,match(A10,EPS!A:A,0)),index(Ghosts!I:I,match(A10,Ghosts!A:A,0)))*1.25)+(iferror(index(EPS!J:J,match(A10,EPS!A:A,0)),index(Ghosts!J:J,match(A10,Ghosts!A:A,0)))*1.5)+(iferror(index(EPS!K:K,match(A10,EPS!A:A,0)),index(Ghosts!K:K,match(A10,Ghosts!A:A,0)))*2)+(iferror(index(EPS!L:L,match(A10,EPS!A:A,0)),index(Ghosts!L:L,match(A10,Ghosts!A:A,0)))*2))*D10*(F10/48))</f>
        <v>7.468119378</v>
      </c>
      <c r="Z10" s="41">
        <f t="shared" si="6"/>
        <v>4.678845939</v>
      </c>
      <c r="AA10" s="41">
        <f t="array" ref="AA10">if(or(F10=0,F10=""),"",((iferror(index(EPS!H:H,match(A10,EPS!A:A,0)),index(Ghosts!H:H,match(A10,Ghosts!A:A,0)))*1.2)+(iferror(index(EPS!I:I,match(A10,EPS!A:A,0)),index(Ghosts!I:I,match(A10,Ghosts!A:A,0)))*1.2)+(iferror(index(EPS!J:J,match(A10,EPS!A:A,0)),index(Ghosts!J:J,match(A10,Ghosts!A:A,0)))*1.5)+(iferror(index(EPS!K:K,match(A10,EPS!A:A,0)),index(Ghosts!K:K,match(A10,Ghosts!A:A,0)))*3)+(iferror(index(EPS!L:L,match(A10,EPS!A:A,0)),index(Ghosts!L:L,match(A10,Ghosts!A:A,0)))*3))*D10*(F10/48))</f>
        <v>8.474551311</v>
      </c>
      <c r="AB10" s="42">
        <f t="shared" ref="AB10:AF10" si="14">if(iferror(search(AB$1,$I10),0)&gt;0,1,0)</f>
        <v>0</v>
      </c>
      <c r="AC10" s="42">
        <f t="shared" si="14"/>
        <v>0</v>
      </c>
      <c r="AD10" s="42">
        <f t="shared" si="14"/>
        <v>0</v>
      </c>
      <c r="AE10" s="42">
        <f t="shared" si="14"/>
        <v>1</v>
      </c>
      <c r="AF10" s="42">
        <f t="shared" si="14"/>
        <v>1</v>
      </c>
      <c r="AG10" s="25"/>
    </row>
    <row r="11">
      <c r="A11" s="26" t="s">
        <v>119</v>
      </c>
      <c r="B11" s="25" t="str">
        <f t="array" ref="B11">iferror(index(FD!R:R,match($A11,FD!Q:Q,0)),index(DK!H:H,match($A11,DK!G:G,0)))</f>
        <v>BRK</v>
      </c>
      <c r="C11" s="25" t="str">
        <f t="array" ref="C11">iferror(index(FD!S:S,match($A11,FD!Q:Q,0)),index(DK!I:I,match($A11,DK!G:G,0)))</f>
        <v>DEN</v>
      </c>
      <c r="D11" s="28">
        <f t="array" ref="D11">((index(Pace!$B$2:$B$31,match($B11,Pace!$A$2:$A$31,0))*index(Pace!$B$2:$B$31,match($C11,Pace!$A$2:$A$31,0)))/Pace!$B$32)*1.025</f>
        <v>105.6529017</v>
      </c>
      <c r="E11" s="29">
        <f t="array" ref="E11">if(iferror(match($A11,Ghosts!A:A,0),0)&gt;0,0.18,((index(EPS!P:P,match($A11,EPS!A:A,0))*index(EPS!O:O,match($A11,EPS!A:A,0)))+(0.18*300))/(300+index(EPS!O:O,match($A11,EPS!A:A,0))))</f>
        <v>0.1808152709</v>
      </c>
      <c r="F11" s="30">
        <v>14.0</v>
      </c>
      <c r="G11" s="33"/>
      <c r="H11" s="34">
        <f t="shared" si="2"/>
        <v>12.23785773</v>
      </c>
      <c r="I11" s="35" t="str">
        <f t="array" ref="I11">iferror(index(DK!A:A,match($A11,DK!G:G,0)),"")</f>
        <v>C</v>
      </c>
      <c r="J11" s="36">
        <f t="array" ref="J11">iferror(index(DK!C:C,match($A11,DK!G:G,0)),"")</f>
        <v>3000</v>
      </c>
      <c r="K11" s="28">
        <f t="array" ref="K11">iferror(if(or(H11=0,H11=""),"",(H11/index(DK!C:C,match(A11,DK!G:G,0))*1000)),"")</f>
        <v>4.079285908</v>
      </c>
      <c r="L11" s="28">
        <f t="array" ref="L11">iferror(if(or(H11="",H11=0),"",((H11^sqrt(3))/index(DK!C:C,match(A11,DK!G:G,0)))*100),"")</f>
        <v>2.551759625</v>
      </c>
      <c r="M11" s="34">
        <f t="shared" si="3"/>
        <v>12.25883747</v>
      </c>
      <c r="N11" s="35" t="str">
        <f t="array" ref="N11">iferror(index(FD!B:B,match($A11,FD!Q:Q,0)),"")</f>
        <v>C</v>
      </c>
      <c r="O11" s="36">
        <f t="array" ref="O11">iferror(index(FD!H:H,match($A11,FD!Q:Q,0)),"")</f>
        <v>3000</v>
      </c>
      <c r="P11" s="28">
        <f t="array" ref="P11">iferror(if(or(M11=0,M11=""),"",(M11/index(FD!H:H,match(A11,FD!Q:Q,0))*1000)),"")</f>
        <v>4.086279156</v>
      </c>
      <c r="Q11" s="37">
        <f t="array" ref="Q11">iferror(if(or(M11="",M11=0),"",((M11^sqrt(3))/index(FD!H:H,match(A11,FD!Q:Q,0)))*100),"")</f>
        <v>2.559341341</v>
      </c>
      <c r="R11" s="38">
        <f t="shared" si="4"/>
        <v>5.476520204</v>
      </c>
      <c r="S11" s="39">
        <f t="array" ref="S11">if(R11="","", if(index(Index_of_Stuff!J:J,match(B11,Index_of_Stuff!F:F,0))&gt;0,(D11-index(Index_of_Stuff!J:J,match(B11,Index_of_Stuff!F:F,0)))*(R11/index(Index_of_Stuff!I:I,match(B11,Index_of_Stuff!F:F,0))),(D11/index(Index_of_Stuff!I:I,match(B11,Index_of_Stuff!F:F,0)))*R11))</f>
        <v>6.183003613</v>
      </c>
      <c r="T11" s="40">
        <f t="array" ref="T11">if(or($F11=0,$F11=""),"", iferror(index(EPS!B:B,match($A11,EPS!$A:$A,0)),index(Ghosts!B:B,match($A11,Ghosts!$A:$A,0)))*($S11/(($F11/48)*$D11)/$E11))</f>
        <v>0.08322569485</v>
      </c>
      <c r="U11" s="40">
        <f t="array" ref="U11">if(or($F11=0,$F11=""),"", iferror(index(EPS!D:D,match($A11,EPS!$A:$A,0)),index(Ghosts!D:D,match($A11,Ghosts!$A:$A,0)))*($S11/(($F11/48)*$D11)/$E11))</f>
        <v>0.0001109675931</v>
      </c>
      <c r="V11" s="40">
        <f t="array" ref="V11">if(or($F11=0,$F11=""),"", iferror(index(EPS!F:F,match($A11,EPS!$A:$A,0)),index(Ghosts!F:F,match($A11,Ghosts!$A:$A,0)))*($S11/(($F11/48)*$D11)/$E11))</f>
        <v>0.03761801407</v>
      </c>
      <c r="W11" s="40">
        <f t="array" ref="W11">if(or($F11=0,$F11=""),"", iferror(index(EPS!M:M,match($A11,EPS!$A:$A,0)),index(Ghosts!M:M,match($A11,Ghosts!$A:$A,0)))*($S11/(($F11/48)*$D11)/$E11))</f>
        <v>0.01919739361</v>
      </c>
      <c r="X11" s="39">
        <f t="shared" si="5"/>
        <v>6.00466669</v>
      </c>
      <c r="Y11" s="41">
        <f t="array" ref="Y11">if(or(F11=0,F11=""),"",((iferror(index(EPS!H:H,match(A11,EPS!A:A,0)),index(Ghosts!H:H,match(A11,Ghosts!A:A,0)))*1.25)+(iferror(index(EPS!I:I,match(A11,EPS!A:A,0)),index(Ghosts!I:I,match(A11,Ghosts!A:A,0)))*1.25)+(iferror(index(EPS!J:J,match(A11,EPS!A:A,0)),index(Ghosts!J:J,match(A11,Ghosts!A:A,0)))*1.5)+(iferror(index(EPS!K:K,match(A11,EPS!A:A,0)),index(Ghosts!K:K,match(A11,Ghosts!A:A,0)))*2)+(iferror(index(EPS!L:L,match(A11,EPS!A:A,0)),index(Ghosts!L:L,match(A11,Ghosts!A:A,0)))*2))*D11*(F11/48))</f>
        <v>6.233191035</v>
      </c>
      <c r="Z11" s="41">
        <f t="shared" si="6"/>
        <v>5.707168967</v>
      </c>
      <c r="AA11" s="41">
        <f t="array" ref="AA11">if(or(F11=0,F11=""),"",((iferror(index(EPS!H:H,match(A11,EPS!A:A,0)),index(Ghosts!H:H,match(A11,Ghosts!A:A,0)))*1.2)+(iferror(index(EPS!I:I,match(A11,EPS!A:A,0)),index(Ghosts!I:I,match(A11,Ghosts!A:A,0)))*1.2)+(iferror(index(EPS!J:J,match(A11,EPS!A:A,0)),index(Ghosts!J:J,match(A11,Ghosts!A:A,0)))*1.5)+(iferror(index(EPS!K:K,match(A11,EPS!A:A,0)),index(Ghosts!K:K,match(A11,Ghosts!A:A,0)))*3)+(iferror(index(EPS!L:L,match(A11,EPS!A:A,0)),index(Ghosts!L:L,match(A11,Ghosts!A:A,0)))*3))*D11*(F11/48))</f>
        <v>6.5516685</v>
      </c>
      <c r="AB11" s="42">
        <f t="shared" ref="AB11:AF11" si="15">if(iferror(search(AB$1,$I11),0)&gt;0,1,0)</f>
        <v>0</v>
      </c>
      <c r="AC11" s="42">
        <f t="shared" si="15"/>
        <v>0</v>
      </c>
      <c r="AD11" s="42">
        <f t="shared" si="15"/>
        <v>0</v>
      </c>
      <c r="AE11" s="42">
        <f t="shared" si="15"/>
        <v>0</v>
      </c>
      <c r="AF11" s="42">
        <f t="shared" si="15"/>
        <v>1</v>
      </c>
      <c r="AG11" s="25"/>
    </row>
    <row r="12">
      <c r="A12" s="26" t="s">
        <v>121</v>
      </c>
      <c r="B12" s="25" t="str">
        <f t="array" ref="B12">iferror(index(FD!R:R,match($A12,FD!Q:Q,0)),index(DK!H:H,match($A12,DK!G:G,0)))</f>
        <v>BRK</v>
      </c>
      <c r="C12" s="25" t="str">
        <f t="array" ref="C12">iferror(index(FD!S:S,match($A12,FD!Q:Q,0)),index(DK!I:I,match($A12,DK!G:G,0)))</f>
        <v>DEN</v>
      </c>
      <c r="D12" s="28">
        <f t="array" ref="D12">((index(Pace!$B$2:$B$31,match($B12,Pace!$A$2:$A$31,0))*index(Pace!$B$2:$B$31,match($C12,Pace!$A$2:$A$31,0)))/Pace!$B$32)*1.025</f>
        <v>105.6529017</v>
      </c>
      <c r="E12" s="29">
        <f t="array" ref="E12">if(iferror(match($A12,Ghosts!A:A,0),0)&gt;0,0.18,((index(EPS!P:P,match($A12,EPS!A:A,0))*index(EPS!O:O,match($A12,EPS!A:A,0)))+(0.18*300))/(300+index(EPS!O:O,match($A12,EPS!A:A,0))))</f>
        <v>0.2125834292</v>
      </c>
      <c r="F12" s="30">
        <v>11.0</v>
      </c>
      <c r="G12" s="32"/>
      <c r="H12" s="34">
        <f t="shared" si="2"/>
        <v>10.62051189</v>
      </c>
      <c r="I12" s="35" t="str">
        <f t="array" ref="I12">iferror(index(DK!A:A,match($A12,DK!G:G,0)),"")</f>
        <v>PF/C</v>
      </c>
      <c r="J12" s="36">
        <f t="array" ref="J12">iferror(index(DK!C:C,match($A12,DK!G:G,0)),"")</f>
        <v>4500</v>
      </c>
      <c r="K12" s="28">
        <f t="array" ref="K12">iferror(if(or(H12=0,H12=""),"",(H12/index(DK!C:C,match(A12,DK!G:G,0))*1000)),"")</f>
        <v>2.360113753</v>
      </c>
      <c r="L12" s="28">
        <f t="array" ref="L12">iferror(if(or(H12="",H12=0),"",((H12^sqrt(3))/index(DK!C:C,match(A12,DK!G:G,0)))*100),"")</f>
        <v>1.330832936</v>
      </c>
      <c r="M12" s="34">
        <f t="shared" si="3"/>
        <v>10.5694551</v>
      </c>
      <c r="N12" s="35" t="str">
        <f t="array" ref="N12">iferror(index(FD!B:B,match($A12,FD!Q:Q,0)),"")</f>
        <v>PF</v>
      </c>
      <c r="O12" s="36">
        <f t="array" ref="O12">iferror(index(FD!H:H,match($A12,FD!Q:Q,0)),"")</f>
        <v>4000</v>
      </c>
      <c r="P12" s="28">
        <f t="array" ref="P12">iferror(if(or(M12=0,M12=""),"",(M12/index(FD!H:H,match(A12,FD!Q:Q,0))*1000)),"")</f>
        <v>2.642363774</v>
      </c>
      <c r="Q12" s="37">
        <f t="array" ref="Q12">iferror(if(or(M12="",M12=0),"",((M12^sqrt(3))/index(FD!H:H,match(A12,FD!Q:Q,0)))*100),"")</f>
        <v>1.484742493</v>
      </c>
      <c r="R12" s="38">
        <f t="shared" si="4"/>
        <v>5.205718836</v>
      </c>
      <c r="S12" s="39">
        <f t="array" ref="S12">if(R12="","", if(index(Index_of_Stuff!J:J,match(B12,Index_of_Stuff!F:F,0))&gt;0,(D12-index(Index_of_Stuff!J:J,match(B12,Index_of_Stuff!F:F,0)))*(R12/index(Index_of_Stuff!I:I,match(B12,Index_of_Stuff!F:F,0))),(D12/index(Index_of_Stuff!I:I,match(B12,Index_of_Stuff!F:F,0)))*R12))</f>
        <v>5.877268261</v>
      </c>
      <c r="T12" s="40">
        <f t="array" ref="T12">if(or($F12=0,$F12=""),"", iferror(index(EPS!B:B,match($A12,EPS!$A:$A,0)),index(Ghosts!B:B,match($A12,Ghosts!$A:$A,0)))*($S12/(($F12/48)*$D12)/$E12))</f>
        <v>0.07718980158</v>
      </c>
      <c r="U12" s="40">
        <f t="array" ref="U12">if(or($F12=0,$F12=""),"", iferror(index(EPS!D:D,match($A12,EPS!$A:$A,0)),index(Ghosts!D:D,match($A12,Ghosts!$A:$A,0)))*($S12/(($F12/48)*$D12)/$E12))</f>
        <v>0.004910002171</v>
      </c>
      <c r="V12" s="40">
        <f t="array" ref="V12">if(or($F12=0,$F12=""),"", iferror(index(EPS!F:F,match($A12,EPS!$A:$A,0)),index(Ghosts!F:F,match($A12,Ghosts!$A:$A,0)))*($S12/(($F12/48)*$D12)/$E12))</f>
        <v>0.02546349963</v>
      </c>
      <c r="W12" s="40">
        <f t="array" ref="W12">if(or($F12=0,$F12=""),"", iferror(index(EPS!M:M,match($A12,EPS!$A:$A,0)),index(Ghosts!M:M,match($A12,Ghosts!$A:$A,0)))*($S12/(($F12/48)*$D12)/$E12))</f>
        <v>0.02911745474</v>
      </c>
      <c r="X12" s="39">
        <f t="shared" si="5"/>
        <v>4.417971201</v>
      </c>
      <c r="Y12" s="41">
        <f t="array" ref="Y12">if(or(F12=0,F12=""),"",((iferror(index(EPS!H:H,match(A12,EPS!A:A,0)),index(Ghosts!H:H,match(A12,Ghosts!A:A,0)))*1.25)+(iferror(index(EPS!I:I,match(A12,EPS!A:A,0)),index(Ghosts!I:I,match(A12,Ghosts!A:A,0)))*1.25)+(iferror(index(EPS!J:J,match(A12,EPS!A:A,0)),index(Ghosts!J:J,match(A12,Ghosts!A:A,0)))*1.5)+(iferror(index(EPS!K:K,match(A12,EPS!A:A,0)),index(Ghosts!K:K,match(A12,Ghosts!A:A,0)))*2)+(iferror(index(EPS!L:L,match(A12,EPS!A:A,0)),index(Ghosts!L:L,match(A12,Ghosts!A:A,0)))*2))*D12*(F12/48))</f>
        <v>6.202540688</v>
      </c>
      <c r="Z12" s="41">
        <f t="shared" si="6"/>
        <v>4.00603271</v>
      </c>
      <c r="AA12" s="41">
        <f t="array" ref="AA12">if(or(F12=0,F12=""),"",((iferror(index(EPS!H:H,match(A12,EPS!A:A,0)),index(Ghosts!H:H,match(A12,Ghosts!A:A,0)))*1.2)+(iferror(index(EPS!I:I,match(A12,EPS!A:A,0)),index(Ghosts!I:I,match(A12,Ghosts!A:A,0)))*1.2)+(iferror(index(EPS!J:J,match(A12,EPS!A:A,0)),index(Ghosts!J:J,match(A12,Ghosts!A:A,0)))*1.5)+(iferror(index(EPS!K:K,match(A12,EPS!A:A,0)),index(Ghosts!K:K,match(A12,Ghosts!A:A,0)))*3)+(iferror(index(EPS!L:L,match(A12,EPS!A:A,0)),index(Ghosts!L:L,match(A12,Ghosts!A:A,0)))*3))*D12*(F12/48))</f>
        <v>6.563422385</v>
      </c>
      <c r="AB12" s="42">
        <f t="shared" ref="AB12:AF12" si="16">if(iferror(search(AB$1,$I12),0)&gt;0,1,0)</f>
        <v>0</v>
      </c>
      <c r="AC12" s="42">
        <f t="shared" si="16"/>
        <v>0</v>
      </c>
      <c r="AD12" s="42">
        <f t="shared" si="16"/>
        <v>0</v>
      </c>
      <c r="AE12" s="42">
        <f t="shared" si="16"/>
        <v>1</v>
      </c>
      <c r="AF12" s="42">
        <f t="shared" si="16"/>
        <v>1</v>
      </c>
      <c r="AG12" s="25"/>
    </row>
    <row r="13">
      <c r="A13" s="26" t="s">
        <v>123</v>
      </c>
      <c r="B13" s="25" t="str">
        <f t="array" ref="B13">iferror(index(FD!R:R,match($A13,FD!Q:Q,0)),index(DK!H:H,match($A13,DK!G:G,0)))</f>
        <v>BRK</v>
      </c>
      <c r="C13" s="25" t="str">
        <f t="array" ref="C13">iferror(index(FD!S:S,match($A13,FD!Q:Q,0)),index(DK!I:I,match($A13,DK!G:G,0)))</f>
        <v>DEN</v>
      </c>
      <c r="D13" s="28">
        <f t="array" ref="D13">((index(Pace!$B$2:$B$31,match($B13,Pace!$A$2:$A$31,0))*index(Pace!$B$2:$B$31,match($C13,Pace!$A$2:$A$31,0)))/Pace!$B$32)*1.025</f>
        <v>105.6529017</v>
      </c>
      <c r="E13" s="29">
        <f t="array" ref="E13">if(iferror(match($A13,Ghosts!A:A,0),0)&gt;0,0.18,((index(EPS!P:P,match($A13,EPS!A:A,0))*index(EPS!O:O,match($A13,EPS!A:A,0)))+(0.18*300))/(300+index(EPS!O:O,match($A13,EPS!A:A,0))))</f>
        <v>0.1845967742</v>
      </c>
      <c r="F13" s="30">
        <v>0.0</v>
      </c>
      <c r="G13" s="32"/>
      <c r="H13" s="34" t="str">
        <f t="shared" si="2"/>
        <v/>
      </c>
      <c r="I13" s="35" t="str">
        <f t="array" ref="I13">iferror(index(DK!A:A,match($A13,DK!G:G,0)),"")</f>
        <v>PG/SG</v>
      </c>
      <c r="J13" s="36">
        <f t="array" ref="J13">iferror(index(DK!C:C,match($A13,DK!G:G,0)),"")</f>
        <v>3000</v>
      </c>
      <c r="K13" s="28" t="str">
        <f t="array" ref="K13">iferror(if(or(H13=0,H13=""),"",(H13/index(DK!C:C,match(A13,DK!G:G,0))*1000)),"")</f>
        <v/>
      </c>
      <c r="L13" s="28" t="str">
        <f t="array" ref="L13">iferror(if(or(H13="",H13=0),"",((H13^sqrt(3))/index(DK!C:C,match(A13,DK!G:G,0)))*100),"")</f>
        <v/>
      </c>
      <c r="M13" s="34" t="str">
        <f t="shared" si="3"/>
        <v/>
      </c>
      <c r="N13" s="35" t="str">
        <f t="array" ref="N13">iferror(index(FD!B:B,match($A13,FD!Q:Q,0)),"")</f>
        <v>PG</v>
      </c>
      <c r="O13" s="36">
        <f t="array" ref="O13">iferror(index(FD!H:H,match($A13,FD!Q:Q,0)),"")</f>
        <v>3000</v>
      </c>
      <c r="P13" s="28" t="str">
        <f t="array" ref="P13">iferror(if(or(M13=0,M13=""),"",(M13/index(FD!H:H,match(A13,FD!Q:Q,0))*1000)),"")</f>
        <v/>
      </c>
      <c r="Q13" s="37" t="str">
        <f t="array" ref="Q13">iferror(if(or(M13="",M13=0),"",((M13^sqrt(3))/index(FD!H:H,match(A13,FD!Q:Q,0)))*100),"")</f>
        <v/>
      </c>
      <c r="R13" s="38" t="str">
        <f t="shared" si="4"/>
        <v/>
      </c>
      <c r="S13" s="39" t="str">
        <f t="array" ref="S13">if(R13="","", if(index(Index_of_Stuff!J:J,match(B13,Index_of_Stuff!F:F,0))&gt;0,(D13-index(Index_of_Stuff!J:J,match(B13,Index_of_Stuff!F:F,0)))*(R13/index(Index_of_Stuff!I:I,match(B13,Index_of_Stuff!F:F,0))),(D13/index(Index_of_Stuff!I:I,match(B13,Index_of_Stuff!F:F,0)))*R13))</f>
        <v/>
      </c>
      <c r="T13" s="40" t="str">
        <f t="array" ref="T13">if(or($F13=0,$F13=""),"", iferror(index(EPS!B:B,match($A13,EPS!$A:$A,0)),index(Ghosts!B:B,match($A13,Ghosts!$A:$A,0)))*($S13/(($F13/48)*$D13)/$E13))</f>
        <v/>
      </c>
      <c r="U13" s="40" t="str">
        <f t="array" ref="U13">if(or($F13=0,$F13=""),"", iferror(index(EPS!D:D,match($A13,EPS!$A:$A,0)),index(Ghosts!D:D,match($A13,Ghosts!$A:$A,0)))*($S13/(($F13/48)*$D13)/$E13))</f>
        <v/>
      </c>
      <c r="V13" s="40" t="str">
        <f t="array" ref="V13">if(or($F13=0,$F13=""),"", iferror(index(EPS!F:F,match($A13,EPS!$A:$A,0)),index(Ghosts!F:F,match($A13,Ghosts!$A:$A,0)))*($S13/(($F13/48)*$D13)/$E13))</f>
        <v/>
      </c>
      <c r="W13" s="40" t="str">
        <f t="array" ref="W13">if(or($F13=0,$F13=""),"", iferror(index(EPS!M:M,match($A13,EPS!$A:$A,0)),index(Ghosts!M:M,match($A13,Ghosts!$A:$A,0)))*($S13/(($F13/48)*$D13)/$E13))</f>
        <v/>
      </c>
      <c r="X13" s="39" t="str">
        <f t="shared" si="5"/>
        <v/>
      </c>
      <c r="Y13" s="41" t="str">
        <f t="array" ref="Y13">if(or(F13=0,F13=""),"",((iferror(index(EPS!H:H,match(A13,EPS!A:A,0)),index(Ghosts!H:H,match(A13,Ghosts!A:A,0)))*1.25)+(iferror(index(EPS!I:I,match(A13,EPS!A:A,0)),index(Ghosts!I:I,match(A13,Ghosts!A:A,0)))*1.25)+(iferror(index(EPS!J:J,match(A13,EPS!A:A,0)),index(Ghosts!J:J,match(A13,Ghosts!A:A,0)))*1.5)+(iferror(index(EPS!K:K,match(A13,EPS!A:A,0)),index(Ghosts!K:K,match(A13,Ghosts!A:A,0)))*2)+(iferror(index(EPS!L:L,match(A13,EPS!A:A,0)),index(Ghosts!L:L,match(A13,Ghosts!A:A,0)))*2))*D13*(F13/48))</f>
        <v/>
      </c>
      <c r="Z13" s="41" t="str">
        <f t="shared" si="6"/>
        <v/>
      </c>
      <c r="AA13" s="41" t="str">
        <f t="array" ref="AA13">if(or(F13=0,F13=""),"",((iferror(index(EPS!H:H,match(A13,EPS!A:A,0)),index(Ghosts!H:H,match(A13,Ghosts!A:A,0)))*1.2)+(iferror(index(EPS!I:I,match(A13,EPS!A:A,0)),index(Ghosts!I:I,match(A13,Ghosts!A:A,0)))*1.2)+(iferror(index(EPS!J:J,match(A13,EPS!A:A,0)),index(Ghosts!J:J,match(A13,Ghosts!A:A,0)))*1.5)+(iferror(index(EPS!K:K,match(A13,EPS!A:A,0)),index(Ghosts!K:K,match(A13,Ghosts!A:A,0)))*3)+(iferror(index(EPS!L:L,match(A13,EPS!A:A,0)),index(Ghosts!L:L,match(A13,Ghosts!A:A,0)))*3))*D13*(F13/48))</f>
        <v/>
      </c>
      <c r="AB13" s="42">
        <f t="shared" ref="AB13:AF13" si="17">if(iferror(search(AB$1,$I13),0)&gt;0,1,0)</f>
        <v>1</v>
      </c>
      <c r="AC13" s="42">
        <f t="shared" si="17"/>
        <v>1</v>
      </c>
      <c r="AD13" s="42">
        <f t="shared" si="17"/>
        <v>0</v>
      </c>
      <c r="AE13" s="42">
        <f t="shared" si="17"/>
        <v>0</v>
      </c>
      <c r="AF13" s="42">
        <f t="shared" si="17"/>
        <v>0</v>
      </c>
      <c r="AG13" s="25"/>
    </row>
    <row r="14">
      <c r="A14" s="26" t="s">
        <v>127</v>
      </c>
      <c r="B14" s="25" t="str">
        <f t="array" ref="B14">iferror(index(FD!R:R,match($A14,FD!Q:Q,0)),index(DK!H:H,match($A14,DK!G:G,0)))</f>
        <v>BRK</v>
      </c>
      <c r="C14" s="25" t="str">
        <f t="array" ref="C14">iferror(index(FD!S:S,match($A14,FD!Q:Q,0)),index(DK!I:I,match($A14,DK!G:G,0)))</f>
        <v>DEN</v>
      </c>
      <c r="D14" s="28">
        <f t="array" ref="D14">((index(Pace!$B$2:$B$31,match($B14,Pace!$A$2:$A$31,0))*index(Pace!$B$2:$B$31,match($C14,Pace!$A$2:$A$31,0)))/Pace!$B$32)*1.025</f>
        <v>105.6529017</v>
      </c>
      <c r="E14" s="29">
        <f t="array" ref="E14">if(iferror(match($A14,Ghosts!A:A,0),0)&gt;0,0.18,((index(EPS!P:P,match($A14,EPS!A:A,0))*index(EPS!O:O,match($A14,EPS!A:A,0)))+(0.18*300))/(300+index(EPS!O:O,match($A14,EPS!A:A,0))))</f>
        <v>0.2612513562</v>
      </c>
      <c r="F14" s="30">
        <v>0.0</v>
      </c>
      <c r="G14" s="33"/>
      <c r="H14" s="34" t="str">
        <f t="shared" si="2"/>
        <v/>
      </c>
      <c r="I14" s="35" t="str">
        <f t="array" ref="I14">iferror(index(DK!A:A,match($A14,DK!G:G,0)),"")</f>
        <v>PG/SG</v>
      </c>
      <c r="J14" s="36">
        <f t="array" ref="J14">iferror(index(DK!C:C,match($A14,DK!G:G,0)),"")</f>
        <v>3000</v>
      </c>
      <c r="K14" s="28" t="str">
        <f t="array" ref="K14">iferror(if(or(H14=0,H14=""),"",(H14/index(DK!C:C,match(A14,DK!G:G,0))*1000)),"")</f>
        <v/>
      </c>
      <c r="L14" s="28" t="str">
        <f t="array" ref="L14">iferror(if(or(H14="",H14=0),"",((H14^sqrt(3))/index(DK!C:C,match(A14,DK!G:G,0)))*100),"")</f>
        <v/>
      </c>
      <c r="M14" s="34" t="str">
        <f t="shared" si="3"/>
        <v/>
      </c>
      <c r="N14" s="35" t="str">
        <f t="array" ref="N14">iferror(index(FD!B:B,match($A14,FD!Q:Q,0)),"")</f>
        <v/>
      </c>
      <c r="O14" s="36" t="str">
        <f t="array" ref="O14">iferror(index(FD!H:H,match($A14,FD!Q:Q,0)),"")</f>
        <v/>
      </c>
      <c r="P14" s="28" t="str">
        <f t="array" ref="P14">iferror(if(or(M14=0,M14=""),"",(M14/index(FD!H:H,match(A14,FD!Q:Q,0))*1000)),"")</f>
        <v/>
      </c>
      <c r="Q14" s="37" t="str">
        <f t="array" ref="Q14">iferror(if(or(M14="",M14=0),"",((M14^sqrt(3))/index(FD!H:H,match(A14,FD!Q:Q,0)))*100),"")</f>
        <v/>
      </c>
      <c r="R14" s="38" t="str">
        <f t="shared" si="4"/>
        <v/>
      </c>
      <c r="S14" s="39" t="str">
        <f t="array" ref="S14">if(R14="","", if(index(Index_of_Stuff!J:J,match(B14,Index_of_Stuff!F:F,0))&gt;0,(D14-index(Index_of_Stuff!J:J,match(B14,Index_of_Stuff!F:F,0)))*(R14/index(Index_of_Stuff!I:I,match(B14,Index_of_Stuff!F:F,0))),(D14/index(Index_of_Stuff!I:I,match(B14,Index_of_Stuff!F:F,0)))*R14))</f>
        <v/>
      </c>
      <c r="T14" s="40" t="str">
        <f t="array" ref="T14">if(or($F14=0,$F14=""),"", iferror(index(EPS!B:B,match($A14,EPS!$A:$A,0)),index(Ghosts!B:B,match($A14,Ghosts!$A:$A,0)))*($S14/(($F14/48)*$D14)/$E14))</f>
        <v/>
      </c>
      <c r="U14" s="40" t="str">
        <f t="array" ref="U14">if(or($F14=0,$F14=""),"", iferror(index(EPS!D:D,match($A14,EPS!$A:$A,0)),index(Ghosts!D:D,match($A14,Ghosts!$A:$A,0)))*($S14/(($F14/48)*$D14)/$E14))</f>
        <v/>
      </c>
      <c r="V14" s="40" t="str">
        <f t="array" ref="V14">if(or($F14=0,$F14=""),"", iferror(index(EPS!F:F,match($A14,EPS!$A:$A,0)),index(Ghosts!F:F,match($A14,Ghosts!$A:$A,0)))*($S14/(($F14/48)*$D14)/$E14))</f>
        <v/>
      </c>
      <c r="W14" s="40" t="str">
        <f t="array" ref="W14">if(or($F14=0,$F14=""),"", iferror(index(EPS!M:M,match($A14,EPS!$A:$A,0)),index(Ghosts!M:M,match($A14,Ghosts!$A:$A,0)))*($S14/(($F14/48)*$D14)/$E14))</f>
        <v/>
      </c>
      <c r="X14" s="39" t="str">
        <f t="shared" si="5"/>
        <v/>
      </c>
      <c r="Y14" s="41" t="str">
        <f t="array" ref="Y14">if(or(F14=0,F14=""),"",((iferror(index(EPS!H:H,match(A14,EPS!A:A,0)),index(Ghosts!H:H,match(A14,Ghosts!A:A,0)))*1.25)+(iferror(index(EPS!I:I,match(A14,EPS!A:A,0)),index(Ghosts!I:I,match(A14,Ghosts!A:A,0)))*1.25)+(iferror(index(EPS!J:J,match(A14,EPS!A:A,0)),index(Ghosts!J:J,match(A14,Ghosts!A:A,0)))*1.5)+(iferror(index(EPS!K:K,match(A14,EPS!A:A,0)),index(Ghosts!K:K,match(A14,Ghosts!A:A,0)))*2)+(iferror(index(EPS!L:L,match(A14,EPS!A:A,0)),index(Ghosts!L:L,match(A14,Ghosts!A:A,0)))*2))*D14*(F14/48))</f>
        <v/>
      </c>
      <c r="Z14" s="41" t="str">
        <f t="shared" si="6"/>
        <v/>
      </c>
      <c r="AA14" s="41" t="str">
        <f t="array" ref="AA14">if(or(F14=0,F14=""),"",((iferror(index(EPS!H:H,match(A14,EPS!A:A,0)),index(Ghosts!H:H,match(A14,Ghosts!A:A,0)))*1.2)+(iferror(index(EPS!I:I,match(A14,EPS!A:A,0)),index(Ghosts!I:I,match(A14,Ghosts!A:A,0)))*1.2)+(iferror(index(EPS!J:J,match(A14,EPS!A:A,0)),index(Ghosts!J:J,match(A14,Ghosts!A:A,0)))*1.5)+(iferror(index(EPS!K:K,match(A14,EPS!A:A,0)),index(Ghosts!K:K,match(A14,Ghosts!A:A,0)))*3)+(iferror(index(EPS!L:L,match(A14,EPS!A:A,0)),index(Ghosts!L:L,match(A14,Ghosts!A:A,0)))*3))*D14*(F14/48))</f>
        <v/>
      </c>
      <c r="AB14" s="42">
        <f t="shared" ref="AB14:AF14" si="18">if(iferror(search(AB$1,$I14),0)&gt;0,1,0)</f>
        <v>1</v>
      </c>
      <c r="AC14" s="42">
        <f t="shared" si="18"/>
        <v>1</v>
      </c>
      <c r="AD14" s="42">
        <f t="shared" si="18"/>
        <v>0</v>
      </c>
      <c r="AE14" s="42">
        <f t="shared" si="18"/>
        <v>0</v>
      </c>
      <c r="AF14" s="42">
        <f t="shared" si="18"/>
        <v>0</v>
      </c>
      <c r="AG14" s="25"/>
    </row>
    <row r="15">
      <c r="A15" s="26" t="s">
        <v>103</v>
      </c>
      <c r="B15" s="25" t="str">
        <f t="array" ref="B15">iferror(index(FD!R:R,match($A15,FD!Q:Q,0)),index(DK!H:H,match($A15,DK!G:G,0)))</f>
        <v>BRK</v>
      </c>
      <c r="C15" s="25" t="str">
        <f t="array" ref="C15">iferror(index(FD!S:S,match($A15,FD!Q:Q,0)),index(DK!I:I,match($A15,DK!G:G,0)))</f>
        <v>DEN</v>
      </c>
      <c r="D15" s="28">
        <f t="array" ref="D15">((index(Pace!$B$2:$B$31,match($B15,Pace!$A$2:$A$31,0))*index(Pace!$B$2:$B$31,match($C15,Pace!$A$2:$A$31,0)))/Pace!$B$32)*1.025</f>
        <v>105.6529017</v>
      </c>
      <c r="E15" s="29">
        <f t="array" ref="E15">if(iferror(match($A15,Ghosts!A:A,0),0)&gt;0,0.18,((index(EPS!P:P,match($A15,EPS!A:A,0))*index(EPS!O:O,match($A15,EPS!A:A,0)))+(0.18*300))/(300+index(EPS!O:O,match($A15,EPS!A:A,0))))</f>
        <v>0.1949366416</v>
      </c>
      <c r="F15" s="30">
        <v>0.0</v>
      </c>
      <c r="G15" s="32"/>
      <c r="H15" s="34" t="str">
        <f t="shared" si="2"/>
        <v/>
      </c>
      <c r="I15" s="35" t="str">
        <f t="array" ref="I15">iferror(index(DK!A:A,match($A15,DK!G:G,0)),"")</f>
        <v>SF/PF</v>
      </c>
      <c r="J15" s="36">
        <f t="array" ref="J15">iferror(index(DK!C:C,match($A15,DK!G:G,0)),"")</f>
        <v>6000</v>
      </c>
      <c r="K15" s="28" t="str">
        <f t="array" ref="K15">iferror(if(or(H15=0,H15=""),"",(H15/index(DK!C:C,match(A15,DK!G:G,0))*1000)),"")</f>
        <v/>
      </c>
      <c r="L15" s="28" t="str">
        <f t="array" ref="L15">iferror(if(or(H15="",H15=0),"",((H15^sqrt(3))/index(DK!C:C,match(A15,DK!G:G,0)))*100),"")</f>
        <v/>
      </c>
      <c r="M15" s="34" t="str">
        <f t="shared" si="3"/>
        <v/>
      </c>
      <c r="N15" s="35" t="str">
        <f t="array" ref="N15">iferror(index(FD!B:B,match($A15,FD!Q:Q,0)),"")</f>
        <v>PF</v>
      </c>
      <c r="O15" s="36">
        <f t="array" ref="O15">iferror(index(FD!H:H,match($A15,FD!Q:Q,0)),"")</f>
        <v>6700</v>
      </c>
      <c r="P15" s="28" t="str">
        <f t="array" ref="P15">iferror(if(or(M15=0,M15=""),"",(M15/index(FD!H:H,match(A15,FD!Q:Q,0))*1000)),"")</f>
        <v/>
      </c>
      <c r="Q15" s="37" t="str">
        <f t="array" ref="Q15">iferror(if(or(M15="",M15=0),"",((M15^sqrt(3))/index(FD!H:H,match(A15,FD!Q:Q,0)))*100),"")</f>
        <v/>
      </c>
      <c r="R15" s="38" t="str">
        <f t="shared" si="4"/>
        <v/>
      </c>
      <c r="S15" s="39" t="str">
        <f t="array" ref="S15">if(R15="","", if(index(Index_of_Stuff!J:J,match(B15,Index_of_Stuff!F:F,0))&gt;0,(D15-index(Index_of_Stuff!J:J,match(B15,Index_of_Stuff!F:F,0)))*(R15/index(Index_of_Stuff!I:I,match(B15,Index_of_Stuff!F:F,0))),(D15/index(Index_of_Stuff!I:I,match(B15,Index_of_Stuff!F:F,0)))*R15))</f>
        <v/>
      </c>
      <c r="T15" s="40" t="str">
        <f t="array" ref="T15">if(or($F15=0,$F15=""),"", iferror(index(EPS!B:B,match($A15,EPS!$A:$A,0)),index(Ghosts!B:B,match($A15,Ghosts!$A:$A,0)))*($S15/(($F15/48)*$D15)/$E15))</f>
        <v/>
      </c>
      <c r="U15" s="40" t="str">
        <f t="array" ref="U15">if(or($F15=0,$F15=""),"", iferror(index(EPS!D:D,match($A15,EPS!$A:$A,0)),index(Ghosts!D:D,match($A15,Ghosts!$A:$A,0)))*($S15/(($F15/48)*$D15)/$E15))</f>
        <v/>
      </c>
      <c r="V15" s="40" t="str">
        <f t="array" ref="V15">if(or($F15=0,$F15=""),"", iferror(index(EPS!F:F,match($A15,EPS!$A:$A,0)),index(Ghosts!F:F,match($A15,Ghosts!$A:$A,0)))*($S15/(($F15/48)*$D15)/$E15))</f>
        <v/>
      </c>
      <c r="W15" s="40" t="str">
        <f t="array" ref="W15">if(or($F15=0,$F15=""),"", iferror(index(EPS!M:M,match($A15,EPS!$A:$A,0)),index(Ghosts!M:M,match($A15,Ghosts!$A:$A,0)))*($S15/(($F15/48)*$D15)/$E15))</f>
        <v/>
      </c>
      <c r="X15" s="39" t="str">
        <f t="shared" si="5"/>
        <v/>
      </c>
      <c r="Y15" s="41" t="str">
        <f t="array" ref="Y15">if(or(F15=0,F15=""),"",((iferror(index(EPS!H:H,match(A15,EPS!A:A,0)),index(Ghosts!H:H,match(A15,Ghosts!A:A,0)))*1.25)+(iferror(index(EPS!I:I,match(A15,EPS!A:A,0)),index(Ghosts!I:I,match(A15,Ghosts!A:A,0)))*1.25)+(iferror(index(EPS!J:J,match(A15,EPS!A:A,0)),index(Ghosts!J:J,match(A15,Ghosts!A:A,0)))*1.5)+(iferror(index(EPS!K:K,match(A15,EPS!A:A,0)),index(Ghosts!K:K,match(A15,Ghosts!A:A,0)))*2)+(iferror(index(EPS!L:L,match(A15,EPS!A:A,0)),index(Ghosts!L:L,match(A15,Ghosts!A:A,0)))*2))*D15*(F15/48))</f>
        <v/>
      </c>
      <c r="Z15" s="41" t="str">
        <f t="shared" si="6"/>
        <v/>
      </c>
      <c r="AA15" s="41" t="str">
        <f t="array" ref="AA15">if(or(F15=0,F15=""),"",((iferror(index(EPS!H:H,match(A15,EPS!A:A,0)),index(Ghosts!H:H,match(A15,Ghosts!A:A,0)))*1.2)+(iferror(index(EPS!I:I,match(A15,EPS!A:A,0)),index(Ghosts!I:I,match(A15,Ghosts!A:A,0)))*1.2)+(iferror(index(EPS!J:J,match(A15,EPS!A:A,0)),index(Ghosts!J:J,match(A15,Ghosts!A:A,0)))*1.5)+(iferror(index(EPS!K:K,match(A15,EPS!A:A,0)),index(Ghosts!K:K,match(A15,Ghosts!A:A,0)))*3)+(iferror(index(EPS!L:L,match(A15,EPS!A:A,0)),index(Ghosts!L:L,match(A15,Ghosts!A:A,0)))*3))*D15*(F15/48))</f>
        <v/>
      </c>
      <c r="AB15" s="42">
        <f t="shared" ref="AB15:AF15" si="19">if(iferror(search(AB$1,$I15),0)&gt;0,1,0)</f>
        <v>0</v>
      </c>
      <c r="AC15" s="42">
        <f t="shared" si="19"/>
        <v>0</v>
      </c>
      <c r="AD15" s="42">
        <f t="shared" si="19"/>
        <v>1</v>
      </c>
      <c r="AE15" s="42">
        <f t="shared" si="19"/>
        <v>1</v>
      </c>
      <c r="AF15" s="42">
        <f t="shared" si="19"/>
        <v>0</v>
      </c>
      <c r="AG15" s="25"/>
    </row>
    <row r="16">
      <c r="A16" s="26" t="s">
        <v>129</v>
      </c>
      <c r="B16" s="25" t="str">
        <f t="array" ref="B16">iferror(index(FD!R:R,match($A16,FD!Q:Q,0)),index(DK!H:H,match($A16,DK!G:G,0)))</f>
        <v>BRK</v>
      </c>
      <c r="C16" s="25" t="str">
        <f t="array" ref="C16">iferror(index(FD!S:S,match($A16,FD!Q:Q,0)),index(DK!I:I,match($A16,DK!G:G,0)))</f>
        <v>DEN</v>
      </c>
      <c r="D16" s="28">
        <f t="array" ref="D16">((index(Pace!$B$2:$B$31,match($B16,Pace!$A$2:$A$31,0))*index(Pace!$B$2:$B$31,match($C16,Pace!$A$2:$A$31,0)))/Pace!$B$32)*1.025</f>
        <v>105.6529017</v>
      </c>
      <c r="E16" s="29">
        <f t="array" ref="E16">if(iferror(match($A16,Ghosts!A:A,0),0)&gt;0,0.18,((index(EPS!P:P,match($A16,EPS!A:A,0))*index(EPS!O:O,match($A16,EPS!A:A,0)))+(0.18*300))/(300+index(EPS!O:O,match($A16,EPS!A:A,0))))</f>
        <v>0.2299661355</v>
      </c>
      <c r="F16" s="30">
        <v>0.0</v>
      </c>
      <c r="G16" s="32"/>
      <c r="H16" s="34" t="str">
        <f t="shared" si="2"/>
        <v/>
      </c>
      <c r="I16" s="35" t="str">
        <f t="array" ref="I16">iferror(index(DK!A:A,match($A16,DK!G:G,0)),"")</f>
        <v>PG/SG</v>
      </c>
      <c r="J16" s="36">
        <f t="array" ref="J16">iferror(index(DK!C:C,match($A16,DK!G:G,0)),"")</f>
        <v>3100</v>
      </c>
      <c r="K16" s="28" t="str">
        <f t="array" ref="K16">iferror(if(or(H16=0,H16=""),"",(H16/index(DK!C:C,match(A16,DK!G:G,0))*1000)),"")</f>
        <v/>
      </c>
      <c r="L16" s="28" t="str">
        <f t="array" ref="L16">iferror(if(or(H16="",H16=0),"",((H16^sqrt(3))/index(DK!C:C,match(A16,DK!G:G,0)))*100),"")</f>
        <v/>
      </c>
      <c r="M16" s="34" t="str">
        <f t="shared" si="3"/>
        <v/>
      </c>
      <c r="N16" s="35" t="str">
        <f t="array" ref="N16">iferror(index(FD!B:B,match($A16,FD!Q:Q,0)),"")</f>
        <v>SG</v>
      </c>
      <c r="O16" s="36">
        <f t="array" ref="O16">iferror(index(FD!H:H,match($A16,FD!Q:Q,0)),"")</f>
        <v>3300</v>
      </c>
      <c r="P16" s="28" t="str">
        <f t="array" ref="P16">iferror(if(or(M16=0,M16=""),"",(M16/index(FD!H:H,match(A16,FD!Q:Q,0))*1000)),"")</f>
        <v/>
      </c>
      <c r="Q16" s="37" t="str">
        <f t="array" ref="Q16">iferror(if(or(M16="",M16=0),"",((M16^sqrt(3))/index(FD!H:H,match(A16,FD!Q:Q,0)))*100),"")</f>
        <v/>
      </c>
      <c r="R16" s="38" t="str">
        <f t="shared" si="4"/>
        <v/>
      </c>
      <c r="S16" s="39" t="str">
        <f t="array" ref="S16">if(R16="","", if(index(Index_of_Stuff!J:J,match(B16,Index_of_Stuff!F:F,0))&gt;0,(D16-index(Index_of_Stuff!J:J,match(B16,Index_of_Stuff!F:F,0)))*(R16/index(Index_of_Stuff!I:I,match(B16,Index_of_Stuff!F:F,0))),(D16/index(Index_of_Stuff!I:I,match(B16,Index_of_Stuff!F:F,0)))*R16))</f>
        <v/>
      </c>
      <c r="T16" s="40" t="str">
        <f t="array" ref="T16">if(or($F16=0,$F16=""),"", iferror(index(EPS!B:B,match($A16,EPS!$A:$A,0)),index(Ghosts!B:B,match($A16,Ghosts!$A:$A,0)))*($S16/(($F16/48)*$D16)/$E16))</f>
        <v/>
      </c>
      <c r="U16" s="40" t="str">
        <f t="array" ref="U16">if(or($F16=0,$F16=""),"", iferror(index(EPS!D:D,match($A16,EPS!$A:$A,0)),index(Ghosts!D:D,match($A16,Ghosts!$A:$A,0)))*($S16/(($F16/48)*$D16)/$E16))</f>
        <v/>
      </c>
      <c r="V16" s="40" t="str">
        <f t="array" ref="V16">if(or($F16=0,$F16=""),"", iferror(index(EPS!F:F,match($A16,EPS!$A:$A,0)),index(Ghosts!F:F,match($A16,Ghosts!$A:$A,0)))*($S16/(($F16/48)*$D16)/$E16))</f>
        <v/>
      </c>
      <c r="W16" s="40" t="str">
        <f t="array" ref="W16">if(or($F16=0,$F16=""),"", iferror(index(EPS!M:M,match($A16,EPS!$A:$A,0)),index(Ghosts!M:M,match($A16,Ghosts!$A:$A,0)))*($S16/(($F16/48)*$D16)/$E16))</f>
        <v/>
      </c>
      <c r="X16" s="39" t="str">
        <f t="shared" si="5"/>
        <v/>
      </c>
      <c r="Y16" s="41" t="str">
        <f t="array" ref="Y16">if(or(F16=0,F16=""),"",((iferror(index(EPS!H:H,match(A16,EPS!A:A,0)),index(Ghosts!H:H,match(A16,Ghosts!A:A,0)))*1.25)+(iferror(index(EPS!I:I,match(A16,EPS!A:A,0)),index(Ghosts!I:I,match(A16,Ghosts!A:A,0)))*1.25)+(iferror(index(EPS!J:J,match(A16,EPS!A:A,0)),index(Ghosts!J:J,match(A16,Ghosts!A:A,0)))*1.5)+(iferror(index(EPS!K:K,match(A16,EPS!A:A,0)),index(Ghosts!K:K,match(A16,Ghosts!A:A,0)))*2)+(iferror(index(EPS!L:L,match(A16,EPS!A:A,0)),index(Ghosts!L:L,match(A16,Ghosts!A:A,0)))*2))*D16*(F16/48))</f>
        <v/>
      </c>
      <c r="Z16" s="41" t="str">
        <f t="shared" si="6"/>
        <v/>
      </c>
      <c r="AA16" s="41" t="str">
        <f t="array" ref="AA16">if(or(F16=0,F16=""),"",((iferror(index(EPS!H:H,match(A16,EPS!A:A,0)),index(Ghosts!H:H,match(A16,Ghosts!A:A,0)))*1.2)+(iferror(index(EPS!I:I,match(A16,EPS!A:A,0)),index(Ghosts!I:I,match(A16,Ghosts!A:A,0)))*1.2)+(iferror(index(EPS!J:J,match(A16,EPS!A:A,0)),index(Ghosts!J:J,match(A16,Ghosts!A:A,0)))*1.5)+(iferror(index(EPS!K:K,match(A16,EPS!A:A,0)),index(Ghosts!K:K,match(A16,Ghosts!A:A,0)))*3)+(iferror(index(EPS!L:L,match(A16,EPS!A:A,0)),index(Ghosts!L:L,match(A16,Ghosts!A:A,0)))*3))*D16*(F16/48))</f>
        <v/>
      </c>
      <c r="AB16" s="42">
        <f t="shared" ref="AB16:AF16" si="20">if(iferror(search(AB$1,$I16),0)&gt;0,1,0)</f>
        <v>1</v>
      </c>
      <c r="AC16" s="42">
        <f t="shared" si="20"/>
        <v>1</v>
      </c>
      <c r="AD16" s="42">
        <f t="shared" si="20"/>
        <v>0</v>
      </c>
      <c r="AE16" s="42">
        <f t="shared" si="20"/>
        <v>0</v>
      </c>
      <c r="AF16" s="42">
        <f t="shared" si="20"/>
        <v>0</v>
      </c>
      <c r="AG16" s="25"/>
    </row>
    <row r="17">
      <c r="A17" s="26" t="s">
        <v>131</v>
      </c>
      <c r="B17" s="25" t="str">
        <f t="array" ref="B17">iferror(index(FD!R:R,match($A17,FD!Q:Q,0)),index(DK!H:H,match($A17,DK!G:G,0)))</f>
        <v>BRK</v>
      </c>
      <c r="C17" s="25" t="str">
        <f t="array" ref="C17">iferror(index(FD!S:S,match($A17,FD!Q:Q,0)),index(DK!I:I,match($A17,DK!G:G,0)))</f>
        <v>DEN</v>
      </c>
      <c r="D17" s="28">
        <f t="array" ref="D17">((index(Pace!$B$2:$B$31,match($B17,Pace!$A$2:$A$31,0))*index(Pace!$B$2:$B$31,match($C17,Pace!$A$2:$A$31,0)))/Pace!$B$32)*1.025</f>
        <v>105.6529017</v>
      </c>
      <c r="E17" s="29">
        <f t="array" ref="E17">if(iferror(match($A17,Ghosts!A:A,0),0)&gt;0,0.18,((index(EPS!P:P,match($A17,EPS!A:A,0))*index(EPS!O:O,match($A17,EPS!A:A,0)))+(0.18*300))/(300+index(EPS!O:O,match($A17,EPS!A:A,0))))</f>
        <v>0.18</v>
      </c>
      <c r="F17" s="30">
        <v>0.0</v>
      </c>
      <c r="G17" s="32"/>
      <c r="H17" s="34" t="str">
        <f t="shared" si="2"/>
        <v/>
      </c>
      <c r="I17" s="35" t="str">
        <f t="array" ref="I17">iferror(index(DK!A:A,match($A17,DK!G:G,0)),"")</f>
        <v>SG</v>
      </c>
      <c r="J17" s="36">
        <f t="array" ref="J17">iferror(index(DK!C:C,match($A17,DK!G:G,0)),"")</f>
        <v>3000</v>
      </c>
      <c r="K17" s="28" t="str">
        <f t="array" ref="K17">iferror(if(or(H17=0,H17=""),"",(H17/index(DK!C:C,match(A17,DK!G:G,0))*1000)),"")</f>
        <v/>
      </c>
      <c r="L17" s="28" t="str">
        <f t="array" ref="L17">iferror(if(or(H17="",H17=0),"",((H17^sqrt(3))/index(DK!C:C,match(A17,DK!G:G,0)))*100),"")</f>
        <v/>
      </c>
      <c r="M17" s="34" t="str">
        <f t="shared" si="3"/>
        <v/>
      </c>
      <c r="N17" s="35" t="str">
        <f t="array" ref="N17">iferror(index(FD!B:B,match($A17,FD!Q:Q,0)),"")</f>
        <v>SG</v>
      </c>
      <c r="O17" s="36">
        <f t="array" ref="O17">iferror(index(FD!H:H,match($A17,FD!Q:Q,0)),"")</f>
        <v>3000</v>
      </c>
      <c r="P17" s="28" t="str">
        <f t="array" ref="P17">iferror(if(or(M17=0,M17=""),"",(M17/index(FD!H:H,match(A17,FD!Q:Q,0))*1000)),"")</f>
        <v/>
      </c>
      <c r="Q17" s="37" t="str">
        <f t="array" ref="Q17">iferror(if(or(M17="",M17=0),"",((M17^sqrt(3))/index(FD!H:H,match(A17,FD!Q:Q,0)))*100),"")</f>
        <v/>
      </c>
      <c r="R17" s="38" t="str">
        <f t="shared" si="4"/>
        <v/>
      </c>
      <c r="S17" s="39" t="str">
        <f t="array" ref="S17">if(R17="","", if(index(Index_of_Stuff!J:J,match(B17,Index_of_Stuff!F:F,0))&gt;0,(D17-index(Index_of_Stuff!J:J,match(B17,Index_of_Stuff!F:F,0)))*(R17/index(Index_of_Stuff!I:I,match(B17,Index_of_Stuff!F:F,0))),(D17/index(Index_of_Stuff!I:I,match(B17,Index_of_Stuff!F:F,0)))*R17))</f>
        <v/>
      </c>
      <c r="T17" s="40" t="str">
        <f t="array" ref="T17">if(or($F17=0,$F17=""),"", iferror(index(EPS!B:B,match($A17,EPS!$A:$A,0)),index(Ghosts!B:B,match($A17,Ghosts!$A:$A,0)))*($S17/(($F17/48)*$D17)/$E17))</f>
        <v/>
      </c>
      <c r="U17" s="40" t="str">
        <f t="array" ref="U17">if(or($F17=0,$F17=""),"", iferror(index(EPS!D:D,match($A17,EPS!$A:$A,0)),index(Ghosts!D:D,match($A17,Ghosts!$A:$A,0)))*($S17/(($F17/48)*$D17)/$E17))</f>
        <v/>
      </c>
      <c r="V17" s="40" t="str">
        <f t="array" ref="V17">if(or($F17=0,$F17=""),"", iferror(index(EPS!F:F,match($A17,EPS!$A:$A,0)),index(Ghosts!F:F,match($A17,Ghosts!$A:$A,0)))*($S17/(($F17/48)*$D17)/$E17))</f>
        <v/>
      </c>
      <c r="W17" s="40" t="str">
        <f t="array" ref="W17">if(or($F17=0,$F17=""),"", iferror(index(EPS!M:M,match($A17,EPS!$A:$A,0)),index(Ghosts!M:M,match($A17,Ghosts!$A:$A,0)))*($S17/(($F17/48)*$D17)/$E17))</f>
        <v/>
      </c>
      <c r="X17" s="39" t="str">
        <f t="shared" si="5"/>
        <v/>
      </c>
      <c r="Y17" s="41" t="str">
        <f t="array" ref="Y17">if(or(F17=0,F17=""),"",((iferror(index(EPS!H:H,match(A17,EPS!A:A,0)),index(Ghosts!H:H,match(A17,Ghosts!A:A,0)))*1.25)+(iferror(index(EPS!I:I,match(A17,EPS!A:A,0)),index(Ghosts!I:I,match(A17,Ghosts!A:A,0)))*1.25)+(iferror(index(EPS!J:J,match(A17,EPS!A:A,0)),index(Ghosts!J:J,match(A17,Ghosts!A:A,0)))*1.5)+(iferror(index(EPS!K:K,match(A17,EPS!A:A,0)),index(Ghosts!K:K,match(A17,Ghosts!A:A,0)))*2)+(iferror(index(EPS!L:L,match(A17,EPS!A:A,0)),index(Ghosts!L:L,match(A17,Ghosts!A:A,0)))*2))*D17*(F17/48))</f>
        <v/>
      </c>
      <c r="Z17" s="41" t="str">
        <f t="shared" si="6"/>
        <v/>
      </c>
      <c r="AA17" s="41" t="str">
        <f t="array" ref="AA17">if(or(F17=0,F17=""),"",((iferror(index(EPS!H:H,match(A17,EPS!A:A,0)),index(Ghosts!H:H,match(A17,Ghosts!A:A,0)))*1.2)+(iferror(index(EPS!I:I,match(A17,EPS!A:A,0)),index(Ghosts!I:I,match(A17,Ghosts!A:A,0)))*1.2)+(iferror(index(EPS!J:J,match(A17,EPS!A:A,0)),index(Ghosts!J:J,match(A17,Ghosts!A:A,0)))*1.5)+(iferror(index(EPS!K:K,match(A17,EPS!A:A,0)),index(Ghosts!K:K,match(A17,Ghosts!A:A,0)))*3)+(iferror(index(EPS!L:L,match(A17,EPS!A:A,0)),index(Ghosts!L:L,match(A17,Ghosts!A:A,0)))*3))*D17*(F17/48))</f>
        <v/>
      </c>
      <c r="AB17" s="42">
        <f t="shared" ref="AB17:AF17" si="21">if(iferror(search(AB$1,$I17),0)&gt;0,1,0)</f>
        <v>0</v>
      </c>
      <c r="AC17" s="42">
        <f t="shared" si="21"/>
        <v>1</v>
      </c>
      <c r="AD17" s="42">
        <f t="shared" si="21"/>
        <v>0</v>
      </c>
      <c r="AE17" s="42">
        <f t="shared" si="21"/>
        <v>0</v>
      </c>
      <c r="AF17" s="42">
        <f t="shared" si="21"/>
        <v>0</v>
      </c>
      <c r="AG17" s="25"/>
      <c r="AH17" s="25"/>
      <c r="AI17" s="25"/>
      <c r="AJ17" s="25"/>
      <c r="AK17" s="25"/>
      <c r="AL17" s="25"/>
    </row>
    <row r="18">
      <c r="A18" s="26" t="s">
        <v>449</v>
      </c>
      <c r="B18" s="25" t="str">
        <f t="array" ref="B18">iferror(index(FD!R:R,match($A18,FD!Q:Q,0)),index(DK!H:H,match($A18,DK!G:G,0)))</f>
        <v>CHI</v>
      </c>
      <c r="C18" s="25" t="str">
        <f t="array" ref="C18">iferror(index(FD!S:S,match($A18,FD!Q:Q,0)),index(DK!I:I,match($A18,DK!G:G,0)))</f>
        <v>TOR</v>
      </c>
      <c r="D18" s="28">
        <f t="array" ref="D18">((index(Pace!$B$2:$B$31,match($B18,Pace!$A$2:$A$31,0))*index(Pace!$B$2:$B$31,match($C18,Pace!$A$2:$A$31,0)))/Pace!$B$32)*1.025</f>
        <v>95.61776642</v>
      </c>
      <c r="E18" s="29">
        <f t="array" ref="E18">if(iferror(match($A18,Ghosts!A:A,0),0)&gt;0,0.18,((index(EPS!P:P,match($A18,EPS!A:A,0))*index(EPS!O:O,match($A18,EPS!A:A,0)))+(0.18*300))/(300+index(EPS!O:O,match($A18,EPS!A:A,0))))</f>
        <v>0.1864885533</v>
      </c>
      <c r="F18" s="30">
        <v>35.0</v>
      </c>
      <c r="G18" s="32"/>
      <c r="H18" s="34">
        <f t="shared" si="2"/>
        <v>27.33167842</v>
      </c>
      <c r="I18" s="35" t="str">
        <f t="array" ref="I18">iferror(index(DK!A:A,match($A18,DK!G:G,0)),"")</f>
        <v>SG/SF</v>
      </c>
      <c r="J18" s="36">
        <f t="array" ref="J18">iferror(index(DK!C:C,match($A18,DK!G:G,0)),"")</f>
        <v>5900</v>
      </c>
      <c r="K18" s="28">
        <f t="array" ref="K18">iferror(if(or(H18=0,H18=""),"",(H18/index(DK!C:C,match(A18,DK!G:G,0))*1000)),"")</f>
        <v>4.632487868</v>
      </c>
      <c r="L18" s="28">
        <f t="array" ref="L18">iferror(if(or(H18="",H18=0),"",((H18^sqrt(3))/index(DK!C:C,match(A18,DK!G:G,0)))*100),"")</f>
        <v>5.21827566</v>
      </c>
      <c r="M18" s="34">
        <f t="shared" si="3"/>
        <v>27.0788656</v>
      </c>
      <c r="N18" s="35" t="str">
        <f t="array" ref="N18">iferror(index(FD!B:B,match($A18,FD!Q:Q,0)),"")</f>
        <v>SG</v>
      </c>
      <c r="O18" s="36">
        <f t="array" ref="O18">iferror(index(FD!H:H,match($A18,FD!Q:Q,0)),"")</f>
        <v>5700</v>
      </c>
      <c r="P18" s="28">
        <f t="array" ref="P18">iferror(if(or(M18=0,M18=""),"",(M18/index(FD!H:H,match(A18,FD!Q:Q,0))*1000)),"")</f>
        <v>4.750678175</v>
      </c>
      <c r="Q18" s="37">
        <f t="array" ref="Q18">iferror(if(or(M18="",M18=0),"",((M18^sqrt(3))/index(FD!H:H,match(A18,FD!Q:Q,0)))*100),"")</f>
        <v>5.315130121</v>
      </c>
      <c r="R18" s="38">
        <f t="shared" si="4"/>
        <v>12.84506864</v>
      </c>
      <c r="S18" s="39">
        <f t="array" ref="S18">if(R18="","", if(index(Index_of_Stuff!J:J,match(B18,Index_of_Stuff!F:F,0))&gt;0,(D18-index(Index_of_Stuff!J:J,match(B18,Index_of_Stuff!F:F,0)))*(R18/index(Index_of_Stuff!I:I,match(B18,Index_of_Stuff!F:F,0))),(D18/index(Index_of_Stuff!I:I,match(B18,Index_of_Stuff!F:F,0)))*R18))</f>
        <v>14.81733717</v>
      </c>
      <c r="T18" s="40">
        <f t="array" ref="T18">if(or($F18=0,$F18=""),"", iferror(index(EPS!B:B,match($A18,EPS!$A:$A,0)),index(Ghosts!B:B,match($A18,Ghosts!$A:$A,0)))*($S18/(($F18/48)*$D18)/$E18))</f>
        <v>0.04398857432</v>
      </c>
      <c r="U18" s="40">
        <f t="array" ref="U18">if(or($F18=0,$F18=""),"", iferror(index(EPS!D:D,match($A18,EPS!$A:$A,0)),index(Ghosts!D:D,match($A18,Ghosts!$A:$A,0)))*($S18/(($F18/48)*$D18)/$E18))</f>
        <v>0.03156693028</v>
      </c>
      <c r="V18" s="40">
        <f t="array" ref="V18">if(or($F18=0,$F18=""),"", iferror(index(EPS!F:F,match($A18,EPS!$A:$A,0)),index(Ghosts!F:F,match($A18,Ghosts!$A:$A,0)))*($S18/(($F18/48)*$D18)/$E18))</f>
        <v>0.02689456876</v>
      </c>
      <c r="W18" s="40">
        <f t="array" ref="W18">if(or($F18=0,$F18=""),"", iferror(index(EPS!M:M,match($A18,EPS!$A:$A,0)),index(Ghosts!M:M,match($A18,Ghosts!$A:$A,0)))*($S18/(($F18/48)*$D18)/$E18))</f>
        <v>0.0251851682</v>
      </c>
      <c r="X18" s="39">
        <f t="shared" si="5"/>
        <v>14.83413754</v>
      </c>
      <c r="Y18" s="41">
        <f t="array" ref="Y18">if(or(F18=0,F18=""),"",((iferror(index(EPS!H:H,match(A18,EPS!A:A,0)),index(Ghosts!H:H,match(A18,Ghosts!A:A,0)))*1.25)+(iferror(index(EPS!I:I,match(A18,EPS!A:A,0)),index(Ghosts!I:I,match(A18,Ghosts!A:A,0)))*1.25)+(iferror(index(EPS!J:J,match(A18,EPS!A:A,0)),index(Ghosts!J:J,match(A18,Ghosts!A:A,0)))*1.5)+(iferror(index(EPS!K:K,match(A18,EPS!A:A,0)),index(Ghosts!K:K,match(A18,Ghosts!A:A,0)))*2)+(iferror(index(EPS!L:L,match(A18,EPS!A:A,0)),index(Ghosts!L:L,match(A18,Ghosts!A:A,0)))*2))*D18*(F18/48))</f>
        <v>12.49754088</v>
      </c>
      <c r="Z18" s="41">
        <f t="shared" si="6"/>
        <v>12.85572284</v>
      </c>
      <c r="AA18" s="41">
        <f t="array" ref="AA18">if(or(F18=0,F18=""),"",((iferror(index(EPS!H:H,match(A18,EPS!A:A,0)),index(Ghosts!H:H,match(A18,Ghosts!A:A,0)))*1.2)+(iferror(index(EPS!I:I,match(A18,EPS!A:A,0)),index(Ghosts!I:I,match(A18,Ghosts!A:A,0)))*1.2)+(iferror(index(EPS!J:J,match(A18,EPS!A:A,0)),index(Ghosts!J:J,match(A18,Ghosts!A:A,0)))*1.5)+(iferror(index(EPS!K:K,match(A18,EPS!A:A,0)),index(Ghosts!K:K,match(A18,Ghosts!A:A,0)))*3)+(iferror(index(EPS!L:L,match(A18,EPS!A:A,0)),index(Ghosts!L:L,match(A18,Ghosts!A:A,0)))*3))*D18*(F18/48))</f>
        <v>14.22314275</v>
      </c>
      <c r="AB18" s="42">
        <f t="shared" ref="AB18:AF18" si="22">if(iferror(search(AB$1,$I18),0)&gt;0,1,0)</f>
        <v>0</v>
      </c>
      <c r="AC18" s="42">
        <f t="shared" si="22"/>
        <v>1</v>
      </c>
      <c r="AD18" s="42">
        <f t="shared" si="22"/>
        <v>1</v>
      </c>
      <c r="AE18" s="42">
        <f t="shared" si="22"/>
        <v>0</v>
      </c>
      <c r="AF18" s="42">
        <f t="shared" si="22"/>
        <v>0</v>
      </c>
      <c r="AG18" s="25"/>
      <c r="AH18" s="25"/>
      <c r="AI18" s="25"/>
      <c r="AJ18" s="25"/>
      <c r="AK18" s="25"/>
      <c r="AL18" s="25"/>
    </row>
    <row r="19">
      <c r="A19" s="26" t="s">
        <v>453</v>
      </c>
      <c r="B19" s="25" t="str">
        <f t="array" ref="B19">iferror(index(FD!R:R,match($A19,FD!Q:Q,0)),index(DK!H:H,match($A19,DK!G:G,0)))</f>
        <v>CHI</v>
      </c>
      <c r="C19" s="25" t="str">
        <f t="array" ref="C19">iferror(index(FD!S:S,match($A19,FD!Q:Q,0)),index(DK!I:I,match($A19,DK!G:G,0)))</f>
        <v>TOR</v>
      </c>
      <c r="D19" s="28">
        <f t="array" ref="D19">((index(Pace!$B$2:$B$31,match($B19,Pace!$A$2:$A$31,0))*index(Pace!$B$2:$B$31,match($C19,Pace!$A$2:$A$31,0)))/Pace!$B$32)*1.025</f>
        <v>95.61776642</v>
      </c>
      <c r="E19" s="29">
        <f t="array" ref="E19">if(iferror(match($A19,Ghosts!A:A,0),0)&gt;0,0.18,((index(EPS!P:P,match($A19,EPS!A:A,0))*index(EPS!O:O,match($A19,EPS!A:A,0)))+(0.18*300))/(300+index(EPS!O:O,match($A19,EPS!A:A,0))))</f>
        <v>0.1979759253</v>
      </c>
      <c r="F19" s="30">
        <v>32.0</v>
      </c>
      <c r="G19" s="33"/>
      <c r="H19" s="34">
        <f t="shared" si="2"/>
        <v>27.6945723</v>
      </c>
      <c r="I19" s="35" t="str">
        <f t="array" ref="I19">iferror(index(DK!A:A,match($A19,DK!G:G,0)),"")</f>
        <v>C</v>
      </c>
      <c r="J19" s="36">
        <f t="array" ref="J19">iferror(index(DK!C:C,match($A19,DK!G:G,0)),"")</f>
        <v>5300</v>
      </c>
      <c r="K19" s="28">
        <f t="array" ref="K19">iferror(if(or(H19=0,H19=""),"",(H19/index(DK!C:C,match(A19,DK!G:G,0))*1000)),"")</f>
        <v>5.225390999</v>
      </c>
      <c r="L19" s="28">
        <f t="array" ref="L19">iferror(if(or(H19="",H19=0),"",((H19^sqrt(3))/index(DK!C:C,match(A19,DK!G:G,0)))*100),"")</f>
        <v>5.943263293</v>
      </c>
      <c r="M19" s="34">
        <f t="shared" si="3"/>
        <v>28.26049239</v>
      </c>
      <c r="N19" s="35" t="str">
        <f t="array" ref="N19">iferror(index(FD!B:B,match($A19,FD!Q:Q,0)),"")</f>
        <v>C</v>
      </c>
      <c r="O19" s="36">
        <f t="array" ref="O19">iferror(index(FD!H:H,match($A19,FD!Q:Q,0)),"")</f>
        <v>5700</v>
      </c>
      <c r="P19" s="28">
        <f t="array" ref="P19">iferror(if(or(M19=0,M19=""),"",(M19/index(FD!H:H,match(A19,FD!Q:Q,0))*1000)),"")</f>
        <v>4.957981121</v>
      </c>
      <c r="Q19" s="37">
        <f t="array" ref="Q19">iferror(if(or(M19="",M19=0),"",((M19^sqrt(3))/index(FD!H:H,match(A19,FD!Q:Q,0)))*100),"")</f>
        <v>5.723242633</v>
      </c>
      <c r="R19" s="38">
        <f t="shared" si="4"/>
        <v>12.59704199</v>
      </c>
      <c r="S19" s="39">
        <f t="array" ref="S19">if(R19="","", if(index(Index_of_Stuff!J:J,match(B19,Index_of_Stuff!F:F,0))&gt;0,(D19-index(Index_of_Stuff!J:J,match(B19,Index_of_Stuff!F:F,0)))*(R19/index(Index_of_Stuff!I:I,match(B19,Index_of_Stuff!F:F,0))),(D19/index(Index_of_Stuff!I:I,match(B19,Index_of_Stuff!F:F,0)))*R19))</f>
        <v>14.53122779</v>
      </c>
      <c r="T19" s="40">
        <f t="array" ref="T19">if(or($F19=0,$F19=""),"", iferror(index(EPS!B:B,match($A19,EPS!$A:$A,0)),index(Ghosts!B:B,match($A19,Ghosts!$A:$A,0)))*($S19/(($F19/48)*$D19)/$E19))</f>
        <v>0.09522436901</v>
      </c>
      <c r="U19" s="40">
        <f t="array" ref="U19">if(or($F19=0,$F19=""),"", iferror(index(EPS!D:D,match($A19,EPS!$A:$A,0)),index(Ghosts!D:D,match($A19,Ghosts!$A:$A,0)))*($S19/(($F19/48)*$D19)/$E19))</f>
        <v>0.0003454330194</v>
      </c>
      <c r="V19" s="40">
        <f t="array" ref="V19">if(or($F19=0,$F19=""),"", iferror(index(EPS!F:F,match($A19,EPS!$A:$A,0)),index(Ghosts!F:F,match($A19,Ghosts!$A:$A,0)))*($S19/(($F19/48)*$D19)/$E19))</f>
        <v>0.02728920853</v>
      </c>
      <c r="W19" s="40">
        <f t="array" ref="W19">if(or($F19=0,$F19=""),"", iferror(index(EPS!M:M,match($A19,EPS!$A:$A,0)),index(Ghosts!M:M,match($A19,Ghosts!$A:$A,0)))*($S19/(($F19/48)*$D19)/$E19))</f>
        <v>0.02302886796</v>
      </c>
      <c r="X19" s="39">
        <f t="shared" si="5"/>
        <v>13.22282335</v>
      </c>
      <c r="Y19" s="41">
        <f t="array" ref="Y19">if(or(F19=0,F19=""),"",((iferror(index(EPS!H:H,match(A19,EPS!A:A,0)),index(Ghosts!H:H,match(A19,Ghosts!A:A,0)))*1.25)+(iferror(index(EPS!I:I,match(A19,EPS!A:A,0)),index(Ghosts!I:I,match(A19,Ghosts!A:A,0)))*1.25)+(iferror(index(EPS!J:J,match(A19,EPS!A:A,0)),index(Ghosts!J:J,match(A19,Ghosts!A:A,0)))*1.5)+(iferror(index(EPS!K:K,match(A19,EPS!A:A,0)),index(Ghosts!K:K,match(A19,Ghosts!A:A,0)))*2)+(iferror(index(EPS!L:L,match(A19,EPS!A:A,0)),index(Ghosts!L:L,match(A19,Ghosts!A:A,0)))*2))*D19*(F19/48))</f>
        <v>14.47174895</v>
      </c>
      <c r="Z19" s="41">
        <f t="shared" si="6"/>
        <v>12.47782387</v>
      </c>
      <c r="AA19" s="41">
        <f t="array" ref="AA19">if(or(F19=0,F19=""),"",((iferror(index(EPS!H:H,match(A19,EPS!A:A,0)),index(Ghosts!H:H,match(A19,Ghosts!A:A,0)))*1.2)+(iferror(index(EPS!I:I,match(A19,EPS!A:A,0)),index(Ghosts!I:I,match(A19,Ghosts!A:A,0)))*1.2)+(iferror(index(EPS!J:J,match(A19,EPS!A:A,0)),index(Ghosts!J:J,match(A19,Ghosts!A:A,0)))*1.5)+(iferror(index(EPS!K:K,match(A19,EPS!A:A,0)),index(Ghosts!K:K,match(A19,Ghosts!A:A,0)))*3)+(iferror(index(EPS!L:L,match(A19,EPS!A:A,0)),index(Ghosts!L:L,match(A19,Ghosts!A:A,0)))*3))*D19*(F19/48))</f>
        <v>15.78266853</v>
      </c>
      <c r="AB19" s="42">
        <f t="shared" ref="AB19:AF19" si="23">if(iferror(search(AB$1,$I19),0)&gt;0,1,0)</f>
        <v>0</v>
      </c>
      <c r="AC19" s="42">
        <f t="shared" si="23"/>
        <v>0</v>
      </c>
      <c r="AD19" s="42">
        <f t="shared" si="23"/>
        <v>0</v>
      </c>
      <c r="AE19" s="42">
        <f t="shared" si="23"/>
        <v>0</v>
      </c>
      <c r="AF19" s="42">
        <f t="shared" si="23"/>
        <v>1</v>
      </c>
      <c r="AG19" s="25"/>
      <c r="AH19" s="25"/>
      <c r="AI19" s="25"/>
      <c r="AJ19" s="25"/>
      <c r="AK19" s="25"/>
      <c r="AL19" s="25"/>
    </row>
    <row r="20">
      <c r="A20" s="26" t="s">
        <v>452</v>
      </c>
      <c r="B20" s="25" t="str">
        <f t="array" ref="B20">iferror(index(FD!R:R,match($A20,FD!Q:Q,0)),index(DK!H:H,match($A20,DK!G:G,0)))</f>
        <v>CHI</v>
      </c>
      <c r="C20" s="25" t="str">
        <f t="array" ref="C20">iferror(index(FD!S:S,match($A20,FD!Q:Q,0)),index(DK!I:I,match($A20,DK!G:G,0)))</f>
        <v>TOR</v>
      </c>
      <c r="D20" s="28">
        <f t="array" ref="D20">((index(Pace!$B$2:$B$31,match($B20,Pace!$A$2:$A$31,0))*index(Pace!$B$2:$B$31,match($C20,Pace!$A$2:$A$31,0)))/Pace!$B$32)*1.025</f>
        <v>95.61776642</v>
      </c>
      <c r="E20" s="29">
        <f t="array" ref="E20">if(iferror(match($A20,Ghosts!A:A,0),0)&gt;0,0.18,((index(EPS!P:P,match($A20,EPS!A:A,0))*index(EPS!O:O,match($A20,EPS!A:A,0)))+(0.18*300))/(300+index(EPS!O:O,match($A20,EPS!A:A,0))))</f>
        <v>0.1989705882</v>
      </c>
      <c r="F20" s="30">
        <v>31.0</v>
      </c>
      <c r="G20" s="32"/>
      <c r="H20" s="34">
        <f t="shared" si="2"/>
        <v>34.06557228</v>
      </c>
      <c r="I20" s="35" t="str">
        <f t="array" ref="I20">iferror(index(DK!A:A,match($A20,DK!G:G,0)),"")</f>
        <v>PF</v>
      </c>
      <c r="J20" s="36">
        <f t="array" ref="J20">iferror(index(DK!C:C,match($A20,DK!G:G,0)),"")</f>
        <v>6300</v>
      </c>
      <c r="K20" s="28">
        <f t="array" ref="K20">iferror(if(or(H20=0,H20=""),"",(H20/index(DK!C:C,match(A20,DK!G:G,0))*1000)),"")</f>
        <v>5.407233696</v>
      </c>
      <c r="L20" s="28">
        <f t="array" ref="L20">iferror(if(or(H20="",H20=0),"",((H20^sqrt(3))/index(DK!C:C,match(A20,DK!G:G,0)))*100),"")</f>
        <v>7.156621973</v>
      </c>
      <c r="M20" s="34">
        <f t="shared" si="3"/>
        <v>32.96540147</v>
      </c>
      <c r="N20" s="35" t="str">
        <f t="array" ref="N20">iferror(index(FD!B:B,match($A20,FD!Q:Q,0)),"")</f>
        <v>PF</v>
      </c>
      <c r="O20" s="36">
        <f t="array" ref="O20">iferror(index(FD!H:H,match($A20,FD!Q:Q,0)),"")</f>
        <v>6200</v>
      </c>
      <c r="P20" s="28">
        <f t="array" ref="P20">iferror(if(or(M20=0,M20=""),"",(M20/index(FD!H:H,match(A20,FD!Q:Q,0))*1000)),"")</f>
        <v>5.317000237</v>
      </c>
      <c r="Q20" s="37">
        <f t="array" ref="Q20">iferror(if(or(M20="",M20=0),"",((M20^sqrt(3))/index(FD!H:H,match(A20,FD!Q:Q,0)))*100),"")</f>
        <v>6.870091712</v>
      </c>
      <c r="R20" s="38">
        <f t="shared" si="4"/>
        <v>12.27568043</v>
      </c>
      <c r="S20" s="39">
        <f t="array" ref="S20">if(R20="","", if(index(Index_of_Stuff!J:J,match(B20,Index_of_Stuff!F:F,0))&gt;0,(D20-index(Index_of_Stuff!J:J,match(B20,Index_of_Stuff!F:F,0)))*(R20/index(Index_of_Stuff!I:I,match(B20,Index_of_Stuff!F:F,0))),(D20/index(Index_of_Stuff!I:I,match(B20,Index_of_Stuff!F:F,0)))*R20))</f>
        <v>14.16052346</v>
      </c>
      <c r="T20" s="40">
        <f t="array" ref="T20">if(or($F20=0,$F20=""),"", iferror(index(EPS!B:B,match($A20,EPS!$A:$A,0)),index(Ghosts!B:B,match($A20,Ghosts!$A:$A,0)))*($S20/(($F20/48)*$D20)/$E20))</f>
        <v>0.07099243707</v>
      </c>
      <c r="U20" s="40">
        <f t="array" ref="U20">if(or($F20=0,$F20=""),"", iferror(index(EPS!D:D,match($A20,EPS!$A:$A,0)),index(Ghosts!D:D,match($A20,Ghosts!$A:$A,0)))*($S20/(($F20/48)*$D20)/$E20))</f>
        <v>0.03538097107</v>
      </c>
      <c r="V20" s="40">
        <f t="array" ref="V20">if(or($F20=0,$F20=""),"", iferror(index(EPS!F:F,match($A20,EPS!$A:$A,0)),index(Ghosts!F:F,match($A20,Ghosts!$A:$A,0)))*($S20/(($F20/48)*$D20)/$E20))</f>
        <v>0.04563799526</v>
      </c>
      <c r="W20" s="40">
        <f t="array" ref="W20">if(or($F20=0,$F20=""),"", iferror(index(EPS!M:M,match($A20,EPS!$A:$A,0)),index(Ghosts!M:M,match($A20,Ghosts!$A:$A,0)))*($S20/(($F20/48)*$D20)/$E20))</f>
        <v>0.03273027943</v>
      </c>
      <c r="X20" s="39">
        <f t="shared" si="5"/>
        <v>18.22280401</v>
      </c>
      <c r="Y20" s="41">
        <f t="array" ref="Y20">if(or(F20=0,F20=""),"",((iferror(index(EPS!H:H,match(A20,EPS!A:A,0)),index(Ghosts!H:H,match(A20,Ghosts!A:A,0)))*1.25)+(iferror(index(EPS!I:I,match(A20,EPS!A:A,0)),index(Ghosts!I:I,match(A20,Ghosts!A:A,0)))*1.25)+(iferror(index(EPS!J:J,match(A20,EPS!A:A,0)),index(Ghosts!J:J,match(A20,Ghosts!A:A,0)))*1.5)+(iferror(index(EPS!K:K,match(A20,EPS!A:A,0)),index(Ghosts!K:K,match(A20,Ghosts!A:A,0)))*2)+(iferror(index(EPS!L:L,match(A20,EPS!A:A,0)),index(Ghosts!L:L,match(A20,Ghosts!A:A,0)))*2))*D20*(F20/48))</f>
        <v>15.84276828</v>
      </c>
      <c r="Z20" s="41">
        <f t="shared" si="6"/>
        <v>16.11976219</v>
      </c>
      <c r="AA20" s="41">
        <f t="array" ref="AA20">if(or(F20=0,F20=""),"",((iferror(index(EPS!H:H,match(A20,EPS!A:A,0)),index(Ghosts!H:H,match(A20,Ghosts!A:A,0)))*1.2)+(iferror(index(EPS!I:I,match(A20,EPS!A:A,0)),index(Ghosts!I:I,match(A20,Ghosts!A:A,0)))*1.2)+(iferror(index(EPS!J:J,match(A20,EPS!A:A,0)),index(Ghosts!J:J,match(A20,Ghosts!A:A,0)))*1.5)+(iferror(index(EPS!K:K,match(A20,EPS!A:A,0)),index(Ghosts!K:K,match(A20,Ghosts!A:A,0)))*3)+(iferror(index(EPS!L:L,match(A20,EPS!A:A,0)),index(Ghosts!L:L,match(A20,Ghosts!A:A,0)))*3))*D20*(F20/48))</f>
        <v>16.84563928</v>
      </c>
      <c r="AB20" s="42">
        <f t="shared" ref="AB20:AF20" si="24">if(iferror(search(AB$1,$I20),0)&gt;0,1,0)</f>
        <v>0</v>
      </c>
      <c r="AC20" s="42">
        <f t="shared" si="24"/>
        <v>0</v>
      </c>
      <c r="AD20" s="42">
        <f t="shared" si="24"/>
        <v>0</v>
      </c>
      <c r="AE20" s="42">
        <f t="shared" si="24"/>
        <v>1</v>
      </c>
      <c r="AF20" s="42">
        <f t="shared" si="24"/>
        <v>0</v>
      </c>
      <c r="AG20" s="25"/>
      <c r="AH20" s="25"/>
      <c r="AI20" s="25"/>
      <c r="AJ20" s="25"/>
      <c r="AK20" s="54"/>
      <c r="AL20" s="55"/>
    </row>
    <row r="21">
      <c r="A21" s="26" t="s">
        <v>460</v>
      </c>
      <c r="B21" s="25" t="str">
        <f t="array" ref="B21">iferror(index(FD!R:R,match($A21,FD!Q:Q,0)),index(DK!H:H,match($A21,DK!G:G,0)))</f>
        <v>CHI</v>
      </c>
      <c r="C21" s="25" t="str">
        <f t="array" ref="C21">iferror(index(FD!S:S,match($A21,FD!Q:Q,0)),index(DK!I:I,match($A21,DK!G:G,0)))</f>
        <v>TOR</v>
      </c>
      <c r="D21" s="28">
        <f t="array" ref="D21">((index(Pace!$B$2:$B$31,match($B21,Pace!$A$2:$A$31,0))*index(Pace!$B$2:$B$31,match($C21,Pace!$A$2:$A$31,0)))/Pace!$B$32)*1.025</f>
        <v>95.61776642</v>
      </c>
      <c r="E21" s="29">
        <f t="array" ref="E21">if(iferror(match($A21,Ghosts!A:A,0),0)&gt;0,0.18,((index(EPS!P:P,match($A21,EPS!A:A,0))*index(EPS!O:O,match($A21,EPS!A:A,0)))+(0.18*300))/(300+index(EPS!O:O,match($A21,EPS!A:A,0))))</f>
        <v>0.1570891089</v>
      </c>
      <c r="F21" s="30">
        <v>28.0</v>
      </c>
      <c r="G21" s="33"/>
      <c r="H21" s="34">
        <f t="shared" si="2"/>
        <v>20.50884315</v>
      </c>
      <c r="I21" s="35" t="str">
        <f t="array" ref="I21">iferror(index(DK!A:A,match($A21,DK!G:G,0)),"")</f>
        <v>SF/PF</v>
      </c>
      <c r="J21" s="36">
        <f t="array" ref="J21">iferror(index(DK!C:C,match($A21,DK!G:G,0)),"")</f>
        <v>3900</v>
      </c>
      <c r="K21" s="28">
        <f t="array" ref="K21">iferror(if(or(H21=0,H21=""),"",(H21/index(DK!C:C,match(A21,DK!G:G,0))*1000)),"")</f>
        <v>5.258677731</v>
      </c>
      <c r="L21" s="28">
        <f t="array" ref="L21">iferror(if(or(H21="",H21=0),"",((H21^sqrt(3))/index(DK!C:C,match(A21,DK!G:G,0)))*100),"")</f>
        <v>4.800474256</v>
      </c>
      <c r="M21" s="34">
        <f t="shared" si="3"/>
        <v>19.87906555</v>
      </c>
      <c r="N21" s="35" t="str">
        <f t="array" ref="N21">iferror(index(FD!B:B,match($A21,FD!Q:Q,0)),"")</f>
        <v>SF</v>
      </c>
      <c r="O21" s="36">
        <f t="array" ref="O21">iferror(index(FD!H:H,match($A21,FD!Q:Q,0)),"")</f>
        <v>3800</v>
      </c>
      <c r="P21" s="28">
        <f t="array" ref="P21">iferror(if(or(M21=0,M21=""),"",(M21/index(FD!H:H,match(A21,FD!Q:Q,0))*1000)),"")</f>
        <v>5.231333039</v>
      </c>
      <c r="Q21" s="37">
        <f t="array" ref="Q21">iferror(if(or(M21="",M21=0),"",((M21^sqrt(3))/index(FD!H:H,match(A21,FD!Q:Q,0)))*100),"")</f>
        <v>4.667713423</v>
      </c>
      <c r="R21" s="38">
        <f t="shared" si="4"/>
        <v>8.430029567</v>
      </c>
      <c r="S21" s="39">
        <f t="array" ref="S21">if(R21="","", if(index(Index_of_Stuff!J:J,match(B21,Index_of_Stuff!F:F,0))&gt;0,(D21-index(Index_of_Stuff!J:J,match(B21,Index_of_Stuff!F:F,0)))*(R21/index(Index_of_Stuff!I:I,match(B21,Index_of_Stuff!F:F,0))),(D21/index(Index_of_Stuff!I:I,match(B21,Index_of_Stuff!F:F,0)))*R21))</f>
        <v>9.724400386</v>
      </c>
      <c r="T21" s="40">
        <f t="array" ref="T21">if(or($F21=0,$F21=""),"", iferror(index(EPS!B:B,match($A21,EPS!$A:$A,0)),index(Ghosts!B:B,match($A21,Ghosts!$A:$A,0)))*($S21/(($F21/48)*$D21)/$E21))</f>
        <v>0.04228500077</v>
      </c>
      <c r="U21" s="40">
        <f t="array" ref="U21">if(or($F21=0,$F21=""),"", iferror(index(EPS!D:D,match($A21,EPS!$A:$A,0)),index(Ghosts!D:D,match($A21,Ghosts!$A:$A,0)))*($S21/(($F21/48)*$D21)/$E21))</f>
        <v>0.02530440991</v>
      </c>
      <c r="V21" s="40">
        <f t="array" ref="V21">if(or($F21=0,$F21=""),"", iferror(index(EPS!F:F,match($A21,EPS!$A:$A,0)),index(Ghosts!F:F,match($A21,Ghosts!$A:$A,0)))*($S21/(($F21/48)*$D21)/$E21))</f>
        <v>0.02330669334</v>
      </c>
      <c r="W21" s="40">
        <f t="array" ref="W21">if(or($F21=0,$F21=""),"", iferror(index(EPS!M:M,match($A21,EPS!$A:$A,0)),index(Ghosts!M:M,match($A21,Ghosts!$A:$A,0)))*($S21/(($F21/48)*$D21)/$E21))</f>
        <v>0.03129755962</v>
      </c>
      <c r="X21" s="39">
        <f t="shared" si="5"/>
        <v>10.08411617</v>
      </c>
      <c r="Y21" s="41">
        <f t="array" ref="Y21">if(or(F21=0,F21=""),"",((iferror(index(EPS!H:H,match(A21,EPS!A:A,0)),index(Ghosts!H:H,match(A21,Ghosts!A:A,0)))*1.25)+(iferror(index(EPS!I:I,match(A21,EPS!A:A,0)),index(Ghosts!I:I,match(A21,Ghosts!A:A,0)))*1.25)+(iferror(index(EPS!J:J,match(A21,EPS!A:A,0)),index(Ghosts!J:J,match(A21,Ghosts!A:A,0)))*1.5)+(iferror(index(EPS!K:K,match(A21,EPS!A:A,0)),index(Ghosts!K:K,match(A21,Ghosts!A:A,0)))*2)+(iferror(index(EPS!L:L,match(A21,EPS!A:A,0)),index(Ghosts!L:L,match(A21,Ghosts!A:A,0)))*2))*D21*(F21/48))</f>
        <v>10.42472698</v>
      </c>
      <c r="Z21" s="41">
        <f t="shared" si="6"/>
        <v>8.505571279</v>
      </c>
      <c r="AA21" s="41">
        <f t="array" ref="AA21">if(or(F21=0,F21=""),"",((iferror(index(EPS!H:H,match(A21,EPS!A:A,0)),index(Ghosts!H:H,match(A21,Ghosts!A:A,0)))*1.2)+(iferror(index(EPS!I:I,match(A21,EPS!A:A,0)),index(Ghosts!I:I,match(A21,Ghosts!A:A,0)))*1.2)+(iferror(index(EPS!J:J,match(A21,EPS!A:A,0)),index(Ghosts!J:J,match(A21,Ghosts!A:A,0)))*1.5)+(iferror(index(EPS!K:K,match(A21,EPS!A:A,0)),index(Ghosts!K:K,match(A21,Ghosts!A:A,0)))*3)+(iferror(index(EPS!L:L,match(A21,EPS!A:A,0)),index(Ghosts!L:L,match(A21,Ghosts!A:A,0)))*3))*D21*(F21/48))</f>
        <v>11.37349427</v>
      </c>
      <c r="AB21" s="42">
        <f t="shared" ref="AB21:AF21" si="25">if(iferror(search(AB$1,$I21),0)&gt;0,1,0)</f>
        <v>0</v>
      </c>
      <c r="AC21" s="42">
        <f t="shared" si="25"/>
        <v>0</v>
      </c>
      <c r="AD21" s="42">
        <f t="shared" si="25"/>
        <v>1</v>
      </c>
      <c r="AE21" s="42">
        <f t="shared" si="25"/>
        <v>1</v>
      </c>
      <c r="AF21" s="42">
        <f t="shared" si="25"/>
        <v>0</v>
      </c>
      <c r="AG21" s="25"/>
      <c r="AH21" s="25"/>
      <c r="AI21" s="25"/>
      <c r="AJ21" s="25"/>
      <c r="AK21" s="54"/>
      <c r="AL21" s="55"/>
    </row>
    <row r="22">
      <c r="A22" s="26" t="s">
        <v>455</v>
      </c>
      <c r="B22" s="25" t="str">
        <f t="array" ref="B22">iferror(index(FD!R:R,match($A22,FD!Q:Q,0)),index(DK!H:H,match($A22,DK!G:G,0)))</f>
        <v>CHI</v>
      </c>
      <c r="C22" s="25" t="str">
        <f t="array" ref="C22">iferror(index(FD!S:S,match($A22,FD!Q:Q,0)),index(DK!I:I,match($A22,DK!G:G,0)))</f>
        <v>TOR</v>
      </c>
      <c r="D22" s="28">
        <f t="array" ref="D22">((index(Pace!$B$2:$B$31,match($B22,Pace!$A$2:$A$31,0))*index(Pace!$B$2:$B$31,match($C22,Pace!$A$2:$A$31,0)))/Pace!$B$32)*1.025</f>
        <v>95.61776642</v>
      </c>
      <c r="E22" s="29">
        <f t="array" ref="E22">if(iferror(match($A22,Ghosts!A:A,0),0)&gt;0,0.18,((index(EPS!P:P,match($A22,EPS!A:A,0))*index(EPS!O:O,match($A22,EPS!A:A,0)))+(0.18*300))/(300+index(EPS!O:O,match($A22,EPS!A:A,0))))</f>
        <v>0.1782091321</v>
      </c>
      <c r="F22" s="30">
        <v>27.0</v>
      </c>
      <c r="G22" s="32"/>
      <c r="H22" s="34">
        <f t="shared" si="2"/>
        <v>23.02713674</v>
      </c>
      <c r="I22" s="35" t="str">
        <f t="array" ref="I22">iferror(index(DK!A:A,match($A22,DK!G:G,0)),"")</f>
        <v>PG/SG</v>
      </c>
      <c r="J22" s="36">
        <f t="array" ref="J22">iferror(index(DK!C:C,match($A22,DK!G:G,0)),"")</f>
        <v>5000</v>
      </c>
      <c r="K22" s="28">
        <f t="array" ref="K22">iferror(if(or(H22=0,H22=""),"",(H22/index(DK!C:C,match(A22,DK!G:G,0))*1000)),"")</f>
        <v>4.605427348</v>
      </c>
      <c r="L22" s="28">
        <f t="array" ref="L22">iferror(if(or(H22="",H22=0),"",((H22^sqrt(3))/index(DK!C:C,match(A22,DK!G:G,0)))*100),"")</f>
        <v>4.576134533</v>
      </c>
      <c r="M22" s="34">
        <f t="shared" si="3"/>
        <v>22.73096676</v>
      </c>
      <c r="N22" s="35" t="str">
        <f t="array" ref="N22">iferror(index(FD!B:B,match($A22,FD!Q:Q,0)),"")</f>
        <v>PG</v>
      </c>
      <c r="O22" s="36">
        <f t="array" ref="O22">iferror(index(FD!H:H,match($A22,FD!Q:Q,0)),"")</f>
        <v>4900</v>
      </c>
      <c r="P22" s="28">
        <f t="array" ref="P22">iferror(if(or(M22=0,M22=""),"",(M22/index(FD!H:H,match(A22,FD!Q:Q,0))*1000)),"")</f>
        <v>4.638972809</v>
      </c>
      <c r="Q22" s="37">
        <f t="array" ref="Q22">iferror(if(or(M22="",M22=0),"",((M22^sqrt(3))/index(FD!H:H,match(A22,FD!Q:Q,0)))*100),"")</f>
        <v>4.565991107</v>
      </c>
      <c r="R22" s="38">
        <f t="shared" si="4"/>
        <v>9.398829865</v>
      </c>
      <c r="S22" s="39">
        <f t="array" ref="S22">if(R22="","", if(index(Index_of_Stuff!J:J,match(B22,Index_of_Stuff!F:F,0))&gt;0,(D22-index(Index_of_Stuff!J:J,match(B22,Index_of_Stuff!F:F,0)))*(R22/index(Index_of_Stuff!I:I,match(B22,Index_of_Stuff!F:F,0))),(D22/index(Index_of_Stuff!I:I,match(B22,Index_of_Stuff!F:F,0)))*R22))</f>
        <v>10.84195305</v>
      </c>
      <c r="T22" s="40">
        <f t="array" ref="T22">if(or($F22=0,$F22=""),"", iferror(index(EPS!B:B,match($A22,EPS!$A:$A,0)),index(Ghosts!B:B,match($A22,Ghosts!$A:$A,0)))*($S22/(($F22/48)*$D22)/$E22))</f>
        <v>0.05406850262</v>
      </c>
      <c r="U22" s="40">
        <f t="array" ref="U22">if(or($F22=0,$F22=""),"", iferror(index(EPS!D:D,match($A22,EPS!$A:$A,0)),index(Ghosts!D:D,match($A22,Ghosts!$A:$A,0)))*($S22/(($F22/48)*$D22)/$E22))</f>
        <v>0.01945561182</v>
      </c>
      <c r="V22" s="40">
        <f t="array" ref="V22">if(or($F22=0,$F22=""),"", iferror(index(EPS!F:F,match($A22,EPS!$A:$A,0)),index(Ghosts!F:F,match($A22,Ghosts!$A:$A,0)))*($S22/(($F22/48)*$D22)/$E22))</f>
        <v>0.04287021442</v>
      </c>
      <c r="W22" s="40">
        <f t="array" ref="W22">if(or($F22=0,$F22=""),"", iferror(index(EPS!M:M,match($A22,EPS!$A:$A,0)),index(Ghosts!M:M,match($A22,Ghosts!$A:$A,0)))*($S22/(($F22/48)*$D22)/$E22))</f>
        <v>0.03223749633</v>
      </c>
      <c r="X22" s="39">
        <f t="shared" si="5"/>
        <v>10.91744543</v>
      </c>
      <c r="Y22" s="41">
        <f t="array" ref="Y22">if(or(F22=0,F22=""),"",((iferror(index(EPS!H:H,match(A22,EPS!A:A,0)),index(Ghosts!H:H,match(A22,Ghosts!A:A,0)))*1.25)+(iferror(index(EPS!I:I,match(A22,EPS!A:A,0)),index(Ghosts!I:I,match(A22,Ghosts!A:A,0)))*1.25)+(iferror(index(EPS!J:J,match(A22,EPS!A:A,0)),index(Ghosts!J:J,match(A22,Ghosts!A:A,0)))*1.5)+(iferror(index(EPS!K:K,match(A22,EPS!A:A,0)),index(Ghosts!K:K,match(A22,Ghosts!A:A,0)))*2)+(iferror(index(EPS!L:L,match(A22,EPS!A:A,0)),index(Ghosts!L:L,match(A22,Ghosts!A:A,0)))*2))*D22*(F22/48))</f>
        <v>12.10969131</v>
      </c>
      <c r="Z22" s="41">
        <f t="shared" si="6"/>
        <v>9.527288683</v>
      </c>
      <c r="AA22" s="41">
        <f t="array" ref="AA22">if(or(F22=0,F22=""),"",((iferror(index(EPS!H:H,match(A22,EPS!A:A,0)),index(Ghosts!H:H,match(A22,Ghosts!A:A,0)))*1.2)+(iferror(index(EPS!I:I,match(A22,EPS!A:A,0)),index(Ghosts!I:I,match(A22,Ghosts!A:A,0)))*1.2)+(iferror(index(EPS!J:J,match(A22,EPS!A:A,0)),index(Ghosts!J:J,match(A22,Ghosts!A:A,0)))*1.5)+(iferror(index(EPS!K:K,match(A22,EPS!A:A,0)),index(Ghosts!K:K,match(A22,Ghosts!A:A,0)))*3)+(iferror(index(EPS!L:L,match(A22,EPS!A:A,0)),index(Ghosts!L:L,match(A22,Ghosts!A:A,0)))*3))*D22*(F22/48))</f>
        <v>13.20367808</v>
      </c>
      <c r="AB22" s="42">
        <f t="shared" ref="AB22:AF22" si="26">if(iferror(search(AB$1,$I22),0)&gt;0,1,0)</f>
        <v>1</v>
      </c>
      <c r="AC22" s="42">
        <f t="shared" si="26"/>
        <v>1</v>
      </c>
      <c r="AD22" s="42">
        <f t="shared" si="26"/>
        <v>0</v>
      </c>
      <c r="AE22" s="42">
        <f t="shared" si="26"/>
        <v>0</v>
      </c>
      <c r="AF22" s="42">
        <f t="shared" si="26"/>
        <v>0</v>
      </c>
      <c r="AG22" s="25"/>
      <c r="AH22" s="25"/>
      <c r="AI22" s="25"/>
      <c r="AJ22" s="25"/>
      <c r="AK22" s="54"/>
      <c r="AL22" s="55"/>
    </row>
    <row r="23">
      <c r="A23" s="26" t="s">
        <v>457</v>
      </c>
      <c r="B23" s="25" t="str">
        <f t="array" ref="B23">iferror(index(FD!R:R,match($A23,FD!Q:Q,0)),index(DK!H:H,match($A23,DK!G:G,0)))</f>
        <v>CHI</v>
      </c>
      <c r="C23" s="25" t="str">
        <f t="array" ref="C23">iferror(index(FD!S:S,match($A23,FD!Q:Q,0)),index(DK!I:I,match($A23,DK!G:G,0)))</f>
        <v>TOR</v>
      </c>
      <c r="D23" s="28">
        <f t="array" ref="D23">((index(Pace!$B$2:$B$31,match($B23,Pace!$A$2:$A$31,0))*index(Pace!$B$2:$B$31,match($C23,Pace!$A$2:$A$31,0)))/Pace!$B$32)*1.025</f>
        <v>95.61776642</v>
      </c>
      <c r="E23" s="29">
        <f t="array" ref="E23">if(iferror(match($A23,Ghosts!A:A,0),0)&gt;0,0.18,((index(EPS!P:P,match($A23,EPS!A:A,0))*index(EPS!O:O,match($A23,EPS!A:A,0)))+(0.18*300))/(300+index(EPS!O:O,match($A23,EPS!A:A,0))))</f>
        <v>0.1666803585</v>
      </c>
      <c r="F23" s="30">
        <v>25.0</v>
      </c>
      <c r="G23" s="32"/>
      <c r="H23" s="34">
        <f t="shared" si="2"/>
        <v>20.81997959</v>
      </c>
      <c r="I23" s="35" t="str">
        <f t="array" ref="I23">iferror(index(DK!A:A,match($A23,DK!G:G,0)),"")</f>
        <v>SG/SF</v>
      </c>
      <c r="J23" s="36">
        <f t="array" ref="J23">iferror(index(DK!C:C,match($A23,DK!G:G,0)),"")</f>
        <v>4400</v>
      </c>
      <c r="K23" s="28">
        <f t="array" ref="K23">iferror(if(or(H23=0,H23=""),"",(H23/index(DK!C:C,match(A23,DK!G:G,0))*1000)),"")</f>
        <v>4.731813542</v>
      </c>
      <c r="L23" s="28">
        <f t="array" ref="L23">iferror(if(or(H23="",H23=0),"",((H23^sqrt(3))/index(DK!C:C,match(A23,DK!G:G,0)))*100),"")</f>
        <v>4.367392166</v>
      </c>
      <c r="M23" s="34">
        <f t="shared" si="3"/>
        <v>19.87478788</v>
      </c>
      <c r="N23" s="35" t="str">
        <f t="array" ref="N23">iferror(index(FD!B:B,match($A23,FD!Q:Q,0)),"")</f>
        <v>SF</v>
      </c>
      <c r="O23" s="36">
        <f t="array" ref="O23">iferror(index(FD!H:H,match($A23,FD!Q:Q,0)),"")</f>
        <v>4200</v>
      </c>
      <c r="P23" s="28">
        <f t="array" ref="P23">iferror(if(or(M23=0,M23=""),"",(M23/index(FD!H:H,match(A23,FD!Q:Q,0))*1000)),"")</f>
        <v>4.732092352</v>
      </c>
      <c r="Q23" s="37">
        <f t="array" ref="Q23">iferror(if(or(M23="",M23=0),"",((M23^sqrt(3))/index(FD!H:H,match(A23,FD!Q:Q,0)))*100),"")</f>
        <v>4.221595391</v>
      </c>
      <c r="R23" s="38">
        <f t="shared" si="4"/>
        <v>8.05560771</v>
      </c>
      <c r="S23" s="39">
        <f t="array" ref="S23">if(R23="","", if(index(Index_of_Stuff!J:J,match(B23,Index_of_Stuff!F:F,0))&gt;0,(D23-index(Index_of_Stuff!J:J,match(B23,Index_of_Stuff!F:F,0)))*(R23/index(Index_of_Stuff!I:I,match(B23,Index_of_Stuff!F:F,0))),(D23/index(Index_of_Stuff!I:I,match(B23,Index_of_Stuff!F:F,0)))*R23))</f>
        <v>9.292488728</v>
      </c>
      <c r="T23" s="40">
        <f t="array" ref="T23">if(or($F23=0,$F23=""),"", iferror(index(EPS!B:B,match($A23,EPS!$A:$A,0)),index(Ghosts!B:B,match($A23,Ghosts!$A:$A,0)))*($S23/(($F23/48)*$D23)/$E23))</f>
        <v>0.03000164344</v>
      </c>
      <c r="U23" s="40">
        <f t="array" ref="U23">if(or($F23=0,$F23=""),"", iferror(index(EPS!D:D,match($A23,EPS!$A:$A,0)),index(Ghosts!D:D,match($A23,Ghosts!$A:$A,0)))*($S23/(($F23/48)*$D23)/$E23))</f>
        <v>0.04265159011</v>
      </c>
      <c r="V23" s="40">
        <f t="array" ref="V23">if(or($F23=0,$F23=""),"", iferror(index(EPS!F:F,match($A23,EPS!$A:$A,0)),index(Ghosts!F:F,match($A23,Ghosts!$A:$A,0)))*($S23/(($F23/48)*$D23)/$E23))</f>
        <v>0.01690391104</v>
      </c>
      <c r="W23" s="40">
        <f t="array" ref="W23">if(or($F23=0,$F23=""),"", iferror(index(EPS!M:M,match($A23,EPS!$A:$A,0)),index(Ghosts!M:M,match($A23,Ghosts!$A:$A,0)))*($S23/(($F23/48)*$D23)/$E23))</f>
        <v>0.03089721488</v>
      </c>
      <c r="X23" s="39">
        <f t="shared" si="5"/>
        <v>10.49500384</v>
      </c>
      <c r="Y23" s="41">
        <f t="array" ref="Y23">if(or(F23=0,F23=""),"",((iferror(index(EPS!H:H,match(A23,EPS!A:A,0)),index(Ghosts!H:H,match(A23,Ghosts!A:A,0)))*1.25)+(iferror(index(EPS!I:I,match(A23,EPS!A:A,0)),index(Ghosts!I:I,match(A23,Ghosts!A:A,0)))*1.25)+(iferror(index(EPS!J:J,match(A23,EPS!A:A,0)),index(Ghosts!J:J,match(A23,Ghosts!A:A,0)))*1.5)+(iferror(index(EPS!K:K,match(A23,EPS!A:A,0)),index(Ghosts!K:K,match(A23,Ghosts!A:A,0)))*2)+(iferror(index(EPS!L:L,match(A23,EPS!A:A,0)),index(Ghosts!L:L,match(A23,Ghosts!A:A,0)))*2))*D23*(F23/48))</f>
        <v>10.32497574</v>
      </c>
      <c r="Z23" s="41">
        <f t="shared" si="6"/>
        <v>8.663604767</v>
      </c>
      <c r="AA23" s="41">
        <f t="array" ref="AA23">if(or(F23=0,F23=""),"",((iferror(index(EPS!H:H,match(A23,EPS!A:A,0)),index(Ghosts!H:H,match(A23,Ghosts!A:A,0)))*1.2)+(iferror(index(EPS!I:I,match(A23,EPS!A:A,0)),index(Ghosts!I:I,match(A23,Ghosts!A:A,0)))*1.2)+(iferror(index(EPS!J:J,match(A23,EPS!A:A,0)),index(Ghosts!J:J,match(A23,Ghosts!A:A,0)))*1.5)+(iferror(index(EPS!K:K,match(A23,EPS!A:A,0)),index(Ghosts!K:K,match(A23,Ghosts!A:A,0)))*3)+(iferror(index(EPS!L:L,match(A23,EPS!A:A,0)),index(Ghosts!L:L,match(A23,Ghosts!A:A,0)))*3))*D23*(F23/48))</f>
        <v>11.21118311</v>
      </c>
      <c r="AB23" s="42">
        <f t="shared" ref="AB23:AF23" si="27">if(iferror(search(AB$1,$I23),0)&gt;0,1,0)</f>
        <v>0</v>
      </c>
      <c r="AC23" s="42">
        <f t="shared" si="27"/>
        <v>1</v>
      </c>
      <c r="AD23" s="42">
        <f t="shared" si="27"/>
        <v>1</v>
      </c>
      <c r="AE23" s="42">
        <f t="shared" si="27"/>
        <v>0</v>
      </c>
      <c r="AF23" s="42">
        <f t="shared" si="27"/>
        <v>0</v>
      </c>
      <c r="AG23" s="25"/>
      <c r="AH23" s="25"/>
      <c r="AI23" s="25"/>
      <c r="AJ23" s="25"/>
      <c r="AK23" s="54"/>
      <c r="AL23" s="55"/>
    </row>
    <row r="24">
      <c r="A24" s="26" t="s">
        <v>456</v>
      </c>
      <c r="B24" s="25" t="str">
        <f t="array" ref="B24">iferror(index(FD!R:R,match($A24,FD!Q:Q,0)),index(DK!H:H,match($A24,DK!G:G,0)))</f>
        <v>CHI</v>
      </c>
      <c r="C24" s="25" t="str">
        <f t="array" ref="C24">iferror(index(FD!S:S,match($A24,FD!Q:Q,0)),index(DK!I:I,match($A24,DK!G:G,0)))</f>
        <v>TOR</v>
      </c>
      <c r="D24" s="28">
        <f t="array" ref="D24">((index(Pace!$B$2:$B$31,match($B24,Pace!$A$2:$A$31,0))*index(Pace!$B$2:$B$31,match($C24,Pace!$A$2:$A$31,0)))/Pace!$B$32)*1.025</f>
        <v>95.61776642</v>
      </c>
      <c r="E24" s="29">
        <f t="array" ref="E24">if(iferror(match($A24,Ghosts!A:A,0),0)&gt;0,0.18,((index(EPS!P:P,match($A24,EPS!A:A,0))*index(EPS!O:O,match($A24,EPS!A:A,0)))+(0.18*300))/(300+index(EPS!O:O,match($A24,EPS!A:A,0))))</f>
        <v>0.1592322873</v>
      </c>
      <c r="F24" s="30">
        <v>23.0</v>
      </c>
      <c r="G24" s="33"/>
      <c r="H24" s="34">
        <f t="shared" si="2"/>
        <v>20.12468285</v>
      </c>
      <c r="I24" s="35" t="str">
        <f t="array" ref="I24">iferror(index(DK!A:A,match($A24,DK!G:G,0)),"")</f>
        <v>PG</v>
      </c>
      <c r="J24" s="36">
        <f t="array" ref="J24">iferror(index(DK!C:C,match($A24,DK!G:G,0)),"")</f>
        <v>4700</v>
      </c>
      <c r="K24" s="28">
        <f t="array" ref="K24">iferror(if(or(H24=0,H24=""),"",(H24/index(DK!C:C,match(A24,DK!G:G,0))*1000)),"")</f>
        <v>4.281847414</v>
      </c>
      <c r="L24" s="28">
        <f t="array" ref="L24">iferror(if(or(H24="",H24=0),"",((H24^sqrt(3))/index(DK!C:C,match(A24,DK!G:G,0)))*100),"")</f>
        <v>3.855024008</v>
      </c>
      <c r="M24" s="34">
        <f t="shared" si="3"/>
        <v>20.54867189</v>
      </c>
      <c r="N24" s="35" t="str">
        <f t="array" ref="N24">iferror(index(FD!B:B,match($A24,FD!Q:Q,0)),"")</f>
        <v>SG</v>
      </c>
      <c r="O24" s="36">
        <f t="array" ref="O24">iferror(index(FD!H:H,match($A24,FD!Q:Q,0)),"")</f>
        <v>5100</v>
      </c>
      <c r="P24" s="28">
        <f t="array" ref="P24">iferror(if(or(M24=0,M24=""),"",(M24/index(FD!H:H,match(A24,FD!Q:Q,0))*1000)),"")</f>
        <v>4.029151351</v>
      </c>
      <c r="Q24" s="37">
        <f t="array" ref="Q24">iferror(if(or(M24="",M24=0),"",((M24^sqrt(3))/index(FD!H:H,match(A24,FD!Q:Q,0)))*100),"")</f>
        <v>3.68330762</v>
      </c>
      <c r="R24" s="38">
        <f t="shared" si="4"/>
        <v>7.032692902</v>
      </c>
      <c r="S24" s="39">
        <f t="array" ref="S24">if(R24="","", if(index(Index_of_Stuff!J:J,match(B24,Index_of_Stuff!F:F,0))&gt;0,(D24-index(Index_of_Stuff!J:J,match(B24,Index_of_Stuff!F:F,0)))*(R24/index(Index_of_Stuff!I:I,match(B24,Index_of_Stuff!F:F,0))),(D24/index(Index_of_Stuff!I:I,match(B24,Index_of_Stuff!F:F,0)))*R24))</f>
        <v>8.112512658</v>
      </c>
      <c r="T24" s="40">
        <f t="array" ref="T24">if(or($F24=0,$F24=""),"", iferror(index(EPS!B:B,match($A24,EPS!$A:$A,0)),index(Ghosts!B:B,match($A24,Ghosts!$A:$A,0)))*($S24/(($F24/48)*$D24)/$E24))</f>
        <v>0.05159611965</v>
      </c>
      <c r="U24" s="40">
        <f t="array" ref="U24">if(or($F24=0,$F24=""),"", iferror(index(EPS!D:D,match($A24,EPS!$A:$A,0)),index(Ghosts!D:D,match($A24,Ghosts!$A:$A,0)))*($S24/(($F24/48)*$D24)/$E24))</f>
        <v>0.01401101525</v>
      </c>
      <c r="V24" s="40">
        <f t="array" ref="V24">if(or($F24=0,$F24=""),"", iferror(index(EPS!F:F,match($A24,EPS!$A:$A,0)),index(Ghosts!F:F,match($A24,Ghosts!$A:$A,0)))*($S24/(($F24/48)*$D24)/$E24))</f>
        <v>0.02335169208</v>
      </c>
      <c r="W24" s="40">
        <f t="array" ref="W24">if(or($F24=0,$F24=""),"", iferror(index(EPS!M:M,match($A24,EPS!$A:$A,0)),index(Ghosts!M:M,match($A24,Ghosts!$A:$A,0)))*($S24/(($F24/48)*$D24)/$E24))</f>
        <v>0.0464809871</v>
      </c>
      <c r="X24" s="39">
        <f t="shared" si="5"/>
        <v>6.979829613</v>
      </c>
      <c r="Y24" s="41">
        <f t="array" ref="Y24">if(or(F24=0,F24=""),"",((iferror(index(EPS!H:H,match(A24,EPS!A:A,0)),index(Ghosts!H:H,match(A24,Ghosts!A:A,0)))*1.25)+(iferror(index(EPS!I:I,match(A24,EPS!A:A,0)),index(Ghosts!I:I,match(A24,Ghosts!A:A,0)))*1.25)+(iferror(index(EPS!J:J,match(A24,EPS!A:A,0)),index(Ghosts!J:J,match(A24,Ghosts!A:A,0)))*1.5)+(iferror(index(EPS!K:K,match(A24,EPS!A:A,0)),index(Ghosts!K:K,match(A24,Ghosts!A:A,0)))*2)+(iferror(index(EPS!L:L,match(A24,EPS!A:A,0)),index(Ghosts!L:L,match(A24,Ghosts!A:A,0)))*2))*D24*(F24/48))</f>
        <v>13.14485323</v>
      </c>
      <c r="Z24" s="41">
        <f t="shared" si="6"/>
        <v>5.594053222</v>
      </c>
      <c r="AA24" s="41">
        <f t="array" ref="AA24">if(or(F24=0,F24=""),"",((iferror(index(EPS!H:H,match(A24,EPS!A:A,0)),index(Ghosts!H:H,match(A24,Ghosts!A:A,0)))*1.2)+(iferror(index(EPS!I:I,match(A24,EPS!A:A,0)),index(Ghosts!I:I,match(A24,Ghosts!A:A,0)))*1.2)+(iferror(index(EPS!J:J,match(A24,EPS!A:A,0)),index(Ghosts!J:J,match(A24,Ghosts!A:A,0)))*1.5)+(iferror(index(EPS!K:K,match(A24,EPS!A:A,0)),index(Ghosts!K:K,match(A24,Ghosts!A:A,0)))*3)+(iferror(index(EPS!L:L,match(A24,EPS!A:A,0)),index(Ghosts!L:L,match(A24,Ghosts!A:A,0)))*3))*D24*(F24/48))</f>
        <v>14.95461867</v>
      </c>
      <c r="AB24" s="42">
        <f t="shared" ref="AB24:AF24" si="28">if(iferror(search(AB$1,$I24),0)&gt;0,1,0)</f>
        <v>1</v>
      </c>
      <c r="AC24" s="42">
        <f t="shared" si="28"/>
        <v>0</v>
      </c>
      <c r="AD24" s="42">
        <f t="shared" si="28"/>
        <v>0</v>
      </c>
      <c r="AE24" s="42">
        <f t="shared" si="28"/>
        <v>0</v>
      </c>
      <c r="AF24" s="42">
        <f t="shared" si="28"/>
        <v>0</v>
      </c>
      <c r="AG24" s="25"/>
      <c r="AH24" s="25"/>
      <c r="AI24" s="25"/>
      <c r="AJ24" s="25"/>
      <c r="AK24" s="54"/>
      <c r="AL24" s="55"/>
    </row>
    <row r="25">
      <c r="A25" s="26" t="s">
        <v>463</v>
      </c>
      <c r="B25" s="25" t="str">
        <f t="array" ref="B25">iferror(index(FD!R:R,match($A25,FD!Q:Q,0)),index(DK!H:H,match($A25,DK!G:G,0)))</f>
        <v>CHI</v>
      </c>
      <c r="C25" s="25" t="str">
        <f t="array" ref="C25">iferror(index(FD!S:S,match($A25,FD!Q:Q,0)),index(DK!I:I,match($A25,DK!G:G,0)))</f>
        <v>TOR</v>
      </c>
      <c r="D25" s="28">
        <f t="array" ref="D25">((index(Pace!$B$2:$B$31,match($B25,Pace!$A$2:$A$31,0))*index(Pace!$B$2:$B$31,match($C25,Pace!$A$2:$A$31,0)))/Pace!$B$32)*1.025</f>
        <v>95.61776642</v>
      </c>
      <c r="E25" s="29">
        <f t="array" ref="E25">if(iferror(match($A25,Ghosts!A:A,0),0)&gt;0,0.18,((index(EPS!P:P,match($A25,EPS!A:A,0))*index(EPS!O:O,match($A25,EPS!A:A,0)))+(0.18*300))/(300+index(EPS!O:O,match($A25,EPS!A:A,0))))</f>
        <v>0.1318994902</v>
      </c>
      <c r="F25" s="30">
        <v>15.0</v>
      </c>
      <c r="G25" s="32"/>
      <c r="H25" s="34">
        <f t="shared" si="2"/>
        <v>12.94230065</v>
      </c>
      <c r="I25" s="35" t="str">
        <f t="array" ref="I25">iferror(index(DK!A:A,match($A25,DK!G:G,0)),"")</f>
        <v>PF/C</v>
      </c>
      <c r="J25" s="36">
        <f t="array" ref="J25">iferror(index(DK!C:C,match($A25,DK!G:G,0)),"")</f>
        <v>3000</v>
      </c>
      <c r="K25" s="28">
        <f t="array" ref="K25">iferror(if(or(H25=0,H25=""),"",(H25/index(DK!C:C,match(A25,DK!G:G,0))*1000)),"")</f>
        <v>4.314100217</v>
      </c>
      <c r="L25" s="28">
        <f t="array" ref="L25">iferror(if(or(H25="",H25=0),"",((H25^sqrt(3))/index(DK!C:C,match(A25,DK!G:G,0)))*100),"")</f>
        <v>2.811506777</v>
      </c>
      <c r="M25" s="34">
        <f t="shared" si="3"/>
        <v>13.05335768</v>
      </c>
      <c r="N25" s="35" t="str">
        <f t="array" ref="N25">iferror(index(FD!B:B,match($A25,FD!Q:Q,0)),"")</f>
        <v>C</v>
      </c>
      <c r="O25" s="36">
        <f t="array" ref="O25">iferror(index(FD!H:H,match($A25,FD!Q:Q,0)),"")</f>
        <v>3000</v>
      </c>
      <c r="P25" s="28">
        <f t="array" ref="P25">iferror(if(or(M25=0,M25=""),"",(M25/index(FD!H:H,match(A25,FD!Q:Q,0))*1000)),"")</f>
        <v>4.351119228</v>
      </c>
      <c r="Q25" s="37">
        <f t="array" ref="Q25">iferror(if(or(M25="",M25=0),"",((M25^sqrt(3))/index(FD!H:H,match(A25,FD!Q:Q,0)))*100),"")</f>
        <v>2.853424262</v>
      </c>
      <c r="R25" s="38">
        <f t="shared" si="4"/>
        <v>3.706923513</v>
      </c>
      <c r="S25" s="39">
        <f t="array" ref="S25">if(R25="","", if(index(Index_of_Stuff!J:J,match(B25,Index_of_Stuff!F:F,0))&gt;0,(D25-index(Index_of_Stuff!J:J,match(B25,Index_of_Stuff!F:F,0)))*(R25/index(Index_of_Stuff!I:I,match(B25,Index_of_Stuff!F:F,0))),(D25/index(Index_of_Stuff!I:I,match(B25,Index_of_Stuff!F:F,0)))*R25))</f>
        <v>4.276095137</v>
      </c>
      <c r="T25" s="40">
        <f t="array" ref="T25">if(or($F25=0,$F25=""),"", iferror(index(EPS!B:B,match($A25,EPS!$A:$A,0)),index(Ghosts!B:B,match($A25,Ghosts!$A:$A,0)))*($S25/(($F25/48)*$D25)/$E25))</f>
        <v>0.06856977182</v>
      </c>
      <c r="U25" s="40">
        <f t="array" ref="U25">if(or($F25=0,$F25=""),"", iferror(index(EPS!D:D,match($A25,EPS!$A:$A,0)),index(Ghosts!D:D,match($A25,Ghosts!$A:$A,0)))*($S25/(($F25/48)*$D25)/$E25))</f>
        <v>0.0007594753208</v>
      </c>
      <c r="V25" s="40">
        <f t="array" ref="V25">if(or($F25=0,$F25=""),"", iferror(index(EPS!F:F,match($A25,EPS!$A:$A,0)),index(Ghosts!F:F,match($A25,Ghosts!$A:$A,0)))*($S25/(($F25/48)*$D25)/$E25))</f>
        <v>0.03244044584</v>
      </c>
      <c r="W25" s="40">
        <f t="array" ref="W25">if(or($F25=0,$F25=""),"", iferror(index(EPS!M:M,match($A25,EPS!$A:$A,0)),index(Ghosts!M:M,match($A25,Ghosts!$A:$A,0)))*($S25/(($F25/48)*$D25)/$E25))</f>
        <v>0.02690712565</v>
      </c>
      <c r="X25" s="39">
        <f t="shared" si="5"/>
        <v>4.744571208</v>
      </c>
      <c r="Y25" s="41">
        <f t="array" ref="Y25">if(or(F25=0,F25=""),"",((iferror(index(EPS!H:H,match(A25,EPS!A:A,0)),index(Ghosts!H:H,match(A25,Ghosts!A:A,0)))*1.25)+(iferror(index(EPS!I:I,match(A25,EPS!A:A,0)),index(Ghosts!I:I,match(A25,Ghosts!A:A,0)))*1.25)+(iferror(index(EPS!J:J,match(A25,EPS!A:A,0)),index(Ghosts!J:J,match(A25,Ghosts!A:A,0)))*1.5)+(iferror(index(EPS!K:K,match(A25,EPS!A:A,0)),index(Ghosts!K:K,match(A25,Ghosts!A:A,0)))*2)+(iferror(index(EPS!L:L,match(A25,EPS!A:A,0)),index(Ghosts!L:L,match(A25,Ghosts!A:A,0)))*2))*D25*(F25/48))</f>
        <v>8.197729443</v>
      </c>
      <c r="Z25" s="41">
        <f t="shared" si="6"/>
        <v>4.331224553</v>
      </c>
      <c r="AA25" s="41">
        <f t="array" ref="AA25">if(or(F25=0,F25=""),"",((iferror(index(EPS!H:H,match(A25,EPS!A:A,0)),index(Ghosts!H:H,match(A25,Ghosts!A:A,0)))*1.2)+(iferror(index(EPS!I:I,match(A25,EPS!A:A,0)),index(Ghosts!I:I,match(A25,Ghosts!A:A,0)))*1.2)+(iferror(index(EPS!J:J,match(A25,EPS!A:A,0)),index(Ghosts!J:J,match(A25,Ghosts!A:A,0)))*1.5)+(iferror(index(EPS!K:K,match(A25,EPS!A:A,0)),index(Ghosts!K:K,match(A25,Ghosts!A:A,0)))*3)+(iferror(index(EPS!L:L,match(A25,EPS!A:A,0)),index(Ghosts!L:L,match(A25,Ghosts!A:A,0)))*3))*D25*(F25/48))</f>
        <v>8.722133131</v>
      </c>
      <c r="AB25" s="42">
        <f t="shared" ref="AB25:AF25" si="29">if(iferror(search(AB$1,$I25),0)&gt;0,1,0)</f>
        <v>0</v>
      </c>
      <c r="AC25" s="42">
        <f t="shared" si="29"/>
        <v>0</v>
      </c>
      <c r="AD25" s="42">
        <f t="shared" si="29"/>
        <v>0</v>
      </c>
      <c r="AE25" s="42">
        <f t="shared" si="29"/>
        <v>1</v>
      </c>
      <c r="AF25" s="42">
        <f t="shared" si="29"/>
        <v>1</v>
      </c>
      <c r="AG25" s="25"/>
      <c r="AH25" s="25"/>
      <c r="AI25" s="25"/>
      <c r="AJ25" s="25"/>
      <c r="AK25" s="54"/>
      <c r="AL25" s="55"/>
    </row>
    <row r="26">
      <c r="A26" s="26" t="s">
        <v>468</v>
      </c>
      <c r="B26" s="25" t="str">
        <f t="array" ref="B26">iferror(index(FD!R:R,match($A26,FD!Q:Q,0)),index(DK!H:H,match($A26,DK!G:G,0)))</f>
        <v>CHI</v>
      </c>
      <c r="C26" s="25" t="str">
        <f t="array" ref="C26">iferror(index(FD!S:S,match($A26,FD!Q:Q,0)),index(DK!I:I,match($A26,DK!G:G,0)))</f>
        <v>TOR</v>
      </c>
      <c r="D26" s="28">
        <f t="array" ref="D26">((index(Pace!$B$2:$B$31,match($B26,Pace!$A$2:$A$31,0))*index(Pace!$B$2:$B$31,match($C26,Pace!$A$2:$A$31,0)))/Pace!$B$32)*1.025</f>
        <v>95.61776642</v>
      </c>
      <c r="E26" s="29">
        <f t="array" ref="E26">if(iferror(match($A26,Ghosts!A:A,0),0)&gt;0,0.18,((index(EPS!P:P,match($A26,EPS!A:A,0))*index(EPS!O:O,match($A26,EPS!A:A,0)))+(0.18*300))/(300+index(EPS!O:O,match($A26,EPS!A:A,0))))</f>
        <v>0.1888</v>
      </c>
      <c r="F26" s="30">
        <v>13.0</v>
      </c>
      <c r="G26" s="33"/>
      <c r="H26" s="34">
        <f t="shared" si="2"/>
        <v>13.07532203</v>
      </c>
      <c r="I26" s="35" t="str">
        <f t="array" ref="I26">iferror(index(DK!A:A,match($A26,DK!G:G,0)),"")</f>
        <v>PF</v>
      </c>
      <c r="J26" s="36">
        <f t="array" ref="J26">iferror(index(DK!C:C,match($A26,DK!G:G,0)),"")</f>
        <v>5600</v>
      </c>
      <c r="K26" s="28">
        <f t="array" ref="K26">iferror(if(or(H26=0,H26=""),"",(H26/index(DK!C:C,match(A26,DK!G:G,0))*1000)),"")</f>
        <v>2.334878934</v>
      </c>
      <c r="L26" s="28">
        <f t="array" ref="L26">iferror(if(or(H26="",H26=0),"",((H26^sqrt(3))/index(DK!C:C,match(A26,DK!G:G,0)))*100),"")</f>
        <v>1.533077971</v>
      </c>
      <c r="M26" s="34">
        <f t="shared" si="3"/>
        <v>12.81366135</v>
      </c>
      <c r="N26" s="35" t="str">
        <f t="array" ref="N26">iferror(index(FD!B:B,match($A26,FD!Q:Q,0)),"")</f>
        <v>PF</v>
      </c>
      <c r="O26" s="36">
        <f t="array" ref="O26">iferror(index(FD!H:H,match($A26,FD!Q:Q,0)),"")</f>
        <v>3400</v>
      </c>
      <c r="P26" s="28">
        <f t="array" ref="P26">iferror(if(or(M26=0,M26=""),"",(M26/index(FD!H:H,match(A26,FD!Q:Q,0))*1000)),"")</f>
        <v>3.768723926</v>
      </c>
      <c r="Q26" s="37">
        <f t="array" ref="Q26">iferror(if(or(M26="",M26=0),"",((M26^sqrt(3))/index(FD!H:H,match(A26,FD!Q:Q,0)))*100),"")</f>
        <v>2.438189272</v>
      </c>
      <c r="R26" s="38">
        <f t="shared" si="4"/>
        <v>4.840218989</v>
      </c>
      <c r="S26" s="39">
        <f t="array" ref="S26">if(R26="","", if(index(Index_of_Stuff!J:J,match(B26,Index_of_Stuff!F:F,0))&gt;0,(D26-index(Index_of_Stuff!J:J,match(B26,Index_of_Stuff!F:F,0)))*(R26/index(Index_of_Stuff!I:I,match(B26,Index_of_Stuff!F:F,0))),(D26/index(Index_of_Stuff!I:I,match(B26,Index_of_Stuff!F:F,0)))*R26))</f>
        <v>5.583400038</v>
      </c>
      <c r="T26" s="40">
        <f t="array" ref="T26">if(or($F26=0,$F26=""),"", iferror(index(EPS!B:B,match($A26,EPS!$A:$A,0)),index(Ghosts!B:B,match($A26,Ghosts!$A:$A,0)))*($S26/(($F26/48)*$D26)/$E26))</f>
        <v>0.08861714761</v>
      </c>
      <c r="U26" s="40">
        <f t="array" ref="U26">if(or($F26=0,$F26=""),"", iferror(index(EPS!D:D,match($A26,EPS!$A:$A,0)),index(Ghosts!D:D,match($A26,Ghosts!$A:$A,0)))*($S26/(($F26/48)*$D26)/$E26))</f>
        <v>0.01530244559</v>
      </c>
      <c r="V26" s="40">
        <f t="array" ref="V26">if(or($F26=0,$F26=""),"", iferror(index(EPS!F:F,match($A26,EPS!$A:$A,0)),index(Ghosts!F:F,match($A26,Ghosts!$A:$A,0)))*($S26/(($F26/48)*$D26)/$E26))</f>
        <v>0.02740736524</v>
      </c>
      <c r="W26" s="40">
        <f t="array" ref="W26">if(or($F26=0,$F26=""),"", iferror(index(EPS!M:M,match($A26,EPS!$A:$A,0)),index(Ghosts!M:M,match($A26,Ghosts!$A:$A,0)))*($S26/(($F26/48)*$D26)/$E26))</f>
        <v>0.02763575995</v>
      </c>
      <c r="X26" s="39">
        <f t="shared" si="5"/>
        <v>6.328641992</v>
      </c>
      <c r="Y26" s="41">
        <f t="array" ref="Y26">if(or(F26=0,F26=""),"",((iferror(index(EPS!H:H,match(A26,EPS!A:A,0)),index(Ghosts!H:H,match(A26,Ghosts!A:A,0)))*1.25)+(iferror(index(EPS!I:I,match(A26,EPS!A:A,0)),index(Ghosts!I:I,match(A26,Ghosts!A:A,0)))*1.25)+(iferror(index(EPS!J:J,match(A26,EPS!A:A,0)),index(Ghosts!J:J,match(A26,Ghosts!A:A,0)))*1.5)+(iferror(index(EPS!K:K,match(A26,EPS!A:A,0)),index(Ghosts!K:K,match(A26,Ghosts!A:A,0)))*2)+(iferror(index(EPS!L:L,match(A26,EPS!A:A,0)),index(Ghosts!L:L,match(A26,Ghosts!A:A,0)))*2))*D26*(F26/48))</f>
        <v>6.746680036</v>
      </c>
      <c r="Z26" s="41">
        <f t="shared" si="6"/>
        <v>5.772667835</v>
      </c>
      <c r="AA26" s="41">
        <f t="array" ref="AA26">if(or(F26=0,F26=""),"",((iferror(index(EPS!H:H,match(A26,EPS!A:A,0)),index(Ghosts!H:H,match(A26,Ghosts!A:A,0)))*1.2)+(iferror(index(EPS!I:I,match(A26,EPS!A:A,0)),index(Ghosts!I:I,match(A26,Ghosts!A:A,0)))*1.2)+(iferror(index(EPS!J:J,match(A26,EPS!A:A,0)),index(Ghosts!J:J,match(A26,Ghosts!A:A,0)))*1.5)+(iferror(index(EPS!K:K,match(A26,EPS!A:A,0)),index(Ghosts!K:K,match(A26,Ghosts!A:A,0)))*3)+(iferror(index(EPS!L:L,match(A26,EPS!A:A,0)),index(Ghosts!L:L,match(A26,Ghosts!A:A,0)))*3))*D26*(F26/48))</f>
        <v>7.040993514</v>
      </c>
      <c r="AB26" s="42">
        <f t="shared" ref="AB26:AF26" si="30">if(iferror(search(AB$1,$I26),0)&gt;0,1,0)</f>
        <v>0</v>
      </c>
      <c r="AC26" s="42">
        <f t="shared" si="30"/>
        <v>0</v>
      </c>
      <c r="AD26" s="42">
        <f t="shared" si="30"/>
        <v>0</v>
      </c>
      <c r="AE26" s="42">
        <f t="shared" si="30"/>
        <v>1</v>
      </c>
      <c r="AF26" s="42">
        <f t="shared" si="30"/>
        <v>0</v>
      </c>
      <c r="AG26" s="25"/>
      <c r="AH26" s="25"/>
      <c r="AI26" s="25"/>
      <c r="AJ26" s="25"/>
      <c r="AK26" s="54"/>
      <c r="AL26" s="55"/>
    </row>
    <row r="27">
      <c r="A27" s="26" t="s">
        <v>465</v>
      </c>
      <c r="B27" s="25" t="str">
        <f t="array" ref="B27">iferror(index(FD!R:R,match($A27,FD!Q:Q,0)),index(DK!H:H,match($A27,DK!G:G,0)))</f>
        <v>CHI</v>
      </c>
      <c r="C27" s="25" t="str">
        <f t="array" ref="C27">iferror(index(FD!S:S,match($A27,FD!Q:Q,0)),index(DK!I:I,match($A27,DK!G:G,0)))</f>
        <v>TOR</v>
      </c>
      <c r="D27" s="28">
        <f t="array" ref="D27">((index(Pace!$B$2:$B$31,match($B27,Pace!$A$2:$A$31,0))*index(Pace!$B$2:$B$31,match($C27,Pace!$A$2:$A$31,0)))/Pace!$B$32)*1.025</f>
        <v>95.61776642</v>
      </c>
      <c r="E27" s="29">
        <f t="array" ref="E27">if(iferror(match($A27,Ghosts!A:A,0),0)&gt;0,0.18,((index(EPS!P:P,match($A27,EPS!A:A,0))*index(EPS!O:O,match($A27,EPS!A:A,0)))+(0.18*300))/(300+index(EPS!O:O,match($A27,EPS!A:A,0))))</f>
        <v>0.1830133038</v>
      </c>
      <c r="F27" s="30">
        <v>6.0</v>
      </c>
      <c r="G27" s="32"/>
      <c r="H27" s="34">
        <f t="shared" si="2"/>
        <v>3.075911244</v>
      </c>
      <c r="I27" s="35" t="str">
        <f t="array" ref="I27">iferror(index(DK!A:A,match($A27,DK!G:G,0)),"")</f>
        <v>SG/SF</v>
      </c>
      <c r="J27" s="36">
        <f t="array" ref="J27">iferror(index(DK!C:C,match($A27,DK!G:G,0)),"")</f>
        <v>3000</v>
      </c>
      <c r="K27" s="28">
        <f t="array" ref="K27">iferror(if(or(H27=0,H27=""),"",(H27/index(DK!C:C,match(A27,DK!G:G,0))*1000)),"")</f>
        <v>1.025303748</v>
      </c>
      <c r="L27" s="28">
        <f t="array" ref="L27">iferror(if(or(H27="",H27=0),"",((H27^sqrt(3))/index(DK!C:C,match(A27,DK!G:G,0)))*100),"")</f>
        <v>0.2333856552</v>
      </c>
      <c r="M27" s="34">
        <f t="shared" si="3"/>
        <v>2.975530908</v>
      </c>
      <c r="N27" s="35" t="str">
        <f t="array" ref="N27">iferror(index(FD!B:B,match($A27,FD!Q:Q,0)),"")</f>
        <v>SF</v>
      </c>
      <c r="O27" s="36">
        <f t="array" ref="O27">iferror(index(FD!H:H,match($A27,FD!Q:Q,0)),"")</f>
        <v>3100</v>
      </c>
      <c r="P27" s="28">
        <f t="array" ref="P27">iferror(if(or(M27=0,M27=""),"",(M27/index(FD!H:H,match(A27,FD!Q:Q,0))*1000)),"")</f>
        <v>0.9598486799</v>
      </c>
      <c r="Q27" s="37">
        <f t="array" ref="Q27">iferror(if(or(M27="",M27=0),"",((M27^sqrt(3))/index(FD!H:H,match(A27,FD!Q:Q,0)))*100),"")</f>
        <v>0.2132436077</v>
      </c>
      <c r="R27" s="38">
        <f t="shared" si="4"/>
        <v>2.154228479</v>
      </c>
      <c r="S27" s="39">
        <f t="array" ref="S27">if(R27="","", if(index(Index_of_Stuff!J:J,match(B27,Index_of_Stuff!F:F,0))&gt;0,(D27-index(Index_of_Stuff!J:J,match(B27,Index_of_Stuff!F:F,0)))*(R27/index(Index_of_Stuff!I:I,match(B27,Index_of_Stuff!F:F,0))),(D27/index(Index_of_Stuff!I:I,match(B27,Index_of_Stuff!F:F,0)))*R27))</f>
        <v>2.484994873</v>
      </c>
      <c r="T27" s="40">
        <f t="array" ref="T27">if(or($F27=0,$F27=""),"", iferror(index(EPS!B:B,match($A27,EPS!$A:$A,0)),index(Ghosts!B:B,match($A27,Ghosts!$A:$A,0)))*($S27/(($F27/48)*$D27)/$E27))</f>
        <v>0.03055951859</v>
      </c>
      <c r="U27" s="40">
        <f t="array" ref="U27">if(or($F27=0,$F27=""),"", iferror(index(EPS!D:D,match($A27,EPS!$A:$A,0)),index(Ghosts!D:D,match($A27,Ghosts!$A:$A,0)))*($S27/(($F27/48)*$D27)/$E27))</f>
        <v>0.01840387365</v>
      </c>
      <c r="V27" s="40">
        <f t="array" ref="V27">if(or($F27=0,$F27=""),"", iferror(index(EPS!F:F,match($A27,EPS!$A:$A,0)),index(Ghosts!F:F,match($A27,Ghosts!$A:$A,0)))*($S27/(($F27/48)*$D27)/$E27))</f>
        <v>0.02567453978</v>
      </c>
      <c r="W27" s="40">
        <f t="array" ref="W27">if(or($F27=0,$F27=""),"", iferror(index(EPS!M:M,match($A27,EPS!$A:$A,0)),index(Ghosts!M:M,match($A27,Ghosts!$A:$A,0)))*($S27/(($F27/48)*$D27)/$E27))</f>
        <v>0.01806306117</v>
      </c>
      <c r="X27" s="39">
        <f t="shared" si="5"/>
        <v>1.699314214</v>
      </c>
      <c r="Y27" s="41">
        <f t="array" ref="Y27">if(or(F27=0,F27=""),"",((iferror(index(EPS!H:H,match(A27,EPS!A:A,0)),index(Ghosts!H:H,match(A27,Ghosts!A:A,0)))*1.25)+(iferror(index(EPS!I:I,match(A27,EPS!A:A,0)),index(Ghosts!I:I,match(A27,Ghosts!A:A,0)))*1.25)+(iferror(index(EPS!J:J,match(A27,EPS!A:A,0)),index(Ghosts!J:J,match(A27,Ghosts!A:A,0)))*1.5)+(iferror(index(EPS!K:K,match(A27,EPS!A:A,0)),index(Ghosts!K:K,match(A27,Ghosts!A:A,0)))*2)+(iferror(index(EPS!L:L,match(A27,EPS!A:A,0)),index(Ghosts!L:L,match(A27,Ghosts!A:A,0)))*2))*D27*(F27/48))</f>
        <v>1.376597031</v>
      </c>
      <c r="Z27" s="41">
        <f t="shared" si="6"/>
        <v>1.481383785</v>
      </c>
      <c r="AA27" s="41">
        <f t="array" ref="AA27">if(or(F27=0,F27=""),"",((iferror(index(EPS!H:H,match(A27,EPS!A:A,0)),index(Ghosts!H:H,match(A27,Ghosts!A:A,0)))*1.2)+(iferror(index(EPS!I:I,match(A27,EPS!A:A,0)),index(Ghosts!I:I,match(A27,Ghosts!A:A,0)))*1.2)+(iferror(index(EPS!J:J,match(A27,EPS!A:A,0)),index(Ghosts!J:J,match(A27,Ghosts!A:A,0)))*1.5)+(iferror(index(EPS!K:K,match(A27,EPS!A:A,0)),index(Ghosts!K:K,match(A27,Ghosts!A:A,0)))*3)+(iferror(index(EPS!L:L,match(A27,EPS!A:A,0)),index(Ghosts!L:L,match(A27,Ghosts!A:A,0)))*3))*D27*(F27/48))</f>
        <v>1.494147123</v>
      </c>
      <c r="AB27" s="42">
        <f t="shared" ref="AB27:AF27" si="31">if(iferror(search(AB$1,$I27),0)&gt;0,1,0)</f>
        <v>0</v>
      </c>
      <c r="AC27" s="42">
        <f t="shared" si="31"/>
        <v>1</v>
      </c>
      <c r="AD27" s="42">
        <f t="shared" si="31"/>
        <v>1</v>
      </c>
      <c r="AE27" s="42">
        <f t="shared" si="31"/>
        <v>0</v>
      </c>
      <c r="AF27" s="42">
        <f t="shared" si="31"/>
        <v>0</v>
      </c>
      <c r="AG27" s="25"/>
      <c r="AH27" s="25"/>
      <c r="AI27" s="25"/>
      <c r="AJ27" s="25"/>
      <c r="AK27" s="54"/>
      <c r="AL27" s="55"/>
    </row>
    <row r="28">
      <c r="A28" s="26" t="s">
        <v>467</v>
      </c>
      <c r="B28" s="25" t="str">
        <f t="array" ref="B28">iferror(index(FD!R:R,match($A28,FD!Q:Q,0)),index(DK!H:H,match($A28,DK!G:G,0)))</f>
        <v>CHI</v>
      </c>
      <c r="C28" s="25" t="str">
        <f t="array" ref="C28">iferror(index(FD!S:S,match($A28,FD!Q:Q,0)),index(DK!I:I,match($A28,DK!G:G,0)))</f>
        <v>TOR</v>
      </c>
      <c r="D28" s="28">
        <f t="array" ref="D28">((index(Pace!$B$2:$B$31,match($B28,Pace!$A$2:$A$31,0))*index(Pace!$B$2:$B$31,match($C28,Pace!$A$2:$A$31,0)))/Pace!$B$32)*1.025</f>
        <v>95.61776642</v>
      </c>
      <c r="E28" s="29">
        <f t="array" ref="E28">if(iferror(match($A28,Ghosts!A:A,0),0)&gt;0,0.18,((index(EPS!P:P,match($A28,EPS!A:A,0))*index(EPS!O:O,match($A28,EPS!A:A,0)))+(0.18*300))/(300+index(EPS!O:O,match($A28,EPS!A:A,0))))</f>
        <v>0.1797029703</v>
      </c>
      <c r="F28" s="30">
        <v>0.0</v>
      </c>
      <c r="G28" s="32"/>
      <c r="H28" s="34" t="str">
        <f t="shared" si="2"/>
        <v/>
      </c>
      <c r="I28" s="35" t="str">
        <f t="array" ref="I28">iferror(index(DK!A:A,match($A28,DK!G:G,0)),"")</f>
        <v>PG</v>
      </c>
      <c r="J28" s="36">
        <f t="array" ref="J28">iferror(index(DK!C:C,match($A28,DK!G:G,0)),"")</f>
        <v>3000</v>
      </c>
      <c r="K28" s="28" t="str">
        <f t="array" ref="K28">iferror(if(or(H28=0,H28=""),"",(H28/index(DK!C:C,match(A28,DK!G:G,0))*1000)),"")</f>
        <v/>
      </c>
      <c r="L28" s="28" t="str">
        <f t="array" ref="L28">iferror(if(or(H28="",H28=0),"",((H28^sqrt(3))/index(DK!C:C,match(A28,DK!G:G,0)))*100),"")</f>
        <v/>
      </c>
      <c r="M28" s="34" t="str">
        <f t="shared" si="3"/>
        <v/>
      </c>
      <c r="N28" s="35" t="str">
        <f t="array" ref="N28">iferror(index(FD!B:B,match($A28,FD!Q:Q,0)),"")</f>
        <v>PG</v>
      </c>
      <c r="O28" s="36">
        <f t="array" ref="O28">iferror(index(FD!H:H,match($A28,FD!Q:Q,0)),"")</f>
        <v>3000</v>
      </c>
      <c r="P28" s="28" t="str">
        <f t="array" ref="P28">iferror(if(or(M28=0,M28=""),"",(M28/index(FD!H:H,match(A28,FD!Q:Q,0))*1000)),"")</f>
        <v/>
      </c>
      <c r="Q28" s="37" t="str">
        <f t="array" ref="Q28">iferror(if(or(M28="",M28=0),"",((M28^sqrt(3))/index(FD!H:H,match(A28,FD!Q:Q,0)))*100),"")</f>
        <v/>
      </c>
      <c r="R28" s="38" t="str">
        <f t="shared" si="4"/>
        <v/>
      </c>
      <c r="S28" s="39" t="str">
        <f t="array" ref="S28">if(R28="","", if(index(Index_of_Stuff!J:J,match(B28,Index_of_Stuff!F:F,0))&gt;0,(D28-index(Index_of_Stuff!J:J,match(B28,Index_of_Stuff!F:F,0)))*(R28/index(Index_of_Stuff!I:I,match(B28,Index_of_Stuff!F:F,0))),(D28/index(Index_of_Stuff!I:I,match(B28,Index_of_Stuff!F:F,0)))*R28))</f>
        <v/>
      </c>
      <c r="T28" s="40" t="str">
        <f t="array" ref="T28">if(or($F28=0,$F28=""),"", iferror(index(EPS!B:B,match($A28,EPS!$A:$A,0)),index(Ghosts!B:B,match($A28,Ghosts!$A:$A,0)))*($S28/(($F28/48)*$D28)/$E28))</f>
        <v/>
      </c>
      <c r="U28" s="40" t="str">
        <f t="array" ref="U28">if(or($F28=0,$F28=""),"", iferror(index(EPS!D:D,match($A28,EPS!$A:$A,0)),index(Ghosts!D:D,match($A28,Ghosts!$A:$A,0)))*($S28/(($F28/48)*$D28)/$E28))</f>
        <v/>
      </c>
      <c r="V28" s="40" t="str">
        <f t="array" ref="V28">if(or($F28=0,$F28=""),"", iferror(index(EPS!F:F,match($A28,EPS!$A:$A,0)),index(Ghosts!F:F,match($A28,Ghosts!$A:$A,0)))*($S28/(($F28/48)*$D28)/$E28))</f>
        <v/>
      </c>
      <c r="W28" s="40" t="str">
        <f t="array" ref="W28">if(or($F28=0,$F28=""),"", iferror(index(EPS!M:M,match($A28,EPS!$A:$A,0)),index(Ghosts!M:M,match($A28,Ghosts!$A:$A,0)))*($S28/(($F28/48)*$D28)/$E28))</f>
        <v/>
      </c>
      <c r="X28" s="39" t="str">
        <f t="shared" si="5"/>
        <v/>
      </c>
      <c r="Y28" s="41" t="str">
        <f t="array" ref="Y28">if(or(F28=0,F28=""),"",((iferror(index(EPS!H:H,match(A28,EPS!A:A,0)),index(Ghosts!H:H,match(A28,Ghosts!A:A,0)))*1.25)+(iferror(index(EPS!I:I,match(A28,EPS!A:A,0)),index(Ghosts!I:I,match(A28,Ghosts!A:A,0)))*1.25)+(iferror(index(EPS!J:J,match(A28,EPS!A:A,0)),index(Ghosts!J:J,match(A28,Ghosts!A:A,0)))*1.5)+(iferror(index(EPS!K:K,match(A28,EPS!A:A,0)),index(Ghosts!K:K,match(A28,Ghosts!A:A,0)))*2)+(iferror(index(EPS!L:L,match(A28,EPS!A:A,0)),index(Ghosts!L:L,match(A28,Ghosts!A:A,0)))*2))*D28*(F28/48))</f>
        <v/>
      </c>
      <c r="Z28" s="41" t="str">
        <f t="shared" si="6"/>
        <v/>
      </c>
      <c r="AA28" s="41" t="str">
        <f t="array" ref="AA28">if(or(F28=0,F28=""),"",((iferror(index(EPS!H:H,match(A28,EPS!A:A,0)),index(Ghosts!H:H,match(A28,Ghosts!A:A,0)))*1.2)+(iferror(index(EPS!I:I,match(A28,EPS!A:A,0)),index(Ghosts!I:I,match(A28,Ghosts!A:A,0)))*1.2)+(iferror(index(EPS!J:J,match(A28,EPS!A:A,0)),index(Ghosts!J:J,match(A28,Ghosts!A:A,0)))*1.5)+(iferror(index(EPS!K:K,match(A28,EPS!A:A,0)),index(Ghosts!K:K,match(A28,Ghosts!A:A,0)))*3)+(iferror(index(EPS!L:L,match(A28,EPS!A:A,0)),index(Ghosts!L:L,match(A28,Ghosts!A:A,0)))*3))*D28*(F28/48))</f>
        <v/>
      </c>
      <c r="AB28" s="42">
        <f t="shared" ref="AB28:AF28" si="32">if(iferror(search(AB$1,$I28),0)&gt;0,1,0)</f>
        <v>1</v>
      </c>
      <c r="AC28" s="42">
        <f t="shared" si="32"/>
        <v>0</v>
      </c>
      <c r="AD28" s="42">
        <f t="shared" si="32"/>
        <v>0</v>
      </c>
      <c r="AE28" s="42">
        <f t="shared" si="32"/>
        <v>0</v>
      </c>
      <c r="AF28" s="42">
        <f t="shared" si="32"/>
        <v>0</v>
      </c>
      <c r="AG28" s="25"/>
      <c r="AH28" s="25"/>
      <c r="AI28" s="25"/>
      <c r="AJ28" s="25"/>
      <c r="AK28" s="54"/>
      <c r="AL28" s="55"/>
    </row>
    <row r="29">
      <c r="A29" s="26" t="s">
        <v>469</v>
      </c>
      <c r="B29" s="25" t="str">
        <f t="array" ref="B29">iferror(index(FD!R:R,match($A29,FD!Q:Q,0)),index(DK!H:H,match($A29,DK!G:G,0)))</f>
        <v>CHI</v>
      </c>
      <c r="C29" s="25" t="str">
        <f t="array" ref="C29">iferror(index(FD!S:S,match($A29,FD!Q:Q,0)),index(DK!I:I,match($A29,DK!G:G,0)))</f>
        <v>TOR</v>
      </c>
      <c r="D29" s="28">
        <f t="array" ref="D29">((index(Pace!$B$2:$B$31,match($B29,Pace!$A$2:$A$31,0))*index(Pace!$B$2:$B$31,match($C29,Pace!$A$2:$A$31,0)))/Pace!$B$32)*1.025</f>
        <v>95.61776642</v>
      </c>
      <c r="E29" s="29">
        <f t="array" ref="E29">if(iferror(match($A29,Ghosts!A:A,0),0)&gt;0,0.18,((index(EPS!P:P,match($A29,EPS!A:A,0))*index(EPS!O:O,match($A29,EPS!A:A,0)))+(0.18*300))/(300+index(EPS!O:O,match($A29,EPS!A:A,0))))</f>
        <v>0.202338438</v>
      </c>
      <c r="F29" s="30">
        <v>0.0</v>
      </c>
      <c r="G29" s="33"/>
      <c r="H29" s="34" t="str">
        <f t="shared" si="2"/>
        <v/>
      </c>
      <c r="I29" s="35" t="str">
        <f t="array" ref="I29">iferror(index(DK!A:A,match($A29,DK!G:G,0)),"")</f>
        <v>PG/SG</v>
      </c>
      <c r="J29" s="36">
        <f t="array" ref="J29">iferror(index(DK!C:C,match($A29,DK!G:G,0)),"")</f>
        <v>3000</v>
      </c>
      <c r="K29" s="28" t="str">
        <f t="array" ref="K29">iferror(if(or(H29=0,H29=""),"",(H29/index(DK!C:C,match(A29,DK!G:G,0))*1000)),"")</f>
        <v/>
      </c>
      <c r="L29" s="28" t="str">
        <f t="array" ref="L29">iferror(if(or(H29="",H29=0),"",((H29^sqrt(3))/index(DK!C:C,match(A29,DK!G:G,0)))*100),"")</f>
        <v/>
      </c>
      <c r="M29" s="34" t="str">
        <f t="shared" si="3"/>
        <v/>
      </c>
      <c r="N29" s="35" t="str">
        <f t="array" ref="N29">iferror(index(FD!B:B,match($A29,FD!Q:Q,0)),"")</f>
        <v>PG</v>
      </c>
      <c r="O29" s="36">
        <f t="array" ref="O29">iferror(index(FD!H:H,match($A29,FD!Q:Q,0)),"")</f>
        <v>3000</v>
      </c>
      <c r="P29" s="28" t="str">
        <f t="array" ref="P29">iferror(if(or(M29=0,M29=""),"",(M29/index(FD!H:H,match(A29,FD!Q:Q,0))*1000)),"")</f>
        <v/>
      </c>
      <c r="Q29" s="37" t="str">
        <f t="array" ref="Q29">iferror(if(or(M29="",M29=0),"",((M29^sqrt(3))/index(FD!H:H,match(A29,FD!Q:Q,0)))*100),"")</f>
        <v/>
      </c>
      <c r="R29" s="38" t="str">
        <f t="shared" si="4"/>
        <v/>
      </c>
      <c r="S29" s="39" t="str">
        <f t="array" ref="S29">if(R29="","", if(index(Index_of_Stuff!J:J,match(B29,Index_of_Stuff!F:F,0))&gt;0,(D29-index(Index_of_Stuff!J:J,match(B29,Index_of_Stuff!F:F,0)))*(R29/index(Index_of_Stuff!I:I,match(B29,Index_of_Stuff!F:F,0))),(D29/index(Index_of_Stuff!I:I,match(B29,Index_of_Stuff!F:F,0)))*R29))</f>
        <v/>
      </c>
      <c r="T29" s="40" t="str">
        <f t="array" ref="T29">if(or($F29=0,$F29=""),"", iferror(index(EPS!B:B,match($A29,EPS!$A:$A,0)),index(Ghosts!B:B,match($A29,Ghosts!$A:$A,0)))*($S29/(($F29/48)*$D29)/$E29))</f>
        <v/>
      </c>
      <c r="U29" s="40" t="str">
        <f t="array" ref="U29">if(or($F29=0,$F29=""),"", iferror(index(EPS!D:D,match($A29,EPS!$A:$A,0)),index(Ghosts!D:D,match($A29,Ghosts!$A:$A,0)))*($S29/(($F29/48)*$D29)/$E29))</f>
        <v/>
      </c>
      <c r="V29" s="40" t="str">
        <f t="array" ref="V29">if(or($F29=0,$F29=""),"", iferror(index(EPS!F:F,match($A29,EPS!$A:$A,0)),index(Ghosts!F:F,match($A29,Ghosts!$A:$A,0)))*($S29/(($F29/48)*$D29)/$E29))</f>
        <v/>
      </c>
      <c r="W29" s="40" t="str">
        <f t="array" ref="W29">if(or($F29=0,$F29=""),"", iferror(index(EPS!M:M,match($A29,EPS!$A:$A,0)),index(Ghosts!M:M,match($A29,Ghosts!$A:$A,0)))*($S29/(($F29/48)*$D29)/$E29))</f>
        <v/>
      </c>
      <c r="X29" s="39" t="str">
        <f t="shared" si="5"/>
        <v/>
      </c>
      <c r="Y29" s="41" t="str">
        <f t="array" ref="Y29">if(or(F29=0,F29=""),"",((iferror(index(EPS!H:H,match(A29,EPS!A:A,0)),index(Ghosts!H:H,match(A29,Ghosts!A:A,0)))*1.25)+(iferror(index(EPS!I:I,match(A29,EPS!A:A,0)),index(Ghosts!I:I,match(A29,Ghosts!A:A,0)))*1.25)+(iferror(index(EPS!J:J,match(A29,EPS!A:A,0)),index(Ghosts!J:J,match(A29,Ghosts!A:A,0)))*1.5)+(iferror(index(EPS!K:K,match(A29,EPS!A:A,0)),index(Ghosts!K:K,match(A29,Ghosts!A:A,0)))*2)+(iferror(index(EPS!L:L,match(A29,EPS!A:A,0)),index(Ghosts!L:L,match(A29,Ghosts!A:A,0)))*2))*D29*(F29/48))</f>
        <v/>
      </c>
      <c r="Z29" s="41" t="str">
        <f t="shared" si="6"/>
        <v/>
      </c>
      <c r="AA29" s="41" t="str">
        <f t="array" ref="AA29">if(or(F29=0,F29=""),"",((iferror(index(EPS!H:H,match(A29,EPS!A:A,0)),index(Ghosts!H:H,match(A29,Ghosts!A:A,0)))*1.2)+(iferror(index(EPS!I:I,match(A29,EPS!A:A,0)),index(Ghosts!I:I,match(A29,Ghosts!A:A,0)))*1.2)+(iferror(index(EPS!J:J,match(A29,EPS!A:A,0)),index(Ghosts!J:J,match(A29,Ghosts!A:A,0)))*1.5)+(iferror(index(EPS!K:K,match(A29,EPS!A:A,0)),index(Ghosts!K:K,match(A29,Ghosts!A:A,0)))*3)+(iferror(index(EPS!L:L,match(A29,EPS!A:A,0)),index(Ghosts!L:L,match(A29,Ghosts!A:A,0)))*3))*D29*(F29/48))</f>
        <v/>
      </c>
      <c r="AB29" s="42">
        <f t="shared" ref="AB29:AF29" si="33">if(iferror(search(AB$1,$I29),0)&gt;0,1,0)</f>
        <v>1</v>
      </c>
      <c r="AC29" s="42">
        <f t="shared" si="33"/>
        <v>1</v>
      </c>
      <c r="AD29" s="42">
        <f t="shared" si="33"/>
        <v>0</v>
      </c>
      <c r="AE29" s="42">
        <f t="shared" si="33"/>
        <v>0</v>
      </c>
      <c r="AF29" s="42">
        <f t="shared" si="33"/>
        <v>0</v>
      </c>
      <c r="AG29" s="25"/>
      <c r="AH29" s="25"/>
      <c r="AI29" s="25"/>
      <c r="AJ29" s="25"/>
      <c r="AK29" s="54"/>
      <c r="AL29" s="55"/>
    </row>
    <row r="30">
      <c r="A30" s="26" t="s">
        <v>454</v>
      </c>
      <c r="B30" s="25" t="str">
        <f t="array" ref="B30">iferror(index(FD!R:R,match($A30,FD!Q:Q,0)),index(DK!H:H,match($A30,DK!G:G,0)))</f>
        <v>CHI</v>
      </c>
      <c r="C30" s="25" t="str">
        <f t="array" ref="C30">iferror(index(FD!S:S,match($A30,FD!Q:Q,0)),index(DK!I:I,match($A30,DK!G:G,0)))</f>
        <v>TOR</v>
      </c>
      <c r="D30" s="28">
        <f t="array" ref="D30">((index(Pace!$B$2:$B$31,match($B30,Pace!$A$2:$A$31,0))*index(Pace!$B$2:$B$31,match($C30,Pace!$A$2:$A$31,0)))/Pace!$B$32)*1.025</f>
        <v>95.61776642</v>
      </c>
      <c r="E30" s="29">
        <f t="array" ref="E30">if(iferror(match($A30,Ghosts!A:A,0),0)&gt;0,0.18,((index(EPS!P:P,match($A30,EPS!A:A,0))*index(EPS!O:O,match($A30,EPS!A:A,0)))+(0.18*300))/(300+index(EPS!O:O,match($A30,EPS!A:A,0))))</f>
        <v>0.1317437326</v>
      </c>
      <c r="F30" s="30">
        <v>0.0</v>
      </c>
      <c r="G30" s="32"/>
      <c r="H30" s="34" t="str">
        <f t="shared" si="2"/>
        <v/>
      </c>
      <c r="I30" s="35" t="str">
        <f t="array" ref="I30">iferror(index(DK!A:A,match($A30,DK!G:G,0)),"")</f>
        <v>PG/SG</v>
      </c>
      <c r="J30" s="36">
        <f t="array" ref="J30">iferror(index(DK!C:C,match($A30,DK!G:G,0)),"")</f>
        <v>4000</v>
      </c>
      <c r="K30" s="28" t="str">
        <f t="array" ref="K30">iferror(if(or(H30=0,H30=""),"",(H30/index(DK!C:C,match(A30,DK!G:G,0))*1000)),"")</f>
        <v/>
      </c>
      <c r="L30" s="28" t="str">
        <f t="array" ref="L30">iferror(if(or(H30="",H30=0),"",((H30^sqrt(3))/index(DK!C:C,match(A30,DK!G:G,0)))*100),"")</f>
        <v/>
      </c>
      <c r="M30" s="34" t="str">
        <f t="shared" si="3"/>
        <v/>
      </c>
      <c r="N30" s="35" t="str">
        <f t="array" ref="N30">iferror(index(FD!B:B,match($A30,FD!Q:Q,0)),"")</f>
        <v>SF</v>
      </c>
      <c r="O30" s="36">
        <f t="array" ref="O30">iferror(index(FD!H:H,match($A30,FD!Q:Q,0)),"")</f>
        <v>4500</v>
      </c>
      <c r="P30" s="28" t="str">
        <f t="array" ref="P30">iferror(if(or(M30=0,M30=""),"",(M30/index(FD!H:H,match(A30,FD!Q:Q,0))*1000)),"")</f>
        <v/>
      </c>
      <c r="Q30" s="37" t="str">
        <f t="array" ref="Q30">iferror(if(or(M30="",M30=0),"",((M30^sqrt(3))/index(FD!H:H,match(A30,FD!Q:Q,0)))*100),"")</f>
        <v/>
      </c>
      <c r="R30" s="38" t="str">
        <f t="shared" si="4"/>
        <v/>
      </c>
      <c r="S30" s="39" t="str">
        <f t="array" ref="S30">if(R30="","", if(index(Index_of_Stuff!J:J,match(B30,Index_of_Stuff!F:F,0))&gt;0,(D30-index(Index_of_Stuff!J:J,match(B30,Index_of_Stuff!F:F,0)))*(R30/index(Index_of_Stuff!I:I,match(B30,Index_of_Stuff!F:F,0))),(D30/index(Index_of_Stuff!I:I,match(B30,Index_of_Stuff!F:F,0)))*R30))</f>
        <v/>
      </c>
      <c r="T30" s="40" t="str">
        <f t="array" ref="T30">if(or($F30=0,$F30=""),"", iferror(index(EPS!B:B,match($A30,EPS!$A:$A,0)),index(Ghosts!B:B,match($A30,Ghosts!$A:$A,0)))*($S30/(($F30/48)*$D30)/$E30))</f>
        <v/>
      </c>
      <c r="U30" s="40" t="str">
        <f t="array" ref="U30">if(or($F30=0,$F30=""),"", iferror(index(EPS!D:D,match($A30,EPS!$A:$A,0)),index(Ghosts!D:D,match($A30,Ghosts!$A:$A,0)))*($S30/(($F30/48)*$D30)/$E30))</f>
        <v/>
      </c>
      <c r="V30" s="40" t="str">
        <f t="array" ref="V30">if(or($F30=0,$F30=""),"", iferror(index(EPS!F:F,match($A30,EPS!$A:$A,0)),index(Ghosts!F:F,match($A30,Ghosts!$A:$A,0)))*($S30/(($F30/48)*$D30)/$E30))</f>
        <v/>
      </c>
      <c r="W30" s="40" t="str">
        <f t="array" ref="W30">if(or($F30=0,$F30=""),"", iferror(index(EPS!M:M,match($A30,EPS!$A:$A,0)),index(Ghosts!M:M,match($A30,Ghosts!$A:$A,0)))*($S30/(($F30/48)*$D30)/$E30))</f>
        <v/>
      </c>
      <c r="X30" s="39" t="str">
        <f t="shared" si="5"/>
        <v/>
      </c>
      <c r="Y30" s="41" t="str">
        <f t="array" ref="Y30">if(or(F30=0,F30=""),"",((iferror(index(EPS!H:H,match(A30,EPS!A:A,0)),index(Ghosts!H:H,match(A30,Ghosts!A:A,0)))*1.25)+(iferror(index(EPS!I:I,match(A30,EPS!A:A,0)),index(Ghosts!I:I,match(A30,Ghosts!A:A,0)))*1.25)+(iferror(index(EPS!J:J,match(A30,EPS!A:A,0)),index(Ghosts!J:J,match(A30,Ghosts!A:A,0)))*1.5)+(iferror(index(EPS!K:K,match(A30,EPS!A:A,0)),index(Ghosts!K:K,match(A30,Ghosts!A:A,0)))*2)+(iferror(index(EPS!L:L,match(A30,EPS!A:A,0)),index(Ghosts!L:L,match(A30,Ghosts!A:A,0)))*2))*D30*(F30/48))</f>
        <v/>
      </c>
      <c r="Z30" s="41" t="str">
        <f t="shared" si="6"/>
        <v/>
      </c>
      <c r="AA30" s="41" t="str">
        <f t="array" ref="AA30">if(or(F30=0,F30=""),"",((iferror(index(EPS!H:H,match(A30,EPS!A:A,0)),index(Ghosts!H:H,match(A30,Ghosts!A:A,0)))*1.2)+(iferror(index(EPS!I:I,match(A30,EPS!A:A,0)),index(Ghosts!I:I,match(A30,Ghosts!A:A,0)))*1.2)+(iferror(index(EPS!J:J,match(A30,EPS!A:A,0)),index(Ghosts!J:J,match(A30,Ghosts!A:A,0)))*1.5)+(iferror(index(EPS!K:K,match(A30,EPS!A:A,0)),index(Ghosts!K:K,match(A30,Ghosts!A:A,0)))*3)+(iferror(index(EPS!L:L,match(A30,EPS!A:A,0)),index(Ghosts!L:L,match(A30,Ghosts!A:A,0)))*3))*D30*(F30/48))</f>
        <v/>
      </c>
      <c r="AB30" s="42">
        <f t="shared" ref="AB30:AF30" si="34">if(iferror(search(AB$1,$I30),0)&gt;0,1,0)</f>
        <v>1</v>
      </c>
      <c r="AC30" s="42">
        <f t="shared" si="34"/>
        <v>1</v>
      </c>
      <c r="AD30" s="42">
        <f t="shared" si="34"/>
        <v>0</v>
      </c>
      <c r="AE30" s="42">
        <f t="shared" si="34"/>
        <v>0</v>
      </c>
      <c r="AF30" s="42">
        <f t="shared" si="34"/>
        <v>0</v>
      </c>
      <c r="AG30" s="25"/>
      <c r="AH30" s="25"/>
      <c r="AI30" s="25"/>
      <c r="AJ30" s="25"/>
      <c r="AK30" s="54"/>
      <c r="AL30" s="55"/>
    </row>
    <row r="31">
      <c r="A31" s="26" t="s">
        <v>470</v>
      </c>
      <c r="B31" s="25" t="str">
        <f t="array" ref="B31">iferror(index(FD!R:R,match($A31,FD!Q:Q,0)),index(DK!H:H,match($A31,DK!G:G,0)))</f>
        <v>CHI</v>
      </c>
      <c r="C31" s="25" t="str">
        <f t="array" ref="C31">iferror(index(FD!S:S,match($A31,FD!Q:Q,0)),index(DK!I:I,match($A31,DK!G:G,0)))</f>
        <v>TOR</v>
      </c>
      <c r="D31" s="28">
        <f t="array" ref="D31">((index(Pace!$B$2:$B$31,match($B31,Pace!$A$2:$A$31,0))*index(Pace!$B$2:$B$31,match($C31,Pace!$A$2:$A$31,0)))/Pace!$B$32)*1.025</f>
        <v>95.61776642</v>
      </c>
      <c r="E31" s="29">
        <f t="array" ref="E31">if(iferror(match($A31,Ghosts!A:A,0),0)&gt;0,0.18,((index(EPS!P:P,match($A31,EPS!A:A,0))*index(EPS!O:O,match($A31,EPS!A:A,0)))+(0.18*300))/(300+index(EPS!O:O,match($A31,EPS!A:A,0))))</f>
        <v>0.2151711409</v>
      </c>
      <c r="F31" s="30">
        <v>0.0</v>
      </c>
      <c r="G31" s="33"/>
      <c r="H31" s="34" t="str">
        <f t="shared" si="2"/>
        <v/>
      </c>
      <c r="I31" s="35" t="str">
        <f t="array" ref="I31">iferror(index(DK!A:A,match($A31,DK!G:G,0)),"")</f>
        <v>PG</v>
      </c>
      <c r="J31" s="36">
        <f t="array" ref="J31">iferror(index(DK!C:C,match($A31,DK!G:G,0)),"")</f>
        <v>3000</v>
      </c>
      <c r="K31" s="28" t="str">
        <f t="array" ref="K31">iferror(if(or(H31=0,H31=""),"",(H31/index(DK!C:C,match(A31,DK!G:G,0))*1000)),"")</f>
        <v/>
      </c>
      <c r="L31" s="28" t="str">
        <f t="array" ref="L31">iferror(if(or(H31="",H31=0),"",((H31^sqrt(3))/index(DK!C:C,match(A31,DK!G:G,0)))*100),"")</f>
        <v/>
      </c>
      <c r="M31" s="34" t="str">
        <f t="shared" si="3"/>
        <v/>
      </c>
      <c r="N31" s="35" t="str">
        <f t="array" ref="N31">iferror(index(FD!B:B,match($A31,FD!Q:Q,0)),"")</f>
        <v>PG</v>
      </c>
      <c r="O31" s="36">
        <f t="array" ref="O31">iferror(index(FD!H:H,match($A31,FD!Q:Q,0)),"")</f>
        <v>3000</v>
      </c>
      <c r="P31" s="28" t="str">
        <f t="array" ref="P31">iferror(if(or(M31=0,M31=""),"",(M31/index(FD!H:H,match(A31,FD!Q:Q,0))*1000)),"")</f>
        <v/>
      </c>
      <c r="Q31" s="37" t="str">
        <f t="array" ref="Q31">iferror(if(or(M31="",M31=0),"",((M31^sqrt(3))/index(FD!H:H,match(A31,FD!Q:Q,0)))*100),"")</f>
        <v/>
      </c>
      <c r="R31" s="38" t="str">
        <f t="shared" si="4"/>
        <v/>
      </c>
      <c r="S31" s="39" t="str">
        <f t="array" ref="S31">if(R31="","", if(index(Index_of_Stuff!J:J,match(B31,Index_of_Stuff!F:F,0))&gt;0,(D31-index(Index_of_Stuff!J:J,match(B31,Index_of_Stuff!F:F,0)))*(R31/index(Index_of_Stuff!I:I,match(B31,Index_of_Stuff!F:F,0))),(D31/index(Index_of_Stuff!I:I,match(B31,Index_of_Stuff!F:F,0)))*R31))</f>
        <v/>
      </c>
      <c r="T31" s="40" t="str">
        <f t="array" ref="T31">if(or($F31=0,$F31=""),"", iferror(index(EPS!B:B,match($A31,EPS!$A:$A,0)),index(Ghosts!B:B,match($A31,Ghosts!$A:$A,0)))*($S31/(($F31/48)*$D31)/$E31))</f>
        <v/>
      </c>
      <c r="U31" s="40" t="str">
        <f t="array" ref="U31">if(or($F31=0,$F31=""),"", iferror(index(EPS!D:D,match($A31,EPS!$A:$A,0)),index(Ghosts!D:D,match($A31,Ghosts!$A:$A,0)))*($S31/(($F31/48)*$D31)/$E31))</f>
        <v/>
      </c>
      <c r="V31" s="40" t="str">
        <f t="array" ref="V31">if(or($F31=0,$F31=""),"", iferror(index(EPS!F:F,match($A31,EPS!$A:$A,0)),index(Ghosts!F:F,match($A31,Ghosts!$A:$A,0)))*($S31/(($F31/48)*$D31)/$E31))</f>
        <v/>
      </c>
      <c r="W31" s="40" t="str">
        <f t="array" ref="W31">if(or($F31=0,$F31=""),"", iferror(index(EPS!M:M,match($A31,EPS!$A:$A,0)),index(Ghosts!M:M,match($A31,Ghosts!$A:$A,0)))*($S31/(($F31/48)*$D31)/$E31))</f>
        <v/>
      </c>
      <c r="X31" s="39" t="str">
        <f t="shared" si="5"/>
        <v/>
      </c>
      <c r="Y31" s="41" t="str">
        <f t="array" ref="Y31">if(or(F31=0,F31=""),"",((iferror(index(EPS!H:H,match(A31,EPS!A:A,0)),index(Ghosts!H:H,match(A31,Ghosts!A:A,0)))*1.25)+(iferror(index(EPS!I:I,match(A31,EPS!A:A,0)),index(Ghosts!I:I,match(A31,Ghosts!A:A,0)))*1.25)+(iferror(index(EPS!J:J,match(A31,EPS!A:A,0)),index(Ghosts!J:J,match(A31,Ghosts!A:A,0)))*1.5)+(iferror(index(EPS!K:K,match(A31,EPS!A:A,0)),index(Ghosts!K:K,match(A31,Ghosts!A:A,0)))*2)+(iferror(index(EPS!L:L,match(A31,EPS!A:A,0)),index(Ghosts!L:L,match(A31,Ghosts!A:A,0)))*2))*D31*(F31/48))</f>
        <v/>
      </c>
      <c r="Z31" s="41" t="str">
        <f t="shared" si="6"/>
        <v/>
      </c>
      <c r="AA31" s="41" t="str">
        <f t="array" ref="AA31">if(or(F31=0,F31=""),"",((iferror(index(EPS!H:H,match(A31,EPS!A:A,0)),index(Ghosts!H:H,match(A31,Ghosts!A:A,0)))*1.2)+(iferror(index(EPS!I:I,match(A31,EPS!A:A,0)),index(Ghosts!I:I,match(A31,Ghosts!A:A,0)))*1.2)+(iferror(index(EPS!J:J,match(A31,EPS!A:A,0)),index(Ghosts!J:J,match(A31,Ghosts!A:A,0)))*1.5)+(iferror(index(EPS!K:K,match(A31,EPS!A:A,0)),index(Ghosts!K:K,match(A31,Ghosts!A:A,0)))*3)+(iferror(index(EPS!L:L,match(A31,EPS!A:A,0)),index(Ghosts!L:L,match(A31,Ghosts!A:A,0)))*3))*D31*(F31/48))</f>
        <v/>
      </c>
      <c r="AB31" s="42">
        <f t="shared" ref="AB31:AF31" si="35">if(iferror(search(AB$1,$I31),0)&gt;0,1,0)</f>
        <v>1</v>
      </c>
      <c r="AC31" s="42">
        <f t="shared" si="35"/>
        <v>0</v>
      </c>
      <c r="AD31" s="42">
        <f t="shared" si="35"/>
        <v>0</v>
      </c>
      <c r="AE31" s="42">
        <f t="shared" si="35"/>
        <v>0</v>
      </c>
      <c r="AF31" s="42">
        <f t="shared" si="35"/>
        <v>0</v>
      </c>
      <c r="AG31" s="25"/>
      <c r="AH31" s="25"/>
      <c r="AI31" s="25"/>
      <c r="AJ31" s="25"/>
      <c r="AK31" s="54"/>
      <c r="AL31" s="55"/>
    </row>
    <row r="32">
      <c r="A32" s="26" t="s">
        <v>471</v>
      </c>
      <c r="B32" s="25" t="str">
        <f t="array" ref="B32">iferror(index(FD!R:R,match($A32,FD!Q:Q,0)),index(DK!H:H,match($A32,DK!G:G,0)))</f>
        <v>CHI</v>
      </c>
      <c r="C32" s="25" t="str">
        <f t="array" ref="C32">iferror(index(FD!S:S,match($A32,FD!Q:Q,0)),index(DK!I:I,match($A32,DK!G:G,0)))</f>
        <v>TOR</v>
      </c>
      <c r="D32" s="28">
        <f t="array" ref="D32">((index(Pace!$B$2:$B$31,match($B32,Pace!$A$2:$A$31,0))*index(Pace!$B$2:$B$31,match($C32,Pace!$A$2:$A$31,0)))/Pace!$B$32)*1.025</f>
        <v>95.61776642</v>
      </c>
      <c r="E32" s="29">
        <f t="array" ref="E32">if(iferror(match($A32,Ghosts!A:A,0),0)&gt;0,0.18,((index(EPS!P:P,match($A32,EPS!A:A,0))*index(EPS!O:O,match($A32,EPS!A:A,0)))+(0.18*300))/(300+index(EPS!O:O,match($A32,EPS!A:A,0))))</f>
        <v>0.196618219</v>
      </c>
      <c r="F32" s="30">
        <v>0.0</v>
      </c>
      <c r="G32" s="33"/>
      <c r="H32" s="34" t="str">
        <f t="shared" si="2"/>
        <v/>
      </c>
      <c r="I32" s="35" t="str">
        <f t="array" ref="I32">iferror(index(DK!A:A,match($A32,DK!G:G,0)),"")</f>
        <v>PF/C</v>
      </c>
      <c r="J32" s="36">
        <f t="array" ref="J32">iferror(index(DK!C:C,match($A32,DK!G:G,0)),"")</f>
        <v>5000</v>
      </c>
      <c r="K32" s="28" t="str">
        <f t="array" ref="K32">iferror(if(or(H32=0,H32=""),"",(H32/index(DK!C:C,match(A32,DK!G:G,0))*1000)),"")</f>
        <v/>
      </c>
      <c r="L32" s="28" t="str">
        <f t="array" ref="L32">iferror(if(or(H32="",H32=0),"",((H32^sqrt(3))/index(DK!C:C,match(A32,DK!G:G,0)))*100),"")</f>
        <v/>
      </c>
      <c r="M32" s="34" t="str">
        <f t="shared" si="3"/>
        <v/>
      </c>
      <c r="N32" s="35" t="str">
        <f t="array" ref="N32">iferror(index(FD!B:B,match($A32,FD!Q:Q,0)),"")</f>
        <v>PF</v>
      </c>
      <c r="O32" s="36">
        <f t="array" ref="O32">iferror(index(FD!H:H,match($A32,FD!Q:Q,0)),"")</f>
        <v>4800</v>
      </c>
      <c r="P32" s="28" t="str">
        <f t="array" ref="P32">iferror(if(or(M32=0,M32=""),"",(M32/index(FD!H:H,match(A32,FD!Q:Q,0))*1000)),"")</f>
        <v/>
      </c>
      <c r="Q32" s="37" t="str">
        <f t="array" ref="Q32">iferror(if(or(M32="",M32=0),"",((M32^sqrt(3))/index(FD!H:H,match(A32,FD!Q:Q,0)))*100),"")</f>
        <v/>
      </c>
      <c r="R32" s="38" t="str">
        <f t="shared" si="4"/>
        <v/>
      </c>
      <c r="S32" s="39" t="str">
        <f t="array" ref="S32">if(R32="","", if(index(Index_of_Stuff!J:J,match(B32,Index_of_Stuff!F:F,0))&gt;0,(D32-index(Index_of_Stuff!J:J,match(B32,Index_of_Stuff!F:F,0)))*(R32/index(Index_of_Stuff!I:I,match(B32,Index_of_Stuff!F:F,0))),(D32/index(Index_of_Stuff!I:I,match(B32,Index_of_Stuff!F:F,0)))*R32))</f>
        <v/>
      </c>
      <c r="T32" s="40" t="str">
        <f t="array" ref="T32">if(or($F32=0,$F32=""),"", iferror(index(EPS!B:B,match($A32,EPS!$A:$A,0)),index(Ghosts!B:B,match($A32,Ghosts!$A:$A,0)))*($S32/(($F32/48)*$D32)/$E32))</f>
        <v/>
      </c>
      <c r="U32" s="40" t="str">
        <f t="array" ref="U32">if(or($F32=0,$F32=""),"", iferror(index(EPS!D:D,match($A32,EPS!$A:$A,0)),index(Ghosts!D:D,match($A32,Ghosts!$A:$A,0)))*($S32/(($F32/48)*$D32)/$E32))</f>
        <v/>
      </c>
      <c r="V32" s="40" t="str">
        <f t="array" ref="V32">if(or($F32=0,$F32=""),"", iferror(index(EPS!F:F,match($A32,EPS!$A:$A,0)),index(Ghosts!F:F,match($A32,Ghosts!$A:$A,0)))*($S32/(($F32/48)*$D32)/$E32))</f>
        <v/>
      </c>
      <c r="W32" s="40" t="str">
        <f t="array" ref="W32">if(or($F32=0,$F32=""),"", iferror(index(EPS!M:M,match($A32,EPS!$A:$A,0)),index(Ghosts!M:M,match($A32,Ghosts!$A:$A,0)))*($S32/(($F32/48)*$D32)/$E32))</f>
        <v/>
      </c>
      <c r="X32" s="39" t="str">
        <f t="shared" si="5"/>
        <v/>
      </c>
      <c r="Y32" s="41" t="str">
        <f t="array" ref="Y32">if(or(F32=0,F32=""),"",((iferror(index(EPS!H:H,match(A32,EPS!A:A,0)),index(Ghosts!H:H,match(A32,Ghosts!A:A,0)))*1.25)+(iferror(index(EPS!I:I,match(A32,EPS!A:A,0)),index(Ghosts!I:I,match(A32,Ghosts!A:A,0)))*1.25)+(iferror(index(EPS!J:J,match(A32,EPS!A:A,0)),index(Ghosts!J:J,match(A32,Ghosts!A:A,0)))*1.5)+(iferror(index(EPS!K:K,match(A32,EPS!A:A,0)),index(Ghosts!K:K,match(A32,Ghosts!A:A,0)))*2)+(iferror(index(EPS!L:L,match(A32,EPS!A:A,0)),index(Ghosts!L:L,match(A32,Ghosts!A:A,0)))*2))*D32*(F32/48))</f>
        <v/>
      </c>
      <c r="Z32" s="41" t="str">
        <f t="shared" si="6"/>
        <v/>
      </c>
      <c r="AA32" s="41" t="str">
        <f t="array" ref="AA32">if(or(F32=0,F32=""),"",((iferror(index(EPS!H:H,match(A32,EPS!A:A,0)),index(Ghosts!H:H,match(A32,Ghosts!A:A,0)))*1.2)+(iferror(index(EPS!I:I,match(A32,EPS!A:A,0)),index(Ghosts!I:I,match(A32,Ghosts!A:A,0)))*1.2)+(iferror(index(EPS!J:J,match(A32,EPS!A:A,0)),index(Ghosts!J:J,match(A32,Ghosts!A:A,0)))*1.5)+(iferror(index(EPS!K:K,match(A32,EPS!A:A,0)),index(Ghosts!K:K,match(A32,Ghosts!A:A,0)))*3)+(iferror(index(EPS!L:L,match(A32,EPS!A:A,0)),index(Ghosts!L:L,match(A32,Ghosts!A:A,0)))*3))*D32*(F32/48))</f>
        <v/>
      </c>
      <c r="AB32" s="42">
        <f t="shared" ref="AB32:AF32" si="36">if(iferror(search(AB$1,$I32),0)&gt;0,1,0)</f>
        <v>0</v>
      </c>
      <c r="AC32" s="42">
        <f t="shared" si="36"/>
        <v>0</v>
      </c>
      <c r="AD32" s="42">
        <f t="shared" si="36"/>
        <v>0</v>
      </c>
      <c r="AE32" s="42">
        <f t="shared" si="36"/>
        <v>1</v>
      </c>
      <c r="AF32" s="42">
        <f t="shared" si="36"/>
        <v>1</v>
      </c>
      <c r="AG32" s="25"/>
      <c r="AH32" s="25"/>
      <c r="AI32" s="25"/>
      <c r="AJ32" s="25"/>
      <c r="AK32" s="54"/>
      <c r="AL32" s="55"/>
    </row>
    <row r="33">
      <c r="A33" s="26" t="s">
        <v>472</v>
      </c>
      <c r="B33" s="25" t="str">
        <f t="array" ref="B33">iferror(index(FD!R:R,match($A33,FD!Q:Q,0)),index(DK!H:H,match($A33,DK!G:G,0)))</f>
        <v>CHI</v>
      </c>
      <c r="C33" s="25" t="str">
        <f t="array" ref="C33">iferror(index(FD!S:S,match($A33,FD!Q:Q,0)),index(DK!I:I,match($A33,DK!G:G,0)))</f>
        <v>TOR</v>
      </c>
      <c r="D33" s="28">
        <f t="array" ref="D33">((index(Pace!$B$2:$B$31,match($B33,Pace!$A$2:$A$31,0))*index(Pace!$B$2:$B$31,match($C33,Pace!$A$2:$A$31,0)))/Pace!$B$32)*1.025</f>
        <v>95.61776642</v>
      </c>
      <c r="E33" s="29">
        <f t="array" ref="E33">if(iferror(match($A33,Ghosts!A:A,0),0)&gt;0,0.18,((index(EPS!P:P,match($A33,EPS!A:A,0))*index(EPS!O:O,match($A33,EPS!A:A,0)))+(0.18*300))/(300+index(EPS!O:O,match($A33,EPS!A:A,0))))</f>
        <v>0.1791157556</v>
      </c>
      <c r="F33" s="30">
        <v>0.0</v>
      </c>
      <c r="G33" s="33"/>
      <c r="H33" s="34" t="str">
        <f t="shared" si="2"/>
        <v/>
      </c>
      <c r="I33" s="35" t="str">
        <f t="array" ref="I33">iferror(index(DK!A:A,match($A33,DK!G:G,0)),"")</f>
        <v>PG</v>
      </c>
      <c r="J33" s="36">
        <f t="array" ref="J33">iferror(index(DK!C:C,match($A33,DK!G:G,0)),"")</f>
        <v>3000</v>
      </c>
      <c r="K33" s="28" t="str">
        <f t="array" ref="K33">iferror(if(or(H33=0,H33=""),"",(H33/index(DK!C:C,match(A33,DK!G:G,0))*1000)),"")</f>
        <v/>
      </c>
      <c r="L33" s="28" t="str">
        <f t="array" ref="L33">iferror(if(or(H33="",H33=0),"",((H33^sqrt(3))/index(DK!C:C,match(A33,DK!G:G,0)))*100),"")</f>
        <v/>
      </c>
      <c r="M33" s="34" t="str">
        <f t="shared" si="3"/>
        <v/>
      </c>
      <c r="N33" s="35" t="str">
        <f t="array" ref="N33">iferror(index(FD!B:B,match($A33,FD!Q:Q,0)),"")</f>
        <v>PG</v>
      </c>
      <c r="O33" s="36">
        <f t="array" ref="O33">iferror(index(FD!H:H,match($A33,FD!Q:Q,0)),"")</f>
        <v>3000</v>
      </c>
      <c r="P33" s="28" t="str">
        <f t="array" ref="P33">iferror(if(or(M33=0,M33=""),"",(M33/index(FD!H:H,match(A33,FD!Q:Q,0))*1000)),"")</f>
        <v/>
      </c>
      <c r="Q33" s="37" t="str">
        <f t="array" ref="Q33">iferror(if(or(M33="",M33=0),"",((M33^sqrt(3))/index(FD!H:H,match(A33,FD!Q:Q,0)))*100),"")</f>
        <v/>
      </c>
      <c r="R33" s="38" t="str">
        <f t="shared" si="4"/>
        <v/>
      </c>
      <c r="S33" s="39" t="str">
        <f t="array" ref="S33">if(R33="","", if(index(Index_of_Stuff!J:J,match(B33,Index_of_Stuff!F:F,0))&gt;0,(D33-index(Index_of_Stuff!J:J,match(B33,Index_of_Stuff!F:F,0)))*(R33/index(Index_of_Stuff!I:I,match(B33,Index_of_Stuff!F:F,0))),(D33/index(Index_of_Stuff!I:I,match(B33,Index_of_Stuff!F:F,0)))*R33))</f>
        <v/>
      </c>
      <c r="T33" s="40" t="str">
        <f t="array" ref="T33">if(or($F33=0,$F33=""),"", iferror(index(EPS!B:B,match($A33,EPS!$A:$A,0)),index(Ghosts!B:B,match($A33,Ghosts!$A:$A,0)))*($S33/(($F33/48)*$D33)/$E33))</f>
        <v/>
      </c>
      <c r="U33" s="40" t="str">
        <f t="array" ref="U33">if(or($F33=0,$F33=""),"", iferror(index(EPS!D:D,match($A33,EPS!$A:$A,0)),index(Ghosts!D:D,match($A33,Ghosts!$A:$A,0)))*($S33/(($F33/48)*$D33)/$E33))</f>
        <v/>
      </c>
      <c r="V33" s="40" t="str">
        <f t="array" ref="V33">if(or($F33=0,$F33=""),"", iferror(index(EPS!F:F,match($A33,EPS!$A:$A,0)),index(Ghosts!F:F,match($A33,Ghosts!$A:$A,0)))*($S33/(($F33/48)*$D33)/$E33))</f>
        <v/>
      </c>
      <c r="W33" s="40" t="str">
        <f t="array" ref="W33">if(or($F33=0,$F33=""),"", iferror(index(EPS!M:M,match($A33,EPS!$A:$A,0)),index(Ghosts!M:M,match($A33,Ghosts!$A:$A,0)))*($S33/(($F33/48)*$D33)/$E33))</f>
        <v/>
      </c>
      <c r="X33" s="39" t="str">
        <f t="shared" si="5"/>
        <v/>
      </c>
      <c r="Y33" s="41" t="str">
        <f t="array" ref="Y33">if(or(F33=0,F33=""),"",((iferror(index(EPS!H:H,match(A33,EPS!A:A,0)),index(Ghosts!H:H,match(A33,Ghosts!A:A,0)))*1.25)+(iferror(index(EPS!I:I,match(A33,EPS!A:A,0)),index(Ghosts!I:I,match(A33,Ghosts!A:A,0)))*1.25)+(iferror(index(EPS!J:J,match(A33,EPS!A:A,0)),index(Ghosts!J:J,match(A33,Ghosts!A:A,0)))*1.5)+(iferror(index(EPS!K:K,match(A33,EPS!A:A,0)),index(Ghosts!K:K,match(A33,Ghosts!A:A,0)))*2)+(iferror(index(EPS!L:L,match(A33,EPS!A:A,0)),index(Ghosts!L:L,match(A33,Ghosts!A:A,0)))*2))*D33*(F33/48))</f>
        <v/>
      </c>
      <c r="Z33" s="41" t="str">
        <f t="shared" si="6"/>
        <v/>
      </c>
      <c r="AA33" s="41" t="str">
        <f t="array" ref="AA33">if(or(F33=0,F33=""),"",((iferror(index(EPS!H:H,match(A33,EPS!A:A,0)),index(Ghosts!H:H,match(A33,Ghosts!A:A,0)))*1.2)+(iferror(index(EPS!I:I,match(A33,EPS!A:A,0)),index(Ghosts!I:I,match(A33,Ghosts!A:A,0)))*1.2)+(iferror(index(EPS!J:J,match(A33,EPS!A:A,0)),index(Ghosts!J:J,match(A33,Ghosts!A:A,0)))*1.5)+(iferror(index(EPS!K:K,match(A33,EPS!A:A,0)),index(Ghosts!K:K,match(A33,Ghosts!A:A,0)))*3)+(iferror(index(EPS!L:L,match(A33,EPS!A:A,0)),index(Ghosts!L:L,match(A33,Ghosts!A:A,0)))*3))*D33*(F33/48))</f>
        <v/>
      </c>
      <c r="AB33" s="42">
        <f t="shared" ref="AB33:AF33" si="37">if(iferror(search(AB$1,$I33),0)&gt;0,1,0)</f>
        <v>1</v>
      </c>
      <c r="AC33" s="42">
        <f t="shared" si="37"/>
        <v>0</v>
      </c>
      <c r="AD33" s="42">
        <f t="shared" si="37"/>
        <v>0</v>
      </c>
      <c r="AE33" s="42">
        <f t="shared" si="37"/>
        <v>0</v>
      </c>
      <c r="AF33" s="42">
        <f t="shared" si="37"/>
        <v>0</v>
      </c>
      <c r="AG33" s="25"/>
      <c r="AH33" s="25"/>
      <c r="AI33" s="25"/>
      <c r="AJ33" s="25"/>
      <c r="AK33" s="54"/>
      <c r="AL33" s="55"/>
    </row>
    <row r="34">
      <c r="A34" s="26" t="s">
        <v>473</v>
      </c>
      <c r="B34" s="25" t="str">
        <f t="array" ref="B34">iferror(index(FD!R:R,match($A34,FD!Q:Q,0)),index(DK!H:H,match($A34,DK!G:G,0)))</f>
        <v>CHI</v>
      </c>
      <c r="C34" s="25" t="str">
        <f t="array" ref="C34">iferror(index(FD!S:S,match($A34,FD!Q:Q,0)),index(DK!I:I,match($A34,DK!G:G,0)))</f>
        <v>TOR</v>
      </c>
      <c r="D34" s="28">
        <f t="array" ref="D34">((index(Pace!$B$2:$B$31,match($B34,Pace!$A$2:$A$31,0))*index(Pace!$B$2:$B$31,match($C34,Pace!$A$2:$A$31,0)))/Pace!$B$32)*1.025</f>
        <v>95.61776642</v>
      </c>
      <c r="E34" s="29">
        <f t="array" ref="E34">if(iferror(match($A34,Ghosts!A:A,0),0)&gt;0,0.18,((index(EPS!P:P,match($A34,EPS!A:A,0))*index(EPS!O:O,match($A34,EPS!A:A,0)))+(0.18*300))/(300+index(EPS!O:O,match($A34,EPS!A:A,0))))</f>
        <v>0.1744850445</v>
      </c>
      <c r="F34" s="30">
        <v>0.0</v>
      </c>
      <c r="G34" s="33"/>
      <c r="H34" s="34" t="str">
        <f t="shared" si="2"/>
        <v/>
      </c>
      <c r="I34" s="35" t="str">
        <f t="array" ref="I34">iferror(index(DK!A:A,match($A34,DK!G:G,0)),"")</f>
        <v>PG/SG</v>
      </c>
      <c r="J34" s="36">
        <f t="array" ref="J34">iferror(index(DK!C:C,match($A34,DK!G:G,0)),"")</f>
        <v>4500</v>
      </c>
      <c r="K34" s="28" t="str">
        <f t="array" ref="K34">iferror(if(or(H34=0,H34=""),"",(H34/index(DK!C:C,match(A34,DK!G:G,0))*1000)),"")</f>
        <v/>
      </c>
      <c r="L34" s="28" t="str">
        <f t="array" ref="L34">iferror(if(or(H34="",H34=0),"",((H34^sqrt(3))/index(DK!C:C,match(A34,DK!G:G,0)))*100),"")</f>
        <v/>
      </c>
      <c r="M34" s="34" t="str">
        <f t="shared" si="3"/>
        <v/>
      </c>
      <c r="N34" s="35" t="str">
        <f t="array" ref="N34">iferror(index(FD!B:B,match($A34,FD!Q:Q,0)),"")</f>
        <v>SG</v>
      </c>
      <c r="O34" s="36">
        <f t="array" ref="O34">iferror(index(FD!H:H,match($A34,FD!Q:Q,0)),"")</f>
        <v>5000</v>
      </c>
      <c r="P34" s="28" t="str">
        <f t="array" ref="P34">iferror(if(or(M34=0,M34=""),"",(M34/index(FD!H:H,match(A34,FD!Q:Q,0))*1000)),"")</f>
        <v/>
      </c>
      <c r="Q34" s="37" t="str">
        <f t="array" ref="Q34">iferror(if(or(M34="",M34=0),"",((M34^sqrt(3))/index(FD!H:H,match(A34,FD!Q:Q,0)))*100),"")</f>
        <v/>
      </c>
      <c r="R34" s="38" t="str">
        <f t="shared" si="4"/>
        <v/>
      </c>
      <c r="S34" s="39" t="str">
        <f t="array" ref="S34">if(R34="","", if(index(Index_of_Stuff!J:J,match(B34,Index_of_Stuff!F:F,0))&gt;0,(D34-index(Index_of_Stuff!J:J,match(B34,Index_of_Stuff!F:F,0)))*(R34/index(Index_of_Stuff!I:I,match(B34,Index_of_Stuff!F:F,0))),(D34/index(Index_of_Stuff!I:I,match(B34,Index_of_Stuff!F:F,0)))*R34))</f>
        <v/>
      </c>
      <c r="T34" s="40" t="str">
        <f t="array" ref="T34">if(or($F34=0,$F34=""),"", iferror(index(EPS!B:B,match($A34,EPS!$A:$A,0)),index(Ghosts!B:B,match($A34,Ghosts!$A:$A,0)))*($S34/(($F34/48)*$D34)/$E34))</f>
        <v/>
      </c>
      <c r="U34" s="40" t="str">
        <f t="array" ref="U34">if(or($F34=0,$F34=""),"", iferror(index(EPS!D:D,match($A34,EPS!$A:$A,0)),index(Ghosts!D:D,match($A34,Ghosts!$A:$A,0)))*($S34/(($F34/48)*$D34)/$E34))</f>
        <v/>
      </c>
      <c r="V34" s="40" t="str">
        <f t="array" ref="V34">if(or($F34=0,$F34=""),"", iferror(index(EPS!F:F,match($A34,EPS!$A:$A,0)),index(Ghosts!F:F,match($A34,Ghosts!$A:$A,0)))*($S34/(($F34/48)*$D34)/$E34))</f>
        <v/>
      </c>
      <c r="W34" s="40" t="str">
        <f t="array" ref="W34">if(or($F34=0,$F34=""),"", iferror(index(EPS!M:M,match($A34,EPS!$A:$A,0)),index(Ghosts!M:M,match($A34,Ghosts!$A:$A,0)))*($S34/(($F34/48)*$D34)/$E34))</f>
        <v/>
      </c>
      <c r="X34" s="39" t="str">
        <f t="shared" si="5"/>
        <v/>
      </c>
      <c r="Y34" s="41" t="str">
        <f t="array" ref="Y34">if(or(F34=0,F34=""),"",((iferror(index(EPS!H:H,match(A34,EPS!A:A,0)),index(Ghosts!H:H,match(A34,Ghosts!A:A,0)))*1.25)+(iferror(index(EPS!I:I,match(A34,EPS!A:A,0)),index(Ghosts!I:I,match(A34,Ghosts!A:A,0)))*1.25)+(iferror(index(EPS!J:J,match(A34,EPS!A:A,0)),index(Ghosts!J:J,match(A34,Ghosts!A:A,0)))*1.5)+(iferror(index(EPS!K:K,match(A34,EPS!A:A,0)),index(Ghosts!K:K,match(A34,Ghosts!A:A,0)))*2)+(iferror(index(EPS!L:L,match(A34,EPS!A:A,0)),index(Ghosts!L:L,match(A34,Ghosts!A:A,0)))*2))*D34*(F34/48))</f>
        <v/>
      </c>
      <c r="Z34" s="41" t="str">
        <f t="shared" si="6"/>
        <v/>
      </c>
      <c r="AA34" s="41" t="str">
        <f t="array" ref="AA34">if(or(F34=0,F34=""),"",((iferror(index(EPS!H:H,match(A34,EPS!A:A,0)),index(Ghosts!H:H,match(A34,Ghosts!A:A,0)))*1.2)+(iferror(index(EPS!I:I,match(A34,EPS!A:A,0)),index(Ghosts!I:I,match(A34,Ghosts!A:A,0)))*1.2)+(iferror(index(EPS!J:J,match(A34,EPS!A:A,0)),index(Ghosts!J:J,match(A34,Ghosts!A:A,0)))*1.5)+(iferror(index(EPS!K:K,match(A34,EPS!A:A,0)),index(Ghosts!K:K,match(A34,Ghosts!A:A,0)))*3)+(iferror(index(EPS!L:L,match(A34,EPS!A:A,0)),index(Ghosts!L:L,match(A34,Ghosts!A:A,0)))*3))*D34*(F34/48))</f>
        <v/>
      </c>
      <c r="AB34" s="42">
        <f t="shared" ref="AB34:AF34" si="38">if(iferror(search(AB$1,$I34),0)&gt;0,1,0)</f>
        <v>1</v>
      </c>
      <c r="AC34" s="42">
        <f t="shared" si="38"/>
        <v>1</v>
      </c>
      <c r="AD34" s="42">
        <f t="shared" si="38"/>
        <v>0</v>
      </c>
      <c r="AE34" s="42">
        <f t="shared" si="38"/>
        <v>0</v>
      </c>
      <c r="AF34" s="42">
        <f t="shared" si="38"/>
        <v>0</v>
      </c>
      <c r="AG34" s="25"/>
      <c r="AH34" s="25"/>
      <c r="AI34" s="25"/>
      <c r="AJ34" s="25"/>
      <c r="AK34" s="25"/>
      <c r="AL34" s="25"/>
    </row>
    <row r="35">
      <c r="A35" s="26" t="s">
        <v>105</v>
      </c>
      <c r="B35" s="25" t="str">
        <f t="array" ref="B35">iferror(index(FD!R:R,match($A35,FD!Q:Q,0)),index(DK!H:H,match($A35,DK!G:G,0)))</f>
        <v>CHO</v>
      </c>
      <c r="C35" s="25" t="str">
        <f t="array" ref="C35">iferror(index(FD!S:S,match($A35,FD!Q:Q,0)),index(DK!I:I,match($A35,DK!G:G,0)))</f>
        <v>NYK</v>
      </c>
      <c r="D35" s="28">
        <f t="array" ref="D35">((index(Pace!$B$2:$B$31,match($B35,Pace!$A$2:$A$31,0))*index(Pace!$B$2:$B$31,match($C35,Pace!$A$2:$A$31,0)))/Pace!$B$32)*1.025</f>
        <v>98.8686803</v>
      </c>
      <c r="E35" s="29">
        <f t="array" ref="E35">if(iferror(match($A35,Ghosts!A:A,0),0)&gt;0,0.18,((index(EPS!P:P,match($A35,EPS!A:A,0))*index(EPS!O:O,match($A35,EPS!A:A,0)))+(0.18*300))/(300+index(EPS!O:O,match($A35,EPS!A:A,0))))</f>
        <v>0.2791242382</v>
      </c>
      <c r="F35" s="30">
        <v>33.0</v>
      </c>
      <c r="G35" s="32"/>
      <c r="H35" s="34">
        <f t="shared" si="2"/>
        <v>35.42060832</v>
      </c>
      <c r="I35" s="35" t="str">
        <f t="array" ref="I35">iferror(index(DK!A:A,match($A35,DK!G:G,0)),"")</f>
        <v>PG</v>
      </c>
      <c r="J35" s="36">
        <f t="array" ref="J35">iferror(index(DK!C:C,match($A35,DK!G:G,0)),"")</f>
        <v>7300</v>
      </c>
      <c r="K35" s="28">
        <f t="array" ref="K35">iferror(if(or(H35=0,H35=""),"",(H35/index(DK!C:C,match(A35,DK!G:G,0))*1000)),"")</f>
        <v>4.852138126</v>
      </c>
      <c r="L35" s="28">
        <f t="array" ref="L35">iferror(if(or(H35="",H35=0),"",((H35^sqrt(3))/index(DK!C:C,match(A35,DK!G:G,0)))*100),"")</f>
        <v>6.607957982</v>
      </c>
      <c r="M35" s="34">
        <f t="shared" si="3"/>
        <v>34.46355645</v>
      </c>
      <c r="N35" s="35" t="str">
        <f t="array" ref="N35">iferror(index(FD!B:B,match($A35,FD!Q:Q,0)),"")</f>
        <v>PG</v>
      </c>
      <c r="O35" s="36">
        <f t="array" ref="O35">iferror(index(FD!H:H,match($A35,FD!Q:Q,0)),"")</f>
        <v>7400</v>
      </c>
      <c r="P35" s="28">
        <f t="array" ref="P35">iferror(if(or(M35=0,M35=""),"",(M35/index(FD!H:H,match(A35,FD!Q:Q,0))*1000)),"")</f>
        <v>4.657237359</v>
      </c>
      <c r="Q35" s="37">
        <f t="array" ref="Q35">iferror(if(or(M35="",M35=0),"",((M35^sqrt(3))/index(FD!H:H,match(A35,FD!Q:Q,0)))*100),"")</f>
        <v>6.216616398</v>
      </c>
      <c r="R35" s="38">
        <f t="shared" si="4"/>
        <v>20.37304237</v>
      </c>
      <c r="S35" s="39">
        <f t="array" ref="S35">if(R35="","", if(index(Index_of_Stuff!J:J,match(B35,Index_of_Stuff!F:F,0))&gt;0,(D35-index(Index_of_Stuff!J:J,match(B35,Index_of_Stuff!F:F,0)))*(R35/index(Index_of_Stuff!I:I,match(B35,Index_of_Stuff!F:F,0))),(D35/index(Index_of_Stuff!I:I,match(B35,Index_of_Stuff!F:F,0)))*R35))</f>
        <v>20.08412157</v>
      </c>
      <c r="T35" s="40">
        <f t="array" ref="T35">if(or($F35=0,$F35=""),"", iferror(index(EPS!B:B,match($A35,EPS!$A:$A,0)),index(Ghosts!B:B,match($A35,Ghosts!$A:$A,0)))*($S35/(($F35/48)*$D35)/$E35))</f>
        <v>0.07219518369</v>
      </c>
      <c r="U35" s="40">
        <f t="array" ref="U35">if(or($F35=0,$F35=""),"", iferror(index(EPS!D:D,match($A35,EPS!$A:$A,0)),index(Ghosts!D:D,match($A35,Ghosts!$A:$A,0)))*($S35/(($F35/48)*$D35)/$E35))</f>
        <v>0.03175741218</v>
      </c>
      <c r="V35" s="40">
        <f t="array" ref="V35">if(or($F35=0,$F35=""),"", iferror(index(EPS!F:F,match($A35,EPS!$A:$A,0)),index(Ghosts!F:F,match($A35,Ghosts!$A:$A,0)))*($S35/(($F35/48)*$D35)/$E35))</f>
        <v>0.06097423139</v>
      </c>
      <c r="W35" s="40">
        <f t="array" ref="W35">if(or($F35=0,$F35=""),"", iferror(index(EPS!M:M,match($A35,EPS!$A:$A,0)),index(Ghosts!M:M,match($A35,Ghosts!$A:$A,0)))*($S35/(($F35/48)*$D35)/$E35))</f>
        <v>0.02932267725</v>
      </c>
      <c r="X35" s="39">
        <f t="shared" si="5"/>
        <v>20.51769959</v>
      </c>
      <c r="Y35" s="41">
        <f t="array" ref="Y35">if(or(F35=0,F35=""),"",((iferror(index(EPS!H:H,match(A35,EPS!A:A,0)),index(Ghosts!H:H,match(A35,Ghosts!A:A,0)))*1.25)+(iferror(index(EPS!I:I,match(A35,EPS!A:A,0)),index(Ghosts!I:I,match(A35,Ghosts!A:A,0)))*1.25)+(iferror(index(EPS!J:J,match(A35,EPS!A:A,0)),index(Ghosts!J:J,match(A35,Ghosts!A:A,0)))*1.5)+(iferror(index(EPS!K:K,match(A35,EPS!A:A,0)),index(Ghosts!K:K,match(A35,Ghosts!A:A,0)))*2)+(iferror(index(EPS!L:L,match(A35,EPS!A:A,0)),index(Ghosts!L:L,match(A35,Ghosts!A:A,0)))*2))*D35*(F35/48))</f>
        <v>14.90290873</v>
      </c>
      <c r="Z35" s="41">
        <f t="shared" si="6"/>
        <v>18.44182502</v>
      </c>
      <c r="AA35" s="41">
        <f t="array" ref="AA35">if(or(F35=0,F35=""),"",((iferror(index(EPS!H:H,match(A35,EPS!A:A,0)),index(Ghosts!H:H,match(A35,Ghosts!A:A,0)))*1.2)+(iferror(index(EPS!I:I,match(A35,EPS!A:A,0)),index(Ghosts!I:I,match(A35,Ghosts!A:A,0)))*1.2)+(iferror(index(EPS!J:J,match(A35,EPS!A:A,0)),index(Ghosts!J:J,match(A35,Ghosts!A:A,0)))*1.5)+(iferror(index(EPS!K:K,match(A35,EPS!A:A,0)),index(Ghosts!K:K,match(A35,Ghosts!A:A,0)))*3)+(iferror(index(EPS!L:L,match(A35,EPS!A:A,0)),index(Ghosts!L:L,match(A35,Ghosts!A:A,0)))*3))*D35*(F35/48))</f>
        <v>16.02173144</v>
      </c>
      <c r="AB35" s="42">
        <f t="shared" ref="AB35:AF35" si="39">if(iferror(search(AB$1,$I35),0)&gt;0,1,0)</f>
        <v>1</v>
      </c>
      <c r="AC35" s="42">
        <f t="shared" si="39"/>
        <v>0</v>
      </c>
      <c r="AD35" s="42">
        <f t="shared" si="39"/>
        <v>0</v>
      </c>
      <c r="AE35" s="42">
        <f t="shared" si="39"/>
        <v>0</v>
      </c>
      <c r="AF35" s="42">
        <f t="shared" si="39"/>
        <v>0</v>
      </c>
      <c r="AG35" s="25"/>
      <c r="AH35" s="25"/>
      <c r="AI35" s="25"/>
      <c r="AJ35" s="25"/>
      <c r="AK35" s="25"/>
      <c r="AL35" s="25"/>
    </row>
    <row r="36">
      <c r="A36" s="26" t="s">
        <v>108</v>
      </c>
      <c r="B36" s="25" t="str">
        <f t="array" ref="B36">iferror(index(FD!R:R,match($A36,FD!Q:Q,0)),index(DK!H:H,match($A36,DK!G:G,0)))</f>
        <v>CHO</v>
      </c>
      <c r="C36" s="25" t="str">
        <f t="array" ref="C36">iferror(index(FD!S:S,match($A36,FD!Q:Q,0)),index(DK!I:I,match($A36,DK!G:G,0)))</f>
        <v>NYK</v>
      </c>
      <c r="D36" s="28">
        <f t="array" ref="D36">((index(Pace!$B$2:$B$31,match($B36,Pace!$A$2:$A$31,0))*index(Pace!$B$2:$B$31,match($C36,Pace!$A$2:$A$31,0)))/Pace!$B$32)*1.025</f>
        <v>98.8686803</v>
      </c>
      <c r="E36" s="29">
        <f t="array" ref="E36">if(iferror(match($A36,Ghosts!A:A,0),0)&gt;0,0.18,((index(EPS!P:P,match($A36,EPS!A:A,0))*index(EPS!O:O,match($A36,EPS!A:A,0)))+(0.18*300))/(300+index(EPS!O:O,match($A36,EPS!A:A,0))))</f>
        <v>0.1989416123</v>
      </c>
      <c r="F36" s="30">
        <v>30.0</v>
      </c>
      <c r="G36" s="33"/>
      <c r="H36" s="34">
        <f t="shared" si="2"/>
        <v>32.62420538</v>
      </c>
      <c r="I36" s="35" t="str">
        <f t="array" ref="I36">iferror(index(DK!A:A,match($A36,DK!G:G,0)),"")</f>
        <v>C</v>
      </c>
      <c r="J36" s="36">
        <f t="array" ref="J36">iferror(index(DK!C:C,match($A36,DK!G:G,0)),"")</f>
        <v>7000</v>
      </c>
      <c r="K36" s="28">
        <f t="array" ref="K36">iferror(if(or(H36=0,H36=""),"",(H36/index(DK!C:C,match(A36,DK!G:G,0))*1000)),"")</f>
        <v>4.660600769</v>
      </c>
      <c r="L36" s="28">
        <f t="array" ref="L36">iferror(if(or(H36="",H36=0),"",((H36^sqrt(3))/index(DK!C:C,match(A36,DK!G:G,0)))*100),"")</f>
        <v>5.976267655</v>
      </c>
      <c r="M36" s="34">
        <f t="shared" si="3"/>
        <v>32.7966011</v>
      </c>
      <c r="N36" s="35" t="str">
        <f t="array" ref="N36">iferror(index(FD!B:B,match($A36,FD!Q:Q,0)),"")</f>
        <v>C</v>
      </c>
      <c r="O36" s="36">
        <f t="array" ref="O36">iferror(index(FD!H:H,match($A36,FD!Q:Q,0)),"")</f>
        <v>7300</v>
      </c>
      <c r="P36" s="28">
        <f t="array" ref="P36">iferror(if(or(M36=0,M36=""),"",(M36/index(FD!H:H,match(A36,FD!Q:Q,0))*1000)),"")</f>
        <v>4.492685082</v>
      </c>
      <c r="Q36" s="37">
        <f t="array" ref="Q36">iferror(if(or(M36="",M36=0),"",((M36^sqrt(3))/index(FD!H:H,match(A36,FD!Q:Q,0)))*100),"")</f>
        <v>5.783219847</v>
      </c>
      <c r="R36" s="38">
        <f t="shared" si="4"/>
        <v>12.28147988</v>
      </c>
      <c r="S36" s="39">
        <f t="array" ref="S36">if(R36="","", if(index(Index_of_Stuff!J:J,match(B36,Index_of_Stuff!F:F,0))&gt;0,(D36-index(Index_of_Stuff!J:J,match(B36,Index_of_Stuff!F:F,0)))*(R36/index(Index_of_Stuff!I:I,match(B36,Index_of_Stuff!F:F,0))),(D36/index(Index_of_Stuff!I:I,match(B36,Index_of_Stuff!F:F,0)))*R36))</f>
        <v>12.10730977</v>
      </c>
      <c r="T36" s="40">
        <f t="array" ref="T36">if(or($F36=0,$F36=""),"", iferror(index(EPS!B:B,match($A36,EPS!$A:$A,0)),index(Ghosts!B:B,match($A36,Ghosts!$A:$A,0)))*($S36/(($F36/48)*$D36)/$E36))</f>
        <v>0.08499513383</v>
      </c>
      <c r="U36" s="40">
        <f t="array" ref="U36">if(or($F36=0,$F36=""),"", iferror(index(EPS!D:D,match($A36,EPS!$A:$A,0)),index(Ghosts!D:D,match($A36,Ghosts!$A:$A,0)))*($S36/(($F36/48)*$D36)/$E36))</f>
        <v>0</v>
      </c>
      <c r="V36" s="40">
        <f t="array" ref="V36">if(or($F36=0,$F36=""),"", iferror(index(EPS!F:F,match($A36,EPS!$A:$A,0)),index(Ghosts!F:F,match($A36,Ghosts!$A:$A,0)))*($S36/(($F36/48)*$D36)/$E36))</f>
        <v>0.04885004215</v>
      </c>
      <c r="W36" s="40">
        <f t="array" ref="W36">if(or($F36=0,$F36=""),"", iferror(index(EPS!M:M,match($A36,EPS!$A:$A,0)),index(Ghosts!M:M,match($A36,Ghosts!$A:$A,0)))*($S36/(($F36/48)*$D36)/$E36))</f>
        <v>0.03516021179</v>
      </c>
      <c r="X36" s="39">
        <f t="shared" si="5"/>
        <v>12.43645672</v>
      </c>
      <c r="Y36" s="41">
        <f t="array" ref="Y36">if(or(F36=0,F36=""),"",((iferror(index(EPS!H:H,match(A36,EPS!A:A,0)),index(Ghosts!H:H,match(A36,Ghosts!A:A,0)))*1.25)+(iferror(index(EPS!I:I,match(A36,EPS!A:A,0)),index(Ghosts!I:I,match(A36,Ghosts!A:A,0)))*1.25)+(iferror(index(EPS!J:J,match(A36,EPS!A:A,0)),index(Ghosts!J:J,match(A36,Ghosts!A:A,0)))*1.5)+(iferror(index(EPS!K:K,match(A36,EPS!A:A,0)),index(Ghosts!K:K,match(A36,Ghosts!A:A,0)))*2)+(iferror(index(EPS!L:L,match(A36,EPS!A:A,0)),index(Ghosts!L:L,match(A36,Ghosts!A:A,0)))*2))*D36*(F36/48))</f>
        <v>20.18774866</v>
      </c>
      <c r="Z36" s="41">
        <f t="shared" si="6"/>
        <v>11.35013056</v>
      </c>
      <c r="AA36" s="41">
        <f t="array" ref="AA36">if(or(F36=0,F36=""),"",((iferror(index(EPS!H:H,match(A36,EPS!A:A,0)),index(Ghosts!H:H,match(A36,Ghosts!A:A,0)))*1.2)+(iferror(index(EPS!I:I,match(A36,EPS!A:A,0)),index(Ghosts!I:I,match(A36,Ghosts!A:A,0)))*1.2)+(iferror(index(EPS!J:J,match(A36,EPS!A:A,0)),index(Ghosts!J:J,match(A36,Ghosts!A:A,0)))*1.5)+(iferror(index(EPS!K:K,match(A36,EPS!A:A,0)),index(Ghosts!K:K,match(A36,Ghosts!A:A,0)))*3)+(iferror(index(EPS!L:L,match(A36,EPS!A:A,0)),index(Ghosts!L:L,match(A36,Ghosts!A:A,0)))*3))*D36*(F36/48))</f>
        <v>21.44647054</v>
      </c>
      <c r="AB36" s="42">
        <f t="shared" ref="AB36:AF36" si="40">if(iferror(search(AB$1,$I36),0)&gt;0,1,0)</f>
        <v>0</v>
      </c>
      <c r="AC36" s="42">
        <f t="shared" si="40"/>
        <v>0</v>
      </c>
      <c r="AD36" s="42">
        <f t="shared" si="40"/>
        <v>0</v>
      </c>
      <c r="AE36" s="42">
        <f t="shared" si="40"/>
        <v>0</v>
      </c>
      <c r="AF36" s="42">
        <f t="shared" si="40"/>
        <v>1</v>
      </c>
      <c r="AG36" s="25"/>
      <c r="AH36" s="25"/>
      <c r="AI36" s="25"/>
      <c r="AJ36" s="25"/>
      <c r="AK36" s="25"/>
      <c r="AL36" s="25"/>
    </row>
    <row r="37">
      <c r="A37" s="26" t="s">
        <v>110</v>
      </c>
      <c r="B37" s="25" t="str">
        <f t="array" ref="B37">iferror(index(FD!R:R,match($A37,FD!Q:Q,0)),index(DK!H:H,match($A37,DK!G:G,0)))</f>
        <v>CHO</v>
      </c>
      <c r="C37" s="25" t="str">
        <f t="array" ref="C37">iferror(index(FD!S:S,match($A37,FD!Q:Q,0)),index(DK!I:I,match($A37,DK!G:G,0)))</f>
        <v>NYK</v>
      </c>
      <c r="D37" s="28">
        <f t="array" ref="D37">((index(Pace!$B$2:$B$31,match($B37,Pace!$A$2:$A$31,0))*index(Pace!$B$2:$B$31,match($C37,Pace!$A$2:$A$31,0)))/Pace!$B$32)*1.025</f>
        <v>98.8686803</v>
      </c>
      <c r="E37" s="29">
        <f t="array" ref="E37">if(iferror(match($A37,Ghosts!A:A,0),0)&gt;0,0.18,((index(EPS!P:P,match($A37,EPS!A:A,0))*index(EPS!O:O,match($A37,EPS!A:A,0)))+(0.18*300))/(300+index(EPS!O:O,match($A37,EPS!A:A,0))))</f>
        <v>0.2334075829</v>
      </c>
      <c r="F37" s="30">
        <v>30.0</v>
      </c>
      <c r="G37" s="32"/>
      <c r="H37" s="34">
        <f t="shared" si="2"/>
        <v>27.11122337</v>
      </c>
      <c r="I37" s="35" t="str">
        <f t="array" ref="I37">iferror(index(DK!A:A,match($A37,DK!G:G,0)),"")</f>
        <v>SG/SF</v>
      </c>
      <c r="J37" s="36">
        <f t="array" ref="J37">iferror(index(DK!C:C,match($A37,DK!G:G,0)),"")</f>
        <v>5900</v>
      </c>
      <c r="K37" s="28">
        <f t="array" ref="K37">iferror(if(or(H37=0,H37=""),"",(H37/index(DK!C:C,match(A37,DK!G:G,0))*1000)),"")</f>
        <v>4.595122605</v>
      </c>
      <c r="L37" s="28">
        <f t="array" ref="L37">iferror(if(or(H37="",H37=0),"",((H37^sqrt(3))/index(DK!C:C,match(A37,DK!G:G,0)))*100),"")</f>
        <v>5.145588719</v>
      </c>
      <c r="M37" s="34">
        <f t="shared" si="3"/>
        <v>26.90482106</v>
      </c>
      <c r="N37" s="35" t="str">
        <f t="array" ref="N37">iferror(index(FD!B:B,match($A37,FD!Q:Q,0)),"")</f>
        <v>SG</v>
      </c>
      <c r="O37" s="36">
        <f t="array" ref="O37">iferror(index(FD!H:H,match($A37,FD!Q:Q,0)),"")</f>
        <v>5900</v>
      </c>
      <c r="P37" s="28">
        <f t="array" ref="P37">iferror(if(or(M37=0,M37=""),"",(M37/index(FD!H:H,match(A37,FD!Q:Q,0))*1000)),"")</f>
        <v>4.560139163</v>
      </c>
      <c r="Q37" s="37">
        <f t="array" ref="Q37">iferror(if(or(M37="",M37=0),"",((M37^sqrt(3))/index(FD!H:H,match(A37,FD!Q:Q,0)))*100),"")</f>
        <v>5.077926162</v>
      </c>
      <c r="R37" s="38">
        <f t="shared" si="4"/>
        <v>14.86317434</v>
      </c>
      <c r="S37" s="39">
        <f t="array" ref="S37">if(R37="","", if(index(Index_of_Stuff!J:J,match(B37,Index_of_Stuff!F:F,0))&gt;0,(D37-index(Index_of_Stuff!J:J,match(B37,Index_of_Stuff!F:F,0)))*(R37/index(Index_of_Stuff!I:I,match(B37,Index_of_Stuff!F:F,0))),(D37/index(Index_of_Stuff!I:I,match(B37,Index_of_Stuff!F:F,0)))*R37))</f>
        <v>14.65239187</v>
      </c>
      <c r="T37" s="40">
        <f t="array" ref="T37">if(or($F37=0,$F37=""),"", iferror(index(EPS!B:B,match($A37,EPS!$A:$A,0)),index(Ghosts!B:B,match($A37,Ghosts!$A:$A,0)))*($S37/(($F37/48)*$D37)/$E37))</f>
        <v>0.06887863041</v>
      </c>
      <c r="U37" s="40">
        <f t="array" ref="U37">if(or($F37=0,$F37=""),"", iferror(index(EPS!D:D,match($A37,EPS!$A:$A,0)),index(Ghosts!D:D,match($A37,Ghosts!$A:$A,0)))*($S37/(($F37/48)*$D37)/$E37))</f>
        <v>0.01940386196</v>
      </c>
      <c r="V37" s="40">
        <f t="array" ref="V37">if(or($F37=0,$F37=""),"", iferror(index(EPS!F:F,match($A37,EPS!$A:$A,0)),index(Ghosts!F:F,match($A37,Ghosts!$A:$A,0)))*($S37/(($F37/48)*$D37)/$E37))</f>
        <v>0.03708067861</v>
      </c>
      <c r="W37" s="40">
        <f t="array" ref="W37">if(or($F37=0,$F37=""),"", iferror(index(EPS!M:M,match($A37,EPS!$A:$A,0)),index(Ghosts!M:M,match($A37,Ghosts!$A:$A,0)))*($S37/(($F37/48)*$D37)/$E37))</f>
        <v>0.02021658916</v>
      </c>
      <c r="X37" s="39">
        <f t="shared" si="5"/>
        <v>14.37570149</v>
      </c>
      <c r="Y37" s="41">
        <f t="array" ref="Y37">if(or(F37=0,F37=""),"",((iferror(index(EPS!H:H,match(A37,EPS!A:A,0)),index(Ghosts!H:H,match(A37,Ghosts!A:A,0)))*1.25)+(iferror(index(EPS!I:I,match(A37,EPS!A:A,0)),index(Ghosts!I:I,match(A37,Ghosts!A:A,0)))*1.25)+(iferror(index(EPS!J:J,match(A37,EPS!A:A,0)),index(Ghosts!J:J,match(A37,Ghosts!A:A,0)))*1.5)+(iferror(index(EPS!K:K,match(A37,EPS!A:A,0)),index(Ghosts!K:K,match(A37,Ghosts!A:A,0)))*2)+(iferror(index(EPS!L:L,match(A37,EPS!A:A,0)),index(Ghosts!L:L,match(A37,Ghosts!A:A,0)))*2))*D37*(F37/48))</f>
        <v>12.73552188</v>
      </c>
      <c r="Z37" s="41">
        <f t="shared" si="6"/>
        <v>13.1515697</v>
      </c>
      <c r="AA37" s="41">
        <f t="array" ref="AA37">if(or(F37=0,F37=""),"",((iferror(index(EPS!H:H,match(A37,EPS!A:A,0)),index(Ghosts!H:H,match(A37,Ghosts!A:A,0)))*1.2)+(iferror(index(EPS!I:I,match(A37,EPS!A:A,0)),index(Ghosts!I:I,match(A37,Ghosts!A:A,0)))*1.2)+(iferror(index(EPS!J:J,match(A37,EPS!A:A,0)),index(Ghosts!J:J,match(A37,Ghosts!A:A,0)))*1.5)+(iferror(index(EPS!K:K,match(A37,EPS!A:A,0)),index(Ghosts!K:K,match(A37,Ghosts!A:A,0)))*3)+(iferror(index(EPS!L:L,match(A37,EPS!A:A,0)),index(Ghosts!L:L,match(A37,Ghosts!A:A,0)))*3))*D37*(F37/48))</f>
        <v>13.75325136</v>
      </c>
      <c r="AB37" s="42">
        <f t="shared" ref="AB37:AF37" si="41">if(iferror(search(AB$1,$I37),0)&gt;0,1,0)</f>
        <v>0</v>
      </c>
      <c r="AC37" s="42">
        <f t="shared" si="41"/>
        <v>1</v>
      </c>
      <c r="AD37" s="42">
        <f t="shared" si="41"/>
        <v>1</v>
      </c>
      <c r="AE37" s="42">
        <f t="shared" si="41"/>
        <v>0</v>
      </c>
      <c r="AF37" s="42">
        <f t="shared" si="41"/>
        <v>0</v>
      </c>
      <c r="AG37" s="25"/>
      <c r="AH37" s="25"/>
      <c r="AI37" s="25"/>
      <c r="AJ37" s="25"/>
      <c r="AK37" s="25"/>
      <c r="AL37" s="25"/>
    </row>
    <row r="38">
      <c r="A38" s="26" t="s">
        <v>112</v>
      </c>
      <c r="B38" s="25" t="str">
        <f t="array" ref="B38">iferror(index(FD!R:R,match($A38,FD!Q:Q,0)),index(DK!H:H,match($A38,DK!G:G,0)))</f>
        <v>CHO</v>
      </c>
      <c r="C38" s="25" t="str">
        <f t="array" ref="C38">iferror(index(FD!S:S,match($A38,FD!Q:Q,0)),index(DK!I:I,match($A38,DK!G:G,0)))</f>
        <v>NYK</v>
      </c>
      <c r="D38" s="28">
        <f t="array" ref="D38">((index(Pace!$B$2:$B$31,match($B38,Pace!$A$2:$A$31,0))*index(Pace!$B$2:$B$31,match($C38,Pace!$A$2:$A$31,0)))/Pace!$B$32)*1.025</f>
        <v>98.8686803</v>
      </c>
      <c r="E38" s="29">
        <f t="array" ref="E38">if(iferror(match($A38,Ghosts!A:A,0),0)&gt;0,0.18,((index(EPS!P:P,match($A38,EPS!A:A,0))*index(EPS!O:O,match($A38,EPS!A:A,0)))+(0.18*300))/(300+index(EPS!O:O,match($A38,EPS!A:A,0))))</f>
        <v>0.2155494411</v>
      </c>
      <c r="F38" s="30">
        <v>27.0</v>
      </c>
      <c r="G38" s="33"/>
      <c r="H38" s="34">
        <f t="shared" si="2"/>
        <v>23.35434749</v>
      </c>
      <c r="I38" s="35" t="str">
        <f t="array" ref="I38">iferror(index(DK!A:A,match($A38,DK!G:G,0)),"")</f>
        <v>PF/C</v>
      </c>
      <c r="J38" s="36">
        <f t="array" ref="J38">iferror(index(DK!C:C,match($A38,DK!G:G,0)),"")</f>
        <v>4300</v>
      </c>
      <c r="K38" s="28">
        <f t="array" ref="K38">iferror(if(or(H38=0,H38=""),"",(H38/index(DK!C:C,match(A38,DK!G:G,0))*1000)),"")</f>
        <v>5.431243602</v>
      </c>
      <c r="L38" s="28">
        <f t="array" ref="L38">iferror(if(or(H38="",H38=0),"",((H38^sqrt(3))/index(DK!C:C,match(A38,DK!G:G,0)))*100),"")</f>
        <v>5.452729952</v>
      </c>
      <c r="M38" s="34">
        <f t="shared" si="3"/>
        <v>23.07829671</v>
      </c>
      <c r="N38" s="35" t="str">
        <f t="array" ref="N38">iferror(index(FD!B:B,match($A38,FD!Q:Q,0)),"")</f>
        <v>PF</v>
      </c>
      <c r="O38" s="36">
        <f t="array" ref="O38">iferror(index(FD!H:H,match($A38,FD!Q:Q,0)),"")</f>
        <v>4100</v>
      </c>
      <c r="P38" s="28">
        <f t="array" ref="P38">iferror(if(or(M38=0,M38=""),"",(M38/index(FD!H:H,match(A38,FD!Q:Q,0))*1000)),"")</f>
        <v>5.628852856</v>
      </c>
      <c r="Q38" s="37">
        <f t="array" ref="Q38">iferror(if(or(M38="",M38=0),"",((M38^sqrt(3))/index(FD!H:H,match(A38,FD!Q:Q,0)))*100),"")</f>
        <v>5.602144463</v>
      </c>
      <c r="R38" s="38">
        <f t="shared" si="4"/>
        <v>12.15642564</v>
      </c>
      <c r="S38" s="39">
        <f t="array" ref="S38">if(R38="","", if(index(Index_of_Stuff!J:J,match(B38,Index_of_Stuff!F:F,0))&gt;0,(D38-index(Index_of_Stuff!J:J,match(B38,Index_of_Stuff!F:F,0)))*(R38/index(Index_of_Stuff!I:I,match(B38,Index_of_Stuff!F:F,0))),(D38/index(Index_of_Stuff!I:I,match(B38,Index_of_Stuff!F:F,0)))*R38))</f>
        <v>11.98402899</v>
      </c>
      <c r="T38" s="40">
        <f t="array" ref="T38">if(or($F38=0,$F38=""),"", iferror(index(EPS!B:B,match($A38,EPS!$A:$A,0)),index(Ghosts!B:B,match($A38,Ghosts!$A:$A,0)))*($S38/(($F38/48)*$D38)/$E38))</f>
        <v>0.05168508431</v>
      </c>
      <c r="U38" s="40">
        <f t="array" ref="U38">if(or($F38=0,$F38=""),"", iferror(index(EPS!D:D,match($A38,EPS!$A:$A,0)),index(Ghosts!D:D,match($A38,Ghosts!$A:$A,0)))*($S38/(($F38/48)*$D38)/$E38))</f>
        <v>0.02409304704</v>
      </c>
      <c r="V38" s="40">
        <f t="array" ref="V38">if(or($F38=0,$F38=""),"", iferror(index(EPS!F:F,match($A38,EPS!$A:$A,0)),index(Ghosts!F:F,match($A38,Ghosts!$A:$A,0)))*($S38/(($F38/48)*$D38)/$E38))</f>
        <v>0.0324906236</v>
      </c>
      <c r="W38" s="40">
        <f t="array" ref="W38">if(or($F38=0,$F38=""),"", iferror(index(EPS!M:M,match($A38,EPS!$A:$A,0)),index(Ghosts!M:M,match($A38,Ghosts!$A:$A,0)))*($S38/(($F38/48)*$D38)/$E38))</f>
        <v>0.01939440301</v>
      </c>
      <c r="X38" s="39">
        <f t="shared" si="5"/>
        <v>11.70607213</v>
      </c>
      <c r="Y38" s="41">
        <f t="array" ref="Y38">if(or(F38=0,F38=""),"",((iferror(index(EPS!H:H,match(A38,EPS!A:A,0)),index(Ghosts!H:H,match(A38,Ghosts!A:A,0)))*1.25)+(iferror(index(EPS!I:I,match(A38,EPS!A:A,0)),index(Ghosts!I:I,match(A38,Ghosts!A:A,0)))*1.25)+(iferror(index(EPS!J:J,match(A38,EPS!A:A,0)),index(Ghosts!J:J,match(A38,Ghosts!A:A,0)))*1.5)+(iferror(index(EPS!K:K,match(A38,EPS!A:A,0)),index(Ghosts!K:K,match(A38,Ghosts!A:A,0)))*2)+(iferror(index(EPS!L:L,match(A38,EPS!A:A,0)),index(Ghosts!L:L,match(A38,Ghosts!A:A,0)))*2))*D38*(F38/48))</f>
        <v>11.64827536</v>
      </c>
      <c r="Z38" s="41">
        <f t="shared" si="6"/>
        <v>10.49682459</v>
      </c>
      <c r="AA38" s="41">
        <f t="array" ref="AA38">if(or(F38=0,F38=""),"",((iferror(index(EPS!H:H,match(A38,EPS!A:A,0)),index(Ghosts!H:H,match(A38,Ghosts!A:A,0)))*1.2)+(iferror(index(EPS!I:I,match(A38,EPS!A:A,0)),index(Ghosts!I:I,match(A38,Ghosts!A:A,0)))*1.2)+(iferror(index(EPS!J:J,match(A38,EPS!A:A,0)),index(Ghosts!J:J,match(A38,Ghosts!A:A,0)))*1.5)+(iferror(index(EPS!K:K,match(A38,EPS!A:A,0)),index(Ghosts!K:K,match(A38,Ghosts!A:A,0)))*3)+(iferror(index(EPS!L:L,match(A38,EPS!A:A,0)),index(Ghosts!L:L,match(A38,Ghosts!A:A,0)))*3))*D38*(F38/48))</f>
        <v>12.58147212</v>
      </c>
      <c r="AB38" s="42">
        <f t="shared" ref="AB38:AF38" si="42">if(iferror(search(AB$1,$I38),0)&gt;0,1,0)</f>
        <v>0</v>
      </c>
      <c r="AC38" s="42">
        <f t="shared" si="42"/>
        <v>0</v>
      </c>
      <c r="AD38" s="42">
        <f t="shared" si="42"/>
        <v>0</v>
      </c>
      <c r="AE38" s="42">
        <f t="shared" si="42"/>
        <v>1</v>
      </c>
      <c r="AF38" s="42">
        <f t="shared" si="42"/>
        <v>1</v>
      </c>
      <c r="AG38" s="25"/>
      <c r="AH38" s="25"/>
      <c r="AI38" s="25"/>
      <c r="AJ38" s="25"/>
      <c r="AK38" s="25"/>
      <c r="AL38" s="25"/>
    </row>
    <row r="39">
      <c r="A39" s="26" t="s">
        <v>116</v>
      </c>
      <c r="B39" s="25" t="str">
        <f t="array" ref="B39">iferror(index(FD!R:R,match($A39,FD!Q:Q,0)),index(DK!H:H,match($A39,DK!G:G,0)))</f>
        <v>CHO</v>
      </c>
      <c r="C39" s="25" t="str">
        <f t="array" ref="C39">iferror(index(FD!S:S,match($A39,FD!Q:Q,0)),index(DK!I:I,match($A39,DK!G:G,0)))</f>
        <v>NYK</v>
      </c>
      <c r="D39" s="28">
        <f t="array" ref="D39">((index(Pace!$B$2:$B$31,match($B39,Pace!$A$2:$A$31,0))*index(Pace!$B$2:$B$31,match($C39,Pace!$A$2:$A$31,0)))/Pace!$B$32)*1.025</f>
        <v>98.8686803</v>
      </c>
      <c r="E39" s="29">
        <f t="array" ref="E39">if(iferror(match($A39,Ghosts!A:A,0),0)&gt;0,0.18,((index(EPS!P:P,match($A39,EPS!A:A,0))*index(EPS!O:O,match($A39,EPS!A:A,0)))+(0.18*300))/(300+index(EPS!O:O,match($A39,EPS!A:A,0))))</f>
        <v>0.1560740741</v>
      </c>
      <c r="F39" s="30">
        <v>26.0</v>
      </c>
      <c r="G39" s="32"/>
      <c r="H39" s="34">
        <f t="shared" si="2"/>
        <v>19.56684027</v>
      </c>
      <c r="I39" s="35" t="str">
        <f t="array" ref="I39">iferror(index(DK!A:A,match($A39,DK!G:G,0)),"")</f>
        <v>SG/SF</v>
      </c>
      <c r="J39" s="36">
        <f t="array" ref="J39">iferror(index(DK!C:C,match($A39,DK!G:G,0)),"")</f>
        <v>3500</v>
      </c>
      <c r="K39" s="28">
        <f t="array" ref="K39">iferror(if(or(H39=0,H39=""),"",(H39/index(DK!C:C,match(A39,DK!G:G,0))*1000)),"")</f>
        <v>5.590525793</v>
      </c>
      <c r="L39" s="28">
        <f t="array" ref="L39">iferror(if(or(H39="",H39=0),"",((H39^sqrt(3))/index(DK!C:C,match(A39,DK!G:G,0)))*100),"")</f>
        <v>4.930732327</v>
      </c>
      <c r="M39" s="34">
        <f t="shared" si="3"/>
        <v>19.2522786</v>
      </c>
      <c r="N39" s="35" t="str">
        <f t="array" ref="N39">iferror(index(FD!B:B,match($A39,FD!Q:Q,0)),"")</f>
        <v>SG</v>
      </c>
      <c r="O39" s="36">
        <f t="array" ref="O39">iferror(index(FD!H:H,match($A39,FD!Q:Q,0)),"")</f>
        <v>3800</v>
      </c>
      <c r="P39" s="28">
        <f t="array" ref="P39">iferror(if(or(M39=0,M39=""),"",(M39/index(FD!H:H,match(A39,FD!Q:Q,0))*1000)),"")</f>
        <v>5.066389106</v>
      </c>
      <c r="Q39" s="37">
        <f t="array" ref="Q39">iferror(if(or(M39="",M39=0),"",((M39^sqrt(3))/index(FD!H:H,match(A39,FD!Q:Q,0)))*100),"")</f>
        <v>4.415752541</v>
      </c>
      <c r="R39" s="38">
        <f t="shared" si="4"/>
        <v>8.034382549</v>
      </c>
      <c r="S39" s="39">
        <f t="array" ref="S39">if(R39="","", if(index(Index_of_Stuff!J:J,match(B39,Index_of_Stuff!F:F,0))&gt;0,(D39-index(Index_of_Stuff!J:J,match(B39,Index_of_Stuff!F:F,0)))*(R39/index(Index_of_Stuff!I:I,match(B39,Index_of_Stuff!F:F,0))),(D39/index(Index_of_Stuff!I:I,match(B39,Index_of_Stuff!F:F,0)))*R39))</f>
        <v>7.920442756</v>
      </c>
      <c r="T39" s="40">
        <f t="array" ref="T39">if(or($F39=0,$F39=""),"", iferror(index(EPS!B:B,match($A39,EPS!$A:$A,0)),index(Ghosts!B:B,match($A39,Ghosts!$A:$A,0)))*($S39/(($F39/48)*$D39)/$E39))</f>
        <v>0.04245275297</v>
      </c>
      <c r="U39" s="40">
        <f t="array" ref="U39">if(or($F39=0,$F39=""),"", iferror(index(EPS!D:D,match($A39,EPS!$A:$A,0)),index(Ghosts!D:D,match($A39,Ghosts!$A:$A,0)))*($S39/(($F39/48)*$D39)/$E39))</f>
        <v>0.01980496735</v>
      </c>
      <c r="V39" s="40">
        <f t="array" ref="V39">if(or($F39=0,$F39=""),"", iferror(index(EPS!F:F,match($A39,EPS!$A:$A,0)),index(Ghosts!F:F,match($A39,Ghosts!$A:$A,0)))*($S39/(($F39/48)*$D39)/$E39))</f>
        <v>0.02738581609</v>
      </c>
      <c r="W39" s="40">
        <f t="array" ref="W39">if(or($F39=0,$F39=""),"", iferror(index(EPS!M:M,match($A39,EPS!$A:$A,0)),index(Ghosts!M:M,match($A39,Ghosts!$A:$A,0)))*($S39/(($F39/48)*$D39)/$E39))</f>
        <v>0.02473251903</v>
      </c>
      <c r="X39" s="39">
        <f t="shared" si="5"/>
        <v>9.063587816</v>
      </c>
      <c r="Y39" s="41">
        <f t="array" ref="Y39">if(or(F39=0,F39=""),"",((iferror(index(EPS!H:H,match(A39,EPS!A:A,0)),index(Ghosts!H:H,match(A39,Ghosts!A:A,0)))*1.25)+(iferror(index(EPS!I:I,match(A39,EPS!A:A,0)),index(Ghosts!I:I,match(A39,Ghosts!A:A,0)))*1.25)+(iferror(index(EPS!J:J,match(A39,EPS!A:A,0)),index(Ghosts!J:J,match(A39,Ghosts!A:A,0)))*1.5)+(iferror(index(EPS!K:K,match(A39,EPS!A:A,0)),index(Ghosts!K:K,match(A39,Ghosts!A:A,0)))*2)+(iferror(index(EPS!L:L,match(A39,EPS!A:A,0)),index(Ghosts!L:L,match(A39,Ghosts!A:A,0)))*2))*D39*(F39/48))</f>
        <v>10.50325246</v>
      </c>
      <c r="Z39" s="41">
        <f t="shared" si="6"/>
        <v>7.871010472</v>
      </c>
      <c r="AA39" s="41">
        <f t="array" ref="AA39">if(or(F39=0,F39=""),"",((iferror(index(EPS!H:H,match(A39,EPS!A:A,0)),index(Ghosts!H:H,match(A39,Ghosts!A:A,0)))*1.2)+(iferror(index(EPS!I:I,match(A39,EPS!A:A,0)),index(Ghosts!I:I,match(A39,Ghosts!A:A,0)))*1.2)+(iferror(index(EPS!J:J,match(A39,EPS!A:A,0)),index(Ghosts!J:J,match(A39,Ghosts!A:A,0)))*1.5)+(iferror(index(EPS!K:K,match(A39,EPS!A:A,0)),index(Ghosts!K:K,match(A39,Ghosts!A:A,0)))*3)+(iferror(index(EPS!L:L,match(A39,EPS!A:A,0)),index(Ghosts!L:L,match(A39,Ghosts!A:A,0)))*3))*D39*(F39/48))</f>
        <v>11.38126813</v>
      </c>
      <c r="AB39" s="42">
        <f t="shared" ref="AB39:AF39" si="43">if(iferror(search(AB$1,$I39),0)&gt;0,1,0)</f>
        <v>0</v>
      </c>
      <c r="AC39" s="42">
        <f t="shared" si="43"/>
        <v>1</v>
      </c>
      <c r="AD39" s="42">
        <f t="shared" si="43"/>
        <v>1</v>
      </c>
      <c r="AE39" s="42">
        <f t="shared" si="43"/>
        <v>0</v>
      </c>
      <c r="AF39" s="42">
        <f t="shared" si="43"/>
        <v>0</v>
      </c>
      <c r="AG39" s="25"/>
      <c r="AH39" s="25"/>
      <c r="AI39" s="25"/>
      <c r="AJ39" s="25"/>
      <c r="AK39" s="25"/>
      <c r="AL39" s="25"/>
    </row>
    <row r="40">
      <c r="A40" s="26" t="s">
        <v>114</v>
      </c>
      <c r="B40" s="25" t="str">
        <f t="array" ref="B40">iferror(index(FD!R:R,match($A40,FD!Q:Q,0)),index(DK!H:H,match($A40,DK!G:G,0)))</f>
        <v>CHO</v>
      </c>
      <c r="C40" s="25" t="str">
        <f t="array" ref="C40">iferror(index(FD!S:S,match($A40,FD!Q:Q,0)),index(DK!I:I,match($A40,DK!G:G,0)))</f>
        <v>NYK</v>
      </c>
      <c r="D40" s="28">
        <f t="array" ref="D40">((index(Pace!$B$2:$B$31,match($B40,Pace!$A$2:$A$31,0))*index(Pace!$B$2:$B$31,match($C40,Pace!$A$2:$A$31,0)))/Pace!$B$32)*1.025</f>
        <v>98.8686803</v>
      </c>
      <c r="E40" s="29">
        <f t="array" ref="E40">if(iferror(match($A40,Ghosts!A:A,0),0)&gt;0,0.18,((index(EPS!P:P,match($A40,EPS!A:A,0))*index(EPS!O:O,match($A40,EPS!A:A,0)))+(0.18*300))/(300+index(EPS!O:O,match($A40,EPS!A:A,0))))</f>
        <v>0.1535801354</v>
      </c>
      <c r="F40" s="30">
        <v>25.0</v>
      </c>
      <c r="G40" s="32"/>
      <c r="H40" s="34">
        <f t="shared" si="2"/>
        <v>18.30325486</v>
      </c>
      <c r="I40" s="35" t="str">
        <f t="array" ref="I40">iferror(index(DK!A:A,match($A40,DK!G:G,0)),"")</f>
        <v>SF/PF</v>
      </c>
      <c r="J40" s="36">
        <f t="array" ref="J40">iferror(index(DK!C:C,match($A40,DK!G:G,0)),"")</f>
        <v>3900</v>
      </c>
      <c r="K40" s="28">
        <f t="array" ref="K40">iferror(if(or(H40=0,H40=""),"",(H40/index(DK!C:C,match(A40,DK!G:G,0))*1000)),"")</f>
        <v>4.693142271</v>
      </c>
      <c r="L40" s="28">
        <f t="array" ref="L40">iferror(if(or(H40="",H40=0),"",((H40^sqrt(3))/index(DK!C:C,match(A40,DK!G:G,0)))*100),"")</f>
        <v>3.941836451</v>
      </c>
      <c r="M40" s="34">
        <f t="shared" si="3"/>
        <v>18.20389331</v>
      </c>
      <c r="N40" s="35" t="str">
        <f t="array" ref="N40">iferror(index(FD!B:B,match($A40,FD!Q:Q,0)),"")</f>
        <v>PF</v>
      </c>
      <c r="O40" s="36">
        <f t="array" ref="O40">iferror(index(FD!H:H,match($A40,FD!Q:Q,0)),"")</f>
        <v>4000</v>
      </c>
      <c r="P40" s="28">
        <f t="array" ref="P40">iferror(if(or(M40=0,M40=""),"",(M40/index(FD!H:H,match(A40,FD!Q:Q,0))*1000)),"")</f>
        <v>4.550973328</v>
      </c>
      <c r="Q40" s="37">
        <f t="array" ref="Q40">iferror(if(or(M40="",M40=0),"",((M40^sqrt(3))/index(FD!H:H,match(A40,FD!Q:Q,0)))*100),"")</f>
        <v>3.807225233</v>
      </c>
      <c r="R40" s="38">
        <f t="shared" si="4"/>
        <v>7.584878928</v>
      </c>
      <c r="S40" s="39">
        <f t="array" ref="S40">if(R40="","", if(index(Index_of_Stuff!J:J,match(B40,Index_of_Stuff!F:F,0))&gt;0,(D40-index(Index_of_Stuff!J:J,match(B40,Index_of_Stuff!F:F,0)))*(R40/index(Index_of_Stuff!I:I,match(B40,Index_of_Stuff!F:F,0))),(D40/index(Index_of_Stuff!I:I,match(B40,Index_of_Stuff!F:F,0)))*R40))</f>
        <v>7.477313781</v>
      </c>
      <c r="T40" s="40">
        <f t="array" ref="T40">if(or($F40=0,$F40=""),"", iferror(index(EPS!B:B,match($A40,EPS!$A:$A,0)),index(Ghosts!B:B,match($A40,Ghosts!$A:$A,0)))*($S40/(($F40/48)*$D40)/$E40))</f>
        <v>0.03384823892</v>
      </c>
      <c r="U40" s="40">
        <f t="array" ref="U40">if(or($F40=0,$F40=""),"", iferror(index(EPS!D:D,match($A40,EPS!$A:$A,0)),index(Ghosts!D:D,match($A40,Ghosts!$A:$A,0)))*($S40/(($F40/48)*$D40)/$E40))</f>
        <v>0.0223133642</v>
      </c>
      <c r="V40" s="40">
        <f t="array" ref="V40">if(or($F40=0,$F40=""),"", iferror(index(EPS!F:F,match($A40,EPS!$A:$A,0)),index(Ghosts!F:F,match($A40,Ghosts!$A:$A,0)))*($S40/(($F40/48)*$D40)/$E40))</f>
        <v>0.02127333452</v>
      </c>
      <c r="W40" s="40">
        <f t="array" ref="W40">if(or($F40=0,$F40=""),"", iferror(index(EPS!M:M,match($A40,EPS!$A:$A,0)),index(Ghosts!M:M,match($A40,Ghosts!$A:$A,0)))*($S40/(($F40/48)*$D40)/$E40))</f>
        <v>0.01134577841</v>
      </c>
      <c r="X40" s="39">
        <f t="shared" si="5"/>
        <v>8.310823914</v>
      </c>
      <c r="Y40" s="41">
        <f t="array" ref="Y40">if(or(F40=0,F40=""),"",((iferror(index(EPS!H:H,match(A40,EPS!A:A,0)),index(Ghosts!H:H,match(A40,Ghosts!A:A,0)))*1.25)+(iferror(index(EPS!I:I,match(A40,EPS!A:A,0)),index(Ghosts!I:I,match(A40,Ghosts!A:A,0)))*1.25)+(iferror(index(EPS!J:J,match(A40,EPS!A:A,0)),index(Ghosts!J:J,match(A40,Ghosts!A:A,0)))*1.5)+(iferror(index(EPS!K:K,match(A40,EPS!A:A,0)),index(Ghosts!K:K,match(A40,Ghosts!A:A,0)))*2)+(iferror(index(EPS!L:L,match(A40,EPS!A:A,0)),index(Ghosts!L:L,match(A40,Ghosts!A:A,0)))*2))*D40*(F40/48))</f>
        <v>9.992430944</v>
      </c>
      <c r="Z40" s="41">
        <f t="shared" si="6"/>
        <v>7.444200214</v>
      </c>
      <c r="AA40" s="41">
        <f t="array" ref="AA40">if(or(F40=0,F40=""),"",((iferror(index(EPS!H:H,match(A40,EPS!A:A,0)),index(Ghosts!H:H,match(A40,Ghosts!A:A,0)))*1.2)+(iferror(index(EPS!I:I,match(A40,EPS!A:A,0)),index(Ghosts!I:I,match(A40,Ghosts!A:A,0)))*1.2)+(iferror(index(EPS!J:J,match(A40,EPS!A:A,0)),index(Ghosts!J:J,match(A40,Ghosts!A:A,0)))*1.5)+(iferror(index(EPS!K:K,match(A40,EPS!A:A,0)),index(Ghosts!K:K,match(A40,Ghosts!A:A,0)))*3)+(iferror(index(EPS!L:L,match(A40,EPS!A:A,0)),index(Ghosts!L:L,match(A40,Ghosts!A:A,0)))*3))*D40*(F40/48))</f>
        <v>10.7596931</v>
      </c>
      <c r="AB40" s="42">
        <f t="shared" ref="AB40:AF40" si="44">if(iferror(search(AB$1,$I40),0)&gt;0,1,0)</f>
        <v>0</v>
      </c>
      <c r="AC40" s="42">
        <f t="shared" si="44"/>
        <v>0</v>
      </c>
      <c r="AD40" s="42">
        <f t="shared" si="44"/>
        <v>1</v>
      </c>
      <c r="AE40" s="42">
        <f t="shared" si="44"/>
        <v>1</v>
      </c>
      <c r="AF40" s="42">
        <f t="shared" si="44"/>
        <v>0</v>
      </c>
      <c r="AG40" s="25"/>
      <c r="AH40" s="25"/>
      <c r="AI40" s="25"/>
      <c r="AJ40" s="25"/>
      <c r="AK40" s="25"/>
      <c r="AL40" s="25"/>
    </row>
    <row r="41">
      <c r="A41" s="26" t="s">
        <v>118</v>
      </c>
      <c r="B41" s="25" t="str">
        <f t="array" ref="B41">iferror(index(FD!R:R,match($A41,FD!Q:Q,0)),index(DK!H:H,match($A41,DK!G:G,0)))</f>
        <v>CHO</v>
      </c>
      <c r="C41" s="25" t="str">
        <f t="array" ref="C41">iferror(index(FD!S:S,match($A41,FD!Q:Q,0)),index(DK!I:I,match($A41,DK!G:G,0)))</f>
        <v>NYK</v>
      </c>
      <c r="D41" s="28">
        <f t="array" ref="D41">((index(Pace!$B$2:$B$31,match($B41,Pace!$A$2:$A$31,0))*index(Pace!$B$2:$B$31,match($C41,Pace!$A$2:$A$31,0)))/Pace!$B$32)*1.025</f>
        <v>98.8686803</v>
      </c>
      <c r="E41" s="29">
        <f t="array" ref="E41">if(iferror(match($A41,Ghosts!A:A,0),0)&gt;0,0.18,((index(EPS!P:P,match($A41,EPS!A:A,0))*index(EPS!O:O,match($A41,EPS!A:A,0)))+(0.18*300))/(300+index(EPS!O:O,match($A41,EPS!A:A,0))))</f>
        <v>0.2114552846</v>
      </c>
      <c r="F41" s="30">
        <v>21.0</v>
      </c>
      <c r="G41" s="33"/>
      <c r="H41" s="34">
        <f t="shared" si="2"/>
        <v>18.03509142</v>
      </c>
      <c r="I41" s="35" t="str">
        <f t="array" ref="I41">iferror(index(DK!A:A,match($A41,DK!G:G,0)),"")</f>
        <v>PG/SG</v>
      </c>
      <c r="J41" s="36">
        <f t="array" ref="J41">iferror(index(DK!C:C,match($A41,DK!G:G,0)),"")</f>
        <v>4200</v>
      </c>
      <c r="K41" s="28">
        <f t="array" ref="K41">iferror(if(or(H41=0,H41=""),"",(H41/index(DK!C:C,match(A41,DK!G:G,0))*1000)),"")</f>
        <v>4.294069387</v>
      </c>
      <c r="L41" s="28">
        <f t="array" ref="L41">iferror(if(or(H41="",H41=0),"",((H41^sqrt(3))/index(DK!C:C,match(A41,DK!G:G,0)))*100),"")</f>
        <v>3.567890432</v>
      </c>
      <c r="M41" s="34">
        <f t="shared" si="3"/>
        <v>17.40932235</v>
      </c>
      <c r="N41" s="35" t="str">
        <f t="array" ref="N41">iferror(index(FD!B:B,match($A41,FD!Q:Q,0)),"")</f>
        <v>SG</v>
      </c>
      <c r="O41" s="36">
        <f t="array" ref="O41">iferror(index(FD!H:H,match($A41,FD!Q:Q,0)),"")</f>
        <v>3800</v>
      </c>
      <c r="P41" s="28">
        <f t="array" ref="P41">iferror(if(or(M41=0,M41=""),"",(M41/index(FD!H:H,match(A41,FD!Q:Q,0))*1000)),"")</f>
        <v>4.581400618</v>
      </c>
      <c r="Q41" s="37">
        <f t="array" ref="Q41">iferror(if(or(M41="",M41=0),"",((M41^sqrt(3))/index(FD!H:H,match(A41,FD!Q:Q,0)))*100),"")</f>
        <v>3.709485157</v>
      </c>
      <c r="R41" s="38">
        <f t="shared" si="4"/>
        <v>9.241294447</v>
      </c>
      <c r="S41" s="39">
        <f t="array" ref="S41">if(R41="","", if(index(Index_of_Stuff!J:J,match(B41,Index_of_Stuff!F:F,0))&gt;0,(D41-index(Index_of_Stuff!J:J,match(B41,Index_of_Stuff!F:F,0)))*(R41/index(Index_of_Stuff!I:I,match(B41,Index_of_Stuff!F:F,0))),(D41/index(Index_of_Stuff!I:I,match(B41,Index_of_Stuff!F:F,0)))*R41))</f>
        <v>9.110238802</v>
      </c>
      <c r="T41" s="40">
        <f t="array" ref="T41">if(or($F41=0,$F41=""),"", iferror(index(EPS!B:B,match($A41,EPS!$A:$A,0)),index(Ghosts!B:B,match($A41,Ghosts!$A:$A,0)))*($S41/(($F41/48)*$D41)/$E41))</f>
        <v>0.04860648828</v>
      </c>
      <c r="U41" s="40">
        <f t="array" ref="U41">if(or($F41=0,$F41=""),"", iferror(index(EPS!D:D,match($A41,EPS!$A:$A,0)),index(Ghosts!D:D,match($A41,Ghosts!$A:$A,0)))*($S41/(($F41/48)*$D41)/$E41))</f>
        <v>0.03346676242</v>
      </c>
      <c r="V41" s="40">
        <f t="array" ref="V41">if(or($F41=0,$F41=""),"", iferror(index(EPS!F:F,match($A41,EPS!$A:$A,0)),index(Ghosts!F:F,match($A41,Ghosts!$A:$A,0)))*($S41/(($F41/48)*$D41)/$E41))</f>
        <v>0.02898460674</v>
      </c>
      <c r="W41" s="40">
        <f t="array" ref="W41">if(or($F41=0,$F41=""),"", iferror(index(EPS!M:M,match($A41,EPS!$A:$A,0)),index(Ghosts!M:M,match($A41,Ghosts!$A:$A,0)))*($S41/(($F41/48)*$D41)/$E41))</f>
        <v>0.03336715896</v>
      </c>
      <c r="X41" s="39">
        <f t="shared" si="5"/>
        <v>9.80365586</v>
      </c>
      <c r="Y41" s="41">
        <f t="array" ref="Y41">if(or(F41=0,F41=""),"",((iferror(index(EPS!H:H,match(A41,EPS!A:A,0)),index(Ghosts!H:H,match(A41,Ghosts!A:A,0)))*1.25)+(iferror(index(EPS!I:I,match(A41,EPS!A:A,0)),index(Ghosts!I:I,match(A41,Ghosts!A:A,0)))*1.25)+(iferror(index(EPS!J:J,match(A41,EPS!A:A,0)),index(Ghosts!J:J,match(A41,Ghosts!A:A,0)))*1.5)+(iferror(index(EPS!K:K,match(A41,EPS!A:A,0)),index(Ghosts!K:K,match(A41,Ghosts!A:A,0)))*2)+(iferror(index(EPS!L:L,match(A41,EPS!A:A,0)),index(Ghosts!L:L,match(A41,Ghosts!A:A,0)))*2))*D41*(F41/48))</f>
        <v>8.231435564</v>
      </c>
      <c r="Z41" s="41">
        <f t="shared" si="6"/>
        <v>8.358203633</v>
      </c>
      <c r="AA41" s="41">
        <f t="array" ref="AA41">if(or(F41=0,F41=""),"",((iferror(index(EPS!H:H,match(A41,EPS!A:A,0)),index(Ghosts!H:H,match(A41,Ghosts!A:A,0)))*1.2)+(iferror(index(EPS!I:I,match(A41,EPS!A:A,0)),index(Ghosts!I:I,match(A41,Ghosts!A:A,0)))*1.2)+(iferror(index(EPS!J:J,match(A41,EPS!A:A,0)),index(Ghosts!J:J,match(A41,Ghosts!A:A,0)))*1.5)+(iferror(index(EPS!K:K,match(A41,EPS!A:A,0)),index(Ghosts!K:K,match(A41,Ghosts!A:A,0)))*3)+(iferror(index(EPS!L:L,match(A41,EPS!A:A,0)),index(Ghosts!L:L,match(A41,Ghosts!A:A,0)))*3))*D41*(F41/48))</f>
        <v>9.051118717</v>
      </c>
      <c r="AB41" s="42">
        <f t="shared" ref="AB41:AF41" si="45">if(iferror(search(AB$1,$I41),0)&gt;0,1,0)</f>
        <v>1</v>
      </c>
      <c r="AC41" s="42">
        <f t="shared" si="45"/>
        <v>1</v>
      </c>
      <c r="AD41" s="42">
        <f t="shared" si="45"/>
        <v>0</v>
      </c>
      <c r="AE41" s="42">
        <f t="shared" si="45"/>
        <v>0</v>
      </c>
      <c r="AF41" s="42">
        <f t="shared" si="45"/>
        <v>0</v>
      </c>
      <c r="AG41" s="25"/>
      <c r="AH41" s="25"/>
      <c r="AI41" s="25"/>
      <c r="AJ41" s="25"/>
      <c r="AK41" s="25"/>
      <c r="AL41" s="25"/>
    </row>
    <row r="42">
      <c r="A42" s="26" t="s">
        <v>120</v>
      </c>
      <c r="B42" s="25" t="str">
        <f t="array" ref="B42">iferror(index(FD!R:R,match($A42,FD!Q:Q,0)),index(DK!H:H,match($A42,DK!G:G,0)))</f>
        <v>CHO</v>
      </c>
      <c r="C42" s="25" t="str">
        <f t="array" ref="C42">iferror(index(FD!S:S,match($A42,FD!Q:Q,0)),index(DK!I:I,match($A42,DK!G:G,0)))</f>
        <v>NYK</v>
      </c>
      <c r="D42" s="28">
        <f t="array" ref="D42">((index(Pace!$B$2:$B$31,match($B42,Pace!$A$2:$A$31,0))*index(Pace!$B$2:$B$31,match($C42,Pace!$A$2:$A$31,0)))/Pace!$B$32)*1.025</f>
        <v>98.8686803</v>
      </c>
      <c r="E42" s="29">
        <f t="array" ref="E42">if(iferror(match($A42,Ghosts!A:A,0),0)&gt;0,0.18,((index(EPS!P:P,match($A42,EPS!A:A,0))*index(EPS!O:O,match($A42,EPS!A:A,0)))+(0.18*300))/(300+index(EPS!O:O,match($A42,EPS!A:A,0))))</f>
        <v>0.1606091954</v>
      </c>
      <c r="F42" s="30">
        <v>20.0</v>
      </c>
      <c r="G42" s="32"/>
      <c r="H42" s="34">
        <f t="shared" si="2"/>
        <v>16.53964041</v>
      </c>
      <c r="I42" s="35" t="str">
        <f t="array" ref="I42">iferror(index(DK!A:A,match($A42,DK!G:G,0)),"")</f>
        <v>C</v>
      </c>
      <c r="J42" s="36">
        <f t="array" ref="J42">iferror(index(DK!C:C,match($A42,DK!G:G,0)),"")</f>
        <v>4000</v>
      </c>
      <c r="K42" s="28">
        <f t="array" ref="K42">iferror(if(or(H42=0,H42=""),"",(H42/index(DK!C:C,match(A42,DK!G:G,0))*1000)),"")</f>
        <v>4.134910102</v>
      </c>
      <c r="L42" s="28">
        <f t="array" ref="L42">iferror(if(or(H42="",H42=0),"",((H42^sqrt(3))/index(DK!C:C,match(A42,DK!G:G,0)))*100),"")</f>
        <v>3.224698092</v>
      </c>
      <c r="M42" s="34">
        <f t="shared" si="3"/>
        <v>17.05391994</v>
      </c>
      <c r="N42" s="35" t="str">
        <f t="array" ref="N42">iferror(index(FD!B:B,match($A42,FD!Q:Q,0)),"")</f>
        <v>C</v>
      </c>
      <c r="O42" s="36">
        <f t="array" ref="O42">iferror(index(FD!H:H,match($A42,FD!Q:Q,0)),"")</f>
        <v>4000</v>
      </c>
      <c r="P42" s="28">
        <f t="array" ref="P42">iferror(if(or(M42=0,M42=""),"",(M42/index(FD!H:H,match(A42,FD!Q:Q,0))*1000)),"")</f>
        <v>4.263479984</v>
      </c>
      <c r="Q42" s="37">
        <f t="array" ref="Q42">iferror(if(or(M42="",M42=0),"",((M42^sqrt(3))/index(FD!H:H,match(A42,FD!Q:Q,0)))*100),"")</f>
        <v>3.400338426</v>
      </c>
      <c r="R42" s="38">
        <f t="shared" si="4"/>
        <v>6.385889712</v>
      </c>
      <c r="S42" s="39">
        <f t="array" ref="S42">if(R42="","", if(index(Index_of_Stuff!J:J,match(B42,Index_of_Stuff!F:F,0))&gt;0,(D42-index(Index_of_Stuff!J:J,match(B42,Index_of_Stuff!F:F,0)))*(R42/index(Index_of_Stuff!I:I,match(B42,Index_of_Stuff!F:F,0))),(D42/index(Index_of_Stuff!I:I,match(B42,Index_of_Stuff!F:F,0)))*R42))</f>
        <v>6.29532806</v>
      </c>
      <c r="T42" s="40">
        <f t="array" ref="T42">if(or($F42=0,$F42=""),"", iferror(index(EPS!B:B,match($A42,EPS!$A:$A,0)),index(Ghosts!B:B,match($A42,Ghosts!$A:$A,0)))*($S42/(($F42/48)*$D42)/$E42))</f>
        <v>0.0636541294</v>
      </c>
      <c r="U42" s="40">
        <f t="array" ref="U42">if(or($F42=0,$F42=""),"", iferror(index(EPS!D:D,match($A42,EPS!$A:$A,0)),index(Ghosts!D:D,match($A42,Ghosts!$A:$A,0)))*($S42/(($F42/48)*$D42)/$E42))</f>
        <v>0.00009514817549</v>
      </c>
      <c r="V42" s="40">
        <f t="array" ref="V42">if(or($F42=0,$F42=""),"", iferror(index(EPS!F:F,match($A42,EPS!$A:$A,0)),index(Ghosts!F:F,match($A42,Ghosts!$A:$A,0)))*($S42/(($F42/48)*$D42)/$E42))</f>
        <v>0.03901075195</v>
      </c>
      <c r="W42" s="40">
        <f t="array" ref="W42">if(or($F42=0,$F42=""),"", iferror(index(EPS!M:M,match($A42,EPS!$A:$A,0)),index(Ghosts!M:M,match($A42,Ghosts!$A:$A,0)))*($S42/(($F42/48)*$D42)/$E42))</f>
        <v>0.01731696794</v>
      </c>
      <c r="X42" s="39">
        <f t="shared" si="5"/>
        <v>6.508588887</v>
      </c>
      <c r="Y42" s="41">
        <f t="array" ref="Y42">if(or(F42=0,F42=""),"",((iferror(index(EPS!H:H,match(A42,EPS!A:A,0)),index(Ghosts!H:H,match(A42,Ghosts!A:A,0)))*1.25)+(iferror(index(EPS!I:I,match(A42,EPS!A:A,0)),index(Ghosts!I:I,match(A42,Ghosts!A:A,0)))*1.25)+(iferror(index(EPS!J:J,match(A42,EPS!A:A,0)),index(Ghosts!J:J,match(A42,Ghosts!A:A,0)))*1.5)+(iferror(index(EPS!K:K,match(A42,EPS!A:A,0)),index(Ghosts!K:K,match(A42,Ghosts!A:A,0)))*2)+(iferror(index(EPS!L:L,match(A42,EPS!A:A,0)),index(Ghosts!L:L,match(A42,Ghosts!A:A,0)))*2))*D42*(F42/48))</f>
        <v>10.03105152</v>
      </c>
      <c r="Z42" s="41">
        <f t="shared" si="6"/>
        <v>6.149940358</v>
      </c>
      <c r="AA42" s="41">
        <f t="array" ref="AA42">if(or(F42=0,F42=""),"",((iferror(index(EPS!H:H,match(A42,EPS!A:A,0)),index(Ghosts!H:H,match(A42,Ghosts!A:A,0)))*1.2)+(iferror(index(EPS!I:I,match(A42,EPS!A:A,0)),index(Ghosts!I:I,match(A42,Ghosts!A:A,0)))*1.2)+(iferror(index(EPS!J:J,match(A42,EPS!A:A,0)),index(Ghosts!J:J,match(A42,Ghosts!A:A,0)))*1.5)+(iferror(index(EPS!K:K,match(A42,EPS!A:A,0)),index(Ghosts!K:K,match(A42,Ghosts!A:A,0)))*3)+(iferror(index(EPS!L:L,match(A42,EPS!A:A,0)),index(Ghosts!L:L,match(A42,Ghosts!A:A,0)))*3))*D42*(F42/48))</f>
        <v>10.90397958</v>
      </c>
      <c r="AB42" s="42">
        <f t="shared" ref="AB42:AF42" si="46">if(iferror(search(AB$1,$I42),0)&gt;0,1,0)</f>
        <v>0</v>
      </c>
      <c r="AC42" s="42">
        <f t="shared" si="46"/>
        <v>0</v>
      </c>
      <c r="AD42" s="42">
        <f t="shared" si="46"/>
        <v>0</v>
      </c>
      <c r="AE42" s="42">
        <f t="shared" si="46"/>
        <v>0</v>
      </c>
      <c r="AF42" s="42">
        <f t="shared" si="46"/>
        <v>1</v>
      </c>
      <c r="AG42" s="25"/>
      <c r="AH42" s="25"/>
      <c r="AI42" s="25"/>
      <c r="AJ42" s="25"/>
      <c r="AK42" s="25"/>
      <c r="AL42" s="25"/>
    </row>
    <row r="43">
      <c r="A43" s="26" t="s">
        <v>122</v>
      </c>
      <c r="B43" s="25" t="str">
        <f t="array" ref="B43">iferror(index(FD!R:R,match($A43,FD!Q:Q,0)),index(DK!H:H,match($A43,DK!G:G,0)))</f>
        <v>CHO</v>
      </c>
      <c r="C43" s="25" t="str">
        <f t="array" ref="C43">iferror(index(FD!S:S,match($A43,FD!Q:Q,0)),index(DK!I:I,match($A43,DK!G:G,0)))</f>
        <v>NYK</v>
      </c>
      <c r="D43" s="28">
        <f t="array" ref="D43">((index(Pace!$B$2:$B$31,match($B43,Pace!$A$2:$A$31,0))*index(Pace!$B$2:$B$31,match($C43,Pace!$A$2:$A$31,0)))/Pace!$B$32)*1.025</f>
        <v>98.8686803</v>
      </c>
      <c r="E43" s="29">
        <f t="array" ref="E43">if(iferror(match($A43,Ghosts!A:A,0),0)&gt;0,0.18,((index(EPS!P:P,match($A43,EPS!A:A,0))*index(EPS!O:O,match($A43,EPS!A:A,0)))+(0.18*300))/(300+index(EPS!O:O,match($A43,EPS!A:A,0))))</f>
        <v>0.1421140684</v>
      </c>
      <c r="F43" s="30">
        <v>20.0</v>
      </c>
      <c r="G43" s="33"/>
      <c r="H43" s="34">
        <f t="shared" si="2"/>
        <v>13.85622529</v>
      </c>
      <c r="I43" s="35" t="str">
        <f t="array" ref="I43">iferror(index(DK!A:A,match($A43,DK!G:G,0)),"")</f>
        <v>SG/SF</v>
      </c>
      <c r="J43" s="36">
        <f t="array" ref="J43">iferror(index(DK!C:C,match($A43,DK!G:G,0)),"")</f>
        <v>3000</v>
      </c>
      <c r="K43" s="28">
        <f t="array" ref="K43">iferror(if(or(H43=0,H43=""),"",(H43/index(DK!C:C,match(A43,DK!G:G,0))*1000)),"")</f>
        <v>4.618741764</v>
      </c>
      <c r="L43" s="28">
        <f t="array" ref="L43">iferror(if(or(H43="",H43=0),"",((H43^sqrt(3))/index(DK!C:C,match(A43,DK!G:G,0)))*100),"")</f>
        <v>3.164213497</v>
      </c>
      <c r="M43" s="34">
        <f t="shared" si="3"/>
        <v>13.73646868</v>
      </c>
      <c r="N43" s="35" t="str">
        <f t="array" ref="N43">iferror(index(FD!B:B,match($A43,FD!Q:Q,0)),"")</f>
        <v>SG</v>
      </c>
      <c r="O43" s="36">
        <f t="array" ref="O43">iferror(index(FD!H:H,match($A43,FD!Q:Q,0)),"")</f>
        <v>3000</v>
      </c>
      <c r="P43" s="28">
        <f t="array" ref="P43">iferror(if(or(M43=0,M43=""),"",(M43/index(FD!H:H,match(A43,FD!Q:Q,0))*1000)),"")</f>
        <v>4.578822894</v>
      </c>
      <c r="Q43" s="37">
        <f t="array" ref="Q43">iferror(if(or(M43="",M43=0),"",((M43^sqrt(3))/index(FD!H:H,match(A43,FD!Q:Q,0)))*100),"")</f>
        <v>3.116995905</v>
      </c>
      <c r="R43" s="38">
        <f t="shared" si="4"/>
        <v>5.557237805</v>
      </c>
      <c r="S43" s="39">
        <f t="array" ref="S43">if(R43="","", if(index(Index_of_Stuff!J:J,match(B43,Index_of_Stuff!F:F,0))&gt;0,(D43-index(Index_of_Stuff!J:J,match(B43,Index_of_Stuff!F:F,0)))*(R43/index(Index_of_Stuff!I:I,match(B43,Index_of_Stuff!F:F,0))),(D43/index(Index_of_Stuff!I:I,match(B43,Index_of_Stuff!F:F,0)))*R43))</f>
        <v>5.478427701</v>
      </c>
      <c r="T43" s="40">
        <f t="array" ref="T43">if(or($F43=0,$F43=""),"", iferror(index(EPS!B:B,match($A43,EPS!$A:$A,0)),index(Ghosts!B:B,match($A43,Ghosts!$A:$A,0)))*($S43/(($F43/48)*$D43)/$E43))</f>
        <v>0.03864750109</v>
      </c>
      <c r="U43" s="40">
        <f t="array" ref="U43">if(or($F43=0,$F43=""),"", iferror(index(EPS!D:D,match($A43,EPS!$A:$A,0)),index(Ghosts!D:D,match($A43,Ghosts!$A:$A,0)))*($S43/(($F43/48)*$D43)/$E43))</f>
        <v>0.01890265187</v>
      </c>
      <c r="V43" s="40">
        <f t="array" ref="V43">if(or($F43=0,$F43=""),"", iferror(index(EPS!F:F,match($A43,EPS!$A:$A,0)),index(Ghosts!F:F,match($A43,Ghosts!$A:$A,0)))*($S43/(($F43/48)*$D43)/$E43))</f>
        <v>0.02788609038</v>
      </c>
      <c r="W43" s="40">
        <f t="array" ref="W43">if(or($F43=0,$F43=""),"", iferror(index(EPS!M:M,match($A43,EPS!$A:$A,0)),index(Ghosts!M:M,match($A43,Ghosts!$A:$A,0)))*($S43/(($F43/48)*$D43)/$E43))</f>
        <v>0.02227144131</v>
      </c>
      <c r="X43" s="39">
        <f t="shared" si="5"/>
        <v>6.59967611</v>
      </c>
      <c r="Y43" s="41">
        <f t="array" ref="Y43">if(or(F43=0,F43=""),"",((iferror(index(EPS!H:H,match(A43,EPS!A:A,0)),index(Ghosts!H:H,match(A43,Ghosts!A:A,0)))*1.25)+(iferror(index(EPS!I:I,match(A43,EPS!A:A,0)),index(Ghosts!I:I,match(A43,Ghosts!A:A,0)))*1.25)+(iferror(index(EPS!J:J,match(A43,EPS!A:A,0)),index(Ghosts!J:J,match(A43,Ghosts!A:A,0)))*1.5)+(iferror(index(EPS!K:K,match(A43,EPS!A:A,0)),index(Ghosts!K:K,match(A43,Ghosts!A:A,0)))*2)+(iferror(index(EPS!L:L,match(A43,EPS!A:A,0)),index(Ghosts!L:L,match(A43,Ghosts!A:A,0)))*2))*D43*(F43/48))</f>
        <v>7.256549181</v>
      </c>
      <c r="Z43" s="41">
        <f t="shared" si="6"/>
        <v>5.75158689</v>
      </c>
      <c r="AA43" s="41">
        <f t="array" ref="AA43">if(or(F43=0,F43=""),"",((iferror(index(EPS!H:H,match(A43,EPS!A:A,0)),index(Ghosts!H:H,match(A43,Ghosts!A:A,0)))*1.2)+(iferror(index(EPS!I:I,match(A43,EPS!A:A,0)),index(Ghosts!I:I,match(A43,Ghosts!A:A,0)))*1.2)+(iferror(index(EPS!J:J,match(A43,EPS!A:A,0)),index(Ghosts!J:J,match(A43,Ghosts!A:A,0)))*1.5)+(iferror(index(EPS!K:K,match(A43,EPS!A:A,0)),index(Ghosts!K:K,match(A43,Ghosts!A:A,0)))*3)+(iferror(index(EPS!L:L,match(A43,EPS!A:A,0)),index(Ghosts!L:L,match(A43,Ghosts!A:A,0)))*3))*D43*(F43/48))</f>
        <v>7.984881793</v>
      </c>
      <c r="AB43" s="42">
        <f t="shared" ref="AB43:AF43" si="47">if(iferror(search(AB$1,$I43),0)&gt;0,1,0)</f>
        <v>0</v>
      </c>
      <c r="AC43" s="42">
        <f t="shared" si="47"/>
        <v>1</v>
      </c>
      <c r="AD43" s="42">
        <f t="shared" si="47"/>
        <v>1</v>
      </c>
      <c r="AE43" s="42">
        <f t="shared" si="47"/>
        <v>0</v>
      </c>
      <c r="AF43" s="42">
        <f t="shared" si="47"/>
        <v>0</v>
      </c>
      <c r="AG43" s="25"/>
      <c r="AH43" s="25"/>
      <c r="AI43" s="25"/>
      <c r="AJ43" s="25"/>
      <c r="AK43" s="25"/>
      <c r="AL43" s="25"/>
    </row>
    <row r="44">
      <c r="A44" s="26" t="s">
        <v>124</v>
      </c>
      <c r="B44" s="25" t="str">
        <f t="array" ref="B44">iferror(index(FD!R:R,match($A44,FD!Q:Q,0)),index(DK!H:H,match($A44,DK!G:G,0)))</f>
        <v>CHO</v>
      </c>
      <c r="C44" s="25" t="str">
        <f t="array" ref="C44">iferror(index(FD!S:S,match($A44,FD!Q:Q,0)),index(DK!I:I,match($A44,DK!G:G,0)))</f>
        <v>NYK</v>
      </c>
      <c r="D44" s="28">
        <f t="array" ref="D44">((index(Pace!$B$2:$B$31,match($B44,Pace!$A$2:$A$31,0))*index(Pace!$B$2:$B$31,match($C44,Pace!$A$2:$A$31,0)))/Pace!$B$32)*1.025</f>
        <v>98.8686803</v>
      </c>
      <c r="E44" s="29">
        <f t="array" ref="E44">if(iferror(match($A44,Ghosts!A:A,0),0)&gt;0,0.18,((index(EPS!P:P,match($A44,EPS!A:A,0))*index(EPS!O:O,match($A44,EPS!A:A,0)))+(0.18*300))/(300+index(EPS!O:O,match($A44,EPS!A:A,0))))</f>
        <v>0.2048072289</v>
      </c>
      <c r="F44" s="30">
        <v>9.0</v>
      </c>
      <c r="G44" s="33"/>
      <c r="H44" s="34">
        <f t="shared" si="2"/>
        <v>8.507163681</v>
      </c>
      <c r="I44" s="35" t="str">
        <f t="array" ref="I44">iferror(index(DK!A:A,match($A44,DK!G:G,0)),"")</f>
        <v>PG</v>
      </c>
      <c r="J44" s="36">
        <f t="array" ref="J44">iferror(index(DK!C:C,match($A44,DK!G:G,0)),"")</f>
        <v>3200</v>
      </c>
      <c r="K44" s="28">
        <f t="array" ref="K44">iferror(if(or(H44=0,H44=""),"",(H44/index(DK!C:C,match(A44,DK!G:G,0))*1000)),"")</f>
        <v>2.65848865</v>
      </c>
      <c r="L44" s="28">
        <f t="array" ref="L44">iferror(if(or(H44="",H44=0),"",((H44^sqrt(3))/index(DK!C:C,match(A44,DK!G:G,0)))*100),"")</f>
        <v>1.274337655</v>
      </c>
      <c r="M44" s="34">
        <f t="shared" si="3"/>
        <v>8.508527628</v>
      </c>
      <c r="N44" s="35" t="str">
        <f t="array" ref="N44">iferror(index(FD!B:B,match($A44,FD!Q:Q,0)),"")</f>
        <v>PG</v>
      </c>
      <c r="O44" s="36">
        <f t="array" ref="O44">iferror(index(FD!H:H,match($A44,FD!Q:Q,0)),"")</f>
        <v>3200</v>
      </c>
      <c r="P44" s="28">
        <f t="array" ref="P44">iferror(if(or(M44=0,M44=""),"",(M44/index(FD!H:H,match(A44,FD!Q:Q,0))*1000)),"")</f>
        <v>2.658914884</v>
      </c>
      <c r="Q44" s="37">
        <f t="array" ref="Q44">iferror(if(or(M44="",M44=0),"",((M44^sqrt(3))/index(FD!H:H,match(A44,FD!Q:Q,0)))*100),"")</f>
        <v>1.274691557</v>
      </c>
      <c r="R44" s="38">
        <f t="shared" si="4"/>
        <v>3.813153326</v>
      </c>
      <c r="S44" s="39">
        <f t="array" ref="S44">if(R44="","", if(index(Index_of_Stuff!J:J,match(B44,Index_of_Stuff!F:F,0))&gt;0,(D44-index(Index_of_Stuff!J:J,match(B44,Index_of_Stuff!F:F,0)))*(R44/index(Index_of_Stuff!I:I,match(B44,Index_of_Stuff!F:F,0))),(D44/index(Index_of_Stuff!I:I,match(B44,Index_of_Stuff!F:F,0)))*R44))</f>
        <v>3.759076998</v>
      </c>
      <c r="T44" s="40">
        <f t="array" ref="T44">if(or($F44=0,$F44=""),"", iferror(index(EPS!B:B,match($A44,EPS!$A:$A,0)),index(Ghosts!B:B,match($A44,Ghosts!$A:$A,0)))*($S44/(($F44/48)*$D44)/$E44))</f>
        <v>0.06871244482</v>
      </c>
      <c r="U44" s="40">
        <f t="array" ref="U44">if(or($F44=0,$F44=""),"", iferror(index(EPS!D:D,match($A44,EPS!$A:$A,0)),index(Ghosts!D:D,match($A44,Ghosts!$A:$A,0)))*($S44/(($F44/48)*$D44)/$E44))</f>
        <v>0.005445510757</v>
      </c>
      <c r="V44" s="40">
        <f t="array" ref="V44">if(or($F44=0,$F44=""),"", iferror(index(EPS!F:F,match($A44,EPS!$A:$A,0)),index(Ghosts!F:F,match($A44,Ghosts!$A:$A,0)))*($S44/(($F44/48)*$D44)/$E44))</f>
        <v>0.03831659387</v>
      </c>
      <c r="W44" s="40">
        <f t="array" ref="W44">if(or($F44=0,$F44=""),"", iferror(index(EPS!M:M,match($A44,EPS!$A:$A,0)),index(Ghosts!M:M,match($A44,Ghosts!$A:$A,0)))*($S44/(($F44/48)*$D44)/$E44))</f>
        <v>0.04623733679</v>
      </c>
      <c r="X44" s="39">
        <f t="shared" si="5"/>
        <v>3.1826218</v>
      </c>
      <c r="Y44" s="41">
        <f t="array" ref="Y44">if(or(F44=0,F44=""),"",((iferror(index(EPS!H:H,match(A44,EPS!A:A,0)),index(Ghosts!H:H,match(A44,Ghosts!A:A,0)))*1.25)+(iferror(index(EPS!I:I,match(A44,EPS!A:A,0)),index(Ghosts!I:I,match(A44,Ghosts!A:A,0)))*1.25)+(iferror(index(EPS!J:J,match(A44,EPS!A:A,0)),index(Ghosts!J:J,match(A44,Ghosts!A:A,0)))*1.5)+(iferror(index(EPS!K:K,match(A44,EPS!A:A,0)),index(Ghosts!K:K,match(A44,Ghosts!A:A,0)))*2)+(iferror(index(EPS!L:L,match(A44,EPS!A:A,0)),index(Ghosts!L:L,match(A44,Ghosts!A:A,0)))*2))*D44*(F44/48))</f>
        <v>5.324541881</v>
      </c>
      <c r="Z44" s="41">
        <f t="shared" si="6"/>
        <v>2.70357665</v>
      </c>
      <c r="AA44" s="41">
        <f t="array" ref="AA44">if(or(F44=0,F44=""),"",((iferror(index(EPS!H:H,match(A44,EPS!A:A,0)),index(Ghosts!H:H,match(A44,Ghosts!A:A,0)))*1.2)+(iferror(index(EPS!I:I,match(A44,EPS!A:A,0)),index(Ghosts!I:I,match(A44,Ghosts!A:A,0)))*1.2)+(iferror(index(EPS!J:J,match(A44,EPS!A:A,0)),index(Ghosts!J:J,match(A44,Ghosts!A:A,0)))*1.5)+(iferror(index(EPS!K:K,match(A44,EPS!A:A,0)),index(Ghosts!K:K,match(A44,Ghosts!A:A,0)))*3)+(iferror(index(EPS!L:L,match(A44,EPS!A:A,0)),index(Ghosts!L:L,match(A44,Ghosts!A:A,0)))*3))*D44*(F44/48))</f>
        <v>5.804950978</v>
      </c>
      <c r="AB44" s="42">
        <f t="shared" ref="AB44:AF44" si="48">if(iferror(search(AB$1,$I44),0)&gt;0,1,0)</f>
        <v>1</v>
      </c>
      <c r="AC44" s="42">
        <f t="shared" si="48"/>
        <v>0</v>
      </c>
      <c r="AD44" s="42">
        <f t="shared" si="48"/>
        <v>0</v>
      </c>
      <c r="AE44" s="42">
        <f t="shared" si="48"/>
        <v>0</v>
      </c>
      <c r="AF44" s="42">
        <f t="shared" si="48"/>
        <v>0</v>
      </c>
      <c r="AG44" s="25"/>
      <c r="AH44" s="25"/>
      <c r="AI44" s="25"/>
      <c r="AJ44" s="25"/>
      <c r="AK44" s="25"/>
      <c r="AL44" s="25"/>
    </row>
    <row r="45">
      <c r="A45" s="26" t="s">
        <v>126</v>
      </c>
      <c r="B45" s="25" t="str">
        <f t="array" ref="B45">iferror(index(FD!R:R,match($A45,FD!Q:Q,0)),index(DK!H:H,match($A45,DK!G:G,0)))</f>
        <v>CHO</v>
      </c>
      <c r="C45" s="25" t="str">
        <f t="array" ref="C45">iferror(index(FD!S:S,match($A45,FD!Q:Q,0)),index(DK!I:I,match($A45,DK!G:G,0)))</f>
        <v>NYK</v>
      </c>
      <c r="D45" s="28">
        <f t="array" ref="D45">((index(Pace!$B$2:$B$31,match($B45,Pace!$A$2:$A$31,0))*index(Pace!$B$2:$B$31,match($C45,Pace!$A$2:$A$31,0)))/Pace!$B$32)*1.025</f>
        <v>98.8686803</v>
      </c>
      <c r="E45" s="29">
        <f t="array" ref="E45">if(iferror(match($A45,Ghosts!A:A,0),0)&gt;0,0.18,((index(EPS!P:P,match($A45,EPS!A:A,0))*index(EPS!O:O,match($A45,EPS!A:A,0)))+(0.18*300))/(300+index(EPS!O:O,match($A45,EPS!A:A,0))))</f>
        <v>0.1935448505</v>
      </c>
      <c r="F45" s="30">
        <v>0.0</v>
      </c>
      <c r="G45" s="33"/>
      <c r="H45" s="34" t="str">
        <f t="shared" si="2"/>
        <v/>
      </c>
      <c r="I45" s="35" t="str">
        <f t="array" ref="I45">iferror(index(DK!A:A,match($A45,DK!G:G,0)),"")</f>
        <v>PF/C</v>
      </c>
      <c r="J45" s="36">
        <f t="array" ref="J45">iferror(index(DK!C:C,match($A45,DK!G:G,0)),"")</f>
        <v>3000</v>
      </c>
      <c r="K45" s="28" t="str">
        <f t="array" ref="K45">iferror(if(or(H45=0,H45=""),"",(H45/index(DK!C:C,match(A45,DK!G:G,0))*1000)),"")</f>
        <v/>
      </c>
      <c r="L45" s="28" t="str">
        <f t="array" ref="L45">iferror(if(or(H45="",H45=0),"",((H45^sqrt(3))/index(DK!C:C,match(A45,DK!G:G,0)))*100),"")</f>
        <v/>
      </c>
      <c r="M45" s="34" t="str">
        <f t="shared" si="3"/>
        <v/>
      </c>
      <c r="N45" s="35" t="str">
        <f t="array" ref="N45">iferror(index(FD!B:B,match($A45,FD!Q:Q,0)),"")</f>
        <v>PF</v>
      </c>
      <c r="O45" s="36">
        <f t="array" ref="O45">iferror(index(FD!H:H,match($A45,FD!Q:Q,0)),"")</f>
        <v>3000</v>
      </c>
      <c r="P45" s="28" t="str">
        <f t="array" ref="P45">iferror(if(or(M45=0,M45=""),"",(M45/index(FD!H:H,match(A45,FD!Q:Q,0))*1000)),"")</f>
        <v/>
      </c>
      <c r="Q45" s="37" t="str">
        <f t="array" ref="Q45">iferror(if(or(M45="",M45=0),"",((M45^sqrt(3))/index(FD!H:H,match(A45,FD!Q:Q,0)))*100),"")</f>
        <v/>
      </c>
      <c r="R45" s="38" t="str">
        <f t="shared" si="4"/>
        <v/>
      </c>
      <c r="S45" s="39" t="str">
        <f t="array" ref="S45">if(R45="","", if(index(Index_of_Stuff!J:J,match(B45,Index_of_Stuff!F:F,0))&gt;0,(D45-index(Index_of_Stuff!J:J,match(B45,Index_of_Stuff!F:F,0)))*(R45/index(Index_of_Stuff!I:I,match(B45,Index_of_Stuff!F:F,0))),(D45/index(Index_of_Stuff!I:I,match(B45,Index_of_Stuff!F:F,0)))*R45))</f>
        <v/>
      </c>
      <c r="T45" s="40" t="str">
        <f t="array" ref="T45">if(or($F45=0,$F45=""),"", iferror(index(EPS!B:B,match($A45,EPS!$A:$A,0)),index(Ghosts!B:B,match($A45,Ghosts!$A:$A,0)))*($S45/(($F45/48)*$D45)/$E45))</f>
        <v/>
      </c>
      <c r="U45" s="40" t="str">
        <f t="array" ref="U45">if(or($F45=0,$F45=""),"", iferror(index(EPS!D:D,match($A45,EPS!$A:$A,0)),index(Ghosts!D:D,match($A45,Ghosts!$A:$A,0)))*($S45/(($F45/48)*$D45)/$E45))</f>
        <v/>
      </c>
      <c r="V45" s="40" t="str">
        <f t="array" ref="V45">if(or($F45=0,$F45=""),"", iferror(index(EPS!F:F,match($A45,EPS!$A:$A,0)),index(Ghosts!F:F,match($A45,Ghosts!$A:$A,0)))*($S45/(($F45/48)*$D45)/$E45))</f>
        <v/>
      </c>
      <c r="W45" s="40" t="str">
        <f t="array" ref="W45">if(or($F45=0,$F45=""),"", iferror(index(EPS!M:M,match($A45,EPS!$A:$A,0)),index(Ghosts!M:M,match($A45,Ghosts!$A:$A,0)))*($S45/(($F45/48)*$D45)/$E45))</f>
        <v/>
      </c>
      <c r="X45" s="39" t="str">
        <f t="shared" si="5"/>
        <v/>
      </c>
      <c r="Y45" s="41" t="str">
        <f t="array" ref="Y45">if(or(F45=0,F45=""),"",((iferror(index(EPS!H:H,match(A45,EPS!A:A,0)),index(Ghosts!H:H,match(A45,Ghosts!A:A,0)))*1.25)+(iferror(index(EPS!I:I,match(A45,EPS!A:A,0)),index(Ghosts!I:I,match(A45,Ghosts!A:A,0)))*1.25)+(iferror(index(EPS!J:J,match(A45,EPS!A:A,0)),index(Ghosts!J:J,match(A45,Ghosts!A:A,0)))*1.5)+(iferror(index(EPS!K:K,match(A45,EPS!A:A,0)),index(Ghosts!K:K,match(A45,Ghosts!A:A,0)))*2)+(iferror(index(EPS!L:L,match(A45,EPS!A:A,0)),index(Ghosts!L:L,match(A45,Ghosts!A:A,0)))*2))*D45*(F45/48))</f>
        <v/>
      </c>
      <c r="Z45" s="41" t="str">
        <f t="shared" si="6"/>
        <v/>
      </c>
      <c r="AA45" s="41" t="str">
        <f t="array" ref="AA45">if(or(F45=0,F45=""),"",((iferror(index(EPS!H:H,match(A45,EPS!A:A,0)),index(Ghosts!H:H,match(A45,Ghosts!A:A,0)))*1.2)+(iferror(index(EPS!I:I,match(A45,EPS!A:A,0)),index(Ghosts!I:I,match(A45,Ghosts!A:A,0)))*1.2)+(iferror(index(EPS!J:J,match(A45,EPS!A:A,0)),index(Ghosts!J:J,match(A45,Ghosts!A:A,0)))*1.5)+(iferror(index(EPS!K:K,match(A45,EPS!A:A,0)),index(Ghosts!K:K,match(A45,Ghosts!A:A,0)))*3)+(iferror(index(EPS!L:L,match(A45,EPS!A:A,0)),index(Ghosts!L:L,match(A45,Ghosts!A:A,0)))*3))*D45*(F45/48))</f>
        <v/>
      </c>
      <c r="AB45" s="42">
        <f t="shared" ref="AB45:AF45" si="49">if(iferror(search(AB$1,$I45),0)&gt;0,1,0)</f>
        <v>0</v>
      </c>
      <c r="AC45" s="42">
        <f t="shared" si="49"/>
        <v>0</v>
      </c>
      <c r="AD45" s="42">
        <f t="shared" si="49"/>
        <v>0</v>
      </c>
      <c r="AE45" s="42">
        <f t="shared" si="49"/>
        <v>1</v>
      </c>
      <c r="AF45" s="42">
        <f t="shared" si="49"/>
        <v>1</v>
      </c>
      <c r="AG45" s="25"/>
      <c r="AH45" s="25"/>
      <c r="AI45" s="25"/>
      <c r="AJ45" s="25"/>
      <c r="AK45" s="25"/>
      <c r="AL45" s="25"/>
    </row>
    <row r="46">
      <c r="A46" s="26" t="s">
        <v>128</v>
      </c>
      <c r="B46" s="25" t="str">
        <f t="array" ref="B46">iferror(index(FD!R:R,match($A46,FD!Q:Q,0)),index(DK!H:H,match($A46,DK!G:G,0)))</f>
        <v>CHO</v>
      </c>
      <c r="C46" s="25" t="str">
        <f t="array" ref="C46">iferror(index(FD!S:S,match($A46,FD!Q:Q,0)),index(DK!I:I,match($A46,DK!G:G,0)))</f>
        <v>NYK</v>
      </c>
      <c r="D46" s="28">
        <f t="array" ref="D46">((index(Pace!$B$2:$B$31,match($B46,Pace!$A$2:$A$31,0))*index(Pace!$B$2:$B$31,match($C46,Pace!$A$2:$A$31,0)))/Pace!$B$32)*1.025</f>
        <v>98.8686803</v>
      </c>
      <c r="E46" s="29">
        <f t="array" ref="E46">if(iferror(match($A46,Ghosts!A:A,0),0)&gt;0,0.18,((index(EPS!P:P,match($A46,EPS!A:A,0))*index(EPS!O:O,match($A46,EPS!A:A,0)))+(0.18*300))/(300+index(EPS!O:O,match($A46,EPS!A:A,0))))</f>
        <v>0.1760474777</v>
      </c>
      <c r="F46" s="30">
        <v>0.0</v>
      </c>
      <c r="G46" s="33"/>
      <c r="H46" s="34" t="str">
        <f t="shared" si="2"/>
        <v/>
      </c>
      <c r="I46" s="35" t="str">
        <f t="array" ref="I46">iferror(index(DK!A:A,match($A46,DK!G:G,0)),"")</f>
        <v>PG/SG</v>
      </c>
      <c r="J46" s="36">
        <f t="array" ref="J46">iferror(index(DK!C:C,match($A46,DK!G:G,0)),"")</f>
        <v>3000</v>
      </c>
      <c r="K46" s="28" t="str">
        <f t="array" ref="K46">iferror(if(or(H46=0,H46=""),"",(H46/index(DK!C:C,match(A46,DK!G:G,0))*1000)),"")</f>
        <v/>
      </c>
      <c r="L46" s="28" t="str">
        <f t="array" ref="L46">iferror(if(or(H46="",H46=0),"",((H46^sqrt(3))/index(DK!C:C,match(A46,DK!G:G,0)))*100),"")</f>
        <v/>
      </c>
      <c r="M46" s="34" t="str">
        <f t="shared" si="3"/>
        <v/>
      </c>
      <c r="N46" s="35" t="str">
        <f t="array" ref="N46">iferror(index(FD!B:B,match($A46,FD!Q:Q,0)),"")</f>
        <v>PG</v>
      </c>
      <c r="O46" s="36">
        <f t="array" ref="O46">iferror(index(FD!H:H,match($A46,FD!Q:Q,0)),"")</f>
        <v>3000</v>
      </c>
      <c r="P46" s="28" t="str">
        <f t="array" ref="P46">iferror(if(or(M46=0,M46=""),"",(M46/index(FD!H:H,match(A46,FD!Q:Q,0))*1000)),"")</f>
        <v/>
      </c>
      <c r="Q46" s="37" t="str">
        <f t="array" ref="Q46">iferror(if(or(M46="",M46=0),"",((M46^sqrt(3))/index(FD!H:H,match(A46,FD!Q:Q,0)))*100),"")</f>
        <v/>
      </c>
      <c r="R46" s="38" t="str">
        <f t="shared" si="4"/>
        <v/>
      </c>
      <c r="S46" s="39" t="str">
        <f t="array" ref="S46">if(R46="","", if(index(Index_of_Stuff!J:J,match(B46,Index_of_Stuff!F:F,0))&gt;0,(D46-index(Index_of_Stuff!J:J,match(B46,Index_of_Stuff!F:F,0)))*(R46/index(Index_of_Stuff!I:I,match(B46,Index_of_Stuff!F:F,0))),(D46/index(Index_of_Stuff!I:I,match(B46,Index_of_Stuff!F:F,0)))*R46))</f>
        <v/>
      </c>
      <c r="T46" s="40" t="str">
        <f t="array" ref="T46">if(or($F46=0,$F46=""),"", iferror(index(EPS!B:B,match($A46,EPS!$A:$A,0)),index(Ghosts!B:B,match($A46,Ghosts!$A:$A,0)))*($S46/(($F46/48)*$D46)/$E46))</f>
        <v/>
      </c>
      <c r="U46" s="40" t="str">
        <f t="array" ref="U46">if(or($F46=0,$F46=""),"", iferror(index(EPS!D:D,match($A46,EPS!$A:$A,0)),index(Ghosts!D:D,match($A46,Ghosts!$A:$A,0)))*($S46/(($F46/48)*$D46)/$E46))</f>
        <v/>
      </c>
      <c r="V46" s="40" t="str">
        <f t="array" ref="V46">if(or($F46=0,$F46=""),"", iferror(index(EPS!F:F,match($A46,EPS!$A:$A,0)),index(Ghosts!F:F,match($A46,Ghosts!$A:$A,0)))*($S46/(($F46/48)*$D46)/$E46))</f>
        <v/>
      </c>
      <c r="W46" s="40" t="str">
        <f t="array" ref="W46">if(or($F46=0,$F46=""),"", iferror(index(EPS!M:M,match($A46,EPS!$A:$A,0)),index(Ghosts!M:M,match($A46,Ghosts!$A:$A,0)))*($S46/(($F46/48)*$D46)/$E46))</f>
        <v/>
      </c>
      <c r="X46" s="39" t="str">
        <f t="shared" si="5"/>
        <v/>
      </c>
      <c r="Y46" s="41" t="str">
        <f t="array" ref="Y46">if(or(F46=0,F46=""),"",((iferror(index(EPS!H:H,match(A46,EPS!A:A,0)),index(Ghosts!H:H,match(A46,Ghosts!A:A,0)))*1.25)+(iferror(index(EPS!I:I,match(A46,EPS!A:A,0)),index(Ghosts!I:I,match(A46,Ghosts!A:A,0)))*1.25)+(iferror(index(EPS!J:J,match(A46,EPS!A:A,0)),index(Ghosts!J:J,match(A46,Ghosts!A:A,0)))*1.5)+(iferror(index(EPS!K:K,match(A46,EPS!A:A,0)),index(Ghosts!K:K,match(A46,Ghosts!A:A,0)))*2)+(iferror(index(EPS!L:L,match(A46,EPS!A:A,0)),index(Ghosts!L:L,match(A46,Ghosts!A:A,0)))*2))*D46*(F46/48))</f>
        <v/>
      </c>
      <c r="Z46" s="41" t="str">
        <f t="shared" si="6"/>
        <v/>
      </c>
      <c r="AA46" s="41" t="str">
        <f t="array" ref="AA46">if(or(F46=0,F46=""),"",((iferror(index(EPS!H:H,match(A46,EPS!A:A,0)),index(Ghosts!H:H,match(A46,Ghosts!A:A,0)))*1.2)+(iferror(index(EPS!I:I,match(A46,EPS!A:A,0)),index(Ghosts!I:I,match(A46,Ghosts!A:A,0)))*1.2)+(iferror(index(EPS!J:J,match(A46,EPS!A:A,0)),index(Ghosts!J:J,match(A46,Ghosts!A:A,0)))*1.5)+(iferror(index(EPS!K:K,match(A46,EPS!A:A,0)),index(Ghosts!K:K,match(A46,Ghosts!A:A,0)))*3)+(iferror(index(EPS!L:L,match(A46,EPS!A:A,0)),index(Ghosts!L:L,match(A46,Ghosts!A:A,0)))*3))*D46*(F46/48))</f>
        <v/>
      </c>
      <c r="AB46" s="42">
        <f t="shared" ref="AB46:AF46" si="50">if(iferror(search(AB$1,$I46),0)&gt;0,1,0)</f>
        <v>1</v>
      </c>
      <c r="AC46" s="42">
        <f t="shared" si="50"/>
        <v>1</v>
      </c>
      <c r="AD46" s="42">
        <f t="shared" si="50"/>
        <v>0</v>
      </c>
      <c r="AE46" s="42">
        <f t="shared" si="50"/>
        <v>0</v>
      </c>
      <c r="AF46" s="42">
        <f t="shared" si="50"/>
        <v>0</v>
      </c>
      <c r="AG46" s="25"/>
      <c r="AH46" s="25"/>
      <c r="AI46" s="25"/>
      <c r="AJ46" s="25"/>
      <c r="AK46" s="25"/>
      <c r="AL46" s="25"/>
    </row>
    <row r="47">
      <c r="A47" s="26" t="s">
        <v>130</v>
      </c>
      <c r="B47" s="25" t="str">
        <f t="array" ref="B47">iferror(index(FD!R:R,match($A47,FD!Q:Q,0)),index(DK!H:H,match($A47,DK!G:G,0)))</f>
        <v>CHO</v>
      </c>
      <c r="C47" s="25" t="str">
        <f t="array" ref="C47">iferror(index(FD!S:S,match($A47,FD!Q:Q,0)),index(DK!I:I,match($A47,DK!G:G,0)))</f>
        <v>NYK</v>
      </c>
      <c r="D47" s="28">
        <f t="array" ref="D47">((index(Pace!$B$2:$B$31,match($B47,Pace!$A$2:$A$31,0))*index(Pace!$B$2:$B$31,match($C47,Pace!$A$2:$A$31,0)))/Pace!$B$32)*1.025</f>
        <v>98.8686803</v>
      </c>
      <c r="E47" s="29">
        <f t="array" ref="E47">if(iferror(match($A47,Ghosts!A:A,0),0)&gt;0,0.18,((index(EPS!P:P,match($A47,EPS!A:A,0))*index(EPS!O:O,match($A47,EPS!A:A,0)))+(0.18*300))/(300+index(EPS!O:O,match($A47,EPS!A:A,0))))</f>
        <v>0.18</v>
      </c>
      <c r="F47" s="30">
        <v>0.0</v>
      </c>
      <c r="G47" s="33"/>
      <c r="H47" s="34" t="str">
        <f t="shared" si="2"/>
        <v/>
      </c>
      <c r="I47" s="35" t="str">
        <f t="array" ref="I47">iferror(index(DK!A:A,match($A47,DK!G:G,0)),"")</f>
        <v>PF/C</v>
      </c>
      <c r="J47" s="36">
        <f t="array" ref="J47">iferror(index(DK!C:C,match($A47,DK!G:G,0)),"")</f>
        <v>3000</v>
      </c>
      <c r="K47" s="28" t="str">
        <f t="array" ref="K47">iferror(if(or(H47=0,H47=""),"",(H47/index(DK!C:C,match(A47,DK!G:G,0))*1000)),"")</f>
        <v/>
      </c>
      <c r="L47" s="28" t="str">
        <f t="array" ref="L47">iferror(if(or(H47="",H47=0),"",((H47^sqrt(3))/index(DK!C:C,match(A47,DK!G:G,0)))*100),"")</f>
        <v/>
      </c>
      <c r="M47" s="34" t="str">
        <f t="shared" si="3"/>
        <v/>
      </c>
      <c r="N47" s="35" t="str">
        <f t="array" ref="N47">iferror(index(FD!B:B,match($A47,FD!Q:Q,0)),"")</f>
        <v>PF</v>
      </c>
      <c r="O47" s="36">
        <f t="array" ref="O47">iferror(index(FD!H:H,match($A47,FD!Q:Q,0)),"")</f>
        <v>3000</v>
      </c>
      <c r="P47" s="28" t="str">
        <f t="array" ref="P47">iferror(if(or(M47=0,M47=""),"",(M47/index(FD!H:H,match(A47,FD!Q:Q,0))*1000)),"")</f>
        <v/>
      </c>
      <c r="Q47" s="37" t="str">
        <f t="array" ref="Q47">iferror(if(or(M47="",M47=0),"",((M47^sqrt(3))/index(FD!H:H,match(A47,FD!Q:Q,0)))*100),"")</f>
        <v/>
      </c>
      <c r="R47" s="38" t="str">
        <f t="shared" si="4"/>
        <v/>
      </c>
      <c r="S47" s="39" t="str">
        <f t="array" ref="S47">if(R47="","", if(index(Index_of_Stuff!J:J,match(B47,Index_of_Stuff!F:F,0))&gt;0,(D47-index(Index_of_Stuff!J:J,match(B47,Index_of_Stuff!F:F,0)))*(R47/index(Index_of_Stuff!I:I,match(B47,Index_of_Stuff!F:F,0))),(D47/index(Index_of_Stuff!I:I,match(B47,Index_of_Stuff!F:F,0)))*R47))</f>
        <v/>
      </c>
      <c r="T47" s="40" t="str">
        <f t="array" ref="T47">if(or($F47=0,$F47=""),"", iferror(index(EPS!B:B,match($A47,EPS!$A:$A,0)),index(Ghosts!B:B,match($A47,Ghosts!$A:$A,0)))*($S47/(($F47/48)*$D47)/$E47))</f>
        <v/>
      </c>
      <c r="U47" s="40" t="str">
        <f t="array" ref="U47">if(or($F47=0,$F47=""),"", iferror(index(EPS!D:D,match($A47,EPS!$A:$A,0)),index(Ghosts!D:D,match($A47,Ghosts!$A:$A,0)))*($S47/(($F47/48)*$D47)/$E47))</f>
        <v/>
      </c>
      <c r="V47" s="40" t="str">
        <f t="array" ref="V47">if(or($F47=0,$F47=""),"", iferror(index(EPS!F:F,match($A47,EPS!$A:$A,0)),index(Ghosts!F:F,match($A47,Ghosts!$A:$A,0)))*($S47/(($F47/48)*$D47)/$E47))</f>
        <v/>
      </c>
      <c r="W47" s="40" t="str">
        <f t="array" ref="W47">if(or($F47=0,$F47=""),"", iferror(index(EPS!M:M,match($A47,EPS!$A:$A,0)),index(Ghosts!M:M,match($A47,Ghosts!$A:$A,0)))*($S47/(($F47/48)*$D47)/$E47))</f>
        <v/>
      </c>
      <c r="X47" s="39" t="str">
        <f t="shared" si="5"/>
        <v/>
      </c>
      <c r="Y47" s="41" t="str">
        <f t="array" ref="Y47">if(or(F47=0,F47=""),"",((iferror(index(EPS!H:H,match(A47,EPS!A:A,0)),index(Ghosts!H:H,match(A47,Ghosts!A:A,0)))*1.25)+(iferror(index(EPS!I:I,match(A47,EPS!A:A,0)),index(Ghosts!I:I,match(A47,Ghosts!A:A,0)))*1.25)+(iferror(index(EPS!J:J,match(A47,EPS!A:A,0)),index(Ghosts!J:J,match(A47,Ghosts!A:A,0)))*1.5)+(iferror(index(EPS!K:K,match(A47,EPS!A:A,0)),index(Ghosts!K:K,match(A47,Ghosts!A:A,0)))*2)+(iferror(index(EPS!L:L,match(A47,EPS!A:A,0)),index(Ghosts!L:L,match(A47,Ghosts!A:A,0)))*2))*D47*(F47/48))</f>
        <v/>
      </c>
      <c r="Z47" s="41" t="str">
        <f t="shared" si="6"/>
        <v/>
      </c>
      <c r="AA47" s="41" t="str">
        <f t="array" ref="AA47">if(or(F47=0,F47=""),"",((iferror(index(EPS!H:H,match(A47,EPS!A:A,0)),index(Ghosts!H:H,match(A47,Ghosts!A:A,0)))*1.2)+(iferror(index(EPS!I:I,match(A47,EPS!A:A,0)),index(Ghosts!I:I,match(A47,Ghosts!A:A,0)))*1.2)+(iferror(index(EPS!J:J,match(A47,EPS!A:A,0)),index(Ghosts!J:J,match(A47,Ghosts!A:A,0)))*1.5)+(iferror(index(EPS!K:K,match(A47,EPS!A:A,0)),index(Ghosts!K:K,match(A47,Ghosts!A:A,0)))*3)+(iferror(index(EPS!L:L,match(A47,EPS!A:A,0)),index(Ghosts!L:L,match(A47,Ghosts!A:A,0)))*3))*D47*(F47/48))</f>
        <v/>
      </c>
      <c r="AB47" s="42">
        <f t="shared" ref="AB47:AF47" si="51">if(iferror(search(AB$1,$I47),0)&gt;0,1,0)</f>
        <v>0</v>
      </c>
      <c r="AC47" s="42">
        <f t="shared" si="51"/>
        <v>0</v>
      </c>
      <c r="AD47" s="42">
        <f t="shared" si="51"/>
        <v>0</v>
      </c>
      <c r="AE47" s="42">
        <f t="shared" si="51"/>
        <v>1</v>
      </c>
      <c r="AF47" s="42">
        <f t="shared" si="51"/>
        <v>1</v>
      </c>
      <c r="AG47" s="25"/>
      <c r="AH47" s="25"/>
      <c r="AI47" s="25"/>
      <c r="AJ47" s="25"/>
      <c r="AK47" s="25"/>
      <c r="AL47" s="25"/>
    </row>
    <row r="48">
      <c r="A48" s="26" t="s">
        <v>132</v>
      </c>
      <c r="B48" s="25" t="str">
        <f t="array" ref="B48">iferror(index(FD!R:R,match($A48,FD!Q:Q,0)),index(DK!H:H,match($A48,DK!G:G,0)))</f>
        <v>CHO</v>
      </c>
      <c r="C48" s="25" t="str">
        <f t="array" ref="C48">iferror(index(FD!S:S,match($A48,FD!Q:Q,0)),index(DK!I:I,match($A48,DK!G:G,0)))</f>
        <v>NYK</v>
      </c>
      <c r="D48" s="28">
        <f t="array" ref="D48">((index(Pace!$B$2:$B$31,match($B48,Pace!$A$2:$A$31,0))*index(Pace!$B$2:$B$31,match($C48,Pace!$A$2:$A$31,0)))/Pace!$B$32)*1.025</f>
        <v>98.8686803</v>
      </c>
      <c r="E48" s="29">
        <f t="array" ref="E48">if(iferror(match($A48,Ghosts!A:A,0),0)&gt;0,0.18,((index(EPS!P:P,match($A48,EPS!A:A,0))*index(EPS!O:O,match($A48,EPS!A:A,0)))+(0.18*300))/(300+index(EPS!O:O,match($A48,EPS!A:A,0))))</f>
        <v>0.18</v>
      </c>
      <c r="F48" s="30">
        <v>0.0</v>
      </c>
      <c r="G48" s="32"/>
      <c r="H48" s="34" t="str">
        <f t="shared" si="2"/>
        <v/>
      </c>
      <c r="I48" s="35" t="str">
        <f t="array" ref="I48">iferror(index(DK!A:A,match($A48,DK!G:G,0)),"")</f>
        <v>PG</v>
      </c>
      <c r="J48" s="36">
        <f t="array" ref="J48">iferror(index(DK!C:C,match($A48,DK!G:G,0)),"")</f>
        <v>3000</v>
      </c>
      <c r="K48" s="28" t="str">
        <f t="array" ref="K48">iferror(if(or(H48=0,H48=""),"",(H48/index(DK!C:C,match(A48,DK!G:G,0))*1000)),"")</f>
        <v/>
      </c>
      <c r="L48" s="28" t="str">
        <f t="array" ref="L48">iferror(if(or(H48="",H48=0),"",((H48^sqrt(3))/index(DK!C:C,match(A48,DK!G:G,0)))*100),"")</f>
        <v/>
      </c>
      <c r="M48" s="34" t="str">
        <f t="shared" si="3"/>
        <v/>
      </c>
      <c r="N48" s="35" t="str">
        <f t="array" ref="N48">iferror(index(FD!B:B,match($A48,FD!Q:Q,0)),"")</f>
        <v>PG</v>
      </c>
      <c r="O48" s="36">
        <f t="array" ref="O48">iferror(index(FD!H:H,match($A48,FD!Q:Q,0)),"")</f>
        <v>3000</v>
      </c>
      <c r="P48" s="28" t="str">
        <f t="array" ref="P48">iferror(if(or(M48=0,M48=""),"",(M48/index(FD!H:H,match(A48,FD!Q:Q,0))*1000)),"")</f>
        <v/>
      </c>
      <c r="Q48" s="37" t="str">
        <f t="array" ref="Q48">iferror(if(or(M48="",M48=0),"",((M48^sqrt(3))/index(FD!H:H,match(A48,FD!Q:Q,0)))*100),"")</f>
        <v/>
      </c>
      <c r="R48" s="38" t="str">
        <f t="shared" si="4"/>
        <v/>
      </c>
      <c r="S48" s="39" t="str">
        <f t="array" ref="S48">if(R48="","", if(index(Index_of_Stuff!J:J,match(B48,Index_of_Stuff!F:F,0))&gt;0,(D48-index(Index_of_Stuff!J:J,match(B48,Index_of_Stuff!F:F,0)))*(R48/index(Index_of_Stuff!I:I,match(B48,Index_of_Stuff!F:F,0))),(D48/index(Index_of_Stuff!I:I,match(B48,Index_of_Stuff!F:F,0)))*R48))</f>
        <v/>
      </c>
      <c r="T48" s="40" t="str">
        <f t="array" ref="T48">if(or($F48=0,$F48=""),"", iferror(index(EPS!B:B,match($A48,EPS!$A:$A,0)),index(Ghosts!B:B,match($A48,Ghosts!$A:$A,0)))*($S48/(($F48/48)*$D48)/$E48))</f>
        <v/>
      </c>
      <c r="U48" s="40" t="str">
        <f t="array" ref="U48">if(or($F48=0,$F48=""),"", iferror(index(EPS!D:D,match($A48,EPS!$A:$A,0)),index(Ghosts!D:D,match($A48,Ghosts!$A:$A,0)))*($S48/(($F48/48)*$D48)/$E48))</f>
        <v/>
      </c>
      <c r="V48" s="40" t="str">
        <f t="array" ref="V48">if(or($F48=0,$F48=""),"", iferror(index(EPS!F:F,match($A48,EPS!$A:$A,0)),index(Ghosts!F:F,match($A48,Ghosts!$A:$A,0)))*($S48/(($F48/48)*$D48)/$E48))</f>
        <v/>
      </c>
      <c r="W48" s="40" t="str">
        <f t="array" ref="W48">if(or($F48=0,$F48=""),"", iferror(index(EPS!M:M,match($A48,EPS!$A:$A,0)),index(Ghosts!M:M,match($A48,Ghosts!$A:$A,0)))*($S48/(($F48/48)*$D48)/$E48))</f>
        <v/>
      </c>
      <c r="X48" s="39" t="str">
        <f t="shared" si="5"/>
        <v/>
      </c>
      <c r="Y48" s="41" t="str">
        <f t="array" ref="Y48">if(or(F48=0,F48=""),"",((iferror(index(EPS!H:H,match(A48,EPS!A:A,0)),index(Ghosts!H:H,match(A48,Ghosts!A:A,0)))*1.25)+(iferror(index(EPS!I:I,match(A48,EPS!A:A,0)),index(Ghosts!I:I,match(A48,Ghosts!A:A,0)))*1.25)+(iferror(index(EPS!J:J,match(A48,EPS!A:A,0)),index(Ghosts!J:J,match(A48,Ghosts!A:A,0)))*1.5)+(iferror(index(EPS!K:K,match(A48,EPS!A:A,0)),index(Ghosts!K:K,match(A48,Ghosts!A:A,0)))*2)+(iferror(index(EPS!L:L,match(A48,EPS!A:A,0)),index(Ghosts!L:L,match(A48,Ghosts!A:A,0)))*2))*D48*(F48/48))</f>
        <v/>
      </c>
      <c r="Z48" s="41" t="str">
        <f t="shared" si="6"/>
        <v/>
      </c>
      <c r="AA48" s="41" t="str">
        <f t="array" ref="AA48">if(or(F48=0,F48=""),"",((iferror(index(EPS!H:H,match(A48,EPS!A:A,0)),index(Ghosts!H:H,match(A48,Ghosts!A:A,0)))*1.2)+(iferror(index(EPS!I:I,match(A48,EPS!A:A,0)),index(Ghosts!I:I,match(A48,Ghosts!A:A,0)))*1.2)+(iferror(index(EPS!J:J,match(A48,EPS!A:A,0)),index(Ghosts!J:J,match(A48,Ghosts!A:A,0)))*1.5)+(iferror(index(EPS!K:K,match(A48,EPS!A:A,0)),index(Ghosts!K:K,match(A48,Ghosts!A:A,0)))*3)+(iferror(index(EPS!L:L,match(A48,EPS!A:A,0)),index(Ghosts!L:L,match(A48,Ghosts!A:A,0)))*3))*D48*(F48/48))</f>
        <v/>
      </c>
      <c r="AB48" s="42">
        <f t="shared" ref="AB48:AF48" si="52">if(iferror(search(AB$1,$I48),0)&gt;0,1,0)</f>
        <v>1</v>
      </c>
      <c r="AC48" s="42">
        <f t="shared" si="52"/>
        <v>0</v>
      </c>
      <c r="AD48" s="42">
        <f t="shared" si="52"/>
        <v>0</v>
      </c>
      <c r="AE48" s="42">
        <f t="shared" si="52"/>
        <v>0</v>
      </c>
      <c r="AF48" s="42">
        <f t="shared" si="52"/>
        <v>0</v>
      </c>
      <c r="AG48" s="25"/>
      <c r="AH48" s="25"/>
      <c r="AI48" s="25"/>
      <c r="AJ48" s="25"/>
      <c r="AK48" s="25"/>
      <c r="AL48" s="25"/>
    </row>
    <row r="49">
      <c r="A49" s="26" t="s">
        <v>133</v>
      </c>
      <c r="B49" s="25" t="str">
        <f t="array" ref="B49">iferror(index(FD!R:R,match($A49,FD!Q:Q,0)),index(DK!H:H,match($A49,DK!G:G,0)))</f>
        <v>CHO</v>
      </c>
      <c r="C49" s="25" t="str">
        <f t="array" ref="C49">iferror(index(FD!S:S,match($A49,FD!Q:Q,0)),index(DK!I:I,match($A49,DK!G:G,0)))</f>
        <v>NYK</v>
      </c>
      <c r="D49" s="28">
        <f t="array" ref="D49">((index(Pace!$B$2:$B$31,match($B49,Pace!$A$2:$A$31,0))*index(Pace!$B$2:$B$31,match($C49,Pace!$A$2:$A$31,0)))/Pace!$B$32)*1.025</f>
        <v>98.8686803</v>
      </c>
      <c r="E49" s="29">
        <f t="array" ref="E49">if(iferror(match($A49,Ghosts!A:A,0),0)&gt;0,0.18,((index(EPS!P:P,match($A49,EPS!A:A,0))*index(EPS!O:O,match($A49,EPS!A:A,0)))+(0.18*300))/(300+index(EPS!O:O,match($A49,EPS!A:A,0))))</f>
        <v>0.1498856806</v>
      </c>
      <c r="F49" s="30">
        <v>0.0</v>
      </c>
      <c r="G49" s="33"/>
      <c r="H49" s="34" t="str">
        <f t="shared" si="2"/>
        <v/>
      </c>
      <c r="I49" s="35" t="str">
        <f t="array" ref="I49">iferror(index(DK!A:A,match($A49,DK!G:G,0)),"")</f>
        <v>SF</v>
      </c>
      <c r="J49" s="36">
        <f t="array" ref="J49">iferror(index(DK!C:C,match($A49,DK!G:G,0)),"")</f>
        <v>4200</v>
      </c>
      <c r="K49" s="28" t="str">
        <f t="array" ref="K49">iferror(if(or(H49=0,H49=""),"",(H49/index(DK!C:C,match(A49,DK!G:G,0))*1000)),"")</f>
        <v/>
      </c>
      <c r="L49" s="28" t="str">
        <f t="array" ref="L49">iferror(if(or(H49="",H49=0),"",((H49^sqrt(3))/index(DK!C:C,match(A49,DK!G:G,0)))*100),"")</f>
        <v/>
      </c>
      <c r="M49" s="34" t="str">
        <f t="shared" si="3"/>
        <v/>
      </c>
      <c r="N49" s="35" t="str">
        <f t="array" ref="N49">iferror(index(FD!B:B,match($A49,FD!Q:Q,0)),"")</f>
        <v>SF</v>
      </c>
      <c r="O49" s="36">
        <f t="array" ref="O49">iferror(index(FD!H:H,match($A49,FD!Q:Q,0)),"")</f>
        <v>4400</v>
      </c>
      <c r="P49" s="28" t="str">
        <f t="array" ref="P49">iferror(if(or(M49=0,M49=""),"",(M49/index(FD!H:H,match(A49,FD!Q:Q,0))*1000)),"")</f>
        <v/>
      </c>
      <c r="Q49" s="37" t="str">
        <f t="array" ref="Q49">iferror(if(or(M49="",M49=0),"",((M49^sqrt(3))/index(FD!H:H,match(A49,FD!Q:Q,0)))*100),"")</f>
        <v/>
      </c>
      <c r="R49" s="38" t="str">
        <f t="shared" si="4"/>
        <v/>
      </c>
      <c r="S49" s="39" t="str">
        <f t="array" ref="S49">if(R49="","", if(index(Index_of_Stuff!J:J,match(B49,Index_of_Stuff!F:F,0))&gt;0,(D49-index(Index_of_Stuff!J:J,match(B49,Index_of_Stuff!F:F,0)))*(R49/index(Index_of_Stuff!I:I,match(B49,Index_of_Stuff!F:F,0))),(D49/index(Index_of_Stuff!I:I,match(B49,Index_of_Stuff!F:F,0)))*R49))</f>
        <v/>
      </c>
      <c r="T49" s="40" t="str">
        <f t="array" ref="T49">if(or($F49=0,$F49=""),"", iferror(index(EPS!B:B,match($A49,EPS!$A:$A,0)),index(Ghosts!B:B,match($A49,Ghosts!$A:$A,0)))*($S49/(($F49/48)*$D49)/$E49))</f>
        <v/>
      </c>
      <c r="U49" s="40" t="str">
        <f t="array" ref="U49">if(or($F49=0,$F49=""),"", iferror(index(EPS!D:D,match($A49,EPS!$A:$A,0)),index(Ghosts!D:D,match($A49,Ghosts!$A:$A,0)))*($S49/(($F49/48)*$D49)/$E49))</f>
        <v/>
      </c>
      <c r="V49" s="40" t="str">
        <f t="array" ref="V49">if(or($F49=0,$F49=""),"", iferror(index(EPS!F:F,match($A49,EPS!$A:$A,0)),index(Ghosts!F:F,match($A49,Ghosts!$A:$A,0)))*($S49/(($F49/48)*$D49)/$E49))</f>
        <v/>
      </c>
      <c r="W49" s="40" t="str">
        <f t="array" ref="W49">if(or($F49=0,$F49=""),"", iferror(index(EPS!M:M,match($A49,EPS!$A:$A,0)),index(Ghosts!M:M,match($A49,Ghosts!$A:$A,0)))*($S49/(($F49/48)*$D49)/$E49))</f>
        <v/>
      </c>
      <c r="X49" s="39" t="str">
        <f t="shared" si="5"/>
        <v/>
      </c>
      <c r="Y49" s="41" t="str">
        <f t="array" ref="Y49">if(or(F49=0,F49=""),"",((iferror(index(EPS!H:H,match(A49,EPS!A:A,0)),index(Ghosts!H:H,match(A49,Ghosts!A:A,0)))*1.25)+(iferror(index(EPS!I:I,match(A49,EPS!A:A,0)),index(Ghosts!I:I,match(A49,Ghosts!A:A,0)))*1.25)+(iferror(index(EPS!J:J,match(A49,EPS!A:A,0)),index(Ghosts!J:J,match(A49,Ghosts!A:A,0)))*1.5)+(iferror(index(EPS!K:K,match(A49,EPS!A:A,0)),index(Ghosts!K:K,match(A49,Ghosts!A:A,0)))*2)+(iferror(index(EPS!L:L,match(A49,EPS!A:A,0)),index(Ghosts!L:L,match(A49,Ghosts!A:A,0)))*2))*D49*(F49/48))</f>
        <v/>
      </c>
      <c r="Z49" s="41" t="str">
        <f t="shared" si="6"/>
        <v/>
      </c>
      <c r="AA49" s="41" t="str">
        <f t="array" ref="AA49">if(or(F49=0,F49=""),"",((iferror(index(EPS!H:H,match(A49,EPS!A:A,0)),index(Ghosts!H:H,match(A49,Ghosts!A:A,0)))*1.2)+(iferror(index(EPS!I:I,match(A49,EPS!A:A,0)),index(Ghosts!I:I,match(A49,Ghosts!A:A,0)))*1.2)+(iferror(index(EPS!J:J,match(A49,EPS!A:A,0)),index(Ghosts!J:J,match(A49,Ghosts!A:A,0)))*1.5)+(iferror(index(EPS!K:K,match(A49,EPS!A:A,0)),index(Ghosts!K:K,match(A49,Ghosts!A:A,0)))*3)+(iferror(index(EPS!L:L,match(A49,EPS!A:A,0)),index(Ghosts!L:L,match(A49,Ghosts!A:A,0)))*3))*D49*(F49/48))</f>
        <v/>
      </c>
      <c r="AB49" s="42">
        <f t="shared" ref="AB49:AF49" si="53">if(iferror(search(AB$1,$I49),0)&gt;0,1,0)</f>
        <v>0</v>
      </c>
      <c r="AC49" s="42">
        <f t="shared" si="53"/>
        <v>0</v>
      </c>
      <c r="AD49" s="42">
        <f t="shared" si="53"/>
        <v>1</v>
      </c>
      <c r="AE49" s="42">
        <f t="shared" si="53"/>
        <v>0</v>
      </c>
      <c r="AF49" s="42">
        <f t="shared" si="53"/>
        <v>0</v>
      </c>
      <c r="AG49" s="25"/>
      <c r="AH49" s="25"/>
      <c r="AI49" s="25"/>
      <c r="AJ49" s="25"/>
      <c r="AK49" s="25"/>
      <c r="AL49" s="25"/>
    </row>
    <row r="50">
      <c r="A50" s="26" t="s">
        <v>137</v>
      </c>
      <c r="B50" s="25" t="str">
        <f t="array" ref="B50">iferror(index(FD!R:R,match($A50,FD!Q:Q,0)),index(DK!H:H,match($A50,DK!G:G,0)))</f>
        <v>CHO</v>
      </c>
      <c r="C50" s="25" t="str">
        <f t="array" ref="C50">iferror(index(FD!S:S,match($A50,FD!Q:Q,0)),index(DK!I:I,match($A50,DK!G:G,0)))</f>
        <v>NYK</v>
      </c>
      <c r="D50" s="28">
        <f t="array" ref="D50">((index(Pace!$B$2:$B$31,match($B50,Pace!$A$2:$A$31,0))*index(Pace!$B$2:$B$31,match($C50,Pace!$A$2:$A$31,0)))/Pace!$B$32)*1.025</f>
        <v>98.8686803</v>
      </c>
      <c r="E50" s="29">
        <f t="array" ref="E50">if(iferror(match($A50,Ghosts!A:A,0),0)&gt;0,0.18,((index(EPS!P:P,match($A50,EPS!A:A,0))*index(EPS!O:O,match($A50,EPS!A:A,0)))+(0.18*300))/(300+index(EPS!O:O,match($A50,EPS!A:A,0))))</f>
        <v>0.2272492206</v>
      </c>
      <c r="F50" s="30">
        <v>0.0</v>
      </c>
      <c r="G50" s="32"/>
      <c r="H50" s="34" t="str">
        <f t="shared" si="2"/>
        <v/>
      </c>
      <c r="I50" s="35" t="str">
        <f t="array" ref="I50">iferror(index(DK!A:A,match($A50,DK!G:G,0)),"")</f>
        <v>SG/SF</v>
      </c>
      <c r="J50" s="36">
        <f t="array" ref="J50">iferror(index(DK!C:C,match($A50,DK!G:G,0)),"")</f>
        <v>4000</v>
      </c>
      <c r="K50" s="28" t="str">
        <f t="array" ref="K50">iferror(if(or(H50=0,H50=""),"",(H50/index(DK!C:C,match(A50,DK!G:G,0))*1000)),"")</f>
        <v/>
      </c>
      <c r="L50" s="28" t="str">
        <f t="array" ref="L50">iferror(if(or(H50="",H50=0),"",((H50^sqrt(3))/index(DK!C:C,match(A50,DK!G:G,0)))*100),"")</f>
        <v/>
      </c>
      <c r="M50" s="34" t="str">
        <f t="shared" si="3"/>
        <v/>
      </c>
      <c r="N50" s="35" t="str">
        <f t="array" ref="N50">iferror(index(FD!B:B,match($A50,FD!Q:Q,0)),"")</f>
        <v>SG</v>
      </c>
      <c r="O50" s="36">
        <f t="array" ref="O50">iferror(index(FD!H:H,match($A50,FD!Q:Q,0)),"")</f>
        <v>6100</v>
      </c>
      <c r="P50" s="28" t="str">
        <f t="array" ref="P50">iferror(if(or(M50=0,M50=""),"",(M50/index(FD!H:H,match(A50,FD!Q:Q,0))*1000)),"")</f>
        <v/>
      </c>
      <c r="Q50" s="37" t="str">
        <f t="array" ref="Q50">iferror(if(or(M50="",M50=0),"",((M50^sqrt(3))/index(FD!H:H,match(A50,FD!Q:Q,0)))*100),"")</f>
        <v/>
      </c>
      <c r="R50" s="38" t="str">
        <f t="shared" si="4"/>
        <v/>
      </c>
      <c r="S50" s="39" t="str">
        <f t="array" ref="S50">if(R50="","", if(index(Index_of_Stuff!J:J,match(B50,Index_of_Stuff!F:F,0))&gt;0,(D50-index(Index_of_Stuff!J:J,match(B50,Index_of_Stuff!F:F,0)))*(R50/index(Index_of_Stuff!I:I,match(B50,Index_of_Stuff!F:F,0))),(D50/index(Index_of_Stuff!I:I,match(B50,Index_of_Stuff!F:F,0)))*R50))</f>
        <v/>
      </c>
      <c r="T50" s="40" t="str">
        <f t="array" ref="T50">if(or($F50=0,$F50=""),"", iferror(index(EPS!B:B,match($A50,EPS!$A:$A,0)),index(Ghosts!B:B,match($A50,Ghosts!$A:$A,0)))*($S50/(($F50/48)*$D50)/$E50))</f>
        <v/>
      </c>
      <c r="U50" s="40" t="str">
        <f t="array" ref="U50">if(or($F50=0,$F50=""),"", iferror(index(EPS!D:D,match($A50,EPS!$A:$A,0)),index(Ghosts!D:D,match($A50,Ghosts!$A:$A,0)))*($S50/(($F50/48)*$D50)/$E50))</f>
        <v/>
      </c>
      <c r="V50" s="40" t="str">
        <f t="array" ref="V50">if(or($F50=0,$F50=""),"", iferror(index(EPS!F:F,match($A50,EPS!$A:$A,0)),index(Ghosts!F:F,match($A50,Ghosts!$A:$A,0)))*($S50/(($F50/48)*$D50)/$E50))</f>
        <v/>
      </c>
      <c r="W50" s="40" t="str">
        <f t="array" ref="W50">if(or($F50=0,$F50=""),"", iferror(index(EPS!M:M,match($A50,EPS!$A:$A,0)),index(Ghosts!M:M,match($A50,Ghosts!$A:$A,0)))*($S50/(($F50/48)*$D50)/$E50))</f>
        <v/>
      </c>
      <c r="X50" s="39" t="str">
        <f t="shared" si="5"/>
        <v/>
      </c>
      <c r="Y50" s="41" t="str">
        <f t="array" ref="Y50">if(or(F50=0,F50=""),"",((iferror(index(EPS!H:H,match(A50,EPS!A:A,0)),index(Ghosts!H:H,match(A50,Ghosts!A:A,0)))*1.25)+(iferror(index(EPS!I:I,match(A50,EPS!A:A,0)),index(Ghosts!I:I,match(A50,Ghosts!A:A,0)))*1.25)+(iferror(index(EPS!J:J,match(A50,EPS!A:A,0)),index(Ghosts!J:J,match(A50,Ghosts!A:A,0)))*1.5)+(iferror(index(EPS!K:K,match(A50,EPS!A:A,0)),index(Ghosts!K:K,match(A50,Ghosts!A:A,0)))*2)+(iferror(index(EPS!L:L,match(A50,EPS!A:A,0)),index(Ghosts!L:L,match(A50,Ghosts!A:A,0)))*2))*D50*(F50/48))</f>
        <v/>
      </c>
      <c r="Z50" s="41" t="str">
        <f t="shared" si="6"/>
        <v/>
      </c>
      <c r="AA50" s="41" t="str">
        <f t="array" ref="AA50">if(or(F50=0,F50=""),"",((iferror(index(EPS!H:H,match(A50,EPS!A:A,0)),index(Ghosts!H:H,match(A50,Ghosts!A:A,0)))*1.2)+(iferror(index(EPS!I:I,match(A50,EPS!A:A,0)),index(Ghosts!I:I,match(A50,Ghosts!A:A,0)))*1.2)+(iferror(index(EPS!J:J,match(A50,EPS!A:A,0)),index(Ghosts!J:J,match(A50,Ghosts!A:A,0)))*1.5)+(iferror(index(EPS!K:K,match(A50,EPS!A:A,0)),index(Ghosts!K:K,match(A50,Ghosts!A:A,0)))*3)+(iferror(index(EPS!L:L,match(A50,EPS!A:A,0)),index(Ghosts!L:L,match(A50,Ghosts!A:A,0)))*3))*D50*(F50/48))</f>
        <v/>
      </c>
      <c r="AB50" s="42">
        <f t="shared" ref="AB50:AF50" si="54">if(iferror(search(AB$1,$I50),0)&gt;0,1,0)</f>
        <v>0</v>
      </c>
      <c r="AC50" s="42">
        <f t="shared" si="54"/>
        <v>1</v>
      </c>
      <c r="AD50" s="42">
        <f t="shared" si="54"/>
        <v>1</v>
      </c>
      <c r="AE50" s="42">
        <f t="shared" si="54"/>
        <v>0</v>
      </c>
      <c r="AF50" s="42">
        <f t="shared" si="54"/>
        <v>0</v>
      </c>
      <c r="AG50" s="25"/>
      <c r="AH50" s="25"/>
      <c r="AI50" s="25"/>
      <c r="AJ50" s="25"/>
      <c r="AK50" s="25"/>
      <c r="AL50" s="25"/>
    </row>
    <row r="51">
      <c r="A51" s="26" t="s">
        <v>139</v>
      </c>
      <c r="B51" s="25" t="str">
        <f t="array" ref="B51">iferror(index(FD!R:R,match($A51,FD!Q:Q,0)),index(DK!H:H,match($A51,DK!G:G,0)))</f>
        <v>CLE</v>
      </c>
      <c r="C51" s="25" t="str">
        <f t="array" ref="C51">iferror(index(FD!S:S,match($A51,FD!Q:Q,0)),index(DK!I:I,match($A51,DK!G:G,0)))</f>
        <v>MIL</v>
      </c>
      <c r="D51" s="28">
        <f t="array" ref="D51">((index(Pace!$B$2:$B$31,match($B51,Pace!$A$2:$A$31,0))*index(Pace!$B$2:$B$31,match($C51,Pace!$A$2:$A$31,0)))/Pace!$B$32)*1.025</f>
        <v>95.81273234</v>
      </c>
      <c r="E51" s="29">
        <f t="array" ref="E51">if(iferror(match($A51,Ghosts!A:A,0),0)&gt;0,0.18,((index(EPS!P:P,match($A51,EPS!A:A,0))*index(EPS!O:O,match($A51,EPS!A:A,0)))+(0.18*300))/(300+index(EPS!O:O,match($A51,EPS!A:A,0))))</f>
        <v>0.2980217391</v>
      </c>
      <c r="F51" s="30">
        <v>35.0</v>
      </c>
      <c r="G51" s="33"/>
      <c r="H51" s="34">
        <f t="shared" si="2"/>
        <v>47.80156668</v>
      </c>
      <c r="I51" s="35" t="str">
        <f t="array" ref="I51">iferror(index(DK!A:A,match($A51,DK!G:G,0)),"")</f>
        <v>SF/PF</v>
      </c>
      <c r="J51" s="36">
        <f t="array" ref="J51">iferror(index(DK!C:C,match($A51,DK!G:G,0)),"")</f>
        <v>11400</v>
      </c>
      <c r="K51" s="28">
        <f t="array" ref="K51">iferror(if(or(H51=0,H51=""),"",(H51/index(DK!C:C,match(A51,DK!G:G,0))*1000)),"")</f>
        <v>4.193119884</v>
      </c>
      <c r="L51" s="28">
        <f t="array" ref="L51">iferror(if(or(H51="",H51=0),"",((H51^sqrt(3))/index(DK!C:C,match(A51,DK!G:G,0)))*100),"")</f>
        <v>7.111713417</v>
      </c>
      <c r="M51" s="34">
        <f t="shared" si="3"/>
        <v>46.86482733</v>
      </c>
      <c r="N51" s="35" t="str">
        <f t="array" ref="N51">iferror(index(FD!B:B,match($A51,FD!Q:Q,0)),"")</f>
        <v>SF</v>
      </c>
      <c r="O51" s="36">
        <f t="array" ref="O51">iferror(index(FD!H:H,match($A51,FD!Q:Q,0)),"")</f>
        <v>11300</v>
      </c>
      <c r="P51" s="28">
        <f t="array" ref="P51">iferror(if(or(M51=0,M51=""),"",(M51/index(FD!H:H,match(A51,FD!Q:Q,0))*1000)),"")</f>
        <v>4.147329852</v>
      </c>
      <c r="Q51" s="37">
        <f t="array" ref="Q51">iferror(if(or(M51="",M51=0),"",((M51^sqrt(3))/index(FD!H:H,match(A51,FD!Q:Q,0)))*100),"")</f>
        <v>6.9328769</v>
      </c>
      <c r="R51" s="38">
        <f t="shared" si="4"/>
        <v>22.74108845</v>
      </c>
      <c r="S51" s="39">
        <f t="array" ref="S51">if(R51="","", if(index(Index_of_Stuff!J:J,match(B51,Index_of_Stuff!F:F,0))&gt;0,(D51-index(Index_of_Stuff!J:J,match(B51,Index_of_Stuff!F:F,0)))*(R51/index(Index_of_Stuff!I:I,match(B51,Index_of_Stuff!F:F,0))),(D51/index(Index_of_Stuff!I:I,match(B51,Index_of_Stuff!F:F,0)))*R51))</f>
        <v>21.66228099</v>
      </c>
      <c r="T51" s="40">
        <f t="array" ref="T51">if(or($F51=0,$F51=""),"", iferror(index(EPS!B:B,match($A51,EPS!$A:$A,0)),index(Ghosts!B:B,match($A51,Ghosts!$A:$A,0)))*($S51/(($F51/48)*$D51)/$E51))</f>
        <v>0.119751657</v>
      </c>
      <c r="U51" s="40">
        <f t="array" ref="U51">if(or($F51=0,$F51=""),"", iferror(index(EPS!D:D,match($A51,EPS!$A:$A,0)),index(Ghosts!D:D,match($A51,Ghosts!$A:$A,0)))*($S51/(($F51/48)*$D51)/$E51))</f>
        <v>0.01883149428</v>
      </c>
      <c r="V51" s="40">
        <f t="array" ref="V51">if(or($F51=0,$F51=""),"", iferror(index(EPS!F:F,match($A51,EPS!$A:$A,0)),index(Ghosts!F:F,match($A51,Ghosts!$A:$A,0)))*($S51/(($F51/48)*$D51)/$E51))</f>
        <v>0.0680430788</v>
      </c>
      <c r="W51" s="40">
        <f t="array" ref="W51">if(or($F51=0,$F51=""),"", iferror(index(EPS!M:M,match($A51,EPS!$A:$A,0)),index(Ghosts!M:M,match($A51,Ghosts!$A:$A,0)))*($S51/(($F51/48)*$D51)/$E51))</f>
        <v>0.04723479782</v>
      </c>
      <c r="X51" s="39">
        <f t="shared" si="5"/>
        <v>24.44097536</v>
      </c>
      <c r="Y51" s="41">
        <f t="array" ref="Y51">if(or(F51=0,F51=""),"",((iferror(index(EPS!H:H,match(A51,EPS!A:A,0)),index(Ghosts!H:H,match(A51,Ghosts!A:A,0)))*1.25)+(iferror(index(EPS!I:I,match(A51,EPS!A:A,0)),index(Ghosts!I:I,match(A51,Ghosts!A:A,0)))*1.25)+(iferror(index(EPS!J:J,match(A51,EPS!A:A,0)),index(Ghosts!J:J,match(A51,Ghosts!A:A,0)))*1.5)+(iferror(index(EPS!K:K,match(A51,EPS!A:A,0)),index(Ghosts!K:K,match(A51,Ghosts!A:A,0)))*2)+(iferror(index(EPS!L:L,match(A51,EPS!A:A,0)),index(Ghosts!L:L,match(A51,Ghosts!A:A,0)))*2))*D51*(F51/48))</f>
        <v>23.36059132</v>
      </c>
      <c r="Z51" s="41">
        <f t="shared" si="6"/>
        <v>22.13316579</v>
      </c>
      <c r="AA51" s="41">
        <f t="array" ref="AA51">if(or(F51=0,F51=""),"",((iferror(index(EPS!H:H,match(A51,EPS!A:A,0)),index(Ghosts!H:H,match(A51,Ghosts!A:A,0)))*1.2)+(iferror(index(EPS!I:I,match(A51,EPS!A:A,0)),index(Ghosts!I:I,match(A51,Ghosts!A:A,0)))*1.2)+(iferror(index(EPS!J:J,match(A51,EPS!A:A,0)),index(Ghosts!J:J,match(A51,Ghosts!A:A,0)))*1.5)+(iferror(index(EPS!K:K,match(A51,EPS!A:A,0)),index(Ghosts!K:K,match(A51,Ghosts!A:A,0)))*3)+(iferror(index(EPS!L:L,match(A51,EPS!A:A,0)),index(Ghosts!L:L,match(A51,Ghosts!A:A,0)))*3))*D51*(F51/48))</f>
        <v>24.73166154</v>
      </c>
      <c r="AB51" s="42">
        <f t="shared" ref="AB51:AF51" si="55">if(iferror(search(AB$1,$I51),0)&gt;0,1,0)</f>
        <v>0</v>
      </c>
      <c r="AC51" s="42">
        <f t="shared" si="55"/>
        <v>0</v>
      </c>
      <c r="AD51" s="42">
        <f t="shared" si="55"/>
        <v>1</v>
      </c>
      <c r="AE51" s="42">
        <f t="shared" si="55"/>
        <v>1</v>
      </c>
      <c r="AF51" s="42">
        <f t="shared" si="55"/>
        <v>0</v>
      </c>
      <c r="AG51" s="25"/>
      <c r="AH51" s="25"/>
      <c r="AI51" s="25"/>
      <c r="AJ51" s="25"/>
      <c r="AK51" s="25"/>
      <c r="AL51" s="25"/>
    </row>
    <row r="52">
      <c r="A52" s="26" t="s">
        <v>146</v>
      </c>
      <c r="B52" s="25" t="str">
        <f t="array" ref="B52">iferror(index(FD!R:R,match($A52,FD!Q:Q,0)),index(DK!H:H,match($A52,DK!G:G,0)))</f>
        <v>CLE</v>
      </c>
      <c r="C52" s="25" t="str">
        <f t="array" ref="C52">iferror(index(FD!S:S,match($A52,FD!Q:Q,0)),index(DK!I:I,match($A52,DK!G:G,0)))</f>
        <v>MIL</v>
      </c>
      <c r="D52" s="28">
        <f t="array" ref="D52">((index(Pace!$B$2:$B$31,match($B52,Pace!$A$2:$A$31,0))*index(Pace!$B$2:$B$31,match($C52,Pace!$A$2:$A$31,0)))/Pace!$B$32)*1.025</f>
        <v>95.81273234</v>
      </c>
      <c r="E52" s="29">
        <f t="array" ref="E52">if(iferror(match($A52,Ghosts!A:A,0),0)&gt;0,0.18,((index(EPS!P:P,match($A52,EPS!A:A,0))*index(EPS!O:O,match($A52,EPS!A:A,0)))+(0.18*300))/(300+index(EPS!O:O,match($A52,EPS!A:A,0))))</f>
        <v>0.132913187</v>
      </c>
      <c r="F52" s="30">
        <v>31.0</v>
      </c>
      <c r="G52" s="32"/>
      <c r="H52" s="34">
        <f t="shared" si="2"/>
        <v>18.360185</v>
      </c>
      <c r="I52" s="35" t="str">
        <f t="array" ref="I52">iferror(index(DK!A:A,match($A52,DK!G:G,0)),"")</f>
        <v>SG/SF</v>
      </c>
      <c r="J52" s="36">
        <f t="array" ref="J52">iferror(index(DK!C:C,match($A52,DK!G:G,0)),"")</f>
        <v>3800</v>
      </c>
      <c r="K52" s="28">
        <f t="array" ref="K52">iferror(if(or(H52=0,H52=""),"",(H52/index(DK!C:C,match(A52,DK!G:G,0))*1000)),"")</f>
        <v>4.831627631</v>
      </c>
      <c r="L52" s="28">
        <f t="array" ref="L52">iferror(if(or(H52="",H52=0),"",((H52^sqrt(3))/index(DK!C:C,match(A52,DK!G:G,0)))*100),"")</f>
        <v>4.06738866</v>
      </c>
      <c r="M52" s="34">
        <f t="shared" si="3"/>
        <v>17.93618068</v>
      </c>
      <c r="N52" s="35" t="str">
        <f t="array" ref="N52">iferror(index(FD!B:B,match($A52,FD!Q:Q,0)),"")</f>
        <v>SG</v>
      </c>
      <c r="O52" s="36">
        <f t="array" ref="O52">iferror(index(FD!H:H,match($A52,FD!Q:Q,0)),"")</f>
        <v>3600</v>
      </c>
      <c r="P52" s="28">
        <f t="array" ref="P52">iferror(if(or(M52=0,M52=""),"",(M52/index(FD!H:H,match(A52,FD!Q:Q,0))*1000)),"")</f>
        <v>4.982272411</v>
      </c>
      <c r="Q52" s="37">
        <f t="array" ref="Q52">iferror(if(or(M52="",M52=0),"",((M52^sqrt(3))/index(FD!H:H,match(A52,FD!Q:Q,0)))*100),"")</f>
        <v>4.123077579</v>
      </c>
      <c r="R52" s="38">
        <f t="shared" si="4"/>
        <v>7.742654214</v>
      </c>
      <c r="S52" s="39">
        <f t="array" ref="S52">if(R52="","", if(index(Index_of_Stuff!J:J,match(B52,Index_of_Stuff!F:F,0))&gt;0,(D52-index(Index_of_Stuff!J:J,match(B52,Index_of_Stuff!F:F,0)))*(R52/index(Index_of_Stuff!I:I,match(B52,Index_of_Stuff!F:F,0))),(D52/index(Index_of_Stuff!I:I,match(B52,Index_of_Stuff!F:F,0)))*R52))</f>
        <v>7.375352835</v>
      </c>
      <c r="T52" s="40">
        <f t="array" ref="T52">if(or($F52=0,$F52=""),"", iferror(index(EPS!B:B,match($A52,EPS!$A:$A,0)),index(Ghosts!B:B,match($A52,Ghosts!$A:$A,0)))*($S52/(($F52/48)*$D52)/$E52))</f>
        <v>0.02340515683</v>
      </c>
      <c r="U52" s="40">
        <f t="array" ref="U52">if(or($F52=0,$F52=""),"", iferror(index(EPS!D:D,match($A52,EPS!$A:$A,0)),index(Ghosts!D:D,match($A52,Ghosts!$A:$A,0)))*($S52/(($F52/48)*$D52)/$E52))</f>
        <v>0.03183460028</v>
      </c>
      <c r="V52" s="40">
        <f t="array" ref="V52">if(or($F52=0,$F52=""),"", iferror(index(EPS!F:F,match($A52,EPS!$A:$A,0)),index(Ghosts!F:F,match($A52,Ghosts!$A:$A,0)))*($S52/(($F52/48)*$D52)/$E52))</f>
        <v>0.009864242341</v>
      </c>
      <c r="W52" s="40">
        <f t="array" ref="W52">if(or($F52=0,$F52=""),"", iferror(index(EPS!M:M,match($A52,EPS!$A:$A,0)),index(Ghosts!M:M,match($A52,Ghosts!$A:$A,0)))*($S52/(($F52/48)*$D52)/$E52))</f>
        <v>0.01111969137</v>
      </c>
      <c r="X52" s="39">
        <f t="shared" si="5"/>
        <v>10.05756262</v>
      </c>
      <c r="Y52" s="41">
        <f t="array" ref="Y52">if(or(F52=0,F52=""),"",((iferror(index(EPS!H:H,match(A52,EPS!A:A,0)),index(Ghosts!H:H,match(A52,Ghosts!A:A,0)))*1.25)+(iferror(index(EPS!I:I,match(A52,EPS!A:A,0)),index(Ghosts!I:I,match(A52,Ghosts!A:A,0)))*1.25)+(iferror(index(EPS!J:J,match(A52,EPS!A:A,0)),index(Ghosts!J:J,match(A52,Ghosts!A:A,0)))*1.5)+(iferror(index(EPS!K:K,match(A52,EPS!A:A,0)),index(Ghosts!K:K,match(A52,Ghosts!A:A,0)))*2)+(iferror(index(EPS!L:L,match(A52,EPS!A:A,0)),index(Ghosts!L:L,match(A52,Ghosts!A:A,0)))*2))*D52*(F52/48))</f>
        <v>8.30262238</v>
      </c>
      <c r="Z52" s="41">
        <f t="shared" si="6"/>
        <v>8.728577103</v>
      </c>
      <c r="AA52" s="41">
        <f t="array" ref="AA52">if(or(F52=0,F52=""),"",((iferror(index(EPS!H:H,match(A52,EPS!A:A,0)),index(Ghosts!H:H,match(A52,Ghosts!A:A,0)))*1.2)+(iferror(index(EPS!I:I,match(A52,EPS!A:A,0)),index(Ghosts!I:I,match(A52,Ghosts!A:A,0)))*1.2)+(iferror(index(EPS!J:J,match(A52,EPS!A:A,0)),index(Ghosts!J:J,match(A52,Ghosts!A:A,0)))*1.5)+(iferror(index(EPS!K:K,match(A52,EPS!A:A,0)),index(Ghosts!K:K,match(A52,Ghosts!A:A,0)))*3)+(iferror(index(EPS!L:L,match(A52,EPS!A:A,0)),index(Ghosts!L:L,match(A52,Ghosts!A:A,0)))*3))*D52*(F52/48))</f>
        <v>9.207603578</v>
      </c>
      <c r="AB52" s="42">
        <f t="shared" ref="AB52:AF52" si="56">if(iferror(search(AB$1,$I52),0)&gt;0,1,0)</f>
        <v>0</v>
      </c>
      <c r="AC52" s="42">
        <f t="shared" si="56"/>
        <v>1</v>
      </c>
      <c r="AD52" s="42">
        <f t="shared" si="56"/>
        <v>1</v>
      </c>
      <c r="AE52" s="42">
        <f t="shared" si="56"/>
        <v>0</v>
      </c>
      <c r="AF52" s="42">
        <f t="shared" si="56"/>
        <v>0</v>
      </c>
      <c r="AG52" s="25"/>
      <c r="AH52" s="25"/>
      <c r="AI52" s="25"/>
      <c r="AJ52" s="25"/>
      <c r="AK52" s="25"/>
      <c r="AL52" s="25"/>
    </row>
    <row r="53">
      <c r="A53" s="26" t="s">
        <v>141</v>
      </c>
      <c r="B53" s="25" t="str">
        <f t="array" ref="B53">iferror(index(FD!R:R,match($A53,FD!Q:Q,0)),index(DK!H:H,match($A53,DK!G:G,0)))</f>
        <v>CLE</v>
      </c>
      <c r="C53" s="25" t="str">
        <f t="array" ref="C53">iferror(index(FD!S:S,match($A53,FD!Q:Q,0)),index(DK!I:I,match($A53,DK!G:G,0)))</f>
        <v>MIL</v>
      </c>
      <c r="D53" s="28">
        <f t="array" ref="D53">((index(Pace!$B$2:$B$31,match($B53,Pace!$A$2:$A$31,0))*index(Pace!$B$2:$B$31,match($C53,Pace!$A$2:$A$31,0)))/Pace!$B$32)*1.025</f>
        <v>95.81273234</v>
      </c>
      <c r="E53" s="29">
        <f t="array" ref="E53">if(iferror(match($A53,Ghosts!A:A,0),0)&gt;0,0.18,((index(EPS!P:P,match($A53,EPS!A:A,0))*index(EPS!O:O,match($A53,EPS!A:A,0)))+(0.18*300))/(300+index(EPS!O:O,match($A53,EPS!A:A,0))))</f>
        <v>0.173315837</v>
      </c>
      <c r="F53" s="30">
        <v>30.0</v>
      </c>
      <c r="G53" s="33"/>
      <c r="H53" s="34">
        <f t="shared" si="2"/>
        <v>22.2132658</v>
      </c>
      <c r="I53" s="35" t="str">
        <f t="array" ref="I53">iferror(index(DK!A:A,match($A53,DK!G:G,0)),"")</f>
        <v>SF/PF</v>
      </c>
      <c r="J53" s="36">
        <f t="array" ref="J53">iferror(index(DK!C:C,match($A53,DK!G:G,0)),"")</f>
        <v>4600</v>
      </c>
      <c r="K53" s="28">
        <f t="array" ref="K53">iferror(if(or(H53=0,H53=""),"",(H53/index(DK!C:C,match(A53,DK!G:G,0))*1000)),"")</f>
        <v>4.828970827</v>
      </c>
      <c r="L53" s="28">
        <f t="array" ref="L53">iferror(if(or(H53="",H53=0),"",((H53^sqrt(3))/index(DK!C:C,match(A53,DK!G:G,0)))*100),"")</f>
        <v>4.673511185</v>
      </c>
      <c r="M53" s="34">
        <f t="shared" si="3"/>
        <v>22.22140108</v>
      </c>
      <c r="N53" s="35" t="str">
        <f t="array" ref="N53">iferror(index(FD!B:B,match($A53,FD!Q:Q,0)),"")</f>
        <v>PF</v>
      </c>
      <c r="O53" s="36">
        <f t="array" ref="O53">iferror(index(FD!H:H,match($A53,FD!Q:Q,0)),"")</f>
        <v>4400</v>
      </c>
      <c r="P53" s="28">
        <f t="array" ref="P53">iferror(if(or(M53=0,M53=""),"",(M53/index(FD!H:H,match(A53,FD!Q:Q,0))*1000)),"")</f>
        <v>5.050318428</v>
      </c>
      <c r="Q53" s="37">
        <f t="array" ref="Q53">iferror(if(or(M53="",M53=0),"",((M53^sqrt(3))/index(FD!H:H,match(A53,FD!Q:Q,0)))*100),"")</f>
        <v>4.889043266</v>
      </c>
      <c r="R53" s="38">
        <f t="shared" si="4"/>
        <v>10.13238271</v>
      </c>
      <c r="S53" s="39">
        <f t="array" ref="S53">if(R53="","", if(index(Index_of_Stuff!J:J,match(B53,Index_of_Stuff!F:F,0))&gt;0,(D53-index(Index_of_Stuff!J:J,match(B53,Index_of_Stuff!F:F,0)))*(R53/index(Index_of_Stuff!I:I,match(B53,Index_of_Stuff!F:F,0))),(D53/index(Index_of_Stuff!I:I,match(B53,Index_of_Stuff!F:F,0)))*R53))</f>
        <v>9.651715741</v>
      </c>
      <c r="T53" s="40">
        <f t="array" ref="T53">if(or($F53=0,$F53=""),"", iferror(index(EPS!B:B,match($A53,EPS!$A:$A,0)),index(Ghosts!B:B,match($A53,Ghosts!$A:$A,0)))*($S53/(($F53/48)*$D53)/$E53))</f>
        <v>0.03794225988</v>
      </c>
      <c r="U53" s="40">
        <f t="array" ref="U53">if(or($F53=0,$F53=""),"", iferror(index(EPS!D:D,match($A53,EPS!$A:$A,0)),index(Ghosts!D:D,match($A53,Ghosts!$A:$A,0)))*($S53/(($F53/48)*$D53)/$E53))</f>
        <v>0.02287695081</v>
      </c>
      <c r="V53" s="40">
        <f t="array" ref="V53">if(or($F53=0,$F53=""),"", iferror(index(EPS!F:F,match($A53,EPS!$A:$A,0)),index(Ghosts!F:F,match($A53,Ghosts!$A:$A,0)))*($S53/(($F53/48)*$D53)/$E53))</f>
        <v>0.03217652431</v>
      </c>
      <c r="W53" s="40">
        <f t="array" ref="W53">if(or($F53=0,$F53=""),"", iferror(index(EPS!M:M,match($A53,EPS!$A:$A,0)),index(Ghosts!M:M,match($A53,Ghosts!$A:$A,0)))*($S53/(($F53/48)*$D53)/$E53))</f>
        <v>0.01432134319</v>
      </c>
      <c r="X53" s="39">
        <f t="shared" si="5"/>
        <v>10.83700091</v>
      </c>
      <c r="Y53" s="41">
        <f t="array" ref="Y53">if(or(F53=0,F53=""),"",((iferror(index(EPS!H:H,match(A53,EPS!A:A,0)),index(Ghosts!H:H,match(A53,Ghosts!A:A,0)))*1.25)+(iferror(index(EPS!I:I,match(A53,EPS!A:A,0)),index(Ghosts!I:I,match(A53,Ghosts!A:A,0)))*1.25)+(iferror(index(EPS!J:J,match(A53,EPS!A:A,0)),index(Ghosts!J:J,match(A53,Ghosts!A:A,0)))*1.5)+(iferror(index(EPS!K:K,match(A53,EPS!A:A,0)),index(Ghosts!K:K,match(A53,Ghosts!A:A,0)))*2)+(iferror(index(EPS!L:L,match(A53,EPS!A:A,0)),index(Ghosts!L:L,match(A53,Ghosts!A:A,0)))*2))*D53*(F53/48))</f>
        <v>11.37626489</v>
      </c>
      <c r="Z53" s="41">
        <f t="shared" si="6"/>
        <v>9.723228978</v>
      </c>
      <c r="AA53" s="41">
        <f t="array" ref="AA53">if(or(F53=0,F53=""),"",((iferror(index(EPS!H:H,match(A53,EPS!A:A,0)),index(Ghosts!H:H,match(A53,Ghosts!A:A,0)))*1.2)+(iferror(index(EPS!I:I,match(A53,EPS!A:A,0)),index(Ghosts!I:I,match(A53,Ghosts!A:A,0)))*1.2)+(iferror(index(EPS!J:J,match(A53,EPS!A:A,0)),index(Ghosts!J:J,match(A53,Ghosts!A:A,0)))*1.5)+(iferror(index(EPS!K:K,match(A53,EPS!A:A,0)),index(Ghosts!K:K,match(A53,Ghosts!A:A,0)))*3)+(iferror(index(EPS!L:L,match(A53,EPS!A:A,0)),index(Ghosts!L:L,match(A53,Ghosts!A:A,0)))*3))*D53*(F53/48))</f>
        <v>12.4981721</v>
      </c>
      <c r="AB53" s="42">
        <f t="shared" ref="AB53:AF53" si="57">if(iferror(search(AB$1,$I53),0)&gt;0,1,0)</f>
        <v>0</v>
      </c>
      <c r="AC53" s="42">
        <f t="shared" si="57"/>
        <v>0</v>
      </c>
      <c r="AD53" s="42">
        <f t="shared" si="57"/>
        <v>1</v>
      </c>
      <c r="AE53" s="42">
        <f t="shared" si="57"/>
        <v>1</v>
      </c>
      <c r="AF53" s="42">
        <f t="shared" si="57"/>
        <v>0</v>
      </c>
      <c r="AG53" s="25"/>
      <c r="AH53" s="25"/>
      <c r="AI53" s="25"/>
      <c r="AJ53" s="25"/>
      <c r="AK53" s="25"/>
      <c r="AL53" s="25"/>
    </row>
    <row r="54">
      <c r="A54" s="26" t="s">
        <v>143</v>
      </c>
      <c r="B54" s="25" t="str">
        <f t="array" ref="B54">iferror(index(FD!R:R,match($A54,FD!Q:Q,0)),index(DK!H:H,match($A54,DK!G:G,0)))</f>
        <v>CLE</v>
      </c>
      <c r="C54" s="25" t="str">
        <f t="array" ref="C54">iferror(index(FD!S:S,match($A54,FD!Q:Q,0)),index(DK!I:I,match($A54,DK!G:G,0)))</f>
        <v>MIL</v>
      </c>
      <c r="D54" s="28">
        <f t="array" ref="D54">((index(Pace!$B$2:$B$31,match($B54,Pace!$A$2:$A$31,0))*index(Pace!$B$2:$B$31,match($C54,Pace!$A$2:$A$31,0)))/Pace!$B$32)*1.025</f>
        <v>95.81273234</v>
      </c>
      <c r="E54" s="29">
        <f t="array" ref="E54">if(iferror(match($A54,Ghosts!A:A,0),0)&gt;0,0.18,((index(EPS!P:P,match($A54,EPS!A:A,0))*index(EPS!O:O,match($A54,EPS!A:A,0)))+(0.18*300))/(300+index(EPS!O:O,match($A54,EPS!A:A,0))))</f>
        <v>0.2353451327</v>
      </c>
      <c r="F54" s="30">
        <v>30.0</v>
      </c>
      <c r="G54" s="33"/>
      <c r="H54" s="34">
        <f t="shared" si="2"/>
        <v>33.1226797</v>
      </c>
      <c r="I54" s="35" t="str">
        <f t="array" ref="I54">iferror(index(DK!A:A,match($A54,DK!G:G,0)),"")</f>
        <v>PF/C</v>
      </c>
      <c r="J54" s="36">
        <f t="array" ref="J54">iferror(index(DK!C:C,match($A54,DK!G:G,0)),"")</f>
        <v>7500</v>
      </c>
      <c r="K54" s="28">
        <f t="array" ref="K54">iferror(if(or(H54=0,H54=""),"",(H54/index(DK!C:C,match(A54,DK!G:G,0))*1000)),"")</f>
        <v>4.416357293</v>
      </c>
      <c r="L54" s="28">
        <f t="array" ref="L54">iferror(if(or(H54="",H54=0),"",((H54^sqrt(3))/index(DK!C:C,match(A54,DK!G:G,0)))*100),"")</f>
        <v>5.726289173</v>
      </c>
      <c r="M54" s="34">
        <f t="shared" si="3"/>
        <v>31.97434512</v>
      </c>
      <c r="N54" s="35" t="str">
        <f t="array" ref="N54">iferror(index(FD!B:B,match($A54,FD!Q:Q,0)),"")</f>
        <v>C</v>
      </c>
      <c r="O54" s="36">
        <f t="array" ref="O54">iferror(index(FD!H:H,match($A54,FD!Q:Q,0)),"")</f>
        <v>7000</v>
      </c>
      <c r="P54" s="28">
        <f t="array" ref="P54">iferror(if(or(M54=0,M54=""),"",(M54/index(FD!H:H,match(A54,FD!Q:Q,0))*1000)),"")</f>
        <v>4.567763589</v>
      </c>
      <c r="Q54" s="37">
        <f t="array" ref="Q54">iferror(if(or(M54="",M54=0),"",((M54^sqrt(3))/index(FD!H:H,match(A54,FD!Q:Q,0)))*100),"")</f>
        <v>5.771582228</v>
      </c>
      <c r="R54" s="38">
        <f t="shared" si="4"/>
        <v>14.54868162</v>
      </c>
      <c r="S54" s="39">
        <f t="array" ref="S54">if(R54="","", if(index(Index_of_Stuff!J:J,match(B54,Index_of_Stuff!F:F,0))&gt;0,(D54-index(Index_of_Stuff!J:J,match(B54,Index_of_Stuff!F:F,0)))*(R54/index(Index_of_Stuff!I:I,match(B54,Index_of_Stuff!F:F,0))),(D54/index(Index_of_Stuff!I:I,match(B54,Index_of_Stuff!F:F,0)))*R54))</f>
        <v>13.85851122</v>
      </c>
      <c r="T54" s="40">
        <f t="array" ref="T54">if(or($F54=0,$F54=""),"", iferror(index(EPS!B:B,match($A54,EPS!$A:$A,0)),index(Ghosts!B:B,match($A54,Ghosts!$A:$A,0)))*($S54/(($F54/48)*$D54)/$E54))</f>
        <v>0.05428091899</v>
      </c>
      <c r="U54" s="40">
        <f t="array" ref="U54">if(or($F54=0,$F54=""),"", iferror(index(EPS!D:D,match($A54,EPS!$A:$A,0)),index(Ghosts!D:D,match($A54,Ghosts!$A:$A,0)))*($S54/(($F54/48)*$D54)/$E54))</f>
        <v>0.03097552442</v>
      </c>
      <c r="V54" s="40">
        <f t="array" ref="V54">if(or($F54=0,$F54=""),"", iferror(index(EPS!F:F,match($A54,EPS!$A:$A,0)),index(Ghosts!F:F,match($A54,Ghosts!$A:$A,0)))*($S54/(($F54/48)*$D54)/$E54))</f>
        <v>0.06047602387</v>
      </c>
      <c r="W54" s="40">
        <f t="array" ref="W54">if(or($F54=0,$F54=""),"", iferror(index(EPS!M:M,match($A54,EPS!$A:$A,0)),index(Ghosts!M:M,match($A54,Ghosts!$A:$A,0)))*($S54/(($F54/48)*$D54)/$E54))</f>
        <v>0.02615710951</v>
      </c>
      <c r="X54" s="39">
        <f t="shared" si="5"/>
        <v>15.83147566</v>
      </c>
      <c r="Y54" s="41">
        <f t="array" ref="Y54">if(or(F54=0,F54=""),"",((iferror(index(EPS!H:H,match(A54,EPS!A:A,0)),index(Ghosts!H:H,match(A54,Ghosts!A:A,0)))*1.25)+(iferror(index(EPS!I:I,match(A54,EPS!A:A,0)),index(Ghosts!I:I,match(A54,Ghosts!A:A,0)))*1.25)+(iferror(index(EPS!J:J,match(A54,EPS!A:A,0)),index(Ghosts!J:J,match(A54,Ghosts!A:A,0)))*1.5)+(iferror(index(EPS!K:K,match(A54,EPS!A:A,0)),index(Ghosts!K:K,match(A54,Ghosts!A:A,0)))*2)+(iferror(index(EPS!L:L,match(A54,EPS!A:A,0)),index(Ghosts!L:L,match(A54,Ghosts!A:A,0)))*2))*D54*(F54/48))</f>
        <v>17.29120404</v>
      </c>
      <c r="Z54" s="41">
        <f t="shared" si="6"/>
        <v>14.12084011</v>
      </c>
      <c r="AA54" s="41">
        <f t="array" ref="AA54">if(or(F54=0,F54=""),"",((iferror(index(EPS!H:H,match(A54,EPS!A:A,0)),index(Ghosts!H:H,match(A54,Ghosts!A:A,0)))*1.2)+(iferror(index(EPS!I:I,match(A54,EPS!A:A,0)),index(Ghosts!I:I,match(A54,Ghosts!A:A,0)))*1.2)+(iferror(index(EPS!J:J,match(A54,EPS!A:A,0)),index(Ghosts!J:J,match(A54,Ghosts!A:A,0)))*1.5)+(iferror(index(EPS!K:K,match(A54,EPS!A:A,0)),index(Ghosts!K:K,match(A54,Ghosts!A:A,0)))*3)+(iferror(index(EPS!L:L,match(A54,EPS!A:A,0)),index(Ghosts!L:L,match(A54,Ghosts!A:A,0)))*3))*D54*(F54/48))</f>
        <v>17.85350501</v>
      </c>
      <c r="AB54" s="42">
        <f t="shared" ref="AB54:AF54" si="58">if(iferror(search(AB$1,$I54),0)&gt;0,1,0)</f>
        <v>0</v>
      </c>
      <c r="AC54" s="42">
        <f t="shared" si="58"/>
        <v>0</v>
      </c>
      <c r="AD54" s="42">
        <f t="shared" si="58"/>
        <v>0</v>
      </c>
      <c r="AE54" s="42">
        <f t="shared" si="58"/>
        <v>1</v>
      </c>
      <c r="AF54" s="42">
        <f t="shared" si="58"/>
        <v>1</v>
      </c>
      <c r="AG54" s="25"/>
      <c r="AH54" s="25"/>
      <c r="AI54" s="25"/>
      <c r="AJ54" s="25"/>
      <c r="AK54" s="25"/>
      <c r="AL54" s="25"/>
    </row>
    <row r="55">
      <c r="A55" s="26" t="s">
        <v>145</v>
      </c>
      <c r="B55" s="25" t="str">
        <f t="array" ref="B55">iferror(index(FD!R:R,match($A55,FD!Q:Q,0)),index(DK!H:H,match($A55,DK!G:G,0)))</f>
        <v>CLE</v>
      </c>
      <c r="C55" s="25" t="str">
        <f t="array" ref="C55">iferror(index(FD!S:S,match($A55,FD!Q:Q,0)),index(DK!I:I,match($A55,DK!G:G,0)))</f>
        <v>MIL</v>
      </c>
      <c r="D55" s="28">
        <f t="array" ref="D55">((index(Pace!$B$2:$B$31,match($B55,Pace!$A$2:$A$31,0))*index(Pace!$B$2:$B$31,match($C55,Pace!$A$2:$A$31,0)))/Pace!$B$32)*1.025</f>
        <v>95.81273234</v>
      </c>
      <c r="E55" s="29">
        <f t="array" ref="E55">if(iferror(match($A55,Ghosts!A:A,0),0)&gt;0,0.18,((index(EPS!P:P,match($A55,EPS!A:A,0))*index(EPS!O:O,match($A55,EPS!A:A,0)))+(0.18*300))/(300+index(EPS!O:O,match($A55,EPS!A:A,0))))</f>
        <v>0.2502869711</v>
      </c>
      <c r="F55" s="30">
        <v>29.0</v>
      </c>
      <c r="G55" s="32">
        <v>0.2</v>
      </c>
      <c r="H55" s="34">
        <f t="shared" si="2"/>
        <v>22.34261176</v>
      </c>
      <c r="I55" s="35" t="str">
        <f t="array" ref="I55">iferror(index(DK!A:A,match($A55,DK!G:G,0)),"")</f>
        <v>PG</v>
      </c>
      <c r="J55" s="36">
        <f t="array" ref="J55">iferror(index(DK!C:C,match($A55,DK!G:G,0)),"")</f>
        <v>4800</v>
      </c>
      <c r="K55" s="28">
        <f t="array" ref="K55">iferror(if(or(H55=0,H55=""),"",(H55/index(DK!C:C,match(A55,DK!G:G,0))*1000)),"")</f>
        <v>4.654710784</v>
      </c>
      <c r="L55" s="28">
        <f t="array" ref="L55">iferror(if(or(H55="",H55=0),"",((H55^sqrt(3))/index(DK!C:C,match(A55,DK!G:G,0)))*100),"")</f>
        <v>4.524048908</v>
      </c>
      <c r="M55" s="34">
        <f t="shared" si="3"/>
        <v>21.82790728</v>
      </c>
      <c r="N55" s="35" t="str">
        <f t="array" ref="N55">iferror(index(FD!B:B,match($A55,FD!Q:Q,0)),"")</f>
        <v>PG</v>
      </c>
      <c r="O55" s="36">
        <f t="array" ref="O55">iferror(index(FD!H:H,match($A55,FD!Q:Q,0)),"")</f>
        <v>4500</v>
      </c>
      <c r="P55" s="28">
        <f t="array" ref="P55">iferror(if(or(M55=0,M55=""),"",(M55/index(FD!H:H,match(A55,FD!Q:Q,0))*1000)),"")</f>
        <v>4.850646063</v>
      </c>
      <c r="Q55" s="37">
        <f t="array" ref="Q55">iferror(if(or(M55="",M55=0),"",((M55^sqrt(3))/index(FD!H:H,match(A55,FD!Q:Q,0)))*100),"")</f>
        <v>4.634730396</v>
      </c>
      <c r="R55" s="38">
        <f t="shared" si="4"/>
        <v>11.57737182</v>
      </c>
      <c r="S55" s="39">
        <f t="array" ref="S55">if(R55="","", if(index(Index_of_Stuff!J:J,match(B55,Index_of_Stuff!F:F,0))&gt;0,(D55-index(Index_of_Stuff!J:J,match(B55,Index_of_Stuff!F:F,0)))*(R55/index(Index_of_Stuff!I:I,match(B55,Index_of_Stuff!F:F,0))),(D55/index(Index_of_Stuff!I:I,match(B55,Index_of_Stuff!F:F,0)))*R55))</f>
        <v>11.02815646</v>
      </c>
      <c r="T55" s="40">
        <f t="array" ref="T55">if(or($F55=0,$F55=""),"", iferror(index(EPS!B:B,match($A55,EPS!$A:$A,0)),index(Ghosts!B:B,match($A55,Ghosts!$A:$A,0)))*($S55/(($F55/48)*$D55)/$E55))</f>
        <v>0.07337729951</v>
      </c>
      <c r="U55" s="40">
        <f t="array" ref="U55">if(or($F55=0,$F55=""),"", iferror(index(EPS!D:D,match($A55,EPS!$A:$A,0)),index(Ghosts!D:D,match($A55,Ghosts!$A:$A,0)))*($S55/(($F55/48)*$D55)/$E55))</f>
        <v>0.006546107633</v>
      </c>
      <c r="V55" s="40">
        <f t="array" ref="V55">if(or($F55=0,$F55=""),"", iferror(index(EPS!F:F,match($A55,EPS!$A:$A,0)),index(Ghosts!F:F,match($A55,Ghosts!$A:$A,0)))*($S55/(($F55/48)*$D55)/$E55))</f>
        <v>0.03425288878</v>
      </c>
      <c r="W55" s="40">
        <f t="array" ref="W55">if(or($F55=0,$F55=""),"", iferror(index(EPS!M:M,match($A55,EPS!$A:$A,0)),index(Ghosts!M:M,match($A55,Ghosts!$A:$A,0)))*($S55/(($F55/48)*$D55)/$E55))</f>
        <v>0.03044701225</v>
      </c>
      <c r="X55" s="39">
        <f t="shared" si="5"/>
        <v>10.92298163</v>
      </c>
      <c r="Y55" s="41">
        <f t="array" ref="Y55">if(or(F55=0,F55=""),"",((iferror(index(EPS!H:H,match(A55,EPS!A:A,0)),index(Ghosts!H:H,match(A55,Ghosts!A:A,0)))*1.25)+(iferror(index(EPS!I:I,match(A55,EPS!A:A,0)),index(Ghosts!I:I,match(A55,Ghosts!A:A,0)))*1.25)+(iferror(index(EPS!J:J,match(A55,EPS!A:A,0)),index(Ghosts!J:J,match(A55,Ghosts!A:A,0)))*1.5)+(iferror(index(EPS!K:K,match(A55,EPS!A:A,0)),index(Ghosts!K:K,match(A55,Ghosts!A:A,0)))*2)+(iferror(index(EPS!L:L,match(A55,EPS!A:A,0)),index(Ghosts!L:L,match(A55,Ghosts!A:A,0)))*2))*D55*(F55/48))</f>
        <v>11.41963013</v>
      </c>
      <c r="Z55" s="41">
        <f t="shared" si="6"/>
        <v>9.852273869</v>
      </c>
      <c r="AA55" s="41">
        <f t="array" ref="AA55">if(or(F55=0,F55=""),"",((iferror(index(EPS!H:H,match(A55,EPS!A:A,0)),index(Ghosts!H:H,match(A55,Ghosts!A:A,0)))*1.2)+(iferror(index(EPS!I:I,match(A55,EPS!A:A,0)),index(Ghosts!I:I,match(A55,Ghosts!A:A,0)))*1.2)+(iferror(index(EPS!J:J,match(A55,EPS!A:A,0)),index(Ghosts!J:J,match(A55,Ghosts!A:A,0)))*1.5)+(iferror(index(EPS!K:K,match(A55,EPS!A:A,0)),index(Ghosts!K:K,match(A55,Ghosts!A:A,0)))*3)+(iferror(index(EPS!L:L,match(A55,EPS!A:A,0)),index(Ghosts!L:L,match(A55,Ghosts!A:A,0)))*3))*D55*(F55/48))</f>
        <v>11.97563342</v>
      </c>
      <c r="AB55" s="42">
        <f t="shared" ref="AB55:AF55" si="59">if(iferror(search(AB$1,$I55),0)&gt;0,1,0)</f>
        <v>1</v>
      </c>
      <c r="AC55" s="42">
        <f t="shared" si="59"/>
        <v>0</v>
      </c>
      <c r="AD55" s="42">
        <f t="shared" si="59"/>
        <v>0</v>
      </c>
      <c r="AE55" s="42">
        <f t="shared" si="59"/>
        <v>0</v>
      </c>
      <c r="AF55" s="42">
        <f t="shared" si="59"/>
        <v>0</v>
      </c>
      <c r="AG55" s="25"/>
      <c r="AH55" s="25"/>
      <c r="AI55" s="25"/>
      <c r="AJ55" s="25"/>
      <c r="AK55" s="25"/>
      <c r="AL55" s="25"/>
    </row>
    <row r="56">
      <c r="A56" s="26" t="s">
        <v>148</v>
      </c>
      <c r="B56" s="25" t="str">
        <f t="array" ref="B56">iferror(index(FD!R:R,match($A56,FD!Q:Q,0)),index(DK!H:H,match($A56,DK!G:G,0)))</f>
        <v>CLE</v>
      </c>
      <c r="C56" s="25" t="str">
        <f t="array" ref="C56">iferror(index(FD!S:S,match($A56,FD!Q:Q,0)),index(DK!I:I,match($A56,DK!G:G,0)))</f>
        <v>MIL</v>
      </c>
      <c r="D56" s="28">
        <f t="array" ref="D56">((index(Pace!$B$2:$B$31,match($B56,Pace!$A$2:$A$31,0))*index(Pace!$B$2:$B$31,match($C56,Pace!$A$2:$A$31,0)))/Pace!$B$32)*1.025</f>
        <v>95.81273234</v>
      </c>
      <c r="E56" s="29">
        <f t="array" ref="E56">if(iferror(match($A56,Ghosts!A:A,0),0)&gt;0,0.18,((index(EPS!P:P,match($A56,EPS!A:A,0))*index(EPS!O:O,match($A56,EPS!A:A,0)))+(0.18*300))/(300+index(EPS!O:O,match($A56,EPS!A:A,0))))</f>
        <v>0.2626286877</v>
      </c>
      <c r="F56" s="30">
        <v>22.0</v>
      </c>
      <c r="G56" s="33"/>
      <c r="H56" s="34">
        <f t="shared" si="2"/>
        <v>22.40980557</v>
      </c>
      <c r="I56" s="35" t="str">
        <f t="array" ref="I56">iferror(index(DK!A:A,match($A56,DK!G:G,0)),"")</f>
        <v>PG/SG</v>
      </c>
      <c r="J56" s="36">
        <f t="array" ref="J56">iferror(index(DK!C:C,match($A56,DK!G:G,0)),"")</f>
        <v>4800</v>
      </c>
      <c r="K56" s="28">
        <f t="array" ref="K56">iferror(if(or(H56=0,H56=""),"",(H56/index(DK!C:C,match(A56,DK!G:G,0))*1000)),"")</f>
        <v>4.668709493</v>
      </c>
      <c r="L56" s="28">
        <f t="array" ref="L56">iferror(if(or(H56="",H56=0),"",((H56^sqrt(3))/index(DK!C:C,match(A56,DK!G:G,0)))*100),"")</f>
        <v>4.547640697</v>
      </c>
      <c r="M56" s="34">
        <f t="shared" si="3"/>
        <v>22.32176046</v>
      </c>
      <c r="N56" s="35" t="str">
        <f t="array" ref="N56">iferror(index(FD!B:B,match($A56,FD!Q:Q,0)),"")</f>
        <v>SG</v>
      </c>
      <c r="O56" s="36">
        <f t="array" ref="O56">iferror(index(FD!H:H,match($A56,FD!Q:Q,0)),"")</f>
        <v>4600</v>
      </c>
      <c r="P56" s="28">
        <f t="array" ref="P56">iferror(if(or(M56=0,M56=""),"",(M56/index(FD!H:H,match(A56,FD!Q:Q,0))*1000)),"")</f>
        <v>4.852556622</v>
      </c>
      <c r="Q56" s="37">
        <f t="array" ref="Q56">iferror(if(or(M56="",M56=0),"",((M56^sqrt(3))/index(FD!H:H,match(A56,FD!Q:Q,0)))*100),"")</f>
        <v>4.713118485</v>
      </c>
      <c r="R56" s="38">
        <f t="shared" si="4"/>
        <v>12.20186446</v>
      </c>
      <c r="S56" s="39">
        <f t="array" ref="S56">if(R56="","", if(index(Index_of_Stuff!J:J,match(B56,Index_of_Stuff!F:F,0))&gt;0,(D56-index(Index_of_Stuff!J:J,match(B56,Index_of_Stuff!F:F,0)))*(R56/index(Index_of_Stuff!I:I,match(B56,Index_of_Stuff!F:F,0))),(D56/index(Index_of_Stuff!I:I,match(B56,Index_of_Stuff!F:F,0)))*R56))</f>
        <v>11.62302399</v>
      </c>
      <c r="T56" s="40">
        <f t="array" ref="T56">if(or($F56=0,$F56=""),"", iferror(index(EPS!B:B,match($A56,EPS!$A:$A,0)),index(Ghosts!B:B,match($A56,Ghosts!$A:$A,0)))*($S56/(($F56/48)*$D56)/$E56))</f>
        <v>0.1088418856</v>
      </c>
      <c r="U56" s="40">
        <f t="array" ref="U56">if(or($F56=0,$F56=""),"", iferror(index(EPS!D:D,match($A56,EPS!$A:$A,0)),index(Ghosts!D:D,match($A56,Ghosts!$A:$A,0)))*($S56/(($F56/48)*$D56)/$E56))</f>
        <v>0.007054566662</v>
      </c>
      <c r="V56" s="40">
        <f t="array" ref="V56">if(or($F56=0,$F56=""),"", iferror(index(EPS!F:F,match($A56,EPS!$A:$A,0)),index(Ghosts!F:F,match($A56,Ghosts!$A:$A,0)))*($S56/(($F56/48)*$D56)/$E56))</f>
        <v>0.05845212377</v>
      </c>
      <c r="W56" s="40">
        <f t="array" ref="W56">if(or($F56=0,$F56=""),"", iferror(index(EPS!M:M,match($A56,EPS!$A:$A,0)),index(Ghosts!M:M,match($A56,Ghosts!$A:$A,0)))*($S56/(($F56/48)*$D56)/$E56))</f>
        <v>0.03688530569</v>
      </c>
      <c r="X56" s="39">
        <f t="shared" si="5"/>
        <v>12.4006686</v>
      </c>
      <c r="Y56" s="41">
        <f t="array" ref="Y56">if(or(F56=0,F56=""),"",((iferror(index(EPS!H:H,match(A56,EPS!A:A,0)),index(Ghosts!H:H,match(A56,Ghosts!A:A,0)))*1.25)+(iferror(index(EPS!I:I,match(A56,EPS!A:A,0)),index(Ghosts!I:I,match(A56,Ghosts!A:A,0)))*1.25)+(iferror(index(EPS!J:J,match(A56,EPS!A:A,0)),index(Ghosts!J:J,match(A56,Ghosts!A:A,0)))*1.5)+(iferror(index(EPS!K:K,match(A56,EPS!A:A,0)),index(Ghosts!K:K,match(A56,Ghosts!A:A,0)))*2)+(iferror(index(EPS!L:L,match(A56,EPS!A:A,0)),index(Ghosts!L:L,match(A56,Ghosts!A:A,0)))*2))*D56*(F56/48))</f>
        <v>10.00913697</v>
      </c>
      <c r="Z56" s="41">
        <f t="shared" si="6"/>
        <v>11.43587711</v>
      </c>
      <c r="AA56" s="41">
        <f t="array" ref="AA56">if(or(F56=0,F56=""),"",((iferror(index(EPS!H:H,match(A56,EPS!A:A,0)),index(Ghosts!H:H,match(A56,Ghosts!A:A,0)))*1.2)+(iferror(index(EPS!I:I,match(A56,EPS!A:A,0)),index(Ghosts!I:I,match(A56,Ghosts!A:A,0)))*1.2)+(iferror(index(EPS!J:J,match(A56,EPS!A:A,0)),index(Ghosts!J:J,match(A56,Ghosts!A:A,0)))*1.5)+(iferror(index(EPS!K:K,match(A56,EPS!A:A,0)),index(Ghosts!K:K,match(A56,Ghosts!A:A,0)))*3)+(iferror(index(EPS!L:L,match(A56,EPS!A:A,0)),index(Ghosts!L:L,match(A56,Ghosts!A:A,0)))*3))*D56*(F56/48))</f>
        <v>10.88588335</v>
      </c>
      <c r="AB56" s="42">
        <f t="shared" ref="AB56:AF56" si="60">if(iferror(search(AB$1,$I56),0)&gt;0,1,0)</f>
        <v>1</v>
      </c>
      <c r="AC56" s="42">
        <f t="shared" si="60"/>
        <v>1</v>
      </c>
      <c r="AD56" s="42">
        <f t="shared" si="60"/>
        <v>0</v>
      </c>
      <c r="AE56" s="42">
        <f t="shared" si="60"/>
        <v>0</v>
      </c>
      <c r="AF56" s="42">
        <f t="shared" si="60"/>
        <v>0</v>
      </c>
      <c r="AG56" s="25"/>
      <c r="AH56" s="25"/>
      <c r="AI56" s="25"/>
      <c r="AJ56" s="25"/>
      <c r="AK56" s="25"/>
      <c r="AL56" s="25"/>
    </row>
    <row r="57">
      <c r="A57" s="26" t="s">
        <v>149</v>
      </c>
      <c r="B57" s="25" t="str">
        <f t="array" ref="B57">iferror(index(FD!R:R,match($A57,FD!Q:Q,0)),index(DK!H:H,match($A57,DK!G:G,0)))</f>
        <v>CLE</v>
      </c>
      <c r="C57" s="25" t="str">
        <f t="array" ref="C57">iferror(index(FD!S:S,match($A57,FD!Q:Q,0)),index(DK!I:I,match($A57,DK!G:G,0)))</f>
        <v>MIL</v>
      </c>
      <c r="D57" s="28">
        <f t="array" ref="D57">((index(Pace!$B$2:$B$31,match($B57,Pace!$A$2:$A$31,0))*index(Pace!$B$2:$B$31,match($C57,Pace!$A$2:$A$31,0)))/Pace!$B$32)*1.025</f>
        <v>95.81273234</v>
      </c>
      <c r="E57" s="29">
        <f t="array" ref="E57">if(iferror(match($A57,Ghosts!A:A,0),0)&gt;0,0.18,((index(EPS!P:P,match($A57,EPS!A:A,0))*index(EPS!O:O,match($A57,EPS!A:A,0)))+(0.18*300))/(300+index(EPS!O:O,match($A57,EPS!A:A,0))))</f>
        <v>0.216802558</v>
      </c>
      <c r="F57" s="30">
        <v>21.0</v>
      </c>
      <c r="G57" s="32"/>
      <c r="H57" s="34">
        <f t="shared" si="2"/>
        <v>14.24334699</v>
      </c>
      <c r="I57" s="35" t="str">
        <f t="array" ref="I57">iferror(index(DK!A:A,match($A57,DK!G:G,0)),"")</f>
        <v>SF/PF</v>
      </c>
      <c r="J57" s="36">
        <f t="array" ref="J57">iferror(index(DK!C:C,match($A57,DK!G:G,0)),"")</f>
        <v>4200</v>
      </c>
      <c r="K57" s="28">
        <f t="array" ref="K57">iferror(if(or(H57=0,H57=""),"",(H57/index(DK!C:C,match(A57,DK!G:G,0))*1000)),"")</f>
        <v>3.391273094</v>
      </c>
      <c r="L57" s="28">
        <f t="array" ref="L57">iferror(if(or(H57="",H57=0),"",((H57^sqrt(3))/index(DK!C:C,match(A57,DK!G:G,0)))*100),"")</f>
        <v>2.370638867</v>
      </c>
      <c r="M57" s="34">
        <f t="shared" si="3"/>
        <v>14.01817364</v>
      </c>
      <c r="N57" s="35" t="str">
        <f t="array" ref="N57">iferror(index(FD!B:B,match($A57,FD!Q:Q,0)),"")</f>
        <v>SF</v>
      </c>
      <c r="O57" s="36">
        <f t="array" ref="O57">iferror(index(FD!H:H,match($A57,FD!Q:Q,0)),"")</f>
        <v>4000</v>
      </c>
      <c r="P57" s="28">
        <f t="array" ref="P57">iferror(if(or(M57=0,M57=""),"",(M57/index(FD!H:H,match(A57,FD!Q:Q,0))*1000)),"")</f>
        <v>3.50454341</v>
      </c>
      <c r="Q57" s="37">
        <f t="array" ref="Q57">iferror(if(or(M57="",M57=0),"",((M57^sqrt(3))/index(FD!H:H,match(A57,FD!Q:Q,0)))*100),"")</f>
        <v>2.421407231</v>
      </c>
      <c r="R57" s="38">
        <f t="shared" si="4"/>
        <v>9.226419927</v>
      </c>
      <c r="S57" s="39">
        <f t="array" ref="S57">if(R57="","", if(index(Index_of_Stuff!J:J,match(B57,Index_of_Stuff!F:F,0))&gt;0,(D57-index(Index_of_Stuff!J:J,match(B57,Index_of_Stuff!F:F,0)))*(R57/index(Index_of_Stuff!I:I,match(B57,Index_of_Stuff!F:F,0))),(D57/index(Index_of_Stuff!I:I,match(B57,Index_of_Stuff!F:F,0)))*R57))</f>
        <v>8.788730646</v>
      </c>
      <c r="T57" s="40">
        <f t="array" ref="T57">if(or($F57=0,$F57=""),"", iferror(index(EPS!B:B,match($A57,EPS!$A:$A,0)),index(Ghosts!B:B,match($A57,Ghosts!$A:$A,0)))*($S57/(($F57/48)*$D57)/$E57))</f>
        <v>0.05812124945</v>
      </c>
      <c r="U57" s="40">
        <f t="array" ref="U57">if(or($F57=0,$F57=""),"", iferror(index(EPS!D:D,match($A57,EPS!$A:$A,0)),index(Ghosts!D:D,match($A57,Ghosts!$A:$A,0)))*($S57/(($F57/48)*$D57)/$E57))</f>
        <v>0.01286210678</v>
      </c>
      <c r="V57" s="40">
        <f t="array" ref="V57">if(or($F57=0,$F57=""),"", iferror(index(EPS!F:F,match($A57,EPS!$A:$A,0)),index(Ghosts!F:F,match($A57,Ghosts!$A:$A,0)))*($S57/(($F57/48)*$D57)/$E57))</f>
        <v>0.04168096259</v>
      </c>
      <c r="W57" s="40">
        <f t="array" ref="W57">if(or($F57=0,$F57=""),"", iferror(index(EPS!M:M,match($A57,EPS!$A:$A,0)),index(Ghosts!M:M,match($A57,Ghosts!$A:$A,0)))*($S57/(($F57/48)*$D57)/$E57))</f>
        <v>0.01905139125</v>
      </c>
      <c r="X57" s="39">
        <f t="shared" si="5"/>
        <v>8.107589439</v>
      </c>
      <c r="Y57" s="41">
        <f t="array" ref="Y57">if(or(F57=0,F57=""),"",((iferror(index(EPS!H:H,match(A57,EPS!A:A,0)),index(Ghosts!H:H,match(A57,Ghosts!A:A,0)))*1.25)+(iferror(index(EPS!I:I,match(A57,EPS!A:A,0)),index(Ghosts!I:I,match(A57,Ghosts!A:A,0)))*1.25)+(iferror(index(EPS!J:J,match(A57,EPS!A:A,0)),index(Ghosts!J:J,match(A57,Ghosts!A:A,0)))*1.5)+(iferror(index(EPS!K:K,match(A57,EPS!A:A,0)),index(Ghosts!K:K,match(A57,Ghosts!A:A,0)))*2)+(iferror(index(EPS!L:L,match(A57,EPS!A:A,0)),index(Ghosts!L:L,match(A57,Ghosts!A:A,0)))*2))*D57*(F57/48))</f>
        <v>6.135757555</v>
      </c>
      <c r="Z57" s="41">
        <f t="shared" si="6"/>
        <v>7.43871331</v>
      </c>
      <c r="AA57" s="41">
        <f t="array" ref="AA57">if(or(F57=0,F57=""),"",((iferror(index(EPS!H:H,match(A57,EPS!A:A,0)),index(Ghosts!H:H,match(A57,Ghosts!A:A,0)))*1.2)+(iferror(index(EPS!I:I,match(A57,EPS!A:A,0)),index(Ghosts!I:I,match(A57,Ghosts!A:A,0)))*1.2)+(iferror(index(EPS!J:J,match(A57,EPS!A:A,0)),index(Ghosts!J:J,match(A57,Ghosts!A:A,0)))*1.5)+(iferror(index(EPS!K:K,match(A57,EPS!A:A,0)),index(Ghosts!K:K,match(A57,Ghosts!A:A,0)))*3)+(iferror(index(EPS!L:L,match(A57,EPS!A:A,0)),index(Ghosts!L:L,match(A57,Ghosts!A:A,0)))*3))*D57*(F57/48))</f>
        <v>6.57946033</v>
      </c>
      <c r="AB57" s="42">
        <f t="shared" ref="AB57:AF57" si="61">if(iferror(search(AB$1,$I57),0)&gt;0,1,0)</f>
        <v>0</v>
      </c>
      <c r="AC57" s="42">
        <f t="shared" si="61"/>
        <v>0</v>
      </c>
      <c r="AD57" s="42">
        <f t="shared" si="61"/>
        <v>1</v>
      </c>
      <c r="AE57" s="42">
        <f t="shared" si="61"/>
        <v>1</v>
      </c>
      <c r="AF57" s="42">
        <f t="shared" si="61"/>
        <v>0</v>
      </c>
      <c r="AG57" s="25"/>
      <c r="AH57" s="25"/>
      <c r="AI57" s="25"/>
      <c r="AJ57" s="25"/>
      <c r="AK57" s="25"/>
      <c r="AL57" s="25"/>
    </row>
    <row r="58">
      <c r="A58" s="26" t="s">
        <v>151</v>
      </c>
      <c r="B58" s="25" t="str">
        <f t="array" ref="B58">iferror(index(FD!R:R,match($A58,FD!Q:Q,0)),index(DK!H:H,match($A58,DK!G:G,0)))</f>
        <v>CLE</v>
      </c>
      <c r="C58" s="25" t="str">
        <f t="array" ref="C58">iferror(index(FD!S:S,match($A58,FD!Q:Q,0)),index(DK!I:I,match($A58,DK!G:G,0)))</f>
        <v>MIL</v>
      </c>
      <c r="D58" s="28">
        <f t="array" ref="D58">((index(Pace!$B$2:$B$31,match($B58,Pace!$A$2:$A$31,0))*index(Pace!$B$2:$B$31,match($C58,Pace!$A$2:$A$31,0)))/Pace!$B$32)*1.025</f>
        <v>95.81273234</v>
      </c>
      <c r="E58" s="29">
        <f t="array" ref="E58">if(iferror(match($A58,Ghosts!A:A,0),0)&gt;0,0.18,((index(EPS!P:P,match($A58,EPS!A:A,0))*index(EPS!O:O,match($A58,EPS!A:A,0)))+(0.18*300))/(300+index(EPS!O:O,match($A58,EPS!A:A,0))))</f>
        <v>0.1555697323</v>
      </c>
      <c r="F58" s="30">
        <v>20.0</v>
      </c>
      <c r="G58" s="33"/>
      <c r="H58" s="34">
        <f t="shared" si="2"/>
        <v>11.71987625</v>
      </c>
      <c r="I58" s="35" t="str">
        <f t="array" ref="I58">iferror(index(DK!A:A,match($A58,DK!G:G,0)),"")</f>
        <v>SG/SF</v>
      </c>
      <c r="J58" s="36">
        <f t="array" ref="J58">iferror(index(DK!C:C,match($A58,DK!G:G,0)),"")</f>
        <v>3600</v>
      </c>
      <c r="K58" s="28">
        <f t="array" ref="K58">iferror(if(or(H58=0,H58=""),"",(H58/index(DK!C:C,match(A58,DK!G:G,0))*1000)),"")</f>
        <v>3.25552118</v>
      </c>
      <c r="L58" s="28">
        <f t="array" ref="L58">iferror(if(or(H58="",H58=0),"",((H58^sqrt(3))/index(DK!C:C,match(A58,DK!G:G,0)))*100),"")</f>
        <v>1.972997293</v>
      </c>
      <c r="M58" s="34">
        <f t="shared" si="3"/>
        <v>11.24287268</v>
      </c>
      <c r="N58" s="35" t="str">
        <f t="array" ref="N58">iferror(index(FD!B:B,match($A58,FD!Q:Q,0)),"")</f>
        <v>SG</v>
      </c>
      <c r="O58" s="36">
        <f t="array" ref="O58">iferror(index(FD!H:H,match($A58,FD!Q:Q,0)),"")</f>
        <v>3700</v>
      </c>
      <c r="P58" s="28">
        <f t="array" ref="P58">iferror(if(or(M58=0,M58=""),"",(M58/index(FD!H:H,match(A58,FD!Q:Q,0))*1000)),"")</f>
        <v>3.038614239</v>
      </c>
      <c r="Q58" s="37">
        <f t="array" ref="Q58">iferror(if(or(M58="",M58=0),"",((M58^sqrt(3))/index(FD!H:H,match(A58,FD!Q:Q,0)))*100),"")</f>
        <v>1.78636886</v>
      </c>
      <c r="R58" s="38">
        <f t="shared" si="4"/>
        <v>5.967203516</v>
      </c>
      <c r="S58" s="39">
        <f t="array" ref="S58">if(R58="","", if(index(Index_of_Stuff!J:J,match(B58,Index_of_Stuff!F:F,0))&gt;0,(D58-index(Index_of_Stuff!J:J,match(B58,Index_of_Stuff!F:F,0)))*(R58/index(Index_of_Stuff!I:I,match(B58,Index_of_Stuff!F:F,0))),(D58/index(Index_of_Stuff!I:I,match(B58,Index_of_Stuff!F:F,0)))*R58))</f>
        <v>5.684127194</v>
      </c>
      <c r="T58" s="40">
        <f t="array" ref="T58">if(or($F58=0,$F58=""),"", iferror(index(EPS!B:B,match($A58,EPS!$A:$A,0)),index(Ghosts!B:B,match($A58,Ghosts!$A:$A,0)))*($S58/(($F58/48)*$D58)/$E58))</f>
        <v>0.01619943866</v>
      </c>
      <c r="U58" s="40">
        <f t="array" ref="U58">if(or($F58=0,$F58=""),"", iferror(index(EPS!D:D,match($A58,EPS!$A:$A,0)),index(Ghosts!D:D,match($A58,Ghosts!$A:$A,0)))*($S58/(($F58/48)*$D58)/$E58))</f>
        <v>0.03404627787</v>
      </c>
      <c r="V58" s="40">
        <f t="array" ref="V58">if(or($F58=0,$F58=""),"", iferror(index(EPS!F:F,match($A58,EPS!$A:$A,0)),index(Ghosts!F:F,match($A58,Ghosts!$A:$A,0)))*($S58/(($F58/48)*$D58)/$E58))</f>
        <v>0.01226398181</v>
      </c>
      <c r="W58" s="40">
        <f t="array" ref="W58">if(or($F58=0,$F58=""),"", iferror(index(EPS!M:M,match($A58,EPS!$A:$A,0)),index(Ghosts!M:M,match($A58,Ghosts!$A:$A,0)))*($S58/(($F58/48)*$D58)/$E58))</f>
        <v>0.01446051587</v>
      </c>
      <c r="X58" s="39">
        <f t="shared" si="5"/>
        <v>6.251564159</v>
      </c>
      <c r="Y58" s="41">
        <f t="array" ref="Y58">if(or(F58=0,F58=""),"",((iferror(index(EPS!H:H,match(A58,EPS!A:A,0)),index(Ghosts!H:H,match(A58,Ghosts!A:A,0)))*1.25)+(iferror(index(EPS!I:I,match(A58,EPS!A:A,0)),index(Ghosts!I:I,match(A58,Ghosts!A:A,0)))*1.25)+(iferror(index(EPS!J:J,match(A58,EPS!A:A,0)),index(Ghosts!J:J,match(A58,Ghosts!A:A,0)))*1.5)+(iferror(index(EPS!K:K,match(A58,EPS!A:A,0)),index(Ghosts!K:K,match(A58,Ghosts!A:A,0)))*2)+(iferror(index(EPS!L:L,match(A58,EPS!A:A,0)),index(Ghosts!L:L,match(A58,Ghosts!A:A,0)))*2))*D58*(F58/48))</f>
        <v>5.468312089</v>
      </c>
      <c r="Z58" s="41">
        <f t="shared" si="6"/>
        <v>5.283320733</v>
      </c>
      <c r="AA58" s="41">
        <f t="array" ref="AA58">if(or(F58=0,F58=""),"",((iferror(index(EPS!H:H,match(A58,EPS!A:A,0)),index(Ghosts!H:H,match(A58,Ghosts!A:A,0)))*1.2)+(iferror(index(EPS!I:I,match(A58,EPS!A:A,0)),index(Ghosts!I:I,match(A58,Ghosts!A:A,0)))*1.2)+(iferror(index(EPS!J:J,match(A58,EPS!A:A,0)),index(Ghosts!J:J,match(A58,Ghosts!A:A,0)))*1.5)+(iferror(index(EPS!K:K,match(A58,EPS!A:A,0)),index(Ghosts!K:K,match(A58,Ghosts!A:A,0)))*3)+(iferror(index(EPS!L:L,match(A58,EPS!A:A,0)),index(Ghosts!L:L,match(A58,Ghosts!A:A,0)))*3))*D58*(F58/48))</f>
        <v>5.959551952</v>
      </c>
      <c r="AB58" s="42">
        <f t="shared" ref="AB58:AF58" si="62">if(iferror(search(AB$1,$I58),0)&gt;0,1,0)</f>
        <v>0</v>
      </c>
      <c r="AC58" s="42">
        <f t="shared" si="62"/>
        <v>1</v>
      </c>
      <c r="AD58" s="42">
        <f t="shared" si="62"/>
        <v>1</v>
      </c>
      <c r="AE58" s="42">
        <f t="shared" si="62"/>
        <v>0</v>
      </c>
      <c r="AF58" s="42">
        <f t="shared" si="62"/>
        <v>0</v>
      </c>
      <c r="AG58" s="25"/>
      <c r="AH58" s="25"/>
      <c r="AI58" s="25"/>
      <c r="AJ58" s="25"/>
      <c r="AK58" s="25"/>
      <c r="AL58" s="25"/>
    </row>
    <row r="59">
      <c r="A59" s="26" t="s">
        <v>158</v>
      </c>
      <c r="B59" s="25" t="str">
        <f t="array" ref="B59">iferror(index(FD!R:R,match($A59,FD!Q:Q,0)),index(DK!H:H,match($A59,DK!G:G,0)))</f>
        <v>CLE</v>
      </c>
      <c r="C59" s="25" t="str">
        <f t="array" ref="C59">iferror(index(FD!S:S,match($A59,FD!Q:Q,0)),index(DK!I:I,match($A59,DK!G:G,0)))</f>
        <v>MIL</v>
      </c>
      <c r="D59" s="28">
        <f t="array" ref="D59">((index(Pace!$B$2:$B$31,match($B59,Pace!$A$2:$A$31,0))*index(Pace!$B$2:$B$31,match($C59,Pace!$A$2:$A$31,0)))/Pace!$B$32)*1.025</f>
        <v>95.81273234</v>
      </c>
      <c r="E59" s="29">
        <f t="array" ref="E59">if(iferror(match($A59,Ghosts!A:A,0),0)&gt;0,0.18,((index(EPS!P:P,match($A59,EPS!A:A,0))*index(EPS!O:O,match($A59,EPS!A:A,0)))+(0.18*300))/(300+index(EPS!O:O,match($A59,EPS!A:A,0))))</f>
        <v>0.1393809524</v>
      </c>
      <c r="F59" s="30">
        <v>16.0</v>
      </c>
      <c r="G59" s="33"/>
      <c r="H59" s="34">
        <f t="shared" si="2"/>
        <v>8.884928468</v>
      </c>
      <c r="I59" s="35" t="str">
        <f t="array" ref="I59">iferror(index(DK!A:A,match($A59,DK!G:G,0)),"")</f>
        <v>PG/SG</v>
      </c>
      <c r="J59" s="36">
        <f t="array" ref="J59">iferror(index(DK!C:C,match($A59,DK!G:G,0)),"")</f>
        <v>3700</v>
      </c>
      <c r="K59" s="28">
        <f t="array" ref="K59">iferror(if(or(H59=0,H59=""),"",(H59/index(DK!C:C,match(A59,DK!G:G,0))*1000)),"")</f>
        <v>2.401332018</v>
      </c>
      <c r="L59" s="28">
        <f t="array" ref="L59">iferror(if(or(H59="",H59=0),"",((H59^sqrt(3))/index(DK!C:C,match(A59,DK!G:G,0)))*100),"")</f>
        <v>1.188269887</v>
      </c>
      <c r="M59" s="34">
        <f t="shared" si="3"/>
        <v>8.917619279</v>
      </c>
      <c r="N59" s="35" t="str">
        <f t="array" ref="N59">iferror(index(FD!B:B,match($A59,FD!Q:Q,0)),"")</f>
        <v>SG</v>
      </c>
      <c r="O59" s="36">
        <f t="array" ref="O59">iferror(index(FD!H:H,match($A59,FD!Q:Q,0)),"")</f>
        <v>3000</v>
      </c>
      <c r="P59" s="28">
        <f t="array" ref="P59">iferror(if(or(M59=0,M59=""),"",(M59/index(FD!H:H,match(A59,FD!Q:Q,0))*1000)),"")</f>
        <v>2.97253976</v>
      </c>
      <c r="Q59" s="37">
        <f t="array" ref="Q59">iferror(if(or(M59="",M59=0),"",((M59^sqrt(3))/index(FD!H:H,match(A59,FD!Q:Q,0)))*100),"")</f>
        <v>1.474885027</v>
      </c>
      <c r="R59" s="38">
        <f t="shared" si="4"/>
        <v>4.215135424</v>
      </c>
      <c r="S59" s="39">
        <f t="array" ref="S59">if(R59="","", if(index(Index_of_Stuff!J:J,match(B59,Index_of_Stuff!F:F,0))&gt;0,(D59-index(Index_of_Stuff!J:J,match(B59,Index_of_Stuff!F:F,0)))*(R59/index(Index_of_Stuff!I:I,match(B59,Index_of_Stuff!F:F,0))),(D59/index(Index_of_Stuff!I:I,match(B59,Index_of_Stuff!F:F,0)))*R59))</f>
        <v>4.015174918</v>
      </c>
      <c r="T59" s="40">
        <f t="array" ref="T59">if(or($F59=0,$F59=""),"", iferror(index(EPS!B:B,match($A59,EPS!$A:$A,0)),index(Ghosts!B:B,match($A59,Ghosts!$A:$A,0)))*($S59/(($F59/48)*$D59)/$E59))</f>
        <v>0.02471437512</v>
      </c>
      <c r="U59" s="40">
        <f t="array" ref="U59">if(or($F59=0,$F59=""),"", iferror(index(EPS!D:D,match($A59,EPS!$A:$A,0)),index(Ghosts!D:D,match($A59,Ghosts!$A:$A,0)))*($S59/(($F59/48)*$D59)/$E59))</f>
        <v>0.01677691158</v>
      </c>
      <c r="V59" s="40">
        <f t="array" ref="V59">if(or($F59=0,$F59=""),"", iferror(index(EPS!F:F,match($A59,EPS!$A:$A,0)),index(Ghosts!F:F,match($A59,Ghosts!$A:$A,0)))*($S59/(($F59/48)*$D59)/$E59))</f>
        <v>0.01668671313</v>
      </c>
      <c r="W59" s="40">
        <f t="array" ref="W59">if(or($F59=0,$F59=""),"", iferror(index(EPS!M:M,match($A59,EPS!$A:$A,0)),index(Ghosts!M:M,match($A59,Ghosts!$A:$A,0)))*($S59/(($F59/48)*$D59)/$E59))</f>
        <v>0.01632591933</v>
      </c>
      <c r="X59" s="39">
        <f t="shared" si="5"/>
        <v>3.726211271</v>
      </c>
      <c r="Y59" s="41">
        <f t="array" ref="Y59">if(or(F59=0,F59=""),"",((iferror(index(EPS!H:H,match(A59,EPS!A:A,0)),index(Ghosts!H:H,match(A59,Ghosts!A:A,0)))*1.25)+(iferror(index(EPS!I:I,match(A59,EPS!A:A,0)),index(Ghosts!I:I,match(A59,Ghosts!A:A,0)))*1.25)+(iferror(index(EPS!J:J,match(A59,EPS!A:A,0)),index(Ghosts!J:J,match(A59,Ghosts!A:A,0)))*1.5)+(iferror(index(EPS!K:K,match(A59,EPS!A:A,0)),index(Ghosts!K:K,match(A59,Ghosts!A:A,0)))*2)+(iferror(index(EPS!L:L,match(A59,EPS!A:A,0)),index(Ghosts!L:L,match(A59,Ghosts!A:A,0)))*2))*D59*(F59/48))</f>
        <v>5.158717197</v>
      </c>
      <c r="Z59" s="41">
        <f t="shared" si="6"/>
        <v>3.197599158</v>
      </c>
      <c r="AA59" s="41">
        <f t="array" ref="AA59">if(or(F59=0,F59=""),"",((iferror(index(EPS!H:H,match(A59,EPS!A:A,0)),index(Ghosts!H:H,match(A59,Ghosts!A:A,0)))*1.2)+(iferror(index(EPS!I:I,match(A59,EPS!A:A,0)),index(Ghosts!I:I,match(A59,Ghosts!A:A,0)))*1.2)+(iferror(index(EPS!J:J,match(A59,EPS!A:A,0)),index(Ghosts!J:J,match(A59,Ghosts!A:A,0)))*1.5)+(iferror(index(EPS!K:K,match(A59,EPS!A:A,0)),index(Ghosts!K:K,match(A59,Ghosts!A:A,0)))*3)+(iferror(index(EPS!L:L,match(A59,EPS!A:A,0)),index(Ghosts!L:L,match(A59,Ghosts!A:A,0)))*3))*D59*(F59/48))</f>
        <v>5.720020121</v>
      </c>
      <c r="AB59" s="42">
        <f t="shared" ref="AB59:AF59" si="63">if(iferror(search(AB$1,$I59),0)&gt;0,1,0)</f>
        <v>1</v>
      </c>
      <c r="AC59" s="42">
        <f t="shared" si="63"/>
        <v>1</v>
      </c>
      <c r="AD59" s="42">
        <f t="shared" si="63"/>
        <v>0</v>
      </c>
      <c r="AE59" s="42">
        <f t="shared" si="63"/>
        <v>0</v>
      </c>
      <c r="AF59" s="42">
        <f t="shared" si="63"/>
        <v>0</v>
      </c>
      <c r="AG59" s="25"/>
      <c r="AH59" s="25"/>
      <c r="AI59" s="25"/>
      <c r="AJ59" s="25"/>
      <c r="AK59" s="25"/>
      <c r="AL59" s="25"/>
    </row>
    <row r="60">
      <c r="A60" s="26" t="s">
        <v>153</v>
      </c>
      <c r="B60" s="25" t="str">
        <f t="array" ref="B60">iferror(index(FD!R:R,match($A60,FD!Q:Q,0)),index(DK!H:H,match($A60,DK!G:G,0)))</f>
        <v>CLE</v>
      </c>
      <c r="C60" s="25" t="str">
        <f t="array" ref="C60">iferror(index(FD!S:S,match($A60,FD!Q:Q,0)),index(DK!I:I,match($A60,DK!G:G,0)))</f>
        <v>MIL</v>
      </c>
      <c r="D60" s="28">
        <f t="array" ref="D60">((index(Pace!$B$2:$B$31,match($B60,Pace!$A$2:$A$31,0))*index(Pace!$B$2:$B$31,match($C60,Pace!$A$2:$A$31,0)))/Pace!$B$32)*1.025</f>
        <v>95.81273234</v>
      </c>
      <c r="E60" s="29">
        <f t="array" ref="E60">if(iferror(match($A60,Ghosts!A:A,0),0)&gt;0,0.18,((index(EPS!P:P,match($A60,EPS!A:A,0))*index(EPS!O:O,match($A60,EPS!A:A,0)))+(0.18*300))/(300+index(EPS!O:O,match($A60,EPS!A:A,0))))</f>
        <v>0.1882963253</v>
      </c>
      <c r="F60" s="30">
        <v>6.0</v>
      </c>
      <c r="G60" s="33"/>
      <c r="H60" s="34">
        <f t="shared" si="2"/>
        <v>4.335042506</v>
      </c>
      <c r="I60" s="35" t="str">
        <f t="array" ref="I60">iferror(index(DK!A:A,match($A60,DK!G:G,0)),"")</f>
        <v>PF/C</v>
      </c>
      <c r="J60" s="36">
        <f t="array" ref="J60">iferror(index(DK!C:C,match($A60,DK!G:G,0)),"")</f>
        <v>3700</v>
      </c>
      <c r="K60" s="28">
        <f t="array" ref="K60">iferror(if(or(H60=0,H60=""),"",(H60/index(DK!C:C,match(A60,DK!G:G,0))*1000)),"")</f>
        <v>1.17163311</v>
      </c>
      <c r="L60" s="28">
        <f t="array" ref="L60">iferror(if(or(H60="",H60=0),"",((H60^sqrt(3))/index(DK!C:C,match(A60,DK!G:G,0)))*100),"")</f>
        <v>0.3428491995</v>
      </c>
      <c r="M60" s="34">
        <f t="shared" si="3"/>
        <v>4.206293465</v>
      </c>
      <c r="N60" s="35" t="str">
        <f t="array" ref="N60">iferror(index(FD!B:B,match($A60,FD!Q:Q,0)),"")</f>
        <v>C</v>
      </c>
      <c r="O60" s="36">
        <f t="array" ref="O60">iferror(index(FD!H:H,match($A60,FD!Q:Q,0)),"")</f>
        <v>3000</v>
      </c>
      <c r="P60" s="28">
        <f t="array" ref="P60">iferror(if(or(M60=0,M60=""),"",(M60/index(FD!H:H,match(A60,FD!Q:Q,0))*1000)),"")</f>
        <v>1.402097822</v>
      </c>
      <c r="Q60" s="37">
        <f t="array" ref="Q60">iferror(if(or(M60="",M60=0),"",((M60^sqrt(3))/index(FD!H:H,match(A60,FD!Q:Q,0)))*100),"")</f>
        <v>0.401332655</v>
      </c>
      <c r="R60" s="38">
        <f t="shared" si="4"/>
        <v>2.231518675</v>
      </c>
      <c r="S60" s="39">
        <f t="array" ref="S60">if(R60="","", if(index(Index_of_Stuff!J:J,match(B60,Index_of_Stuff!F:F,0))&gt;0,(D60-index(Index_of_Stuff!J:J,match(B60,Index_of_Stuff!F:F,0)))*(R60/index(Index_of_Stuff!I:I,match(B60,Index_of_Stuff!F:F,0))),(D60/index(Index_of_Stuff!I:I,match(B60,Index_of_Stuff!F:F,0)))*R60))</f>
        <v>2.12565835</v>
      </c>
      <c r="T60" s="40">
        <f t="array" ref="T60">if(or($F60=0,$F60=""),"", iferror(index(EPS!B:B,match($A60,EPS!$A:$A,0)),index(Ghosts!B:B,match($A60,Ghosts!$A:$A,0)))*($S60/(($F60/48)*$D60)/$E60))</f>
        <v>0.02884295861</v>
      </c>
      <c r="U60" s="40">
        <f t="array" ref="U60">if(or($F60=0,$F60=""),"", iferror(index(EPS!D:D,match($A60,EPS!$A:$A,0)),index(Ghosts!D:D,match($A60,Ghosts!$A:$A,0)))*($S60/(($F60/48)*$D60)/$E60))</f>
        <v>0.03440418266</v>
      </c>
      <c r="V60" s="40">
        <f t="array" ref="V60">if(or($F60=0,$F60=""),"", iferror(index(EPS!F:F,match($A60,EPS!$A:$A,0)),index(Ghosts!F:F,match($A60,Ghosts!$A:$A,0)))*($S60/(($F60/48)*$D60)/$E60))</f>
        <v>0.01498702751</v>
      </c>
      <c r="W60" s="40">
        <f t="array" ref="W60">if(or($F60=0,$F60=""),"", iferror(index(EPS!M:M,match($A60,EPS!$A:$A,0)),index(Ghosts!M:M,match($A60,Ghosts!$A:$A,0)))*($S60/(($F60/48)*$D60)/$E60))</f>
        <v>0.0138559311</v>
      </c>
      <c r="X60" s="39">
        <f t="shared" si="5"/>
        <v>2.229557713</v>
      </c>
      <c r="Y60" s="41">
        <f t="array" ref="Y60">if(or(F60=0,F60=""),"",((iferror(index(EPS!H:H,match(A60,EPS!A:A,0)),index(Ghosts!H:H,match(A60,Ghosts!A:A,0)))*1.25)+(iferror(index(EPS!I:I,match(A60,EPS!A:A,0)),index(Ghosts!I:I,match(A60,Ghosts!A:A,0)))*1.25)+(iferror(index(EPS!J:J,match(A60,EPS!A:A,0)),index(Ghosts!J:J,match(A60,Ghosts!A:A,0)))*1.5)+(iferror(index(EPS!K:K,match(A60,EPS!A:A,0)),index(Ghosts!K:K,match(A60,Ghosts!A:A,0)))*2)+(iferror(index(EPS!L:L,match(A60,EPS!A:A,0)),index(Ghosts!L:L,match(A60,Ghosts!A:A,0)))*2))*D60*(F60/48))</f>
        <v>2.105484793</v>
      </c>
      <c r="Z60" s="41">
        <f t="shared" si="6"/>
        <v>1.940561877</v>
      </c>
      <c r="AA60" s="41">
        <f t="array" ref="AA60">if(or(F60=0,F60=""),"",((iferror(index(EPS!H:H,match(A60,EPS!A:A,0)),index(Ghosts!H:H,match(A60,Ghosts!A:A,0)))*1.2)+(iferror(index(EPS!I:I,match(A60,EPS!A:A,0)),index(Ghosts!I:I,match(A60,Ghosts!A:A,0)))*1.2)+(iferror(index(EPS!J:J,match(A60,EPS!A:A,0)),index(Ghosts!J:J,match(A60,Ghosts!A:A,0)))*1.5)+(iferror(index(EPS!K:K,match(A60,EPS!A:A,0)),index(Ghosts!K:K,match(A60,Ghosts!A:A,0)))*3)+(iferror(index(EPS!L:L,match(A60,EPS!A:A,0)),index(Ghosts!L:L,match(A60,Ghosts!A:A,0)))*3))*D60*(F60/48))</f>
        <v>2.265731588</v>
      </c>
      <c r="AB60" s="42">
        <f t="shared" ref="AB60:AF60" si="64">if(iferror(search(AB$1,$I60),0)&gt;0,1,0)</f>
        <v>0</v>
      </c>
      <c r="AC60" s="42">
        <f t="shared" si="64"/>
        <v>0</v>
      </c>
      <c r="AD60" s="42">
        <f t="shared" si="64"/>
        <v>0</v>
      </c>
      <c r="AE60" s="42">
        <f t="shared" si="64"/>
        <v>1</v>
      </c>
      <c r="AF60" s="42">
        <f t="shared" si="64"/>
        <v>1</v>
      </c>
      <c r="AG60" s="25"/>
      <c r="AH60" s="25"/>
      <c r="AI60" s="25"/>
      <c r="AJ60" s="25"/>
      <c r="AK60" s="25"/>
      <c r="AL60" s="25"/>
    </row>
    <row r="61">
      <c r="A61" s="26" t="s">
        <v>155</v>
      </c>
      <c r="B61" s="25" t="str">
        <f t="array" ref="B61">iferror(index(FD!R:R,match($A61,FD!Q:Q,0)),index(DK!H:H,match($A61,DK!G:G,0)))</f>
        <v>CLE</v>
      </c>
      <c r="C61" s="25" t="str">
        <f t="array" ref="C61">iferror(index(FD!S:S,match($A61,FD!Q:Q,0)),index(DK!I:I,match($A61,DK!G:G,0)))</f>
        <v>MIL</v>
      </c>
      <c r="D61" s="28">
        <f t="array" ref="D61">((index(Pace!$B$2:$B$31,match($B61,Pace!$A$2:$A$31,0))*index(Pace!$B$2:$B$31,match($C61,Pace!$A$2:$A$31,0)))/Pace!$B$32)*1.025</f>
        <v>95.81273234</v>
      </c>
      <c r="E61" s="29">
        <f t="array" ref="E61">if(iferror(match($A61,Ghosts!A:A,0),0)&gt;0,0.18,((index(EPS!P:P,match($A61,EPS!A:A,0))*index(EPS!O:O,match($A61,EPS!A:A,0)))+(0.18*300))/(300+index(EPS!O:O,match($A61,EPS!A:A,0))))</f>
        <v>0.1782093023</v>
      </c>
      <c r="F61" s="30">
        <v>0.0</v>
      </c>
      <c r="G61" s="33"/>
      <c r="H61" s="34" t="str">
        <f t="shared" si="2"/>
        <v/>
      </c>
      <c r="I61" s="35" t="str">
        <f t="array" ref="I61">iferror(index(DK!A:A,match($A61,DK!G:G,0)),"")</f>
        <v>PF/C</v>
      </c>
      <c r="J61" s="36">
        <f t="array" ref="J61">iferror(index(DK!C:C,match($A61,DK!G:G,0)),"")</f>
        <v>3500</v>
      </c>
      <c r="K61" s="28" t="str">
        <f t="array" ref="K61">iferror(if(or(H61=0,H61=""),"",(H61/index(DK!C:C,match(A61,DK!G:G,0))*1000)),"")</f>
        <v/>
      </c>
      <c r="L61" s="28" t="str">
        <f t="array" ref="L61">iferror(if(or(H61="",H61=0),"",((H61^sqrt(3))/index(DK!C:C,match(A61,DK!G:G,0)))*100),"")</f>
        <v/>
      </c>
      <c r="M61" s="34" t="str">
        <f t="shared" si="3"/>
        <v/>
      </c>
      <c r="N61" s="35" t="str">
        <f t="array" ref="N61">iferror(index(FD!B:B,match($A61,FD!Q:Q,0)),"")</f>
        <v>C</v>
      </c>
      <c r="O61" s="36">
        <f t="array" ref="O61">iferror(index(FD!H:H,match($A61,FD!Q:Q,0)),"")</f>
        <v>3000</v>
      </c>
      <c r="P61" s="28" t="str">
        <f t="array" ref="P61">iferror(if(or(M61=0,M61=""),"",(M61/index(FD!H:H,match(A61,FD!Q:Q,0))*1000)),"")</f>
        <v/>
      </c>
      <c r="Q61" s="37" t="str">
        <f t="array" ref="Q61">iferror(if(or(M61="",M61=0),"",((M61^sqrt(3))/index(FD!H:H,match(A61,FD!Q:Q,0)))*100),"")</f>
        <v/>
      </c>
      <c r="R61" s="38" t="str">
        <f t="shared" si="4"/>
        <v/>
      </c>
      <c r="S61" s="39" t="str">
        <f t="array" ref="S61">if(R61="","", if(index(Index_of_Stuff!J:J,match(B61,Index_of_Stuff!F:F,0))&gt;0,(D61-index(Index_of_Stuff!J:J,match(B61,Index_of_Stuff!F:F,0)))*(R61/index(Index_of_Stuff!I:I,match(B61,Index_of_Stuff!F:F,0))),(D61/index(Index_of_Stuff!I:I,match(B61,Index_of_Stuff!F:F,0)))*R61))</f>
        <v/>
      </c>
      <c r="T61" s="40" t="str">
        <f t="array" ref="T61">if(or($F61=0,$F61=""),"", iferror(index(EPS!B:B,match($A61,EPS!$A:$A,0)),index(Ghosts!B:B,match($A61,Ghosts!$A:$A,0)))*($S61/(($F61/48)*$D61)/$E61))</f>
        <v/>
      </c>
      <c r="U61" s="40" t="str">
        <f t="array" ref="U61">if(or($F61=0,$F61=""),"", iferror(index(EPS!D:D,match($A61,EPS!$A:$A,0)),index(Ghosts!D:D,match($A61,Ghosts!$A:$A,0)))*($S61/(($F61/48)*$D61)/$E61))</f>
        <v/>
      </c>
      <c r="V61" s="40" t="str">
        <f t="array" ref="V61">if(or($F61=0,$F61=""),"", iferror(index(EPS!F:F,match($A61,EPS!$A:$A,0)),index(Ghosts!F:F,match($A61,Ghosts!$A:$A,0)))*($S61/(($F61/48)*$D61)/$E61))</f>
        <v/>
      </c>
      <c r="W61" s="40" t="str">
        <f t="array" ref="W61">if(or($F61=0,$F61=""),"", iferror(index(EPS!M:M,match($A61,EPS!$A:$A,0)),index(Ghosts!M:M,match($A61,Ghosts!$A:$A,0)))*($S61/(($F61/48)*$D61)/$E61))</f>
        <v/>
      </c>
      <c r="X61" s="39" t="str">
        <f t="shared" si="5"/>
        <v/>
      </c>
      <c r="Y61" s="41" t="str">
        <f t="array" ref="Y61">if(or(F61=0,F61=""),"",((iferror(index(EPS!H:H,match(A61,EPS!A:A,0)),index(Ghosts!H:H,match(A61,Ghosts!A:A,0)))*1.25)+(iferror(index(EPS!I:I,match(A61,EPS!A:A,0)),index(Ghosts!I:I,match(A61,Ghosts!A:A,0)))*1.25)+(iferror(index(EPS!J:J,match(A61,EPS!A:A,0)),index(Ghosts!J:J,match(A61,Ghosts!A:A,0)))*1.5)+(iferror(index(EPS!K:K,match(A61,EPS!A:A,0)),index(Ghosts!K:K,match(A61,Ghosts!A:A,0)))*2)+(iferror(index(EPS!L:L,match(A61,EPS!A:A,0)),index(Ghosts!L:L,match(A61,Ghosts!A:A,0)))*2))*D61*(F61/48))</f>
        <v/>
      </c>
      <c r="Z61" s="41" t="str">
        <f t="shared" si="6"/>
        <v/>
      </c>
      <c r="AA61" s="41" t="str">
        <f t="array" ref="AA61">if(or(F61=0,F61=""),"",((iferror(index(EPS!H:H,match(A61,EPS!A:A,0)),index(Ghosts!H:H,match(A61,Ghosts!A:A,0)))*1.2)+(iferror(index(EPS!I:I,match(A61,EPS!A:A,0)),index(Ghosts!I:I,match(A61,Ghosts!A:A,0)))*1.2)+(iferror(index(EPS!J:J,match(A61,EPS!A:A,0)),index(Ghosts!J:J,match(A61,Ghosts!A:A,0)))*1.5)+(iferror(index(EPS!K:K,match(A61,EPS!A:A,0)),index(Ghosts!K:K,match(A61,Ghosts!A:A,0)))*3)+(iferror(index(EPS!L:L,match(A61,EPS!A:A,0)),index(Ghosts!L:L,match(A61,Ghosts!A:A,0)))*3))*D61*(F61/48))</f>
        <v/>
      </c>
      <c r="AB61" s="42">
        <f t="shared" ref="AB61:AF61" si="65">if(iferror(search(AB$1,$I61),0)&gt;0,1,0)</f>
        <v>0</v>
      </c>
      <c r="AC61" s="42">
        <f t="shared" si="65"/>
        <v>0</v>
      </c>
      <c r="AD61" s="42">
        <f t="shared" si="65"/>
        <v>0</v>
      </c>
      <c r="AE61" s="42">
        <f t="shared" si="65"/>
        <v>1</v>
      </c>
      <c r="AF61" s="42">
        <f t="shared" si="65"/>
        <v>1</v>
      </c>
      <c r="AG61" s="25"/>
      <c r="AH61" s="25"/>
      <c r="AI61" s="25"/>
      <c r="AJ61" s="25"/>
      <c r="AK61" s="25"/>
      <c r="AL61" s="25"/>
    </row>
    <row r="62">
      <c r="A62" s="26" t="s">
        <v>156</v>
      </c>
      <c r="B62" s="25" t="str">
        <f t="array" ref="B62">iferror(index(FD!R:R,match($A62,FD!Q:Q,0)),index(DK!H:H,match($A62,DK!G:G,0)))</f>
        <v>CLE</v>
      </c>
      <c r="C62" s="25" t="str">
        <f t="array" ref="C62">iferror(index(FD!S:S,match($A62,FD!Q:Q,0)),index(DK!I:I,match($A62,DK!G:G,0)))</f>
        <v>MIL</v>
      </c>
      <c r="D62" s="28">
        <f t="array" ref="D62">((index(Pace!$B$2:$B$31,match($B62,Pace!$A$2:$A$31,0))*index(Pace!$B$2:$B$31,match($C62,Pace!$A$2:$A$31,0)))/Pace!$B$32)*1.025</f>
        <v>95.81273234</v>
      </c>
      <c r="E62" s="29">
        <f t="array" ref="E62">if(iferror(match($A62,Ghosts!A:A,0),0)&gt;0,0.18,((index(EPS!P:P,match($A62,EPS!A:A,0))*index(EPS!O:O,match($A62,EPS!A:A,0)))+(0.18*300))/(300+index(EPS!O:O,match($A62,EPS!A:A,0))))</f>
        <v>0.1722921348</v>
      </c>
      <c r="F62" s="30">
        <v>0.0</v>
      </c>
      <c r="G62" s="33"/>
      <c r="H62" s="34" t="str">
        <f t="shared" si="2"/>
        <v/>
      </c>
      <c r="I62" s="35" t="str">
        <f t="array" ref="I62">iferror(index(DK!A:A,match($A62,DK!G:G,0)),"")</f>
        <v>SG/SF</v>
      </c>
      <c r="J62" s="36">
        <f t="array" ref="J62">iferror(index(DK!C:C,match($A62,DK!G:G,0)),"")</f>
        <v>3000</v>
      </c>
      <c r="K62" s="28" t="str">
        <f t="array" ref="K62">iferror(if(or(H62=0,H62=""),"",(H62/index(DK!C:C,match(A62,DK!G:G,0))*1000)),"")</f>
        <v/>
      </c>
      <c r="L62" s="28" t="str">
        <f t="array" ref="L62">iferror(if(or(H62="",H62=0),"",((H62^sqrt(3))/index(DK!C:C,match(A62,DK!G:G,0)))*100),"")</f>
        <v/>
      </c>
      <c r="M62" s="34" t="str">
        <f t="shared" si="3"/>
        <v/>
      </c>
      <c r="N62" s="35" t="str">
        <f t="array" ref="N62">iferror(index(FD!B:B,match($A62,FD!Q:Q,0)),"")</f>
        <v>SF</v>
      </c>
      <c r="O62" s="36">
        <f t="array" ref="O62">iferror(index(FD!H:H,match($A62,FD!Q:Q,0)),"")</f>
        <v>3000</v>
      </c>
      <c r="P62" s="28" t="str">
        <f t="array" ref="P62">iferror(if(or(M62=0,M62=""),"",(M62/index(FD!H:H,match(A62,FD!Q:Q,0))*1000)),"")</f>
        <v/>
      </c>
      <c r="Q62" s="37" t="str">
        <f t="array" ref="Q62">iferror(if(or(M62="",M62=0),"",((M62^sqrt(3))/index(FD!H:H,match(A62,FD!Q:Q,0)))*100),"")</f>
        <v/>
      </c>
      <c r="R62" s="38" t="str">
        <f t="shared" si="4"/>
        <v/>
      </c>
      <c r="S62" s="39" t="str">
        <f t="array" ref="S62">if(R62="","", if(index(Index_of_Stuff!J:J,match(B62,Index_of_Stuff!F:F,0))&gt;0,(D62-index(Index_of_Stuff!J:J,match(B62,Index_of_Stuff!F:F,0)))*(R62/index(Index_of_Stuff!I:I,match(B62,Index_of_Stuff!F:F,0))),(D62/index(Index_of_Stuff!I:I,match(B62,Index_of_Stuff!F:F,0)))*R62))</f>
        <v/>
      </c>
      <c r="T62" s="40" t="str">
        <f t="array" ref="T62">if(or($F62=0,$F62=""),"", iferror(index(EPS!B:B,match($A62,EPS!$A:$A,0)),index(Ghosts!B:B,match($A62,Ghosts!$A:$A,0)))*($S62/(($F62/48)*$D62)/$E62))</f>
        <v/>
      </c>
      <c r="U62" s="40" t="str">
        <f t="array" ref="U62">if(or($F62=0,$F62=""),"", iferror(index(EPS!D:D,match($A62,EPS!$A:$A,0)),index(Ghosts!D:D,match($A62,Ghosts!$A:$A,0)))*($S62/(($F62/48)*$D62)/$E62))</f>
        <v/>
      </c>
      <c r="V62" s="40" t="str">
        <f t="array" ref="V62">if(or($F62=0,$F62=""),"", iferror(index(EPS!F:F,match($A62,EPS!$A:$A,0)),index(Ghosts!F:F,match($A62,Ghosts!$A:$A,0)))*($S62/(($F62/48)*$D62)/$E62))</f>
        <v/>
      </c>
      <c r="W62" s="40" t="str">
        <f t="array" ref="W62">if(or($F62=0,$F62=""),"", iferror(index(EPS!M:M,match($A62,EPS!$A:$A,0)),index(Ghosts!M:M,match($A62,Ghosts!$A:$A,0)))*($S62/(($F62/48)*$D62)/$E62))</f>
        <v/>
      </c>
      <c r="X62" s="39" t="str">
        <f t="shared" si="5"/>
        <v/>
      </c>
      <c r="Y62" s="41" t="str">
        <f t="array" ref="Y62">if(or(F62=0,F62=""),"",((iferror(index(EPS!H:H,match(A62,EPS!A:A,0)),index(Ghosts!H:H,match(A62,Ghosts!A:A,0)))*1.25)+(iferror(index(EPS!I:I,match(A62,EPS!A:A,0)),index(Ghosts!I:I,match(A62,Ghosts!A:A,0)))*1.25)+(iferror(index(EPS!J:J,match(A62,EPS!A:A,0)),index(Ghosts!J:J,match(A62,Ghosts!A:A,0)))*1.5)+(iferror(index(EPS!K:K,match(A62,EPS!A:A,0)),index(Ghosts!K:K,match(A62,Ghosts!A:A,0)))*2)+(iferror(index(EPS!L:L,match(A62,EPS!A:A,0)),index(Ghosts!L:L,match(A62,Ghosts!A:A,0)))*2))*D62*(F62/48))</f>
        <v/>
      </c>
      <c r="Z62" s="41" t="str">
        <f t="shared" si="6"/>
        <v/>
      </c>
      <c r="AA62" s="41" t="str">
        <f t="array" ref="AA62">if(or(F62=0,F62=""),"",((iferror(index(EPS!H:H,match(A62,EPS!A:A,0)),index(Ghosts!H:H,match(A62,Ghosts!A:A,0)))*1.2)+(iferror(index(EPS!I:I,match(A62,EPS!A:A,0)),index(Ghosts!I:I,match(A62,Ghosts!A:A,0)))*1.2)+(iferror(index(EPS!J:J,match(A62,EPS!A:A,0)),index(Ghosts!J:J,match(A62,Ghosts!A:A,0)))*1.5)+(iferror(index(EPS!K:K,match(A62,EPS!A:A,0)),index(Ghosts!K:K,match(A62,Ghosts!A:A,0)))*3)+(iferror(index(EPS!L:L,match(A62,EPS!A:A,0)),index(Ghosts!L:L,match(A62,Ghosts!A:A,0)))*3))*D62*(F62/48))</f>
        <v/>
      </c>
      <c r="AB62" s="42">
        <f t="shared" ref="AB62:AF62" si="66">if(iferror(search(AB$1,$I62),0)&gt;0,1,0)</f>
        <v>0</v>
      </c>
      <c r="AC62" s="42">
        <f t="shared" si="66"/>
        <v>1</v>
      </c>
      <c r="AD62" s="42">
        <f t="shared" si="66"/>
        <v>1</v>
      </c>
      <c r="AE62" s="42">
        <f t="shared" si="66"/>
        <v>0</v>
      </c>
      <c r="AF62" s="42">
        <f t="shared" si="66"/>
        <v>0</v>
      </c>
      <c r="AG62" s="25"/>
      <c r="AH62" s="25"/>
      <c r="AI62" s="25"/>
      <c r="AJ62" s="25"/>
      <c r="AK62" s="25"/>
      <c r="AL62" s="25"/>
    </row>
    <row r="63">
      <c r="A63" s="26" t="s">
        <v>160</v>
      </c>
      <c r="B63" s="25" t="str">
        <f t="array" ref="B63">iferror(index(FD!R:R,match($A63,FD!Q:Q,0)),index(DK!H:H,match($A63,DK!G:G,0)))</f>
        <v>CLE</v>
      </c>
      <c r="C63" s="25" t="str">
        <f t="array" ref="C63">iferror(index(FD!S:S,match($A63,FD!Q:Q,0)),index(DK!I:I,match($A63,DK!G:G,0)))</f>
        <v>MIL</v>
      </c>
      <c r="D63" s="28">
        <f t="array" ref="D63">((index(Pace!$B$2:$B$31,match($B63,Pace!$A$2:$A$31,0))*index(Pace!$B$2:$B$31,match($C63,Pace!$A$2:$A$31,0)))/Pace!$B$32)*1.025</f>
        <v>95.81273234</v>
      </c>
      <c r="E63" s="29">
        <f t="array" ref="E63">if(iferror(match($A63,Ghosts!A:A,0),0)&gt;0,0.18,((index(EPS!P:P,match($A63,EPS!A:A,0))*index(EPS!O:O,match($A63,EPS!A:A,0)))+(0.18*300))/(300+index(EPS!O:O,match($A63,EPS!A:A,0))))</f>
        <v>0.3277783817</v>
      </c>
      <c r="F63" s="30">
        <v>0.0</v>
      </c>
      <c r="G63" s="33"/>
      <c r="H63" s="34" t="str">
        <f t="shared" si="2"/>
        <v/>
      </c>
      <c r="I63" s="35" t="str">
        <f t="array" ref="I63">iferror(index(DK!A:A,match($A63,DK!G:G,0)),"")</f>
        <v>PG</v>
      </c>
      <c r="J63" s="36">
        <f t="array" ref="J63">iferror(index(DK!C:C,match($A63,DK!G:G,0)),"")</f>
        <v>6600</v>
      </c>
      <c r="K63" s="28" t="str">
        <f t="array" ref="K63">iferror(if(or(H63=0,H63=""),"",(H63/index(DK!C:C,match(A63,DK!G:G,0))*1000)),"")</f>
        <v/>
      </c>
      <c r="L63" s="28" t="str">
        <f t="array" ref="L63">iferror(if(or(H63="",H63=0),"",((H63^sqrt(3))/index(DK!C:C,match(A63,DK!G:G,0)))*100),"")</f>
        <v/>
      </c>
      <c r="M63" s="34" t="str">
        <f t="shared" si="3"/>
        <v/>
      </c>
      <c r="N63" s="35" t="str">
        <f t="array" ref="N63">iferror(index(FD!B:B,match($A63,FD!Q:Q,0)),"")</f>
        <v/>
      </c>
      <c r="O63" s="36" t="str">
        <f t="array" ref="O63">iferror(index(FD!H:H,match($A63,FD!Q:Q,0)),"")</f>
        <v/>
      </c>
      <c r="P63" s="28" t="str">
        <f t="array" ref="P63">iferror(if(or(M63=0,M63=""),"",(M63/index(FD!H:H,match(A63,FD!Q:Q,0))*1000)),"")</f>
        <v/>
      </c>
      <c r="Q63" s="37" t="str">
        <f t="array" ref="Q63">iferror(if(or(M63="",M63=0),"",((M63^sqrt(3))/index(FD!H:H,match(A63,FD!Q:Q,0)))*100),"")</f>
        <v/>
      </c>
      <c r="R63" s="38" t="str">
        <f t="shared" si="4"/>
        <v/>
      </c>
      <c r="S63" s="39" t="str">
        <f t="array" ref="S63">if(R63="","", if(index(Index_of_Stuff!J:J,match(B63,Index_of_Stuff!F:F,0))&gt;0,(D63-index(Index_of_Stuff!J:J,match(B63,Index_of_Stuff!F:F,0)))*(R63/index(Index_of_Stuff!I:I,match(B63,Index_of_Stuff!F:F,0))),(D63/index(Index_of_Stuff!I:I,match(B63,Index_of_Stuff!F:F,0)))*R63))</f>
        <v/>
      </c>
      <c r="T63" s="40" t="str">
        <f t="array" ref="T63">if(or($F63=0,$F63=""),"", iferror(index(EPS!B:B,match($A63,EPS!$A:$A,0)),index(Ghosts!B:B,match($A63,Ghosts!$A:$A,0)))*($S63/(($F63/48)*$D63)/$E63))</f>
        <v/>
      </c>
      <c r="U63" s="40" t="str">
        <f t="array" ref="U63">if(or($F63=0,$F63=""),"", iferror(index(EPS!D:D,match($A63,EPS!$A:$A,0)),index(Ghosts!D:D,match($A63,Ghosts!$A:$A,0)))*($S63/(($F63/48)*$D63)/$E63))</f>
        <v/>
      </c>
      <c r="V63" s="40" t="str">
        <f t="array" ref="V63">if(or($F63=0,$F63=""),"", iferror(index(EPS!F:F,match($A63,EPS!$A:$A,0)),index(Ghosts!F:F,match($A63,Ghosts!$A:$A,0)))*($S63/(($F63/48)*$D63)/$E63))</f>
        <v/>
      </c>
      <c r="W63" s="40" t="str">
        <f t="array" ref="W63">if(or($F63=0,$F63=""),"", iferror(index(EPS!M:M,match($A63,EPS!$A:$A,0)),index(Ghosts!M:M,match($A63,Ghosts!$A:$A,0)))*($S63/(($F63/48)*$D63)/$E63))</f>
        <v/>
      </c>
      <c r="X63" s="39" t="str">
        <f t="shared" si="5"/>
        <v/>
      </c>
      <c r="Y63" s="41" t="str">
        <f t="array" ref="Y63">if(or(F63=0,F63=""),"",((iferror(index(EPS!H:H,match(A63,EPS!A:A,0)),index(Ghosts!H:H,match(A63,Ghosts!A:A,0)))*1.25)+(iferror(index(EPS!I:I,match(A63,EPS!A:A,0)),index(Ghosts!I:I,match(A63,Ghosts!A:A,0)))*1.25)+(iferror(index(EPS!J:J,match(A63,EPS!A:A,0)),index(Ghosts!J:J,match(A63,Ghosts!A:A,0)))*1.5)+(iferror(index(EPS!K:K,match(A63,EPS!A:A,0)),index(Ghosts!K:K,match(A63,Ghosts!A:A,0)))*2)+(iferror(index(EPS!L:L,match(A63,EPS!A:A,0)),index(Ghosts!L:L,match(A63,Ghosts!A:A,0)))*2))*D63*(F63/48))</f>
        <v/>
      </c>
      <c r="Z63" s="41" t="str">
        <f t="shared" si="6"/>
        <v/>
      </c>
      <c r="AA63" s="41" t="str">
        <f t="array" ref="AA63">if(or(F63=0,F63=""),"",((iferror(index(EPS!H:H,match(A63,EPS!A:A,0)),index(Ghosts!H:H,match(A63,Ghosts!A:A,0)))*1.2)+(iferror(index(EPS!I:I,match(A63,EPS!A:A,0)),index(Ghosts!I:I,match(A63,Ghosts!A:A,0)))*1.2)+(iferror(index(EPS!J:J,match(A63,EPS!A:A,0)),index(Ghosts!J:J,match(A63,Ghosts!A:A,0)))*1.5)+(iferror(index(EPS!K:K,match(A63,EPS!A:A,0)),index(Ghosts!K:K,match(A63,Ghosts!A:A,0)))*3)+(iferror(index(EPS!L:L,match(A63,EPS!A:A,0)),index(Ghosts!L:L,match(A63,Ghosts!A:A,0)))*3))*D63*(F63/48))</f>
        <v/>
      </c>
      <c r="AB63" s="42">
        <f t="shared" ref="AB63:AF63" si="67">if(iferror(search(AB$1,$I63),0)&gt;0,1,0)</f>
        <v>1</v>
      </c>
      <c r="AC63" s="42">
        <f t="shared" si="67"/>
        <v>0</v>
      </c>
      <c r="AD63" s="42">
        <f t="shared" si="67"/>
        <v>0</v>
      </c>
      <c r="AE63" s="42">
        <f t="shared" si="67"/>
        <v>0</v>
      </c>
      <c r="AF63" s="42">
        <f t="shared" si="67"/>
        <v>0</v>
      </c>
      <c r="AG63" s="25"/>
      <c r="AH63" s="25"/>
      <c r="AI63" s="25"/>
      <c r="AJ63" s="25"/>
      <c r="AK63" s="25"/>
      <c r="AL63" s="25"/>
    </row>
    <row r="64">
      <c r="A64" s="26" t="s">
        <v>162</v>
      </c>
      <c r="B64" s="25" t="str">
        <f t="array" ref="B64">iferror(index(FD!R:R,match($A64,FD!Q:Q,0)),index(DK!H:H,match($A64,DK!G:G,0)))</f>
        <v>CLE</v>
      </c>
      <c r="C64" s="25" t="str">
        <f t="array" ref="C64">iferror(index(FD!S:S,match($A64,FD!Q:Q,0)),index(DK!I:I,match($A64,DK!G:G,0)))</f>
        <v>MIL</v>
      </c>
      <c r="D64" s="28">
        <f t="array" ref="D64">((index(Pace!$B$2:$B$31,match($B64,Pace!$A$2:$A$31,0))*index(Pace!$B$2:$B$31,match($C64,Pace!$A$2:$A$31,0)))/Pace!$B$32)*1.025</f>
        <v>95.81273234</v>
      </c>
      <c r="E64" s="29">
        <f t="array" ref="E64">if(iferror(match($A64,Ghosts!A:A,0),0)&gt;0,0.18,((index(EPS!P:P,match($A64,EPS!A:A,0))*index(EPS!O:O,match($A64,EPS!A:A,0)))+(0.18*300))/(300+index(EPS!O:O,match($A64,EPS!A:A,0))))</f>
        <v>0.18</v>
      </c>
      <c r="F64" s="30">
        <v>0.0</v>
      </c>
      <c r="G64" s="33"/>
      <c r="H64" s="34" t="str">
        <f t="shared" si="2"/>
        <v/>
      </c>
      <c r="I64" s="35" t="str">
        <f t="array" ref="I64">iferror(index(DK!A:A,match($A64,DK!G:G,0)),"")</f>
        <v>SG/SF</v>
      </c>
      <c r="J64" s="36">
        <f t="array" ref="J64">iferror(index(DK!C:C,match($A64,DK!G:G,0)),"")</f>
        <v>3000</v>
      </c>
      <c r="K64" s="28" t="str">
        <f t="array" ref="K64">iferror(if(or(H64=0,H64=""),"",(H64/index(DK!C:C,match(A64,DK!G:G,0))*1000)),"")</f>
        <v/>
      </c>
      <c r="L64" s="28" t="str">
        <f t="array" ref="L64">iferror(if(or(H64="",H64=0),"",((H64^sqrt(3))/index(DK!C:C,match(A64,DK!G:G,0)))*100),"")</f>
        <v/>
      </c>
      <c r="M64" s="34" t="str">
        <f t="shared" si="3"/>
        <v/>
      </c>
      <c r="N64" s="35" t="str">
        <f t="array" ref="N64">iferror(index(FD!B:B,match($A64,FD!Q:Q,0)),"")</f>
        <v>SF</v>
      </c>
      <c r="O64" s="36">
        <f t="array" ref="O64">iferror(index(FD!H:H,match($A64,FD!Q:Q,0)),"")</f>
        <v>3000</v>
      </c>
      <c r="P64" s="28" t="str">
        <f t="array" ref="P64">iferror(if(or(M64=0,M64=""),"",(M64/index(FD!H:H,match(A64,FD!Q:Q,0))*1000)),"")</f>
        <v/>
      </c>
      <c r="Q64" s="37" t="str">
        <f t="array" ref="Q64">iferror(if(or(M64="",M64=0),"",((M64^sqrt(3))/index(FD!H:H,match(A64,FD!Q:Q,0)))*100),"")</f>
        <v/>
      </c>
      <c r="R64" s="38" t="str">
        <f t="shared" si="4"/>
        <v/>
      </c>
      <c r="S64" s="39" t="str">
        <f t="array" ref="S64">if(R64="","", if(index(Index_of_Stuff!J:J,match(B64,Index_of_Stuff!F:F,0))&gt;0,(D64-index(Index_of_Stuff!J:J,match(B64,Index_of_Stuff!F:F,0)))*(R64/index(Index_of_Stuff!I:I,match(B64,Index_of_Stuff!F:F,0))),(D64/index(Index_of_Stuff!I:I,match(B64,Index_of_Stuff!F:F,0)))*R64))</f>
        <v/>
      </c>
      <c r="T64" s="40" t="str">
        <f t="array" ref="T64">if(or($F64=0,$F64=""),"", iferror(index(EPS!B:B,match($A64,EPS!$A:$A,0)),index(Ghosts!B:B,match($A64,Ghosts!$A:$A,0)))*($S64/(($F64/48)*$D64)/$E64))</f>
        <v/>
      </c>
      <c r="U64" s="40" t="str">
        <f t="array" ref="U64">if(or($F64=0,$F64=""),"", iferror(index(EPS!D:D,match($A64,EPS!$A:$A,0)),index(Ghosts!D:D,match($A64,Ghosts!$A:$A,0)))*($S64/(($F64/48)*$D64)/$E64))</f>
        <v/>
      </c>
      <c r="V64" s="40" t="str">
        <f t="array" ref="V64">if(or($F64=0,$F64=""),"", iferror(index(EPS!F:F,match($A64,EPS!$A:$A,0)),index(Ghosts!F:F,match($A64,Ghosts!$A:$A,0)))*($S64/(($F64/48)*$D64)/$E64))</f>
        <v/>
      </c>
      <c r="W64" s="40" t="str">
        <f t="array" ref="W64">if(or($F64=0,$F64=""),"", iferror(index(EPS!M:M,match($A64,EPS!$A:$A,0)),index(Ghosts!M:M,match($A64,Ghosts!$A:$A,0)))*($S64/(($F64/48)*$D64)/$E64))</f>
        <v/>
      </c>
      <c r="X64" s="39" t="str">
        <f t="shared" si="5"/>
        <v/>
      </c>
      <c r="Y64" s="41" t="str">
        <f t="array" ref="Y64">if(or(F64=0,F64=""),"",((iferror(index(EPS!H:H,match(A64,EPS!A:A,0)),index(Ghosts!H:H,match(A64,Ghosts!A:A,0)))*1.25)+(iferror(index(EPS!I:I,match(A64,EPS!A:A,0)),index(Ghosts!I:I,match(A64,Ghosts!A:A,0)))*1.25)+(iferror(index(EPS!J:J,match(A64,EPS!A:A,0)),index(Ghosts!J:J,match(A64,Ghosts!A:A,0)))*1.5)+(iferror(index(EPS!K:K,match(A64,EPS!A:A,0)),index(Ghosts!K:K,match(A64,Ghosts!A:A,0)))*2)+(iferror(index(EPS!L:L,match(A64,EPS!A:A,0)),index(Ghosts!L:L,match(A64,Ghosts!A:A,0)))*2))*D64*(F64/48))</f>
        <v/>
      </c>
      <c r="Z64" s="41" t="str">
        <f t="shared" si="6"/>
        <v/>
      </c>
      <c r="AA64" s="41" t="str">
        <f t="array" ref="AA64">if(or(F64=0,F64=""),"",((iferror(index(EPS!H:H,match(A64,EPS!A:A,0)),index(Ghosts!H:H,match(A64,Ghosts!A:A,0)))*1.2)+(iferror(index(EPS!I:I,match(A64,EPS!A:A,0)),index(Ghosts!I:I,match(A64,Ghosts!A:A,0)))*1.2)+(iferror(index(EPS!J:J,match(A64,EPS!A:A,0)),index(Ghosts!J:J,match(A64,Ghosts!A:A,0)))*1.5)+(iferror(index(EPS!K:K,match(A64,EPS!A:A,0)),index(Ghosts!K:K,match(A64,Ghosts!A:A,0)))*3)+(iferror(index(EPS!L:L,match(A64,EPS!A:A,0)),index(Ghosts!L:L,match(A64,Ghosts!A:A,0)))*3))*D64*(F64/48))</f>
        <v/>
      </c>
      <c r="AB64" s="42">
        <f t="shared" ref="AB64:AF64" si="68">if(iferror(search(AB$1,$I64),0)&gt;0,1,0)</f>
        <v>0</v>
      </c>
      <c r="AC64" s="42">
        <f t="shared" si="68"/>
        <v>1</v>
      </c>
      <c r="AD64" s="42">
        <f t="shared" si="68"/>
        <v>1</v>
      </c>
      <c r="AE64" s="42">
        <f t="shared" si="68"/>
        <v>0</v>
      </c>
      <c r="AF64" s="42">
        <f t="shared" si="68"/>
        <v>0</v>
      </c>
      <c r="AG64" s="25"/>
      <c r="AH64" s="25"/>
      <c r="AI64" s="25"/>
      <c r="AJ64" s="25"/>
      <c r="AK64" s="25"/>
      <c r="AL64" s="25"/>
    </row>
    <row r="65">
      <c r="A65" s="26" t="s">
        <v>164</v>
      </c>
      <c r="B65" s="25" t="str">
        <f t="array" ref="B65">iferror(index(FD!R:R,match($A65,FD!Q:Q,0)),index(DK!H:H,match($A65,DK!G:G,0)))</f>
        <v>CLE</v>
      </c>
      <c r="C65" s="25" t="str">
        <f t="array" ref="C65">iferror(index(FD!S:S,match($A65,FD!Q:Q,0)),index(DK!I:I,match($A65,DK!G:G,0)))</f>
        <v>MIL</v>
      </c>
      <c r="D65" s="28">
        <f t="array" ref="D65">((index(Pace!$B$2:$B$31,match($B65,Pace!$A$2:$A$31,0))*index(Pace!$B$2:$B$31,match($C65,Pace!$A$2:$A$31,0)))/Pace!$B$32)*1.025</f>
        <v>95.81273234</v>
      </c>
      <c r="E65" s="29">
        <f t="array" ref="E65">if(iferror(match($A65,Ghosts!A:A,0),0)&gt;0,0.18,((index(EPS!P:P,match($A65,EPS!A:A,0))*index(EPS!O:O,match($A65,EPS!A:A,0)))+(0.18*300))/(300+index(EPS!O:O,match($A65,EPS!A:A,0))))</f>
        <v>0.1433694978</v>
      </c>
      <c r="F65" s="30">
        <v>0.0</v>
      </c>
      <c r="G65" s="33"/>
      <c r="H65" s="34" t="str">
        <f t="shared" si="2"/>
        <v/>
      </c>
      <c r="I65" s="35" t="str">
        <f t="array" ref="I65">iferror(index(DK!A:A,match($A65,DK!G:G,0)),"")</f>
        <v>PG</v>
      </c>
      <c r="J65" s="36">
        <f t="array" ref="J65">iferror(index(DK!C:C,match($A65,DK!G:G,0)),"")</f>
        <v>3000</v>
      </c>
      <c r="K65" s="28" t="str">
        <f t="array" ref="K65">iferror(if(or(H65=0,H65=""),"",(H65/index(DK!C:C,match(A65,DK!G:G,0))*1000)),"")</f>
        <v/>
      </c>
      <c r="L65" s="28" t="str">
        <f t="array" ref="L65">iferror(if(or(H65="",H65=0),"",((H65^sqrt(3))/index(DK!C:C,match(A65,DK!G:G,0)))*100),"")</f>
        <v/>
      </c>
      <c r="M65" s="34" t="str">
        <f t="shared" si="3"/>
        <v/>
      </c>
      <c r="N65" s="35" t="str">
        <f t="array" ref="N65">iferror(index(FD!B:B,match($A65,FD!Q:Q,0)),"")</f>
        <v>PG</v>
      </c>
      <c r="O65" s="36">
        <f t="array" ref="O65">iferror(index(FD!H:H,match($A65,FD!Q:Q,0)),"")</f>
        <v>3000</v>
      </c>
      <c r="P65" s="28" t="str">
        <f t="array" ref="P65">iferror(if(or(M65=0,M65=""),"",(M65/index(FD!H:H,match(A65,FD!Q:Q,0))*1000)),"")</f>
        <v/>
      </c>
      <c r="Q65" s="37" t="str">
        <f t="array" ref="Q65">iferror(if(or(M65="",M65=0),"",((M65^sqrt(3))/index(FD!H:H,match(A65,FD!Q:Q,0)))*100),"")</f>
        <v/>
      </c>
      <c r="R65" s="38" t="str">
        <f t="shared" si="4"/>
        <v/>
      </c>
      <c r="S65" s="39" t="str">
        <f t="array" ref="S65">if(R65="","", if(index(Index_of_Stuff!J:J,match(B65,Index_of_Stuff!F:F,0))&gt;0,(D65-index(Index_of_Stuff!J:J,match(B65,Index_of_Stuff!F:F,0)))*(R65/index(Index_of_Stuff!I:I,match(B65,Index_of_Stuff!F:F,0))),(D65/index(Index_of_Stuff!I:I,match(B65,Index_of_Stuff!F:F,0)))*R65))</f>
        <v/>
      </c>
      <c r="T65" s="40" t="str">
        <f t="array" ref="T65">if(or($F65=0,$F65=""),"", iferror(index(EPS!B:B,match($A65,EPS!$A:$A,0)),index(Ghosts!B:B,match($A65,Ghosts!$A:$A,0)))*($S65/(($F65/48)*$D65)/$E65))</f>
        <v/>
      </c>
      <c r="U65" s="40" t="str">
        <f t="array" ref="U65">if(or($F65=0,$F65=""),"", iferror(index(EPS!D:D,match($A65,EPS!$A:$A,0)),index(Ghosts!D:D,match($A65,Ghosts!$A:$A,0)))*($S65/(($F65/48)*$D65)/$E65))</f>
        <v/>
      </c>
      <c r="V65" s="40" t="str">
        <f t="array" ref="V65">if(or($F65=0,$F65=""),"", iferror(index(EPS!F:F,match($A65,EPS!$A:$A,0)),index(Ghosts!F:F,match($A65,Ghosts!$A:$A,0)))*($S65/(($F65/48)*$D65)/$E65))</f>
        <v/>
      </c>
      <c r="W65" s="40" t="str">
        <f t="array" ref="W65">if(or($F65=0,$F65=""),"", iferror(index(EPS!M:M,match($A65,EPS!$A:$A,0)),index(Ghosts!M:M,match($A65,Ghosts!$A:$A,0)))*($S65/(($F65/48)*$D65)/$E65))</f>
        <v/>
      </c>
      <c r="X65" s="39" t="str">
        <f t="shared" si="5"/>
        <v/>
      </c>
      <c r="Y65" s="41" t="str">
        <f t="array" ref="Y65">if(or(F65=0,F65=""),"",((iferror(index(EPS!H:H,match(A65,EPS!A:A,0)),index(Ghosts!H:H,match(A65,Ghosts!A:A,0)))*1.25)+(iferror(index(EPS!I:I,match(A65,EPS!A:A,0)),index(Ghosts!I:I,match(A65,Ghosts!A:A,0)))*1.25)+(iferror(index(EPS!J:J,match(A65,EPS!A:A,0)),index(Ghosts!J:J,match(A65,Ghosts!A:A,0)))*1.5)+(iferror(index(EPS!K:K,match(A65,EPS!A:A,0)),index(Ghosts!K:K,match(A65,Ghosts!A:A,0)))*2)+(iferror(index(EPS!L:L,match(A65,EPS!A:A,0)),index(Ghosts!L:L,match(A65,Ghosts!A:A,0)))*2))*D65*(F65/48))</f>
        <v/>
      </c>
      <c r="Z65" s="41" t="str">
        <f t="shared" si="6"/>
        <v/>
      </c>
      <c r="AA65" s="41" t="str">
        <f t="array" ref="AA65">if(or(F65=0,F65=""),"",((iferror(index(EPS!H:H,match(A65,EPS!A:A,0)),index(Ghosts!H:H,match(A65,Ghosts!A:A,0)))*1.2)+(iferror(index(EPS!I:I,match(A65,EPS!A:A,0)),index(Ghosts!I:I,match(A65,Ghosts!A:A,0)))*1.2)+(iferror(index(EPS!J:J,match(A65,EPS!A:A,0)),index(Ghosts!J:J,match(A65,Ghosts!A:A,0)))*1.5)+(iferror(index(EPS!K:K,match(A65,EPS!A:A,0)),index(Ghosts!K:K,match(A65,Ghosts!A:A,0)))*3)+(iferror(index(EPS!L:L,match(A65,EPS!A:A,0)),index(Ghosts!L:L,match(A65,Ghosts!A:A,0)))*3))*D65*(F65/48))</f>
        <v/>
      </c>
      <c r="AB65" s="42">
        <f t="shared" ref="AB65:AF65" si="69">if(iferror(search(AB$1,$I65),0)&gt;0,1,0)</f>
        <v>1</v>
      </c>
      <c r="AC65" s="42">
        <f t="shared" si="69"/>
        <v>0</v>
      </c>
      <c r="AD65" s="42">
        <f t="shared" si="69"/>
        <v>0</v>
      </c>
      <c r="AE65" s="42">
        <f t="shared" si="69"/>
        <v>0</v>
      </c>
      <c r="AF65" s="42">
        <f t="shared" si="69"/>
        <v>0</v>
      </c>
      <c r="AG65" s="25"/>
      <c r="AH65" s="25"/>
      <c r="AI65" s="25"/>
      <c r="AJ65" s="25"/>
      <c r="AK65" s="25"/>
      <c r="AL65" s="25"/>
    </row>
    <row r="66">
      <c r="A66" s="26" t="s">
        <v>166</v>
      </c>
      <c r="B66" s="25" t="str">
        <f t="array" ref="B66">iferror(index(FD!R:R,match($A66,FD!Q:Q,0)),index(DK!H:H,match($A66,DK!G:G,0)))</f>
        <v>CLE</v>
      </c>
      <c r="C66" s="25" t="str">
        <f t="array" ref="C66">iferror(index(FD!S:S,match($A66,FD!Q:Q,0)),index(DK!I:I,match($A66,DK!G:G,0)))</f>
        <v>MIL</v>
      </c>
      <c r="D66" s="28">
        <f t="array" ref="D66">((index(Pace!$B$2:$B$31,match($B66,Pace!$A$2:$A$31,0))*index(Pace!$B$2:$B$31,match($C66,Pace!$A$2:$A$31,0)))/Pace!$B$32)*1.025</f>
        <v>95.81273234</v>
      </c>
      <c r="E66" s="29">
        <f t="array" ref="E66">if(iferror(match($A66,Ghosts!A:A,0),0)&gt;0,0.18,((index(EPS!P:P,match($A66,EPS!A:A,0))*index(EPS!O:O,match($A66,EPS!A:A,0)))+(0.18*300))/(300+index(EPS!O:O,match($A66,EPS!A:A,0))))</f>
        <v>0.18</v>
      </c>
      <c r="F66" s="30">
        <v>0.0</v>
      </c>
      <c r="G66" s="33"/>
      <c r="H66" s="34" t="str">
        <f t="shared" si="2"/>
        <v/>
      </c>
      <c r="I66" s="35" t="str">
        <f t="array" ref="I66">iferror(index(DK!A:A,match($A66,DK!G:G,0)),"")</f>
        <v>PG</v>
      </c>
      <c r="J66" s="36">
        <f t="array" ref="J66">iferror(index(DK!C:C,match($A66,DK!G:G,0)),"")</f>
        <v>3000</v>
      </c>
      <c r="K66" s="28" t="str">
        <f t="array" ref="K66">iferror(if(or(H66=0,H66=""),"",(H66/index(DK!C:C,match(A66,DK!G:G,0))*1000)),"")</f>
        <v/>
      </c>
      <c r="L66" s="28" t="str">
        <f t="array" ref="L66">iferror(if(or(H66="",H66=0),"",((H66^sqrt(3))/index(DK!C:C,match(A66,DK!G:G,0)))*100),"")</f>
        <v/>
      </c>
      <c r="M66" s="34" t="str">
        <f t="shared" si="3"/>
        <v/>
      </c>
      <c r="N66" s="35" t="str">
        <f t="array" ref="N66">iferror(index(FD!B:B,match($A66,FD!Q:Q,0)),"")</f>
        <v>PG</v>
      </c>
      <c r="O66" s="36">
        <f t="array" ref="O66">iferror(index(FD!H:H,match($A66,FD!Q:Q,0)),"")</f>
        <v>3000</v>
      </c>
      <c r="P66" s="28" t="str">
        <f t="array" ref="P66">iferror(if(or(M66=0,M66=""),"",(M66/index(FD!H:H,match(A66,FD!Q:Q,0))*1000)),"")</f>
        <v/>
      </c>
      <c r="Q66" s="37" t="str">
        <f t="array" ref="Q66">iferror(if(or(M66="",M66=0),"",((M66^sqrt(3))/index(FD!H:H,match(A66,FD!Q:Q,0)))*100),"")</f>
        <v/>
      </c>
      <c r="R66" s="38" t="str">
        <f t="shared" si="4"/>
        <v/>
      </c>
      <c r="S66" s="39" t="str">
        <f t="array" ref="S66">if(R66="","", if(index(Index_of_Stuff!J:J,match(B66,Index_of_Stuff!F:F,0))&gt;0,(D66-index(Index_of_Stuff!J:J,match(B66,Index_of_Stuff!F:F,0)))*(R66/index(Index_of_Stuff!I:I,match(B66,Index_of_Stuff!F:F,0))),(D66/index(Index_of_Stuff!I:I,match(B66,Index_of_Stuff!F:F,0)))*R66))</f>
        <v/>
      </c>
      <c r="T66" s="40" t="str">
        <f t="array" ref="T66">if(or($F66=0,$F66=""),"", iferror(index(EPS!B:B,match($A66,EPS!$A:$A,0)),index(Ghosts!B:B,match($A66,Ghosts!$A:$A,0)))*($S66/(($F66/48)*$D66)/$E66))</f>
        <v/>
      </c>
      <c r="U66" s="40" t="str">
        <f t="array" ref="U66">if(or($F66=0,$F66=""),"", iferror(index(EPS!D:D,match($A66,EPS!$A:$A,0)),index(Ghosts!D:D,match($A66,Ghosts!$A:$A,0)))*($S66/(($F66/48)*$D66)/$E66))</f>
        <v/>
      </c>
      <c r="V66" s="40" t="str">
        <f t="array" ref="V66">if(or($F66=0,$F66=""),"", iferror(index(EPS!F:F,match($A66,EPS!$A:$A,0)),index(Ghosts!F:F,match($A66,Ghosts!$A:$A,0)))*($S66/(($F66/48)*$D66)/$E66))</f>
        <v/>
      </c>
      <c r="W66" s="40" t="str">
        <f t="array" ref="W66">if(or($F66=0,$F66=""),"", iferror(index(EPS!M:M,match($A66,EPS!$A:$A,0)),index(Ghosts!M:M,match($A66,Ghosts!$A:$A,0)))*($S66/(($F66/48)*$D66)/$E66))</f>
        <v/>
      </c>
      <c r="X66" s="39" t="str">
        <f t="shared" si="5"/>
        <v/>
      </c>
      <c r="Y66" s="41" t="str">
        <f t="array" ref="Y66">if(or(F66=0,F66=""),"",((iferror(index(EPS!H:H,match(A66,EPS!A:A,0)),index(Ghosts!H:H,match(A66,Ghosts!A:A,0)))*1.25)+(iferror(index(EPS!I:I,match(A66,EPS!A:A,0)),index(Ghosts!I:I,match(A66,Ghosts!A:A,0)))*1.25)+(iferror(index(EPS!J:J,match(A66,EPS!A:A,0)),index(Ghosts!J:J,match(A66,Ghosts!A:A,0)))*1.5)+(iferror(index(EPS!K:K,match(A66,EPS!A:A,0)),index(Ghosts!K:K,match(A66,Ghosts!A:A,0)))*2)+(iferror(index(EPS!L:L,match(A66,EPS!A:A,0)),index(Ghosts!L:L,match(A66,Ghosts!A:A,0)))*2))*D66*(F66/48))</f>
        <v/>
      </c>
      <c r="Z66" s="41" t="str">
        <f t="shared" si="6"/>
        <v/>
      </c>
      <c r="AA66" s="41" t="str">
        <f t="array" ref="AA66">if(or(F66=0,F66=""),"",((iferror(index(EPS!H:H,match(A66,EPS!A:A,0)),index(Ghosts!H:H,match(A66,Ghosts!A:A,0)))*1.2)+(iferror(index(EPS!I:I,match(A66,EPS!A:A,0)),index(Ghosts!I:I,match(A66,Ghosts!A:A,0)))*1.2)+(iferror(index(EPS!J:J,match(A66,EPS!A:A,0)),index(Ghosts!J:J,match(A66,Ghosts!A:A,0)))*1.5)+(iferror(index(EPS!K:K,match(A66,EPS!A:A,0)),index(Ghosts!K:K,match(A66,Ghosts!A:A,0)))*3)+(iferror(index(EPS!L:L,match(A66,EPS!A:A,0)),index(Ghosts!L:L,match(A66,Ghosts!A:A,0)))*3))*D66*(F66/48))</f>
        <v/>
      </c>
      <c r="AB66" s="42">
        <f t="shared" ref="AB66:AF66" si="70">if(iferror(search(AB$1,$I66),0)&gt;0,1,0)</f>
        <v>1</v>
      </c>
      <c r="AC66" s="42">
        <f t="shared" si="70"/>
        <v>0</v>
      </c>
      <c r="AD66" s="42">
        <f t="shared" si="70"/>
        <v>0</v>
      </c>
      <c r="AE66" s="42">
        <f t="shared" si="70"/>
        <v>0</v>
      </c>
      <c r="AF66" s="42">
        <f t="shared" si="70"/>
        <v>0</v>
      </c>
      <c r="AG66" s="25"/>
      <c r="AH66" s="25"/>
      <c r="AI66" s="25"/>
      <c r="AJ66" s="25"/>
      <c r="AK66" s="25"/>
      <c r="AL66" s="25"/>
    </row>
    <row r="67">
      <c r="A67" s="26" t="s">
        <v>168</v>
      </c>
      <c r="B67" s="25" t="str">
        <f t="array" ref="B67">iferror(index(FD!R:R,match($A67,FD!Q:Q,0)),index(DK!H:H,match($A67,DK!G:G,0)))</f>
        <v>CLE</v>
      </c>
      <c r="C67" s="25" t="str">
        <f t="array" ref="C67">iferror(index(FD!S:S,match($A67,FD!Q:Q,0)),index(DK!I:I,match($A67,DK!G:G,0)))</f>
        <v>MIL</v>
      </c>
      <c r="D67" s="28">
        <f t="array" ref="D67">((index(Pace!$B$2:$B$31,match($B67,Pace!$A$2:$A$31,0))*index(Pace!$B$2:$B$31,match($C67,Pace!$A$2:$A$31,0)))/Pace!$B$32)*1.025</f>
        <v>95.81273234</v>
      </c>
      <c r="E67" s="29">
        <f t="array" ref="E67">if(iferror(match($A67,Ghosts!A:A,0),0)&gt;0,0.18,((index(EPS!P:P,match($A67,EPS!A:A,0))*index(EPS!O:O,match($A67,EPS!A:A,0)))+(0.18*300))/(300+index(EPS!O:O,match($A67,EPS!A:A,0))))</f>
        <v>0.1157789299</v>
      </c>
      <c r="F67" s="30">
        <v>0.0</v>
      </c>
      <c r="G67" s="33"/>
      <c r="H67" s="34" t="str">
        <f t="shared" si="2"/>
        <v/>
      </c>
      <c r="I67" s="35" t="str">
        <f t="array" ref="I67">iferror(index(DK!A:A,match($A67,DK!G:G,0)),"")</f>
        <v>PF/C</v>
      </c>
      <c r="J67" s="36">
        <f t="array" ref="J67">iferror(index(DK!C:C,match($A67,DK!G:G,0)),"")</f>
        <v>3900</v>
      </c>
      <c r="K67" s="28" t="str">
        <f t="array" ref="K67">iferror(if(or(H67=0,H67=""),"",(H67/index(DK!C:C,match(A67,DK!G:G,0))*1000)),"")</f>
        <v/>
      </c>
      <c r="L67" s="28" t="str">
        <f t="array" ref="L67">iferror(if(or(H67="",H67=0),"",((H67^sqrt(3))/index(DK!C:C,match(A67,DK!G:G,0)))*100),"")</f>
        <v/>
      </c>
      <c r="M67" s="34" t="str">
        <f t="shared" si="3"/>
        <v/>
      </c>
      <c r="N67" s="35" t="str">
        <f t="array" ref="N67">iferror(index(FD!B:B,match($A67,FD!Q:Q,0)),"")</f>
        <v>C</v>
      </c>
      <c r="O67" s="36">
        <f t="array" ref="O67">iferror(index(FD!H:H,match($A67,FD!Q:Q,0)),"")</f>
        <v>3400</v>
      </c>
      <c r="P67" s="28" t="str">
        <f t="array" ref="P67">iferror(if(or(M67=0,M67=""),"",(M67/index(FD!H:H,match(A67,FD!Q:Q,0))*1000)),"")</f>
        <v/>
      </c>
      <c r="Q67" s="37" t="str">
        <f t="array" ref="Q67">iferror(if(or(M67="",M67=0),"",((M67^sqrt(3))/index(FD!H:H,match(A67,FD!Q:Q,0)))*100),"")</f>
        <v/>
      </c>
      <c r="R67" s="38" t="str">
        <f t="shared" si="4"/>
        <v/>
      </c>
      <c r="S67" s="39" t="str">
        <f t="array" ref="S67">if(R67="","", if(index(Index_of_Stuff!J:J,match(B67,Index_of_Stuff!F:F,0))&gt;0,(D67-index(Index_of_Stuff!J:J,match(B67,Index_of_Stuff!F:F,0)))*(R67/index(Index_of_Stuff!I:I,match(B67,Index_of_Stuff!F:F,0))),(D67/index(Index_of_Stuff!I:I,match(B67,Index_of_Stuff!F:F,0)))*R67))</f>
        <v/>
      </c>
      <c r="T67" s="40" t="str">
        <f t="array" ref="T67">if(or($F67=0,$F67=""),"", iferror(index(EPS!B:B,match($A67,EPS!$A:$A,0)),index(Ghosts!B:B,match($A67,Ghosts!$A:$A,0)))*($S67/(($F67/48)*$D67)/$E67))</f>
        <v/>
      </c>
      <c r="U67" s="40" t="str">
        <f t="array" ref="U67">if(or($F67=0,$F67=""),"", iferror(index(EPS!D:D,match($A67,EPS!$A:$A,0)),index(Ghosts!D:D,match($A67,Ghosts!$A:$A,0)))*($S67/(($F67/48)*$D67)/$E67))</f>
        <v/>
      </c>
      <c r="V67" s="40" t="str">
        <f t="array" ref="V67">if(or($F67=0,$F67=""),"", iferror(index(EPS!F:F,match($A67,EPS!$A:$A,0)),index(Ghosts!F:F,match($A67,Ghosts!$A:$A,0)))*($S67/(($F67/48)*$D67)/$E67))</f>
        <v/>
      </c>
      <c r="W67" s="40" t="str">
        <f t="array" ref="W67">if(or($F67=0,$F67=""),"", iferror(index(EPS!M:M,match($A67,EPS!$A:$A,0)),index(Ghosts!M:M,match($A67,Ghosts!$A:$A,0)))*($S67/(($F67/48)*$D67)/$E67))</f>
        <v/>
      </c>
      <c r="X67" s="39" t="str">
        <f t="shared" si="5"/>
        <v/>
      </c>
      <c r="Y67" s="41" t="str">
        <f t="array" ref="Y67">if(or(F67=0,F67=""),"",((iferror(index(EPS!H:H,match(A67,EPS!A:A,0)),index(Ghosts!H:H,match(A67,Ghosts!A:A,0)))*1.25)+(iferror(index(EPS!I:I,match(A67,EPS!A:A,0)),index(Ghosts!I:I,match(A67,Ghosts!A:A,0)))*1.25)+(iferror(index(EPS!J:J,match(A67,EPS!A:A,0)),index(Ghosts!J:J,match(A67,Ghosts!A:A,0)))*1.5)+(iferror(index(EPS!K:K,match(A67,EPS!A:A,0)),index(Ghosts!K:K,match(A67,Ghosts!A:A,0)))*2)+(iferror(index(EPS!L:L,match(A67,EPS!A:A,0)),index(Ghosts!L:L,match(A67,Ghosts!A:A,0)))*2))*D67*(F67/48))</f>
        <v/>
      </c>
      <c r="Z67" s="41" t="str">
        <f t="shared" si="6"/>
        <v/>
      </c>
      <c r="AA67" s="41" t="str">
        <f t="array" ref="AA67">if(or(F67=0,F67=""),"",((iferror(index(EPS!H:H,match(A67,EPS!A:A,0)),index(Ghosts!H:H,match(A67,Ghosts!A:A,0)))*1.2)+(iferror(index(EPS!I:I,match(A67,EPS!A:A,0)),index(Ghosts!I:I,match(A67,Ghosts!A:A,0)))*1.2)+(iferror(index(EPS!J:J,match(A67,EPS!A:A,0)),index(Ghosts!J:J,match(A67,Ghosts!A:A,0)))*1.5)+(iferror(index(EPS!K:K,match(A67,EPS!A:A,0)),index(Ghosts!K:K,match(A67,Ghosts!A:A,0)))*3)+(iferror(index(EPS!L:L,match(A67,EPS!A:A,0)),index(Ghosts!L:L,match(A67,Ghosts!A:A,0)))*3))*D67*(F67/48))</f>
        <v/>
      </c>
      <c r="AB67" s="42">
        <f t="shared" ref="AB67:AF67" si="71">if(iferror(search(AB$1,$I67),0)&gt;0,1,0)</f>
        <v>0</v>
      </c>
      <c r="AC67" s="42">
        <f t="shared" si="71"/>
        <v>0</v>
      </c>
      <c r="AD67" s="42">
        <f t="shared" si="71"/>
        <v>0</v>
      </c>
      <c r="AE67" s="42">
        <f t="shared" si="71"/>
        <v>1</v>
      </c>
      <c r="AF67" s="42">
        <f t="shared" si="71"/>
        <v>1</v>
      </c>
      <c r="AG67" s="25"/>
      <c r="AH67" s="25"/>
      <c r="AI67" s="25"/>
      <c r="AJ67" s="25"/>
      <c r="AK67" s="25"/>
      <c r="AL67" s="25"/>
    </row>
    <row r="68">
      <c r="A68" s="26" t="s">
        <v>474</v>
      </c>
      <c r="B68" s="25" t="str">
        <f t="array" ref="B68">iferror(index(FD!R:R,match($A68,FD!Q:Q,0)),index(DK!H:H,match($A68,DK!G:G,0)))</f>
        <v>DAL</v>
      </c>
      <c r="C68" s="25" t="str">
        <f t="array" ref="C68">iferror(index(FD!S:S,match($A68,FD!Q:Q,0)),index(DK!I:I,match($A68,DK!G:G,0)))</f>
        <v>WAS</v>
      </c>
      <c r="D68" s="28">
        <f t="array" ref="D68">((index(Pace!$B$2:$B$31,match($B68,Pace!$A$2:$A$31,0))*index(Pace!$B$2:$B$31,match($C68,Pace!$A$2:$A$31,0)))/Pace!$B$32)*1.025</f>
        <v>97.46930762</v>
      </c>
      <c r="E68" s="29">
        <f t="array" ref="E68">if(iferror(match($A68,Ghosts!A:A,0),0)&gt;0,0.18,((index(EPS!P:P,match($A68,EPS!A:A,0))*index(EPS!O:O,match($A68,EPS!A:A,0)))+(0.18*300))/(300+index(EPS!O:O,match($A68,EPS!A:A,0))))</f>
        <v>0.2366068145</v>
      </c>
      <c r="F68" s="30">
        <v>34.0</v>
      </c>
      <c r="G68" s="32"/>
      <c r="H68" s="34">
        <f t="shared" si="2"/>
        <v>24.29967979</v>
      </c>
      <c r="I68" s="35" t="str">
        <f t="array" ref="I68">iferror(index(DK!A:A,match($A68,DK!G:G,0)),"")</f>
        <v>SF/PF</v>
      </c>
      <c r="J68" s="36">
        <f t="array" ref="J68">iferror(index(DK!C:C,match($A68,DK!G:G,0)),"")</f>
        <v>5800</v>
      </c>
      <c r="K68" s="28">
        <f t="array" ref="K68">iferror(if(or(H68=0,H68=""),"",(H68/index(DK!C:C,match(A68,DK!G:G,0))*1000)),"")</f>
        <v>4.189599964</v>
      </c>
      <c r="L68" s="28">
        <f t="array" ref="L68">iferror(if(or(H68="",H68=0),"",((H68^sqrt(3))/index(DK!C:C,match(A68,DK!G:G,0)))*100),"")</f>
        <v>4.330146195</v>
      </c>
      <c r="M68" s="34">
        <f t="shared" si="3"/>
        <v>23.84180504</v>
      </c>
      <c r="N68" s="35" t="str">
        <f t="array" ref="N68">iferror(index(FD!B:B,match($A68,FD!Q:Q,0)),"")</f>
        <v>SF</v>
      </c>
      <c r="O68" s="36">
        <f t="array" ref="O68">iferror(index(FD!H:H,match($A68,FD!Q:Q,0)),"")</f>
        <v>6200</v>
      </c>
      <c r="P68" s="28">
        <f t="array" ref="P68">iferror(if(or(M68=0,M68=""),"",(M68/index(FD!H:H,match(A68,FD!Q:Q,0))*1000)),"")</f>
        <v>3.845452426</v>
      </c>
      <c r="Q68" s="37">
        <f t="array" ref="Q68">iferror(if(or(M68="",M68=0),"",((M68^sqrt(3))/index(FD!H:H,match(A68,FD!Q:Q,0)))*100),"")</f>
        <v>3.919490958</v>
      </c>
      <c r="R68" s="38">
        <f t="shared" si="4"/>
        <v>16.88267006</v>
      </c>
      <c r="S68" s="39">
        <f t="array" ref="S68">if(R68="","", if(index(Index_of_Stuff!J:J,match(B68,Index_of_Stuff!F:F,0))&gt;0,(D68-index(Index_of_Stuff!J:J,match(B68,Index_of_Stuff!F:F,0)))*(R68/index(Index_of_Stuff!I:I,match(B68,Index_of_Stuff!F:F,0))),(D68/index(Index_of_Stuff!I:I,match(B68,Index_of_Stuff!F:F,0)))*R68))</f>
        <v>16.09298404</v>
      </c>
      <c r="T68" s="40">
        <f t="array" ref="T68">if(or($F68=0,$F68=""),"", iferror(index(EPS!B:B,match($A68,EPS!$A:$A,0)),index(Ghosts!B:B,match($A68,Ghosts!$A:$A,0)))*($S68/(($F68/48)*$D68)/$E68))</f>
        <v>0.0648230804</v>
      </c>
      <c r="U68" s="40">
        <f t="array" ref="U68">if(or($F68=0,$F68=""),"", iferror(index(EPS!D:D,match($A68,EPS!$A:$A,0)),index(Ghosts!D:D,match($A68,Ghosts!$A:$A,0)))*($S68/(($F68/48)*$D68)/$E68))</f>
        <v>0.01408769073</v>
      </c>
      <c r="V68" s="40">
        <f t="array" ref="V68">if(or($F68=0,$F68=""),"", iferror(index(EPS!F:F,match($A68,EPS!$A:$A,0)),index(Ghosts!F:F,match($A68,Ghosts!$A:$A,0)))*($S68/(($F68/48)*$D68)/$E68))</f>
        <v>0.031426387</v>
      </c>
      <c r="W68" s="40">
        <f t="array" ref="W68">if(or($F68=0,$F68=""),"", iferror(index(EPS!M:M,match($A68,EPS!$A:$A,0)),index(Ghosts!M:M,match($A68,Ghosts!$A:$A,0)))*($S68/(($F68/48)*$D68)/$E68))</f>
        <v>0.01418620605</v>
      </c>
      <c r="X68" s="39">
        <f t="shared" si="5"/>
        <v>14.03504486</v>
      </c>
      <c r="Y68" s="41">
        <f t="array" ref="Y68">if(or(F68=0,F68=""),"",((iferror(index(EPS!H:H,match(A68,EPS!A:A,0)),index(Ghosts!H:H,match(A68,Ghosts!A:A,0)))*1.25)+(iferror(index(EPS!I:I,match(A68,EPS!A:A,0)),index(Ghosts!I:I,match(A68,Ghosts!A:A,0)))*1.25)+(iferror(index(EPS!J:J,match(A68,EPS!A:A,0)),index(Ghosts!J:J,match(A68,Ghosts!A:A,0)))*1.5)+(iferror(index(EPS!K:K,match(A68,EPS!A:A,0)),index(Ghosts!K:K,match(A68,Ghosts!A:A,0)))*2)+(iferror(index(EPS!L:L,match(A68,EPS!A:A,0)),index(Ghosts!L:L,match(A68,Ghosts!A:A,0)))*2))*D68*(F68/48))</f>
        <v>10.26463493</v>
      </c>
      <c r="Z68" s="41">
        <f t="shared" si="6"/>
        <v>13.05901921</v>
      </c>
      <c r="AA68" s="41">
        <f t="array" ref="AA68">if(or(F68=0,F68=""),"",((iferror(index(EPS!H:H,match(A68,EPS!A:A,0)),index(Ghosts!H:H,match(A68,Ghosts!A:A,0)))*1.2)+(iferror(index(EPS!I:I,match(A68,EPS!A:A,0)),index(Ghosts!I:I,match(A68,Ghosts!A:A,0)))*1.2)+(iferror(index(EPS!J:J,match(A68,EPS!A:A,0)),index(Ghosts!J:J,match(A68,Ghosts!A:A,0)))*1.5)+(iferror(index(EPS!K:K,match(A68,EPS!A:A,0)),index(Ghosts!K:K,match(A68,Ghosts!A:A,0)))*3)+(iferror(index(EPS!L:L,match(A68,EPS!A:A,0)),index(Ghosts!L:L,match(A68,Ghosts!A:A,0)))*3))*D68*(F68/48))</f>
        <v>10.78278583</v>
      </c>
      <c r="AB68" s="42">
        <f t="shared" ref="AB68:AF68" si="72">if(iferror(search(AB$1,$I68),0)&gt;0,1,0)</f>
        <v>0</v>
      </c>
      <c r="AC68" s="42">
        <f t="shared" si="72"/>
        <v>0</v>
      </c>
      <c r="AD68" s="42">
        <f t="shared" si="72"/>
        <v>1</v>
      </c>
      <c r="AE68" s="42">
        <f t="shared" si="72"/>
        <v>1</v>
      </c>
      <c r="AF68" s="42">
        <f t="shared" si="72"/>
        <v>0</v>
      </c>
      <c r="AG68" s="25"/>
      <c r="AH68" s="25"/>
      <c r="AI68" s="25"/>
      <c r="AJ68" s="25"/>
      <c r="AK68" s="25"/>
      <c r="AL68" s="25"/>
    </row>
    <row r="69">
      <c r="A69" s="26" t="s">
        <v>476</v>
      </c>
      <c r="B69" s="25" t="str">
        <f t="array" ref="B69">iferror(index(FD!R:R,match($A69,FD!Q:Q,0)),index(DK!H:H,match($A69,DK!G:G,0)))</f>
        <v>DAL</v>
      </c>
      <c r="C69" s="25" t="str">
        <f t="array" ref="C69">iferror(index(FD!S:S,match($A69,FD!Q:Q,0)),index(DK!I:I,match($A69,DK!G:G,0)))</f>
        <v>WAS</v>
      </c>
      <c r="D69" s="28">
        <f t="array" ref="D69">((index(Pace!$B$2:$B$31,match($B69,Pace!$A$2:$A$31,0))*index(Pace!$B$2:$B$31,match($C69,Pace!$A$2:$A$31,0)))/Pace!$B$32)*1.025</f>
        <v>97.46930762</v>
      </c>
      <c r="E69" s="29">
        <f t="array" ref="E69">if(iferror(match($A69,Ghosts!A:A,0),0)&gt;0,0.18,((index(EPS!P:P,match($A69,EPS!A:A,0))*index(EPS!O:O,match($A69,EPS!A:A,0)))+(0.18*300))/(300+index(EPS!O:O,match($A69,EPS!A:A,0))))</f>
        <v>0.1781044568</v>
      </c>
      <c r="F69" s="30">
        <v>31.0</v>
      </c>
      <c r="G69" s="33"/>
      <c r="H69" s="34">
        <f t="shared" si="2"/>
        <v>19.78772091</v>
      </c>
      <c r="I69" s="35" t="str">
        <f t="array" ref="I69">iferror(index(DK!A:A,match($A69,DK!G:G,0)),"")</f>
        <v>SG/SF</v>
      </c>
      <c r="J69" s="36">
        <f t="array" ref="J69">iferror(index(DK!C:C,match($A69,DK!G:G,0)),"")</f>
        <v>4600</v>
      </c>
      <c r="K69" s="28">
        <f t="array" ref="K69">iferror(if(or(H69=0,H69=""),"",(H69/index(DK!C:C,match(A69,DK!G:G,0))*1000)),"")</f>
        <v>4.301678459</v>
      </c>
      <c r="L69" s="28">
        <f t="array" ref="L69">iferror(if(or(H69="",H69=0),"",((H69^sqrt(3))/index(DK!C:C,match(A69,DK!G:G,0)))*100),"")</f>
        <v>3.82530017</v>
      </c>
      <c r="M69" s="34">
        <f t="shared" si="3"/>
        <v>19.13608827</v>
      </c>
      <c r="N69" s="35" t="str">
        <f t="array" ref="N69">iferror(index(FD!B:B,match($A69,FD!Q:Q,0)),"")</f>
        <v>SG</v>
      </c>
      <c r="O69" s="36">
        <f t="array" ref="O69">iferror(index(FD!H:H,match($A69,FD!Q:Q,0)),"")</f>
        <v>4400</v>
      </c>
      <c r="P69" s="28">
        <f t="array" ref="P69">iferror(if(or(M69=0,M69=""),"",(M69/index(FD!H:H,match(A69,FD!Q:Q,0))*1000)),"")</f>
        <v>4.34911097</v>
      </c>
      <c r="Q69" s="37">
        <f t="array" ref="Q69">iferror(if(or(M69="",M69=0),"",((M69^sqrt(3))/index(FD!H:H,match(A69,FD!Q:Q,0)))*100),"")</f>
        <v>3.773828275</v>
      </c>
      <c r="R69" s="38">
        <f t="shared" si="4"/>
        <v>10.99271384</v>
      </c>
      <c r="S69" s="39">
        <f t="array" ref="S69">if(R69="","", if(index(Index_of_Stuff!J:J,match(B69,Index_of_Stuff!F:F,0))&gt;0,(D69-index(Index_of_Stuff!J:J,match(B69,Index_of_Stuff!F:F,0)))*(R69/index(Index_of_Stuff!I:I,match(B69,Index_of_Stuff!F:F,0))),(D69/index(Index_of_Stuff!I:I,match(B69,Index_of_Stuff!F:F,0)))*R69))</f>
        <v>10.47853022</v>
      </c>
      <c r="T69" s="40">
        <f t="array" ref="T69">if(or($F69=0,$F69=""),"", iferror(index(EPS!B:B,match($A69,EPS!$A:$A,0)),index(Ghosts!B:B,match($A69,Ghosts!$A:$A,0)))*($S69/(($F69/48)*$D69)/$E69))</f>
        <v>0.02859951523</v>
      </c>
      <c r="U69" s="40">
        <f t="array" ref="U69">if(or($F69=0,$F69=""),"", iferror(index(EPS!D:D,match($A69,EPS!$A:$A,0)),index(Ghosts!D:D,match($A69,Ghosts!$A:$A,0)))*($S69/(($F69/48)*$D69)/$E69))</f>
        <v>0.03009491472</v>
      </c>
      <c r="V69" s="40">
        <f t="array" ref="V69">if(or($F69=0,$F69=""),"", iferror(index(EPS!F:F,match($A69,EPS!$A:$A,0)),index(Ghosts!F:F,match($A69,Ghosts!$A:$A,0)))*($S69/(($F69/48)*$D69)/$E69))</f>
        <v>0.02560871625</v>
      </c>
      <c r="W69" s="40">
        <f t="array" ref="W69">if(or($F69=0,$F69=""),"", iferror(index(EPS!M:M,match($A69,EPS!$A:$A,0)),index(Ghosts!M:M,match($A69,Ghosts!$A:$A,0)))*($S69/(($F69/48)*$D69)/$E69))</f>
        <v>0.01588861957</v>
      </c>
      <c r="X69" s="39">
        <f t="shared" si="5"/>
        <v>11.34312224</v>
      </c>
      <c r="Y69" s="41">
        <f t="array" ref="Y69">if(or(F69=0,F69=""),"",((iferror(index(EPS!H:H,match(A69,EPS!A:A,0)),index(Ghosts!H:H,match(A69,Ghosts!A:A,0)))*1.25)+(iferror(index(EPS!I:I,match(A69,EPS!A:A,0)),index(Ghosts!I:I,match(A69,Ghosts!A:A,0)))*1.25)+(iferror(index(EPS!J:J,match(A69,EPS!A:A,0)),index(Ghosts!J:J,match(A69,Ghosts!A:A,0)))*1.5)+(iferror(index(EPS!K:K,match(A69,EPS!A:A,0)),index(Ghosts!K:K,match(A69,Ghosts!A:A,0)))*2)+(iferror(index(EPS!L:L,match(A69,EPS!A:A,0)),index(Ghosts!L:L,match(A69,Ghosts!A:A,0)))*2))*D69*(F69/48))</f>
        <v>8.44459867</v>
      </c>
      <c r="Z69" s="41">
        <f t="shared" si="6"/>
        <v>9.89581515</v>
      </c>
      <c r="AA69" s="41">
        <f t="array" ref="AA69">if(or(F69=0,F69=""),"",((iferror(index(EPS!H:H,match(A69,EPS!A:A,0)),index(Ghosts!H:H,match(A69,Ghosts!A:A,0)))*1.2)+(iferror(index(EPS!I:I,match(A69,EPS!A:A,0)),index(Ghosts!I:I,match(A69,Ghosts!A:A,0)))*1.2)+(iferror(index(EPS!J:J,match(A69,EPS!A:A,0)),index(Ghosts!J:J,match(A69,Ghosts!A:A,0)))*1.5)+(iferror(index(EPS!K:K,match(A69,EPS!A:A,0)),index(Ghosts!K:K,match(A69,Ghosts!A:A,0)))*3)+(iferror(index(EPS!L:L,match(A69,EPS!A:A,0)),index(Ghosts!L:L,match(A69,Ghosts!A:A,0)))*3))*D69*(F69/48))</f>
        <v>9.240273117</v>
      </c>
      <c r="AB69" s="42">
        <f t="shared" ref="AB69:AF69" si="73">if(iferror(search(AB$1,$I69),0)&gt;0,1,0)</f>
        <v>0</v>
      </c>
      <c r="AC69" s="42">
        <f t="shared" si="73"/>
        <v>1</v>
      </c>
      <c r="AD69" s="42">
        <f t="shared" si="73"/>
        <v>1</v>
      </c>
      <c r="AE69" s="42">
        <f t="shared" si="73"/>
        <v>0</v>
      </c>
      <c r="AF69" s="42">
        <f t="shared" si="73"/>
        <v>0</v>
      </c>
      <c r="AG69" s="25"/>
      <c r="AH69" s="25"/>
      <c r="AI69" s="25"/>
      <c r="AJ69" s="25"/>
      <c r="AK69" s="25"/>
      <c r="AL69" s="25"/>
    </row>
    <row r="70">
      <c r="A70" s="26" t="s">
        <v>477</v>
      </c>
      <c r="B70" s="25" t="str">
        <f t="array" ref="B70">iferror(index(FD!R:R,match($A70,FD!Q:Q,0)),index(DK!H:H,match($A70,DK!G:G,0)))</f>
        <v>DAL</v>
      </c>
      <c r="C70" s="25" t="str">
        <f t="array" ref="C70">iferror(index(FD!S:S,match($A70,FD!Q:Q,0)),index(DK!I:I,match($A70,DK!G:G,0)))</f>
        <v>WAS</v>
      </c>
      <c r="D70" s="28">
        <f t="array" ref="D70">((index(Pace!$B$2:$B$31,match($B70,Pace!$A$2:$A$31,0))*index(Pace!$B$2:$B$31,match($C70,Pace!$A$2:$A$31,0)))/Pace!$B$32)*1.025</f>
        <v>97.46930762</v>
      </c>
      <c r="E70" s="29">
        <f t="array" ref="E70">if(iferror(match($A70,Ghosts!A:A,0),0)&gt;0,0.18,((index(EPS!P:P,match($A70,EPS!A:A,0))*index(EPS!O:O,match($A70,EPS!A:A,0)))+(0.18*300))/(300+index(EPS!O:O,match($A70,EPS!A:A,0))))</f>
        <v>0.2470746269</v>
      </c>
      <c r="F70" s="30">
        <v>29.0</v>
      </c>
      <c r="G70" s="33"/>
      <c r="H70" s="34">
        <f t="shared" si="2"/>
        <v>27.05274452</v>
      </c>
      <c r="I70" s="35" t="str">
        <f t="array" ref="I70">iferror(index(DK!A:A,match($A70,DK!G:G,0)),"")</f>
        <v>PG/SG</v>
      </c>
      <c r="J70" s="36">
        <f t="array" ref="J70">iferror(index(DK!C:C,match($A70,DK!G:G,0)),"")</f>
        <v>5200</v>
      </c>
      <c r="K70" s="28">
        <f t="array" ref="K70">iferror(if(or(H70=0,H70=""),"",(H70/index(DK!C:C,match(A70,DK!G:G,0))*1000)),"")</f>
        <v>5.202450868</v>
      </c>
      <c r="L70" s="28">
        <f t="array" ref="L70">iferror(if(or(H70="",H70=0),"",((H70^sqrt(3))/index(DK!C:C,match(A70,DK!G:G,0)))*100),"")</f>
        <v>5.816469418</v>
      </c>
      <c r="M70" s="34">
        <f t="shared" si="3"/>
        <v>26.01091688</v>
      </c>
      <c r="N70" s="35" t="str">
        <f t="array" ref="N70">iferror(index(FD!B:B,match($A70,FD!Q:Q,0)),"")</f>
        <v>PG</v>
      </c>
      <c r="O70" s="36">
        <f t="array" ref="O70">iferror(index(FD!H:H,match($A70,FD!Q:Q,0)),"")</f>
        <v>5100</v>
      </c>
      <c r="P70" s="28">
        <f t="array" ref="P70">iferror(if(or(M70=0,M70=""),"",(M70/index(FD!H:H,match(A70,FD!Q:Q,0))*1000)),"")</f>
        <v>5.10017978</v>
      </c>
      <c r="Q70" s="37">
        <f t="array" ref="Q70">iferror(if(or(M70="",M70=0),"",((M70^sqrt(3))/index(FD!H:H,match(A70,FD!Q:Q,0)))*100),"")</f>
        <v>5.540530243</v>
      </c>
      <c r="R70" s="38">
        <f t="shared" si="4"/>
        <v>15.17933044</v>
      </c>
      <c r="S70" s="39">
        <f t="array" ref="S70">if(R70="","", if(index(Index_of_Stuff!J:J,match(B70,Index_of_Stuff!F:F,0))&gt;0,(D70-index(Index_of_Stuff!J:J,match(B70,Index_of_Stuff!F:F,0)))*(R70/index(Index_of_Stuff!I:I,match(B70,Index_of_Stuff!F:F,0))),(D70/index(Index_of_Stuff!I:I,match(B70,Index_of_Stuff!F:F,0)))*R70))</f>
        <v>14.46931805</v>
      </c>
      <c r="T70" s="40">
        <f t="array" ref="T70">if(or($F70=0,$F70=""),"", iferror(index(EPS!B:B,match($A70,EPS!$A:$A,0)),index(Ghosts!B:B,match($A70,Ghosts!$A:$A,0)))*($S70/(($F70/48)*$D70)/$E70))</f>
        <v>0.06543666643</v>
      </c>
      <c r="U70" s="40">
        <f t="array" ref="U70">if(or($F70=0,$F70=""),"", iferror(index(EPS!D:D,match($A70,EPS!$A:$A,0)),index(Ghosts!D:D,match($A70,Ghosts!$A:$A,0)))*($S70/(($F70/48)*$D70)/$E70))</f>
        <v>0.02396692494</v>
      </c>
      <c r="V70" s="40">
        <f t="array" ref="V70">if(or($F70=0,$F70=""),"", iferror(index(EPS!F:F,match($A70,EPS!$A:$A,0)),index(Ghosts!F:F,match($A70,Ghosts!$A:$A,0)))*($S70/(($F70/48)*$D70)/$E70))</f>
        <v>0.03490618528</v>
      </c>
      <c r="W70" s="40">
        <f t="array" ref="W70">if(or($F70=0,$F70=""),"", iferror(index(EPS!M:M,match($A70,EPS!$A:$A,0)),index(Ghosts!M:M,match($A70,Ghosts!$A:$A,0)))*($S70/(($F70/48)*$D70)/$E70))</f>
        <v>0.04743661077</v>
      </c>
      <c r="X70" s="39">
        <f t="shared" si="5"/>
        <v>13.30540939</v>
      </c>
      <c r="Y70" s="41">
        <f t="array" ref="Y70">if(or(F70=0,F70=""),"",((iferror(index(EPS!H:H,match(A70,EPS!A:A,0)),index(Ghosts!H:H,match(A70,Ghosts!A:A,0)))*1.25)+(iferror(index(EPS!I:I,match(A70,EPS!A:A,0)),index(Ghosts!I:I,match(A70,Ghosts!A:A,0)))*1.25)+(iferror(index(EPS!J:J,match(A70,EPS!A:A,0)),index(Ghosts!J:J,match(A70,Ghosts!A:A,0)))*1.5)+(iferror(index(EPS!K:K,match(A70,EPS!A:A,0)),index(Ghosts!K:K,match(A70,Ghosts!A:A,0)))*2)+(iferror(index(EPS!L:L,match(A70,EPS!A:A,0)),index(Ghosts!L:L,match(A70,Ghosts!A:A,0)))*2))*D70*(F70/48))</f>
        <v>13.74733513</v>
      </c>
      <c r="Z70" s="41">
        <f t="shared" si="6"/>
        <v>11.20301416</v>
      </c>
      <c r="AA70" s="41">
        <f t="array" ref="AA70">if(or(F70=0,F70=""),"",((iferror(index(EPS!H:H,match(A70,EPS!A:A,0)),index(Ghosts!H:H,match(A70,Ghosts!A:A,0)))*1.2)+(iferror(index(EPS!I:I,match(A70,EPS!A:A,0)),index(Ghosts!I:I,match(A70,Ghosts!A:A,0)))*1.2)+(iferror(index(EPS!J:J,match(A70,EPS!A:A,0)),index(Ghosts!J:J,match(A70,Ghosts!A:A,0)))*1.5)+(iferror(index(EPS!K:K,match(A70,EPS!A:A,0)),index(Ghosts!K:K,match(A70,Ghosts!A:A,0)))*3)+(iferror(index(EPS!L:L,match(A70,EPS!A:A,0)),index(Ghosts!L:L,match(A70,Ghosts!A:A,0)))*3))*D70*(F70/48))</f>
        <v>14.80790272</v>
      </c>
      <c r="AB70" s="42">
        <f t="shared" ref="AB70:AF70" si="74">if(iferror(search(AB$1,$I70),0)&gt;0,1,0)</f>
        <v>1</v>
      </c>
      <c r="AC70" s="42">
        <f t="shared" si="74"/>
        <v>1</v>
      </c>
      <c r="AD70" s="42">
        <f t="shared" si="74"/>
        <v>0</v>
      </c>
      <c r="AE70" s="42">
        <f t="shared" si="74"/>
        <v>0</v>
      </c>
      <c r="AF70" s="42">
        <f t="shared" si="74"/>
        <v>0</v>
      </c>
      <c r="AG70" s="25"/>
      <c r="AH70" s="25"/>
      <c r="AI70" s="25"/>
      <c r="AJ70" s="25"/>
      <c r="AK70" s="25"/>
      <c r="AL70" s="25"/>
    </row>
    <row r="71">
      <c r="A71" s="26" t="s">
        <v>479</v>
      </c>
      <c r="B71" s="25" t="str">
        <f t="array" ref="B71">iferror(index(FD!R:R,match($A71,FD!Q:Q,0)),index(DK!H:H,match($A71,DK!G:G,0)))</f>
        <v>DAL</v>
      </c>
      <c r="C71" s="25" t="str">
        <f t="array" ref="C71">iferror(index(FD!S:S,match($A71,FD!Q:Q,0)),index(DK!I:I,match($A71,DK!G:G,0)))</f>
        <v>WAS</v>
      </c>
      <c r="D71" s="28">
        <f t="array" ref="D71">((index(Pace!$B$2:$B$31,match($B71,Pace!$A$2:$A$31,0))*index(Pace!$B$2:$B$31,match($C71,Pace!$A$2:$A$31,0)))/Pace!$B$32)*1.025</f>
        <v>97.46930762</v>
      </c>
      <c r="E71" s="29">
        <f t="array" ref="E71">if(iferror(match($A71,Ghosts!A:A,0),0)&gt;0,0.18,((index(EPS!P:P,match($A71,EPS!A:A,0))*index(EPS!O:O,match($A71,EPS!A:A,0)))+(0.18*300))/(300+index(EPS!O:O,match($A71,EPS!A:A,0))))</f>
        <v>0.2358653199</v>
      </c>
      <c r="F71" s="30">
        <v>23.0</v>
      </c>
      <c r="G71" s="32"/>
      <c r="H71" s="34">
        <f t="shared" si="2"/>
        <v>21.47821017</v>
      </c>
      <c r="I71" s="35" t="str">
        <f t="array" ref="I71">iferror(index(DK!A:A,match($A71,DK!G:G,0)),"")</f>
        <v>PF/C</v>
      </c>
      <c r="J71" s="36">
        <f t="array" ref="J71">iferror(index(DK!C:C,match($A71,DK!G:G,0)),"")</f>
        <v>4600</v>
      </c>
      <c r="K71" s="28">
        <f t="array" ref="K71">iferror(if(or(H71=0,H71=""),"",(H71/index(DK!C:C,match(A71,DK!G:G,0))*1000)),"")</f>
        <v>4.669176123</v>
      </c>
      <c r="L71" s="28">
        <f t="array" ref="L71">iferror(if(or(H71="",H71=0),"",((H71^sqrt(3))/index(DK!C:C,match(A71,DK!G:G,0)))*100),"")</f>
        <v>4.408902875</v>
      </c>
      <c r="M71" s="34">
        <f t="shared" si="3"/>
        <v>21.10237669</v>
      </c>
      <c r="N71" s="35" t="str">
        <f t="array" ref="N71">iferror(index(FD!B:B,match($A71,FD!Q:Q,0)),"")</f>
        <v>PF</v>
      </c>
      <c r="O71" s="36">
        <f t="array" ref="O71">iferror(index(FD!H:H,match($A71,FD!Q:Q,0)),"")</f>
        <v>4800</v>
      </c>
      <c r="P71" s="28">
        <f t="array" ref="P71">iferror(if(or(M71=0,M71=""),"",(M71/index(FD!H:H,match(A71,FD!Q:Q,0))*1000)),"")</f>
        <v>4.396328478</v>
      </c>
      <c r="Q71" s="37">
        <f t="array" ref="Q71">iferror(if(or(M71="",M71=0),"",((M71^sqrt(3))/index(FD!H:H,match(A71,FD!Q:Q,0)))*100),"")</f>
        <v>4.097962536</v>
      </c>
      <c r="R71" s="38">
        <f t="shared" si="4"/>
        <v>11.37724391</v>
      </c>
      <c r="S71" s="39">
        <f t="array" ref="S71">if(R71="","", if(index(Index_of_Stuff!J:J,match(B71,Index_of_Stuff!F:F,0))&gt;0,(D71-index(Index_of_Stuff!J:J,match(B71,Index_of_Stuff!F:F,0)))*(R71/index(Index_of_Stuff!I:I,match(B71,Index_of_Stuff!F:F,0))),(D71/index(Index_of_Stuff!I:I,match(B71,Index_of_Stuff!F:F,0)))*R71))</f>
        <v>10.84507392</v>
      </c>
      <c r="T71" s="40">
        <f t="array" ref="T71">if(or($F71=0,$F71=""),"", iferror(index(EPS!B:B,match($A71,EPS!$A:$A,0)),index(Ghosts!B:B,match($A71,Ghosts!$A:$A,0)))*($S71/(($F71/48)*$D71)/$E71))</f>
        <v>0.07816898079</v>
      </c>
      <c r="U71" s="40">
        <f t="array" ref="U71">if(or($F71=0,$F71=""),"", iferror(index(EPS!D:D,match($A71,EPS!$A:$A,0)),index(Ghosts!D:D,match($A71,Ghosts!$A:$A,0)))*($S71/(($F71/48)*$D71)/$E71))</f>
        <v>0.01978836919</v>
      </c>
      <c r="V71" s="40">
        <f t="array" ref="V71">if(or($F71=0,$F71=""),"", iferror(index(EPS!F:F,match($A71,EPS!$A:$A,0)),index(Ghosts!F:F,match($A71,Ghosts!$A:$A,0)))*($S71/(($F71/48)*$D71)/$E71))</f>
        <v>0.0435147223</v>
      </c>
      <c r="W71" s="40">
        <f t="array" ref="W71">if(or($F71=0,$F71=""),"", iferror(index(EPS!M:M,match($A71,EPS!$A:$A,0)),index(Ghosts!M:M,match($A71,Ghosts!$A:$A,0)))*($S71/(($F71/48)*$D71)/$E71))</f>
        <v>0.01486588929</v>
      </c>
      <c r="X71" s="39">
        <f t="shared" si="5"/>
        <v>12.2214688</v>
      </c>
      <c r="Y71" s="41">
        <f t="array" ref="Y71">if(or(F71=0,F71=""),"",((iferror(index(EPS!H:H,match(A71,EPS!A:A,0)),index(Ghosts!H:H,match(A71,Ghosts!A:A,0)))*1.25)+(iferror(index(EPS!I:I,match(A71,EPS!A:A,0)),index(Ghosts!I:I,match(A71,Ghosts!A:A,0)))*1.25)+(iferror(index(EPS!J:J,match(A71,EPS!A:A,0)),index(Ghosts!J:J,match(A71,Ghosts!A:A,0)))*1.5)+(iferror(index(EPS!K:K,match(A71,EPS!A:A,0)),index(Ghosts!K:K,match(A71,Ghosts!A:A,0)))*2)+(iferror(index(EPS!L:L,match(A71,EPS!A:A,0)),index(Ghosts!L:L,match(A71,Ghosts!A:A,0)))*2))*D71*(F71/48))</f>
        <v>9.256741369</v>
      </c>
      <c r="Z71" s="41">
        <f t="shared" si="6"/>
        <v>11.4122218</v>
      </c>
      <c r="AA71" s="41">
        <f t="array" ref="AA71">if(or(F71=0,F71=""),"",((iferror(index(EPS!H:H,match(A71,EPS!A:A,0)),index(Ghosts!H:H,match(A71,Ghosts!A:A,0)))*1.2)+(iferror(index(EPS!I:I,match(A71,EPS!A:A,0)),index(Ghosts!I:I,match(A71,Ghosts!A:A,0)))*1.2)+(iferror(index(EPS!J:J,match(A71,EPS!A:A,0)),index(Ghosts!J:J,match(A71,Ghosts!A:A,0)))*1.5)+(iferror(index(EPS!K:K,match(A71,EPS!A:A,0)),index(Ghosts!K:K,match(A71,Ghosts!A:A,0)))*3)+(iferror(index(EPS!L:L,match(A71,EPS!A:A,0)),index(Ghosts!L:L,match(A71,Ghosts!A:A,0)))*3))*D71*(F71/48))</f>
        <v>9.69015489</v>
      </c>
      <c r="AB71" s="42">
        <f t="shared" ref="AB71:AF71" si="75">if(iferror(search(AB$1,$I71),0)&gt;0,1,0)</f>
        <v>0</v>
      </c>
      <c r="AC71" s="42">
        <f t="shared" si="75"/>
        <v>0</v>
      </c>
      <c r="AD71" s="42">
        <f t="shared" si="75"/>
        <v>0</v>
      </c>
      <c r="AE71" s="42">
        <f t="shared" si="75"/>
        <v>1</v>
      </c>
      <c r="AF71" s="42">
        <f t="shared" si="75"/>
        <v>1</v>
      </c>
      <c r="AG71" s="25"/>
      <c r="AH71" s="25"/>
      <c r="AI71" s="25"/>
      <c r="AJ71" s="25"/>
      <c r="AK71" s="25"/>
      <c r="AL71" s="25"/>
    </row>
    <row r="72">
      <c r="A72" s="26" t="s">
        <v>478</v>
      </c>
      <c r="B72" s="25" t="str">
        <f t="array" ref="B72">iferror(index(FD!R:R,match($A72,FD!Q:Q,0)),index(DK!H:H,match($A72,DK!G:G,0)))</f>
        <v>DAL</v>
      </c>
      <c r="C72" s="25" t="str">
        <f t="array" ref="C72">iferror(index(FD!S:S,match($A72,FD!Q:Q,0)),index(DK!I:I,match($A72,DK!G:G,0)))</f>
        <v>WAS</v>
      </c>
      <c r="D72" s="28">
        <f t="array" ref="D72">((index(Pace!$B$2:$B$31,match($B72,Pace!$A$2:$A$31,0))*index(Pace!$B$2:$B$31,match($C72,Pace!$A$2:$A$31,0)))/Pace!$B$32)*1.025</f>
        <v>97.46930762</v>
      </c>
      <c r="E72" s="29">
        <f t="array" ref="E72">if(iferror(match($A72,Ghosts!A:A,0),0)&gt;0,0.18,((index(EPS!P:P,match($A72,EPS!A:A,0))*index(EPS!O:O,match($A72,EPS!A:A,0)))+(0.18*300))/(300+index(EPS!O:O,match($A72,EPS!A:A,0))))</f>
        <v>0.1854434137</v>
      </c>
      <c r="F72" s="30">
        <v>23.0</v>
      </c>
      <c r="G72" s="33"/>
      <c r="H72" s="34">
        <f t="shared" si="2"/>
        <v>18.85935534</v>
      </c>
      <c r="I72" s="35" t="str">
        <f t="array" ref="I72">iferror(index(DK!A:A,match($A72,DK!G:G,0)),"")</f>
        <v>PG/SG</v>
      </c>
      <c r="J72" s="36">
        <f t="array" ref="J72">iferror(index(DK!C:C,match($A72,DK!G:G,0)),"")</f>
        <v>3700</v>
      </c>
      <c r="K72" s="28">
        <f t="array" ref="K72">iferror(if(or(H72=0,H72=""),"",(H72/index(DK!C:C,match(A72,DK!G:G,0))*1000)),"")</f>
        <v>5.097123065</v>
      </c>
      <c r="L72" s="28">
        <f t="array" ref="L72">iferror(if(or(H72="",H72=0),"",((H72^sqrt(3))/index(DK!C:C,match(A72,DK!G:G,0)))*100),"")</f>
        <v>4.375982485</v>
      </c>
      <c r="M72" s="34">
        <f t="shared" si="3"/>
        <v>18.59009417</v>
      </c>
      <c r="N72" s="35" t="str">
        <f t="array" ref="N72">iferror(index(FD!B:B,match($A72,FD!Q:Q,0)),"")</f>
        <v>SG</v>
      </c>
      <c r="O72" s="36">
        <f t="array" ref="O72">iferror(index(FD!H:H,match($A72,FD!Q:Q,0)),"")</f>
        <v>3700</v>
      </c>
      <c r="P72" s="28">
        <f t="array" ref="P72">iferror(if(or(M72=0,M72=""),"",(M72/index(FD!H:H,match(A72,FD!Q:Q,0))*1000)),"")</f>
        <v>5.024349777</v>
      </c>
      <c r="Q72" s="37">
        <f t="array" ref="Q72">iferror(if(or(M72="",M72=0),"",((M72^sqrt(3))/index(FD!H:H,match(A72,FD!Q:Q,0)))*100),"")</f>
        <v>4.268334813</v>
      </c>
      <c r="R72" s="38">
        <f t="shared" si="4"/>
        <v>8.548230662</v>
      </c>
      <c r="S72" s="39">
        <f t="array" ref="S72">if(R72="","", if(index(Index_of_Stuff!J:J,match(B72,Index_of_Stuff!F:F,0))&gt;0,(D72-index(Index_of_Stuff!J:J,match(B72,Index_of_Stuff!F:F,0)))*(R72/index(Index_of_Stuff!I:I,match(B72,Index_of_Stuff!F:F,0))),(D72/index(Index_of_Stuff!I:I,match(B72,Index_of_Stuff!F:F,0)))*R72))</f>
        <v>8.148387615</v>
      </c>
      <c r="T72" s="40">
        <f t="array" ref="T72">if(or($F72=0,$F72=""),"", iferror(index(EPS!B:B,match($A72,EPS!$A:$A,0)),index(Ghosts!B:B,match($A72,Ghosts!$A:$A,0)))*($S72/(($F72/48)*$D72)/$E72))</f>
        <v>0.03857355302</v>
      </c>
      <c r="U72" s="40">
        <f t="array" ref="U72">if(or($F72=0,$F72=""),"", iferror(index(EPS!D:D,match($A72,EPS!$A:$A,0)),index(Ghosts!D:D,match($A72,Ghosts!$A:$A,0)))*($S72/(($F72/48)*$D72)/$E72))</f>
        <v>0.02784822364</v>
      </c>
      <c r="V72" s="40">
        <f t="array" ref="V72">if(or($F72=0,$F72=""),"", iferror(index(EPS!F:F,match($A72,EPS!$A:$A,0)),index(Ghosts!F:F,match($A72,Ghosts!$A:$A,0)))*($S72/(($F72/48)*$D72)/$E72))</f>
        <v>0.03321088833</v>
      </c>
      <c r="W72" s="40">
        <f t="array" ref="W72">if(or($F72=0,$F72=""),"", iferror(index(EPS!M:M,match($A72,EPS!$A:$A,0)),index(Ghosts!M:M,match($A72,Ghosts!$A:$A,0)))*($S72/(($F72/48)*$D72)/$E72))</f>
        <v>0.02794230548</v>
      </c>
      <c r="X72" s="39">
        <f t="shared" si="5"/>
        <v>9.053841462</v>
      </c>
      <c r="Y72" s="41">
        <f t="array" ref="Y72">if(or(F72=0,F72=""),"",((iferror(index(EPS!H:H,match(A72,EPS!A:A,0)),index(Ghosts!H:H,match(A72,Ghosts!A:A,0)))*1.25)+(iferror(index(EPS!I:I,match(A72,EPS!A:A,0)),index(Ghosts!I:I,match(A72,Ghosts!A:A,0)))*1.25)+(iferror(index(EPS!J:J,match(A72,EPS!A:A,0)),index(Ghosts!J:J,match(A72,Ghosts!A:A,0)))*1.5)+(iferror(index(EPS!K:K,match(A72,EPS!A:A,0)),index(Ghosts!K:K,match(A72,Ghosts!A:A,0)))*2)+(iferror(index(EPS!L:L,match(A72,EPS!A:A,0)),index(Ghosts!L:L,match(A72,Ghosts!A:A,0)))*2))*D72*(F72/48))</f>
        <v>9.805513877</v>
      </c>
      <c r="Z72" s="41">
        <f t="shared" si="6"/>
        <v>7.75101982</v>
      </c>
      <c r="AA72" s="41">
        <f t="array" ref="AA72">if(or(F72=0,F72=""),"",((iferror(index(EPS!H:H,match(A72,EPS!A:A,0)),index(Ghosts!H:H,match(A72,Ghosts!A:A,0)))*1.2)+(iferror(index(EPS!I:I,match(A72,EPS!A:A,0)),index(Ghosts!I:I,match(A72,Ghosts!A:A,0)))*1.2)+(iferror(index(EPS!J:J,match(A72,EPS!A:A,0)),index(Ghosts!J:J,match(A72,Ghosts!A:A,0)))*1.5)+(iferror(index(EPS!K:K,match(A72,EPS!A:A,0)),index(Ghosts!K:K,match(A72,Ghosts!A:A,0)))*3)+(iferror(index(EPS!L:L,match(A72,EPS!A:A,0)),index(Ghosts!L:L,match(A72,Ghosts!A:A,0)))*3))*D72*(F72/48))</f>
        <v>10.83907435</v>
      </c>
      <c r="AB72" s="42">
        <f t="shared" ref="AB72:AF72" si="76">if(iferror(search(AB$1,$I72),0)&gt;0,1,0)</f>
        <v>1</v>
      </c>
      <c r="AC72" s="42">
        <f t="shared" si="76"/>
        <v>1</v>
      </c>
      <c r="AD72" s="42">
        <f t="shared" si="76"/>
        <v>0</v>
      </c>
      <c r="AE72" s="42">
        <f t="shared" si="76"/>
        <v>0</v>
      </c>
      <c r="AF72" s="42">
        <f t="shared" si="76"/>
        <v>0</v>
      </c>
      <c r="AG72" s="25"/>
      <c r="AH72" s="25"/>
      <c r="AI72" s="25"/>
      <c r="AJ72" s="25"/>
      <c r="AK72" s="25"/>
      <c r="AL72" s="25"/>
    </row>
    <row r="73">
      <c r="A73" s="26" t="s">
        <v>480</v>
      </c>
      <c r="B73" s="25" t="str">
        <f t="array" ref="B73">iferror(index(FD!R:R,match($A73,FD!Q:Q,0)),index(DK!H:H,match($A73,DK!G:G,0)))</f>
        <v>DAL</v>
      </c>
      <c r="C73" s="25" t="str">
        <f t="array" ref="C73">iferror(index(FD!S:S,match($A73,FD!Q:Q,0)),index(DK!I:I,match($A73,DK!G:G,0)))</f>
        <v>WAS</v>
      </c>
      <c r="D73" s="28">
        <f t="array" ref="D73">((index(Pace!$B$2:$B$31,match($B73,Pace!$A$2:$A$31,0))*index(Pace!$B$2:$B$31,match($C73,Pace!$A$2:$A$31,0)))/Pace!$B$32)*1.025</f>
        <v>97.46930762</v>
      </c>
      <c r="E73" s="29">
        <f t="array" ref="E73">if(iferror(match($A73,Ghosts!A:A,0),0)&gt;0,0.18,((index(EPS!P:P,match($A73,EPS!A:A,0))*index(EPS!O:O,match($A73,EPS!A:A,0)))+(0.18*300))/(300+index(EPS!O:O,match($A73,EPS!A:A,0))))</f>
        <v>0.264979628</v>
      </c>
      <c r="F73" s="30">
        <v>22.0</v>
      </c>
      <c r="G73" s="33"/>
      <c r="H73" s="34">
        <f t="shared" si="2"/>
        <v>19.96684089</v>
      </c>
      <c r="I73" s="35" t="str">
        <f t="array" ref="I73">iferror(index(DK!A:A,match($A73,DK!G:G,0)),"")</f>
        <v>PG/SG</v>
      </c>
      <c r="J73" s="36">
        <f t="array" ref="J73">iferror(index(DK!C:C,match($A73,DK!G:G,0)),"")</f>
        <v>4400</v>
      </c>
      <c r="K73" s="28">
        <f t="array" ref="K73">iferror(if(or(H73=0,H73=""),"",(H73/index(DK!C:C,match(A73,DK!G:G,0))*1000)),"")</f>
        <v>4.537918384</v>
      </c>
      <c r="L73" s="28">
        <f t="array" ref="L73">iferror(if(or(H73="",H73=0),"",((H73^sqrt(3))/index(DK!C:C,match(A73,DK!G:G,0)))*100),"")</f>
        <v>4.062086765</v>
      </c>
      <c r="M73" s="34">
        <f t="shared" si="3"/>
        <v>19.00389687</v>
      </c>
      <c r="N73" s="35" t="str">
        <f t="array" ref="N73">iferror(index(FD!B:B,match($A73,FD!Q:Q,0)),"")</f>
        <v>PG</v>
      </c>
      <c r="O73" s="36">
        <f t="array" ref="O73">iferror(index(FD!H:H,match($A73,FD!Q:Q,0)),"")</f>
        <v>4000</v>
      </c>
      <c r="P73" s="28">
        <f t="array" ref="P73">iferror(if(or(M73=0,M73=""),"",(M73/index(FD!H:H,match(A73,FD!Q:Q,0))*1000)),"")</f>
        <v>4.750974219</v>
      </c>
      <c r="Q73" s="37">
        <f t="array" ref="Q73">iferror(if(or(M73="",M73=0),"",((M73^sqrt(3))/index(FD!H:H,match(A73,FD!Q:Q,0)))*100),"")</f>
        <v>4.101667763</v>
      </c>
      <c r="R73" s="38">
        <f t="shared" si="4"/>
        <v>12.55047246</v>
      </c>
      <c r="S73" s="39">
        <f t="array" ref="S73">if(R73="","", if(index(Index_of_Stuff!J:J,match(B73,Index_of_Stuff!F:F,0))&gt;0,(D73-index(Index_of_Stuff!J:J,match(B73,Index_of_Stuff!F:F,0)))*(R73/index(Index_of_Stuff!I:I,match(B73,Index_of_Stuff!F:F,0))),(D73/index(Index_of_Stuff!I:I,match(B73,Index_of_Stuff!F:F,0)))*R73))</f>
        <v>11.96342476</v>
      </c>
      <c r="T73" s="40">
        <f t="array" ref="T73">if(or($F73=0,$F73=""),"", iferror(index(EPS!B:B,match($A73,EPS!$A:$A,0)),index(Ghosts!B:B,match($A73,Ghosts!$A:$A,0)))*($S73/(($F73/48)*$D73)/$E73))</f>
        <v>0.05972844289</v>
      </c>
      <c r="U73" s="40">
        <f t="array" ref="U73">if(or($F73=0,$F73=""),"", iferror(index(EPS!D:D,match($A73,EPS!$A:$A,0)),index(Ghosts!D:D,match($A73,Ghosts!$A:$A,0)))*($S73/(($F73/48)*$D73)/$E73))</f>
        <v>0.02496264872</v>
      </c>
      <c r="V73" s="40">
        <f t="array" ref="V73">if(or($F73=0,$F73=""),"", iferror(index(EPS!F:F,match($A73,EPS!$A:$A,0)),index(Ghosts!F:F,match($A73,Ghosts!$A:$A,0)))*($S73/(($F73/48)*$D73)/$E73))</f>
        <v>0.0236488251</v>
      </c>
      <c r="W73" s="40">
        <f t="array" ref="W73">if(or($F73=0,$F73=""),"", iferror(index(EPS!M:M,match($A73,EPS!$A:$A,0)),index(Ghosts!M:M,match($A73,Ghosts!$A:$A,0)))*($S73/(($F73/48)*$D73)/$E73))</f>
        <v>0.03304771713</v>
      </c>
      <c r="X73" s="39">
        <f t="shared" si="5"/>
        <v>9.557931078</v>
      </c>
      <c r="Y73" s="41">
        <f t="array" ref="Y73">if(or(F73=0,F73=""),"",((iferror(index(EPS!H:H,match(A73,EPS!A:A,0)),index(Ghosts!H:H,match(A73,Ghosts!A:A,0)))*1.25)+(iferror(index(EPS!I:I,match(A73,EPS!A:A,0)),index(Ghosts!I:I,match(A73,Ghosts!A:A,0)))*1.25)+(iferror(index(EPS!J:J,match(A73,EPS!A:A,0)),index(Ghosts!J:J,match(A73,Ghosts!A:A,0)))*1.5)+(iferror(index(EPS!K:K,match(A73,EPS!A:A,0)),index(Ghosts!K:K,match(A73,Ghosts!A:A,0)))*2)+(iferror(index(EPS!L:L,match(A73,EPS!A:A,0)),index(Ghosts!L:L,match(A73,Ghosts!A:A,0)))*2))*D73*(F73/48))</f>
        <v>10.40890981</v>
      </c>
      <c r="Z73" s="41">
        <f t="shared" si="6"/>
        <v>8.262169992</v>
      </c>
      <c r="AA73" s="41">
        <f t="array" ref="AA73">if(or(F73=0,F73=""),"",((iferror(index(EPS!H:H,match(A73,EPS!A:A,0)),index(Ghosts!H:H,match(A73,Ghosts!A:A,0)))*1.2)+(iferror(index(EPS!I:I,match(A73,EPS!A:A,0)),index(Ghosts!I:I,match(A73,Ghosts!A:A,0)))*1.2)+(iferror(index(EPS!J:J,match(A73,EPS!A:A,0)),index(Ghosts!J:J,match(A73,Ghosts!A:A,0)))*1.5)+(iferror(index(EPS!K:K,match(A73,EPS!A:A,0)),index(Ghosts!K:K,match(A73,Ghosts!A:A,0)))*3)+(iferror(index(EPS!L:L,match(A73,EPS!A:A,0)),index(Ghosts!L:L,match(A73,Ghosts!A:A,0)))*3))*D73*(F73/48))</f>
        <v>10.74172688</v>
      </c>
      <c r="AB73" s="42">
        <f t="shared" ref="AB73:AF73" si="77">if(iferror(search(AB$1,$I73),0)&gt;0,1,0)</f>
        <v>1</v>
      </c>
      <c r="AC73" s="42">
        <f t="shared" si="77"/>
        <v>1</v>
      </c>
      <c r="AD73" s="42">
        <f t="shared" si="77"/>
        <v>0</v>
      </c>
      <c r="AE73" s="42">
        <f t="shared" si="77"/>
        <v>0</v>
      </c>
      <c r="AF73" s="42">
        <f t="shared" si="77"/>
        <v>0</v>
      </c>
      <c r="AG73" s="25"/>
      <c r="AH73" s="25"/>
      <c r="AI73" s="25"/>
      <c r="AJ73" s="25"/>
      <c r="AK73" s="25"/>
      <c r="AL73" s="25"/>
    </row>
    <row r="74">
      <c r="A74" s="26" t="s">
        <v>483</v>
      </c>
      <c r="B74" s="25" t="str">
        <f t="array" ref="B74">iferror(index(FD!R:R,match($A74,FD!Q:Q,0)),index(DK!H:H,match($A74,DK!G:G,0)))</f>
        <v>DAL</v>
      </c>
      <c r="C74" s="25" t="str">
        <f t="array" ref="C74">iferror(index(FD!S:S,match($A74,FD!Q:Q,0)),index(DK!I:I,match($A74,DK!G:G,0)))</f>
        <v>WAS</v>
      </c>
      <c r="D74" s="28">
        <f t="array" ref="D74">((index(Pace!$B$2:$B$31,match($B74,Pace!$A$2:$A$31,0))*index(Pace!$B$2:$B$31,match($C74,Pace!$A$2:$A$31,0)))/Pace!$B$32)*1.025</f>
        <v>97.46930762</v>
      </c>
      <c r="E74" s="29">
        <f t="array" ref="E74">if(iferror(match($A74,Ghosts!A:A,0),0)&gt;0,0.18,((index(EPS!P:P,match($A74,EPS!A:A,0))*index(EPS!O:O,match($A74,EPS!A:A,0)))+(0.18*300))/(300+index(EPS!O:O,match($A74,EPS!A:A,0))))</f>
        <v>0.2109831676</v>
      </c>
      <c r="F74" s="30">
        <v>19.0</v>
      </c>
      <c r="G74" s="33"/>
      <c r="H74" s="34">
        <f t="shared" si="2"/>
        <v>12.95753648</v>
      </c>
      <c r="I74" s="35" t="str">
        <f t="array" ref="I74">iferror(index(DK!A:A,match($A74,DK!G:G,0)),"")</f>
        <v>PG/SG</v>
      </c>
      <c r="J74" s="36">
        <f t="array" ref="J74">iferror(index(DK!C:C,match($A74,DK!G:G,0)),"")</f>
        <v>3500</v>
      </c>
      <c r="K74" s="28">
        <f t="array" ref="K74">iferror(if(or(H74=0,H74=""),"",(H74/index(DK!C:C,match(A74,DK!G:G,0))*1000)),"")</f>
        <v>3.702153279</v>
      </c>
      <c r="L74" s="28">
        <f t="array" ref="L74">iferror(if(or(H74="",H74=0),"",((H74^sqrt(3))/index(DK!C:C,match(A74,DK!G:G,0)))*100),"")</f>
        <v>2.414778755</v>
      </c>
      <c r="M74" s="34">
        <f t="shared" si="3"/>
        <v>12.84149784</v>
      </c>
      <c r="N74" s="35" t="str">
        <f t="array" ref="N74">iferror(index(FD!B:B,match($A74,FD!Q:Q,0)),"")</f>
        <v>SG</v>
      </c>
      <c r="O74" s="36">
        <f t="array" ref="O74">iferror(index(FD!H:H,match($A74,FD!Q:Q,0)),"")</f>
        <v>3800</v>
      </c>
      <c r="P74" s="28">
        <f t="array" ref="P74">iferror(if(or(M74=0,M74=""),"",(M74/index(FD!H:H,match(A74,FD!Q:Q,0))*1000)),"")</f>
        <v>3.379341537</v>
      </c>
      <c r="Q74" s="37">
        <f t="array" ref="Q74">iferror(if(or(M74="",M74=0),"",((M74^sqrt(3))/index(FD!H:H,match(A74,FD!Q:Q,0)))*100),"")</f>
        <v>2.189752811</v>
      </c>
      <c r="R74" s="38">
        <f t="shared" si="4"/>
        <v>8.220930734</v>
      </c>
      <c r="S74" s="39">
        <f t="array" ref="S74">if(R74="","", if(index(Index_of_Stuff!J:J,match(B74,Index_of_Stuff!F:F,0))&gt;0,(D74-index(Index_of_Stuff!J:J,match(B74,Index_of_Stuff!F:F,0)))*(R74/index(Index_of_Stuff!I:I,match(B74,Index_of_Stuff!F:F,0))),(D74/index(Index_of_Stuff!I:I,match(B74,Index_of_Stuff!F:F,0)))*R74))</f>
        <v>7.836397124</v>
      </c>
      <c r="T74" s="40">
        <f t="array" ref="T74">if(or($F74=0,$F74=""),"", iferror(index(EPS!B:B,match($A74,EPS!$A:$A,0)),index(Ghosts!B:B,match($A74,Ghosts!$A:$A,0)))*($S74/(($F74/48)*$D74)/$E74))</f>
        <v>0.03494580174</v>
      </c>
      <c r="U74" s="40">
        <f t="array" ref="U74">if(or($F74=0,$F74=""),"", iferror(index(EPS!D:D,match($A74,EPS!$A:$A,0)),index(Ghosts!D:D,match($A74,Ghosts!$A:$A,0)))*($S74/(($F74/48)*$D74)/$E74))</f>
        <v>0.01780984386</v>
      </c>
      <c r="V74" s="40">
        <f t="array" ref="V74">if(or($F74=0,$F74=""),"", iferror(index(EPS!F:F,match($A74,EPS!$A:$A,0)),index(Ghosts!F:F,match($A74,Ghosts!$A:$A,0)))*($S74/(($F74/48)*$D74)/$E74))</f>
        <v>0.03937419535</v>
      </c>
      <c r="W74" s="40">
        <f t="array" ref="W74">if(or($F74=0,$F74=""),"", iferror(index(EPS!M:M,match($A74,EPS!$A:$A,0)),index(Ghosts!M:M,match($A74,Ghosts!$A:$A,0)))*($S74/(($F74/48)*$D74)/$E74))</f>
        <v>0.0205053878</v>
      </c>
      <c r="X74" s="39">
        <f t="shared" si="5"/>
        <v>6.225047112</v>
      </c>
      <c r="Y74" s="41">
        <f t="array" ref="Y74">if(or(F74=0,F74=""),"",((iferror(index(EPS!H:H,match(A74,EPS!A:A,0)),index(Ghosts!H:H,match(A74,Ghosts!A:A,0)))*1.25)+(iferror(index(EPS!I:I,match(A74,EPS!A:A,0)),index(Ghosts!I:I,match(A74,Ghosts!A:A,0)))*1.25)+(iferror(index(EPS!J:J,match(A74,EPS!A:A,0)),index(Ghosts!J:J,match(A74,Ghosts!A:A,0)))*1.5)+(iferror(index(EPS!K:K,match(A74,EPS!A:A,0)),index(Ghosts!K:K,match(A74,Ghosts!A:A,0)))*2)+(iferror(index(EPS!L:L,match(A74,EPS!A:A,0)),index(Ghosts!L:L,match(A74,Ghosts!A:A,0)))*2))*D74*(F74/48))</f>
        <v>6.732489363</v>
      </c>
      <c r="Z74" s="41">
        <f t="shared" si="6"/>
        <v>5.485915623</v>
      </c>
      <c r="AA74" s="41">
        <f t="array" ref="AA74">if(or(F74=0,F74=""),"",((iferror(index(EPS!H:H,match(A74,EPS!A:A,0)),index(Ghosts!H:H,match(A74,Ghosts!A:A,0)))*1.2)+(iferror(index(EPS!I:I,match(A74,EPS!A:A,0)),index(Ghosts!I:I,match(A74,Ghosts!A:A,0)))*1.2)+(iferror(index(EPS!J:J,match(A74,EPS!A:A,0)),index(Ghosts!J:J,match(A74,Ghosts!A:A,0)))*1.5)+(iferror(index(EPS!K:K,match(A74,EPS!A:A,0)),index(Ghosts!K:K,match(A74,Ghosts!A:A,0)))*3)+(iferror(index(EPS!L:L,match(A74,EPS!A:A,0)),index(Ghosts!L:L,match(A74,Ghosts!A:A,0)))*3))*D74*(F74/48))</f>
        <v>7.355582218</v>
      </c>
      <c r="AB74" s="42">
        <f t="shared" ref="AB74:AF74" si="78">if(iferror(search(AB$1,$I74),0)&gt;0,1,0)</f>
        <v>1</v>
      </c>
      <c r="AC74" s="42">
        <f t="shared" si="78"/>
        <v>1</v>
      </c>
      <c r="AD74" s="42">
        <f t="shared" si="78"/>
        <v>0</v>
      </c>
      <c r="AE74" s="42">
        <f t="shared" si="78"/>
        <v>0</v>
      </c>
      <c r="AF74" s="42">
        <f t="shared" si="78"/>
        <v>0</v>
      </c>
      <c r="AG74" s="25"/>
      <c r="AH74" s="25"/>
      <c r="AI74" s="25"/>
      <c r="AJ74" s="25"/>
      <c r="AK74" s="25"/>
      <c r="AL74" s="25"/>
    </row>
    <row r="75">
      <c r="A75" s="26" t="s">
        <v>482</v>
      </c>
      <c r="B75" s="25" t="str">
        <f t="array" ref="B75">iferror(index(FD!R:R,match($A75,FD!Q:Q,0)),index(DK!H:H,match($A75,DK!G:G,0)))</f>
        <v>DAL</v>
      </c>
      <c r="C75" s="25" t="str">
        <f t="array" ref="C75">iferror(index(FD!S:S,match($A75,FD!Q:Q,0)),index(DK!I:I,match($A75,DK!G:G,0)))</f>
        <v>WAS</v>
      </c>
      <c r="D75" s="28">
        <f t="array" ref="D75">((index(Pace!$B$2:$B$31,match($B75,Pace!$A$2:$A$31,0))*index(Pace!$B$2:$B$31,match($C75,Pace!$A$2:$A$31,0)))/Pace!$B$32)*1.025</f>
        <v>97.46930762</v>
      </c>
      <c r="E75" s="29">
        <f t="array" ref="E75">if(iferror(match($A75,Ghosts!A:A,0),0)&gt;0,0.18,((index(EPS!P:P,match($A75,EPS!A:A,0))*index(EPS!O:O,match($A75,EPS!A:A,0)))+(0.18*300))/(300+index(EPS!O:O,match($A75,EPS!A:A,0))))</f>
        <v>0.1645922573</v>
      </c>
      <c r="F75" s="30">
        <v>18.0</v>
      </c>
      <c r="G75" s="33"/>
      <c r="H75" s="34">
        <f t="shared" si="2"/>
        <v>15.45381164</v>
      </c>
      <c r="I75" s="35" t="str">
        <f t="array" ref="I75">iferror(index(DK!A:A,match($A75,DK!G:G,0)),"")</f>
        <v>PF/C</v>
      </c>
      <c r="J75" s="36">
        <f t="array" ref="J75">iferror(index(DK!C:C,match($A75,DK!G:G,0)),"")</f>
        <v>3200</v>
      </c>
      <c r="K75" s="28">
        <f t="array" ref="K75">iferror(if(or(H75=0,H75=""),"",(H75/index(DK!C:C,match(A75,DK!G:G,0))*1000)),"")</f>
        <v>4.829316139</v>
      </c>
      <c r="L75" s="28">
        <f t="array" ref="L75">iferror(if(or(H75="",H75=0),"",((H75^sqrt(3))/index(DK!C:C,match(A75,DK!G:G,0)))*100),"")</f>
        <v>3.583604871</v>
      </c>
      <c r="M75" s="34">
        <f t="shared" si="3"/>
        <v>16.02607479</v>
      </c>
      <c r="N75" s="35" t="str">
        <f t="array" ref="N75">iferror(index(FD!B:B,match($A75,FD!Q:Q,0)),"")</f>
        <v>PF</v>
      </c>
      <c r="O75" s="36">
        <f t="array" ref="O75">iferror(index(FD!H:H,match($A75,FD!Q:Q,0)),"")</f>
        <v>3400</v>
      </c>
      <c r="P75" s="28">
        <f t="array" ref="P75">iferror(if(or(M75=0,M75=""),"",(M75/index(FD!H:H,match(A75,FD!Q:Q,0))*1000)),"")</f>
        <v>4.713551408</v>
      </c>
      <c r="Q75" s="37">
        <f t="array" ref="Q75">iferror(if(or(M75="",M75=0),"",((M75^sqrt(3))/index(FD!H:H,match(A75,FD!Q:Q,0)))*100),"")</f>
        <v>3.592054748</v>
      </c>
      <c r="R75" s="38">
        <f t="shared" si="4"/>
        <v>5.827320456</v>
      </c>
      <c r="S75" s="39">
        <f t="array" ref="S75">if(R75="","", if(index(Index_of_Stuff!J:J,match(B75,Index_of_Stuff!F:F,0))&gt;0,(D75-index(Index_of_Stuff!J:J,match(B75,Index_of_Stuff!F:F,0)))*(R75/index(Index_of_Stuff!I:I,match(B75,Index_of_Stuff!F:F,0))),(D75/index(Index_of_Stuff!I:I,match(B75,Index_of_Stuff!F:F,0)))*R75))</f>
        <v>5.554747844</v>
      </c>
      <c r="T75" s="40">
        <f t="array" ref="T75">if(or($F75=0,$F75=""),"", iferror(index(EPS!B:B,match($A75,EPS!$A:$A,0)),index(Ghosts!B:B,match($A75,Ghosts!$A:$A,0)))*($S75/(($F75/48)*$D75)/$E75))</f>
        <v>0.0590006311</v>
      </c>
      <c r="U75" s="40">
        <f t="array" ref="U75">if(or($F75=0,$F75=""),"", iferror(index(EPS!D:D,match($A75,EPS!$A:$A,0)),index(Ghosts!D:D,match($A75,Ghosts!$A:$A,0)))*($S75/(($F75/48)*$D75)/$E75))</f>
        <v>0.006370960166</v>
      </c>
      <c r="V75" s="40">
        <f t="array" ref="V75">if(or($F75=0,$F75=""),"", iferror(index(EPS!F:F,match($A75,EPS!$A:$A,0)),index(Ghosts!F:F,match($A75,Ghosts!$A:$A,0)))*($S75/(($F75/48)*$D75)/$E75))</f>
        <v>0.03600977485</v>
      </c>
      <c r="W75" s="40">
        <f t="array" ref="W75">if(or($F75=0,$F75=""),"", iferror(index(EPS!M:M,match($A75,EPS!$A:$A,0)),index(Ghosts!M:M,match($A75,Ghosts!$A:$A,0)))*($S75/(($F75/48)*$D75)/$E75))</f>
        <v>0.01606589955</v>
      </c>
      <c r="X75" s="39">
        <f t="shared" si="5"/>
        <v>6.150670823</v>
      </c>
      <c r="Y75" s="41">
        <f t="array" ref="Y75">if(or(F75=0,F75=""),"",((iferror(index(EPS!H:H,match(A75,EPS!A:A,0)),index(Ghosts!H:H,match(A75,Ghosts!A:A,0)))*1.25)+(iferror(index(EPS!I:I,match(A75,EPS!A:A,0)),index(Ghosts!I:I,match(A75,Ghosts!A:A,0)))*1.25)+(iferror(index(EPS!J:J,match(A75,EPS!A:A,0)),index(Ghosts!J:J,match(A75,Ghosts!A:A,0)))*1.5)+(iferror(index(EPS!K:K,match(A75,EPS!A:A,0)),index(Ghosts!K:K,match(A75,Ghosts!A:A,0)))*2)+(iferror(index(EPS!L:L,match(A75,EPS!A:A,0)),index(Ghosts!L:L,match(A75,Ghosts!A:A,0)))*2))*D75*(F75/48))</f>
        <v>9.303140821</v>
      </c>
      <c r="Z75" s="41">
        <f t="shared" si="6"/>
        <v>5.740626102</v>
      </c>
      <c r="AA75" s="41">
        <f t="array" ref="AA75">if(or(F75=0,F75=""),"",((iferror(index(EPS!H:H,match(A75,EPS!A:A,0)),index(Ghosts!H:H,match(A75,Ghosts!A:A,0)))*1.2)+(iferror(index(EPS!I:I,match(A75,EPS!A:A,0)),index(Ghosts!I:I,match(A75,Ghosts!A:A,0)))*1.2)+(iferror(index(EPS!J:J,match(A75,EPS!A:A,0)),index(Ghosts!J:J,match(A75,Ghosts!A:A,0)))*1.5)+(iferror(index(EPS!K:K,match(A75,EPS!A:A,0)),index(Ghosts!K:K,match(A75,Ghosts!A:A,0)))*3)+(iferror(index(EPS!L:L,match(A75,EPS!A:A,0)),index(Ghosts!L:L,match(A75,Ghosts!A:A,0)))*3))*D75*(F75/48))</f>
        <v>10.28544869</v>
      </c>
      <c r="AB75" s="42">
        <f t="shared" ref="AB75:AF75" si="79">if(iferror(search(AB$1,$I75),0)&gt;0,1,0)</f>
        <v>0</v>
      </c>
      <c r="AC75" s="42">
        <f t="shared" si="79"/>
        <v>0</v>
      </c>
      <c r="AD75" s="42">
        <f t="shared" si="79"/>
        <v>0</v>
      </c>
      <c r="AE75" s="42">
        <f t="shared" si="79"/>
        <v>1</v>
      </c>
      <c r="AF75" s="42">
        <f t="shared" si="79"/>
        <v>1</v>
      </c>
      <c r="AG75" s="25"/>
      <c r="AH75" s="25"/>
      <c r="AI75" s="25"/>
      <c r="AJ75" s="25"/>
      <c r="AK75" s="25"/>
      <c r="AL75" s="25"/>
    </row>
    <row r="76">
      <c r="A76" s="26" t="s">
        <v>481</v>
      </c>
      <c r="B76" s="25" t="str">
        <f t="array" ref="B76">iferror(index(FD!R:R,match($A76,FD!Q:Q,0)),index(DK!H:H,match($A76,DK!G:G,0)))</f>
        <v>DAL</v>
      </c>
      <c r="C76" s="25" t="str">
        <f t="array" ref="C76">iferror(index(FD!S:S,match($A76,FD!Q:Q,0)),index(DK!I:I,match($A76,DK!G:G,0)))</f>
        <v>WAS</v>
      </c>
      <c r="D76" s="28">
        <f t="array" ref="D76">((index(Pace!$B$2:$B$31,match($B76,Pace!$A$2:$A$31,0))*index(Pace!$B$2:$B$31,match($C76,Pace!$A$2:$A$31,0)))/Pace!$B$32)*1.025</f>
        <v>97.46930762</v>
      </c>
      <c r="E76" s="29">
        <f t="array" ref="E76">if(iferror(match($A76,Ghosts!A:A,0),0)&gt;0,0.18,((index(EPS!P:P,match($A76,EPS!A:A,0))*index(EPS!O:O,match($A76,EPS!A:A,0)))+(0.18*300))/(300+index(EPS!O:O,match($A76,EPS!A:A,0))))</f>
        <v>0.1684069264</v>
      </c>
      <c r="F76" s="30">
        <v>17.0</v>
      </c>
      <c r="G76" s="33"/>
      <c r="H76" s="34">
        <f t="shared" si="2"/>
        <v>16.27248781</v>
      </c>
      <c r="I76" s="35" t="str">
        <f t="array" ref="I76">iferror(index(DK!A:A,match($A76,DK!G:G,0)),"")</f>
        <v>C</v>
      </c>
      <c r="J76" s="36">
        <f t="array" ref="J76">iferror(index(DK!C:C,match($A76,DK!G:G,0)),"")</f>
        <v>3500</v>
      </c>
      <c r="K76" s="28">
        <f t="array" ref="K76">iferror(if(or(H76=0,H76=""),"",(H76/index(DK!C:C,match(A76,DK!G:G,0))*1000)),"")</f>
        <v>4.649282233</v>
      </c>
      <c r="L76" s="28">
        <f t="array" ref="L76">iferror(if(or(H76="",H76=0),"",((H76^sqrt(3))/index(DK!C:C,match(A76,DK!G:G,0)))*100),"")</f>
        <v>3.582875825</v>
      </c>
      <c r="M76" s="34">
        <f t="shared" si="3"/>
        <v>17.24060514</v>
      </c>
      <c r="N76" s="35" t="str">
        <f t="array" ref="N76">iferror(index(FD!B:B,match($A76,FD!Q:Q,0)),"")</f>
        <v>C</v>
      </c>
      <c r="O76" s="36">
        <f t="array" ref="O76">iferror(index(FD!H:H,match($A76,FD!Q:Q,0)),"")</f>
        <v>3700</v>
      </c>
      <c r="P76" s="28">
        <f t="array" ref="P76">iferror(if(or(M76=0,M76=""),"",(M76/index(FD!H:H,match(A76,FD!Q:Q,0))*1000)),"")</f>
        <v>4.65962301</v>
      </c>
      <c r="Q76" s="37">
        <f t="array" ref="Q76">iferror(if(or(M76="",M76=0),"",((M76^sqrt(3))/index(FD!H:H,match(A76,FD!Q:Q,0)))*100),"")</f>
        <v>3.746019564</v>
      </c>
      <c r="R76" s="38">
        <f t="shared" si="4"/>
        <v>5.650500099</v>
      </c>
      <c r="S76" s="39">
        <f t="array" ref="S76">if(R76="","", if(index(Index_of_Stuff!J:J,match(B76,Index_of_Stuff!F:F,0))&gt;0,(D76-index(Index_of_Stuff!J:J,match(B76,Index_of_Stuff!F:F,0)))*(R76/index(Index_of_Stuff!I:I,match(B76,Index_of_Stuff!F:F,0))),(D76/index(Index_of_Stuff!I:I,match(B76,Index_of_Stuff!F:F,0)))*R76))</f>
        <v>5.386198249</v>
      </c>
      <c r="T76" s="40">
        <f t="array" ref="T76">if(or($F76=0,$F76=""),"", iferror(index(EPS!B:B,match($A76,EPS!$A:$A,0)),index(Ghosts!B:B,match($A76,Ghosts!$A:$A,0)))*($S76/(($F76/48)*$D76)/$E76))</f>
        <v>0.06995097487</v>
      </c>
      <c r="U76" s="40">
        <f t="array" ref="U76">if(or($F76=0,$F76=""),"", iferror(index(EPS!D:D,match($A76,EPS!$A:$A,0)),index(Ghosts!D:D,match($A76,Ghosts!$A:$A,0)))*($S76/(($F76/48)*$D76)/$E76))</f>
        <v>0.00009265029784</v>
      </c>
      <c r="V76" s="40">
        <f t="array" ref="V76">if(or($F76=0,$F76=""),"", iferror(index(EPS!F:F,match($A76,EPS!$A:$A,0)),index(Ghosts!F:F,match($A76,Ghosts!$A:$A,0)))*($S76/(($F76/48)*$D76)/$E76))</f>
        <v>0.03113050007</v>
      </c>
      <c r="W76" s="40">
        <f t="array" ref="W76">if(or($F76=0,$F76=""),"", iferror(index(EPS!M:M,match($A76,EPS!$A:$A,0)),index(Ghosts!M:M,match($A76,Ghosts!$A:$A,0)))*($S76/(($F76/48)*$D76)/$E76))</f>
        <v>0.02788773965</v>
      </c>
      <c r="X76" s="39">
        <f t="shared" si="5"/>
        <v>5.433951573</v>
      </c>
      <c r="Y76" s="41">
        <f t="array" ref="Y76">if(or(F76=0,F76=""),"",((iferror(index(EPS!H:H,match(A76,EPS!A:A,0)),index(Ghosts!H:H,match(A76,Ghosts!A:A,0)))*1.25)+(iferror(index(EPS!I:I,match(A76,EPS!A:A,0)),index(Ghosts!I:I,match(A76,Ghosts!A:A,0)))*1.25)+(iferror(index(EPS!J:J,match(A76,EPS!A:A,0)),index(Ghosts!J:J,match(A76,Ghosts!A:A,0)))*1.5)+(iferror(index(EPS!K:K,match(A76,EPS!A:A,0)),index(Ghosts!K:K,match(A76,Ghosts!A:A,0)))*2)+(iferror(index(EPS!L:L,match(A76,EPS!A:A,0)),index(Ghosts!L:L,match(A76,Ghosts!A:A,0)))*2))*D76*(F76/48))</f>
        <v>10.83853624</v>
      </c>
      <c r="Z76" s="41">
        <f t="shared" si="6"/>
        <v>4.951004729</v>
      </c>
      <c r="AA76" s="41">
        <f t="array" ref="AA76">if(or(F76=0,F76=""),"",((iferror(index(EPS!H:H,match(A76,EPS!A:A,0)),index(Ghosts!H:H,match(A76,Ghosts!A:A,0)))*1.2)+(iferror(index(EPS!I:I,match(A76,EPS!A:A,0)),index(Ghosts!I:I,match(A76,Ghosts!A:A,0)))*1.2)+(iferror(index(EPS!J:J,match(A76,EPS!A:A,0)),index(Ghosts!J:J,match(A76,Ghosts!A:A,0)))*1.5)+(iferror(index(EPS!K:K,match(A76,EPS!A:A,0)),index(Ghosts!K:K,match(A76,Ghosts!A:A,0)))*3)+(iferror(index(EPS!L:L,match(A76,EPS!A:A,0)),index(Ghosts!L:L,match(A76,Ghosts!A:A,0)))*3))*D76*(F76/48))</f>
        <v>12.28960041</v>
      </c>
      <c r="AB76" s="42">
        <f t="shared" ref="AB76:AF76" si="80">if(iferror(search(AB$1,$I76),0)&gt;0,1,0)</f>
        <v>0</v>
      </c>
      <c r="AC76" s="42">
        <f t="shared" si="80"/>
        <v>0</v>
      </c>
      <c r="AD76" s="42">
        <f t="shared" si="80"/>
        <v>0</v>
      </c>
      <c r="AE76" s="42">
        <f t="shared" si="80"/>
        <v>0</v>
      </c>
      <c r="AF76" s="42">
        <f t="shared" si="80"/>
        <v>1</v>
      </c>
      <c r="AG76" s="25"/>
      <c r="AH76" s="25"/>
      <c r="AI76" s="25"/>
      <c r="AJ76" s="25"/>
      <c r="AK76" s="25"/>
      <c r="AL76" s="25"/>
    </row>
    <row r="77">
      <c r="A77" s="26" t="s">
        <v>484</v>
      </c>
      <c r="B77" s="25" t="str">
        <f t="array" ref="B77">iferror(index(FD!R:R,match($A77,FD!Q:Q,0)),index(DK!H:H,match($A77,DK!G:G,0)))</f>
        <v>DAL</v>
      </c>
      <c r="C77" s="25" t="str">
        <f t="array" ref="C77">iferror(index(FD!S:S,match($A77,FD!Q:Q,0)),index(DK!I:I,match($A77,DK!G:G,0)))</f>
        <v>WAS</v>
      </c>
      <c r="D77" s="28">
        <f t="array" ref="D77">((index(Pace!$B$2:$B$31,match($B77,Pace!$A$2:$A$31,0))*index(Pace!$B$2:$B$31,match($C77,Pace!$A$2:$A$31,0)))/Pace!$B$32)*1.025</f>
        <v>97.46930762</v>
      </c>
      <c r="E77" s="29">
        <f t="array" ref="E77">if(iferror(match($A77,Ghosts!A:A,0),0)&gt;0,0.18,((index(EPS!P:P,match($A77,EPS!A:A,0))*index(EPS!O:O,match($A77,EPS!A:A,0)))+(0.18*300))/(300+index(EPS!O:O,match($A77,EPS!A:A,0))))</f>
        <v>0.1284072863</v>
      </c>
      <c r="F77" s="30">
        <v>12.0</v>
      </c>
      <c r="G77" s="33"/>
      <c r="H77" s="34">
        <f t="shared" si="2"/>
        <v>10.66915788</v>
      </c>
      <c r="I77" s="35" t="str">
        <f t="array" ref="I77">iferror(index(DK!A:A,match($A77,DK!G:G,0)),"")</f>
        <v>C</v>
      </c>
      <c r="J77" s="36">
        <f t="array" ref="J77">iferror(index(DK!C:C,match($A77,DK!G:G,0)),"")</f>
        <v>3000</v>
      </c>
      <c r="K77" s="28">
        <f t="array" ref="K77">iferror(if(or(H77=0,H77=""),"",(H77/index(DK!C:C,match(A77,DK!G:G,0))*1000)),"")</f>
        <v>3.556385962</v>
      </c>
      <c r="L77" s="28">
        <f t="array" ref="L77">iferror(if(or(H77="",H77=0),"",((H77^sqrt(3))/index(DK!C:C,match(A77,DK!G:G,0)))*100),"")</f>
        <v>2.012113097</v>
      </c>
      <c r="M77" s="34">
        <f t="shared" si="3"/>
        <v>11.411945</v>
      </c>
      <c r="N77" s="35" t="str">
        <f t="array" ref="N77">iferror(index(FD!B:B,match($A77,FD!Q:Q,0)),"")</f>
        <v>C</v>
      </c>
      <c r="O77" s="36">
        <f t="array" ref="O77">iferror(index(FD!H:H,match($A77,FD!Q:Q,0)),"")</f>
        <v>3400</v>
      </c>
      <c r="P77" s="28">
        <f t="array" ref="P77">iferror(if(or(M77=0,M77=""),"",(M77/index(FD!H:H,match(A77,FD!Q:Q,0))*1000)),"")</f>
        <v>3.356454411</v>
      </c>
      <c r="Q77" s="37">
        <f t="array" ref="Q77">iferror(if(or(M77="",M77=0),"",((M77^sqrt(3))/index(FD!H:H,match(A77,FD!Q:Q,0)))*100),"")</f>
        <v>1.99490286</v>
      </c>
      <c r="R77" s="38">
        <f t="shared" si="4"/>
        <v>2.93369168</v>
      </c>
      <c r="S77" s="39">
        <f t="array" ref="S77">if(R77="","", if(index(Index_of_Stuff!J:J,match(B77,Index_of_Stuff!F:F,0))&gt;0,(D77-index(Index_of_Stuff!J:J,match(B77,Index_of_Stuff!F:F,0)))*(R77/index(Index_of_Stuff!I:I,match(B77,Index_of_Stuff!F:F,0))),(D77/index(Index_of_Stuff!I:I,match(B77,Index_of_Stuff!F:F,0)))*R77))</f>
        <v>2.796468404</v>
      </c>
      <c r="T77" s="40">
        <f t="array" ref="T77">if(or($F77=0,$F77=""),"", iferror(index(EPS!B:B,match($A77,EPS!$A:$A,0)),index(Ghosts!B:B,match($A77,Ghosts!$A:$A,0)))*($S77/(($F77/48)*$D77)/$E77))</f>
        <v>0.04879833474</v>
      </c>
      <c r="U77" s="40">
        <f t="array" ref="U77">if(or($F77=0,$F77=""),"", iferror(index(EPS!D:D,match($A77,EPS!$A:$A,0)),index(Ghosts!D:D,match($A77,Ghosts!$A:$A,0)))*($S77/(($F77/48)*$D77)/$E77))</f>
        <v>0.0006256196761</v>
      </c>
      <c r="V77" s="40">
        <f t="array" ref="V77">if(or($F77=0,$F77=""),"", iferror(index(EPS!F:F,match($A77,EPS!$A:$A,0)),index(Ghosts!F:F,match($A77,Ghosts!$A:$A,0)))*($S77/(($F77/48)*$D77)/$E77))</f>
        <v>0.02216481138</v>
      </c>
      <c r="W77" s="40">
        <f t="array" ref="W77">if(or($F77=0,$F77=""),"", iferror(index(EPS!M:M,match($A77,EPS!$A:$A,0)),index(Ghosts!M:M,match($A77,Ghosts!$A:$A,0)))*($S77/(($F77/48)*$D77)/$E77))</f>
        <v>0.02305855378</v>
      </c>
      <c r="X77" s="39">
        <f t="shared" si="5"/>
        <v>2.690685873</v>
      </c>
      <c r="Y77" s="41">
        <f t="array" ref="Y77">if(or(F77=0,F77=""),"",((iferror(index(EPS!H:H,match(A77,EPS!A:A,0)),index(Ghosts!H:H,match(A77,Ghosts!A:A,0)))*1.25)+(iferror(index(EPS!I:I,match(A77,EPS!A:A,0)),index(Ghosts!I:I,match(A77,Ghosts!A:A,0)))*1.25)+(iferror(index(EPS!J:J,match(A77,EPS!A:A,0)),index(Ghosts!J:J,match(A77,Ghosts!A:A,0)))*1.5)+(iferror(index(EPS!K:K,match(A77,EPS!A:A,0)),index(Ghosts!K:K,match(A77,Ghosts!A:A,0)))*2)+(iferror(index(EPS!L:L,match(A77,EPS!A:A,0)),index(Ghosts!L:L,match(A77,Ghosts!A:A,0)))*2))*D77*(F77/48))</f>
        <v>7.978472012</v>
      </c>
      <c r="Z77" s="41">
        <f t="shared" si="6"/>
        <v>2.402125874</v>
      </c>
      <c r="AA77" s="41">
        <f t="array" ref="AA77">if(or(F77=0,F77=""),"",((iferror(index(EPS!H:H,match(A77,EPS!A:A,0)),index(Ghosts!H:H,match(A77,Ghosts!A:A,0)))*1.2)+(iferror(index(EPS!I:I,match(A77,EPS!A:A,0)),index(Ghosts!I:I,match(A77,Ghosts!A:A,0)))*1.2)+(iferror(index(EPS!J:J,match(A77,EPS!A:A,0)),index(Ghosts!J:J,match(A77,Ghosts!A:A,0)))*1.5)+(iferror(index(EPS!K:K,match(A77,EPS!A:A,0)),index(Ghosts!K:K,match(A77,Ghosts!A:A,0)))*3)+(iferror(index(EPS!L:L,match(A77,EPS!A:A,0)),index(Ghosts!L:L,match(A77,Ghosts!A:A,0)))*3))*D77*(F77/48))</f>
        <v>9.009819123</v>
      </c>
      <c r="AB77" s="42">
        <f t="shared" ref="AB77:AF77" si="81">if(iferror(search(AB$1,$I77),0)&gt;0,1,0)</f>
        <v>0</v>
      </c>
      <c r="AC77" s="42">
        <f t="shared" si="81"/>
        <v>0</v>
      </c>
      <c r="AD77" s="42">
        <f t="shared" si="81"/>
        <v>0</v>
      </c>
      <c r="AE77" s="42">
        <f t="shared" si="81"/>
        <v>0</v>
      </c>
      <c r="AF77" s="42">
        <f t="shared" si="81"/>
        <v>1</v>
      </c>
      <c r="AG77" s="25"/>
      <c r="AH77" s="25"/>
      <c r="AI77" s="25"/>
      <c r="AJ77" s="25"/>
      <c r="AK77" s="25"/>
      <c r="AL77" s="25"/>
    </row>
    <row r="78">
      <c r="A78" s="26" t="s">
        <v>490</v>
      </c>
      <c r="B78" s="25" t="str">
        <f t="array" ref="B78">iferror(index(FD!R:R,match($A78,FD!Q:Q,0)),index(DK!H:H,match($A78,DK!G:G,0)))</f>
        <v>DAL</v>
      </c>
      <c r="C78" s="25" t="str">
        <f t="array" ref="C78">iferror(index(FD!S:S,match($A78,FD!Q:Q,0)),index(DK!I:I,match($A78,DK!G:G,0)))</f>
        <v>WAS</v>
      </c>
      <c r="D78" s="28">
        <f t="array" ref="D78">((index(Pace!$B$2:$B$31,match($B78,Pace!$A$2:$A$31,0))*index(Pace!$B$2:$B$31,match($C78,Pace!$A$2:$A$31,0)))/Pace!$B$32)*1.025</f>
        <v>97.46930762</v>
      </c>
      <c r="E78" s="29">
        <f t="array" ref="E78">if(iferror(match($A78,Ghosts!A:A,0),0)&gt;0,0.18,((index(EPS!P:P,match($A78,EPS!A:A,0))*index(EPS!O:O,match($A78,EPS!A:A,0)))+(0.18*300))/(300+index(EPS!O:O,match($A78,EPS!A:A,0))))</f>
        <v>0.1683333333</v>
      </c>
      <c r="F78" s="30">
        <v>10.0</v>
      </c>
      <c r="G78" s="33"/>
      <c r="H78" s="34">
        <f t="shared" si="2"/>
        <v>8.637574577</v>
      </c>
      <c r="I78" s="35" t="str">
        <f t="array" ref="I78">iferror(index(DK!A:A,match($A78,DK!G:G,0)),"")</f>
        <v>PF</v>
      </c>
      <c r="J78" s="36">
        <f t="array" ref="J78">iferror(index(DK!C:C,match($A78,DK!G:G,0)),"")</f>
        <v>3000</v>
      </c>
      <c r="K78" s="28">
        <f t="array" ref="K78">iferror(if(or(H78=0,H78=""),"",(H78/index(DK!C:C,match(A78,DK!G:G,0))*1000)),"")</f>
        <v>2.879191526</v>
      </c>
      <c r="L78" s="28">
        <f t="array" ref="L78">iferror(if(or(H78="",H78=0),"",((H78^sqrt(3))/index(DK!C:C,match(A78,DK!G:G,0)))*100),"")</f>
        <v>1.395587067</v>
      </c>
      <c r="M78" s="34">
        <f t="shared" si="3"/>
        <v>8.745790276</v>
      </c>
      <c r="N78" s="35" t="str">
        <f t="array" ref="N78">iferror(index(FD!B:B,match($A78,FD!Q:Q,0)),"")</f>
        <v>PF</v>
      </c>
      <c r="O78" s="36">
        <f t="array" ref="O78">iferror(index(FD!H:H,match($A78,FD!Q:Q,0)),"")</f>
        <v>3100</v>
      </c>
      <c r="P78" s="28">
        <f t="array" ref="P78">iferror(if(or(M78=0,M78=""),"",(M78/index(FD!H:H,match(A78,FD!Q:Q,0))*1000)),"")</f>
        <v>2.82122267</v>
      </c>
      <c r="Q78" s="37">
        <f t="array" ref="Q78">iferror(if(or(M78="",M78=0),"",((M78^sqrt(3))/index(FD!H:H,match(A78,FD!Q:Q,0)))*100),"")</f>
        <v>1.38000966</v>
      </c>
      <c r="R78" s="38">
        <f t="shared" si="4"/>
        <v>3.322151046</v>
      </c>
      <c r="S78" s="39">
        <f t="array" ref="S78">if(R78="","", if(index(Index_of_Stuff!J:J,match(B78,Index_of_Stuff!F:F,0))&gt;0,(D78-index(Index_of_Stuff!J:J,match(B78,Index_of_Stuff!F:F,0)))*(R78/index(Index_of_Stuff!I:I,match(B78,Index_of_Stuff!F:F,0))),(D78/index(Index_of_Stuff!I:I,match(B78,Index_of_Stuff!F:F,0)))*R78))</f>
        <v>3.166757603</v>
      </c>
      <c r="T78" s="40">
        <f t="array" ref="T78">if(or($F78=0,$F78=""),"", iferror(index(EPS!B:B,match($A78,EPS!$A:$A,0)),index(Ghosts!B:B,match($A78,Ghosts!$A:$A,0)))*($S78/(($F78/48)*$D78)/$E78))</f>
        <v>0.06448033638</v>
      </c>
      <c r="U78" s="40">
        <f t="array" ref="U78">if(or($F78=0,$F78=""),"", iferror(index(EPS!D:D,match($A78,EPS!$A:$A,0)),index(Ghosts!D:D,match($A78,Ghosts!$A:$A,0)))*($S78/(($F78/48)*$D78)/$E78))</f>
        <v>0.01102465521</v>
      </c>
      <c r="V78" s="40">
        <f t="array" ref="V78">if(or($F78=0,$F78=""),"", iferror(index(EPS!F:F,match($A78,EPS!$A:$A,0)),index(Ghosts!F:F,match($A78,Ghosts!$A:$A,0)))*($S78/(($F78/48)*$D78)/$E78))</f>
        <v>0.03362983061</v>
      </c>
      <c r="W78" s="40">
        <f t="array" ref="W78">if(or($F78=0,$F78=""),"", iferror(index(EPS!M:M,match($A78,EPS!$A:$A,0)),index(Ghosts!M:M,match($A78,Ghosts!$A:$A,0)))*($S78/(($F78/48)*$D78)/$E78))</f>
        <v>0.02371690533</v>
      </c>
      <c r="X78" s="39">
        <f t="shared" si="5"/>
        <v>3.844318313</v>
      </c>
      <c r="Y78" s="41">
        <f t="array" ref="Y78">if(or(F78=0,F78=""),"",((iferror(index(EPS!H:H,match(A78,EPS!A:A,0)),index(Ghosts!H:H,match(A78,Ghosts!A:A,0)))*1.25)+(iferror(index(EPS!I:I,match(A78,EPS!A:A,0)),index(Ghosts!I:I,match(A78,Ghosts!A:A,0)))*1.25)+(iferror(index(EPS!J:J,match(A78,EPS!A:A,0)),index(Ghosts!J:J,match(A78,Ghosts!A:A,0)))*1.5)+(iferror(index(EPS!K:K,match(A78,EPS!A:A,0)),index(Ghosts!K:K,match(A78,Ghosts!A:A,0)))*2)+(iferror(index(EPS!L:L,match(A78,EPS!A:A,0)),index(Ghosts!L:L,match(A78,Ghosts!A:A,0)))*2))*D78*(F78/48))</f>
        <v>4.793256263</v>
      </c>
      <c r="Z78" s="41">
        <f t="shared" si="6"/>
        <v>3.491585412</v>
      </c>
      <c r="AA78" s="41">
        <f t="array" ref="AA78">if(or(F78=0,F78=""),"",((iferror(index(EPS!H:H,match(A78,EPS!A:A,0)),index(Ghosts!H:H,match(A78,Ghosts!A:A,0)))*1.2)+(iferror(index(EPS!I:I,match(A78,EPS!A:A,0)),index(Ghosts!I:I,match(A78,Ghosts!A:A,0)))*1.2)+(iferror(index(EPS!J:J,match(A78,EPS!A:A,0)),index(Ghosts!J:J,match(A78,Ghosts!A:A,0)))*1.5)+(iferror(index(EPS!K:K,match(A78,EPS!A:A,0)),index(Ghosts!K:K,match(A78,Ghosts!A:A,0)))*3)+(iferror(index(EPS!L:L,match(A78,EPS!A:A,0)),index(Ghosts!L:L,match(A78,Ghosts!A:A,0)))*3))*D78*(F78/48))</f>
        <v>5.254204864</v>
      </c>
      <c r="AB78" s="42">
        <f t="shared" ref="AB78:AF78" si="82">if(iferror(search(AB$1,$I78),0)&gt;0,1,0)</f>
        <v>0</v>
      </c>
      <c r="AC78" s="42">
        <f t="shared" si="82"/>
        <v>0</v>
      </c>
      <c r="AD78" s="42">
        <f t="shared" si="82"/>
        <v>0</v>
      </c>
      <c r="AE78" s="42">
        <f t="shared" si="82"/>
        <v>1</v>
      </c>
      <c r="AF78" s="42">
        <f t="shared" si="82"/>
        <v>0</v>
      </c>
      <c r="AG78" s="25"/>
      <c r="AH78" s="25"/>
      <c r="AI78" s="25"/>
      <c r="AJ78" s="25"/>
      <c r="AK78" s="25"/>
      <c r="AL78" s="25"/>
    </row>
    <row r="79">
      <c r="A79" s="26" t="s">
        <v>485</v>
      </c>
      <c r="B79" s="25" t="str">
        <f t="array" ref="B79">iferror(index(FD!R:R,match($A79,FD!Q:Q,0)),index(DK!H:H,match($A79,DK!G:G,0)))</f>
        <v>DAL</v>
      </c>
      <c r="C79" s="25" t="str">
        <f t="array" ref="C79">iferror(index(FD!S:S,match($A79,FD!Q:Q,0)),index(DK!I:I,match($A79,DK!G:G,0)))</f>
        <v>WAS</v>
      </c>
      <c r="D79" s="28">
        <f t="array" ref="D79">((index(Pace!$B$2:$B$31,match($B79,Pace!$A$2:$A$31,0))*index(Pace!$B$2:$B$31,match($C79,Pace!$A$2:$A$31,0)))/Pace!$B$32)*1.025</f>
        <v>97.46930762</v>
      </c>
      <c r="E79" s="29">
        <f t="array" ref="E79">if(iferror(match($A79,Ghosts!A:A,0),0)&gt;0,0.18,((index(EPS!P:P,match($A79,EPS!A:A,0))*index(EPS!O:O,match($A79,EPS!A:A,0)))+(0.18*300))/(300+index(EPS!O:O,match($A79,EPS!A:A,0))))</f>
        <v>0.1187264957</v>
      </c>
      <c r="F79" s="30">
        <v>0.0</v>
      </c>
      <c r="G79" s="33"/>
      <c r="H79" s="34" t="str">
        <f t="shared" si="2"/>
        <v/>
      </c>
      <c r="I79" s="35" t="str">
        <f t="array" ref="I79">iferror(index(DK!A:A,match($A79,DK!G:G,0)),"")</f>
        <v>SF</v>
      </c>
      <c r="J79" s="36">
        <f t="array" ref="J79">iferror(index(DK!C:C,match($A79,DK!G:G,0)),"")</f>
        <v>3000</v>
      </c>
      <c r="K79" s="28" t="str">
        <f t="array" ref="K79">iferror(if(or(H79=0,H79=""),"",(H79/index(DK!C:C,match(A79,DK!G:G,0))*1000)),"")</f>
        <v/>
      </c>
      <c r="L79" s="28" t="str">
        <f t="array" ref="L79">iferror(if(or(H79="",H79=0),"",((H79^sqrt(3))/index(DK!C:C,match(A79,DK!G:G,0)))*100),"")</f>
        <v/>
      </c>
      <c r="M79" s="34" t="str">
        <f t="shared" si="3"/>
        <v/>
      </c>
      <c r="N79" s="35" t="str">
        <f t="array" ref="N79">iferror(index(FD!B:B,match($A79,FD!Q:Q,0)),"")</f>
        <v>SF</v>
      </c>
      <c r="O79" s="36">
        <f t="array" ref="O79">iferror(index(FD!H:H,match($A79,FD!Q:Q,0)),"")</f>
        <v>3000</v>
      </c>
      <c r="P79" s="28" t="str">
        <f t="array" ref="P79">iferror(if(or(M79=0,M79=""),"",(M79/index(FD!H:H,match(A79,FD!Q:Q,0))*1000)),"")</f>
        <v/>
      </c>
      <c r="Q79" s="37" t="str">
        <f t="array" ref="Q79">iferror(if(or(M79="",M79=0),"",((M79^sqrt(3))/index(FD!H:H,match(A79,FD!Q:Q,0)))*100),"")</f>
        <v/>
      </c>
      <c r="R79" s="38" t="str">
        <f t="shared" si="4"/>
        <v/>
      </c>
      <c r="S79" s="39" t="str">
        <f t="array" ref="S79">if(R79="","", if(index(Index_of_Stuff!J:J,match(B79,Index_of_Stuff!F:F,0))&gt;0,(D79-index(Index_of_Stuff!J:J,match(B79,Index_of_Stuff!F:F,0)))*(R79/index(Index_of_Stuff!I:I,match(B79,Index_of_Stuff!F:F,0))),(D79/index(Index_of_Stuff!I:I,match(B79,Index_of_Stuff!F:F,0)))*R79))</f>
        <v/>
      </c>
      <c r="T79" s="40" t="str">
        <f t="array" ref="T79">if(or($F79=0,$F79=""),"", iferror(index(EPS!B:B,match($A79,EPS!$A:$A,0)),index(Ghosts!B:B,match($A79,Ghosts!$A:$A,0)))*($S79/(($F79/48)*$D79)/$E79))</f>
        <v/>
      </c>
      <c r="U79" s="40" t="str">
        <f t="array" ref="U79">if(or($F79=0,$F79=""),"", iferror(index(EPS!D:D,match($A79,EPS!$A:$A,0)),index(Ghosts!D:D,match($A79,Ghosts!$A:$A,0)))*($S79/(($F79/48)*$D79)/$E79))</f>
        <v/>
      </c>
      <c r="V79" s="40" t="str">
        <f t="array" ref="V79">if(or($F79=0,$F79=""),"", iferror(index(EPS!F:F,match($A79,EPS!$A:$A,0)),index(Ghosts!F:F,match($A79,Ghosts!$A:$A,0)))*($S79/(($F79/48)*$D79)/$E79))</f>
        <v/>
      </c>
      <c r="W79" s="40" t="str">
        <f t="array" ref="W79">if(or($F79=0,$F79=""),"", iferror(index(EPS!M:M,match($A79,EPS!$A:$A,0)),index(Ghosts!M:M,match($A79,Ghosts!$A:$A,0)))*($S79/(($F79/48)*$D79)/$E79))</f>
        <v/>
      </c>
      <c r="X79" s="39" t="str">
        <f t="shared" si="5"/>
        <v/>
      </c>
      <c r="Y79" s="41" t="str">
        <f t="array" ref="Y79">if(or(F79=0,F79=""),"",((iferror(index(EPS!H:H,match(A79,EPS!A:A,0)),index(Ghosts!H:H,match(A79,Ghosts!A:A,0)))*1.25)+(iferror(index(EPS!I:I,match(A79,EPS!A:A,0)),index(Ghosts!I:I,match(A79,Ghosts!A:A,0)))*1.25)+(iferror(index(EPS!J:J,match(A79,EPS!A:A,0)),index(Ghosts!J:J,match(A79,Ghosts!A:A,0)))*1.5)+(iferror(index(EPS!K:K,match(A79,EPS!A:A,0)),index(Ghosts!K:K,match(A79,Ghosts!A:A,0)))*2)+(iferror(index(EPS!L:L,match(A79,EPS!A:A,0)),index(Ghosts!L:L,match(A79,Ghosts!A:A,0)))*2))*D79*(F79/48))</f>
        <v/>
      </c>
      <c r="Z79" s="41" t="str">
        <f t="shared" si="6"/>
        <v/>
      </c>
      <c r="AA79" s="41" t="str">
        <f t="array" ref="AA79">if(or(F79=0,F79=""),"",((iferror(index(EPS!H:H,match(A79,EPS!A:A,0)),index(Ghosts!H:H,match(A79,Ghosts!A:A,0)))*1.2)+(iferror(index(EPS!I:I,match(A79,EPS!A:A,0)),index(Ghosts!I:I,match(A79,Ghosts!A:A,0)))*1.2)+(iferror(index(EPS!J:J,match(A79,EPS!A:A,0)),index(Ghosts!J:J,match(A79,Ghosts!A:A,0)))*1.5)+(iferror(index(EPS!K:K,match(A79,EPS!A:A,0)),index(Ghosts!K:K,match(A79,Ghosts!A:A,0)))*3)+(iferror(index(EPS!L:L,match(A79,EPS!A:A,0)),index(Ghosts!L:L,match(A79,Ghosts!A:A,0)))*3))*D79*(F79/48))</f>
        <v/>
      </c>
      <c r="AB79" s="42">
        <f t="shared" ref="AB79:AF79" si="83">if(iferror(search(AB$1,$I79),0)&gt;0,1,0)</f>
        <v>0</v>
      </c>
      <c r="AC79" s="42">
        <f t="shared" si="83"/>
        <v>0</v>
      </c>
      <c r="AD79" s="42">
        <f t="shared" si="83"/>
        <v>1</v>
      </c>
      <c r="AE79" s="42">
        <f t="shared" si="83"/>
        <v>0</v>
      </c>
      <c r="AF79" s="42">
        <f t="shared" si="83"/>
        <v>0</v>
      </c>
      <c r="AG79" s="25"/>
      <c r="AH79" s="25"/>
      <c r="AI79" s="25"/>
      <c r="AJ79" s="25"/>
      <c r="AK79" s="25"/>
      <c r="AL79" s="25"/>
    </row>
    <row r="80">
      <c r="A80" s="26" t="s">
        <v>486</v>
      </c>
      <c r="B80" s="25" t="str">
        <f t="array" ref="B80">iferror(index(FD!R:R,match($A80,FD!Q:Q,0)),index(DK!H:H,match($A80,DK!G:G,0)))</f>
        <v>DAL</v>
      </c>
      <c r="C80" s="25" t="str">
        <f t="array" ref="C80">iferror(index(FD!S:S,match($A80,FD!Q:Q,0)),index(DK!I:I,match($A80,DK!G:G,0)))</f>
        <v>WAS</v>
      </c>
      <c r="D80" s="28">
        <f t="array" ref="D80">((index(Pace!$B$2:$B$31,match($B80,Pace!$A$2:$A$31,0))*index(Pace!$B$2:$B$31,match($C80,Pace!$A$2:$A$31,0)))/Pace!$B$32)*1.025</f>
        <v>97.46930762</v>
      </c>
      <c r="E80" s="29">
        <f t="array" ref="E80">if(iferror(match($A80,Ghosts!A:A,0),0)&gt;0,0.18,((index(EPS!P:P,match($A80,EPS!A:A,0))*index(EPS!O:O,match($A80,EPS!A:A,0)))+(0.18*300))/(300+index(EPS!O:O,match($A80,EPS!A:A,0))))</f>
        <v>0.1703414634</v>
      </c>
      <c r="F80" s="30">
        <v>0.0</v>
      </c>
      <c r="G80" s="33"/>
      <c r="H80" s="34" t="str">
        <f t="shared" si="2"/>
        <v/>
      </c>
      <c r="I80" s="35" t="str">
        <f t="array" ref="I80">iferror(index(DK!A:A,match($A80,DK!G:G,0)),"")</f>
        <v>PG</v>
      </c>
      <c r="J80" s="36">
        <f t="array" ref="J80">iferror(index(DK!C:C,match($A80,DK!G:G,0)),"")</f>
        <v>3000</v>
      </c>
      <c r="K80" s="28" t="str">
        <f t="array" ref="K80">iferror(if(or(H80=0,H80=""),"",(H80/index(DK!C:C,match(A80,DK!G:G,0))*1000)),"")</f>
        <v/>
      </c>
      <c r="L80" s="28" t="str">
        <f t="array" ref="L80">iferror(if(or(H80="",H80=0),"",((H80^sqrt(3))/index(DK!C:C,match(A80,DK!G:G,0)))*100),"")</f>
        <v/>
      </c>
      <c r="M80" s="34" t="str">
        <f t="shared" si="3"/>
        <v/>
      </c>
      <c r="N80" s="35" t="str">
        <f t="array" ref="N80">iferror(index(FD!B:B,match($A80,FD!Q:Q,0)),"")</f>
        <v>PG</v>
      </c>
      <c r="O80" s="36">
        <f t="array" ref="O80">iferror(index(FD!H:H,match($A80,FD!Q:Q,0)),"")</f>
        <v>3000</v>
      </c>
      <c r="P80" s="28" t="str">
        <f t="array" ref="P80">iferror(if(or(M80=0,M80=""),"",(M80/index(FD!H:H,match(A80,FD!Q:Q,0))*1000)),"")</f>
        <v/>
      </c>
      <c r="Q80" s="37" t="str">
        <f t="array" ref="Q80">iferror(if(or(M80="",M80=0),"",((M80^sqrt(3))/index(FD!H:H,match(A80,FD!Q:Q,0)))*100),"")</f>
        <v/>
      </c>
      <c r="R80" s="38" t="str">
        <f t="shared" si="4"/>
        <v/>
      </c>
      <c r="S80" s="39" t="str">
        <f t="array" ref="S80">if(R80="","", if(index(Index_of_Stuff!J:J,match(B80,Index_of_Stuff!F:F,0))&gt;0,(D80-index(Index_of_Stuff!J:J,match(B80,Index_of_Stuff!F:F,0)))*(R80/index(Index_of_Stuff!I:I,match(B80,Index_of_Stuff!F:F,0))),(D80/index(Index_of_Stuff!I:I,match(B80,Index_of_Stuff!F:F,0)))*R80))</f>
        <v/>
      </c>
      <c r="T80" s="40" t="str">
        <f t="array" ref="T80">if(or($F80=0,$F80=""),"", iferror(index(EPS!B:B,match($A80,EPS!$A:$A,0)),index(Ghosts!B:B,match($A80,Ghosts!$A:$A,0)))*($S80/(($F80/48)*$D80)/$E80))</f>
        <v/>
      </c>
      <c r="U80" s="40" t="str">
        <f t="array" ref="U80">if(or($F80=0,$F80=""),"", iferror(index(EPS!D:D,match($A80,EPS!$A:$A,0)),index(Ghosts!D:D,match($A80,Ghosts!$A:$A,0)))*($S80/(($F80/48)*$D80)/$E80))</f>
        <v/>
      </c>
      <c r="V80" s="40" t="str">
        <f t="array" ref="V80">if(or($F80=0,$F80=""),"", iferror(index(EPS!F:F,match($A80,EPS!$A:$A,0)),index(Ghosts!F:F,match($A80,Ghosts!$A:$A,0)))*($S80/(($F80/48)*$D80)/$E80))</f>
        <v/>
      </c>
      <c r="W80" s="40" t="str">
        <f t="array" ref="W80">if(or($F80=0,$F80=""),"", iferror(index(EPS!M:M,match($A80,EPS!$A:$A,0)),index(Ghosts!M:M,match($A80,Ghosts!$A:$A,0)))*($S80/(($F80/48)*$D80)/$E80))</f>
        <v/>
      </c>
      <c r="X80" s="39" t="str">
        <f t="shared" si="5"/>
        <v/>
      </c>
      <c r="Y80" s="41" t="str">
        <f t="array" ref="Y80">if(or(F80=0,F80=""),"",((iferror(index(EPS!H:H,match(A80,EPS!A:A,0)),index(Ghosts!H:H,match(A80,Ghosts!A:A,0)))*1.25)+(iferror(index(EPS!I:I,match(A80,EPS!A:A,0)),index(Ghosts!I:I,match(A80,Ghosts!A:A,0)))*1.25)+(iferror(index(EPS!J:J,match(A80,EPS!A:A,0)),index(Ghosts!J:J,match(A80,Ghosts!A:A,0)))*1.5)+(iferror(index(EPS!K:K,match(A80,EPS!A:A,0)),index(Ghosts!K:K,match(A80,Ghosts!A:A,0)))*2)+(iferror(index(EPS!L:L,match(A80,EPS!A:A,0)),index(Ghosts!L:L,match(A80,Ghosts!A:A,0)))*2))*D80*(F80/48))</f>
        <v/>
      </c>
      <c r="Z80" s="41" t="str">
        <f t="shared" si="6"/>
        <v/>
      </c>
      <c r="AA80" s="41" t="str">
        <f t="array" ref="AA80">if(or(F80=0,F80=""),"",((iferror(index(EPS!H:H,match(A80,EPS!A:A,0)),index(Ghosts!H:H,match(A80,Ghosts!A:A,0)))*1.2)+(iferror(index(EPS!I:I,match(A80,EPS!A:A,0)),index(Ghosts!I:I,match(A80,Ghosts!A:A,0)))*1.2)+(iferror(index(EPS!J:J,match(A80,EPS!A:A,0)),index(Ghosts!J:J,match(A80,Ghosts!A:A,0)))*1.5)+(iferror(index(EPS!K:K,match(A80,EPS!A:A,0)),index(Ghosts!K:K,match(A80,Ghosts!A:A,0)))*3)+(iferror(index(EPS!L:L,match(A80,EPS!A:A,0)),index(Ghosts!L:L,match(A80,Ghosts!A:A,0)))*3))*D80*(F80/48))</f>
        <v/>
      </c>
      <c r="AB80" s="42">
        <f t="shared" ref="AB80:AF80" si="84">if(iferror(search(AB$1,$I80),0)&gt;0,1,0)</f>
        <v>1</v>
      </c>
      <c r="AC80" s="42">
        <f t="shared" si="84"/>
        <v>0</v>
      </c>
      <c r="AD80" s="42">
        <f t="shared" si="84"/>
        <v>0</v>
      </c>
      <c r="AE80" s="42">
        <f t="shared" si="84"/>
        <v>0</v>
      </c>
      <c r="AF80" s="42">
        <f t="shared" si="84"/>
        <v>0</v>
      </c>
      <c r="AG80" s="25"/>
      <c r="AH80" s="25"/>
      <c r="AI80" s="25"/>
      <c r="AJ80" s="25"/>
      <c r="AK80" s="25"/>
      <c r="AL80" s="25"/>
    </row>
    <row r="81">
      <c r="A81" s="26" t="s">
        <v>487</v>
      </c>
      <c r="B81" s="25" t="str">
        <f t="array" ref="B81">iferror(index(FD!R:R,match($A81,FD!Q:Q,0)),index(DK!H:H,match($A81,DK!G:G,0)))</f>
        <v>DAL</v>
      </c>
      <c r="C81" s="25" t="str">
        <f t="array" ref="C81">iferror(index(FD!S:S,match($A81,FD!Q:Q,0)),index(DK!I:I,match($A81,DK!G:G,0)))</f>
        <v>WAS</v>
      </c>
      <c r="D81" s="28">
        <f t="array" ref="D81">((index(Pace!$B$2:$B$31,match($B81,Pace!$A$2:$A$31,0))*index(Pace!$B$2:$B$31,match($C81,Pace!$A$2:$A$31,0)))/Pace!$B$32)*1.025</f>
        <v>97.46930762</v>
      </c>
      <c r="E81" s="29">
        <f t="array" ref="E81">if(iferror(match($A81,Ghosts!A:A,0),0)&gt;0,0.18,((index(EPS!P:P,match($A81,EPS!A:A,0))*index(EPS!O:O,match($A81,EPS!A:A,0)))+(0.18*300))/(300+index(EPS!O:O,match($A81,EPS!A:A,0))))</f>
        <v>0.1710075188</v>
      </c>
      <c r="F81" s="30">
        <v>0.0</v>
      </c>
      <c r="G81" s="33"/>
      <c r="H81" s="34" t="str">
        <f t="shared" si="2"/>
        <v/>
      </c>
      <c r="I81" s="35" t="str">
        <f t="array" ref="I81">iferror(index(DK!A:A,match($A81,DK!G:G,0)),"")</f>
        <v>C</v>
      </c>
      <c r="J81" s="36">
        <f t="array" ref="J81">iferror(index(DK!C:C,match($A81,DK!G:G,0)),"")</f>
        <v>3000</v>
      </c>
      <c r="K81" s="28" t="str">
        <f t="array" ref="K81">iferror(if(or(H81=0,H81=""),"",(H81/index(DK!C:C,match(A81,DK!G:G,0))*1000)),"")</f>
        <v/>
      </c>
      <c r="L81" s="28" t="str">
        <f t="array" ref="L81">iferror(if(or(H81="",H81=0),"",((H81^sqrt(3))/index(DK!C:C,match(A81,DK!G:G,0)))*100),"")</f>
        <v/>
      </c>
      <c r="M81" s="34" t="str">
        <f t="shared" si="3"/>
        <v/>
      </c>
      <c r="N81" s="35" t="str">
        <f t="array" ref="N81">iferror(index(FD!B:B,match($A81,FD!Q:Q,0)),"")</f>
        <v>C</v>
      </c>
      <c r="O81" s="36">
        <f t="array" ref="O81">iferror(index(FD!H:H,match($A81,FD!Q:Q,0)),"")</f>
        <v>3000</v>
      </c>
      <c r="P81" s="28" t="str">
        <f t="array" ref="P81">iferror(if(or(M81=0,M81=""),"",(M81/index(FD!H:H,match(A81,FD!Q:Q,0))*1000)),"")</f>
        <v/>
      </c>
      <c r="Q81" s="37" t="str">
        <f t="array" ref="Q81">iferror(if(or(M81="",M81=0),"",((M81^sqrt(3))/index(FD!H:H,match(A81,FD!Q:Q,0)))*100),"")</f>
        <v/>
      </c>
      <c r="R81" s="38" t="str">
        <f t="shared" si="4"/>
        <v/>
      </c>
      <c r="S81" s="39" t="str">
        <f t="array" ref="S81">if(R81="","", if(index(Index_of_Stuff!J:J,match(B81,Index_of_Stuff!F:F,0))&gt;0,(D81-index(Index_of_Stuff!J:J,match(B81,Index_of_Stuff!F:F,0)))*(R81/index(Index_of_Stuff!I:I,match(B81,Index_of_Stuff!F:F,0))),(D81/index(Index_of_Stuff!I:I,match(B81,Index_of_Stuff!F:F,0)))*R81))</f>
        <v/>
      </c>
      <c r="T81" s="40" t="str">
        <f t="array" ref="T81">if(or($F81=0,$F81=""),"", iferror(index(EPS!B:B,match($A81,EPS!$A:$A,0)),index(Ghosts!B:B,match($A81,Ghosts!$A:$A,0)))*($S81/(($F81/48)*$D81)/$E81))</f>
        <v/>
      </c>
      <c r="U81" s="40" t="str">
        <f t="array" ref="U81">if(or($F81=0,$F81=""),"", iferror(index(EPS!D:D,match($A81,EPS!$A:$A,0)),index(Ghosts!D:D,match($A81,Ghosts!$A:$A,0)))*($S81/(($F81/48)*$D81)/$E81))</f>
        <v/>
      </c>
      <c r="V81" s="40" t="str">
        <f t="array" ref="V81">if(or($F81=0,$F81=""),"", iferror(index(EPS!F:F,match($A81,EPS!$A:$A,0)),index(Ghosts!F:F,match($A81,Ghosts!$A:$A,0)))*($S81/(($F81/48)*$D81)/$E81))</f>
        <v/>
      </c>
      <c r="W81" s="40" t="str">
        <f t="array" ref="W81">if(or($F81=0,$F81=""),"", iferror(index(EPS!M:M,match($A81,EPS!$A:$A,0)),index(Ghosts!M:M,match($A81,Ghosts!$A:$A,0)))*($S81/(($F81/48)*$D81)/$E81))</f>
        <v/>
      </c>
      <c r="X81" s="39" t="str">
        <f t="shared" si="5"/>
        <v/>
      </c>
      <c r="Y81" s="41" t="str">
        <f t="array" ref="Y81">if(or(F81=0,F81=""),"",((iferror(index(EPS!H:H,match(A81,EPS!A:A,0)),index(Ghosts!H:H,match(A81,Ghosts!A:A,0)))*1.25)+(iferror(index(EPS!I:I,match(A81,EPS!A:A,0)),index(Ghosts!I:I,match(A81,Ghosts!A:A,0)))*1.25)+(iferror(index(EPS!J:J,match(A81,EPS!A:A,0)),index(Ghosts!J:J,match(A81,Ghosts!A:A,0)))*1.5)+(iferror(index(EPS!K:K,match(A81,EPS!A:A,0)),index(Ghosts!K:K,match(A81,Ghosts!A:A,0)))*2)+(iferror(index(EPS!L:L,match(A81,EPS!A:A,0)),index(Ghosts!L:L,match(A81,Ghosts!A:A,0)))*2))*D81*(F81/48))</f>
        <v/>
      </c>
      <c r="Z81" s="41" t="str">
        <f t="shared" si="6"/>
        <v/>
      </c>
      <c r="AA81" s="41" t="str">
        <f t="array" ref="AA81">if(or(F81=0,F81=""),"",((iferror(index(EPS!H:H,match(A81,EPS!A:A,0)),index(Ghosts!H:H,match(A81,Ghosts!A:A,0)))*1.2)+(iferror(index(EPS!I:I,match(A81,EPS!A:A,0)),index(Ghosts!I:I,match(A81,Ghosts!A:A,0)))*1.2)+(iferror(index(EPS!J:J,match(A81,EPS!A:A,0)),index(Ghosts!J:J,match(A81,Ghosts!A:A,0)))*1.5)+(iferror(index(EPS!K:K,match(A81,EPS!A:A,0)),index(Ghosts!K:K,match(A81,Ghosts!A:A,0)))*3)+(iferror(index(EPS!L:L,match(A81,EPS!A:A,0)),index(Ghosts!L:L,match(A81,Ghosts!A:A,0)))*3))*D81*(F81/48))</f>
        <v/>
      </c>
      <c r="AB81" s="42">
        <f t="shared" ref="AB81:AF81" si="85">if(iferror(search(AB$1,$I81),0)&gt;0,1,0)</f>
        <v>0</v>
      </c>
      <c r="AC81" s="42">
        <f t="shared" si="85"/>
        <v>0</v>
      </c>
      <c r="AD81" s="42">
        <f t="shared" si="85"/>
        <v>0</v>
      </c>
      <c r="AE81" s="42">
        <f t="shared" si="85"/>
        <v>0</v>
      </c>
      <c r="AF81" s="42">
        <f t="shared" si="85"/>
        <v>1</v>
      </c>
      <c r="AG81" s="25"/>
      <c r="AH81" s="25"/>
      <c r="AI81" s="25"/>
      <c r="AJ81" s="25"/>
      <c r="AK81" s="25"/>
      <c r="AL81" s="25"/>
    </row>
    <row r="82">
      <c r="A82" s="26" t="s">
        <v>488</v>
      </c>
      <c r="B82" s="25" t="str">
        <f t="array" ref="B82">iferror(index(FD!R:R,match($A82,FD!Q:Q,0)),index(DK!H:H,match($A82,DK!G:G,0)))</f>
        <v>DAL</v>
      </c>
      <c r="C82" s="25" t="str">
        <f t="array" ref="C82">iferror(index(FD!S:S,match($A82,FD!Q:Q,0)),index(DK!I:I,match($A82,DK!G:G,0)))</f>
        <v>WAS</v>
      </c>
      <c r="D82" s="28">
        <f t="array" ref="D82">((index(Pace!$B$2:$B$31,match($B82,Pace!$A$2:$A$31,0))*index(Pace!$B$2:$B$31,match($C82,Pace!$A$2:$A$31,0)))/Pace!$B$32)*1.025</f>
        <v>97.46930762</v>
      </c>
      <c r="E82" s="29">
        <f t="array" ref="E82">if(iferror(match($A82,Ghosts!A:A,0),0)&gt;0,0.18,((index(EPS!P:P,match($A82,EPS!A:A,0))*index(EPS!O:O,match($A82,EPS!A:A,0)))+(0.18*300))/(300+index(EPS!O:O,match($A82,EPS!A:A,0))))</f>
        <v>0.18</v>
      </c>
      <c r="F82" s="30">
        <v>0.0</v>
      </c>
      <c r="G82" s="33"/>
      <c r="H82" s="34" t="str">
        <f t="shared" si="2"/>
        <v/>
      </c>
      <c r="I82" s="35" t="str">
        <f t="array" ref="I82">iferror(index(DK!A:A,match($A82,DK!G:G,0)),"")</f>
        <v>PF/C</v>
      </c>
      <c r="J82" s="36">
        <f t="array" ref="J82">iferror(index(DK!C:C,match($A82,DK!G:G,0)),"")</f>
        <v>3000</v>
      </c>
      <c r="K82" s="28" t="str">
        <f t="array" ref="K82">iferror(if(or(H82=0,H82=""),"",(H82/index(DK!C:C,match(A82,DK!G:G,0))*1000)),"")</f>
        <v/>
      </c>
      <c r="L82" s="28" t="str">
        <f t="array" ref="L82">iferror(if(or(H82="",H82=0),"",((H82^sqrt(3))/index(DK!C:C,match(A82,DK!G:G,0)))*100),"")</f>
        <v/>
      </c>
      <c r="M82" s="34" t="str">
        <f t="shared" si="3"/>
        <v/>
      </c>
      <c r="N82" s="35" t="str">
        <f t="array" ref="N82">iferror(index(FD!B:B,match($A82,FD!Q:Q,0)),"")</f>
        <v>SF</v>
      </c>
      <c r="O82" s="36">
        <f t="array" ref="O82">iferror(index(FD!H:H,match($A82,FD!Q:Q,0)),"")</f>
        <v>3000</v>
      </c>
      <c r="P82" s="28" t="str">
        <f t="array" ref="P82">iferror(if(or(M82=0,M82=""),"",(M82/index(FD!H:H,match(A82,FD!Q:Q,0))*1000)),"")</f>
        <v/>
      </c>
      <c r="Q82" s="37" t="str">
        <f t="array" ref="Q82">iferror(if(or(M82="",M82=0),"",((M82^sqrt(3))/index(FD!H:H,match(A82,FD!Q:Q,0)))*100),"")</f>
        <v/>
      </c>
      <c r="R82" s="38" t="str">
        <f t="shared" si="4"/>
        <v/>
      </c>
      <c r="S82" s="39" t="str">
        <f t="array" ref="S82">if(R82="","", if(index(Index_of_Stuff!J:J,match(B82,Index_of_Stuff!F:F,0))&gt;0,(D82-index(Index_of_Stuff!J:J,match(B82,Index_of_Stuff!F:F,0)))*(R82/index(Index_of_Stuff!I:I,match(B82,Index_of_Stuff!F:F,0))),(D82/index(Index_of_Stuff!I:I,match(B82,Index_of_Stuff!F:F,0)))*R82))</f>
        <v/>
      </c>
      <c r="T82" s="40" t="str">
        <f t="array" ref="T82">if(or($F82=0,$F82=""),"", iferror(index(EPS!B:B,match($A82,EPS!$A:$A,0)),index(Ghosts!B:B,match($A82,Ghosts!$A:$A,0)))*($S82/(($F82/48)*$D82)/$E82))</f>
        <v/>
      </c>
      <c r="U82" s="40" t="str">
        <f t="array" ref="U82">if(or($F82=0,$F82=""),"", iferror(index(EPS!D:D,match($A82,EPS!$A:$A,0)),index(Ghosts!D:D,match($A82,Ghosts!$A:$A,0)))*($S82/(($F82/48)*$D82)/$E82))</f>
        <v/>
      </c>
      <c r="V82" s="40" t="str">
        <f t="array" ref="V82">if(or($F82=0,$F82=""),"", iferror(index(EPS!F:F,match($A82,EPS!$A:$A,0)),index(Ghosts!F:F,match($A82,Ghosts!$A:$A,0)))*($S82/(($F82/48)*$D82)/$E82))</f>
        <v/>
      </c>
      <c r="W82" s="40" t="str">
        <f t="array" ref="W82">if(or($F82=0,$F82=""),"", iferror(index(EPS!M:M,match($A82,EPS!$A:$A,0)),index(Ghosts!M:M,match($A82,Ghosts!$A:$A,0)))*($S82/(($F82/48)*$D82)/$E82))</f>
        <v/>
      </c>
      <c r="X82" s="39" t="str">
        <f t="shared" si="5"/>
        <v/>
      </c>
      <c r="Y82" s="41" t="str">
        <f t="array" ref="Y82">if(or(F82=0,F82=""),"",((iferror(index(EPS!H:H,match(A82,EPS!A:A,0)),index(Ghosts!H:H,match(A82,Ghosts!A:A,0)))*1.25)+(iferror(index(EPS!I:I,match(A82,EPS!A:A,0)),index(Ghosts!I:I,match(A82,Ghosts!A:A,0)))*1.25)+(iferror(index(EPS!J:J,match(A82,EPS!A:A,0)),index(Ghosts!J:J,match(A82,Ghosts!A:A,0)))*1.5)+(iferror(index(EPS!K:K,match(A82,EPS!A:A,0)),index(Ghosts!K:K,match(A82,Ghosts!A:A,0)))*2)+(iferror(index(EPS!L:L,match(A82,EPS!A:A,0)),index(Ghosts!L:L,match(A82,Ghosts!A:A,0)))*2))*D82*(F82/48))</f>
        <v/>
      </c>
      <c r="Z82" s="41" t="str">
        <f t="shared" si="6"/>
        <v/>
      </c>
      <c r="AA82" s="41" t="str">
        <f t="array" ref="AA82">if(or(F82=0,F82=""),"",((iferror(index(EPS!H:H,match(A82,EPS!A:A,0)),index(Ghosts!H:H,match(A82,Ghosts!A:A,0)))*1.2)+(iferror(index(EPS!I:I,match(A82,EPS!A:A,0)),index(Ghosts!I:I,match(A82,Ghosts!A:A,0)))*1.2)+(iferror(index(EPS!J:J,match(A82,EPS!A:A,0)),index(Ghosts!J:J,match(A82,Ghosts!A:A,0)))*1.5)+(iferror(index(EPS!K:K,match(A82,EPS!A:A,0)),index(Ghosts!K:K,match(A82,Ghosts!A:A,0)))*3)+(iferror(index(EPS!L:L,match(A82,EPS!A:A,0)),index(Ghosts!L:L,match(A82,Ghosts!A:A,0)))*3))*D82*(F82/48))</f>
        <v/>
      </c>
      <c r="AB82" s="42">
        <f t="shared" ref="AB82:AF82" si="86">if(iferror(search(AB$1,$I82),0)&gt;0,1,0)</f>
        <v>0</v>
      </c>
      <c r="AC82" s="42">
        <f t="shared" si="86"/>
        <v>0</v>
      </c>
      <c r="AD82" s="42">
        <f t="shared" si="86"/>
        <v>0</v>
      </c>
      <c r="AE82" s="42">
        <f t="shared" si="86"/>
        <v>1</v>
      </c>
      <c r="AF82" s="42">
        <f t="shared" si="86"/>
        <v>1</v>
      </c>
      <c r="AG82" s="25"/>
      <c r="AH82" s="25"/>
      <c r="AI82" s="25"/>
      <c r="AJ82" s="25"/>
      <c r="AK82" s="25"/>
      <c r="AL82" s="25"/>
    </row>
    <row r="83">
      <c r="A83" s="26" t="s">
        <v>489</v>
      </c>
      <c r="B83" s="25" t="str">
        <f t="array" ref="B83">iferror(index(FD!R:R,match($A83,FD!Q:Q,0)),index(DK!H:H,match($A83,DK!G:G,0)))</f>
        <v>DAL</v>
      </c>
      <c r="C83" s="25" t="str">
        <f t="array" ref="C83">iferror(index(FD!S:S,match($A83,FD!Q:Q,0)),index(DK!I:I,match($A83,DK!G:G,0)))</f>
        <v>WAS</v>
      </c>
      <c r="D83" s="28">
        <f t="array" ref="D83">((index(Pace!$B$2:$B$31,match($B83,Pace!$A$2:$A$31,0))*index(Pace!$B$2:$B$31,match($C83,Pace!$A$2:$A$31,0)))/Pace!$B$32)*1.025</f>
        <v>97.46930762</v>
      </c>
      <c r="E83" s="29">
        <f t="array" ref="E83">if(iferror(match($A83,Ghosts!A:A,0),0)&gt;0,0.18,((index(EPS!P:P,match($A83,EPS!A:A,0))*index(EPS!O:O,match($A83,EPS!A:A,0)))+(0.18*300))/(300+index(EPS!O:O,match($A83,EPS!A:A,0))))</f>
        <v>0.04534005038</v>
      </c>
      <c r="F83" s="30">
        <v>0.0</v>
      </c>
      <c r="G83" s="33"/>
      <c r="H83" s="34" t="str">
        <f t="shared" si="2"/>
        <v/>
      </c>
      <c r="I83" s="35" t="str">
        <f t="array" ref="I83">iferror(index(DK!A:A,match($A83,DK!G:G,0)),"")</f>
        <v>PF/C</v>
      </c>
      <c r="J83" s="36">
        <f t="array" ref="J83">iferror(index(DK!C:C,match($A83,DK!G:G,0)),"")</f>
        <v>3000</v>
      </c>
      <c r="K83" s="28" t="str">
        <f t="array" ref="K83">iferror(if(or(H83=0,H83=""),"",(H83/index(DK!C:C,match(A83,DK!G:G,0))*1000)),"")</f>
        <v/>
      </c>
      <c r="L83" s="28" t="str">
        <f t="array" ref="L83">iferror(if(or(H83="",H83=0),"",((H83^sqrt(3))/index(DK!C:C,match(A83,DK!G:G,0)))*100),"")</f>
        <v/>
      </c>
      <c r="M83" s="34" t="str">
        <f t="shared" si="3"/>
        <v/>
      </c>
      <c r="N83" s="35" t="str">
        <f t="array" ref="N83">iferror(index(FD!B:B,match($A83,FD!Q:Q,0)),"")</f>
        <v>PF</v>
      </c>
      <c r="O83" s="36">
        <f t="array" ref="O83">iferror(index(FD!H:H,match($A83,FD!Q:Q,0)),"")</f>
        <v>3000</v>
      </c>
      <c r="P83" s="28" t="str">
        <f t="array" ref="P83">iferror(if(or(M83=0,M83=""),"",(M83/index(FD!H:H,match(A83,FD!Q:Q,0))*1000)),"")</f>
        <v/>
      </c>
      <c r="Q83" s="37" t="str">
        <f t="array" ref="Q83">iferror(if(or(M83="",M83=0),"",((M83^sqrt(3))/index(FD!H:H,match(A83,FD!Q:Q,0)))*100),"")</f>
        <v/>
      </c>
      <c r="R83" s="38" t="str">
        <f t="shared" si="4"/>
        <v/>
      </c>
      <c r="S83" s="39" t="str">
        <f t="array" ref="S83">if(R83="","", if(index(Index_of_Stuff!J:J,match(B83,Index_of_Stuff!F:F,0))&gt;0,(D83-index(Index_of_Stuff!J:J,match(B83,Index_of_Stuff!F:F,0)))*(R83/index(Index_of_Stuff!I:I,match(B83,Index_of_Stuff!F:F,0))),(D83/index(Index_of_Stuff!I:I,match(B83,Index_of_Stuff!F:F,0)))*R83))</f>
        <v/>
      </c>
      <c r="T83" s="40" t="str">
        <f t="array" ref="T83">if(or($F83=0,$F83=""),"", iferror(index(EPS!B:B,match($A83,EPS!$A:$A,0)),index(Ghosts!B:B,match($A83,Ghosts!$A:$A,0)))*($S83/(($F83/48)*$D83)/$E83))</f>
        <v/>
      </c>
      <c r="U83" s="40" t="str">
        <f t="array" ref="U83">if(or($F83=0,$F83=""),"", iferror(index(EPS!D:D,match($A83,EPS!$A:$A,0)),index(Ghosts!D:D,match($A83,Ghosts!$A:$A,0)))*($S83/(($F83/48)*$D83)/$E83))</f>
        <v/>
      </c>
      <c r="V83" s="40" t="str">
        <f t="array" ref="V83">if(or($F83=0,$F83=""),"", iferror(index(EPS!F:F,match($A83,EPS!$A:$A,0)),index(Ghosts!F:F,match($A83,Ghosts!$A:$A,0)))*($S83/(($F83/48)*$D83)/$E83))</f>
        <v/>
      </c>
      <c r="W83" s="40" t="str">
        <f t="array" ref="W83">if(or($F83=0,$F83=""),"", iferror(index(EPS!M:M,match($A83,EPS!$A:$A,0)),index(Ghosts!M:M,match($A83,Ghosts!$A:$A,0)))*($S83/(($F83/48)*$D83)/$E83))</f>
        <v/>
      </c>
      <c r="X83" s="39" t="str">
        <f t="shared" si="5"/>
        <v/>
      </c>
      <c r="Y83" s="41" t="str">
        <f t="array" ref="Y83">if(or(F83=0,F83=""),"",((iferror(index(EPS!H:H,match(A83,EPS!A:A,0)),index(Ghosts!H:H,match(A83,Ghosts!A:A,0)))*1.25)+(iferror(index(EPS!I:I,match(A83,EPS!A:A,0)),index(Ghosts!I:I,match(A83,Ghosts!A:A,0)))*1.25)+(iferror(index(EPS!J:J,match(A83,EPS!A:A,0)),index(Ghosts!J:J,match(A83,Ghosts!A:A,0)))*1.5)+(iferror(index(EPS!K:K,match(A83,EPS!A:A,0)),index(Ghosts!K:K,match(A83,Ghosts!A:A,0)))*2)+(iferror(index(EPS!L:L,match(A83,EPS!A:A,0)),index(Ghosts!L:L,match(A83,Ghosts!A:A,0)))*2))*D83*(F83/48))</f>
        <v/>
      </c>
      <c r="Z83" s="41" t="str">
        <f t="shared" si="6"/>
        <v/>
      </c>
      <c r="AA83" s="41" t="str">
        <f t="array" ref="AA83">if(or(F83=0,F83=""),"",((iferror(index(EPS!H:H,match(A83,EPS!A:A,0)),index(Ghosts!H:H,match(A83,Ghosts!A:A,0)))*1.2)+(iferror(index(EPS!I:I,match(A83,EPS!A:A,0)),index(Ghosts!I:I,match(A83,Ghosts!A:A,0)))*1.2)+(iferror(index(EPS!J:J,match(A83,EPS!A:A,0)),index(Ghosts!J:J,match(A83,Ghosts!A:A,0)))*1.5)+(iferror(index(EPS!K:K,match(A83,EPS!A:A,0)),index(Ghosts!K:K,match(A83,Ghosts!A:A,0)))*3)+(iferror(index(EPS!L:L,match(A83,EPS!A:A,0)),index(Ghosts!L:L,match(A83,Ghosts!A:A,0)))*3))*D83*(F83/48))</f>
        <v/>
      </c>
      <c r="AB83" s="42">
        <f t="shared" ref="AB83:AF83" si="87">if(iferror(search(AB$1,$I83),0)&gt;0,1,0)</f>
        <v>0</v>
      </c>
      <c r="AC83" s="42">
        <f t="shared" si="87"/>
        <v>0</v>
      </c>
      <c r="AD83" s="42">
        <f t="shared" si="87"/>
        <v>0</v>
      </c>
      <c r="AE83" s="42">
        <f t="shared" si="87"/>
        <v>1</v>
      </c>
      <c r="AF83" s="42">
        <f t="shared" si="87"/>
        <v>1</v>
      </c>
      <c r="AG83" s="25"/>
      <c r="AH83" s="25"/>
      <c r="AI83" s="25"/>
      <c r="AJ83" s="25"/>
      <c r="AK83" s="25"/>
      <c r="AL83" s="25"/>
    </row>
    <row r="84">
      <c r="A84" s="26" t="s">
        <v>491</v>
      </c>
      <c r="B84" s="25" t="str">
        <f t="array" ref="B84">iferror(index(FD!R:R,match($A84,FD!Q:Q,0)),index(DK!H:H,match($A84,DK!G:G,0)))</f>
        <v>DAL</v>
      </c>
      <c r="C84" s="25" t="str">
        <f t="array" ref="C84">iferror(index(FD!S:S,match($A84,FD!Q:Q,0)),index(DK!I:I,match($A84,DK!G:G,0)))</f>
        <v>WAS</v>
      </c>
      <c r="D84" s="28">
        <f t="array" ref="D84">((index(Pace!$B$2:$B$31,match($B84,Pace!$A$2:$A$31,0))*index(Pace!$B$2:$B$31,match($C84,Pace!$A$2:$A$31,0)))/Pace!$B$32)*1.025</f>
        <v>97.46930762</v>
      </c>
      <c r="E84" s="29">
        <f t="array" ref="E84">if(iferror(match($A84,Ghosts!A:A,0),0)&gt;0,0.18,((index(EPS!P:P,match($A84,EPS!A:A,0))*index(EPS!O:O,match($A84,EPS!A:A,0)))+(0.18*300))/(300+index(EPS!O:O,match($A84,EPS!A:A,0))))</f>
        <v>0.200398447</v>
      </c>
      <c r="F84" s="30">
        <v>0.0</v>
      </c>
      <c r="G84" s="33"/>
      <c r="H84" s="34" t="str">
        <f t="shared" si="2"/>
        <v/>
      </c>
      <c r="I84" s="35" t="str">
        <f t="array" ref="I84">iferror(index(DK!A:A,match($A84,DK!G:G,0)),"")</f>
        <v>PG/SG</v>
      </c>
      <c r="J84" s="36">
        <f t="array" ref="J84">iferror(index(DK!C:C,match($A84,DK!G:G,0)),"")</f>
        <v>4000</v>
      </c>
      <c r="K84" s="28" t="str">
        <f t="array" ref="K84">iferror(if(or(H84=0,H84=""),"",(H84/index(DK!C:C,match(A84,DK!G:G,0))*1000)),"")</f>
        <v/>
      </c>
      <c r="L84" s="28" t="str">
        <f t="array" ref="L84">iferror(if(or(H84="",H84=0),"",((H84^sqrt(3))/index(DK!C:C,match(A84,DK!G:G,0)))*100),"")</f>
        <v/>
      </c>
      <c r="M84" s="34" t="str">
        <f t="shared" si="3"/>
        <v/>
      </c>
      <c r="N84" s="35" t="str">
        <f t="array" ref="N84">iferror(index(FD!B:B,match($A84,FD!Q:Q,0)),"")</f>
        <v>SG</v>
      </c>
      <c r="O84" s="36">
        <f t="array" ref="O84">iferror(index(FD!H:H,match($A84,FD!Q:Q,0)),"")</f>
        <v>4400</v>
      </c>
      <c r="P84" s="28" t="str">
        <f t="array" ref="P84">iferror(if(or(M84=0,M84=""),"",(M84/index(FD!H:H,match(A84,FD!Q:Q,0))*1000)),"")</f>
        <v/>
      </c>
      <c r="Q84" s="37" t="str">
        <f t="array" ref="Q84">iferror(if(or(M84="",M84=0),"",((M84^sqrt(3))/index(FD!H:H,match(A84,FD!Q:Q,0)))*100),"")</f>
        <v/>
      </c>
      <c r="R84" s="38" t="str">
        <f t="shared" si="4"/>
        <v/>
      </c>
      <c r="S84" s="39" t="str">
        <f t="array" ref="S84">if(R84="","", if(index(Index_of_Stuff!J:J,match(B84,Index_of_Stuff!F:F,0))&gt;0,(D84-index(Index_of_Stuff!J:J,match(B84,Index_of_Stuff!F:F,0)))*(R84/index(Index_of_Stuff!I:I,match(B84,Index_of_Stuff!F:F,0))),(D84/index(Index_of_Stuff!I:I,match(B84,Index_of_Stuff!F:F,0)))*R84))</f>
        <v/>
      </c>
      <c r="T84" s="40" t="str">
        <f t="array" ref="T84">if(or($F84=0,$F84=""),"", iferror(index(EPS!B:B,match($A84,EPS!$A:$A,0)),index(Ghosts!B:B,match($A84,Ghosts!$A:$A,0)))*($S84/(($F84/48)*$D84)/$E84))</f>
        <v/>
      </c>
      <c r="U84" s="40" t="str">
        <f t="array" ref="U84">if(or($F84=0,$F84=""),"", iferror(index(EPS!D:D,match($A84,EPS!$A:$A,0)),index(Ghosts!D:D,match($A84,Ghosts!$A:$A,0)))*($S84/(($F84/48)*$D84)/$E84))</f>
        <v/>
      </c>
      <c r="V84" s="40" t="str">
        <f t="array" ref="V84">if(or($F84=0,$F84=""),"", iferror(index(EPS!F:F,match($A84,EPS!$A:$A,0)),index(Ghosts!F:F,match($A84,Ghosts!$A:$A,0)))*($S84/(($F84/48)*$D84)/$E84))</f>
        <v/>
      </c>
      <c r="W84" s="40" t="str">
        <f t="array" ref="W84">if(or($F84=0,$F84=""),"", iferror(index(EPS!M:M,match($A84,EPS!$A:$A,0)),index(Ghosts!M:M,match($A84,Ghosts!$A:$A,0)))*($S84/(($F84/48)*$D84)/$E84))</f>
        <v/>
      </c>
      <c r="X84" s="39" t="str">
        <f t="shared" si="5"/>
        <v/>
      </c>
      <c r="Y84" s="41" t="str">
        <f t="array" ref="Y84">if(or(F84=0,F84=""),"",((iferror(index(EPS!H:H,match(A84,EPS!A:A,0)),index(Ghosts!H:H,match(A84,Ghosts!A:A,0)))*1.25)+(iferror(index(EPS!I:I,match(A84,EPS!A:A,0)),index(Ghosts!I:I,match(A84,Ghosts!A:A,0)))*1.25)+(iferror(index(EPS!J:J,match(A84,EPS!A:A,0)),index(Ghosts!J:J,match(A84,Ghosts!A:A,0)))*1.5)+(iferror(index(EPS!K:K,match(A84,EPS!A:A,0)),index(Ghosts!K:K,match(A84,Ghosts!A:A,0)))*2)+(iferror(index(EPS!L:L,match(A84,EPS!A:A,0)),index(Ghosts!L:L,match(A84,Ghosts!A:A,0)))*2))*D84*(F84/48))</f>
        <v/>
      </c>
      <c r="Z84" s="41" t="str">
        <f t="shared" si="6"/>
        <v/>
      </c>
      <c r="AA84" s="41" t="str">
        <f t="array" ref="AA84">if(or(F84=0,F84=""),"",((iferror(index(EPS!H:H,match(A84,EPS!A:A,0)),index(Ghosts!H:H,match(A84,Ghosts!A:A,0)))*1.2)+(iferror(index(EPS!I:I,match(A84,EPS!A:A,0)),index(Ghosts!I:I,match(A84,Ghosts!A:A,0)))*1.2)+(iferror(index(EPS!J:J,match(A84,EPS!A:A,0)),index(Ghosts!J:J,match(A84,Ghosts!A:A,0)))*1.5)+(iferror(index(EPS!K:K,match(A84,EPS!A:A,0)),index(Ghosts!K:K,match(A84,Ghosts!A:A,0)))*3)+(iferror(index(EPS!L:L,match(A84,EPS!A:A,0)),index(Ghosts!L:L,match(A84,Ghosts!A:A,0)))*3))*D84*(F84/48))</f>
        <v/>
      </c>
      <c r="AB84" s="42">
        <f t="shared" ref="AB84:AF84" si="88">if(iferror(search(AB$1,$I84),0)&gt;0,1,0)</f>
        <v>1</v>
      </c>
      <c r="AC84" s="42">
        <f t="shared" si="88"/>
        <v>1</v>
      </c>
      <c r="AD84" s="42">
        <f t="shared" si="88"/>
        <v>0</v>
      </c>
      <c r="AE84" s="42">
        <f t="shared" si="88"/>
        <v>0</v>
      </c>
      <c r="AF84" s="42">
        <f t="shared" si="88"/>
        <v>0</v>
      </c>
      <c r="AG84" s="25"/>
      <c r="AH84" s="25"/>
      <c r="AI84" s="25"/>
      <c r="AJ84" s="25"/>
      <c r="AK84" s="25"/>
      <c r="AL84" s="25"/>
    </row>
    <row r="85">
      <c r="A85" s="26" t="s">
        <v>492</v>
      </c>
      <c r="B85" s="25" t="str">
        <f t="array" ref="B85">iferror(index(FD!R:R,match($A85,FD!Q:Q,0)),index(DK!H:H,match($A85,DK!G:G,0)))</f>
        <v>DEN</v>
      </c>
      <c r="C85" s="25" t="str">
        <f t="array" ref="C85">iferror(index(FD!S:S,match($A85,FD!Q:Q,0)),index(DK!I:I,match($A85,DK!G:G,0)))</f>
        <v>BRK</v>
      </c>
      <c r="D85" s="28">
        <f t="array" ref="D85">((index(Pace!$B$2:$B$31,match($B85,Pace!$A$2:$A$31,0))*index(Pace!$B$2:$B$31,match($C85,Pace!$A$2:$A$31,0)))/Pace!$B$32)*1.025</f>
        <v>105.6529017</v>
      </c>
      <c r="E85" s="29">
        <f t="array" ref="E85">if(iferror(match($A85,Ghosts!A:A,0),0)&gt;0,0.18,((index(EPS!P:P,match($A85,EPS!A:A,0))*index(EPS!O:O,match($A85,EPS!A:A,0)))+(0.18*300))/(300+index(EPS!O:O,match($A85,EPS!A:A,0))))</f>
        <v>0.1781325088</v>
      </c>
      <c r="F85" s="30">
        <v>33.0</v>
      </c>
      <c r="G85" s="33"/>
      <c r="H85" s="34">
        <f t="shared" si="2"/>
        <v>25.06487665</v>
      </c>
      <c r="I85" s="35" t="str">
        <f t="array" ref="I85">iferror(index(DK!A:A,match($A85,DK!G:G,0)),"")</f>
        <v>SG</v>
      </c>
      <c r="J85" s="36">
        <f t="array" ref="J85">iferror(index(DK!C:C,match($A85,DK!G:G,0)),"")</f>
        <v>5200</v>
      </c>
      <c r="K85" s="28">
        <f t="array" ref="K85">iferror(if(or(H85=0,H85=""),"",(H85/index(DK!C:C,match(A85,DK!G:G,0))*1000)),"")</f>
        <v>4.820168587</v>
      </c>
      <c r="L85" s="28">
        <f t="array" ref="L85">iferror(if(or(H85="",H85=0),"",((H85^sqrt(3))/index(DK!C:C,match(A85,DK!G:G,0)))*100),"")</f>
        <v>5.096233398</v>
      </c>
      <c r="M85" s="34">
        <f t="shared" si="3"/>
        <v>24.94926122</v>
      </c>
      <c r="N85" s="35" t="str">
        <f t="array" ref="N85">iferror(index(FD!B:B,match($A85,FD!Q:Q,0)),"")</f>
        <v>SG</v>
      </c>
      <c r="O85" s="36">
        <f t="array" ref="O85">iferror(index(FD!H:H,match($A85,FD!Q:Q,0)),"")</f>
        <v>5700</v>
      </c>
      <c r="P85" s="28">
        <f t="array" ref="P85">iferror(if(or(M85=0,M85=""),"",(M85/index(FD!H:H,match(A85,FD!Q:Q,0))*1000)),"")</f>
        <v>4.377063372</v>
      </c>
      <c r="Q85" s="37">
        <f t="array" ref="Q85">iferror(if(or(M85="",M85=0),"",((M85^sqrt(3))/index(FD!H:H,match(A85,FD!Q:Q,0)))*100),"")</f>
        <v>4.612114119</v>
      </c>
      <c r="R85" s="38">
        <f t="shared" si="4"/>
        <v>12.68674114</v>
      </c>
      <c r="S85" s="39">
        <f t="array" ref="S85">if(R85="","", if(index(Index_of_Stuff!J:J,match(B85,Index_of_Stuff!F:F,0))&gt;0,(D85-index(Index_of_Stuff!J:J,match(B85,Index_of_Stuff!F:F,0)))*(R85/index(Index_of_Stuff!I:I,match(B85,Index_of_Stuff!F:F,0))),(D85/index(Index_of_Stuff!I:I,match(B85,Index_of_Stuff!F:F,0)))*R85))</f>
        <v>11.81680036</v>
      </c>
      <c r="T85" s="40">
        <f t="array" ref="T85">if(or($F85=0,$F85=""),"", iferror(index(EPS!B:B,match($A85,EPS!$A:$A,0)),index(Ghosts!B:B,match($A85,Ghosts!$A:$A,0)))*($S85/(($F85/48)*$D85)/$E85))</f>
        <v>0.04931696501</v>
      </c>
      <c r="U85" s="40">
        <f t="array" ref="U85">if(or($F85=0,$F85=""),"", iferror(index(EPS!D:D,match($A85,EPS!$A:$A,0)),index(Ghosts!D:D,match($A85,Ghosts!$A:$A,0)))*($S85/(($F85/48)*$D85)/$E85))</f>
        <v>0.02210130654</v>
      </c>
      <c r="V85" s="40">
        <f t="array" ref="V85">if(or($F85=0,$F85=""),"", iferror(index(EPS!F:F,match($A85,EPS!$A:$A,0)),index(Ghosts!F:F,match($A85,Ghosts!$A:$A,0)))*($S85/(($F85/48)*$D85)/$E85))</f>
        <v>0.02310591138</v>
      </c>
      <c r="W85" s="40">
        <f t="array" ref="W85">if(or($F85=0,$F85=""),"", iferror(index(EPS!M:M,match($A85,EPS!$A:$A,0)),index(Ghosts!M:M,match($A85,Ghosts!$A:$A,0)))*($S85/(($F85/48)*$D85)/$E85))</f>
        <v>0.02009209686</v>
      </c>
      <c r="X85" s="39">
        <f t="shared" si="5"/>
        <v>13.73178704</v>
      </c>
      <c r="Y85" s="41">
        <f t="array" ref="Y85">if(or(F85=0,F85=""),"",((iferror(index(EPS!H:H,match(A85,EPS!A:A,0)),index(Ghosts!H:H,match(A85,Ghosts!A:A,0)))*1.25)+(iferror(index(EPS!I:I,match(A85,EPS!A:A,0)),index(Ghosts!I:I,match(A85,Ghosts!A:A,0)))*1.25)+(iferror(index(EPS!J:J,match(A85,EPS!A:A,0)),index(Ghosts!J:J,match(A85,Ghosts!A:A,0)))*1.5)+(iferror(index(EPS!K:K,match(A85,EPS!A:A,0)),index(Ghosts!K:K,match(A85,Ghosts!A:A,0)))*2)+(iferror(index(EPS!L:L,match(A85,EPS!A:A,0)),index(Ghosts!L:L,match(A85,Ghosts!A:A,0)))*2))*D85*(F85/48))</f>
        <v>11.33308962</v>
      </c>
      <c r="Z85" s="41">
        <f t="shared" si="6"/>
        <v>12.19939921</v>
      </c>
      <c r="AA85" s="41">
        <f t="array" ref="AA85">if(or(F85=0,F85=""),"",((iferror(index(EPS!H:H,match(A85,EPS!A:A,0)),index(Ghosts!H:H,match(A85,Ghosts!A:A,0)))*1.2)+(iferror(index(EPS!I:I,match(A85,EPS!A:A,0)),index(Ghosts!I:I,match(A85,Ghosts!A:A,0)))*1.2)+(iferror(index(EPS!J:J,match(A85,EPS!A:A,0)),index(Ghosts!J:J,match(A85,Ghosts!A:A,0)))*1.5)+(iferror(index(EPS!K:K,match(A85,EPS!A:A,0)),index(Ghosts!K:K,match(A85,Ghosts!A:A,0)))*3)+(iferror(index(EPS!L:L,match(A85,EPS!A:A,0)),index(Ghosts!L:L,match(A85,Ghosts!A:A,0)))*3))*D85*(F85/48))</f>
        <v>12.74986201</v>
      </c>
      <c r="AB85" s="42">
        <f t="shared" ref="AB85:AF85" si="89">if(iferror(search(AB$1,$I85),0)&gt;0,1,0)</f>
        <v>0</v>
      </c>
      <c r="AC85" s="42">
        <f t="shared" si="89"/>
        <v>1</v>
      </c>
      <c r="AD85" s="42">
        <f t="shared" si="89"/>
        <v>0</v>
      </c>
      <c r="AE85" s="42">
        <f t="shared" si="89"/>
        <v>0</v>
      </c>
      <c r="AF85" s="42">
        <f t="shared" si="89"/>
        <v>0</v>
      </c>
      <c r="AG85" s="25"/>
      <c r="AH85" s="25"/>
      <c r="AI85" s="25"/>
      <c r="AJ85" s="25"/>
      <c r="AK85" s="25"/>
      <c r="AL85" s="25"/>
    </row>
    <row r="86">
      <c r="A86" s="26" t="s">
        <v>494</v>
      </c>
      <c r="B86" s="25" t="str">
        <f t="array" ref="B86">iferror(index(FD!R:R,match($A86,FD!Q:Q,0)),index(DK!H:H,match($A86,DK!G:G,0)))</f>
        <v>DEN</v>
      </c>
      <c r="C86" s="25" t="str">
        <f t="array" ref="C86">iferror(index(FD!S:S,match($A86,FD!Q:Q,0)),index(DK!I:I,match($A86,DK!G:G,0)))</f>
        <v>BRK</v>
      </c>
      <c r="D86" s="28">
        <f t="array" ref="D86">((index(Pace!$B$2:$B$31,match($B86,Pace!$A$2:$A$31,0))*index(Pace!$B$2:$B$31,match($C86,Pace!$A$2:$A$31,0)))/Pace!$B$32)*1.025</f>
        <v>105.6529017</v>
      </c>
      <c r="E86" s="29">
        <f t="array" ref="E86">if(iferror(match($A86,Ghosts!A:A,0),0)&gt;0,0.18,((index(EPS!P:P,match($A86,EPS!A:A,0))*index(EPS!O:O,match($A86,EPS!A:A,0)))+(0.18*300))/(300+index(EPS!O:O,match($A86,EPS!A:A,0))))</f>
        <v>0.2392603878</v>
      </c>
      <c r="F86" s="30">
        <v>32.0</v>
      </c>
      <c r="G86" s="32"/>
      <c r="H86" s="34">
        <f t="shared" si="2"/>
        <v>44.65539286</v>
      </c>
      <c r="I86" s="35" t="str">
        <f t="array" ref="I86">iferror(index(DK!A:A,match($A86,DK!G:G,0)),"")</f>
        <v>C</v>
      </c>
      <c r="J86" s="36">
        <f t="array" ref="J86">iferror(index(DK!C:C,match($A86,DK!G:G,0)),"")</f>
        <v>8500</v>
      </c>
      <c r="K86" s="28">
        <f t="array" ref="K86">iferror(if(or(H86=0,H86=""),"",(H86/index(DK!C:C,match(A86,DK!G:G,0))*1000)),"")</f>
        <v>5.253575631</v>
      </c>
      <c r="L86" s="28">
        <f t="array" ref="L86">iferror(if(or(H86="",H86=0),"",((H86^sqrt(3))/index(DK!C:C,match(A86,DK!G:G,0)))*100),"")</f>
        <v>8.477084657</v>
      </c>
      <c r="M86" s="34">
        <f t="shared" si="3"/>
        <v>44.60250294</v>
      </c>
      <c r="N86" s="35" t="str">
        <f t="array" ref="N86">iferror(index(FD!B:B,match($A86,FD!Q:Q,0)),"")</f>
        <v>C</v>
      </c>
      <c r="O86" s="36">
        <f t="array" ref="O86">iferror(index(FD!H:H,match($A86,FD!Q:Q,0)),"")</f>
        <v>9500</v>
      </c>
      <c r="P86" s="28">
        <f t="array" ref="P86">iferror(if(or(M86=0,M86=""),"",(M86/index(FD!H:H,match(A86,FD!Q:Q,0))*1000)),"")</f>
        <v>4.695000309</v>
      </c>
      <c r="Q86" s="37">
        <f t="array" ref="Q86">iferror(if(or(M86="",M86=0),"",((M86^sqrt(3))/index(FD!H:H,match(A86,FD!Q:Q,0)))*100),"")</f>
        <v>7.569206992</v>
      </c>
      <c r="R86" s="38">
        <f t="shared" si="4"/>
        <v>17.45848223</v>
      </c>
      <c r="S86" s="39">
        <f t="array" ref="S86">if(R86="","", if(index(Index_of_Stuff!J:J,match(B86,Index_of_Stuff!F:F,0))&gt;0,(D86-index(Index_of_Stuff!J:J,match(B86,Index_of_Stuff!F:F,0)))*(R86/index(Index_of_Stuff!I:I,match(B86,Index_of_Stuff!F:F,0))),(D86/index(Index_of_Stuff!I:I,match(B86,Index_of_Stuff!F:F,0)))*R86))</f>
        <v>16.26133906</v>
      </c>
      <c r="T86" s="40">
        <f t="array" ref="T86">if(or($F86=0,$F86=""),"", iferror(index(EPS!B:B,match($A86,EPS!$A:$A,0)),index(Ghosts!B:B,match($A86,Ghosts!$A:$A,0)))*($S86/(($F86/48)*$D86)/$E86))</f>
        <v>0.0928261642</v>
      </c>
      <c r="U86" s="40">
        <f t="array" ref="U86">if(or($F86=0,$F86=""),"", iferror(index(EPS!D:D,match($A86,EPS!$A:$A,0)),index(Ghosts!D:D,match($A86,Ghosts!$A:$A,0)))*($S86/(($F86/48)*$D86)/$E86))</f>
        <v>0.009842275206</v>
      </c>
      <c r="V86" s="40">
        <f t="array" ref="V86">if(or($F86=0,$F86=""),"", iferror(index(EPS!F:F,match($A86,EPS!$A:$A,0)),index(Ghosts!F:F,match($A86,Ghosts!$A:$A,0)))*($S86/(($F86/48)*$D86)/$E86))</f>
        <v>0.04178142318</v>
      </c>
      <c r="W86" s="40">
        <f t="array" ref="W86">if(or($F86=0,$F86=""),"", iferror(index(EPS!M:M,match($A86,EPS!$A:$A,0)),index(Ghosts!M:M,match($A86,Ghosts!$A:$A,0)))*($S86/(($F86/48)*$D86)/$E86))</f>
        <v>0.03357952717</v>
      </c>
      <c r="X86" s="39">
        <f t="shared" si="5"/>
        <v>17.26311722</v>
      </c>
      <c r="Y86" s="41">
        <f t="array" ref="Y86">if(or(F86=0,F86=""),"",((iferror(index(EPS!H:H,match(A86,EPS!A:A,0)),index(Ghosts!H:H,match(A86,Ghosts!A:A,0)))*1.25)+(iferror(index(EPS!I:I,match(A86,EPS!A:A,0)),index(Ghosts!I:I,match(A86,Ghosts!A:A,0)))*1.25)+(iferror(index(EPS!J:J,match(A86,EPS!A:A,0)),index(Ghosts!J:J,match(A86,Ghosts!A:A,0)))*1.5)+(iferror(index(EPS!K:K,match(A86,EPS!A:A,0)),index(Ghosts!K:K,match(A86,Ghosts!A:A,0)))*2)+(iferror(index(EPS!L:L,match(A86,EPS!A:A,0)),index(Ghosts!L:L,match(A86,Ghosts!A:A,0)))*2))*D86*(F86/48))</f>
        <v>27.39227565</v>
      </c>
      <c r="Z86" s="41">
        <f t="shared" si="6"/>
        <v>15.73390408</v>
      </c>
      <c r="AA86" s="41">
        <f t="array" ref="AA86">if(or(F86=0,F86=""),"",((iferror(index(EPS!H:H,match(A86,EPS!A:A,0)),index(Ghosts!H:H,match(A86,Ghosts!A:A,0)))*1.2)+(iferror(index(EPS!I:I,match(A86,EPS!A:A,0)),index(Ghosts!I:I,match(A86,Ghosts!A:A,0)))*1.2)+(iferror(index(EPS!J:J,match(A86,EPS!A:A,0)),index(Ghosts!J:J,match(A86,Ghosts!A:A,0)))*1.5)+(iferror(index(EPS!K:K,match(A86,EPS!A:A,0)),index(Ghosts!K:K,match(A86,Ghosts!A:A,0)))*3)+(iferror(index(EPS!L:L,match(A86,EPS!A:A,0)),index(Ghosts!L:L,match(A86,Ghosts!A:A,0)))*3))*D86*(F86/48))</f>
        <v>28.86859886</v>
      </c>
      <c r="AB86" s="42">
        <f t="shared" ref="AB86:AF86" si="90">if(iferror(search(AB$1,$I86),0)&gt;0,1,0)</f>
        <v>0</v>
      </c>
      <c r="AC86" s="42">
        <f t="shared" si="90"/>
        <v>0</v>
      </c>
      <c r="AD86" s="42">
        <f t="shared" si="90"/>
        <v>0</v>
      </c>
      <c r="AE86" s="42">
        <f t="shared" si="90"/>
        <v>0</v>
      </c>
      <c r="AF86" s="42">
        <f t="shared" si="90"/>
        <v>1</v>
      </c>
      <c r="AG86" s="25"/>
      <c r="AH86" s="25"/>
      <c r="AI86" s="25"/>
      <c r="AJ86" s="25"/>
      <c r="AK86" s="25"/>
      <c r="AL86" s="25"/>
    </row>
    <row r="87">
      <c r="A87" s="26" t="s">
        <v>495</v>
      </c>
      <c r="B87" s="25" t="str">
        <f t="array" ref="B87">iferror(index(FD!R:R,match($A87,FD!Q:Q,0)),index(DK!H:H,match($A87,DK!G:G,0)))</f>
        <v>DEN</v>
      </c>
      <c r="C87" s="25" t="str">
        <f t="array" ref="C87">iferror(index(FD!S:S,match($A87,FD!Q:Q,0)),index(DK!I:I,match($A87,DK!G:G,0)))</f>
        <v>BRK</v>
      </c>
      <c r="D87" s="28">
        <f t="array" ref="D87">((index(Pace!$B$2:$B$31,match($B87,Pace!$A$2:$A$31,0))*index(Pace!$B$2:$B$31,match($C87,Pace!$A$2:$A$31,0)))/Pace!$B$32)*1.025</f>
        <v>105.6529017</v>
      </c>
      <c r="E87" s="29">
        <f t="array" ref="E87">if(iferror(match($A87,Ghosts!A:A,0),0)&gt;0,0.18,((index(EPS!P:P,match($A87,EPS!A:A,0))*index(EPS!O:O,match($A87,EPS!A:A,0)))+(0.18*300))/(300+index(EPS!O:O,match($A87,EPS!A:A,0))))</f>
        <v>0.248515567</v>
      </c>
      <c r="F87" s="30">
        <v>31.0</v>
      </c>
      <c r="G87" s="33"/>
      <c r="H87" s="34">
        <f t="shared" si="2"/>
        <v>34.94532004</v>
      </c>
      <c r="I87" s="35" t="str">
        <f t="array" ref="I87">iferror(index(DK!A:A,match($A87,DK!G:G,0)),"")</f>
        <v>PF/C</v>
      </c>
      <c r="J87" s="36">
        <f t="array" ref="J87">iferror(index(DK!C:C,match($A87,DK!G:G,0)),"")</f>
        <v>6800</v>
      </c>
      <c r="K87" s="28">
        <f t="array" ref="K87">iferror(if(or(H87=0,H87=""),"",(H87/index(DK!C:C,match(A87,DK!G:G,0))*1000)),"")</f>
        <v>5.139017653</v>
      </c>
      <c r="L87" s="28">
        <f t="array" ref="L87">iferror(if(or(H87="",H87=0),"",((H87^sqrt(3))/index(DK!C:C,match(A87,DK!G:G,0)))*100),"")</f>
        <v>6.929777485</v>
      </c>
      <c r="M87" s="34">
        <f t="shared" si="3"/>
        <v>35.44192483</v>
      </c>
      <c r="N87" s="35" t="str">
        <f t="array" ref="N87">iferror(index(FD!B:B,match($A87,FD!Q:Q,0)),"")</f>
        <v>PF</v>
      </c>
      <c r="O87" s="36">
        <f t="array" ref="O87">iferror(index(FD!H:H,match($A87,FD!Q:Q,0)),"")</f>
        <v>7400</v>
      </c>
      <c r="P87" s="28">
        <f t="array" ref="P87">iferror(if(or(M87=0,M87=""),"",(M87/index(FD!H:H,match(A87,FD!Q:Q,0))*1000)),"")</f>
        <v>4.789449301</v>
      </c>
      <c r="Q87" s="37">
        <f t="array" ref="Q87">iferror(if(or(M87="",M87=0),"",((M87^sqrt(3))/index(FD!H:H,match(A87,FD!Q:Q,0)))*100),"")</f>
        <v>6.525457587</v>
      </c>
      <c r="R87" s="38">
        <f t="shared" si="4"/>
        <v>17.71407677</v>
      </c>
      <c r="S87" s="39">
        <f t="array" ref="S87">if(R87="","", if(index(Index_of_Stuff!J:J,match(B87,Index_of_Stuff!F:F,0))&gt;0,(D87-index(Index_of_Stuff!J:J,match(B87,Index_of_Stuff!F:F,0)))*(R87/index(Index_of_Stuff!I:I,match(B87,Index_of_Stuff!F:F,0))),(D87/index(Index_of_Stuff!I:I,match(B87,Index_of_Stuff!F:F,0)))*R87))</f>
        <v>16.49940726</v>
      </c>
      <c r="T87" s="40">
        <f t="array" ref="T87">if(or($F87=0,$F87=""),"", iferror(index(EPS!B:B,match($A87,EPS!$A:$A,0)),index(Ghosts!B:B,match($A87,Ghosts!$A:$A,0)))*($S87/(($F87/48)*$D87)/$E87))</f>
        <v>0.07589400321</v>
      </c>
      <c r="U87" s="40">
        <f t="array" ref="U87">if(or($F87=0,$F87=""),"", iferror(index(EPS!D:D,match($A87,EPS!$A:$A,0)),index(Ghosts!D:D,match($A87,Ghosts!$A:$A,0)))*($S87/(($F87/48)*$D87)/$E87))</f>
        <v>0.01109220047</v>
      </c>
      <c r="V87" s="40">
        <f t="array" ref="V87">if(or($F87=0,$F87=""),"", iferror(index(EPS!F:F,match($A87,EPS!$A:$A,0)),index(Ghosts!F:F,match($A87,Ghosts!$A:$A,0)))*($S87/(($F87/48)*$D87)/$E87))</f>
        <v>0.0542934023</v>
      </c>
      <c r="W87" s="40">
        <f t="array" ref="W87">if(or($F87=0,$F87=""),"", iferror(index(EPS!M:M,match($A87,EPS!$A:$A,0)),index(Ghosts!M:M,match($A87,Ghosts!$A:$A,0)))*($S87/(($F87/48)*$D87)/$E87))</f>
        <v>0.02948190125</v>
      </c>
      <c r="X87" s="39">
        <f t="shared" si="5"/>
        <v>15.70499117</v>
      </c>
      <c r="Y87" s="41">
        <f t="array" ref="Y87">if(or(F87=0,F87=""),"",((iferror(index(EPS!H:H,match(A87,EPS!A:A,0)),index(Ghosts!H:H,match(A87,Ghosts!A:A,0)))*1.25)+(iferror(index(EPS!I:I,match(A87,EPS!A:A,0)),index(Ghosts!I:I,match(A87,Ghosts!A:A,0)))*1.25)+(iferror(index(EPS!J:J,match(A87,EPS!A:A,0)),index(Ghosts!J:J,match(A87,Ghosts!A:A,0)))*1.5)+(iferror(index(EPS!K:K,match(A87,EPS!A:A,0)),index(Ghosts!K:K,match(A87,Ghosts!A:A,0)))*2)+(iferror(index(EPS!L:L,match(A87,EPS!A:A,0)),index(Ghosts!L:L,match(A87,Ghosts!A:A,0)))*2))*D87*(F87/48))</f>
        <v>19.24032887</v>
      </c>
      <c r="Z87" s="41">
        <f t="shared" si="6"/>
        <v>14.32072118</v>
      </c>
      <c r="AA87" s="41">
        <f t="array" ref="AA87">if(or(F87=0,F87=""),"",((iferror(index(EPS!H:H,match(A87,EPS!A:A,0)),index(Ghosts!H:H,match(A87,Ghosts!A:A,0)))*1.2)+(iferror(index(EPS!I:I,match(A87,EPS!A:A,0)),index(Ghosts!I:I,match(A87,Ghosts!A:A,0)))*1.2)+(iferror(index(EPS!J:J,match(A87,EPS!A:A,0)),index(Ghosts!J:J,match(A87,Ghosts!A:A,0)))*1.5)+(iferror(index(EPS!K:K,match(A87,EPS!A:A,0)),index(Ghosts!K:K,match(A87,Ghosts!A:A,0)))*3)+(iferror(index(EPS!L:L,match(A87,EPS!A:A,0)),index(Ghosts!L:L,match(A87,Ghosts!A:A,0)))*3))*D87*(F87/48))</f>
        <v>21.12120364</v>
      </c>
      <c r="AB87" s="42">
        <f t="shared" ref="AB87:AF87" si="91">if(iferror(search(AB$1,$I87),0)&gt;0,1,0)</f>
        <v>0</v>
      </c>
      <c r="AC87" s="42">
        <f t="shared" si="91"/>
        <v>0</v>
      </c>
      <c r="AD87" s="42">
        <f t="shared" si="91"/>
        <v>0</v>
      </c>
      <c r="AE87" s="42">
        <f t="shared" si="91"/>
        <v>1</v>
      </c>
      <c r="AF87" s="42">
        <f t="shared" si="91"/>
        <v>1</v>
      </c>
      <c r="AG87" s="25"/>
      <c r="AH87" s="25"/>
      <c r="AI87" s="25"/>
      <c r="AJ87" s="25"/>
      <c r="AK87" s="25"/>
      <c r="AL87" s="25"/>
    </row>
    <row r="88">
      <c r="A88" s="26" t="s">
        <v>496</v>
      </c>
      <c r="B88" s="25" t="str">
        <f t="array" ref="B88">iferror(index(FD!R:R,match($A88,FD!Q:Q,0)),index(DK!H:H,match($A88,DK!G:G,0)))</f>
        <v>DEN</v>
      </c>
      <c r="C88" s="25" t="str">
        <f t="array" ref="C88">iferror(index(FD!S:S,match($A88,FD!Q:Q,0)),index(DK!I:I,match($A88,DK!G:G,0)))</f>
        <v>BRK</v>
      </c>
      <c r="D88" s="28">
        <f t="array" ref="D88">((index(Pace!$B$2:$B$31,match($B88,Pace!$A$2:$A$31,0))*index(Pace!$B$2:$B$31,match($C88,Pace!$A$2:$A$31,0)))/Pace!$B$32)*1.025</f>
        <v>105.6529017</v>
      </c>
      <c r="E88" s="29">
        <f t="array" ref="E88">if(iferror(match($A88,Ghosts!A:A,0),0)&gt;0,0.18,((index(EPS!P:P,match($A88,EPS!A:A,0))*index(EPS!O:O,match($A88,EPS!A:A,0)))+(0.18*300))/(300+index(EPS!O:O,match($A88,EPS!A:A,0))))</f>
        <v>0.1875503092</v>
      </c>
      <c r="F88" s="30">
        <v>30.0</v>
      </c>
      <c r="G88" s="33"/>
      <c r="H88" s="34">
        <f t="shared" si="2"/>
        <v>24.71241683</v>
      </c>
      <c r="I88" s="35" t="str">
        <f t="array" ref="I88">iferror(index(DK!A:A,match($A88,DK!G:G,0)),"")</f>
        <v>SF/PF</v>
      </c>
      <c r="J88" s="36">
        <f t="array" ref="J88">iferror(index(DK!C:C,match($A88,DK!G:G,0)),"")</f>
        <v>4600</v>
      </c>
      <c r="K88" s="28">
        <f t="array" ref="K88">iferror(if(or(H88=0,H88=""),"",(H88/index(DK!C:C,match(A88,DK!G:G,0))*1000)),"")</f>
        <v>5.372264529</v>
      </c>
      <c r="L88" s="28">
        <f t="array" ref="L88">iferror(if(or(H88="",H88=0),"",((H88^sqrt(3))/index(DK!C:C,match(A88,DK!G:G,0)))*100),"")</f>
        <v>5.62136909</v>
      </c>
      <c r="M88" s="34">
        <f t="shared" si="3"/>
        <v>24.20770064</v>
      </c>
      <c r="N88" s="35" t="str">
        <f t="array" ref="N88">iferror(index(FD!B:B,match($A88,FD!Q:Q,0)),"")</f>
        <v>SF</v>
      </c>
      <c r="O88" s="36">
        <f t="array" ref="O88">iferror(index(FD!H:H,match($A88,FD!Q:Q,0)),"")</f>
        <v>4300</v>
      </c>
      <c r="P88" s="28">
        <f t="array" ref="P88">iferror(if(or(M88=0,M88=""),"",(M88/index(FD!H:H,match(A88,FD!Q:Q,0))*1000)),"")</f>
        <v>5.629697824</v>
      </c>
      <c r="Q88" s="37">
        <f t="array" ref="Q88">iferror(if(or(M88="",M88=0),"",((M88^sqrt(3))/index(FD!H:H,match(A88,FD!Q:Q,0)))*100),"")</f>
        <v>5.802423071</v>
      </c>
      <c r="R88" s="38">
        <f t="shared" si="4"/>
        <v>12.24653088</v>
      </c>
      <c r="S88" s="39">
        <f t="array" ref="S88">if(R88="","", if(index(Index_of_Stuff!J:J,match(B88,Index_of_Stuff!F:F,0))&gt;0,(D88-index(Index_of_Stuff!J:J,match(B88,Index_of_Stuff!F:F,0)))*(R88/index(Index_of_Stuff!I:I,match(B88,Index_of_Stuff!F:F,0))),(D88/index(Index_of_Stuff!I:I,match(B88,Index_of_Stuff!F:F,0)))*R88))</f>
        <v>11.40677571</v>
      </c>
      <c r="T88" s="40">
        <f t="array" ref="T88">if(or($F88=0,$F88=""),"", iferror(index(EPS!B:B,match($A88,EPS!$A:$A,0)),index(Ghosts!B:B,match($A88,Ghosts!$A:$A,0)))*($S88/(($F88/48)*$D88)/$E88))</f>
        <v>0.05406569279</v>
      </c>
      <c r="U88" s="40">
        <f t="array" ref="U88">if(or($F88=0,$F88=""),"", iferror(index(EPS!D:D,match($A88,EPS!$A:$A,0)),index(Ghosts!D:D,match($A88,Ghosts!$A:$A,0)))*($S88/(($F88/48)*$D88)/$E88))</f>
        <v>0.02007891146</v>
      </c>
      <c r="V88" s="40">
        <f t="array" ref="V88">if(or($F88=0,$F88=""),"", iferror(index(EPS!F:F,match($A88,EPS!$A:$A,0)),index(Ghosts!F:F,match($A88,Ghosts!$A:$A,0)))*($S88/(($F88/48)*$D88)/$E88))</f>
        <v>0.02403943069</v>
      </c>
      <c r="W88" s="40">
        <f t="array" ref="W88">if(or($F88=0,$F88=""),"", iferror(index(EPS!M:M,match($A88,EPS!$A:$A,0)),index(Ghosts!M:M,match($A88,Ghosts!$A:$A,0)))*($S88/(($F88/48)*$D88)/$E88))</f>
        <v>0.01915786048</v>
      </c>
      <c r="X88" s="39">
        <f t="shared" si="5"/>
        <v>12.73566993</v>
      </c>
      <c r="Y88" s="41">
        <f t="array" ref="Y88">if(or(F88=0,F88=""),"",((iferror(index(EPS!H:H,match(A88,EPS!A:A,0)),index(Ghosts!H:H,match(A88,Ghosts!A:A,0)))*1.25)+(iferror(index(EPS!I:I,match(A88,EPS!A:A,0)),index(Ghosts!I:I,match(A88,Ghosts!A:A,0)))*1.25)+(iferror(index(EPS!J:J,match(A88,EPS!A:A,0)),index(Ghosts!J:J,match(A88,Ghosts!A:A,0)))*1.5)+(iferror(index(EPS!K:K,match(A88,EPS!A:A,0)),index(Ghosts!K:K,match(A88,Ghosts!A:A,0)))*2)+(iferror(index(EPS!L:L,match(A88,EPS!A:A,0)),index(Ghosts!L:L,match(A88,Ghosts!A:A,0)))*2))*D88*(F88/48))</f>
        <v>11.9767469</v>
      </c>
      <c r="Z88" s="41">
        <f t="shared" si="6"/>
        <v>11.4402078</v>
      </c>
      <c r="AA88" s="41">
        <f t="array" ref="AA88">if(or(F88=0,F88=""),"",((iferror(index(EPS!H:H,match(A88,EPS!A:A,0)),index(Ghosts!H:H,match(A88,Ghosts!A:A,0)))*1.2)+(iferror(index(EPS!I:I,match(A88,EPS!A:A,0)),index(Ghosts!I:I,match(A88,Ghosts!A:A,0)))*1.2)+(iferror(index(EPS!J:J,match(A88,EPS!A:A,0)),index(Ghosts!J:J,match(A88,Ghosts!A:A,0)))*1.5)+(iferror(index(EPS!K:K,match(A88,EPS!A:A,0)),index(Ghosts!K:K,match(A88,Ghosts!A:A,0)))*3)+(iferror(index(EPS!L:L,match(A88,EPS!A:A,0)),index(Ghosts!L:L,match(A88,Ghosts!A:A,0)))*3))*D88*(F88/48))</f>
        <v>12.76749284</v>
      </c>
      <c r="AB88" s="42">
        <f t="shared" ref="AB88:AF88" si="92">if(iferror(search(AB$1,$I88),0)&gt;0,1,0)</f>
        <v>0</v>
      </c>
      <c r="AC88" s="42">
        <f t="shared" si="92"/>
        <v>0</v>
      </c>
      <c r="AD88" s="42">
        <f t="shared" si="92"/>
        <v>1</v>
      </c>
      <c r="AE88" s="42">
        <f t="shared" si="92"/>
        <v>1</v>
      </c>
      <c r="AF88" s="42">
        <f t="shared" si="92"/>
        <v>0</v>
      </c>
      <c r="AG88" s="25"/>
      <c r="AH88" s="25"/>
      <c r="AI88" s="25"/>
      <c r="AJ88" s="25"/>
      <c r="AK88" s="25"/>
      <c r="AL88" s="25"/>
    </row>
    <row r="89">
      <c r="A89" s="26" t="s">
        <v>497</v>
      </c>
      <c r="B89" s="25" t="str">
        <f t="array" ref="B89">iferror(index(FD!R:R,match($A89,FD!Q:Q,0)),index(DK!H:H,match($A89,DK!G:G,0)))</f>
        <v>DEN</v>
      </c>
      <c r="C89" s="25" t="str">
        <f t="array" ref="C89">iferror(index(FD!S:S,match($A89,FD!Q:Q,0)),index(DK!I:I,match($A89,DK!G:G,0)))</f>
        <v>BRK</v>
      </c>
      <c r="D89" s="28">
        <f t="array" ref="D89">((index(Pace!$B$2:$B$31,match($B89,Pace!$A$2:$A$31,0))*index(Pace!$B$2:$B$31,match($C89,Pace!$A$2:$A$31,0)))/Pace!$B$32)*1.025</f>
        <v>105.6529017</v>
      </c>
      <c r="E89" s="29">
        <f t="array" ref="E89">if(iferror(match($A89,Ghosts!A:A,0),0)&gt;0,0.18,((index(EPS!P:P,match($A89,EPS!A:A,0))*index(EPS!O:O,match($A89,EPS!A:A,0)))+(0.18*300))/(300+index(EPS!O:O,match($A89,EPS!A:A,0))))</f>
        <v>0.2144198047</v>
      </c>
      <c r="F89" s="30">
        <v>26.0</v>
      </c>
      <c r="G89" s="32"/>
      <c r="H89" s="34">
        <f t="shared" si="2"/>
        <v>24.48611317</v>
      </c>
      <c r="I89" s="35" t="str">
        <f t="array" ref="I89">iferror(index(DK!A:A,match($A89,DK!G:G,0)),"")</f>
        <v>SG/SF</v>
      </c>
      <c r="J89" s="36">
        <f t="array" ref="J89">iferror(index(DK!C:C,match($A89,DK!G:G,0)),"")</f>
        <v>5900</v>
      </c>
      <c r="K89" s="28">
        <f t="array" ref="K89">iferror(if(or(H89=0,H89=""),"",(H89/index(DK!C:C,match(A89,DK!G:G,0))*1000)),"")</f>
        <v>4.150188673</v>
      </c>
      <c r="L89" s="28">
        <f t="array" ref="L89">iferror(if(or(H89="",H89=0),"",((H89^sqrt(3))/index(DK!C:C,match(A89,DK!G:G,0)))*100),"")</f>
        <v>4.313479519</v>
      </c>
      <c r="M89" s="34">
        <f t="shared" si="3"/>
        <v>24.15965924</v>
      </c>
      <c r="N89" s="35" t="str">
        <f t="array" ref="N89">iferror(index(FD!B:B,match($A89,FD!Q:Q,0)),"")</f>
        <v>SG</v>
      </c>
      <c r="O89" s="36">
        <f t="array" ref="O89">iferror(index(FD!H:H,match($A89,FD!Q:Q,0)),"")</f>
        <v>5700</v>
      </c>
      <c r="P89" s="28">
        <f t="array" ref="P89">iferror(if(or(M89=0,M89=""),"",(M89/index(FD!H:H,match(A89,FD!Q:Q,0))*1000)),"")</f>
        <v>4.238536708</v>
      </c>
      <c r="Q89" s="37">
        <f t="array" ref="Q89">iferror(if(or(M89="",M89=0),"",((M89^sqrt(3))/index(FD!H:H,match(A89,FD!Q:Q,0)))*100),"")</f>
        <v>4.362231294</v>
      </c>
      <c r="R89" s="38">
        <f t="shared" si="4"/>
        <v>12.43124522</v>
      </c>
      <c r="S89" s="39">
        <f t="array" ref="S89">if(R89="","", if(index(Index_of_Stuff!J:J,match(B89,Index_of_Stuff!F:F,0))&gt;0,(D89-index(Index_of_Stuff!J:J,match(B89,Index_of_Stuff!F:F,0)))*(R89/index(Index_of_Stuff!I:I,match(B89,Index_of_Stuff!F:F,0))),(D89/index(Index_of_Stuff!I:I,match(B89,Index_of_Stuff!F:F,0)))*R89))</f>
        <v>11.57882402</v>
      </c>
      <c r="T89" s="40">
        <f t="array" ref="T89">if(or($F89=0,$F89=""),"", iferror(index(EPS!B:B,match($A89,EPS!$A:$A,0)),index(Ghosts!B:B,match($A89,Ghosts!$A:$A,0)))*($S89/(($F89/48)*$D89)/$E89))</f>
        <v>0.0558608737</v>
      </c>
      <c r="U89" s="40">
        <f t="array" ref="U89">if(or($F89=0,$F89=""),"", iferror(index(EPS!D:D,match($A89,EPS!$A:$A,0)),index(Ghosts!D:D,match($A89,Ghosts!$A:$A,0)))*($S89/(($F89/48)*$D89)/$E89))</f>
        <v>0.02085346805</v>
      </c>
      <c r="V89" s="40">
        <f t="array" ref="V89">if(or($F89=0,$F89=""),"", iferror(index(EPS!F:F,match($A89,EPS!$A:$A,0)),index(Ghosts!F:F,match($A89,Ghosts!$A:$A,0)))*($S89/(($F89/48)*$D89)/$E89))</f>
        <v>0.0370833165</v>
      </c>
      <c r="W89" s="40">
        <f t="array" ref="W89">if(or($F89=0,$F89=""),"", iferror(index(EPS!M:M,match($A89,EPS!$A:$A,0)),index(Ghosts!M:M,match($A89,Ghosts!$A:$A,0)))*($S89/(($F89/48)*$D89)/$E89))</f>
        <v>0.02500528975</v>
      </c>
      <c r="X89" s="39">
        <f t="shared" si="5"/>
        <v>11.97735988</v>
      </c>
      <c r="Y89" s="41">
        <f t="array" ref="Y89">if(or(F89=0,F89=""),"",((iferror(index(EPS!H:H,match(A89,EPS!A:A,0)),index(Ghosts!H:H,match(A89,Ghosts!A:A,0)))*1.25)+(iferror(index(EPS!I:I,match(A89,EPS!A:A,0)),index(Ghosts!I:I,match(A89,Ghosts!A:A,0)))*1.25)+(iferror(index(EPS!J:J,match(A89,EPS!A:A,0)),index(Ghosts!J:J,match(A89,Ghosts!A:A,0)))*1.5)+(iferror(index(EPS!K:K,match(A89,EPS!A:A,0)),index(Ghosts!K:K,match(A89,Ghosts!A:A,0)))*2)+(iferror(index(EPS!L:L,match(A89,EPS!A:A,0)),index(Ghosts!L:L,match(A89,Ghosts!A:A,0)))*2))*D89*(F89/48))</f>
        <v>12.50875328</v>
      </c>
      <c r="Z89" s="41">
        <f t="shared" si="6"/>
        <v>10.66514237</v>
      </c>
      <c r="AA89" s="41">
        <f t="array" ref="AA89">if(or(F89=0,F89=""),"",((iferror(index(EPS!H:H,match(A89,EPS!A:A,0)),index(Ghosts!H:H,match(A89,Ghosts!A:A,0)))*1.2)+(iferror(index(EPS!I:I,match(A89,EPS!A:A,0)),index(Ghosts!I:I,match(A89,Ghosts!A:A,0)))*1.2)+(iferror(index(EPS!J:J,match(A89,EPS!A:A,0)),index(Ghosts!J:J,match(A89,Ghosts!A:A,0)))*1.5)+(iferror(index(EPS!K:K,match(A89,EPS!A:A,0)),index(Ghosts!K:K,match(A89,Ghosts!A:A,0)))*3)+(iferror(index(EPS!L:L,match(A89,EPS!A:A,0)),index(Ghosts!L:L,match(A89,Ghosts!A:A,0)))*3))*D89*(F89/48))</f>
        <v>13.49451687</v>
      </c>
      <c r="AB89" s="42">
        <f t="shared" ref="AB89:AF89" si="93">if(iferror(search(AB$1,$I89),0)&gt;0,1,0)</f>
        <v>0</v>
      </c>
      <c r="AC89" s="42">
        <f t="shared" si="93"/>
        <v>1</v>
      </c>
      <c r="AD89" s="42">
        <f t="shared" si="93"/>
        <v>1</v>
      </c>
      <c r="AE89" s="42">
        <f t="shared" si="93"/>
        <v>0</v>
      </c>
      <c r="AF89" s="42">
        <f t="shared" si="93"/>
        <v>0</v>
      </c>
      <c r="AG89" s="25"/>
      <c r="AH89" s="25"/>
      <c r="AI89" s="25"/>
      <c r="AJ89" s="25"/>
      <c r="AK89" s="25"/>
      <c r="AL89" s="25"/>
    </row>
    <row r="90">
      <c r="A90" s="26" t="s">
        <v>498</v>
      </c>
      <c r="B90" s="25" t="str">
        <f t="array" ref="B90">iferror(index(FD!R:R,match($A90,FD!Q:Q,0)),index(DK!H:H,match($A90,DK!G:G,0)))</f>
        <v>DEN</v>
      </c>
      <c r="C90" s="25" t="str">
        <f t="array" ref="C90">iferror(index(FD!S:S,match($A90,FD!Q:Q,0)),index(DK!I:I,match($A90,DK!G:G,0)))</f>
        <v>BRK</v>
      </c>
      <c r="D90" s="28">
        <f t="array" ref="D90">((index(Pace!$B$2:$B$31,match($B90,Pace!$A$2:$A$31,0))*index(Pace!$B$2:$B$31,match($C90,Pace!$A$2:$A$31,0)))/Pace!$B$32)*1.025</f>
        <v>105.6529017</v>
      </c>
      <c r="E90" s="29">
        <f t="array" ref="E90">if(iferror(match($A90,Ghosts!A:A,0),0)&gt;0,0.18,((index(EPS!P:P,match($A90,EPS!A:A,0))*index(EPS!O:O,match($A90,EPS!A:A,0)))+(0.18*300))/(300+index(EPS!O:O,match($A90,EPS!A:A,0))))</f>
        <v>0.2284351005</v>
      </c>
      <c r="F90" s="30">
        <v>25.0</v>
      </c>
      <c r="G90" s="33"/>
      <c r="H90" s="34">
        <f t="shared" si="2"/>
        <v>23.67623602</v>
      </c>
      <c r="I90" s="35" t="str">
        <f t="array" ref="I90">iferror(index(DK!A:A,match($A90,DK!G:G,0)),"")</f>
        <v>PG/SG</v>
      </c>
      <c r="J90" s="36">
        <f t="array" ref="J90">iferror(index(DK!C:C,match($A90,DK!G:G,0)),"")</f>
        <v>5400</v>
      </c>
      <c r="K90" s="28">
        <f t="array" ref="K90">iferror(if(or(H90=0,H90=""),"",(H90/index(DK!C:C,match(A90,DK!G:G,0))*1000)),"")</f>
        <v>4.384488152</v>
      </c>
      <c r="L90" s="28">
        <f t="array" ref="L90">iferror(if(or(H90="",H90=0),"",((H90^sqrt(3))/index(DK!C:C,match(A90,DK!G:G,0)))*100),"")</f>
        <v>4.446165188</v>
      </c>
      <c r="M90" s="34">
        <f t="shared" si="3"/>
        <v>23.19278739</v>
      </c>
      <c r="N90" s="35" t="str">
        <f t="array" ref="N90">iferror(index(FD!B:B,match($A90,FD!Q:Q,0)),"")</f>
        <v>PG</v>
      </c>
      <c r="O90" s="36">
        <f t="array" ref="O90">iferror(index(FD!H:H,match($A90,FD!Q:Q,0)),"")</f>
        <v>5400</v>
      </c>
      <c r="P90" s="28">
        <f t="array" ref="P90">iferror(if(or(M90=0,M90=""),"",(M90/index(FD!H:H,match(A90,FD!Q:Q,0))*1000)),"")</f>
        <v>4.294960627</v>
      </c>
      <c r="Q90" s="37">
        <f t="array" ref="Q90">iferror(if(or(M90="",M90=0),"",((M90^sqrt(3))/index(FD!H:H,match(A90,FD!Q:Q,0)))*100),"")</f>
        <v>4.290095048</v>
      </c>
      <c r="R90" s="38">
        <f t="shared" si="4"/>
        <v>12.89606828</v>
      </c>
      <c r="S90" s="39">
        <f t="array" ref="S90">if(R90="","", if(index(Index_of_Stuff!J:J,match(B90,Index_of_Stuff!F:F,0))&gt;0,(D90-index(Index_of_Stuff!J:J,match(B90,Index_of_Stuff!F:F,0)))*(R90/index(Index_of_Stuff!I:I,match(B90,Index_of_Stuff!F:F,0))),(D90/index(Index_of_Stuff!I:I,match(B90,Index_of_Stuff!F:F,0)))*R90))</f>
        <v>12.01177376</v>
      </c>
      <c r="T90" s="40">
        <f t="array" ref="T90">if(or($F90=0,$F90=""),"", iferror(index(EPS!B:B,match($A90,EPS!$A:$A,0)),index(Ghosts!B:B,match($A90,Ghosts!$A:$A,0)))*($S90/(($F90/48)*$D90)/$E90))</f>
        <v>0.05456324799</v>
      </c>
      <c r="U90" s="40">
        <f t="array" ref="U90">if(or($F90=0,$F90=""),"", iferror(index(EPS!D:D,match($A90,EPS!$A:$A,0)),index(Ghosts!D:D,match($A90,Ghosts!$A:$A,0)))*($S90/(($F90/48)*$D90)/$E90))</f>
        <v>0.02904943501</v>
      </c>
      <c r="V90" s="40">
        <f t="array" ref="V90">if(or($F90=0,$F90=""),"", iferror(index(EPS!F:F,match($A90,EPS!$A:$A,0)),index(Ghosts!F:F,match($A90,Ghosts!$A:$A,0)))*($S90/(($F90/48)*$D90)/$E90))</f>
        <v>0.03134281145</v>
      </c>
      <c r="W90" s="40">
        <f t="array" ref="W90">if(or($F90=0,$F90=""),"", iferror(index(EPS!M:M,match($A90,EPS!$A:$A,0)),index(Ghosts!M:M,match($A90,Ghosts!$A:$A,0)))*($S90/(($F90/48)*$D90)/$E90))</f>
        <v>0.03201171292</v>
      </c>
      <c r="X90" s="39">
        <f t="shared" si="5"/>
        <v>12.44373677</v>
      </c>
      <c r="Y90" s="41">
        <f t="array" ref="Y90">if(or(F90=0,F90=""),"",((iferror(index(EPS!H:H,match(A90,EPS!A:A,0)),index(Ghosts!H:H,match(A90,Ghosts!A:A,0)))*1.25)+(iferror(index(EPS!I:I,match(A90,EPS!A:A,0)),index(Ghosts!I:I,match(A90,Ghosts!A:A,0)))*1.25)+(iferror(index(EPS!J:J,match(A90,EPS!A:A,0)),index(Ghosts!J:J,match(A90,Ghosts!A:A,0)))*1.5)+(iferror(index(EPS!K:K,match(A90,EPS!A:A,0)),index(Ghosts!K:K,match(A90,Ghosts!A:A,0)))*2)+(iferror(index(EPS!L:L,match(A90,EPS!A:A,0)),index(Ghosts!L:L,match(A90,Ghosts!A:A,0)))*2))*D90*(F90/48))</f>
        <v>11.23249925</v>
      </c>
      <c r="Z90" s="41">
        <f t="shared" si="6"/>
        <v>10.763714</v>
      </c>
      <c r="AA90" s="41">
        <f t="array" ref="AA90">if(or(F90=0,F90=""),"",((iferror(index(EPS!H:H,match(A90,EPS!A:A,0)),index(Ghosts!H:H,match(A90,Ghosts!A:A,0)))*1.2)+(iferror(index(EPS!I:I,match(A90,EPS!A:A,0)),index(Ghosts!I:I,match(A90,Ghosts!A:A,0)))*1.2)+(iferror(index(EPS!J:J,match(A90,EPS!A:A,0)),index(Ghosts!J:J,match(A90,Ghosts!A:A,0)))*1.5)+(iferror(index(EPS!K:K,match(A90,EPS!A:A,0)),index(Ghosts!K:K,match(A90,Ghosts!A:A,0)))*3)+(iferror(index(EPS!L:L,match(A90,EPS!A:A,0)),index(Ghosts!L:L,match(A90,Ghosts!A:A,0)))*3))*D90*(F90/48))</f>
        <v>12.42907339</v>
      </c>
      <c r="AB90" s="42">
        <f t="shared" ref="AB90:AF90" si="94">if(iferror(search(AB$1,$I90),0)&gt;0,1,0)</f>
        <v>1</v>
      </c>
      <c r="AC90" s="42">
        <f t="shared" si="94"/>
        <v>1</v>
      </c>
      <c r="AD90" s="42">
        <f t="shared" si="94"/>
        <v>0</v>
      </c>
      <c r="AE90" s="42">
        <f t="shared" si="94"/>
        <v>0</v>
      </c>
      <c r="AF90" s="42">
        <f t="shared" si="94"/>
        <v>0</v>
      </c>
      <c r="AG90" s="25"/>
      <c r="AH90" s="25"/>
      <c r="AI90" s="25"/>
      <c r="AJ90" s="25"/>
      <c r="AK90" s="25"/>
      <c r="AL90" s="25"/>
    </row>
    <row r="91">
      <c r="A91" s="26" t="s">
        <v>499</v>
      </c>
      <c r="B91" s="25" t="str">
        <f t="array" ref="B91">iferror(index(FD!R:R,match($A91,FD!Q:Q,0)),index(DK!H:H,match($A91,DK!G:G,0)))</f>
        <v>DEN</v>
      </c>
      <c r="C91" s="25" t="str">
        <f t="array" ref="C91">iferror(index(FD!S:S,match($A91,FD!Q:Q,0)),index(DK!I:I,match($A91,DK!G:G,0)))</f>
        <v>BRK</v>
      </c>
      <c r="D91" s="28">
        <f t="array" ref="D91">((index(Pace!$B$2:$B$31,match($B91,Pace!$A$2:$A$31,0))*index(Pace!$B$2:$B$31,match($C91,Pace!$A$2:$A$31,0)))/Pace!$B$32)*1.025</f>
        <v>105.6529017</v>
      </c>
      <c r="E91" s="29">
        <f t="array" ref="E91">if(iferror(match($A91,Ghosts!A:A,0),0)&gt;0,0.18,((index(EPS!P:P,match($A91,EPS!A:A,0))*index(EPS!O:O,match($A91,EPS!A:A,0)))+(0.18*300))/(300+index(EPS!O:O,match($A91,EPS!A:A,0))))</f>
        <v>0.2377890819</v>
      </c>
      <c r="F91" s="30">
        <v>24.0</v>
      </c>
      <c r="G91" s="33"/>
      <c r="H91" s="34">
        <f t="shared" si="2"/>
        <v>23.07771288</v>
      </c>
      <c r="I91" s="35" t="str">
        <f t="array" ref="I91">iferror(index(DK!A:A,match($A91,DK!G:G,0)),"")</f>
        <v>PG</v>
      </c>
      <c r="J91" s="36">
        <f t="array" ref="J91">iferror(index(DK!C:C,match($A91,DK!G:G,0)),"")</f>
        <v>4700</v>
      </c>
      <c r="K91" s="28">
        <f t="array" ref="K91">iferror(if(or(H91=0,H91=""),"",(H91/index(DK!C:C,match(A91,DK!G:G,0))*1000)),"")</f>
        <v>4.910151677</v>
      </c>
      <c r="L91" s="28">
        <f t="array" ref="L91">iferror(if(or(H91="",H91=0),"",((H91^sqrt(3))/index(DK!C:C,match(A91,DK!G:G,0)))*100),"")</f>
        <v>4.886762955</v>
      </c>
      <c r="M91" s="34">
        <f t="shared" si="3"/>
        <v>22.3549007</v>
      </c>
      <c r="N91" s="35" t="str">
        <f t="array" ref="N91">iferror(index(FD!B:B,match($A91,FD!Q:Q,0)),"")</f>
        <v>PG</v>
      </c>
      <c r="O91" s="36">
        <f t="array" ref="O91">iferror(index(FD!H:H,match($A91,FD!Q:Q,0)),"")</f>
        <v>4800</v>
      </c>
      <c r="P91" s="28">
        <f t="array" ref="P91">iferror(if(or(M91=0,M91=""),"",(M91/index(FD!H:H,match(A91,FD!Q:Q,0))*1000)),"")</f>
        <v>4.657270979</v>
      </c>
      <c r="Q91" s="37">
        <f t="array" ref="Q91">iferror(if(or(M91="",M91=0),"",((M91^sqrt(3))/index(FD!H:H,match(A91,FD!Q:Q,0)))*100),"")</f>
        <v>4.528359687</v>
      </c>
      <c r="R91" s="38">
        <f t="shared" si="4"/>
        <v>12.99612184</v>
      </c>
      <c r="S91" s="39">
        <f t="array" ref="S91">if(R91="","", if(index(Index_of_Stuff!J:J,match(B91,Index_of_Stuff!F:F,0))&gt;0,(D91-index(Index_of_Stuff!J:J,match(B91,Index_of_Stuff!F:F,0)))*(R91/index(Index_of_Stuff!I:I,match(B91,Index_of_Stuff!F:F,0))),(D91/index(Index_of_Stuff!I:I,match(B91,Index_of_Stuff!F:F,0)))*R91))</f>
        <v>12.10496657</v>
      </c>
      <c r="T91" s="40">
        <f t="array" ref="T91">if(or($F91=0,$F91=""),"", iferror(index(EPS!B:B,match($A91,EPS!$A:$A,0)),index(Ghosts!B:B,match($A91,Ghosts!$A:$A,0)))*($S91/(($F91/48)*$D91)/$E91))</f>
        <v>0.05724093191</v>
      </c>
      <c r="U91" s="40">
        <f t="array" ref="U91">if(or($F91=0,$F91=""),"", iferror(index(EPS!D:D,match($A91,EPS!$A:$A,0)),index(Ghosts!D:D,match($A91,Ghosts!$A:$A,0)))*($S91/(($F91/48)*$D91)/$E91))</f>
        <v>0.01676754571</v>
      </c>
      <c r="V91" s="40">
        <f t="array" ref="V91">if(or($F91=0,$F91=""),"", iferror(index(EPS!F:F,match($A91,EPS!$A:$A,0)),index(Ghosts!F:F,match($A91,Ghosts!$A:$A,0)))*($S91/(($F91/48)*$D91)/$E91))</f>
        <v>0.04162976866</v>
      </c>
      <c r="W91" s="40">
        <f t="array" ref="W91">if(or($F91=0,$F91=""),"", iferror(index(EPS!M:M,match($A91,EPS!$A:$A,0)),index(Ghosts!M:M,match($A91,Ghosts!$A:$A,0)))*($S91/(($F91/48)*$D91)/$E91))</f>
        <v>0.04432799441</v>
      </c>
      <c r="X91" s="39">
        <f t="shared" si="5"/>
        <v>10.17617292</v>
      </c>
      <c r="Y91" s="41">
        <f t="array" ref="Y91">if(or(F91=0,F91=""),"",((iferror(index(EPS!H:H,match(A91,EPS!A:A,0)),index(Ghosts!H:H,match(A91,Ghosts!A:A,0)))*1.25)+(iferror(index(EPS!I:I,match(A91,EPS!A:A,0)),index(Ghosts!I:I,match(A91,Ghosts!A:A,0)))*1.25)+(iferror(index(EPS!J:J,match(A91,EPS!A:A,0)),index(Ghosts!J:J,match(A91,Ghosts!A:A,0)))*1.5)+(iferror(index(EPS!K:K,match(A91,EPS!A:A,0)),index(Ghosts!K:K,match(A91,Ghosts!A:A,0)))*2)+(iferror(index(EPS!L:L,match(A91,EPS!A:A,0)),index(Ghosts!L:L,match(A91,Ghosts!A:A,0)))*2))*D91*(F91/48))</f>
        <v>12.90153996</v>
      </c>
      <c r="Z91" s="41">
        <f t="shared" si="6"/>
        <v>8.56244265</v>
      </c>
      <c r="AA91" s="41">
        <f t="array" ref="AA91">if(or(F91=0,F91=""),"",((iferror(index(EPS!H:H,match(A91,EPS!A:A,0)),index(Ghosts!H:H,match(A91,Ghosts!A:A,0)))*1.2)+(iferror(index(EPS!I:I,match(A91,EPS!A:A,0)),index(Ghosts!I:I,match(A91,Ghosts!A:A,0)))*1.2)+(iferror(index(EPS!J:J,match(A91,EPS!A:A,0)),index(Ghosts!J:J,match(A91,Ghosts!A:A,0)))*1.5)+(iferror(index(EPS!K:K,match(A91,EPS!A:A,0)),index(Ghosts!K:K,match(A91,Ghosts!A:A,0)))*3)+(iferror(index(EPS!L:L,match(A91,EPS!A:A,0)),index(Ghosts!L:L,match(A91,Ghosts!A:A,0)))*3))*D91*(F91/48))</f>
        <v>13.79245805</v>
      </c>
      <c r="AB91" s="42">
        <f t="shared" ref="AB91:AF91" si="95">if(iferror(search(AB$1,$I91),0)&gt;0,1,0)</f>
        <v>1</v>
      </c>
      <c r="AC91" s="42">
        <f t="shared" si="95"/>
        <v>0</v>
      </c>
      <c r="AD91" s="42">
        <f t="shared" si="95"/>
        <v>0</v>
      </c>
      <c r="AE91" s="42">
        <f t="shared" si="95"/>
        <v>0</v>
      </c>
      <c r="AF91" s="42">
        <f t="shared" si="95"/>
        <v>0</v>
      </c>
      <c r="AG91" s="25"/>
      <c r="AH91" s="25"/>
      <c r="AI91" s="25"/>
      <c r="AJ91" s="25"/>
      <c r="AK91" s="25"/>
      <c r="AL91" s="25"/>
    </row>
    <row r="92">
      <c r="A92" s="26" t="s">
        <v>500</v>
      </c>
      <c r="B92" s="25" t="str">
        <f t="array" ref="B92">iferror(index(FD!R:R,match($A92,FD!Q:Q,0)),index(DK!H:H,match($A92,DK!G:G,0)))</f>
        <v>DEN</v>
      </c>
      <c r="C92" s="25" t="str">
        <f t="array" ref="C92">iferror(index(FD!S:S,match($A92,FD!Q:Q,0)),index(DK!I:I,match($A92,DK!G:G,0)))</f>
        <v>BRK</v>
      </c>
      <c r="D92" s="28">
        <f t="array" ref="D92">((index(Pace!$B$2:$B$31,match($B92,Pace!$A$2:$A$31,0))*index(Pace!$B$2:$B$31,match($C92,Pace!$A$2:$A$31,0)))/Pace!$B$32)*1.025</f>
        <v>105.6529017</v>
      </c>
      <c r="E92" s="29">
        <f t="array" ref="E92">if(iferror(match($A92,Ghosts!A:A,0),0)&gt;0,0.18,((index(EPS!P:P,match($A92,EPS!A:A,0))*index(EPS!O:O,match($A92,EPS!A:A,0)))+(0.18*300))/(300+index(EPS!O:O,match($A92,EPS!A:A,0))))</f>
        <v>0.184706343</v>
      </c>
      <c r="F92" s="30">
        <v>16.0</v>
      </c>
      <c r="G92" s="33"/>
      <c r="H92" s="34">
        <f t="shared" si="2"/>
        <v>16.57678838</v>
      </c>
      <c r="I92" s="35" t="str">
        <f t="array" ref="I92">iferror(index(DK!A:A,match($A92,DK!G:G,0)),"")</f>
        <v>PF/C</v>
      </c>
      <c r="J92" s="36">
        <f t="array" ref="J92">iferror(index(DK!C:C,match($A92,DK!G:G,0)),"")</f>
        <v>3800</v>
      </c>
      <c r="K92" s="28">
        <f t="array" ref="K92">iferror(if(or(H92=0,H92=""),"",(H92/index(DK!C:C,match(A92,DK!G:G,0))*1000)),"")</f>
        <v>4.362312732</v>
      </c>
      <c r="L92" s="28">
        <f t="array" ref="L92">iferror(if(or(H92="",H92=0),"",((H92^sqrt(3))/index(DK!C:C,match(A92,DK!G:G,0)))*100),"")</f>
        <v>3.407634797</v>
      </c>
      <c r="M92" s="34">
        <f t="shared" si="3"/>
        <v>16.93309926</v>
      </c>
      <c r="N92" s="35" t="str">
        <f t="array" ref="N92">iferror(index(FD!B:B,match($A92,FD!Q:Q,0)),"")</f>
        <v>C</v>
      </c>
      <c r="O92" s="36">
        <f t="array" ref="O92">iferror(index(FD!H:H,match($A92,FD!Q:Q,0)),"")</f>
        <v>3800</v>
      </c>
      <c r="P92" s="28">
        <f t="array" ref="P92">iferror(if(or(M92=0,M92=""),"",(M92/index(FD!H:H,match(A92,FD!Q:Q,0))*1000)),"")</f>
        <v>4.456078752</v>
      </c>
      <c r="Q92" s="37">
        <f t="array" ref="Q92">iferror(if(or(M92="",M92=0),"",((M92^sqrt(3))/index(FD!H:H,match(A92,FD!Q:Q,0)))*100),"")</f>
        <v>3.53549617</v>
      </c>
      <c r="R92" s="38">
        <f t="shared" si="4"/>
        <v>6.415998127</v>
      </c>
      <c r="S92" s="39">
        <f t="array" ref="S92">if(R92="","", if(index(Index_of_Stuff!J:J,match(B92,Index_of_Stuff!F:F,0))&gt;0,(D92-index(Index_of_Stuff!J:J,match(B92,Index_of_Stuff!F:F,0)))*(R92/index(Index_of_Stuff!I:I,match(B92,Index_of_Stuff!F:F,0))),(D92/index(Index_of_Stuff!I:I,match(B92,Index_of_Stuff!F:F,0)))*R92))</f>
        <v>5.976047605</v>
      </c>
      <c r="T92" s="40">
        <f t="array" ref="T92">if(or($F92=0,$F92=""),"", iferror(index(EPS!B:B,match($A92,EPS!$A:$A,0)),index(Ghosts!B:B,match($A92,Ghosts!$A:$A,0)))*($S92/(($F92/48)*$D92)/$E92))</f>
        <v>0.06522745185</v>
      </c>
      <c r="U92" s="40">
        <f t="array" ref="U92">if(or($F92=0,$F92=""),"", iferror(index(EPS!D:D,match($A92,EPS!$A:$A,0)),index(Ghosts!D:D,match($A92,Ghosts!$A:$A,0)))*($S92/(($F92/48)*$D92)/$E92))</f>
        <v>0.00009186965049</v>
      </c>
      <c r="V92" s="40">
        <f t="array" ref="V92">if(or($F92=0,$F92=""),"", iferror(index(EPS!F:F,match($A92,EPS!$A:$A,0)),index(Ghosts!F:F,match($A92,Ghosts!$A:$A,0)))*($S92/(($F92/48)*$D92)/$E92))</f>
        <v>0.03812590495</v>
      </c>
      <c r="W92" s="40">
        <f t="array" ref="W92">if(or($F92=0,$F92=""),"", iferror(index(EPS!M:M,match($A92,EPS!$A:$A,0)),index(Ghosts!M:M,match($A92,Ghosts!$A:$A,0)))*($S92/(($F92/48)*$D92)/$E92))</f>
        <v>0.02866333095</v>
      </c>
      <c r="X92" s="39">
        <f t="shared" si="5"/>
        <v>5.443613864</v>
      </c>
      <c r="Y92" s="41">
        <f t="array" ref="Y92">if(or(F92=0,F92=""),"",((iferror(index(EPS!H:H,match(A92,EPS!A:A,0)),index(Ghosts!H:H,match(A92,Ghosts!A:A,0)))*1.25)+(iferror(index(EPS!I:I,match(A92,EPS!A:A,0)),index(Ghosts!I:I,match(A92,Ghosts!A:A,0)))*1.25)+(iferror(index(EPS!J:J,match(A92,EPS!A:A,0)),index(Ghosts!J:J,match(A92,Ghosts!A:A,0)))*1.5)+(iferror(index(EPS!K:K,match(A92,EPS!A:A,0)),index(Ghosts!K:K,match(A92,Ghosts!A:A,0)))*2)+(iferror(index(EPS!L:L,match(A92,EPS!A:A,0)),index(Ghosts!L:L,match(A92,Ghosts!A:A,0)))*2))*D92*(F92/48))</f>
        <v>11.13317452</v>
      </c>
      <c r="Z92" s="41">
        <f t="shared" si="6"/>
        <v>4.9372688</v>
      </c>
      <c r="AA92" s="41">
        <f t="array" ref="AA92">if(or(F92=0,F92=""),"",((iferror(index(EPS!H:H,match(A92,EPS!A:A,0)),index(Ghosts!H:H,match(A92,Ghosts!A:A,0)))*1.2)+(iferror(index(EPS!I:I,match(A92,EPS!A:A,0)),index(Ghosts!I:I,match(A92,Ghosts!A:A,0)))*1.2)+(iferror(index(EPS!J:J,match(A92,EPS!A:A,0)),index(Ghosts!J:J,match(A92,Ghosts!A:A,0)))*1.5)+(iferror(index(EPS!K:K,match(A92,EPS!A:A,0)),index(Ghosts!K:K,match(A92,Ghosts!A:A,0)))*3)+(iferror(index(EPS!L:L,match(A92,EPS!A:A,0)),index(Ghosts!L:L,match(A92,Ghosts!A:A,0)))*3))*D92*(F92/48))</f>
        <v>11.99583046</v>
      </c>
      <c r="AB92" s="42">
        <f t="shared" ref="AB92:AF92" si="96">if(iferror(search(AB$1,$I92),0)&gt;0,1,0)</f>
        <v>0</v>
      </c>
      <c r="AC92" s="42">
        <f t="shared" si="96"/>
        <v>0</v>
      </c>
      <c r="AD92" s="42">
        <f t="shared" si="96"/>
        <v>0</v>
      </c>
      <c r="AE92" s="42">
        <f t="shared" si="96"/>
        <v>1</v>
      </c>
      <c r="AF92" s="42">
        <f t="shared" si="96"/>
        <v>1</v>
      </c>
      <c r="AG92" s="25"/>
      <c r="AH92" s="25"/>
      <c r="AI92" s="25"/>
      <c r="AJ92" s="25"/>
      <c r="AK92" s="25"/>
      <c r="AL92" s="25"/>
    </row>
    <row r="93">
      <c r="A93" s="26" t="s">
        <v>501</v>
      </c>
      <c r="B93" s="25" t="str">
        <f t="array" ref="B93">iferror(index(FD!R:R,match($A93,FD!Q:Q,0)),index(DK!H:H,match($A93,DK!G:G,0)))</f>
        <v>DEN</v>
      </c>
      <c r="C93" s="25" t="str">
        <f t="array" ref="C93">iferror(index(FD!S:S,match($A93,FD!Q:Q,0)),index(DK!I:I,match($A93,DK!G:G,0)))</f>
        <v>BRK</v>
      </c>
      <c r="D93" s="28">
        <f t="array" ref="D93">((index(Pace!$B$2:$B$31,match($B93,Pace!$A$2:$A$31,0))*index(Pace!$B$2:$B$31,match($C93,Pace!$A$2:$A$31,0)))/Pace!$B$32)*1.025</f>
        <v>105.6529017</v>
      </c>
      <c r="E93" s="29">
        <f t="array" ref="E93">if(iferror(match($A93,Ghosts!A:A,0),0)&gt;0,0.18,((index(EPS!P:P,match($A93,EPS!A:A,0))*index(EPS!O:O,match($A93,EPS!A:A,0)))+(0.18*300))/(300+index(EPS!O:O,match($A93,EPS!A:A,0))))</f>
        <v>0.1809043062</v>
      </c>
      <c r="F93" s="30">
        <v>8.0</v>
      </c>
      <c r="G93" s="33"/>
      <c r="H93" s="34">
        <f t="shared" si="2"/>
        <v>8.083407831</v>
      </c>
      <c r="I93" s="35" t="str">
        <f t="array" ref="I93">iferror(index(DK!A:A,match($A93,DK!G:G,0)),"")</f>
        <v>PF/C</v>
      </c>
      <c r="J93" s="36">
        <f t="array" ref="J93">iferror(index(DK!C:C,match($A93,DK!G:G,0)),"")</f>
        <v>3500</v>
      </c>
      <c r="K93" s="28">
        <f t="array" ref="K93">iferror(if(or(H93=0,H93=""),"",(H93/index(DK!C:C,match(A93,DK!G:G,0))*1000)),"")</f>
        <v>2.309545094</v>
      </c>
      <c r="L93" s="28">
        <f t="array" ref="L93">iferror(if(or(H93="",H93=0),"",((H93^sqrt(3))/index(DK!C:C,match(A93,DK!G:G,0)))*100),"")</f>
        <v>1.066428459</v>
      </c>
      <c r="M93" s="34">
        <f t="shared" si="3"/>
        <v>8.142467311</v>
      </c>
      <c r="N93" s="35" t="str">
        <f t="array" ref="N93">iferror(index(FD!B:B,match($A93,FD!Q:Q,0)),"")</f>
        <v>PF</v>
      </c>
      <c r="O93" s="36">
        <f t="array" ref="O93">iferror(index(FD!H:H,match($A93,FD!Q:Q,0)),"")</f>
        <v>3000</v>
      </c>
      <c r="P93" s="28">
        <f t="array" ref="P93">iferror(if(or(M93=0,M93=""),"",(M93/index(FD!H:H,match(A93,FD!Q:Q,0))*1000)),"")</f>
        <v>2.71415577</v>
      </c>
      <c r="Q93" s="37">
        <f t="array" ref="Q93">iferror(if(or(M93="",M93=0),"",((M93^sqrt(3))/index(FD!H:H,match(A93,FD!Q:Q,0)))*100),"")</f>
        <v>1.25995331</v>
      </c>
      <c r="R93" s="38">
        <f t="shared" si="4"/>
        <v>3.131231986</v>
      </c>
      <c r="S93" s="39">
        <f t="array" ref="S93">if(R93="","", if(index(Index_of_Stuff!J:J,match(B93,Index_of_Stuff!F:F,0))&gt;0,(D93-index(Index_of_Stuff!J:J,match(B93,Index_of_Stuff!F:F,0)))*(R93/index(Index_of_Stuff!I:I,match(B93,Index_of_Stuff!F:F,0))),(D93/index(Index_of_Stuff!I:I,match(B93,Index_of_Stuff!F:F,0)))*R93))</f>
        <v>2.916520709</v>
      </c>
      <c r="T93" s="40">
        <f t="array" ref="T93">if(or($F93=0,$F93=""),"", iferror(index(EPS!B:B,match($A93,EPS!$A:$A,0)),index(Ghosts!B:B,match($A93,Ghosts!$A:$A,0)))*($S93/(($F93/48)*$D93)/$E93))</f>
        <v>0.08212557513</v>
      </c>
      <c r="U93" s="40">
        <f t="array" ref="U93">if(or($F93=0,$F93=""),"", iferror(index(EPS!D:D,match($A93,EPS!$A:$A,0)),index(Ghosts!D:D,match($A93,Ghosts!$A:$A,0)))*($S93/(($F93/48)*$D93)/$E93))</f>
        <v>0.0004577791256</v>
      </c>
      <c r="V93" s="40">
        <f t="array" ref="V93">if(or($F93=0,$F93=""),"", iferror(index(EPS!F:F,match($A93,EPS!$A:$A,0)),index(Ghosts!F:F,match($A93,Ghosts!$A:$A,0)))*($S93/(($F93/48)*$D93)/$E93))</f>
        <v>0.03579832762</v>
      </c>
      <c r="W93" s="40">
        <f t="array" ref="W93">if(or($F93=0,$F93=""),"", iferror(index(EPS!M:M,match($A93,EPS!$A:$A,0)),index(Ghosts!M:M,match($A93,Ghosts!$A:$A,0)))*($S93/(($F93/48)*$D93)/$E93))</f>
        <v>0.01849427667</v>
      </c>
      <c r="X93" s="39">
        <f t="shared" si="5"/>
        <v>3.388016791</v>
      </c>
      <c r="Y93" s="41">
        <f t="array" ref="Y93">if(or(F93=0,F93=""),"",((iferror(index(EPS!H:H,match(A93,EPS!A:A,0)),index(Ghosts!H:H,match(A93,Ghosts!A:A,0)))*1.25)+(iferror(index(EPS!I:I,match(A93,EPS!A:A,0)),index(Ghosts!I:I,match(A93,Ghosts!A:A,0)))*1.25)+(iferror(index(EPS!J:J,match(A93,EPS!A:A,0)),index(Ghosts!J:J,match(A93,Ghosts!A:A,0)))*1.5)+(iferror(index(EPS!K:K,match(A93,EPS!A:A,0)),index(Ghosts!K:K,match(A93,Ghosts!A:A,0)))*2)+(iferror(index(EPS!L:L,match(A93,EPS!A:A,0)),index(Ghosts!L:L,match(A93,Ghosts!A:A,0)))*2))*D93*(F93/48))</f>
        <v>4.695391039</v>
      </c>
      <c r="Z93" s="41">
        <f t="shared" si="6"/>
        <v>3.221155151</v>
      </c>
      <c r="AA93" s="41">
        <f t="array" ref="AA93">if(or(F93=0,F93=""),"",((iferror(index(EPS!H:H,match(A93,EPS!A:A,0)),index(Ghosts!H:H,match(A93,Ghosts!A:A,0)))*1.2)+(iferror(index(EPS!I:I,match(A93,EPS!A:A,0)),index(Ghosts!I:I,match(A93,Ghosts!A:A,0)))*1.2)+(iferror(index(EPS!J:J,match(A93,EPS!A:A,0)),index(Ghosts!J:J,match(A93,Ghosts!A:A,0)))*1.5)+(iferror(index(EPS!K:K,match(A93,EPS!A:A,0)),index(Ghosts!K:K,match(A93,Ghosts!A:A,0)))*3)+(iferror(index(EPS!L:L,match(A93,EPS!A:A,0)),index(Ghosts!L:L,match(A93,Ghosts!A:A,0)))*3))*D93*(F93/48))</f>
        <v>4.921312161</v>
      </c>
      <c r="AB93" s="42">
        <f t="shared" ref="AB93:AF93" si="97">if(iferror(search(AB$1,$I93),0)&gt;0,1,0)</f>
        <v>0</v>
      </c>
      <c r="AC93" s="42">
        <f t="shared" si="97"/>
        <v>0</v>
      </c>
      <c r="AD93" s="42">
        <f t="shared" si="97"/>
        <v>0</v>
      </c>
      <c r="AE93" s="42">
        <f t="shared" si="97"/>
        <v>1</v>
      </c>
      <c r="AF93" s="42">
        <f t="shared" si="97"/>
        <v>1</v>
      </c>
      <c r="AG93" s="25"/>
      <c r="AH93" s="25"/>
      <c r="AI93" s="25"/>
      <c r="AJ93" s="25"/>
      <c r="AK93" s="25"/>
      <c r="AL93" s="25"/>
    </row>
    <row r="94">
      <c r="A94" s="26" t="s">
        <v>502</v>
      </c>
      <c r="B94" s="25" t="str">
        <f t="array" ref="B94">iferror(index(FD!R:R,match($A94,FD!Q:Q,0)),index(DK!H:H,match($A94,DK!G:G,0)))</f>
        <v>DEN</v>
      </c>
      <c r="C94" s="25" t="str">
        <f t="array" ref="C94">iferror(index(FD!S:S,match($A94,FD!Q:Q,0)),index(DK!I:I,match($A94,DK!G:G,0)))</f>
        <v>BRK</v>
      </c>
      <c r="D94" s="28">
        <f t="array" ref="D94">((index(Pace!$B$2:$B$31,match($B94,Pace!$A$2:$A$31,0))*index(Pace!$B$2:$B$31,match($C94,Pace!$A$2:$A$31,0)))/Pace!$B$32)*1.025</f>
        <v>105.6529017</v>
      </c>
      <c r="E94" s="29">
        <f t="array" ref="E94">if(iferror(match($A94,Ghosts!A:A,0),0)&gt;0,0.18,((index(EPS!P:P,match($A94,EPS!A:A,0))*index(EPS!O:O,match($A94,EPS!A:A,0)))+(0.18*300))/(300+index(EPS!O:O,match($A94,EPS!A:A,0))))</f>
        <v>0.1575298329</v>
      </c>
      <c r="F94" s="30">
        <v>7.0</v>
      </c>
      <c r="G94" s="33"/>
      <c r="H94" s="34">
        <f t="shared" si="2"/>
        <v>5.793866859</v>
      </c>
      <c r="I94" s="35" t="str">
        <f t="array" ref="I94">iferror(index(DK!A:A,match($A94,DK!G:G,0)),"")</f>
        <v>SG</v>
      </c>
      <c r="J94" s="36">
        <f t="array" ref="J94">iferror(index(DK!C:C,match($A94,DK!G:G,0)),"")</f>
        <v>3000</v>
      </c>
      <c r="K94" s="28">
        <f t="array" ref="K94">iferror(if(or(H94=0,H94=""),"",(H94/index(DK!C:C,match(A94,DK!G:G,0))*1000)),"")</f>
        <v>1.931288953</v>
      </c>
      <c r="L94" s="28">
        <f t="array" ref="L94">iferror(if(or(H94="",H94=0),"",((H94^sqrt(3))/index(DK!C:C,match(A94,DK!G:G,0)))*100),"")</f>
        <v>0.6988419566</v>
      </c>
      <c r="M94" s="34">
        <f t="shared" si="3"/>
        <v>5.679792495</v>
      </c>
      <c r="N94" s="35" t="str">
        <f t="array" ref="N94">iferror(index(FD!B:B,match($A94,FD!Q:Q,0)),"")</f>
        <v>SG</v>
      </c>
      <c r="O94" s="36">
        <f t="array" ref="O94">iferror(index(FD!H:H,match($A94,FD!Q:Q,0)),"")</f>
        <v>3000</v>
      </c>
      <c r="P94" s="28">
        <f t="array" ref="P94">iferror(if(or(M94=0,M94=""),"",(M94/index(FD!H:H,match(A94,FD!Q:Q,0))*1000)),"")</f>
        <v>1.893264165</v>
      </c>
      <c r="Q94" s="37">
        <f t="array" ref="Q94">iferror(if(or(M94="",M94=0),"",((M94^sqrt(3))/index(FD!H:H,match(A94,FD!Q:Q,0)))*100),"")</f>
        <v>0.6751820818</v>
      </c>
      <c r="R94" s="38">
        <f t="shared" si="4"/>
        <v>2.336151164</v>
      </c>
      <c r="S94" s="39">
        <f t="array" ref="S94">if(R94="","", if(index(Index_of_Stuff!J:J,match(B94,Index_of_Stuff!F:F,0))&gt;0,(D94-index(Index_of_Stuff!J:J,match(B94,Index_of_Stuff!F:F,0)))*(R94/index(Index_of_Stuff!I:I,match(B94,Index_of_Stuff!F:F,0))),(D94/index(Index_of_Stuff!I:I,match(B94,Index_of_Stuff!F:F,0)))*R94))</f>
        <v>2.175959265</v>
      </c>
      <c r="T94" s="40">
        <f t="array" ref="T94">if(or($F94=0,$F94=""),"", iferror(index(EPS!B:B,match($A94,EPS!$A:$A,0)),index(Ghosts!B:B,match($A94,Ghosts!$A:$A,0)))*($S94/(($F94/48)*$D94)/$E94))</f>
        <v>0.05074183255</v>
      </c>
      <c r="U94" s="40">
        <f t="array" ref="U94">if(or($F94=0,$F94=""),"", iferror(index(EPS!D:D,match($A94,EPS!$A:$A,0)),index(Ghosts!D:D,match($A94,Ghosts!$A:$A,0)))*($S94/(($F94/48)*$D94)/$E94))</f>
        <v>0.02312966926</v>
      </c>
      <c r="V94" s="40">
        <f t="array" ref="V94">if(or($F94=0,$F94=""),"", iferror(index(EPS!F:F,match($A94,EPS!$A:$A,0)),index(Ghosts!F:F,match($A94,Ghosts!$A:$A,0)))*($S94/(($F94/48)*$D94)/$E94))</f>
        <v>0.02608811532</v>
      </c>
      <c r="W94" s="40">
        <f t="array" ref="W94">if(or($F94=0,$F94=""),"", iferror(index(EPS!M:M,match($A94,EPS!$A:$A,0)),index(Ghosts!M:M,match($A94,Ghosts!$A:$A,0)))*($S94/(($F94/48)*$D94)/$E94))</f>
        <v>0.0261777652</v>
      </c>
      <c r="X94" s="39">
        <f t="shared" si="5"/>
        <v>3.011233561</v>
      </c>
      <c r="Y94" s="41">
        <f t="array" ref="Y94">if(or(F94=0,F94=""),"",((iferror(index(EPS!H:H,match(A94,EPS!A:A,0)),index(Ghosts!H:H,match(A94,Ghosts!A:A,0)))*1.25)+(iferror(index(EPS!I:I,match(A94,EPS!A:A,0)),index(Ghosts!I:I,match(A94,Ghosts!A:A,0)))*1.25)+(iferror(index(EPS!J:J,match(A94,EPS!A:A,0)),index(Ghosts!J:J,match(A94,Ghosts!A:A,0)))*1.5)+(iferror(index(EPS!K:K,match(A94,EPS!A:A,0)),index(Ghosts!K:K,match(A94,Ghosts!A:A,0)))*2)+(iferror(index(EPS!L:L,match(A94,EPS!A:A,0)),index(Ghosts!L:L,match(A94,Ghosts!A:A,0)))*2))*D94*(F94/48))</f>
        <v>2.782633298</v>
      </c>
      <c r="Z94" s="41">
        <f t="shared" si="6"/>
        <v>2.631376116</v>
      </c>
      <c r="AA94" s="41">
        <f t="array" ref="AA94">if(or(F94=0,F94=""),"",((iferror(index(EPS!H:H,match(A94,EPS!A:A,0)),index(Ghosts!H:H,match(A94,Ghosts!A:A,0)))*1.2)+(iferror(index(EPS!I:I,match(A94,EPS!A:A,0)),index(Ghosts!I:I,match(A94,Ghosts!A:A,0)))*1.2)+(iferror(index(EPS!J:J,match(A94,EPS!A:A,0)),index(Ghosts!J:J,match(A94,Ghosts!A:A,0)))*1.5)+(iferror(index(EPS!K:K,match(A94,EPS!A:A,0)),index(Ghosts!K:K,match(A94,Ghosts!A:A,0)))*3)+(iferror(index(EPS!L:L,match(A94,EPS!A:A,0)),index(Ghosts!L:L,match(A94,Ghosts!A:A,0)))*3))*D94*(F94/48))</f>
        <v>3.048416379</v>
      </c>
      <c r="AB94" s="42">
        <f t="shared" ref="AB94:AF94" si="98">if(iferror(search(AB$1,$I94),0)&gt;0,1,0)</f>
        <v>0</v>
      </c>
      <c r="AC94" s="42">
        <f t="shared" si="98"/>
        <v>1</v>
      </c>
      <c r="AD94" s="42">
        <f t="shared" si="98"/>
        <v>0</v>
      </c>
      <c r="AE94" s="42">
        <f t="shared" si="98"/>
        <v>0</v>
      </c>
      <c r="AF94" s="42">
        <f t="shared" si="98"/>
        <v>0</v>
      </c>
      <c r="AG94" s="25"/>
      <c r="AH94" s="25"/>
      <c r="AI94" s="25"/>
      <c r="AJ94" s="25"/>
      <c r="AK94" s="25"/>
      <c r="AL94" s="25"/>
    </row>
    <row r="95">
      <c r="A95" s="26" t="s">
        <v>503</v>
      </c>
      <c r="B95" s="25" t="str">
        <f t="array" ref="B95">iferror(index(FD!R:R,match($A95,FD!Q:Q,0)),index(DK!H:H,match($A95,DK!G:G,0)))</f>
        <v>DEN</v>
      </c>
      <c r="C95" s="25" t="str">
        <f t="array" ref="C95">iferror(index(FD!S:S,match($A95,FD!Q:Q,0)),index(DK!I:I,match($A95,DK!G:G,0)))</f>
        <v>BRK</v>
      </c>
      <c r="D95" s="28">
        <f t="array" ref="D95">((index(Pace!$B$2:$B$31,match($B95,Pace!$A$2:$A$31,0))*index(Pace!$B$2:$B$31,match($C95,Pace!$A$2:$A$31,0)))/Pace!$B$32)*1.025</f>
        <v>105.6529017</v>
      </c>
      <c r="E95" s="29">
        <f t="array" ref="E95">if(iferror(match($A95,Ghosts!A:A,0),0)&gt;0,0.18,((index(EPS!P:P,match($A95,EPS!A:A,0))*index(EPS!O:O,match($A95,EPS!A:A,0)))+(0.18*300))/(300+index(EPS!O:O,match($A95,EPS!A:A,0))))</f>
        <v>0.1361987296</v>
      </c>
      <c r="F95" s="30">
        <v>2.0</v>
      </c>
      <c r="G95" s="33"/>
      <c r="H95" s="34">
        <f t="shared" si="2"/>
        <v>1.019816706</v>
      </c>
      <c r="I95" s="35" t="str">
        <f t="array" ref="I95">iferror(index(DK!A:A,match($A95,DK!G:G,0)),"")</f>
        <v>SF/PF</v>
      </c>
      <c r="J95" s="36">
        <f t="array" ref="J95">iferror(index(DK!C:C,match($A95,DK!G:G,0)),"")</f>
        <v>3000</v>
      </c>
      <c r="K95" s="28">
        <f t="array" ref="K95">iferror(if(or(H95=0,H95=""),"",(H95/index(DK!C:C,match(A95,DK!G:G,0))*1000)),"")</f>
        <v>0.3399389018</v>
      </c>
      <c r="L95" s="28">
        <f t="array" ref="L95">iferror(if(or(H95="",H95=0),"",((H95^sqrt(3))/index(DK!C:C,match(A95,DK!G:G,0)))*100),"")</f>
        <v>0.03448573553</v>
      </c>
      <c r="M95" s="34">
        <f t="shared" si="3"/>
        <v>0.998622509</v>
      </c>
      <c r="N95" s="35" t="str">
        <f t="array" ref="N95">iferror(index(FD!B:B,match($A95,FD!Q:Q,0)),"")</f>
        <v>SF</v>
      </c>
      <c r="O95" s="36">
        <f t="array" ref="O95">iferror(index(FD!H:H,match($A95,FD!Q:Q,0)),"")</f>
        <v>3000</v>
      </c>
      <c r="P95" s="28">
        <f t="array" ref="P95">iferror(if(or(M95=0,M95=""),"",(M95/index(FD!H:H,match(A95,FD!Q:Q,0))*1000)),"")</f>
        <v>0.3328741697</v>
      </c>
      <c r="Q95" s="37">
        <f t="array" ref="Q95">iferror(if(or(M95="",M95=0),"",((M95^sqrt(3))/index(FD!H:H,match(A95,FD!Q:Q,0)))*100),"")</f>
        <v>0.03325384395</v>
      </c>
      <c r="R95" s="38">
        <f t="shared" si="4"/>
        <v>0.5661161681</v>
      </c>
      <c r="S95" s="39">
        <f t="array" ref="S95">if(R95="","", if(index(Index_of_Stuff!J:J,match(B95,Index_of_Stuff!F:F,0))&gt;0,(D95-index(Index_of_Stuff!J:J,match(B95,Index_of_Stuff!F:F,0)))*(R95/index(Index_of_Stuff!I:I,match(B95,Index_of_Stuff!F:F,0))),(D95/index(Index_of_Stuff!I:I,match(B95,Index_of_Stuff!F:F,0)))*R95))</f>
        <v>0.5272970945</v>
      </c>
      <c r="T95" s="40">
        <f t="array" ref="T95">if(or($F95=0,$F95=""),"", iferror(index(EPS!B:B,match($A95,EPS!$A:$A,0)),index(Ghosts!B:B,match($A95,Ghosts!$A:$A,0)))*($S95/(($F95/48)*$D95)/$E95))</f>
        <v>0.02409698443</v>
      </c>
      <c r="U95" s="40">
        <f t="array" ref="U95">if(or($F95=0,$F95=""),"", iferror(index(EPS!D:D,match($A95,EPS!$A:$A,0)),index(Ghosts!D:D,match($A95,Ghosts!$A:$A,0)))*($S95/(($F95/48)*$D95)/$E95))</f>
        <v>0.01451095778</v>
      </c>
      <c r="V95" s="40">
        <f t="array" ref="V95">if(or($F95=0,$F95=""),"", iferror(index(EPS!F:F,match($A95,EPS!$A:$A,0)),index(Ghosts!F:F,match($A95,Ghosts!$A:$A,0)))*($S95/(($F95/48)*$D95)/$E95))</f>
        <v>0.02066712168</v>
      </c>
      <c r="W95" s="40">
        <f t="array" ref="W95">if(or($F95=0,$F95=""),"", iferror(index(EPS!M:M,match($A95,EPS!$A:$A,0)),index(Ghosts!M:M,match($A95,Ghosts!$A:$A,0)))*($S95/(($F95/48)*$D95)/$E95))</f>
        <v>0.0129279442</v>
      </c>
      <c r="X95" s="39">
        <f t="shared" si="5"/>
        <v>0.4982655585</v>
      </c>
      <c r="Y95" s="41">
        <f t="array" ref="Y95">if(or(F95=0,F95=""),"",((iferror(index(EPS!H:H,match(A95,EPS!A:A,0)),index(Ghosts!H:H,match(A95,Ghosts!A:A,0)))*1.25)+(iferror(index(EPS!I:I,match(A95,EPS!A:A,0)),index(Ghosts!I:I,match(A95,Ghosts!A:A,0)))*1.25)+(iferror(index(EPS!J:J,match(A95,EPS!A:A,0)),index(Ghosts!J:J,match(A95,Ghosts!A:A,0)))*1.5)+(iferror(index(EPS!K:K,match(A95,EPS!A:A,0)),index(Ghosts!K:K,match(A95,Ghosts!A:A,0)))*2)+(iferror(index(EPS!L:L,match(A95,EPS!A:A,0)),index(Ghosts!L:L,match(A95,Ghosts!A:A,0)))*2))*D95*(F95/48))</f>
        <v>0.521551147</v>
      </c>
      <c r="Z95" s="41">
        <f t="shared" si="6"/>
        <v>0.4378697332</v>
      </c>
      <c r="AA95" s="41">
        <f t="array" ref="AA95">if(or(F95=0,F95=""),"",((iferror(index(EPS!H:H,match(A95,EPS!A:A,0)),index(Ghosts!H:H,match(A95,Ghosts!A:A,0)))*1.2)+(iferror(index(EPS!I:I,match(A95,EPS!A:A,0)),index(Ghosts!I:I,match(A95,Ghosts!A:A,0)))*1.2)+(iferror(index(EPS!J:J,match(A95,EPS!A:A,0)),index(Ghosts!J:J,match(A95,Ghosts!A:A,0)))*1.5)+(iferror(index(EPS!K:K,match(A95,EPS!A:A,0)),index(Ghosts!K:K,match(A95,Ghosts!A:A,0)))*3)+(iferror(index(EPS!L:L,match(A95,EPS!A:A,0)),index(Ghosts!L:L,match(A95,Ghosts!A:A,0)))*3))*D95*(F95/48))</f>
        <v>0.5607527757</v>
      </c>
      <c r="AB95" s="42">
        <f t="shared" ref="AB95:AF95" si="99">if(iferror(search(AB$1,$I95),0)&gt;0,1,0)</f>
        <v>0</v>
      </c>
      <c r="AC95" s="42">
        <f t="shared" si="99"/>
        <v>0</v>
      </c>
      <c r="AD95" s="42">
        <f t="shared" si="99"/>
        <v>1</v>
      </c>
      <c r="AE95" s="42">
        <f t="shared" si="99"/>
        <v>1</v>
      </c>
      <c r="AF95" s="42">
        <f t="shared" si="99"/>
        <v>0</v>
      </c>
      <c r="AG95" s="25"/>
      <c r="AH95" s="25"/>
      <c r="AI95" s="25"/>
      <c r="AJ95" s="25"/>
      <c r="AK95" s="25"/>
      <c r="AL95" s="25"/>
    </row>
    <row r="96">
      <c r="A96" s="26" t="s">
        <v>504</v>
      </c>
      <c r="B96" s="25" t="str">
        <f t="array" ref="B96">iferror(index(FD!R:R,match($A96,FD!Q:Q,0)),index(DK!H:H,match($A96,DK!G:G,0)))</f>
        <v>DEN</v>
      </c>
      <c r="C96" s="25" t="str">
        <f t="array" ref="C96">iferror(index(FD!S:S,match($A96,FD!Q:Q,0)),index(DK!I:I,match($A96,DK!G:G,0)))</f>
        <v>BRK</v>
      </c>
      <c r="D96" s="28">
        <f t="array" ref="D96">((index(Pace!$B$2:$B$31,match($B96,Pace!$A$2:$A$31,0))*index(Pace!$B$2:$B$31,match($C96,Pace!$A$2:$A$31,0)))/Pace!$B$32)*1.025</f>
        <v>105.6529017</v>
      </c>
      <c r="E96" s="29">
        <f t="array" ref="E96">if(iferror(match($A96,Ghosts!A:A,0),0)&gt;0,0.18,((index(EPS!P:P,match($A96,EPS!A:A,0))*index(EPS!O:O,match($A96,EPS!A:A,0)))+(0.18*300))/(300+index(EPS!O:O,match($A96,EPS!A:A,0))))</f>
        <v>0.1751097411</v>
      </c>
      <c r="F96" s="30">
        <v>0.0</v>
      </c>
      <c r="G96" s="33"/>
      <c r="H96" s="34" t="str">
        <f t="shared" si="2"/>
        <v/>
      </c>
      <c r="I96" s="35" t="str">
        <f t="array" ref="I96">iferror(index(DK!A:A,match($A96,DK!G:G,0)),"")</f>
        <v>PF</v>
      </c>
      <c r="J96" s="36">
        <f t="array" ref="J96">iferror(index(DK!C:C,match($A96,DK!G:G,0)),"")</f>
        <v>3000</v>
      </c>
      <c r="K96" s="28" t="str">
        <f t="array" ref="K96">iferror(if(or(H96=0,H96=""),"",(H96/index(DK!C:C,match(A96,DK!G:G,0))*1000)),"")</f>
        <v/>
      </c>
      <c r="L96" s="28" t="str">
        <f t="array" ref="L96">iferror(if(or(H96="",H96=0),"",((H96^sqrt(3))/index(DK!C:C,match(A96,DK!G:G,0)))*100),"")</f>
        <v/>
      </c>
      <c r="M96" s="34" t="str">
        <f t="shared" si="3"/>
        <v/>
      </c>
      <c r="N96" s="35" t="str">
        <f t="array" ref="N96">iferror(index(FD!B:B,match($A96,FD!Q:Q,0)),"")</f>
        <v>PF</v>
      </c>
      <c r="O96" s="36">
        <f t="array" ref="O96">iferror(index(FD!H:H,match($A96,FD!Q:Q,0)),"")</f>
        <v>3000</v>
      </c>
      <c r="P96" s="28" t="str">
        <f t="array" ref="P96">iferror(if(or(M96=0,M96=""),"",(M96/index(FD!H:H,match(A96,FD!Q:Q,0))*1000)),"")</f>
        <v/>
      </c>
      <c r="Q96" s="37" t="str">
        <f t="array" ref="Q96">iferror(if(or(M96="",M96=0),"",((M96^sqrt(3))/index(FD!H:H,match(A96,FD!Q:Q,0)))*100),"")</f>
        <v/>
      </c>
      <c r="R96" s="38" t="str">
        <f t="shared" si="4"/>
        <v/>
      </c>
      <c r="S96" s="39" t="str">
        <f t="array" ref="S96">if(R96="","", if(index(Index_of_Stuff!J:J,match(B96,Index_of_Stuff!F:F,0))&gt;0,(D96-index(Index_of_Stuff!J:J,match(B96,Index_of_Stuff!F:F,0)))*(R96/index(Index_of_Stuff!I:I,match(B96,Index_of_Stuff!F:F,0))),(D96/index(Index_of_Stuff!I:I,match(B96,Index_of_Stuff!F:F,0)))*R96))</f>
        <v/>
      </c>
      <c r="T96" s="40" t="str">
        <f t="array" ref="T96">if(or($F96=0,$F96=""),"", iferror(index(EPS!B:B,match($A96,EPS!$A:$A,0)),index(Ghosts!B:B,match($A96,Ghosts!$A:$A,0)))*($S96/(($F96/48)*$D96)/$E96))</f>
        <v/>
      </c>
      <c r="U96" s="40" t="str">
        <f t="array" ref="U96">if(or($F96=0,$F96=""),"", iferror(index(EPS!D:D,match($A96,EPS!$A:$A,0)),index(Ghosts!D:D,match($A96,Ghosts!$A:$A,0)))*($S96/(($F96/48)*$D96)/$E96))</f>
        <v/>
      </c>
      <c r="V96" s="40" t="str">
        <f t="array" ref="V96">if(or($F96=0,$F96=""),"", iferror(index(EPS!F:F,match($A96,EPS!$A:$A,0)),index(Ghosts!F:F,match($A96,Ghosts!$A:$A,0)))*($S96/(($F96/48)*$D96)/$E96))</f>
        <v/>
      </c>
      <c r="W96" s="40" t="str">
        <f t="array" ref="W96">if(or($F96=0,$F96=""),"", iferror(index(EPS!M:M,match($A96,EPS!$A:$A,0)),index(Ghosts!M:M,match($A96,Ghosts!$A:$A,0)))*($S96/(($F96/48)*$D96)/$E96))</f>
        <v/>
      </c>
      <c r="X96" s="39" t="str">
        <f t="shared" si="5"/>
        <v/>
      </c>
      <c r="Y96" s="41" t="str">
        <f t="array" ref="Y96">if(or(F96=0,F96=""),"",((iferror(index(EPS!H:H,match(A96,EPS!A:A,0)),index(Ghosts!H:H,match(A96,Ghosts!A:A,0)))*1.25)+(iferror(index(EPS!I:I,match(A96,EPS!A:A,0)),index(Ghosts!I:I,match(A96,Ghosts!A:A,0)))*1.25)+(iferror(index(EPS!J:J,match(A96,EPS!A:A,0)),index(Ghosts!J:J,match(A96,Ghosts!A:A,0)))*1.5)+(iferror(index(EPS!K:K,match(A96,EPS!A:A,0)),index(Ghosts!K:K,match(A96,Ghosts!A:A,0)))*2)+(iferror(index(EPS!L:L,match(A96,EPS!A:A,0)),index(Ghosts!L:L,match(A96,Ghosts!A:A,0)))*2))*D96*(F96/48))</f>
        <v/>
      </c>
      <c r="Z96" s="41" t="str">
        <f t="shared" si="6"/>
        <v/>
      </c>
      <c r="AA96" s="41" t="str">
        <f t="array" ref="AA96">if(or(F96=0,F96=""),"",((iferror(index(EPS!H:H,match(A96,EPS!A:A,0)),index(Ghosts!H:H,match(A96,Ghosts!A:A,0)))*1.2)+(iferror(index(EPS!I:I,match(A96,EPS!A:A,0)),index(Ghosts!I:I,match(A96,Ghosts!A:A,0)))*1.2)+(iferror(index(EPS!J:J,match(A96,EPS!A:A,0)),index(Ghosts!J:J,match(A96,Ghosts!A:A,0)))*1.5)+(iferror(index(EPS!K:K,match(A96,EPS!A:A,0)),index(Ghosts!K:K,match(A96,Ghosts!A:A,0)))*3)+(iferror(index(EPS!L:L,match(A96,EPS!A:A,0)),index(Ghosts!L:L,match(A96,Ghosts!A:A,0)))*3))*D96*(F96/48))</f>
        <v/>
      </c>
      <c r="AB96" s="42">
        <f t="shared" ref="AB96:AF96" si="100">if(iferror(search(AB$1,$I96),0)&gt;0,1,0)</f>
        <v>0</v>
      </c>
      <c r="AC96" s="42">
        <f t="shared" si="100"/>
        <v>0</v>
      </c>
      <c r="AD96" s="42">
        <f t="shared" si="100"/>
        <v>0</v>
      </c>
      <c r="AE96" s="42">
        <f t="shared" si="100"/>
        <v>1</v>
      </c>
      <c r="AF96" s="42">
        <f t="shared" si="100"/>
        <v>0</v>
      </c>
      <c r="AG96" s="25"/>
      <c r="AH96" s="25"/>
      <c r="AI96" s="25"/>
      <c r="AJ96" s="25"/>
      <c r="AK96" s="25"/>
      <c r="AL96" s="25"/>
    </row>
    <row r="97">
      <c r="A97" s="26" t="s">
        <v>505</v>
      </c>
      <c r="B97" s="25" t="str">
        <f t="array" ref="B97">iferror(index(FD!R:R,match($A97,FD!Q:Q,0)),index(DK!H:H,match($A97,DK!G:G,0)))</f>
        <v>DEN</v>
      </c>
      <c r="C97" s="25" t="str">
        <f t="array" ref="C97">iferror(index(FD!S:S,match($A97,FD!Q:Q,0)),index(DK!I:I,match($A97,DK!G:G,0)))</f>
        <v>BRK</v>
      </c>
      <c r="D97" s="28">
        <f t="array" ref="D97">((index(Pace!$B$2:$B$31,match($B97,Pace!$A$2:$A$31,0))*index(Pace!$B$2:$B$31,match($C97,Pace!$A$2:$A$31,0)))/Pace!$B$32)*1.025</f>
        <v>105.6529017</v>
      </c>
      <c r="E97" s="29">
        <f t="array" ref="E97">if(iferror(match($A97,Ghosts!A:A,0),0)&gt;0,0.18,((index(EPS!P:P,match($A97,EPS!A:A,0))*index(EPS!O:O,match($A97,EPS!A:A,0)))+(0.18*300))/(300+index(EPS!O:O,match($A97,EPS!A:A,0))))</f>
        <v>0.1552878265</v>
      </c>
      <c r="F97" s="30">
        <v>0.0</v>
      </c>
      <c r="G97" s="33"/>
      <c r="H97" s="34" t="str">
        <f t="shared" si="2"/>
        <v/>
      </c>
      <c r="I97" s="35" t="str">
        <f t="array" ref="I97">iferror(index(DK!A:A,match($A97,DK!G:G,0)),"")</f>
        <v>SF/PF</v>
      </c>
      <c r="J97" s="36">
        <f t="array" ref="J97">iferror(index(DK!C:C,match($A97,DK!G:G,0)),"")</f>
        <v>3800</v>
      </c>
      <c r="K97" s="28" t="str">
        <f t="array" ref="K97">iferror(if(or(H97=0,H97=""),"",(H97/index(DK!C:C,match(A97,DK!G:G,0))*1000)),"")</f>
        <v/>
      </c>
      <c r="L97" s="28" t="str">
        <f t="array" ref="L97">iferror(if(or(H97="",H97=0),"",((H97^sqrt(3))/index(DK!C:C,match(A97,DK!G:G,0)))*100),"")</f>
        <v/>
      </c>
      <c r="M97" s="34" t="str">
        <f t="shared" si="3"/>
        <v/>
      </c>
      <c r="N97" s="35" t="str">
        <f t="array" ref="N97">iferror(index(FD!B:B,match($A97,FD!Q:Q,0)),"")</f>
        <v>SF</v>
      </c>
      <c r="O97" s="36">
        <f t="array" ref="O97">iferror(index(FD!H:H,match($A97,FD!Q:Q,0)),"")</f>
        <v>3000</v>
      </c>
      <c r="P97" s="28" t="str">
        <f t="array" ref="P97">iferror(if(or(M97=0,M97=""),"",(M97/index(FD!H:H,match(A97,FD!Q:Q,0))*1000)),"")</f>
        <v/>
      </c>
      <c r="Q97" s="37" t="str">
        <f t="array" ref="Q97">iferror(if(or(M97="",M97=0),"",((M97^sqrt(3))/index(FD!H:H,match(A97,FD!Q:Q,0)))*100),"")</f>
        <v/>
      </c>
      <c r="R97" s="38" t="str">
        <f t="shared" si="4"/>
        <v/>
      </c>
      <c r="S97" s="39" t="str">
        <f t="array" ref="S97">if(R97="","", if(index(Index_of_Stuff!J:J,match(B97,Index_of_Stuff!F:F,0))&gt;0,(D97-index(Index_of_Stuff!J:J,match(B97,Index_of_Stuff!F:F,0)))*(R97/index(Index_of_Stuff!I:I,match(B97,Index_of_Stuff!F:F,0))),(D97/index(Index_of_Stuff!I:I,match(B97,Index_of_Stuff!F:F,0)))*R97))</f>
        <v/>
      </c>
      <c r="T97" s="40" t="str">
        <f t="array" ref="T97">if(or($F97=0,$F97=""),"", iferror(index(EPS!B:B,match($A97,EPS!$A:$A,0)),index(Ghosts!B:B,match($A97,Ghosts!$A:$A,0)))*($S97/(($F97/48)*$D97)/$E97))</f>
        <v/>
      </c>
      <c r="U97" s="40" t="str">
        <f t="array" ref="U97">if(or($F97=0,$F97=""),"", iferror(index(EPS!D:D,match($A97,EPS!$A:$A,0)),index(Ghosts!D:D,match($A97,Ghosts!$A:$A,0)))*($S97/(($F97/48)*$D97)/$E97))</f>
        <v/>
      </c>
      <c r="V97" s="40" t="str">
        <f t="array" ref="V97">if(or($F97=0,$F97=""),"", iferror(index(EPS!F:F,match($A97,EPS!$A:$A,0)),index(Ghosts!F:F,match($A97,Ghosts!$A:$A,0)))*($S97/(($F97/48)*$D97)/$E97))</f>
        <v/>
      </c>
      <c r="W97" s="40" t="str">
        <f t="array" ref="W97">if(or($F97=0,$F97=""),"", iferror(index(EPS!M:M,match($A97,EPS!$A:$A,0)),index(Ghosts!M:M,match($A97,Ghosts!$A:$A,0)))*($S97/(($F97/48)*$D97)/$E97))</f>
        <v/>
      </c>
      <c r="X97" s="39" t="str">
        <f t="shared" si="5"/>
        <v/>
      </c>
      <c r="Y97" s="41" t="str">
        <f t="array" ref="Y97">if(or(F97=0,F97=""),"",((iferror(index(EPS!H:H,match(A97,EPS!A:A,0)),index(Ghosts!H:H,match(A97,Ghosts!A:A,0)))*1.25)+(iferror(index(EPS!I:I,match(A97,EPS!A:A,0)),index(Ghosts!I:I,match(A97,Ghosts!A:A,0)))*1.25)+(iferror(index(EPS!J:J,match(A97,EPS!A:A,0)),index(Ghosts!J:J,match(A97,Ghosts!A:A,0)))*1.5)+(iferror(index(EPS!K:K,match(A97,EPS!A:A,0)),index(Ghosts!K:K,match(A97,Ghosts!A:A,0)))*2)+(iferror(index(EPS!L:L,match(A97,EPS!A:A,0)),index(Ghosts!L:L,match(A97,Ghosts!A:A,0)))*2))*D97*(F97/48))</f>
        <v/>
      </c>
      <c r="Z97" s="41" t="str">
        <f t="shared" si="6"/>
        <v/>
      </c>
      <c r="AA97" s="41" t="str">
        <f t="array" ref="AA97">if(or(F97=0,F97=""),"",((iferror(index(EPS!H:H,match(A97,EPS!A:A,0)),index(Ghosts!H:H,match(A97,Ghosts!A:A,0)))*1.2)+(iferror(index(EPS!I:I,match(A97,EPS!A:A,0)),index(Ghosts!I:I,match(A97,Ghosts!A:A,0)))*1.2)+(iferror(index(EPS!J:J,match(A97,EPS!A:A,0)),index(Ghosts!J:J,match(A97,Ghosts!A:A,0)))*1.5)+(iferror(index(EPS!K:K,match(A97,EPS!A:A,0)),index(Ghosts!K:K,match(A97,Ghosts!A:A,0)))*3)+(iferror(index(EPS!L:L,match(A97,EPS!A:A,0)),index(Ghosts!L:L,match(A97,Ghosts!A:A,0)))*3))*D97*(F97/48))</f>
        <v/>
      </c>
      <c r="AB97" s="42">
        <f t="shared" ref="AB97:AF97" si="101">if(iferror(search(AB$1,$I97),0)&gt;0,1,0)</f>
        <v>0</v>
      </c>
      <c r="AC97" s="42">
        <f t="shared" si="101"/>
        <v>0</v>
      </c>
      <c r="AD97" s="42">
        <f t="shared" si="101"/>
        <v>1</v>
      </c>
      <c r="AE97" s="42">
        <f t="shared" si="101"/>
        <v>1</v>
      </c>
      <c r="AF97" s="42">
        <f t="shared" si="101"/>
        <v>0</v>
      </c>
      <c r="AG97" s="25"/>
      <c r="AH97" s="25"/>
      <c r="AI97" s="25"/>
      <c r="AJ97" s="25"/>
      <c r="AK97" s="25"/>
      <c r="AL97" s="25"/>
    </row>
    <row r="98">
      <c r="A98" s="26" t="s">
        <v>506</v>
      </c>
      <c r="B98" s="25" t="str">
        <f t="array" ref="B98">iferror(index(FD!R:R,match($A98,FD!Q:Q,0)),index(DK!H:H,match($A98,DK!G:G,0)))</f>
        <v>DEN</v>
      </c>
      <c r="C98" s="25" t="str">
        <f t="array" ref="C98">iferror(index(FD!S:S,match($A98,FD!Q:Q,0)),index(DK!I:I,match($A98,DK!G:G,0)))</f>
        <v>BRK</v>
      </c>
      <c r="D98" s="28">
        <f t="array" ref="D98">((index(Pace!$B$2:$B$31,match($B98,Pace!$A$2:$A$31,0))*index(Pace!$B$2:$B$31,match($C98,Pace!$A$2:$A$31,0)))/Pace!$B$32)*1.025</f>
        <v>105.6529017</v>
      </c>
      <c r="E98" s="29">
        <f t="array" ref="E98">if(iferror(match($A98,Ghosts!A:A,0),0)&gt;0,0.18,((index(EPS!P:P,match($A98,EPS!A:A,0))*index(EPS!O:O,match($A98,EPS!A:A,0)))+(0.18*300))/(300+index(EPS!O:O,match($A98,EPS!A:A,0))))</f>
        <v>0.18</v>
      </c>
      <c r="F98" s="30">
        <v>0.0</v>
      </c>
      <c r="G98" s="33"/>
      <c r="H98" s="34" t="str">
        <f t="shared" si="2"/>
        <v/>
      </c>
      <c r="I98" s="35" t="str">
        <f t="array" ref="I98">iferror(index(DK!A:A,match($A98,DK!G:G,0)),"")</f>
        <v>PG</v>
      </c>
      <c r="J98" s="36">
        <f t="array" ref="J98">iferror(index(DK!C:C,match($A98,DK!G:G,0)),"")</f>
        <v>3000</v>
      </c>
      <c r="K98" s="28" t="str">
        <f t="array" ref="K98">iferror(if(or(H98=0,H98=""),"",(H98/index(DK!C:C,match(A98,DK!G:G,0))*1000)),"")</f>
        <v/>
      </c>
      <c r="L98" s="28" t="str">
        <f t="array" ref="L98">iferror(if(or(H98="",H98=0),"",((H98^sqrt(3))/index(DK!C:C,match(A98,DK!G:G,0)))*100),"")</f>
        <v/>
      </c>
      <c r="M98" s="34" t="str">
        <f t="shared" si="3"/>
        <v/>
      </c>
      <c r="N98" s="35" t="str">
        <f t="array" ref="N98">iferror(index(FD!B:B,match($A98,FD!Q:Q,0)),"")</f>
        <v>PG</v>
      </c>
      <c r="O98" s="36">
        <f t="array" ref="O98">iferror(index(FD!H:H,match($A98,FD!Q:Q,0)),"")</f>
        <v>3000</v>
      </c>
      <c r="P98" s="28" t="str">
        <f t="array" ref="P98">iferror(if(or(M98=0,M98=""),"",(M98/index(FD!H:H,match(A98,FD!Q:Q,0))*1000)),"")</f>
        <v/>
      </c>
      <c r="Q98" s="37" t="str">
        <f t="array" ref="Q98">iferror(if(or(M98="",M98=0),"",((M98^sqrt(3))/index(FD!H:H,match(A98,FD!Q:Q,0)))*100),"")</f>
        <v/>
      </c>
      <c r="R98" s="38" t="str">
        <f t="shared" si="4"/>
        <v/>
      </c>
      <c r="S98" s="39" t="str">
        <f t="array" ref="S98">if(R98="","", if(index(Index_of_Stuff!J:J,match(B98,Index_of_Stuff!F:F,0))&gt;0,(D98-index(Index_of_Stuff!J:J,match(B98,Index_of_Stuff!F:F,0)))*(R98/index(Index_of_Stuff!I:I,match(B98,Index_of_Stuff!F:F,0))),(D98/index(Index_of_Stuff!I:I,match(B98,Index_of_Stuff!F:F,0)))*R98))</f>
        <v/>
      </c>
      <c r="T98" s="40" t="str">
        <f t="array" ref="T98">if(or($F98=0,$F98=""),"", iferror(index(EPS!B:B,match($A98,EPS!$A:$A,0)),index(Ghosts!B:B,match($A98,Ghosts!$A:$A,0)))*($S98/(($F98/48)*$D98)/$E98))</f>
        <v/>
      </c>
      <c r="U98" s="40" t="str">
        <f t="array" ref="U98">if(or($F98=0,$F98=""),"", iferror(index(EPS!D:D,match($A98,EPS!$A:$A,0)),index(Ghosts!D:D,match($A98,Ghosts!$A:$A,0)))*($S98/(($F98/48)*$D98)/$E98))</f>
        <v/>
      </c>
      <c r="V98" s="40" t="str">
        <f t="array" ref="V98">if(or($F98=0,$F98=""),"", iferror(index(EPS!F:F,match($A98,EPS!$A:$A,0)),index(Ghosts!F:F,match($A98,Ghosts!$A:$A,0)))*($S98/(($F98/48)*$D98)/$E98))</f>
        <v/>
      </c>
      <c r="W98" s="40" t="str">
        <f t="array" ref="W98">if(or($F98=0,$F98=""),"", iferror(index(EPS!M:M,match($A98,EPS!$A:$A,0)),index(Ghosts!M:M,match($A98,Ghosts!$A:$A,0)))*($S98/(($F98/48)*$D98)/$E98))</f>
        <v/>
      </c>
      <c r="X98" s="39" t="str">
        <f t="shared" si="5"/>
        <v/>
      </c>
      <c r="Y98" s="41" t="str">
        <f t="array" ref="Y98">if(or(F98=0,F98=""),"",((iferror(index(EPS!H:H,match(A98,EPS!A:A,0)),index(Ghosts!H:H,match(A98,Ghosts!A:A,0)))*1.25)+(iferror(index(EPS!I:I,match(A98,EPS!A:A,0)),index(Ghosts!I:I,match(A98,Ghosts!A:A,0)))*1.25)+(iferror(index(EPS!J:J,match(A98,EPS!A:A,0)),index(Ghosts!J:J,match(A98,Ghosts!A:A,0)))*1.5)+(iferror(index(EPS!K:K,match(A98,EPS!A:A,0)),index(Ghosts!K:K,match(A98,Ghosts!A:A,0)))*2)+(iferror(index(EPS!L:L,match(A98,EPS!A:A,0)),index(Ghosts!L:L,match(A98,Ghosts!A:A,0)))*2))*D98*(F98/48))</f>
        <v/>
      </c>
      <c r="Z98" s="41" t="str">
        <f t="shared" si="6"/>
        <v/>
      </c>
      <c r="AA98" s="41" t="str">
        <f t="array" ref="AA98">if(or(F98=0,F98=""),"",((iferror(index(EPS!H:H,match(A98,EPS!A:A,0)),index(Ghosts!H:H,match(A98,Ghosts!A:A,0)))*1.2)+(iferror(index(EPS!I:I,match(A98,EPS!A:A,0)),index(Ghosts!I:I,match(A98,Ghosts!A:A,0)))*1.2)+(iferror(index(EPS!J:J,match(A98,EPS!A:A,0)),index(Ghosts!J:J,match(A98,Ghosts!A:A,0)))*1.5)+(iferror(index(EPS!K:K,match(A98,EPS!A:A,0)),index(Ghosts!K:K,match(A98,Ghosts!A:A,0)))*3)+(iferror(index(EPS!L:L,match(A98,EPS!A:A,0)),index(Ghosts!L:L,match(A98,Ghosts!A:A,0)))*3))*D98*(F98/48))</f>
        <v/>
      </c>
      <c r="AB98" s="42">
        <f t="shared" ref="AB98:AF98" si="102">if(iferror(search(AB$1,$I98),0)&gt;0,1,0)</f>
        <v>1</v>
      </c>
      <c r="AC98" s="42">
        <f t="shared" si="102"/>
        <v>0</v>
      </c>
      <c r="AD98" s="42">
        <f t="shared" si="102"/>
        <v>0</v>
      </c>
      <c r="AE98" s="42">
        <f t="shared" si="102"/>
        <v>0</v>
      </c>
      <c r="AF98" s="42">
        <f t="shared" si="102"/>
        <v>0</v>
      </c>
      <c r="AG98" s="25"/>
      <c r="AH98" s="25"/>
      <c r="AI98" s="25"/>
      <c r="AJ98" s="25"/>
      <c r="AK98" s="25"/>
      <c r="AL98" s="25"/>
    </row>
    <row r="99">
      <c r="A99" s="26" t="s">
        <v>507</v>
      </c>
      <c r="B99" s="25" t="str">
        <f t="array" ref="B99">iferror(index(FD!R:R,match($A99,FD!Q:Q,0)),index(DK!H:H,match($A99,DK!G:G,0)))</f>
        <v>DEN</v>
      </c>
      <c r="C99" s="25" t="str">
        <f t="array" ref="C99">iferror(index(FD!S:S,match($A99,FD!Q:Q,0)),index(DK!I:I,match($A99,DK!G:G,0)))</f>
        <v>BRK</v>
      </c>
      <c r="D99" s="28">
        <f t="array" ref="D99">((index(Pace!$B$2:$B$31,match($B99,Pace!$A$2:$A$31,0))*index(Pace!$B$2:$B$31,match($C99,Pace!$A$2:$A$31,0)))/Pace!$B$32)*1.025</f>
        <v>105.6529017</v>
      </c>
      <c r="E99" s="29">
        <f t="array" ref="E99">if(iferror(match($A99,Ghosts!A:A,0),0)&gt;0,0.18,((index(EPS!P:P,match($A99,EPS!A:A,0))*index(EPS!O:O,match($A99,EPS!A:A,0)))+(0.18*300))/(300+index(EPS!O:O,match($A99,EPS!A:A,0))))</f>
        <v>0.18</v>
      </c>
      <c r="F99" s="30">
        <v>0.0</v>
      </c>
      <c r="G99" s="33"/>
      <c r="H99" s="34" t="str">
        <f t="shared" si="2"/>
        <v/>
      </c>
      <c r="I99" s="35" t="str">
        <f t="array" ref="I99">iferror(index(DK!A:A,match($A99,DK!G:G,0)),"")</f>
        <v>SG/SF</v>
      </c>
      <c r="J99" s="36">
        <f t="array" ref="J99">iferror(index(DK!C:C,match($A99,DK!G:G,0)),"")</f>
        <v>3000</v>
      </c>
      <c r="K99" s="28" t="str">
        <f t="array" ref="K99">iferror(if(or(H99=0,H99=""),"",(H99/index(DK!C:C,match(A99,DK!G:G,0))*1000)),"")</f>
        <v/>
      </c>
      <c r="L99" s="28" t="str">
        <f t="array" ref="L99">iferror(if(or(H99="",H99=0),"",((H99^sqrt(3))/index(DK!C:C,match(A99,DK!G:G,0)))*100),"")</f>
        <v/>
      </c>
      <c r="M99" s="34" t="str">
        <f t="shared" si="3"/>
        <v/>
      </c>
      <c r="N99" s="35" t="str">
        <f t="array" ref="N99">iferror(index(FD!B:B,match($A99,FD!Q:Q,0)),"")</f>
        <v>SF</v>
      </c>
      <c r="O99" s="36">
        <f t="array" ref="O99">iferror(index(FD!H:H,match($A99,FD!Q:Q,0)),"")</f>
        <v>3000</v>
      </c>
      <c r="P99" s="28" t="str">
        <f t="array" ref="P99">iferror(if(or(M99=0,M99=""),"",(M99/index(FD!H:H,match(A99,FD!Q:Q,0))*1000)),"")</f>
        <v/>
      </c>
      <c r="Q99" s="37" t="str">
        <f t="array" ref="Q99">iferror(if(or(M99="",M99=0),"",((M99^sqrt(3))/index(FD!H:H,match(A99,FD!Q:Q,0)))*100),"")</f>
        <v/>
      </c>
      <c r="R99" s="38" t="str">
        <f t="shared" si="4"/>
        <v/>
      </c>
      <c r="S99" s="39" t="str">
        <f t="array" ref="S99">if(R99="","", if(index(Index_of_Stuff!J:J,match(B99,Index_of_Stuff!F:F,0))&gt;0,(D99-index(Index_of_Stuff!J:J,match(B99,Index_of_Stuff!F:F,0)))*(R99/index(Index_of_Stuff!I:I,match(B99,Index_of_Stuff!F:F,0))),(D99/index(Index_of_Stuff!I:I,match(B99,Index_of_Stuff!F:F,0)))*R99))</f>
        <v/>
      </c>
      <c r="T99" s="40" t="str">
        <f t="array" ref="T99">if(or($F99=0,$F99=""),"", iferror(index(EPS!B:B,match($A99,EPS!$A:$A,0)),index(Ghosts!B:B,match($A99,Ghosts!$A:$A,0)))*($S99/(($F99/48)*$D99)/$E99))</f>
        <v/>
      </c>
      <c r="U99" s="40" t="str">
        <f t="array" ref="U99">if(or($F99=0,$F99=""),"", iferror(index(EPS!D:D,match($A99,EPS!$A:$A,0)),index(Ghosts!D:D,match($A99,Ghosts!$A:$A,0)))*($S99/(($F99/48)*$D99)/$E99))</f>
        <v/>
      </c>
      <c r="V99" s="40" t="str">
        <f t="array" ref="V99">if(or($F99=0,$F99=""),"", iferror(index(EPS!F:F,match($A99,EPS!$A:$A,0)),index(Ghosts!F:F,match($A99,Ghosts!$A:$A,0)))*($S99/(($F99/48)*$D99)/$E99))</f>
        <v/>
      </c>
      <c r="W99" s="40" t="str">
        <f t="array" ref="W99">if(or($F99=0,$F99=""),"", iferror(index(EPS!M:M,match($A99,EPS!$A:$A,0)),index(Ghosts!M:M,match($A99,Ghosts!$A:$A,0)))*($S99/(($F99/48)*$D99)/$E99))</f>
        <v/>
      </c>
      <c r="X99" s="39" t="str">
        <f t="shared" si="5"/>
        <v/>
      </c>
      <c r="Y99" s="41" t="str">
        <f t="array" ref="Y99">if(or(F99=0,F99=""),"",((iferror(index(EPS!H:H,match(A99,EPS!A:A,0)),index(Ghosts!H:H,match(A99,Ghosts!A:A,0)))*1.25)+(iferror(index(EPS!I:I,match(A99,EPS!A:A,0)),index(Ghosts!I:I,match(A99,Ghosts!A:A,0)))*1.25)+(iferror(index(EPS!J:J,match(A99,EPS!A:A,0)),index(Ghosts!J:J,match(A99,Ghosts!A:A,0)))*1.5)+(iferror(index(EPS!K:K,match(A99,EPS!A:A,0)),index(Ghosts!K:K,match(A99,Ghosts!A:A,0)))*2)+(iferror(index(EPS!L:L,match(A99,EPS!A:A,0)),index(Ghosts!L:L,match(A99,Ghosts!A:A,0)))*2))*D99*(F99/48))</f>
        <v/>
      </c>
      <c r="Z99" s="41" t="str">
        <f t="shared" si="6"/>
        <v/>
      </c>
      <c r="AA99" s="41" t="str">
        <f t="array" ref="AA99">if(or(F99=0,F99=""),"",((iferror(index(EPS!H:H,match(A99,EPS!A:A,0)),index(Ghosts!H:H,match(A99,Ghosts!A:A,0)))*1.2)+(iferror(index(EPS!I:I,match(A99,EPS!A:A,0)),index(Ghosts!I:I,match(A99,Ghosts!A:A,0)))*1.2)+(iferror(index(EPS!J:J,match(A99,EPS!A:A,0)),index(Ghosts!J:J,match(A99,Ghosts!A:A,0)))*1.5)+(iferror(index(EPS!K:K,match(A99,EPS!A:A,0)),index(Ghosts!K:K,match(A99,Ghosts!A:A,0)))*3)+(iferror(index(EPS!L:L,match(A99,EPS!A:A,0)),index(Ghosts!L:L,match(A99,Ghosts!A:A,0)))*3))*D99*(F99/48))</f>
        <v/>
      </c>
      <c r="AB99" s="42">
        <f t="shared" ref="AB99:AF99" si="103">if(iferror(search(AB$1,$I99),0)&gt;0,1,0)</f>
        <v>0</v>
      </c>
      <c r="AC99" s="42">
        <f t="shared" si="103"/>
        <v>1</v>
      </c>
      <c r="AD99" s="42">
        <f t="shared" si="103"/>
        <v>1</v>
      </c>
      <c r="AE99" s="42">
        <f t="shared" si="103"/>
        <v>0</v>
      </c>
      <c r="AF99" s="42">
        <f t="shared" si="103"/>
        <v>0</v>
      </c>
      <c r="AG99" s="25"/>
      <c r="AH99" s="25"/>
      <c r="AI99" s="25"/>
      <c r="AJ99" s="25"/>
      <c r="AK99" s="25"/>
      <c r="AL99" s="25"/>
    </row>
    <row r="100">
      <c r="A100" s="26" t="s">
        <v>508</v>
      </c>
      <c r="B100" s="25" t="str">
        <f t="array" ref="B100">iferror(index(FD!R:R,match($A100,FD!Q:Q,0)),index(DK!H:H,match($A100,DK!G:G,0)))</f>
        <v>DEN</v>
      </c>
      <c r="C100" s="25" t="str">
        <f t="array" ref="C100">iferror(index(FD!S:S,match($A100,FD!Q:Q,0)),index(DK!I:I,match($A100,DK!G:G,0)))</f>
        <v>BRK</v>
      </c>
      <c r="D100" s="28">
        <f t="array" ref="D100">((index(Pace!$B$2:$B$31,match($B100,Pace!$A$2:$A$31,0))*index(Pace!$B$2:$B$31,match($C100,Pace!$A$2:$A$31,0)))/Pace!$B$32)*1.025</f>
        <v>105.6529017</v>
      </c>
      <c r="E100" s="29">
        <f t="array" ref="E100">if(iferror(match($A100,Ghosts!A:A,0),0)&gt;0,0.18,((index(EPS!P:P,match($A100,EPS!A:A,0))*index(EPS!O:O,match($A100,EPS!A:A,0)))+(0.18*300))/(300+index(EPS!O:O,match($A100,EPS!A:A,0))))</f>
        <v>0.194125</v>
      </c>
      <c r="F100" s="30">
        <v>0.0</v>
      </c>
      <c r="G100" s="33"/>
      <c r="H100" s="34" t="str">
        <f t="shared" si="2"/>
        <v/>
      </c>
      <c r="I100" s="35" t="str">
        <f t="array" ref="I100">iferror(index(DK!A:A,match($A100,DK!G:G,0)),"")</f>
        <v>SF/PF</v>
      </c>
      <c r="J100" s="36">
        <f t="array" ref="J100">iferror(index(DK!C:C,match($A100,DK!G:G,0)),"")</f>
        <v>3000</v>
      </c>
      <c r="K100" s="28" t="str">
        <f t="array" ref="K100">iferror(if(or(H100=0,H100=""),"",(H100/index(DK!C:C,match(A100,DK!G:G,0))*1000)),"")</f>
        <v/>
      </c>
      <c r="L100" s="28" t="str">
        <f t="array" ref="L100">iferror(if(or(H100="",H100=0),"",((H100^sqrt(3))/index(DK!C:C,match(A100,DK!G:G,0)))*100),"")</f>
        <v/>
      </c>
      <c r="M100" s="34" t="str">
        <f t="shared" si="3"/>
        <v/>
      </c>
      <c r="N100" s="35" t="str">
        <f t="array" ref="N100">iferror(index(FD!B:B,match($A100,FD!Q:Q,0)),"")</f>
        <v>PF</v>
      </c>
      <c r="O100" s="36">
        <f t="array" ref="O100">iferror(index(FD!H:H,match($A100,FD!Q:Q,0)),"")</f>
        <v>3000</v>
      </c>
      <c r="P100" s="28" t="str">
        <f t="array" ref="P100">iferror(if(or(M100=0,M100=""),"",(M100/index(FD!H:H,match(A100,FD!Q:Q,0))*1000)),"")</f>
        <v/>
      </c>
      <c r="Q100" s="37" t="str">
        <f t="array" ref="Q100">iferror(if(or(M100="",M100=0),"",((M100^sqrt(3))/index(FD!H:H,match(A100,FD!Q:Q,0)))*100),"")</f>
        <v/>
      </c>
      <c r="R100" s="38" t="str">
        <f t="shared" si="4"/>
        <v/>
      </c>
      <c r="S100" s="39" t="str">
        <f t="array" ref="S100">if(R100="","", if(index(Index_of_Stuff!J:J,match(B100,Index_of_Stuff!F:F,0))&gt;0,(D100-index(Index_of_Stuff!J:J,match(B100,Index_of_Stuff!F:F,0)))*(R100/index(Index_of_Stuff!I:I,match(B100,Index_of_Stuff!F:F,0))),(D100/index(Index_of_Stuff!I:I,match(B100,Index_of_Stuff!F:F,0)))*R100))</f>
        <v/>
      </c>
      <c r="T100" s="40" t="str">
        <f t="array" ref="T100">if(or($F100=0,$F100=""),"", iferror(index(EPS!B:B,match($A100,EPS!$A:$A,0)),index(Ghosts!B:B,match($A100,Ghosts!$A:$A,0)))*($S100/(($F100/48)*$D100)/$E100))</f>
        <v/>
      </c>
      <c r="U100" s="40" t="str">
        <f t="array" ref="U100">if(or($F100=0,$F100=""),"", iferror(index(EPS!D:D,match($A100,EPS!$A:$A,0)),index(Ghosts!D:D,match($A100,Ghosts!$A:$A,0)))*($S100/(($F100/48)*$D100)/$E100))</f>
        <v/>
      </c>
      <c r="V100" s="40" t="str">
        <f t="array" ref="V100">if(or($F100=0,$F100=""),"", iferror(index(EPS!F:F,match($A100,EPS!$A:$A,0)),index(Ghosts!F:F,match($A100,Ghosts!$A:$A,0)))*($S100/(($F100/48)*$D100)/$E100))</f>
        <v/>
      </c>
      <c r="W100" s="40" t="str">
        <f t="array" ref="W100">if(or($F100=0,$F100=""),"", iferror(index(EPS!M:M,match($A100,EPS!$A:$A,0)),index(Ghosts!M:M,match($A100,Ghosts!$A:$A,0)))*($S100/(($F100/48)*$D100)/$E100))</f>
        <v/>
      </c>
      <c r="X100" s="39" t="str">
        <f t="shared" si="5"/>
        <v/>
      </c>
      <c r="Y100" s="41" t="str">
        <f t="array" ref="Y100">if(or(F100=0,F100=""),"",((iferror(index(EPS!H:H,match(A100,EPS!A:A,0)),index(Ghosts!H:H,match(A100,Ghosts!A:A,0)))*1.25)+(iferror(index(EPS!I:I,match(A100,EPS!A:A,0)),index(Ghosts!I:I,match(A100,Ghosts!A:A,0)))*1.25)+(iferror(index(EPS!J:J,match(A100,EPS!A:A,0)),index(Ghosts!J:J,match(A100,Ghosts!A:A,0)))*1.5)+(iferror(index(EPS!K:K,match(A100,EPS!A:A,0)),index(Ghosts!K:K,match(A100,Ghosts!A:A,0)))*2)+(iferror(index(EPS!L:L,match(A100,EPS!A:A,0)),index(Ghosts!L:L,match(A100,Ghosts!A:A,0)))*2))*D100*(F100/48))</f>
        <v/>
      </c>
      <c r="Z100" s="41" t="str">
        <f t="shared" si="6"/>
        <v/>
      </c>
      <c r="AA100" s="41" t="str">
        <f t="array" ref="AA100">if(or(F100=0,F100=""),"",((iferror(index(EPS!H:H,match(A100,EPS!A:A,0)),index(Ghosts!H:H,match(A100,Ghosts!A:A,0)))*1.2)+(iferror(index(EPS!I:I,match(A100,EPS!A:A,0)),index(Ghosts!I:I,match(A100,Ghosts!A:A,0)))*1.2)+(iferror(index(EPS!J:J,match(A100,EPS!A:A,0)),index(Ghosts!J:J,match(A100,Ghosts!A:A,0)))*1.5)+(iferror(index(EPS!K:K,match(A100,EPS!A:A,0)),index(Ghosts!K:K,match(A100,Ghosts!A:A,0)))*3)+(iferror(index(EPS!L:L,match(A100,EPS!A:A,0)),index(Ghosts!L:L,match(A100,Ghosts!A:A,0)))*3))*D100*(F100/48))</f>
        <v/>
      </c>
      <c r="AB100" s="42">
        <f t="shared" ref="AB100:AF100" si="104">if(iferror(search(AB$1,$I100),0)&gt;0,1,0)</f>
        <v>0</v>
      </c>
      <c r="AC100" s="42">
        <f t="shared" si="104"/>
        <v>0</v>
      </c>
      <c r="AD100" s="42">
        <f t="shared" si="104"/>
        <v>1</v>
      </c>
      <c r="AE100" s="42">
        <f t="shared" si="104"/>
        <v>1</v>
      </c>
      <c r="AF100" s="42">
        <f t="shared" si="104"/>
        <v>0</v>
      </c>
      <c r="AG100" s="25"/>
      <c r="AH100" s="25"/>
      <c r="AI100" s="25"/>
      <c r="AJ100" s="25"/>
      <c r="AK100" s="25"/>
      <c r="AL100" s="25"/>
    </row>
    <row r="101">
      <c r="A101" s="26" t="s">
        <v>509</v>
      </c>
      <c r="B101" s="25" t="str">
        <f t="array" ref="B101">iferror(index(FD!R:R,match($A101,FD!Q:Q,0)),index(DK!H:H,match($A101,DK!G:G,0)))</f>
        <v>DEN</v>
      </c>
      <c r="C101" s="25" t="str">
        <f t="array" ref="C101">iferror(index(FD!S:S,match($A101,FD!Q:Q,0)),index(DK!I:I,match($A101,DK!G:G,0)))</f>
        <v>BRK</v>
      </c>
      <c r="D101" s="28">
        <f t="array" ref="D101">((index(Pace!$B$2:$B$31,match($B101,Pace!$A$2:$A$31,0))*index(Pace!$B$2:$B$31,match($C101,Pace!$A$2:$A$31,0)))/Pace!$B$32)*1.025</f>
        <v>105.6529017</v>
      </c>
      <c r="E101" s="29">
        <f t="array" ref="E101">if(iferror(match($A101,Ghosts!A:A,0),0)&gt;0,0.18,((index(EPS!P:P,match($A101,EPS!A:A,0))*index(EPS!O:O,match($A101,EPS!A:A,0)))+(0.18*300))/(300+index(EPS!O:O,match($A101,EPS!A:A,0))))</f>
        <v>0.18</v>
      </c>
      <c r="F101" s="30">
        <v>0.0</v>
      </c>
      <c r="G101" s="32"/>
      <c r="H101" s="34" t="str">
        <f t="shared" si="2"/>
        <v/>
      </c>
      <c r="I101" s="35" t="str">
        <f t="array" ref="I101">iferror(index(DK!A:A,match($A101,DK!G:G,0)),"")</f>
        <v>PF</v>
      </c>
      <c r="J101" s="36">
        <f t="array" ref="J101">iferror(index(DK!C:C,match($A101,DK!G:G,0)),"")</f>
        <v>3000</v>
      </c>
      <c r="K101" s="28" t="str">
        <f t="array" ref="K101">iferror(if(or(H101=0,H101=""),"",(H101/index(DK!C:C,match(A101,DK!G:G,0))*1000)),"")</f>
        <v/>
      </c>
      <c r="L101" s="28" t="str">
        <f t="array" ref="L101">iferror(if(or(H101="",H101=0),"",((H101^sqrt(3))/index(DK!C:C,match(A101,DK!G:G,0)))*100),"")</f>
        <v/>
      </c>
      <c r="M101" s="34" t="str">
        <f t="shared" si="3"/>
        <v/>
      </c>
      <c r="N101" s="35" t="str">
        <f t="array" ref="N101">iferror(index(FD!B:B,match($A101,FD!Q:Q,0)),"")</f>
        <v>PF</v>
      </c>
      <c r="O101" s="36">
        <f t="array" ref="O101">iferror(index(FD!H:H,match($A101,FD!Q:Q,0)),"")</f>
        <v>3000</v>
      </c>
      <c r="P101" s="28" t="str">
        <f t="array" ref="P101">iferror(if(or(M101=0,M101=""),"",(M101/index(FD!H:H,match(A101,FD!Q:Q,0))*1000)),"")</f>
        <v/>
      </c>
      <c r="Q101" s="37" t="str">
        <f t="array" ref="Q101">iferror(if(or(M101="",M101=0),"",((M101^sqrt(3))/index(FD!H:H,match(A101,FD!Q:Q,0)))*100),"")</f>
        <v/>
      </c>
      <c r="R101" s="38" t="str">
        <f t="shared" si="4"/>
        <v/>
      </c>
      <c r="S101" s="39" t="str">
        <f t="array" ref="S101">if(R101="","", if(index(Index_of_Stuff!J:J,match(B101,Index_of_Stuff!F:F,0))&gt;0,(D101-index(Index_of_Stuff!J:J,match(B101,Index_of_Stuff!F:F,0)))*(R101/index(Index_of_Stuff!I:I,match(B101,Index_of_Stuff!F:F,0))),(D101/index(Index_of_Stuff!I:I,match(B101,Index_of_Stuff!F:F,0)))*R101))</f>
        <v/>
      </c>
      <c r="T101" s="40" t="str">
        <f t="array" ref="T101">if(or($F101=0,$F101=""),"", iferror(index(EPS!B:B,match($A101,EPS!$A:$A,0)),index(Ghosts!B:B,match($A101,Ghosts!$A:$A,0)))*($S101/(($F101/48)*$D101)/$E101))</f>
        <v/>
      </c>
      <c r="U101" s="40" t="str">
        <f t="array" ref="U101">if(or($F101=0,$F101=""),"", iferror(index(EPS!D:D,match($A101,EPS!$A:$A,0)),index(Ghosts!D:D,match($A101,Ghosts!$A:$A,0)))*($S101/(($F101/48)*$D101)/$E101))</f>
        <v/>
      </c>
      <c r="V101" s="40" t="str">
        <f t="array" ref="V101">if(or($F101=0,$F101=""),"", iferror(index(EPS!F:F,match($A101,EPS!$A:$A,0)),index(Ghosts!F:F,match($A101,Ghosts!$A:$A,0)))*($S101/(($F101/48)*$D101)/$E101))</f>
        <v/>
      </c>
      <c r="W101" s="40" t="str">
        <f t="array" ref="W101">if(or($F101=0,$F101=""),"", iferror(index(EPS!M:M,match($A101,EPS!$A:$A,0)),index(Ghosts!M:M,match($A101,Ghosts!$A:$A,0)))*($S101/(($F101/48)*$D101)/$E101))</f>
        <v/>
      </c>
      <c r="X101" s="39" t="str">
        <f t="shared" si="5"/>
        <v/>
      </c>
      <c r="Y101" s="41" t="str">
        <f t="array" ref="Y101">if(or(F101=0,F101=""),"",((iferror(index(EPS!H:H,match(A101,EPS!A:A,0)),index(Ghosts!H:H,match(A101,Ghosts!A:A,0)))*1.25)+(iferror(index(EPS!I:I,match(A101,EPS!A:A,0)),index(Ghosts!I:I,match(A101,Ghosts!A:A,0)))*1.25)+(iferror(index(EPS!J:J,match(A101,EPS!A:A,0)),index(Ghosts!J:J,match(A101,Ghosts!A:A,0)))*1.5)+(iferror(index(EPS!K:K,match(A101,EPS!A:A,0)),index(Ghosts!K:K,match(A101,Ghosts!A:A,0)))*2)+(iferror(index(EPS!L:L,match(A101,EPS!A:A,0)),index(Ghosts!L:L,match(A101,Ghosts!A:A,0)))*2))*D101*(F101/48))</f>
        <v/>
      </c>
      <c r="Z101" s="41" t="str">
        <f t="shared" si="6"/>
        <v/>
      </c>
      <c r="AA101" s="41" t="str">
        <f t="array" ref="AA101">if(or(F101=0,F101=""),"",((iferror(index(EPS!H:H,match(A101,EPS!A:A,0)),index(Ghosts!H:H,match(A101,Ghosts!A:A,0)))*1.2)+(iferror(index(EPS!I:I,match(A101,EPS!A:A,0)),index(Ghosts!I:I,match(A101,Ghosts!A:A,0)))*1.2)+(iferror(index(EPS!J:J,match(A101,EPS!A:A,0)),index(Ghosts!J:J,match(A101,Ghosts!A:A,0)))*1.5)+(iferror(index(EPS!K:K,match(A101,EPS!A:A,0)),index(Ghosts!K:K,match(A101,Ghosts!A:A,0)))*3)+(iferror(index(EPS!L:L,match(A101,EPS!A:A,0)),index(Ghosts!L:L,match(A101,Ghosts!A:A,0)))*3))*D101*(F101/48))</f>
        <v/>
      </c>
      <c r="AB101" s="42">
        <f t="shared" ref="AB101:AF101" si="105">if(iferror(search(AB$1,$I101),0)&gt;0,1,0)</f>
        <v>0</v>
      </c>
      <c r="AC101" s="42">
        <f t="shared" si="105"/>
        <v>0</v>
      </c>
      <c r="AD101" s="42">
        <f t="shared" si="105"/>
        <v>0</v>
      </c>
      <c r="AE101" s="42">
        <f t="shared" si="105"/>
        <v>1</v>
      </c>
      <c r="AF101" s="42">
        <f t="shared" si="105"/>
        <v>0</v>
      </c>
      <c r="AG101" s="25"/>
      <c r="AH101" s="25"/>
      <c r="AI101" s="25"/>
      <c r="AJ101" s="25"/>
      <c r="AK101" s="25"/>
      <c r="AL101" s="25"/>
    </row>
    <row r="102">
      <c r="A102" s="26" t="s">
        <v>207</v>
      </c>
      <c r="B102" s="25" t="str">
        <f t="array" ref="B102">iferror(index(FD!R:R,match($A102,FD!Q:Q,0)),index(DK!H:H,match($A102,DK!G:G,0)))</f>
        <v>IND</v>
      </c>
      <c r="C102" s="25" t="str">
        <f t="array" ref="C102">iferror(index(FD!S:S,match($A102,FD!Q:Q,0)),index(DK!I:I,match($A102,DK!G:G,0)))</f>
        <v>NOP</v>
      </c>
      <c r="D102" s="28">
        <f t="array" ref="D102">((index(Pace!$B$2:$B$31,match($B102,Pace!$A$2:$A$31,0))*index(Pace!$B$2:$B$31,match($C102,Pace!$A$2:$A$31,0)))/Pace!$B$32)*1.025</f>
        <v>101.1276177</v>
      </c>
      <c r="E102" s="29">
        <f t="array" ref="E102">if(iferror(match($A102,Ghosts!A:A,0),0)&gt;0,0.18,((index(EPS!P:P,match($A102,EPS!A:A,0))*index(EPS!O:O,match($A102,EPS!A:A,0)))+(0.18*300))/(300+index(EPS!O:O,match($A102,EPS!A:A,0))))</f>
        <v>0.1705270555</v>
      </c>
      <c r="F102" s="30">
        <v>34.0</v>
      </c>
      <c r="G102" s="32"/>
      <c r="H102" s="34">
        <f t="shared" si="2"/>
        <v>29.66494994</v>
      </c>
      <c r="I102" s="35" t="str">
        <f t="array" ref="I102">iferror(index(DK!A:A,match($A102,DK!G:G,0)),"")</f>
        <v>SF/PF</v>
      </c>
      <c r="J102" s="36">
        <f t="array" ref="J102">iferror(index(DK!C:C,match($A102,DK!G:G,0)),"")</f>
        <v>5700</v>
      </c>
      <c r="K102" s="28">
        <f t="array" ref="K102">iferror(if(or(H102=0,H102=""),"",(H102/index(DK!C:C,match(A102,DK!G:G,0))*1000)),"")</f>
        <v>5.204377182</v>
      </c>
      <c r="L102" s="28">
        <f t="array" ref="L102">iferror(if(or(H102="",H102=0),"",((H102^sqrt(3))/index(DK!C:C,match(A102,DK!G:G,0)))*100),"")</f>
        <v>6.22480706</v>
      </c>
      <c r="M102" s="34">
        <f t="shared" si="3"/>
        <v>30.13957008</v>
      </c>
      <c r="N102" s="35" t="str">
        <f t="array" ref="N102">iferror(index(FD!B:B,match($A102,FD!Q:Q,0)),"")</f>
        <v>PF</v>
      </c>
      <c r="O102" s="36">
        <f t="array" ref="O102">iferror(index(FD!H:H,match($A102,FD!Q:Q,0)),"")</f>
        <v>6100</v>
      </c>
      <c r="P102" s="28">
        <f t="array" ref="P102">iferror(if(or(M102=0,M102=""),"",(M102/index(FD!H:H,match(A102,FD!Q:Q,0))*1000)),"")</f>
        <v>4.940913128</v>
      </c>
      <c r="Q102" s="37">
        <f t="array" ref="Q102">iferror(if(or(M102="",M102=0),"",((M102^sqrt(3))/index(FD!H:H,match(A102,FD!Q:Q,0)))*100),"")</f>
        <v>5.97875411</v>
      </c>
      <c r="R102" s="38">
        <f t="shared" si="4"/>
        <v>11.89544809</v>
      </c>
      <c r="S102" s="39">
        <f t="array" ref="S102">if(R102="","", if(index(Index_of_Stuff!J:J,match(B102,Index_of_Stuff!F:F,0))&gt;0,(D102-index(Index_of_Stuff!J:J,match(B102,Index_of_Stuff!F:F,0)))*(R102/index(Index_of_Stuff!I:I,match(B102,Index_of_Stuff!F:F,0))),(D102/index(Index_of_Stuff!I:I,match(B102,Index_of_Stuff!F:F,0)))*R102))</f>
        <v>12.35871675</v>
      </c>
      <c r="T102" s="40">
        <f t="array" ref="T102">if(or($F102=0,$F102=""),"", iferror(index(EPS!B:B,match($A102,EPS!$A:$A,0)),index(Ghosts!B:B,match($A102,Ghosts!$A:$A,0)))*($S102/(($F102/48)*$D102)/$E102))</f>
        <v>0.0833680879</v>
      </c>
      <c r="U102" s="40">
        <f t="array" ref="U102">if(or($F102=0,$F102=""),"", iferror(index(EPS!D:D,match($A102,EPS!$A:$A,0)),index(Ghosts!D:D,match($A102,Ghosts!$A:$A,0)))*($S102/(($F102/48)*$D102)/$E102))</f>
        <v>0.006879890749</v>
      </c>
      <c r="V102" s="40">
        <f t="array" ref="V102">if(or($F102=0,$F102=""),"", iferror(index(EPS!F:F,match($A102,EPS!$A:$A,0)),index(Ghosts!F:F,match($A102,Ghosts!$A:$A,0)))*($S102/(($F102/48)*$D102)/$E102))</f>
        <v>0.01790795092</v>
      </c>
      <c r="W102" s="40">
        <f t="array" ref="W102">if(or($F102=0,$F102=""),"", iferror(index(EPS!M:M,match($A102,EPS!$A:$A,0)),index(Ghosts!M:M,match($A102,Ghosts!$A:$A,0)))*($S102/(($F102/48)*$D102)/$E102))</f>
        <v>0.02053849738</v>
      </c>
      <c r="X102" s="39">
        <f t="shared" si="5"/>
        <v>14.21570485</v>
      </c>
      <c r="Y102" s="41">
        <f t="array" ref="Y102">if(or(F102=0,F102=""),"",((iferror(index(EPS!H:H,match(A102,EPS!A:A,0)),index(Ghosts!H:H,match(A102,Ghosts!A:A,0)))*1.25)+(iferror(index(EPS!I:I,match(A102,EPS!A:A,0)),index(Ghosts!I:I,match(A102,Ghosts!A:A,0)))*1.25)+(iferror(index(EPS!J:J,match(A102,EPS!A:A,0)),index(Ghosts!J:J,match(A102,Ghosts!A:A,0)))*1.5)+(iferror(index(EPS!K:K,match(A102,EPS!A:A,0)),index(Ghosts!K:K,match(A102,Ghosts!A:A,0)))*2)+(iferror(index(EPS!L:L,match(A102,EPS!A:A,0)),index(Ghosts!L:L,match(A102,Ghosts!A:A,0)))*2))*D102*(F102/48))</f>
        <v>15.44924509</v>
      </c>
      <c r="Z102" s="41">
        <f t="shared" si="6"/>
        <v>13.233687</v>
      </c>
      <c r="AA102" s="41">
        <f t="array" ref="AA102">if(or(F102=0,F102=""),"",((iferror(index(EPS!H:H,match(A102,EPS!A:A,0)),index(Ghosts!H:H,match(A102,Ghosts!A:A,0)))*1.2)+(iferror(index(EPS!I:I,match(A102,EPS!A:A,0)),index(Ghosts!I:I,match(A102,Ghosts!A:A,0)))*1.2)+(iferror(index(EPS!J:J,match(A102,EPS!A:A,0)),index(Ghosts!J:J,match(A102,Ghosts!A:A,0)))*1.5)+(iferror(index(EPS!K:K,match(A102,EPS!A:A,0)),index(Ghosts!K:K,match(A102,Ghosts!A:A,0)))*3)+(iferror(index(EPS!L:L,match(A102,EPS!A:A,0)),index(Ghosts!L:L,match(A102,Ghosts!A:A,0)))*3))*D102*(F102/48))</f>
        <v>16.90588308</v>
      </c>
      <c r="AB102" s="42">
        <f t="shared" ref="AB102:AF102" si="106">if(iferror(search(AB$1,$I102),0)&gt;0,1,0)</f>
        <v>0</v>
      </c>
      <c r="AC102" s="42">
        <f t="shared" si="106"/>
        <v>0</v>
      </c>
      <c r="AD102" s="42">
        <f t="shared" si="106"/>
        <v>1</v>
      </c>
      <c r="AE102" s="42">
        <f t="shared" si="106"/>
        <v>1</v>
      </c>
      <c r="AF102" s="42">
        <f t="shared" si="106"/>
        <v>0</v>
      </c>
      <c r="AG102" s="25"/>
      <c r="AH102" s="25"/>
      <c r="AI102" s="25"/>
      <c r="AJ102" s="25"/>
      <c r="AK102" s="25"/>
      <c r="AL102" s="25"/>
    </row>
    <row r="103">
      <c r="A103" s="26" t="s">
        <v>209</v>
      </c>
      <c r="B103" s="25" t="str">
        <f t="array" ref="B103">iferror(index(FD!R:R,match($A103,FD!Q:Q,0)),index(DK!H:H,match($A103,DK!G:G,0)))</f>
        <v>IND</v>
      </c>
      <c r="C103" s="25" t="str">
        <f t="array" ref="C103">iferror(index(FD!S:S,match($A103,FD!Q:Q,0)),index(DK!I:I,match($A103,DK!G:G,0)))</f>
        <v>NOP</v>
      </c>
      <c r="D103" s="28">
        <f t="array" ref="D103">((index(Pace!$B$2:$B$31,match($B103,Pace!$A$2:$A$31,0))*index(Pace!$B$2:$B$31,match($C103,Pace!$A$2:$A$31,0)))/Pace!$B$32)*1.025</f>
        <v>101.1276177</v>
      </c>
      <c r="E103" s="29">
        <f t="array" ref="E103">if(iferror(match($A103,Ghosts!A:A,0),0)&gt;0,0.18,((index(EPS!P:P,match($A103,EPS!A:A,0))*index(EPS!O:O,match($A103,EPS!A:A,0)))+(0.18*300))/(300+index(EPS!O:O,match($A103,EPS!A:A,0))))</f>
        <v>0.2340764233</v>
      </c>
      <c r="F103" s="30">
        <v>34.0</v>
      </c>
      <c r="G103" s="33"/>
      <c r="H103" s="34">
        <f t="shared" si="2"/>
        <v>32.77107224</v>
      </c>
      <c r="I103" s="35" t="str">
        <f t="array" ref="I103">iferror(index(DK!A:A,match($A103,DK!G:G,0)),"")</f>
        <v>PG/SG</v>
      </c>
      <c r="J103" s="36">
        <f t="array" ref="J103">iferror(index(DK!C:C,match($A103,DK!G:G,0)),"")</f>
        <v>8000</v>
      </c>
      <c r="K103" s="28">
        <f t="array" ref="K103">iferror(if(or(H103=0,H103=""),"",(H103/index(DK!C:C,match(A103,DK!G:G,0))*1000)),"")</f>
        <v>4.09638403</v>
      </c>
      <c r="L103" s="28">
        <f t="array" ref="L103">iferror(if(or(H103="",H103=0),"",((H103^sqrt(3))/index(DK!C:C,match(A103,DK!G:G,0)))*100),"")</f>
        <v>5.270075287</v>
      </c>
      <c r="M103" s="34">
        <f t="shared" si="3"/>
        <v>32.17667432</v>
      </c>
      <c r="N103" s="35" t="str">
        <f t="array" ref="N103">iferror(index(FD!B:B,match($A103,FD!Q:Q,0)),"")</f>
        <v>SG</v>
      </c>
      <c r="O103" s="36">
        <f t="array" ref="O103">iferror(index(FD!H:H,match($A103,FD!Q:Q,0)),"")</f>
        <v>7300</v>
      </c>
      <c r="P103" s="28">
        <f t="array" ref="P103">iferror(if(or(M103=0,M103=""),"",(M103/index(FD!H:H,match(A103,FD!Q:Q,0))*1000)),"")</f>
        <v>4.407763605</v>
      </c>
      <c r="Q103" s="37">
        <f t="array" ref="Q103">iferror(if(or(M103="",M103=0),"",((M103^sqrt(3))/index(FD!H:H,match(A103,FD!Q:Q,0)))*100),"")</f>
        <v>5.595192263</v>
      </c>
      <c r="R103" s="38">
        <f t="shared" si="4"/>
        <v>17.28957873</v>
      </c>
      <c r="S103" s="39">
        <f t="array" ref="S103">if(R103="","", if(index(Index_of_Stuff!J:J,match(B103,Index_of_Stuff!F:F,0))&gt;0,(D103-index(Index_of_Stuff!J:J,match(B103,Index_of_Stuff!F:F,0)))*(R103/index(Index_of_Stuff!I:I,match(B103,Index_of_Stuff!F:F,0))),(D103/index(Index_of_Stuff!I:I,match(B103,Index_of_Stuff!F:F,0)))*R103))</f>
        <v>17.962922</v>
      </c>
      <c r="T103" s="40">
        <f t="array" ref="T103">if(or($F103=0,$F103=""),"", iferror(index(EPS!B:B,match($A103,EPS!$A:$A,0)),index(Ghosts!B:B,match($A103,Ghosts!$A:$A,0)))*($S103/(($F103/48)*$D103)/$E103))</f>
        <v>0.07177722395</v>
      </c>
      <c r="U103" s="40">
        <f t="array" ref="U103">if(or($F103=0,$F103=""),"", iferror(index(EPS!D:D,match($A103,EPS!$A:$A,0)),index(Ghosts!D:D,match($A103,Ghosts!$A:$A,0)))*($S103/(($F103/48)*$D103)/$E103))</f>
        <v>0.02367577089</v>
      </c>
      <c r="V103" s="40">
        <f t="array" ref="V103">if(or($F103=0,$F103=""),"", iferror(index(EPS!F:F,match($A103,EPS!$A:$A,0)),index(Ghosts!F:F,match($A103,Ghosts!$A:$A,0)))*($S103/(($F103/48)*$D103)/$E103))</f>
        <v>0.042852074</v>
      </c>
      <c r="W103" s="40">
        <f t="array" ref="W103">if(or($F103=0,$F103=""),"", iferror(index(EPS!M:M,match($A103,EPS!$A:$A,0)),index(Ghosts!M:M,match($A103,Ghosts!$A:$A,0)))*($S103/(($F103/48)*$D103)/$E103))</f>
        <v>0.03546009124</v>
      </c>
      <c r="X103" s="39">
        <f t="shared" si="5"/>
        <v>18.01844895</v>
      </c>
      <c r="Y103" s="41">
        <f t="array" ref="Y103">if(or(F103=0,F103=""),"",((iferror(index(EPS!H:H,match(A103,EPS!A:A,0)),index(Ghosts!H:H,match(A103,Ghosts!A:A,0)))*1.25)+(iferror(index(EPS!I:I,match(A103,EPS!A:A,0)),index(Ghosts!I:I,match(A103,Ghosts!A:A,0)))*1.25)+(iferror(index(EPS!J:J,match(A103,EPS!A:A,0)),index(Ghosts!J:J,match(A103,Ghosts!A:A,0)))*1.5)+(iferror(index(EPS!K:K,match(A103,EPS!A:A,0)),index(Ghosts!K:K,match(A103,Ghosts!A:A,0)))*2)+(iferror(index(EPS!L:L,match(A103,EPS!A:A,0)),index(Ghosts!L:L,match(A103,Ghosts!A:A,0)))*2))*D103*(F103/48))</f>
        <v>14.75262328</v>
      </c>
      <c r="Z103" s="41">
        <f t="shared" si="6"/>
        <v>15.90043707</v>
      </c>
      <c r="AA103" s="41">
        <f t="array" ref="AA103">if(or(F103=0,F103=""),"",((iferror(index(EPS!H:H,match(A103,EPS!A:A,0)),index(Ghosts!H:H,match(A103,Ghosts!A:A,0)))*1.2)+(iferror(index(EPS!I:I,match(A103,EPS!A:A,0)),index(Ghosts!I:I,match(A103,Ghosts!A:A,0)))*1.2)+(iferror(index(EPS!J:J,match(A103,EPS!A:A,0)),index(Ghosts!J:J,match(A103,Ghosts!A:A,0)))*1.5)+(iferror(index(EPS!K:K,match(A103,EPS!A:A,0)),index(Ghosts!K:K,match(A103,Ghosts!A:A,0)))*3)+(iferror(index(EPS!L:L,match(A103,EPS!A:A,0)),index(Ghosts!L:L,match(A103,Ghosts!A:A,0)))*3))*D103*(F103/48))</f>
        <v>16.27623725</v>
      </c>
      <c r="AB103" s="42">
        <f t="shared" ref="AB103:AF103" si="107">if(iferror(search(AB$1,$I103),0)&gt;0,1,0)</f>
        <v>1</v>
      </c>
      <c r="AC103" s="42">
        <f t="shared" si="107"/>
        <v>1</v>
      </c>
      <c r="AD103" s="42">
        <f t="shared" si="107"/>
        <v>0</v>
      </c>
      <c r="AE103" s="42">
        <f t="shared" si="107"/>
        <v>0</v>
      </c>
      <c r="AF103" s="42">
        <f t="shared" si="107"/>
        <v>0</v>
      </c>
      <c r="AG103" s="25"/>
      <c r="AH103" s="25"/>
      <c r="AI103" s="25"/>
      <c r="AJ103" s="25"/>
      <c r="AK103" s="25"/>
      <c r="AL103" s="25"/>
    </row>
    <row r="104">
      <c r="A104" s="26" t="s">
        <v>203</v>
      </c>
      <c r="B104" s="25" t="str">
        <f t="array" ref="B104">iferror(index(FD!R:R,match($A104,FD!Q:Q,0)),index(DK!H:H,match($A104,DK!G:G,0)))</f>
        <v>IND</v>
      </c>
      <c r="C104" s="25" t="str">
        <f t="array" ref="C104">iferror(index(FD!S:S,match($A104,FD!Q:Q,0)),index(DK!I:I,match($A104,DK!G:G,0)))</f>
        <v>NOP</v>
      </c>
      <c r="D104" s="28">
        <f t="array" ref="D104">((index(Pace!$B$2:$B$31,match($B104,Pace!$A$2:$A$31,0))*index(Pace!$B$2:$B$31,match($C104,Pace!$A$2:$A$31,0)))/Pace!$B$32)*1.025</f>
        <v>101.1276177</v>
      </c>
      <c r="E104" s="29">
        <f t="array" ref="E104">if(iferror(match($A104,Ghosts!A:A,0),0)&gt;0,0.18,((index(EPS!P:P,match($A104,EPS!A:A,0))*index(EPS!O:O,match($A104,EPS!A:A,0)))+(0.18*300))/(300+index(EPS!O:O,match($A104,EPS!A:A,0))))</f>
        <v>0.1912772536</v>
      </c>
      <c r="F104" s="30">
        <v>33.0</v>
      </c>
      <c r="G104" s="33"/>
      <c r="H104" s="34">
        <f t="shared" si="2"/>
        <v>26.45825452</v>
      </c>
      <c r="I104" s="35" t="str">
        <f t="array" ref="I104">iferror(index(DK!A:A,match($A104,DK!G:G,0)),"")</f>
        <v>PG</v>
      </c>
      <c r="J104" s="36">
        <f t="array" ref="J104">iferror(index(DK!C:C,match($A104,DK!G:G,0)),"")</f>
        <v>6200</v>
      </c>
      <c r="K104" s="28">
        <f t="array" ref="K104">iferror(if(or(H104=0,H104=""),"",(H104/index(DK!C:C,match(A104,DK!G:G,0))*1000)),"")</f>
        <v>4.267460406</v>
      </c>
      <c r="L104" s="28">
        <f t="array" ref="L104">iferror(if(or(H104="",H104=0),"",((H104^sqrt(3))/index(DK!C:C,match(A104,DK!G:G,0)))*100),"")</f>
        <v>4.69414573</v>
      </c>
      <c r="M104" s="34">
        <f t="shared" si="3"/>
        <v>26.03154018</v>
      </c>
      <c r="N104" s="35" t="str">
        <f t="array" ref="N104">iferror(index(FD!B:B,match($A104,FD!Q:Q,0)),"")</f>
        <v>PG</v>
      </c>
      <c r="O104" s="36">
        <f t="array" ref="O104">iferror(index(FD!H:H,match($A104,FD!Q:Q,0)),"")</f>
        <v>6000</v>
      </c>
      <c r="P104" s="28">
        <f t="array" ref="P104">iferror(if(or(M104=0,M104=""),"",(M104/index(FD!H:H,match(A104,FD!Q:Q,0))*1000)),"")</f>
        <v>4.338590031</v>
      </c>
      <c r="Q104" s="37">
        <f t="array" ref="Q104">iferror(if(or(M104="",M104=0),"",((M104^sqrt(3))/index(FD!H:H,match(A104,FD!Q:Q,0)))*100),"")</f>
        <v>4.71592004</v>
      </c>
      <c r="R104" s="38">
        <f t="shared" si="4"/>
        <v>13.19460489</v>
      </c>
      <c r="S104" s="39">
        <f t="array" ref="S104">if(R104="","", if(index(Index_of_Stuff!J:J,match(B104,Index_of_Stuff!F:F,0))&gt;0,(D104-index(Index_of_Stuff!J:J,match(B104,Index_of_Stuff!F:F,0)))*(R104/index(Index_of_Stuff!I:I,match(B104,Index_of_Stuff!F:F,0))),(D104/index(Index_of_Stuff!I:I,match(B104,Index_of_Stuff!F:F,0)))*R104))</f>
        <v>13.70846926</v>
      </c>
      <c r="T104" s="40">
        <f t="array" ref="T104">if(or($F104=0,$F104=""),"", iferror(index(EPS!B:B,match($A104,EPS!$A:$A,0)),index(Ghosts!B:B,match($A104,Ghosts!$A:$A,0)))*($S104/(($F104/48)*$D104)/$E104))</f>
        <v>0.06019993233</v>
      </c>
      <c r="U104" s="40">
        <f t="array" ref="U104">if(or($F104=0,$F104=""),"", iferror(index(EPS!D:D,match($A104,EPS!$A:$A,0)),index(Ghosts!D:D,match($A104,Ghosts!$A:$A,0)))*($S104/(($F104/48)*$D104)/$E104))</f>
        <v>0.0137099161</v>
      </c>
      <c r="V104" s="40">
        <f t="array" ref="V104">if(or($F104=0,$F104=""),"", iferror(index(EPS!F:F,match($A104,EPS!$A:$A,0)),index(Ghosts!F:F,match($A104,Ghosts!$A:$A,0)))*($S104/(($F104/48)*$D104)/$E104))</f>
        <v>0.03659413695</v>
      </c>
      <c r="W104" s="40">
        <f t="array" ref="W104">if(or($F104=0,$F104=""),"", iferror(index(EPS!M:M,match($A104,EPS!$A:$A,0)),index(Ghosts!M:M,match($A104,Ghosts!$A:$A,0)))*($S104/(($F104/48)*$D104)/$E104))</f>
        <v>0.02659517558</v>
      </c>
      <c r="X104" s="39">
        <f t="shared" si="5"/>
        <v>13.32667534</v>
      </c>
      <c r="Y104" s="41">
        <f t="array" ref="Y104">if(or(F104=0,F104=""),"",((iferror(index(EPS!H:H,match(A104,EPS!A:A,0)),index(Ghosts!H:H,match(A104,Ghosts!A:A,0)))*1.25)+(iferror(index(EPS!I:I,match(A104,EPS!A:A,0)),index(Ghosts!I:I,match(A104,Ghosts!A:A,0)))*1.25)+(iferror(index(EPS!J:J,match(A104,EPS!A:A,0)),index(Ghosts!J:J,match(A104,Ghosts!A:A,0)))*1.5)+(iferror(index(EPS!K:K,match(A104,EPS!A:A,0)),index(Ghosts!K:K,match(A104,Ghosts!A:A,0)))*2)+(iferror(index(EPS!L:L,match(A104,EPS!A:A,0)),index(Ghosts!L:L,match(A104,Ghosts!A:A,0)))*2))*D104*(F104/48))</f>
        <v>13.13157917</v>
      </c>
      <c r="Z104" s="41">
        <f t="shared" si="6"/>
        <v>11.92556481</v>
      </c>
      <c r="AA104" s="41">
        <f t="array" ref="AA104">if(or(F104=0,F104=""),"",((iferror(index(EPS!H:H,match(A104,EPS!A:A,0)),index(Ghosts!H:H,match(A104,Ghosts!A:A,0)))*1.2)+(iferror(index(EPS!I:I,match(A104,EPS!A:A,0)),index(Ghosts!I:I,match(A104,Ghosts!A:A,0)))*1.2)+(iferror(index(EPS!J:J,match(A104,EPS!A:A,0)),index(Ghosts!J:J,match(A104,Ghosts!A:A,0)))*1.5)+(iferror(index(EPS!K:K,match(A104,EPS!A:A,0)),index(Ghosts!K:K,match(A104,Ghosts!A:A,0)))*3)+(iferror(index(EPS!L:L,match(A104,EPS!A:A,0)),index(Ghosts!L:L,match(A104,Ghosts!A:A,0)))*3))*D104*(F104/48))</f>
        <v>14.10597537</v>
      </c>
      <c r="AB104" s="42">
        <f t="shared" ref="AB104:AF104" si="108">if(iferror(search(AB$1,$I104),0)&gt;0,1,0)</f>
        <v>1</v>
      </c>
      <c r="AC104" s="42">
        <f t="shared" si="108"/>
        <v>0</v>
      </c>
      <c r="AD104" s="42">
        <f t="shared" si="108"/>
        <v>0</v>
      </c>
      <c r="AE104" s="42">
        <f t="shared" si="108"/>
        <v>0</v>
      </c>
      <c r="AF104" s="42">
        <f t="shared" si="108"/>
        <v>0</v>
      </c>
      <c r="AG104" s="25"/>
      <c r="AH104" s="25"/>
      <c r="AI104" s="25"/>
      <c r="AJ104" s="25"/>
      <c r="AK104" s="25"/>
      <c r="AL104" s="25"/>
    </row>
    <row r="105">
      <c r="A105" s="26" t="s">
        <v>211</v>
      </c>
      <c r="B105" s="25" t="str">
        <f t="array" ref="B105">iferror(index(FD!R:R,match($A105,FD!Q:Q,0)),index(DK!H:H,match($A105,DK!G:G,0)))</f>
        <v>IND</v>
      </c>
      <c r="C105" s="25" t="str">
        <f t="array" ref="C105">iferror(index(FD!S:S,match($A105,FD!Q:Q,0)),index(DK!I:I,match($A105,DK!G:G,0)))</f>
        <v>NOP</v>
      </c>
      <c r="D105" s="28">
        <f t="array" ref="D105">((index(Pace!$B$2:$B$31,match($B105,Pace!$A$2:$A$31,0))*index(Pace!$B$2:$B$31,match($C105,Pace!$A$2:$A$31,0)))/Pace!$B$32)*1.025</f>
        <v>101.1276177</v>
      </c>
      <c r="E105" s="29">
        <f t="array" ref="E105">if(iferror(match($A105,Ghosts!A:A,0),0)&gt;0,0.18,((index(EPS!P:P,match($A105,EPS!A:A,0))*index(EPS!O:O,match($A105,EPS!A:A,0)))+(0.18*300))/(300+index(EPS!O:O,match($A105,EPS!A:A,0))))</f>
        <v>0.205590569</v>
      </c>
      <c r="F105" s="30">
        <v>30.0</v>
      </c>
      <c r="G105" s="32"/>
      <c r="H105" s="34">
        <f t="shared" si="2"/>
        <v>23.50147977</v>
      </c>
      <c r="I105" s="35" t="str">
        <f t="array" ref="I105">iferror(index(DK!A:A,match($A105,DK!G:G,0)),"")</f>
        <v>SG/SF</v>
      </c>
      <c r="J105" s="36">
        <f t="array" ref="J105">iferror(index(DK!C:C,match($A105,DK!G:G,0)),"")</f>
        <v>4600</v>
      </c>
      <c r="K105" s="28">
        <f t="array" ref="K105">iferror(if(or(H105=0,H105=""),"",(H105/index(DK!C:C,match(A105,DK!G:G,0))*1000)),"")</f>
        <v>5.109017342</v>
      </c>
      <c r="L105" s="28">
        <f t="array" ref="L105">iferror(if(or(H105="",H105=0),"",((H105^sqrt(3))/index(DK!C:C,match(A105,DK!G:G,0)))*100),"")</f>
        <v>5.152864609</v>
      </c>
      <c r="M105" s="34">
        <f t="shared" si="3"/>
        <v>22.19228933</v>
      </c>
      <c r="N105" s="35" t="str">
        <f t="array" ref="N105">iferror(index(FD!B:B,match($A105,FD!Q:Q,0)),"")</f>
        <v>SF</v>
      </c>
      <c r="O105" s="36">
        <f t="array" ref="O105">iferror(index(FD!H:H,match($A105,FD!Q:Q,0)),"")</f>
        <v>4700</v>
      </c>
      <c r="P105" s="28">
        <f t="array" ref="P105">iferror(if(or(M105=0,M105=""),"",(M105/index(FD!H:H,match(A105,FD!Q:Q,0))*1000)),"")</f>
        <v>4.721763688</v>
      </c>
      <c r="Q105" s="37">
        <f t="array" ref="Q105">iferror(if(or(M105="",M105=0),"",((M105^sqrt(3))/index(FD!H:H,match(A105,FD!Q:Q,0)))*100),"")</f>
        <v>4.566595946</v>
      </c>
      <c r="R105" s="38">
        <f t="shared" si="4"/>
        <v>13.05984854</v>
      </c>
      <c r="S105" s="39">
        <f t="array" ref="S105">if(R105="","", if(index(Index_of_Stuff!J:J,match(B105,Index_of_Stuff!F:F,0))&gt;0,(D105-index(Index_of_Stuff!J:J,match(B105,Index_of_Stuff!F:F,0)))*(R105/index(Index_of_Stuff!I:I,match(B105,Index_of_Stuff!F:F,0))),(D105/index(Index_of_Stuff!I:I,match(B105,Index_of_Stuff!F:F,0)))*R105))</f>
        <v>13.56846482</v>
      </c>
      <c r="T105" s="40">
        <f t="array" ref="T105">if(or($F105=0,$F105=""),"", iferror(index(EPS!B:B,match($A105,EPS!$A:$A,0)),index(Ghosts!B:B,match($A105,Ghosts!$A:$A,0)))*($S105/(($F105/48)*$D105)/$E105))</f>
        <v>0.05074742376</v>
      </c>
      <c r="U105" s="40">
        <f t="array" ref="U105">if(or($F105=0,$F105=""),"", iferror(index(EPS!D:D,match($A105,EPS!$A:$A,0)),index(Ghosts!D:D,match($A105,Ghosts!$A:$A,0)))*($S105/(($F105/48)*$D105)/$E105))</f>
        <v>0.03101231452</v>
      </c>
      <c r="V105" s="40">
        <f t="array" ref="V105">if(or($F105=0,$F105=""),"", iferror(index(EPS!F:F,match($A105,EPS!$A:$A,0)),index(Ghosts!F:F,match($A105,Ghosts!$A:$A,0)))*($S105/(($F105/48)*$D105)/$E105))</f>
        <v>0.03947021848</v>
      </c>
      <c r="W105" s="40">
        <f t="array" ref="W105">if(or($F105=0,$F105=""),"", iferror(index(EPS!M:M,match($A105,EPS!$A:$A,0)),index(Ghosts!M:M,match($A105,Ghosts!$A:$A,0)))*($S105/(($F105/48)*$D105)/$E105))</f>
        <v>0.02610464185</v>
      </c>
      <c r="X105" s="39">
        <f t="shared" si="5"/>
        <v>14.94513524</v>
      </c>
      <c r="Y105" s="41">
        <f t="array" ref="Y105">if(or(F105=0,F105=""),"",((iferror(index(EPS!H:H,match(A105,EPS!A:A,0)),index(Ghosts!H:H,match(A105,Ghosts!A:A,0)))*1.25)+(iferror(index(EPS!I:I,match(A105,EPS!A:A,0)),index(Ghosts!I:I,match(A105,Ghosts!A:A,0)))*1.25)+(iferror(index(EPS!J:J,match(A105,EPS!A:A,0)),index(Ghosts!J:J,match(A105,Ghosts!A:A,0)))*1.5)+(iferror(index(EPS!K:K,match(A105,EPS!A:A,0)),index(Ghosts!K:K,match(A105,Ghosts!A:A,0)))*2)+(iferror(index(EPS!L:L,match(A105,EPS!A:A,0)),index(Ghosts!L:L,match(A105,Ghosts!A:A,0)))*2))*D105*(F105/48))</f>
        <v>8.556344531</v>
      </c>
      <c r="Z105" s="41">
        <f t="shared" si="6"/>
        <v>13.14010345</v>
      </c>
      <c r="AA105" s="41">
        <f t="array" ref="AA105">if(or(F105=0,F105=""),"",((iferror(index(EPS!H:H,match(A105,EPS!A:A,0)),index(Ghosts!H:H,match(A105,Ghosts!A:A,0)))*1.2)+(iferror(index(EPS!I:I,match(A105,EPS!A:A,0)),index(Ghosts!I:I,match(A105,Ghosts!A:A,0)))*1.2)+(iferror(index(EPS!J:J,match(A105,EPS!A:A,0)),index(Ghosts!J:J,match(A105,Ghosts!A:A,0)))*1.5)+(iferror(index(EPS!K:K,match(A105,EPS!A:A,0)),index(Ghosts!K:K,match(A105,Ghosts!A:A,0)))*3)+(iferror(index(EPS!L:L,match(A105,EPS!A:A,0)),index(Ghosts!L:L,match(A105,Ghosts!A:A,0)))*3))*D105*(F105/48))</f>
        <v>9.052185881</v>
      </c>
      <c r="AB105" s="42">
        <f t="shared" ref="AB105:AF105" si="109">if(iferror(search(AB$1,$I105),0)&gt;0,1,0)</f>
        <v>0</v>
      </c>
      <c r="AC105" s="42">
        <f t="shared" si="109"/>
        <v>1</v>
      </c>
      <c r="AD105" s="42">
        <f t="shared" si="109"/>
        <v>1</v>
      </c>
      <c r="AE105" s="42">
        <f t="shared" si="109"/>
        <v>0</v>
      </c>
      <c r="AF105" s="42">
        <f t="shared" si="109"/>
        <v>0</v>
      </c>
      <c r="AG105" s="25"/>
      <c r="AH105" s="25"/>
      <c r="AI105" s="25"/>
      <c r="AJ105" s="25"/>
      <c r="AK105" s="25"/>
      <c r="AL105" s="25"/>
    </row>
    <row r="106">
      <c r="A106" s="26" t="s">
        <v>213</v>
      </c>
      <c r="B106" s="25" t="str">
        <f t="array" ref="B106">iferror(index(FD!R:R,match($A106,FD!Q:Q,0)),index(DK!H:H,match($A106,DK!G:G,0)))</f>
        <v>IND</v>
      </c>
      <c r="C106" s="25" t="str">
        <f t="array" ref="C106">iferror(index(FD!S:S,match($A106,FD!Q:Q,0)),index(DK!I:I,match($A106,DK!G:G,0)))</f>
        <v>NOP</v>
      </c>
      <c r="D106" s="28">
        <f t="array" ref="D106">((index(Pace!$B$2:$B$31,match($B106,Pace!$A$2:$A$31,0))*index(Pace!$B$2:$B$31,match($C106,Pace!$A$2:$A$31,0)))/Pace!$B$32)*1.025</f>
        <v>101.1276177</v>
      </c>
      <c r="E106" s="29">
        <f t="array" ref="E106">if(iferror(match($A106,Ghosts!A:A,0),0)&gt;0,0.18,((index(EPS!P:P,match($A106,EPS!A:A,0))*index(EPS!O:O,match($A106,EPS!A:A,0)))+(0.18*300))/(300+index(EPS!O:O,match($A106,EPS!A:A,0))))</f>
        <v>0.1762881152</v>
      </c>
      <c r="F106" s="30">
        <v>28.0</v>
      </c>
      <c r="G106" s="33"/>
      <c r="H106" s="34">
        <f t="shared" si="2"/>
        <v>24.9173874</v>
      </c>
      <c r="I106" s="35" t="str">
        <f t="array" ref="I106">iferror(index(DK!A:A,match($A106,DK!G:G,0)),"")</f>
        <v>PF/C</v>
      </c>
      <c r="J106" s="36">
        <f t="array" ref="J106">iferror(index(DK!C:C,match($A106,DK!G:G,0)),"")</f>
        <v>6200</v>
      </c>
      <c r="K106" s="28">
        <f t="array" ref="K106">iferror(if(or(H106=0,H106=""),"",(H106/index(DK!C:C,match(A106,DK!G:G,0))*1000)),"")</f>
        <v>4.018933451</v>
      </c>
      <c r="L106" s="28">
        <f t="array" ref="L106">iferror(if(or(H106="",H106=0),"",((H106^sqrt(3))/index(DK!C:C,match(A106,DK!G:G,0)))*100),"")</f>
        <v>4.230791284</v>
      </c>
      <c r="M106" s="34">
        <f t="shared" si="3"/>
        <v>24.73997293</v>
      </c>
      <c r="N106" s="35" t="str">
        <f t="array" ref="N106">iferror(index(FD!B:B,match($A106,FD!Q:Q,0)),"")</f>
        <v>PF</v>
      </c>
      <c r="O106" s="36">
        <f t="array" ref="O106">iferror(index(FD!H:H,match($A106,FD!Q:Q,0)),"")</f>
        <v>5700</v>
      </c>
      <c r="P106" s="28">
        <f t="array" ref="P106">iferror(if(or(M106=0,M106=""),"",(M106/index(FD!H:H,match(A106,FD!Q:Q,0))*1000)),"")</f>
        <v>4.340346127</v>
      </c>
      <c r="Q106" s="37">
        <f t="array" ref="Q106">iferror(if(or(M106="",M106=0),"",((M106^sqrt(3))/index(FD!H:H,match(A106,FD!Q:Q,0)))*100),"")</f>
        <v>4.545308746</v>
      </c>
      <c r="R106" s="38">
        <f t="shared" si="4"/>
        <v>10.17985187</v>
      </c>
      <c r="S106" s="39">
        <f t="array" ref="S106">if(R106="","", if(index(Index_of_Stuff!J:J,match(B106,Index_of_Stuff!F:F,0))&gt;0,(D106-index(Index_of_Stuff!J:J,match(B106,Index_of_Stuff!F:F,0)))*(R106/index(Index_of_Stuff!I:I,match(B106,Index_of_Stuff!F:F,0))),(D106/index(Index_of_Stuff!I:I,match(B106,Index_of_Stuff!F:F,0)))*R106))</f>
        <v>10.57630657</v>
      </c>
      <c r="T106" s="40">
        <f t="array" ref="T106">if(or($F106=0,$F106=""),"", iferror(index(EPS!B:B,match($A106,EPS!$A:$A,0)),index(Ghosts!B:B,match($A106,Ghosts!$A:$A,0)))*($S106/(($F106/48)*$D106)/$E106))</f>
        <v>0.05939327496</v>
      </c>
      <c r="U106" s="40">
        <f t="array" ref="U106">if(or($F106=0,$F106=""),"", iferror(index(EPS!D:D,match($A106,EPS!$A:$A,0)),index(Ghosts!D:D,match($A106,Ghosts!$A:$A,0)))*($S106/(($F106/48)*$D106)/$E106))</f>
        <v>0.0145432163</v>
      </c>
      <c r="V106" s="40">
        <f t="array" ref="V106">if(or($F106=0,$F106=""),"", iferror(index(EPS!F:F,match($A106,EPS!$A:$A,0)),index(Ghosts!F:F,match($A106,Ghosts!$A:$A,0)))*($S106/(($F106/48)*$D106)/$E106))</f>
        <v>0.02573030576</v>
      </c>
      <c r="W106" s="40">
        <f t="array" ref="W106">if(or($F106=0,$F106=""),"", iferror(index(EPS!M:M,match($A106,EPS!$A:$A,0)),index(Ghosts!M:M,match($A106,Ghosts!$A:$A,0)))*($S106/(($F106/48)*$D106)/$E106))</f>
        <v>0.03000173992</v>
      </c>
      <c r="X106" s="39">
        <f t="shared" si="5"/>
        <v>10.64301347</v>
      </c>
      <c r="Y106" s="41">
        <f t="array" ref="Y106">if(or(F106=0,F106=""),"",((iferror(index(EPS!H:H,match(A106,EPS!A:A,0)),index(Ghosts!H:H,match(A106,Ghosts!A:A,0)))*1.25)+(iferror(index(EPS!I:I,match(A106,EPS!A:A,0)),index(Ghosts!I:I,match(A106,Ghosts!A:A,0)))*1.25)+(iferror(index(EPS!J:J,match(A106,EPS!A:A,0)),index(Ghosts!J:J,match(A106,Ghosts!A:A,0)))*1.5)+(iferror(index(EPS!K:K,match(A106,EPS!A:A,0)),index(Ghosts!K:K,match(A106,Ghosts!A:A,0)))*2)+(iferror(index(EPS!L:L,match(A106,EPS!A:A,0)),index(Ghosts!L:L,match(A106,Ghosts!A:A,0)))*2))*D106*(F106/48))</f>
        <v>14.27437392</v>
      </c>
      <c r="Z106" s="41">
        <f t="shared" si="6"/>
        <v>9.329135261</v>
      </c>
      <c r="AA106" s="41">
        <f t="array" ref="AA106">if(or(F106=0,F106=""),"",((iferror(index(EPS!H:H,match(A106,EPS!A:A,0)),index(Ghosts!H:H,match(A106,Ghosts!A:A,0)))*1.2)+(iferror(index(EPS!I:I,match(A106,EPS!A:A,0)),index(Ghosts!I:I,match(A106,Ghosts!A:A,0)))*1.2)+(iferror(index(EPS!J:J,match(A106,EPS!A:A,0)),index(Ghosts!J:J,match(A106,Ghosts!A:A,0)))*1.5)+(iferror(index(EPS!K:K,match(A106,EPS!A:A,0)),index(Ghosts!K:K,match(A106,Ghosts!A:A,0)))*3)+(iferror(index(EPS!L:L,match(A106,EPS!A:A,0)),index(Ghosts!L:L,match(A106,Ghosts!A:A,0)))*3))*D106*(F106/48))</f>
        <v>15.41083766</v>
      </c>
      <c r="AB106" s="42">
        <f t="shared" ref="AB106:AF106" si="110">if(iferror(search(AB$1,$I106),0)&gt;0,1,0)</f>
        <v>0</v>
      </c>
      <c r="AC106" s="42">
        <f t="shared" si="110"/>
        <v>0</v>
      </c>
      <c r="AD106" s="42">
        <f t="shared" si="110"/>
        <v>0</v>
      </c>
      <c r="AE106" s="42">
        <f t="shared" si="110"/>
        <v>1</v>
      </c>
      <c r="AF106" s="42">
        <f t="shared" si="110"/>
        <v>1</v>
      </c>
      <c r="AG106" s="25"/>
      <c r="AH106" s="25"/>
      <c r="AI106" s="25"/>
      <c r="AJ106" s="25"/>
      <c r="AK106" s="25"/>
      <c r="AL106" s="25"/>
    </row>
    <row r="107">
      <c r="A107" s="26" t="s">
        <v>210</v>
      </c>
      <c r="B107" s="25" t="str">
        <f t="array" ref="B107">iferror(index(FD!R:R,match($A107,FD!Q:Q,0)),index(DK!H:H,match($A107,DK!G:G,0)))</f>
        <v>IND</v>
      </c>
      <c r="C107" s="25" t="str">
        <f t="array" ref="C107">iferror(index(FD!S:S,match($A107,FD!Q:Q,0)),index(DK!I:I,match($A107,DK!G:G,0)))</f>
        <v>NOP</v>
      </c>
      <c r="D107" s="28">
        <f t="array" ref="D107">((index(Pace!$B$2:$B$31,match($B107,Pace!$A$2:$A$31,0))*index(Pace!$B$2:$B$31,match($C107,Pace!$A$2:$A$31,0)))/Pace!$B$32)*1.025</f>
        <v>101.1276177</v>
      </c>
      <c r="E107" s="29">
        <f t="array" ref="E107">if(iferror(match($A107,Ghosts!A:A,0),0)&gt;0,0.18,((index(EPS!P:P,match($A107,EPS!A:A,0))*index(EPS!O:O,match($A107,EPS!A:A,0)))+(0.18*300))/(300+index(EPS!O:O,match($A107,EPS!A:A,0))))</f>
        <v>0.1885298624</v>
      </c>
      <c r="F107" s="30">
        <v>28.0</v>
      </c>
      <c r="G107" s="33"/>
      <c r="H107" s="34">
        <f t="shared" si="2"/>
        <v>30.05262972</v>
      </c>
      <c r="I107" s="35" t="str">
        <f t="array" ref="I107">iferror(index(DK!A:A,match($A107,DK!G:G,0)),"")</f>
        <v>C</v>
      </c>
      <c r="J107" s="36">
        <f t="array" ref="J107">iferror(index(DK!C:C,match($A107,DK!G:G,0)),"")</f>
        <v>7100</v>
      </c>
      <c r="K107" s="28">
        <f t="array" ref="K107">iferror(if(or(H107=0,H107=""),"",(H107/index(DK!C:C,match(A107,DK!G:G,0))*1000)),"")</f>
        <v>4.23276475</v>
      </c>
      <c r="L107" s="28">
        <f t="array" ref="L107">iferror(if(or(H107="",H107=0),"",((H107^sqrt(3))/index(DK!C:C,match(A107,DK!G:G,0)))*100),"")</f>
        <v>5.111039003</v>
      </c>
      <c r="M107" s="34">
        <f t="shared" si="3"/>
        <v>31.4891596</v>
      </c>
      <c r="N107" s="35" t="str">
        <f t="array" ref="N107">iferror(index(FD!B:B,match($A107,FD!Q:Q,0)),"")</f>
        <v>C</v>
      </c>
      <c r="O107" s="36">
        <f t="array" ref="O107">iferror(index(FD!H:H,match($A107,FD!Q:Q,0)),"")</f>
        <v>7000</v>
      </c>
      <c r="P107" s="28">
        <f t="array" ref="P107">iferror(if(or(M107=0,M107=""),"",(M107/index(FD!H:H,match(A107,FD!Q:Q,0))*1000)),"")</f>
        <v>4.498451371</v>
      </c>
      <c r="Q107" s="37">
        <f t="array" ref="Q107">iferror(if(or(M107="",M107=0),"",((M107^sqrt(3))/index(FD!H:H,match(A107,FD!Q:Q,0)))*100),"")</f>
        <v>5.620734237</v>
      </c>
      <c r="R107" s="38">
        <f t="shared" si="4"/>
        <v>11.00736697</v>
      </c>
      <c r="S107" s="39">
        <f t="array" ref="S107">if(R107="","", if(index(Index_of_Stuff!J:J,match(B107,Index_of_Stuff!F:F,0))&gt;0,(D107-index(Index_of_Stuff!J:J,match(B107,Index_of_Stuff!F:F,0)))*(R107/index(Index_of_Stuff!I:I,match(B107,Index_of_Stuff!F:F,0))),(D107/index(Index_of_Stuff!I:I,match(B107,Index_of_Stuff!F:F,0)))*R107))</f>
        <v>11.43604928</v>
      </c>
      <c r="T107" s="40">
        <f t="array" ref="T107">if(or($F107=0,$F107=""),"", iferror(index(EPS!B:B,match($A107,EPS!$A:$A,0)),index(Ghosts!B:B,match($A107,Ghosts!$A:$A,0)))*($S107/(($F107/48)*$D107)/$E107))</f>
        <v>0.08771186148</v>
      </c>
      <c r="U107" s="40">
        <f t="array" ref="U107">if(or($F107=0,$F107=""),"", iferror(index(EPS!D:D,match($A107,EPS!$A:$A,0)),index(Ghosts!D:D,match($A107,Ghosts!$A:$A,0)))*($S107/(($F107/48)*$D107)/$E107))</f>
        <v>0.008123372869</v>
      </c>
      <c r="V107" s="40">
        <f t="array" ref="V107">if(or($F107=0,$F107=""),"", iferror(index(EPS!F:F,match($A107,EPS!$A:$A,0)),index(Ghosts!F:F,match($A107,Ghosts!$A:$A,0)))*($S107/(($F107/48)*$D107)/$E107))</f>
        <v>0.04380451699</v>
      </c>
      <c r="W107" s="40">
        <f t="array" ref="W107">if(or($F107=0,$F107=""),"", iferror(index(EPS!M:M,match($A107,EPS!$A:$A,0)),index(Ghosts!M:M,match($A107,Ghosts!$A:$A,0)))*($S107/(($F107/48)*$D107)/$E107))</f>
        <v>0.02303336105</v>
      </c>
      <c r="X107" s="39">
        <f t="shared" si="5"/>
        <v>13.93035927</v>
      </c>
      <c r="Y107" s="41">
        <f t="array" ref="Y107">if(or(F107=0,F107=""),"",((iferror(index(EPS!H:H,match(A107,EPS!A:A,0)),index(Ghosts!H:H,match(A107,Ghosts!A:A,0)))*1.25)+(iferror(index(EPS!I:I,match(A107,EPS!A:A,0)),index(Ghosts!I:I,match(A107,Ghosts!A:A,0)))*1.25)+(iferror(index(EPS!J:J,match(A107,EPS!A:A,0)),index(Ghosts!J:J,match(A107,Ghosts!A:A,0)))*1.5)+(iferror(index(EPS!K:K,match(A107,EPS!A:A,0)),index(Ghosts!K:K,match(A107,Ghosts!A:A,0)))*2)+(iferror(index(EPS!L:L,match(A107,EPS!A:A,0)),index(Ghosts!L:L,match(A107,Ghosts!A:A,0)))*2))*D107*(F107/48))</f>
        <v>16.12227046</v>
      </c>
      <c r="Z107" s="41">
        <f t="shared" si="6"/>
        <v>13.01137411</v>
      </c>
      <c r="AA107" s="41">
        <f t="array" ref="AA107">if(or(F107=0,F107=""),"",((iferror(index(EPS!H:H,match(A107,EPS!A:A,0)),index(Ghosts!H:H,match(A107,Ghosts!A:A,0)))*1.2)+(iferror(index(EPS!I:I,match(A107,EPS!A:A,0)),index(Ghosts!I:I,match(A107,Ghosts!A:A,0)))*1.2)+(iferror(index(EPS!J:J,match(A107,EPS!A:A,0)),index(Ghosts!J:J,match(A107,Ghosts!A:A,0)))*1.5)+(iferror(index(EPS!K:K,match(A107,EPS!A:A,0)),index(Ghosts!K:K,match(A107,Ghosts!A:A,0)))*3)+(iferror(index(EPS!L:L,match(A107,EPS!A:A,0)),index(Ghosts!L:L,match(A107,Ghosts!A:A,0)))*3))*D107*(F107/48))</f>
        <v>18.47778549</v>
      </c>
      <c r="AB107" s="42">
        <f t="shared" ref="AB107:AF107" si="111">if(iferror(search(AB$1,$I107),0)&gt;0,1,0)</f>
        <v>0</v>
      </c>
      <c r="AC107" s="42">
        <f t="shared" si="111"/>
        <v>0</v>
      </c>
      <c r="AD107" s="42">
        <f t="shared" si="111"/>
        <v>0</v>
      </c>
      <c r="AE107" s="42">
        <f t="shared" si="111"/>
        <v>0</v>
      </c>
      <c r="AF107" s="42">
        <f t="shared" si="111"/>
        <v>1</v>
      </c>
      <c r="AG107" s="25"/>
      <c r="AH107" s="25"/>
      <c r="AI107" s="25"/>
      <c r="AJ107" s="25"/>
      <c r="AK107" s="25"/>
      <c r="AL107" s="25"/>
    </row>
    <row r="108">
      <c r="A108" s="26" t="s">
        <v>215</v>
      </c>
      <c r="B108" s="25" t="str">
        <f t="array" ref="B108">iferror(index(FD!R:R,match($A108,FD!Q:Q,0)),index(DK!H:H,match($A108,DK!G:G,0)))</f>
        <v>IND</v>
      </c>
      <c r="C108" s="25" t="str">
        <f t="array" ref="C108">iferror(index(FD!S:S,match($A108,FD!Q:Q,0)),index(DK!I:I,match($A108,DK!G:G,0)))</f>
        <v>NOP</v>
      </c>
      <c r="D108" s="28">
        <f t="array" ref="D108">((index(Pace!$B$2:$B$31,match($B108,Pace!$A$2:$A$31,0))*index(Pace!$B$2:$B$31,match($C108,Pace!$A$2:$A$31,0)))/Pace!$B$32)*1.025</f>
        <v>101.1276177</v>
      </c>
      <c r="E108" s="29">
        <f t="array" ref="E108">if(iferror(match($A108,Ghosts!A:A,0),0)&gt;0,0.18,((index(EPS!P:P,match($A108,EPS!A:A,0))*index(EPS!O:O,match($A108,EPS!A:A,0)))+(0.18*300))/(300+index(EPS!O:O,match($A108,EPS!A:A,0))))</f>
        <v>0.1847285559</v>
      </c>
      <c r="F108" s="30">
        <v>23.0</v>
      </c>
      <c r="G108" s="33"/>
      <c r="H108" s="34">
        <f t="shared" si="2"/>
        <v>18.12984919</v>
      </c>
      <c r="I108" s="35" t="str">
        <f t="array" ref="I108">iferror(index(DK!A:A,match($A108,DK!G:G,0)),"")</f>
        <v>PG</v>
      </c>
      <c r="J108" s="36">
        <f t="array" ref="J108">iferror(index(DK!C:C,match($A108,DK!G:G,0)),"")</f>
        <v>3500</v>
      </c>
      <c r="K108" s="28">
        <f t="array" ref="K108">iferror(if(or(H108=0,H108=""),"",(H108/index(DK!C:C,match(A108,DK!G:G,0))*1000)),"")</f>
        <v>5.179956911</v>
      </c>
      <c r="L108" s="28">
        <f t="array" ref="L108">iferror(if(or(H108="",H108=0),"",((H108^sqrt(3))/index(DK!C:C,match(A108,DK!G:G,0)))*100),"")</f>
        <v>4.320506185</v>
      </c>
      <c r="M108" s="34">
        <f t="shared" si="3"/>
        <v>17.97542718</v>
      </c>
      <c r="N108" s="35" t="str">
        <f t="array" ref="N108">iferror(index(FD!B:B,match($A108,FD!Q:Q,0)),"")</f>
        <v>PG</v>
      </c>
      <c r="O108" s="36">
        <f t="array" ref="O108">iferror(index(FD!H:H,match($A108,FD!Q:Q,0)),"")</f>
        <v>3700</v>
      </c>
      <c r="P108" s="28">
        <f t="array" ref="P108">iferror(if(or(M108=0,M108=""),"",(M108/index(FD!H:H,match(A108,FD!Q:Q,0))*1000)),"")</f>
        <v>4.858223563</v>
      </c>
      <c r="Q108" s="37">
        <f t="array" ref="Q108">iferror(if(or(M108="",M108=0),"",((M108^sqrt(3))/index(FD!H:H,match(A108,FD!Q:Q,0)))*100),"")</f>
        <v>4.026859086</v>
      </c>
      <c r="R108" s="38">
        <f t="shared" si="4"/>
        <v>8.829199641</v>
      </c>
      <c r="S108" s="39">
        <f t="array" ref="S108">if(R108="","", if(index(Index_of_Stuff!J:J,match(B108,Index_of_Stuff!F:F,0))&gt;0,(D108-index(Index_of_Stuff!J:J,match(B108,Index_of_Stuff!F:F,0)))*(R108/index(Index_of_Stuff!I:I,match(B108,Index_of_Stuff!F:F,0))),(D108/index(Index_of_Stuff!I:I,match(B108,Index_of_Stuff!F:F,0)))*R108))</f>
        <v>9.173053143</v>
      </c>
      <c r="T108" s="40">
        <f t="array" ref="T108">if(or($F108=0,$F108=""),"", iferror(index(EPS!B:B,match($A108,EPS!$A:$A,0)),index(Ghosts!B:B,match($A108,Ghosts!$A:$A,0)))*($S108/(($F108/48)*$D108)/$E108))</f>
        <v>0.0596412152</v>
      </c>
      <c r="U108" s="40">
        <f t="array" ref="U108">if(or($F108=0,$F108=""),"", iferror(index(EPS!D:D,match($A108,EPS!$A:$A,0)),index(Ghosts!D:D,match($A108,Ghosts!$A:$A,0)))*($S108/(($F108/48)*$D108)/$E108))</f>
        <v>0.01157982357</v>
      </c>
      <c r="V108" s="40">
        <f t="array" ref="V108">if(or($F108=0,$F108=""),"", iferror(index(EPS!F:F,match($A108,EPS!$A:$A,0)),index(Ghosts!F:F,match($A108,Ghosts!$A:$A,0)))*($S108/(($F108/48)*$D108)/$E108))</f>
        <v>0.02930822603</v>
      </c>
      <c r="W108" s="40">
        <f t="array" ref="W108">if(or($F108=0,$F108=""),"", iferror(index(EPS!M:M,match($A108,EPS!$A:$A,0)),index(Ghosts!M:M,match($A108,Ghosts!$A:$A,0)))*($S108/(($F108/48)*$D108)/$E108))</f>
        <v>0.0270537471</v>
      </c>
      <c r="X108" s="39">
        <f t="shared" si="5"/>
        <v>8.508715115</v>
      </c>
      <c r="Y108" s="41">
        <f t="array" ref="Y108">if(or(F108=0,F108=""),"",((iferror(index(EPS!H:H,match(A108,EPS!A:A,0)),index(Ghosts!H:H,match(A108,Ghosts!A:A,0)))*1.25)+(iferror(index(EPS!I:I,match(A108,EPS!A:A,0)),index(Ghosts!I:I,match(A108,Ghosts!A:A,0)))*1.25)+(iferror(index(EPS!J:J,match(A108,EPS!A:A,0)),index(Ghosts!J:J,match(A108,Ghosts!A:A,0)))*1.5)+(iferror(index(EPS!K:K,match(A108,EPS!A:A,0)),index(Ghosts!K:K,match(A108,Ghosts!A:A,0)))*2)+(iferror(index(EPS!L:L,match(A108,EPS!A:A,0)),index(Ghosts!L:L,match(A108,Ghosts!A:A,0)))*2))*D108*(F108/48))</f>
        <v>9.621134072</v>
      </c>
      <c r="Z108" s="41">
        <f t="shared" si="6"/>
        <v>7.572681967</v>
      </c>
      <c r="AA108" s="41">
        <f t="array" ref="AA108">if(or(F108=0,F108=""),"",((iferror(index(EPS!H:H,match(A108,EPS!A:A,0)),index(Ghosts!H:H,match(A108,Ghosts!A:A,0)))*1.2)+(iferror(index(EPS!I:I,match(A108,EPS!A:A,0)),index(Ghosts!I:I,match(A108,Ghosts!A:A,0)))*1.2)+(iferror(index(EPS!J:J,match(A108,EPS!A:A,0)),index(Ghosts!J:J,match(A108,Ghosts!A:A,0)))*1.5)+(iferror(index(EPS!K:K,match(A108,EPS!A:A,0)),index(Ghosts!K:K,match(A108,Ghosts!A:A,0)))*3)+(iferror(index(EPS!L:L,match(A108,EPS!A:A,0)),index(Ghosts!L:L,match(A108,Ghosts!A:A,0)))*3))*D108*(F108/48))</f>
        <v>10.40274522</v>
      </c>
      <c r="AB108" s="42">
        <f t="shared" ref="AB108:AF108" si="112">if(iferror(search(AB$1,$I108),0)&gt;0,1,0)</f>
        <v>1</v>
      </c>
      <c r="AC108" s="42">
        <f t="shared" si="112"/>
        <v>0</v>
      </c>
      <c r="AD108" s="42">
        <f t="shared" si="112"/>
        <v>0</v>
      </c>
      <c r="AE108" s="42">
        <f t="shared" si="112"/>
        <v>0</v>
      </c>
      <c r="AF108" s="42">
        <f t="shared" si="112"/>
        <v>0</v>
      </c>
      <c r="AG108" s="25"/>
      <c r="AH108" s="25"/>
      <c r="AI108" s="25"/>
      <c r="AJ108" s="25"/>
      <c r="AK108" s="25"/>
      <c r="AL108" s="25"/>
    </row>
    <row r="109">
      <c r="A109" s="26" t="s">
        <v>217</v>
      </c>
      <c r="B109" s="25" t="str">
        <f t="array" ref="B109">iferror(index(FD!R:R,match($A109,FD!Q:Q,0)),index(DK!H:H,match($A109,DK!G:G,0)))</f>
        <v>IND</v>
      </c>
      <c r="C109" s="25" t="str">
        <f t="array" ref="C109">iferror(index(FD!S:S,match($A109,FD!Q:Q,0)),index(DK!I:I,match($A109,DK!G:G,0)))</f>
        <v>NOP</v>
      </c>
      <c r="D109" s="28">
        <f t="array" ref="D109">((index(Pace!$B$2:$B$31,match($B109,Pace!$A$2:$A$31,0))*index(Pace!$B$2:$B$31,match($C109,Pace!$A$2:$A$31,0)))/Pace!$B$32)*1.025</f>
        <v>101.1276177</v>
      </c>
      <c r="E109" s="29">
        <f t="array" ref="E109">if(iferror(match($A109,Ghosts!A:A,0),0)&gt;0,0.18,((index(EPS!P:P,match($A109,EPS!A:A,0))*index(EPS!O:O,match($A109,EPS!A:A,0)))+(0.18*300))/(300+index(EPS!O:O,match($A109,EPS!A:A,0))))</f>
        <v>0.1897791487</v>
      </c>
      <c r="F109" s="30">
        <v>18.0</v>
      </c>
      <c r="G109" s="33"/>
      <c r="H109" s="34">
        <f t="shared" si="2"/>
        <v>13.66935697</v>
      </c>
      <c r="I109" s="35" t="str">
        <f t="array" ref="I109">iferror(index(DK!A:A,match($A109,DK!G:G,0)),"")</f>
        <v>SG/SF</v>
      </c>
      <c r="J109" s="36">
        <f t="array" ref="J109">iferror(index(DK!C:C,match($A109,DK!G:G,0)),"")</f>
        <v>3200</v>
      </c>
      <c r="K109" s="28">
        <f t="array" ref="K109">iferror(if(or(H109=0,H109=""),"",(H109/index(DK!C:C,match(A109,DK!G:G,0))*1000)),"")</f>
        <v>4.271674054</v>
      </c>
      <c r="L109" s="28">
        <f t="array" ref="L109">iferror(if(or(H109="",H109=0),"",((H109^sqrt(3))/index(DK!C:C,match(A109,DK!G:G,0)))*100),"")</f>
        <v>2.897499768</v>
      </c>
      <c r="M109" s="34">
        <f t="shared" si="3"/>
        <v>13.23779334</v>
      </c>
      <c r="N109" s="35" t="str">
        <f t="array" ref="N109">iferror(index(FD!B:B,match($A109,FD!Q:Q,0)),"")</f>
        <v>SF</v>
      </c>
      <c r="O109" s="36">
        <f t="array" ref="O109">iferror(index(FD!H:H,match($A109,FD!Q:Q,0)),"")</f>
        <v>3300</v>
      </c>
      <c r="P109" s="28">
        <f t="array" ref="P109">iferror(if(or(M109=0,M109=""),"",(M109/index(FD!H:H,match(A109,FD!Q:Q,0))*1000)),"")</f>
        <v>4.011452527</v>
      </c>
      <c r="Q109" s="37">
        <f t="array" ref="Q109">iferror(if(or(M109="",M109=0),"",((M109^sqrt(3))/index(FD!H:H,match(A109,FD!Q:Q,0)))*100),"")</f>
        <v>2.657832885</v>
      </c>
      <c r="R109" s="38">
        <f t="shared" si="4"/>
        <v>7.131067791</v>
      </c>
      <c r="S109" s="39">
        <f t="array" ref="S109">if(R109="","", if(index(Index_of_Stuff!J:J,match(B109,Index_of_Stuff!F:F,0))&gt;0,(D109-index(Index_of_Stuff!J:J,match(B109,Index_of_Stuff!F:F,0)))*(R109/index(Index_of_Stuff!I:I,match(B109,Index_of_Stuff!F:F,0))),(D109/index(Index_of_Stuff!I:I,match(B109,Index_of_Stuff!F:F,0)))*R109))</f>
        <v>7.408787485</v>
      </c>
      <c r="T109" s="40">
        <f t="array" ref="T109">if(or($F109=0,$F109=""),"", iferror(index(EPS!B:B,match($A109,EPS!$A:$A,0)),index(Ghosts!B:B,match($A109,Ghosts!$A:$A,0)))*($S109/(($F109/48)*$D109)/$E109))</f>
        <v>0.06331005852</v>
      </c>
      <c r="U109" s="40">
        <f t="array" ref="U109">if(or($F109=0,$F109=""),"", iferror(index(EPS!D:D,match($A109,EPS!$A:$A,0)),index(Ghosts!D:D,match($A109,Ghosts!$A:$A,0)))*($S109/(($F109/48)*$D109)/$E109))</f>
        <v>0.007206022921</v>
      </c>
      <c r="V109" s="40">
        <f t="array" ref="V109">if(or($F109=0,$F109=""),"", iferror(index(EPS!F:F,match($A109,EPS!$A:$A,0)),index(Ghosts!F:F,match($A109,Ghosts!$A:$A,0)))*($S109/(($F109/48)*$D109)/$E109))</f>
        <v>0.02264750061</v>
      </c>
      <c r="W109" s="40">
        <f t="array" ref="W109">if(or($F109=0,$F109=""),"", iferror(index(EPS!M:M,match($A109,EPS!$A:$A,0)),index(Ghosts!M:M,match($A109,Ghosts!$A:$A,0)))*($S109/(($F109/48)*$D109)/$E109))</f>
        <v>0.02707405754</v>
      </c>
      <c r="X109" s="39">
        <f t="shared" si="5"/>
        <v>6.103747074</v>
      </c>
      <c r="Y109" s="41">
        <f t="array" ref="Y109">if(or(F109=0,F109=""),"",((iferror(index(EPS!H:H,match(A109,EPS!A:A,0)),index(Ghosts!H:H,match(A109,Ghosts!A:A,0)))*1.25)+(iferror(index(EPS!I:I,match(A109,EPS!A:A,0)),index(Ghosts!I:I,match(A109,Ghosts!A:A,0)))*1.25)+(iferror(index(EPS!J:J,match(A109,EPS!A:A,0)),index(Ghosts!J:J,match(A109,Ghosts!A:A,0)))*1.5)+(iferror(index(EPS!K:K,match(A109,EPS!A:A,0)),index(Ghosts!K:K,match(A109,Ghosts!A:A,0)))*2)+(iferror(index(EPS!L:L,match(A109,EPS!A:A,0)),index(Ghosts!L:L,match(A109,Ghosts!A:A,0)))*2))*D109*(F109/48))</f>
        <v>7.565609901</v>
      </c>
      <c r="Z109" s="41">
        <f t="shared" si="6"/>
        <v>5.453747785</v>
      </c>
      <c r="AA109" s="41">
        <f t="array" ref="AA109">if(or(F109=0,F109=""),"",((iferror(index(EPS!H:H,match(A109,EPS!A:A,0)),index(Ghosts!H:H,match(A109,Ghosts!A:A,0)))*1.2)+(iferror(index(EPS!I:I,match(A109,EPS!A:A,0)),index(Ghosts!I:I,match(A109,Ghosts!A:A,0)))*1.2)+(iferror(index(EPS!J:J,match(A109,EPS!A:A,0)),index(Ghosts!J:J,match(A109,Ghosts!A:A,0)))*1.5)+(iferror(index(EPS!K:K,match(A109,EPS!A:A,0)),index(Ghosts!K:K,match(A109,Ghosts!A:A,0)))*3)+(iferror(index(EPS!L:L,match(A109,EPS!A:A,0)),index(Ghosts!L:L,match(A109,Ghosts!A:A,0)))*3))*D109*(F109/48))</f>
        <v>7.784045555</v>
      </c>
      <c r="AB109" s="42">
        <f t="shared" ref="AB109:AF109" si="113">if(iferror(search(AB$1,$I109),0)&gt;0,1,0)</f>
        <v>0</v>
      </c>
      <c r="AC109" s="42">
        <f t="shared" si="113"/>
        <v>1</v>
      </c>
      <c r="AD109" s="42">
        <f t="shared" si="113"/>
        <v>1</v>
      </c>
      <c r="AE109" s="42">
        <f t="shared" si="113"/>
        <v>0</v>
      </c>
      <c r="AF109" s="42">
        <f t="shared" si="113"/>
        <v>0</v>
      </c>
      <c r="AG109" s="25"/>
      <c r="AH109" s="25"/>
      <c r="AI109" s="25"/>
      <c r="AJ109" s="25"/>
      <c r="AK109" s="25"/>
      <c r="AL109" s="25"/>
    </row>
    <row r="110">
      <c r="A110" s="26" t="s">
        <v>225</v>
      </c>
      <c r="B110" s="25" t="str">
        <f t="array" ref="B110">iferror(index(FD!R:R,match($A110,FD!Q:Q,0)),index(DK!H:H,match($A110,DK!G:G,0)))</f>
        <v>IND</v>
      </c>
      <c r="C110" s="25" t="str">
        <f t="array" ref="C110">iferror(index(FD!S:S,match($A110,FD!Q:Q,0)),index(DK!I:I,match($A110,DK!G:G,0)))</f>
        <v>NOP</v>
      </c>
      <c r="D110" s="28">
        <f t="array" ref="D110">((index(Pace!$B$2:$B$31,match($B110,Pace!$A$2:$A$31,0))*index(Pace!$B$2:$B$31,match($C110,Pace!$A$2:$A$31,0)))/Pace!$B$32)*1.025</f>
        <v>101.1276177</v>
      </c>
      <c r="E110" s="29">
        <f t="array" ref="E110">if(iferror(match($A110,Ghosts!A:A,0),0)&gt;0,0.18,((index(EPS!P:P,match($A110,EPS!A:A,0))*index(EPS!O:O,match($A110,EPS!A:A,0)))+(0.18*300))/(300+index(EPS!O:O,match($A110,EPS!A:A,0))))</f>
        <v>0.1595654854</v>
      </c>
      <c r="F110" s="30">
        <v>6.0</v>
      </c>
      <c r="G110" s="33"/>
      <c r="H110" s="34">
        <f t="shared" si="2"/>
        <v>5.457609048</v>
      </c>
      <c r="I110" s="35" t="str">
        <f t="array" ref="I110">iferror(index(DK!A:A,match($A110,DK!G:G,0)),"")</f>
        <v>SF</v>
      </c>
      <c r="J110" s="36">
        <f t="array" ref="J110">iferror(index(DK!C:C,match($A110,DK!G:G,0)),"")</f>
        <v>3000</v>
      </c>
      <c r="K110" s="28">
        <f t="array" ref="K110">iferror(if(or(H110=0,H110=""),"",(H110/index(DK!C:C,match(A110,DK!G:G,0))*1000)),"")</f>
        <v>1.819203016</v>
      </c>
      <c r="L110" s="28">
        <f t="array" ref="L110">iferror(if(or(H110="",H110=0),"",((H110^sqrt(3))/index(DK!C:C,match(A110,DK!G:G,0)))*100),"")</f>
        <v>0.6300926093</v>
      </c>
      <c r="M110" s="34">
        <f t="shared" si="3"/>
        <v>5.44055574</v>
      </c>
      <c r="N110" s="35" t="str">
        <f t="array" ref="N110">iferror(index(FD!B:B,match($A110,FD!Q:Q,0)),"")</f>
        <v>PF</v>
      </c>
      <c r="O110" s="36">
        <f t="array" ref="O110">iferror(index(FD!H:H,match($A110,FD!Q:Q,0)),"")</f>
        <v>3000</v>
      </c>
      <c r="P110" s="28">
        <f t="array" ref="P110">iferror(if(or(M110=0,M110=""),"",(M110/index(FD!H:H,match(A110,FD!Q:Q,0))*1000)),"")</f>
        <v>1.81351858</v>
      </c>
      <c r="Q110" s="37">
        <f t="array" ref="Q110">iferror(if(or(M110="",M110=0),"",((M110^sqrt(3))/index(FD!H:H,match(A110,FD!Q:Q,0)))*100),"")</f>
        <v>0.6266863783</v>
      </c>
      <c r="R110" s="38">
        <f t="shared" si="4"/>
        <v>1.94497628</v>
      </c>
      <c r="S110" s="39">
        <f t="array" ref="S110">if(R110="","", if(index(Index_of_Stuff!J:J,match(B110,Index_of_Stuff!F:F,0))&gt;0,(D110-index(Index_of_Stuff!J:J,match(B110,Index_of_Stuff!F:F,0)))*(R110/index(Index_of_Stuff!I:I,match(B110,Index_of_Stuff!F:F,0))),(D110/index(Index_of_Stuff!I:I,match(B110,Index_of_Stuff!F:F,0)))*R110))</f>
        <v>2.020723452</v>
      </c>
      <c r="T110" s="40">
        <f t="array" ref="T110">if(or($F110=0,$F110=""),"", iferror(index(EPS!B:B,match($A110,EPS!$A:$A,0)),index(Ghosts!B:B,match($A110,Ghosts!$A:$A,0)))*($S110/(($F110/48)*$D110)/$E110))</f>
        <v>0.06581933713</v>
      </c>
      <c r="U110" s="40">
        <f t="array" ref="U110">if(or($F110=0,$F110=""),"", iferror(index(EPS!D:D,match($A110,EPS!$A:$A,0)),index(Ghosts!D:D,match($A110,Ghosts!$A:$A,0)))*($S110/(($F110/48)*$D110)/$E110))</f>
        <v>0.01823305838</v>
      </c>
      <c r="V110" s="40">
        <f t="array" ref="V110">if(or($F110=0,$F110=""),"", iferror(index(EPS!F:F,match($A110,EPS!$A:$A,0)),index(Ghosts!F:F,match($A110,Ghosts!$A:$A,0)))*($S110/(($F110/48)*$D110)/$E110))</f>
        <v>0.03225848791</v>
      </c>
      <c r="W110" s="40">
        <f t="array" ref="W110">if(or($F110=0,$F110=""),"", iferror(index(EPS!M:M,match($A110,EPS!$A:$A,0)),index(Ghosts!M:M,match($A110,Ghosts!$A:$A,0)))*($S110/(($F110/48)*$D110)/$E110))</f>
        <v>0.02484504659</v>
      </c>
      <c r="X110" s="39">
        <f t="shared" si="5"/>
        <v>2.721474941</v>
      </c>
      <c r="Y110" s="41">
        <f t="array" ref="Y110">if(or(F110=0,F110=""),"",((iferror(index(EPS!H:H,match(A110,EPS!A:A,0)),index(Ghosts!H:H,match(A110,Ghosts!A:A,0)))*1.25)+(iferror(index(EPS!I:I,match(A110,EPS!A:A,0)),index(Ghosts!I:I,match(A110,Ghosts!A:A,0)))*1.25)+(iferror(index(EPS!J:J,match(A110,EPS!A:A,0)),index(Ghosts!J:J,match(A110,Ghosts!A:A,0)))*1.5)+(iferror(index(EPS!K:K,match(A110,EPS!A:A,0)),index(Ghosts!K:K,match(A110,Ghosts!A:A,0)))*2)+(iferror(index(EPS!L:L,match(A110,EPS!A:A,0)),index(Ghosts!L:L,match(A110,Ghosts!A:A,0)))*2))*D110*(F110/48))</f>
        <v>2.736134107</v>
      </c>
      <c r="Z110" s="41">
        <f t="shared" si="6"/>
        <v>2.449200808</v>
      </c>
      <c r="AA110" s="41">
        <f t="array" ref="AA110">if(or(F110=0,F110=""),"",((iferror(index(EPS!H:H,match(A110,EPS!A:A,0)),index(Ghosts!H:H,match(A110,Ghosts!A:A,0)))*1.2)+(iferror(index(EPS!I:I,match(A110,EPS!A:A,0)),index(Ghosts!I:I,match(A110,Ghosts!A:A,0)))*1.2)+(iferror(index(EPS!J:J,match(A110,EPS!A:A,0)),index(Ghosts!J:J,match(A110,Ghosts!A:A,0)))*1.5)+(iferror(index(EPS!K:K,match(A110,EPS!A:A,0)),index(Ghosts!K:K,match(A110,Ghosts!A:A,0)))*3)+(iferror(index(EPS!L:L,match(A110,EPS!A:A,0)),index(Ghosts!L:L,match(A110,Ghosts!A:A,0)))*3))*D110*(F110/48))</f>
        <v>2.991354932</v>
      </c>
      <c r="AB110" s="42">
        <f t="shared" ref="AB110:AF110" si="114">if(iferror(search(AB$1,$I110),0)&gt;0,1,0)</f>
        <v>0</v>
      </c>
      <c r="AC110" s="42">
        <f t="shared" si="114"/>
        <v>0</v>
      </c>
      <c r="AD110" s="42">
        <f t="shared" si="114"/>
        <v>1</v>
      </c>
      <c r="AE110" s="42">
        <f t="shared" si="114"/>
        <v>0</v>
      </c>
      <c r="AF110" s="42">
        <f t="shared" si="114"/>
        <v>0</v>
      </c>
      <c r="AG110" s="25"/>
      <c r="AH110" s="25"/>
      <c r="AI110" s="25"/>
      <c r="AJ110" s="25"/>
      <c r="AK110" s="25"/>
      <c r="AL110" s="25"/>
    </row>
    <row r="111">
      <c r="A111" s="26" t="s">
        <v>221</v>
      </c>
      <c r="B111" s="25" t="str">
        <f t="array" ref="B111">iferror(index(FD!R:R,match($A111,FD!Q:Q,0)),index(DK!H:H,match($A111,DK!G:G,0)))</f>
        <v>IND</v>
      </c>
      <c r="C111" s="25" t="str">
        <f t="array" ref="C111">iferror(index(FD!S:S,match($A111,FD!Q:Q,0)),index(DK!I:I,match($A111,DK!G:G,0)))</f>
        <v>NOP</v>
      </c>
      <c r="D111" s="28">
        <f t="array" ref="D111">((index(Pace!$B$2:$B$31,match($B111,Pace!$A$2:$A$31,0))*index(Pace!$B$2:$B$31,match($C111,Pace!$A$2:$A$31,0)))/Pace!$B$32)*1.025</f>
        <v>101.1276177</v>
      </c>
      <c r="E111" s="29">
        <f t="array" ref="E111">if(iferror(match($A111,Ghosts!A:A,0),0)&gt;0,0.18,((index(EPS!P:P,match($A111,EPS!A:A,0))*index(EPS!O:O,match($A111,EPS!A:A,0)))+(0.18*300))/(300+index(EPS!O:O,match($A111,EPS!A:A,0))))</f>
        <v>0.2445772496</v>
      </c>
      <c r="F111" s="30">
        <v>4.0</v>
      </c>
      <c r="G111" s="33"/>
      <c r="H111" s="34">
        <f t="shared" si="2"/>
        <v>4.417989618</v>
      </c>
      <c r="I111" s="35" t="str">
        <f t="array" ref="I111">iferror(index(DK!A:A,match($A111,DK!G:G,0)),"")</f>
        <v>PF/C</v>
      </c>
      <c r="J111" s="36">
        <f t="array" ref="J111">iferror(index(DK!C:C,match($A111,DK!G:G,0)),"")</f>
        <v>3600</v>
      </c>
      <c r="K111" s="28">
        <f t="array" ref="K111">iferror(if(or(H111=0,H111=""),"",(H111/index(DK!C:C,match(A111,DK!G:G,0))*1000)),"")</f>
        <v>1.227219338</v>
      </c>
      <c r="L111" s="28">
        <f t="array" ref="L111">iferror(if(or(H111="",H111=0),"",((H111^sqrt(3))/index(DK!C:C,match(A111,DK!G:G,0)))*100),"")</f>
        <v>0.3641325029</v>
      </c>
      <c r="M111" s="34">
        <f t="shared" si="3"/>
        <v>4.457450101</v>
      </c>
      <c r="N111" s="35" t="str">
        <f t="array" ref="N111">iferror(index(FD!B:B,match($A111,FD!Q:Q,0)),"")</f>
        <v>C</v>
      </c>
      <c r="O111" s="36">
        <f t="array" ref="O111">iferror(index(FD!H:H,match($A111,FD!Q:Q,0)),"")</f>
        <v>4200</v>
      </c>
      <c r="P111" s="28">
        <f t="array" ref="P111">iferror(if(or(M111=0,M111=""),"",(M111/index(FD!H:H,match(A111,FD!Q:Q,0))*1000)),"")</f>
        <v>1.061297643</v>
      </c>
      <c r="Q111" s="37">
        <f t="array" ref="Q111">iferror(if(or(M111="",M111=0),"",((M111^sqrt(3))/index(FD!H:H,match(A111,FD!Q:Q,0)))*100),"")</f>
        <v>0.3169578331</v>
      </c>
      <c r="R111" s="38">
        <f t="shared" si="4"/>
        <v>2.145498798</v>
      </c>
      <c r="S111" s="39">
        <f t="array" ref="S111">if(R111="","", if(index(Index_of_Stuff!J:J,match(B111,Index_of_Stuff!F:F,0))&gt;0,(D111-index(Index_of_Stuff!J:J,match(B111,Index_of_Stuff!F:F,0)))*(R111/index(Index_of_Stuff!I:I,match(B111,Index_of_Stuff!F:F,0))),(D111/index(Index_of_Stuff!I:I,match(B111,Index_of_Stuff!F:F,0)))*R111))</f>
        <v>2.229055326</v>
      </c>
      <c r="T111" s="40">
        <f t="array" ref="T111">if(or($F111=0,$F111=""),"", iferror(index(EPS!B:B,match($A111,EPS!$A:$A,0)),index(Ghosts!B:B,match($A111,Ghosts!$A:$A,0)))*($S111/(($F111/48)*$D111)/$E111))</f>
        <v>0.1296687857</v>
      </c>
      <c r="U111" s="40">
        <f t="array" ref="U111">if(or($F111=0,$F111=""),"", iferror(index(EPS!D:D,match($A111,EPS!$A:$A,0)),index(Ghosts!D:D,match($A111,Ghosts!$A:$A,0)))*($S111/(($F111/48)*$D111)/$E111))</f>
        <v>0.0001081474443</v>
      </c>
      <c r="V111" s="40">
        <f t="array" ref="V111">if(or($F111=0,$F111=""),"", iferror(index(EPS!F:F,match($A111,EPS!$A:$A,0)),index(Ghosts!F:F,match($A111,Ghosts!$A:$A,0)))*($S111/(($F111/48)*$D111)/$E111))</f>
        <v>0.0283346304</v>
      </c>
      <c r="W111" s="40">
        <f t="array" ref="W111">if(or($F111=0,$F111=""),"", iferror(index(EPS!M:M,match($A111,EPS!$A:$A,0)),index(Ghosts!M:M,match($A111,Ghosts!$A:$A,0)))*($S111/(($F111/48)*$D111)/$E111))</f>
        <v>0.01535693709</v>
      </c>
      <c r="X111" s="39">
        <f t="shared" si="5"/>
        <v>2.36278147</v>
      </c>
      <c r="Y111" s="41">
        <f t="array" ref="Y111">if(or(F111=0,F111=""),"",((iferror(index(EPS!H:H,match(A111,EPS!A:A,0)),index(Ghosts!H:H,match(A111,Ghosts!A:A,0)))*1.25)+(iferror(index(EPS!I:I,match(A111,EPS!A:A,0)),index(Ghosts!I:I,match(A111,Ghosts!A:A,0)))*1.25)+(iferror(index(EPS!J:J,match(A111,EPS!A:A,0)),index(Ghosts!J:J,match(A111,Ghosts!A:A,0)))*1.5)+(iferror(index(EPS!K:K,match(A111,EPS!A:A,0)),index(Ghosts!K:K,match(A111,Ghosts!A:A,0)))*2)+(iferror(index(EPS!L:L,match(A111,EPS!A:A,0)),index(Ghosts!L:L,match(A111,Ghosts!A:A,0)))*2))*D111*(F111/48))</f>
        <v>2.055208148</v>
      </c>
      <c r="Z111" s="41">
        <f t="shared" si="6"/>
        <v>2.297617006</v>
      </c>
      <c r="AA111" s="41">
        <f t="array" ref="AA111">if(or(F111=0,F111=""),"",((iferror(index(EPS!H:H,match(A111,EPS!A:A,0)),index(Ghosts!H:H,match(A111,Ghosts!A:A,0)))*1.2)+(iferror(index(EPS!I:I,match(A111,EPS!A:A,0)),index(Ghosts!I:I,match(A111,Ghosts!A:A,0)))*1.2)+(iferror(index(EPS!J:J,match(A111,EPS!A:A,0)),index(Ghosts!J:J,match(A111,Ghosts!A:A,0)))*1.5)+(iferror(index(EPS!K:K,match(A111,EPS!A:A,0)),index(Ghosts!K:K,match(A111,Ghosts!A:A,0)))*3)+(iferror(index(EPS!L:L,match(A111,EPS!A:A,0)),index(Ghosts!L:L,match(A111,Ghosts!A:A,0)))*3))*D111*(F111/48))</f>
        <v>2.159833095</v>
      </c>
      <c r="AB111" s="42">
        <f t="shared" ref="AB111:AF111" si="115">if(iferror(search(AB$1,$I111),0)&gt;0,1,0)</f>
        <v>0</v>
      </c>
      <c r="AC111" s="42">
        <f t="shared" si="115"/>
        <v>0</v>
      </c>
      <c r="AD111" s="42">
        <f t="shared" si="115"/>
        <v>0</v>
      </c>
      <c r="AE111" s="42">
        <f t="shared" si="115"/>
        <v>1</v>
      </c>
      <c r="AF111" s="42">
        <f t="shared" si="115"/>
        <v>1</v>
      </c>
      <c r="AG111" s="25"/>
      <c r="AH111" s="25"/>
      <c r="AI111" s="25"/>
      <c r="AJ111" s="25"/>
      <c r="AK111" s="25"/>
      <c r="AL111" s="25"/>
    </row>
    <row r="112">
      <c r="A112" s="26" t="s">
        <v>223</v>
      </c>
      <c r="B112" s="25" t="str">
        <f t="array" ref="B112">iferror(index(FD!R:R,match($A112,FD!Q:Q,0)),index(DK!H:H,match($A112,DK!G:G,0)))</f>
        <v>IND</v>
      </c>
      <c r="C112" s="25" t="str">
        <f t="array" ref="C112">iferror(index(FD!S:S,match($A112,FD!Q:Q,0)),index(DK!I:I,match($A112,DK!G:G,0)))</f>
        <v>NOP</v>
      </c>
      <c r="D112" s="28">
        <f t="array" ref="D112">((index(Pace!$B$2:$B$31,match($B112,Pace!$A$2:$A$31,0))*index(Pace!$B$2:$B$31,match($C112,Pace!$A$2:$A$31,0)))/Pace!$B$32)*1.025</f>
        <v>101.1276177</v>
      </c>
      <c r="E112" s="29">
        <f t="array" ref="E112">if(iferror(match($A112,Ghosts!A:A,0),0)&gt;0,0.18,((index(EPS!P:P,match($A112,EPS!A:A,0))*index(EPS!O:O,match($A112,EPS!A:A,0)))+(0.18*300))/(300+index(EPS!O:O,match($A112,EPS!A:A,0))))</f>
        <v>0.1619418886</v>
      </c>
      <c r="F112" s="30">
        <v>2.0</v>
      </c>
      <c r="G112" s="33"/>
      <c r="H112" s="34">
        <f t="shared" si="2"/>
        <v>1.062739133</v>
      </c>
      <c r="I112" s="35" t="str">
        <f t="array" ref="I112">iferror(index(DK!A:A,match($A112,DK!G:G,0)),"")</f>
        <v>SG/SF</v>
      </c>
      <c r="J112" s="36">
        <f t="array" ref="J112">iferror(index(DK!C:C,match($A112,DK!G:G,0)),"")</f>
        <v>3000</v>
      </c>
      <c r="K112" s="28">
        <f t="array" ref="K112">iferror(if(or(H112=0,H112=""),"",(H112/index(DK!C:C,match(A112,DK!G:G,0))*1000)),"")</f>
        <v>0.3542463777</v>
      </c>
      <c r="L112" s="28">
        <f t="array" ref="L112">iferror(if(or(H112="",H112=0),"",((H112^sqrt(3))/index(DK!C:C,match(A112,DK!G:G,0)))*100),"")</f>
        <v>0.03703830343</v>
      </c>
      <c r="M112" s="34">
        <f t="shared" si="3"/>
        <v>1.057427369</v>
      </c>
      <c r="N112" s="35" t="str">
        <f t="array" ref="N112">iferror(index(FD!B:B,match($A112,FD!Q:Q,0)),"")</f>
        <v>SG</v>
      </c>
      <c r="O112" s="36">
        <f t="array" ref="O112">iferror(index(FD!H:H,match($A112,FD!Q:Q,0)),"")</f>
        <v>3000</v>
      </c>
      <c r="P112" s="28">
        <f t="array" ref="P112">iferror(if(or(M112=0,M112=""),"",(M112/index(FD!H:H,match(A112,FD!Q:Q,0))*1000)),"")</f>
        <v>0.3524757898</v>
      </c>
      <c r="Q112" s="37">
        <f t="array" ref="Q112">iferror(if(or(M112="",M112=0),"",((M112^sqrt(3))/index(FD!H:H,match(A112,FD!Q:Q,0)))*100),"")</f>
        <v>0.03671824581</v>
      </c>
      <c r="R112" s="38">
        <f t="shared" si="4"/>
        <v>0.659389686</v>
      </c>
      <c r="S112" s="39">
        <f t="array" ref="S112">if(R112="","", if(index(Index_of_Stuff!J:J,match(B112,Index_of_Stuff!F:F,0))&gt;0,(D112-index(Index_of_Stuff!J:J,match(B112,Index_of_Stuff!F:F,0)))*(R112/index(Index_of_Stuff!I:I,match(B112,Index_of_Stuff!F:F,0))),(D112/index(Index_of_Stuff!I:I,match(B112,Index_of_Stuff!F:F,0)))*R112))</f>
        <v>0.6850696414</v>
      </c>
      <c r="T112" s="40">
        <f t="array" ref="T112">if(or($F112=0,$F112=""),"", iferror(index(EPS!B:B,match($A112,EPS!$A:$A,0)),index(Ghosts!B:B,match($A112,Ghosts!$A:$A,0)))*($S112/(($F112/48)*$D112)/$E112))</f>
        <v>0.04096162248</v>
      </c>
      <c r="U112" s="40">
        <f t="array" ref="U112">if(or($F112=0,$F112=""),"", iferror(index(EPS!D:D,match($A112,EPS!$A:$A,0)),index(Ghosts!D:D,match($A112,Ghosts!$A:$A,0)))*($S112/(($F112/48)*$D112)/$E112))</f>
        <v>0.009939217221</v>
      </c>
      <c r="V112" s="40">
        <f t="array" ref="V112">if(or($F112=0,$F112=""),"", iferror(index(EPS!F:F,match($A112,EPS!$A:$A,0)),index(Ghosts!F:F,match($A112,Ghosts!$A:$A,0)))*($S112/(($F112/48)*$D112)/$E112))</f>
        <v>0.02379388365</v>
      </c>
      <c r="W112" s="40">
        <f t="array" ref="W112">if(or($F112=0,$F112=""),"", iferror(index(EPS!M:M,match($A112,EPS!$A:$A,0)),index(Ghosts!M:M,match($A112,Ghosts!$A:$A,0)))*($S112/(($F112/48)*$D112)/$E112))</f>
        <v>0.02078199964</v>
      </c>
      <c r="X112" s="39">
        <f t="shared" si="5"/>
        <v>0.5482523779</v>
      </c>
      <c r="Y112" s="41">
        <f t="array" ref="Y112">if(or(F112=0,F112=""),"",((iferror(index(EPS!H:H,match(A112,EPS!A:A,0)),index(Ghosts!H:H,match(A112,Ghosts!A:A,0)))*1.25)+(iferror(index(EPS!I:I,match(A112,EPS!A:A,0)),index(Ghosts!I:I,match(A112,Ghosts!A:A,0)))*1.25)+(iferror(index(EPS!J:J,match(A112,EPS!A:A,0)),index(Ghosts!J:J,match(A112,Ghosts!A:A,0)))*1.5)+(iferror(index(EPS!K:K,match(A112,EPS!A:A,0)),index(Ghosts!K:K,match(A112,Ghosts!A:A,0)))*2)+(iferror(index(EPS!L:L,match(A112,EPS!A:A,0)),index(Ghosts!L:L,match(A112,Ghosts!A:A,0)))*2))*D112*(F112/48))</f>
        <v>0.5144867552</v>
      </c>
      <c r="Z112" s="41">
        <f t="shared" si="6"/>
        <v>0.4835281389</v>
      </c>
      <c r="AA112" s="41">
        <f t="array" ref="AA112">if(or(F112=0,F112=""),"",((iferror(index(EPS!H:H,match(A112,EPS!A:A,0)),index(Ghosts!H:H,match(A112,Ghosts!A:A,0)))*1.2)+(iferror(index(EPS!I:I,match(A112,EPS!A:A,0)),index(Ghosts!I:I,match(A112,Ghosts!A:A,0)))*1.2)+(iferror(index(EPS!J:J,match(A112,EPS!A:A,0)),index(Ghosts!J:J,match(A112,Ghosts!A:A,0)))*1.5)+(iferror(index(EPS!K:K,match(A112,EPS!A:A,0)),index(Ghosts!K:K,match(A112,Ghosts!A:A,0)))*3)+(iferror(index(EPS!L:L,match(A112,EPS!A:A,0)),index(Ghosts!L:L,match(A112,Ghosts!A:A,0)))*3))*D112*(F112/48))</f>
        <v>0.5738992306</v>
      </c>
      <c r="AB112" s="42">
        <f t="shared" ref="AB112:AF112" si="116">if(iferror(search(AB$1,$I112),0)&gt;0,1,0)</f>
        <v>0</v>
      </c>
      <c r="AC112" s="42">
        <f t="shared" si="116"/>
        <v>1</v>
      </c>
      <c r="AD112" s="42">
        <f t="shared" si="116"/>
        <v>1</v>
      </c>
      <c r="AE112" s="42">
        <f t="shared" si="116"/>
        <v>0</v>
      </c>
      <c r="AF112" s="42">
        <f t="shared" si="116"/>
        <v>0</v>
      </c>
      <c r="AG112" s="25"/>
      <c r="AH112" s="25"/>
      <c r="AI112" s="25"/>
      <c r="AJ112" s="25"/>
      <c r="AK112" s="25"/>
      <c r="AL112" s="25"/>
    </row>
    <row r="113">
      <c r="A113" s="26" t="s">
        <v>227</v>
      </c>
      <c r="B113" s="25" t="str">
        <f t="array" ref="B113">iferror(index(FD!R:R,match($A113,FD!Q:Q,0)),index(DK!H:H,match($A113,DK!G:G,0)))</f>
        <v>IND</v>
      </c>
      <c r="C113" s="25" t="str">
        <f t="array" ref="C113">iferror(index(FD!S:S,match($A113,FD!Q:Q,0)),index(DK!I:I,match($A113,DK!G:G,0)))</f>
        <v>NOP</v>
      </c>
      <c r="D113" s="28">
        <f t="array" ref="D113">((index(Pace!$B$2:$B$31,match($B113,Pace!$A$2:$A$31,0))*index(Pace!$B$2:$B$31,match($C113,Pace!$A$2:$A$31,0)))/Pace!$B$32)*1.025</f>
        <v>101.1276177</v>
      </c>
      <c r="E113" s="29">
        <f t="array" ref="E113">if(iferror(match($A113,Ghosts!A:A,0),0)&gt;0,0.18,((index(EPS!P:P,match($A113,EPS!A:A,0))*index(EPS!O:O,match($A113,EPS!A:A,0)))+(0.18*300))/(300+index(EPS!O:O,match($A113,EPS!A:A,0))))</f>
        <v>0.18</v>
      </c>
      <c r="F113" s="30">
        <v>0.0</v>
      </c>
      <c r="G113" s="33"/>
      <c r="H113" s="34" t="str">
        <f t="shared" si="2"/>
        <v/>
      </c>
      <c r="I113" s="35" t="str">
        <f t="array" ref="I113">iferror(index(DK!A:A,match($A113,DK!G:G,0)),"")</f>
        <v>PG</v>
      </c>
      <c r="J113" s="36">
        <f t="array" ref="J113">iferror(index(DK!C:C,match($A113,DK!G:G,0)),"")</f>
        <v>3000</v>
      </c>
      <c r="K113" s="28" t="str">
        <f t="array" ref="K113">iferror(if(or(H113=0,H113=""),"",(H113/index(DK!C:C,match(A113,DK!G:G,0))*1000)),"")</f>
        <v/>
      </c>
      <c r="L113" s="28" t="str">
        <f t="array" ref="L113">iferror(if(or(H113="",H113=0),"",((H113^sqrt(3))/index(DK!C:C,match(A113,DK!G:G,0)))*100),"")</f>
        <v/>
      </c>
      <c r="M113" s="34" t="str">
        <f t="shared" si="3"/>
        <v/>
      </c>
      <c r="N113" s="35" t="str">
        <f t="array" ref="N113">iferror(index(FD!B:B,match($A113,FD!Q:Q,0)),"")</f>
        <v>PG</v>
      </c>
      <c r="O113" s="36">
        <f t="array" ref="O113">iferror(index(FD!H:H,match($A113,FD!Q:Q,0)),"")</f>
        <v>3000</v>
      </c>
      <c r="P113" s="28" t="str">
        <f t="array" ref="P113">iferror(if(or(M113=0,M113=""),"",(M113/index(FD!H:H,match(A113,FD!Q:Q,0))*1000)),"")</f>
        <v/>
      </c>
      <c r="Q113" s="37" t="str">
        <f t="array" ref="Q113">iferror(if(or(M113="",M113=0),"",((M113^sqrt(3))/index(FD!H:H,match(A113,FD!Q:Q,0)))*100),"")</f>
        <v/>
      </c>
      <c r="R113" s="38" t="str">
        <f t="shared" si="4"/>
        <v/>
      </c>
      <c r="S113" s="39" t="str">
        <f t="array" ref="S113">if(R113="","", if(index(Index_of_Stuff!J:J,match(B113,Index_of_Stuff!F:F,0))&gt;0,(D113-index(Index_of_Stuff!J:J,match(B113,Index_of_Stuff!F:F,0)))*(R113/index(Index_of_Stuff!I:I,match(B113,Index_of_Stuff!F:F,0))),(D113/index(Index_of_Stuff!I:I,match(B113,Index_of_Stuff!F:F,0)))*R113))</f>
        <v/>
      </c>
      <c r="T113" s="40" t="str">
        <f t="array" ref="T113">if(or($F113=0,$F113=""),"", iferror(index(EPS!B:B,match($A113,EPS!$A:$A,0)),index(Ghosts!B:B,match($A113,Ghosts!$A:$A,0)))*($S113/(($F113/48)*$D113)/$E113))</f>
        <v/>
      </c>
      <c r="U113" s="40" t="str">
        <f t="array" ref="U113">if(or($F113=0,$F113=""),"", iferror(index(EPS!D:D,match($A113,EPS!$A:$A,0)),index(Ghosts!D:D,match($A113,Ghosts!$A:$A,0)))*($S113/(($F113/48)*$D113)/$E113))</f>
        <v/>
      </c>
      <c r="V113" s="40" t="str">
        <f t="array" ref="V113">if(or($F113=0,$F113=""),"", iferror(index(EPS!F:F,match($A113,EPS!$A:$A,0)),index(Ghosts!F:F,match($A113,Ghosts!$A:$A,0)))*($S113/(($F113/48)*$D113)/$E113))</f>
        <v/>
      </c>
      <c r="W113" s="40" t="str">
        <f t="array" ref="W113">if(or($F113=0,$F113=""),"", iferror(index(EPS!M:M,match($A113,EPS!$A:$A,0)),index(Ghosts!M:M,match($A113,Ghosts!$A:$A,0)))*($S113/(($F113/48)*$D113)/$E113))</f>
        <v/>
      </c>
      <c r="X113" s="39" t="str">
        <f t="shared" si="5"/>
        <v/>
      </c>
      <c r="Y113" s="41" t="str">
        <f t="array" ref="Y113">if(or(F113=0,F113=""),"",((iferror(index(EPS!H:H,match(A113,EPS!A:A,0)),index(Ghosts!H:H,match(A113,Ghosts!A:A,0)))*1.25)+(iferror(index(EPS!I:I,match(A113,EPS!A:A,0)),index(Ghosts!I:I,match(A113,Ghosts!A:A,0)))*1.25)+(iferror(index(EPS!J:J,match(A113,EPS!A:A,0)),index(Ghosts!J:J,match(A113,Ghosts!A:A,0)))*1.5)+(iferror(index(EPS!K:K,match(A113,EPS!A:A,0)),index(Ghosts!K:K,match(A113,Ghosts!A:A,0)))*2)+(iferror(index(EPS!L:L,match(A113,EPS!A:A,0)),index(Ghosts!L:L,match(A113,Ghosts!A:A,0)))*2))*D113*(F113/48))</f>
        <v/>
      </c>
      <c r="Z113" s="41" t="str">
        <f t="shared" si="6"/>
        <v/>
      </c>
      <c r="AA113" s="41" t="str">
        <f t="array" ref="AA113">if(or(F113=0,F113=""),"",((iferror(index(EPS!H:H,match(A113,EPS!A:A,0)),index(Ghosts!H:H,match(A113,Ghosts!A:A,0)))*1.2)+(iferror(index(EPS!I:I,match(A113,EPS!A:A,0)),index(Ghosts!I:I,match(A113,Ghosts!A:A,0)))*1.2)+(iferror(index(EPS!J:J,match(A113,EPS!A:A,0)),index(Ghosts!J:J,match(A113,Ghosts!A:A,0)))*1.5)+(iferror(index(EPS!K:K,match(A113,EPS!A:A,0)),index(Ghosts!K:K,match(A113,Ghosts!A:A,0)))*3)+(iferror(index(EPS!L:L,match(A113,EPS!A:A,0)),index(Ghosts!L:L,match(A113,Ghosts!A:A,0)))*3))*D113*(F113/48))</f>
        <v/>
      </c>
      <c r="AB113" s="42">
        <f t="shared" ref="AB113:AF113" si="117">if(iferror(search(AB$1,$I113),0)&gt;0,1,0)</f>
        <v>1</v>
      </c>
      <c r="AC113" s="42">
        <f t="shared" si="117"/>
        <v>0</v>
      </c>
      <c r="AD113" s="42">
        <f t="shared" si="117"/>
        <v>0</v>
      </c>
      <c r="AE113" s="42">
        <f t="shared" si="117"/>
        <v>0</v>
      </c>
      <c r="AF113" s="42">
        <f t="shared" si="117"/>
        <v>0</v>
      </c>
      <c r="AG113" s="25"/>
      <c r="AH113" s="25"/>
      <c r="AI113" s="25"/>
      <c r="AJ113" s="25"/>
      <c r="AK113" s="25"/>
      <c r="AL113" s="25"/>
    </row>
    <row r="114">
      <c r="A114" s="26" t="s">
        <v>229</v>
      </c>
      <c r="B114" s="25" t="str">
        <f t="array" ref="B114">iferror(index(FD!R:R,match($A114,FD!Q:Q,0)),index(DK!H:H,match($A114,DK!G:G,0)))</f>
        <v>IND</v>
      </c>
      <c r="C114" s="25" t="str">
        <f t="array" ref="C114">iferror(index(FD!S:S,match($A114,FD!Q:Q,0)),index(DK!I:I,match($A114,DK!G:G,0)))</f>
        <v>NOP</v>
      </c>
      <c r="D114" s="28">
        <f t="array" ref="D114">((index(Pace!$B$2:$B$31,match($B114,Pace!$A$2:$A$31,0))*index(Pace!$B$2:$B$31,match($C114,Pace!$A$2:$A$31,0)))/Pace!$B$32)*1.025</f>
        <v>101.1276177</v>
      </c>
      <c r="E114" s="29">
        <f t="array" ref="E114">if(iferror(match($A114,Ghosts!A:A,0),0)&gt;0,0.18,((index(EPS!P:P,match($A114,EPS!A:A,0))*index(EPS!O:O,match($A114,EPS!A:A,0)))+(0.18*300))/(300+index(EPS!O:O,match($A114,EPS!A:A,0))))</f>
        <v>0.1301772827</v>
      </c>
      <c r="F114" s="30">
        <v>0.0</v>
      </c>
      <c r="G114" s="33"/>
      <c r="H114" s="34" t="str">
        <f t="shared" si="2"/>
        <v/>
      </c>
      <c r="I114" s="35" t="str">
        <f t="array" ref="I114">iferror(index(DK!A:A,match($A114,DK!G:G,0)),"")</f>
        <v>SG/SF</v>
      </c>
      <c r="J114" s="36">
        <f t="array" ref="J114">iferror(index(DK!C:C,match($A114,DK!G:G,0)),"")</f>
        <v>3800</v>
      </c>
      <c r="K114" s="28" t="str">
        <f t="array" ref="K114">iferror(if(or(H114=0,H114=""),"",(H114/index(DK!C:C,match(A114,DK!G:G,0))*1000)),"")</f>
        <v/>
      </c>
      <c r="L114" s="28" t="str">
        <f t="array" ref="L114">iferror(if(or(H114="",H114=0),"",((H114^sqrt(3))/index(DK!C:C,match(A114,DK!G:G,0)))*100),"")</f>
        <v/>
      </c>
      <c r="M114" s="34" t="str">
        <f t="shared" si="3"/>
        <v/>
      </c>
      <c r="N114" s="35" t="str">
        <f t="array" ref="N114">iferror(index(FD!B:B,match($A114,FD!Q:Q,0)),"")</f>
        <v>SF</v>
      </c>
      <c r="O114" s="36">
        <f t="array" ref="O114">iferror(index(FD!H:H,match($A114,FD!Q:Q,0)),"")</f>
        <v>3000</v>
      </c>
      <c r="P114" s="28" t="str">
        <f t="array" ref="P114">iferror(if(or(M114=0,M114=""),"",(M114/index(FD!H:H,match(A114,FD!Q:Q,0))*1000)),"")</f>
        <v/>
      </c>
      <c r="Q114" s="37" t="str">
        <f t="array" ref="Q114">iferror(if(or(M114="",M114=0),"",((M114^sqrt(3))/index(FD!H:H,match(A114,FD!Q:Q,0)))*100),"")</f>
        <v/>
      </c>
      <c r="R114" s="38" t="str">
        <f t="shared" si="4"/>
        <v/>
      </c>
      <c r="S114" s="39" t="str">
        <f t="array" ref="S114">if(R114="","", if(index(Index_of_Stuff!J:J,match(B114,Index_of_Stuff!F:F,0))&gt;0,(D114-index(Index_of_Stuff!J:J,match(B114,Index_of_Stuff!F:F,0)))*(R114/index(Index_of_Stuff!I:I,match(B114,Index_of_Stuff!F:F,0))),(D114/index(Index_of_Stuff!I:I,match(B114,Index_of_Stuff!F:F,0)))*R114))</f>
        <v/>
      </c>
      <c r="T114" s="40" t="str">
        <f t="array" ref="T114">if(or($F114=0,$F114=""),"", iferror(index(EPS!B:B,match($A114,EPS!$A:$A,0)),index(Ghosts!B:B,match($A114,Ghosts!$A:$A,0)))*($S114/(($F114/48)*$D114)/$E114))</f>
        <v/>
      </c>
      <c r="U114" s="40" t="str">
        <f t="array" ref="U114">if(or($F114=0,$F114=""),"", iferror(index(EPS!D:D,match($A114,EPS!$A:$A,0)),index(Ghosts!D:D,match($A114,Ghosts!$A:$A,0)))*($S114/(($F114/48)*$D114)/$E114))</f>
        <v/>
      </c>
      <c r="V114" s="40" t="str">
        <f t="array" ref="V114">if(or($F114=0,$F114=""),"", iferror(index(EPS!F:F,match($A114,EPS!$A:$A,0)),index(Ghosts!F:F,match($A114,Ghosts!$A:$A,0)))*($S114/(($F114/48)*$D114)/$E114))</f>
        <v/>
      </c>
      <c r="W114" s="40" t="str">
        <f t="array" ref="W114">if(or($F114=0,$F114=""),"", iferror(index(EPS!M:M,match($A114,EPS!$A:$A,0)),index(Ghosts!M:M,match($A114,Ghosts!$A:$A,0)))*($S114/(($F114/48)*$D114)/$E114))</f>
        <v/>
      </c>
      <c r="X114" s="39" t="str">
        <f t="shared" si="5"/>
        <v/>
      </c>
      <c r="Y114" s="41" t="str">
        <f t="array" ref="Y114">if(or(F114=0,F114=""),"",((iferror(index(EPS!H:H,match(A114,EPS!A:A,0)),index(Ghosts!H:H,match(A114,Ghosts!A:A,0)))*1.25)+(iferror(index(EPS!I:I,match(A114,EPS!A:A,0)),index(Ghosts!I:I,match(A114,Ghosts!A:A,0)))*1.25)+(iferror(index(EPS!J:J,match(A114,EPS!A:A,0)),index(Ghosts!J:J,match(A114,Ghosts!A:A,0)))*1.5)+(iferror(index(EPS!K:K,match(A114,EPS!A:A,0)),index(Ghosts!K:K,match(A114,Ghosts!A:A,0)))*2)+(iferror(index(EPS!L:L,match(A114,EPS!A:A,0)),index(Ghosts!L:L,match(A114,Ghosts!A:A,0)))*2))*D114*(F114/48))</f>
        <v/>
      </c>
      <c r="Z114" s="41" t="str">
        <f t="shared" si="6"/>
        <v/>
      </c>
      <c r="AA114" s="41" t="str">
        <f t="array" ref="AA114">if(or(F114=0,F114=""),"",((iferror(index(EPS!H:H,match(A114,EPS!A:A,0)),index(Ghosts!H:H,match(A114,Ghosts!A:A,0)))*1.2)+(iferror(index(EPS!I:I,match(A114,EPS!A:A,0)),index(Ghosts!I:I,match(A114,Ghosts!A:A,0)))*1.2)+(iferror(index(EPS!J:J,match(A114,EPS!A:A,0)),index(Ghosts!J:J,match(A114,Ghosts!A:A,0)))*1.5)+(iferror(index(EPS!K:K,match(A114,EPS!A:A,0)),index(Ghosts!K:K,match(A114,Ghosts!A:A,0)))*3)+(iferror(index(EPS!L:L,match(A114,EPS!A:A,0)),index(Ghosts!L:L,match(A114,Ghosts!A:A,0)))*3))*D114*(F114/48))</f>
        <v/>
      </c>
      <c r="AB114" s="42">
        <f t="shared" ref="AB114:AF114" si="118">if(iferror(search(AB$1,$I114),0)&gt;0,1,0)</f>
        <v>0</v>
      </c>
      <c r="AC114" s="42">
        <f t="shared" si="118"/>
        <v>1</v>
      </c>
      <c r="AD114" s="42">
        <f t="shared" si="118"/>
        <v>1</v>
      </c>
      <c r="AE114" s="42">
        <f t="shared" si="118"/>
        <v>0</v>
      </c>
      <c r="AF114" s="42">
        <f t="shared" si="118"/>
        <v>0</v>
      </c>
      <c r="AG114" s="25"/>
      <c r="AH114" s="25"/>
      <c r="AI114" s="25"/>
      <c r="AJ114" s="25"/>
      <c r="AK114" s="25"/>
      <c r="AL114" s="25"/>
    </row>
    <row r="115">
      <c r="A115" s="26" t="s">
        <v>230</v>
      </c>
      <c r="B115" s="25" t="str">
        <f t="array" ref="B115">iferror(index(FD!R:R,match($A115,FD!Q:Q,0)),index(DK!H:H,match($A115,DK!G:G,0)))</f>
        <v>IND</v>
      </c>
      <c r="C115" s="25" t="str">
        <f t="array" ref="C115">iferror(index(FD!S:S,match($A115,FD!Q:Q,0)),index(DK!I:I,match($A115,DK!G:G,0)))</f>
        <v>NOP</v>
      </c>
      <c r="D115" s="28">
        <f t="array" ref="D115">((index(Pace!$B$2:$B$31,match($B115,Pace!$A$2:$A$31,0))*index(Pace!$B$2:$B$31,match($C115,Pace!$A$2:$A$31,0)))/Pace!$B$32)*1.025</f>
        <v>101.1276177</v>
      </c>
      <c r="E115" s="29">
        <f t="array" ref="E115">if(iferror(match($A115,Ghosts!A:A,0),0)&gt;0,0.18,((index(EPS!P:P,match($A115,EPS!A:A,0))*index(EPS!O:O,match($A115,EPS!A:A,0)))+(0.18*300))/(300+index(EPS!O:O,match($A115,EPS!A:A,0))))</f>
        <v>0.1797777778</v>
      </c>
      <c r="F115" s="30">
        <v>0.0</v>
      </c>
      <c r="G115" s="33"/>
      <c r="H115" s="34" t="str">
        <f t="shared" si="2"/>
        <v/>
      </c>
      <c r="I115" s="35" t="str">
        <f t="array" ref="I115">iferror(index(DK!A:A,match($A115,DK!G:G,0)),"")</f>
        <v>PF/C</v>
      </c>
      <c r="J115" s="36">
        <f t="array" ref="J115">iferror(index(DK!C:C,match($A115,DK!G:G,0)),"")</f>
        <v>3000</v>
      </c>
      <c r="K115" s="28" t="str">
        <f t="array" ref="K115">iferror(if(or(H115=0,H115=""),"",(H115/index(DK!C:C,match(A115,DK!G:G,0))*1000)),"")</f>
        <v/>
      </c>
      <c r="L115" s="28" t="str">
        <f t="array" ref="L115">iferror(if(or(H115="",H115=0),"",((H115^sqrt(3))/index(DK!C:C,match(A115,DK!G:G,0)))*100),"")</f>
        <v/>
      </c>
      <c r="M115" s="34" t="str">
        <f t="shared" si="3"/>
        <v/>
      </c>
      <c r="N115" s="35" t="str">
        <f t="array" ref="N115">iferror(index(FD!B:B,match($A115,FD!Q:Q,0)),"")</f>
        <v>C</v>
      </c>
      <c r="O115" s="36">
        <f t="array" ref="O115">iferror(index(FD!H:H,match($A115,FD!Q:Q,0)),"")</f>
        <v>3000</v>
      </c>
      <c r="P115" s="28" t="str">
        <f t="array" ref="P115">iferror(if(or(M115=0,M115=""),"",(M115/index(FD!H:H,match(A115,FD!Q:Q,0))*1000)),"")</f>
        <v/>
      </c>
      <c r="Q115" s="37" t="str">
        <f t="array" ref="Q115">iferror(if(or(M115="",M115=0),"",((M115^sqrt(3))/index(FD!H:H,match(A115,FD!Q:Q,0)))*100),"")</f>
        <v/>
      </c>
      <c r="R115" s="38" t="str">
        <f t="shared" si="4"/>
        <v/>
      </c>
      <c r="S115" s="39" t="str">
        <f t="array" ref="S115">if(R115="","", if(index(Index_of_Stuff!J:J,match(B115,Index_of_Stuff!F:F,0))&gt;0,(D115-index(Index_of_Stuff!J:J,match(B115,Index_of_Stuff!F:F,0)))*(R115/index(Index_of_Stuff!I:I,match(B115,Index_of_Stuff!F:F,0))),(D115/index(Index_of_Stuff!I:I,match(B115,Index_of_Stuff!F:F,0)))*R115))</f>
        <v/>
      </c>
      <c r="T115" s="40" t="str">
        <f t="array" ref="T115">if(or($F115=0,$F115=""),"", iferror(index(EPS!B:B,match($A115,EPS!$A:$A,0)),index(Ghosts!B:B,match($A115,Ghosts!$A:$A,0)))*($S115/(($F115/48)*$D115)/$E115))</f>
        <v/>
      </c>
      <c r="U115" s="40" t="str">
        <f t="array" ref="U115">if(or($F115=0,$F115=""),"", iferror(index(EPS!D:D,match($A115,EPS!$A:$A,0)),index(Ghosts!D:D,match($A115,Ghosts!$A:$A,0)))*($S115/(($F115/48)*$D115)/$E115))</f>
        <v/>
      </c>
      <c r="V115" s="40" t="str">
        <f t="array" ref="V115">if(or($F115=0,$F115=""),"", iferror(index(EPS!F:F,match($A115,EPS!$A:$A,0)),index(Ghosts!F:F,match($A115,Ghosts!$A:$A,0)))*($S115/(($F115/48)*$D115)/$E115))</f>
        <v/>
      </c>
      <c r="W115" s="40" t="str">
        <f t="array" ref="W115">if(or($F115=0,$F115=""),"", iferror(index(EPS!M:M,match($A115,EPS!$A:$A,0)),index(Ghosts!M:M,match($A115,Ghosts!$A:$A,0)))*($S115/(($F115/48)*$D115)/$E115))</f>
        <v/>
      </c>
      <c r="X115" s="39" t="str">
        <f t="shared" si="5"/>
        <v/>
      </c>
      <c r="Y115" s="41" t="str">
        <f t="array" ref="Y115">if(or(F115=0,F115=""),"",((iferror(index(EPS!H:H,match(A115,EPS!A:A,0)),index(Ghosts!H:H,match(A115,Ghosts!A:A,0)))*1.25)+(iferror(index(EPS!I:I,match(A115,EPS!A:A,0)),index(Ghosts!I:I,match(A115,Ghosts!A:A,0)))*1.25)+(iferror(index(EPS!J:J,match(A115,EPS!A:A,0)),index(Ghosts!J:J,match(A115,Ghosts!A:A,0)))*1.5)+(iferror(index(EPS!K:K,match(A115,EPS!A:A,0)),index(Ghosts!K:K,match(A115,Ghosts!A:A,0)))*2)+(iferror(index(EPS!L:L,match(A115,EPS!A:A,0)),index(Ghosts!L:L,match(A115,Ghosts!A:A,0)))*2))*D115*(F115/48))</f>
        <v/>
      </c>
      <c r="Z115" s="41" t="str">
        <f t="shared" si="6"/>
        <v/>
      </c>
      <c r="AA115" s="41" t="str">
        <f t="array" ref="AA115">if(or(F115=0,F115=""),"",((iferror(index(EPS!H:H,match(A115,EPS!A:A,0)),index(Ghosts!H:H,match(A115,Ghosts!A:A,0)))*1.2)+(iferror(index(EPS!I:I,match(A115,EPS!A:A,0)),index(Ghosts!I:I,match(A115,Ghosts!A:A,0)))*1.2)+(iferror(index(EPS!J:J,match(A115,EPS!A:A,0)),index(Ghosts!J:J,match(A115,Ghosts!A:A,0)))*1.5)+(iferror(index(EPS!K:K,match(A115,EPS!A:A,0)),index(Ghosts!K:K,match(A115,Ghosts!A:A,0)))*3)+(iferror(index(EPS!L:L,match(A115,EPS!A:A,0)),index(Ghosts!L:L,match(A115,Ghosts!A:A,0)))*3))*D115*(F115/48))</f>
        <v/>
      </c>
      <c r="AB115" s="42">
        <f t="shared" ref="AB115:AF115" si="119">if(iferror(search(AB$1,$I115),0)&gt;0,1,0)</f>
        <v>0</v>
      </c>
      <c r="AC115" s="42">
        <f t="shared" si="119"/>
        <v>0</v>
      </c>
      <c r="AD115" s="42">
        <f t="shared" si="119"/>
        <v>0</v>
      </c>
      <c r="AE115" s="42">
        <f t="shared" si="119"/>
        <v>1</v>
      </c>
      <c r="AF115" s="42">
        <f t="shared" si="119"/>
        <v>1</v>
      </c>
      <c r="AG115" s="25"/>
      <c r="AH115" s="25"/>
      <c r="AI115" s="25"/>
      <c r="AJ115" s="25"/>
      <c r="AK115" s="25"/>
      <c r="AL115" s="25"/>
    </row>
    <row r="116">
      <c r="A116" s="26" t="s">
        <v>232</v>
      </c>
      <c r="B116" s="25" t="str">
        <f t="array" ref="B116">iferror(index(FD!R:R,match($A116,FD!Q:Q,0)),index(DK!H:H,match($A116,DK!G:G,0)))</f>
        <v>IND</v>
      </c>
      <c r="C116" s="25" t="str">
        <f t="array" ref="C116">iferror(index(FD!S:S,match($A116,FD!Q:Q,0)),index(DK!I:I,match($A116,DK!G:G,0)))</f>
        <v>NOP</v>
      </c>
      <c r="D116" s="28">
        <f t="array" ref="D116">((index(Pace!$B$2:$B$31,match($B116,Pace!$A$2:$A$31,0))*index(Pace!$B$2:$B$31,match($C116,Pace!$A$2:$A$31,0)))/Pace!$B$32)*1.025</f>
        <v>101.1276177</v>
      </c>
      <c r="E116" s="29">
        <f t="array" ref="E116">if(iferror(match($A116,Ghosts!A:A,0),0)&gt;0,0.18,((index(EPS!P:P,match($A116,EPS!A:A,0))*index(EPS!O:O,match($A116,EPS!A:A,0)))+(0.18*300))/(300+index(EPS!O:O,match($A116,EPS!A:A,0))))</f>
        <v>0.1693896714</v>
      </c>
      <c r="F116" s="30">
        <v>0.0</v>
      </c>
      <c r="G116" s="33"/>
      <c r="H116" s="34" t="str">
        <f t="shared" si="2"/>
        <v/>
      </c>
      <c r="I116" s="35" t="str">
        <f t="array" ref="I116">iferror(index(DK!A:A,match($A116,DK!G:G,0)),"")</f>
        <v>PG/SG</v>
      </c>
      <c r="J116" s="36">
        <f t="array" ref="J116">iferror(index(DK!C:C,match($A116,DK!G:G,0)),"")</f>
        <v>3000</v>
      </c>
      <c r="K116" s="28" t="str">
        <f t="array" ref="K116">iferror(if(or(H116=0,H116=""),"",(H116/index(DK!C:C,match(A116,DK!G:G,0))*1000)),"")</f>
        <v/>
      </c>
      <c r="L116" s="28" t="str">
        <f t="array" ref="L116">iferror(if(or(H116="",H116=0),"",((H116^sqrt(3))/index(DK!C:C,match(A116,DK!G:G,0)))*100),"")</f>
        <v/>
      </c>
      <c r="M116" s="34" t="str">
        <f t="shared" si="3"/>
        <v/>
      </c>
      <c r="N116" s="35" t="str">
        <f t="array" ref="N116">iferror(index(FD!B:B,match($A116,FD!Q:Q,0)),"")</f>
        <v>PG</v>
      </c>
      <c r="O116" s="36">
        <f t="array" ref="O116">iferror(index(FD!H:H,match($A116,FD!Q:Q,0)),"")</f>
        <v>3000</v>
      </c>
      <c r="P116" s="28" t="str">
        <f t="array" ref="P116">iferror(if(or(M116=0,M116=""),"",(M116/index(FD!H:H,match(A116,FD!Q:Q,0))*1000)),"")</f>
        <v/>
      </c>
      <c r="Q116" s="37" t="str">
        <f t="array" ref="Q116">iferror(if(or(M116="",M116=0),"",((M116^sqrt(3))/index(FD!H:H,match(A116,FD!Q:Q,0)))*100),"")</f>
        <v/>
      </c>
      <c r="R116" s="38" t="str">
        <f t="shared" si="4"/>
        <v/>
      </c>
      <c r="S116" s="39" t="str">
        <f t="array" ref="S116">if(R116="","", if(index(Index_of_Stuff!J:J,match(B116,Index_of_Stuff!F:F,0))&gt;0,(D116-index(Index_of_Stuff!J:J,match(B116,Index_of_Stuff!F:F,0)))*(R116/index(Index_of_Stuff!I:I,match(B116,Index_of_Stuff!F:F,0))),(D116/index(Index_of_Stuff!I:I,match(B116,Index_of_Stuff!F:F,0)))*R116))</f>
        <v/>
      </c>
      <c r="T116" s="40" t="str">
        <f t="array" ref="T116">if(or($F116=0,$F116=""),"", iferror(index(EPS!B:B,match($A116,EPS!$A:$A,0)),index(Ghosts!B:B,match($A116,Ghosts!$A:$A,0)))*($S116/(($F116/48)*$D116)/$E116))</f>
        <v/>
      </c>
      <c r="U116" s="40" t="str">
        <f t="array" ref="U116">if(or($F116=0,$F116=""),"", iferror(index(EPS!D:D,match($A116,EPS!$A:$A,0)),index(Ghosts!D:D,match($A116,Ghosts!$A:$A,0)))*($S116/(($F116/48)*$D116)/$E116))</f>
        <v/>
      </c>
      <c r="V116" s="40" t="str">
        <f t="array" ref="V116">if(or($F116=0,$F116=""),"", iferror(index(EPS!F:F,match($A116,EPS!$A:$A,0)),index(Ghosts!F:F,match($A116,Ghosts!$A:$A,0)))*($S116/(($F116/48)*$D116)/$E116))</f>
        <v/>
      </c>
      <c r="W116" s="40" t="str">
        <f t="array" ref="W116">if(or($F116=0,$F116=""),"", iferror(index(EPS!M:M,match($A116,EPS!$A:$A,0)),index(Ghosts!M:M,match($A116,Ghosts!$A:$A,0)))*($S116/(($F116/48)*$D116)/$E116))</f>
        <v/>
      </c>
      <c r="X116" s="39" t="str">
        <f t="shared" si="5"/>
        <v/>
      </c>
      <c r="Y116" s="41" t="str">
        <f t="array" ref="Y116">if(or(F116=0,F116=""),"",((iferror(index(EPS!H:H,match(A116,EPS!A:A,0)),index(Ghosts!H:H,match(A116,Ghosts!A:A,0)))*1.25)+(iferror(index(EPS!I:I,match(A116,EPS!A:A,0)),index(Ghosts!I:I,match(A116,Ghosts!A:A,0)))*1.25)+(iferror(index(EPS!J:J,match(A116,EPS!A:A,0)),index(Ghosts!J:J,match(A116,Ghosts!A:A,0)))*1.5)+(iferror(index(EPS!K:K,match(A116,EPS!A:A,0)),index(Ghosts!K:K,match(A116,Ghosts!A:A,0)))*2)+(iferror(index(EPS!L:L,match(A116,EPS!A:A,0)),index(Ghosts!L:L,match(A116,Ghosts!A:A,0)))*2))*D116*(F116/48))</f>
        <v/>
      </c>
      <c r="Z116" s="41" t="str">
        <f t="shared" si="6"/>
        <v/>
      </c>
      <c r="AA116" s="41" t="str">
        <f t="array" ref="AA116">if(or(F116=0,F116=""),"",((iferror(index(EPS!H:H,match(A116,EPS!A:A,0)),index(Ghosts!H:H,match(A116,Ghosts!A:A,0)))*1.2)+(iferror(index(EPS!I:I,match(A116,EPS!A:A,0)),index(Ghosts!I:I,match(A116,Ghosts!A:A,0)))*1.2)+(iferror(index(EPS!J:J,match(A116,EPS!A:A,0)),index(Ghosts!J:J,match(A116,Ghosts!A:A,0)))*1.5)+(iferror(index(EPS!K:K,match(A116,EPS!A:A,0)),index(Ghosts!K:K,match(A116,Ghosts!A:A,0)))*3)+(iferror(index(EPS!L:L,match(A116,EPS!A:A,0)),index(Ghosts!L:L,match(A116,Ghosts!A:A,0)))*3))*D116*(F116/48))</f>
        <v/>
      </c>
      <c r="AB116" s="42">
        <f t="shared" ref="AB116:AF116" si="120">if(iferror(search(AB$1,$I116),0)&gt;0,1,0)</f>
        <v>1</v>
      </c>
      <c r="AC116" s="42">
        <f t="shared" si="120"/>
        <v>1</v>
      </c>
      <c r="AD116" s="42">
        <f t="shared" si="120"/>
        <v>0</v>
      </c>
      <c r="AE116" s="42">
        <f t="shared" si="120"/>
        <v>0</v>
      </c>
      <c r="AF116" s="42">
        <f t="shared" si="120"/>
        <v>0</v>
      </c>
      <c r="AG116" s="25"/>
      <c r="AH116" s="25"/>
      <c r="AI116" s="25"/>
      <c r="AJ116" s="25"/>
      <c r="AK116" s="25"/>
      <c r="AL116" s="25"/>
    </row>
    <row r="117">
      <c r="A117" s="26" t="s">
        <v>219</v>
      </c>
      <c r="B117" s="25" t="str">
        <f t="array" ref="B117">iferror(index(FD!R:R,match($A117,FD!Q:Q,0)),index(DK!H:H,match($A117,DK!G:G,0)))</f>
        <v>IND</v>
      </c>
      <c r="C117" s="25" t="str">
        <f t="array" ref="C117">iferror(index(FD!S:S,match($A117,FD!Q:Q,0)),index(DK!I:I,match($A117,DK!G:G,0)))</f>
        <v>NOP</v>
      </c>
      <c r="D117" s="28">
        <f t="array" ref="D117">((index(Pace!$B$2:$B$31,match($B117,Pace!$A$2:$A$31,0))*index(Pace!$B$2:$B$31,match($C117,Pace!$A$2:$A$31,0)))/Pace!$B$32)*1.025</f>
        <v>101.1276177</v>
      </c>
      <c r="E117" s="29">
        <f t="array" ref="E117">if(iferror(match($A117,Ghosts!A:A,0),0)&gt;0,0.18,((index(EPS!P:P,match($A117,EPS!A:A,0))*index(EPS!O:O,match($A117,EPS!A:A,0)))+(0.18*300))/(300+index(EPS!O:O,match($A117,EPS!A:A,0))))</f>
        <v>0.1675181976</v>
      </c>
      <c r="F117" s="30">
        <v>0.0</v>
      </c>
      <c r="G117" s="32"/>
      <c r="H117" s="34" t="str">
        <f t="shared" si="2"/>
        <v/>
      </c>
      <c r="I117" s="35" t="str">
        <f t="array" ref="I117">iferror(index(DK!A:A,match($A117,DK!G:G,0)),"")</f>
        <v>SF/PF</v>
      </c>
      <c r="J117" s="36">
        <f t="array" ref="J117">iferror(index(DK!C:C,match($A117,DK!G:G,0)),"")</f>
        <v>3000</v>
      </c>
      <c r="K117" s="28" t="str">
        <f t="array" ref="K117">iferror(if(or(H117=0,H117=""),"",(H117/index(DK!C:C,match(A117,DK!G:G,0))*1000)),"")</f>
        <v/>
      </c>
      <c r="L117" s="28" t="str">
        <f t="array" ref="L117">iferror(if(or(H117="",H117=0),"",((H117^sqrt(3))/index(DK!C:C,match(A117,DK!G:G,0)))*100),"")</f>
        <v/>
      </c>
      <c r="M117" s="34" t="str">
        <f t="shared" si="3"/>
        <v/>
      </c>
      <c r="N117" s="35" t="str">
        <f t="array" ref="N117">iferror(index(FD!B:B,match($A117,FD!Q:Q,0)),"")</f>
        <v>PF</v>
      </c>
      <c r="O117" s="36">
        <f t="array" ref="O117">iferror(index(FD!H:H,match($A117,FD!Q:Q,0)),"")</f>
        <v>3000</v>
      </c>
      <c r="P117" s="28" t="str">
        <f t="array" ref="P117">iferror(if(or(M117=0,M117=""),"",(M117/index(FD!H:H,match(A117,FD!Q:Q,0))*1000)),"")</f>
        <v/>
      </c>
      <c r="Q117" s="37" t="str">
        <f t="array" ref="Q117">iferror(if(or(M117="",M117=0),"",((M117^sqrt(3))/index(FD!H:H,match(A117,FD!Q:Q,0)))*100),"")</f>
        <v/>
      </c>
      <c r="R117" s="38" t="str">
        <f t="shared" si="4"/>
        <v/>
      </c>
      <c r="S117" s="39" t="str">
        <f t="array" ref="S117">if(R117="","", if(index(Index_of_Stuff!J:J,match(B117,Index_of_Stuff!F:F,0))&gt;0,(D117-index(Index_of_Stuff!J:J,match(B117,Index_of_Stuff!F:F,0)))*(R117/index(Index_of_Stuff!I:I,match(B117,Index_of_Stuff!F:F,0))),(D117/index(Index_of_Stuff!I:I,match(B117,Index_of_Stuff!F:F,0)))*R117))</f>
        <v/>
      </c>
      <c r="T117" s="40" t="str">
        <f t="array" ref="T117">if(or($F117=0,$F117=""),"", iferror(index(EPS!B:B,match($A117,EPS!$A:$A,0)),index(Ghosts!B:B,match($A117,Ghosts!$A:$A,0)))*($S117/(($F117/48)*$D117)/$E117))</f>
        <v/>
      </c>
      <c r="U117" s="40" t="str">
        <f t="array" ref="U117">if(or($F117=0,$F117=""),"", iferror(index(EPS!D:D,match($A117,EPS!$A:$A,0)),index(Ghosts!D:D,match($A117,Ghosts!$A:$A,0)))*($S117/(($F117/48)*$D117)/$E117))</f>
        <v/>
      </c>
      <c r="V117" s="40" t="str">
        <f t="array" ref="V117">if(or($F117=0,$F117=""),"", iferror(index(EPS!F:F,match($A117,EPS!$A:$A,0)),index(Ghosts!F:F,match($A117,Ghosts!$A:$A,0)))*($S117/(($F117/48)*$D117)/$E117))</f>
        <v/>
      </c>
      <c r="W117" s="40" t="str">
        <f t="array" ref="W117">if(or($F117=0,$F117=""),"", iferror(index(EPS!M:M,match($A117,EPS!$A:$A,0)),index(Ghosts!M:M,match($A117,Ghosts!$A:$A,0)))*($S117/(($F117/48)*$D117)/$E117))</f>
        <v/>
      </c>
      <c r="X117" s="39" t="str">
        <f t="shared" si="5"/>
        <v/>
      </c>
      <c r="Y117" s="41" t="str">
        <f t="array" ref="Y117">if(or(F117=0,F117=""),"",((iferror(index(EPS!H:H,match(A117,EPS!A:A,0)),index(Ghosts!H:H,match(A117,Ghosts!A:A,0)))*1.25)+(iferror(index(EPS!I:I,match(A117,EPS!A:A,0)),index(Ghosts!I:I,match(A117,Ghosts!A:A,0)))*1.25)+(iferror(index(EPS!J:J,match(A117,EPS!A:A,0)),index(Ghosts!J:J,match(A117,Ghosts!A:A,0)))*1.5)+(iferror(index(EPS!K:K,match(A117,EPS!A:A,0)),index(Ghosts!K:K,match(A117,Ghosts!A:A,0)))*2)+(iferror(index(EPS!L:L,match(A117,EPS!A:A,0)),index(Ghosts!L:L,match(A117,Ghosts!A:A,0)))*2))*D117*(F117/48))</f>
        <v/>
      </c>
      <c r="Z117" s="41" t="str">
        <f t="shared" si="6"/>
        <v/>
      </c>
      <c r="AA117" s="41" t="str">
        <f t="array" ref="AA117">if(or(F117=0,F117=""),"",((iferror(index(EPS!H:H,match(A117,EPS!A:A,0)),index(Ghosts!H:H,match(A117,Ghosts!A:A,0)))*1.2)+(iferror(index(EPS!I:I,match(A117,EPS!A:A,0)),index(Ghosts!I:I,match(A117,Ghosts!A:A,0)))*1.2)+(iferror(index(EPS!J:J,match(A117,EPS!A:A,0)),index(Ghosts!J:J,match(A117,Ghosts!A:A,0)))*1.5)+(iferror(index(EPS!K:K,match(A117,EPS!A:A,0)),index(Ghosts!K:K,match(A117,Ghosts!A:A,0)))*3)+(iferror(index(EPS!L:L,match(A117,EPS!A:A,0)),index(Ghosts!L:L,match(A117,Ghosts!A:A,0)))*3))*D117*(F117/48))</f>
        <v/>
      </c>
      <c r="AB117" s="42">
        <f t="shared" ref="AB117:AF117" si="121">if(iferror(search(AB$1,$I117),0)&gt;0,1,0)</f>
        <v>0</v>
      </c>
      <c r="AC117" s="42">
        <f t="shared" si="121"/>
        <v>0</v>
      </c>
      <c r="AD117" s="42">
        <f t="shared" si="121"/>
        <v>1</v>
      </c>
      <c r="AE117" s="42">
        <f t="shared" si="121"/>
        <v>1</v>
      </c>
      <c r="AF117" s="42">
        <f t="shared" si="121"/>
        <v>0</v>
      </c>
      <c r="AG117" s="25"/>
      <c r="AH117" s="25"/>
      <c r="AI117" s="25"/>
      <c r="AJ117" s="25"/>
      <c r="AK117" s="25"/>
      <c r="AL117" s="25"/>
    </row>
    <row r="118">
      <c r="A118" s="26" t="s">
        <v>234</v>
      </c>
      <c r="B118" s="25" t="str">
        <f t="array" ref="B118">iferror(index(FD!R:R,match($A118,FD!Q:Q,0)),index(DK!H:H,match($A118,DK!G:G,0)))</f>
        <v>LAC</v>
      </c>
      <c r="C118" s="25" t="str">
        <f t="array" ref="C118">iferror(index(FD!S:S,match($A118,FD!Q:Q,0)),index(DK!I:I,match($A118,DK!G:G,0)))</f>
        <v>SAS</v>
      </c>
      <c r="D118" s="28">
        <f t="array" ref="D118">((index(Pace!$B$2:$B$31,match($B118,Pace!$A$2:$A$31,0))*index(Pace!$B$2:$B$31,match($C118,Pace!$A$2:$A$31,0)))/Pace!$B$32)*1.025</f>
        <v>94.92152003</v>
      </c>
      <c r="E118" s="29">
        <f t="array" ref="E118">if(iferror(match($A118,Ghosts!A:A,0),0)&gt;0,0.18,((index(EPS!P:P,match($A118,EPS!A:A,0))*index(EPS!O:O,match($A118,EPS!A:A,0)))+(0.18*300))/(300+index(EPS!O:O,match($A118,EPS!A:A,0))))</f>
        <v>0.2713952234</v>
      </c>
      <c r="F118" s="30">
        <v>35.0</v>
      </c>
      <c r="G118" s="32"/>
      <c r="H118" s="34">
        <f t="shared" si="2"/>
        <v>41.56549322</v>
      </c>
      <c r="I118" s="35" t="str">
        <f t="array" ref="I118">iferror(index(DK!A:A,match($A118,DK!G:G,0)),"")</f>
        <v>PF/C</v>
      </c>
      <c r="J118" s="36">
        <f t="array" ref="J118">iferror(index(DK!C:C,match($A118,DK!G:G,0)),"")</f>
        <v>8600</v>
      </c>
      <c r="K118" s="28">
        <f t="array" ref="K118">iferror(if(or(H118=0,H118=""),"",(H118/index(DK!C:C,match(A118,DK!G:G,0))*1000)),"")</f>
        <v>4.833196886</v>
      </c>
      <c r="L118" s="28">
        <f t="array" ref="L118">iferror(if(or(H118="",H118=0),"",((H118^sqrt(3))/index(DK!C:C,match(A118,DK!G:G,0)))*100),"")</f>
        <v>7.399957775</v>
      </c>
      <c r="M118" s="34">
        <f t="shared" si="3"/>
        <v>40.79044378</v>
      </c>
      <c r="N118" s="35" t="str">
        <f t="array" ref="N118">iferror(index(FD!B:B,match($A118,FD!Q:Q,0)),"")</f>
        <v>PF</v>
      </c>
      <c r="O118" s="36">
        <f t="array" ref="O118">iferror(index(FD!H:H,match($A118,FD!Q:Q,0)),"")</f>
        <v>8400</v>
      </c>
      <c r="P118" s="28">
        <f t="array" ref="P118">iferror(if(or(M118=0,M118=""),"",(M118/index(FD!H:H,match(A118,FD!Q:Q,0))*1000)),"")</f>
        <v>4.856005212</v>
      </c>
      <c r="Q118" s="37">
        <f t="array" ref="Q118">iferror(if(or(M118="",M118=0),"",((M118^sqrt(3))/index(FD!H:H,match(A118,FD!Q:Q,0)))*100),"")</f>
        <v>7.333136072</v>
      </c>
      <c r="R118" s="38">
        <f t="shared" si="4"/>
        <v>20.03085962</v>
      </c>
      <c r="S118" s="39">
        <f t="array" ref="S118">if(R118="","", if(index(Index_of_Stuff!J:J,match(B118,Index_of_Stuff!F:F,0))&gt;0,(D118-index(Index_of_Stuff!J:J,match(B118,Index_of_Stuff!F:F,0)))*(R118/index(Index_of_Stuff!I:I,match(B118,Index_of_Stuff!F:F,0))),(D118/index(Index_of_Stuff!I:I,match(B118,Index_of_Stuff!F:F,0)))*R118))</f>
        <v>20.73090725</v>
      </c>
      <c r="T118" s="40">
        <f t="array" ref="T118">if(or($F118=0,$F118=""),"", iferror(index(EPS!B:B,match($A118,EPS!$A:$A,0)),index(Ghosts!B:B,match($A118,Ghosts!$A:$A,0)))*($S118/(($F118/48)*$D118)/$E118))</f>
        <v>0.1222825194</v>
      </c>
      <c r="U118" s="40">
        <f t="array" ref="U118">if(or($F118=0,$F118=""),"", iferror(index(EPS!D:D,match($A118,EPS!$A:$A,0)),index(Ghosts!D:D,match($A118,Ghosts!$A:$A,0)))*($S118/(($F118/48)*$D118)/$E118))</f>
        <v>0.007946156498</v>
      </c>
      <c r="V118" s="40">
        <f t="array" ref="V118">if(or($F118=0,$F118=""),"", iferror(index(EPS!F:F,match($A118,EPS!$A:$A,0)),index(Ghosts!F:F,match($A118,Ghosts!$A:$A,0)))*($S118/(($F118/48)*$D118)/$E118))</f>
        <v>0.07217758819</v>
      </c>
      <c r="W118" s="40">
        <f t="array" ref="W118">if(or($F118=0,$F118=""),"", iferror(index(EPS!M:M,match($A118,EPS!$A:$A,0)),index(Ghosts!M:M,match($A118,Ghosts!$A:$A,0)))*($S118/(($F118/48)*$D118)/$E118))</f>
        <v>0.03332971198</v>
      </c>
      <c r="X118" s="39">
        <f t="shared" si="5"/>
        <v>22.6944029</v>
      </c>
      <c r="Y118" s="41">
        <f t="array" ref="Y118">if(or(F118=0,F118=""),"",((iferror(index(EPS!H:H,match(A118,EPS!A:A,0)),index(Ghosts!H:H,match(A118,Ghosts!A:A,0)))*1.25)+(iferror(index(EPS!I:I,match(A118,EPS!A:A,0)),index(Ghosts!I:I,match(A118,Ghosts!A:A,0)))*1.25)+(iferror(index(EPS!J:J,match(A118,EPS!A:A,0)),index(Ghosts!J:J,match(A118,Ghosts!A:A,0)))*1.5)+(iferror(index(EPS!K:K,match(A118,EPS!A:A,0)),index(Ghosts!K:K,match(A118,Ghosts!A:A,0)))*2)+(iferror(index(EPS!L:L,match(A118,EPS!A:A,0)),index(Ghosts!L:L,match(A118,Ghosts!A:A,0)))*2))*D118*(F118/48))</f>
        <v>18.87109032</v>
      </c>
      <c r="Z118" s="41">
        <f t="shared" si="6"/>
        <v>21.265977</v>
      </c>
      <c r="AA118" s="41">
        <f t="array" ref="AA118">if(or(F118=0,F118=""),"",((iferror(index(EPS!H:H,match(A118,EPS!A:A,0)),index(Ghosts!H:H,match(A118,Ghosts!A:A,0)))*1.2)+(iferror(index(EPS!I:I,match(A118,EPS!A:A,0)),index(Ghosts!I:I,match(A118,Ghosts!A:A,0)))*1.2)+(iferror(index(EPS!J:J,match(A118,EPS!A:A,0)),index(Ghosts!J:J,match(A118,Ghosts!A:A,0)))*1.5)+(iferror(index(EPS!K:K,match(A118,EPS!A:A,0)),index(Ghosts!K:K,match(A118,Ghosts!A:A,0)))*3)+(iferror(index(EPS!L:L,match(A118,EPS!A:A,0)),index(Ghosts!L:L,match(A118,Ghosts!A:A,0)))*3))*D118*(F118/48))</f>
        <v>19.52446678</v>
      </c>
      <c r="AB118" s="42">
        <f t="shared" ref="AB118:AF118" si="122">if(iferror(search(AB$1,$I118),0)&gt;0,1,0)</f>
        <v>0</v>
      </c>
      <c r="AC118" s="42">
        <f t="shared" si="122"/>
        <v>0</v>
      </c>
      <c r="AD118" s="42">
        <f t="shared" si="122"/>
        <v>0</v>
      </c>
      <c r="AE118" s="42">
        <f t="shared" si="122"/>
        <v>1</v>
      </c>
      <c r="AF118" s="42">
        <f t="shared" si="122"/>
        <v>1</v>
      </c>
      <c r="AG118" s="25"/>
      <c r="AH118" s="25"/>
      <c r="AI118" s="25"/>
      <c r="AJ118" s="25"/>
      <c r="AK118" s="25"/>
      <c r="AL118" s="25"/>
    </row>
    <row r="119">
      <c r="A119" s="26" t="s">
        <v>239</v>
      </c>
      <c r="B119" s="25" t="str">
        <f t="array" ref="B119">iferror(index(FD!R:R,match($A119,FD!Q:Q,0)),index(DK!H:H,match($A119,DK!G:G,0)))</f>
        <v>LAC</v>
      </c>
      <c r="C119" s="25" t="str">
        <f t="array" ref="C119">iferror(index(FD!S:S,match($A119,FD!Q:Q,0)),index(DK!I:I,match($A119,DK!G:G,0)))</f>
        <v>SAS</v>
      </c>
      <c r="D119" s="28">
        <f t="array" ref="D119">((index(Pace!$B$2:$B$31,match($B119,Pace!$A$2:$A$31,0))*index(Pace!$B$2:$B$31,match($C119,Pace!$A$2:$A$31,0)))/Pace!$B$32)*1.025</f>
        <v>94.92152003</v>
      </c>
      <c r="E119" s="29">
        <f t="array" ref="E119">if(iferror(match($A119,Ghosts!A:A,0),0)&gt;0,0.18,((index(EPS!P:P,match($A119,EPS!A:A,0))*index(EPS!O:O,match($A119,EPS!A:A,0)))+(0.18*300))/(300+index(EPS!O:O,match($A119,EPS!A:A,0))))</f>
        <v>0.1552134412</v>
      </c>
      <c r="F119" s="30">
        <v>33.0</v>
      </c>
      <c r="G119" s="33"/>
      <c r="H119" s="34">
        <f t="shared" si="2"/>
        <v>33.53558755</v>
      </c>
      <c r="I119" s="35" t="str">
        <f t="array" ref="I119">iferror(index(DK!A:A,match($A119,DK!G:G,0)),"")</f>
        <v>C</v>
      </c>
      <c r="J119" s="36">
        <f t="array" ref="J119">iferror(index(DK!C:C,match($A119,DK!G:G,0)),"")</f>
        <v>7000</v>
      </c>
      <c r="K119" s="28">
        <f t="array" ref="K119">iferror(if(or(H119=0,H119=""),"",(H119/index(DK!C:C,match(A119,DK!G:G,0))*1000)),"")</f>
        <v>4.790798222</v>
      </c>
      <c r="L119" s="28">
        <f t="array" ref="L119">iferror(if(or(H119="",H119=0),"",((H119^sqrt(3))/index(DK!C:C,match(A119,DK!G:G,0)))*100),"")</f>
        <v>6.26838583</v>
      </c>
      <c r="M119" s="34">
        <f t="shared" si="3"/>
        <v>34.55572606</v>
      </c>
      <c r="N119" s="35" t="str">
        <f t="array" ref="N119">iferror(index(FD!B:B,match($A119,FD!Q:Q,0)),"")</f>
        <v>C</v>
      </c>
      <c r="O119" s="36">
        <f t="array" ref="O119">iferror(index(FD!H:H,match($A119,FD!Q:Q,0)),"")</f>
        <v>7600</v>
      </c>
      <c r="P119" s="28">
        <f t="array" ref="P119">iferror(if(or(M119=0,M119=""),"",(M119/index(FD!H:H,match(A119,FD!Q:Q,0))*1000)),"")</f>
        <v>4.546806061</v>
      </c>
      <c r="Q119" s="37">
        <f t="array" ref="Q119">iferror(if(or(M119="",M119=0),"",((M119^sqrt(3))/index(FD!H:H,match(A119,FD!Q:Q,0)))*100),"")</f>
        <v>6.081087538</v>
      </c>
      <c r="R119" s="38">
        <f t="shared" si="4"/>
        <v>9.728843438</v>
      </c>
      <c r="S119" s="39">
        <f t="array" ref="S119">if(R119="","", if(index(Index_of_Stuff!J:J,match(B119,Index_of_Stuff!F:F,0))&gt;0,(D119-index(Index_of_Stuff!J:J,match(B119,Index_of_Stuff!F:F,0)))*(R119/index(Index_of_Stuff!I:I,match(B119,Index_of_Stuff!F:F,0))),(D119/index(Index_of_Stuff!I:I,match(B119,Index_of_Stuff!F:F,0)))*R119))</f>
        <v>10.0688515</v>
      </c>
      <c r="T119" s="40">
        <f t="array" ref="T119">if(or($F119=0,$F119=""),"", iferror(index(EPS!B:B,match($A119,EPS!$A:$A,0)),index(Ghosts!B:B,match($A119,Ghosts!$A:$A,0)))*($S119/(($F119/48)*$D119)/$E119))</f>
        <v>0.07057836123</v>
      </c>
      <c r="U119" s="40">
        <f t="array" ref="U119">if(or($F119=0,$F119=""),"", iferror(index(EPS!D:D,match($A119,EPS!$A:$A,0)),index(Ghosts!D:D,match($A119,Ghosts!$A:$A,0)))*($S119/(($F119/48)*$D119)/$E119))</f>
        <v>0</v>
      </c>
      <c r="V119" s="40">
        <f t="array" ref="V119">if(or($F119=0,$F119=""),"", iferror(index(EPS!F:F,match($A119,EPS!$A:$A,0)),index(Ghosts!F:F,match($A119,Ghosts!$A:$A,0)))*($S119/(($F119/48)*$D119)/$E119))</f>
        <v>0.03697908504</v>
      </c>
      <c r="W119" s="40">
        <f t="array" ref="W119">if(or($F119=0,$F119=""),"", iferror(index(EPS!M:M,match($A119,EPS!$A:$A,0)),index(Ghosts!M:M,match($A119,Ghosts!$A:$A,0)))*($S119/(($F119/48)*$D119)/$E119))</f>
        <v>0.01749548109</v>
      </c>
      <c r="X119" s="39">
        <f t="shared" si="5"/>
        <v>11.05401879</v>
      </c>
      <c r="Y119" s="41">
        <f t="array" ref="Y119">if(or(F119=0,F119=""),"",((iferror(index(EPS!H:H,match(A119,EPS!A:A,0)),index(Ghosts!H:H,match(A119,Ghosts!A:A,0)))*1.25)+(iferror(index(EPS!I:I,match(A119,EPS!A:A,0)),index(Ghosts!I:I,match(A119,Ghosts!A:A,0)))*1.25)+(iferror(index(EPS!J:J,match(A119,EPS!A:A,0)),index(Ghosts!J:J,match(A119,Ghosts!A:A,0)))*1.5)+(iferror(index(EPS!K:K,match(A119,EPS!A:A,0)),index(Ghosts!K:K,match(A119,Ghosts!A:A,0)))*2)+(iferror(index(EPS!L:L,match(A119,EPS!A:A,0)),index(Ghosts!L:L,match(A119,Ghosts!A:A,0)))*2))*D119*(F119/48))</f>
        <v>22.48156876</v>
      </c>
      <c r="Z119" s="41">
        <f t="shared" si="6"/>
        <v>10.48315397</v>
      </c>
      <c r="AA119" s="41">
        <f t="array" ref="AA119">if(or(F119=0,F119=""),"",((iferror(index(EPS!H:H,match(A119,EPS!A:A,0)),index(Ghosts!H:H,match(A119,Ghosts!A:A,0)))*1.2)+(iferror(index(EPS!I:I,match(A119,EPS!A:A,0)),index(Ghosts!I:I,match(A119,Ghosts!A:A,0)))*1.2)+(iferror(index(EPS!J:J,match(A119,EPS!A:A,0)),index(Ghosts!J:J,match(A119,Ghosts!A:A,0)))*1.5)+(iferror(index(EPS!K:K,match(A119,EPS!A:A,0)),index(Ghosts!K:K,match(A119,Ghosts!A:A,0)))*3)+(iferror(index(EPS!L:L,match(A119,EPS!A:A,0)),index(Ghosts!L:L,match(A119,Ghosts!A:A,0)))*3))*D119*(F119/48))</f>
        <v>24.07257209</v>
      </c>
      <c r="AB119" s="42">
        <f t="shared" ref="AB119:AF119" si="123">if(iferror(search(AB$1,$I119),0)&gt;0,1,0)</f>
        <v>0</v>
      </c>
      <c r="AC119" s="42">
        <f t="shared" si="123"/>
        <v>0</v>
      </c>
      <c r="AD119" s="42">
        <f t="shared" si="123"/>
        <v>0</v>
      </c>
      <c r="AE119" s="42">
        <f t="shared" si="123"/>
        <v>0</v>
      </c>
      <c r="AF119" s="42">
        <f t="shared" si="123"/>
        <v>1</v>
      </c>
      <c r="AG119" s="25"/>
      <c r="AH119" s="25"/>
      <c r="AI119" s="25"/>
      <c r="AJ119" s="25"/>
      <c r="AK119" s="25"/>
      <c r="AL119" s="25"/>
    </row>
    <row r="120">
      <c r="A120" s="26" t="s">
        <v>241</v>
      </c>
      <c r="B120" s="25" t="str">
        <f t="array" ref="B120">iferror(index(FD!R:R,match($A120,FD!Q:Q,0)),index(DK!H:H,match($A120,DK!G:G,0)))</f>
        <v>LAC</v>
      </c>
      <c r="C120" s="25" t="str">
        <f t="array" ref="C120">iferror(index(FD!S:S,match($A120,FD!Q:Q,0)),index(DK!I:I,match($A120,DK!G:G,0)))</f>
        <v>SAS</v>
      </c>
      <c r="D120" s="28">
        <f t="array" ref="D120">((index(Pace!$B$2:$B$31,match($B120,Pace!$A$2:$A$31,0))*index(Pace!$B$2:$B$31,match($C120,Pace!$A$2:$A$31,0)))/Pace!$B$32)*1.025</f>
        <v>94.92152003</v>
      </c>
      <c r="E120" s="29">
        <f t="array" ref="E120">if(iferror(match($A120,Ghosts!A:A,0),0)&gt;0,0.18,((index(EPS!P:P,match($A120,EPS!A:A,0))*index(EPS!O:O,match($A120,EPS!A:A,0)))+(0.18*300))/(300+index(EPS!O:O,match($A120,EPS!A:A,0))))</f>
        <v>0.163885263</v>
      </c>
      <c r="F120" s="30">
        <v>32.0</v>
      </c>
      <c r="G120" s="32"/>
      <c r="H120" s="34">
        <f t="shared" si="2"/>
        <v>24.32962155</v>
      </c>
      <c r="I120" s="35" t="str">
        <f t="array" ref="I120">iferror(index(DK!A:A,match($A120,DK!G:G,0)),"")</f>
        <v>PG/SG</v>
      </c>
      <c r="J120" s="36">
        <f t="array" ref="J120">iferror(index(DK!C:C,match($A120,DK!G:G,0)),"")</f>
        <v>5800</v>
      </c>
      <c r="K120" s="28">
        <f t="array" ref="K120">iferror(if(or(H120=0,H120=""),"",(H120/index(DK!C:C,match(A120,DK!G:G,0))*1000)),"")</f>
        <v>4.194762336</v>
      </c>
      <c r="L120" s="28">
        <f t="array" ref="L120">iferror(if(or(H120="",H120=0),"",((H120^sqrt(3))/index(DK!C:C,match(A120,DK!G:G,0)))*100),"")</f>
        <v>4.339391808</v>
      </c>
      <c r="M120" s="34">
        <f t="shared" si="3"/>
        <v>24.10112129</v>
      </c>
      <c r="N120" s="35" t="str">
        <f t="array" ref="N120">iferror(index(FD!B:B,match($A120,FD!Q:Q,0)),"")</f>
        <v>PG</v>
      </c>
      <c r="O120" s="36">
        <f t="array" ref="O120">iferror(index(FD!H:H,match($A120,FD!Q:Q,0)),"")</f>
        <v>5800</v>
      </c>
      <c r="P120" s="28">
        <f t="array" ref="P120">iferror(if(or(M120=0,M120=""),"",(M120/index(FD!H:H,match(A120,FD!Q:Q,0))*1000)),"")</f>
        <v>4.15536574</v>
      </c>
      <c r="Q120" s="37">
        <f t="array" ref="Q120">iferror(if(or(M120="",M120=0),"",((M120^sqrt(3))/index(FD!H:H,match(A120,FD!Q:Q,0)))*100),"")</f>
        <v>4.269045057</v>
      </c>
      <c r="R120" s="38">
        <f t="shared" si="4"/>
        <v>10.03915916</v>
      </c>
      <c r="S120" s="39">
        <f t="array" ref="S120">if(R120="","", if(index(Index_of_Stuff!J:J,match(B120,Index_of_Stuff!F:F,0))&gt;0,(D120-index(Index_of_Stuff!J:J,match(B120,Index_of_Stuff!F:F,0)))*(R120/index(Index_of_Stuff!I:I,match(B120,Index_of_Stuff!F:F,0))),(D120/index(Index_of_Stuff!I:I,match(B120,Index_of_Stuff!F:F,0)))*R120))</f>
        <v>10.39001228</v>
      </c>
      <c r="T120" s="40">
        <f t="array" ref="T120">if(or($F120=0,$F120=""),"", iferror(index(EPS!B:B,match($A120,EPS!$A:$A,0)),index(Ghosts!B:B,match($A120,Ghosts!$A:$A,0)))*($S120/(($F120/48)*$D120)/$E120))</f>
        <v>0.03005550214</v>
      </c>
      <c r="U120" s="40">
        <f t="array" ref="U120">if(or($F120=0,$F120=""),"", iferror(index(EPS!D:D,match($A120,EPS!$A:$A,0)),index(Ghosts!D:D,match($A120,Ghosts!$A:$A,0)))*($S120/(($F120/48)*$D120)/$E120))</f>
        <v>0.02664921189</v>
      </c>
      <c r="V120" s="40">
        <f t="array" ref="V120">if(or($F120=0,$F120=""),"", iferror(index(EPS!F:F,match($A120,EPS!$A:$A,0)),index(Ghosts!F:F,match($A120,Ghosts!$A:$A,0)))*($S120/(($F120/48)*$D120)/$E120))</f>
        <v>0.01763256125</v>
      </c>
      <c r="W120" s="40">
        <f t="array" ref="W120">if(or($F120=0,$F120=""),"", iferror(index(EPS!M:M,match($A120,EPS!$A:$A,0)),index(Ghosts!M:M,match($A120,Ghosts!$A:$A,0)))*($S120/(($F120/48)*$D120)/$E120))</f>
        <v>0.02304255164</v>
      </c>
      <c r="X120" s="39">
        <f t="shared" si="5"/>
        <v>10.09297557</v>
      </c>
      <c r="Y120" s="41">
        <f t="array" ref="Y120">if(or(F120=0,F120=""),"",((iferror(index(EPS!H:H,match(A120,EPS!A:A,0)),index(Ghosts!H:H,match(A120,Ghosts!A:A,0)))*1.25)+(iferror(index(EPS!I:I,match(A120,EPS!A:A,0)),index(Ghosts!I:I,match(A120,Ghosts!A:A,0)))*1.25)+(iferror(index(EPS!J:J,match(A120,EPS!A:A,0)),index(Ghosts!J:J,match(A120,Ghosts!A:A,0)))*1.5)+(iferror(index(EPS!K:K,match(A120,EPS!A:A,0)),index(Ghosts!K:K,match(A120,Ghosts!A:A,0)))*2)+(iferror(index(EPS!L:L,match(A120,EPS!A:A,0)),index(Ghosts!L:L,match(A120,Ghosts!A:A,0)))*2))*D120*(F120/48))</f>
        <v>14.23664598</v>
      </c>
      <c r="Z120" s="41">
        <f t="shared" si="6"/>
        <v>8.520702992</v>
      </c>
      <c r="AA120" s="41">
        <f t="array" ref="AA120">if(or(F120=0,F120=""),"",((iferror(index(EPS!H:H,match(A120,EPS!A:A,0)),index(Ghosts!H:H,match(A120,Ghosts!A:A,0)))*1.2)+(iferror(index(EPS!I:I,match(A120,EPS!A:A,0)),index(Ghosts!I:I,match(A120,Ghosts!A:A,0)))*1.2)+(iferror(index(EPS!J:J,match(A120,EPS!A:A,0)),index(Ghosts!J:J,match(A120,Ghosts!A:A,0)))*1.5)+(iferror(index(EPS!K:K,match(A120,EPS!A:A,0)),index(Ghosts!K:K,match(A120,Ghosts!A:A,0)))*3)+(iferror(index(EPS!L:L,match(A120,EPS!A:A,0)),index(Ghosts!L:L,match(A120,Ghosts!A:A,0)))*3))*D120*(F120/48))</f>
        <v>15.5804183</v>
      </c>
      <c r="AB120" s="42">
        <f t="shared" ref="AB120:AF120" si="124">if(iferror(search(AB$1,$I120),0)&gt;0,1,0)</f>
        <v>1</v>
      </c>
      <c r="AC120" s="42">
        <f t="shared" si="124"/>
        <v>1</v>
      </c>
      <c r="AD120" s="42">
        <f t="shared" si="124"/>
        <v>0</v>
      </c>
      <c r="AE120" s="42">
        <f t="shared" si="124"/>
        <v>0</v>
      </c>
      <c r="AF120" s="42">
        <f t="shared" si="124"/>
        <v>0</v>
      </c>
      <c r="AG120" s="25"/>
      <c r="AH120" s="25"/>
      <c r="AI120" s="25"/>
      <c r="AJ120" s="25"/>
      <c r="AK120" s="25"/>
      <c r="AL120" s="25"/>
    </row>
    <row r="121">
      <c r="A121" s="26" t="s">
        <v>247</v>
      </c>
      <c r="B121" s="25" t="str">
        <f t="array" ref="B121">iferror(index(FD!R:R,match($A121,FD!Q:Q,0)),index(DK!H:H,match($A121,DK!G:G,0)))</f>
        <v>LAC</v>
      </c>
      <c r="C121" s="25" t="str">
        <f t="array" ref="C121">iferror(index(FD!S:S,match($A121,FD!Q:Q,0)),index(DK!I:I,match($A121,DK!G:G,0)))</f>
        <v>SAS</v>
      </c>
      <c r="D121" s="28">
        <f t="array" ref="D121">((index(Pace!$B$2:$B$31,match($B121,Pace!$A$2:$A$31,0))*index(Pace!$B$2:$B$31,match($C121,Pace!$A$2:$A$31,0)))/Pace!$B$32)*1.025</f>
        <v>94.92152003</v>
      </c>
      <c r="E121" s="29">
        <f t="array" ref="E121">if(iferror(match($A121,Ghosts!A:A,0),0)&gt;0,0.18,((index(EPS!P:P,match($A121,EPS!A:A,0))*index(EPS!O:O,match($A121,EPS!A:A,0)))+(0.18*300))/(300+index(EPS!O:O,match($A121,EPS!A:A,0))))</f>
        <v>0.1366401062</v>
      </c>
      <c r="F121" s="30">
        <v>32.0</v>
      </c>
      <c r="G121" s="33"/>
      <c r="H121" s="34">
        <f t="shared" si="2"/>
        <v>18.78946784</v>
      </c>
      <c r="I121" s="35" t="str">
        <f t="array" ref="I121">iferror(index(DK!A:A,match($A121,DK!G:G,0)),"")</f>
        <v>SF/PF</v>
      </c>
      <c r="J121" s="36">
        <f t="array" ref="J121">iferror(index(DK!C:C,match($A121,DK!G:G,0)),"")</f>
        <v>3400</v>
      </c>
      <c r="K121" s="28">
        <f t="array" ref="K121">iferror(if(or(H121=0,H121=""),"",(H121/index(DK!C:C,match(A121,DK!G:G,0))*1000)),"")</f>
        <v>5.52631407</v>
      </c>
      <c r="L121" s="28">
        <f t="array" ref="L121">iferror(if(or(H121="",H121=0),"",((H121^sqrt(3))/index(DK!C:C,match(A121,DK!G:G,0)))*100),"")</f>
        <v>4.731574547</v>
      </c>
      <c r="M121" s="34">
        <f t="shared" si="3"/>
        <v>19.2296342</v>
      </c>
      <c r="N121" s="35" t="str">
        <f t="array" ref="N121">iferror(index(FD!B:B,match($A121,FD!Q:Q,0)),"")</f>
        <v>SF</v>
      </c>
      <c r="O121" s="36">
        <f t="array" ref="O121">iferror(index(FD!H:H,match($A121,FD!Q:Q,0)),"")</f>
        <v>4400</v>
      </c>
      <c r="P121" s="28">
        <f t="array" ref="P121">iferror(if(or(M121=0,M121=""),"",(M121/index(FD!H:H,match(A121,FD!Q:Q,0))*1000)),"")</f>
        <v>4.370371409</v>
      </c>
      <c r="Q121" s="37">
        <f t="array" ref="Q121">iferror(if(or(M121="",M121=0),"",((M121^sqrt(3))/index(FD!H:H,match(A121,FD!Q:Q,0)))*100),"")</f>
        <v>3.805838635</v>
      </c>
      <c r="R121" s="38">
        <f t="shared" si="4"/>
        <v>8.167449336</v>
      </c>
      <c r="S121" s="39">
        <f t="array" ref="S121">if(R121="","", if(index(Index_of_Stuff!J:J,match(B121,Index_of_Stuff!F:F,0))&gt;0,(D121-index(Index_of_Stuff!J:J,match(B121,Index_of_Stuff!F:F,0)))*(R121/index(Index_of_Stuff!I:I,match(B121,Index_of_Stuff!F:F,0))),(D121/index(Index_of_Stuff!I:I,match(B121,Index_of_Stuff!F:F,0)))*R121))</f>
        <v>8.452889086</v>
      </c>
      <c r="T121" s="40">
        <f t="array" ref="T121">if(or($F121=0,$F121=""),"", iferror(index(EPS!B:B,match($A121,EPS!$A:$A,0)),index(Ghosts!B:B,match($A121,Ghosts!$A:$A,0)))*($S121/(($F121/48)*$D121)/$E121))</f>
        <v>0.03304229883</v>
      </c>
      <c r="U121" s="40">
        <f t="array" ref="U121">if(or($F121=0,$F121=""),"", iferror(index(EPS!D:D,match($A121,EPS!$A:$A,0)),index(Ghosts!D:D,match($A121,Ghosts!$A:$A,0)))*($S121/(($F121/48)*$D121)/$E121))</f>
        <v>0.01681442426</v>
      </c>
      <c r="V121" s="40">
        <f t="array" ref="V121">if(or($F121=0,$F121=""),"", iferror(index(EPS!F:F,match($A121,EPS!$A:$A,0)),index(Ghosts!F:F,match($A121,Ghosts!$A:$A,0)))*($S121/(($F121/48)*$D121)/$E121))</f>
        <v>0.01251305991</v>
      </c>
      <c r="W121" s="40">
        <f t="array" ref="W121">if(or($F121=0,$F121=""),"", iferror(index(EPS!M:M,match($A121,EPS!$A:$A,0)),index(Ghosts!M:M,match($A121,Ghosts!$A:$A,0)))*($S121/(($F121/48)*$D121)/$E121))</f>
        <v>0.01290409303</v>
      </c>
      <c r="X121" s="39">
        <f t="shared" si="5"/>
        <v>8.289565697</v>
      </c>
      <c r="Y121" s="41">
        <f t="array" ref="Y121">if(or(F121=0,F121=""),"",((iferror(index(EPS!H:H,match(A121,EPS!A:A,0)),index(Ghosts!H:H,match(A121,Ghosts!A:A,0)))*1.25)+(iferror(index(EPS!I:I,match(A121,EPS!A:A,0)),index(Ghosts!I:I,match(A121,Ghosts!A:A,0)))*1.25)+(iferror(index(EPS!J:J,match(A121,EPS!A:A,0)),index(Ghosts!J:J,match(A121,Ghosts!A:A,0)))*1.5)+(iferror(index(EPS!K:K,match(A121,EPS!A:A,0)),index(Ghosts!K:K,match(A121,Ghosts!A:A,0)))*2)+(iferror(index(EPS!L:L,match(A121,EPS!A:A,0)),index(Ghosts!L:L,match(A121,Ghosts!A:A,0)))*2))*D121*(F121/48))</f>
        <v>10.49990214</v>
      </c>
      <c r="Z121" s="41">
        <f t="shared" si="6"/>
        <v>7.349256753</v>
      </c>
      <c r="AA121" s="41">
        <f t="array" ref="AA121">if(or(F121=0,F121=""),"",((iferror(index(EPS!H:H,match(A121,EPS!A:A,0)),index(Ghosts!H:H,match(A121,Ghosts!A:A,0)))*1.2)+(iferror(index(EPS!I:I,match(A121,EPS!A:A,0)),index(Ghosts!I:I,match(A121,Ghosts!A:A,0)))*1.2)+(iferror(index(EPS!J:J,match(A121,EPS!A:A,0)),index(Ghosts!J:J,match(A121,Ghosts!A:A,0)))*1.5)+(iferror(index(EPS!K:K,match(A121,EPS!A:A,0)),index(Ghosts!K:K,match(A121,Ghosts!A:A,0)))*3)+(iferror(index(EPS!L:L,match(A121,EPS!A:A,0)),index(Ghosts!L:L,match(A121,Ghosts!A:A,0)))*3))*D121*(F121/48))</f>
        <v>11.88037745</v>
      </c>
      <c r="AB121" s="42">
        <f t="shared" ref="AB121:AF121" si="125">if(iferror(search(AB$1,$I121),0)&gt;0,1,0)</f>
        <v>0</v>
      </c>
      <c r="AC121" s="42">
        <f t="shared" si="125"/>
        <v>0</v>
      </c>
      <c r="AD121" s="42">
        <f t="shared" si="125"/>
        <v>1</v>
      </c>
      <c r="AE121" s="42">
        <f t="shared" si="125"/>
        <v>1</v>
      </c>
      <c r="AF121" s="42">
        <f t="shared" si="125"/>
        <v>0</v>
      </c>
      <c r="AG121" s="25"/>
      <c r="AH121" s="25"/>
      <c r="AI121" s="25"/>
      <c r="AJ121" s="25"/>
      <c r="AK121" s="25"/>
      <c r="AL121" s="25"/>
    </row>
    <row r="122">
      <c r="A122" s="26" t="s">
        <v>243</v>
      </c>
      <c r="B122" s="25" t="str">
        <f t="array" ref="B122">iferror(index(FD!R:R,match($A122,FD!Q:Q,0)),index(DK!H:H,match($A122,DK!G:G,0)))</f>
        <v>LAC</v>
      </c>
      <c r="C122" s="25" t="str">
        <f t="array" ref="C122">iferror(index(FD!S:S,match($A122,FD!Q:Q,0)),index(DK!I:I,match($A122,DK!G:G,0)))</f>
        <v>SAS</v>
      </c>
      <c r="D122" s="28">
        <f t="array" ref="D122">((index(Pace!$B$2:$B$31,match($B122,Pace!$A$2:$A$31,0))*index(Pace!$B$2:$B$31,match($C122,Pace!$A$2:$A$31,0)))/Pace!$B$32)*1.025</f>
        <v>94.92152003</v>
      </c>
      <c r="E122" s="29">
        <f t="array" ref="E122">if(iferror(match($A122,Ghosts!A:A,0),0)&gt;0,0.18,((index(EPS!P:P,match($A122,EPS!A:A,0))*index(EPS!O:O,match($A122,EPS!A:A,0)))+(0.18*300))/(300+index(EPS!O:O,match($A122,EPS!A:A,0))))</f>
        <v>0.2025840708</v>
      </c>
      <c r="F122" s="30">
        <v>31.0</v>
      </c>
      <c r="G122" s="33"/>
      <c r="H122" s="34">
        <f t="shared" si="2"/>
        <v>20.81197233</v>
      </c>
      <c r="I122" s="35" t="str">
        <f t="array" ref="I122">iferror(index(DK!A:A,match($A122,DK!G:G,0)),"")</f>
        <v>PG/SG</v>
      </c>
      <c r="J122" s="36">
        <f t="array" ref="J122">iferror(index(DK!C:C,match($A122,DK!G:G,0)),"")</f>
        <v>4900</v>
      </c>
      <c r="K122" s="28">
        <f t="array" ref="K122">iferror(if(or(H122=0,H122=""),"",(H122/index(DK!C:C,match(A122,DK!G:G,0))*1000)),"")</f>
        <v>4.247341292</v>
      </c>
      <c r="L122" s="28">
        <f t="array" ref="L122">iferror(if(or(H122="",H122=0),"",((H122^sqrt(3))/index(DK!C:C,match(A122,DK!G:G,0)))*100),"")</f>
        <v>3.919127853</v>
      </c>
      <c r="M122" s="34">
        <f t="shared" si="3"/>
        <v>20.30479976</v>
      </c>
      <c r="N122" s="35" t="str">
        <f t="array" ref="N122">iferror(index(FD!B:B,match($A122,FD!Q:Q,0)),"")</f>
        <v>SG</v>
      </c>
      <c r="O122" s="36">
        <f t="array" ref="O122">iferror(index(FD!H:H,match($A122,FD!Q:Q,0)),"")</f>
        <v>4700</v>
      </c>
      <c r="P122" s="28">
        <f t="array" ref="P122">iferror(if(or(M122=0,M122=""),"",(M122/index(FD!H:H,match(A122,FD!Q:Q,0))*1000)),"")</f>
        <v>4.320170162</v>
      </c>
      <c r="Q122" s="37">
        <f t="array" ref="Q122">iferror(if(or(M122="",M122=0),"",((M122^sqrt(3))/index(FD!H:H,match(A122,FD!Q:Q,0)))*100),"")</f>
        <v>3.914979979</v>
      </c>
      <c r="R122" s="38">
        <f t="shared" si="4"/>
        <v>12.44802516</v>
      </c>
      <c r="S122" s="39">
        <f t="array" ref="S122">if(R122="","", if(index(Index_of_Stuff!J:J,match(B122,Index_of_Stuff!F:F,0))&gt;0,(D122-index(Index_of_Stuff!J:J,match(B122,Index_of_Stuff!F:F,0)))*(R122/index(Index_of_Stuff!I:I,match(B122,Index_of_Stuff!F:F,0))),(D122/index(Index_of_Stuff!I:I,match(B122,Index_of_Stuff!F:F,0)))*R122))</f>
        <v>12.88306443</v>
      </c>
      <c r="T122" s="40">
        <f t="array" ref="T122">if(or($F122=0,$F122=""),"", iferror(index(EPS!B:B,match($A122,EPS!$A:$A,0)),index(Ghosts!B:B,match($A122,Ghosts!$A:$A,0)))*($S122/(($F122/48)*$D122)/$E122))</f>
        <v>0.0513492309</v>
      </c>
      <c r="U122" s="40">
        <f t="array" ref="U122">if(or($F122=0,$F122=""),"", iferror(index(EPS!D:D,match($A122,EPS!$A:$A,0)),index(Ghosts!D:D,match($A122,Ghosts!$A:$A,0)))*($S122/(($F122/48)*$D122)/$E122))</f>
        <v>0.0212658431</v>
      </c>
      <c r="V122" s="40">
        <f t="array" ref="V122">if(or($F122=0,$F122=""),"", iferror(index(EPS!F:F,match($A122,EPS!$A:$A,0)),index(Ghosts!F:F,match($A122,Ghosts!$A:$A,0)))*($S122/(($F122/48)*$D122)/$E122))</f>
        <v>0.02977218034</v>
      </c>
      <c r="W122" s="40">
        <f t="array" ref="W122">if(or($F122=0,$F122=""),"", iferror(index(EPS!M:M,match($A122,EPS!$A:$A,0)),index(Ghosts!M:M,match($A122,Ghosts!$A:$A,0)))*($S122/(($F122/48)*$D122)/$E122))</f>
        <v>0.02417044606</v>
      </c>
      <c r="X122" s="39">
        <f t="shared" si="5"/>
        <v>11.94289112</v>
      </c>
      <c r="Y122" s="41">
        <f t="array" ref="Y122">if(or(F122=0,F122=""),"",((iferror(index(EPS!H:H,match(A122,EPS!A:A,0)),index(Ghosts!H:H,match(A122,Ghosts!A:A,0)))*1.25)+(iferror(index(EPS!I:I,match(A122,EPS!A:A,0)),index(Ghosts!I:I,match(A122,Ghosts!A:A,0)))*1.25)+(iferror(index(EPS!J:J,match(A122,EPS!A:A,0)),index(Ghosts!J:J,match(A122,Ghosts!A:A,0)))*1.5)+(iferror(index(EPS!K:K,match(A122,EPS!A:A,0)),index(Ghosts!K:K,match(A122,Ghosts!A:A,0)))*2)+(iferror(index(EPS!L:L,match(A122,EPS!A:A,0)),index(Ghosts!L:L,match(A122,Ghosts!A:A,0)))*2))*D122*(F122/48))</f>
        <v>8.869081213</v>
      </c>
      <c r="Z122" s="41">
        <f t="shared" si="6"/>
        <v>10.55018976</v>
      </c>
      <c r="AA122" s="41">
        <f t="array" ref="AA122">if(or(F122=0,F122=""),"",((iferror(index(EPS!H:H,match(A122,EPS!A:A,0)),index(Ghosts!H:H,match(A122,Ghosts!A:A,0)))*1.2)+(iferror(index(EPS!I:I,match(A122,EPS!A:A,0)),index(Ghosts!I:I,match(A122,Ghosts!A:A,0)))*1.2)+(iferror(index(EPS!J:J,match(A122,EPS!A:A,0)),index(Ghosts!J:J,match(A122,Ghosts!A:A,0)))*1.5)+(iferror(index(EPS!K:K,match(A122,EPS!A:A,0)),index(Ghosts!K:K,match(A122,Ghosts!A:A,0)))*3)+(iferror(index(EPS!L:L,match(A122,EPS!A:A,0)),index(Ghosts!L:L,match(A122,Ghosts!A:A,0)))*3))*D122*(F122/48))</f>
        <v>9.754610006</v>
      </c>
      <c r="AB122" s="42">
        <f t="shared" ref="AB122:AF122" si="126">if(iferror(search(AB$1,$I122),0)&gt;0,1,0)</f>
        <v>1</v>
      </c>
      <c r="AC122" s="42">
        <f t="shared" si="126"/>
        <v>1</v>
      </c>
      <c r="AD122" s="42">
        <f t="shared" si="126"/>
        <v>0</v>
      </c>
      <c r="AE122" s="42">
        <f t="shared" si="126"/>
        <v>0</v>
      </c>
      <c r="AF122" s="42">
        <f t="shared" si="126"/>
        <v>0</v>
      </c>
      <c r="AG122" s="25"/>
      <c r="AH122" s="25"/>
      <c r="AI122" s="25"/>
      <c r="AJ122" s="25"/>
      <c r="AK122" s="25"/>
      <c r="AL122" s="25"/>
    </row>
    <row r="123">
      <c r="A123" s="26" t="s">
        <v>245</v>
      </c>
      <c r="B123" s="25" t="str">
        <f t="array" ref="B123">iferror(index(FD!R:R,match($A123,FD!Q:Q,0)),index(DK!H:H,match($A123,DK!G:G,0)))</f>
        <v>LAC</v>
      </c>
      <c r="C123" s="25" t="str">
        <f t="array" ref="C123">iferror(index(FD!S:S,match($A123,FD!Q:Q,0)),index(DK!I:I,match($A123,DK!G:G,0)))</f>
        <v>SAS</v>
      </c>
      <c r="D123" s="28">
        <f t="array" ref="D123">((index(Pace!$B$2:$B$31,match($B123,Pace!$A$2:$A$31,0))*index(Pace!$B$2:$B$31,match($C123,Pace!$A$2:$A$31,0)))/Pace!$B$32)*1.025</f>
        <v>94.92152003</v>
      </c>
      <c r="E123" s="29">
        <f t="array" ref="E123">if(iferror(match($A123,Ghosts!A:A,0),0)&gt;0,0.18,((index(EPS!P:P,match($A123,EPS!A:A,0))*index(EPS!O:O,match($A123,EPS!A:A,0)))+(0.18*300))/(300+index(EPS!O:O,match($A123,EPS!A:A,0))))</f>
        <v>0.2611603827</v>
      </c>
      <c r="F123" s="30">
        <v>28.0</v>
      </c>
      <c r="G123" s="33"/>
      <c r="H123" s="34">
        <f t="shared" si="2"/>
        <v>26.89616217</v>
      </c>
      <c r="I123" s="35" t="str">
        <f t="array" ref="I123">iferror(index(DK!A:A,match($A123,DK!G:G,0)),"")</f>
        <v>PG/SG</v>
      </c>
      <c r="J123" s="36">
        <f t="array" ref="J123">iferror(index(DK!C:C,match($A123,DK!G:G,0)),"")</f>
        <v>5000</v>
      </c>
      <c r="K123" s="28">
        <f t="array" ref="K123">iferror(if(or(H123=0,H123=""),"",(H123/index(DK!C:C,match(A123,DK!G:G,0))*1000)),"")</f>
        <v>5.379232434</v>
      </c>
      <c r="L123" s="28">
        <f t="array" ref="L123">iferror(if(or(H123="",H123=0),"",((H123^sqrt(3))/index(DK!C:C,match(A123,DK!G:G,0)))*100),"")</f>
        <v>5.988613153</v>
      </c>
      <c r="M123" s="34">
        <f t="shared" si="3"/>
        <v>26.02077979</v>
      </c>
      <c r="N123" s="35" t="str">
        <f t="array" ref="N123">iferror(index(FD!B:B,match($A123,FD!Q:Q,0)),"")</f>
        <v>SG</v>
      </c>
      <c r="O123" s="36">
        <f t="array" ref="O123">iferror(index(FD!H:H,match($A123,FD!Q:Q,0)),"")</f>
        <v>5000</v>
      </c>
      <c r="P123" s="28">
        <f t="array" ref="P123">iferror(if(or(M123=0,M123=""),"",(M123/index(FD!H:H,match(A123,FD!Q:Q,0))*1000)),"")</f>
        <v>5.204155957</v>
      </c>
      <c r="Q123" s="37">
        <f t="array" ref="Q123">iferror(if(or(M123="",M123=0),"",((M123^sqrt(3))/index(FD!H:H,match(A123,FD!Q:Q,0)))*100),"")</f>
        <v>5.655052965</v>
      </c>
      <c r="R123" s="38">
        <f t="shared" si="4"/>
        <v>15.27897532</v>
      </c>
      <c r="S123" s="39">
        <f t="array" ref="S123">if(R123="","", if(index(Index_of_Stuff!J:J,match(B123,Index_of_Stuff!F:F,0))&gt;0,(D123-index(Index_of_Stuff!J:J,match(B123,Index_of_Stuff!F:F,0)))*(R123/index(Index_of_Stuff!I:I,match(B123,Index_of_Stuff!F:F,0))),(D123/index(Index_of_Stuff!I:I,match(B123,Index_of_Stuff!F:F,0)))*R123))</f>
        <v>15.81295193</v>
      </c>
      <c r="T123" s="40">
        <f t="array" ref="T123">if(or($F123=0,$F123=""),"", iferror(index(EPS!B:B,match($A123,EPS!$A:$A,0)),index(Ghosts!B:B,match($A123,Ghosts!$A:$A,0)))*($S123/(($F123/48)*$D123)/$E123))</f>
        <v>0.06156481393</v>
      </c>
      <c r="U123" s="40">
        <f t="array" ref="U123">if(or($F123=0,$F123=""),"", iferror(index(EPS!D:D,match($A123,EPS!$A:$A,0)),index(Ghosts!D:D,match($A123,Ghosts!$A:$A,0)))*($S123/(($F123/48)*$D123)/$E123))</f>
        <v>0.03433632606</v>
      </c>
      <c r="V123" s="40">
        <f t="array" ref="V123">if(or($F123=0,$F123=""),"", iferror(index(EPS!F:F,match($A123,EPS!$A:$A,0)),index(Ghosts!F:F,match($A123,Ghosts!$A:$A,0)))*($S123/(($F123/48)*$D123)/$E123))</f>
        <v>0.08934005857</v>
      </c>
      <c r="W123" s="40">
        <f t="array" ref="W123">if(or($F123=0,$F123=""),"", iferror(index(EPS!M:M,match($A123,EPS!$A:$A,0)),index(Ghosts!M:M,match($A123,Ghosts!$A:$A,0)))*($S123/(($F123/48)*$D123)/$E123))</f>
        <v>0.03160254214</v>
      </c>
      <c r="X123" s="39">
        <f t="shared" si="5"/>
        <v>17.54401941</v>
      </c>
      <c r="Y123" s="41">
        <f t="array" ref="Y123">if(or(F123=0,F123=""),"",((iferror(index(EPS!H:H,match(A123,EPS!A:A,0)),index(Ghosts!H:H,match(A123,Ghosts!A:A,0)))*1.25)+(iferror(index(EPS!I:I,match(A123,EPS!A:A,0)),index(Ghosts!I:I,match(A123,Ghosts!A:A,0)))*1.25)+(iferror(index(EPS!J:J,match(A123,EPS!A:A,0)),index(Ghosts!J:J,match(A123,Ghosts!A:A,0)))*1.5)+(iferror(index(EPS!K:K,match(A123,EPS!A:A,0)),index(Ghosts!K:K,match(A123,Ghosts!A:A,0)))*2)+(iferror(index(EPS!L:L,match(A123,EPS!A:A,0)),index(Ghosts!L:L,match(A123,Ghosts!A:A,0)))*2))*D123*(F123/48))</f>
        <v>9.352142761</v>
      </c>
      <c r="Z123" s="41">
        <f t="shared" si="6"/>
        <v>15.71847261</v>
      </c>
      <c r="AA123" s="41">
        <f t="array" ref="AA123">if(or(F123=0,F123=""),"",((iferror(index(EPS!H:H,match(A123,EPS!A:A,0)),index(Ghosts!H:H,match(A123,Ghosts!A:A,0)))*1.2)+(iferror(index(EPS!I:I,match(A123,EPS!A:A,0)),index(Ghosts!I:I,match(A123,Ghosts!A:A,0)))*1.2)+(iferror(index(EPS!J:J,match(A123,EPS!A:A,0)),index(Ghosts!J:J,match(A123,Ghosts!A:A,0)))*1.5)+(iferror(index(EPS!K:K,match(A123,EPS!A:A,0)),index(Ghosts!K:K,match(A123,Ghosts!A:A,0)))*3)+(iferror(index(EPS!L:L,match(A123,EPS!A:A,0)),index(Ghosts!L:L,match(A123,Ghosts!A:A,0)))*3))*D123*(F123/48))</f>
        <v>10.30230718</v>
      </c>
      <c r="AB123" s="42">
        <f t="shared" ref="AB123:AF123" si="127">if(iferror(search(AB$1,$I123),0)&gt;0,1,0)</f>
        <v>1</v>
      </c>
      <c r="AC123" s="42">
        <f t="shared" si="127"/>
        <v>1</v>
      </c>
      <c r="AD123" s="42">
        <f t="shared" si="127"/>
        <v>0</v>
      </c>
      <c r="AE123" s="42">
        <f t="shared" si="127"/>
        <v>0</v>
      </c>
      <c r="AF123" s="42">
        <f t="shared" si="127"/>
        <v>0</v>
      </c>
      <c r="AG123" s="25"/>
      <c r="AH123" s="25"/>
      <c r="AI123" s="25"/>
      <c r="AJ123" s="25"/>
      <c r="AK123" s="25"/>
      <c r="AL123" s="25"/>
    </row>
    <row r="124">
      <c r="A124" s="26" t="s">
        <v>251</v>
      </c>
      <c r="B124" s="25" t="str">
        <f t="array" ref="B124">iferror(index(FD!R:R,match($A124,FD!Q:Q,0)),index(DK!H:H,match($A124,DK!G:G,0)))</f>
        <v>LAC</v>
      </c>
      <c r="C124" s="25" t="str">
        <f t="array" ref="C124">iferror(index(FD!S:S,match($A124,FD!Q:Q,0)),index(DK!I:I,match($A124,DK!G:G,0)))</f>
        <v>SAS</v>
      </c>
      <c r="D124" s="28">
        <f t="array" ref="D124">((index(Pace!$B$2:$B$31,match($B124,Pace!$A$2:$A$31,0))*index(Pace!$B$2:$B$31,match($C124,Pace!$A$2:$A$31,0)))/Pace!$B$32)*1.025</f>
        <v>94.92152003</v>
      </c>
      <c r="E124" s="29">
        <f t="array" ref="E124">if(iferror(match($A124,Ghosts!A:A,0),0)&gt;0,0.18,((index(EPS!P:P,match($A124,EPS!A:A,0))*index(EPS!O:O,match($A124,EPS!A:A,0)))+(0.18*300))/(300+index(EPS!O:O,match($A124,EPS!A:A,0))))</f>
        <v>0.1846229508</v>
      </c>
      <c r="F124" s="30">
        <v>13.0</v>
      </c>
      <c r="G124" s="33"/>
      <c r="H124" s="34">
        <f t="shared" si="2"/>
        <v>9.801471145</v>
      </c>
      <c r="I124" s="35" t="str">
        <f t="array" ref="I124">iferror(index(DK!A:A,match($A124,DK!G:G,0)),"")</f>
        <v>SG</v>
      </c>
      <c r="J124" s="36">
        <f t="array" ref="J124">iferror(index(DK!C:C,match($A124,DK!G:G,0)),"")</f>
        <v>3000</v>
      </c>
      <c r="K124" s="28">
        <f t="array" ref="K124">iferror(if(or(H124=0,H124=""),"",(H124/index(DK!C:C,match(A124,DK!G:G,0))*1000)),"")</f>
        <v>3.267157048</v>
      </c>
      <c r="L124" s="28">
        <f t="array" ref="L124">iferror(if(or(H124="",H124=0),"",((H124^sqrt(3))/index(DK!C:C,match(A124,DK!G:G,0)))*100),"")</f>
        <v>1.737183047</v>
      </c>
      <c r="M124" s="34">
        <f t="shared" si="3"/>
        <v>9.771402351</v>
      </c>
      <c r="N124" s="35" t="str">
        <f t="array" ref="N124">iferror(index(FD!B:B,match($A124,FD!Q:Q,0)),"")</f>
        <v>SG</v>
      </c>
      <c r="O124" s="36">
        <f t="array" ref="O124">iferror(index(FD!H:H,match($A124,FD!Q:Q,0)),"")</f>
        <v>3000</v>
      </c>
      <c r="P124" s="28">
        <f t="array" ref="P124">iferror(if(or(M124=0,M124=""),"",(M124/index(FD!H:H,match(A124,FD!Q:Q,0))*1000)),"")</f>
        <v>3.257134117</v>
      </c>
      <c r="Q124" s="37">
        <f t="array" ref="Q124">iferror(if(or(M124="",M124=0),"",((M124^sqrt(3))/index(FD!H:H,match(A124,FD!Q:Q,0)))*100),"")</f>
        <v>1.727962793</v>
      </c>
      <c r="R124" s="38">
        <f t="shared" si="4"/>
        <v>4.681037672</v>
      </c>
      <c r="S124" s="39">
        <f t="array" ref="S124">if(R124="","", if(index(Index_of_Stuff!J:J,match(B124,Index_of_Stuff!F:F,0))&gt;0,(D124-index(Index_of_Stuff!J:J,match(B124,Index_of_Stuff!F:F,0)))*(R124/index(Index_of_Stuff!I:I,match(B124,Index_of_Stuff!F:F,0))),(D124/index(Index_of_Stuff!I:I,match(B124,Index_of_Stuff!F:F,0)))*R124))</f>
        <v>4.844632715</v>
      </c>
      <c r="T124" s="40">
        <f t="array" ref="T124">if(or($F124=0,$F124=""),"", iferror(index(EPS!B:B,match($A124,EPS!$A:$A,0)),index(Ghosts!B:B,match($A124,Ghosts!$A:$A,0)))*($S124/(($F124/48)*$D124)/$E124))</f>
        <v>0.05471081196</v>
      </c>
      <c r="U124" s="40">
        <f t="array" ref="U124">if(or($F124=0,$F124=""),"", iferror(index(EPS!D:D,match($A124,EPS!$A:$A,0)),index(Ghosts!D:D,match($A124,Ghosts!$A:$A,0)))*($S124/(($F124/48)*$D124)/$E124))</f>
        <v>0.01816888905</v>
      </c>
      <c r="V124" s="40">
        <f t="array" ref="V124">if(or($F124=0,$F124=""),"", iferror(index(EPS!F:F,match($A124,EPS!$A:$A,0)),index(Ghosts!F:F,match($A124,Ghosts!$A:$A,0)))*($S124/(($F124/48)*$D124)/$E124))</f>
        <v>0.04409528128</v>
      </c>
      <c r="W124" s="40">
        <f t="array" ref="W124">if(or($F124=0,$F124=""),"", iferror(index(EPS!M:M,match($A124,EPS!$A:$A,0)),index(Ghosts!M:M,match($A124,Ghosts!$A:$A,0)))*($S124/(($F124/48)*$D124)/$E124))</f>
        <v>0.0315403748</v>
      </c>
      <c r="X124" s="39">
        <f t="shared" si="5"/>
        <v>5.175975137</v>
      </c>
      <c r="Y124" s="41">
        <f t="array" ref="Y124">if(or(F124=0,F124=""),"",((iferror(index(EPS!H:H,match(A124,EPS!A:A,0)),index(Ghosts!H:H,match(A124,Ghosts!A:A,0)))*1.25)+(iferror(index(EPS!I:I,match(A124,EPS!A:A,0)),index(Ghosts!I:I,match(A124,Ghosts!A:A,0)))*1.25)+(iferror(index(EPS!J:J,match(A124,EPS!A:A,0)),index(Ghosts!J:J,match(A124,Ghosts!A:A,0)))*1.5)+(iferror(index(EPS!K:K,match(A124,EPS!A:A,0)),index(Ghosts!K:K,match(A124,Ghosts!A:A,0)))*2)+(iferror(index(EPS!L:L,match(A124,EPS!A:A,0)),index(Ghosts!L:L,match(A124,Ghosts!A:A,0)))*2))*D124*(F124/48))</f>
        <v>4.625496008</v>
      </c>
      <c r="Z124" s="41">
        <f t="shared" si="6"/>
        <v>4.537014454</v>
      </c>
      <c r="AA124" s="41">
        <f t="array" ref="AA124">if(or(F124=0,F124=""),"",((iferror(index(EPS!H:H,match(A124,EPS!A:A,0)),index(Ghosts!H:H,match(A124,Ghosts!A:A,0)))*1.2)+(iferror(index(EPS!I:I,match(A124,EPS!A:A,0)),index(Ghosts!I:I,match(A124,Ghosts!A:A,0)))*1.2)+(iferror(index(EPS!J:J,match(A124,EPS!A:A,0)),index(Ghosts!J:J,match(A124,Ghosts!A:A,0)))*1.5)+(iferror(index(EPS!K:K,match(A124,EPS!A:A,0)),index(Ghosts!K:K,match(A124,Ghosts!A:A,0)))*3)+(iferror(index(EPS!L:L,match(A124,EPS!A:A,0)),index(Ghosts!L:L,match(A124,Ghosts!A:A,0)))*3))*D124*(F124/48))</f>
        <v>5.234387896</v>
      </c>
      <c r="AB124" s="42">
        <f t="shared" ref="AB124:AF124" si="128">if(iferror(search(AB$1,$I124),0)&gt;0,1,0)</f>
        <v>0</v>
      </c>
      <c r="AC124" s="42">
        <f t="shared" si="128"/>
        <v>1</v>
      </c>
      <c r="AD124" s="42">
        <f t="shared" si="128"/>
        <v>0</v>
      </c>
      <c r="AE124" s="42">
        <f t="shared" si="128"/>
        <v>0</v>
      </c>
      <c r="AF124" s="42">
        <f t="shared" si="128"/>
        <v>0</v>
      </c>
      <c r="AG124" s="25"/>
      <c r="AH124" s="25"/>
      <c r="AI124" s="25"/>
      <c r="AJ124" s="25"/>
      <c r="AK124" s="25"/>
      <c r="AL124" s="25"/>
    </row>
    <row r="125">
      <c r="A125" s="26" t="s">
        <v>249</v>
      </c>
      <c r="B125" s="25" t="str">
        <f t="array" ref="B125">iferror(index(FD!R:R,match($A125,FD!Q:Q,0)),index(DK!H:H,match($A125,DK!G:G,0)))</f>
        <v>LAC</v>
      </c>
      <c r="C125" s="25" t="str">
        <f t="array" ref="C125">iferror(index(FD!S:S,match($A125,FD!Q:Q,0)),index(DK!I:I,match($A125,DK!G:G,0)))</f>
        <v>SAS</v>
      </c>
      <c r="D125" s="28">
        <f t="array" ref="D125">((index(Pace!$B$2:$B$31,match($B125,Pace!$A$2:$A$31,0))*index(Pace!$B$2:$B$31,match($C125,Pace!$A$2:$A$31,0)))/Pace!$B$32)*1.025</f>
        <v>94.92152003</v>
      </c>
      <c r="E125" s="29">
        <f t="array" ref="E125">if(iferror(match($A125,Ghosts!A:A,0),0)&gt;0,0.18,((index(EPS!P:P,match($A125,EPS!A:A,0))*index(EPS!O:O,match($A125,EPS!A:A,0)))+(0.18*300))/(300+index(EPS!O:O,match($A125,EPS!A:A,0))))</f>
        <v>0.1667871326</v>
      </c>
      <c r="F125" s="30">
        <v>13.0</v>
      </c>
      <c r="G125" s="33"/>
      <c r="H125" s="34">
        <f t="shared" si="2"/>
        <v>12.27845904</v>
      </c>
      <c r="I125" s="35" t="str">
        <f t="array" ref="I125">iferror(index(DK!A:A,match($A125,DK!G:G,0)),"")</f>
        <v>C</v>
      </c>
      <c r="J125" s="36">
        <f t="array" ref="J125">iferror(index(DK!C:C,match($A125,DK!G:G,0)),"")</f>
        <v>3000</v>
      </c>
      <c r="K125" s="28">
        <f t="array" ref="K125">iferror(if(or(H125=0,H125=""),"",(H125/index(DK!C:C,match(A125,DK!G:G,0))*1000)),"")</f>
        <v>4.092819681</v>
      </c>
      <c r="L125" s="28">
        <f t="array" ref="L125">iferror(if(or(H125="",H125=0),"",((H125^sqrt(3))/index(DK!C:C,match(A125,DK!G:G,0)))*100),"")</f>
        <v>2.56644084</v>
      </c>
      <c r="M125" s="34">
        <f t="shared" si="3"/>
        <v>12.6740928</v>
      </c>
      <c r="N125" s="35" t="str">
        <f t="array" ref="N125">iferror(index(FD!B:B,match($A125,FD!Q:Q,0)),"")</f>
        <v>C</v>
      </c>
      <c r="O125" s="36">
        <f t="array" ref="O125">iferror(index(FD!H:H,match($A125,FD!Q:Q,0)),"")</f>
        <v>3100</v>
      </c>
      <c r="P125" s="28">
        <f t="array" ref="P125">iferror(if(or(M125=0,M125=""),"",(M125/index(FD!H:H,match(A125,FD!Q:Q,0))*1000)),"")</f>
        <v>4.088417032</v>
      </c>
      <c r="Q125" s="37">
        <f t="array" ref="Q125">iferror(if(or(M125="",M125=0),"",((M125^sqrt(3))/index(FD!H:H,match(A125,FD!Q:Q,0)))*100),"")</f>
        <v>2.623894586</v>
      </c>
      <c r="R125" s="38">
        <f t="shared" si="4"/>
        <v>4.161477905</v>
      </c>
      <c r="S125" s="39">
        <f t="array" ref="S125">if(R125="","", if(index(Index_of_Stuff!J:J,match(B125,Index_of_Stuff!F:F,0))&gt;0,(D125-index(Index_of_Stuff!J:J,match(B125,Index_of_Stuff!F:F,0)))*(R125/index(Index_of_Stuff!I:I,match(B125,Index_of_Stuff!F:F,0))),(D125/index(Index_of_Stuff!I:I,match(B125,Index_of_Stuff!F:F,0)))*R125))</f>
        <v>4.306915136</v>
      </c>
      <c r="T125" s="40">
        <f t="array" ref="T125">if(or($F125=0,$F125=""),"", iferror(index(EPS!B:B,match($A125,EPS!$A:$A,0)),index(Ghosts!B:B,match($A125,Ghosts!$A:$A,0)))*($S125/(($F125/48)*$D125)/$E125))</f>
        <v>0.07854955443</v>
      </c>
      <c r="U125" s="40">
        <f t="array" ref="U125">if(or($F125=0,$F125=""),"", iferror(index(EPS!D:D,match($A125,EPS!$A:$A,0)),index(Ghosts!D:D,match($A125,Ghosts!$A:$A,0)))*($S125/(($F125/48)*$D125)/$E125))</f>
        <v>0.003816986021</v>
      </c>
      <c r="V125" s="40">
        <f t="array" ref="V125">if(or($F125=0,$F125=""),"", iferror(index(EPS!F:F,match($A125,EPS!$A:$A,0)),index(Ghosts!F:F,match($A125,Ghosts!$A:$A,0)))*($S125/(($F125/48)*$D125)/$E125))</f>
        <v>0.02862739516</v>
      </c>
      <c r="W125" s="40">
        <f t="array" ref="W125">if(or($F125=0,$F125=""),"", iferror(index(EPS!M:M,match($A125,EPS!$A:$A,0)),index(Ghosts!M:M,match($A125,Ghosts!$A:$A,0)))*($S125/(($F125/48)*$D125)/$E125))</f>
        <v>0.02109387011</v>
      </c>
      <c r="X125" s="39">
        <f t="shared" si="5"/>
        <v>4.846944474</v>
      </c>
      <c r="Y125" s="41">
        <f t="array" ref="Y125">if(or(F125=0,F125=""),"",((iferror(index(EPS!H:H,match(A125,EPS!A:A,0)),index(Ghosts!H:H,match(A125,Ghosts!A:A,0)))*1.25)+(iferror(index(EPS!I:I,match(A125,EPS!A:A,0)),index(Ghosts!I:I,match(A125,Ghosts!A:A,0)))*1.25)+(iferror(index(EPS!J:J,match(A125,EPS!A:A,0)),index(Ghosts!J:J,match(A125,Ghosts!A:A,0)))*1.5)+(iferror(index(EPS!K:K,match(A125,EPS!A:A,0)),index(Ghosts!K:K,match(A125,Ghosts!A:A,0)))*2)+(iferror(index(EPS!L:L,match(A125,EPS!A:A,0)),index(Ghosts!L:L,match(A125,Ghosts!A:A,0)))*2))*D125*(F125/48))</f>
        <v>7.431514568</v>
      </c>
      <c r="Z125" s="41">
        <f t="shared" si="6"/>
        <v>4.52674143</v>
      </c>
      <c r="AA125" s="41">
        <f t="array" ref="AA125">if(or(F125=0,F125=""),"",((iferror(index(EPS!H:H,match(A125,EPS!A:A,0)),index(Ghosts!H:H,match(A125,Ghosts!A:A,0)))*1.2)+(iferror(index(EPS!I:I,match(A125,EPS!A:A,0)),index(Ghosts!I:I,match(A125,Ghosts!A:A,0)))*1.2)+(iferror(index(EPS!J:J,match(A125,EPS!A:A,0)),index(Ghosts!J:J,match(A125,Ghosts!A:A,0)))*1.5)+(iferror(index(EPS!K:K,match(A125,EPS!A:A,0)),index(Ghosts!K:K,match(A125,Ghosts!A:A,0)))*3)+(iferror(index(EPS!L:L,match(A125,EPS!A:A,0)),index(Ghosts!L:L,match(A125,Ghosts!A:A,0)))*3))*D125*(F125/48))</f>
        <v>8.147351368</v>
      </c>
      <c r="AB125" s="42">
        <f t="shared" ref="AB125:AF125" si="129">if(iferror(search(AB$1,$I125),0)&gt;0,1,0)</f>
        <v>0</v>
      </c>
      <c r="AC125" s="42">
        <f t="shared" si="129"/>
        <v>0</v>
      </c>
      <c r="AD125" s="42">
        <f t="shared" si="129"/>
        <v>0</v>
      </c>
      <c r="AE125" s="42">
        <f t="shared" si="129"/>
        <v>0</v>
      </c>
      <c r="AF125" s="42">
        <f t="shared" si="129"/>
        <v>1</v>
      </c>
      <c r="AG125" s="25"/>
      <c r="AH125" s="25"/>
      <c r="AI125" s="25"/>
      <c r="AJ125" s="25"/>
      <c r="AK125" s="25"/>
      <c r="AL125" s="25"/>
    </row>
    <row r="126">
      <c r="A126" s="26" t="s">
        <v>252</v>
      </c>
      <c r="B126" s="25" t="str">
        <f t="array" ref="B126">iferror(index(FD!R:R,match($A126,FD!Q:Q,0)),index(DK!H:H,match($A126,DK!G:G,0)))</f>
        <v>LAC</v>
      </c>
      <c r="C126" s="25" t="str">
        <f t="array" ref="C126">iferror(index(FD!S:S,match($A126,FD!Q:Q,0)),index(DK!I:I,match($A126,DK!G:G,0)))</f>
        <v>SAS</v>
      </c>
      <c r="D126" s="28">
        <f t="array" ref="D126">((index(Pace!$B$2:$B$31,match($B126,Pace!$A$2:$A$31,0))*index(Pace!$B$2:$B$31,match($C126,Pace!$A$2:$A$31,0)))/Pace!$B$32)*1.025</f>
        <v>94.92152003</v>
      </c>
      <c r="E126" s="29">
        <f t="array" ref="E126">if(iferror(match($A126,Ghosts!A:A,0),0)&gt;0,0.18,((index(EPS!P:P,match($A126,EPS!A:A,0))*index(EPS!O:O,match($A126,EPS!A:A,0)))+(0.18*300))/(300+index(EPS!O:O,match($A126,EPS!A:A,0))))</f>
        <v>0.1544881517</v>
      </c>
      <c r="F126" s="30">
        <v>10.0</v>
      </c>
      <c r="G126" s="33"/>
      <c r="H126" s="34">
        <f t="shared" si="2"/>
        <v>8.176157545</v>
      </c>
      <c r="I126" s="35" t="str">
        <f t="array" ref="I126">iferror(index(DK!A:A,match($A126,DK!G:G,0)),"")</f>
        <v>SF/PF</v>
      </c>
      <c r="J126" s="36">
        <f t="array" ref="J126">iferror(index(DK!C:C,match($A126,DK!G:G,0)),"")</f>
        <v>3000</v>
      </c>
      <c r="K126" s="28">
        <f t="array" ref="K126">iferror(if(or(H126=0,H126=""),"",(H126/index(DK!C:C,match(A126,DK!G:G,0))*1000)),"")</f>
        <v>2.725385848</v>
      </c>
      <c r="L126" s="28">
        <f t="array" ref="L126">iferror(if(or(H126="",H126=0),"",((H126^sqrt(3))/index(DK!C:C,match(A126,DK!G:G,0)))*100),"")</f>
        <v>1.268996466</v>
      </c>
      <c r="M126" s="34">
        <f t="shared" si="3"/>
        <v>8.165075261</v>
      </c>
      <c r="N126" s="35" t="str">
        <f t="array" ref="N126">iferror(index(FD!B:B,match($A126,FD!Q:Q,0)),"")</f>
        <v>SF</v>
      </c>
      <c r="O126" s="36">
        <f t="array" ref="O126">iferror(index(FD!H:H,match($A126,FD!Q:Q,0)),"")</f>
        <v>3500</v>
      </c>
      <c r="P126" s="28">
        <f t="array" ref="P126">iferror(if(or(M126=0,M126=""),"",(M126/index(FD!H:H,match(A126,FD!Q:Q,0))*1000)),"")</f>
        <v>2.332878646</v>
      </c>
      <c r="Q126" s="37">
        <f t="array" ref="Q126">iferror(if(or(M126="",M126=0),"",((M126^sqrt(3))/index(FD!H:H,match(A126,FD!Q:Q,0)))*100),"")</f>
        <v>1.085158916</v>
      </c>
      <c r="R126" s="38">
        <f t="shared" si="4"/>
        <v>2.932443369</v>
      </c>
      <c r="S126" s="39">
        <f t="array" ref="S126">if(R126="","", if(index(Index_of_Stuff!J:J,match(B126,Index_of_Stuff!F:F,0))&gt;0,(D126-index(Index_of_Stuff!J:J,match(B126,Index_of_Stuff!F:F,0)))*(R126/index(Index_of_Stuff!I:I,match(B126,Index_of_Stuff!F:F,0))),(D126/index(Index_of_Stuff!I:I,match(B126,Index_of_Stuff!F:F,0)))*R126))</f>
        <v>3.03492774</v>
      </c>
      <c r="T126" s="40">
        <f t="array" ref="T126">if(or($F126=0,$F126=""),"", iferror(index(EPS!B:B,match($A126,EPS!$A:$A,0)),index(Ghosts!B:B,match($A126,Ghosts!$A:$A,0)))*($S126/(($F126/48)*$D126)/$E126))</f>
        <v>0.04986932022</v>
      </c>
      <c r="U126" s="40">
        <f t="array" ref="U126">if(or($F126=0,$F126=""),"", iferror(index(EPS!D:D,match($A126,EPS!$A:$A,0)),index(Ghosts!D:D,match($A126,Ghosts!$A:$A,0)))*($S126/(($F126/48)*$D126)/$E126))</f>
        <v>0.02394124736</v>
      </c>
      <c r="V126" s="40">
        <f t="array" ref="V126">if(or($F126=0,$F126=""),"", iferror(index(EPS!F:F,match($A126,EPS!$A:$A,0)),index(Ghosts!F:F,match($A126,Ghosts!$A:$A,0)))*($S126/(($F126/48)*$D126)/$E126))</f>
        <v>0.01817945339</v>
      </c>
      <c r="W126" s="40">
        <f t="array" ref="W126">if(or($F126=0,$F126=""),"", iferror(index(EPS!M:M,match($A126,EPS!$A:$A,0)),index(Ghosts!M:M,match($A126,Ghosts!$A:$A,0)))*($S126/(($F126/48)*$D126)/$E126))</f>
        <v>0.01966957252</v>
      </c>
      <c r="X126" s="39">
        <f t="shared" si="5"/>
        <v>3.794441753</v>
      </c>
      <c r="Y126" s="41">
        <f t="array" ref="Y126">if(or(F126=0,F126=""),"",((iferror(index(EPS!H:H,match(A126,EPS!A:A,0)),index(Ghosts!H:H,match(A126,Ghosts!A:A,0)))*1.25)+(iferror(index(EPS!I:I,match(A126,EPS!A:A,0)),index(Ghosts!I:I,match(A126,Ghosts!A:A,0)))*1.25)+(iferror(index(EPS!J:J,match(A126,EPS!A:A,0)),index(Ghosts!J:J,match(A126,Ghosts!A:A,0)))*1.5)+(iferror(index(EPS!K:K,match(A126,EPS!A:A,0)),index(Ghosts!K:K,match(A126,Ghosts!A:A,0)))*2)+(iferror(index(EPS!L:L,match(A126,EPS!A:A,0)),index(Ghosts!L:L,match(A126,Ghosts!A:A,0)))*2))*D126*(F126/48))</f>
        <v>4.381715792</v>
      </c>
      <c r="Z126" s="41">
        <f t="shared" si="6"/>
        <v>3.363232866</v>
      </c>
      <c r="AA126" s="41">
        <f t="array" ref="AA126">if(or(F126=0,F126=""),"",((iferror(index(EPS!H:H,match(A126,EPS!A:A,0)),index(Ghosts!H:H,match(A126,Ghosts!A:A,0)))*1.2)+(iferror(index(EPS!I:I,match(A126,EPS!A:A,0)),index(Ghosts!I:I,match(A126,Ghosts!A:A,0)))*1.2)+(iferror(index(EPS!J:J,match(A126,EPS!A:A,0)),index(Ghosts!J:J,match(A126,Ghosts!A:A,0)))*1.5)+(iferror(index(EPS!K:K,match(A126,EPS!A:A,0)),index(Ghosts!K:K,match(A126,Ghosts!A:A,0)))*3)+(iferror(index(EPS!L:L,match(A126,EPS!A:A,0)),index(Ghosts!L:L,match(A126,Ghosts!A:A,0)))*3))*D126*(F126/48))</f>
        <v>4.801842395</v>
      </c>
      <c r="AB126" s="42">
        <f t="shared" ref="AB126:AF126" si="130">if(iferror(search(AB$1,$I126),0)&gt;0,1,0)</f>
        <v>0</v>
      </c>
      <c r="AC126" s="42">
        <f t="shared" si="130"/>
        <v>0</v>
      </c>
      <c r="AD126" s="42">
        <f t="shared" si="130"/>
        <v>1</v>
      </c>
      <c r="AE126" s="42">
        <f t="shared" si="130"/>
        <v>1</v>
      </c>
      <c r="AF126" s="42">
        <f t="shared" si="130"/>
        <v>0</v>
      </c>
      <c r="AG126" s="25"/>
      <c r="AH126" s="25"/>
      <c r="AI126" s="25"/>
      <c r="AJ126" s="25"/>
      <c r="AK126" s="25"/>
      <c r="AL126" s="25"/>
    </row>
    <row r="127">
      <c r="A127" s="26" t="s">
        <v>258</v>
      </c>
      <c r="B127" s="25" t="str">
        <f t="array" ref="B127">iferror(index(FD!R:R,match($A127,FD!Q:Q,0)),index(DK!H:H,match($A127,DK!G:G,0)))</f>
        <v>LAC</v>
      </c>
      <c r="C127" s="25" t="str">
        <f t="array" ref="C127">iferror(index(FD!S:S,match($A127,FD!Q:Q,0)),index(DK!I:I,match($A127,DK!G:G,0)))</f>
        <v>SAS</v>
      </c>
      <c r="D127" s="28">
        <f t="array" ref="D127">((index(Pace!$B$2:$B$31,match($B127,Pace!$A$2:$A$31,0))*index(Pace!$B$2:$B$31,match($C127,Pace!$A$2:$A$31,0)))/Pace!$B$32)*1.025</f>
        <v>94.92152003</v>
      </c>
      <c r="E127" s="29">
        <f t="array" ref="E127">if(iferror(match($A127,Ghosts!A:A,0),0)&gt;0,0.18,((index(EPS!P:P,match($A127,EPS!A:A,0))*index(EPS!O:O,match($A127,EPS!A:A,0)))+(0.18*300))/(300+index(EPS!O:O,match($A127,EPS!A:A,0))))</f>
        <v>0.158759678</v>
      </c>
      <c r="F127" s="30">
        <v>6.0</v>
      </c>
      <c r="G127" s="33"/>
      <c r="H127" s="34">
        <f t="shared" si="2"/>
        <v>5.424377326</v>
      </c>
      <c r="I127" s="35" t="str">
        <f t="array" ref="I127">iferror(index(DK!A:A,match($A127,DK!G:G,0)),"")</f>
        <v>PF/C</v>
      </c>
      <c r="J127" s="36">
        <f t="array" ref="J127">iferror(index(DK!C:C,match($A127,DK!G:G,0)),"")</f>
        <v>3200</v>
      </c>
      <c r="K127" s="28">
        <f t="array" ref="K127">iferror(if(or(H127=0,H127=""),"",(H127/index(DK!C:C,match(A127,DK!G:G,0))*1000)),"")</f>
        <v>1.695117914</v>
      </c>
      <c r="L127" s="28">
        <f t="array" ref="L127">iferror(if(or(H127="",H127=0),"",((H127^sqrt(3))/index(DK!C:C,match(A127,DK!G:G,0)))*100),"")</f>
        <v>0.584495733</v>
      </c>
      <c r="M127" s="34">
        <f t="shared" si="3"/>
        <v>5.564878299</v>
      </c>
      <c r="N127" s="35" t="str">
        <f t="array" ref="N127">iferror(index(FD!B:B,match($A127,FD!Q:Q,0)),"")</f>
        <v>PF</v>
      </c>
      <c r="O127" s="36">
        <f t="array" ref="O127">iferror(index(FD!H:H,match($A127,FD!Q:Q,0)),"")</f>
        <v>3200</v>
      </c>
      <c r="P127" s="28">
        <f t="array" ref="P127">iferror(if(or(M127=0,M127=""),"",(M127/index(FD!H:H,match(A127,FD!Q:Q,0))*1000)),"")</f>
        <v>1.739024468</v>
      </c>
      <c r="Q127" s="37">
        <f t="array" ref="Q127">iferror(if(or(M127="",M127=0),"",((M127^sqrt(3))/index(FD!H:H,match(A127,FD!Q:Q,0)))*100),"")</f>
        <v>0.6109661069</v>
      </c>
      <c r="R127" s="38">
        <f t="shared" si="4"/>
        <v>1.815078894</v>
      </c>
      <c r="S127" s="39">
        <f t="array" ref="S127">if(R127="","", if(index(Index_of_Stuff!J:J,match(B127,Index_of_Stuff!F:F,0))&gt;0,(D127-index(Index_of_Stuff!J:J,match(B127,Index_of_Stuff!F:F,0)))*(R127/index(Index_of_Stuff!I:I,match(B127,Index_of_Stuff!F:F,0))),(D127/index(Index_of_Stuff!I:I,match(B127,Index_of_Stuff!F:F,0)))*R127))</f>
        <v>1.878513101</v>
      </c>
      <c r="T127" s="40">
        <f t="array" ref="T127">if(or($F127=0,$F127=""),"", iferror(index(EPS!B:B,match($A127,EPS!$A:$A,0)),index(Ghosts!B:B,match($A127,Ghosts!$A:$A,0)))*($S127/(($F127/48)*$D127)/$E127))</f>
        <v>0.09433882394</v>
      </c>
      <c r="U127" s="40">
        <f t="array" ref="U127">if(or($F127=0,$F127=""),"", iferror(index(EPS!D:D,match($A127,EPS!$A:$A,0)),index(Ghosts!D:D,match($A127,Ghosts!$A:$A,0)))*($S127/(($F127/48)*$D127)/$E127))</f>
        <v>0.001795030477</v>
      </c>
      <c r="V127" s="40">
        <f t="array" ref="V127">if(or($F127=0,$F127=""),"", iferror(index(EPS!F:F,match($A127,EPS!$A:$A,0)),index(Ghosts!F:F,match($A127,Ghosts!$A:$A,0)))*($S127/(($F127/48)*$D127)/$E127))</f>
        <v>0.03679812477</v>
      </c>
      <c r="W127" s="40">
        <f t="array" ref="W127">if(or($F127=0,$F127=""),"", iferror(index(EPS!M:M,match($A127,EPS!$A:$A,0)),index(Ghosts!M:M,match($A127,Ghosts!$A:$A,0)))*($S127/(($F127/48)*$D127)/$E127))</f>
        <v>0.02453208318</v>
      </c>
      <c r="X127" s="39">
        <f t="shared" si="5"/>
        <v>2.604318292</v>
      </c>
      <c r="Y127" s="41">
        <f t="array" ref="Y127">if(or(F127=0,F127=""),"",((iferror(index(EPS!H:H,match(A127,EPS!A:A,0)),index(Ghosts!H:H,match(A127,Ghosts!A:A,0)))*1.25)+(iferror(index(EPS!I:I,match(A127,EPS!A:A,0)),index(Ghosts!I:I,match(A127,Ghosts!A:A,0)))*1.25)+(iferror(index(EPS!J:J,match(A127,EPS!A:A,0)),index(Ghosts!J:J,match(A127,Ghosts!A:A,0)))*1.5)+(iferror(index(EPS!K:K,match(A127,EPS!A:A,0)),index(Ghosts!K:K,match(A127,Ghosts!A:A,0)))*2)+(iferror(index(EPS!L:L,match(A127,EPS!A:A,0)),index(Ghosts!L:L,match(A127,Ghosts!A:A,0)))*2))*D127*(F127/48))</f>
        <v>2.820059034</v>
      </c>
      <c r="Z127" s="41">
        <f t="shared" si="6"/>
        <v>2.448130189</v>
      </c>
      <c r="AA127" s="41">
        <f t="array" ref="AA127">if(or(F127=0,F127=""),"",((iferror(index(EPS!H:H,match(A127,EPS!A:A,0)),index(Ghosts!H:H,match(A127,Ghosts!A:A,0)))*1.2)+(iferror(index(EPS!I:I,match(A127,EPS!A:A,0)),index(Ghosts!I:I,match(A127,Ghosts!A:A,0)))*1.2)+(iferror(index(EPS!J:J,match(A127,EPS!A:A,0)),index(Ghosts!J:J,match(A127,Ghosts!A:A,0)))*1.5)+(iferror(index(EPS!K:K,match(A127,EPS!A:A,0)),index(Ghosts!K:K,match(A127,Ghosts!A:A,0)))*3)+(iferror(index(EPS!L:L,match(A127,EPS!A:A,0)),index(Ghosts!L:L,match(A127,Ghosts!A:A,0)))*3))*D127*(F127/48))</f>
        <v>3.11674811</v>
      </c>
      <c r="AB127" s="42">
        <f t="shared" ref="AB127:AF127" si="131">if(iferror(search(AB$1,$I127),0)&gt;0,1,0)</f>
        <v>0</v>
      </c>
      <c r="AC127" s="42">
        <f t="shared" si="131"/>
        <v>0</v>
      </c>
      <c r="AD127" s="42">
        <f t="shared" si="131"/>
        <v>0</v>
      </c>
      <c r="AE127" s="42">
        <f t="shared" si="131"/>
        <v>1</v>
      </c>
      <c r="AF127" s="42">
        <f t="shared" si="131"/>
        <v>1</v>
      </c>
      <c r="AG127" s="25"/>
      <c r="AH127" s="25"/>
      <c r="AI127" s="25"/>
      <c r="AJ127" s="25"/>
      <c r="AK127" s="25"/>
      <c r="AL127" s="25"/>
    </row>
    <row r="128">
      <c r="A128" s="26" t="s">
        <v>254</v>
      </c>
      <c r="B128" s="25" t="str">
        <f t="array" ref="B128">iferror(index(FD!R:R,match($A128,FD!Q:Q,0)),index(DK!H:H,match($A128,DK!G:G,0)))</f>
        <v>LAC</v>
      </c>
      <c r="C128" s="25" t="str">
        <f t="array" ref="C128">iferror(index(FD!S:S,match($A128,FD!Q:Q,0)),index(DK!I:I,match($A128,DK!G:G,0)))</f>
        <v>SAS</v>
      </c>
      <c r="D128" s="28">
        <f t="array" ref="D128">((index(Pace!$B$2:$B$31,match($B128,Pace!$A$2:$A$31,0))*index(Pace!$B$2:$B$31,match($C128,Pace!$A$2:$A$31,0)))/Pace!$B$32)*1.025</f>
        <v>94.92152003</v>
      </c>
      <c r="E128" s="29">
        <f t="array" ref="E128">if(iferror(match($A128,Ghosts!A:A,0),0)&gt;0,0.18,((index(EPS!P:P,match($A128,EPS!A:A,0))*index(EPS!O:O,match($A128,EPS!A:A,0)))+(0.18*300))/(300+index(EPS!O:O,match($A128,EPS!A:A,0))))</f>
        <v>0.181220339</v>
      </c>
      <c r="F128" s="30">
        <v>3.0</v>
      </c>
      <c r="G128" s="33"/>
      <c r="H128" s="34">
        <f t="shared" si="2"/>
        <v>2.763849001</v>
      </c>
      <c r="I128" s="35" t="str">
        <f t="array" ref="I128">iferror(index(DK!A:A,match($A128,DK!G:G,0)),"")</f>
        <v>PF/C</v>
      </c>
      <c r="J128" s="36">
        <f t="array" ref="J128">iferror(index(DK!C:C,match($A128,DK!G:G,0)),"")</f>
        <v>3000</v>
      </c>
      <c r="K128" s="28">
        <f t="array" ref="K128">iferror(if(or(H128=0,H128=""),"",(H128/index(DK!C:C,match(A128,DK!G:G,0))*1000)),"")</f>
        <v>0.9212830004</v>
      </c>
      <c r="L128" s="28">
        <f t="array" ref="L128">iferror(if(or(H128="",H128=0),"",((H128^sqrt(3))/index(DK!C:C,match(A128,DK!G:G,0)))*100),"")</f>
        <v>0.1939116789</v>
      </c>
      <c r="M128" s="34">
        <f t="shared" si="3"/>
        <v>2.815833413</v>
      </c>
      <c r="N128" s="35" t="str">
        <f t="array" ref="N128">iferror(index(FD!B:B,match($A128,FD!Q:Q,0)),"")</f>
        <v>PF</v>
      </c>
      <c r="O128" s="36">
        <f t="array" ref="O128">iferror(index(FD!H:H,match($A128,FD!Q:Q,0)),"")</f>
        <v>3000</v>
      </c>
      <c r="P128" s="28">
        <f t="array" ref="P128">iferror(if(or(M128=0,M128=""),"",(M128/index(FD!H:H,match(A128,FD!Q:Q,0))*1000)),"")</f>
        <v>0.9386111377</v>
      </c>
      <c r="Q128" s="37">
        <f t="array" ref="Q128">iferror(if(or(M128="",M128=0),"",((M128^sqrt(3))/index(FD!H:H,match(A128,FD!Q:Q,0)))*100),"")</f>
        <v>0.200272279</v>
      </c>
      <c r="R128" s="38">
        <f t="shared" si="4"/>
        <v>1.057088449</v>
      </c>
      <c r="S128" s="39">
        <f t="array" ref="S128">if(R128="","", if(index(Index_of_Stuff!J:J,match(B128,Index_of_Stuff!F:F,0))&gt;0,(D128-index(Index_of_Stuff!J:J,match(B128,Index_of_Stuff!F:F,0)))*(R128/index(Index_of_Stuff!I:I,match(B128,Index_of_Stuff!F:F,0))),(D128/index(Index_of_Stuff!I:I,match(B128,Index_of_Stuff!F:F,0)))*R128))</f>
        <v>1.094032059</v>
      </c>
      <c r="T128" s="40">
        <f t="array" ref="T128">if(or($F128=0,$F128=""),"", iferror(index(EPS!B:B,match($A128,EPS!$A:$A,0)),index(Ghosts!B:B,match($A128,Ghosts!$A:$A,0)))*($S128/(($F128/48)*$D128)/$E128))</f>
        <v>0.07825367607</v>
      </c>
      <c r="U128" s="40">
        <f t="array" ref="U128">if(or($F128=0,$F128=""),"", iferror(index(EPS!D:D,match($A128,EPS!$A:$A,0)),index(Ghosts!D:D,match($A128,Ghosts!$A:$A,0)))*($S128/(($F128/48)*$D128)/$E128))</f>
        <v>0.0043756932</v>
      </c>
      <c r="V128" s="40">
        <f t="array" ref="V128">if(or($F128=0,$F128=""),"", iferror(index(EPS!F:F,match($A128,EPS!$A:$A,0)),index(Ghosts!F:F,match($A128,Ghosts!$A:$A,0)))*($S128/(($F128/48)*$D128)/$E128))</f>
        <v>0.03541258683</v>
      </c>
      <c r="W128" s="40">
        <f t="array" ref="W128">if(or($F128=0,$F128=""),"", iferror(index(EPS!M:M,match($A128,EPS!$A:$A,0)),index(Ghosts!M:M,match($A128,Ghosts!$A:$A,0)))*($S128/(($F128/48)*$D128)/$E128))</f>
        <v>0.03001929056</v>
      </c>
      <c r="X128" s="39">
        <f t="shared" si="5"/>
        <v>1.140394379</v>
      </c>
      <c r="Y128" s="41">
        <f t="array" ref="Y128">if(or(F128=0,F128=""),"",((iferror(index(EPS!H:H,match(A128,EPS!A:A,0)),index(Ghosts!H:H,match(A128,Ghosts!A:A,0)))*1.25)+(iferror(index(EPS!I:I,match(A128,EPS!A:A,0)),index(Ghosts!I:I,match(A128,Ghosts!A:A,0)))*1.25)+(iferror(index(EPS!J:J,match(A128,EPS!A:A,0)),index(Ghosts!J:J,match(A128,Ghosts!A:A,0)))*1.5)+(iferror(index(EPS!K:K,match(A128,EPS!A:A,0)),index(Ghosts!K:K,match(A128,Ghosts!A:A,0)))*2)+(iferror(index(EPS!L:L,match(A128,EPS!A:A,0)),index(Ghosts!L:L,match(A128,Ghosts!A:A,0)))*2))*D128*(F128/48))</f>
        <v>1.623454622</v>
      </c>
      <c r="Z128" s="41">
        <f t="shared" si="6"/>
        <v>1.038368624</v>
      </c>
      <c r="AA128" s="41">
        <f t="array" ref="AA128">if(or(F128=0,F128=""),"",((iferror(index(EPS!H:H,match(A128,EPS!A:A,0)),index(Ghosts!H:H,match(A128,Ghosts!A:A,0)))*1.2)+(iferror(index(EPS!I:I,match(A128,EPS!A:A,0)),index(Ghosts!I:I,match(A128,Ghosts!A:A,0)))*1.2)+(iferror(index(EPS!J:J,match(A128,EPS!A:A,0)),index(Ghosts!J:J,match(A128,Ghosts!A:A,0)))*1.5)+(iferror(index(EPS!K:K,match(A128,EPS!A:A,0)),index(Ghosts!K:K,match(A128,Ghosts!A:A,0)))*3)+(iferror(index(EPS!L:L,match(A128,EPS!A:A,0)),index(Ghosts!L:L,match(A128,Ghosts!A:A,0)))*3))*D128*(F128/48))</f>
        <v>1.777464789</v>
      </c>
      <c r="AB128" s="42">
        <f t="shared" ref="AB128:AF128" si="132">if(iferror(search(AB$1,$I128),0)&gt;0,1,0)</f>
        <v>0</v>
      </c>
      <c r="AC128" s="42">
        <f t="shared" si="132"/>
        <v>0</v>
      </c>
      <c r="AD128" s="42">
        <f t="shared" si="132"/>
        <v>0</v>
      </c>
      <c r="AE128" s="42">
        <f t="shared" si="132"/>
        <v>1</v>
      </c>
      <c r="AF128" s="42">
        <f t="shared" si="132"/>
        <v>1</v>
      </c>
      <c r="AG128" s="25"/>
      <c r="AH128" s="25"/>
      <c r="AI128" s="25"/>
      <c r="AJ128" s="25"/>
      <c r="AK128" s="25"/>
      <c r="AL128" s="25"/>
    </row>
    <row r="129">
      <c r="A129" s="26" t="s">
        <v>255</v>
      </c>
      <c r="B129" s="25" t="str">
        <f t="array" ref="B129">iferror(index(FD!R:R,match($A129,FD!Q:Q,0)),index(DK!H:H,match($A129,DK!G:G,0)))</f>
        <v>LAC</v>
      </c>
      <c r="C129" s="25" t="str">
        <f t="array" ref="C129">iferror(index(FD!S:S,match($A129,FD!Q:Q,0)),index(DK!I:I,match($A129,DK!G:G,0)))</f>
        <v>SAS</v>
      </c>
      <c r="D129" s="28">
        <f t="array" ref="D129">((index(Pace!$B$2:$B$31,match($B129,Pace!$A$2:$A$31,0))*index(Pace!$B$2:$B$31,match($C129,Pace!$A$2:$A$31,0)))/Pace!$B$32)*1.025</f>
        <v>94.92152003</v>
      </c>
      <c r="E129" s="29">
        <f t="array" ref="E129">if(iferror(match($A129,Ghosts!A:A,0),0)&gt;0,0.18,((index(EPS!P:P,match($A129,EPS!A:A,0))*index(EPS!O:O,match($A129,EPS!A:A,0)))+(0.18*300))/(300+index(EPS!O:O,match($A129,EPS!A:A,0))))</f>
        <v>0.18</v>
      </c>
      <c r="F129" s="30">
        <v>0.0</v>
      </c>
      <c r="G129" s="33"/>
      <c r="H129" s="34" t="str">
        <f t="shared" si="2"/>
        <v/>
      </c>
      <c r="I129" s="35" t="str">
        <f t="array" ref="I129">iferror(index(DK!A:A,match($A129,DK!G:G,0)),"")</f>
        <v>SG</v>
      </c>
      <c r="J129" s="36">
        <f t="array" ref="J129">iferror(index(DK!C:C,match($A129,DK!G:G,0)),"")</f>
        <v>3000</v>
      </c>
      <c r="K129" s="28" t="str">
        <f t="array" ref="K129">iferror(if(or(H129=0,H129=""),"",(H129/index(DK!C:C,match(A129,DK!G:G,0))*1000)),"")</f>
        <v/>
      </c>
      <c r="L129" s="28" t="str">
        <f t="array" ref="L129">iferror(if(or(H129="",H129=0),"",((H129^sqrt(3))/index(DK!C:C,match(A129,DK!G:G,0)))*100),"")</f>
        <v/>
      </c>
      <c r="M129" s="34" t="str">
        <f t="shared" si="3"/>
        <v/>
      </c>
      <c r="N129" s="35" t="str">
        <f t="array" ref="N129">iferror(index(FD!B:B,match($A129,FD!Q:Q,0)),"")</f>
        <v>SG</v>
      </c>
      <c r="O129" s="36">
        <f t="array" ref="O129">iferror(index(FD!H:H,match($A129,FD!Q:Q,0)),"")</f>
        <v>3000</v>
      </c>
      <c r="P129" s="28" t="str">
        <f t="array" ref="P129">iferror(if(or(M129=0,M129=""),"",(M129/index(FD!H:H,match(A129,FD!Q:Q,0))*1000)),"")</f>
        <v/>
      </c>
      <c r="Q129" s="37" t="str">
        <f t="array" ref="Q129">iferror(if(or(M129="",M129=0),"",((M129^sqrt(3))/index(FD!H:H,match(A129,FD!Q:Q,0)))*100),"")</f>
        <v/>
      </c>
      <c r="R129" s="38" t="str">
        <f t="shared" si="4"/>
        <v/>
      </c>
      <c r="S129" s="39" t="str">
        <f t="array" ref="S129">if(R129="","", if(index(Index_of_Stuff!J:J,match(B129,Index_of_Stuff!F:F,0))&gt;0,(D129-index(Index_of_Stuff!J:J,match(B129,Index_of_Stuff!F:F,0)))*(R129/index(Index_of_Stuff!I:I,match(B129,Index_of_Stuff!F:F,0))),(D129/index(Index_of_Stuff!I:I,match(B129,Index_of_Stuff!F:F,0)))*R129))</f>
        <v/>
      </c>
      <c r="T129" s="40" t="str">
        <f t="array" ref="T129">if(or($F129=0,$F129=""),"", iferror(index(EPS!B:B,match($A129,EPS!$A:$A,0)),index(Ghosts!B:B,match($A129,Ghosts!$A:$A,0)))*($S129/(($F129/48)*$D129)/$E129))</f>
        <v/>
      </c>
      <c r="U129" s="40" t="str">
        <f t="array" ref="U129">if(or($F129=0,$F129=""),"", iferror(index(EPS!D:D,match($A129,EPS!$A:$A,0)),index(Ghosts!D:D,match($A129,Ghosts!$A:$A,0)))*($S129/(($F129/48)*$D129)/$E129))</f>
        <v/>
      </c>
      <c r="V129" s="40" t="str">
        <f t="array" ref="V129">if(or($F129=0,$F129=""),"", iferror(index(EPS!F:F,match($A129,EPS!$A:$A,0)),index(Ghosts!F:F,match($A129,Ghosts!$A:$A,0)))*($S129/(($F129/48)*$D129)/$E129))</f>
        <v/>
      </c>
      <c r="W129" s="40" t="str">
        <f t="array" ref="W129">if(or($F129=0,$F129=""),"", iferror(index(EPS!M:M,match($A129,EPS!$A:$A,0)),index(Ghosts!M:M,match($A129,Ghosts!$A:$A,0)))*($S129/(($F129/48)*$D129)/$E129))</f>
        <v/>
      </c>
      <c r="X129" s="39" t="str">
        <f t="shared" si="5"/>
        <v/>
      </c>
      <c r="Y129" s="41" t="str">
        <f t="array" ref="Y129">if(or(F129=0,F129=""),"",((iferror(index(EPS!H:H,match(A129,EPS!A:A,0)),index(Ghosts!H:H,match(A129,Ghosts!A:A,0)))*1.25)+(iferror(index(EPS!I:I,match(A129,EPS!A:A,0)),index(Ghosts!I:I,match(A129,Ghosts!A:A,0)))*1.25)+(iferror(index(EPS!J:J,match(A129,EPS!A:A,0)),index(Ghosts!J:J,match(A129,Ghosts!A:A,0)))*1.5)+(iferror(index(EPS!K:K,match(A129,EPS!A:A,0)),index(Ghosts!K:K,match(A129,Ghosts!A:A,0)))*2)+(iferror(index(EPS!L:L,match(A129,EPS!A:A,0)),index(Ghosts!L:L,match(A129,Ghosts!A:A,0)))*2))*D129*(F129/48))</f>
        <v/>
      </c>
      <c r="Z129" s="41" t="str">
        <f t="shared" si="6"/>
        <v/>
      </c>
      <c r="AA129" s="41" t="str">
        <f t="array" ref="AA129">if(or(F129=0,F129=""),"",((iferror(index(EPS!H:H,match(A129,EPS!A:A,0)),index(Ghosts!H:H,match(A129,Ghosts!A:A,0)))*1.2)+(iferror(index(EPS!I:I,match(A129,EPS!A:A,0)),index(Ghosts!I:I,match(A129,Ghosts!A:A,0)))*1.2)+(iferror(index(EPS!J:J,match(A129,EPS!A:A,0)),index(Ghosts!J:J,match(A129,Ghosts!A:A,0)))*1.5)+(iferror(index(EPS!K:K,match(A129,EPS!A:A,0)),index(Ghosts!K:K,match(A129,Ghosts!A:A,0)))*3)+(iferror(index(EPS!L:L,match(A129,EPS!A:A,0)),index(Ghosts!L:L,match(A129,Ghosts!A:A,0)))*3))*D129*(F129/48))</f>
        <v/>
      </c>
      <c r="AB129" s="42">
        <f t="shared" ref="AB129:AF129" si="133">if(iferror(search(AB$1,$I129),0)&gt;0,1,0)</f>
        <v>0</v>
      </c>
      <c r="AC129" s="42">
        <f t="shared" si="133"/>
        <v>1</v>
      </c>
      <c r="AD129" s="42">
        <f t="shared" si="133"/>
        <v>0</v>
      </c>
      <c r="AE129" s="42">
        <f t="shared" si="133"/>
        <v>0</v>
      </c>
      <c r="AF129" s="42">
        <f t="shared" si="133"/>
        <v>0</v>
      </c>
      <c r="AG129" s="25"/>
      <c r="AH129" s="25"/>
      <c r="AI129" s="25"/>
      <c r="AJ129" s="25"/>
      <c r="AK129" s="25"/>
      <c r="AL129" s="25"/>
    </row>
    <row r="130">
      <c r="A130" s="26" t="s">
        <v>237</v>
      </c>
      <c r="B130" s="25" t="str">
        <f t="array" ref="B130">iferror(index(FD!R:R,match($A130,FD!Q:Q,0)),index(DK!H:H,match($A130,DK!G:G,0)))</f>
        <v>LAC</v>
      </c>
      <c r="C130" s="25" t="str">
        <f t="array" ref="C130">iferror(index(FD!S:S,match($A130,FD!Q:Q,0)),index(DK!I:I,match($A130,DK!G:G,0)))</f>
        <v>SAS</v>
      </c>
      <c r="D130" s="28">
        <f t="array" ref="D130">((index(Pace!$B$2:$B$31,match($B130,Pace!$A$2:$A$31,0))*index(Pace!$B$2:$B$31,match($C130,Pace!$A$2:$A$31,0)))/Pace!$B$32)*1.025</f>
        <v>94.92152003</v>
      </c>
      <c r="E130" s="29">
        <f t="array" ref="E130">if(iferror(match($A130,Ghosts!A:A,0),0)&gt;0,0.18,((index(EPS!P:P,match($A130,EPS!A:A,0))*index(EPS!O:O,match($A130,EPS!A:A,0)))+(0.18*300))/(300+index(EPS!O:O,match($A130,EPS!A:A,0))))</f>
        <v>0.2044976888</v>
      </c>
      <c r="F130" s="30">
        <v>0.0</v>
      </c>
      <c r="G130" s="33"/>
      <c r="H130" s="34" t="str">
        <f t="shared" si="2"/>
        <v/>
      </c>
      <c r="I130" s="35" t="str">
        <f t="array" ref="I130">iferror(index(DK!A:A,match($A130,DK!G:G,0)),"")</f>
        <v>SF</v>
      </c>
      <c r="J130" s="36">
        <f t="array" ref="J130">iferror(index(DK!C:C,match($A130,DK!G:G,0)),"")</f>
        <v>5800</v>
      </c>
      <c r="K130" s="28" t="str">
        <f t="array" ref="K130">iferror(if(or(H130=0,H130=""),"",(H130/index(DK!C:C,match(A130,DK!G:G,0))*1000)),"")</f>
        <v/>
      </c>
      <c r="L130" s="28" t="str">
        <f t="array" ref="L130">iferror(if(or(H130="",H130=0),"",((H130^sqrt(3))/index(DK!C:C,match(A130,DK!G:G,0)))*100),"")</f>
        <v/>
      </c>
      <c r="M130" s="34" t="str">
        <f t="shared" si="3"/>
        <v/>
      </c>
      <c r="N130" s="35" t="str">
        <f t="array" ref="N130">iferror(index(FD!B:B,match($A130,FD!Q:Q,0)),"")</f>
        <v>SF</v>
      </c>
      <c r="O130" s="36">
        <f t="array" ref="O130">iferror(index(FD!H:H,match($A130,FD!Q:Q,0)),"")</f>
        <v>5700</v>
      </c>
      <c r="P130" s="28" t="str">
        <f t="array" ref="P130">iferror(if(or(M130=0,M130=""),"",(M130/index(FD!H:H,match(A130,FD!Q:Q,0))*1000)),"")</f>
        <v/>
      </c>
      <c r="Q130" s="37" t="str">
        <f t="array" ref="Q130">iferror(if(or(M130="",M130=0),"",((M130^sqrt(3))/index(FD!H:H,match(A130,FD!Q:Q,0)))*100),"")</f>
        <v/>
      </c>
      <c r="R130" s="38" t="str">
        <f t="shared" si="4"/>
        <v/>
      </c>
      <c r="S130" s="39" t="str">
        <f t="array" ref="S130">if(R130="","", if(index(Index_of_Stuff!J:J,match(B130,Index_of_Stuff!F:F,0))&gt;0,(D130-index(Index_of_Stuff!J:J,match(B130,Index_of_Stuff!F:F,0)))*(R130/index(Index_of_Stuff!I:I,match(B130,Index_of_Stuff!F:F,0))),(D130/index(Index_of_Stuff!I:I,match(B130,Index_of_Stuff!F:F,0)))*R130))</f>
        <v/>
      </c>
      <c r="T130" s="40" t="str">
        <f t="array" ref="T130">if(or($F130=0,$F130=""),"", iferror(index(EPS!B:B,match($A130,EPS!$A:$A,0)),index(Ghosts!B:B,match($A130,Ghosts!$A:$A,0)))*($S130/(($F130/48)*$D130)/$E130))</f>
        <v/>
      </c>
      <c r="U130" s="40" t="str">
        <f t="array" ref="U130">if(or($F130=0,$F130=""),"", iferror(index(EPS!D:D,match($A130,EPS!$A:$A,0)),index(Ghosts!D:D,match($A130,Ghosts!$A:$A,0)))*($S130/(($F130/48)*$D130)/$E130))</f>
        <v/>
      </c>
      <c r="V130" s="40" t="str">
        <f t="array" ref="V130">if(or($F130=0,$F130=""),"", iferror(index(EPS!F:F,match($A130,EPS!$A:$A,0)),index(Ghosts!F:F,match($A130,Ghosts!$A:$A,0)))*($S130/(($F130/48)*$D130)/$E130))</f>
        <v/>
      </c>
      <c r="W130" s="40" t="str">
        <f t="array" ref="W130">if(or($F130=0,$F130=""),"", iferror(index(EPS!M:M,match($A130,EPS!$A:$A,0)),index(Ghosts!M:M,match($A130,Ghosts!$A:$A,0)))*($S130/(($F130/48)*$D130)/$E130))</f>
        <v/>
      </c>
      <c r="X130" s="39" t="str">
        <f t="shared" si="5"/>
        <v/>
      </c>
      <c r="Y130" s="41" t="str">
        <f t="array" ref="Y130">if(or(F130=0,F130=""),"",((iferror(index(EPS!H:H,match(A130,EPS!A:A,0)),index(Ghosts!H:H,match(A130,Ghosts!A:A,0)))*1.25)+(iferror(index(EPS!I:I,match(A130,EPS!A:A,0)),index(Ghosts!I:I,match(A130,Ghosts!A:A,0)))*1.25)+(iferror(index(EPS!J:J,match(A130,EPS!A:A,0)),index(Ghosts!J:J,match(A130,Ghosts!A:A,0)))*1.5)+(iferror(index(EPS!K:K,match(A130,EPS!A:A,0)),index(Ghosts!K:K,match(A130,Ghosts!A:A,0)))*2)+(iferror(index(EPS!L:L,match(A130,EPS!A:A,0)),index(Ghosts!L:L,match(A130,Ghosts!A:A,0)))*2))*D130*(F130/48))</f>
        <v/>
      </c>
      <c r="Z130" s="41" t="str">
        <f t="shared" si="6"/>
        <v/>
      </c>
      <c r="AA130" s="41" t="str">
        <f t="array" ref="AA130">if(or(F130=0,F130=""),"",((iferror(index(EPS!H:H,match(A130,EPS!A:A,0)),index(Ghosts!H:H,match(A130,Ghosts!A:A,0)))*1.2)+(iferror(index(EPS!I:I,match(A130,EPS!A:A,0)),index(Ghosts!I:I,match(A130,Ghosts!A:A,0)))*1.2)+(iferror(index(EPS!J:J,match(A130,EPS!A:A,0)),index(Ghosts!J:J,match(A130,Ghosts!A:A,0)))*1.5)+(iferror(index(EPS!K:K,match(A130,EPS!A:A,0)),index(Ghosts!K:K,match(A130,Ghosts!A:A,0)))*3)+(iferror(index(EPS!L:L,match(A130,EPS!A:A,0)),index(Ghosts!L:L,match(A130,Ghosts!A:A,0)))*3))*D130*(F130/48))</f>
        <v/>
      </c>
      <c r="AB130" s="42">
        <f t="shared" ref="AB130:AF130" si="134">if(iferror(search(AB$1,$I130),0)&gt;0,1,0)</f>
        <v>0</v>
      </c>
      <c r="AC130" s="42">
        <f t="shared" si="134"/>
        <v>0</v>
      </c>
      <c r="AD130" s="42">
        <f t="shared" si="134"/>
        <v>1</v>
      </c>
      <c r="AE130" s="42">
        <f t="shared" si="134"/>
        <v>0</v>
      </c>
      <c r="AF130" s="42">
        <f t="shared" si="134"/>
        <v>0</v>
      </c>
      <c r="AG130" s="25"/>
      <c r="AH130" s="25"/>
      <c r="AI130" s="25"/>
      <c r="AJ130" s="25"/>
      <c r="AK130" s="25"/>
      <c r="AL130" s="25"/>
    </row>
    <row r="131">
      <c r="A131" s="26" t="s">
        <v>256</v>
      </c>
      <c r="B131" s="25" t="str">
        <f t="array" ref="B131">iferror(index(FD!R:R,match($A131,FD!Q:Q,0)),index(DK!H:H,match($A131,DK!G:G,0)))</f>
        <v>LAC</v>
      </c>
      <c r="C131" s="25" t="str">
        <f t="array" ref="C131">iferror(index(FD!S:S,match($A131,FD!Q:Q,0)),index(DK!I:I,match($A131,DK!G:G,0)))</f>
        <v>SAS</v>
      </c>
      <c r="D131" s="28">
        <f t="array" ref="D131">((index(Pace!$B$2:$B$31,match($B131,Pace!$A$2:$A$31,0))*index(Pace!$B$2:$B$31,match($C131,Pace!$A$2:$A$31,0)))/Pace!$B$32)*1.025</f>
        <v>94.92152003</v>
      </c>
      <c r="E131" s="29">
        <f t="array" ref="E131">if(iferror(match($A131,Ghosts!A:A,0),0)&gt;0,0.18,((index(EPS!P:P,match($A131,EPS!A:A,0))*index(EPS!O:O,match($A131,EPS!A:A,0)))+(0.18*300))/(300+index(EPS!O:O,match($A131,EPS!A:A,0))))</f>
        <v>0.18</v>
      </c>
      <c r="F131" s="30">
        <v>0.0</v>
      </c>
      <c r="G131" s="33"/>
      <c r="H131" s="34" t="str">
        <f t="shared" si="2"/>
        <v/>
      </c>
      <c r="I131" s="35" t="str">
        <f t="array" ref="I131">iferror(index(DK!A:A,match($A131,DK!G:G,0)),"")</f>
        <v>SF/PF</v>
      </c>
      <c r="J131" s="36">
        <f t="array" ref="J131">iferror(index(DK!C:C,match($A131,DK!G:G,0)),"")</f>
        <v>3000</v>
      </c>
      <c r="K131" s="28" t="str">
        <f t="array" ref="K131">iferror(if(or(H131=0,H131=""),"",(H131/index(DK!C:C,match(A131,DK!G:G,0))*1000)),"")</f>
        <v/>
      </c>
      <c r="L131" s="28" t="str">
        <f t="array" ref="L131">iferror(if(or(H131="",H131=0),"",((H131^sqrt(3))/index(DK!C:C,match(A131,DK!G:G,0)))*100),"")</f>
        <v/>
      </c>
      <c r="M131" s="34" t="str">
        <f t="shared" si="3"/>
        <v/>
      </c>
      <c r="N131" s="35" t="str">
        <f t="array" ref="N131">iferror(index(FD!B:B,match($A131,FD!Q:Q,0)),"")</f>
        <v>PF</v>
      </c>
      <c r="O131" s="36">
        <f t="array" ref="O131">iferror(index(FD!H:H,match($A131,FD!Q:Q,0)),"")</f>
        <v>3000</v>
      </c>
      <c r="P131" s="28" t="str">
        <f t="array" ref="P131">iferror(if(or(M131=0,M131=""),"",(M131/index(FD!H:H,match(A131,FD!Q:Q,0))*1000)),"")</f>
        <v/>
      </c>
      <c r="Q131" s="37" t="str">
        <f t="array" ref="Q131">iferror(if(or(M131="",M131=0),"",((M131^sqrt(3))/index(FD!H:H,match(A131,FD!Q:Q,0)))*100),"")</f>
        <v/>
      </c>
      <c r="R131" s="38" t="str">
        <f t="shared" si="4"/>
        <v/>
      </c>
      <c r="S131" s="39" t="str">
        <f t="array" ref="S131">if(R131="","", if(index(Index_of_Stuff!J:J,match(B131,Index_of_Stuff!F:F,0))&gt;0,(D131-index(Index_of_Stuff!J:J,match(B131,Index_of_Stuff!F:F,0)))*(R131/index(Index_of_Stuff!I:I,match(B131,Index_of_Stuff!F:F,0))),(D131/index(Index_of_Stuff!I:I,match(B131,Index_of_Stuff!F:F,0)))*R131))</f>
        <v/>
      </c>
      <c r="T131" s="40" t="str">
        <f t="array" ref="T131">if(or($F131=0,$F131=""),"", iferror(index(EPS!B:B,match($A131,EPS!$A:$A,0)),index(Ghosts!B:B,match($A131,Ghosts!$A:$A,0)))*($S131/(($F131/48)*$D131)/$E131))</f>
        <v/>
      </c>
      <c r="U131" s="40" t="str">
        <f t="array" ref="U131">if(or($F131=0,$F131=""),"", iferror(index(EPS!D:D,match($A131,EPS!$A:$A,0)),index(Ghosts!D:D,match($A131,Ghosts!$A:$A,0)))*($S131/(($F131/48)*$D131)/$E131))</f>
        <v/>
      </c>
      <c r="V131" s="40" t="str">
        <f t="array" ref="V131">if(or($F131=0,$F131=""),"", iferror(index(EPS!F:F,match($A131,EPS!$A:$A,0)),index(Ghosts!F:F,match($A131,Ghosts!$A:$A,0)))*($S131/(($F131/48)*$D131)/$E131))</f>
        <v/>
      </c>
      <c r="W131" s="40" t="str">
        <f t="array" ref="W131">if(or($F131=0,$F131=""),"", iferror(index(EPS!M:M,match($A131,EPS!$A:$A,0)),index(Ghosts!M:M,match($A131,Ghosts!$A:$A,0)))*($S131/(($F131/48)*$D131)/$E131))</f>
        <v/>
      </c>
      <c r="X131" s="39" t="str">
        <f t="shared" si="5"/>
        <v/>
      </c>
      <c r="Y131" s="41" t="str">
        <f t="array" ref="Y131">if(or(F131=0,F131=""),"",((iferror(index(EPS!H:H,match(A131,EPS!A:A,0)),index(Ghosts!H:H,match(A131,Ghosts!A:A,0)))*1.25)+(iferror(index(EPS!I:I,match(A131,EPS!A:A,0)),index(Ghosts!I:I,match(A131,Ghosts!A:A,0)))*1.25)+(iferror(index(EPS!J:J,match(A131,EPS!A:A,0)),index(Ghosts!J:J,match(A131,Ghosts!A:A,0)))*1.5)+(iferror(index(EPS!K:K,match(A131,EPS!A:A,0)),index(Ghosts!K:K,match(A131,Ghosts!A:A,0)))*2)+(iferror(index(EPS!L:L,match(A131,EPS!A:A,0)),index(Ghosts!L:L,match(A131,Ghosts!A:A,0)))*2))*D131*(F131/48))</f>
        <v/>
      </c>
      <c r="Z131" s="41" t="str">
        <f t="shared" si="6"/>
        <v/>
      </c>
      <c r="AA131" s="41" t="str">
        <f t="array" ref="AA131">if(or(F131=0,F131=""),"",((iferror(index(EPS!H:H,match(A131,EPS!A:A,0)),index(Ghosts!H:H,match(A131,Ghosts!A:A,0)))*1.2)+(iferror(index(EPS!I:I,match(A131,EPS!A:A,0)),index(Ghosts!I:I,match(A131,Ghosts!A:A,0)))*1.2)+(iferror(index(EPS!J:J,match(A131,EPS!A:A,0)),index(Ghosts!J:J,match(A131,Ghosts!A:A,0)))*1.5)+(iferror(index(EPS!K:K,match(A131,EPS!A:A,0)),index(Ghosts!K:K,match(A131,Ghosts!A:A,0)))*3)+(iferror(index(EPS!L:L,match(A131,EPS!A:A,0)),index(Ghosts!L:L,match(A131,Ghosts!A:A,0)))*3))*D131*(F131/48))</f>
        <v/>
      </c>
      <c r="AB131" s="42">
        <f t="shared" ref="AB131:AF131" si="135">if(iferror(search(AB$1,$I131),0)&gt;0,1,0)</f>
        <v>0</v>
      </c>
      <c r="AC131" s="42">
        <f t="shared" si="135"/>
        <v>0</v>
      </c>
      <c r="AD131" s="42">
        <f t="shared" si="135"/>
        <v>1</v>
      </c>
      <c r="AE131" s="42">
        <f t="shared" si="135"/>
        <v>1</v>
      </c>
      <c r="AF131" s="42">
        <f t="shared" si="135"/>
        <v>0</v>
      </c>
      <c r="AG131" s="25"/>
      <c r="AH131" s="25"/>
      <c r="AI131" s="25"/>
      <c r="AJ131" s="25"/>
      <c r="AK131" s="25"/>
      <c r="AL131" s="25"/>
    </row>
    <row r="132">
      <c r="A132" s="26" t="s">
        <v>257</v>
      </c>
      <c r="B132" s="25" t="str">
        <f t="array" ref="B132">iferror(index(FD!R:R,match($A132,FD!Q:Q,0)),index(DK!H:H,match($A132,DK!G:G,0)))</f>
        <v>LAC</v>
      </c>
      <c r="C132" s="25" t="str">
        <f t="array" ref="C132">iferror(index(FD!S:S,match($A132,FD!Q:Q,0)),index(DK!I:I,match($A132,DK!G:G,0)))</f>
        <v>SAS</v>
      </c>
      <c r="D132" s="28">
        <f t="array" ref="D132">((index(Pace!$B$2:$B$31,match($B132,Pace!$A$2:$A$31,0))*index(Pace!$B$2:$B$31,match($C132,Pace!$A$2:$A$31,0)))/Pace!$B$32)*1.025</f>
        <v>94.92152003</v>
      </c>
      <c r="E132" s="29">
        <f t="array" ref="E132">if(iferror(match($A132,Ghosts!A:A,0),0)&gt;0,0.18,((index(EPS!P:P,match($A132,EPS!A:A,0))*index(EPS!O:O,match($A132,EPS!A:A,0)))+(0.18*300))/(300+index(EPS!O:O,match($A132,EPS!A:A,0))))</f>
        <v>0.1796260163</v>
      </c>
      <c r="F132" s="30">
        <v>0.0</v>
      </c>
      <c r="G132" s="33"/>
      <c r="H132" s="34" t="str">
        <f t="shared" si="2"/>
        <v/>
      </c>
      <c r="I132" s="35" t="str">
        <f t="array" ref="I132">iferror(index(DK!A:A,match($A132,DK!G:G,0)),"")</f>
        <v>PG/SG</v>
      </c>
      <c r="J132" s="36">
        <f t="array" ref="J132">iferror(index(DK!C:C,match($A132,DK!G:G,0)),"")</f>
        <v>4000</v>
      </c>
      <c r="K132" s="28" t="str">
        <f t="array" ref="K132">iferror(if(or(H132=0,H132=""),"",(H132/index(DK!C:C,match(A132,DK!G:G,0))*1000)),"")</f>
        <v/>
      </c>
      <c r="L132" s="28" t="str">
        <f t="array" ref="L132">iferror(if(or(H132="",H132=0),"",((H132^sqrt(3))/index(DK!C:C,match(A132,DK!G:G,0)))*100),"")</f>
        <v/>
      </c>
      <c r="M132" s="34" t="str">
        <f t="shared" si="3"/>
        <v/>
      </c>
      <c r="N132" s="35" t="str">
        <f t="array" ref="N132">iferror(index(FD!B:B,match($A132,FD!Q:Q,0)),"")</f>
        <v>PG</v>
      </c>
      <c r="O132" s="36">
        <f t="array" ref="O132">iferror(index(FD!H:H,match($A132,FD!Q:Q,0)),"")</f>
        <v>4200</v>
      </c>
      <c r="P132" s="28" t="str">
        <f t="array" ref="P132">iferror(if(or(M132=0,M132=""),"",(M132/index(FD!H:H,match(A132,FD!Q:Q,0))*1000)),"")</f>
        <v/>
      </c>
      <c r="Q132" s="37" t="str">
        <f t="array" ref="Q132">iferror(if(or(M132="",M132=0),"",((M132^sqrt(3))/index(FD!H:H,match(A132,FD!Q:Q,0)))*100),"")</f>
        <v/>
      </c>
      <c r="R132" s="38" t="str">
        <f t="shared" si="4"/>
        <v/>
      </c>
      <c r="S132" s="39" t="str">
        <f t="array" ref="S132">if(R132="","", if(index(Index_of_Stuff!J:J,match(B132,Index_of_Stuff!F:F,0))&gt;0,(D132-index(Index_of_Stuff!J:J,match(B132,Index_of_Stuff!F:F,0)))*(R132/index(Index_of_Stuff!I:I,match(B132,Index_of_Stuff!F:F,0))),(D132/index(Index_of_Stuff!I:I,match(B132,Index_of_Stuff!F:F,0)))*R132))</f>
        <v/>
      </c>
      <c r="T132" s="40" t="str">
        <f t="array" ref="T132">if(or($F132=0,$F132=""),"", iferror(index(EPS!B:B,match($A132,EPS!$A:$A,0)),index(Ghosts!B:B,match($A132,Ghosts!$A:$A,0)))*($S132/(($F132/48)*$D132)/$E132))</f>
        <v/>
      </c>
      <c r="U132" s="40" t="str">
        <f t="array" ref="U132">if(or($F132=0,$F132=""),"", iferror(index(EPS!D:D,match($A132,EPS!$A:$A,0)),index(Ghosts!D:D,match($A132,Ghosts!$A:$A,0)))*($S132/(($F132/48)*$D132)/$E132))</f>
        <v/>
      </c>
      <c r="V132" s="40" t="str">
        <f t="array" ref="V132">if(or($F132=0,$F132=""),"", iferror(index(EPS!F:F,match($A132,EPS!$A:$A,0)),index(Ghosts!F:F,match($A132,Ghosts!$A:$A,0)))*($S132/(($F132/48)*$D132)/$E132))</f>
        <v/>
      </c>
      <c r="W132" s="40" t="str">
        <f t="array" ref="W132">if(or($F132=0,$F132=""),"", iferror(index(EPS!M:M,match($A132,EPS!$A:$A,0)),index(Ghosts!M:M,match($A132,Ghosts!$A:$A,0)))*($S132/(($F132/48)*$D132)/$E132))</f>
        <v/>
      </c>
      <c r="X132" s="39" t="str">
        <f t="shared" si="5"/>
        <v/>
      </c>
      <c r="Y132" s="41" t="str">
        <f t="array" ref="Y132">if(or(F132=0,F132=""),"",((iferror(index(EPS!H:H,match(A132,EPS!A:A,0)),index(Ghosts!H:H,match(A132,Ghosts!A:A,0)))*1.25)+(iferror(index(EPS!I:I,match(A132,EPS!A:A,0)),index(Ghosts!I:I,match(A132,Ghosts!A:A,0)))*1.25)+(iferror(index(EPS!J:J,match(A132,EPS!A:A,0)),index(Ghosts!J:J,match(A132,Ghosts!A:A,0)))*1.5)+(iferror(index(EPS!K:K,match(A132,EPS!A:A,0)),index(Ghosts!K:K,match(A132,Ghosts!A:A,0)))*2)+(iferror(index(EPS!L:L,match(A132,EPS!A:A,0)),index(Ghosts!L:L,match(A132,Ghosts!A:A,0)))*2))*D132*(F132/48))</f>
        <v/>
      </c>
      <c r="Z132" s="41" t="str">
        <f t="shared" si="6"/>
        <v/>
      </c>
      <c r="AA132" s="41" t="str">
        <f t="array" ref="AA132">if(or(F132=0,F132=""),"",((iferror(index(EPS!H:H,match(A132,EPS!A:A,0)),index(Ghosts!H:H,match(A132,Ghosts!A:A,0)))*1.2)+(iferror(index(EPS!I:I,match(A132,EPS!A:A,0)),index(Ghosts!I:I,match(A132,Ghosts!A:A,0)))*1.2)+(iferror(index(EPS!J:J,match(A132,EPS!A:A,0)),index(Ghosts!J:J,match(A132,Ghosts!A:A,0)))*1.5)+(iferror(index(EPS!K:K,match(A132,EPS!A:A,0)),index(Ghosts!K:K,match(A132,Ghosts!A:A,0)))*3)+(iferror(index(EPS!L:L,match(A132,EPS!A:A,0)),index(Ghosts!L:L,match(A132,Ghosts!A:A,0)))*3))*D132*(F132/48))</f>
        <v/>
      </c>
      <c r="AB132" s="42">
        <f t="shared" ref="AB132:AF132" si="136">if(iferror(search(AB$1,$I132),0)&gt;0,1,0)</f>
        <v>1</v>
      </c>
      <c r="AC132" s="42">
        <f t="shared" si="136"/>
        <v>1</v>
      </c>
      <c r="AD132" s="42">
        <f t="shared" si="136"/>
        <v>0</v>
      </c>
      <c r="AE132" s="42">
        <f t="shared" si="136"/>
        <v>0</v>
      </c>
      <c r="AF132" s="42">
        <f t="shared" si="136"/>
        <v>0</v>
      </c>
      <c r="AG132" s="25"/>
      <c r="AH132" s="25"/>
      <c r="AI132" s="25"/>
      <c r="AJ132" s="25"/>
      <c r="AK132" s="25"/>
      <c r="AL132" s="25"/>
    </row>
    <row r="133">
      <c r="A133" s="26" t="s">
        <v>278</v>
      </c>
      <c r="B133" s="25" t="str">
        <f t="array" ref="B133">iferror(index(FD!R:R,match($A133,FD!Q:Q,0)),index(DK!H:H,match($A133,DK!G:G,0)))</f>
        <v>MEM</v>
      </c>
      <c r="C133" s="25" t="str">
        <f t="array" ref="C133">iferror(index(FD!S:S,match($A133,FD!Q:Q,0)),index(DK!I:I,match($A133,DK!G:G,0)))</f>
        <v>POR</v>
      </c>
      <c r="D133" s="28">
        <f t="array" ref="D133">((index(Pace!$B$2:$B$31,match($B133,Pace!$A$2:$A$31,0))*index(Pace!$B$2:$B$31,match($C133,Pace!$A$2:$A$31,0)))/Pace!$B$32)*1.025</f>
        <v>95.37072491</v>
      </c>
      <c r="E133" s="29">
        <f t="array" ref="E133">if(iferror(match($A133,Ghosts!A:A,0),0)&gt;0,0.18,((index(EPS!P:P,match($A133,EPS!A:A,0))*index(EPS!O:O,match($A133,EPS!A:A,0)))+(0.18*300))/(300+index(EPS!O:O,match($A133,EPS!A:A,0))))</f>
        <v>0.2580507305</v>
      </c>
      <c r="F133" s="30">
        <v>34.0</v>
      </c>
      <c r="G133" s="33"/>
      <c r="H133" s="34">
        <f t="shared" si="2"/>
        <v>35.6061204</v>
      </c>
      <c r="I133" s="35" t="str">
        <f t="array" ref="I133">iferror(index(DK!A:A,match($A133,DK!G:G,0)),"")</f>
        <v>C</v>
      </c>
      <c r="J133" s="36">
        <f t="array" ref="J133">iferror(index(DK!C:C,match($A133,DK!G:G,0)),"")</f>
        <v>7700</v>
      </c>
      <c r="K133" s="28">
        <f t="array" ref="K133">iferror(if(or(H133=0,H133=""),"",(H133/index(DK!C:C,match(A133,DK!G:G,0))*1000)),"")</f>
        <v>4.624171481</v>
      </c>
      <c r="L133" s="28">
        <f t="array" ref="L133">iferror(if(or(H133="",H133=0),"",((H133^sqrt(3))/index(DK!C:C,match(A133,DK!G:G,0)))*100),"")</f>
        <v>6.321626142</v>
      </c>
      <c r="M133" s="34">
        <f t="shared" si="3"/>
        <v>35.74003358</v>
      </c>
      <c r="N133" s="35" t="str">
        <f t="array" ref="N133">iferror(index(FD!B:B,match($A133,FD!Q:Q,0)),"")</f>
        <v>C</v>
      </c>
      <c r="O133" s="36">
        <f t="array" ref="O133">iferror(index(FD!H:H,match($A133,FD!Q:Q,0)),"")</f>
        <v>7800</v>
      </c>
      <c r="P133" s="28">
        <f t="array" ref="P133">iferror(if(or(M133=0,M133=""),"",(M133/index(FD!H:H,match(A133,FD!Q:Q,0))*1000)),"")</f>
        <v>4.582055587</v>
      </c>
      <c r="Q133" s="37">
        <f t="array" ref="Q133">iferror(if(or(M133="",M133=0),"",((M133^sqrt(3))/index(FD!H:H,match(A133,FD!Q:Q,0)))*100),"")</f>
        <v>6.281287812</v>
      </c>
      <c r="R133" s="38">
        <f t="shared" si="4"/>
        <v>18.36740731</v>
      </c>
      <c r="S133" s="39">
        <f t="array" ref="S133">if(R133="","", if(index(Index_of_Stuff!J:J,match(B133,Index_of_Stuff!F:F,0))&gt;0,(D133-index(Index_of_Stuff!J:J,match(B133,Index_of_Stuff!F:F,0)))*(R133/index(Index_of_Stuff!I:I,match(B133,Index_of_Stuff!F:F,0))),(D133/index(Index_of_Stuff!I:I,match(B133,Index_of_Stuff!F:F,0)))*R133))</f>
        <v>18.06912727</v>
      </c>
      <c r="T133" s="40">
        <f t="array" ref="T133">if(or($F133=0,$F133=""),"", iferror(index(EPS!B:B,match($A133,EPS!$A:$A,0)),index(Ghosts!B:B,match($A133,Ghosts!$A:$A,0)))*($S133/(($F133/48)*$D133)/$E133))</f>
        <v>0.08851914113</v>
      </c>
      <c r="U133" s="40">
        <f t="array" ref="U133">if(or($F133=0,$F133=""),"", iferror(index(EPS!D:D,match($A133,EPS!$A:$A,0)),index(Ghosts!D:D,match($A133,Ghosts!$A:$A,0)))*($S133/(($F133/48)*$D133)/$E133))</f>
        <v>0.01119445813</v>
      </c>
      <c r="V133" s="40">
        <f t="array" ref="V133">if(or($F133=0,$F133=""),"", iferror(index(EPS!F:F,match($A133,EPS!$A:$A,0)),index(Ghosts!F:F,match($A133,Ghosts!$A:$A,0)))*($S133/(($F133/48)*$D133)/$E133))</f>
        <v>0.05607594303</v>
      </c>
      <c r="W133" s="40">
        <f t="array" ref="W133">if(or($F133=0,$F133=""),"", iferror(index(EPS!M:M,match($A133,EPS!$A:$A,0)),index(Ghosts!M:M,match($A133,Ghosts!$A:$A,0)))*($S133/(($F133/48)*$D133)/$E133))</f>
        <v>0.02954093117</v>
      </c>
      <c r="X133" s="39">
        <f t="shared" si="5"/>
        <v>17.39686868</v>
      </c>
      <c r="Y133" s="41">
        <f t="array" ref="Y133">if(or(F133=0,F133=""),"",((iferror(index(EPS!H:H,match(A133,EPS!A:A,0)),index(Ghosts!H:H,match(A133,Ghosts!A:A,0)))*1.25)+(iferror(index(EPS!I:I,match(A133,EPS!A:A,0)),index(Ghosts!I:I,match(A133,Ghosts!A:A,0)))*1.25)+(iferror(index(EPS!J:J,match(A133,EPS!A:A,0)),index(Ghosts!J:J,match(A133,Ghosts!A:A,0)))*1.5)+(iferror(index(EPS!K:K,match(A133,EPS!A:A,0)),index(Ghosts!K:K,match(A133,Ghosts!A:A,0)))*2)+(iferror(index(EPS!L:L,match(A133,EPS!A:A,0)),index(Ghosts!L:L,match(A133,Ghosts!A:A,0)))*2))*D133*(F133/48))</f>
        <v>18.20925172</v>
      </c>
      <c r="Z133" s="41">
        <f t="shared" si="6"/>
        <v>16.02094407</v>
      </c>
      <c r="AA133" s="41">
        <f t="array" ref="AA133">if(or(F133=0,F133=""),"",((iferror(index(EPS!H:H,match(A133,EPS!A:A,0)),index(Ghosts!H:H,match(A133,Ghosts!A:A,0)))*1.2)+(iferror(index(EPS!I:I,match(A133,EPS!A:A,0)),index(Ghosts!I:I,match(A133,Ghosts!A:A,0)))*1.2)+(iferror(index(EPS!J:J,match(A133,EPS!A:A,0)),index(Ghosts!J:J,match(A133,Ghosts!A:A,0)))*1.5)+(iferror(index(EPS!K:K,match(A133,EPS!A:A,0)),index(Ghosts!K:K,match(A133,Ghosts!A:A,0)))*3)+(iferror(index(EPS!L:L,match(A133,EPS!A:A,0)),index(Ghosts!L:L,match(A133,Ghosts!A:A,0)))*3))*D133*(F133/48))</f>
        <v>19.71908951</v>
      </c>
      <c r="AB133" s="42">
        <f t="shared" ref="AB133:AF133" si="137">if(iferror(search(AB$1,$I133),0)&gt;0,1,0)</f>
        <v>0</v>
      </c>
      <c r="AC133" s="42">
        <f t="shared" si="137"/>
        <v>0</v>
      </c>
      <c r="AD133" s="42">
        <f t="shared" si="137"/>
        <v>0</v>
      </c>
      <c r="AE133" s="42">
        <f t="shared" si="137"/>
        <v>0</v>
      </c>
      <c r="AF133" s="42">
        <f t="shared" si="137"/>
        <v>1</v>
      </c>
      <c r="AG133" s="25"/>
      <c r="AH133" s="25"/>
      <c r="AI133" s="25"/>
      <c r="AJ133" s="25"/>
      <c r="AK133" s="25"/>
      <c r="AL133" s="25"/>
    </row>
    <row r="134">
      <c r="A134" s="26" t="s">
        <v>280</v>
      </c>
      <c r="B134" s="25" t="str">
        <f t="array" ref="B134">iferror(index(FD!R:R,match($A134,FD!Q:Q,0)),index(DK!H:H,match($A134,DK!G:G,0)))</f>
        <v>MEM</v>
      </c>
      <c r="C134" s="25" t="str">
        <f t="array" ref="C134">iferror(index(FD!S:S,match($A134,FD!Q:Q,0)),index(DK!I:I,match($A134,DK!G:G,0)))</f>
        <v>POR</v>
      </c>
      <c r="D134" s="28">
        <f t="array" ref="D134">((index(Pace!$B$2:$B$31,match($B134,Pace!$A$2:$A$31,0))*index(Pace!$B$2:$B$31,match($C134,Pace!$A$2:$A$31,0)))/Pace!$B$32)*1.025</f>
        <v>95.37072491</v>
      </c>
      <c r="E134" s="29">
        <f t="array" ref="E134">if(iferror(match($A134,Ghosts!A:A,0),0)&gt;0,0.18,((index(EPS!P:P,match($A134,EPS!A:A,0))*index(EPS!O:O,match($A134,EPS!A:A,0)))+(0.18*300))/(300+index(EPS!O:O,match($A134,EPS!A:A,0))))</f>
        <v>0.1290993789</v>
      </c>
      <c r="F134" s="30">
        <v>32.0</v>
      </c>
      <c r="G134" s="32"/>
      <c r="H134" s="34">
        <f t="shared" si="2"/>
        <v>21.52539794</v>
      </c>
      <c r="I134" s="35" t="str">
        <f t="array" ref="I134">iferror(index(DK!A:A,match($A134,DK!G:G,0)),"")</f>
        <v>SG/SF</v>
      </c>
      <c r="J134" s="36">
        <f t="array" ref="J134">iferror(index(DK!C:C,match($A134,DK!G:G,0)),"")</f>
        <v>4000</v>
      </c>
      <c r="K134" s="28">
        <f t="array" ref="K134">iferror(if(or(H134=0,H134=""),"",(H134/index(DK!C:C,match(A134,DK!G:G,0))*1000)),"")</f>
        <v>5.381349486</v>
      </c>
      <c r="L134" s="28">
        <f t="array" ref="L134">iferror(if(or(H134="",H134=0),"",((H134^sqrt(3))/index(DK!C:C,match(A134,DK!G:G,0)))*100),"")</f>
        <v>5.089547737</v>
      </c>
      <c r="M134" s="34">
        <f t="shared" si="3"/>
        <v>21.3948597</v>
      </c>
      <c r="N134" s="35" t="str">
        <f t="array" ref="N134">iferror(index(FD!B:B,match($A134,FD!Q:Q,0)),"")</f>
        <v>SF</v>
      </c>
      <c r="O134" s="36">
        <f t="array" ref="O134">iferror(index(FD!H:H,match($A134,FD!Q:Q,0)),"")</f>
        <v>4000</v>
      </c>
      <c r="P134" s="28">
        <f t="array" ref="P134">iferror(if(or(M134=0,M134=""),"",(M134/index(FD!H:H,match(A134,FD!Q:Q,0))*1000)),"")</f>
        <v>5.348714926</v>
      </c>
      <c r="Q134" s="37">
        <f t="array" ref="Q134">iferror(if(or(M134="",M134=0),"",((M134^sqrt(3))/index(FD!H:H,match(A134,FD!Q:Q,0)))*100),"")</f>
        <v>5.036206783</v>
      </c>
      <c r="R134" s="38">
        <f t="shared" si="4"/>
        <v>7.700792188</v>
      </c>
      <c r="S134" s="39">
        <f t="array" ref="S134">if(R134="","", if(index(Index_of_Stuff!J:J,match(B134,Index_of_Stuff!F:F,0))&gt;0,(D134-index(Index_of_Stuff!J:J,match(B134,Index_of_Stuff!F:F,0)))*(R134/index(Index_of_Stuff!I:I,match(B134,Index_of_Stuff!F:F,0))),(D134/index(Index_of_Stuff!I:I,match(B134,Index_of_Stuff!F:F,0)))*R134))</f>
        <v>7.575734115</v>
      </c>
      <c r="T134" s="40">
        <f t="array" ref="T134">if(or($F134=0,$F134=""),"", iferror(index(EPS!B:B,match($A134,EPS!$A:$A,0)),index(Ghosts!B:B,match($A134,Ghosts!$A:$A,0)))*($S134/(($F134/48)*$D134)/$E134))</f>
        <v>0.03470280591</v>
      </c>
      <c r="U134" s="40">
        <f t="array" ref="U134">if(or($F134=0,$F134=""),"", iferror(index(EPS!D:D,match($A134,EPS!$A:$A,0)),index(Ghosts!D:D,match($A134,Ghosts!$A:$A,0)))*($S134/(($F134/48)*$D134)/$E134))</f>
        <v>0.01845893932</v>
      </c>
      <c r="V134" s="40">
        <f t="array" ref="V134">if(or($F134=0,$F134=""),"", iferror(index(EPS!F:F,match($A134,EPS!$A:$A,0)),index(Ghosts!F:F,match($A134,Ghosts!$A:$A,0)))*($S134/(($F134/48)*$D134)/$E134))</f>
        <v>0.02796529306</v>
      </c>
      <c r="W134" s="40">
        <f t="array" ref="W134">if(or($F134=0,$F134=""),"", iferror(index(EPS!M:M,match($A134,EPS!$A:$A,0)),index(Ghosts!M:M,match($A134,Ghosts!$A:$A,0)))*($S134/(($F134/48)*$D134)/$E134))</f>
        <v>0.01919729689</v>
      </c>
      <c r="X134" s="39">
        <f t="shared" si="5"/>
        <v>9.688301471</v>
      </c>
      <c r="Y134" s="41">
        <f t="array" ref="Y134">if(or(F134=0,F134=""),"",((iferror(index(EPS!H:H,match(A134,EPS!A:A,0)),index(Ghosts!H:H,match(A134,Ghosts!A:A,0)))*1.25)+(iferror(index(EPS!I:I,match(A134,EPS!A:A,0)),index(Ghosts!I:I,match(A134,Ghosts!A:A,0)))*1.25)+(iferror(index(EPS!J:J,match(A134,EPS!A:A,0)),index(Ghosts!J:J,match(A134,Ghosts!A:A,0)))*1.5)+(iferror(index(EPS!K:K,match(A134,EPS!A:A,0)),index(Ghosts!K:K,match(A134,Ghosts!A:A,0)))*2)+(iferror(index(EPS!L:L,match(A134,EPS!A:A,0)),index(Ghosts!L:L,match(A134,Ghosts!A:A,0)))*2))*D134*(F134/48))</f>
        <v>11.83709647</v>
      </c>
      <c r="Z134" s="41">
        <f t="shared" si="6"/>
        <v>8.491200623</v>
      </c>
      <c r="AA134" s="41">
        <f t="array" ref="AA134">if(or(F134=0,F134=""),"",((iferror(index(EPS!H:H,match(A134,EPS!A:A,0)),index(Ghosts!H:H,match(A134,Ghosts!A:A,0)))*1.2)+(iferror(index(EPS!I:I,match(A134,EPS!A:A,0)),index(Ghosts!I:I,match(A134,Ghosts!A:A,0)))*1.2)+(iferror(index(EPS!J:J,match(A134,EPS!A:A,0)),index(Ghosts!J:J,match(A134,Ghosts!A:A,0)))*1.5)+(iferror(index(EPS!K:K,match(A134,EPS!A:A,0)),index(Ghosts!K:K,match(A134,Ghosts!A:A,0)))*3)+(iferror(index(EPS!L:L,match(A134,EPS!A:A,0)),index(Ghosts!L:L,match(A134,Ghosts!A:A,0)))*3))*D134*(F134/48))</f>
        <v>12.90365908</v>
      </c>
      <c r="AB134" s="42">
        <f t="shared" ref="AB134:AF134" si="138">if(iferror(search(AB$1,$I134),0)&gt;0,1,0)</f>
        <v>0</v>
      </c>
      <c r="AC134" s="42">
        <f t="shared" si="138"/>
        <v>1</v>
      </c>
      <c r="AD134" s="42">
        <f t="shared" si="138"/>
        <v>1</v>
      </c>
      <c r="AE134" s="42">
        <f t="shared" si="138"/>
        <v>0</v>
      </c>
      <c r="AF134" s="42">
        <f t="shared" si="138"/>
        <v>0</v>
      </c>
      <c r="AG134" s="25"/>
      <c r="AH134" s="25"/>
      <c r="AI134" s="25"/>
      <c r="AJ134" s="25"/>
      <c r="AK134" s="25"/>
      <c r="AL134" s="25"/>
    </row>
    <row r="135">
      <c r="A135" s="26" t="s">
        <v>279</v>
      </c>
      <c r="B135" s="25" t="str">
        <f t="array" ref="B135">iferror(index(FD!R:R,match($A135,FD!Q:Q,0)),index(DK!H:H,match($A135,DK!G:G,0)))</f>
        <v>MEM</v>
      </c>
      <c r="C135" s="25" t="str">
        <f t="array" ref="C135">iferror(index(FD!S:S,match($A135,FD!Q:Q,0)),index(DK!I:I,match($A135,DK!G:G,0)))</f>
        <v>POR</v>
      </c>
      <c r="D135" s="28">
        <f t="array" ref="D135">((index(Pace!$B$2:$B$31,match($B135,Pace!$A$2:$A$31,0))*index(Pace!$B$2:$B$31,match($C135,Pace!$A$2:$A$31,0)))/Pace!$B$32)*1.025</f>
        <v>95.37072491</v>
      </c>
      <c r="E135" s="29">
        <f t="array" ref="E135">if(iferror(match($A135,Ghosts!A:A,0),0)&gt;0,0.18,((index(EPS!P:P,match($A135,EPS!A:A,0))*index(EPS!O:O,match($A135,EPS!A:A,0)))+(0.18*300))/(300+index(EPS!O:O,match($A135,EPS!A:A,0))))</f>
        <v>0.2651794322</v>
      </c>
      <c r="F135" s="30">
        <v>32.0</v>
      </c>
      <c r="G135" s="33"/>
      <c r="H135" s="34">
        <f t="shared" si="2"/>
        <v>31.82729049</v>
      </c>
      <c r="I135" s="35" t="str">
        <f t="array" ref="I135">iferror(index(DK!A:A,match($A135,DK!G:G,0)),"")</f>
        <v>PG</v>
      </c>
      <c r="J135" s="36">
        <f t="array" ref="J135">iferror(index(DK!C:C,match($A135,DK!G:G,0)),"")</f>
        <v>7100</v>
      </c>
      <c r="K135" s="28">
        <f t="array" ref="K135">iferror(if(or(H135=0,H135=""),"",(H135/index(DK!C:C,match(A135,DK!G:G,0))*1000)),"")</f>
        <v>4.482716971</v>
      </c>
      <c r="L135" s="28">
        <f t="array" ref="L135">iferror(if(or(H135="",H135=0),"",((H135^sqrt(3))/index(DK!C:C,match(A135,DK!G:G,0)))*100),"")</f>
        <v>5.645040082</v>
      </c>
      <c r="M135" s="34">
        <f t="shared" si="3"/>
        <v>31.19700445</v>
      </c>
      <c r="N135" s="35" t="str">
        <f t="array" ref="N135">iferror(index(FD!B:B,match($A135,FD!Q:Q,0)),"")</f>
        <v>PG</v>
      </c>
      <c r="O135" s="36">
        <f t="array" ref="O135">iferror(index(FD!H:H,match($A135,FD!Q:Q,0)),"")</f>
        <v>7200</v>
      </c>
      <c r="P135" s="28">
        <f t="array" ref="P135">iferror(if(or(M135=0,M135=""),"",(M135/index(FD!H:H,match(A135,FD!Q:Q,0))*1000)),"")</f>
        <v>4.332917285</v>
      </c>
      <c r="Q135" s="37">
        <f t="array" ref="Q135">iferror(if(or(M135="",M135=0),"",((M135^sqrt(3))/index(FD!H:H,match(A135,FD!Q:Q,0)))*100),"")</f>
        <v>5.377085595</v>
      </c>
      <c r="R135" s="38">
        <f t="shared" si="4"/>
        <v>17.87886817</v>
      </c>
      <c r="S135" s="39">
        <f t="array" ref="S135">if(R135="","", if(index(Index_of_Stuff!J:J,match(B135,Index_of_Stuff!F:F,0))&gt;0,(D135-index(Index_of_Stuff!J:J,match(B135,Index_of_Stuff!F:F,0)))*(R135/index(Index_of_Stuff!I:I,match(B135,Index_of_Stuff!F:F,0))),(D135/index(Index_of_Stuff!I:I,match(B135,Index_of_Stuff!F:F,0)))*R135))</f>
        <v>17.58852183</v>
      </c>
      <c r="T135" s="40">
        <f t="array" ref="T135">if(or($F135=0,$F135=""),"", iferror(index(EPS!B:B,match($A135,EPS!$A:$A,0)),index(Ghosts!B:B,match($A135,Ghosts!$A:$A,0)))*($S135/(($F135/48)*$D135)/$E135))</f>
        <v>0.06519971516</v>
      </c>
      <c r="U135" s="40">
        <f t="array" ref="U135">if(or($F135=0,$F135=""),"", iferror(index(EPS!D:D,match($A135,EPS!$A:$A,0)),index(Ghosts!D:D,match($A135,Ghosts!$A:$A,0)))*($S135/(($F135/48)*$D135)/$E135))</f>
        <v>0.02660148378</v>
      </c>
      <c r="V135" s="40">
        <f t="array" ref="V135">if(or($F135=0,$F135=""),"", iferror(index(EPS!F:F,match($A135,EPS!$A:$A,0)),index(Ghosts!F:F,match($A135,Ghosts!$A:$A,0)))*($S135/(($F135/48)*$D135)/$E135))</f>
        <v>0.0589405425</v>
      </c>
      <c r="W135" s="40">
        <f t="array" ref="W135">if(or($F135=0,$F135=""),"", iferror(index(EPS!M:M,match($A135,EPS!$A:$A,0)),index(Ghosts!M:M,match($A135,Ghosts!$A:$A,0)))*($S135/(($F135/48)*$D135)/$E135))</f>
        <v>0.02837491604</v>
      </c>
      <c r="X135" s="39">
        <f t="shared" si="5"/>
        <v>17.05595472</v>
      </c>
      <c r="Y135" s="41">
        <f t="array" ref="Y135">if(or(F135=0,F135=""),"",((iferror(index(EPS!H:H,match(A135,EPS!A:A,0)),index(Ghosts!H:H,match(A135,Ghosts!A:A,0)))*1.25)+(iferror(index(EPS!I:I,match(A135,EPS!A:A,0)),index(Ghosts!I:I,match(A135,Ghosts!A:A,0)))*1.25)+(iferror(index(EPS!J:J,match(A135,EPS!A:A,0)),index(Ghosts!J:J,match(A135,Ghosts!A:A,0)))*1.5)+(iferror(index(EPS!K:K,match(A135,EPS!A:A,0)),index(Ghosts!K:K,match(A135,Ghosts!A:A,0)))*2)+(iferror(index(EPS!L:L,match(A135,EPS!A:A,0)),index(Ghosts!L:L,match(A135,Ghosts!A:A,0)))*2))*D135*(F135/48))</f>
        <v>14.77133578</v>
      </c>
      <c r="Z135" s="41">
        <f t="shared" si="6"/>
        <v>15.30824168</v>
      </c>
      <c r="AA135" s="41">
        <f t="array" ref="AA135">if(or(F135=0,F135=""),"",((iferror(index(EPS!H:H,match(A135,EPS!A:A,0)),index(Ghosts!H:H,match(A135,Ghosts!A:A,0)))*1.2)+(iferror(index(EPS!I:I,match(A135,EPS!A:A,0)),index(Ghosts!I:I,match(A135,Ghosts!A:A,0)))*1.2)+(iferror(index(EPS!J:J,match(A135,EPS!A:A,0)),index(Ghosts!J:J,match(A135,Ghosts!A:A,0)))*1.5)+(iferror(index(EPS!K:K,match(A135,EPS!A:A,0)),index(Ghosts!K:K,match(A135,Ghosts!A:A,0)))*3)+(iferror(index(EPS!L:L,match(A135,EPS!A:A,0)),index(Ghosts!L:L,match(A135,Ghosts!A:A,0)))*3))*D135*(F135/48))</f>
        <v>15.88876277</v>
      </c>
      <c r="AB135" s="42">
        <f t="shared" ref="AB135:AF135" si="139">if(iferror(search(AB$1,$I135),0)&gt;0,1,0)</f>
        <v>1</v>
      </c>
      <c r="AC135" s="42">
        <f t="shared" si="139"/>
        <v>0</v>
      </c>
      <c r="AD135" s="42">
        <f t="shared" si="139"/>
        <v>0</v>
      </c>
      <c r="AE135" s="42">
        <f t="shared" si="139"/>
        <v>0</v>
      </c>
      <c r="AF135" s="42">
        <f t="shared" si="139"/>
        <v>0</v>
      </c>
      <c r="AG135" s="25"/>
      <c r="AH135" s="25"/>
      <c r="AI135" s="25"/>
      <c r="AJ135" s="25"/>
      <c r="AK135" s="25"/>
      <c r="AL135" s="25"/>
    </row>
    <row r="136">
      <c r="A136" s="26" t="s">
        <v>282</v>
      </c>
      <c r="B136" s="25" t="str">
        <f t="array" ref="B136">iferror(index(FD!R:R,match($A136,FD!Q:Q,0)),index(DK!H:H,match($A136,DK!G:G,0)))</f>
        <v>MEM</v>
      </c>
      <c r="C136" s="25" t="str">
        <f t="array" ref="C136">iferror(index(FD!S:S,match($A136,FD!Q:Q,0)),index(DK!I:I,match($A136,DK!G:G,0)))</f>
        <v>POR</v>
      </c>
      <c r="D136" s="28">
        <f t="array" ref="D136">((index(Pace!$B$2:$B$31,match($B136,Pace!$A$2:$A$31,0))*index(Pace!$B$2:$B$31,match($C136,Pace!$A$2:$A$31,0)))/Pace!$B$32)*1.025</f>
        <v>95.37072491</v>
      </c>
      <c r="E136" s="29">
        <f t="array" ref="E136">if(iferror(match($A136,Ghosts!A:A,0),0)&gt;0,0.18,((index(EPS!P:P,match($A136,EPS!A:A,0))*index(EPS!O:O,match($A136,EPS!A:A,0)))+(0.18*300))/(300+index(EPS!O:O,match($A136,EPS!A:A,0))))</f>
        <v>0.2561159299</v>
      </c>
      <c r="F136" s="30">
        <v>29.0</v>
      </c>
      <c r="G136" s="33"/>
      <c r="H136" s="34">
        <f t="shared" si="2"/>
        <v>27.36342763</v>
      </c>
      <c r="I136" s="35" t="str">
        <f t="array" ref="I136">iferror(index(DK!A:A,match($A136,DK!G:G,0)),"")</f>
        <v>SG/SF</v>
      </c>
      <c r="J136" s="36">
        <f t="array" ref="J136">iferror(index(DK!C:C,match($A136,DK!G:G,0)),"")</f>
        <v>6200</v>
      </c>
      <c r="K136" s="28">
        <f t="array" ref="K136">iferror(if(or(H136=0,H136=""),"",(H136/index(DK!C:C,match(A136,DK!G:G,0))*1000)),"")</f>
        <v>4.413456069</v>
      </c>
      <c r="L136" s="28">
        <f t="array" ref="L136">iferror(if(or(H136="",H136=0),"",((H136^sqrt(3))/index(DK!C:C,match(A136,DK!G:G,0)))*100),"")</f>
        <v>4.975773827</v>
      </c>
      <c r="M136" s="34">
        <f t="shared" si="3"/>
        <v>26.71474298</v>
      </c>
      <c r="N136" s="35" t="str">
        <f t="array" ref="N136">iferror(index(FD!B:B,match($A136,FD!Q:Q,0)),"")</f>
        <v>SG</v>
      </c>
      <c r="O136" s="36">
        <f t="array" ref="O136">iferror(index(FD!H:H,match($A136,FD!Q:Q,0)),"")</f>
        <v>6200</v>
      </c>
      <c r="P136" s="28">
        <f t="array" ref="P136">iferror(if(or(M136=0,M136=""),"",(M136/index(FD!H:H,match(A136,FD!Q:Q,0))*1000)),"")</f>
        <v>4.308829513</v>
      </c>
      <c r="Q136" s="37">
        <f t="array" ref="Q136">iferror(if(or(M136="",M136=0),"",((M136^sqrt(3))/index(FD!H:H,match(A136,FD!Q:Q,0)))*100),"")</f>
        <v>4.773242871</v>
      </c>
      <c r="R136" s="38">
        <f t="shared" si="4"/>
        <v>15.52180384</v>
      </c>
      <c r="S136" s="39">
        <f t="array" ref="S136">if(R136="","", if(index(Index_of_Stuff!J:J,match(B136,Index_of_Stuff!F:F,0))&gt;0,(D136-index(Index_of_Stuff!J:J,match(B136,Index_of_Stuff!F:F,0)))*(R136/index(Index_of_Stuff!I:I,match(B136,Index_of_Stuff!F:F,0))),(D136/index(Index_of_Stuff!I:I,match(B136,Index_of_Stuff!F:F,0)))*R136))</f>
        <v>15.26973537</v>
      </c>
      <c r="T136" s="40">
        <f t="array" ref="T136">if(or($F136=0,$F136=""),"", iferror(index(EPS!B:B,match($A136,EPS!$A:$A,0)),index(Ghosts!B:B,match($A136,Ghosts!$A:$A,0)))*($S136/(($F136/48)*$D136)/$E136))</f>
        <v>0.07687973695</v>
      </c>
      <c r="U136" s="40">
        <f t="array" ref="U136">if(or($F136=0,$F136=""),"", iferror(index(EPS!D:D,match($A136,EPS!$A:$A,0)),index(Ghosts!D:D,match($A136,Ghosts!$A:$A,0)))*($S136/(($F136/48)*$D136)/$E136))</f>
        <v>0.01552080827</v>
      </c>
      <c r="V136" s="40">
        <f t="array" ref="V136">if(or($F136=0,$F136=""),"", iferror(index(EPS!F:F,match($A136,EPS!$A:$A,0)),index(Ghosts!F:F,match($A136,Ghosts!$A:$A,0)))*($S136/(($F136/48)*$D136)/$E136))</f>
        <v>0.04087146177</v>
      </c>
      <c r="W136" s="40">
        <f t="array" ref="W136">if(or($F136=0,$F136=""),"", iferror(index(EPS!M:M,match($A136,EPS!$A:$A,0)),index(Ghosts!M:M,match($A136,Ghosts!$A:$A,0)))*($S136/(($F136/48)*$D136)/$E136))</f>
        <v>0.03621521929</v>
      </c>
      <c r="X136" s="39">
        <f t="shared" si="5"/>
        <v>13.30131227</v>
      </c>
      <c r="Y136" s="41">
        <f t="array" ref="Y136">if(or(F136=0,F136=""),"",((iferror(index(EPS!H:H,match(A136,EPS!A:A,0)),index(Ghosts!H:H,match(A136,Ghosts!A:A,0)))*1.25)+(iferror(index(EPS!I:I,match(A136,EPS!A:A,0)),index(Ghosts!I:I,match(A136,Ghosts!A:A,0)))*1.25)+(iferror(index(EPS!J:J,match(A136,EPS!A:A,0)),index(Ghosts!J:J,match(A136,Ghosts!A:A,0)))*1.5)+(iferror(index(EPS!K:K,match(A136,EPS!A:A,0)),index(Ghosts!K:K,match(A136,Ghosts!A:A,0)))*2)+(iferror(index(EPS!L:L,match(A136,EPS!A:A,0)),index(Ghosts!L:L,match(A136,Ghosts!A:A,0)))*2))*D136*(F136/48))</f>
        <v>14.06211535</v>
      </c>
      <c r="Z136" s="41">
        <f t="shared" si="6"/>
        <v>11.81080216</v>
      </c>
      <c r="AA136" s="41">
        <f t="array" ref="AA136">if(or(F136=0,F136=""),"",((iferror(index(EPS!H:H,match(A136,EPS!A:A,0)),index(Ghosts!H:H,match(A136,Ghosts!A:A,0)))*1.2)+(iferror(index(EPS!I:I,match(A136,EPS!A:A,0)),index(Ghosts!I:I,match(A136,Ghosts!A:A,0)))*1.2)+(iferror(index(EPS!J:J,match(A136,EPS!A:A,0)),index(Ghosts!J:J,match(A136,Ghosts!A:A,0)))*1.5)+(iferror(index(EPS!K:K,match(A136,EPS!A:A,0)),index(Ghosts!K:K,match(A136,Ghosts!A:A,0)))*3)+(iferror(index(EPS!L:L,match(A136,EPS!A:A,0)),index(Ghosts!L:L,match(A136,Ghosts!A:A,0)))*3))*D136*(F136/48))</f>
        <v>14.90394082</v>
      </c>
      <c r="AB136" s="42">
        <f t="shared" ref="AB136:AF136" si="140">if(iferror(search(AB$1,$I136),0)&gt;0,1,0)</f>
        <v>0</v>
      </c>
      <c r="AC136" s="42">
        <f t="shared" si="140"/>
        <v>1</v>
      </c>
      <c r="AD136" s="42">
        <f t="shared" si="140"/>
        <v>1</v>
      </c>
      <c r="AE136" s="42">
        <f t="shared" si="140"/>
        <v>0</v>
      </c>
      <c r="AF136" s="42">
        <f t="shared" si="140"/>
        <v>0</v>
      </c>
      <c r="AG136" s="25"/>
      <c r="AH136" s="25"/>
      <c r="AI136" s="25"/>
      <c r="AJ136" s="25"/>
      <c r="AK136" s="25"/>
      <c r="AL136" s="25"/>
    </row>
    <row r="137">
      <c r="A137" s="26" t="s">
        <v>281</v>
      </c>
      <c r="B137" s="25" t="str">
        <f t="array" ref="B137">iferror(index(FD!R:R,match($A137,FD!Q:Q,0)),index(DK!H:H,match($A137,DK!G:G,0)))</f>
        <v>MEM</v>
      </c>
      <c r="C137" s="25" t="str">
        <f t="array" ref="C137">iferror(index(FD!S:S,match($A137,FD!Q:Q,0)),index(DK!I:I,match($A137,DK!G:G,0)))</f>
        <v>POR</v>
      </c>
      <c r="D137" s="28">
        <f t="array" ref="D137">((index(Pace!$B$2:$B$31,match($B137,Pace!$A$2:$A$31,0))*index(Pace!$B$2:$B$31,match($C137,Pace!$A$2:$A$31,0)))/Pace!$B$32)*1.025</f>
        <v>95.37072491</v>
      </c>
      <c r="E137" s="29">
        <f t="array" ref="E137">if(iferror(match($A137,Ghosts!A:A,0),0)&gt;0,0.18,((index(EPS!P:P,match($A137,EPS!A:A,0))*index(EPS!O:O,match($A137,EPS!A:A,0)))+(0.18*300))/(300+index(EPS!O:O,match($A137,EPS!A:A,0))))</f>
        <v>0.1682068966</v>
      </c>
      <c r="F137" s="30">
        <v>28.0</v>
      </c>
      <c r="G137" s="32"/>
      <c r="H137" s="34">
        <f t="shared" si="2"/>
        <v>19.21434029</v>
      </c>
      <c r="I137" s="35" t="str">
        <f t="array" ref="I137">iferror(index(DK!A:A,match($A137,DK!G:G,0)),"")</f>
        <v>SG/SF</v>
      </c>
      <c r="J137" s="36">
        <f t="array" ref="J137">iferror(index(DK!C:C,match($A137,DK!G:G,0)),"")</f>
        <v>3700</v>
      </c>
      <c r="K137" s="28">
        <f t="array" ref="K137">iferror(if(or(H137=0,H137=""),"",(H137/index(DK!C:C,match(A137,DK!G:G,0))*1000)),"")</f>
        <v>5.193064943</v>
      </c>
      <c r="L137" s="28">
        <f t="array" ref="L137">iferror(if(or(H137="",H137=0),"",((H137^sqrt(3))/index(DK!C:C,match(A137,DK!G:G,0)))*100),"")</f>
        <v>4.519629362</v>
      </c>
      <c r="M137" s="34">
        <f t="shared" si="3"/>
        <v>19.06444025</v>
      </c>
      <c r="N137" s="35" t="str">
        <f t="array" ref="N137">iferror(index(FD!B:B,match($A137,FD!Q:Q,0)),"")</f>
        <v>SF</v>
      </c>
      <c r="O137" s="36">
        <f t="array" ref="O137">iferror(index(FD!H:H,match($A137,FD!Q:Q,0)),"")</f>
        <v>3700</v>
      </c>
      <c r="P137" s="28">
        <f t="array" ref="P137">iferror(if(or(M137=0,M137=""),"",(M137/index(FD!H:H,match(A137,FD!Q:Q,0))*1000)),"")</f>
        <v>5.152551418</v>
      </c>
      <c r="Q137" s="37">
        <f t="array" ref="Q137">iferror(if(or(M137="",M137=0),"",((M137^sqrt(3))/index(FD!H:H,match(A137,FD!Q:Q,0)))*100),"")</f>
        <v>4.458732217</v>
      </c>
      <c r="R137" s="38">
        <f t="shared" si="4"/>
        <v>9.09387255</v>
      </c>
      <c r="S137" s="39">
        <f t="array" ref="S137">if(R137="","", if(index(Index_of_Stuff!J:J,match(B137,Index_of_Stuff!F:F,0))&gt;0,(D137-index(Index_of_Stuff!J:J,match(B137,Index_of_Stuff!F:F,0)))*(R137/index(Index_of_Stuff!I:I,match(B137,Index_of_Stuff!F:F,0))),(D137/index(Index_of_Stuff!I:I,match(B137,Index_of_Stuff!F:F,0)))*R137))</f>
        <v>8.946191356</v>
      </c>
      <c r="T137" s="40">
        <f t="array" ref="T137">if(or($F137=0,$F137=""),"", iferror(index(EPS!B:B,match($A137,EPS!$A:$A,0)),index(Ghosts!B:B,match($A137,Ghosts!$A:$A,0)))*($S137/(($F137/48)*$D137)/$E137))</f>
        <v>0.04818291205</v>
      </c>
      <c r="U137" s="40">
        <f t="array" ref="U137">if(or($F137=0,$F137=""),"", iferror(index(EPS!D:D,match($A137,EPS!$A:$A,0)),index(Ghosts!D:D,match($A137,Ghosts!$A:$A,0)))*($S137/(($F137/48)*$D137)/$E137))</f>
        <v>0.01567856662</v>
      </c>
      <c r="V137" s="40">
        <f t="array" ref="V137">if(or($F137=0,$F137=""),"", iferror(index(EPS!F:F,match($A137,EPS!$A:$A,0)),index(Ghosts!F:F,match($A137,Ghosts!$A:$A,0)))*($S137/(($F137/48)*$D137)/$E137))</f>
        <v>0.02887150682</v>
      </c>
      <c r="W137" s="40">
        <f t="array" ref="W137">if(or($F137=0,$F137=""),"", iferror(index(EPS!M:M,match($A137,EPS!$A:$A,0)),index(Ghosts!M:M,match($A137,Ghosts!$A:$A,0)))*($S137/(($F137/48)*$D137)/$E137))</f>
        <v>0.03107033019</v>
      </c>
      <c r="X137" s="39">
        <f t="shared" si="5"/>
        <v>9.155907834</v>
      </c>
      <c r="Y137" s="41">
        <f t="array" ref="Y137">if(or(F137=0,F137=""),"",((iferror(index(EPS!H:H,match(A137,EPS!A:A,0)),index(Ghosts!H:H,match(A137,Ghosts!A:A,0)))*1.25)+(iferror(index(EPS!I:I,match(A137,EPS!A:A,0)),index(Ghosts!I:I,match(A137,Ghosts!A:A,0)))*1.25)+(iferror(index(EPS!J:J,match(A137,EPS!A:A,0)),index(Ghosts!J:J,match(A137,Ghosts!A:A,0)))*1.5)+(iferror(index(EPS!K:K,match(A137,EPS!A:A,0)),index(Ghosts!K:K,match(A137,Ghosts!A:A,0)))*2)+(iferror(index(EPS!L:L,match(A137,EPS!A:A,0)),index(Ghosts!L:L,match(A137,Ghosts!A:A,0)))*2))*D137*(F137/48))</f>
        <v>10.05843245</v>
      </c>
      <c r="Z137" s="41">
        <f t="shared" si="6"/>
        <v>7.855518949</v>
      </c>
      <c r="AA137" s="41">
        <f t="array" ref="AA137">if(or(F137=0,F137=""),"",((iferror(index(EPS!H:H,match(A137,EPS!A:A,0)),index(Ghosts!H:H,match(A137,Ghosts!A:A,0)))*1.2)+(iferror(index(EPS!I:I,match(A137,EPS!A:A,0)),index(Ghosts!I:I,match(A137,Ghosts!A:A,0)))*1.2)+(iferror(index(EPS!J:J,match(A137,EPS!A:A,0)),index(Ghosts!J:J,match(A137,Ghosts!A:A,0)))*1.5)+(iferror(index(EPS!K:K,match(A137,EPS!A:A,0)),index(Ghosts!K:K,match(A137,Ghosts!A:A,0)))*3)+(iferror(index(EPS!L:L,match(A137,EPS!A:A,0)),index(Ghosts!L:L,match(A137,Ghosts!A:A,0)))*3))*D137*(F137/48))</f>
        <v>11.2089213</v>
      </c>
      <c r="AB137" s="42">
        <f t="shared" ref="AB137:AF137" si="141">if(iferror(search(AB$1,$I137),0)&gt;0,1,0)</f>
        <v>0</v>
      </c>
      <c r="AC137" s="42">
        <f t="shared" si="141"/>
        <v>1</v>
      </c>
      <c r="AD137" s="42">
        <f t="shared" si="141"/>
        <v>1</v>
      </c>
      <c r="AE137" s="42">
        <f t="shared" si="141"/>
        <v>0</v>
      </c>
      <c r="AF137" s="42">
        <f t="shared" si="141"/>
        <v>0</v>
      </c>
      <c r="AG137" s="25"/>
      <c r="AH137" s="25"/>
      <c r="AI137" s="25"/>
      <c r="AJ137" s="25"/>
      <c r="AK137" s="25"/>
      <c r="AL137" s="25"/>
    </row>
    <row r="138">
      <c r="A138" s="26" t="s">
        <v>284</v>
      </c>
      <c r="B138" s="25" t="str">
        <f t="array" ref="B138">iferror(index(FD!R:R,match($A138,FD!Q:Q,0)),index(DK!H:H,match($A138,DK!G:G,0)))</f>
        <v>MEM</v>
      </c>
      <c r="C138" s="25" t="str">
        <f t="array" ref="C138">iferror(index(FD!S:S,match($A138,FD!Q:Q,0)),index(DK!I:I,match($A138,DK!G:G,0)))</f>
        <v>POR</v>
      </c>
      <c r="D138" s="28">
        <f t="array" ref="D138">((index(Pace!$B$2:$B$31,match($B138,Pace!$A$2:$A$31,0))*index(Pace!$B$2:$B$31,match($C138,Pace!$A$2:$A$31,0)))/Pace!$B$32)*1.025</f>
        <v>95.37072491</v>
      </c>
      <c r="E138" s="29">
        <f t="array" ref="E138">if(iferror(match($A138,Ghosts!A:A,0),0)&gt;0,0.18,((index(EPS!P:P,match($A138,EPS!A:A,0))*index(EPS!O:O,match($A138,EPS!A:A,0)))+(0.18*300))/(300+index(EPS!O:O,match($A138,EPS!A:A,0))))</f>
        <v>0.1982198953</v>
      </c>
      <c r="F138" s="30">
        <v>23.0</v>
      </c>
      <c r="G138" s="33"/>
      <c r="H138" s="34">
        <f t="shared" si="2"/>
        <v>14.28412836</v>
      </c>
      <c r="I138" s="35" t="str">
        <f t="array" ref="I138">iferror(index(DK!A:A,match($A138,DK!G:G,0)),"")</f>
        <v>PG</v>
      </c>
      <c r="J138" s="36">
        <f t="array" ref="J138">iferror(index(DK!C:C,match($A138,DK!G:G,0)),"")</f>
        <v>3800</v>
      </c>
      <c r="K138" s="28">
        <f t="array" ref="K138">iferror(if(or(H138=0,H138=""),"",(H138/index(DK!C:C,match(A138,DK!G:G,0))*1000)),"")</f>
        <v>3.758981148</v>
      </c>
      <c r="L138" s="28">
        <f t="array" ref="L138">iferror(if(or(H138="",H138=0),"",((H138^sqrt(3))/index(DK!C:C,match(A138,DK!G:G,0)))*100),"")</f>
        <v>2.633187373</v>
      </c>
      <c r="M138" s="34">
        <f t="shared" si="3"/>
        <v>14.21916682</v>
      </c>
      <c r="N138" s="35" t="str">
        <f t="array" ref="N138">iferror(index(FD!B:B,match($A138,FD!Q:Q,0)),"")</f>
        <v>PG</v>
      </c>
      <c r="O138" s="36">
        <f t="array" ref="O138">iferror(index(FD!H:H,match($A138,FD!Q:Q,0)),"")</f>
        <v>4300</v>
      </c>
      <c r="P138" s="28">
        <f t="array" ref="P138">iferror(if(or(M138=0,M138=""),"",(M138/index(FD!H:H,match(A138,FD!Q:Q,0))*1000)),"")</f>
        <v>3.306782982</v>
      </c>
      <c r="Q138" s="37">
        <f t="array" ref="Q138">iferror(if(or(M138="",M138=0),"",((M138^sqrt(3))/index(FD!H:H,match(A138,FD!Q:Q,0)))*100),"")</f>
        <v>2.308703419</v>
      </c>
      <c r="R138" s="38">
        <f t="shared" si="4"/>
        <v>9.043845699</v>
      </c>
      <c r="S138" s="39">
        <f t="array" ref="S138">if(R138="","", if(index(Index_of_Stuff!J:J,match(B138,Index_of_Stuff!F:F,0))&gt;0,(D138-index(Index_of_Stuff!J:J,match(B138,Index_of_Stuff!F:F,0)))*(R138/index(Index_of_Stuff!I:I,match(B138,Index_of_Stuff!F:F,0))),(D138/index(Index_of_Stuff!I:I,match(B138,Index_of_Stuff!F:F,0)))*R138))</f>
        <v>8.896976923</v>
      </c>
      <c r="T138" s="40">
        <f t="array" ref="T138">if(or($F138=0,$F138=""),"", iferror(index(EPS!B:B,match($A138,EPS!$A:$A,0)),index(Ghosts!B:B,match($A138,Ghosts!$A:$A,0)))*($S138/(($F138/48)*$D138)/$E138))</f>
        <v>0.0362426467</v>
      </c>
      <c r="U138" s="40">
        <f t="array" ref="U138">if(or($F138=0,$F138=""),"", iferror(index(EPS!D:D,match($A138,EPS!$A:$A,0)),index(Ghosts!D:D,match($A138,Ghosts!$A:$A,0)))*($S138/(($F138/48)*$D138)/$E138))</f>
        <v>0.008446795709</v>
      </c>
      <c r="V138" s="40">
        <f t="array" ref="V138">if(or($F138=0,$F138=""),"", iferror(index(EPS!F:F,match($A138,EPS!$A:$A,0)),index(Ghosts!F:F,match($A138,Ghosts!$A:$A,0)))*($S138/(($F138/48)*$D138)/$E138))</f>
        <v>0.04066248167</v>
      </c>
      <c r="W138" s="40">
        <f t="array" ref="W138">if(or($F138=0,$F138=""),"", iferror(index(EPS!M:M,match($A138,EPS!$A:$A,0)),index(Ghosts!M:M,match($A138,Ghosts!$A:$A,0)))*($S138/(($F138/48)*$D138)/$E138))</f>
        <v>0.0288762551</v>
      </c>
      <c r="X138" s="39">
        <f t="shared" si="5"/>
        <v>5.861899909</v>
      </c>
      <c r="Y138" s="41">
        <f t="array" ref="Y138">if(or(F138=0,F138=""),"",((iferror(index(EPS!H:H,match(A138,EPS!A:A,0)),index(Ghosts!H:H,match(A138,Ghosts!A:A,0)))*1.25)+(iferror(index(EPS!I:I,match(A138,EPS!A:A,0)),index(Ghosts!I:I,match(A138,Ghosts!A:A,0)))*1.25)+(iferror(index(EPS!J:J,match(A138,EPS!A:A,0)),index(Ghosts!J:J,match(A138,Ghosts!A:A,0)))*1.5)+(iferror(index(EPS!K:K,match(A138,EPS!A:A,0)),index(Ghosts!K:K,match(A138,Ghosts!A:A,0)))*2)+(iferror(index(EPS!L:L,match(A138,EPS!A:A,0)),index(Ghosts!L:L,match(A138,Ghosts!A:A,0)))*2))*D138*(F138/48))</f>
        <v>8.422228454</v>
      </c>
      <c r="Z138" s="41">
        <f t="shared" si="6"/>
        <v>5.009096706</v>
      </c>
      <c r="AA138" s="41">
        <f t="array" ref="AA138">if(or(F138=0,F138=""),"",((iferror(index(EPS!H:H,match(A138,EPS!A:A,0)),index(Ghosts!H:H,match(A138,Ghosts!A:A,0)))*1.2)+(iferror(index(EPS!I:I,match(A138,EPS!A:A,0)),index(Ghosts!I:I,match(A138,Ghosts!A:A,0)))*1.2)+(iferror(index(EPS!J:J,match(A138,EPS!A:A,0)),index(Ghosts!J:J,match(A138,Ghosts!A:A,0)))*1.5)+(iferror(index(EPS!K:K,match(A138,EPS!A:A,0)),index(Ghosts!K:K,match(A138,Ghosts!A:A,0)))*3)+(iferror(index(EPS!L:L,match(A138,EPS!A:A,0)),index(Ghosts!L:L,match(A138,Ghosts!A:A,0)))*3))*D138*(F138/48))</f>
        <v>9.210070118</v>
      </c>
      <c r="AB138" s="42">
        <f t="shared" ref="AB138:AF138" si="142">if(iferror(search(AB$1,$I138),0)&gt;0,1,0)</f>
        <v>1</v>
      </c>
      <c r="AC138" s="42">
        <f t="shared" si="142"/>
        <v>0</v>
      </c>
      <c r="AD138" s="42">
        <f t="shared" si="142"/>
        <v>0</v>
      </c>
      <c r="AE138" s="42">
        <f t="shared" si="142"/>
        <v>0</v>
      </c>
      <c r="AF138" s="42">
        <f t="shared" si="142"/>
        <v>0</v>
      </c>
      <c r="AG138" s="25"/>
      <c r="AH138" s="25"/>
      <c r="AI138" s="25"/>
      <c r="AJ138" s="25"/>
      <c r="AK138" s="25"/>
      <c r="AL138" s="25"/>
    </row>
    <row r="139">
      <c r="A139" s="26" t="s">
        <v>283</v>
      </c>
      <c r="B139" s="25" t="str">
        <f t="array" ref="B139">iferror(index(FD!R:R,match($A139,FD!Q:Q,0)),index(DK!H:H,match($A139,DK!G:G,0)))</f>
        <v>MEM</v>
      </c>
      <c r="C139" s="25" t="str">
        <f t="array" ref="C139">iferror(index(FD!S:S,match($A139,FD!Q:Q,0)),index(DK!I:I,match($A139,DK!G:G,0)))</f>
        <v>POR</v>
      </c>
      <c r="D139" s="28">
        <f t="array" ref="D139">((index(Pace!$B$2:$B$31,match($B139,Pace!$A$2:$A$31,0))*index(Pace!$B$2:$B$31,match($C139,Pace!$A$2:$A$31,0)))/Pace!$B$32)*1.025</f>
        <v>95.37072491</v>
      </c>
      <c r="E139" s="29">
        <f t="array" ref="E139">if(iferror(match($A139,Ghosts!A:A,0),0)&gt;0,0.18,((index(EPS!P:P,match($A139,EPS!A:A,0))*index(EPS!O:O,match($A139,EPS!A:A,0)))+(0.18*300))/(300+index(EPS!O:O,match($A139,EPS!A:A,0))))</f>
        <v>0.1540930997</v>
      </c>
      <c r="F139" s="30">
        <v>22.0</v>
      </c>
      <c r="G139" s="33"/>
      <c r="H139" s="34">
        <f t="shared" si="2"/>
        <v>17.53545904</v>
      </c>
      <c r="I139" s="35" t="str">
        <f t="array" ref="I139">iferror(index(DK!A:A,match($A139,DK!G:G,0)),"")</f>
        <v>PF/C</v>
      </c>
      <c r="J139" s="36">
        <f t="array" ref="J139">iferror(index(DK!C:C,match($A139,DK!G:G,0)),"")</f>
        <v>3800</v>
      </c>
      <c r="K139" s="28">
        <f t="array" ref="K139">iferror(if(or(H139=0,H139=""),"",(H139/index(DK!C:C,match(A139,DK!G:G,0))*1000)),"")</f>
        <v>4.614594483</v>
      </c>
      <c r="L139" s="28">
        <f t="array" ref="L139">iferror(if(or(H139="",H139=0),"",((H139^sqrt(3))/index(DK!C:C,match(A139,DK!G:G,0)))*100),"")</f>
        <v>3.756160046</v>
      </c>
      <c r="M139" s="34">
        <f t="shared" si="3"/>
        <v>17.80279196</v>
      </c>
      <c r="N139" s="35" t="str">
        <f t="array" ref="N139">iferror(index(FD!B:B,match($A139,FD!Q:Q,0)),"")</f>
        <v>PF</v>
      </c>
      <c r="O139" s="36">
        <f t="array" ref="O139">iferror(index(FD!H:H,match($A139,FD!Q:Q,0)),"")</f>
        <v>3400</v>
      </c>
      <c r="P139" s="28">
        <f t="array" ref="P139">iferror(if(or(M139=0,M139=""),"",(M139/index(FD!H:H,match(A139,FD!Q:Q,0))*1000)),"")</f>
        <v>5.236115282</v>
      </c>
      <c r="Q139" s="37">
        <f t="array" ref="Q139">iferror(if(or(M139="",M139=0),"",((M139^sqrt(3))/index(FD!H:H,match(A139,FD!Q:Q,0)))*100),"")</f>
        <v>4.309531262</v>
      </c>
      <c r="R139" s="38">
        <f t="shared" si="4"/>
        <v>6.46303215</v>
      </c>
      <c r="S139" s="39">
        <f t="array" ref="S139">if(R139="","", if(index(Index_of_Stuff!J:J,match(B139,Index_of_Stuff!F:F,0))&gt;0,(D139-index(Index_of_Stuff!J:J,match(B139,Index_of_Stuff!F:F,0)))*(R139/index(Index_of_Stuff!I:I,match(B139,Index_of_Stuff!F:F,0))),(D139/index(Index_of_Stuff!I:I,match(B139,Index_of_Stuff!F:F,0)))*R139))</f>
        <v>6.358074851</v>
      </c>
      <c r="T139" s="40">
        <f t="array" ref="T139">if(or($F139=0,$F139=""),"", iferror(index(EPS!B:B,match($A139,EPS!$A:$A,0)),index(Ghosts!B:B,match($A139,Ghosts!$A:$A,0)))*($S139/(($F139/48)*$D139)/$E139))</f>
        <v>0.05257764298</v>
      </c>
      <c r="U139" s="40">
        <f t="array" ref="U139">if(or($F139=0,$F139=""),"", iferror(index(EPS!D:D,match($A139,EPS!$A:$A,0)),index(Ghosts!D:D,match($A139,Ghosts!$A:$A,0)))*($S139/(($F139/48)*$D139)/$E139))</f>
        <v>0.007929123897</v>
      </c>
      <c r="V139" s="40">
        <f t="array" ref="V139">if(or($F139=0,$F139=""),"", iferror(index(EPS!F:F,match($A139,EPS!$A:$A,0)),index(Ghosts!F:F,match($A139,Ghosts!$A:$A,0)))*($S139/(($F139/48)*$D139)/$E139))</f>
        <v>0.03426514255</v>
      </c>
      <c r="W139" s="40">
        <f t="array" ref="W139">if(or($F139=0,$F139=""),"", iferror(index(EPS!M:M,match($A139,EPS!$A:$A,0)),index(Ghosts!M:M,match($A139,Ghosts!$A:$A,0)))*($S139/(($F139/48)*$D139)/$E139))</f>
        <v>0.02661920165</v>
      </c>
      <c r="X139" s="39">
        <f t="shared" si="5"/>
        <v>6.725584747</v>
      </c>
      <c r="Y139" s="41">
        <f t="array" ref="Y139">if(or(F139=0,F139=""),"",((iferror(index(EPS!H:H,match(A139,EPS!A:A,0)),index(Ghosts!H:H,match(A139,Ghosts!A:A,0)))*1.25)+(iferror(index(EPS!I:I,match(A139,EPS!A:A,0)),index(Ghosts!I:I,match(A139,Ghosts!A:A,0)))*1.25)+(iferror(index(EPS!J:J,match(A139,EPS!A:A,0)),index(Ghosts!J:J,match(A139,Ghosts!A:A,0)))*1.5)+(iferror(index(EPS!K:K,match(A139,EPS!A:A,0)),index(Ghosts!K:K,match(A139,Ghosts!A:A,0)))*2)+(iferror(index(EPS!L:L,match(A139,EPS!A:A,0)),index(Ghosts!L:L,match(A139,Ghosts!A:A,0)))*2))*D139*(F139/48))</f>
        <v>10.80987429</v>
      </c>
      <c r="Z139" s="41">
        <f t="shared" si="6"/>
        <v>5.97050376</v>
      </c>
      <c r="AA139" s="41">
        <f t="array" ref="AA139">if(or(F139=0,F139=""),"",((iferror(index(EPS!H:H,match(A139,EPS!A:A,0)),index(Ghosts!H:H,match(A139,Ghosts!A:A,0)))*1.2)+(iferror(index(EPS!I:I,match(A139,EPS!A:A,0)),index(Ghosts!I:I,match(A139,Ghosts!A:A,0)))*1.2)+(iferror(index(EPS!J:J,match(A139,EPS!A:A,0)),index(Ghosts!J:J,match(A139,Ghosts!A:A,0)))*1.5)+(iferror(index(EPS!K:K,match(A139,EPS!A:A,0)),index(Ghosts!K:K,match(A139,Ghosts!A:A,0)))*3)+(iferror(index(EPS!L:L,match(A139,EPS!A:A,0)),index(Ghosts!L:L,match(A139,Ghosts!A:A,0)))*3))*D139*(F139/48))</f>
        <v>11.8322882</v>
      </c>
      <c r="AB139" s="42">
        <f t="shared" ref="AB139:AF139" si="143">if(iferror(search(AB$1,$I139),0)&gt;0,1,0)</f>
        <v>0</v>
      </c>
      <c r="AC139" s="42">
        <f t="shared" si="143"/>
        <v>0</v>
      </c>
      <c r="AD139" s="42">
        <f t="shared" si="143"/>
        <v>0</v>
      </c>
      <c r="AE139" s="42">
        <f t="shared" si="143"/>
        <v>1</v>
      </c>
      <c r="AF139" s="42">
        <f t="shared" si="143"/>
        <v>1</v>
      </c>
      <c r="AG139" s="25"/>
      <c r="AH139" s="25"/>
      <c r="AI139" s="25"/>
      <c r="AJ139" s="25"/>
      <c r="AK139" s="25"/>
      <c r="AL139" s="25"/>
    </row>
    <row r="140">
      <c r="A140" s="26" t="s">
        <v>285</v>
      </c>
      <c r="B140" s="25" t="str">
        <f t="array" ref="B140">iferror(index(FD!R:R,match($A140,FD!Q:Q,0)),index(DK!H:H,match($A140,DK!G:G,0)))</f>
        <v>MEM</v>
      </c>
      <c r="C140" s="25" t="str">
        <f t="array" ref="C140">iferror(index(FD!S:S,match($A140,FD!Q:Q,0)),index(DK!I:I,match($A140,DK!G:G,0)))</f>
        <v>POR</v>
      </c>
      <c r="D140" s="28">
        <f t="array" ref="D140">((index(Pace!$B$2:$B$31,match($B140,Pace!$A$2:$A$31,0))*index(Pace!$B$2:$B$31,match($C140,Pace!$A$2:$A$31,0)))/Pace!$B$32)*1.025</f>
        <v>95.37072491</v>
      </c>
      <c r="E140" s="29">
        <f t="array" ref="E140">if(iferror(match($A140,Ghosts!A:A,0),0)&gt;0,0.18,((index(EPS!P:P,match($A140,EPS!A:A,0))*index(EPS!O:O,match($A140,EPS!A:A,0)))+(0.18*300))/(300+index(EPS!O:O,match($A140,EPS!A:A,0))))</f>
        <v>0.1707571885</v>
      </c>
      <c r="F140" s="30">
        <v>19.0</v>
      </c>
      <c r="G140" s="33"/>
      <c r="H140" s="34">
        <f t="shared" si="2"/>
        <v>12.8953119</v>
      </c>
      <c r="I140" s="35" t="str">
        <f t="array" ref="I140">iferror(index(DK!A:A,match($A140,DK!G:G,0)),"")</f>
        <v>SF/PF</v>
      </c>
      <c r="J140" s="36">
        <f t="array" ref="J140">iferror(index(DK!C:C,match($A140,DK!G:G,0)),"")</f>
        <v>3400</v>
      </c>
      <c r="K140" s="28">
        <f t="array" ref="K140">iferror(if(or(H140=0,H140=""),"",(H140/index(DK!C:C,match(A140,DK!G:G,0))*1000)),"")</f>
        <v>3.792738793</v>
      </c>
      <c r="L140" s="28">
        <f t="array" ref="L140">iferror(if(or(H140="",H140=0),"",((H140^sqrt(3))/index(DK!C:C,match(A140,DK!G:G,0)))*100),"")</f>
        <v>2.465162013</v>
      </c>
      <c r="M140" s="34">
        <f t="shared" si="3"/>
        <v>12.62469274</v>
      </c>
      <c r="N140" s="35" t="str">
        <f t="array" ref="N140">iferror(index(FD!B:B,match($A140,FD!Q:Q,0)),"")</f>
        <v>SF</v>
      </c>
      <c r="O140" s="36">
        <f t="array" ref="O140">iferror(index(FD!H:H,match($A140,FD!Q:Q,0)),"")</f>
        <v>3800</v>
      </c>
      <c r="P140" s="28">
        <f t="array" ref="P140">iferror(if(or(M140=0,M140=""),"",(M140/index(FD!H:H,match(A140,FD!Q:Q,0))*1000)),"")</f>
        <v>3.322287563</v>
      </c>
      <c r="Q140" s="37">
        <f t="array" ref="Q140">iferror(if(or(M140="",M140=0),"",((M140^sqrt(3))/index(FD!H:H,match(A140,FD!Q:Q,0)))*100),"")</f>
        <v>2.126115281</v>
      </c>
      <c r="R140" s="38">
        <f t="shared" si="4"/>
        <v>6.278797119</v>
      </c>
      <c r="S140" s="39">
        <f t="array" ref="S140">if(R140="","", if(index(Index_of_Stuff!J:J,match(B140,Index_of_Stuff!F:F,0))&gt;0,(D140-index(Index_of_Stuff!J:J,match(B140,Index_of_Stuff!F:F,0)))*(R140/index(Index_of_Stuff!I:I,match(B140,Index_of_Stuff!F:F,0))),(D140/index(Index_of_Stuff!I:I,match(B140,Index_of_Stuff!F:F,0)))*R140))</f>
        <v>6.17683173</v>
      </c>
      <c r="T140" s="40">
        <f t="array" ref="T140">if(or($F140=0,$F140=""),"", iferror(index(EPS!B:B,match($A140,EPS!$A:$A,0)),index(Ghosts!B:B,match($A140,Ghosts!$A:$A,0)))*($S140/(($F140/48)*$D140)/$E140))</f>
        <v>0.04685632105</v>
      </c>
      <c r="U140" s="40">
        <f t="array" ref="U140">if(or($F140=0,$F140=""),"", iferror(index(EPS!D:D,match($A140,EPS!$A:$A,0)),index(Ghosts!D:D,match($A140,Ghosts!$A:$A,0)))*($S140/(($F140/48)*$D140)/$E140))</f>
        <v>0.01925996018</v>
      </c>
      <c r="V140" s="40">
        <f t="array" ref="V140">if(or($F140=0,$F140=""),"", iferror(index(EPS!F:F,match($A140,EPS!$A:$A,0)),index(Ghosts!F:F,match($A140,Ghosts!$A:$A,0)))*($S140/(($F140/48)*$D140)/$E140))</f>
        <v>0.02165547762</v>
      </c>
      <c r="W140" s="40">
        <f t="array" ref="W140">if(or($F140=0,$F140=""),"", iferror(index(EPS!M:M,match($A140,EPS!$A:$A,0)),index(Ghosts!M:M,match($A140,Ghosts!$A:$A,0)))*($S140/(($F140/48)*$D140)/$E140))</f>
        <v>0.01542713229</v>
      </c>
      <c r="X140" s="39">
        <f t="shared" si="5"/>
        <v>6.608841285</v>
      </c>
      <c r="Y140" s="41">
        <f t="array" ref="Y140">if(or(F140=0,F140=""),"",((iferror(index(EPS!H:H,match(A140,EPS!A:A,0)),index(Ghosts!H:H,match(A140,Ghosts!A:A,0)))*1.25)+(iferror(index(EPS!I:I,match(A140,EPS!A:A,0)),index(Ghosts!I:I,match(A140,Ghosts!A:A,0)))*1.25)+(iferror(index(EPS!J:J,match(A140,EPS!A:A,0)),index(Ghosts!J:J,match(A140,Ghosts!A:A,0)))*1.5)+(iferror(index(EPS!K:K,match(A140,EPS!A:A,0)),index(Ghosts!K:K,match(A140,Ghosts!A:A,0)))*2)+(iferror(index(EPS!L:L,match(A140,EPS!A:A,0)),index(Ghosts!L:L,match(A140,Ghosts!A:A,0)))*2))*D140*(F140/48))</f>
        <v>6.286470611</v>
      </c>
      <c r="Z140" s="41">
        <f t="shared" si="6"/>
        <v>5.954106598</v>
      </c>
      <c r="AA140" s="41">
        <f t="array" ref="AA140">if(or(F140=0,F140=""),"",((iferror(index(EPS!H:H,match(A140,EPS!A:A,0)),index(Ghosts!H:H,match(A140,Ghosts!A:A,0)))*1.2)+(iferror(index(EPS!I:I,match(A140,EPS!A:A,0)),index(Ghosts!I:I,match(A140,Ghosts!A:A,0)))*1.2)+(iferror(index(EPS!J:J,match(A140,EPS!A:A,0)),index(Ghosts!J:J,match(A140,Ghosts!A:A,0)))*1.5)+(iferror(index(EPS!K:K,match(A140,EPS!A:A,0)),index(Ghosts!K:K,match(A140,Ghosts!A:A,0)))*3)+(iferror(index(EPS!L:L,match(A140,EPS!A:A,0)),index(Ghosts!L:L,match(A140,Ghosts!A:A,0)))*3))*D140*(F140/48))</f>
        <v>6.67058614</v>
      </c>
      <c r="AB140" s="42">
        <f t="shared" ref="AB140:AF140" si="144">if(iferror(search(AB$1,$I140),0)&gt;0,1,0)</f>
        <v>0</v>
      </c>
      <c r="AC140" s="42">
        <f t="shared" si="144"/>
        <v>0</v>
      </c>
      <c r="AD140" s="42">
        <f t="shared" si="144"/>
        <v>1</v>
      </c>
      <c r="AE140" s="42">
        <f t="shared" si="144"/>
        <v>1</v>
      </c>
      <c r="AF140" s="42">
        <f t="shared" si="144"/>
        <v>0</v>
      </c>
      <c r="AG140" s="25"/>
      <c r="AH140" s="25"/>
      <c r="AI140" s="25"/>
      <c r="AJ140" s="25"/>
      <c r="AK140" s="25"/>
      <c r="AL140" s="25"/>
    </row>
    <row r="141">
      <c r="A141" s="26" t="s">
        <v>286</v>
      </c>
      <c r="B141" s="25" t="str">
        <f t="array" ref="B141">iferror(index(FD!R:R,match($A141,FD!Q:Q,0)),index(DK!H:H,match($A141,DK!G:G,0)))</f>
        <v>MEM</v>
      </c>
      <c r="C141" s="25" t="str">
        <f t="array" ref="C141">iferror(index(FD!S:S,match($A141,FD!Q:Q,0)),index(DK!I:I,match($A141,DK!G:G,0)))</f>
        <v>POR</v>
      </c>
      <c r="D141" s="28">
        <f t="array" ref="D141">((index(Pace!$B$2:$B$31,match($B141,Pace!$A$2:$A$31,0))*index(Pace!$B$2:$B$31,match($C141,Pace!$A$2:$A$31,0)))/Pace!$B$32)*1.025</f>
        <v>95.37072491</v>
      </c>
      <c r="E141" s="29">
        <f t="array" ref="E141">if(iferror(match($A141,Ghosts!A:A,0),0)&gt;0,0.18,((index(EPS!P:P,match($A141,EPS!A:A,0))*index(EPS!O:O,match($A141,EPS!A:A,0)))+(0.18*300))/(300+index(EPS!O:O,match($A141,EPS!A:A,0))))</f>
        <v>0.1625020464</v>
      </c>
      <c r="F141" s="30">
        <v>16.0</v>
      </c>
      <c r="G141" s="32"/>
      <c r="H141" s="34">
        <f t="shared" si="2"/>
        <v>11.78684702</v>
      </c>
      <c r="I141" s="35" t="str">
        <f t="array" ref="I141">iferror(index(DK!A:A,match($A141,DK!G:G,0)),"")</f>
        <v>PF/C</v>
      </c>
      <c r="J141" s="36">
        <f t="array" ref="J141">iferror(index(DK!C:C,match($A141,DK!G:G,0)),"")</f>
        <v>3400</v>
      </c>
      <c r="K141" s="28">
        <f t="array" ref="K141">iferror(if(or(H141=0,H141=""),"",(H141/index(DK!C:C,match(A141,DK!G:G,0))*1000)),"")</f>
        <v>3.466719712</v>
      </c>
      <c r="L141" s="28">
        <f t="array" ref="L141">iferror(if(or(H141="",H141=0),"",((H141^sqrt(3))/index(DK!C:C,match(A141,DK!G:G,0)))*100),"")</f>
        <v>2.109775489</v>
      </c>
      <c r="M141" s="34">
        <f t="shared" si="3"/>
        <v>12.41515214</v>
      </c>
      <c r="N141" s="35" t="str">
        <f t="array" ref="N141">iferror(index(FD!B:B,match($A141,FD!Q:Q,0)),"")</f>
        <v>C</v>
      </c>
      <c r="O141" s="36">
        <f t="array" ref="O141">iferror(index(FD!H:H,match($A141,FD!Q:Q,0)),"")</f>
        <v>3200</v>
      </c>
      <c r="P141" s="28">
        <f t="array" ref="P141">iferror(if(or(M141=0,M141=""),"",(M141/index(FD!H:H,match(A141,FD!Q:Q,0))*1000)),"")</f>
        <v>3.879735043</v>
      </c>
      <c r="Q141" s="37">
        <f t="array" ref="Q141">iferror(if(or(M141="",M141=0),"",((M141^sqrt(3))/index(FD!H:H,match(A141,FD!Q:Q,0)))*100),"")</f>
        <v>2.452621586</v>
      </c>
      <c r="R141" s="38">
        <f t="shared" si="4"/>
        <v>4.994546082</v>
      </c>
      <c r="S141" s="39">
        <f t="array" ref="S141">if(R141="","", if(index(Index_of_Stuff!J:J,match(B141,Index_of_Stuff!F:F,0))&gt;0,(D141-index(Index_of_Stuff!J:J,match(B141,Index_of_Stuff!F:F,0)))*(R141/index(Index_of_Stuff!I:I,match(B141,Index_of_Stuff!F:F,0))),(D141/index(Index_of_Stuff!I:I,match(B141,Index_of_Stuff!F:F,0)))*R141))</f>
        <v>4.913436464</v>
      </c>
      <c r="T141" s="40">
        <f t="array" ref="T141">if(or($F141=0,$F141=""),"", iferror(index(EPS!B:B,match($A141,EPS!$A:$A,0)),index(Ghosts!B:B,match($A141,Ghosts!$A:$A,0)))*($S141/(($F141/48)*$D141)/$E141))</f>
        <v>0.07580380444</v>
      </c>
      <c r="U141" s="40">
        <f t="array" ref="U141">if(or($F141=0,$F141=""),"", iferror(index(EPS!D:D,match($A141,EPS!$A:$A,0)),index(Ghosts!D:D,match($A141,Ghosts!$A:$A,0)))*($S141/(($F141/48)*$D141)/$E141))</f>
        <v>0.001046225657</v>
      </c>
      <c r="V141" s="40">
        <f t="array" ref="V141">if(or($F141=0,$F141=""),"", iferror(index(EPS!F:F,match($A141,EPS!$A:$A,0)),index(Ghosts!F:F,match($A141,Ghosts!$A:$A,0)))*($S141/(($F141/48)*$D141)/$E141))</f>
        <v>0.02368274442</v>
      </c>
      <c r="W141" s="40">
        <f t="array" ref="W141">if(or($F141=0,$F141=""),"", iferror(index(EPS!M:M,match($A141,EPS!$A:$A,0)),index(Ghosts!M:M,match($A141,Ghosts!$A:$A,0)))*($S141/(($F141/48)*$D141)/$E141))</f>
        <v>0.01331559927</v>
      </c>
      <c r="X141" s="39">
        <f t="shared" si="5"/>
        <v>5.477278811</v>
      </c>
      <c r="Y141" s="41">
        <f t="array" ref="Y141">if(or(F141=0,F141=""),"",((iferror(index(EPS!H:H,match(A141,EPS!A:A,0)),index(Ghosts!H:H,match(A141,Ghosts!A:A,0)))*1.25)+(iferror(index(EPS!I:I,match(A141,EPS!A:A,0)),index(Ghosts!I:I,match(A141,Ghosts!A:A,0)))*1.25)+(iferror(index(EPS!J:J,match(A141,EPS!A:A,0)),index(Ghosts!J:J,match(A141,Ghosts!A:A,0)))*1.5)+(iferror(index(EPS!K:K,match(A141,EPS!A:A,0)),index(Ghosts!K:K,match(A141,Ghosts!A:A,0)))*2)+(iferror(index(EPS!L:L,match(A141,EPS!A:A,0)),index(Ghosts!L:L,match(A141,Ghosts!A:A,0)))*2))*D141*(F141/48))</f>
        <v>6.309568209</v>
      </c>
      <c r="Z141" s="41">
        <f t="shared" si="6"/>
        <v>5.248995869</v>
      </c>
      <c r="AA141" s="41">
        <f t="array" ref="AA141">if(or(F141=0,F141=""),"",((iferror(index(EPS!H:H,match(A141,EPS!A:A,0)),index(Ghosts!H:H,match(A141,Ghosts!A:A,0)))*1.2)+(iferror(index(EPS!I:I,match(A141,EPS!A:A,0)),index(Ghosts!I:I,match(A141,Ghosts!A:A,0)))*1.2)+(iferror(index(EPS!J:J,match(A141,EPS!A:A,0)),index(Ghosts!J:J,match(A141,Ghosts!A:A,0)))*1.5)+(iferror(index(EPS!K:K,match(A141,EPS!A:A,0)),index(Ghosts!K:K,match(A141,Ghosts!A:A,0)))*3)+(iferror(index(EPS!L:L,match(A141,EPS!A:A,0)),index(Ghosts!L:L,match(A141,Ghosts!A:A,0)))*3))*D141*(F141/48))</f>
        <v>7.16615627</v>
      </c>
      <c r="AB141" s="42">
        <f t="shared" ref="AB141:AF141" si="145">if(iferror(search(AB$1,$I141),0)&gt;0,1,0)</f>
        <v>0</v>
      </c>
      <c r="AC141" s="42">
        <f t="shared" si="145"/>
        <v>0</v>
      </c>
      <c r="AD141" s="42">
        <f t="shared" si="145"/>
        <v>0</v>
      </c>
      <c r="AE141" s="42">
        <f t="shared" si="145"/>
        <v>1</v>
      </c>
      <c r="AF141" s="42">
        <f t="shared" si="145"/>
        <v>1</v>
      </c>
      <c r="AG141" s="25"/>
      <c r="AH141" s="25"/>
      <c r="AI141" s="25"/>
      <c r="AJ141" s="25"/>
      <c r="AK141" s="25"/>
      <c r="AL141" s="25"/>
    </row>
    <row r="142">
      <c r="A142" s="26" t="s">
        <v>287</v>
      </c>
      <c r="B142" s="25" t="str">
        <f t="array" ref="B142">iferror(index(FD!R:R,match($A142,FD!Q:Q,0)),index(DK!H:H,match($A142,DK!G:G,0)))</f>
        <v>MEM</v>
      </c>
      <c r="C142" s="25" t="str">
        <f t="array" ref="C142">iferror(index(FD!S:S,match($A142,FD!Q:Q,0)),index(DK!I:I,match($A142,DK!G:G,0)))</f>
        <v>POR</v>
      </c>
      <c r="D142" s="28">
        <f t="array" ref="D142">((index(Pace!$B$2:$B$31,match($B142,Pace!$A$2:$A$31,0))*index(Pace!$B$2:$B$31,match($C142,Pace!$A$2:$A$31,0)))/Pace!$B$32)*1.025</f>
        <v>95.37072491</v>
      </c>
      <c r="E142" s="29">
        <f t="array" ref="E142">if(iferror(match($A142,Ghosts!A:A,0),0)&gt;0,0.18,((index(EPS!P:P,match($A142,EPS!A:A,0))*index(EPS!O:O,match($A142,EPS!A:A,0)))+(0.18*300))/(300+index(EPS!O:O,match($A142,EPS!A:A,0))))</f>
        <v>0.1662430939</v>
      </c>
      <c r="F142" s="30">
        <v>5.0</v>
      </c>
      <c r="G142" s="33"/>
      <c r="H142" s="34">
        <f t="shared" si="2"/>
        <v>3.899491255</v>
      </c>
      <c r="I142" s="35" t="str">
        <f t="array" ref="I142">iferror(index(DK!A:A,match($A142,DK!G:G,0)),"")</f>
        <v>PG/SG</v>
      </c>
      <c r="J142" s="36">
        <f t="array" ref="J142">iferror(index(DK!C:C,match($A142,DK!G:G,0)),"")</f>
        <v>3400</v>
      </c>
      <c r="K142" s="28">
        <f t="array" ref="K142">iferror(if(or(H142=0,H142=""),"",(H142/index(DK!C:C,match(A142,DK!G:G,0))*1000)),"")</f>
        <v>1.146909193</v>
      </c>
      <c r="L142" s="28">
        <f t="array" ref="L142">iferror(if(or(H142="",H142=0),"",((H142^sqrt(3))/index(DK!C:C,match(A142,DK!G:G,0)))*100),"")</f>
        <v>0.3105824283</v>
      </c>
      <c r="M142" s="34">
        <f t="shared" si="3"/>
        <v>3.902879128</v>
      </c>
      <c r="N142" s="35" t="str">
        <f t="array" ref="N142">iferror(index(FD!B:B,match($A142,FD!Q:Q,0)),"")</f>
        <v>PG</v>
      </c>
      <c r="O142" s="36">
        <f t="array" ref="O142">iferror(index(FD!H:H,match($A142,FD!Q:Q,0)),"")</f>
        <v>3000</v>
      </c>
      <c r="P142" s="28">
        <f t="array" ref="P142">iferror(if(or(M142=0,M142=""),"",(M142/index(FD!H:H,match(A142,FD!Q:Q,0))*1000)),"")</f>
        <v>1.300959709</v>
      </c>
      <c r="Q142" s="37">
        <f t="array" ref="Q142">iferror(if(or(M142="",M142=0),"",((M142^sqrt(3))/index(FD!H:H,match(A142,FD!Q:Q,0)))*100),"")</f>
        <v>0.3525232681</v>
      </c>
      <c r="R142" s="38">
        <f t="shared" si="4"/>
        <v>1.602112723</v>
      </c>
      <c r="S142" s="39">
        <f t="array" ref="S142">if(R142="","", if(index(Index_of_Stuff!J:J,match(B142,Index_of_Stuff!F:F,0))&gt;0,(D142-index(Index_of_Stuff!J:J,match(B142,Index_of_Stuff!F:F,0)))*(R142/index(Index_of_Stuff!I:I,match(B142,Index_of_Stuff!F:F,0))),(D142/index(Index_of_Stuff!I:I,match(B142,Index_of_Stuff!F:F,0)))*R142))</f>
        <v>1.576094993</v>
      </c>
      <c r="T142" s="40">
        <f t="array" ref="T142">if(or($F142=0,$F142=""),"", iferror(index(EPS!B:B,match($A142,EPS!$A:$A,0)),index(Ghosts!B:B,match($A142,Ghosts!$A:$A,0)))*($S142/(($F142/48)*$D142)/$E142))</f>
        <v>0.0349281844</v>
      </c>
      <c r="U142" s="40">
        <f t="array" ref="U142">if(or($F142=0,$F142=""),"", iferror(index(EPS!D:D,match($A142,EPS!$A:$A,0)),index(Ghosts!D:D,match($A142,Ghosts!$A:$A,0)))*($S142/(($F142/48)*$D142)/$E142))</f>
        <v>0.01984989715</v>
      </c>
      <c r="V142" s="40">
        <f t="array" ref="V142">if(or($F142=0,$F142=""),"", iferror(index(EPS!F:F,match($A142,EPS!$A:$A,0)),index(Ghosts!F:F,match($A142,Ghosts!$A:$A,0)))*($S142/(($F142/48)*$D142)/$E142))</f>
        <v>0.04418510759</v>
      </c>
      <c r="W142" s="40">
        <f t="array" ref="W142">if(or($F142=0,$F142=""),"", iferror(index(EPS!M:M,match($A142,EPS!$A:$A,0)),index(Ghosts!M:M,match($A142,Ghosts!$A:$A,0)))*($S142/(($F142/48)*$D142)/$E142))</f>
        <v>0.03158805748</v>
      </c>
      <c r="X142" s="39">
        <f t="shared" si="5"/>
        <v>1.66622678</v>
      </c>
      <c r="Y142" s="41">
        <f t="array" ref="Y142">if(or(F142=0,F142=""),"",((iferror(index(EPS!H:H,match(A142,EPS!A:A,0)),index(Ghosts!H:H,match(A142,Ghosts!A:A,0)))*1.25)+(iferror(index(EPS!I:I,match(A142,EPS!A:A,0)),index(Ghosts!I:I,match(A142,Ghosts!A:A,0)))*1.25)+(iferror(index(EPS!J:J,match(A142,EPS!A:A,0)),index(Ghosts!J:J,match(A142,Ghosts!A:A,0)))*1.5)+(iferror(index(EPS!K:K,match(A142,EPS!A:A,0)),index(Ghosts!K:K,match(A142,Ghosts!A:A,0)))*2)+(iferror(index(EPS!L:L,match(A142,EPS!A:A,0)),index(Ghosts!L:L,match(A142,Ghosts!A:A,0)))*2))*D142*(F142/48))</f>
        <v>2.233264475</v>
      </c>
      <c r="Z142" s="41">
        <f t="shared" si="6"/>
        <v>1.410722872</v>
      </c>
      <c r="AA142" s="41">
        <f t="array" ref="AA142">if(or(F142=0,F142=""),"",((iferror(index(EPS!H:H,match(A142,EPS!A:A,0)),index(Ghosts!H:H,match(A142,Ghosts!A:A,0)))*1.2)+(iferror(index(EPS!I:I,match(A142,EPS!A:A,0)),index(Ghosts!I:I,match(A142,Ghosts!A:A,0)))*1.2)+(iferror(index(EPS!J:J,match(A142,EPS!A:A,0)),index(Ghosts!J:J,match(A142,Ghosts!A:A,0)))*1.5)+(iferror(index(EPS!K:K,match(A142,EPS!A:A,0)),index(Ghosts!K:K,match(A142,Ghosts!A:A,0)))*3)+(iferror(index(EPS!L:L,match(A142,EPS!A:A,0)),index(Ghosts!L:L,match(A142,Ghosts!A:A,0)))*3))*D142*(F142/48))</f>
        <v>2.492156255</v>
      </c>
      <c r="AB142" s="42">
        <f t="shared" ref="AB142:AF142" si="146">if(iferror(search(AB$1,$I142),0)&gt;0,1,0)</f>
        <v>1</v>
      </c>
      <c r="AC142" s="42">
        <f t="shared" si="146"/>
        <v>1</v>
      </c>
      <c r="AD142" s="42">
        <f t="shared" si="146"/>
        <v>0</v>
      </c>
      <c r="AE142" s="42">
        <f t="shared" si="146"/>
        <v>0</v>
      </c>
      <c r="AF142" s="42">
        <f t="shared" si="146"/>
        <v>0</v>
      </c>
      <c r="AG142" s="25"/>
      <c r="AH142" s="25"/>
      <c r="AI142" s="25"/>
      <c r="AJ142" s="25"/>
      <c r="AK142" s="25"/>
      <c r="AL142" s="25"/>
    </row>
    <row r="143">
      <c r="A143" s="26" t="s">
        <v>288</v>
      </c>
      <c r="B143" s="25" t="str">
        <f t="array" ref="B143">iferror(index(FD!R:R,match($A143,FD!Q:Q,0)),index(DK!H:H,match($A143,DK!G:G,0)))</f>
        <v>MEM</v>
      </c>
      <c r="C143" s="25" t="str">
        <f t="array" ref="C143">iferror(index(FD!S:S,match($A143,FD!Q:Q,0)),index(DK!I:I,match($A143,DK!G:G,0)))</f>
        <v>POR</v>
      </c>
      <c r="D143" s="28">
        <f t="array" ref="D143">((index(Pace!$B$2:$B$31,match($B143,Pace!$A$2:$A$31,0))*index(Pace!$B$2:$B$31,match($C143,Pace!$A$2:$A$31,0)))/Pace!$B$32)*1.025</f>
        <v>95.37072491</v>
      </c>
      <c r="E143" s="29">
        <f t="array" ref="E143">if(iferror(match($A143,Ghosts!A:A,0),0)&gt;0,0.18,((index(EPS!P:P,match($A143,EPS!A:A,0))*index(EPS!O:O,match($A143,EPS!A:A,0)))+(0.18*300))/(300+index(EPS!O:O,match($A143,EPS!A:A,0))))</f>
        <v>0.2083020031</v>
      </c>
      <c r="F143" s="30">
        <v>0.0</v>
      </c>
      <c r="G143" s="33"/>
      <c r="H143" s="34" t="str">
        <f t="shared" si="2"/>
        <v/>
      </c>
      <c r="I143" s="35" t="str">
        <f t="array" ref="I143">iferror(index(DK!A:A,match($A143,DK!G:G,0)),"")</f>
        <v>SG/SF</v>
      </c>
      <c r="J143" s="36">
        <f t="array" ref="J143">iferror(index(DK!C:C,match($A143,DK!G:G,0)),"")</f>
        <v>3500</v>
      </c>
      <c r="K143" s="28" t="str">
        <f t="array" ref="K143">iferror(if(or(H143=0,H143=""),"",(H143/index(DK!C:C,match(A143,DK!G:G,0))*1000)),"")</f>
        <v/>
      </c>
      <c r="L143" s="28" t="str">
        <f t="array" ref="L143">iferror(if(or(H143="",H143=0),"",((H143^sqrt(3))/index(DK!C:C,match(A143,DK!G:G,0)))*100),"")</f>
        <v/>
      </c>
      <c r="M143" s="34" t="str">
        <f t="shared" si="3"/>
        <v/>
      </c>
      <c r="N143" s="35" t="str">
        <f t="array" ref="N143">iferror(index(FD!B:B,match($A143,FD!Q:Q,0)),"")</f>
        <v>SG</v>
      </c>
      <c r="O143" s="36">
        <f t="array" ref="O143">iferror(index(FD!H:H,match($A143,FD!Q:Q,0)),"")</f>
        <v>3000</v>
      </c>
      <c r="P143" s="28" t="str">
        <f t="array" ref="P143">iferror(if(or(M143=0,M143=""),"",(M143/index(FD!H:H,match(A143,FD!Q:Q,0))*1000)),"")</f>
        <v/>
      </c>
      <c r="Q143" s="37" t="str">
        <f t="array" ref="Q143">iferror(if(or(M143="",M143=0),"",((M143^sqrt(3))/index(FD!H:H,match(A143,FD!Q:Q,0)))*100),"")</f>
        <v/>
      </c>
      <c r="R143" s="38" t="str">
        <f t="shared" si="4"/>
        <v/>
      </c>
      <c r="S143" s="39" t="str">
        <f t="array" ref="S143">if(R143="","", if(index(Index_of_Stuff!J:J,match(B143,Index_of_Stuff!F:F,0))&gt;0,(D143-index(Index_of_Stuff!J:J,match(B143,Index_of_Stuff!F:F,0)))*(R143/index(Index_of_Stuff!I:I,match(B143,Index_of_Stuff!F:F,0))),(D143/index(Index_of_Stuff!I:I,match(B143,Index_of_Stuff!F:F,0)))*R143))</f>
        <v/>
      </c>
      <c r="T143" s="40" t="str">
        <f t="array" ref="T143">if(or($F143=0,$F143=""),"", iferror(index(EPS!B:B,match($A143,EPS!$A:$A,0)),index(Ghosts!B:B,match($A143,Ghosts!$A:$A,0)))*($S143/(($F143/48)*$D143)/$E143))</f>
        <v/>
      </c>
      <c r="U143" s="40" t="str">
        <f t="array" ref="U143">if(or($F143=0,$F143=""),"", iferror(index(EPS!D:D,match($A143,EPS!$A:$A,0)),index(Ghosts!D:D,match($A143,Ghosts!$A:$A,0)))*($S143/(($F143/48)*$D143)/$E143))</f>
        <v/>
      </c>
      <c r="V143" s="40" t="str">
        <f t="array" ref="V143">if(or($F143=0,$F143=""),"", iferror(index(EPS!F:F,match($A143,EPS!$A:$A,0)),index(Ghosts!F:F,match($A143,Ghosts!$A:$A,0)))*($S143/(($F143/48)*$D143)/$E143))</f>
        <v/>
      </c>
      <c r="W143" s="40" t="str">
        <f t="array" ref="W143">if(or($F143=0,$F143=""),"", iferror(index(EPS!M:M,match($A143,EPS!$A:$A,0)),index(Ghosts!M:M,match($A143,Ghosts!$A:$A,0)))*($S143/(($F143/48)*$D143)/$E143))</f>
        <v/>
      </c>
      <c r="X143" s="39" t="str">
        <f t="shared" si="5"/>
        <v/>
      </c>
      <c r="Y143" s="41" t="str">
        <f t="array" ref="Y143">if(or(F143=0,F143=""),"",((iferror(index(EPS!H:H,match(A143,EPS!A:A,0)),index(Ghosts!H:H,match(A143,Ghosts!A:A,0)))*1.25)+(iferror(index(EPS!I:I,match(A143,EPS!A:A,0)),index(Ghosts!I:I,match(A143,Ghosts!A:A,0)))*1.25)+(iferror(index(EPS!J:J,match(A143,EPS!A:A,0)),index(Ghosts!J:J,match(A143,Ghosts!A:A,0)))*1.5)+(iferror(index(EPS!K:K,match(A143,EPS!A:A,0)),index(Ghosts!K:K,match(A143,Ghosts!A:A,0)))*2)+(iferror(index(EPS!L:L,match(A143,EPS!A:A,0)),index(Ghosts!L:L,match(A143,Ghosts!A:A,0)))*2))*D143*(F143/48))</f>
        <v/>
      </c>
      <c r="Z143" s="41" t="str">
        <f t="shared" si="6"/>
        <v/>
      </c>
      <c r="AA143" s="41" t="str">
        <f t="array" ref="AA143">if(or(F143=0,F143=""),"",((iferror(index(EPS!H:H,match(A143,EPS!A:A,0)),index(Ghosts!H:H,match(A143,Ghosts!A:A,0)))*1.2)+(iferror(index(EPS!I:I,match(A143,EPS!A:A,0)),index(Ghosts!I:I,match(A143,Ghosts!A:A,0)))*1.2)+(iferror(index(EPS!J:J,match(A143,EPS!A:A,0)),index(Ghosts!J:J,match(A143,Ghosts!A:A,0)))*1.5)+(iferror(index(EPS!K:K,match(A143,EPS!A:A,0)),index(Ghosts!K:K,match(A143,Ghosts!A:A,0)))*3)+(iferror(index(EPS!L:L,match(A143,EPS!A:A,0)),index(Ghosts!L:L,match(A143,Ghosts!A:A,0)))*3))*D143*(F143/48))</f>
        <v/>
      </c>
      <c r="AB143" s="42">
        <f t="shared" ref="AB143:AF143" si="147">if(iferror(search(AB$1,$I143),0)&gt;0,1,0)</f>
        <v>0</v>
      </c>
      <c r="AC143" s="42">
        <f t="shared" si="147"/>
        <v>1</v>
      </c>
      <c r="AD143" s="42">
        <f t="shared" si="147"/>
        <v>1</v>
      </c>
      <c r="AE143" s="42">
        <f t="shared" si="147"/>
        <v>0</v>
      </c>
      <c r="AF143" s="42">
        <f t="shared" si="147"/>
        <v>0</v>
      </c>
      <c r="AG143" s="25"/>
      <c r="AH143" s="25"/>
      <c r="AI143" s="25"/>
      <c r="AJ143" s="25"/>
      <c r="AK143" s="25"/>
      <c r="AL143" s="25"/>
    </row>
    <row r="144">
      <c r="A144" s="26" t="s">
        <v>289</v>
      </c>
      <c r="B144" s="25" t="str">
        <f t="array" ref="B144">iferror(index(FD!R:R,match($A144,FD!Q:Q,0)),index(DK!H:H,match($A144,DK!G:G,0)))</f>
        <v>MEM</v>
      </c>
      <c r="C144" s="25" t="str">
        <f t="array" ref="C144">iferror(index(FD!S:S,match($A144,FD!Q:Q,0)),index(DK!I:I,match($A144,DK!G:G,0)))</f>
        <v>POR</v>
      </c>
      <c r="D144" s="28">
        <f t="array" ref="D144">((index(Pace!$B$2:$B$31,match($B144,Pace!$A$2:$A$31,0))*index(Pace!$B$2:$B$31,match($C144,Pace!$A$2:$A$31,0)))/Pace!$B$32)*1.025</f>
        <v>95.37072491</v>
      </c>
      <c r="E144" s="29">
        <f t="array" ref="E144">if(iferror(match($A144,Ghosts!A:A,0),0)&gt;0,0.18,((index(EPS!P:P,match($A144,EPS!A:A,0))*index(EPS!O:O,match($A144,EPS!A:A,0)))+(0.18*300))/(300+index(EPS!O:O,match($A144,EPS!A:A,0))))</f>
        <v>0.1572307692</v>
      </c>
      <c r="F144" s="30">
        <v>0.0</v>
      </c>
      <c r="G144" s="33"/>
      <c r="H144" s="34" t="str">
        <f t="shared" si="2"/>
        <v/>
      </c>
      <c r="I144" s="35" t="str">
        <f t="array" ref="I144">iferror(index(DK!A:A,match($A144,DK!G:G,0)),"")</f>
        <v>PF/C</v>
      </c>
      <c r="J144" s="36">
        <f t="array" ref="J144">iferror(index(DK!C:C,match($A144,DK!G:G,0)),"")</f>
        <v>3000</v>
      </c>
      <c r="K144" s="28" t="str">
        <f t="array" ref="K144">iferror(if(or(H144=0,H144=""),"",(H144/index(DK!C:C,match(A144,DK!G:G,0))*1000)),"")</f>
        <v/>
      </c>
      <c r="L144" s="28" t="str">
        <f t="array" ref="L144">iferror(if(or(H144="",H144=0),"",((H144^sqrt(3))/index(DK!C:C,match(A144,DK!G:G,0)))*100),"")</f>
        <v/>
      </c>
      <c r="M144" s="34" t="str">
        <f t="shared" si="3"/>
        <v/>
      </c>
      <c r="N144" s="35" t="str">
        <f t="array" ref="N144">iferror(index(FD!B:B,match($A144,FD!Q:Q,0)),"")</f>
        <v>C</v>
      </c>
      <c r="O144" s="36">
        <f t="array" ref="O144">iferror(index(FD!H:H,match($A144,FD!Q:Q,0)),"")</f>
        <v>3000</v>
      </c>
      <c r="P144" s="28" t="str">
        <f t="array" ref="P144">iferror(if(or(M144=0,M144=""),"",(M144/index(FD!H:H,match(A144,FD!Q:Q,0))*1000)),"")</f>
        <v/>
      </c>
      <c r="Q144" s="37" t="str">
        <f t="array" ref="Q144">iferror(if(or(M144="",M144=0),"",((M144^sqrt(3))/index(FD!H:H,match(A144,FD!Q:Q,0)))*100),"")</f>
        <v/>
      </c>
      <c r="R144" s="38" t="str">
        <f t="shared" si="4"/>
        <v/>
      </c>
      <c r="S144" s="39" t="str">
        <f t="array" ref="S144">if(R144="","", if(index(Index_of_Stuff!J:J,match(B144,Index_of_Stuff!F:F,0))&gt;0,(D144-index(Index_of_Stuff!J:J,match(B144,Index_of_Stuff!F:F,0)))*(R144/index(Index_of_Stuff!I:I,match(B144,Index_of_Stuff!F:F,0))),(D144/index(Index_of_Stuff!I:I,match(B144,Index_of_Stuff!F:F,0)))*R144))</f>
        <v/>
      </c>
      <c r="T144" s="40" t="str">
        <f t="array" ref="T144">if(or($F144=0,$F144=""),"", iferror(index(EPS!B:B,match($A144,EPS!$A:$A,0)),index(Ghosts!B:B,match($A144,Ghosts!$A:$A,0)))*($S144/(($F144/48)*$D144)/$E144))</f>
        <v/>
      </c>
      <c r="U144" s="40" t="str">
        <f t="array" ref="U144">if(or($F144=0,$F144=""),"", iferror(index(EPS!D:D,match($A144,EPS!$A:$A,0)),index(Ghosts!D:D,match($A144,Ghosts!$A:$A,0)))*($S144/(($F144/48)*$D144)/$E144))</f>
        <v/>
      </c>
      <c r="V144" s="40" t="str">
        <f t="array" ref="V144">if(or($F144=0,$F144=""),"", iferror(index(EPS!F:F,match($A144,EPS!$A:$A,0)),index(Ghosts!F:F,match($A144,Ghosts!$A:$A,0)))*($S144/(($F144/48)*$D144)/$E144))</f>
        <v/>
      </c>
      <c r="W144" s="40" t="str">
        <f t="array" ref="W144">if(or($F144=0,$F144=""),"", iferror(index(EPS!M:M,match($A144,EPS!$A:$A,0)),index(Ghosts!M:M,match($A144,Ghosts!$A:$A,0)))*($S144/(($F144/48)*$D144)/$E144))</f>
        <v/>
      </c>
      <c r="X144" s="39" t="str">
        <f t="shared" si="5"/>
        <v/>
      </c>
      <c r="Y144" s="41" t="str">
        <f t="array" ref="Y144">if(or(F144=0,F144=""),"",((iferror(index(EPS!H:H,match(A144,EPS!A:A,0)),index(Ghosts!H:H,match(A144,Ghosts!A:A,0)))*1.25)+(iferror(index(EPS!I:I,match(A144,EPS!A:A,0)),index(Ghosts!I:I,match(A144,Ghosts!A:A,0)))*1.25)+(iferror(index(EPS!J:J,match(A144,EPS!A:A,0)),index(Ghosts!J:J,match(A144,Ghosts!A:A,0)))*1.5)+(iferror(index(EPS!K:K,match(A144,EPS!A:A,0)),index(Ghosts!K:K,match(A144,Ghosts!A:A,0)))*2)+(iferror(index(EPS!L:L,match(A144,EPS!A:A,0)),index(Ghosts!L:L,match(A144,Ghosts!A:A,0)))*2))*D144*(F144/48))</f>
        <v/>
      </c>
      <c r="Z144" s="41" t="str">
        <f t="shared" si="6"/>
        <v/>
      </c>
      <c r="AA144" s="41" t="str">
        <f t="array" ref="AA144">if(or(F144=0,F144=""),"",((iferror(index(EPS!H:H,match(A144,EPS!A:A,0)),index(Ghosts!H:H,match(A144,Ghosts!A:A,0)))*1.2)+(iferror(index(EPS!I:I,match(A144,EPS!A:A,0)),index(Ghosts!I:I,match(A144,Ghosts!A:A,0)))*1.2)+(iferror(index(EPS!J:J,match(A144,EPS!A:A,0)),index(Ghosts!J:J,match(A144,Ghosts!A:A,0)))*1.5)+(iferror(index(EPS!K:K,match(A144,EPS!A:A,0)),index(Ghosts!K:K,match(A144,Ghosts!A:A,0)))*3)+(iferror(index(EPS!L:L,match(A144,EPS!A:A,0)),index(Ghosts!L:L,match(A144,Ghosts!A:A,0)))*3))*D144*(F144/48))</f>
        <v/>
      </c>
      <c r="AB144" s="42">
        <f t="shared" ref="AB144:AF144" si="148">if(iferror(search(AB$1,$I144),0)&gt;0,1,0)</f>
        <v>0</v>
      </c>
      <c r="AC144" s="42">
        <f t="shared" si="148"/>
        <v>0</v>
      </c>
      <c r="AD144" s="42">
        <f t="shared" si="148"/>
        <v>0</v>
      </c>
      <c r="AE144" s="42">
        <f t="shared" si="148"/>
        <v>1</v>
      </c>
      <c r="AF144" s="42">
        <f t="shared" si="148"/>
        <v>1</v>
      </c>
      <c r="AG144" s="25"/>
      <c r="AH144" s="25"/>
      <c r="AI144" s="25"/>
      <c r="AJ144" s="25"/>
      <c r="AK144" s="25"/>
      <c r="AL144" s="25"/>
    </row>
    <row r="145">
      <c r="A145" s="26" t="s">
        <v>290</v>
      </c>
      <c r="B145" s="25" t="str">
        <f t="array" ref="B145">iferror(index(FD!R:R,match($A145,FD!Q:Q,0)),index(DK!H:H,match($A145,DK!G:G,0)))</f>
        <v>MEM</v>
      </c>
      <c r="C145" s="25" t="str">
        <f t="array" ref="C145">iferror(index(FD!S:S,match($A145,FD!Q:Q,0)),index(DK!I:I,match($A145,DK!G:G,0)))</f>
        <v>POR</v>
      </c>
      <c r="D145" s="28">
        <f t="array" ref="D145">((index(Pace!$B$2:$B$31,match($B145,Pace!$A$2:$A$31,0))*index(Pace!$B$2:$B$31,match($C145,Pace!$A$2:$A$31,0)))/Pace!$B$32)*1.025</f>
        <v>95.37072491</v>
      </c>
      <c r="E145" s="29">
        <f t="array" ref="E145">if(iferror(match($A145,Ghosts!A:A,0),0)&gt;0,0.18,((index(EPS!P:P,match($A145,EPS!A:A,0))*index(EPS!O:O,match($A145,EPS!A:A,0)))+(0.18*300))/(300+index(EPS!O:O,match($A145,EPS!A:A,0))))</f>
        <v>0.18</v>
      </c>
      <c r="F145" s="30">
        <v>0.0</v>
      </c>
      <c r="G145" s="33"/>
      <c r="H145" s="34" t="str">
        <f t="shared" si="2"/>
        <v/>
      </c>
      <c r="I145" s="35" t="str">
        <f t="array" ref="I145">iferror(index(DK!A:A,match($A145,DK!G:G,0)),"")</f>
        <v>PF/C</v>
      </c>
      <c r="J145" s="36">
        <f t="array" ref="J145">iferror(index(DK!C:C,match($A145,DK!G:G,0)),"")</f>
        <v>3000</v>
      </c>
      <c r="K145" s="28" t="str">
        <f t="array" ref="K145">iferror(if(or(H145=0,H145=""),"",(H145/index(DK!C:C,match(A145,DK!G:G,0))*1000)),"")</f>
        <v/>
      </c>
      <c r="L145" s="28" t="str">
        <f t="array" ref="L145">iferror(if(or(H145="",H145=0),"",((H145^sqrt(3))/index(DK!C:C,match(A145,DK!G:G,0)))*100),"")</f>
        <v/>
      </c>
      <c r="M145" s="34" t="str">
        <f t="shared" si="3"/>
        <v/>
      </c>
      <c r="N145" s="35" t="str">
        <f t="array" ref="N145">iferror(index(FD!B:B,match($A145,FD!Q:Q,0)),"")</f>
        <v>PF</v>
      </c>
      <c r="O145" s="36">
        <f t="array" ref="O145">iferror(index(FD!H:H,match($A145,FD!Q:Q,0)),"")</f>
        <v>3000</v>
      </c>
      <c r="P145" s="28" t="str">
        <f t="array" ref="P145">iferror(if(or(M145=0,M145=""),"",(M145/index(FD!H:H,match(A145,FD!Q:Q,0))*1000)),"")</f>
        <v/>
      </c>
      <c r="Q145" s="37" t="str">
        <f t="array" ref="Q145">iferror(if(or(M145="",M145=0),"",((M145^sqrt(3))/index(FD!H:H,match(A145,FD!Q:Q,0)))*100),"")</f>
        <v/>
      </c>
      <c r="R145" s="38" t="str">
        <f t="shared" si="4"/>
        <v/>
      </c>
      <c r="S145" s="39" t="str">
        <f t="array" ref="S145">if(R145="","", if(index(Index_of_Stuff!J:J,match(B145,Index_of_Stuff!F:F,0))&gt;0,(D145-index(Index_of_Stuff!J:J,match(B145,Index_of_Stuff!F:F,0)))*(R145/index(Index_of_Stuff!I:I,match(B145,Index_of_Stuff!F:F,0))),(D145/index(Index_of_Stuff!I:I,match(B145,Index_of_Stuff!F:F,0)))*R145))</f>
        <v/>
      </c>
      <c r="T145" s="40" t="str">
        <f t="array" ref="T145">if(or($F145=0,$F145=""),"", iferror(index(EPS!B:B,match($A145,EPS!$A:$A,0)),index(Ghosts!B:B,match($A145,Ghosts!$A:$A,0)))*($S145/(($F145/48)*$D145)/$E145))</f>
        <v/>
      </c>
      <c r="U145" s="40" t="str">
        <f t="array" ref="U145">if(or($F145=0,$F145=""),"", iferror(index(EPS!D:D,match($A145,EPS!$A:$A,0)),index(Ghosts!D:D,match($A145,Ghosts!$A:$A,0)))*($S145/(($F145/48)*$D145)/$E145))</f>
        <v/>
      </c>
      <c r="V145" s="40" t="str">
        <f t="array" ref="V145">if(or($F145=0,$F145=""),"", iferror(index(EPS!F:F,match($A145,EPS!$A:$A,0)),index(Ghosts!F:F,match($A145,Ghosts!$A:$A,0)))*($S145/(($F145/48)*$D145)/$E145))</f>
        <v/>
      </c>
      <c r="W145" s="40" t="str">
        <f t="array" ref="W145">if(or($F145=0,$F145=""),"", iferror(index(EPS!M:M,match($A145,EPS!$A:$A,0)),index(Ghosts!M:M,match($A145,Ghosts!$A:$A,0)))*($S145/(($F145/48)*$D145)/$E145))</f>
        <v/>
      </c>
      <c r="X145" s="39" t="str">
        <f t="shared" si="5"/>
        <v/>
      </c>
      <c r="Y145" s="41" t="str">
        <f t="array" ref="Y145">if(or(F145=0,F145=""),"",((iferror(index(EPS!H:H,match(A145,EPS!A:A,0)),index(Ghosts!H:H,match(A145,Ghosts!A:A,0)))*1.25)+(iferror(index(EPS!I:I,match(A145,EPS!A:A,0)),index(Ghosts!I:I,match(A145,Ghosts!A:A,0)))*1.25)+(iferror(index(EPS!J:J,match(A145,EPS!A:A,0)),index(Ghosts!J:J,match(A145,Ghosts!A:A,0)))*1.5)+(iferror(index(EPS!K:K,match(A145,EPS!A:A,0)),index(Ghosts!K:K,match(A145,Ghosts!A:A,0)))*2)+(iferror(index(EPS!L:L,match(A145,EPS!A:A,0)),index(Ghosts!L:L,match(A145,Ghosts!A:A,0)))*2))*D145*(F145/48))</f>
        <v/>
      </c>
      <c r="Z145" s="41" t="str">
        <f t="shared" si="6"/>
        <v/>
      </c>
      <c r="AA145" s="41" t="str">
        <f t="array" ref="AA145">if(or(F145=0,F145=""),"",((iferror(index(EPS!H:H,match(A145,EPS!A:A,0)),index(Ghosts!H:H,match(A145,Ghosts!A:A,0)))*1.2)+(iferror(index(EPS!I:I,match(A145,EPS!A:A,0)),index(Ghosts!I:I,match(A145,Ghosts!A:A,0)))*1.2)+(iferror(index(EPS!J:J,match(A145,EPS!A:A,0)),index(Ghosts!J:J,match(A145,Ghosts!A:A,0)))*1.5)+(iferror(index(EPS!K:K,match(A145,EPS!A:A,0)),index(Ghosts!K:K,match(A145,Ghosts!A:A,0)))*3)+(iferror(index(EPS!L:L,match(A145,EPS!A:A,0)),index(Ghosts!L:L,match(A145,Ghosts!A:A,0)))*3))*D145*(F145/48))</f>
        <v/>
      </c>
      <c r="AB145" s="42">
        <f t="shared" ref="AB145:AF145" si="149">if(iferror(search(AB$1,$I145),0)&gt;0,1,0)</f>
        <v>0</v>
      </c>
      <c r="AC145" s="42">
        <f t="shared" si="149"/>
        <v>0</v>
      </c>
      <c r="AD145" s="42">
        <f t="shared" si="149"/>
        <v>0</v>
      </c>
      <c r="AE145" s="42">
        <f t="shared" si="149"/>
        <v>1</v>
      </c>
      <c r="AF145" s="42">
        <f t="shared" si="149"/>
        <v>1</v>
      </c>
      <c r="AG145" s="25"/>
      <c r="AH145" s="25"/>
      <c r="AI145" s="25"/>
      <c r="AJ145" s="25"/>
      <c r="AK145" s="25"/>
      <c r="AL145" s="25"/>
    </row>
    <row r="146">
      <c r="A146" s="26" t="s">
        <v>291</v>
      </c>
      <c r="B146" s="25" t="str">
        <f t="array" ref="B146">iferror(index(FD!R:R,match($A146,FD!Q:Q,0)),index(DK!H:H,match($A146,DK!G:G,0)))</f>
        <v>MEM</v>
      </c>
      <c r="C146" s="25" t="str">
        <f t="array" ref="C146">iferror(index(FD!S:S,match($A146,FD!Q:Q,0)),index(DK!I:I,match($A146,DK!G:G,0)))</f>
        <v>POR</v>
      </c>
      <c r="D146" s="28">
        <f t="array" ref="D146">((index(Pace!$B$2:$B$31,match($B146,Pace!$A$2:$A$31,0))*index(Pace!$B$2:$B$31,match($C146,Pace!$A$2:$A$31,0)))/Pace!$B$32)*1.025</f>
        <v>95.37072491</v>
      </c>
      <c r="E146" s="29">
        <f t="array" ref="E146">if(iferror(match($A146,Ghosts!A:A,0),0)&gt;0,0.18,((index(EPS!P:P,match($A146,EPS!A:A,0))*index(EPS!O:O,match($A146,EPS!A:A,0)))+(0.18*300))/(300+index(EPS!O:O,match($A146,EPS!A:A,0))))</f>
        <v>0.1529256308</v>
      </c>
      <c r="F146" s="30">
        <v>0.0</v>
      </c>
      <c r="G146" s="33"/>
      <c r="H146" s="34" t="str">
        <f t="shared" si="2"/>
        <v/>
      </c>
      <c r="I146" s="35" t="str">
        <f t="array" ref="I146">iferror(index(DK!A:A,match($A146,DK!G:G,0)),"")</f>
        <v>SF/PF</v>
      </c>
      <c r="J146" s="36">
        <f t="array" ref="J146">iferror(index(DK!C:C,match($A146,DK!G:G,0)),"")</f>
        <v>4800</v>
      </c>
      <c r="K146" s="28" t="str">
        <f t="array" ref="K146">iferror(if(or(H146=0,H146=""),"",(H146/index(DK!C:C,match(A146,DK!G:G,0))*1000)),"")</f>
        <v/>
      </c>
      <c r="L146" s="28" t="str">
        <f t="array" ref="L146">iferror(if(or(H146="",H146=0),"",((H146^sqrt(3))/index(DK!C:C,match(A146,DK!G:G,0)))*100),"")</f>
        <v/>
      </c>
      <c r="M146" s="34" t="str">
        <f t="shared" si="3"/>
        <v/>
      </c>
      <c r="N146" s="35" t="str">
        <f t="array" ref="N146">iferror(index(FD!B:B,match($A146,FD!Q:Q,0)),"")</f>
        <v>PF</v>
      </c>
      <c r="O146" s="36">
        <f t="array" ref="O146">iferror(index(FD!H:H,match($A146,FD!Q:Q,0)),"")</f>
        <v>4000</v>
      </c>
      <c r="P146" s="28" t="str">
        <f t="array" ref="P146">iferror(if(or(M146=0,M146=""),"",(M146/index(FD!H:H,match(A146,FD!Q:Q,0))*1000)),"")</f>
        <v/>
      </c>
      <c r="Q146" s="37" t="str">
        <f t="array" ref="Q146">iferror(if(or(M146="",M146=0),"",((M146^sqrt(3))/index(FD!H:H,match(A146,FD!Q:Q,0)))*100),"")</f>
        <v/>
      </c>
      <c r="R146" s="38" t="str">
        <f t="shared" si="4"/>
        <v/>
      </c>
      <c r="S146" s="39" t="str">
        <f t="array" ref="S146">if(R146="","", if(index(Index_of_Stuff!J:J,match(B146,Index_of_Stuff!F:F,0))&gt;0,(D146-index(Index_of_Stuff!J:J,match(B146,Index_of_Stuff!F:F,0)))*(R146/index(Index_of_Stuff!I:I,match(B146,Index_of_Stuff!F:F,0))),(D146/index(Index_of_Stuff!I:I,match(B146,Index_of_Stuff!F:F,0)))*R146))</f>
        <v/>
      </c>
      <c r="T146" s="40" t="str">
        <f t="array" ref="T146">if(or($F146=0,$F146=""),"", iferror(index(EPS!B:B,match($A146,EPS!$A:$A,0)),index(Ghosts!B:B,match($A146,Ghosts!$A:$A,0)))*($S146/(($F146/48)*$D146)/$E146))</f>
        <v/>
      </c>
      <c r="U146" s="40" t="str">
        <f t="array" ref="U146">if(or($F146=0,$F146=""),"", iferror(index(EPS!D:D,match($A146,EPS!$A:$A,0)),index(Ghosts!D:D,match($A146,Ghosts!$A:$A,0)))*($S146/(($F146/48)*$D146)/$E146))</f>
        <v/>
      </c>
      <c r="V146" s="40" t="str">
        <f t="array" ref="V146">if(or($F146=0,$F146=""),"", iferror(index(EPS!F:F,match($A146,EPS!$A:$A,0)),index(Ghosts!F:F,match($A146,Ghosts!$A:$A,0)))*($S146/(($F146/48)*$D146)/$E146))</f>
        <v/>
      </c>
      <c r="W146" s="40" t="str">
        <f t="array" ref="W146">if(or($F146=0,$F146=""),"", iferror(index(EPS!M:M,match($A146,EPS!$A:$A,0)),index(Ghosts!M:M,match($A146,Ghosts!$A:$A,0)))*($S146/(($F146/48)*$D146)/$E146))</f>
        <v/>
      </c>
      <c r="X146" s="39" t="str">
        <f t="shared" si="5"/>
        <v/>
      </c>
      <c r="Y146" s="41" t="str">
        <f t="array" ref="Y146">if(or(F146=0,F146=""),"",((iferror(index(EPS!H:H,match(A146,EPS!A:A,0)),index(Ghosts!H:H,match(A146,Ghosts!A:A,0)))*1.25)+(iferror(index(EPS!I:I,match(A146,EPS!A:A,0)),index(Ghosts!I:I,match(A146,Ghosts!A:A,0)))*1.25)+(iferror(index(EPS!J:J,match(A146,EPS!A:A,0)),index(Ghosts!J:J,match(A146,Ghosts!A:A,0)))*1.5)+(iferror(index(EPS!K:K,match(A146,EPS!A:A,0)),index(Ghosts!K:K,match(A146,Ghosts!A:A,0)))*2)+(iferror(index(EPS!L:L,match(A146,EPS!A:A,0)),index(Ghosts!L:L,match(A146,Ghosts!A:A,0)))*2))*D146*(F146/48))</f>
        <v/>
      </c>
      <c r="Z146" s="41" t="str">
        <f t="shared" si="6"/>
        <v/>
      </c>
      <c r="AA146" s="41" t="str">
        <f t="array" ref="AA146">if(or(F146=0,F146=""),"",((iferror(index(EPS!H:H,match(A146,EPS!A:A,0)),index(Ghosts!H:H,match(A146,Ghosts!A:A,0)))*1.2)+(iferror(index(EPS!I:I,match(A146,EPS!A:A,0)),index(Ghosts!I:I,match(A146,Ghosts!A:A,0)))*1.2)+(iferror(index(EPS!J:J,match(A146,EPS!A:A,0)),index(Ghosts!J:J,match(A146,Ghosts!A:A,0)))*1.5)+(iferror(index(EPS!K:K,match(A146,EPS!A:A,0)),index(Ghosts!K:K,match(A146,Ghosts!A:A,0)))*3)+(iferror(index(EPS!L:L,match(A146,EPS!A:A,0)),index(Ghosts!L:L,match(A146,Ghosts!A:A,0)))*3))*D146*(F146/48))</f>
        <v/>
      </c>
      <c r="AB146" s="42">
        <f t="shared" ref="AB146:AF146" si="150">if(iferror(search(AB$1,$I146),0)&gt;0,1,0)</f>
        <v>0</v>
      </c>
      <c r="AC146" s="42">
        <f t="shared" si="150"/>
        <v>0</v>
      </c>
      <c r="AD146" s="42">
        <f t="shared" si="150"/>
        <v>1</v>
      </c>
      <c r="AE146" s="42">
        <f t="shared" si="150"/>
        <v>1</v>
      </c>
      <c r="AF146" s="42">
        <f t="shared" si="150"/>
        <v>0</v>
      </c>
      <c r="AG146" s="25"/>
      <c r="AH146" s="25"/>
      <c r="AI146" s="25"/>
      <c r="AJ146" s="25"/>
      <c r="AK146" s="25"/>
      <c r="AL146" s="25"/>
    </row>
    <row r="147">
      <c r="A147" s="26" t="s">
        <v>292</v>
      </c>
      <c r="B147" s="25" t="str">
        <f t="array" ref="B147">iferror(index(FD!R:R,match($A147,FD!Q:Q,0)),index(DK!H:H,match($A147,DK!G:G,0)))</f>
        <v>MEM</v>
      </c>
      <c r="C147" s="25" t="str">
        <f t="array" ref="C147">iferror(index(FD!S:S,match($A147,FD!Q:Q,0)),index(DK!I:I,match($A147,DK!G:G,0)))</f>
        <v>POR</v>
      </c>
      <c r="D147" s="28">
        <f t="array" ref="D147">((index(Pace!$B$2:$B$31,match($B147,Pace!$A$2:$A$31,0))*index(Pace!$B$2:$B$31,match($C147,Pace!$A$2:$A$31,0)))/Pace!$B$32)*1.025</f>
        <v>95.37072491</v>
      </c>
      <c r="E147" s="29">
        <f t="array" ref="E147">if(iferror(match($A147,Ghosts!A:A,0),0)&gt;0,0.18,((index(EPS!P:P,match($A147,EPS!A:A,0))*index(EPS!O:O,match($A147,EPS!A:A,0)))+(0.18*300))/(300+index(EPS!O:O,match($A147,EPS!A:A,0))))</f>
        <v>0.18</v>
      </c>
      <c r="F147" s="30">
        <v>0.0</v>
      </c>
      <c r="G147" s="33"/>
      <c r="H147" s="34" t="str">
        <f t="shared" si="2"/>
        <v/>
      </c>
      <c r="I147" s="35" t="str">
        <f t="array" ref="I147">iferror(index(DK!A:A,match($A147,DK!G:G,0)),"")</f>
        <v>SG</v>
      </c>
      <c r="J147" s="36">
        <f t="array" ref="J147">iferror(index(DK!C:C,match($A147,DK!G:G,0)),"")</f>
        <v>3000</v>
      </c>
      <c r="K147" s="28" t="str">
        <f t="array" ref="K147">iferror(if(or(H147=0,H147=""),"",(H147/index(DK!C:C,match(A147,DK!G:G,0))*1000)),"")</f>
        <v/>
      </c>
      <c r="L147" s="28" t="str">
        <f t="array" ref="L147">iferror(if(or(H147="",H147=0),"",((H147^sqrt(3))/index(DK!C:C,match(A147,DK!G:G,0)))*100),"")</f>
        <v/>
      </c>
      <c r="M147" s="34" t="str">
        <f t="shared" si="3"/>
        <v/>
      </c>
      <c r="N147" s="35" t="str">
        <f t="array" ref="N147">iferror(index(FD!B:B,match($A147,FD!Q:Q,0)),"")</f>
        <v>SG</v>
      </c>
      <c r="O147" s="36">
        <f t="array" ref="O147">iferror(index(FD!H:H,match($A147,FD!Q:Q,0)),"")</f>
        <v>3000</v>
      </c>
      <c r="P147" s="28" t="str">
        <f t="array" ref="P147">iferror(if(or(M147=0,M147=""),"",(M147/index(FD!H:H,match(A147,FD!Q:Q,0))*1000)),"")</f>
        <v/>
      </c>
      <c r="Q147" s="37" t="str">
        <f t="array" ref="Q147">iferror(if(or(M147="",M147=0),"",((M147^sqrt(3))/index(FD!H:H,match(A147,FD!Q:Q,0)))*100),"")</f>
        <v/>
      </c>
      <c r="R147" s="38" t="str">
        <f t="shared" si="4"/>
        <v/>
      </c>
      <c r="S147" s="39" t="str">
        <f t="array" ref="S147">if(R147="","", if(index(Index_of_Stuff!J:J,match(B147,Index_of_Stuff!F:F,0))&gt;0,(D147-index(Index_of_Stuff!J:J,match(B147,Index_of_Stuff!F:F,0)))*(R147/index(Index_of_Stuff!I:I,match(B147,Index_of_Stuff!F:F,0))),(D147/index(Index_of_Stuff!I:I,match(B147,Index_of_Stuff!F:F,0)))*R147))</f>
        <v/>
      </c>
      <c r="T147" s="40" t="str">
        <f t="array" ref="T147">if(or($F147=0,$F147=""),"", iferror(index(EPS!B:B,match($A147,EPS!$A:$A,0)),index(Ghosts!B:B,match($A147,Ghosts!$A:$A,0)))*($S147/(($F147/48)*$D147)/$E147))</f>
        <v/>
      </c>
      <c r="U147" s="40" t="str">
        <f t="array" ref="U147">if(or($F147=0,$F147=""),"", iferror(index(EPS!D:D,match($A147,EPS!$A:$A,0)),index(Ghosts!D:D,match($A147,Ghosts!$A:$A,0)))*($S147/(($F147/48)*$D147)/$E147))</f>
        <v/>
      </c>
      <c r="V147" s="40" t="str">
        <f t="array" ref="V147">if(or($F147=0,$F147=""),"", iferror(index(EPS!F:F,match($A147,EPS!$A:$A,0)),index(Ghosts!F:F,match($A147,Ghosts!$A:$A,0)))*($S147/(($F147/48)*$D147)/$E147))</f>
        <v/>
      </c>
      <c r="W147" s="40" t="str">
        <f t="array" ref="W147">if(or($F147=0,$F147=""),"", iferror(index(EPS!M:M,match($A147,EPS!$A:$A,0)),index(Ghosts!M:M,match($A147,Ghosts!$A:$A,0)))*($S147/(($F147/48)*$D147)/$E147))</f>
        <v/>
      </c>
      <c r="X147" s="39" t="str">
        <f t="shared" si="5"/>
        <v/>
      </c>
      <c r="Y147" s="41" t="str">
        <f t="array" ref="Y147">if(or(F147=0,F147=""),"",((iferror(index(EPS!H:H,match(A147,EPS!A:A,0)),index(Ghosts!H:H,match(A147,Ghosts!A:A,0)))*1.25)+(iferror(index(EPS!I:I,match(A147,EPS!A:A,0)),index(Ghosts!I:I,match(A147,Ghosts!A:A,0)))*1.25)+(iferror(index(EPS!J:J,match(A147,EPS!A:A,0)),index(Ghosts!J:J,match(A147,Ghosts!A:A,0)))*1.5)+(iferror(index(EPS!K:K,match(A147,EPS!A:A,0)),index(Ghosts!K:K,match(A147,Ghosts!A:A,0)))*2)+(iferror(index(EPS!L:L,match(A147,EPS!A:A,0)),index(Ghosts!L:L,match(A147,Ghosts!A:A,0)))*2))*D147*(F147/48))</f>
        <v/>
      </c>
      <c r="Z147" s="41" t="str">
        <f t="shared" si="6"/>
        <v/>
      </c>
      <c r="AA147" s="41" t="str">
        <f t="array" ref="AA147">if(or(F147=0,F147=""),"",((iferror(index(EPS!H:H,match(A147,EPS!A:A,0)),index(Ghosts!H:H,match(A147,Ghosts!A:A,0)))*1.2)+(iferror(index(EPS!I:I,match(A147,EPS!A:A,0)),index(Ghosts!I:I,match(A147,Ghosts!A:A,0)))*1.2)+(iferror(index(EPS!J:J,match(A147,EPS!A:A,0)),index(Ghosts!J:J,match(A147,Ghosts!A:A,0)))*1.5)+(iferror(index(EPS!K:K,match(A147,EPS!A:A,0)),index(Ghosts!K:K,match(A147,Ghosts!A:A,0)))*3)+(iferror(index(EPS!L:L,match(A147,EPS!A:A,0)),index(Ghosts!L:L,match(A147,Ghosts!A:A,0)))*3))*D147*(F147/48))</f>
        <v/>
      </c>
      <c r="AB147" s="42">
        <f t="shared" ref="AB147:AF147" si="151">if(iferror(search(AB$1,$I147),0)&gt;0,1,0)</f>
        <v>0</v>
      </c>
      <c r="AC147" s="42">
        <f t="shared" si="151"/>
        <v>1</v>
      </c>
      <c r="AD147" s="42">
        <f t="shared" si="151"/>
        <v>0</v>
      </c>
      <c r="AE147" s="42">
        <f t="shared" si="151"/>
        <v>0</v>
      </c>
      <c r="AF147" s="42">
        <f t="shared" si="151"/>
        <v>0</v>
      </c>
      <c r="AG147" s="25"/>
      <c r="AH147" s="25"/>
      <c r="AI147" s="25"/>
      <c r="AJ147" s="25"/>
      <c r="AK147" s="25"/>
      <c r="AL147" s="25"/>
    </row>
    <row r="148">
      <c r="A148" s="26" t="s">
        <v>293</v>
      </c>
      <c r="B148" s="25" t="str">
        <f t="array" ref="B148">iferror(index(FD!R:R,match($A148,FD!Q:Q,0)),index(DK!H:H,match($A148,DK!G:G,0)))</f>
        <v>MEM</v>
      </c>
      <c r="C148" s="25" t="str">
        <f t="array" ref="C148">iferror(index(FD!S:S,match($A148,FD!Q:Q,0)),index(DK!I:I,match($A148,DK!G:G,0)))</f>
        <v>POR</v>
      </c>
      <c r="D148" s="28">
        <f t="array" ref="D148">((index(Pace!$B$2:$B$31,match($B148,Pace!$A$2:$A$31,0))*index(Pace!$B$2:$B$31,match($C148,Pace!$A$2:$A$31,0)))/Pace!$B$32)*1.025</f>
        <v>95.37072491</v>
      </c>
      <c r="E148" s="29">
        <f t="array" ref="E148">if(iferror(match($A148,Ghosts!A:A,0),0)&gt;0,0.18,((index(EPS!P:P,match($A148,EPS!A:A,0))*index(EPS!O:O,match($A148,EPS!A:A,0)))+(0.18*300))/(300+index(EPS!O:O,match($A148,EPS!A:A,0))))</f>
        <v>0.18</v>
      </c>
      <c r="F148" s="30">
        <v>0.0</v>
      </c>
      <c r="G148" s="33"/>
      <c r="H148" s="34" t="str">
        <f t="shared" si="2"/>
        <v/>
      </c>
      <c r="I148" s="35" t="str">
        <f t="array" ref="I148">iferror(index(DK!A:A,match($A148,DK!G:G,0)),"")</f>
        <v>PF</v>
      </c>
      <c r="J148" s="36">
        <f t="array" ref="J148">iferror(index(DK!C:C,match($A148,DK!G:G,0)),"")</f>
        <v>3000</v>
      </c>
      <c r="K148" s="28" t="str">
        <f t="array" ref="K148">iferror(if(or(H148=0,H148=""),"",(H148/index(DK!C:C,match(A148,DK!G:G,0))*1000)),"")</f>
        <v/>
      </c>
      <c r="L148" s="28" t="str">
        <f t="array" ref="L148">iferror(if(or(H148="",H148=0),"",((H148^sqrt(3))/index(DK!C:C,match(A148,DK!G:G,0)))*100),"")</f>
        <v/>
      </c>
      <c r="M148" s="34" t="str">
        <f t="shared" si="3"/>
        <v/>
      </c>
      <c r="N148" s="35" t="str">
        <f t="array" ref="N148">iferror(index(FD!B:B,match($A148,FD!Q:Q,0)),"")</f>
        <v>PF</v>
      </c>
      <c r="O148" s="36">
        <f t="array" ref="O148">iferror(index(FD!H:H,match($A148,FD!Q:Q,0)),"")</f>
        <v>3000</v>
      </c>
      <c r="P148" s="28" t="str">
        <f t="array" ref="P148">iferror(if(or(M148=0,M148=""),"",(M148/index(FD!H:H,match(A148,FD!Q:Q,0))*1000)),"")</f>
        <v/>
      </c>
      <c r="Q148" s="37" t="str">
        <f t="array" ref="Q148">iferror(if(or(M148="",M148=0),"",((M148^sqrt(3))/index(FD!H:H,match(A148,FD!Q:Q,0)))*100),"")</f>
        <v/>
      </c>
      <c r="R148" s="38" t="str">
        <f t="shared" si="4"/>
        <v/>
      </c>
      <c r="S148" s="39" t="str">
        <f t="array" ref="S148">if(R148="","", if(index(Index_of_Stuff!J:J,match(B148,Index_of_Stuff!F:F,0))&gt;0,(D148-index(Index_of_Stuff!J:J,match(B148,Index_of_Stuff!F:F,0)))*(R148/index(Index_of_Stuff!I:I,match(B148,Index_of_Stuff!F:F,0))),(D148/index(Index_of_Stuff!I:I,match(B148,Index_of_Stuff!F:F,0)))*R148))</f>
        <v/>
      </c>
      <c r="T148" s="40" t="str">
        <f t="array" ref="T148">if(or($F148=0,$F148=""),"", iferror(index(EPS!B:B,match($A148,EPS!$A:$A,0)),index(Ghosts!B:B,match($A148,Ghosts!$A:$A,0)))*($S148/(($F148/48)*$D148)/$E148))</f>
        <v/>
      </c>
      <c r="U148" s="40" t="str">
        <f t="array" ref="U148">if(or($F148=0,$F148=""),"", iferror(index(EPS!D:D,match($A148,EPS!$A:$A,0)),index(Ghosts!D:D,match($A148,Ghosts!$A:$A,0)))*($S148/(($F148/48)*$D148)/$E148))</f>
        <v/>
      </c>
      <c r="V148" s="40" t="str">
        <f t="array" ref="V148">if(or($F148=0,$F148=""),"", iferror(index(EPS!F:F,match($A148,EPS!$A:$A,0)),index(Ghosts!F:F,match($A148,Ghosts!$A:$A,0)))*($S148/(($F148/48)*$D148)/$E148))</f>
        <v/>
      </c>
      <c r="W148" s="40" t="str">
        <f t="array" ref="W148">if(or($F148=0,$F148=""),"", iferror(index(EPS!M:M,match($A148,EPS!$A:$A,0)),index(Ghosts!M:M,match($A148,Ghosts!$A:$A,0)))*($S148/(($F148/48)*$D148)/$E148))</f>
        <v/>
      </c>
      <c r="X148" s="39" t="str">
        <f t="shared" si="5"/>
        <v/>
      </c>
      <c r="Y148" s="41" t="str">
        <f t="array" ref="Y148">if(or(F148=0,F148=""),"",((iferror(index(EPS!H:H,match(A148,EPS!A:A,0)),index(Ghosts!H:H,match(A148,Ghosts!A:A,0)))*1.25)+(iferror(index(EPS!I:I,match(A148,EPS!A:A,0)),index(Ghosts!I:I,match(A148,Ghosts!A:A,0)))*1.25)+(iferror(index(EPS!J:J,match(A148,EPS!A:A,0)),index(Ghosts!J:J,match(A148,Ghosts!A:A,0)))*1.5)+(iferror(index(EPS!K:K,match(A148,EPS!A:A,0)),index(Ghosts!K:K,match(A148,Ghosts!A:A,0)))*2)+(iferror(index(EPS!L:L,match(A148,EPS!A:A,0)),index(Ghosts!L:L,match(A148,Ghosts!A:A,0)))*2))*D148*(F148/48))</f>
        <v/>
      </c>
      <c r="Z148" s="41" t="str">
        <f t="shared" si="6"/>
        <v/>
      </c>
      <c r="AA148" s="41" t="str">
        <f t="array" ref="AA148">if(or(F148=0,F148=""),"",((iferror(index(EPS!H:H,match(A148,EPS!A:A,0)),index(Ghosts!H:H,match(A148,Ghosts!A:A,0)))*1.2)+(iferror(index(EPS!I:I,match(A148,EPS!A:A,0)),index(Ghosts!I:I,match(A148,Ghosts!A:A,0)))*1.2)+(iferror(index(EPS!J:J,match(A148,EPS!A:A,0)),index(Ghosts!J:J,match(A148,Ghosts!A:A,0)))*1.5)+(iferror(index(EPS!K:K,match(A148,EPS!A:A,0)),index(Ghosts!K:K,match(A148,Ghosts!A:A,0)))*3)+(iferror(index(EPS!L:L,match(A148,EPS!A:A,0)),index(Ghosts!L:L,match(A148,Ghosts!A:A,0)))*3))*D148*(F148/48))</f>
        <v/>
      </c>
      <c r="AB148" s="42">
        <f t="shared" ref="AB148:AF148" si="152">if(iferror(search(AB$1,$I148),0)&gt;0,1,0)</f>
        <v>0</v>
      </c>
      <c r="AC148" s="42">
        <f t="shared" si="152"/>
        <v>0</v>
      </c>
      <c r="AD148" s="42">
        <f t="shared" si="152"/>
        <v>0</v>
      </c>
      <c r="AE148" s="42">
        <f t="shared" si="152"/>
        <v>1</v>
      </c>
      <c r="AF148" s="42">
        <f t="shared" si="152"/>
        <v>0</v>
      </c>
      <c r="AG148" s="25"/>
      <c r="AH148" s="25"/>
      <c r="AI148" s="25"/>
      <c r="AJ148" s="25"/>
      <c r="AK148" s="25"/>
      <c r="AL148" s="25"/>
    </row>
    <row r="149">
      <c r="A149" s="26" t="s">
        <v>294</v>
      </c>
      <c r="B149" s="25" t="str">
        <f t="array" ref="B149">iferror(index(FD!R:R,match($A149,FD!Q:Q,0)),index(DK!H:H,match($A149,DK!G:G,0)))</f>
        <v>MEM</v>
      </c>
      <c r="C149" s="25" t="str">
        <f t="array" ref="C149">iferror(index(FD!S:S,match($A149,FD!Q:Q,0)),index(DK!I:I,match($A149,DK!G:G,0)))</f>
        <v>POR</v>
      </c>
      <c r="D149" s="28">
        <f t="array" ref="D149">((index(Pace!$B$2:$B$31,match($B149,Pace!$A$2:$A$31,0))*index(Pace!$B$2:$B$31,match($C149,Pace!$A$2:$A$31,0)))/Pace!$B$32)*1.025</f>
        <v>95.37072491</v>
      </c>
      <c r="E149" s="29">
        <f t="array" ref="E149">if(iferror(match($A149,Ghosts!A:A,0),0)&gt;0,0.18,((index(EPS!P:P,match($A149,EPS!A:A,0))*index(EPS!O:O,match($A149,EPS!A:A,0)))+(0.18*300))/(300+index(EPS!O:O,match($A149,EPS!A:A,0))))</f>
        <v>0.1576223176</v>
      </c>
      <c r="F149" s="30">
        <v>0.0</v>
      </c>
      <c r="G149" s="33"/>
      <c r="H149" s="34" t="str">
        <f t="shared" si="2"/>
        <v/>
      </c>
      <c r="I149" s="35" t="str">
        <f t="array" ref="I149">iferror(index(DK!A:A,match($A149,DK!G:G,0)),"")</f>
        <v>PG/SG</v>
      </c>
      <c r="J149" s="36">
        <f t="array" ref="J149">iferror(index(DK!C:C,match($A149,DK!G:G,0)),"")</f>
        <v>3000</v>
      </c>
      <c r="K149" s="28" t="str">
        <f t="array" ref="K149">iferror(if(or(H149=0,H149=""),"",(H149/index(DK!C:C,match(A149,DK!G:G,0))*1000)),"")</f>
        <v/>
      </c>
      <c r="L149" s="28" t="str">
        <f t="array" ref="L149">iferror(if(or(H149="",H149=0),"",((H149^sqrt(3))/index(DK!C:C,match(A149,DK!G:G,0)))*100),"")</f>
        <v/>
      </c>
      <c r="M149" s="34" t="str">
        <f t="shared" si="3"/>
        <v/>
      </c>
      <c r="N149" s="35" t="str">
        <f t="array" ref="N149">iferror(index(FD!B:B,match($A149,FD!Q:Q,0)),"")</f>
        <v>SG</v>
      </c>
      <c r="O149" s="36">
        <f t="array" ref="O149">iferror(index(FD!H:H,match($A149,FD!Q:Q,0)),"")</f>
        <v>3100</v>
      </c>
      <c r="P149" s="28" t="str">
        <f t="array" ref="P149">iferror(if(or(M149=0,M149=""),"",(M149/index(FD!H:H,match(A149,FD!Q:Q,0))*1000)),"")</f>
        <v/>
      </c>
      <c r="Q149" s="37" t="str">
        <f t="array" ref="Q149">iferror(if(or(M149="",M149=0),"",((M149^sqrt(3))/index(FD!H:H,match(A149,FD!Q:Q,0)))*100),"")</f>
        <v/>
      </c>
      <c r="R149" s="38" t="str">
        <f t="shared" si="4"/>
        <v/>
      </c>
      <c r="S149" s="39" t="str">
        <f t="array" ref="S149">if(R149="","", if(index(Index_of_Stuff!J:J,match(B149,Index_of_Stuff!F:F,0))&gt;0,(D149-index(Index_of_Stuff!J:J,match(B149,Index_of_Stuff!F:F,0)))*(R149/index(Index_of_Stuff!I:I,match(B149,Index_of_Stuff!F:F,0))),(D149/index(Index_of_Stuff!I:I,match(B149,Index_of_Stuff!F:F,0)))*R149))</f>
        <v/>
      </c>
      <c r="T149" s="40" t="str">
        <f t="array" ref="T149">if(or($F149=0,$F149=""),"", iferror(index(EPS!B:B,match($A149,EPS!$A:$A,0)),index(Ghosts!B:B,match($A149,Ghosts!$A:$A,0)))*($S149/(($F149/48)*$D149)/$E149))</f>
        <v/>
      </c>
      <c r="U149" s="40" t="str">
        <f t="array" ref="U149">if(or($F149=0,$F149=""),"", iferror(index(EPS!D:D,match($A149,EPS!$A:$A,0)),index(Ghosts!D:D,match($A149,Ghosts!$A:$A,0)))*($S149/(($F149/48)*$D149)/$E149))</f>
        <v/>
      </c>
      <c r="V149" s="40" t="str">
        <f t="array" ref="V149">if(or($F149=0,$F149=""),"", iferror(index(EPS!F:F,match($A149,EPS!$A:$A,0)),index(Ghosts!F:F,match($A149,Ghosts!$A:$A,0)))*($S149/(($F149/48)*$D149)/$E149))</f>
        <v/>
      </c>
      <c r="W149" s="40" t="str">
        <f t="array" ref="W149">if(or($F149=0,$F149=""),"", iferror(index(EPS!M:M,match($A149,EPS!$A:$A,0)),index(Ghosts!M:M,match($A149,Ghosts!$A:$A,0)))*($S149/(($F149/48)*$D149)/$E149))</f>
        <v/>
      </c>
      <c r="X149" s="39" t="str">
        <f t="shared" si="5"/>
        <v/>
      </c>
      <c r="Y149" s="41" t="str">
        <f t="array" ref="Y149">if(or(F149=0,F149=""),"",((iferror(index(EPS!H:H,match(A149,EPS!A:A,0)),index(Ghosts!H:H,match(A149,Ghosts!A:A,0)))*1.25)+(iferror(index(EPS!I:I,match(A149,EPS!A:A,0)),index(Ghosts!I:I,match(A149,Ghosts!A:A,0)))*1.25)+(iferror(index(EPS!J:J,match(A149,EPS!A:A,0)),index(Ghosts!J:J,match(A149,Ghosts!A:A,0)))*1.5)+(iferror(index(EPS!K:K,match(A149,EPS!A:A,0)),index(Ghosts!K:K,match(A149,Ghosts!A:A,0)))*2)+(iferror(index(EPS!L:L,match(A149,EPS!A:A,0)),index(Ghosts!L:L,match(A149,Ghosts!A:A,0)))*2))*D149*(F149/48))</f>
        <v/>
      </c>
      <c r="Z149" s="41" t="str">
        <f t="shared" si="6"/>
        <v/>
      </c>
      <c r="AA149" s="41" t="str">
        <f t="array" ref="AA149">if(or(F149=0,F149=""),"",((iferror(index(EPS!H:H,match(A149,EPS!A:A,0)),index(Ghosts!H:H,match(A149,Ghosts!A:A,0)))*1.2)+(iferror(index(EPS!I:I,match(A149,EPS!A:A,0)),index(Ghosts!I:I,match(A149,Ghosts!A:A,0)))*1.2)+(iferror(index(EPS!J:J,match(A149,EPS!A:A,0)),index(Ghosts!J:J,match(A149,Ghosts!A:A,0)))*1.5)+(iferror(index(EPS!K:K,match(A149,EPS!A:A,0)),index(Ghosts!K:K,match(A149,Ghosts!A:A,0)))*3)+(iferror(index(EPS!L:L,match(A149,EPS!A:A,0)),index(Ghosts!L:L,match(A149,Ghosts!A:A,0)))*3))*D149*(F149/48))</f>
        <v/>
      </c>
      <c r="AB149" s="42">
        <f t="shared" ref="AB149:AF149" si="153">if(iferror(search(AB$1,$I149),0)&gt;0,1,0)</f>
        <v>1</v>
      </c>
      <c r="AC149" s="42">
        <f t="shared" si="153"/>
        <v>1</v>
      </c>
      <c r="AD149" s="42">
        <f t="shared" si="153"/>
        <v>0</v>
      </c>
      <c r="AE149" s="42">
        <f t="shared" si="153"/>
        <v>0</v>
      </c>
      <c r="AF149" s="42">
        <f t="shared" si="153"/>
        <v>0</v>
      </c>
      <c r="AG149" s="25"/>
      <c r="AH149" s="25"/>
      <c r="AI149" s="25"/>
      <c r="AJ149" s="25"/>
      <c r="AK149" s="25"/>
      <c r="AL149" s="25"/>
    </row>
    <row r="150">
      <c r="A150" s="26" t="s">
        <v>567</v>
      </c>
      <c r="B150" s="25" t="str">
        <f t="array" ref="B150">iferror(index(FD!R:R,match($A150,FD!Q:Q,0)),index(DK!H:H,match($A150,DK!G:G,0)))</f>
        <v>MIL</v>
      </c>
      <c r="C150" s="25" t="str">
        <f t="array" ref="C150">iferror(index(FD!S:S,match($A150,FD!Q:Q,0)),index(DK!I:I,match($A150,DK!G:G,0)))</f>
        <v>CLE</v>
      </c>
      <c r="D150" s="28">
        <f t="array" ref="D150">((index(Pace!$B$2:$B$31,match($B150,Pace!$A$2:$A$31,0))*index(Pace!$B$2:$B$31,match($C150,Pace!$A$2:$A$31,0)))/Pace!$B$32)*1.025</f>
        <v>95.81273234</v>
      </c>
      <c r="E150" s="29">
        <f t="array" ref="E150">if(iferror(match($A150,Ghosts!A:A,0),0)&gt;0,0.18,((index(EPS!P:P,match($A150,EPS!A:A,0))*index(EPS!O:O,match($A150,EPS!A:A,0)))+(0.18*300))/(300+index(EPS!O:O,match($A150,EPS!A:A,0))))</f>
        <v>0.2919336028</v>
      </c>
      <c r="F150" s="30">
        <v>36.0</v>
      </c>
      <c r="G150" s="33"/>
      <c r="H150" s="34">
        <f t="shared" si="2"/>
        <v>44.64885997</v>
      </c>
      <c r="I150" s="35" t="str">
        <f t="array" ref="I150">iferror(index(DK!A:A,match($A150,DK!G:G,0)),"")</f>
        <v>PG/SF</v>
      </c>
      <c r="J150" s="36">
        <f t="array" ref="J150">iferror(index(DK!C:C,match($A150,DK!G:G,0)),"")</f>
        <v>10800</v>
      </c>
      <c r="K150" s="28">
        <f t="array" ref="K150">iferror(if(or(H150=0,H150=""),"",(H150/index(DK!C:C,match(A150,DK!G:G,0))*1000)),"")</f>
        <v>4.134153701</v>
      </c>
      <c r="L150" s="28">
        <f t="array" ref="L150">iferror(if(or(H150="",H150=0),"",((H150^sqrt(3))/index(DK!C:C,match(A150,DK!G:G,0)))*100),"")</f>
        <v>6.670089109</v>
      </c>
      <c r="M150" s="34">
        <f t="shared" si="3"/>
        <v>45.17490566</v>
      </c>
      <c r="N150" s="35" t="str">
        <f t="array" ref="N150">iferror(index(FD!B:B,match($A150,FD!Q:Q,0)),"")</f>
        <v>SF</v>
      </c>
      <c r="O150" s="36">
        <f t="array" ref="O150">iferror(index(FD!H:H,match($A150,FD!Q:Q,0)),"")</f>
        <v>11700</v>
      </c>
      <c r="P150" s="28">
        <f t="array" ref="P150">iferror(if(or(M150=0,M150=""),"",(M150/index(FD!H:H,match(A150,FD!Q:Q,0))*1000)),"")</f>
        <v>3.861103048</v>
      </c>
      <c r="Q150" s="37">
        <f t="array" ref="Q150">iferror(if(or(M150="",M150=0),"",((M150^sqrt(3))/index(FD!H:H,match(A150,FD!Q:Q,0)))*100),"")</f>
        <v>6.28319103</v>
      </c>
      <c r="R150" s="38">
        <f t="shared" si="4"/>
        <v>22.78778989</v>
      </c>
      <c r="S150" s="39">
        <f t="array" ref="S150">if(R150="","", if(index(Index_of_Stuff!J:J,match(B150,Index_of_Stuff!F:F,0))&gt;0,(D150-index(Index_of_Stuff!J:J,match(B150,Index_of_Stuff!F:F,0)))*(R150/index(Index_of_Stuff!I:I,match(B150,Index_of_Stuff!F:F,0))),(D150/index(Index_of_Stuff!I:I,match(B150,Index_of_Stuff!F:F,0)))*R150))</f>
        <v>23.62739953</v>
      </c>
      <c r="T150" s="40">
        <f t="array" ref="T150">if(or($F150=0,$F150=""),"", iferror(index(EPS!B:B,match($A150,EPS!$A:$A,0)),index(Ghosts!B:B,match($A150,Ghosts!$A:$A,0)))*($S150/(($F150/48)*$D150)/$E150))</f>
        <v>0.1106009449</v>
      </c>
      <c r="U150" s="40">
        <f t="array" ref="U150">if(or($F150=0,$F150=""),"", iferror(index(EPS!D:D,match($A150,EPS!$A:$A,0)),index(Ghosts!D:D,match($A150,Ghosts!$A:$A,0)))*($S150/(($F150/48)*$D150)/$E150))</f>
        <v>0.007320836473</v>
      </c>
      <c r="V150" s="40">
        <f t="array" ref="V150">if(or($F150=0,$F150=""),"", iferror(index(EPS!F:F,match($A150,EPS!$A:$A,0)),index(Ghosts!F:F,match($A150,Ghosts!$A:$A,0)))*($S150/(($F150/48)*$D150)/$E150))</f>
        <v>0.07410939076</v>
      </c>
      <c r="W150" s="40">
        <f t="array" ref="W150">if(or($F150=0,$F150=""),"", iferror(index(EPS!M:M,match($A150,EPS!$A:$A,0)),index(Ghosts!M:M,match($A150,Ghosts!$A:$A,0)))*($S150/(($F150/48)*$D150)/$E150))</f>
        <v>0.04234822329</v>
      </c>
      <c r="X150" s="39">
        <f t="shared" si="5"/>
        <v>21.54062542</v>
      </c>
      <c r="Y150" s="41">
        <f t="array" ref="Y150">if(or(F150=0,F150=""),"",((iferror(index(EPS!H:H,match(A150,EPS!A:A,0)),index(Ghosts!H:H,match(A150,Ghosts!A:A,0)))*1.25)+(iferror(index(EPS!I:I,match(A150,EPS!A:A,0)),index(Ghosts!I:I,match(A150,Ghosts!A:A,0)))*1.25)+(iferror(index(EPS!J:J,match(A150,EPS!A:A,0)),index(Ghosts!J:J,match(A150,Ghosts!A:A,0)))*1.5)+(iferror(index(EPS!K:K,match(A150,EPS!A:A,0)),index(Ghosts!K:K,match(A150,Ghosts!A:A,0)))*2)+(iferror(index(EPS!L:L,match(A150,EPS!A:A,0)),index(Ghosts!L:L,match(A150,Ghosts!A:A,0)))*2))*D150*(F150/48))</f>
        <v>23.10823455</v>
      </c>
      <c r="Z150" s="41">
        <f t="shared" si="6"/>
        <v>19.7560273</v>
      </c>
      <c r="AA150" s="41">
        <f t="array" ref="AA150">if(or(F150=0,F150=""),"",((iferror(index(EPS!H:H,match(A150,EPS!A:A,0)),index(Ghosts!H:H,match(A150,Ghosts!A:A,0)))*1.2)+(iferror(index(EPS!I:I,match(A150,EPS!A:A,0)),index(Ghosts!I:I,match(A150,Ghosts!A:A,0)))*1.2)+(iferror(index(EPS!J:J,match(A150,EPS!A:A,0)),index(Ghosts!J:J,match(A150,Ghosts!A:A,0)))*1.5)+(iferror(index(EPS!K:K,match(A150,EPS!A:A,0)),index(Ghosts!K:K,match(A150,Ghosts!A:A,0)))*3)+(iferror(index(EPS!L:L,match(A150,EPS!A:A,0)),index(Ghosts!L:L,match(A150,Ghosts!A:A,0)))*3))*D150*(F150/48))</f>
        <v>25.41887836</v>
      </c>
      <c r="AB150" s="42">
        <f t="shared" ref="AB150:AF150" si="154">if(iferror(search(AB$1,$I150),0)&gt;0,1,0)</f>
        <v>1</v>
      </c>
      <c r="AC150" s="42">
        <f t="shared" si="154"/>
        <v>0</v>
      </c>
      <c r="AD150" s="42">
        <f t="shared" si="154"/>
        <v>1</v>
      </c>
      <c r="AE150" s="42">
        <f t="shared" si="154"/>
        <v>0</v>
      </c>
      <c r="AF150" s="42">
        <f t="shared" si="154"/>
        <v>0</v>
      </c>
      <c r="AG150" s="25"/>
      <c r="AH150" s="25"/>
      <c r="AI150" s="25"/>
      <c r="AJ150" s="25"/>
      <c r="AK150" s="25"/>
      <c r="AL150" s="25"/>
    </row>
    <row r="151">
      <c r="A151" s="26" t="s">
        <v>568</v>
      </c>
      <c r="B151" s="25" t="str">
        <f t="array" ref="B151">iferror(index(FD!R:R,match($A151,FD!Q:Q,0)),index(DK!H:H,match($A151,DK!G:G,0)))</f>
        <v>MIL</v>
      </c>
      <c r="C151" s="25" t="str">
        <f t="array" ref="C151">iferror(index(FD!S:S,match($A151,FD!Q:Q,0)),index(DK!I:I,match($A151,DK!G:G,0)))</f>
        <v>CLE</v>
      </c>
      <c r="D151" s="28">
        <f t="array" ref="D151">((index(Pace!$B$2:$B$31,match($B151,Pace!$A$2:$A$31,0))*index(Pace!$B$2:$B$31,match($C151,Pace!$A$2:$A$31,0)))/Pace!$B$32)*1.025</f>
        <v>95.81273234</v>
      </c>
      <c r="E151" s="29">
        <f t="array" ref="E151">if(iferror(match($A151,Ghosts!A:A,0),0)&gt;0,0.18,((index(EPS!P:P,match($A151,EPS!A:A,0))*index(EPS!O:O,match($A151,EPS!A:A,0)))+(0.18*300))/(300+index(EPS!O:O,match($A151,EPS!A:A,0))))</f>
        <v>0.2323192948</v>
      </c>
      <c r="F151" s="30">
        <v>35.0</v>
      </c>
      <c r="G151" s="33"/>
      <c r="H151" s="34">
        <f t="shared" si="2"/>
        <v>30.58115271</v>
      </c>
      <c r="I151" s="35" t="str">
        <f t="array" ref="I151">iferror(index(DK!A:A,match($A151,DK!G:G,0)),"")</f>
        <v>SG/SF</v>
      </c>
      <c r="J151" s="36">
        <f t="array" ref="J151">iferror(index(DK!C:C,match($A151,DK!G:G,0)),"")</f>
        <v>7000</v>
      </c>
      <c r="K151" s="28">
        <f t="array" ref="K151">iferror(if(or(H151=0,H151=""),"",(H151/index(DK!C:C,match(A151,DK!G:G,0))*1000)),"")</f>
        <v>4.368736102</v>
      </c>
      <c r="L151" s="28">
        <f t="array" ref="L151">iferror(if(or(H151="",H151=0),"",((H151^sqrt(3))/index(DK!C:C,match(A151,DK!G:G,0)))*100),"")</f>
        <v>5.342979441</v>
      </c>
      <c r="M151" s="34">
        <f t="shared" si="3"/>
        <v>30.07974439</v>
      </c>
      <c r="N151" s="35" t="str">
        <f t="array" ref="N151">iferror(index(FD!B:B,match($A151,FD!Q:Q,0)),"")</f>
        <v>SG</v>
      </c>
      <c r="O151" s="36">
        <f t="array" ref="O151">iferror(index(FD!H:H,match($A151,FD!Q:Q,0)),"")</f>
        <v>7500</v>
      </c>
      <c r="P151" s="28">
        <f t="array" ref="P151">iferror(if(or(M151=0,M151=""),"",(M151/index(FD!H:H,match(A151,FD!Q:Q,0))*1000)),"")</f>
        <v>4.010632585</v>
      </c>
      <c r="Q151" s="37">
        <f t="array" ref="Q151">iferror(if(or(M151="",M151=0),"",((M151^sqrt(3))/index(FD!H:H,match(A151,FD!Q:Q,0)))*100),"")</f>
        <v>4.846013916</v>
      </c>
      <c r="R151" s="38">
        <f t="shared" si="4"/>
        <v>16.70966701</v>
      </c>
      <c r="S151" s="39">
        <f t="array" ref="S151">if(R151="","", if(index(Index_of_Stuff!J:J,match(B151,Index_of_Stuff!F:F,0))&gt;0,(D151-index(Index_of_Stuff!J:J,match(B151,Index_of_Stuff!F:F,0)))*(R151/index(Index_of_Stuff!I:I,match(B151,Index_of_Stuff!F:F,0))),(D151/index(Index_of_Stuff!I:I,match(B151,Index_of_Stuff!F:F,0)))*R151))</f>
        <v>17.32532994</v>
      </c>
      <c r="T151" s="40">
        <f t="array" ref="T151">if(or($F151=0,$F151=""),"", iferror(index(EPS!B:B,match($A151,EPS!$A:$A,0)),index(Ghosts!B:B,match($A151,Ghosts!$A:$A,0)))*($S151/(($F151/48)*$D151)/$E151))</f>
        <v>0.06692890839</v>
      </c>
      <c r="U151" s="40">
        <f t="array" ref="U151">if(or($F151=0,$F151=""),"", iferror(index(EPS!D:D,match($A151,EPS!$A:$A,0)),index(Ghosts!D:D,match($A151,Ghosts!$A:$A,0)))*($S151/(($F151/48)*$D151)/$E151))</f>
        <v>0.02220289146</v>
      </c>
      <c r="V151" s="40">
        <f t="array" ref="V151">if(or($F151=0,$F151=""),"", iferror(index(EPS!F:F,match($A151,EPS!$A:$A,0)),index(Ghosts!F:F,match($A151,Ghosts!$A:$A,0)))*($S151/(($F151/48)*$D151)/$E151))</f>
        <v>0.04344508089</v>
      </c>
      <c r="W151" s="40">
        <f t="array" ref="W151">if(or($F151=0,$F151=""),"", iferror(index(EPS!M:M,match($A151,EPS!$A:$A,0)),index(Ghosts!M:M,match($A151,Ghosts!$A:$A,0)))*($S151/(($F151/48)*$D151)/$E151))</f>
        <v>0.02882106103</v>
      </c>
      <c r="X151" s="39">
        <f t="shared" si="5"/>
        <v>16.80932</v>
      </c>
      <c r="Y151" s="41">
        <f t="array" ref="Y151">if(or(F151=0,F151=""),"",((iferror(index(EPS!H:H,match(A151,EPS!A:A,0)),index(Ghosts!H:H,match(A151,Ghosts!A:A,0)))*1.25)+(iferror(index(EPS!I:I,match(A151,EPS!A:A,0)),index(Ghosts!I:I,match(A151,Ghosts!A:A,0)))*1.25)+(iferror(index(EPS!J:J,match(A151,EPS!A:A,0)),index(Ghosts!J:J,match(A151,Ghosts!A:A,0)))*1.5)+(iferror(index(EPS!K:K,match(A151,EPS!A:A,0)),index(Ghosts!K:K,match(A151,Ghosts!A:A,0)))*2)+(iferror(index(EPS!L:L,match(A151,EPS!A:A,0)),index(Ghosts!L:L,match(A151,Ghosts!A:A,0)))*2))*D151*(F151/48))</f>
        <v>13.77183271</v>
      </c>
      <c r="Z151" s="41">
        <f t="shared" si="6"/>
        <v>15.02696531</v>
      </c>
      <c r="AA151" s="41">
        <f t="array" ref="AA151">if(or(F151=0,F151=""),"",((iferror(index(EPS!H:H,match(A151,EPS!A:A,0)),index(Ghosts!H:H,match(A151,Ghosts!A:A,0)))*1.2)+(iferror(index(EPS!I:I,match(A151,EPS!A:A,0)),index(Ghosts!I:I,match(A151,Ghosts!A:A,0)))*1.2)+(iferror(index(EPS!J:J,match(A151,EPS!A:A,0)),index(Ghosts!J:J,match(A151,Ghosts!A:A,0)))*1.5)+(iferror(index(EPS!K:K,match(A151,EPS!A:A,0)),index(Ghosts!K:K,match(A151,Ghosts!A:A,0)))*3)+(iferror(index(EPS!L:L,match(A151,EPS!A:A,0)),index(Ghosts!L:L,match(A151,Ghosts!A:A,0)))*3))*D151*(F151/48))</f>
        <v>15.05277908</v>
      </c>
      <c r="AB151" s="42">
        <f t="shared" ref="AB151:AF151" si="155">if(iferror(search(AB$1,$I151),0)&gt;0,1,0)</f>
        <v>0</v>
      </c>
      <c r="AC151" s="42">
        <f t="shared" si="155"/>
        <v>1</v>
      </c>
      <c r="AD151" s="42">
        <f t="shared" si="155"/>
        <v>1</v>
      </c>
      <c r="AE151" s="42">
        <f t="shared" si="155"/>
        <v>0</v>
      </c>
      <c r="AF151" s="42">
        <f t="shared" si="155"/>
        <v>0</v>
      </c>
      <c r="AG151" s="25"/>
      <c r="AH151" s="25"/>
      <c r="AI151" s="25"/>
      <c r="AJ151" s="25"/>
      <c r="AK151" s="25"/>
      <c r="AL151" s="25"/>
    </row>
    <row r="152">
      <c r="A152" s="26" t="s">
        <v>569</v>
      </c>
      <c r="B152" s="25" t="str">
        <f t="array" ref="B152">iferror(index(FD!R:R,match($A152,FD!Q:Q,0)),index(DK!H:H,match($A152,DK!G:G,0)))</f>
        <v>MIL</v>
      </c>
      <c r="C152" s="25" t="str">
        <f t="array" ref="C152">iferror(index(FD!S:S,match($A152,FD!Q:Q,0)),index(DK!I:I,match($A152,DK!G:G,0)))</f>
        <v>CLE</v>
      </c>
      <c r="D152" s="28">
        <f t="array" ref="D152">((index(Pace!$B$2:$B$31,match($B152,Pace!$A$2:$A$31,0))*index(Pace!$B$2:$B$31,match($C152,Pace!$A$2:$A$31,0)))/Pace!$B$32)*1.025</f>
        <v>95.81273234</v>
      </c>
      <c r="E152" s="29">
        <f t="array" ref="E152">if(iferror(match($A152,Ghosts!A:A,0),0)&gt;0,0.18,((index(EPS!P:P,match($A152,EPS!A:A,0))*index(EPS!O:O,match($A152,EPS!A:A,0)))+(0.18*300))/(300+index(EPS!O:O,match($A152,EPS!A:A,0))))</f>
        <v>0.189401556</v>
      </c>
      <c r="F152" s="30">
        <v>34.0</v>
      </c>
      <c r="G152" s="33"/>
      <c r="H152" s="34">
        <f t="shared" si="2"/>
        <v>30.97691294</v>
      </c>
      <c r="I152" s="35" t="str">
        <f t="array" ref="I152">iferror(index(DK!A:A,match($A152,DK!G:G,0)),"")</f>
        <v>PG/SG</v>
      </c>
      <c r="J152" s="36">
        <f t="array" ref="J152">iferror(index(DK!C:C,match($A152,DK!G:G,0)),"")</f>
        <v>5700</v>
      </c>
      <c r="K152" s="28">
        <f t="array" ref="K152">iferror(if(or(H152=0,H152=""),"",(H152/index(DK!C:C,match(A152,DK!G:G,0))*1000)),"")</f>
        <v>5.434546129</v>
      </c>
      <c r="L152" s="28">
        <f t="array" ref="L152">iferror(if(or(H152="",H152=0),"",((H152^sqrt(3))/index(DK!C:C,match(A152,DK!G:G,0)))*100),"")</f>
        <v>6.709326866</v>
      </c>
      <c r="M152" s="34">
        <f t="shared" si="3"/>
        <v>30.5948403</v>
      </c>
      <c r="N152" s="35" t="str">
        <f t="array" ref="N152">iferror(index(FD!B:B,match($A152,FD!Q:Q,0)),"")</f>
        <v>PG</v>
      </c>
      <c r="O152" s="36">
        <f t="array" ref="O152">iferror(index(FD!H:H,match($A152,FD!Q:Q,0)),"")</f>
        <v>6100</v>
      </c>
      <c r="P152" s="28">
        <f t="array" ref="P152">iferror(if(or(M152=0,M152=""),"",(M152/index(FD!H:H,match(A152,FD!Q:Q,0))*1000)),"")</f>
        <v>5.01554759</v>
      </c>
      <c r="Q152" s="37">
        <f t="array" ref="Q152">iferror(if(or(M152="",M152=0),"",((M152^sqrt(3))/index(FD!H:H,match(A152,FD!Q:Q,0)))*100),"")</f>
        <v>6.136041853</v>
      </c>
      <c r="R152" s="38">
        <f t="shared" si="4"/>
        <v>12.7321541</v>
      </c>
      <c r="S152" s="39">
        <f t="array" ref="S152">if(R152="","", if(index(Index_of_Stuff!J:J,match(B152,Index_of_Stuff!F:F,0))&gt;0,(D152-index(Index_of_Stuff!J:J,match(B152,Index_of_Stuff!F:F,0)))*(R152/index(Index_of_Stuff!I:I,match(B152,Index_of_Stuff!F:F,0))),(D152/index(Index_of_Stuff!I:I,match(B152,Index_of_Stuff!F:F,0)))*R152))</f>
        <v>13.2012667</v>
      </c>
      <c r="T152" s="40">
        <f t="array" ref="T152">if(or($F152=0,$F152=""),"", iferror(index(EPS!B:B,match($A152,EPS!$A:$A,0)),index(Ghosts!B:B,match($A152,Ghosts!$A:$A,0)))*($S152/(($F152/48)*$D152)/$E152))</f>
        <v>0.05864179639</v>
      </c>
      <c r="U152" s="40">
        <f t="array" ref="U152">if(or($F152=0,$F152=""),"", iferror(index(EPS!D:D,match($A152,EPS!$A:$A,0)),index(Ghosts!D:D,match($A152,Ghosts!$A:$A,0)))*($S152/(($F152/48)*$D152)/$E152))</f>
        <v>0.02444264018</v>
      </c>
      <c r="V152" s="40">
        <f t="array" ref="V152">if(or($F152=0,$F152=""),"", iferror(index(EPS!F:F,match($A152,EPS!$A:$A,0)),index(Ghosts!F:F,match($A152,Ghosts!$A:$A,0)))*($S152/(($F152/48)*$D152)/$E152))</f>
        <v>0.02885874744</v>
      </c>
      <c r="W152" s="40">
        <f t="array" ref="W152">if(or($F152=0,$F152=""),"", iferror(index(EPS!M:M,match($A152,EPS!$A:$A,0)),index(Ghosts!M:M,match($A152,Ghosts!$A:$A,0)))*($S152/(($F152/48)*$D152)/$E152))</f>
        <v>0.03296675419</v>
      </c>
      <c r="X152" s="39">
        <f t="shared" si="5"/>
        <v>14.60561093</v>
      </c>
      <c r="Y152" s="41">
        <f t="array" ref="Y152">if(or(F152=0,F152=""),"",((iferror(index(EPS!H:H,match(A152,EPS!A:A,0)),index(Ghosts!H:H,match(A152,Ghosts!A:A,0)))*1.25)+(iferror(index(EPS!I:I,match(A152,EPS!A:A,0)),index(Ghosts!I:I,match(A152,Ghosts!A:A,0)))*1.25)+(iferror(index(EPS!J:J,match(A152,EPS!A:A,0)),index(Ghosts!J:J,match(A152,Ghosts!A:A,0)))*1.5)+(iferror(index(EPS!K:K,match(A152,EPS!A:A,0)),index(Ghosts!K:K,match(A152,Ghosts!A:A,0)))*2)+(iferror(index(EPS!L:L,match(A152,EPS!A:A,0)),index(Ghosts!L:L,match(A152,Ghosts!A:A,0)))*2))*D152*(F152/48))</f>
        <v>16.371302</v>
      </c>
      <c r="Z152" s="41">
        <f t="shared" si="6"/>
        <v>12.65749914</v>
      </c>
      <c r="AA152" s="41">
        <f t="array" ref="AA152">if(or(F152=0,F152=""),"",((iferror(index(EPS!H:H,match(A152,EPS!A:A,0)),index(Ghosts!H:H,match(A152,Ghosts!A:A,0)))*1.2)+(iferror(index(EPS!I:I,match(A152,EPS!A:A,0)),index(Ghosts!I:I,match(A152,Ghosts!A:A,0)))*1.2)+(iferror(index(EPS!J:J,match(A152,EPS!A:A,0)),index(Ghosts!J:J,match(A152,Ghosts!A:A,0)))*1.5)+(iferror(index(EPS!K:K,match(A152,EPS!A:A,0)),index(Ghosts!K:K,match(A152,Ghosts!A:A,0)))*3)+(iferror(index(EPS!L:L,match(A152,EPS!A:A,0)),index(Ghosts!L:L,match(A152,Ghosts!A:A,0)))*3))*D152*(F152/48))</f>
        <v>17.93734115</v>
      </c>
      <c r="AB152" s="42">
        <f t="shared" ref="AB152:AF152" si="156">if(iferror(search(AB$1,$I152),0)&gt;0,1,0)</f>
        <v>1</v>
      </c>
      <c r="AC152" s="42">
        <f t="shared" si="156"/>
        <v>1</v>
      </c>
      <c r="AD152" s="42">
        <f t="shared" si="156"/>
        <v>0</v>
      </c>
      <c r="AE152" s="42">
        <f t="shared" si="156"/>
        <v>0</v>
      </c>
      <c r="AF152" s="42">
        <f t="shared" si="156"/>
        <v>0</v>
      </c>
      <c r="AG152" s="25"/>
      <c r="AH152" s="25"/>
      <c r="AI152" s="25"/>
      <c r="AJ152" s="25"/>
      <c r="AK152" s="25"/>
      <c r="AL152" s="25"/>
    </row>
    <row r="153">
      <c r="A153" s="26" t="s">
        <v>570</v>
      </c>
      <c r="B153" s="25" t="str">
        <f t="array" ref="B153">iferror(index(FD!R:R,match($A153,FD!Q:Q,0)),index(DK!H:H,match($A153,DK!G:G,0)))</f>
        <v>MIL</v>
      </c>
      <c r="C153" s="25" t="str">
        <f t="array" ref="C153">iferror(index(FD!S:S,match($A153,FD!Q:Q,0)),index(DK!I:I,match($A153,DK!G:G,0)))</f>
        <v>CLE</v>
      </c>
      <c r="D153" s="28">
        <f t="array" ref="D153">((index(Pace!$B$2:$B$31,match($B153,Pace!$A$2:$A$31,0))*index(Pace!$B$2:$B$31,match($C153,Pace!$A$2:$A$31,0)))/Pace!$B$32)*1.025</f>
        <v>95.81273234</v>
      </c>
      <c r="E153" s="29">
        <f t="array" ref="E153">if(iferror(match($A153,Ghosts!A:A,0),0)&gt;0,0.18,((index(EPS!P:P,match($A153,EPS!A:A,0))*index(EPS!O:O,match($A153,EPS!A:A,0)))+(0.18*300))/(300+index(EPS!O:O,match($A153,EPS!A:A,0))))</f>
        <v>0.1212291667</v>
      </c>
      <c r="F153" s="30">
        <v>33.0</v>
      </c>
      <c r="G153" s="32"/>
      <c r="H153" s="34">
        <f t="shared" si="2"/>
        <v>18.26472003</v>
      </c>
      <c r="I153" s="35" t="str">
        <f t="array" ref="I153">iferror(index(DK!A:A,match($A153,DK!G:G,0)),"")</f>
        <v>SG/SF</v>
      </c>
      <c r="J153" s="36">
        <f t="array" ref="J153">iferror(index(DK!C:C,match($A153,DK!G:G,0)),"")</f>
        <v>3600</v>
      </c>
      <c r="K153" s="28">
        <f t="array" ref="K153">iferror(if(or(H153=0,H153=""),"",(H153/index(DK!C:C,match(A153,DK!G:G,0))*1000)),"")</f>
        <v>5.073533342</v>
      </c>
      <c r="L153" s="28">
        <f t="array" ref="L153">iferror(if(or(H153="",H153=0),"",((H153^sqrt(3))/index(DK!C:C,match(A153,DK!G:G,0)))*100),"")</f>
        <v>4.254762752</v>
      </c>
      <c r="M153" s="34">
        <f t="shared" si="3"/>
        <v>17.58755356</v>
      </c>
      <c r="N153" s="35" t="str">
        <f t="array" ref="N153">iferror(index(FD!B:B,match($A153,FD!Q:Q,0)),"")</f>
        <v>SG</v>
      </c>
      <c r="O153" s="36">
        <f t="array" ref="O153">iferror(index(FD!H:H,match($A153,FD!Q:Q,0)),"")</f>
        <v>4000</v>
      </c>
      <c r="P153" s="28">
        <f t="array" ref="P153">iferror(if(or(M153=0,M153=""),"",(M153/index(FD!H:H,match(A153,FD!Q:Q,0))*1000)),"")</f>
        <v>4.39688839</v>
      </c>
      <c r="Q153" s="37">
        <f t="array" ref="Q153">iferror(if(or(M153="",M153=0),"",((M153^sqrt(3))/index(FD!H:H,match(A153,FD!Q:Q,0)))*100),"")</f>
        <v>3.586733298</v>
      </c>
      <c r="R153" s="38">
        <f t="shared" si="4"/>
        <v>7.438995282</v>
      </c>
      <c r="S153" s="39">
        <f t="array" ref="S153">if(R153="","", if(index(Index_of_Stuff!J:J,match(B153,Index_of_Stuff!F:F,0))&gt;0,(D153-index(Index_of_Stuff!J:J,match(B153,Index_of_Stuff!F:F,0)))*(R153/index(Index_of_Stuff!I:I,match(B153,Index_of_Stuff!F:F,0))),(D153/index(Index_of_Stuff!I:I,match(B153,Index_of_Stuff!F:F,0)))*R153))</f>
        <v>7.713082949</v>
      </c>
      <c r="T153" s="40">
        <f t="array" ref="T153">if(or($F153=0,$F153=""),"", iferror(index(EPS!B:B,match($A153,EPS!$A:$A,0)),index(Ghosts!B:B,match($A153,Ghosts!$A:$A,0)))*($S153/(($F153/48)*$D153)/$E153))</f>
        <v>0.02472662939</v>
      </c>
      <c r="U153" s="40">
        <f t="array" ref="U153">if(or($F153=0,$F153=""),"", iferror(index(EPS!D:D,match($A153,EPS!$A:$A,0)),index(Ghosts!D:D,match($A153,Ghosts!$A:$A,0)))*($S153/(($F153/48)*$D153)/$E153))</f>
        <v>0.0268515741</v>
      </c>
      <c r="V153" s="40">
        <f t="array" ref="V153">if(or($F153=0,$F153=""),"", iferror(index(EPS!F:F,match($A153,EPS!$A:$A,0)),index(Ghosts!F:F,match($A153,Ghosts!$A:$A,0)))*($S153/(($F153/48)*$D153)/$E153))</f>
        <v>0.01274966828</v>
      </c>
      <c r="W153" s="40">
        <f t="array" ref="W153">if(or($F153=0,$F153=""),"", iferror(index(EPS!M:M,match($A153,EPS!$A:$A,0)),index(Ghosts!M:M,match($A153,Ghosts!$A:$A,0)))*($S153/(($F153/48)*$D153)/$E153))</f>
        <v>0.01390872903</v>
      </c>
      <c r="X153" s="39">
        <f t="shared" si="5"/>
        <v>9.829906023</v>
      </c>
      <c r="Y153" s="41">
        <f t="array" ref="Y153">if(or(F153=0,F153=""),"",((iferror(index(EPS!H:H,match(A153,EPS!A:A,0)),index(Ghosts!H:H,match(A153,Ghosts!A:A,0)))*1.25)+(iferror(index(EPS!I:I,match(A153,EPS!A:A,0)),index(Ghosts!I:I,match(A153,Ghosts!A:A,0)))*1.25)+(iferror(index(EPS!J:J,match(A153,EPS!A:A,0)),index(Ghosts!J:J,match(A153,Ghosts!A:A,0)))*1.5)+(iferror(index(EPS!K:K,match(A153,EPS!A:A,0)),index(Ghosts!K:K,match(A153,Ghosts!A:A,0)))*2)+(iferror(index(EPS!L:L,match(A153,EPS!A:A,0)),index(Ghosts!L:L,match(A153,Ghosts!A:A,0)))*2))*D153*(F153/48))</f>
        <v>8.434814009</v>
      </c>
      <c r="Z153" s="41">
        <f t="shared" si="6"/>
        <v>8.487439893</v>
      </c>
      <c r="AA153" s="41">
        <f t="array" ref="AA153">if(or(F153=0,F153=""),"",((iferror(index(EPS!H:H,match(A153,EPS!A:A,0)),index(Ghosts!H:H,match(A153,Ghosts!A:A,0)))*1.2)+(iferror(index(EPS!I:I,match(A153,EPS!A:A,0)),index(Ghosts!I:I,match(A153,Ghosts!A:A,0)))*1.2)+(iferror(index(EPS!J:J,match(A153,EPS!A:A,0)),index(Ghosts!J:J,match(A153,Ghosts!A:A,0)))*1.5)+(iferror(index(EPS!K:K,match(A153,EPS!A:A,0)),index(Ghosts!K:K,match(A153,Ghosts!A:A,0)))*3)+(iferror(index(EPS!L:L,match(A153,EPS!A:A,0)),index(Ghosts!L:L,match(A153,Ghosts!A:A,0)))*3))*D153*(F153/48))</f>
        <v>9.100113669</v>
      </c>
      <c r="AB153" s="42">
        <f t="shared" ref="AB153:AF153" si="157">if(iferror(search(AB$1,$I153),0)&gt;0,1,0)</f>
        <v>0</v>
      </c>
      <c r="AC153" s="42">
        <f t="shared" si="157"/>
        <v>1</v>
      </c>
      <c r="AD153" s="42">
        <f t="shared" si="157"/>
        <v>1</v>
      </c>
      <c r="AE153" s="42">
        <f t="shared" si="157"/>
        <v>0</v>
      </c>
      <c r="AF153" s="42">
        <f t="shared" si="157"/>
        <v>0</v>
      </c>
      <c r="AG153" s="25"/>
      <c r="AH153" s="25"/>
      <c r="AI153" s="25"/>
      <c r="AJ153" s="25"/>
      <c r="AK153" s="25"/>
      <c r="AL153" s="25"/>
    </row>
    <row r="154">
      <c r="A154" s="26" t="s">
        <v>571</v>
      </c>
      <c r="B154" s="25" t="str">
        <f t="array" ref="B154">iferror(index(FD!R:R,match($A154,FD!Q:Q,0)),index(DK!H:H,match($A154,DK!G:G,0)))</f>
        <v>MIL</v>
      </c>
      <c r="C154" s="25" t="str">
        <f t="array" ref="C154">iferror(index(FD!S:S,match($A154,FD!Q:Q,0)),index(DK!I:I,match($A154,DK!G:G,0)))</f>
        <v>CLE</v>
      </c>
      <c r="D154" s="28">
        <f t="array" ref="D154">((index(Pace!$B$2:$B$31,match($B154,Pace!$A$2:$A$31,0))*index(Pace!$B$2:$B$31,match($C154,Pace!$A$2:$A$31,0)))/Pace!$B$32)*1.025</f>
        <v>95.81273234</v>
      </c>
      <c r="E154" s="29">
        <f t="array" ref="E154">if(iferror(match($A154,Ghosts!A:A,0),0)&gt;0,0.18,((index(EPS!P:P,match($A154,EPS!A:A,0))*index(EPS!O:O,match($A154,EPS!A:A,0)))+(0.18*300))/(300+index(EPS!O:O,match($A154,EPS!A:A,0))))</f>
        <v>0.1540155979</v>
      </c>
      <c r="F154" s="30">
        <v>25.0</v>
      </c>
      <c r="G154" s="33"/>
      <c r="H154" s="34">
        <f t="shared" si="2"/>
        <v>22.657377</v>
      </c>
      <c r="I154" s="35" t="str">
        <f t="array" ref="I154">iferror(index(DK!A:A,match($A154,DK!G:G,0)),"")</f>
        <v>C</v>
      </c>
      <c r="J154" s="36">
        <f t="array" ref="J154">iferror(index(DK!C:C,match($A154,DK!G:G,0)),"")</f>
        <v>4700</v>
      </c>
      <c r="K154" s="28">
        <f t="array" ref="K154">iferror(if(or(H154=0,H154=""),"",(H154/index(DK!C:C,match(A154,DK!G:G,0))*1000)),"")</f>
        <v>4.82071851</v>
      </c>
      <c r="L154" s="28">
        <f t="array" ref="L154">iferror(if(or(H154="",H154=0),"",((H154^sqrt(3))/index(DK!C:C,match(A154,DK!G:G,0)))*100),"")</f>
        <v>4.733627483</v>
      </c>
      <c r="M154" s="34">
        <f t="shared" si="3"/>
        <v>23.96698341</v>
      </c>
      <c r="N154" s="35" t="str">
        <f t="array" ref="N154">iferror(index(FD!B:B,match($A154,FD!Q:Q,0)),"")</f>
        <v>PF</v>
      </c>
      <c r="O154" s="36">
        <f t="array" ref="O154">iferror(index(FD!H:H,match($A154,FD!Q:Q,0)),"")</f>
        <v>5000</v>
      </c>
      <c r="P154" s="28">
        <f t="array" ref="P154">iferror(if(or(M154=0,M154=""),"",(M154/index(FD!H:H,match(A154,FD!Q:Q,0))*1000)),"")</f>
        <v>4.793396683</v>
      </c>
      <c r="Q154" s="37">
        <f t="array" ref="Q154">iferror(if(or(M154="",M154=0),"",((M154^sqrt(3))/index(FD!H:H,match(A154,FD!Q:Q,0)))*100),"")</f>
        <v>4.904451639</v>
      </c>
      <c r="R154" s="38">
        <f t="shared" si="4"/>
        <v>7.374167667</v>
      </c>
      <c r="S154" s="39">
        <f t="array" ref="S154">if(R154="","", if(index(Index_of_Stuff!J:J,match(B154,Index_of_Stuff!F:F,0))&gt;0,(D154-index(Index_of_Stuff!J:J,match(B154,Index_of_Stuff!F:F,0)))*(R154/index(Index_of_Stuff!I:I,match(B154,Index_of_Stuff!F:F,0))),(D154/index(Index_of_Stuff!I:I,match(B154,Index_of_Stuff!F:F,0)))*R154))</f>
        <v>7.645866779</v>
      </c>
      <c r="T154" s="40">
        <f t="array" ref="T154">if(or($F154=0,$F154=""),"", iferror(index(EPS!B:B,match($A154,EPS!$A:$A,0)),index(Ghosts!B:B,match($A154,Ghosts!$A:$A,0)))*($S154/(($F154/48)*$D154)/$E154))</f>
        <v>0.07500865355</v>
      </c>
      <c r="U154" s="40">
        <f t="array" ref="U154">if(or($F154=0,$F154=""),"", iferror(index(EPS!D:D,match($A154,EPS!$A:$A,0)),index(Ghosts!D:D,match($A154,Ghosts!$A:$A,0)))*($S154/(($F154/48)*$D154)/$E154))</f>
        <v>0.00009948097287</v>
      </c>
      <c r="V154" s="40">
        <f t="array" ref="V154">if(or($F154=0,$F154=""),"", iferror(index(EPS!F:F,match($A154,EPS!$A:$A,0)),index(Ghosts!F:F,match($A154,Ghosts!$A:$A,0)))*($S154/(($F154/48)*$D154)/$E154))</f>
        <v>0.0278546724</v>
      </c>
      <c r="W154" s="40">
        <f t="array" ref="W154">if(or($F154=0,$F154=""),"", iferror(index(EPS!M:M,match($A154,EPS!$A:$A,0)),index(Ghosts!M:M,match($A154,Ghosts!$A:$A,0)))*($S154/(($F154/48)*$D154)/$E154))</f>
        <v>0.02417387641</v>
      </c>
      <c r="X154" s="39">
        <f t="shared" si="5"/>
        <v>8.290457391</v>
      </c>
      <c r="Y154" s="41">
        <f t="array" ref="Y154">if(or(F154=0,F154=""),"",((iferror(index(EPS!H:H,match(A154,EPS!A:A,0)),index(Ghosts!H:H,match(A154,Ghosts!A:A,0)))*1.25)+(iferror(index(EPS!I:I,match(A154,EPS!A:A,0)),index(Ghosts!I:I,match(A154,Ghosts!A:A,0)))*1.25)+(iferror(index(EPS!J:J,match(A154,EPS!A:A,0)),index(Ghosts!J:J,match(A154,Ghosts!A:A,0)))*1.5)+(iferror(index(EPS!K:K,match(A154,EPS!A:A,0)),index(Ghosts!K:K,match(A154,Ghosts!A:A,0)))*2)+(iferror(index(EPS!L:L,match(A154,EPS!A:A,0)),index(Ghosts!L:L,match(A154,Ghosts!A:A,0)))*2))*D154*(F154/48))</f>
        <v>14.3669196</v>
      </c>
      <c r="Z154" s="41">
        <f t="shared" si="6"/>
        <v>7.68480721</v>
      </c>
      <c r="AA154" s="41">
        <f t="array" ref="AA154">if(or(F154=0,F154=""),"",((iferror(index(EPS!H:H,match(A154,EPS!A:A,0)),index(Ghosts!H:H,match(A154,Ghosts!A:A,0)))*1.2)+(iferror(index(EPS!I:I,match(A154,EPS!A:A,0)),index(Ghosts!I:I,match(A154,Ghosts!A:A,0)))*1.2)+(iferror(index(EPS!J:J,match(A154,EPS!A:A,0)),index(Ghosts!J:J,match(A154,Ghosts!A:A,0)))*1.5)+(iferror(index(EPS!K:K,match(A154,EPS!A:A,0)),index(Ghosts!K:K,match(A154,Ghosts!A:A,0)))*3)+(iferror(index(EPS!L:L,match(A154,EPS!A:A,0)),index(Ghosts!L:L,match(A154,Ghosts!A:A,0)))*3))*D154*(F154/48))</f>
        <v>16.2821762</v>
      </c>
      <c r="AB154" s="42">
        <f t="shared" ref="AB154:AF154" si="158">if(iferror(search(AB$1,$I154),0)&gt;0,1,0)</f>
        <v>0</v>
      </c>
      <c r="AC154" s="42">
        <f t="shared" si="158"/>
        <v>0</v>
      </c>
      <c r="AD154" s="42">
        <f t="shared" si="158"/>
        <v>0</v>
      </c>
      <c r="AE154" s="42">
        <f t="shared" si="158"/>
        <v>0</v>
      </c>
      <c r="AF154" s="42">
        <f t="shared" si="158"/>
        <v>1</v>
      </c>
      <c r="AG154" s="25"/>
      <c r="AH154" s="25"/>
      <c r="AI154" s="25"/>
      <c r="AJ154" s="25"/>
      <c r="AK154" s="25"/>
      <c r="AL154" s="25"/>
    </row>
    <row r="155">
      <c r="A155" s="26" t="s">
        <v>572</v>
      </c>
      <c r="B155" s="25" t="str">
        <f t="array" ref="B155">iferror(index(FD!R:R,match($A155,FD!Q:Q,0)),index(DK!H:H,match($A155,DK!G:G,0)))</f>
        <v>MIL</v>
      </c>
      <c r="C155" s="25" t="str">
        <f t="array" ref="C155">iferror(index(FD!S:S,match($A155,FD!Q:Q,0)),index(DK!I:I,match($A155,DK!G:G,0)))</f>
        <v>CLE</v>
      </c>
      <c r="D155" s="28">
        <f t="array" ref="D155">((index(Pace!$B$2:$B$31,match($B155,Pace!$A$2:$A$31,0))*index(Pace!$B$2:$B$31,match($C155,Pace!$A$2:$A$31,0)))/Pace!$B$32)*1.025</f>
        <v>95.81273234</v>
      </c>
      <c r="E155" s="29">
        <f t="array" ref="E155">if(iferror(match($A155,Ghosts!A:A,0),0)&gt;0,0.18,((index(EPS!P:P,match($A155,EPS!A:A,0))*index(EPS!O:O,match($A155,EPS!A:A,0)))+(0.18*300))/(300+index(EPS!O:O,match($A155,EPS!A:A,0))))</f>
        <v>0.1658802817</v>
      </c>
      <c r="F155" s="30">
        <v>21.0</v>
      </c>
      <c r="G155" s="33"/>
      <c r="H155" s="34">
        <f t="shared" si="2"/>
        <v>13.84995556</v>
      </c>
      <c r="I155" s="35" t="str">
        <f t="array" ref="I155">iferror(index(DK!A:A,match($A155,DK!G:G,0)),"")</f>
        <v>PG/SG</v>
      </c>
      <c r="J155" s="36">
        <f t="array" ref="J155">iferror(index(DK!C:C,match($A155,DK!G:G,0)),"")</f>
        <v>3200</v>
      </c>
      <c r="K155" s="28">
        <f t="array" ref="K155">iferror(if(or(H155=0,H155=""),"",(H155/index(DK!C:C,match(A155,DK!G:G,0))*1000)),"")</f>
        <v>4.328111112</v>
      </c>
      <c r="L155" s="28">
        <f t="array" ref="L155">iferror(if(or(H155="",H155=0),"",((H155^sqrt(3))/index(DK!C:C,match(A155,DK!G:G,0)))*100),"")</f>
        <v>2.964125652</v>
      </c>
      <c r="M155" s="34">
        <f t="shared" si="3"/>
        <v>13.20589672</v>
      </c>
      <c r="N155" s="35" t="str">
        <f t="array" ref="N155">iferror(index(FD!B:B,match($A155,FD!Q:Q,0)),"")</f>
        <v>PG</v>
      </c>
      <c r="O155" s="36">
        <f t="array" ref="O155">iferror(index(FD!H:H,match($A155,FD!Q:Q,0)),"")</f>
        <v>3200</v>
      </c>
      <c r="P155" s="28">
        <f t="array" ref="P155">iferror(if(or(M155=0,M155=""),"",(M155/index(FD!H:H,match(A155,FD!Q:Q,0))*1000)),"")</f>
        <v>4.126842725</v>
      </c>
      <c r="Q155" s="37">
        <f t="array" ref="Q155">iferror(if(or(M155="",M155=0),"",((M155^sqrt(3))/index(FD!H:H,match(A155,FD!Q:Q,0)))*100),"")</f>
        <v>2.729461431</v>
      </c>
      <c r="R155" s="38">
        <f t="shared" si="4"/>
        <v>6.743103754</v>
      </c>
      <c r="S155" s="39">
        <f t="array" ref="S155">if(R155="","", if(index(Index_of_Stuff!J:J,match(B155,Index_of_Stuff!F:F,0))&gt;0,(D155-index(Index_of_Stuff!J:J,match(B155,Index_of_Stuff!F:F,0)))*(R155/index(Index_of_Stuff!I:I,match(B155,Index_of_Stuff!F:F,0))),(D155/index(Index_of_Stuff!I:I,match(B155,Index_of_Stuff!F:F,0)))*R155))</f>
        <v>6.991551495</v>
      </c>
      <c r="T155" s="40">
        <f t="array" ref="T155">if(or($F155=0,$F155=""),"", iferror(index(EPS!B:B,match($A155,EPS!$A:$A,0)),index(Ghosts!B:B,match($A155,Ghosts!$A:$A,0)))*($S155/(($F155/48)*$D155)/$E155))</f>
        <v>0.02905864481</v>
      </c>
      <c r="U155" s="40">
        <f t="array" ref="U155">if(or($F155=0,$F155=""),"", iferror(index(EPS!D:D,match($A155,EPS!$A:$A,0)),index(Ghosts!D:D,match($A155,Ghosts!$A:$A,0)))*($S155/(($F155/48)*$D155)/$E155))</f>
        <v>0.02000923985</v>
      </c>
      <c r="V155" s="40">
        <f t="array" ref="V155">if(or($F155=0,$F155=""),"", iferror(index(EPS!F:F,match($A155,EPS!$A:$A,0)),index(Ghosts!F:F,match($A155,Ghosts!$A:$A,0)))*($S155/(($F155/48)*$D155)/$E155))</f>
        <v>0.02121582718</v>
      </c>
      <c r="W155" s="40">
        <f t="array" ref="W155">if(or($F155=0,$F155=""),"", iferror(index(EPS!M:M,match($A155,EPS!$A:$A,0)),index(Ghosts!M:M,match($A155,Ghosts!$A:$A,0)))*($S155/(($F155/48)*$D155)/$E155))</f>
        <v>0.03117017264</v>
      </c>
      <c r="X155" s="39">
        <f t="shared" si="5"/>
        <v>5.607814967</v>
      </c>
      <c r="Y155" s="41">
        <f t="array" ref="Y155">if(or(F155=0,F155=""),"",((iferror(index(EPS!H:H,match(A155,EPS!A:A,0)),index(Ghosts!H:H,match(A155,Ghosts!A:A,0)))*1.25)+(iferror(index(EPS!I:I,match(A155,EPS!A:A,0)),index(Ghosts!I:I,match(A155,Ghosts!A:A,0)))*1.25)+(iferror(index(EPS!J:J,match(A155,EPS!A:A,0)),index(Ghosts!J:J,match(A155,Ghosts!A:A,0)))*1.5)+(iferror(index(EPS!K:K,match(A155,EPS!A:A,0)),index(Ghosts!K:K,match(A155,Ghosts!A:A,0)))*2)+(iferror(index(EPS!L:L,match(A155,EPS!A:A,0)),index(Ghosts!L:L,match(A155,Ghosts!A:A,0)))*2))*D155*(F155/48))</f>
        <v>8.242140592</v>
      </c>
      <c r="Z155" s="41">
        <f t="shared" si="6"/>
        <v>4.535143859</v>
      </c>
      <c r="AA155" s="41">
        <f t="array" ref="AA155">if(or(F155=0,F155=""),"",((iferror(index(EPS!H:H,match(A155,EPS!A:A,0)),index(Ghosts!H:H,match(A155,Ghosts!A:A,0)))*1.2)+(iferror(index(EPS!I:I,match(A155,EPS!A:A,0)),index(Ghosts!I:I,match(A155,Ghosts!A:A,0)))*1.2)+(iferror(index(EPS!J:J,match(A155,EPS!A:A,0)),index(Ghosts!J:J,match(A155,Ghosts!A:A,0)))*1.5)+(iferror(index(EPS!K:K,match(A155,EPS!A:A,0)),index(Ghosts!K:K,match(A155,Ghosts!A:A,0)))*3)+(iferror(index(EPS!L:L,match(A155,EPS!A:A,0)),index(Ghosts!L:L,match(A155,Ghosts!A:A,0)))*3))*D155*(F155/48))</f>
        <v>8.670752862</v>
      </c>
      <c r="AB155" s="42">
        <f t="shared" ref="AB155:AF155" si="159">if(iferror(search(AB$1,$I155),0)&gt;0,1,0)</f>
        <v>1</v>
      </c>
      <c r="AC155" s="42">
        <f t="shared" si="159"/>
        <v>1</v>
      </c>
      <c r="AD155" s="42">
        <f t="shared" si="159"/>
        <v>0</v>
      </c>
      <c r="AE155" s="42">
        <f t="shared" si="159"/>
        <v>0</v>
      </c>
      <c r="AF155" s="42">
        <f t="shared" si="159"/>
        <v>0</v>
      </c>
      <c r="AG155" s="25"/>
      <c r="AH155" s="25"/>
      <c r="AI155" s="25"/>
      <c r="AJ155" s="25"/>
      <c r="AK155" s="25"/>
      <c r="AL155" s="25"/>
    </row>
    <row r="156">
      <c r="A156" s="26" t="s">
        <v>573</v>
      </c>
      <c r="B156" s="25" t="str">
        <f t="array" ref="B156">iferror(index(FD!R:R,match($A156,FD!Q:Q,0)),index(DK!H:H,match($A156,DK!G:G,0)))</f>
        <v>MIL</v>
      </c>
      <c r="C156" s="25" t="str">
        <f t="array" ref="C156">iferror(index(FD!S:S,match($A156,FD!Q:Q,0)),index(DK!I:I,match($A156,DK!G:G,0)))</f>
        <v>CLE</v>
      </c>
      <c r="D156" s="28">
        <f t="array" ref="D156">((index(Pace!$B$2:$B$31,match($B156,Pace!$A$2:$A$31,0))*index(Pace!$B$2:$B$31,match($C156,Pace!$A$2:$A$31,0)))/Pace!$B$32)*1.025</f>
        <v>95.81273234</v>
      </c>
      <c r="E156" s="29">
        <f t="array" ref="E156">if(iferror(match($A156,Ghosts!A:A,0),0)&gt;0,0.18,((index(EPS!P:P,match($A156,EPS!A:A,0))*index(EPS!O:O,match($A156,EPS!A:A,0)))+(0.18*300))/(300+index(EPS!O:O,match($A156,EPS!A:A,0))))</f>
        <v>0.179105671</v>
      </c>
      <c r="F156" s="30">
        <v>19.0</v>
      </c>
      <c r="G156" s="33"/>
      <c r="H156" s="34">
        <f t="shared" si="2"/>
        <v>14.44505908</v>
      </c>
      <c r="I156" s="35" t="str">
        <f t="array" ref="I156">iferror(index(DK!A:A,match($A156,DK!G:G,0)),"")</f>
        <v>SF/PF</v>
      </c>
      <c r="J156" s="36">
        <f t="array" ref="J156">iferror(index(DK!C:C,match($A156,DK!G:G,0)),"")</f>
        <v>3000</v>
      </c>
      <c r="K156" s="28">
        <f t="array" ref="K156">iferror(if(or(H156=0,H156=""),"",(H156/index(DK!C:C,match(A156,DK!G:G,0))*1000)),"")</f>
        <v>4.815019692</v>
      </c>
      <c r="L156" s="28">
        <f t="array" ref="L156">iferror(if(or(H156="",H156=0),"",((H156^sqrt(3))/index(DK!C:C,match(A156,DK!G:G,0)))*100),"")</f>
        <v>3.400725157</v>
      </c>
      <c r="M156" s="34">
        <f t="shared" si="3"/>
        <v>13.61707087</v>
      </c>
      <c r="N156" s="35" t="str">
        <f t="array" ref="N156">iferror(index(FD!B:B,match($A156,FD!Q:Q,0)),"")</f>
        <v>SF</v>
      </c>
      <c r="O156" s="36">
        <f t="array" ref="O156">iferror(index(FD!H:H,match($A156,FD!Q:Q,0)),"")</f>
        <v>3400</v>
      </c>
      <c r="P156" s="28">
        <f t="array" ref="P156">iferror(if(or(M156=0,M156=""),"",(M156/index(FD!H:H,match(A156,FD!Q:Q,0))*1000)),"")</f>
        <v>4.005020843</v>
      </c>
      <c r="Q156" s="37">
        <f t="array" ref="Q156">iferror(if(or(M156="",M156=0),"",((M156^sqrt(3))/index(FD!H:H,match(A156,FD!Q:Q,0)))*100),"")</f>
        <v>2.709016607</v>
      </c>
      <c r="R156" s="38">
        <f t="shared" si="4"/>
        <v>6.666195766</v>
      </c>
      <c r="S156" s="39">
        <f t="array" ref="S156">if(R156="","", if(index(Index_of_Stuff!J:J,match(B156,Index_of_Stuff!F:F,0))&gt;0,(D156-index(Index_of_Stuff!J:J,match(B156,Index_of_Stuff!F:F,0)))*(R156/index(Index_of_Stuff!I:I,match(B156,Index_of_Stuff!F:F,0))),(D156/index(Index_of_Stuff!I:I,match(B156,Index_of_Stuff!F:F,0)))*R156))</f>
        <v>6.911809854</v>
      </c>
      <c r="T156" s="40">
        <f t="array" ref="T156">if(or($F156=0,$F156=""),"", iferror(index(EPS!B:B,match($A156,EPS!$A:$A,0)),index(Ghosts!B:B,match($A156,Ghosts!$A:$A,0)))*($S156/(($F156/48)*$D156)/$E156))</f>
        <v>0.03357846167</v>
      </c>
      <c r="U156" s="40">
        <f t="array" ref="U156">if(or($F156=0,$F156=""),"", iferror(index(EPS!D:D,match($A156,EPS!$A:$A,0)),index(Ghosts!D:D,match($A156,Ghosts!$A:$A,0)))*($S156/(($F156/48)*$D156)/$E156))</f>
        <v>0.04182044772</v>
      </c>
      <c r="V156" s="40">
        <f t="array" ref="V156">if(or($F156=0,$F156=""),"", iferror(index(EPS!F:F,match($A156,EPS!$A:$A,0)),index(Ghosts!F:F,match($A156,Ghosts!$A:$A,0)))*($S156/(($F156/48)*$D156)/$E156))</f>
        <v>0.02258914694</v>
      </c>
      <c r="W156" s="40">
        <f t="array" ref="W156">if(or($F156=0,$F156=""),"", iferror(index(EPS!M:M,match($A156,EPS!$A:$A,0)),index(Ghosts!M:M,match($A156,Ghosts!$A:$A,0)))*($S156/(($F156/48)*$D156)/$E156))</f>
        <v>0.01933305369</v>
      </c>
      <c r="X156" s="39">
        <f t="shared" si="5"/>
        <v>8.588356105</v>
      </c>
      <c r="Y156" s="41">
        <f t="array" ref="Y156">if(or(F156=0,F156=""),"",((iferror(index(EPS!H:H,match(A156,EPS!A:A,0)),index(Ghosts!H:H,match(A156,Ghosts!A:A,0)))*1.25)+(iferror(index(EPS!I:I,match(A156,EPS!A:A,0)),index(Ghosts!I:I,match(A156,Ghosts!A:A,0)))*1.25)+(iferror(index(EPS!J:J,match(A156,EPS!A:A,0)),index(Ghosts!J:J,match(A156,Ghosts!A:A,0)))*1.5)+(iferror(index(EPS!K:K,match(A156,EPS!A:A,0)),index(Ghosts!K:K,match(A156,Ghosts!A:A,0)))*2)+(iferror(index(EPS!L:L,match(A156,EPS!A:A,0)),index(Ghosts!L:L,match(A156,Ghosts!A:A,0)))*2))*D156*(F156/48))</f>
        <v>5.856702972</v>
      </c>
      <c r="Z156" s="41">
        <f t="shared" si="6"/>
        <v>7.428706135</v>
      </c>
      <c r="AA156" s="41">
        <f t="array" ref="AA156">if(or(F156=0,F156=""),"",((iferror(index(EPS!H:H,match(A156,EPS!A:A,0)),index(Ghosts!H:H,match(A156,Ghosts!A:A,0)))*1.2)+(iferror(index(EPS!I:I,match(A156,EPS!A:A,0)),index(Ghosts!I:I,match(A156,Ghosts!A:A,0)))*1.2)+(iferror(index(EPS!J:J,match(A156,EPS!A:A,0)),index(Ghosts!J:J,match(A156,Ghosts!A:A,0)))*1.5)+(iferror(index(EPS!K:K,match(A156,EPS!A:A,0)),index(Ghosts!K:K,match(A156,Ghosts!A:A,0)))*3)+(iferror(index(EPS!L:L,match(A156,EPS!A:A,0)),index(Ghosts!L:L,match(A156,Ghosts!A:A,0)))*3))*D156*(F156/48))</f>
        <v>6.188364733</v>
      </c>
      <c r="AB156" s="42">
        <f t="shared" ref="AB156:AF156" si="160">if(iferror(search(AB$1,$I156),0)&gt;0,1,0)</f>
        <v>0</v>
      </c>
      <c r="AC156" s="42">
        <f t="shared" si="160"/>
        <v>0</v>
      </c>
      <c r="AD156" s="42">
        <f t="shared" si="160"/>
        <v>1</v>
      </c>
      <c r="AE156" s="42">
        <f t="shared" si="160"/>
        <v>1</v>
      </c>
      <c r="AF156" s="42">
        <f t="shared" si="160"/>
        <v>0</v>
      </c>
      <c r="AG156" s="25"/>
      <c r="AH156" s="25"/>
      <c r="AI156" s="25"/>
      <c r="AJ156" s="25"/>
      <c r="AK156" s="25"/>
      <c r="AL156" s="25"/>
    </row>
    <row r="157">
      <c r="A157" s="26" t="s">
        <v>574</v>
      </c>
      <c r="B157" s="25" t="str">
        <f t="array" ref="B157">iferror(index(FD!R:R,match($A157,FD!Q:Q,0)),index(DK!H:H,match($A157,DK!G:G,0)))</f>
        <v>MIL</v>
      </c>
      <c r="C157" s="25" t="str">
        <f t="array" ref="C157">iferror(index(FD!S:S,match($A157,FD!Q:Q,0)),index(DK!I:I,match($A157,DK!G:G,0)))</f>
        <v>CLE</v>
      </c>
      <c r="D157" s="28">
        <f t="array" ref="D157">((index(Pace!$B$2:$B$31,match($B157,Pace!$A$2:$A$31,0))*index(Pace!$B$2:$B$31,match($C157,Pace!$A$2:$A$31,0)))/Pace!$B$32)*1.025</f>
        <v>95.81273234</v>
      </c>
      <c r="E157" s="29">
        <f t="array" ref="E157">if(iferror(match($A157,Ghosts!A:A,0),0)&gt;0,0.18,((index(EPS!P:P,match($A157,EPS!A:A,0))*index(EPS!O:O,match($A157,EPS!A:A,0)))+(0.18*300))/(300+index(EPS!O:O,match($A157,EPS!A:A,0))))</f>
        <v>0.1724293277</v>
      </c>
      <c r="F157" s="30">
        <v>18.0</v>
      </c>
      <c r="G157" s="33"/>
      <c r="H157" s="34">
        <f t="shared" si="2"/>
        <v>17.00313025</v>
      </c>
      <c r="I157" s="35" t="str">
        <f t="array" ref="I157">iferror(index(DK!A:A,match($A157,DK!G:G,0)),"")</f>
        <v>PF/C</v>
      </c>
      <c r="J157" s="36">
        <f t="array" ref="J157">iferror(index(DK!C:C,match($A157,DK!G:G,0)),"")</f>
        <v>3300</v>
      </c>
      <c r="K157" s="28">
        <f t="array" ref="K157">iferror(if(or(H157=0,H157=""),"",(H157/index(DK!C:C,match(A157,DK!G:G,0))*1000)),"")</f>
        <v>5.152463712</v>
      </c>
      <c r="L157" s="28">
        <f t="array" ref="L157">iferror(if(or(H157="",H157=0),"",((H157^sqrt(3))/index(DK!C:C,match(A157,DK!G:G,0)))*100),"")</f>
        <v>4.100384691</v>
      </c>
      <c r="M157" s="34">
        <f t="shared" si="3"/>
        <v>17.41392132</v>
      </c>
      <c r="N157" s="35" t="str">
        <f t="array" ref="N157">iferror(index(FD!B:B,match($A157,FD!Q:Q,0)),"")</f>
        <v>C</v>
      </c>
      <c r="O157" s="36">
        <f t="array" ref="O157">iferror(index(FD!H:H,match($A157,FD!Q:Q,0)),"")</f>
        <v>3300</v>
      </c>
      <c r="P157" s="28">
        <f t="array" ref="P157">iferror(if(or(M157=0,M157=""),"",(M157/index(FD!H:H,match(A157,FD!Q:Q,0))*1000)),"")</f>
        <v>5.276945855</v>
      </c>
      <c r="Q157" s="37">
        <f t="array" ref="Q157">iferror(if(or(M157="",M157=0),"",((M157^sqrt(3))/index(FD!H:H,match(A157,FD!Q:Q,0)))*100),"")</f>
        <v>4.273482993</v>
      </c>
      <c r="R157" s="38">
        <f t="shared" si="4"/>
        <v>6.043509598</v>
      </c>
      <c r="S157" s="39">
        <f t="array" ref="S157">if(R157="","", if(index(Index_of_Stuff!J:J,match(B157,Index_of_Stuff!F:F,0))&gt;0,(D157-index(Index_of_Stuff!J:J,match(B157,Index_of_Stuff!F:F,0)))*(R157/index(Index_of_Stuff!I:I,match(B157,Index_of_Stuff!F:F,0))),(D157/index(Index_of_Stuff!I:I,match(B157,Index_of_Stuff!F:F,0)))*R157))</f>
        <v>6.266180992</v>
      </c>
      <c r="T157" s="40">
        <f t="array" ref="T157">if(or($F157=0,$F157=""),"", iferror(index(EPS!B:B,match($A157,EPS!$A:$A,0)),index(Ghosts!B:B,match($A157,Ghosts!$A:$A,0)))*($S157/(($F157/48)*$D157)/$E157))</f>
        <v>0.05572998238</v>
      </c>
      <c r="U157" s="40">
        <f t="array" ref="U157">if(or($F157=0,$F157=""),"", iferror(index(EPS!D:D,match($A157,EPS!$A:$A,0)),index(Ghosts!D:D,match($A157,Ghosts!$A:$A,0)))*($S157/(($F157/48)*$D157)/$E157))</f>
        <v>0.0233641124</v>
      </c>
      <c r="V157" s="40">
        <f t="array" ref="V157">if(or($F157=0,$F157=""),"", iferror(index(EPS!F:F,match($A157,EPS!$A:$A,0)),index(Ghosts!F:F,match($A157,Ghosts!$A:$A,0)))*($S157/(($F157/48)*$D157)/$E157))</f>
        <v>0.03297273005</v>
      </c>
      <c r="W157" s="40">
        <f t="array" ref="W157">if(or($F157=0,$F157=""),"", iferror(index(EPS!M:M,match($A157,EPS!$A:$A,0)),index(Ghosts!M:M,match($A157,Ghosts!$A:$A,0)))*($S157/(($F157/48)*$D157)/$E157))</f>
        <v>0.02649955605</v>
      </c>
      <c r="X157" s="39">
        <f t="shared" si="5"/>
        <v>7.65150816</v>
      </c>
      <c r="Y157" s="41">
        <f t="array" ref="Y157">if(or(F157=0,F157=""),"",((iferror(index(EPS!H:H,match(A157,EPS!A:A,0)),index(Ghosts!H:H,match(A157,Ghosts!A:A,0)))*1.25)+(iferror(index(EPS!I:I,match(A157,EPS!A:A,0)),index(Ghosts!I:I,match(A157,Ghosts!A:A,0)))*1.25)+(iferror(index(EPS!J:J,match(A157,EPS!A:A,0)),index(Ghosts!J:J,match(A157,Ghosts!A:A,0)))*1.5)+(iferror(index(EPS!K:K,match(A157,EPS!A:A,0)),index(Ghosts!K:K,match(A157,Ghosts!A:A,0)))*2)+(iferror(index(EPS!L:L,match(A157,EPS!A:A,0)),index(Ghosts!L:L,match(A157,Ghosts!A:A,0)))*2))*D157*(F157/48))</f>
        <v>9.351622091</v>
      </c>
      <c r="Z157" s="41">
        <f t="shared" si="6"/>
        <v>6.755712975</v>
      </c>
      <c r="AA157" s="41">
        <f t="array" ref="AA157">if(or(F157=0,F157=""),"",((iferror(index(EPS!H:H,match(A157,EPS!A:A,0)),index(Ghosts!H:H,match(A157,Ghosts!A:A,0)))*1.2)+(iferror(index(EPS!I:I,match(A157,EPS!A:A,0)),index(Ghosts!I:I,match(A157,Ghosts!A:A,0)))*1.2)+(iferror(index(EPS!J:J,match(A157,EPS!A:A,0)),index(Ghosts!J:J,match(A157,Ghosts!A:A,0)))*1.5)+(iferror(index(EPS!K:K,match(A157,EPS!A:A,0)),index(Ghosts!K:K,match(A157,Ghosts!A:A,0)))*3)+(iferror(index(EPS!L:L,match(A157,EPS!A:A,0)),index(Ghosts!L:L,match(A157,Ghosts!A:A,0)))*3))*D157*(F157/48))</f>
        <v>10.65820835</v>
      </c>
      <c r="AB157" s="42">
        <f t="shared" ref="AB157:AF157" si="161">if(iferror(search(AB$1,$I157),0)&gt;0,1,0)</f>
        <v>0</v>
      </c>
      <c r="AC157" s="42">
        <f t="shared" si="161"/>
        <v>0</v>
      </c>
      <c r="AD157" s="42">
        <f t="shared" si="161"/>
        <v>0</v>
      </c>
      <c r="AE157" s="42">
        <f t="shared" si="161"/>
        <v>1</v>
      </c>
      <c r="AF157" s="42">
        <f t="shared" si="161"/>
        <v>1</v>
      </c>
      <c r="AG157" s="25"/>
      <c r="AH157" s="25"/>
      <c r="AI157" s="25"/>
      <c r="AJ157" s="25"/>
      <c r="AK157" s="25"/>
      <c r="AL157" s="25"/>
    </row>
    <row r="158">
      <c r="A158" s="26" t="s">
        <v>575</v>
      </c>
      <c r="B158" s="25" t="str">
        <f t="array" ref="B158">iferror(index(FD!R:R,match($A158,FD!Q:Q,0)),index(DK!H:H,match($A158,DK!G:G,0)))</f>
        <v>MIL</v>
      </c>
      <c r="C158" s="25" t="str">
        <f t="array" ref="C158">iferror(index(FD!S:S,match($A158,FD!Q:Q,0)),index(DK!I:I,match($A158,DK!G:G,0)))</f>
        <v>CLE</v>
      </c>
      <c r="D158" s="28">
        <f t="array" ref="D158">((index(Pace!$B$2:$B$31,match($B158,Pace!$A$2:$A$31,0))*index(Pace!$B$2:$B$31,match($C158,Pace!$A$2:$A$31,0)))/Pace!$B$32)*1.025</f>
        <v>95.81273234</v>
      </c>
      <c r="E158" s="29">
        <f t="array" ref="E158">if(iferror(match($A158,Ghosts!A:A,0),0)&gt;0,0.18,((index(EPS!P:P,match($A158,EPS!A:A,0))*index(EPS!O:O,match($A158,EPS!A:A,0)))+(0.18*300))/(300+index(EPS!O:O,match($A158,EPS!A:A,0))))</f>
        <v>0.1692085561</v>
      </c>
      <c r="F158" s="30">
        <v>12.0</v>
      </c>
      <c r="G158" s="33"/>
      <c r="H158" s="34">
        <f t="shared" si="2"/>
        <v>7.343385262</v>
      </c>
      <c r="I158" s="35" t="str">
        <f t="array" ref="I158">iferror(index(DK!A:A,match($A158,DK!G:G,0)),"")</f>
        <v>PG/SG</v>
      </c>
      <c r="J158" s="36">
        <f t="array" ref="J158">iferror(index(DK!C:C,match($A158,DK!G:G,0)),"")</f>
        <v>3000</v>
      </c>
      <c r="K158" s="28">
        <f t="array" ref="K158">iferror(if(or(H158=0,H158=""),"",(H158/index(DK!C:C,match(A158,DK!G:G,0))*1000)),"")</f>
        <v>2.447795087</v>
      </c>
      <c r="L158" s="28">
        <f t="array" ref="L158">iferror(if(or(H158="",H158=0),"",((H158^sqrt(3))/index(DK!C:C,match(A158,DK!G:G,0)))*100),"")</f>
        <v>1.053550007</v>
      </c>
      <c r="M158" s="34">
        <f t="shared" si="3"/>
        <v>7.326477843</v>
      </c>
      <c r="N158" s="35" t="str">
        <f t="array" ref="N158">iferror(index(FD!B:B,match($A158,FD!Q:Q,0)),"")</f>
        <v>SG</v>
      </c>
      <c r="O158" s="36">
        <f t="array" ref="O158">iferror(index(FD!H:H,match($A158,FD!Q:Q,0)),"")</f>
        <v>3000</v>
      </c>
      <c r="P158" s="28">
        <f t="array" ref="P158">iferror(if(or(M158=0,M158=""),"",(M158/index(FD!H:H,match(A158,FD!Q:Q,0))*1000)),"")</f>
        <v>2.442159281</v>
      </c>
      <c r="Q158" s="37">
        <f t="array" ref="Q158">iferror(if(or(M158="",M158=0),"",((M158^sqrt(3))/index(FD!H:H,match(A158,FD!Q:Q,0)))*100),"")</f>
        <v>1.049352122</v>
      </c>
      <c r="R158" s="38">
        <f t="shared" si="4"/>
        <v>3.94230531</v>
      </c>
      <c r="S158" s="39">
        <f t="array" ref="S158">if(R158="","", if(index(Index_of_Stuff!J:J,match(B158,Index_of_Stuff!F:F,0))&gt;0,(D158-index(Index_of_Stuff!J:J,match(B158,Index_of_Stuff!F:F,0)))*(R158/index(Index_of_Stuff!I:I,match(B158,Index_of_Stuff!F:F,0))),(D158/index(Index_of_Stuff!I:I,match(B158,Index_of_Stuff!F:F,0)))*R158))</f>
        <v>4.087558428</v>
      </c>
      <c r="T158" s="40">
        <f t="array" ref="T158">if(or($F158=0,$F158=""),"", iferror(index(EPS!B:B,match($A158,EPS!$A:$A,0)),index(Ghosts!B:B,match($A158,Ghosts!$A:$A,0)))*($S158/(($F158/48)*$D158)/$E158))</f>
        <v>0.03449089993</v>
      </c>
      <c r="U158" s="40">
        <f t="array" ref="U158">if(or($F158=0,$F158=""),"", iferror(index(EPS!D:D,match($A158,EPS!$A:$A,0)),index(Ghosts!D:D,match($A158,Ghosts!$A:$A,0)))*($S158/(($F158/48)*$D158)/$E158))</f>
        <v>0.02491009439</v>
      </c>
      <c r="V158" s="40">
        <f t="array" ref="V158">if(or($F158=0,$F158=""),"", iferror(index(EPS!F:F,match($A158,EPS!$A:$A,0)),index(Ghosts!F:F,match($A158,Ghosts!$A:$A,0)))*($S158/(($F158/48)*$D158)/$E158))</f>
        <v>0.01613609353</v>
      </c>
      <c r="W158" s="40">
        <f t="array" ref="W158">if(or($F158=0,$F158=""),"", iferror(index(EPS!M:M,match($A158,EPS!$A:$A,0)),index(Ghosts!M:M,match($A158,Ghosts!$A:$A,0)))*($S158/(($F158/48)*$D158)/$E158))</f>
        <v>0.01916161107</v>
      </c>
      <c r="X158" s="39">
        <f t="shared" si="5"/>
        <v>3.897719876</v>
      </c>
      <c r="Y158" s="41">
        <f t="array" ref="Y158">if(or(F158=0,F158=""),"",((iferror(index(EPS!H:H,match(A158,EPS!A:A,0)),index(Ghosts!H:H,match(A158,Ghosts!A:A,0)))*1.25)+(iferror(index(EPS!I:I,match(A158,EPS!A:A,0)),index(Ghosts!I:I,match(A158,Ghosts!A:A,0)))*1.25)+(iferror(index(EPS!J:J,match(A158,EPS!A:A,0)),index(Ghosts!J:J,match(A158,Ghosts!A:A,0)))*1.5)+(iferror(index(EPS!K:K,match(A158,EPS!A:A,0)),index(Ghosts!K:K,match(A158,Ghosts!A:A,0)))*2)+(iferror(index(EPS!L:L,match(A158,EPS!A:A,0)),index(Ghosts!L:L,match(A158,Ghosts!A:A,0)))*2))*D158*(F158/48))</f>
        <v>3.445665387</v>
      </c>
      <c r="Z158" s="41">
        <f t="shared" si="6"/>
        <v>3.369891061</v>
      </c>
      <c r="AA158" s="41">
        <f t="array" ref="AA158">if(or(F158=0,F158=""),"",((iferror(index(EPS!H:H,match(A158,EPS!A:A,0)),index(Ghosts!H:H,match(A158,Ghosts!A:A,0)))*1.2)+(iferror(index(EPS!I:I,match(A158,EPS!A:A,0)),index(Ghosts!I:I,match(A158,Ghosts!A:A,0)))*1.2)+(iferror(index(EPS!J:J,match(A158,EPS!A:A,0)),index(Ghosts!J:J,match(A158,Ghosts!A:A,0)))*1.5)+(iferror(index(EPS!K:K,match(A158,EPS!A:A,0)),index(Ghosts!K:K,match(A158,Ghosts!A:A,0)))*3)+(iferror(index(EPS!L:L,match(A158,EPS!A:A,0)),index(Ghosts!L:L,match(A158,Ghosts!A:A,0)))*3))*D158*(F158/48))</f>
        <v>3.956586782</v>
      </c>
      <c r="AB158" s="42">
        <f t="shared" ref="AB158:AF158" si="162">if(iferror(search(AB$1,$I158),0)&gt;0,1,0)</f>
        <v>1</v>
      </c>
      <c r="AC158" s="42">
        <f t="shared" si="162"/>
        <v>1</v>
      </c>
      <c r="AD158" s="42">
        <f t="shared" si="162"/>
        <v>0</v>
      </c>
      <c r="AE158" s="42">
        <f t="shared" si="162"/>
        <v>0</v>
      </c>
      <c r="AF158" s="42">
        <f t="shared" si="162"/>
        <v>0</v>
      </c>
      <c r="AG158" s="25"/>
      <c r="AH158" s="25"/>
      <c r="AI158" s="25"/>
      <c r="AJ158" s="25"/>
      <c r="AK158" s="25"/>
      <c r="AL158" s="25"/>
    </row>
    <row r="159">
      <c r="A159" s="26" t="s">
        <v>576</v>
      </c>
      <c r="B159" s="25" t="str">
        <f t="array" ref="B159">iferror(index(FD!R:R,match($A159,FD!Q:Q,0)),index(DK!H:H,match($A159,DK!G:G,0)))</f>
        <v>MIL</v>
      </c>
      <c r="C159" s="25" t="str">
        <f t="array" ref="C159">iferror(index(FD!S:S,match($A159,FD!Q:Q,0)),index(DK!I:I,match($A159,DK!G:G,0)))</f>
        <v>CLE</v>
      </c>
      <c r="D159" s="28">
        <f t="array" ref="D159">((index(Pace!$B$2:$B$31,match($B159,Pace!$A$2:$A$31,0))*index(Pace!$B$2:$B$31,match($C159,Pace!$A$2:$A$31,0)))/Pace!$B$32)*1.025</f>
        <v>95.81273234</v>
      </c>
      <c r="E159" s="29">
        <f t="array" ref="E159">if(iferror(match($A159,Ghosts!A:A,0),0)&gt;0,0.18,((index(EPS!P:P,match($A159,EPS!A:A,0))*index(EPS!O:O,match($A159,EPS!A:A,0)))+(0.18*300))/(300+index(EPS!O:O,match($A159,EPS!A:A,0))))</f>
        <v>0.1477809331</v>
      </c>
      <c r="F159" s="30">
        <v>7.0</v>
      </c>
      <c r="G159" s="33"/>
      <c r="H159" s="34">
        <f t="shared" si="2"/>
        <v>4.670871747</v>
      </c>
      <c r="I159" s="35" t="str">
        <f t="array" ref="I159">iferror(index(DK!A:A,match($A159,DK!G:G,0)),"")</f>
        <v>PG/SF</v>
      </c>
      <c r="J159" s="36">
        <f t="array" ref="J159">iferror(index(DK!C:C,match($A159,DK!G:G,0)),"")</f>
        <v>3000</v>
      </c>
      <c r="K159" s="28">
        <f t="array" ref="K159">iferror(if(or(H159=0,H159=""),"",(H159/index(DK!C:C,match(A159,DK!G:G,0))*1000)),"")</f>
        <v>1.556957249</v>
      </c>
      <c r="L159" s="28">
        <f t="array" ref="L159">iferror(if(or(H159="",H159=0),"",((H159^sqrt(3))/index(DK!C:C,match(A159,DK!G:G,0)))*100),"")</f>
        <v>0.4811826862</v>
      </c>
      <c r="M159" s="34">
        <f t="shared" si="3"/>
        <v>4.787686973</v>
      </c>
      <c r="N159" s="35" t="str">
        <f t="array" ref="N159">iferror(index(FD!B:B,match($A159,FD!Q:Q,0)),"")</f>
        <v>SG</v>
      </c>
      <c r="O159" s="36">
        <f t="array" ref="O159">iferror(index(FD!H:H,match($A159,FD!Q:Q,0)),"")</f>
        <v>3000</v>
      </c>
      <c r="P159" s="28">
        <f t="array" ref="P159">iferror(if(or(M159=0,M159=""),"",(M159/index(FD!H:H,match(A159,FD!Q:Q,0))*1000)),"")</f>
        <v>1.595895658</v>
      </c>
      <c r="Q159" s="37">
        <f t="array" ref="Q159">iferror(if(or(M159="",M159=0),"",((M159^sqrt(3))/index(FD!H:H,match(A159,FD!Q:Q,0)))*100),"")</f>
        <v>0.5022166374</v>
      </c>
      <c r="R159" s="38">
        <f t="shared" si="4"/>
        <v>1.970097976</v>
      </c>
      <c r="S159" s="39">
        <f t="array" ref="S159">if(R159="","", if(index(Index_of_Stuff!J:J,match(B159,Index_of_Stuff!F:F,0))&gt;0,(D159-index(Index_of_Stuff!J:J,match(B159,Index_of_Stuff!F:F,0)))*(R159/index(Index_of_Stuff!I:I,match(B159,Index_of_Stuff!F:F,0))),(D159/index(Index_of_Stuff!I:I,match(B159,Index_of_Stuff!F:F,0)))*R159))</f>
        <v>2.042685676</v>
      </c>
      <c r="T159" s="40">
        <f t="array" ref="T159">if(or($F159=0,$F159=""),"", iferror(index(EPS!B:B,match($A159,EPS!$A:$A,0)),index(Ghosts!B:B,match($A159,Ghosts!$A:$A,0)))*($S159/(($F159/48)*$D159)/$E159))</f>
        <v>0.03135901216</v>
      </c>
      <c r="U159" s="40">
        <f t="array" ref="U159">if(or($F159=0,$F159=""),"", iferror(index(EPS!D:D,match($A159,EPS!$A:$A,0)),index(Ghosts!D:D,match($A159,Ghosts!$A:$A,0)))*($S159/(($F159/48)*$D159)/$E159))</f>
        <v>0.01543219526</v>
      </c>
      <c r="V159" s="40">
        <f t="array" ref="V159">if(or($F159=0,$F159=""),"", iferror(index(EPS!F:F,match($A159,EPS!$A:$A,0)),index(Ghosts!F:F,match($A159,Ghosts!$A:$A,0)))*($S159/(($F159/48)*$D159)/$E159))</f>
        <v>0.02126873064</v>
      </c>
      <c r="W159" s="40">
        <f t="array" ref="W159">if(or($F159=0,$F159=""),"", iferror(index(EPS!M:M,match($A159,EPS!$A:$A,0)),index(Ghosts!M:M,match($A159,Ghosts!$A:$A,0)))*($S159/(($F159/48)*$D159)/$E159))</f>
        <v>0.02967729857</v>
      </c>
      <c r="X159" s="39">
        <f t="shared" si="5"/>
        <v>1.720887542</v>
      </c>
      <c r="Y159" s="41">
        <f t="array" ref="Y159">if(or(F159=0,F159=""),"",((iferror(index(EPS!H:H,match(A159,EPS!A:A,0)),index(Ghosts!H:H,match(A159,Ghosts!A:A,0)))*1.25)+(iferror(index(EPS!I:I,match(A159,EPS!A:A,0)),index(Ghosts!I:I,match(A159,Ghosts!A:A,0)))*1.25)+(iferror(index(EPS!J:J,match(A159,EPS!A:A,0)),index(Ghosts!J:J,match(A159,Ghosts!A:A,0)))*1.5)+(iferror(index(EPS!K:K,match(A159,EPS!A:A,0)),index(Ghosts!K:K,match(A159,Ghosts!A:A,0)))*2)+(iferror(index(EPS!L:L,match(A159,EPS!A:A,0)),index(Ghosts!L:L,match(A159,Ghosts!A:A,0)))*2))*D159*(F159/48))</f>
        <v>2.949984204</v>
      </c>
      <c r="Z159" s="41">
        <f t="shared" si="6"/>
        <v>1.405737053</v>
      </c>
      <c r="AA159" s="41">
        <f t="array" ref="AA159">if(or(F159=0,F159=""),"",((iferror(index(EPS!H:H,match(A159,EPS!A:A,0)),index(Ghosts!H:H,match(A159,Ghosts!A:A,0)))*1.2)+(iferror(index(EPS!I:I,match(A159,EPS!A:A,0)),index(Ghosts!I:I,match(A159,Ghosts!A:A,0)))*1.2)+(iferror(index(EPS!J:J,match(A159,EPS!A:A,0)),index(Ghosts!J:J,match(A159,Ghosts!A:A,0)))*1.5)+(iferror(index(EPS!K:K,match(A159,EPS!A:A,0)),index(Ghosts!K:K,match(A159,Ghosts!A:A,0)))*3)+(iferror(index(EPS!L:L,match(A159,EPS!A:A,0)),index(Ghosts!L:L,match(A159,Ghosts!A:A,0)))*3))*D159*(F159/48))</f>
        <v>3.38194992</v>
      </c>
      <c r="AB159" s="42">
        <f t="shared" ref="AB159:AF159" si="163">if(iferror(search(AB$1,$I159),0)&gt;0,1,0)</f>
        <v>1</v>
      </c>
      <c r="AC159" s="42">
        <f t="shared" si="163"/>
        <v>0</v>
      </c>
      <c r="AD159" s="42">
        <f t="shared" si="163"/>
        <v>1</v>
      </c>
      <c r="AE159" s="42">
        <f t="shared" si="163"/>
        <v>0</v>
      </c>
      <c r="AF159" s="42">
        <f t="shared" si="163"/>
        <v>0</v>
      </c>
      <c r="AG159" s="25"/>
      <c r="AH159" s="25"/>
      <c r="AI159" s="25"/>
      <c r="AJ159" s="25"/>
      <c r="AK159" s="25"/>
      <c r="AL159" s="25"/>
    </row>
    <row r="160">
      <c r="A160" s="26" t="s">
        <v>577</v>
      </c>
      <c r="B160" s="25" t="str">
        <f t="array" ref="B160">iferror(index(FD!R:R,match($A160,FD!Q:Q,0)),index(DK!H:H,match($A160,DK!G:G,0)))</f>
        <v>MIL</v>
      </c>
      <c r="C160" s="25" t="str">
        <f t="array" ref="C160">iferror(index(FD!S:S,match($A160,FD!Q:Q,0)),index(DK!I:I,match($A160,DK!G:G,0)))</f>
        <v>CLE</v>
      </c>
      <c r="D160" s="28">
        <f t="array" ref="D160">((index(Pace!$B$2:$B$31,match($B160,Pace!$A$2:$A$31,0))*index(Pace!$B$2:$B$31,match($C160,Pace!$A$2:$A$31,0)))/Pace!$B$32)*1.025</f>
        <v>95.81273234</v>
      </c>
      <c r="E160" s="29">
        <f t="array" ref="E160">if(iferror(match($A160,Ghosts!A:A,0),0)&gt;0,0.18,((index(EPS!P:P,match($A160,EPS!A:A,0))*index(EPS!O:O,match($A160,EPS!A:A,0)))+(0.18*300))/(300+index(EPS!O:O,match($A160,EPS!A:A,0))))</f>
        <v>0.1776055046</v>
      </c>
      <c r="F160" s="30">
        <v>0.0</v>
      </c>
      <c r="G160" s="33"/>
      <c r="H160" s="34" t="str">
        <f t="shared" si="2"/>
        <v/>
      </c>
      <c r="I160" s="35" t="str">
        <f t="array" ref="I160">iferror(index(DK!A:A,match($A160,DK!G:G,0)),"")</f>
        <v>PF/C</v>
      </c>
      <c r="J160" s="36">
        <f t="array" ref="J160">iferror(index(DK!C:C,match($A160,DK!G:G,0)),"")</f>
        <v>3000</v>
      </c>
      <c r="K160" s="28" t="str">
        <f t="array" ref="K160">iferror(if(or(H160=0,H160=""),"",(H160/index(DK!C:C,match(A160,DK!G:G,0))*1000)),"")</f>
        <v/>
      </c>
      <c r="L160" s="28" t="str">
        <f t="array" ref="L160">iferror(if(or(H160="",H160=0),"",((H160^sqrt(3))/index(DK!C:C,match(A160,DK!G:G,0)))*100),"")</f>
        <v/>
      </c>
      <c r="M160" s="34" t="str">
        <f t="shared" si="3"/>
        <v/>
      </c>
      <c r="N160" s="35" t="str">
        <f t="array" ref="N160">iferror(index(FD!B:B,match($A160,FD!Q:Q,0)),"")</f>
        <v>PF</v>
      </c>
      <c r="O160" s="36">
        <f t="array" ref="O160">iferror(index(FD!H:H,match($A160,FD!Q:Q,0)),"")</f>
        <v>3000</v>
      </c>
      <c r="P160" s="28" t="str">
        <f t="array" ref="P160">iferror(if(or(M160=0,M160=""),"",(M160/index(FD!H:H,match(A160,FD!Q:Q,0))*1000)),"")</f>
        <v/>
      </c>
      <c r="Q160" s="37" t="str">
        <f t="array" ref="Q160">iferror(if(or(M160="",M160=0),"",((M160^sqrt(3))/index(FD!H:H,match(A160,FD!Q:Q,0)))*100),"")</f>
        <v/>
      </c>
      <c r="R160" s="38" t="str">
        <f t="shared" si="4"/>
        <v/>
      </c>
      <c r="S160" s="39" t="str">
        <f t="array" ref="S160">if(R160="","", if(index(Index_of_Stuff!J:J,match(B160,Index_of_Stuff!F:F,0))&gt;0,(D160-index(Index_of_Stuff!J:J,match(B160,Index_of_Stuff!F:F,0)))*(R160/index(Index_of_Stuff!I:I,match(B160,Index_of_Stuff!F:F,0))),(D160/index(Index_of_Stuff!I:I,match(B160,Index_of_Stuff!F:F,0)))*R160))</f>
        <v/>
      </c>
      <c r="T160" s="40" t="str">
        <f t="array" ref="T160">if(or($F160=0,$F160=""),"", iferror(index(EPS!B:B,match($A160,EPS!$A:$A,0)),index(Ghosts!B:B,match($A160,Ghosts!$A:$A,0)))*($S160/(($F160/48)*$D160)/$E160))</f>
        <v/>
      </c>
      <c r="U160" s="40" t="str">
        <f t="array" ref="U160">if(or($F160=0,$F160=""),"", iferror(index(EPS!D:D,match($A160,EPS!$A:$A,0)),index(Ghosts!D:D,match($A160,Ghosts!$A:$A,0)))*($S160/(($F160/48)*$D160)/$E160))</f>
        <v/>
      </c>
      <c r="V160" s="40" t="str">
        <f t="array" ref="V160">if(or($F160=0,$F160=""),"", iferror(index(EPS!F:F,match($A160,EPS!$A:$A,0)),index(Ghosts!F:F,match($A160,Ghosts!$A:$A,0)))*($S160/(($F160/48)*$D160)/$E160))</f>
        <v/>
      </c>
      <c r="W160" s="40" t="str">
        <f t="array" ref="W160">if(or($F160=0,$F160=""),"", iferror(index(EPS!M:M,match($A160,EPS!$A:$A,0)),index(Ghosts!M:M,match($A160,Ghosts!$A:$A,0)))*($S160/(($F160/48)*$D160)/$E160))</f>
        <v/>
      </c>
      <c r="X160" s="39" t="str">
        <f t="shared" si="5"/>
        <v/>
      </c>
      <c r="Y160" s="41" t="str">
        <f t="array" ref="Y160">if(or(F160=0,F160=""),"",((iferror(index(EPS!H:H,match(A160,EPS!A:A,0)),index(Ghosts!H:H,match(A160,Ghosts!A:A,0)))*1.25)+(iferror(index(EPS!I:I,match(A160,EPS!A:A,0)),index(Ghosts!I:I,match(A160,Ghosts!A:A,0)))*1.25)+(iferror(index(EPS!J:J,match(A160,EPS!A:A,0)),index(Ghosts!J:J,match(A160,Ghosts!A:A,0)))*1.5)+(iferror(index(EPS!K:K,match(A160,EPS!A:A,0)),index(Ghosts!K:K,match(A160,Ghosts!A:A,0)))*2)+(iferror(index(EPS!L:L,match(A160,EPS!A:A,0)),index(Ghosts!L:L,match(A160,Ghosts!A:A,0)))*2))*D160*(F160/48))</f>
        <v/>
      </c>
      <c r="Z160" s="41" t="str">
        <f t="shared" si="6"/>
        <v/>
      </c>
      <c r="AA160" s="41" t="str">
        <f t="array" ref="AA160">if(or(F160=0,F160=""),"",((iferror(index(EPS!H:H,match(A160,EPS!A:A,0)),index(Ghosts!H:H,match(A160,Ghosts!A:A,0)))*1.2)+(iferror(index(EPS!I:I,match(A160,EPS!A:A,0)),index(Ghosts!I:I,match(A160,Ghosts!A:A,0)))*1.2)+(iferror(index(EPS!J:J,match(A160,EPS!A:A,0)),index(Ghosts!J:J,match(A160,Ghosts!A:A,0)))*1.5)+(iferror(index(EPS!K:K,match(A160,EPS!A:A,0)),index(Ghosts!K:K,match(A160,Ghosts!A:A,0)))*3)+(iferror(index(EPS!L:L,match(A160,EPS!A:A,0)),index(Ghosts!L:L,match(A160,Ghosts!A:A,0)))*3))*D160*(F160/48))</f>
        <v/>
      </c>
      <c r="AB160" s="42">
        <f t="shared" ref="AB160:AF160" si="164">if(iferror(search(AB$1,$I160),0)&gt;0,1,0)</f>
        <v>0</v>
      </c>
      <c r="AC160" s="42">
        <f t="shared" si="164"/>
        <v>0</v>
      </c>
      <c r="AD160" s="42">
        <f t="shared" si="164"/>
        <v>0</v>
      </c>
      <c r="AE160" s="42">
        <f t="shared" si="164"/>
        <v>1</v>
      </c>
      <c r="AF160" s="42">
        <f t="shared" si="164"/>
        <v>1</v>
      </c>
      <c r="AG160" s="25"/>
      <c r="AH160" s="25"/>
      <c r="AI160" s="25"/>
      <c r="AJ160" s="25"/>
      <c r="AK160" s="25"/>
      <c r="AL160" s="25"/>
    </row>
    <row r="161">
      <c r="A161" s="26" t="s">
        <v>578</v>
      </c>
      <c r="B161" s="25" t="str">
        <f t="array" ref="B161">iferror(index(FD!R:R,match($A161,FD!Q:Q,0)),index(DK!H:H,match($A161,DK!G:G,0)))</f>
        <v>MIL</v>
      </c>
      <c r="C161" s="25" t="str">
        <f t="array" ref="C161">iferror(index(FD!S:S,match($A161,FD!Q:Q,0)),index(DK!I:I,match($A161,DK!G:G,0)))</f>
        <v>CLE</v>
      </c>
      <c r="D161" s="28">
        <f t="array" ref="D161">((index(Pace!$B$2:$B$31,match($B161,Pace!$A$2:$A$31,0))*index(Pace!$B$2:$B$31,match($C161,Pace!$A$2:$A$31,0)))/Pace!$B$32)*1.025</f>
        <v>95.81273234</v>
      </c>
      <c r="E161" s="29">
        <f t="array" ref="E161">if(iferror(match($A161,Ghosts!A:A,0),0)&gt;0,0.18,((index(EPS!P:P,match($A161,EPS!A:A,0))*index(EPS!O:O,match($A161,EPS!A:A,0)))+(0.18*300))/(300+index(EPS!O:O,match($A161,EPS!A:A,0))))</f>
        <v>0.1768</v>
      </c>
      <c r="F161" s="30">
        <v>0.0</v>
      </c>
      <c r="G161" s="33"/>
      <c r="H161" s="34" t="str">
        <f t="shared" si="2"/>
        <v/>
      </c>
      <c r="I161" s="35" t="str">
        <f t="array" ref="I161">iferror(index(DK!A:A,match($A161,DK!G:G,0)),"")</f>
        <v>SG</v>
      </c>
      <c r="J161" s="36">
        <f t="array" ref="J161">iferror(index(DK!C:C,match($A161,DK!G:G,0)),"")</f>
        <v>3000</v>
      </c>
      <c r="K161" s="28" t="str">
        <f t="array" ref="K161">iferror(if(or(H161=0,H161=""),"",(H161/index(DK!C:C,match(A161,DK!G:G,0))*1000)),"")</f>
        <v/>
      </c>
      <c r="L161" s="28" t="str">
        <f t="array" ref="L161">iferror(if(or(H161="",H161=0),"",((H161^sqrt(3))/index(DK!C:C,match(A161,DK!G:G,0)))*100),"")</f>
        <v/>
      </c>
      <c r="M161" s="34" t="str">
        <f t="shared" si="3"/>
        <v/>
      </c>
      <c r="N161" s="35" t="str">
        <f t="array" ref="N161">iferror(index(FD!B:B,match($A161,FD!Q:Q,0)),"")</f>
        <v>PG</v>
      </c>
      <c r="O161" s="36">
        <f t="array" ref="O161">iferror(index(FD!H:H,match($A161,FD!Q:Q,0)),"")</f>
        <v>3000</v>
      </c>
      <c r="P161" s="28" t="str">
        <f t="array" ref="P161">iferror(if(or(M161=0,M161=""),"",(M161/index(FD!H:H,match(A161,FD!Q:Q,0))*1000)),"")</f>
        <v/>
      </c>
      <c r="Q161" s="37" t="str">
        <f t="array" ref="Q161">iferror(if(or(M161="",M161=0),"",((M161^sqrt(3))/index(FD!H:H,match(A161,FD!Q:Q,0)))*100),"")</f>
        <v/>
      </c>
      <c r="R161" s="38" t="str">
        <f t="shared" si="4"/>
        <v/>
      </c>
      <c r="S161" s="39" t="str">
        <f t="array" ref="S161">if(R161="","", if(index(Index_of_Stuff!J:J,match(B161,Index_of_Stuff!F:F,0))&gt;0,(D161-index(Index_of_Stuff!J:J,match(B161,Index_of_Stuff!F:F,0)))*(R161/index(Index_of_Stuff!I:I,match(B161,Index_of_Stuff!F:F,0))),(D161/index(Index_of_Stuff!I:I,match(B161,Index_of_Stuff!F:F,0)))*R161))</f>
        <v/>
      </c>
      <c r="T161" s="40" t="str">
        <f t="array" ref="T161">if(or($F161=0,$F161=""),"", iferror(index(EPS!B:B,match($A161,EPS!$A:$A,0)),index(Ghosts!B:B,match($A161,Ghosts!$A:$A,0)))*($S161/(($F161/48)*$D161)/$E161))</f>
        <v/>
      </c>
      <c r="U161" s="40" t="str">
        <f t="array" ref="U161">if(or($F161=0,$F161=""),"", iferror(index(EPS!D:D,match($A161,EPS!$A:$A,0)),index(Ghosts!D:D,match($A161,Ghosts!$A:$A,0)))*($S161/(($F161/48)*$D161)/$E161))</f>
        <v/>
      </c>
      <c r="V161" s="40" t="str">
        <f t="array" ref="V161">if(or($F161=0,$F161=""),"", iferror(index(EPS!F:F,match($A161,EPS!$A:$A,0)),index(Ghosts!F:F,match($A161,Ghosts!$A:$A,0)))*($S161/(($F161/48)*$D161)/$E161))</f>
        <v/>
      </c>
      <c r="W161" s="40" t="str">
        <f t="array" ref="W161">if(or($F161=0,$F161=""),"", iferror(index(EPS!M:M,match($A161,EPS!$A:$A,0)),index(Ghosts!M:M,match($A161,Ghosts!$A:$A,0)))*($S161/(($F161/48)*$D161)/$E161))</f>
        <v/>
      </c>
      <c r="X161" s="39" t="str">
        <f t="shared" si="5"/>
        <v/>
      </c>
      <c r="Y161" s="41" t="str">
        <f t="array" ref="Y161">if(or(F161=0,F161=""),"",((iferror(index(EPS!H:H,match(A161,EPS!A:A,0)),index(Ghosts!H:H,match(A161,Ghosts!A:A,0)))*1.25)+(iferror(index(EPS!I:I,match(A161,EPS!A:A,0)),index(Ghosts!I:I,match(A161,Ghosts!A:A,0)))*1.25)+(iferror(index(EPS!J:J,match(A161,EPS!A:A,0)),index(Ghosts!J:J,match(A161,Ghosts!A:A,0)))*1.5)+(iferror(index(EPS!K:K,match(A161,EPS!A:A,0)),index(Ghosts!K:K,match(A161,Ghosts!A:A,0)))*2)+(iferror(index(EPS!L:L,match(A161,EPS!A:A,0)),index(Ghosts!L:L,match(A161,Ghosts!A:A,0)))*2))*D161*(F161/48))</f>
        <v/>
      </c>
      <c r="Z161" s="41" t="str">
        <f t="shared" si="6"/>
        <v/>
      </c>
      <c r="AA161" s="41" t="str">
        <f t="array" ref="AA161">if(or(F161=0,F161=""),"",((iferror(index(EPS!H:H,match(A161,EPS!A:A,0)),index(Ghosts!H:H,match(A161,Ghosts!A:A,0)))*1.2)+(iferror(index(EPS!I:I,match(A161,EPS!A:A,0)),index(Ghosts!I:I,match(A161,Ghosts!A:A,0)))*1.2)+(iferror(index(EPS!J:J,match(A161,EPS!A:A,0)),index(Ghosts!J:J,match(A161,Ghosts!A:A,0)))*1.5)+(iferror(index(EPS!K:K,match(A161,EPS!A:A,0)),index(Ghosts!K:K,match(A161,Ghosts!A:A,0)))*3)+(iferror(index(EPS!L:L,match(A161,EPS!A:A,0)),index(Ghosts!L:L,match(A161,Ghosts!A:A,0)))*3))*D161*(F161/48))</f>
        <v/>
      </c>
      <c r="AB161" s="42">
        <f t="shared" ref="AB161:AF161" si="165">if(iferror(search(AB$1,$I161),0)&gt;0,1,0)</f>
        <v>0</v>
      </c>
      <c r="AC161" s="42">
        <f t="shared" si="165"/>
        <v>1</v>
      </c>
      <c r="AD161" s="42">
        <f t="shared" si="165"/>
        <v>0</v>
      </c>
      <c r="AE161" s="42">
        <f t="shared" si="165"/>
        <v>0</v>
      </c>
      <c r="AF161" s="42">
        <f t="shared" si="165"/>
        <v>0</v>
      </c>
      <c r="AG161" s="25"/>
      <c r="AH161" s="25"/>
      <c r="AI161" s="25"/>
      <c r="AJ161" s="25"/>
      <c r="AK161" s="25"/>
      <c r="AL161" s="25"/>
    </row>
    <row r="162">
      <c r="A162" s="26" t="s">
        <v>579</v>
      </c>
      <c r="B162" s="25" t="str">
        <f t="array" ref="B162">iferror(index(FD!R:R,match($A162,FD!Q:Q,0)),index(DK!H:H,match($A162,DK!G:G,0)))</f>
        <v>MIL</v>
      </c>
      <c r="C162" s="25" t="str">
        <f t="array" ref="C162">iferror(index(FD!S:S,match($A162,FD!Q:Q,0)),index(DK!I:I,match($A162,DK!G:G,0)))</f>
        <v>CLE</v>
      </c>
      <c r="D162" s="28">
        <f t="array" ref="D162">((index(Pace!$B$2:$B$31,match($B162,Pace!$A$2:$A$31,0))*index(Pace!$B$2:$B$31,match($C162,Pace!$A$2:$A$31,0)))/Pace!$B$32)*1.025</f>
        <v>95.81273234</v>
      </c>
      <c r="E162" s="29">
        <f t="array" ref="E162">if(iferror(match($A162,Ghosts!A:A,0),0)&gt;0,0.18,((index(EPS!P:P,match($A162,EPS!A:A,0))*index(EPS!O:O,match($A162,EPS!A:A,0)))+(0.18*300))/(300+index(EPS!O:O,match($A162,EPS!A:A,0))))</f>
        <v>0.2469152542</v>
      </c>
      <c r="F162" s="30">
        <v>0.0</v>
      </c>
      <c r="G162" s="33"/>
      <c r="H162" s="34" t="str">
        <f t="shared" si="2"/>
        <v/>
      </c>
      <c r="I162" s="35" t="str">
        <f t="array" ref="I162">iferror(index(DK!A:A,match($A162,DK!G:G,0)),"")</f>
        <v>PF/C</v>
      </c>
      <c r="J162" s="36">
        <f t="array" ref="J162">iferror(index(DK!C:C,match($A162,DK!G:G,0)),"")</f>
        <v>4200</v>
      </c>
      <c r="K162" s="28" t="str">
        <f t="array" ref="K162">iferror(if(or(H162=0,H162=""),"",(H162/index(DK!C:C,match(A162,DK!G:G,0))*1000)),"")</f>
        <v/>
      </c>
      <c r="L162" s="28" t="str">
        <f t="array" ref="L162">iferror(if(or(H162="",H162=0),"",((H162^sqrt(3))/index(DK!C:C,match(A162,DK!G:G,0)))*100),"")</f>
        <v/>
      </c>
      <c r="M162" s="34" t="str">
        <f t="shared" si="3"/>
        <v/>
      </c>
      <c r="N162" s="35" t="str">
        <f t="array" ref="N162">iferror(index(FD!B:B,match($A162,FD!Q:Q,0)),"")</f>
        <v>C</v>
      </c>
      <c r="O162" s="36">
        <f t="array" ref="O162">iferror(index(FD!H:H,match($A162,FD!Q:Q,0)),"")</f>
        <v>3700</v>
      </c>
      <c r="P162" s="28" t="str">
        <f t="array" ref="P162">iferror(if(or(M162=0,M162=""),"",(M162/index(FD!H:H,match(A162,FD!Q:Q,0))*1000)),"")</f>
        <v/>
      </c>
      <c r="Q162" s="37" t="str">
        <f t="array" ref="Q162">iferror(if(or(M162="",M162=0),"",((M162^sqrt(3))/index(FD!H:H,match(A162,FD!Q:Q,0)))*100),"")</f>
        <v/>
      </c>
      <c r="R162" s="38" t="str">
        <f t="shared" si="4"/>
        <v/>
      </c>
      <c r="S162" s="39" t="str">
        <f t="array" ref="S162">if(R162="","", if(index(Index_of_Stuff!J:J,match(B162,Index_of_Stuff!F:F,0))&gt;0,(D162-index(Index_of_Stuff!J:J,match(B162,Index_of_Stuff!F:F,0)))*(R162/index(Index_of_Stuff!I:I,match(B162,Index_of_Stuff!F:F,0))),(D162/index(Index_of_Stuff!I:I,match(B162,Index_of_Stuff!F:F,0)))*R162))</f>
        <v/>
      </c>
      <c r="T162" s="40" t="str">
        <f t="array" ref="T162">if(or($F162=0,$F162=""),"", iferror(index(EPS!B:B,match($A162,EPS!$A:$A,0)),index(Ghosts!B:B,match($A162,Ghosts!$A:$A,0)))*($S162/(($F162/48)*$D162)/$E162))</f>
        <v/>
      </c>
      <c r="U162" s="40" t="str">
        <f t="array" ref="U162">if(or($F162=0,$F162=""),"", iferror(index(EPS!D:D,match($A162,EPS!$A:$A,0)),index(Ghosts!D:D,match($A162,Ghosts!$A:$A,0)))*($S162/(($F162/48)*$D162)/$E162))</f>
        <v/>
      </c>
      <c r="V162" s="40" t="str">
        <f t="array" ref="V162">if(or($F162=0,$F162=""),"", iferror(index(EPS!F:F,match($A162,EPS!$A:$A,0)),index(Ghosts!F:F,match($A162,Ghosts!$A:$A,0)))*($S162/(($F162/48)*$D162)/$E162))</f>
        <v/>
      </c>
      <c r="W162" s="40" t="str">
        <f t="array" ref="W162">if(or($F162=0,$F162=""),"", iferror(index(EPS!M:M,match($A162,EPS!$A:$A,0)),index(Ghosts!M:M,match($A162,Ghosts!$A:$A,0)))*($S162/(($F162/48)*$D162)/$E162))</f>
        <v/>
      </c>
      <c r="X162" s="39" t="str">
        <f t="shared" si="5"/>
        <v/>
      </c>
      <c r="Y162" s="41" t="str">
        <f t="array" ref="Y162">if(or(F162=0,F162=""),"",((iferror(index(EPS!H:H,match(A162,EPS!A:A,0)),index(Ghosts!H:H,match(A162,Ghosts!A:A,0)))*1.25)+(iferror(index(EPS!I:I,match(A162,EPS!A:A,0)),index(Ghosts!I:I,match(A162,Ghosts!A:A,0)))*1.25)+(iferror(index(EPS!J:J,match(A162,EPS!A:A,0)),index(Ghosts!J:J,match(A162,Ghosts!A:A,0)))*1.5)+(iferror(index(EPS!K:K,match(A162,EPS!A:A,0)),index(Ghosts!K:K,match(A162,Ghosts!A:A,0)))*2)+(iferror(index(EPS!L:L,match(A162,EPS!A:A,0)),index(Ghosts!L:L,match(A162,Ghosts!A:A,0)))*2))*D162*(F162/48))</f>
        <v/>
      </c>
      <c r="Z162" s="41" t="str">
        <f t="shared" si="6"/>
        <v/>
      </c>
      <c r="AA162" s="41" t="str">
        <f t="array" ref="AA162">if(or(F162=0,F162=""),"",((iferror(index(EPS!H:H,match(A162,EPS!A:A,0)),index(Ghosts!H:H,match(A162,Ghosts!A:A,0)))*1.2)+(iferror(index(EPS!I:I,match(A162,EPS!A:A,0)),index(Ghosts!I:I,match(A162,Ghosts!A:A,0)))*1.2)+(iferror(index(EPS!J:J,match(A162,EPS!A:A,0)),index(Ghosts!J:J,match(A162,Ghosts!A:A,0)))*1.5)+(iferror(index(EPS!K:K,match(A162,EPS!A:A,0)),index(Ghosts!K:K,match(A162,Ghosts!A:A,0)))*3)+(iferror(index(EPS!L:L,match(A162,EPS!A:A,0)),index(Ghosts!L:L,match(A162,Ghosts!A:A,0)))*3))*D162*(F162/48))</f>
        <v/>
      </c>
      <c r="AB162" s="42">
        <f t="shared" ref="AB162:AF162" si="166">if(iferror(search(AB$1,$I162),0)&gt;0,1,0)</f>
        <v>0</v>
      </c>
      <c r="AC162" s="42">
        <f t="shared" si="166"/>
        <v>0</v>
      </c>
      <c r="AD162" s="42">
        <f t="shared" si="166"/>
        <v>0</v>
      </c>
      <c r="AE162" s="42">
        <f t="shared" si="166"/>
        <v>1</v>
      </c>
      <c r="AF162" s="42">
        <f t="shared" si="166"/>
        <v>1</v>
      </c>
      <c r="AG162" s="25"/>
      <c r="AH162" s="25"/>
      <c r="AI162" s="25"/>
      <c r="AJ162" s="25"/>
      <c r="AK162" s="25"/>
      <c r="AL162" s="25"/>
    </row>
    <row r="163">
      <c r="A163" s="26" t="s">
        <v>580</v>
      </c>
      <c r="B163" s="25" t="str">
        <f t="array" ref="B163">iferror(index(FD!R:R,match($A163,FD!Q:Q,0)),index(DK!H:H,match($A163,DK!G:G,0)))</f>
        <v>MIL</v>
      </c>
      <c r="C163" s="25" t="str">
        <f t="array" ref="C163">iferror(index(FD!S:S,match($A163,FD!Q:Q,0)),index(DK!I:I,match($A163,DK!G:G,0)))</f>
        <v>CLE</v>
      </c>
      <c r="D163" s="28">
        <f t="array" ref="D163">((index(Pace!$B$2:$B$31,match($B163,Pace!$A$2:$A$31,0))*index(Pace!$B$2:$B$31,match($C163,Pace!$A$2:$A$31,0)))/Pace!$B$32)*1.025</f>
        <v>95.81273234</v>
      </c>
      <c r="E163" s="29">
        <f t="array" ref="E163">if(iferror(match($A163,Ghosts!A:A,0),0)&gt;0,0.18,((index(EPS!P:P,match($A163,EPS!A:A,0))*index(EPS!O:O,match($A163,EPS!A:A,0)))+(0.18*300))/(300+index(EPS!O:O,match($A163,EPS!A:A,0))))</f>
        <v>0.2599497569</v>
      </c>
      <c r="F163" s="30">
        <v>0.0</v>
      </c>
      <c r="G163" s="33"/>
      <c r="H163" s="34" t="str">
        <f t="shared" si="2"/>
        <v/>
      </c>
      <c r="I163" s="35" t="str">
        <f t="array" ref="I163">iferror(index(DK!A:A,match($A163,DK!G:G,0)),"")</f>
        <v>SF/PF</v>
      </c>
      <c r="J163" s="36">
        <f t="array" ref="J163">iferror(index(DK!C:C,match($A163,DK!G:G,0)),"")</f>
        <v>5000</v>
      </c>
      <c r="K163" s="28" t="str">
        <f t="array" ref="K163">iferror(if(or(H163=0,H163=""),"",(H163/index(DK!C:C,match(A163,DK!G:G,0))*1000)),"")</f>
        <v/>
      </c>
      <c r="L163" s="28" t="str">
        <f t="array" ref="L163">iferror(if(or(H163="",H163=0),"",((H163^sqrt(3))/index(DK!C:C,match(A163,DK!G:G,0)))*100),"")</f>
        <v/>
      </c>
      <c r="M163" s="34" t="str">
        <f t="shared" si="3"/>
        <v/>
      </c>
      <c r="N163" s="35" t="str">
        <f t="array" ref="N163">iferror(index(FD!B:B,match($A163,FD!Q:Q,0)),"")</f>
        <v/>
      </c>
      <c r="O163" s="36" t="str">
        <f t="array" ref="O163">iferror(index(FD!H:H,match($A163,FD!Q:Q,0)),"")</f>
        <v/>
      </c>
      <c r="P163" s="28" t="str">
        <f t="array" ref="P163">iferror(if(or(M163=0,M163=""),"",(M163/index(FD!H:H,match(A163,FD!Q:Q,0))*1000)),"")</f>
        <v/>
      </c>
      <c r="Q163" s="37" t="str">
        <f t="array" ref="Q163">iferror(if(or(M163="",M163=0),"",((M163^sqrt(3))/index(FD!H:H,match(A163,FD!Q:Q,0)))*100),"")</f>
        <v/>
      </c>
      <c r="R163" s="38" t="str">
        <f t="shared" si="4"/>
        <v/>
      </c>
      <c r="S163" s="39" t="str">
        <f t="array" ref="S163">if(R163="","", if(index(Index_of_Stuff!J:J,match(B163,Index_of_Stuff!F:F,0))&gt;0,(D163-index(Index_of_Stuff!J:J,match(B163,Index_of_Stuff!F:F,0)))*(R163/index(Index_of_Stuff!I:I,match(B163,Index_of_Stuff!F:F,0))),(D163/index(Index_of_Stuff!I:I,match(B163,Index_of_Stuff!F:F,0)))*R163))</f>
        <v/>
      </c>
      <c r="T163" s="40" t="str">
        <f t="array" ref="T163">if(or($F163=0,$F163=""),"", iferror(index(EPS!B:B,match($A163,EPS!$A:$A,0)),index(Ghosts!B:B,match($A163,Ghosts!$A:$A,0)))*($S163/(($F163/48)*$D163)/$E163))</f>
        <v/>
      </c>
      <c r="U163" s="40" t="str">
        <f t="array" ref="U163">if(or($F163=0,$F163=""),"", iferror(index(EPS!D:D,match($A163,EPS!$A:$A,0)),index(Ghosts!D:D,match($A163,Ghosts!$A:$A,0)))*($S163/(($F163/48)*$D163)/$E163))</f>
        <v/>
      </c>
      <c r="V163" s="40" t="str">
        <f t="array" ref="V163">if(or($F163=0,$F163=""),"", iferror(index(EPS!F:F,match($A163,EPS!$A:$A,0)),index(Ghosts!F:F,match($A163,Ghosts!$A:$A,0)))*($S163/(($F163/48)*$D163)/$E163))</f>
        <v/>
      </c>
      <c r="W163" s="40" t="str">
        <f t="array" ref="W163">if(or($F163=0,$F163=""),"", iferror(index(EPS!M:M,match($A163,EPS!$A:$A,0)),index(Ghosts!M:M,match($A163,Ghosts!$A:$A,0)))*($S163/(($F163/48)*$D163)/$E163))</f>
        <v/>
      </c>
      <c r="X163" s="39" t="str">
        <f t="shared" si="5"/>
        <v/>
      </c>
      <c r="Y163" s="41" t="str">
        <f t="array" ref="Y163">if(or(F163=0,F163=""),"",((iferror(index(EPS!H:H,match(A163,EPS!A:A,0)),index(Ghosts!H:H,match(A163,Ghosts!A:A,0)))*1.25)+(iferror(index(EPS!I:I,match(A163,EPS!A:A,0)),index(Ghosts!I:I,match(A163,Ghosts!A:A,0)))*1.25)+(iferror(index(EPS!J:J,match(A163,EPS!A:A,0)),index(Ghosts!J:J,match(A163,Ghosts!A:A,0)))*1.5)+(iferror(index(EPS!K:K,match(A163,EPS!A:A,0)),index(Ghosts!K:K,match(A163,Ghosts!A:A,0)))*2)+(iferror(index(EPS!L:L,match(A163,EPS!A:A,0)),index(Ghosts!L:L,match(A163,Ghosts!A:A,0)))*2))*D163*(F163/48))</f>
        <v/>
      </c>
      <c r="Z163" s="41" t="str">
        <f t="shared" si="6"/>
        <v/>
      </c>
      <c r="AA163" s="41" t="str">
        <f t="array" ref="AA163">if(or(F163=0,F163=""),"",((iferror(index(EPS!H:H,match(A163,EPS!A:A,0)),index(Ghosts!H:H,match(A163,Ghosts!A:A,0)))*1.2)+(iferror(index(EPS!I:I,match(A163,EPS!A:A,0)),index(Ghosts!I:I,match(A163,Ghosts!A:A,0)))*1.2)+(iferror(index(EPS!J:J,match(A163,EPS!A:A,0)),index(Ghosts!J:J,match(A163,Ghosts!A:A,0)))*1.5)+(iferror(index(EPS!K:K,match(A163,EPS!A:A,0)),index(Ghosts!K:K,match(A163,Ghosts!A:A,0)))*3)+(iferror(index(EPS!L:L,match(A163,EPS!A:A,0)),index(Ghosts!L:L,match(A163,Ghosts!A:A,0)))*3))*D163*(F163/48))</f>
        <v/>
      </c>
      <c r="AB163" s="42">
        <f t="shared" ref="AB163:AF163" si="167">if(iferror(search(AB$1,$I163),0)&gt;0,1,0)</f>
        <v>0</v>
      </c>
      <c r="AC163" s="42">
        <f t="shared" si="167"/>
        <v>0</v>
      </c>
      <c r="AD163" s="42">
        <f t="shared" si="167"/>
        <v>1</v>
      </c>
      <c r="AE163" s="42">
        <f t="shared" si="167"/>
        <v>1</v>
      </c>
      <c r="AF163" s="42">
        <f t="shared" si="167"/>
        <v>0</v>
      </c>
      <c r="AG163" s="25"/>
      <c r="AH163" s="25"/>
      <c r="AI163" s="25"/>
      <c r="AJ163" s="25"/>
      <c r="AK163" s="25"/>
      <c r="AL163" s="25"/>
    </row>
    <row r="164">
      <c r="A164" s="26" t="s">
        <v>581</v>
      </c>
      <c r="B164" s="25" t="str">
        <f t="array" ref="B164">iferror(index(FD!R:R,match($A164,FD!Q:Q,0)),index(DK!H:H,match($A164,DK!G:G,0)))</f>
        <v>MIL</v>
      </c>
      <c r="C164" s="25" t="str">
        <f t="array" ref="C164">iferror(index(FD!S:S,match($A164,FD!Q:Q,0)),index(DK!I:I,match($A164,DK!G:G,0)))</f>
        <v>CLE</v>
      </c>
      <c r="D164" s="28">
        <f t="array" ref="D164">((index(Pace!$B$2:$B$31,match($B164,Pace!$A$2:$A$31,0))*index(Pace!$B$2:$B$31,match($C164,Pace!$A$2:$A$31,0)))/Pace!$B$32)*1.025</f>
        <v>95.81273234</v>
      </c>
      <c r="E164" s="29">
        <f t="array" ref="E164">if(iferror(match($A164,Ghosts!A:A,0),0)&gt;0,0.18,((index(EPS!P:P,match($A164,EPS!A:A,0))*index(EPS!O:O,match($A164,EPS!A:A,0)))+(0.18*300))/(300+index(EPS!O:O,match($A164,EPS!A:A,0))))</f>
        <v>0.1203686073</v>
      </c>
      <c r="F164" s="30">
        <v>0.0</v>
      </c>
      <c r="G164" s="33"/>
      <c r="H164" s="34" t="str">
        <f t="shared" si="2"/>
        <v/>
      </c>
      <c r="I164" s="35" t="str">
        <f t="array" ref="I164">iferror(index(DK!A:A,match($A164,DK!G:G,0)),"")</f>
        <v>PG/SG</v>
      </c>
      <c r="J164" s="36">
        <f t="array" ref="J164">iferror(index(DK!C:C,match($A164,DK!G:G,0)),"")</f>
        <v>3000</v>
      </c>
      <c r="K164" s="28" t="str">
        <f t="array" ref="K164">iferror(if(or(H164=0,H164=""),"",(H164/index(DK!C:C,match(A164,DK!G:G,0))*1000)),"")</f>
        <v/>
      </c>
      <c r="L164" s="28" t="str">
        <f t="array" ref="L164">iferror(if(or(H164="",H164=0),"",((H164^sqrt(3))/index(DK!C:C,match(A164,DK!G:G,0)))*100),"")</f>
        <v/>
      </c>
      <c r="M164" s="34" t="str">
        <f t="shared" si="3"/>
        <v/>
      </c>
      <c r="N164" s="35" t="str">
        <f t="array" ref="N164">iferror(index(FD!B:B,match($A164,FD!Q:Q,0)),"")</f>
        <v>SG</v>
      </c>
      <c r="O164" s="36">
        <f t="array" ref="O164">iferror(index(FD!H:H,match($A164,FD!Q:Q,0)),"")</f>
        <v>3000</v>
      </c>
      <c r="P164" s="28" t="str">
        <f t="array" ref="P164">iferror(if(or(M164=0,M164=""),"",(M164/index(FD!H:H,match(A164,FD!Q:Q,0))*1000)),"")</f>
        <v/>
      </c>
      <c r="Q164" s="37" t="str">
        <f t="array" ref="Q164">iferror(if(or(M164="",M164=0),"",((M164^sqrt(3))/index(FD!H:H,match(A164,FD!Q:Q,0)))*100),"")</f>
        <v/>
      </c>
      <c r="R164" s="38" t="str">
        <f t="shared" si="4"/>
        <v/>
      </c>
      <c r="S164" s="39" t="str">
        <f t="array" ref="S164">if(R164="","", if(index(Index_of_Stuff!J:J,match(B164,Index_of_Stuff!F:F,0))&gt;0,(D164-index(Index_of_Stuff!J:J,match(B164,Index_of_Stuff!F:F,0)))*(R164/index(Index_of_Stuff!I:I,match(B164,Index_of_Stuff!F:F,0))),(D164/index(Index_of_Stuff!I:I,match(B164,Index_of_Stuff!F:F,0)))*R164))</f>
        <v/>
      </c>
      <c r="T164" s="40" t="str">
        <f t="array" ref="T164">if(or($F164=0,$F164=""),"", iferror(index(EPS!B:B,match($A164,EPS!$A:$A,0)),index(Ghosts!B:B,match($A164,Ghosts!$A:$A,0)))*($S164/(($F164/48)*$D164)/$E164))</f>
        <v/>
      </c>
      <c r="U164" s="40" t="str">
        <f t="array" ref="U164">if(or($F164=0,$F164=""),"", iferror(index(EPS!D:D,match($A164,EPS!$A:$A,0)),index(Ghosts!D:D,match($A164,Ghosts!$A:$A,0)))*($S164/(($F164/48)*$D164)/$E164))</f>
        <v/>
      </c>
      <c r="V164" s="40" t="str">
        <f t="array" ref="V164">if(or($F164=0,$F164=""),"", iferror(index(EPS!F:F,match($A164,EPS!$A:$A,0)),index(Ghosts!F:F,match($A164,Ghosts!$A:$A,0)))*($S164/(($F164/48)*$D164)/$E164))</f>
        <v/>
      </c>
      <c r="W164" s="40" t="str">
        <f t="array" ref="W164">if(or($F164=0,$F164=""),"", iferror(index(EPS!M:M,match($A164,EPS!$A:$A,0)),index(Ghosts!M:M,match($A164,Ghosts!$A:$A,0)))*($S164/(($F164/48)*$D164)/$E164))</f>
        <v/>
      </c>
      <c r="X164" s="39" t="str">
        <f t="shared" si="5"/>
        <v/>
      </c>
      <c r="Y164" s="41" t="str">
        <f t="array" ref="Y164">if(or(F164=0,F164=""),"",((iferror(index(EPS!H:H,match(A164,EPS!A:A,0)),index(Ghosts!H:H,match(A164,Ghosts!A:A,0)))*1.25)+(iferror(index(EPS!I:I,match(A164,EPS!A:A,0)),index(Ghosts!I:I,match(A164,Ghosts!A:A,0)))*1.25)+(iferror(index(EPS!J:J,match(A164,EPS!A:A,0)),index(Ghosts!J:J,match(A164,Ghosts!A:A,0)))*1.5)+(iferror(index(EPS!K:K,match(A164,EPS!A:A,0)),index(Ghosts!K:K,match(A164,Ghosts!A:A,0)))*2)+(iferror(index(EPS!L:L,match(A164,EPS!A:A,0)),index(Ghosts!L:L,match(A164,Ghosts!A:A,0)))*2))*D164*(F164/48))</f>
        <v/>
      </c>
      <c r="Z164" s="41" t="str">
        <f t="shared" si="6"/>
        <v/>
      </c>
      <c r="AA164" s="41" t="str">
        <f t="array" ref="AA164">if(or(F164=0,F164=""),"",((iferror(index(EPS!H:H,match(A164,EPS!A:A,0)),index(Ghosts!H:H,match(A164,Ghosts!A:A,0)))*1.2)+(iferror(index(EPS!I:I,match(A164,EPS!A:A,0)),index(Ghosts!I:I,match(A164,Ghosts!A:A,0)))*1.2)+(iferror(index(EPS!J:J,match(A164,EPS!A:A,0)),index(Ghosts!J:J,match(A164,Ghosts!A:A,0)))*1.5)+(iferror(index(EPS!K:K,match(A164,EPS!A:A,0)),index(Ghosts!K:K,match(A164,Ghosts!A:A,0)))*3)+(iferror(index(EPS!L:L,match(A164,EPS!A:A,0)),index(Ghosts!L:L,match(A164,Ghosts!A:A,0)))*3))*D164*(F164/48))</f>
        <v/>
      </c>
      <c r="AB164" s="42">
        <f t="shared" ref="AB164:AF164" si="168">if(iferror(search(AB$1,$I164),0)&gt;0,1,0)</f>
        <v>1</v>
      </c>
      <c r="AC164" s="42">
        <f t="shared" si="168"/>
        <v>1</v>
      </c>
      <c r="AD164" s="42">
        <f t="shared" si="168"/>
        <v>0</v>
      </c>
      <c r="AE164" s="42">
        <f t="shared" si="168"/>
        <v>0</v>
      </c>
      <c r="AF164" s="42">
        <f t="shared" si="168"/>
        <v>0</v>
      </c>
      <c r="AG164" s="25"/>
      <c r="AH164" s="25"/>
      <c r="AI164" s="25"/>
      <c r="AJ164" s="25"/>
      <c r="AK164" s="25"/>
      <c r="AL164" s="25"/>
    </row>
    <row r="165">
      <c r="A165" s="26" t="s">
        <v>582</v>
      </c>
      <c r="B165" s="25" t="str">
        <f t="array" ref="B165">iferror(index(FD!R:R,match($A165,FD!Q:Q,0)),index(DK!H:H,match($A165,DK!G:G,0)))</f>
        <v>MIL</v>
      </c>
      <c r="C165" s="25" t="str">
        <f t="array" ref="C165">iferror(index(FD!S:S,match($A165,FD!Q:Q,0)),index(DK!I:I,match($A165,DK!G:G,0)))</f>
        <v>CLE</v>
      </c>
      <c r="D165" s="28">
        <f t="array" ref="D165">((index(Pace!$B$2:$B$31,match($B165,Pace!$A$2:$A$31,0))*index(Pace!$B$2:$B$31,match($C165,Pace!$A$2:$A$31,0)))/Pace!$B$32)*1.025</f>
        <v>95.81273234</v>
      </c>
      <c r="E165" s="29">
        <f t="array" ref="E165">if(iferror(match($A165,Ghosts!A:A,0),0)&gt;0,0.18,((index(EPS!P:P,match($A165,EPS!A:A,0))*index(EPS!O:O,match($A165,EPS!A:A,0)))+(0.18*300))/(300+index(EPS!O:O,match($A165,EPS!A:A,0))))</f>
        <v>0.1760478469</v>
      </c>
      <c r="F165" s="30">
        <v>0.0</v>
      </c>
      <c r="G165" s="33"/>
      <c r="H165" s="34" t="str">
        <f t="shared" si="2"/>
        <v/>
      </c>
      <c r="I165" s="35" t="str">
        <f t="array" ref="I165">iferror(index(DK!A:A,match($A165,DK!G:G,0)),"")</f>
        <v>PF</v>
      </c>
      <c r="J165" s="36">
        <f t="array" ref="J165">iferror(index(DK!C:C,match($A165,DK!G:G,0)),"")</f>
        <v>3000</v>
      </c>
      <c r="K165" s="28" t="str">
        <f t="array" ref="K165">iferror(if(or(H165=0,H165=""),"",(H165/index(DK!C:C,match(A165,DK!G:G,0))*1000)),"")</f>
        <v/>
      </c>
      <c r="L165" s="28" t="str">
        <f t="array" ref="L165">iferror(if(or(H165="",H165=0),"",((H165^sqrt(3))/index(DK!C:C,match(A165,DK!G:G,0)))*100),"")</f>
        <v/>
      </c>
      <c r="M165" s="34" t="str">
        <f t="shared" si="3"/>
        <v/>
      </c>
      <c r="N165" s="35" t="str">
        <f t="array" ref="N165">iferror(index(FD!B:B,match($A165,FD!Q:Q,0)),"")</f>
        <v>PF</v>
      </c>
      <c r="O165" s="36">
        <f t="array" ref="O165">iferror(index(FD!H:H,match($A165,FD!Q:Q,0)),"")</f>
        <v>3000</v>
      </c>
      <c r="P165" s="28" t="str">
        <f t="array" ref="P165">iferror(if(or(M165=0,M165=""),"",(M165/index(FD!H:H,match(A165,FD!Q:Q,0))*1000)),"")</f>
        <v/>
      </c>
      <c r="Q165" s="37" t="str">
        <f t="array" ref="Q165">iferror(if(or(M165="",M165=0),"",((M165^sqrt(3))/index(FD!H:H,match(A165,FD!Q:Q,0)))*100),"")</f>
        <v/>
      </c>
      <c r="R165" s="38" t="str">
        <f t="shared" si="4"/>
        <v/>
      </c>
      <c r="S165" s="39" t="str">
        <f t="array" ref="S165">if(R165="","", if(index(Index_of_Stuff!J:J,match(B165,Index_of_Stuff!F:F,0))&gt;0,(D165-index(Index_of_Stuff!J:J,match(B165,Index_of_Stuff!F:F,0)))*(R165/index(Index_of_Stuff!I:I,match(B165,Index_of_Stuff!F:F,0))),(D165/index(Index_of_Stuff!I:I,match(B165,Index_of_Stuff!F:F,0)))*R165))</f>
        <v/>
      </c>
      <c r="T165" s="40" t="str">
        <f t="array" ref="T165">if(or($F165=0,$F165=""),"", iferror(index(EPS!B:B,match($A165,EPS!$A:$A,0)),index(Ghosts!B:B,match($A165,Ghosts!$A:$A,0)))*($S165/(($F165/48)*$D165)/$E165))</f>
        <v/>
      </c>
      <c r="U165" s="40" t="str">
        <f t="array" ref="U165">if(or($F165=0,$F165=""),"", iferror(index(EPS!D:D,match($A165,EPS!$A:$A,0)),index(Ghosts!D:D,match($A165,Ghosts!$A:$A,0)))*($S165/(($F165/48)*$D165)/$E165))</f>
        <v/>
      </c>
      <c r="V165" s="40" t="str">
        <f t="array" ref="V165">if(or($F165=0,$F165=""),"", iferror(index(EPS!F:F,match($A165,EPS!$A:$A,0)),index(Ghosts!F:F,match($A165,Ghosts!$A:$A,0)))*($S165/(($F165/48)*$D165)/$E165))</f>
        <v/>
      </c>
      <c r="W165" s="40" t="str">
        <f t="array" ref="W165">if(or($F165=0,$F165=""),"", iferror(index(EPS!M:M,match($A165,EPS!$A:$A,0)),index(Ghosts!M:M,match($A165,Ghosts!$A:$A,0)))*($S165/(($F165/48)*$D165)/$E165))</f>
        <v/>
      </c>
      <c r="X165" s="39" t="str">
        <f t="shared" si="5"/>
        <v/>
      </c>
      <c r="Y165" s="41" t="str">
        <f t="array" ref="Y165">if(or(F165=0,F165=""),"",((iferror(index(EPS!H:H,match(A165,EPS!A:A,0)),index(Ghosts!H:H,match(A165,Ghosts!A:A,0)))*1.25)+(iferror(index(EPS!I:I,match(A165,EPS!A:A,0)),index(Ghosts!I:I,match(A165,Ghosts!A:A,0)))*1.25)+(iferror(index(EPS!J:J,match(A165,EPS!A:A,0)),index(Ghosts!J:J,match(A165,Ghosts!A:A,0)))*1.5)+(iferror(index(EPS!K:K,match(A165,EPS!A:A,0)),index(Ghosts!K:K,match(A165,Ghosts!A:A,0)))*2)+(iferror(index(EPS!L:L,match(A165,EPS!A:A,0)),index(Ghosts!L:L,match(A165,Ghosts!A:A,0)))*2))*D165*(F165/48))</f>
        <v/>
      </c>
      <c r="Z165" s="41" t="str">
        <f t="shared" si="6"/>
        <v/>
      </c>
      <c r="AA165" s="41" t="str">
        <f t="array" ref="AA165">if(or(F165=0,F165=""),"",((iferror(index(EPS!H:H,match(A165,EPS!A:A,0)),index(Ghosts!H:H,match(A165,Ghosts!A:A,0)))*1.2)+(iferror(index(EPS!I:I,match(A165,EPS!A:A,0)),index(Ghosts!I:I,match(A165,Ghosts!A:A,0)))*1.2)+(iferror(index(EPS!J:J,match(A165,EPS!A:A,0)),index(Ghosts!J:J,match(A165,Ghosts!A:A,0)))*1.5)+(iferror(index(EPS!K:K,match(A165,EPS!A:A,0)),index(Ghosts!K:K,match(A165,Ghosts!A:A,0)))*3)+(iferror(index(EPS!L:L,match(A165,EPS!A:A,0)),index(Ghosts!L:L,match(A165,Ghosts!A:A,0)))*3))*D165*(F165/48))</f>
        <v/>
      </c>
      <c r="AB165" s="42">
        <f t="shared" ref="AB165:AF165" si="169">if(iferror(search(AB$1,$I165),0)&gt;0,1,0)</f>
        <v>0</v>
      </c>
      <c r="AC165" s="42">
        <f t="shared" si="169"/>
        <v>0</v>
      </c>
      <c r="AD165" s="42">
        <f t="shared" si="169"/>
        <v>0</v>
      </c>
      <c r="AE165" s="42">
        <f t="shared" si="169"/>
        <v>1</v>
      </c>
      <c r="AF165" s="42">
        <f t="shared" si="169"/>
        <v>0</v>
      </c>
      <c r="AG165" s="25"/>
      <c r="AH165" s="25"/>
      <c r="AI165" s="25"/>
      <c r="AJ165" s="25"/>
      <c r="AK165" s="25"/>
      <c r="AL165" s="25"/>
    </row>
    <row r="166">
      <c r="A166" s="26" t="s">
        <v>583</v>
      </c>
      <c r="B166" s="25" t="str">
        <f t="array" ref="B166">iferror(index(FD!R:R,match($A166,FD!Q:Q,0)),index(DK!H:H,match($A166,DK!G:G,0)))</f>
        <v>MIL</v>
      </c>
      <c r="C166" s="25" t="str">
        <f t="array" ref="C166">iferror(index(FD!S:S,match($A166,FD!Q:Q,0)),index(DK!I:I,match($A166,DK!G:G,0)))</f>
        <v>CLE</v>
      </c>
      <c r="D166" s="28">
        <f t="array" ref="D166">((index(Pace!$B$2:$B$31,match($B166,Pace!$A$2:$A$31,0))*index(Pace!$B$2:$B$31,match($C166,Pace!$A$2:$A$31,0)))/Pace!$B$32)*1.025</f>
        <v>95.81273234</v>
      </c>
      <c r="E166" s="29">
        <f t="array" ref="E166">if(iferror(match($A166,Ghosts!A:A,0),0)&gt;0,0.18,((index(EPS!P:P,match($A166,EPS!A:A,0))*index(EPS!O:O,match($A166,EPS!A:A,0)))+(0.18*300))/(300+index(EPS!O:O,match($A166,EPS!A:A,0))))</f>
        <v>0.1800936556</v>
      </c>
      <c r="F166" s="30">
        <v>0.0</v>
      </c>
      <c r="G166" s="33"/>
      <c r="H166" s="34" t="str">
        <f t="shared" si="2"/>
        <v/>
      </c>
      <c r="I166" s="35" t="str">
        <f t="array" ref="I166">iferror(index(DK!A:A,match($A166,DK!G:G,0)),"")</f>
        <v>SG</v>
      </c>
      <c r="J166" s="36">
        <f t="array" ref="J166">iferror(index(DK!C:C,match($A166,DK!G:G,0)),"")</f>
        <v>3000</v>
      </c>
      <c r="K166" s="28" t="str">
        <f t="array" ref="K166">iferror(if(or(H166=0,H166=""),"",(H166/index(DK!C:C,match(A166,DK!G:G,0))*1000)),"")</f>
        <v/>
      </c>
      <c r="L166" s="28" t="str">
        <f t="array" ref="L166">iferror(if(or(H166="",H166=0),"",((H166^sqrt(3))/index(DK!C:C,match(A166,DK!G:G,0)))*100),"")</f>
        <v/>
      </c>
      <c r="M166" s="34" t="str">
        <f t="shared" si="3"/>
        <v/>
      </c>
      <c r="N166" s="35" t="str">
        <f t="array" ref="N166">iferror(index(FD!B:B,match($A166,FD!Q:Q,0)),"")</f>
        <v>SG</v>
      </c>
      <c r="O166" s="36">
        <f t="array" ref="O166">iferror(index(FD!H:H,match($A166,FD!Q:Q,0)),"")</f>
        <v>3000</v>
      </c>
      <c r="P166" s="28" t="str">
        <f t="array" ref="P166">iferror(if(or(M166=0,M166=""),"",(M166/index(FD!H:H,match(A166,FD!Q:Q,0))*1000)),"")</f>
        <v/>
      </c>
      <c r="Q166" s="37" t="str">
        <f t="array" ref="Q166">iferror(if(or(M166="",M166=0),"",((M166^sqrt(3))/index(FD!H:H,match(A166,FD!Q:Q,0)))*100),"")</f>
        <v/>
      </c>
      <c r="R166" s="38" t="str">
        <f t="shared" si="4"/>
        <v/>
      </c>
      <c r="S166" s="39" t="str">
        <f t="array" ref="S166">if(R166="","", if(index(Index_of_Stuff!J:J,match(B166,Index_of_Stuff!F:F,0))&gt;0,(D166-index(Index_of_Stuff!J:J,match(B166,Index_of_Stuff!F:F,0)))*(R166/index(Index_of_Stuff!I:I,match(B166,Index_of_Stuff!F:F,0))),(D166/index(Index_of_Stuff!I:I,match(B166,Index_of_Stuff!F:F,0)))*R166))</f>
        <v/>
      </c>
      <c r="T166" s="40" t="str">
        <f t="array" ref="T166">if(or($F166=0,$F166=""),"", iferror(index(EPS!B:B,match($A166,EPS!$A:$A,0)),index(Ghosts!B:B,match($A166,Ghosts!$A:$A,0)))*($S166/(($F166/48)*$D166)/$E166))</f>
        <v/>
      </c>
      <c r="U166" s="40" t="str">
        <f t="array" ref="U166">if(or($F166=0,$F166=""),"", iferror(index(EPS!D:D,match($A166,EPS!$A:$A,0)),index(Ghosts!D:D,match($A166,Ghosts!$A:$A,0)))*($S166/(($F166/48)*$D166)/$E166))</f>
        <v/>
      </c>
      <c r="V166" s="40" t="str">
        <f t="array" ref="V166">if(or($F166=0,$F166=""),"", iferror(index(EPS!F:F,match($A166,EPS!$A:$A,0)),index(Ghosts!F:F,match($A166,Ghosts!$A:$A,0)))*($S166/(($F166/48)*$D166)/$E166))</f>
        <v/>
      </c>
      <c r="W166" s="40" t="str">
        <f t="array" ref="W166">if(or($F166=0,$F166=""),"", iferror(index(EPS!M:M,match($A166,EPS!$A:$A,0)),index(Ghosts!M:M,match($A166,Ghosts!$A:$A,0)))*($S166/(($F166/48)*$D166)/$E166))</f>
        <v/>
      </c>
      <c r="X166" s="39" t="str">
        <f t="shared" si="5"/>
        <v/>
      </c>
      <c r="Y166" s="41" t="str">
        <f t="array" ref="Y166">if(or(F166=0,F166=""),"",((iferror(index(EPS!H:H,match(A166,EPS!A:A,0)),index(Ghosts!H:H,match(A166,Ghosts!A:A,0)))*1.25)+(iferror(index(EPS!I:I,match(A166,EPS!A:A,0)),index(Ghosts!I:I,match(A166,Ghosts!A:A,0)))*1.25)+(iferror(index(EPS!J:J,match(A166,EPS!A:A,0)),index(Ghosts!J:J,match(A166,Ghosts!A:A,0)))*1.5)+(iferror(index(EPS!K:K,match(A166,EPS!A:A,0)),index(Ghosts!K:K,match(A166,Ghosts!A:A,0)))*2)+(iferror(index(EPS!L:L,match(A166,EPS!A:A,0)),index(Ghosts!L:L,match(A166,Ghosts!A:A,0)))*2))*D166*(F166/48))</f>
        <v/>
      </c>
      <c r="Z166" s="41" t="str">
        <f t="shared" si="6"/>
        <v/>
      </c>
      <c r="AA166" s="41" t="str">
        <f t="array" ref="AA166">if(or(F166=0,F166=""),"",((iferror(index(EPS!H:H,match(A166,EPS!A:A,0)),index(Ghosts!H:H,match(A166,Ghosts!A:A,0)))*1.2)+(iferror(index(EPS!I:I,match(A166,EPS!A:A,0)),index(Ghosts!I:I,match(A166,Ghosts!A:A,0)))*1.2)+(iferror(index(EPS!J:J,match(A166,EPS!A:A,0)),index(Ghosts!J:J,match(A166,Ghosts!A:A,0)))*1.5)+(iferror(index(EPS!K:K,match(A166,EPS!A:A,0)),index(Ghosts!K:K,match(A166,Ghosts!A:A,0)))*3)+(iferror(index(EPS!L:L,match(A166,EPS!A:A,0)),index(Ghosts!L:L,match(A166,Ghosts!A:A,0)))*3))*D166*(F166/48))</f>
        <v/>
      </c>
      <c r="AB166" s="42">
        <f t="shared" ref="AB166:AF166" si="170">if(iferror(search(AB$1,$I166),0)&gt;0,1,0)</f>
        <v>0</v>
      </c>
      <c r="AC166" s="42">
        <f t="shared" si="170"/>
        <v>1</v>
      </c>
      <c r="AD166" s="42">
        <f t="shared" si="170"/>
        <v>0</v>
      </c>
      <c r="AE166" s="42">
        <f t="shared" si="170"/>
        <v>0</v>
      </c>
      <c r="AF166" s="42">
        <f t="shared" si="170"/>
        <v>0</v>
      </c>
      <c r="AG166" s="25"/>
      <c r="AH166" s="25"/>
      <c r="AI166" s="25"/>
      <c r="AJ166" s="25"/>
      <c r="AK166" s="25"/>
      <c r="AL166" s="25"/>
    </row>
    <row r="167">
      <c r="A167" s="26" t="s">
        <v>530</v>
      </c>
      <c r="B167" s="25" t="str">
        <f t="array" ref="B167">iferror(index(FD!R:R,match($A167,FD!Q:Q,0)),index(DK!H:H,match($A167,DK!G:G,0)))</f>
        <v>NOP</v>
      </c>
      <c r="C167" s="25" t="str">
        <f t="array" ref="C167">iferror(index(FD!S:S,match($A167,FD!Q:Q,0)),index(DK!I:I,match($A167,DK!G:G,0)))</f>
        <v>IND</v>
      </c>
      <c r="D167" s="28">
        <f t="array" ref="D167">((index(Pace!$B$2:$B$31,match($B167,Pace!$A$2:$A$31,0))*index(Pace!$B$2:$B$31,match($C167,Pace!$A$2:$A$31,0)))/Pace!$B$32)*1.025</f>
        <v>101.1276177</v>
      </c>
      <c r="E167" s="29">
        <f t="array" ref="E167">if(iferror(match($A167,Ghosts!A:A,0),0)&gt;0,0.18,((index(EPS!P:P,match($A167,EPS!A:A,0))*index(EPS!O:O,match($A167,EPS!A:A,0)))+(0.18*300))/(300+index(EPS!O:O,match($A167,EPS!A:A,0))))</f>
        <v>0.3010626461</v>
      </c>
      <c r="F167" s="30">
        <v>36.0</v>
      </c>
      <c r="G167" s="33"/>
      <c r="H167" s="34">
        <f t="shared" si="2"/>
        <v>49.89587584</v>
      </c>
      <c r="I167" s="35" t="str">
        <f t="array" ref="I167">iferror(index(DK!A:A,match($A167,DK!G:G,0)),"")</f>
        <v>PF/C</v>
      </c>
      <c r="J167" s="36">
        <f t="array" ref="J167">iferror(index(DK!C:C,match($A167,DK!G:G,0)),"")</f>
        <v>11200</v>
      </c>
      <c r="K167" s="28">
        <f t="array" ref="K167">iferror(if(or(H167=0,H167=""),"",(H167/index(DK!C:C,match(A167,DK!G:G,0))*1000)),"")</f>
        <v>4.454988914</v>
      </c>
      <c r="L167" s="28">
        <f t="array" ref="L167">iferror(if(or(H167="",H167=0),"",((H167^sqrt(3))/index(DK!C:C,match(A167,DK!G:G,0)))*100),"")</f>
        <v>7.796796988</v>
      </c>
      <c r="M167" s="34">
        <f t="shared" si="3"/>
        <v>51.52956772</v>
      </c>
      <c r="N167" s="35" t="str">
        <f t="array" ref="N167">iferror(index(FD!B:B,match($A167,FD!Q:Q,0)),"")</f>
        <v>PF</v>
      </c>
      <c r="O167" s="36">
        <f t="array" ref="O167">iferror(index(FD!H:H,match($A167,FD!Q:Q,0)),"")</f>
        <v>11700</v>
      </c>
      <c r="P167" s="28">
        <f t="array" ref="P167">iferror(if(or(M167=0,M167=""),"",(M167/index(FD!H:H,match(A167,FD!Q:Q,0))*1000)),"")</f>
        <v>4.404236557</v>
      </c>
      <c r="Q167" s="37">
        <f t="array" ref="Q167">iferror(if(or(M167="",M167=0),"",((M167^sqrt(3))/index(FD!H:H,match(A167,FD!Q:Q,0)))*100),"")</f>
        <v>7.891925563</v>
      </c>
      <c r="R167" s="38">
        <f t="shared" si="4"/>
        <v>25.00862238</v>
      </c>
      <c r="S167" s="39">
        <f t="array" ref="S167">if(R167="","", if(index(Index_of_Stuff!J:J,match(B167,Index_of_Stuff!F:F,0))&gt;0,(D167-index(Index_of_Stuff!J:J,match(B167,Index_of_Stuff!F:F,0)))*(R167/index(Index_of_Stuff!I:I,match(B167,Index_of_Stuff!F:F,0))),(D167/index(Index_of_Stuff!I:I,match(B167,Index_of_Stuff!F:F,0)))*R167))</f>
        <v>22.35586881</v>
      </c>
      <c r="T167" s="40">
        <f t="array" ref="T167">if(or($F167=0,$F167=""),"", iferror(index(EPS!B:B,match($A167,EPS!$A:$A,0)),index(Ghosts!B:B,match($A167,Ghosts!$A:$A,0)))*($S167/(($F167/48)*$D167)/$E167))</f>
        <v>0.1241431873</v>
      </c>
      <c r="U167" s="40">
        <f t="array" ref="U167">if(or($F167=0,$F167=""),"", iferror(index(EPS!D:D,match($A167,EPS!$A:$A,0)),index(Ghosts!D:D,match($A167,Ghosts!$A:$A,0)))*($S167/(($F167/48)*$D167)/$E167))</f>
        <v>0.005580569146</v>
      </c>
      <c r="V167" s="40">
        <f t="array" ref="V167">if(or($F167=0,$F167=""),"", iferror(index(EPS!F:F,match($A167,EPS!$A:$A,0)),index(Ghosts!F:F,match($A167,Ghosts!$A:$A,0)))*($S167/(($F167/48)*$D167)/$E167))</f>
        <v>0.08028187192</v>
      </c>
      <c r="W167" s="40">
        <f t="array" ref="W167">if(or($F167=0,$F167=""),"", iferror(index(EPS!M:M,match($A167,EPS!$A:$A,0)),index(Ghosts!M:M,match($A167,Ghosts!$A:$A,0)))*($S167/(($F167/48)*$D167)/$E167))</f>
        <v>0.02663008434</v>
      </c>
      <c r="X167" s="39">
        <f t="shared" si="5"/>
        <v>25.39202202</v>
      </c>
      <c r="Y167" s="41">
        <f t="array" ref="Y167">if(or(F167=0,F167=""),"",((iferror(index(EPS!H:H,match(A167,EPS!A:A,0)),index(Ghosts!H:H,match(A167,Ghosts!A:A,0)))*1.25)+(iferror(index(EPS!I:I,match(A167,EPS!A:A,0)),index(Ghosts!I:I,match(A167,Ghosts!A:A,0)))*1.25)+(iferror(index(EPS!J:J,match(A167,EPS!A:A,0)),index(Ghosts!J:J,match(A167,Ghosts!A:A,0)))*1.5)+(iferror(index(EPS!K:K,match(A167,EPS!A:A,0)),index(Ghosts!K:K,match(A167,Ghosts!A:A,0)))*2)+(iferror(index(EPS!L:L,match(A167,EPS!A:A,0)),index(Ghosts!L:L,match(A167,Ghosts!A:A,0)))*2))*D167*(F167/48))</f>
        <v>24.50385382</v>
      </c>
      <c r="Z167" s="41">
        <f t="shared" si="6"/>
        <v>24.17050202</v>
      </c>
      <c r="AA167" s="41">
        <f t="array" ref="AA167">if(or(F167=0,F167=""),"",((iferror(index(EPS!H:H,match(A167,EPS!A:A,0)),index(Ghosts!H:H,match(A167,Ghosts!A:A,0)))*1.2)+(iferror(index(EPS!I:I,match(A167,EPS!A:A,0)),index(Ghosts!I:I,match(A167,Ghosts!A:A,0)))*1.2)+(iferror(index(EPS!J:J,match(A167,EPS!A:A,0)),index(Ghosts!J:J,match(A167,Ghosts!A:A,0)))*1.5)+(iferror(index(EPS!K:K,match(A167,EPS!A:A,0)),index(Ghosts!K:K,match(A167,Ghosts!A:A,0)))*3)+(iferror(index(EPS!L:L,match(A167,EPS!A:A,0)),index(Ghosts!L:L,match(A167,Ghosts!A:A,0)))*3))*D167*(F167/48))</f>
        <v>27.3590657</v>
      </c>
      <c r="AB167" s="42">
        <f t="shared" ref="AB167:AF167" si="171">if(iferror(search(AB$1,$I167),0)&gt;0,1,0)</f>
        <v>0</v>
      </c>
      <c r="AC167" s="42">
        <f t="shared" si="171"/>
        <v>0</v>
      </c>
      <c r="AD167" s="42">
        <f t="shared" si="171"/>
        <v>0</v>
      </c>
      <c r="AE167" s="42">
        <f t="shared" si="171"/>
        <v>1</v>
      </c>
      <c r="AF167" s="42">
        <f t="shared" si="171"/>
        <v>1</v>
      </c>
      <c r="AG167" s="25"/>
      <c r="AH167" s="25"/>
      <c r="AI167" s="25"/>
      <c r="AJ167" s="25"/>
      <c r="AK167" s="25"/>
      <c r="AL167" s="25"/>
    </row>
    <row r="168">
      <c r="A168" s="26" t="s">
        <v>531</v>
      </c>
      <c r="B168" s="25" t="str">
        <f t="array" ref="B168">iferror(index(FD!R:R,match($A168,FD!Q:Q,0)),index(DK!H:H,match($A168,DK!G:G,0)))</f>
        <v>NOP</v>
      </c>
      <c r="C168" s="25" t="str">
        <f t="array" ref="C168">iferror(index(FD!S:S,match($A168,FD!Q:Q,0)),index(DK!I:I,match($A168,DK!G:G,0)))</f>
        <v>IND</v>
      </c>
      <c r="D168" s="28">
        <f t="array" ref="D168">((index(Pace!$B$2:$B$31,match($B168,Pace!$A$2:$A$31,0))*index(Pace!$B$2:$B$31,match($C168,Pace!$A$2:$A$31,0)))/Pace!$B$32)*1.025</f>
        <v>101.1276177</v>
      </c>
      <c r="E168" s="29">
        <f t="array" ref="E168">if(iferror(match($A168,Ghosts!A:A,0),0)&gt;0,0.18,((index(EPS!P:P,match($A168,EPS!A:A,0))*index(EPS!O:O,match($A168,EPS!A:A,0)))+(0.18*300))/(300+index(EPS!O:O,match($A168,EPS!A:A,0))))</f>
        <v>0.3432690355</v>
      </c>
      <c r="F168" s="30">
        <v>36.0</v>
      </c>
      <c r="G168" s="32"/>
      <c r="H168" s="34">
        <f t="shared" si="2"/>
        <v>52.8824151</v>
      </c>
      <c r="I168" s="35" t="str">
        <f t="array" ref="I168">iferror(index(DK!A:A,match($A168,DK!G:G,0)),"")</f>
        <v>PF/C</v>
      </c>
      <c r="J168" s="36">
        <f t="array" ref="J168">iferror(index(DK!C:C,match($A168,DK!G:G,0)),"")</f>
        <v>11500</v>
      </c>
      <c r="K168" s="28">
        <f t="array" ref="K168">iferror(if(or(H168=0,H168=""),"",(H168/index(DK!C:C,match(A168,DK!G:G,0))*1000)),"")</f>
        <v>4.598470878</v>
      </c>
      <c r="L168" s="28">
        <f t="array" ref="L168">iferror(if(or(H168="",H168=0),"",((H168^sqrt(3))/index(DK!C:C,match(A168,DK!G:G,0)))*100),"")</f>
        <v>8.397787004</v>
      </c>
      <c r="M168" s="34">
        <f t="shared" si="3"/>
        <v>52.45078063</v>
      </c>
      <c r="N168" s="35" t="str">
        <f t="array" ref="N168">iferror(index(FD!B:B,match($A168,FD!Q:Q,0)),"")</f>
        <v>C</v>
      </c>
      <c r="O168" s="36">
        <f t="array" ref="O168">iferror(index(FD!H:H,match($A168,FD!Q:Q,0)),"")</f>
        <v>11800</v>
      </c>
      <c r="P168" s="28">
        <f t="array" ref="P168">iferror(if(or(M168=0,M168=""),"",(M168/index(FD!H:H,match(A168,FD!Q:Q,0))*1000)),"")</f>
        <v>4.444981409</v>
      </c>
      <c r="Q168" s="37">
        <f t="array" ref="Q168">iferror(if(or(M168="",M168=0),"",((M168^sqrt(3))/index(FD!H:H,match(A168,FD!Q:Q,0)))*100),"")</f>
        <v>8.068926459</v>
      </c>
      <c r="R168" s="38">
        <f t="shared" si="4"/>
        <v>29.61859997</v>
      </c>
      <c r="S168" s="39">
        <f t="array" ref="S168">if(R168="","", if(index(Index_of_Stuff!J:J,match(B168,Index_of_Stuff!F:F,0))&gt;0,(D168-index(Index_of_Stuff!J:J,match(B168,Index_of_Stuff!F:F,0)))*(R168/index(Index_of_Stuff!I:I,match(B168,Index_of_Stuff!F:F,0))),(D168/index(Index_of_Stuff!I:I,match(B168,Index_of_Stuff!F:F,0)))*R168))</f>
        <v>26.47684967</v>
      </c>
      <c r="T168" s="40">
        <f t="array" ref="T168">if(or($F168=0,$F168=""),"", iferror(index(EPS!B:B,match($A168,EPS!$A:$A,0)),index(Ghosts!B:B,match($A168,Ghosts!$A:$A,0)))*($S168/(($F168/48)*$D168)/$E168))</f>
        <v>0.1089156056</v>
      </c>
      <c r="U168" s="40">
        <f t="array" ref="U168">if(or($F168=0,$F168=""),"", iferror(index(EPS!D:D,match($A168,EPS!$A:$A,0)),index(Ghosts!D:D,match($A168,Ghosts!$A:$A,0)))*($S168/(($F168/48)*$D168)/$E168))</f>
        <v>0.01637293417</v>
      </c>
      <c r="V168" s="40">
        <f t="array" ref="V168">if(or($F168=0,$F168=""),"", iferror(index(EPS!F:F,match($A168,EPS!$A:$A,0)),index(Ghosts!F:F,match($A168,Ghosts!$A:$A,0)))*($S168/(($F168/48)*$D168)/$E168))</f>
        <v>0.09386470958</v>
      </c>
      <c r="W168" s="40">
        <f t="array" ref="W168">if(or($F168=0,$F168=""),"", iferror(index(EPS!M:M,match($A168,EPS!$A:$A,0)),index(Ghosts!M:M,match($A168,Ghosts!$A:$A,0)))*($S168/(($F168/48)*$D168)/$E168))</f>
        <v>0.04972897398</v>
      </c>
      <c r="X168" s="39">
        <f t="shared" si="5"/>
        <v>26.10129374</v>
      </c>
      <c r="Y168" s="41">
        <f t="array" ref="Y168">if(or(F168=0,F168=""),"",((iferror(index(EPS!H:H,match(A168,EPS!A:A,0)),index(Ghosts!H:H,match(A168,Ghosts!A:A,0)))*1.25)+(iferror(index(EPS!I:I,match(A168,EPS!A:A,0)),index(Ghosts!I:I,match(A168,Ghosts!A:A,0)))*1.25)+(iferror(index(EPS!J:J,match(A168,EPS!A:A,0)),index(Ghosts!J:J,match(A168,Ghosts!A:A,0)))*1.5)+(iferror(index(EPS!K:K,match(A168,EPS!A:A,0)),index(Ghosts!K:K,match(A168,Ghosts!A:A,0)))*2)+(iferror(index(EPS!L:L,match(A168,EPS!A:A,0)),index(Ghosts!L:L,match(A168,Ghosts!A:A,0)))*2))*D168*(F168/48))</f>
        <v>26.78112136</v>
      </c>
      <c r="Z168" s="41">
        <f t="shared" si="6"/>
        <v>23.59452055</v>
      </c>
      <c r="AA168" s="41">
        <f t="array" ref="AA168">if(or(F168=0,F168=""),"",((iferror(index(EPS!H:H,match(A168,EPS!A:A,0)),index(Ghosts!H:H,match(A168,Ghosts!A:A,0)))*1.2)+(iferror(index(EPS!I:I,match(A168,EPS!A:A,0)),index(Ghosts!I:I,match(A168,Ghosts!A:A,0)))*1.2)+(iferror(index(EPS!J:J,match(A168,EPS!A:A,0)),index(Ghosts!J:J,match(A168,Ghosts!A:A,0)))*1.5)+(iferror(index(EPS!K:K,match(A168,EPS!A:A,0)),index(Ghosts!K:K,match(A168,Ghosts!A:A,0)))*3)+(iferror(index(EPS!L:L,match(A168,EPS!A:A,0)),index(Ghosts!L:L,match(A168,Ghosts!A:A,0)))*3))*D168*(F168/48))</f>
        <v>28.85626008</v>
      </c>
      <c r="AB168" s="42">
        <f t="shared" ref="AB168:AF168" si="172">if(iferror(search(AB$1,$I168),0)&gt;0,1,0)</f>
        <v>0</v>
      </c>
      <c r="AC168" s="42">
        <f t="shared" si="172"/>
        <v>0</v>
      </c>
      <c r="AD168" s="42">
        <f t="shared" si="172"/>
        <v>0</v>
      </c>
      <c r="AE168" s="42">
        <f t="shared" si="172"/>
        <v>1</v>
      </c>
      <c r="AF168" s="42">
        <f t="shared" si="172"/>
        <v>1</v>
      </c>
      <c r="AG168" s="25"/>
      <c r="AH168" s="25"/>
      <c r="AI168" s="25"/>
      <c r="AJ168" s="25"/>
      <c r="AK168" s="25"/>
      <c r="AL168" s="25"/>
    </row>
    <row r="169">
      <c r="A169" s="26" t="s">
        <v>532</v>
      </c>
      <c r="B169" s="25" t="str">
        <f t="array" ref="B169">iferror(index(FD!R:R,match($A169,FD!Q:Q,0)),index(DK!H:H,match($A169,DK!G:G,0)))</f>
        <v>NOP</v>
      </c>
      <c r="C169" s="25" t="str">
        <f t="array" ref="C169">iferror(index(FD!S:S,match($A169,FD!Q:Q,0)),index(DK!I:I,match($A169,DK!G:G,0)))</f>
        <v>IND</v>
      </c>
      <c r="D169" s="28">
        <f t="array" ref="D169">((index(Pace!$B$2:$B$31,match($B169,Pace!$A$2:$A$31,0))*index(Pace!$B$2:$B$31,match($C169,Pace!$A$2:$A$31,0)))/Pace!$B$32)*1.025</f>
        <v>101.1276177</v>
      </c>
      <c r="E169" s="29">
        <f t="array" ref="E169">if(iferror(match($A169,Ghosts!A:A,0),0)&gt;0,0.18,((index(EPS!P:P,match($A169,EPS!A:A,0))*index(EPS!O:O,match($A169,EPS!A:A,0)))+(0.18*300))/(300+index(EPS!O:O,match($A169,EPS!A:A,0))))</f>
        <v>0.2206481313</v>
      </c>
      <c r="F169" s="30">
        <v>36.0</v>
      </c>
      <c r="G169" s="32"/>
      <c r="H169" s="34">
        <f t="shared" si="2"/>
        <v>34.74690219</v>
      </c>
      <c r="I169" s="35" t="str">
        <f t="array" ref="I169">iferror(index(DK!A:A,match($A169,DK!G:G,0)),"")</f>
        <v>PG/SG</v>
      </c>
      <c r="J169" s="36">
        <f t="array" ref="J169">iferror(index(DK!C:C,match($A169,DK!G:G,0)),"")</f>
        <v>6700</v>
      </c>
      <c r="K169" s="28">
        <f t="array" ref="K169">iferror(if(or(H169=0,H169=""),"",(H169/index(DK!C:C,match(A169,DK!G:G,0))*1000)),"")</f>
        <v>5.186104805</v>
      </c>
      <c r="L169" s="28">
        <f t="array" ref="L169">iferror(if(or(H169="",H169=0),"",((H169^sqrt(3))/index(DK!C:C,match(A169,DK!G:G,0)))*100),"")</f>
        <v>6.964182739</v>
      </c>
      <c r="M169" s="34">
        <f t="shared" si="3"/>
        <v>34.43088592</v>
      </c>
      <c r="N169" s="35" t="str">
        <f t="array" ref="N169">iferror(index(FD!B:B,match($A169,FD!Q:Q,0)),"")</f>
        <v>PG</v>
      </c>
      <c r="O169" s="36">
        <f t="array" ref="O169">iferror(index(FD!H:H,match($A169,FD!Q:Q,0)),"")</f>
        <v>7000</v>
      </c>
      <c r="P169" s="28">
        <f t="array" ref="P169">iferror(if(or(M169=0,M169=""),"",(M169/index(FD!H:H,match(A169,FD!Q:Q,0))*1000)),"")</f>
        <v>4.918697989</v>
      </c>
      <c r="Q169" s="37">
        <f t="array" ref="Q169">iferror(if(or(M169="",M169=0),"",((M169^sqrt(3))/index(FD!H:H,match(A169,FD!Q:Q,0)))*100),"")</f>
        <v>6.561064792</v>
      </c>
      <c r="R169" s="38">
        <f t="shared" si="4"/>
        <v>17.04911838</v>
      </c>
      <c r="S169" s="39">
        <f t="array" ref="S169">if(R169="","", if(index(Index_of_Stuff!J:J,match(B169,Index_of_Stuff!F:F,0))&gt;0,(D169-index(Index_of_Stuff!J:J,match(B169,Index_of_Stuff!F:F,0)))*(R169/index(Index_of_Stuff!I:I,match(B169,Index_of_Stuff!F:F,0))),(D169/index(Index_of_Stuff!I:I,match(B169,Index_of_Stuff!F:F,0)))*R169))</f>
        <v>15.24065771</v>
      </c>
      <c r="T169" s="40">
        <f t="array" ref="T169">if(or($F169=0,$F169=""),"", iferror(index(EPS!B:B,match($A169,EPS!$A:$A,0)),index(Ghosts!B:B,match($A169,Ghosts!$A:$A,0)))*($S169/(($F169/48)*$D169)/$E169))</f>
        <v>0.06447712638</v>
      </c>
      <c r="U169" s="40">
        <f t="array" ref="U169">if(or($F169=0,$F169=""),"", iferror(index(EPS!D:D,match($A169,EPS!$A:$A,0)),index(Ghosts!D:D,match($A169,Ghosts!$A:$A,0)))*($S169/(($F169/48)*$D169)/$E169))</f>
        <v>0.01511751833</v>
      </c>
      <c r="V169" s="40">
        <f t="array" ref="V169">if(or($F169=0,$F169=""),"", iferror(index(EPS!F:F,match($A169,EPS!$A:$A,0)),index(Ghosts!F:F,match($A169,Ghosts!$A:$A,0)))*($S169/(($F169/48)*$D169)/$E169))</f>
        <v>0.02540835912</v>
      </c>
      <c r="W169" s="40">
        <f t="array" ref="W169">if(or($F169=0,$F169=""),"", iferror(index(EPS!M:M,match($A169,EPS!$A:$A,0)),index(Ghosts!M:M,match($A169,Ghosts!$A:$A,0)))*($S169/(($F169/48)*$D169)/$E169))</f>
        <v>0.03624561624</v>
      </c>
      <c r="X169" s="39">
        <f t="shared" si="5"/>
        <v>14.34630146</v>
      </c>
      <c r="Y169" s="41">
        <f t="array" ref="Y169">if(or(F169=0,F169=""),"",((iferror(index(EPS!H:H,match(A169,EPS!A:A,0)),index(Ghosts!H:H,match(A169,Ghosts!A:A,0)))*1.25)+(iferror(index(EPS!I:I,match(A169,EPS!A:A,0)),index(Ghosts!I:I,match(A169,Ghosts!A:A,0)))*1.25)+(iferror(index(EPS!J:J,match(A169,EPS!A:A,0)),index(Ghosts!J:J,match(A169,Ghosts!A:A,0)))*1.5)+(iferror(index(EPS!K:K,match(A169,EPS!A:A,0)),index(Ghosts!K:K,match(A169,Ghosts!A:A,0)))*2)+(iferror(index(EPS!L:L,match(A169,EPS!A:A,0)),index(Ghosts!L:L,match(A169,Ghosts!A:A,0)))*2))*D169*(F169/48))</f>
        <v>20.40060073</v>
      </c>
      <c r="Z169" s="41">
        <f t="shared" si="6"/>
        <v>12.39846467</v>
      </c>
      <c r="AA169" s="41">
        <f t="array" ref="AA169">if(or(F169=0,F169=""),"",((iferror(index(EPS!H:H,match(A169,EPS!A:A,0)),index(Ghosts!H:H,match(A169,Ghosts!A:A,0)))*1.2)+(iferror(index(EPS!I:I,match(A169,EPS!A:A,0)),index(Ghosts!I:I,match(A169,Ghosts!A:A,0)))*1.2)+(iferror(index(EPS!J:J,match(A169,EPS!A:A,0)),index(Ghosts!J:J,match(A169,Ghosts!A:A,0)))*1.5)+(iferror(index(EPS!K:K,match(A169,EPS!A:A,0)),index(Ghosts!K:K,match(A169,Ghosts!A:A,0)))*3)+(iferror(index(EPS!L:L,match(A169,EPS!A:A,0)),index(Ghosts!L:L,match(A169,Ghosts!A:A,0)))*3))*D169*(F169/48))</f>
        <v>22.03242125</v>
      </c>
      <c r="AB169" s="42">
        <f t="shared" ref="AB169:AF169" si="173">if(iferror(search(AB$1,$I169),0)&gt;0,1,0)</f>
        <v>1</v>
      </c>
      <c r="AC169" s="42">
        <f t="shared" si="173"/>
        <v>1</v>
      </c>
      <c r="AD169" s="42">
        <f t="shared" si="173"/>
        <v>0</v>
      </c>
      <c r="AE169" s="42">
        <f t="shared" si="173"/>
        <v>0</v>
      </c>
      <c r="AF169" s="42">
        <f t="shared" si="173"/>
        <v>0</v>
      </c>
      <c r="AG169" s="25"/>
      <c r="AH169" s="25"/>
      <c r="AI169" s="25"/>
      <c r="AJ169" s="25"/>
      <c r="AK169" s="25"/>
      <c r="AL169" s="25"/>
    </row>
    <row r="170">
      <c r="A170" s="26" t="s">
        <v>533</v>
      </c>
      <c r="B170" s="25" t="str">
        <f t="array" ref="B170">iferror(index(FD!R:R,match($A170,FD!Q:Q,0)),index(DK!H:H,match($A170,DK!G:G,0)))</f>
        <v>NOP</v>
      </c>
      <c r="C170" s="25" t="str">
        <f t="array" ref="C170">iferror(index(FD!S:S,match($A170,FD!Q:Q,0)),index(DK!I:I,match($A170,DK!G:G,0)))</f>
        <v>IND</v>
      </c>
      <c r="D170" s="28">
        <f t="array" ref="D170">((index(Pace!$B$2:$B$31,match($B170,Pace!$A$2:$A$31,0))*index(Pace!$B$2:$B$31,match($C170,Pace!$A$2:$A$31,0)))/Pace!$B$32)*1.025</f>
        <v>101.1276177</v>
      </c>
      <c r="E170" s="29">
        <f t="array" ref="E170">if(iferror(match($A170,Ghosts!A:A,0),0)&gt;0,0.18,((index(EPS!P:P,match($A170,EPS!A:A,0))*index(EPS!O:O,match($A170,EPS!A:A,0)))+(0.18*300))/(300+index(EPS!O:O,match($A170,EPS!A:A,0))))</f>
        <v>0.1622337662</v>
      </c>
      <c r="F170" s="30">
        <v>31.0</v>
      </c>
      <c r="G170" s="33"/>
      <c r="H170" s="34">
        <f t="shared" si="2"/>
        <v>18.85934082</v>
      </c>
      <c r="I170" s="35" t="str">
        <f t="array" ref="I170">iferror(index(DK!A:A,match($A170,DK!G:G,0)),"")</f>
        <v>SG/SF</v>
      </c>
      <c r="J170" s="36">
        <f t="array" ref="J170">iferror(index(DK!C:C,match($A170,DK!G:G,0)),"")</f>
        <v>4100</v>
      </c>
      <c r="K170" s="28">
        <f t="array" ref="K170">iferror(if(or(H170=0,H170=""),"",(H170/index(DK!C:C,match(A170,DK!G:G,0))*1000)),"")</f>
        <v>4.599839225</v>
      </c>
      <c r="L170" s="28">
        <f t="array" ref="L170">iferror(if(or(H170="",H170=0),"",((H170^sqrt(3))/index(DK!C:C,match(A170,DK!G:G,0)))*100),"")</f>
        <v>3.949052099</v>
      </c>
      <c r="M170" s="34">
        <f t="shared" si="3"/>
        <v>19.11786314</v>
      </c>
      <c r="N170" s="35" t="str">
        <f t="array" ref="N170">iferror(index(FD!B:B,match($A170,FD!Q:Q,0)),"")</f>
        <v>SG</v>
      </c>
      <c r="O170" s="36">
        <f t="array" ref="O170">iferror(index(FD!H:H,match($A170,FD!Q:Q,0)),"")</f>
        <v>4200</v>
      </c>
      <c r="P170" s="28">
        <f t="array" ref="P170">iferror(if(or(M170=0,M170=""),"",(M170/index(FD!H:H,match(A170,FD!Q:Q,0))*1000)),"")</f>
        <v>4.551872176</v>
      </c>
      <c r="Q170" s="37">
        <f t="array" ref="Q170">iferror(if(or(M170="",M170=0),"",((M170^sqrt(3))/index(FD!H:H,match(A170,FD!Q:Q,0)))*100),"")</f>
        <v>3.947014915</v>
      </c>
      <c r="R170" s="38">
        <f t="shared" si="4"/>
        <v>10.24165125</v>
      </c>
      <c r="S170" s="39">
        <f t="array" ref="S170">if(R170="","", if(index(Index_of_Stuff!J:J,match(B170,Index_of_Stuff!F:F,0))&gt;0,(D170-index(Index_of_Stuff!J:J,match(B170,Index_of_Stuff!F:F,0)))*(R170/index(Index_of_Stuff!I:I,match(B170,Index_of_Stuff!F:F,0))),(D170/index(Index_of_Stuff!I:I,match(B170,Index_of_Stuff!F:F,0)))*R170))</f>
        <v>9.155282857</v>
      </c>
      <c r="T170" s="40">
        <f t="array" ref="T170">if(or($F170=0,$F170=""),"", iferror(index(EPS!B:B,match($A170,EPS!$A:$A,0)),index(Ghosts!B:B,match($A170,Ghosts!$A:$A,0)))*($S170/(($F170/48)*$D170)/$E170))</f>
        <v>0.04216577676</v>
      </c>
      <c r="U170" s="40">
        <f t="array" ref="U170">if(or($F170=0,$F170=""),"", iferror(index(EPS!D:D,match($A170,EPS!$A:$A,0)),index(Ghosts!D:D,match($A170,Ghosts!$A:$A,0)))*($S170/(($F170/48)*$D170)/$E170))</f>
        <v>0.01503451876</v>
      </c>
      <c r="V170" s="40">
        <f t="array" ref="V170">if(or($F170=0,$F170=""),"", iferror(index(EPS!F:F,match($A170,EPS!$A:$A,0)),index(Ghosts!F:F,match($A170,Ghosts!$A:$A,0)))*($S170/(($F170/48)*$D170)/$E170))</f>
        <v>0.0127015762</v>
      </c>
      <c r="W170" s="40">
        <f t="array" ref="W170">if(or($F170=0,$F170=""),"", iferror(index(EPS!M:M,match($A170,EPS!$A:$A,0)),index(Ghosts!M:M,match($A170,Ghosts!$A:$A,0)))*($S170/(($F170/48)*$D170)/$E170))</f>
        <v>0.01468889764</v>
      </c>
      <c r="X170" s="39">
        <f t="shared" si="5"/>
        <v>9.294458987</v>
      </c>
      <c r="Y170" s="41">
        <f t="array" ref="Y170">if(or(F170=0,F170=""),"",((iferror(index(EPS!H:H,match(A170,EPS!A:A,0)),index(Ghosts!H:H,match(A170,Ghosts!A:A,0)))*1.25)+(iferror(index(EPS!I:I,match(A170,EPS!A:A,0)),index(Ghosts!I:I,match(A170,Ghosts!A:A,0)))*1.25)+(iferror(index(EPS!J:J,match(A170,EPS!A:A,0)),index(Ghosts!J:J,match(A170,Ghosts!A:A,0)))*1.5)+(iferror(index(EPS!K:K,match(A170,EPS!A:A,0)),index(Ghosts!K:K,match(A170,Ghosts!A:A,0)))*2)+(iferror(index(EPS!L:L,match(A170,EPS!A:A,0)),index(Ghosts!L:L,match(A170,Ghosts!A:A,0)))*2))*D170*(F170/48))</f>
        <v>9.564881835</v>
      </c>
      <c r="Z170" s="41">
        <f t="shared" si="6"/>
        <v>8.323817247</v>
      </c>
      <c r="AA170" s="41">
        <f t="array" ref="AA170">if(or(F170=0,F170=""),"",((iferror(index(EPS!H:H,match(A170,EPS!A:A,0)),index(Ghosts!H:H,match(A170,Ghosts!A:A,0)))*1.2)+(iferror(index(EPS!I:I,match(A170,EPS!A:A,0)),index(Ghosts!I:I,match(A170,Ghosts!A:A,0)))*1.2)+(iferror(index(EPS!J:J,match(A170,EPS!A:A,0)),index(Ghosts!J:J,match(A170,Ghosts!A:A,0)))*1.5)+(iferror(index(EPS!K:K,match(A170,EPS!A:A,0)),index(Ghosts!K:K,match(A170,Ghosts!A:A,0)))*3)+(iferror(index(EPS!L:L,match(A170,EPS!A:A,0)),index(Ghosts!L:L,match(A170,Ghosts!A:A,0)))*3))*D170*(F170/48))</f>
        <v>10.79404589</v>
      </c>
      <c r="AB170" s="42">
        <f t="shared" ref="AB170:AF170" si="174">if(iferror(search(AB$1,$I170),0)&gt;0,1,0)</f>
        <v>0</v>
      </c>
      <c r="AC170" s="42">
        <f t="shared" si="174"/>
        <v>1</v>
      </c>
      <c r="AD170" s="42">
        <f t="shared" si="174"/>
        <v>1</v>
      </c>
      <c r="AE170" s="42">
        <f t="shared" si="174"/>
        <v>0</v>
      </c>
      <c r="AF170" s="42">
        <f t="shared" si="174"/>
        <v>0</v>
      </c>
      <c r="AG170" s="25"/>
      <c r="AH170" s="25"/>
      <c r="AI170" s="25"/>
      <c r="AJ170" s="25"/>
      <c r="AK170" s="25"/>
      <c r="AL170" s="25"/>
    </row>
    <row r="171">
      <c r="A171" s="26" t="s">
        <v>535</v>
      </c>
      <c r="B171" s="25" t="str">
        <f t="array" ref="B171">iferror(index(FD!R:R,match($A171,FD!Q:Q,0)),index(DK!H:H,match($A171,DK!G:G,0)))</f>
        <v>NOP</v>
      </c>
      <c r="C171" s="25" t="str">
        <f t="array" ref="C171">iferror(index(FD!S:S,match($A171,FD!Q:Q,0)),index(DK!I:I,match($A171,DK!G:G,0)))</f>
        <v>IND</v>
      </c>
      <c r="D171" s="28">
        <f t="array" ref="D171">((index(Pace!$B$2:$B$31,match($B171,Pace!$A$2:$A$31,0))*index(Pace!$B$2:$B$31,match($C171,Pace!$A$2:$A$31,0)))/Pace!$B$32)*1.025</f>
        <v>101.1276177</v>
      </c>
      <c r="E171" s="29">
        <f t="array" ref="E171">if(iferror(match($A171,Ghosts!A:A,0),0)&gt;0,0.18,((index(EPS!P:P,match($A171,EPS!A:A,0))*index(EPS!O:O,match($A171,EPS!A:A,0)))+(0.18*300))/(300+index(EPS!O:O,match($A171,EPS!A:A,0))))</f>
        <v>0.142451982</v>
      </c>
      <c r="F171" s="30">
        <v>28.0</v>
      </c>
      <c r="G171" s="33"/>
      <c r="H171" s="34">
        <f t="shared" si="2"/>
        <v>20.16502166</v>
      </c>
      <c r="I171" s="35" t="str">
        <f t="array" ref="I171">iferror(index(DK!A:A,match($A171,DK!G:G,0)),"")</f>
        <v>PG/SG</v>
      </c>
      <c r="J171" s="36">
        <f t="array" ref="J171">iferror(index(DK!C:C,match($A171,DK!G:G,0)),"")</f>
        <v>4200</v>
      </c>
      <c r="K171" s="28">
        <f t="array" ref="K171">iferror(if(or(H171=0,H171=""),"",(H171/index(DK!C:C,match(A171,DK!G:G,0))*1000)),"")</f>
        <v>4.801195633</v>
      </c>
      <c r="L171" s="28">
        <f t="array" ref="L171">iferror(if(or(H171="",H171=0),"",((H171^sqrt(3))/index(DK!C:C,match(A171,DK!G:G,0)))*100),"")</f>
        <v>4.328943613</v>
      </c>
      <c r="M171" s="34">
        <f t="shared" si="3"/>
        <v>19.53341177</v>
      </c>
      <c r="N171" s="35" t="str">
        <f t="array" ref="N171">iferror(index(FD!B:B,match($A171,FD!Q:Q,0)),"")</f>
        <v>PG</v>
      </c>
      <c r="O171" s="36">
        <f t="array" ref="O171">iferror(index(FD!H:H,match($A171,FD!Q:Q,0)),"")</f>
        <v>4300</v>
      </c>
      <c r="P171" s="28">
        <f t="array" ref="P171">iferror(if(or(M171=0,M171=""),"",(M171/index(FD!H:H,match(A171,FD!Q:Q,0))*1000)),"")</f>
        <v>4.542653899</v>
      </c>
      <c r="Q171" s="37">
        <f t="array" ref="Q171">iferror(if(or(M171="",M171=0),"",((M171^sqrt(3))/index(FD!H:H,match(A171,FD!Q:Q,0)))*100),"")</f>
        <v>4.001518267</v>
      </c>
      <c r="R171" s="38">
        <f t="shared" si="4"/>
        <v>7.979240566</v>
      </c>
      <c r="S171" s="39">
        <f t="array" ref="S171">if(R171="","", if(index(Index_of_Stuff!J:J,match(B171,Index_of_Stuff!F:F,0))&gt;0,(D171-index(Index_of_Stuff!J:J,match(B171,Index_of_Stuff!F:F,0)))*(R171/index(Index_of_Stuff!I:I,match(B171,Index_of_Stuff!F:F,0))),(D171/index(Index_of_Stuff!I:I,match(B171,Index_of_Stuff!F:F,0)))*R171))</f>
        <v>7.132854123</v>
      </c>
      <c r="T171" s="40">
        <f t="array" ref="T171">if(or($F171=0,$F171=""),"", iferror(index(EPS!B:B,match($A171,EPS!$A:$A,0)),index(Ghosts!B:B,match($A171,Ghosts!$A:$A,0)))*($S171/(($F171/48)*$D171)/$E171))</f>
        <v>0.02928379584</v>
      </c>
      <c r="U171" s="40">
        <f t="array" ref="U171">if(or($F171=0,$F171=""),"", iferror(index(EPS!D:D,match($A171,EPS!$A:$A,0)),index(Ghosts!D:D,match($A171,Ghosts!$A:$A,0)))*($S171/(($F171/48)*$D171)/$E171))</f>
        <v>0.01833420261</v>
      </c>
      <c r="V171" s="40">
        <f t="array" ref="V171">if(or($F171=0,$F171=""),"", iferror(index(EPS!F:F,match($A171,EPS!$A:$A,0)),index(Ghosts!F:F,match($A171,Ghosts!$A:$A,0)))*($S171/(($F171/48)*$D171)/$E171))</f>
        <v>0.01137399607</v>
      </c>
      <c r="W171" s="40">
        <f t="array" ref="W171">if(or($F171=0,$F171=""),"", iferror(index(EPS!M:M,match($A171,EPS!$A:$A,0)),index(Ghosts!M:M,match($A171,Ghosts!$A:$A,0)))*($S171/(($F171/48)*$D171)/$E171))</f>
        <v>0.0252095286</v>
      </c>
      <c r="X171" s="39">
        <f t="shared" si="5"/>
        <v>7.167805272</v>
      </c>
      <c r="Y171" s="41">
        <f t="array" ref="Y171">if(or(F171=0,F171=""),"",((iferror(index(EPS!H:H,match(A171,EPS!A:A,0)),index(Ghosts!H:H,match(A171,Ghosts!A:A,0)))*1.25)+(iferror(index(EPS!I:I,match(A171,EPS!A:A,0)),index(Ghosts!I:I,match(A171,Ghosts!A:A,0)))*1.25)+(iferror(index(EPS!J:J,match(A171,EPS!A:A,0)),index(Ghosts!J:J,match(A171,Ghosts!A:A,0)))*1.5)+(iferror(index(EPS!K:K,match(A171,EPS!A:A,0)),index(Ghosts!K:K,match(A171,Ghosts!A:A,0)))*2)+(iferror(index(EPS!L:L,match(A171,EPS!A:A,0)),index(Ghosts!L:L,match(A171,Ghosts!A:A,0)))*2))*D171*(F171/48))</f>
        <v>12.99721638</v>
      </c>
      <c r="Z171" s="41">
        <f t="shared" si="6"/>
        <v>5.883458745</v>
      </c>
      <c r="AA171" s="41">
        <f t="array" ref="AA171">if(or(F171=0,F171=""),"",((iferror(index(EPS!H:H,match(A171,EPS!A:A,0)),index(Ghosts!H:H,match(A171,Ghosts!A:A,0)))*1.2)+(iferror(index(EPS!I:I,match(A171,EPS!A:A,0)),index(Ghosts!I:I,match(A171,Ghosts!A:A,0)))*1.2)+(iferror(index(EPS!J:J,match(A171,EPS!A:A,0)),index(Ghosts!J:J,match(A171,Ghosts!A:A,0)))*1.5)+(iferror(index(EPS!K:K,match(A171,EPS!A:A,0)),index(Ghosts!K:K,match(A171,Ghosts!A:A,0)))*3)+(iferror(index(EPS!L:L,match(A171,EPS!A:A,0)),index(Ghosts!L:L,match(A171,Ghosts!A:A,0)))*3))*D171*(F171/48))</f>
        <v>13.64995302</v>
      </c>
      <c r="AB171" s="42">
        <f t="shared" ref="AB171:AF171" si="175">if(iferror(search(AB$1,$I171),0)&gt;0,1,0)</f>
        <v>1</v>
      </c>
      <c r="AC171" s="42">
        <f t="shared" si="175"/>
        <v>1</v>
      </c>
      <c r="AD171" s="42">
        <f t="shared" si="175"/>
        <v>0</v>
      </c>
      <c r="AE171" s="42">
        <f t="shared" si="175"/>
        <v>0</v>
      </c>
      <c r="AF171" s="42">
        <f t="shared" si="175"/>
        <v>0</v>
      </c>
      <c r="AG171" s="25"/>
      <c r="AH171" s="25"/>
      <c r="AI171" s="25"/>
      <c r="AJ171" s="25"/>
      <c r="AK171" s="25"/>
      <c r="AL171" s="25"/>
    </row>
    <row r="172">
      <c r="A172" s="26" t="s">
        <v>534</v>
      </c>
      <c r="B172" s="25" t="str">
        <f t="array" ref="B172">iferror(index(FD!R:R,match($A172,FD!Q:Q,0)),index(DK!H:H,match($A172,DK!G:G,0)))</f>
        <v>NOP</v>
      </c>
      <c r="C172" s="25" t="str">
        <f t="array" ref="C172">iferror(index(FD!S:S,match($A172,FD!Q:Q,0)),index(DK!I:I,match($A172,DK!G:G,0)))</f>
        <v>IND</v>
      </c>
      <c r="D172" s="28">
        <f t="array" ref="D172">((index(Pace!$B$2:$B$31,match($B172,Pace!$A$2:$A$31,0))*index(Pace!$B$2:$B$31,match($C172,Pace!$A$2:$A$31,0)))/Pace!$B$32)*1.025</f>
        <v>101.1276177</v>
      </c>
      <c r="E172" s="29">
        <f t="array" ref="E172">if(iferror(match($A172,Ghosts!A:A,0),0)&gt;0,0.18,((index(EPS!P:P,match($A172,EPS!A:A,0))*index(EPS!O:O,match($A172,EPS!A:A,0)))+(0.18*300))/(300+index(EPS!O:O,match($A172,EPS!A:A,0))))</f>
        <v>0.1103930968</v>
      </c>
      <c r="F172" s="30">
        <v>23.0</v>
      </c>
      <c r="G172" s="33"/>
      <c r="H172" s="34">
        <f t="shared" si="2"/>
        <v>11.5431013</v>
      </c>
      <c r="I172" s="35" t="str">
        <f t="array" ref="I172">iferror(index(DK!A:A,match($A172,DK!G:G,0)),"")</f>
        <v>SF/PF</v>
      </c>
      <c r="J172" s="36">
        <f t="array" ref="J172">iferror(index(DK!C:C,match($A172,DK!G:G,0)),"")</f>
        <v>3500</v>
      </c>
      <c r="K172" s="28">
        <f t="array" ref="K172">iferror(if(or(H172=0,H172=""),"",(H172/index(DK!C:C,match(A172,DK!G:G,0))*1000)),"")</f>
        <v>3.298028943</v>
      </c>
      <c r="L172" s="28">
        <f t="array" ref="L172">iferror(if(or(H172="",H172=0),"",((H172^sqrt(3))/index(DK!C:C,match(A172,DK!G:G,0)))*100),"")</f>
        <v>1.976644242</v>
      </c>
      <c r="M172" s="34">
        <f t="shared" si="3"/>
        <v>11.81360681</v>
      </c>
      <c r="N172" s="35" t="str">
        <f t="array" ref="N172">iferror(index(FD!B:B,match($A172,FD!Q:Q,0)),"")</f>
        <v>SF</v>
      </c>
      <c r="O172" s="36">
        <f t="array" ref="O172">iferror(index(FD!H:H,match($A172,FD!Q:Q,0)),"")</f>
        <v>3200</v>
      </c>
      <c r="P172" s="28">
        <f t="array" ref="P172">iferror(if(or(M172=0,M172=""),"",(M172/index(FD!H:H,match(A172,FD!Q:Q,0))*1000)),"")</f>
        <v>3.691752128</v>
      </c>
      <c r="Q172" s="37">
        <f t="array" ref="Q172">iferror(if(or(M172="",M172=0),"",((M172^sqrt(3))/index(FD!H:H,match(A172,FD!Q:Q,0)))*100),"")</f>
        <v>2.250458549</v>
      </c>
      <c r="R172" s="38">
        <f t="shared" si="4"/>
        <v>4.934851481</v>
      </c>
      <c r="S172" s="39">
        <f t="array" ref="S172">if(R172="","", if(index(Index_of_Stuff!J:J,match(B172,Index_of_Stuff!F:F,0))&gt;0,(D172-index(Index_of_Stuff!J:J,match(B172,Index_of_Stuff!F:F,0)))*(R172/index(Index_of_Stuff!I:I,match(B172,Index_of_Stuff!F:F,0))),(D172/index(Index_of_Stuff!I:I,match(B172,Index_of_Stuff!F:F,0)))*R172))</f>
        <v>4.411394223</v>
      </c>
      <c r="T172" s="40">
        <f t="array" ref="T172">if(or($F172=0,$F172=""),"", iferror(index(EPS!B:B,match($A172,EPS!$A:$A,0)),index(Ghosts!B:B,match($A172,Ghosts!$A:$A,0)))*($S172/(($F172/48)*$D172)/$E172))</f>
        <v>0.02927560853</v>
      </c>
      <c r="U172" s="40">
        <f t="array" ref="U172">if(or($F172=0,$F172=""),"", iferror(index(EPS!D:D,match($A172,EPS!$A:$A,0)),index(Ghosts!D:D,match($A172,Ghosts!$A:$A,0)))*($S172/(($F172/48)*$D172)/$E172))</f>
        <v>0.01039077937</v>
      </c>
      <c r="V172" s="40">
        <f t="array" ref="V172">if(or($F172=0,$F172=""),"", iferror(index(EPS!F:F,match($A172,EPS!$A:$A,0)),index(Ghosts!F:F,match($A172,Ghosts!$A:$A,0)))*($S172/(($F172/48)*$D172)/$E172))</f>
        <v>0.00824665029</v>
      </c>
      <c r="W172" s="40">
        <f t="array" ref="W172">if(or($F172=0,$F172=""),"", iferror(index(EPS!M:M,match($A172,EPS!$A:$A,0)),index(Ghosts!M:M,match($A172,Ghosts!$A:$A,0)))*($S172/(($F172/48)*$D172)/$E172))</f>
        <v>0.007504451764</v>
      </c>
      <c r="X172" s="39">
        <f t="shared" si="5"/>
        <v>4.817271992</v>
      </c>
      <c r="Y172" s="41">
        <f t="array" ref="Y172">if(or(F172=0,F172=""),"",((iferror(index(EPS!H:H,match(A172,EPS!A:A,0)),index(Ghosts!H:H,match(A172,Ghosts!A:A,0)))*1.25)+(iferror(index(EPS!I:I,match(A172,EPS!A:A,0)),index(Ghosts!I:I,match(A172,Ghosts!A:A,0)))*1.25)+(iferror(index(EPS!J:J,match(A172,EPS!A:A,0)),index(Ghosts!J:J,match(A172,Ghosts!A:A,0)))*1.5)+(iferror(index(EPS!K:K,match(A172,EPS!A:A,0)),index(Ghosts!K:K,match(A172,Ghosts!A:A,0)))*2)+(iferror(index(EPS!L:L,match(A172,EPS!A:A,0)),index(Ghosts!L:L,match(A172,Ghosts!A:A,0)))*2))*D172*(F172/48))</f>
        <v>6.725829309</v>
      </c>
      <c r="Z172" s="41">
        <f t="shared" si="6"/>
        <v>4.383697533</v>
      </c>
      <c r="AA172" s="41">
        <f t="array" ref="AA172">if(or(F172=0,F172=""),"",((iferror(index(EPS!H:H,match(A172,EPS!A:A,0)),index(Ghosts!H:H,match(A172,Ghosts!A:A,0)))*1.2)+(iferror(index(EPS!I:I,match(A172,EPS!A:A,0)),index(Ghosts!I:I,match(A172,Ghosts!A:A,0)))*1.2)+(iferror(index(EPS!J:J,match(A172,EPS!A:A,0)),index(Ghosts!J:J,match(A172,Ghosts!A:A,0)))*1.5)+(iferror(index(EPS!K:K,match(A172,EPS!A:A,0)),index(Ghosts!K:K,match(A172,Ghosts!A:A,0)))*3)+(iferror(index(EPS!L:L,match(A172,EPS!A:A,0)),index(Ghosts!L:L,match(A172,Ghosts!A:A,0)))*3))*D172*(F172/48))</f>
        <v>7.429909279</v>
      </c>
      <c r="AB172" s="42">
        <f t="shared" ref="AB172:AF172" si="176">if(iferror(search(AB$1,$I172),0)&gt;0,1,0)</f>
        <v>0</v>
      </c>
      <c r="AC172" s="42">
        <f t="shared" si="176"/>
        <v>0</v>
      </c>
      <c r="AD172" s="42">
        <f t="shared" si="176"/>
        <v>1</v>
      </c>
      <c r="AE172" s="42">
        <f t="shared" si="176"/>
        <v>1</v>
      </c>
      <c r="AF172" s="42">
        <f t="shared" si="176"/>
        <v>0</v>
      </c>
      <c r="AG172" s="25"/>
      <c r="AH172" s="25"/>
      <c r="AI172" s="25"/>
      <c r="AJ172" s="25"/>
      <c r="AK172" s="25"/>
      <c r="AL172" s="25"/>
    </row>
    <row r="173">
      <c r="A173" s="26" t="s">
        <v>537</v>
      </c>
      <c r="B173" s="25" t="str">
        <f t="array" ref="B173">iferror(index(FD!R:R,match($A173,FD!Q:Q,0)),index(DK!H:H,match($A173,DK!G:G,0)))</f>
        <v>NOP</v>
      </c>
      <c r="C173" s="25" t="str">
        <f t="array" ref="C173">iferror(index(FD!S:S,match($A173,FD!Q:Q,0)),index(DK!I:I,match($A173,DK!G:G,0)))</f>
        <v>IND</v>
      </c>
      <c r="D173" s="28">
        <f t="array" ref="D173">((index(Pace!$B$2:$B$31,match($B173,Pace!$A$2:$A$31,0))*index(Pace!$B$2:$B$31,match($C173,Pace!$A$2:$A$31,0)))/Pace!$B$32)*1.025</f>
        <v>101.1276177</v>
      </c>
      <c r="E173" s="29">
        <f t="array" ref="E173">if(iferror(match($A173,Ghosts!A:A,0),0)&gt;0,0.18,((index(EPS!P:P,match($A173,EPS!A:A,0))*index(EPS!O:O,match($A173,EPS!A:A,0)))+(0.18*300))/(300+index(EPS!O:O,match($A173,EPS!A:A,0))))</f>
        <v>0.1855716326</v>
      </c>
      <c r="F173" s="30">
        <v>16.0</v>
      </c>
      <c r="G173" s="33"/>
      <c r="H173" s="34">
        <f t="shared" si="2"/>
        <v>11.01012437</v>
      </c>
      <c r="I173" s="35" t="str">
        <f t="array" ref="I173">iferror(index(DK!A:A,match($A173,DK!G:G,0)),"")</f>
        <v>SG/SF</v>
      </c>
      <c r="J173" s="36">
        <f t="array" ref="J173">iferror(index(DK!C:C,match($A173,DK!G:G,0)),"")</f>
        <v>3000</v>
      </c>
      <c r="K173" s="28">
        <f t="array" ref="K173">iferror(if(or(H173=0,H173=""),"",(H173/index(DK!C:C,match(A173,DK!G:G,0))*1000)),"")</f>
        <v>3.670041457</v>
      </c>
      <c r="L173" s="28">
        <f t="array" ref="L173">iferror(if(or(H173="",H173=0),"",((H173^sqrt(3))/index(DK!C:C,match(A173,DK!G:G,0)))*100),"")</f>
        <v>2.124789001</v>
      </c>
      <c r="M173" s="34">
        <f t="shared" si="3"/>
        <v>11.52320029</v>
      </c>
      <c r="N173" s="35" t="str">
        <f t="array" ref="N173">iferror(index(FD!B:B,match($A173,FD!Q:Q,0)),"")</f>
        <v>SF</v>
      </c>
      <c r="O173" s="36">
        <f t="array" ref="O173">iferror(index(FD!H:H,match($A173,FD!Q:Q,0)),"")</f>
        <v>3300</v>
      </c>
      <c r="P173" s="28">
        <f t="array" ref="P173">iferror(if(or(M173=0,M173=""),"",(M173/index(FD!H:H,match(A173,FD!Q:Q,0))*1000)),"")</f>
        <v>3.491878875</v>
      </c>
      <c r="Q173" s="37">
        <f t="array" ref="Q173">iferror(if(or(M173="",M173=0),"",((M173^sqrt(3))/index(FD!H:H,match(A173,FD!Q:Q,0)))*100),"")</f>
        <v>2.090184503</v>
      </c>
      <c r="R173" s="38">
        <f t="shared" si="4"/>
        <v>6.17476688</v>
      </c>
      <c r="S173" s="39">
        <f t="array" ref="S173">if(R173="","", if(index(Index_of_Stuff!J:J,match(B173,Index_of_Stuff!F:F,0))&gt;0,(D173-index(Index_of_Stuff!J:J,match(B173,Index_of_Stuff!F:F,0)))*(R173/index(Index_of_Stuff!I:I,match(B173,Index_of_Stuff!F:F,0))),(D173/index(Index_of_Stuff!I:I,match(B173,Index_of_Stuff!F:F,0)))*R173))</f>
        <v>5.519787382</v>
      </c>
      <c r="T173" s="40">
        <f t="array" ref="T173">if(or($F173=0,$F173=""),"", iferror(index(EPS!B:B,match($A173,EPS!$A:$A,0)),index(Ghosts!B:B,match($A173,Ghosts!$A:$A,0)))*($S173/(($F173/48)*$D173)/$E173))</f>
        <v>0.05453191061</v>
      </c>
      <c r="U173" s="40">
        <f t="array" ref="U173">if(or($F173=0,$F173=""),"", iferror(index(EPS!D:D,match($A173,EPS!$A:$A,0)),index(Ghosts!D:D,match($A173,Ghosts!$A:$A,0)))*($S173/(($F173/48)*$D173)/$E173))</f>
        <v>0.003441334165</v>
      </c>
      <c r="V173" s="40">
        <f t="array" ref="V173">if(or($F173=0,$F173=""),"", iferror(index(EPS!F:F,match($A173,EPS!$A:$A,0)),index(Ghosts!F:F,match($A173,Ghosts!$A:$A,0)))*($S173/(($F173/48)*$D173)/$E173))</f>
        <v>0.0195008936</v>
      </c>
      <c r="W173" s="40">
        <f t="array" ref="W173">if(or($F173=0,$F173=""),"", iferror(index(EPS!M:M,match($A173,EPS!$A:$A,0)),index(Ghosts!M:M,match($A173,Ghosts!$A:$A,0)))*($S173/(($F173/48)*$D173)/$E173))</f>
        <v>0.01967737227</v>
      </c>
      <c r="X173" s="39">
        <f t="shared" si="5"/>
        <v>4.408176394</v>
      </c>
      <c r="Y173" s="41">
        <f t="array" ref="Y173">if(or(F173=0,F173=""),"",((iferror(index(EPS!H:H,match(A173,EPS!A:A,0)),index(Ghosts!H:H,match(A173,Ghosts!A:A,0)))*1.25)+(iferror(index(EPS!I:I,match(A173,EPS!A:A,0)),index(Ghosts!I:I,match(A173,Ghosts!A:A,0)))*1.25)+(iferror(index(EPS!J:J,match(A173,EPS!A:A,0)),index(Ghosts!J:J,match(A173,Ghosts!A:A,0)))*1.5)+(iferror(index(EPS!K:K,match(A173,EPS!A:A,0)),index(Ghosts!K:K,match(A173,Ghosts!A:A,0)))*2)+(iferror(index(EPS!L:L,match(A173,EPS!A:A,0)),index(Ghosts!L:L,match(A173,Ghosts!A:A,0)))*2))*D173*(F173/48))</f>
        <v>6.601947977</v>
      </c>
      <c r="Z173" s="41">
        <f t="shared" si="6"/>
        <v>4.018519776</v>
      </c>
      <c r="AA173" s="41">
        <f t="array" ref="AA173">if(or(F173=0,F173=""),"",((iferror(index(EPS!H:H,match(A173,EPS!A:A,0)),index(Ghosts!H:H,match(A173,Ghosts!A:A,0)))*1.2)+(iferror(index(EPS!I:I,match(A173,EPS!A:A,0)),index(Ghosts!I:I,match(A173,Ghosts!A:A,0)))*1.2)+(iferror(index(EPS!J:J,match(A173,EPS!A:A,0)),index(Ghosts!J:J,match(A173,Ghosts!A:A,0)))*1.5)+(iferror(index(EPS!K:K,match(A173,EPS!A:A,0)),index(Ghosts!K:K,match(A173,Ghosts!A:A,0)))*3)+(iferror(index(EPS!L:L,match(A173,EPS!A:A,0)),index(Ghosts!L:L,match(A173,Ghosts!A:A,0)))*3))*D173*(F173/48))</f>
        <v>7.504680511</v>
      </c>
      <c r="AB173" s="42">
        <f t="shared" ref="AB173:AF173" si="177">if(iferror(search(AB$1,$I173),0)&gt;0,1,0)</f>
        <v>0</v>
      </c>
      <c r="AC173" s="42">
        <f t="shared" si="177"/>
        <v>1</v>
      </c>
      <c r="AD173" s="42">
        <f t="shared" si="177"/>
        <v>1</v>
      </c>
      <c r="AE173" s="42">
        <f t="shared" si="177"/>
        <v>0</v>
      </c>
      <c r="AF173" s="42">
        <f t="shared" si="177"/>
        <v>0</v>
      </c>
      <c r="AG173" s="25"/>
      <c r="AH173" s="25"/>
      <c r="AI173" s="25"/>
      <c r="AJ173" s="25"/>
      <c r="AK173" s="25"/>
      <c r="AL173" s="25"/>
    </row>
    <row r="174">
      <c r="A174" s="26" t="s">
        <v>538</v>
      </c>
      <c r="B174" s="25" t="str">
        <f t="array" ref="B174">iferror(index(FD!R:R,match($A174,FD!Q:Q,0)),index(DK!H:H,match($A174,DK!G:G,0)))</f>
        <v>NOP</v>
      </c>
      <c r="C174" s="25" t="str">
        <f t="array" ref="C174">iferror(index(FD!S:S,match($A174,FD!Q:Q,0)),index(DK!I:I,match($A174,DK!G:G,0)))</f>
        <v>IND</v>
      </c>
      <c r="D174" s="28">
        <f t="array" ref="D174">((index(Pace!$B$2:$B$31,match($B174,Pace!$A$2:$A$31,0))*index(Pace!$B$2:$B$31,match($C174,Pace!$A$2:$A$31,0)))/Pace!$B$32)*1.025</f>
        <v>101.1276177</v>
      </c>
      <c r="E174" s="29">
        <f t="array" ref="E174">if(iferror(match($A174,Ghosts!A:A,0),0)&gt;0,0.18,((index(EPS!P:P,match($A174,EPS!A:A,0))*index(EPS!O:O,match($A174,EPS!A:A,0)))+(0.18*300))/(300+index(EPS!O:O,match($A174,EPS!A:A,0))))</f>
        <v>0.1626148282</v>
      </c>
      <c r="F174" s="30">
        <v>15.0</v>
      </c>
      <c r="G174" s="33"/>
      <c r="H174" s="34">
        <f t="shared" si="2"/>
        <v>6.777113968</v>
      </c>
      <c r="I174" s="35" t="str">
        <f t="array" ref="I174">iferror(index(DK!A:A,match($A174,DK!G:G,0)),"")</f>
        <v>SF</v>
      </c>
      <c r="J174" s="36">
        <f t="array" ref="J174">iferror(index(DK!C:C,match($A174,DK!G:G,0)),"")</f>
        <v>3000</v>
      </c>
      <c r="K174" s="28">
        <f t="array" ref="K174">iferror(if(or(H174=0,H174=""),"",(H174/index(DK!C:C,match(A174,DK!G:G,0))*1000)),"")</f>
        <v>2.259037989</v>
      </c>
      <c r="L174" s="28">
        <f t="array" ref="L174">iferror(if(or(H174="",H174=0),"",((H174^sqrt(3))/index(DK!C:C,match(A174,DK!G:G,0)))*100),"")</f>
        <v>0.9168336473</v>
      </c>
      <c r="M174" s="34">
        <f t="shared" si="3"/>
        <v>6.720599894</v>
      </c>
      <c r="N174" s="35" t="str">
        <f t="array" ref="N174">iferror(index(FD!B:B,match($A174,FD!Q:Q,0)),"")</f>
        <v>SF</v>
      </c>
      <c r="O174" s="36">
        <f t="array" ref="O174">iferror(index(FD!H:H,match($A174,FD!Q:Q,0)),"")</f>
        <v>3000</v>
      </c>
      <c r="P174" s="28">
        <f t="array" ref="P174">iferror(if(or(M174=0,M174=""),"",(M174/index(FD!H:H,match(A174,FD!Q:Q,0))*1000)),"")</f>
        <v>2.240199965</v>
      </c>
      <c r="Q174" s="37">
        <f t="array" ref="Q174">iferror(if(or(M174="",M174=0),"",((M174^sqrt(3))/index(FD!H:H,match(A174,FD!Q:Q,0)))*100),"")</f>
        <v>0.9036318096</v>
      </c>
      <c r="R174" s="38">
        <f t="shared" si="4"/>
        <v>4.968981577</v>
      </c>
      <c r="S174" s="39">
        <f t="array" ref="S174">if(R174="","", if(index(Index_of_Stuff!J:J,match(B174,Index_of_Stuff!F:F,0))&gt;0,(D174-index(Index_of_Stuff!J:J,match(B174,Index_of_Stuff!F:F,0)))*(R174/index(Index_of_Stuff!I:I,match(B174,Index_of_Stuff!F:F,0))),(D174/index(Index_of_Stuff!I:I,match(B174,Index_of_Stuff!F:F,0)))*R174))</f>
        <v>4.441904017</v>
      </c>
      <c r="T174" s="40">
        <f t="array" ref="T174">if(or($F174=0,$F174=""),"", iferror(index(EPS!B:B,match($A174,EPS!$A:$A,0)),index(Ghosts!B:B,match($A174,Ghosts!$A:$A,0)))*($S174/(($F174/48)*$D174)/$E174))</f>
        <v>0.02454751686</v>
      </c>
      <c r="U174" s="40">
        <f t="array" ref="U174">if(or($F174=0,$F174=""),"", iferror(index(EPS!D:D,match($A174,EPS!$A:$A,0)),index(Ghosts!D:D,match($A174,Ghosts!$A:$A,0)))*($S174/(($F174/48)*$D174)/$E174))</f>
        <v>0.01469393615</v>
      </c>
      <c r="V174" s="40">
        <f t="array" ref="V174">if(or($F174=0,$F174=""),"", iferror(index(EPS!F:F,match($A174,EPS!$A:$A,0)),index(Ghosts!F:F,match($A174,Ghosts!$A:$A,0)))*($S174/(($F174/48)*$D174)/$E174))</f>
        <v>0.0172869837</v>
      </c>
      <c r="W174" s="40">
        <f t="array" ref="W174">if(or($F174=0,$F174=""),"", iferror(index(EPS!M:M,match($A174,EPS!$A:$A,0)),index(Ghosts!M:M,match($A174,Ghosts!$A:$A,0)))*($S174/(($F174/48)*$D174)/$E174))</f>
        <v>0.01642263452</v>
      </c>
      <c r="X174" s="39">
        <f t="shared" si="5"/>
        <v>3.463604369</v>
      </c>
      <c r="Y174" s="41">
        <f t="array" ref="Y174">if(or(F174=0,F174=""),"",((iferror(index(EPS!H:H,match(A174,EPS!A:A,0)),index(Ghosts!H:H,match(A174,Ghosts!A:A,0)))*1.25)+(iferror(index(EPS!I:I,match(A174,EPS!A:A,0)),index(Ghosts!I:I,match(A174,Ghosts!A:A,0)))*1.25)+(iferror(index(EPS!J:J,match(A174,EPS!A:A,0)),index(Ghosts!J:J,match(A174,Ghosts!A:A,0)))*1.5)+(iferror(index(EPS!K:K,match(A174,EPS!A:A,0)),index(Ghosts!K:K,match(A174,Ghosts!A:A,0)))*2)+(iferror(index(EPS!L:L,match(A174,EPS!A:A,0)),index(Ghosts!L:L,match(A174,Ghosts!A:A,0)))*2))*D174*(F174/48))</f>
        <v>3.313509599</v>
      </c>
      <c r="Z174" s="41">
        <f t="shared" si="6"/>
        <v>2.971925515</v>
      </c>
      <c r="AA174" s="41">
        <f t="array" ref="AA174">if(or(F174=0,F174=""),"",((iferror(index(EPS!H:H,match(A174,EPS!A:A,0)),index(Ghosts!H:H,match(A174,Ghosts!A:A,0)))*1.2)+(iferror(index(EPS!I:I,match(A174,EPS!A:A,0)),index(Ghosts!I:I,match(A174,Ghosts!A:A,0)))*1.2)+(iferror(index(EPS!J:J,match(A174,EPS!A:A,0)),index(Ghosts!J:J,match(A174,Ghosts!A:A,0)))*1.5)+(iferror(index(EPS!K:K,match(A174,EPS!A:A,0)),index(Ghosts!K:K,match(A174,Ghosts!A:A,0)))*3)+(iferror(index(EPS!L:L,match(A174,EPS!A:A,0)),index(Ghosts!L:L,match(A174,Ghosts!A:A,0)))*3))*D174*(F174/48))</f>
        <v>3.748674379</v>
      </c>
      <c r="AB174" s="42">
        <f t="shared" ref="AB174:AF174" si="178">if(iferror(search(AB$1,$I174),0)&gt;0,1,0)</f>
        <v>0</v>
      </c>
      <c r="AC174" s="42">
        <f t="shared" si="178"/>
        <v>0</v>
      </c>
      <c r="AD174" s="42">
        <f t="shared" si="178"/>
        <v>1</v>
      </c>
      <c r="AE174" s="42">
        <f t="shared" si="178"/>
        <v>0</v>
      </c>
      <c r="AF174" s="42">
        <f t="shared" si="178"/>
        <v>0</v>
      </c>
      <c r="AG174" s="25"/>
      <c r="AH174" s="25"/>
      <c r="AI174" s="25"/>
      <c r="AJ174" s="25"/>
      <c r="AK174" s="25"/>
      <c r="AL174" s="25"/>
    </row>
    <row r="175">
      <c r="A175" s="26" t="s">
        <v>536</v>
      </c>
      <c r="B175" s="25" t="str">
        <f t="array" ref="B175">iferror(index(FD!R:R,match($A175,FD!Q:Q,0)),index(DK!H:H,match($A175,DK!G:G,0)))</f>
        <v>NOP</v>
      </c>
      <c r="C175" s="25" t="str">
        <f t="array" ref="C175">iferror(index(FD!S:S,match($A175,FD!Q:Q,0)),index(DK!I:I,match($A175,DK!G:G,0)))</f>
        <v>IND</v>
      </c>
      <c r="D175" s="28">
        <f t="array" ref="D175">((index(Pace!$B$2:$B$31,match($B175,Pace!$A$2:$A$31,0))*index(Pace!$B$2:$B$31,match($C175,Pace!$A$2:$A$31,0)))/Pace!$B$32)*1.025</f>
        <v>101.1276177</v>
      </c>
      <c r="E175" s="29">
        <f t="array" ref="E175">if(iferror(match($A175,Ghosts!A:A,0),0)&gt;0,0.18,((index(EPS!P:P,match($A175,EPS!A:A,0))*index(EPS!O:O,match($A175,EPS!A:A,0)))+(0.18*300))/(300+index(EPS!O:O,match($A175,EPS!A:A,0))))</f>
        <v>0.1836708722</v>
      </c>
      <c r="F175" s="30">
        <v>14.0</v>
      </c>
      <c r="G175" s="33"/>
      <c r="H175" s="34">
        <f t="shared" si="2"/>
        <v>10.31660188</v>
      </c>
      <c r="I175" s="35" t="str">
        <f t="array" ref="I175">iferror(index(DK!A:A,match($A175,DK!G:G,0)),"")</f>
        <v>PG/SG</v>
      </c>
      <c r="J175" s="36">
        <f t="array" ref="J175">iferror(index(DK!C:C,match($A175,DK!G:G,0)),"")</f>
        <v>3700</v>
      </c>
      <c r="K175" s="28">
        <f t="array" ref="K175">iferror(if(or(H175=0,H175=""),"",(H175/index(DK!C:C,match(A175,DK!G:G,0))*1000)),"")</f>
        <v>2.788270779</v>
      </c>
      <c r="L175" s="28">
        <f t="array" ref="L175">iferror(if(or(H175="",H175=0),"",((H175^sqrt(3))/index(DK!C:C,match(A175,DK!G:G,0)))*100),"")</f>
        <v>1.53920082</v>
      </c>
      <c r="M175" s="34">
        <f t="shared" si="3"/>
        <v>10.15241145</v>
      </c>
      <c r="N175" s="35" t="str">
        <f t="array" ref="N175">iferror(index(FD!B:B,match($A175,FD!Q:Q,0)),"")</f>
        <v>PG</v>
      </c>
      <c r="O175" s="36">
        <f t="array" ref="O175">iferror(index(FD!H:H,match($A175,FD!Q:Q,0)),"")</f>
        <v>3100</v>
      </c>
      <c r="P175" s="28">
        <f t="array" ref="P175">iferror(if(or(M175=0,M175=""),"",(M175/index(FD!H:H,match(A175,FD!Q:Q,0))*1000)),"")</f>
        <v>3.274971435</v>
      </c>
      <c r="Q175" s="37">
        <f t="array" ref="Q175">iferror(if(or(M175="",M175=0),"",((M175^sqrt(3))/index(FD!H:H,match(A175,FD!Q:Q,0)))*100),"")</f>
        <v>1.786764518</v>
      </c>
      <c r="R175" s="38">
        <f t="shared" si="4"/>
        <v>5.33844015</v>
      </c>
      <c r="S175" s="39">
        <f t="array" ref="S175">if(R175="","", if(index(Index_of_Stuff!J:J,match(B175,Index_of_Stuff!F:F,0))&gt;0,(D175-index(Index_of_Stuff!J:J,match(B175,Index_of_Stuff!F:F,0)))*(R175/index(Index_of_Stuff!I:I,match(B175,Index_of_Stuff!F:F,0))),(D175/index(Index_of_Stuff!I:I,match(B175,Index_of_Stuff!F:F,0)))*R175))</f>
        <v>4.772172805</v>
      </c>
      <c r="T175" s="40">
        <f t="array" ref="T175">if(or($F175=0,$F175=""),"", iferror(index(EPS!B:B,match($A175,EPS!$A:$A,0)),index(Ghosts!B:B,match($A175,Ghosts!$A:$A,0)))*($S175/(($F175/48)*$D175)/$E175))</f>
        <v>0.04765588766</v>
      </c>
      <c r="U175" s="40">
        <f t="array" ref="U175">if(or($F175=0,$F175=""),"", iferror(index(EPS!D:D,match($A175,EPS!$A:$A,0)),index(Ghosts!D:D,match($A175,Ghosts!$A:$A,0)))*($S175/(($F175/48)*$D175)/$E175))</f>
        <v>0.02281492589</v>
      </c>
      <c r="V175" s="40">
        <f t="array" ref="V175">if(or($F175=0,$F175=""),"", iferror(index(EPS!F:F,match($A175,EPS!$A:$A,0)),index(Ghosts!F:F,match($A175,Ghosts!$A:$A,0)))*($S175/(($F175/48)*$D175)/$E175))</f>
        <v>0.02105315555</v>
      </c>
      <c r="W175" s="40">
        <f t="array" ref="W175">if(or($F175=0,$F175=""),"", iferror(index(EPS!M:M,match($A175,EPS!$A:$A,0)),index(Ghosts!M:M,match($A175,Ghosts!$A:$A,0)))*($S175/(($F175/48)*$D175)/$E175))</f>
        <v>0.02219830627</v>
      </c>
      <c r="X175" s="39">
        <f t="shared" si="5"/>
        <v>5.460158723</v>
      </c>
      <c r="Y175" s="41">
        <f t="array" ref="Y175">if(or(F175=0,F175=""),"",((iferror(index(EPS!H:H,match(A175,EPS!A:A,0)),index(Ghosts!H:H,match(A175,Ghosts!A:A,0)))*1.25)+(iferror(index(EPS!I:I,match(A175,EPS!A:A,0)),index(Ghosts!I:I,match(A175,Ghosts!A:A,0)))*1.25)+(iferror(index(EPS!J:J,match(A175,EPS!A:A,0)),index(Ghosts!J:J,match(A175,Ghosts!A:A,0)))*1.5)+(iferror(index(EPS!K:K,match(A175,EPS!A:A,0)),index(Ghosts!K:K,match(A175,Ghosts!A:A,0)))*2)+(iferror(index(EPS!L:L,match(A175,EPS!A:A,0)),index(Ghosts!L:L,match(A175,Ghosts!A:A,0)))*2))*D175*(F175/48))</f>
        <v>4.856443158</v>
      </c>
      <c r="Z175" s="41">
        <f t="shared" si="6"/>
        <v>4.796313587</v>
      </c>
      <c r="AA175" s="41">
        <f t="array" ref="AA175">if(or(F175=0,F175=""),"",((iferror(index(EPS!H:H,match(A175,EPS!A:A,0)),index(Ghosts!H:H,match(A175,Ghosts!A:A,0)))*1.2)+(iferror(index(EPS!I:I,match(A175,EPS!A:A,0)),index(Ghosts!I:I,match(A175,Ghosts!A:A,0)))*1.2)+(iferror(index(EPS!J:J,match(A175,EPS!A:A,0)),index(Ghosts!J:J,match(A175,Ghosts!A:A,0)))*1.5)+(iferror(index(EPS!K:K,match(A175,EPS!A:A,0)),index(Ghosts!K:K,match(A175,Ghosts!A:A,0)))*3)+(iferror(index(EPS!L:L,match(A175,EPS!A:A,0)),index(Ghosts!L:L,match(A175,Ghosts!A:A,0)))*3))*D175*(F175/48))</f>
        <v>5.356097863</v>
      </c>
      <c r="AB175" s="42">
        <f t="shared" ref="AB175:AF175" si="179">if(iferror(search(AB$1,$I175),0)&gt;0,1,0)</f>
        <v>1</v>
      </c>
      <c r="AC175" s="42">
        <f t="shared" si="179"/>
        <v>1</v>
      </c>
      <c r="AD175" s="42">
        <f t="shared" si="179"/>
        <v>0</v>
      </c>
      <c r="AE175" s="42">
        <f t="shared" si="179"/>
        <v>0</v>
      </c>
      <c r="AF175" s="42">
        <f t="shared" si="179"/>
        <v>0</v>
      </c>
      <c r="AG175" s="25"/>
      <c r="AH175" s="25"/>
      <c r="AI175" s="25"/>
      <c r="AJ175" s="25"/>
      <c r="AK175" s="25"/>
      <c r="AL175" s="25"/>
    </row>
    <row r="176">
      <c r="A176" s="26" t="s">
        <v>539</v>
      </c>
      <c r="B176" s="25" t="str">
        <f t="array" ref="B176">iferror(index(FD!R:R,match($A176,FD!Q:Q,0)),index(DK!H:H,match($A176,DK!G:G,0)))</f>
        <v>NOP</v>
      </c>
      <c r="C176" s="25" t="str">
        <f t="array" ref="C176">iferror(index(FD!S:S,match($A176,FD!Q:Q,0)),index(DK!I:I,match($A176,DK!G:G,0)))</f>
        <v>IND</v>
      </c>
      <c r="D176" s="28">
        <f t="array" ref="D176">((index(Pace!$B$2:$B$31,match($B176,Pace!$A$2:$A$31,0))*index(Pace!$B$2:$B$31,match($C176,Pace!$A$2:$A$31,0)))/Pace!$B$32)*1.025</f>
        <v>101.1276177</v>
      </c>
      <c r="E176" s="29">
        <f t="array" ref="E176">if(iferror(match($A176,Ghosts!A:A,0),0)&gt;0,0.18,((index(EPS!P:P,match($A176,EPS!A:A,0))*index(EPS!O:O,match($A176,EPS!A:A,0)))+(0.18*300))/(300+index(EPS!O:O,match($A176,EPS!A:A,0))))</f>
        <v>0.1694150943</v>
      </c>
      <c r="F176" s="30">
        <v>4.0</v>
      </c>
      <c r="G176" s="33"/>
      <c r="H176" s="34">
        <f t="shared" si="2"/>
        <v>3.649255269</v>
      </c>
      <c r="I176" s="35" t="str">
        <f t="array" ref="I176">iferror(index(DK!A:A,match($A176,DK!G:G,0)),"")</f>
        <v>PF</v>
      </c>
      <c r="J176" s="36">
        <f t="array" ref="J176">iferror(index(DK!C:C,match($A176,DK!G:G,0)),"")</f>
        <v>3400</v>
      </c>
      <c r="K176" s="28">
        <f t="array" ref="K176">iferror(if(or(H176=0,H176=""),"",(H176/index(DK!C:C,match(A176,DK!G:G,0))*1000)),"")</f>
        <v>1.073310373</v>
      </c>
      <c r="L176" s="28">
        <f t="array" ref="L176">iferror(if(or(H176="",H176=0),"",((H176^sqrt(3))/index(DK!C:C,match(A176,DK!G:G,0)))*100),"")</f>
        <v>0.2768773294</v>
      </c>
      <c r="M176" s="34">
        <f t="shared" si="3"/>
        <v>3.738041511</v>
      </c>
      <c r="N176" s="35" t="str">
        <f t="array" ref="N176">iferror(index(FD!B:B,match($A176,FD!Q:Q,0)),"")</f>
        <v>PF</v>
      </c>
      <c r="O176" s="36">
        <f t="array" ref="O176">iferror(index(FD!H:H,match($A176,FD!Q:Q,0)),"")</f>
        <v>3000</v>
      </c>
      <c r="P176" s="28">
        <f t="array" ref="P176">iferror(if(or(M176=0,M176=""),"",(M176/index(FD!H:H,match(A176,FD!Q:Q,0))*1000)),"")</f>
        <v>1.246013837</v>
      </c>
      <c r="Q176" s="37">
        <f t="array" ref="Q176">iferror(if(or(M176="",M176=0),"",((M176^sqrt(3))/index(FD!H:H,match(A176,FD!Q:Q,0)))*100),"")</f>
        <v>0.3271353344</v>
      </c>
      <c r="R176" s="38">
        <f t="shared" si="4"/>
        <v>1.388948242</v>
      </c>
      <c r="S176" s="39">
        <f t="array" ref="S176">if(R176="","", if(index(Index_of_Stuff!J:J,match(B176,Index_of_Stuff!F:F,0))&gt;0,(D176-index(Index_of_Stuff!J:J,match(B176,Index_of_Stuff!F:F,0)))*(R176/index(Index_of_Stuff!I:I,match(B176,Index_of_Stuff!F:F,0))),(D176/index(Index_of_Stuff!I:I,match(B176,Index_of_Stuff!F:F,0)))*R176))</f>
        <v>1.241617559</v>
      </c>
      <c r="T176" s="40">
        <f t="array" ref="T176">if(or($F176=0,$F176=""),"", iferror(index(EPS!B:B,match($A176,EPS!$A:$A,0)),index(Ghosts!B:B,match($A176,Ghosts!$A:$A,0)))*($S176/(($F176/48)*$D176)/$E176))</f>
        <v>0.06600684717</v>
      </c>
      <c r="U176" s="40">
        <f t="array" ref="U176">if(or($F176=0,$F176=""),"", iferror(index(EPS!D:D,match($A176,EPS!$A:$A,0)),index(Ghosts!D:D,match($A176,Ghosts!$A:$A,0)))*($S176/(($F176/48)*$D176)/$E176))</f>
        <v>0.001043586516</v>
      </c>
      <c r="V176" s="40">
        <f t="array" ref="V176">if(or($F176=0,$F176=""),"", iferror(index(EPS!F:F,match($A176,EPS!$A:$A,0)),index(Ghosts!F:F,match($A176,Ghosts!$A:$A,0)))*($S176/(($F176/48)*$D176)/$E176))</f>
        <v>0.02739414606</v>
      </c>
      <c r="W176" s="40">
        <f t="array" ref="W176">if(or($F176=0,$F176=""),"", iferror(index(EPS!M:M,match($A176,EPS!$A:$A,0)),index(Ghosts!M:M,match($A176,Ghosts!$A:$A,0)))*($S176/(($F176/48)*$D176)/$E176))</f>
        <v>0.02191531685</v>
      </c>
      <c r="X176" s="39">
        <f t="shared" si="5"/>
        <v>1.281815601</v>
      </c>
      <c r="Y176" s="41">
        <f t="array" ref="Y176">if(or(F176=0,F176=""),"",((iferror(index(EPS!H:H,match(A176,EPS!A:A,0)),index(Ghosts!H:H,match(A176,Ghosts!A:A,0)))*1.25)+(iferror(index(EPS!I:I,match(A176,EPS!A:A,0)),index(Ghosts!I:I,match(A176,Ghosts!A:A,0)))*1.25)+(iferror(index(EPS!J:J,match(A176,EPS!A:A,0)),index(Ghosts!J:J,match(A176,Ghosts!A:A,0)))*1.5)+(iferror(index(EPS!K:K,match(A176,EPS!A:A,0)),index(Ghosts!K:K,match(A176,Ghosts!A:A,0)))*2)+(iferror(index(EPS!L:L,match(A176,EPS!A:A,0)),index(Ghosts!L:L,match(A176,Ghosts!A:A,0)))*2))*D176*(F176/48))</f>
        <v>2.367439667</v>
      </c>
      <c r="Z176" s="41">
        <f t="shared" si="6"/>
        <v>1.185074801</v>
      </c>
      <c r="AA176" s="41">
        <f t="array" ref="AA176">if(or(F176=0,F176=""),"",((iferror(index(EPS!H:H,match(A176,EPS!A:A,0)),index(Ghosts!H:H,match(A176,Ghosts!A:A,0)))*1.2)+(iferror(index(EPS!I:I,match(A176,EPS!A:A,0)),index(Ghosts!I:I,match(A176,Ghosts!A:A,0)))*1.2)+(iferror(index(EPS!J:J,match(A176,EPS!A:A,0)),index(Ghosts!J:J,match(A176,Ghosts!A:A,0)))*1.5)+(iferror(index(EPS!K:K,match(A176,EPS!A:A,0)),index(Ghosts!K:K,match(A176,Ghosts!A:A,0)))*3)+(iferror(index(EPS!L:L,match(A176,EPS!A:A,0)),index(Ghosts!L:L,match(A176,Ghosts!A:A,0)))*3))*D176*(F176/48))</f>
        <v>2.552966709</v>
      </c>
      <c r="AB176" s="42">
        <f t="shared" ref="AB176:AF176" si="180">if(iferror(search(AB$1,$I176),0)&gt;0,1,0)</f>
        <v>0</v>
      </c>
      <c r="AC176" s="42">
        <f t="shared" si="180"/>
        <v>0</v>
      </c>
      <c r="AD176" s="42">
        <f t="shared" si="180"/>
        <v>0</v>
      </c>
      <c r="AE176" s="42">
        <f t="shared" si="180"/>
        <v>1</v>
      </c>
      <c r="AF176" s="42">
        <f t="shared" si="180"/>
        <v>0</v>
      </c>
      <c r="AG176" s="25"/>
      <c r="AH176" s="25"/>
      <c r="AI176" s="25"/>
      <c r="AJ176" s="25"/>
      <c r="AK176" s="25"/>
      <c r="AL176" s="25"/>
    </row>
    <row r="177">
      <c r="A177" s="26" t="s">
        <v>541</v>
      </c>
      <c r="B177" s="25" t="str">
        <f t="array" ref="B177">iferror(index(FD!R:R,match($A177,FD!Q:Q,0)),index(DK!H:H,match($A177,DK!G:G,0)))</f>
        <v>NOP</v>
      </c>
      <c r="C177" s="25" t="str">
        <f t="array" ref="C177">iferror(index(FD!S:S,match($A177,FD!Q:Q,0)),index(DK!I:I,match($A177,DK!G:G,0)))</f>
        <v>IND</v>
      </c>
      <c r="D177" s="28">
        <f t="array" ref="D177">((index(Pace!$B$2:$B$31,match($B177,Pace!$A$2:$A$31,0))*index(Pace!$B$2:$B$31,match($C177,Pace!$A$2:$A$31,0)))/Pace!$B$32)*1.025</f>
        <v>101.1276177</v>
      </c>
      <c r="E177" s="29">
        <f t="array" ref="E177">if(iferror(match($A177,Ghosts!A:A,0),0)&gt;0,0.18,((index(EPS!P:P,match($A177,EPS!A:A,0))*index(EPS!O:O,match($A177,EPS!A:A,0)))+(0.18*300))/(300+index(EPS!O:O,match($A177,EPS!A:A,0))))</f>
        <v>0.1752253233</v>
      </c>
      <c r="F177" s="30">
        <v>0.0</v>
      </c>
      <c r="G177" s="33"/>
      <c r="H177" s="34" t="str">
        <f t="shared" si="2"/>
        <v/>
      </c>
      <c r="I177" s="35" t="str">
        <f t="array" ref="I177">iferror(index(DK!A:A,match($A177,DK!G:G,0)),"")</f>
        <v>C</v>
      </c>
      <c r="J177" s="36">
        <f t="array" ref="J177">iferror(index(DK!C:C,match($A177,DK!G:G,0)),"")</f>
        <v>3000</v>
      </c>
      <c r="K177" s="28" t="str">
        <f t="array" ref="K177">iferror(if(or(H177=0,H177=""),"",(H177/index(DK!C:C,match(A177,DK!G:G,0))*1000)),"")</f>
        <v/>
      </c>
      <c r="L177" s="28" t="str">
        <f t="array" ref="L177">iferror(if(or(H177="",H177=0),"",((H177^sqrt(3))/index(DK!C:C,match(A177,DK!G:G,0)))*100),"")</f>
        <v/>
      </c>
      <c r="M177" s="34" t="str">
        <f t="shared" si="3"/>
        <v/>
      </c>
      <c r="N177" s="35" t="str">
        <f t="array" ref="N177">iferror(index(FD!B:B,match($A177,FD!Q:Q,0)),"")</f>
        <v>C</v>
      </c>
      <c r="O177" s="36">
        <f t="array" ref="O177">iferror(index(FD!H:H,match($A177,FD!Q:Q,0)),"")</f>
        <v>3200</v>
      </c>
      <c r="P177" s="28" t="str">
        <f t="array" ref="P177">iferror(if(or(M177=0,M177=""),"",(M177/index(FD!H:H,match(A177,FD!Q:Q,0))*1000)),"")</f>
        <v/>
      </c>
      <c r="Q177" s="37" t="str">
        <f t="array" ref="Q177">iferror(if(or(M177="",M177=0),"",((M177^sqrt(3))/index(FD!H:H,match(A177,FD!Q:Q,0)))*100),"")</f>
        <v/>
      </c>
      <c r="R177" s="38" t="str">
        <f t="shared" si="4"/>
        <v/>
      </c>
      <c r="S177" s="39" t="str">
        <f t="array" ref="S177">if(R177="","", if(index(Index_of_Stuff!J:J,match(B177,Index_of_Stuff!F:F,0))&gt;0,(D177-index(Index_of_Stuff!J:J,match(B177,Index_of_Stuff!F:F,0)))*(R177/index(Index_of_Stuff!I:I,match(B177,Index_of_Stuff!F:F,0))),(D177/index(Index_of_Stuff!I:I,match(B177,Index_of_Stuff!F:F,0)))*R177))</f>
        <v/>
      </c>
      <c r="T177" s="40" t="str">
        <f t="array" ref="T177">if(or($F177=0,$F177=""),"", iferror(index(EPS!B:B,match($A177,EPS!$A:$A,0)),index(Ghosts!B:B,match($A177,Ghosts!$A:$A,0)))*($S177/(($F177/48)*$D177)/$E177))</f>
        <v/>
      </c>
      <c r="U177" s="40" t="str">
        <f t="array" ref="U177">if(or($F177=0,$F177=""),"", iferror(index(EPS!D:D,match($A177,EPS!$A:$A,0)),index(Ghosts!D:D,match($A177,Ghosts!$A:$A,0)))*($S177/(($F177/48)*$D177)/$E177))</f>
        <v/>
      </c>
      <c r="V177" s="40" t="str">
        <f t="array" ref="V177">if(or($F177=0,$F177=""),"", iferror(index(EPS!F:F,match($A177,EPS!$A:$A,0)),index(Ghosts!F:F,match($A177,Ghosts!$A:$A,0)))*($S177/(($F177/48)*$D177)/$E177))</f>
        <v/>
      </c>
      <c r="W177" s="40" t="str">
        <f t="array" ref="W177">if(or($F177=0,$F177=""),"", iferror(index(EPS!M:M,match($A177,EPS!$A:$A,0)),index(Ghosts!M:M,match($A177,Ghosts!$A:$A,0)))*($S177/(($F177/48)*$D177)/$E177))</f>
        <v/>
      </c>
      <c r="X177" s="39" t="str">
        <f t="shared" si="5"/>
        <v/>
      </c>
      <c r="Y177" s="41" t="str">
        <f t="array" ref="Y177">if(or(F177=0,F177=""),"",((iferror(index(EPS!H:H,match(A177,EPS!A:A,0)),index(Ghosts!H:H,match(A177,Ghosts!A:A,0)))*1.25)+(iferror(index(EPS!I:I,match(A177,EPS!A:A,0)),index(Ghosts!I:I,match(A177,Ghosts!A:A,0)))*1.25)+(iferror(index(EPS!J:J,match(A177,EPS!A:A,0)),index(Ghosts!J:J,match(A177,Ghosts!A:A,0)))*1.5)+(iferror(index(EPS!K:K,match(A177,EPS!A:A,0)),index(Ghosts!K:K,match(A177,Ghosts!A:A,0)))*2)+(iferror(index(EPS!L:L,match(A177,EPS!A:A,0)),index(Ghosts!L:L,match(A177,Ghosts!A:A,0)))*2))*D177*(F177/48))</f>
        <v/>
      </c>
      <c r="Z177" s="41" t="str">
        <f t="shared" si="6"/>
        <v/>
      </c>
      <c r="AA177" s="41" t="str">
        <f t="array" ref="AA177">if(or(F177=0,F177=""),"",((iferror(index(EPS!H:H,match(A177,EPS!A:A,0)),index(Ghosts!H:H,match(A177,Ghosts!A:A,0)))*1.2)+(iferror(index(EPS!I:I,match(A177,EPS!A:A,0)),index(Ghosts!I:I,match(A177,Ghosts!A:A,0)))*1.2)+(iferror(index(EPS!J:J,match(A177,EPS!A:A,0)),index(Ghosts!J:J,match(A177,Ghosts!A:A,0)))*1.5)+(iferror(index(EPS!K:K,match(A177,EPS!A:A,0)),index(Ghosts!K:K,match(A177,Ghosts!A:A,0)))*3)+(iferror(index(EPS!L:L,match(A177,EPS!A:A,0)),index(Ghosts!L:L,match(A177,Ghosts!A:A,0)))*3))*D177*(F177/48))</f>
        <v/>
      </c>
      <c r="AB177" s="42">
        <f t="shared" ref="AB177:AF177" si="181">if(iferror(search(AB$1,$I177),0)&gt;0,1,0)</f>
        <v>0</v>
      </c>
      <c r="AC177" s="42">
        <f t="shared" si="181"/>
        <v>0</v>
      </c>
      <c r="AD177" s="42">
        <f t="shared" si="181"/>
        <v>0</v>
      </c>
      <c r="AE177" s="42">
        <f t="shared" si="181"/>
        <v>0</v>
      </c>
      <c r="AF177" s="42">
        <f t="shared" si="181"/>
        <v>1</v>
      </c>
      <c r="AG177" s="25"/>
      <c r="AH177" s="25"/>
      <c r="AI177" s="25"/>
      <c r="AJ177" s="25"/>
      <c r="AK177" s="25"/>
      <c r="AL177" s="25"/>
    </row>
    <row r="178">
      <c r="A178" s="26" t="s">
        <v>542</v>
      </c>
      <c r="B178" s="25" t="str">
        <f t="array" ref="B178">iferror(index(FD!R:R,match($A178,FD!Q:Q,0)),index(DK!H:H,match($A178,DK!G:G,0)))</f>
        <v>NOP</v>
      </c>
      <c r="C178" s="25" t="str">
        <f t="array" ref="C178">iferror(index(FD!S:S,match($A178,FD!Q:Q,0)),index(DK!I:I,match($A178,DK!G:G,0)))</f>
        <v>IND</v>
      </c>
      <c r="D178" s="28">
        <f t="array" ref="D178">((index(Pace!$B$2:$B$31,match($B178,Pace!$A$2:$A$31,0))*index(Pace!$B$2:$B$31,match($C178,Pace!$A$2:$A$31,0)))/Pace!$B$32)*1.025</f>
        <v>101.1276177</v>
      </c>
      <c r="E178" s="29">
        <f t="array" ref="E178">if(iferror(match($A178,Ghosts!A:A,0),0)&gt;0,0.18,((index(EPS!P:P,match($A178,EPS!A:A,0))*index(EPS!O:O,match($A178,EPS!A:A,0)))+(0.18*300))/(300+index(EPS!O:O,match($A178,EPS!A:A,0))))</f>
        <v>0.18</v>
      </c>
      <c r="F178" s="30">
        <v>0.0</v>
      </c>
      <c r="G178" s="33"/>
      <c r="H178" s="34" t="str">
        <f t="shared" si="2"/>
        <v/>
      </c>
      <c r="I178" s="35" t="str">
        <f t="array" ref="I178">iferror(index(DK!A:A,match($A178,DK!G:G,0)),"")</f>
        <v>PG</v>
      </c>
      <c r="J178" s="36">
        <f t="array" ref="J178">iferror(index(DK!C:C,match($A178,DK!G:G,0)),"")</f>
        <v>3000</v>
      </c>
      <c r="K178" s="28" t="str">
        <f t="array" ref="K178">iferror(if(or(H178=0,H178=""),"",(H178/index(DK!C:C,match(A178,DK!G:G,0))*1000)),"")</f>
        <v/>
      </c>
      <c r="L178" s="28" t="str">
        <f t="array" ref="L178">iferror(if(or(H178="",H178=0),"",((H178^sqrt(3))/index(DK!C:C,match(A178,DK!G:G,0)))*100),"")</f>
        <v/>
      </c>
      <c r="M178" s="34" t="str">
        <f t="shared" si="3"/>
        <v/>
      </c>
      <c r="N178" s="35" t="str">
        <f t="array" ref="N178">iferror(index(FD!B:B,match($A178,FD!Q:Q,0)),"")</f>
        <v/>
      </c>
      <c r="O178" s="36" t="str">
        <f t="array" ref="O178">iferror(index(FD!H:H,match($A178,FD!Q:Q,0)),"")</f>
        <v/>
      </c>
      <c r="P178" s="28" t="str">
        <f t="array" ref="P178">iferror(if(or(M178=0,M178=""),"",(M178/index(FD!H:H,match(A178,FD!Q:Q,0))*1000)),"")</f>
        <v/>
      </c>
      <c r="Q178" s="37" t="str">
        <f t="array" ref="Q178">iferror(if(or(M178="",M178=0),"",((M178^sqrt(3))/index(FD!H:H,match(A178,FD!Q:Q,0)))*100),"")</f>
        <v/>
      </c>
      <c r="R178" s="38" t="str">
        <f t="shared" si="4"/>
        <v/>
      </c>
      <c r="S178" s="39" t="str">
        <f t="array" ref="S178">if(R178="","", if(index(Index_of_Stuff!J:J,match(B178,Index_of_Stuff!F:F,0))&gt;0,(D178-index(Index_of_Stuff!J:J,match(B178,Index_of_Stuff!F:F,0)))*(R178/index(Index_of_Stuff!I:I,match(B178,Index_of_Stuff!F:F,0))),(D178/index(Index_of_Stuff!I:I,match(B178,Index_of_Stuff!F:F,0)))*R178))</f>
        <v/>
      </c>
      <c r="T178" s="40" t="str">
        <f t="array" ref="T178">if(or($F178=0,$F178=""),"", iferror(index(EPS!B:B,match($A178,EPS!$A:$A,0)),index(Ghosts!B:B,match($A178,Ghosts!$A:$A,0)))*($S178/(($F178/48)*$D178)/$E178))</f>
        <v/>
      </c>
      <c r="U178" s="40" t="str">
        <f t="array" ref="U178">if(or($F178=0,$F178=""),"", iferror(index(EPS!D:D,match($A178,EPS!$A:$A,0)),index(Ghosts!D:D,match($A178,Ghosts!$A:$A,0)))*($S178/(($F178/48)*$D178)/$E178))</f>
        <v/>
      </c>
      <c r="V178" s="40" t="str">
        <f t="array" ref="V178">if(or($F178=0,$F178=""),"", iferror(index(EPS!F:F,match($A178,EPS!$A:$A,0)),index(Ghosts!F:F,match($A178,Ghosts!$A:$A,0)))*($S178/(($F178/48)*$D178)/$E178))</f>
        <v/>
      </c>
      <c r="W178" s="40" t="str">
        <f t="array" ref="W178">if(or($F178=0,$F178=""),"", iferror(index(EPS!M:M,match($A178,EPS!$A:$A,0)),index(Ghosts!M:M,match($A178,Ghosts!$A:$A,0)))*($S178/(($F178/48)*$D178)/$E178))</f>
        <v/>
      </c>
      <c r="X178" s="39" t="str">
        <f t="shared" si="5"/>
        <v/>
      </c>
      <c r="Y178" s="41" t="str">
        <f t="array" ref="Y178">if(or(F178=0,F178=""),"",((iferror(index(EPS!H:H,match(A178,EPS!A:A,0)),index(Ghosts!H:H,match(A178,Ghosts!A:A,0)))*1.25)+(iferror(index(EPS!I:I,match(A178,EPS!A:A,0)),index(Ghosts!I:I,match(A178,Ghosts!A:A,0)))*1.25)+(iferror(index(EPS!J:J,match(A178,EPS!A:A,0)),index(Ghosts!J:J,match(A178,Ghosts!A:A,0)))*1.5)+(iferror(index(EPS!K:K,match(A178,EPS!A:A,0)),index(Ghosts!K:K,match(A178,Ghosts!A:A,0)))*2)+(iferror(index(EPS!L:L,match(A178,EPS!A:A,0)),index(Ghosts!L:L,match(A178,Ghosts!A:A,0)))*2))*D178*(F178/48))</f>
        <v/>
      </c>
      <c r="Z178" s="41" t="str">
        <f t="shared" si="6"/>
        <v/>
      </c>
      <c r="AA178" s="41" t="str">
        <f t="array" ref="AA178">if(or(F178=0,F178=""),"",((iferror(index(EPS!H:H,match(A178,EPS!A:A,0)),index(Ghosts!H:H,match(A178,Ghosts!A:A,0)))*1.2)+(iferror(index(EPS!I:I,match(A178,EPS!A:A,0)),index(Ghosts!I:I,match(A178,Ghosts!A:A,0)))*1.2)+(iferror(index(EPS!J:J,match(A178,EPS!A:A,0)),index(Ghosts!J:J,match(A178,Ghosts!A:A,0)))*1.5)+(iferror(index(EPS!K:K,match(A178,EPS!A:A,0)),index(Ghosts!K:K,match(A178,Ghosts!A:A,0)))*3)+(iferror(index(EPS!L:L,match(A178,EPS!A:A,0)),index(Ghosts!L:L,match(A178,Ghosts!A:A,0)))*3))*D178*(F178/48))</f>
        <v/>
      </c>
      <c r="AB178" s="42">
        <f t="shared" ref="AB178:AF178" si="182">if(iferror(search(AB$1,$I178),0)&gt;0,1,0)</f>
        <v>1</v>
      </c>
      <c r="AC178" s="42">
        <f t="shared" si="182"/>
        <v>0</v>
      </c>
      <c r="AD178" s="42">
        <f t="shared" si="182"/>
        <v>0</v>
      </c>
      <c r="AE178" s="42">
        <f t="shared" si="182"/>
        <v>0</v>
      </c>
      <c r="AF178" s="42">
        <f t="shared" si="182"/>
        <v>0</v>
      </c>
      <c r="AG178" s="25"/>
      <c r="AH178" s="25"/>
      <c r="AI178" s="25"/>
      <c r="AJ178" s="25"/>
      <c r="AK178" s="25"/>
      <c r="AL178" s="25"/>
    </row>
    <row r="179">
      <c r="A179" s="26" t="s">
        <v>543</v>
      </c>
      <c r="B179" s="25" t="str">
        <f t="array" ref="B179">iferror(index(FD!R:R,match($A179,FD!Q:Q,0)),index(DK!H:H,match($A179,DK!G:G,0)))</f>
        <v>NOP</v>
      </c>
      <c r="C179" s="25" t="str">
        <f t="array" ref="C179">iferror(index(FD!S:S,match($A179,FD!Q:Q,0)),index(DK!I:I,match($A179,DK!G:G,0)))</f>
        <v>IND</v>
      </c>
      <c r="D179" s="28">
        <f t="array" ref="D179">((index(Pace!$B$2:$B$31,match($B179,Pace!$A$2:$A$31,0))*index(Pace!$B$2:$B$31,match($C179,Pace!$A$2:$A$31,0)))/Pace!$B$32)*1.025</f>
        <v>101.1276177</v>
      </c>
      <c r="E179" s="29">
        <f t="array" ref="E179">if(iferror(match($A179,Ghosts!A:A,0),0)&gt;0,0.18,((index(EPS!P:P,match($A179,EPS!A:A,0))*index(EPS!O:O,match($A179,EPS!A:A,0)))+(0.18*300))/(300+index(EPS!O:O,match($A179,EPS!A:A,0))))</f>
        <v>0.18</v>
      </c>
      <c r="F179" s="30">
        <v>0.0</v>
      </c>
      <c r="G179" s="33"/>
      <c r="H179" s="34" t="str">
        <f t="shared" si="2"/>
        <v/>
      </c>
      <c r="I179" s="35" t="str">
        <f t="array" ref="I179">iferror(index(DK!A:A,match($A179,DK!G:G,0)),"")</f>
        <v>SF</v>
      </c>
      <c r="J179" s="36">
        <f t="array" ref="J179">iferror(index(DK!C:C,match($A179,DK!G:G,0)),"")</f>
        <v>3000</v>
      </c>
      <c r="K179" s="28" t="str">
        <f t="array" ref="K179">iferror(if(or(H179=0,H179=""),"",(H179/index(DK!C:C,match(A179,DK!G:G,0))*1000)),"")</f>
        <v/>
      </c>
      <c r="L179" s="28" t="str">
        <f t="array" ref="L179">iferror(if(or(H179="",H179=0),"",((H179^sqrt(3))/index(DK!C:C,match(A179,DK!G:G,0)))*100),"")</f>
        <v/>
      </c>
      <c r="M179" s="34" t="str">
        <f t="shared" si="3"/>
        <v/>
      </c>
      <c r="N179" s="35" t="str">
        <f t="array" ref="N179">iferror(index(FD!B:B,match($A179,FD!Q:Q,0)),"")</f>
        <v>SF</v>
      </c>
      <c r="O179" s="36">
        <f t="array" ref="O179">iferror(index(FD!H:H,match($A179,FD!Q:Q,0)),"")</f>
        <v>3000</v>
      </c>
      <c r="P179" s="28" t="str">
        <f t="array" ref="P179">iferror(if(or(M179=0,M179=""),"",(M179/index(FD!H:H,match(A179,FD!Q:Q,0))*1000)),"")</f>
        <v/>
      </c>
      <c r="Q179" s="37" t="str">
        <f t="array" ref="Q179">iferror(if(or(M179="",M179=0),"",((M179^sqrt(3))/index(FD!H:H,match(A179,FD!Q:Q,0)))*100),"")</f>
        <v/>
      </c>
      <c r="R179" s="38" t="str">
        <f t="shared" si="4"/>
        <v/>
      </c>
      <c r="S179" s="39" t="str">
        <f t="array" ref="S179">if(R179="","", if(index(Index_of_Stuff!J:J,match(B179,Index_of_Stuff!F:F,0))&gt;0,(D179-index(Index_of_Stuff!J:J,match(B179,Index_of_Stuff!F:F,0)))*(R179/index(Index_of_Stuff!I:I,match(B179,Index_of_Stuff!F:F,0))),(D179/index(Index_of_Stuff!I:I,match(B179,Index_of_Stuff!F:F,0)))*R179))</f>
        <v/>
      </c>
      <c r="T179" s="40" t="str">
        <f t="array" ref="T179">if(or($F179=0,$F179=""),"", iferror(index(EPS!B:B,match($A179,EPS!$A:$A,0)),index(Ghosts!B:B,match($A179,Ghosts!$A:$A,0)))*($S179/(($F179/48)*$D179)/$E179))</f>
        <v/>
      </c>
      <c r="U179" s="40" t="str">
        <f t="array" ref="U179">if(or($F179=0,$F179=""),"", iferror(index(EPS!D:D,match($A179,EPS!$A:$A,0)),index(Ghosts!D:D,match($A179,Ghosts!$A:$A,0)))*($S179/(($F179/48)*$D179)/$E179))</f>
        <v/>
      </c>
      <c r="V179" s="40" t="str">
        <f t="array" ref="V179">if(or($F179=0,$F179=""),"", iferror(index(EPS!F:F,match($A179,EPS!$A:$A,0)),index(Ghosts!F:F,match($A179,Ghosts!$A:$A,0)))*($S179/(($F179/48)*$D179)/$E179))</f>
        <v/>
      </c>
      <c r="W179" s="40" t="str">
        <f t="array" ref="W179">if(or($F179=0,$F179=""),"", iferror(index(EPS!M:M,match($A179,EPS!$A:$A,0)),index(Ghosts!M:M,match($A179,Ghosts!$A:$A,0)))*($S179/(($F179/48)*$D179)/$E179))</f>
        <v/>
      </c>
      <c r="X179" s="39" t="str">
        <f t="shared" si="5"/>
        <v/>
      </c>
      <c r="Y179" s="41" t="str">
        <f t="array" ref="Y179">if(or(F179=0,F179=""),"",((iferror(index(EPS!H:H,match(A179,EPS!A:A,0)),index(Ghosts!H:H,match(A179,Ghosts!A:A,0)))*1.25)+(iferror(index(EPS!I:I,match(A179,EPS!A:A,0)),index(Ghosts!I:I,match(A179,Ghosts!A:A,0)))*1.25)+(iferror(index(EPS!J:J,match(A179,EPS!A:A,0)),index(Ghosts!J:J,match(A179,Ghosts!A:A,0)))*1.5)+(iferror(index(EPS!K:K,match(A179,EPS!A:A,0)),index(Ghosts!K:K,match(A179,Ghosts!A:A,0)))*2)+(iferror(index(EPS!L:L,match(A179,EPS!A:A,0)),index(Ghosts!L:L,match(A179,Ghosts!A:A,0)))*2))*D179*(F179/48))</f>
        <v/>
      </c>
      <c r="Z179" s="41" t="str">
        <f t="shared" si="6"/>
        <v/>
      </c>
      <c r="AA179" s="41" t="str">
        <f t="array" ref="AA179">if(or(F179=0,F179=""),"",((iferror(index(EPS!H:H,match(A179,EPS!A:A,0)),index(Ghosts!H:H,match(A179,Ghosts!A:A,0)))*1.2)+(iferror(index(EPS!I:I,match(A179,EPS!A:A,0)),index(Ghosts!I:I,match(A179,Ghosts!A:A,0)))*1.2)+(iferror(index(EPS!J:J,match(A179,EPS!A:A,0)),index(Ghosts!J:J,match(A179,Ghosts!A:A,0)))*1.5)+(iferror(index(EPS!K:K,match(A179,EPS!A:A,0)),index(Ghosts!K:K,match(A179,Ghosts!A:A,0)))*3)+(iferror(index(EPS!L:L,match(A179,EPS!A:A,0)),index(Ghosts!L:L,match(A179,Ghosts!A:A,0)))*3))*D179*(F179/48))</f>
        <v/>
      </c>
      <c r="AB179" s="42">
        <f t="shared" ref="AB179:AF179" si="183">if(iferror(search(AB$1,$I179),0)&gt;0,1,0)</f>
        <v>0</v>
      </c>
      <c r="AC179" s="42">
        <f t="shared" si="183"/>
        <v>0</v>
      </c>
      <c r="AD179" s="42">
        <f t="shared" si="183"/>
        <v>1</v>
      </c>
      <c r="AE179" s="42">
        <f t="shared" si="183"/>
        <v>0</v>
      </c>
      <c r="AF179" s="42">
        <f t="shared" si="183"/>
        <v>0</v>
      </c>
      <c r="AG179" s="25"/>
      <c r="AH179" s="25"/>
      <c r="AI179" s="25"/>
      <c r="AJ179" s="25"/>
      <c r="AK179" s="25"/>
      <c r="AL179" s="25"/>
    </row>
    <row r="180">
      <c r="A180" s="26" t="s">
        <v>540</v>
      </c>
      <c r="B180" s="25" t="str">
        <f t="array" ref="B180">iferror(index(FD!R:R,match($A180,FD!Q:Q,0)),index(DK!H:H,match($A180,DK!G:G,0)))</f>
        <v>NOP</v>
      </c>
      <c r="C180" s="25" t="str">
        <f t="array" ref="C180">iferror(index(FD!S:S,match($A180,FD!Q:Q,0)),index(DK!I:I,match($A180,DK!G:G,0)))</f>
        <v>IND</v>
      </c>
      <c r="D180" s="28">
        <f t="array" ref="D180">((index(Pace!$B$2:$B$31,match($B180,Pace!$A$2:$A$31,0))*index(Pace!$B$2:$B$31,match($C180,Pace!$A$2:$A$31,0)))/Pace!$B$32)*1.025</f>
        <v>101.1276177</v>
      </c>
      <c r="E180" s="29">
        <f t="array" ref="E180">if(iferror(match($A180,Ghosts!A:A,0),0)&gt;0,0.18,((index(EPS!P:P,match($A180,EPS!A:A,0))*index(EPS!O:O,match($A180,EPS!A:A,0)))+(0.18*300))/(300+index(EPS!O:O,match($A180,EPS!A:A,0))))</f>
        <v>0.1754615385</v>
      </c>
      <c r="F180" s="30">
        <v>0.0</v>
      </c>
      <c r="G180" s="33"/>
      <c r="H180" s="34" t="str">
        <f t="shared" si="2"/>
        <v/>
      </c>
      <c r="I180" s="35" t="str">
        <f t="array" ref="I180">iferror(index(DK!A:A,match($A180,DK!G:G,0)),"")</f>
        <v>SF/PF</v>
      </c>
      <c r="J180" s="36">
        <f t="array" ref="J180">iferror(index(DK!C:C,match($A180,DK!G:G,0)),"")</f>
        <v>3000</v>
      </c>
      <c r="K180" s="28" t="str">
        <f t="array" ref="K180">iferror(if(or(H180=0,H180=""),"",(H180/index(DK!C:C,match(A180,DK!G:G,0))*1000)),"")</f>
        <v/>
      </c>
      <c r="L180" s="28" t="str">
        <f t="array" ref="L180">iferror(if(or(H180="",H180=0),"",((H180^sqrt(3))/index(DK!C:C,match(A180,DK!G:G,0)))*100),"")</f>
        <v/>
      </c>
      <c r="M180" s="34" t="str">
        <f t="shared" si="3"/>
        <v/>
      </c>
      <c r="N180" s="35" t="str">
        <f t="array" ref="N180">iferror(index(FD!B:B,match($A180,FD!Q:Q,0)),"")</f>
        <v>PF</v>
      </c>
      <c r="O180" s="36">
        <f t="array" ref="O180">iferror(index(FD!H:H,match($A180,FD!Q:Q,0)),"")</f>
        <v>3000</v>
      </c>
      <c r="P180" s="28" t="str">
        <f t="array" ref="P180">iferror(if(or(M180=0,M180=""),"",(M180/index(FD!H:H,match(A180,FD!Q:Q,0))*1000)),"")</f>
        <v/>
      </c>
      <c r="Q180" s="37" t="str">
        <f t="array" ref="Q180">iferror(if(or(M180="",M180=0),"",((M180^sqrt(3))/index(FD!H:H,match(A180,FD!Q:Q,0)))*100),"")</f>
        <v/>
      </c>
      <c r="R180" s="38" t="str">
        <f t="shared" si="4"/>
        <v/>
      </c>
      <c r="S180" s="39" t="str">
        <f t="array" ref="S180">if(R180="","", if(index(Index_of_Stuff!J:J,match(B180,Index_of_Stuff!F:F,0))&gt;0,(D180-index(Index_of_Stuff!J:J,match(B180,Index_of_Stuff!F:F,0)))*(R180/index(Index_of_Stuff!I:I,match(B180,Index_of_Stuff!F:F,0))),(D180/index(Index_of_Stuff!I:I,match(B180,Index_of_Stuff!F:F,0)))*R180))</f>
        <v/>
      </c>
      <c r="T180" s="40" t="str">
        <f t="array" ref="T180">if(or($F180=0,$F180=""),"", iferror(index(EPS!B:B,match($A180,EPS!$A:$A,0)),index(Ghosts!B:B,match($A180,Ghosts!$A:$A,0)))*($S180/(($F180/48)*$D180)/$E180))</f>
        <v/>
      </c>
      <c r="U180" s="40" t="str">
        <f t="array" ref="U180">if(or($F180=0,$F180=""),"", iferror(index(EPS!D:D,match($A180,EPS!$A:$A,0)),index(Ghosts!D:D,match($A180,Ghosts!$A:$A,0)))*($S180/(($F180/48)*$D180)/$E180))</f>
        <v/>
      </c>
      <c r="V180" s="40" t="str">
        <f t="array" ref="V180">if(or($F180=0,$F180=""),"", iferror(index(EPS!F:F,match($A180,EPS!$A:$A,0)),index(Ghosts!F:F,match($A180,Ghosts!$A:$A,0)))*($S180/(($F180/48)*$D180)/$E180))</f>
        <v/>
      </c>
      <c r="W180" s="40" t="str">
        <f t="array" ref="W180">if(or($F180=0,$F180=""),"", iferror(index(EPS!M:M,match($A180,EPS!$A:$A,0)),index(Ghosts!M:M,match($A180,Ghosts!$A:$A,0)))*($S180/(($F180/48)*$D180)/$E180))</f>
        <v/>
      </c>
      <c r="X180" s="39" t="str">
        <f t="shared" si="5"/>
        <v/>
      </c>
      <c r="Y180" s="41" t="str">
        <f t="array" ref="Y180">if(or(F180=0,F180=""),"",((iferror(index(EPS!H:H,match(A180,EPS!A:A,0)),index(Ghosts!H:H,match(A180,Ghosts!A:A,0)))*1.25)+(iferror(index(EPS!I:I,match(A180,EPS!A:A,0)),index(Ghosts!I:I,match(A180,Ghosts!A:A,0)))*1.25)+(iferror(index(EPS!J:J,match(A180,EPS!A:A,0)),index(Ghosts!J:J,match(A180,Ghosts!A:A,0)))*1.5)+(iferror(index(EPS!K:K,match(A180,EPS!A:A,0)),index(Ghosts!K:K,match(A180,Ghosts!A:A,0)))*2)+(iferror(index(EPS!L:L,match(A180,EPS!A:A,0)),index(Ghosts!L:L,match(A180,Ghosts!A:A,0)))*2))*D180*(F180/48))</f>
        <v/>
      </c>
      <c r="Z180" s="41" t="str">
        <f t="shared" si="6"/>
        <v/>
      </c>
      <c r="AA180" s="41" t="str">
        <f t="array" ref="AA180">if(or(F180=0,F180=""),"",((iferror(index(EPS!H:H,match(A180,EPS!A:A,0)),index(Ghosts!H:H,match(A180,Ghosts!A:A,0)))*1.2)+(iferror(index(EPS!I:I,match(A180,EPS!A:A,0)),index(Ghosts!I:I,match(A180,Ghosts!A:A,0)))*1.2)+(iferror(index(EPS!J:J,match(A180,EPS!A:A,0)),index(Ghosts!J:J,match(A180,Ghosts!A:A,0)))*1.5)+(iferror(index(EPS!K:K,match(A180,EPS!A:A,0)),index(Ghosts!K:K,match(A180,Ghosts!A:A,0)))*3)+(iferror(index(EPS!L:L,match(A180,EPS!A:A,0)),index(Ghosts!L:L,match(A180,Ghosts!A:A,0)))*3))*D180*(F180/48))</f>
        <v/>
      </c>
      <c r="AB180" s="42">
        <f t="shared" ref="AB180:AF180" si="184">if(iferror(search(AB$1,$I180),0)&gt;0,1,0)</f>
        <v>0</v>
      </c>
      <c r="AC180" s="42">
        <f t="shared" si="184"/>
        <v>0</v>
      </c>
      <c r="AD180" s="42">
        <f t="shared" si="184"/>
        <v>1</v>
      </c>
      <c r="AE180" s="42">
        <f t="shared" si="184"/>
        <v>1</v>
      </c>
      <c r="AF180" s="42">
        <f t="shared" si="184"/>
        <v>0</v>
      </c>
      <c r="AG180" s="25"/>
      <c r="AH180" s="25"/>
      <c r="AI180" s="25"/>
      <c r="AJ180" s="25"/>
      <c r="AK180" s="25"/>
      <c r="AL180" s="25"/>
    </row>
    <row r="181">
      <c r="A181" s="26" t="s">
        <v>544</v>
      </c>
      <c r="B181" s="25" t="str">
        <f t="array" ref="B181">iferror(index(FD!R:R,match($A181,FD!Q:Q,0)),index(DK!H:H,match($A181,DK!G:G,0)))</f>
        <v>NOP</v>
      </c>
      <c r="C181" s="25" t="str">
        <f t="array" ref="C181">iferror(index(FD!S:S,match($A181,FD!Q:Q,0)),index(DK!I:I,match($A181,DK!G:G,0)))</f>
        <v>IND</v>
      </c>
      <c r="D181" s="28">
        <f t="array" ref="D181">((index(Pace!$B$2:$B$31,match($B181,Pace!$A$2:$A$31,0))*index(Pace!$B$2:$B$31,match($C181,Pace!$A$2:$A$31,0)))/Pace!$B$32)*1.025</f>
        <v>101.1276177</v>
      </c>
      <c r="E181" s="29">
        <f t="array" ref="E181">if(iferror(match($A181,Ghosts!A:A,0),0)&gt;0,0.18,((index(EPS!P:P,match($A181,EPS!A:A,0))*index(EPS!O:O,match($A181,EPS!A:A,0)))+(0.18*300))/(300+index(EPS!O:O,match($A181,EPS!A:A,0))))</f>
        <v>0.1059676401</v>
      </c>
      <c r="F181" s="30">
        <v>0.0</v>
      </c>
      <c r="G181" s="33"/>
      <c r="H181" s="34" t="str">
        <f t="shared" si="2"/>
        <v/>
      </c>
      <c r="I181" s="35" t="str">
        <f t="array" ref="I181">iferror(index(DK!A:A,match($A181,DK!G:G,0)),"")</f>
        <v>C</v>
      </c>
      <c r="J181" s="36">
        <f t="array" ref="J181">iferror(index(DK!C:C,match($A181,DK!G:G,0)),"")</f>
        <v>3000</v>
      </c>
      <c r="K181" s="28" t="str">
        <f t="array" ref="K181">iferror(if(or(H181=0,H181=""),"",(H181/index(DK!C:C,match(A181,DK!G:G,0))*1000)),"")</f>
        <v/>
      </c>
      <c r="L181" s="28" t="str">
        <f t="array" ref="L181">iferror(if(or(H181="",H181=0),"",((H181^sqrt(3))/index(DK!C:C,match(A181,DK!G:G,0)))*100),"")</f>
        <v/>
      </c>
      <c r="M181" s="34" t="str">
        <f t="shared" si="3"/>
        <v/>
      </c>
      <c r="N181" s="35" t="str">
        <f t="array" ref="N181">iferror(index(FD!B:B,match($A181,FD!Q:Q,0)),"")</f>
        <v>C</v>
      </c>
      <c r="O181" s="36">
        <f t="array" ref="O181">iferror(index(FD!H:H,match($A181,FD!Q:Q,0)),"")</f>
        <v>3000</v>
      </c>
      <c r="P181" s="28" t="str">
        <f t="array" ref="P181">iferror(if(or(M181=0,M181=""),"",(M181/index(FD!H:H,match(A181,FD!Q:Q,0))*1000)),"")</f>
        <v/>
      </c>
      <c r="Q181" s="37" t="str">
        <f t="array" ref="Q181">iferror(if(or(M181="",M181=0),"",((M181^sqrt(3))/index(FD!H:H,match(A181,FD!Q:Q,0)))*100),"")</f>
        <v/>
      </c>
      <c r="R181" s="38" t="str">
        <f t="shared" si="4"/>
        <v/>
      </c>
      <c r="S181" s="39" t="str">
        <f t="array" ref="S181">if(R181="","", if(index(Index_of_Stuff!J:J,match(B181,Index_of_Stuff!F:F,0))&gt;0,(D181-index(Index_of_Stuff!J:J,match(B181,Index_of_Stuff!F:F,0)))*(R181/index(Index_of_Stuff!I:I,match(B181,Index_of_Stuff!F:F,0))),(D181/index(Index_of_Stuff!I:I,match(B181,Index_of_Stuff!F:F,0)))*R181))</f>
        <v/>
      </c>
      <c r="T181" s="40" t="str">
        <f t="array" ref="T181">if(or($F181=0,$F181=""),"", iferror(index(EPS!B:B,match($A181,EPS!$A:$A,0)),index(Ghosts!B:B,match($A181,Ghosts!$A:$A,0)))*($S181/(($F181/48)*$D181)/$E181))</f>
        <v/>
      </c>
      <c r="U181" s="40" t="str">
        <f t="array" ref="U181">if(or($F181=0,$F181=""),"", iferror(index(EPS!D:D,match($A181,EPS!$A:$A,0)),index(Ghosts!D:D,match($A181,Ghosts!$A:$A,0)))*($S181/(($F181/48)*$D181)/$E181))</f>
        <v/>
      </c>
      <c r="V181" s="40" t="str">
        <f t="array" ref="V181">if(or($F181=0,$F181=""),"", iferror(index(EPS!F:F,match($A181,EPS!$A:$A,0)),index(Ghosts!F:F,match($A181,Ghosts!$A:$A,0)))*($S181/(($F181/48)*$D181)/$E181))</f>
        <v/>
      </c>
      <c r="W181" s="40" t="str">
        <f t="array" ref="W181">if(or($F181=0,$F181=""),"", iferror(index(EPS!M:M,match($A181,EPS!$A:$A,0)),index(Ghosts!M:M,match($A181,Ghosts!$A:$A,0)))*($S181/(($F181/48)*$D181)/$E181))</f>
        <v/>
      </c>
      <c r="X181" s="39" t="str">
        <f t="shared" si="5"/>
        <v/>
      </c>
      <c r="Y181" s="41" t="str">
        <f t="array" ref="Y181">if(or(F181=0,F181=""),"",((iferror(index(EPS!H:H,match(A181,EPS!A:A,0)),index(Ghosts!H:H,match(A181,Ghosts!A:A,0)))*1.25)+(iferror(index(EPS!I:I,match(A181,EPS!A:A,0)),index(Ghosts!I:I,match(A181,Ghosts!A:A,0)))*1.25)+(iferror(index(EPS!J:J,match(A181,EPS!A:A,0)),index(Ghosts!J:J,match(A181,Ghosts!A:A,0)))*1.5)+(iferror(index(EPS!K:K,match(A181,EPS!A:A,0)),index(Ghosts!K:K,match(A181,Ghosts!A:A,0)))*2)+(iferror(index(EPS!L:L,match(A181,EPS!A:A,0)),index(Ghosts!L:L,match(A181,Ghosts!A:A,0)))*2))*D181*(F181/48))</f>
        <v/>
      </c>
      <c r="Z181" s="41" t="str">
        <f t="shared" si="6"/>
        <v/>
      </c>
      <c r="AA181" s="41" t="str">
        <f t="array" ref="AA181">if(or(F181=0,F181=""),"",((iferror(index(EPS!H:H,match(A181,EPS!A:A,0)),index(Ghosts!H:H,match(A181,Ghosts!A:A,0)))*1.2)+(iferror(index(EPS!I:I,match(A181,EPS!A:A,0)),index(Ghosts!I:I,match(A181,Ghosts!A:A,0)))*1.2)+(iferror(index(EPS!J:J,match(A181,EPS!A:A,0)),index(Ghosts!J:J,match(A181,Ghosts!A:A,0)))*1.5)+(iferror(index(EPS!K:K,match(A181,EPS!A:A,0)),index(Ghosts!K:K,match(A181,Ghosts!A:A,0)))*3)+(iferror(index(EPS!L:L,match(A181,EPS!A:A,0)),index(Ghosts!L:L,match(A181,Ghosts!A:A,0)))*3))*D181*(F181/48))</f>
        <v/>
      </c>
      <c r="AB181" s="42">
        <f t="shared" ref="AB181:AF181" si="185">if(iferror(search(AB$1,$I181),0)&gt;0,1,0)</f>
        <v>0</v>
      </c>
      <c r="AC181" s="42">
        <f t="shared" si="185"/>
        <v>0</v>
      </c>
      <c r="AD181" s="42">
        <f t="shared" si="185"/>
        <v>0</v>
      </c>
      <c r="AE181" s="42">
        <f t="shared" si="185"/>
        <v>0</v>
      </c>
      <c r="AF181" s="42">
        <f t="shared" si="185"/>
        <v>1</v>
      </c>
      <c r="AG181" s="25"/>
      <c r="AH181" s="25"/>
      <c r="AI181" s="25"/>
      <c r="AJ181" s="25"/>
      <c r="AK181" s="25"/>
      <c r="AL181" s="25"/>
    </row>
    <row r="182">
      <c r="A182" s="26" t="s">
        <v>546</v>
      </c>
      <c r="B182" s="25" t="str">
        <f t="array" ref="B182">iferror(index(FD!R:R,match($A182,FD!Q:Q,0)),index(DK!H:H,match($A182,DK!G:G,0)))</f>
        <v>NOP</v>
      </c>
      <c r="C182" s="25" t="str">
        <f t="array" ref="C182">iferror(index(FD!S:S,match($A182,FD!Q:Q,0)),index(DK!I:I,match($A182,DK!G:G,0)))</f>
        <v>IND</v>
      </c>
      <c r="D182" s="28">
        <f t="array" ref="D182">((index(Pace!$B$2:$B$31,match($B182,Pace!$A$2:$A$31,0))*index(Pace!$B$2:$B$31,match($C182,Pace!$A$2:$A$31,0)))/Pace!$B$32)*1.025</f>
        <v>101.1276177</v>
      </c>
      <c r="E182" s="29">
        <f t="array" ref="E182">if(iferror(match($A182,Ghosts!A:A,0),0)&gt;0,0.18,((index(EPS!P:P,match($A182,EPS!A:A,0))*index(EPS!O:O,match($A182,EPS!A:A,0)))+(0.18*300))/(300+index(EPS!O:O,match($A182,EPS!A:A,0))))</f>
        <v>0.1855548961</v>
      </c>
      <c r="F182" s="30">
        <v>0.0</v>
      </c>
      <c r="G182" s="33"/>
      <c r="H182" s="34" t="str">
        <f t="shared" si="2"/>
        <v/>
      </c>
      <c r="I182" s="35" t="str">
        <f t="array" ref="I182">iferror(index(DK!A:A,match($A182,DK!G:G,0)),"")</f>
        <v>PG</v>
      </c>
      <c r="J182" s="36">
        <f t="array" ref="J182">iferror(index(DK!C:C,match($A182,DK!G:G,0)),"")</f>
        <v>5400</v>
      </c>
      <c r="K182" s="28" t="str">
        <f t="array" ref="K182">iferror(if(or(H182=0,H182=""),"",(H182/index(DK!C:C,match(A182,DK!G:G,0))*1000)),"")</f>
        <v/>
      </c>
      <c r="L182" s="28" t="str">
        <f t="array" ref="L182">iferror(if(or(H182="",H182=0),"",((H182^sqrt(3))/index(DK!C:C,match(A182,DK!G:G,0)))*100),"")</f>
        <v/>
      </c>
      <c r="M182" s="34" t="str">
        <f t="shared" si="3"/>
        <v/>
      </c>
      <c r="N182" s="35" t="str">
        <f t="array" ref="N182">iferror(index(FD!B:B,match($A182,FD!Q:Q,0)),"")</f>
        <v>PG</v>
      </c>
      <c r="O182" s="36">
        <f t="array" ref="O182">iferror(index(FD!H:H,match($A182,FD!Q:Q,0)),"")</f>
        <v>5600</v>
      </c>
      <c r="P182" s="28" t="str">
        <f t="array" ref="P182">iferror(if(or(M182=0,M182=""),"",(M182/index(FD!H:H,match(A182,FD!Q:Q,0))*1000)),"")</f>
        <v/>
      </c>
      <c r="Q182" s="37" t="str">
        <f t="array" ref="Q182">iferror(if(or(M182="",M182=0),"",((M182^sqrt(3))/index(FD!H:H,match(A182,FD!Q:Q,0)))*100),"")</f>
        <v/>
      </c>
      <c r="R182" s="38" t="str">
        <f t="shared" si="4"/>
        <v/>
      </c>
      <c r="S182" s="39" t="str">
        <f t="array" ref="S182">if(R182="","", if(index(Index_of_Stuff!J:J,match(B182,Index_of_Stuff!F:F,0))&gt;0,(D182-index(Index_of_Stuff!J:J,match(B182,Index_of_Stuff!F:F,0)))*(R182/index(Index_of_Stuff!I:I,match(B182,Index_of_Stuff!F:F,0))),(D182/index(Index_of_Stuff!I:I,match(B182,Index_of_Stuff!F:F,0)))*R182))</f>
        <v/>
      </c>
      <c r="T182" s="40" t="str">
        <f t="array" ref="T182">if(or($F182=0,$F182=""),"", iferror(index(EPS!B:B,match($A182,EPS!$A:$A,0)),index(Ghosts!B:B,match($A182,Ghosts!$A:$A,0)))*($S182/(($F182/48)*$D182)/$E182))</f>
        <v/>
      </c>
      <c r="U182" s="40" t="str">
        <f t="array" ref="U182">if(or($F182=0,$F182=""),"", iferror(index(EPS!D:D,match($A182,EPS!$A:$A,0)),index(Ghosts!D:D,match($A182,Ghosts!$A:$A,0)))*($S182/(($F182/48)*$D182)/$E182))</f>
        <v/>
      </c>
      <c r="V182" s="40" t="str">
        <f t="array" ref="V182">if(or($F182=0,$F182=""),"", iferror(index(EPS!F:F,match($A182,EPS!$A:$A,0)),index(Ghosts!F:F,match($A182,Ghosts!$A:$A,0)))*($S182/(($F182/48)*$D182)/$E182))</f>
        <v/>
      </c>
      <c r="W182" s="40" t="str">
        <f t="array" ref="W182">if(or($F182=0,$F182=""),"", iferror(index(EPS!M:M,match($A182,EPS!$A:$A,0)),index(Ghosts!M:M,match($A182,Ghosts!$A:$A,0)))*($S182/(($F182/48)*$D182)/$E182))</f>
        <v/>
      </c>
      <c r="X182" s="39" t="str">
        <f t="shared" si="5"/>
        <v/>
      </c>
      <c r="Y182" s="41" t="str">
        <f t="array" ref="Y182">if(or(F182=0,F182=""),"",((iferror(index(EPS!H:H,match(A182,EPS!A:A,0)),index(Ghosts!H:H,match(A182,Ghosts!A:A,0)))*1.25)+(iferror(index(EPS!I:I,match(A182,EPS!A:A,0)),index(Ghosts!I:I,match(A182,Ghosts!A:A,0)))*1.25)+(iferror(index(EPS!J:J,match(A182,EPS!A:A,0)),index(Ghosts!J:J,match(A182,Ghosts!A:A,0)))*1.5)+(iferror(index(EPS!K:K,match(A182,EPS!A:A,0)),index(Ghosts!K:K,match(A182,Ghosts!A:A,0)))*2)+(iferror(index(EPS!L:L,match(A182,EPS!A:A,0)),index(Ghosts!L:L,match(A182,Ghosts!A:A,0)))*2))*D182*(F182/48))</f>
        <v/>
      </c>
      <c r="Z182" s="41" t="str">
        <f t="shared" si="6"/>
        <v/>
      </c>
      <c r="AA182" s="41" t="str">
        <f t="array" ref="AA182">if(or(F182=0,F182=""),"",((iferror(index(EPS!H:H,match(A182,EPS!A:A,0)),index(Ghosts!H:H,match(A182,Ghosts!A:A,0)))*1.2)+(iferror(index(EPS!I:I,match(A182,EPS!A:A,0)),index(Ghosts!I:I,match(A182,Ghosts!A:A,0)))*1.2)+(iferror(index(EPS!J:J,match(A182,EPS!A:A,0)),index(Ghosts!J:J,match(A182,Ghosts!A:A,0)))*1.5)+(iferror(index(EPS!K:K,match(A182,EPS!A:A,0)),index(Ghosts!K:K,match(A182,Ghosts!A:A,0)))*3)+(iferror(index(EPS!L:L,match(A182,EPS!A:A,0)),index(Ghosts!L:L,match(A182,Ghosts!A:A,0)))*3))*D182*(F182/48))</f>
        <v/>
      </c>
      <c r="AB182" s="42">
        <f t="shared" ref="AB182:AF182" si="186">if(iferror(search(AB$1,$I182),0)&gt;0,1,0)</f>
        <v>1</v>
      </c>
      <c r="AC182" s="42">
        <f t="shared" si="186"/>
        <v>0</v>
      </c>
      <c r="AD182" s="42">
        <f t="shared" si="186"/>
        <v>0</v>
      </c>
      <c r="AE182" s="42">
        <f t="shared" si="186"/>
        <v>0</v>
      </c>
      <c r="AF182" s="42">
        <f t="shared" si="186"/>
        <v>0</v>
      </c>
      <c r="AG182" s="25"/>
      <c r="AH182" s="25"/>
      <c r="AI182" s="25"/>
      <c r="AJ182" s="25"/>
      <c r="AK182" s="25"/>
      <c r="AL182" s="25"/>
    </row>
    <row r="183">
      <c r="A183" s="26" t="s">
        <v>547</v>
      </c>
      <c r="B183" s="25" t="str">
        <f t="array" ref="B183">iferror(index(FD!R:R,match($A183,FD!Q:Q,0)),index(DK!H:H,match($A183,DK!G:G,0)))</f>
        <v>NOP</v>
      </c>
      <c r="C183" s="25" t="str">
        <f t="array" ref="C183">iferror(index(FD!S:S,match($A183,FD!Q:Q,0)),index(DK!I:I,match($A183,DK!G:G,0)))</f>
        <v>IND</v>
      </c>
      <c r="D183" s="28">
        <f t="array" ref="D183">((index(Pace!$B$2:$B$31,match($B183,Pace!$A$2:$A$31,0))*index(Pace!$B$2:$B$31,match($C183,Pace!$A$2:$A$31,0)))/Pace!$B$32)*1.025</f>
        <v>101.1276177</v>
      </c>
      <c r="E183" s="29">
        <f t="array" ref="E183">if(iferror(match($A183,Ghosts!A:A,0),0)&gt;0,0.18,((index(EPS!P:P,match($A183,EPS!A:A,0))*index(EPS!O:O,match($A183,EPS!A:A,0)))+(0.18*300))/(300+index(EPS!O:O,match($A183,EPS!A:A,0))))</f>
        <v>0.126364817</v>
      </c>
      <c r="F183" s="30">
        <v>0.0</v>
      </c>
      <c r="G183" s="33"/>
      <c r="H183" s="34" t="str">
        <f t="shared" si="2"/>
        <v/>
      </c>
      <c r="I183" s="35" t="str">
        <f t="array" ref="I183">iferror(index(DK!A:A,match($A183,DK!G:G,0)),"")</f>
        <v>SF/PF</v>
      </c>
      <c r="J183" s="36">
        <f t="array" ref="J183">iferror(index(DK!C:C,match($A183,DK!G:G,0)),"")</f>
        <v>3000</v>
      </c>
      <c r="K183" s="28" t="str">
        <f t="array" ref="K183">iferror(if(or(H183=0,H183=""),"",(H183/index(DK!C:C,match(A183,DK!G:G,0))*1000)),"")</f>
        <v/>
      </c>
      <c r="L183" s="28" t="str">
        <f t="array" ref="L183">iferror(if(or(H183="",H183=0),"",((H183^sqrt(3))/index(DK!C:C,match(A183,DK!G:G,0)))*100),"")</f>
        <v/>
      </c>
      <c r="M183" s="34" t="str">
        <f t="shared" si="3"/>
        <v/>
      </c>
      <c r="N183" s="35" t="str">
        <f t="array" ref="N183">iferror(index(FD!B:B,match($A183,FD!Q:Q,0)),"")</f>
        <v>SF</v>
      </c>
      <c r="O183" s="36">
        <f t="array" ref="O183">iferror(index(FD!H:H,match($A183,FD!Q:Q,0)),"")</f>
        <v>3800</v>
      </c>
      <c r="P183" s="28" t="str">
        <f t="array" ref="P183">iferror(if(or(M183=0,M183=""),"",(M183/index(FD!H:H,match(A183,FD!Q:Q,0))*1000)),"")</f>
        <v/>
      </c>
      <c r="Q183" s="37" t="str">
        <f t="array" ref="Q183">iferror(if(or(M183="",M183=0),"",((M183^sqrt(3))/index(FD!H:H,match(A183,FD!Q:Q,0)))*100),"")</f>
        <v/>
      </c>
      <c r="R183" s="38" t="str">
        <f t="shared" si="4"/>
        <v/>
      </c>
      <c r="S183" s="39" t="str">
        <f t="array" ref="S183">if(R183="","", if(index(Index_of_Stuff!J:J,match(B183,Index_of_Stuff!F:F,0))&gt;0,(D183-index(Index_of_Stuff!J:J,match(B183,Index_of_Stuff!F:F,0)))*(R183/index(Index_of_Stuff!I:I,match(B183,Index_of_Stuff!F:F,0))),(D183/index(Index_of_Stuff!I:I,match(B183,Index_of_Stuff!F:F,0)))*R183))</f>
        <v/>
      </c>
      <c r="T183" s="40" t="str">
        <f t="array" ref="T183">if(or($F183=0,$F183=""),"", iferror(index(EPS!B:B,match($A183,EPS!$A:$A,0)),index(Ghosts!B:B,match($A183,Ghosts!$A:$A,0)))*($S183/(($F183/48)*$D183)/$E183))</f>
        <v/>
      </c>
      <c r="U183" s="40" t="str">
        <f t="array" ref="U183">if(or($F183=0,$F183=""),"", iferror(index(EPS!D:D,match($A183,EPS!$A:$A,0)),index(Ghosts!D:D,match($A183,Ghosts!$A:$A,0)))*($S183/(($F183/48)*$D183)/$E183))</f>
        <v/>
      </c>
      <c r="V183" s="40" t="str">
        <f t="array" ref="V183">if(or($F183=0,$F183=""),"", iferror(index(EPS!F:F,match($A183,EPS!$A:$A,0)),index(Ghosts!F:F,match($A183,Ghosts!$A:$A,0)))*($S183/(($F183/48)*$D183)/$E183))</f>
        <v/>
      </c>
      <c r="W183" s="40" t="str">
        <f t="array" ref="W183">if(or($F183=0,$F183=""),"", iferror(index(EPS!M:M,match($A183,EPS!$A:$A,0)),index(Ghosts!M:M,match($A183,Ghosts!$A:$A,0)))*($S183/(($F183/48)*$D183)/$E183))</f>
        <v/>
      </c>
      <c r="X183" s="39" t="str">
        <f t="shared" si="5"/>
        <v/>
      </c>
      <c r="Y183" s="41" t="str">
        <f t="array" ref="Y183">if(or(F183=0,F183=""),"",((iferror(index(EPS!H:H,match(A183,EPS!A:A,0)),index(Ghosts!H:H,match(A183,Ghosts!A:A,0)))*1.25)+(iferror(index(EPS!I:I,match(A183,EPS!A:A,0)),index(Ghosts!I:I,match(A183,Ghosts!A:A,0)))*1.25)+(iferror(index(EPS!J:J,match(A183,EPS!A:A,0)),index(Ghosts!J:J,match(A183,Ghosts!A:A,0)))*1.5)+(iferror(index(EPS!K:K,match(A183,EPS!A:A,0)),index(Ghosts!K:K,match(A183,Ghosts!A:A,0)))*2)+(iferror(index(EPS!L:L,match(A183,EPS!A:A,0)),index(Ghosts!L:L,match(A183,Ghosts!A:A,0)))*2))*D183*(F183/48))</f>
        <v/>
      </c>
      <c r="Z183" s="41" t="str">
        <f t="shared" si="6"/>
        <v/>
      </c>
      <c r="AA183" s="41" t="str">
        <f t="array" ref="AA183">if(or(F183=0,F183=""),"",((iferror(index(EPS!H:H,match(A183,EPS!A:A,0)),index(Ghosts!H:H,match(A183,Ghosts!A:A,0)))*1.2)+(iferror(index(EPS!I:I,match(A183,EPS!A:A,0)),index(Ghosts!I:I,match(A183,Ghosts!A:A,0)))*1.2)+(iferror(index(EPS!J:J,match(A183,EPS!A:A,0)),index(Ghosts!J:J,match(A183,Ghosts!A:A,0)))*1.5)+(iferror(index(EPS!K:K,match(A183,EPS!A:A,0)),index(Ghosts!K:K,match(A183,Ghosts!A:A,0)))*3)+(iferror(index(EPS!L:L,match(A183,EPS!A:A,0)),index(Ghosts!L:L,match(A183,Ghosts!A:A,0)))*3))*D183*(F183/48))</f>
        <v/>
      </c>
      <c r="AB183" s="42">
        <f t="shared" ref="AB183:AF183" si="187">if(iferror(search(AB$1,$I183),0)&gt;0,1,0)</f>
        <v>0</v>
      </c>
      <c r="AC183" s="42">
        <f t="shared" si="187"/>
        <v>0</v>
      </c>
      <c r="AD183" s="42">
        <f t="shared" si="187"/>
        <v>1</v>
      </c>
      <c r="AE183" s="42">
        <f t="shared" si="187"/>
        <v>1</v>
      </c>
      <c r="AF183" s="42">
        <f t="shared" si="187"/>
        <v>0</v>
      </c>
      <c r="AG183" s="25"/>
      <c r="AH183" s="25"/>
      <c r="AI183" s="25"/>
      <c r="AJ183" s="25"/>
      <c r="AK183" s="25"/>
      <c r="AL183" s="25"/>
    </row>
    <row r="184">
      <c r="A184" s="26" t="s">
        <v>310</v>
      </c>
      <c r="B184" s="25" t="str">
        <f t="array" ref="B184">iferror(index(FD!R:R,match($A184,FD!Q:Q,0)),index(DK!H:H,match($A184,DK!G:G,0)))</f>
        <v>NYK</v>
      </c>
      <c r="C184" s="25" t="str">
        <f t="array" ref="C184">iferror(index(FD!S:S,match($A184,FD!Q:Q,0)),index(DK!I:I,match($A184,DK!G:G,0)))</f>
        <v>CHO</v>
      </c>
      <c r="D184" s="28">
        <f t="array" ref="D184">((index(Pace!$B$2:$B$31,match($B184,Pace!$A$2:$A$31,0))*index(Pace!$B$2:$B$31,match($C184,Pace!$A$2:$A$31,0)))/Pace!$B$32)*1.025</f>
        <v>98.8686803</v>
      </c>
      <c r="E184" s="29">
        <f t="array" ref="E184">if(iferror(match($A184,Ghosts!A:A,0),0)&gt;0,0.18,((index(EPS!P:P,match($A184,EPS!A:A,0))*index(EPS!O:O,match($A184,EPS!A:A,0)))+(0.18*300))/(300+index(EPS!O:O,match($A184,EPS!A:A,0))))</f>
        <v>0.2761153846</v>
      </c>
      <c r="F184" s="30">
        <v>33.0</v>
      </c>
      <c r="G184" s="33"/>
      <c r="H184" s="34">
        <f t="shared" si="2"/>
        <v>39.06715432</v>
      </c>
      <c r="I184" s="35" t="str">
        <f t="array" ref="I184">iferror(index(DK!A:A,match($A184,DK!G:G,0)),"")</f>
        <v>PF/C</v>
      </c>
      <c r="J184" s="36">
        <f t="array" ref="J184">iferror(index(DK!C:C,match($A184,DK!G:G,0)),"")</f>
        <v>9400</v>
      </c>
      <c r="K184" s="28">
        <f t="array" ref="K184">iferror(if(or(H184=0,H184=""),"",(H184/index(DK!C:C,match(A184,DK!G:G,0))*1000)),"")</f>
        <v>4.156080246</v>
      </c>
      <c r="L184" s="28">
        <f t="array" ref="L184">iferror(if(or(H184="",H184=0),"",((H184^sqrt(3))/index(DK!C:C,match(A184,DK!G:G,0)))*100),"")</f>
        <v>6.080944252</v>
      </c>
      <c r="M184" s="34">
        <f t="shared" si="3"/>
        <v>39.66099917</v>
      </c>
      <c r="N184" s="35" t="str">
        <f t="array" ref="N184">iferror(index(FD!B:B,match($A184,FD!Q:Q,0)),"")</f>
        <v>PF</v>
      </c>
      <c r="O184" s="36">
        <f t="array" ref="O184">iferror(index(FD!H:H,match($A184,FD!Q:Q,0)),"")</f>
        <v>9800</v>
      </c>
      <c r="P184" s="28">
        <f t="array" ref="P184">iferror(if(or(M184=0,M184=""),"",(M184/index(FD!H:H,match(A184,FD!Q:Q,0))*1000)),"")</f>
        <v>4.047040732</v>
      </c>
      <c r="Q184" s="37">
        <f t="array" ref="Q184">iferror(if(or(M184="",M184=0),"",((M184^sqrt(3))/index(FD!H:H,match(A184,FD!Q:Q,0)))*100),"")</f>
        <v>5.987161553</v>
      </c>
      <c r="R184" s="38">
        <f t="shared" si="4"/>
        <v>20.09892768</v>
      </c>
      <c r="S184" s="39">
        <f t="array" ref="S184">if(R184="","", if(index(Index_of_Stuff!J:J,match(B184,Index_of_Stuff!F:F,0))&gt;0,(D184-index(Index_of_Stuff!J:J,match(B184,Index_of_Stuff!F:F,0)))*(R184/index(Index_of_Stuff!I:I,match(B184,Index_of_Stuff!F:F,0))),(D184/index(Index_of_Stuff!I:I,match(B184,Index_of_Stuff!F:F,0)))*R184))</f>
        <v>20.14109532</v>
      </c>
      <c r="T184" s="40">
        <f t="array" ref="T184">if(or($F184=0,$F184=""),"", iferror(index(EPS!B:B,match($A184,EPS!$A:$A,0)),index(Ghosts!B:B,match($A184,Ghosts!$A:$A,0)))*($S184/(($F184/48)*$D184)/$E184))</f>
        <v>0.09132519324</v>
      </c>
      <c r="U184" s="40">
        <f t="array" ref="U184">if(or($F184=0,$F184=""),"", iferror(index(EPS!D:D,match($A184,EPS!$A:$A,0)),index(Ghosts!D:D,match($A184,Ghosts!$A:$A,0)))*($S184/(($F184/48)*$D184)/$E184))</f>
        <v>0.02414590891</v>
      </c>
      <c r="V184" s="40">
        <f t="array" ref="V184">if(or($F184=0,$F184=""),"", iferror(index(EPS!F:F,match($A184,EPS!$A:$A,0)),index(Ghosts!F:F,match($A184,Ghosts!$A:$A,0)))*($S184/(($F184/48)*$D184)/$E184))</f>
        <v>0.05591119351</v>
      </c>
      <c r="W184" s="40">
        <f t="array" ref="W184">if(or($F184=0,$F184=""),"", iferror(index(EPS!M:M,match($A184,EPS!$A:$A,0)),index(Ghosts!M:M,match($A184,Ghosts!$A:$A,0)))*($S184/(($F184/48)*$D184)/$E184))</f>
        <v>0.02994092704</v>
      </c>
      <c r="X184" s="39">
        <f t="shared" si="5"/>
        <v>20.94236246</v>
      </c>
      <c r="Y184" s="41">
        <f t="array" ref="Y184">if(or(F184=0,F184=""),"",((iferror(index(EPS!H:H,match(A184,EPS!A:A,0)),index(Ghosts!H:H,match(A184,Ghosts!A:A,0)))*1.25)+(iferror(index(EPS!I:I,match(A184,EPS!A:A,0)),index(Ghosts!I:I,match(A184,Ghosts!A:A,0)))*1.25)+(iferror(index(EPS!J:J,match(A184,EPS!A:A,0)),index(Ghosts!J:J,match(A184,Ghosts!A:A,0)))*1.5)+(iferror(index(EPS!K:K,match(A184,EPS!A:A,0)),index(Ghosts!K:K,match(A184,Ghosts!A:A,0)))*2)+(iferror(index(EPS!L:L,match(A184,EPS!A:A,0)),index(Ghosts!L:L,match(A184,Ghosts!A:A,0)))*2))*D184*(F184/48))</f>
        <v>18.12479185</v>
      </c>
      <c r="Z184" s="41">
        <f t="shared" si="6"/>
        <v>19.10416137</v>
      </c>
      <c r="AA184" s="41">
        <f t="array" ref="AA184">if(or(F184=0,F184=""),"",((iferror(index(EPS!H:H,match(A184,EPS!A:A,0)),index(Ghosts!H:H,match(A184,Ghosts!A:A,0)))*1.2)+(iferror(index(EPS!I:I,match(A184,EPS!A:A,0)),index(Ghosts!I:I,match(A184,Ghosts!A:A,0)))*1.2)+(iferror(index(EPS!J:J,match(A184,EPS!A:A,0)),index(Ghosts!J:J,match(A184,Ghosts!A:A,0)))*1.5)+(iferror(index(EPS!K:K,match(A184,EPS!A:A,0)),index(Ghosts!K:K,match(A184,Ghosts!A:A,0)))*3)+(iferror(index(EPS!L:L,match(A184,EPS!A:A,0)),index(Ghosts!L:L,match(A184,Ghosts!A:A,0)))*3))*D184*(F184/48))</f>
        <v>20.5568378</v>
      </c>
      <c r="AB184" s="42">
        <f t="shared" ref="AB184:AF184" si="188">if(iferror(search(AB$1,$I184),0)&gt;0,1,0)</f>
        <v>0</v>
      </c>
      <c r="AC184" s="42">
        <f t="shared" si="188"/>
        <v>0</v>
      </c>
      <c r="AD184" s="42">
        <f t="shared" si="188"/>
        <v>0</v>
      </c>
      <c r="AE184" s="42">
        <f t="shared" si="188"/>
        <v>1</v>
      </c>
      <c r="AF184" s="42">
        <f t="shared" si="188"/>
        <v>1</v>
      </c>
      <c r="AG184" s="25"/>
      <c r="AH184" s="25"/>
      <c r="AI184" s="25"/>
      <c r="AJ184" s="25"/>
      <c r="AK184" s="25"/>
      <c r="AL184" s="25"/>
    </row>
    <row r="185">
      <c r="A185" s="26" t="s">
        <v>311</v>
      </c>
      <c r="B185" s="25" t="str">
        <f t="array" ref="B185">iferror(index(FD!R:R,match($A185,FD!Q:Q,0)),index(DK!H:H,match($A185,DK!G:G,0)))</f>
        <v>NYK</v>
      </c>
      <c r="C185" s="25" t="str">
        <f t="array" ref="C185">iferror(index(FD!S:S,match($A185,FD!Q:Q,0)),index(DK!I:I,match($A185,DK!G:G,0)))</f>
        <v>CHO</v>
      </c>
      <c r="D185" s="28">
        <f t="array" ref="D185">((index(Pace!$B$2:$B$31,match($B185,Pace!$A$2:$A$31,0))*index(Pace!$B$2:$B$31,match($C185,Pace!$A$2:$A$31,0)))/Pace!$B$32)*1.025</f>
        <v>98.8686803</v>
      </c>
      <c r="E185" s="29">
        <f t="array" ref="E185">if(iferror(match($A185,Ghosts!A:A,0),0)&gt;0,0.18,((index(EPS!P:P,match($A185,EPS!A:A,0))*index(EPS!O:O,match($A185,EPS!A:A,0)))+(0.18*300))/(300+index(EPS!O:O,match($A185,EPS!A:A,0))))</f>
        <v>0.2197718833</v>
      </c>
      <c r="F185" s="30">
        <v>33.0</v>
      </c>
      <c r="G185" s="33"/>
      <c r="H185" s="34">
        <f t="shared" si="2"/>
        <v>25.45522928</v>
      </c>
      <c r="I185" s="35" t="str">
        <f t="array" ref="I185">iferror(index(DK!A:A,match($A185,DK!G:G,0)),"")</f>
        <v>SG/SF</v>
      </c>
      <c r="J185" s="36">
        <f t="array" ref="J185">iferror(index(DK!C:C,match($A185,DK!G:G,0)),"")</f>
        <v>6100</v>
      </c>
      <c r="K185" s="28">
        <f t="array" ref="K185">iferror(if(or(H185=0,H185=""),"",(H185/index(DK!C:C,match(A185,DK!G:G,0))*1000)),"")</f>
        <v>4.172988407</v>
      </c>
      <c r="L185" s="28">
        <f t="array" ref="L185">iferror(if(or(H185="",H185=0),"",((H185^sqrt(3))/index(DK!C:C,match(A185,DK!G:G,0)))*100),"")</f>
        <v>4.462182986</v>
      </c>
      <c r="M185" s="34">
        <f t="shared" si="3"/>
        <v>24.45329541</v>
      </c>
      <c r="N185" s="35" t="str">
        <f t="array" ref="N185">iferror(index(FD!B:B,match($A185,FD!Q:Q,0)),"")</f>
        <v>SG</v>
      </c>
      <c r="O185" s="36">
        <f t="array" ref="O185">iferror(index(FD!H:H,match($A185,FD!Q:Q,0)),"")</f>
        <v>6000</v>
      </c>
      <c r="P185" s="28">
        <f t="array" ref="P185">iferror(if(or(M185=0,M185=""),"",(M185/index(FD!H:H,match(A185,FD!Q:Q,0))*1000)),"")</f>
        <v>4.075549235</v>
      </c>
      <c r="Q185" s="37">
        <f t="array" ref="Q185">iferror(if(or(M185="",M185=0),"",((M185^sqrt(3))/index(FD!H:H,match(A185,FD!Q:Q,0)))*100),"")</f>
        <v>4.231746609</v>
      </c>
      <c r="R185" s="38">
        <f t="shared" si="4"/>
        <v>15.20658547</v>
      </c>
      <c r="S185" s="39">
        <f t="array" ref="S185">if(R185="","", if(index(Index_of_Stuff!J:J,match(B185,Index_of_Stuff!F:F,0))&gt;0,(D185-index(Index_of_Stuff!J:J,match(B185,Index_of_Stuff!F:F,0)))*(R185/index(Index_of_Stuff!I:I,match(B185,Index_of_Stuff!F:F,0))),(D185/index(Index_of_Stuff!I:I,match(B185,Index_of_Stuff!F:F,0)))*R185))</f>
        <v>15.23848896</v>
      </c>
      <c r="T185" s="40">
        <f t="array" ref="T185">if(or($F185=0,$F185=""),"", iferror(index(EPS!B:B,match($A185,EPS!$A:$A,0)),index(Ghosts!B:B,match($A185,Ghosts!$A:$A,0)))*($S185/(($F185/48)*$D185)/$E185))</f>
        <v>0.05018841009</v>
      </c>
      <c r="U185" s="40">
        <f t="array" ref="U185">if(or($F185=0,$F185=""),"", iferror(index(EPS!D:D,match($A185,EPS!$A:$A,0)),index(Ghosts!D:D,match($A185,Ghosts!$A:$A,0)))*($S185/(($F185/48)*$D185)/$E185))</f>
        <v>0.03141876079</v>
      </c>
      <c r="V185" s="40">
        <f t="array" ref="V185">if(or($F185=0,$F185=""),"", iferror(index(EPS!F:F,match($A185,EPS!$A:$A,0)),index(Ghosts!F:F,match($A185,Ghosts!$A:$A,0)))*($S185/(($F185/48)*$D185)/$E185))</f>
        <v>0.03519309244</v>
      </c>
      <c r="W185" s="40">
        <f t="array" ref="W185">if(or($F185=0,$F185=""),"", iferror(index(EPS!M:M,match($A185,EPS!$A:$A,0)),index(Ghosts!M:M,match($A185,Ghosts!$A:$A,0)))*($S185/(($F185/48)*$D185)/$E185))</f>
        <v>0.02193192717</v>
      </c>
      <c r="X185" s="39">
        <f t="shared" si="5"/>
        <v>15.94421672</v>
      </c>
      <c r="Y185" s="41">
        <f t="array" ref="Y185">if(or(F185=0,F185=""),"",((iferror(index(EPS!H:H,match(A185,EPS!A:A,0)),index(Ghosts!H:H,match(A185,Ghosts!A:A,0)))*1.25)+(iferror(index(EPS!I:I,match(A185,EPS!A:A,0)),index(Ghosts!I:I,match(A185,Ghosts!A:A,0)))*1.25)+(iferror(index(EPS!J:J,match(A185,EPS!A:A,0)),index(Ghosts!J:J,match(A185,Ghosts!A:A,0)))*1.5)+(iferror(index(EPS!K:K,match(A185,EPS!A:A,0)),index(Ghosts!K:K,match(A185,Ghosts!A:A,0)))*2)+(iferror(index(EPS!L:L,match(A185,EPS!A:A,0)),index(Ghosts!L:L,match(A185,Ghosts!A:A,0)))*2))*D185*(F185/48))</f>
        <v>9.511012562</v>
      </c>
      <c r="Z185" s="41">
        <f t="shared" si="6"/>
        <v>14.13103443</v>
      </c>
      <c r="AA185" s="41">
        <f t="array" ref="AA185">if(or(F185=0,F185=""),"",((iferror(index(EPS!H:H,match(A185,EPS!A:A,0)),index(Ghosts!H:H,match(A185,Ghosts!A:A,0)))*1.2)+(iferror(index(EPS!I:I,match(A185,EPS!A:A,0)),index(Ghosts!I:I,match(A185,Ghosts!A:A,0)))*1.2)+(iferror(index(EPS!J:J,match(A185,EPS!A:A,0)),index(Ghosts!J:J,match(A185,Ghosts!A:A,0)))*1.5)+(iferror(index(EPS!K:K,match(A185,EPS!A:A,0)),index(Ghosts!K:K,match(A185,Ghosts!A:A,0)))*3)+(iferror(index(EPS!L:L,match(A185,EPS!A:A,0)),index(Ghosts!L:L,match(A185,Ghosts!A:A,0)))*3))*D185*(F185/48))</f>
        <v>10.32226098</v>
      </c>
      <c r="AB185" s="42">
        <f t="shared" ref="AB185:AF185" si="189">if(iferror(search(AB$1,$I185),0)&gt;0,1,0)</f>
        <v>0</v>
      </c>
      <c r="AC185" s="42">
        <f t="shared" si="189"/>
        <v>1</v>
      </c>
      <c r="AD185" s="42">
        <f t="shared" si="189"/>
        <v>1</v>
      </c>
      <c r="AE185" s="42">
        <f t="shared" si="189"/>
        <v>0</v>
      </c>
      <c r="AF185" s="42">
        <f t="shared" si="189"/>
        <v>0</v>
      </c>
      <c r="AG185" s="25"/>
      <c r="AH185" s="25"/>
      <c r="AI185" s="25"/>
      <c r="AJ185" s="25"/>
      <c r="AK185" s="25"/>
      <c r="AL185" s="25"/>
    </row>
    <row r="186">
      <c r="A186" s="26" t="s">
        <v>312</v>
      </c>
      <c r="B186" s="25" t="str">
        <f t="array" ref="B186">iferror(index(FD!R:R,match($A186,FD!Q:Q,0)),index(DK!H:H,match($A186,DK!G:G,0)))</f>
        <v>NYK</v>
      </c>
      <c r="C186" s="25" t="str">
        <f t="array" ref="C186">iferror(index(FD!S:S,match($A186,FD!Q:Q,0)),index(DK!I:I,match($A186,DK!G:G,0)))</f>
        <v>CHO</v>
      </c>
      <c r="D186" s="28">
        <f t="array" ref="D186">((index(Pace!$B$2:$B$31,match($B186,Pace!$A$2:$A$31,0))*index(Pace!$B$2:$B$31,match($C186,Pace!$A$2:$A$31,0)))/Pace!$B$32)*1.025</f>
        <v>98.8686803</v>
      </c>
      <c r="E186" s="29">
        <f t="array" ref="E186">if(iferror(match($A186,Ghosts!A:A,0),0)&gt;0,0.18,((index(EPS!P:P,match($A186,EPS!A:A,0))*index(EPS!O:O,match($A186,EPS!A:A,0)))+(0.18*300))/(300+index(EPS!O:O,match($A186,EPS!A:A,0))))</f>
        <v>0.1534690451</v>
      </c>
      <c r="F186" s="30">
        <v>32.0</v>
      </c>
      <c r="G186" s="33"/>
      <c r="H186" s="34">
        <f t="shared" si="2"/>
        <v>18.40819318</v>
      </c>
      <c r="I186" s="35" t="str">
        <f t="array" ref="I186">iferror(index(DK!A:A,match($A186,DK!G:G,0)),"")</f>
        <v>SG/SF</v>
      </c>
      <c r="J186" s="36">
        <f t="array" ref="J186">iferror(index(DK!C:C,match($A186,DK!G:G,0)),"")</f>
        <v>4300</v>
      </c>
      <c r="K186" s="28">
        <f t="array" ref="K186">iferror(if(or(H186=0,H186=""),"",(H186/index(DK!C:C,match(A186,DK!G:G,0))*1000)),"")</f>
        <v>4.280975159</v>
      </c>
      <c r="L186" s="28">
        <f t="array" ref="L186">iferror(if(or(H186="",H186=0),"",((H186^sqrt(3))/index(DK!C:C,match(A186,DK!G:G,0)))*100),"")</f>
        <v>3.61073114</v>
      </c>
      <c r="M186" s="34">
        <f t="shared" si="3"/>
        <v>18.44893149</v>
      </c>
      <c r="N186" s="35" t="str">
        <f t="array" ref="N186">iferror(index(FD!B:B,match($A186,FD!Q:Q,0)),"")</f>
        <v>SG</v>
      </c>
      <c r="O186" s="36">
        <f t="array" ref="O186">iferror(index(FD!H:H,match($A186,FD!Q:Q,0)),"")</f>
        <v>4600</v>
      </c>
      <c r="P186" s="28">
        <f t="array" ref="P186">iferror(if(or(M186=0,M186=""),"",(M186/index(FD!H:H,match(A186,FD!Q:Q,0))*1000)),"")</f>
        <v>4.010637281</v>
      </c>
      <c r="Q186" s="37">
        <f t="array" ref="Q186">iferror(if(or(M186="",M186=0),"",((M186^sqrt(3))/index(FD!H:H,match(A186,FD!Q:Q,0)))*100),"")</f>
        <v>3.388196887</v>
      </c>
      <c r="R186" s="38">
        <f t="shared" si="4"/>
        <v>9.700652465</v>
      </c>
      <c r="S186" s="39">
        <f t="array" ref="S186">if(R186="","", if(index(Index_of_Stuff!J:J,match(B186,Index_of_Stuff!F:F,0))&gt;0,(D186-index(Index_of_Stuff!J:J,match(B186,Index_of_Stuff!F:F,0)))*(R186/index(Index_of_Stuff!I:I,match(B186,Index_of_Stuff!F:F,0))),(D186/index(Index_of_Stuff!I:I,match(B186,Index_of_Stuff!F:F,0)))*R186))</f>
        <v>9.721004479</v>
      </c>
      <c r="T186" s="40">
        <f t="array" ref="T186">if(or($F186=0,$F186=""),"", iferror(index(EPS!B:B,match($A186,EPS!$A:$A,0)),index(Ghosts!B:B,match($A186,Ghosts!$A:$A,0)))*($S186/(($F186/48)*$D186)/$E186))</f>
        <v>0.04007365261</v>
      </c>
      <c r="U186" s="40">
        <f t="array" ref="U186">if(or($F186=0,$F186=""),"", iferror(index(EPS!D:D,match($A186,EPS!$A:$A,0)),index(Ghosts!D:D,match($A186,Ghosts!$A:$A,0)))*($S186/(($F186/48)*$D186)/$E186))</f>
        <v>0.01566428148</v>
      </c>
      <c r="V186" s="40">
        <f t="array" ref="V186">if(or($F186=0,$F186=""),"", iferror(index(EPS!F:F,match($A186,EPS!$A:$A,0)),index(Ghosts!F:F,match($A186,Ghosts!$A:$A,0)))*($S186/(($F186/48)*$D186)/$E186))</f>
        <v>0.01921997727</v>
      </c>
      <c r="W186" s="40">
        <f t="array" ref="W186">if(or($F186=0,$F186=""),"", iferror(index(EPS!M:M,match($A186,EPS!$A:$A,0)),index(Ghosts!M:M,match($A186,Ghosts!$A:$A,0)))*($S186/(($F186/48)*$D186)/$E186))</f>
        <v>0.01306958455</v>
      </c>
      <c r="X186" s="39">
        <f t="shared" si="5"/>
        <v>9.732466486</v>
      </c>
      <c r="Y186" s="41">
        <f t="array" ref="Y186">if(or(F186=0,F186=""),"",((iferror(index(EPS!H:H,match(A186,EPS!A:A,0)),index(Ghosts!H:H,match(A186,Ghosts!A:A,0)))*1.25)+(iferror(index(EPS!I:I,match(A186,EPS!A:A,0)),index(Ghosts!I:I,match(A186,Ghosts!A:A,0)))*1.25)+(iferror(index(EPS!J:J,match(A186,EPS!A:A,0)),index(Ghosts!J:J,match(A186,Ghosts!A:A,0)))*1.5)+(iferror(index(EPS!K:K,match(A186,EPS!A:A,0)),index(Ghosts!K:K,match(A186,Ghosts!A:A,0)))*2)+(iferror(index(EPS!L:L,match(A186,EPS!A:A,0)),index(Ghosts!L:L,match(A186,Ghosts!A:A,0)))*2))*D186*(F186/48))</f>
        <v>8.675726696</v>
      </c>
      <c r="Z186" s="41">
        <f t="shared" si="6"/>
        <v>8.785506681</v>
      </c>
      <c r="AA186" s="41">
        <f t="array" ref="AA186">if(or(F186=0,F186=""),"",((iferror(index(EPS!H:H,match(A186,EPS!A:A,0)),index(Ghosts!H:H,match(A186,Ghosts!A:A,0)))*1.2)+(iferror(index(EPS!I:I,match(A186,EPS!A:A,0)),index(Ghosts!I:I,match(A186,Ghosts!A:A,0)))*1.2)+(iferror(index(EPS!J:J,match(A186,EPS!A:A,0)),index(Ghosts!J:J,match(A186,Ghosts!A:A,0)))*1.5)+(iferror(index(EPS!K:K,match(A186,EPS!A:A,0)),index(Ghosts!K:K,match(A186,Ghosts!A:A,0)))*3)+(iferror(index(EPS!L:L,match(A186,EPS!A:A,0)),index(Ghosts!L:L,match(A186,Ghosts!A:A,0)))*3))*D186*(F186/48))</f>
        <v>9.663424812</v>
      </c>
      <c r="AB186" s="42">
        <f t="shared" ref="AB186:AF186" si="190">if(iferror(search(AB$1,$I186),0)&gt;0,1,0)</f>
        <v>0</v>
      </c>
      <c r="AC186" s="42">
        <f t="shared" si="190"/>
        <v>1</v>
      </c>
      <c r="AD186" s="42">
        <f t="shared" si="190"/>
        <v>1</v>
      </c>
      <c r="AE186" s="42">
        <f t="shared" si="190"/>
        <v>0</v>
      </c>
      <c r="AF186" s="42">
        <f t="shared" si="190"/>
        <v>0</v>
      </c>
      <c r="AG186" s="25"/>
      <c r="AH186" s="25"/>
      <c r="AI186" s="25"/>
      <c r="AJ186" s="25"/>
      <c r="AK186" s="25"/>
      <c r="AL186" s="25"/>
    </row>
    <row r="187">
      <c r="A187" s="26" t="s">
        <v>314</v>
      </c>
      <c r="B187" s="25" t="str">
        <f t="array" ref="B187">iferror(index(FD!R:R,match($A187,FD!Q:Q,0)),index(DK!H:H,match($A187,DK!G:G,0)))</f>
        <v>NYK</v>
      </c>
      <c r="C187" s="25" t="str">
        <f t="array" ref="C187">iferror(index(FD!S:S,match($A187,FD!Q:Q,0)),index(DK!I:I,match($A187,DK!G:G,0)))</f>
        <v>CHO</v>
      </c>
      <c r="D187" s="28">
        <f t="array" ref="D187">((index(Pace!$B$2:$B$31,match($B187,Pace!$A$2:$A$31,0))*index(Pace!$B$2:$B$31,match($C187,Pace!$A$2:$A$31,0)))/Pace!$B$32)*1.025</f>
        <v>98.8686803</v>
      </c>
      <c r="E187" s="29">
        <f t="array" ref="E187">if(iferror(match($A187,Ghosts!A:A,0),0)&gt;0,0.18,((index(EPS!P:P,match($A187,EPS!A:A,0))*index(EPS!O:O,match($A187,EPS!A:A,0)))+(0.18*300))/(300+index(EPS!O:O,match($A187,EPS!A:A,0))))</f>
        <v>0.2665086087</v>
      </c>
      <c r="F187" s="30">
        <v>27.0</v>
      </c>
      <c r="G187" s="33"/>
      <c r="H187" s="34">
        <f t="shared" si="2"/>
        <v>29.93272555</v>
      </c>
      <c r="I187" s="35" t="str">
        <f t="array" ref="I187">iferror(index(DK!A:A,match($A187,DK!G:G,0)),"")</f>
        <v>PF/C</v>
      </c>
      <c r="J187" s="36">
        <f t="array" ref="J187">iferror(index(DK!C:C,match($A187,DK!G:G,0)),"")</f>
        <v>6300</v>
      </c>
      <c r="K187" s="28">
        <f t="array" ref="K187">iferror(if(or(H187=0,H187=""),"",(H187/index(DK!C:C,match(A187,DK!G:G,0))*1000)),"")</f>
        <v>4.751226278</v>
      </c>
      <c r="L187" s="28">
        <f t="array" ref="L187">iferror(if(or(H187="",H187=0),"",((H187^sqrt(3))/index(DK!C:C,match(A187,DK!G:G,0)))*100),"")</f>
        <v>5.720312814</v>
      </c>
      <c r="M187" s="34">
        <f t="shared" si="3"/>
        <v>29.47661165</v>
      </c>
      <c r="N187" s="35" t="str">
        <f t="array" ref="N187">iferror(index(FD!B:B,match($A187,FD!Q:Q,0)),"")</f>
        <v>C</v>
      </c>
      <c r="O187" s="36">
        <f t="array" ref="O187">iferror(index(FD!H:H,match($A187,FD!Q:Q,0)),"")</f>
        <v>6200</v>
      </c>
      <c r="P187" s="28">
        <f t="array" ref="P187">iferror(if(or(M187=0,M187=""),"",(M187/index(FD!H:H,match(A187,FD!Q:Q,0))*1000)),"")</f>
        <v>4.754292201</v>
      </c>
      <c r="Q187" s="37">
        <f t="array" ref="Q187">iferror(if(or(M187="",M187=0),"",((M187^sqrt(3))/index(FD!H:H,match(A187,FD!Q:Q,0)))*100),"")</f>
        <v>5.660021807</v>
      </c>
      <c r="R187" s="38">
        <f t="shared" si="4"/>
        <v>15.73578436</v>
      </c>
      <c r="S187" s="39">
        <f t="array" ref="S187">if(R187="","", if(index(Index_of_Stuff!J:J,match(B187,Index_of_Stuff!F:F,0))&gt;0,(D187-index(Index_of_Stuff!J:J,match(B187,Index_of_Stuff!F:F,0)))*(R187/index(Index_of_Stuff!I:I,match(B187,Index_of_Stuff!F:F,0))),(D187/index(Index_of_Stuff!I:I,match(B187,Index_of_Stuff!F:F,0)))*R187))</f>
        <v>15.76879811</v>
      </c>
      <c r="T187" s="40">
        <f t="array" ref="T187">if(or($F187=0,$F187=""),"", iferror(index(EPS!B:B,match($A187,EPS!$A:$A,0)),index(Ghosts!B:B,match($A187,Ghosts!$A:$A,0)))*($S187/(($F187/48)*$D187)/$E187))</f>
        <v>0.1204349437</v>
      </c>
      <c r="U187" s="40">
        <f t="array" ref="U187">if(or($F187=0,$F187=""),"", iferror(index(EPS!D:D,match($A187,EPS!$A:$A,0)),index(Ghosts!D:D,match($A187,Ghosts!$A:$A,0)))*($S187/(($F187/48)*$D187)/$E187))</f>
        <v>0.00106391293</v>
      </c>
      <c r="V187" s="40">
        <f t="array" ref="V187">if(or($F187=0,$F187=""),"", iferror(index(EPS!F:F,match($A187,EPS!$A:$A,0)),index(Ghosts!F:F,match($A187,Ghosts!$A:$A,0)))*($S187/(($F187/48)*$D187)/$E187))</f>
        <v>0.05447234201</v>
      </c>
      <c r="W187" s="40">
        <f t="array" ref="W187">if(or($F187=0,$F187=""),"", iferror(index(EPS!M:M,match($A187,EPS!$A:$A,0)),index(Ghosts!M:M,match($A187,Ghosts!$A:$A,0)))*($S187/(($F187/48)*$D187)/$E187))</f>
        <v>0.03127904014</v>
      </c>
      <c r="X187" s="39">
        <f t="shared" si="5"/>
        <v>15.76237195</v>
      </c>
      <c r="Y187" s="41">
        <f t="array" ref="Y187">if(or(F187=0,F187=""),"",((iferror(index(EPS!H:H,match(A187,EPS!A:A,0)),index(Ghosts!H:H,match(A187,Ghosts!A:A,0)))*1.25)+(iferror(index(EPS!I:I,match(A187,EPS!A:A,0)),index(Ghosts!I:I,match(A187,Ghosts!A:A,0)))*1.25)+(iferror(index(EPS!J:J,match(A187,EPS!A:A,0)),index(Ghosts!J:J,match(A187,Ghosts!A:A,0)))*1.5)+(iferror(index(EPS!K:K,match(A187,EPS!A:A,0)),index(Ghosts!K:K,match(A187,Ghosts!A:A,0)))*2)+(iferror(index(EPS!L:L,match(A187,EPS!A:A,0)),index(Ghosts!L:L,match(A187,Ghosts!A:A,0)))*2))*D187*(F187/48))</f>
        <v>14.1703536</v>
      </c>
      <c r="Z187" s="41">
        <f t="shared" si="6"/>
        <v>14.86301739</v>
      </c>
      <c r="AA187" s="41">
        <f t="array" ref="AA187">if(or(F187=0,F187=""),"",((iferror(index(EPS!H:H,match(A187,EPS!A:A,0)),index(Ghosts!H:H,match(A187,Ghosts!A:A,0)))*1.2)+(iferror(index(EPS!I:I,match(A187,EPS!A:A,0)),index(Ghosts!I:I,match(A187,Ghosts!A:A,0)))*1.2)+(iferror(index(EPS!J:J,match(A187,EPS!A:A,0)),index(Ghosts!J:J,match(A187,Ghosts!A:A,0)))*1.5)+(iferror(index(EPS!K:K,match(A187,EPS!A:A,0)),index(Ghosts!K:K,match(A187,Ghosts!A:A,0)))*3)+(iferror(index(EPS!L:L,match(A187,EPS!A:A,0)),index(Ghosts!L:L,match(A187,Ghosts!A:A,0)))*3))*D187*(F187/48))</f>
        <v>14.61359426</v>
      </c>
      <c r="AB187" s="42">
        <f t="shared" ref="AB187:AF187" si="191">if(iferror(search(AB$1,$I187),0)&gt;0,1,0)</f>
        <v>0</v>
      </c>
      <c r="AC187" s="42">
        <f t="shared" si="191"/>
        <v>0</v>
      </c>
      <c r="AD187" s="42">
        <f t="shared" si="191"/>
        <v>0</v>
      </c>
      <c r="AE187" s="42">
        <f t="shared" si="191"/>
        <v>1</v>
      </c>
      <c r="AF187" s="42">
        <f t="shared" si="191"/>
        <v>1</v>
      </c>
      <c r="AG187" s="25"/>
      <c r="AH187" s="25"/>
      <c r="AI187" s="25"/>
      <c r="AJ187" s="25"/>
      <c r="AK187" s="25"/>
      <c r="AL187" s="25"/>
    </row>
    <row r="188">
      <c r="A188" s="26" t="s">
        <v>313</v>
      </c>
      <c r="B188" s="25" t="str">
        <f t="array" ref="B188">iferror(index(FD!R:R,match($A188,FD!Q:Q,0)),index(DK!H:H,match($A188,DK!G:G,0)))</f>
        <v>NYK</v>
      </c>
      <c r="C188" s="25" t="str">
        <f t="array" ref="C188">iferror(index(FD!S:S,match($A188,FD!Q:Q,0)),index(DK!I:I,match($A188,DK!G:G,0)))</f>
        <v>CHO</v>
      </c>
      <c r="D188" s="28">
        <f t="array" ref="D188">((index(Pace!$B$2:$B$31,match($B188,Pace!$A$2:$A$31,0))*index(Pace!$B$2:$B$31,match($C188,Pace!$A$2:$A$31,0)))/Pace!$B$32)*1.025</f>
        <v>98.8686803</v>
      </c>
      <c r="E188" s="29">
        <f t="array" ref="E188">if(iferror(match($A188,Ghosts!A:A,0),0)&gt;0,0.18,((index(EPS!P:P,match($A188,EPS!A:A,0))*index(EPS!O:O,match($A188,EPS!A:A,0)))+(0.18*300))/(300+index(EPS!O:O,match($A188,EPS!A:A,0))))</f>
        <v>0.1445231608</v>
      </c>
      <c r="F188" s="30">
        <v>26.0</v>
      </c>
      <c r="G188" s="33"/>
      <c r="H188" s="34">
        <f t="shared" si="2"/>
        <v>18.59587256</v>
      </c>
      <c r="I188" s="35" t="str">
        <f t="array" ref="I188">iferror(index(DK!A:A,match($A188,DK!G:G,0)),"")</f>
        <v>PG</v>
      </c>
      <c r="J188" s="36">
        <f t="array" ref="J188">iferror(index(DK!C:C,match($A188,DK!G:G,0)),"")</f>
        <v>4400</v>
      </c>
      <c r="K188" s="28">
        <f t="array" ref="K188">iferror(if(or(H188=0,H188=""),"",(H188/index(DK!C:C,match(A188,DK!G:G,0))*1000)),"")</f>
        <v>4.226334672</v>
      </c>
      <c r="L188" s="28">
        <f t="array" ref="L188">iferror(if(or(H188="",H188=0),"",((H188^sqrt(3))/index(DK!C:C,match(A188,DK!G:G,0)))*100),"")</f>
        <v>3.591214149</v>
      </c>
      <c r="M188" s="34">
        <f t="shared" si="3"/>
        <v>18.17586985</v>
      </c>
      <c r="N188" s="35" t="str">
        <f t="array" ref="N188">iferror(index(FD!B:B,match($A188,FD!Q:Q,0)),"")</f>
        <v>PG</v>
      </c>
      <c r="O188" s="36">
        <f t="array" ref="O188">iferror(index(FD!H:H,match($A188,FD!Q:Q,0)),"")</f>
        <v>4400</v>
      </c>
      <c r="P188" s="28">
        <f t="array" ref="P188">iferror(if(or(M188=0,M188=""),"",(M188/index(FD!H:H,match(A188,FD!Q:Q,0))*1000)),"")</f>
        <v>4.130879512</v>
      </c>
      <c r="Q188" s="37">
        <f t="array" ref="Q188">iferror(if(or(M188="",M188=0),"",((M188^sqrt(3))/index(FD!H:H,match(A188,FD!Q:Q,0)))*100),"")</f>
        <v>3.451890488</v>
      </c>
      <c r="R188" s="38">
        <f t="shared" si="4"/>
        <v>7.362822695</v>
      </c>
      <c r="S188" s="39">
        <f t="array" ref="S188">if(R188="","", if(index(Index_of_Stuff!J:J,match(B188,Index_of_Stuff!F:F,0))&gt;0,(D188-index(Index_of_Stuff!J:J,match(B188,Index_of_Stuff!F:F,0)))*(R188/index(Index_of_Stuff!I:I,match(B188,Index_of_Stuff!F:F,0))),(D188/index(Index_of_Stuff!I:I,match(B188,Index_of_Stuff!F:F,0)))*R188))</f>
        <v>7.378269931</v>
      </c>
      <c r="T188" s="40">
        <f t="array" ref="T188">if(or($F188=0,$F188=""),"", iferror(index(EPS!B:B,match($A188,EPS!$A:$A,0)),index(Ghosts!B:B,match($A188,Ghosts!$A:$A,0)))*($S188/(($F188/48)*$D188)/$E188))</f>
        <v>0.0518591197</v>
      </c>
      <c r="U188" s="40">
        <f t="array" ref="U188">if(or($F188=0,$F188=""),"", iferror(index(EPS!D:D,match($A188,EPS!$A:$A,0)),index(Ghosts!D:D,match($A188,Ghosts!$A:$A,0)))*($S188/(($F188/48)*$D188)/$E188))</f>
        <v>0.005147780264</v>
      </c>
      <c r="V188" s="40">
        <f t="array" ref="V188">if(or($F188=0,$F188=""),"", iferror(index(EPS!F:F,match($A188,EPS!$A:$A,0)),index(Ghosts!F:F,match($A188,Ghosts!$A:$A,0)))*($S188/(($F188/48)*$D188)/$E188))</f>
        <v>0.03041003527</v>
      </c>
      <c r="W188" s="40">
        <f t="array" ref="W188">if(or($F188=0,$F188=""),"", iferror(index(EPS!M:M,match($A188,EPS!$A:$A,0)),index(Ghosts!M:M,match($A188,Ghosts!$A:$A,0)))*($S188/(($F188/48)*$D188)/$E188))</f>
        <v>0.02821746219</v>
      </c>
      <c r="X188" s="39">
        <f t="shared" si="5"/>
        <v>7.392403269</v>
      </c>
      <c r="Y188" s="41">
        <f t="array" ref="Y188">if(or(F188=0,F188=""),"",((iferror(index(EPS!H:H,match(A188,EPS!A:A,0)),index(Ghosts!H:H,match(A188,Ghosts!A:A,0)))*1.25)+(iferror(index(EPS!I:I,match(A188,EPS!A:A,0)),index(Ghosts!I:I,match(A188,Ghosts!A:A,0)))*1.25)+(iferror(index(EPS!J:J,match(A188,EPS!A:A,0)),index(Ghosts!J:J,match(A188,Ghosts!A:A,0)))*1.5)+(iferror(index(EPS!K:K,match(A188,EPS!A:A,0)),index(Ghosts!K:K,match(A188,Ghosts!A:A,0)))*2)+(iferror(index(EPS!L:L,match(A188,EPS!A:A,0)),index(Ghosts!L:L,match(A188,Ghosts!A:A,0)))*2))*D188*(F188/48))</f>
        <v>11.20346929</v>
      </c>
      <c r="Z188" s="41">
        <f t="shared" si="6"/>
        <v>6.498984366</v>
      </c>
      <c r="AA188" s="41">
        <f t="array" ref="AA188">if(or(F188=0,F188=""),"",((iferror(index(EPS!H:H,match(A188,EPS!A:A,0)),index(Ghosts!H:H,match(A188,Ghosts!A:A,0)))*1.2)+(iferror(index(EPS!I:I,match(A188,EPS!A:A,0)),index(Ghosts!I:I,match(A188,Ghosts!A:A,0)))*1.2)+(iferror(index(EPS!J:J,match(A188,EPS!A:A,0)),index(Ghosts!J:J,match(A188,Ghosts!A:A,0)))*1.5)+(iferror(index(EPS!K:K,match(A188,EPS!A:A,0)),index(Ghosts!K:K,match(A188,Ghosts!A:A,0)))*3)+(iferror(index(EPS!L:L,match(A188,EPS!A:A,0)),index(Ghosts!L:L,match(A188,Ghosts!A:A,0)))*3))*D188*(F188/48))</f>
        <v>11.67688549</v>
      </c>
      <c r="AB188" s="42">
        <f t="shared" ref="AB188:AF188" si="192">if(iferror(search(AB$1,$I188),0)&gt;0,1,0)</f>
        <v>1</v>
      </c>
      <c r="AC188" s="42">
        <f t="shared" si="192"/>
        <v>0</v>
      </c>
      <c r="AD188" s="42">
        <f t="shared" si="192"/>
        <v>0</v>
      </c>
      <c r="AE188" s="42">
        <f t="shared" si="192"/>
        <v>0</v>
      </c>
      <c r="AF188" s="42">
        <f t="shared" si="192"/>
        <v>0</v>
      </c>
      <c r="AG188" s="25"/>
      <c r="AH188" s="25"/>
      <c r="AI188" s="25"/>
      <c r="AJ188" s="25"/>
      <c r="AK188" s="25"/>
      <c r="AL188" s="25"/>
    </row>
    <row r="189">
      <c r="A189" s="26" t="s">
        <v>315</v>
      </c>
      <c r="B189" s="25" t="str">
        <f t="array" ref="B189">iferror(index(FD!R:R,match($A189,FD!Q:Q,0)),index(DK!H:H,match($A189,DK!G:G,0)))</f>
        <v>NYK</v>
      </c>
      <c r="C189" s="25" t="str">
        <f t="array" ref="C189">iferror(index(FD!S:S,match($A189,FD!Q:Q,0)),index(DK!I:I,match($A189,DK!G:G,0)))</f>
        <v>CHO</v>
      </c>
      <c r="D189" s="28">
        <f t="array" ref="D189">((index(Pace!$B$2:$B$31,match($B189,Pace!$A$2:$A$31,0))*index(Pace!$B$2:$B$31,match($C189,Pace!$A$2:$A$31,0)))/Pace!$B$32)*1.025</f>
        <v>98.8686803</v>
      </c>
      <c r="E189" s="29">
        <f t="array" ref="E189">if(iferror(match($A189,Ghosts!A:A,0),0)&gt;0,0.18,((index(EPS!P:P,match($A189,EPS!A:A,0))*index(EPS!O:O,match($A189,EPS!A:A,0)))+(0.18*300))/(300+index(EPS!O:O,match($A189,EPS!A:A,0))))</f>
        <v>0.1785929204</v>
      </c>
      <c r="F189" s="30">
        <v>23.0</v>
      </c>
      <c r="G189" s="33"/>
      <c r="H189" s="34">
        <f t="shared" si="2"/>
        <v>20.5705514</v>
      </c>
      <c r="I189" s="35" t="str">
        <f t="array" ref="I189">iferror(index(DK!A:A,match($A189,DK!G:G,0)),"")</f>
        <v>PG/SG</v>
      </c>
      <c r="J189" s="36">
        <f t="array" ref="J189">iferror(index(DK!C:C,match($A189,DK!G:G,0)),"")</f>
        <v>3800</v>
      </c>
      <c r="K189" s="28">
        <f t="array" ref="K189">iferror(if(or(H189=0,H189=""),"",(H189/index(DK!C:C,match(A189,DK!G:G,0))*1000)),"")</f>
        <v>5.413303001</v>
      </c>
      <c r="L189" s="28">
        <f t="array" ref="L189">iferror(if(or(H189="",H189=0),"",((H189^sqrt(3))/index(DK!C:C,match(A189,DK!G:G,0)))*100),"")</f>
        <v>4.952506825</v>
      </c>
      <c r="M189" s="34">
        <f t="shared" si="3"/>
        <v>20.34202856</v>
      </c>
      <c r="N189" s="35" t="str">
        <f t="array" ref="N189">iferror(index(FD!B:B,match($A189,FD!Q:Q,0)),"")</f>
        <v>PG</v>
      </c>
      <c r="O189" s="36">
        <f t="array" ref="O189">iferror(index(FD!H:H,match($A189,FD!Q:Q,0)),"")</f>
        <v>4300</v>
      </c>
      <c r="P189" s="28">
        <f t="array" ref="P189">iferror(if(or(M189=0,M189=""),"",(M189/index(FD!H:H,match(A189,FD!Q:Q,0))*1000)),"")</f>
        <v>4.730704317</v>
      </c>
      <c r="Q189" s="37">
        <f t="array" ref="Q189">iferror(if(or(M189="",M189=0),"",((M189^sqrt(3))/index(FD!H:H,match(A189,FD!Q:Q,0)))*100),"")</f>
        <v>4.292762669</v>
      </c>
      <c r="R189" s="38">
        <f t="shared" si="4"/>
        <v>8.299315905</v>
      </c>
      <c r="S189" s="39">
        <f t="array" ref="S189">if(R189="","", if(index(Index_of_Stuff!J:J,match(B189,Index_of_Stuff!F:F,0))&gt;0,(D189-index(Index_of_Stuff!J:J,match(B189,Index_of_Stuff!F:F,0)))*(R189/index(Index_of_Stuff!I:I,match(B189,Index_of_Stuff!F:F,0))),(D189/index(Index_of_Stuff!I:I,match(B189,Index_of_Stuff!F:F,0)))*R189))</f>
        <v>8.316727908</v>
      </c>
      <c r="T189" s="40">
        <f t="array" ref="T189">if(or($F189=0,$F189=""),"", iferror(index(EPS!B:B,match($A189,EPS!$A:$A,0)),index(Ghosts!B:B,match($A189,Ghosts!$A:$A,0)))*($S189/(($F189/48)*$D189)/$E189))</f>
        <v>0.04964028847</v>
      </c>
      <c r="U189" s="40">
        <f t="array" ref="U189">if(or($F189=0,$F189=""),"", iferror(index(EPS!D:D,match($A189,EPS!$A:$A,0)),index(Ghosts!D:D,match($A189,Ghosts!$A:$A,0)))*($S189/(($F189/48)*$D189)/$E189))</f>
        <v>0.0211339842</v>
      </c>
      <c r="V189" s="40">
        <f t="array" ref="V189">if(or($F189=0,$F189=""),"", iferror(index(EPS!F:F,match($A189,EPS!$A:$A,0)),index(Ghosts!F:F,match($A189,Ghosts!$A:$A,0)))*($S189/(($F189/48)*$D189)/$E189))</f>
        <v>0.02840800667</v>
      </c>
      <c r="W189" s="40">
        <f t="array" ref="W189">if(or($F189=0,$F189=""),"", iferror(index(EPS!M:M,match($A189,EPS!$A:$A,0)),index(Ghosts!M:M,match($A189,Ghosts!$A:$A,0)))*($S189/(($F189/48)*$D189)/$E189))</f>
        <v>0.04079350438</v>
      </c>
      <c r="X189" s="39">
        <f t="shared" si="5"/>
        <v>8.587152409</v>
      </c>
      <c r="Y189" s="41">
        <f t="array" ref="Y189">if(or(F189=0,F189=""),"",((iferror(index(EPS!H:H,match(A189,EPS!A:A,0)),index(Ghosts!H:H,match(A189,Ghosts!A:A,0)))*1.25)+(iferror(index(EPS!I:I,match(A189,EPS!A:A,0)),index(Ghosts!I:I,match(A189,Ghosts!A:A,0)))*1.25)+(iferror(index(EPS!J:J,match(A189,EPS!A:A,0)),index(Ghosts!J:J,match(A189,Ghosts!A:A,0)))*1.5)+(iferror(index(EPS!K:K,match(A189,EPS!A:A,0)),index(Ghosts!K:K,match(A189,Ghosts!A:A,0)))*2)+(iferror(index(EPS!L:L,match(A189,EPS!A:A,0)),index(Ghosts!L:L,match(A189,Ghosts!A:A,0)))*2))*D189*(F189/48))</f>
        <v>11.98339899</v>
      </c>
      <c r="Z189" s="41">
        <f t="shared" si="6"/>
        <v>7.120258153</v>
      </c>
      <c r="AA189" s="41">
        <f t="array" ref="AA189">if(or(F189=0,F189=""),"",((iferror(index(EPS!H:H,match(A189,EPS!A:A,0)),index(Ghosts!H:H,match(A189,Ghosts!A:A,0)))*1.2)+(iferror(index(EPS!I:I,match(A189,EPS!A:A,0)),index(Ghosts!I:I,match(A189,Ghosts!A:A,0)))*1.2)+(iferror(index(EPS!J:J,match(A189,EPS!A:A,0)),index(Ghosts!J:J,match(A189,Ghosts!A:A,0)))*1.5)+(iferror(index(EPS!K:K,match(A189,EPS!A:A,0)),index(Ghosts!K:K,match(A189,Ghosts!A:A,0)))*3)+(iferror(index(EPS!L:L,match(A189,EPS!A:A,0)),index(Ghosts!L:L,match(A189,Ghosts!A:A,0)))*3))*D189*(F189/48))</f>
        <v>13.22177041</v>
      </c>
      <c r="AB189" s="42">
        <f t="shared" ref="AB189:AF189" si="193">if(iferror(search(AB$1,$I189),0)&gt;0,1,0)</f>
        <v>1</v>
      </c>
      <c r="AC189" s="42">
        <f t="shared" si="193"/>
        <v>1</v>
      </c>
      <c r="AD189" s="42">
        <f t="shared" si="193"/>
        <v>0</v>
      </c>
      <c r="AE189" s="42">
        <f t="shared" si="193"/>
        <v>0</v>
      </c>
      <c r="AF189" s="42">
        <f t="shared" si="193"/>
        <v>0</v>
      </c>
      <c r="AG189" s="25"/>
      <c r="AH189" s="25"/>
      <c r="AI189" s="25"/>
      <c r="AJ189" s="25"/>
      <c r="AK189" s="25"/>
      <c r="AL189" s="25"/>
    </row>
    <row r="190">
      <c r="A190" s="26" t="s">
        <v>316</v>
      </c>
      <c r="B190" s="25" t="str">
        <f t="array" ref="B190">iferror(index(FD!R:R,match($A190,FD!Q:Q,0)),index(DK!H:H,match($A190,DK!G:G,0)))</f>
        <v>NYK</v>
      </c>
      <c r="C190" s="25" t="str">
        <f t="array" ref="C190">iferror(index(FD!S:S,match($A190,FD!Q:Q,0)),index(DK!I:I,match($A190,DK!G:G,0)))</f>
        <v>CHO</v>
      </c>
      <c r="D190" s="28">
        <f t="array" ref="D190">((index(Pace!$B$2:$B$31,match($B190,Pace!$A$2:$A$31,0))*index(Pace!$B$2:$B$31,match($C190,Pace!$A$2:$A$31,0)))/Pace!$B$32)*1.025</f>
        <v>98.8686803</v>
      </c>
      <c r="E190" s="29">
        <f t="array" ref="E190">if(iferror(match($A190,Ghosts!A:A,0),0)&gt;0,0.18,((index(EPS!P:P,match($A190,EPS!A:A,0))*index(EPS!O:O,match($A190,EPS!A:A,0)))+(0.18*300))/(300+index(EPS!O:O,match($A190,EPS!A:A,0))))</f>
        <v>0.1542364217</v>
      </c>
      <c r="F190" s="30">
        <v>19.0</v>
      </c>
      <c r="G190" s="33"/>
      <c r="H190" s="34">
        <f t="shared" si="2"/>
        <v>12.01894486</v>
      </c>
      <c r="I190" s="35" t="str">
        <f t="array" ref="I190">iferror(index(DK!A:A,match($A190,DK!G:G,0)),"")</f>
        <v>SF/PF</v>
      </c>
      <c r="J190" s="36">
        <f t="array" ref="J190">iferror(index(DK!C:C,match($A190,DK!G:G,0)),"")</f>
        <v>3500</v>
      </c>
      <c r="K190" s="28">
        <f t="array" ref="K190">iferror(if(or(H190=0,H190=""),"",(H190/index(DK!C:C,match(A190,DK!G:G,0))*1000)),"")</f>
        <v>3.433984247</v>
      </c>
      <c r="L190" s="28">
        <f t="array" ref="L190">iferror(if(or(H190="",H190=0),"",((H190^sqrt(3))/index(DK!C:C,match(A190,DK!G:G,0)))*100),"")</f>
        <v>2.119899766</v>
      </c>
      <c r="M190" s="34">
        <f t="shared" si="3"/>
        <v>11.50061752</v>
      </c>
      <c r="N190" s="35" t="str">
        <f t="array" ref="N190">iferror(index(FD!B:B,match($A190,FD!Q:Q,0)),"")</f>
        <v>SF</v>
      </c>
      <c r="O190" s="36">
        <f t="array" ref="O190">iferror(index(FD!H:H,match($A190,FD!Q:Q,0)),"")</f>
        <v>3000</v>
      </c>
      <c r="P190" s="28">
        <f t="array" ref="P190">iferror(if(or(M190=0,M190=""),"",(M190/index(FD!H:H,match(A190,FD!Q:Q,0))*1000)),"")</f>
        <v>3.833539174</v>
      </c>
      <c r="Q190" s="37">
        <f t="array" ref="Q190">iferror(if(or(M190="",M190=0),"",((M190^sqrt(3))/index(FD!H:H,match(A190,FD!Q:Q,0)))*100),"")</f>
        <v>2.29140411</v>
      </c>
      <c r="R190" s="38">
        <f t="shared" si="4"/>
        <v>5.792561578</v>
      </c>
      <c r="S190" s="39">
        <f t="array" ref="S190">if(R190="","", if(index(Index_of_Stuff!J:J,match(B190,Index_of_Stuff!F:F,0))&gt;0,(D190-index(Index_of_Stuff!J:J,match(B190,Index_of_Stuff!F:F,0)))*(R190/index(Index_of_Stuff!I:I,match(B190,Index_of_Stuff!F:F,0))),(D190/index(Index_of_Stuff!I:I,match(B190,Index_of_Stuff!F:F,0)))*R190))</f>
        <v>5.804714399</v>
      </c>
      <c r="T190" s="40">
        <f t="array" ref="T190">if(or($F190=0,$F190=""),"", iferror(index(EPS!B:B,match($A190,EPS!$A:$A,0)),index(Ghosts!B:B,match($A190,Ghosts!$A:$A,0)))*($S190/(($F190/48)*$D190)/$E190))</f>
        <v>0.04462115374</v>
      </c>
      <c r="U190" s="40">
        <f t="array" ref="U190">if(or($F190=0,$F190=""),"", iferror(index(EPS!D:D,match($A190,EPS!$A:$A,0)),index(Ghosts!D:D,match($A190,Ghosts!$A:$A,0)))*($S190/(($F190/48)*$D190)/$E190))</f>
        <v>0.02461856758</v>
      </c>
      <c r="V190" s="40">
        <f t="array" ref="V190">if(or($F190=0,$F190=""),"", iferror(index(EPS!F:F,match($A190,EPS!$A:$A,0)),index(Ghosts!F:F,match($A190,Ghosts!$A:$A,0)))*($S190/(($F190/48)*$D190)/$E190))</f>
        <v>0.02009875244</v>
      </c>
      <c r="W190" s="40">
        <f t="array" ref="W190">if(or($F190=0,$F190=""),"", iferror(index(EPS!M:M,match($A190,EPS!$A:$A,0)),index(Ghosts!M:M,match($A190,Ghosts!$A:$A,0)))*($S190/(($F190/48)*$D190)/$E190))</f>
        <v>0.01404027682</v>
      </c>
      <c r="X190" s="39">
        <f t="shared" si="5"/>
        <v>7.376493889</v>
      </c>
      <c r="Y190" s="41">
        <f t="array" ref="Y190">if(or(F190=0,F190=""),"",((iferror(index(EPS!H:H,match(A190,EPS!A:A,0)),index(Ghosts!H:H,match(A190,Ghosts!A:A,0)))*1.25)+(iferror(index(EPS!I:I,match(A190,EPS!A:A,0)),index(Ghosts!I:I,match(A190,Ghosts!A:A,0)))*1.25)+(iferror(index(EPS!J:J,match(A190,EPS!A:A,0)),index(Ghosts!J:J,match(A190,Ghosts!A:A,0)))*1.5)+(iferror(index(EPS!K:K,match(A190,EPS!A:A,0)),index(Ghosts!K:K,match(A190,Ghosts!A:A,0)))*2)+(iferror(index(EPS!L:L,match(A190,EPS!A:A,0)),index(Ghosts!L:L,match(A190,Ghosts!A:A,0)))*2))*D190*(F190/48))</f>
        <v>4.642450975</v>
      </c>
      <c r="Z190" s="41">
        <f t="shared" si="6"/>
        <v>6.620026914</v>
      </c>
      <c r="AA190" s="41">
        <f t="array" ref="AA190">if(or(F190=0,F190=""),"",((iferror(index(EPS!H:H,match(A190,EPS!A:A,0)),index(Ghosts!H:H,match(A190,Ghosts!A:A,0)))*1.2)+(iferror(index(EPS!I:I,match(A190,EPS!A:A,0)),index(Ghosts!I:I,match(A190,Ghosts!A:A,0)))*1.2)+(iferror(index(EPS!J:J,match(A190,EPS!A:A,0)),index(Ghosts!J:J,match(A190,Ghosts!A:A,0)))*1.5)+(iferror(index(EPS!K:K,match(A190,EPS!A:A,0)),index(Ghosts!K:K,match(A190,Ghosts!A:A,0)))*3)+(iferror(index(EPS!L:L,match(A190,EPS!A:A,0)),index(Ghosts!L:L,match(A190,Ghosts!A:A,0)))*3))*D190*(F190/48))</f>
        <v>4.88059061</v>
      </c>
      <c r="AB190" s="42">
        <f t="shared" ref="AB190:AF190" si="194">if(iferror(search(AB$1,$I190),0)&gt;0,1,0)</f>
        <v>0</v>
      </c>
      <c r="AC190" s="42">
        <f t="shared" si="194"/>
        <v>0</v>
      </c>
      <c r="AD190" s="42">
        <f t="shared" si="194"/>
        <v>1</v>
      </c>
      <c r="AE190" s="42">
        <f t="shared" si="194"/>
        <v>1</v>
      </c>
      <c r="AF190" s="42">
        <f t="shared" si="194"/>
        <v>0</v>
      </c>
      <c r="AG190" s="25"/>
      <c r="AH190" s="25"/>
      <c r="AI190" s="25"/>
      <c r="AJ190" s="25"/>
      <c r="AK190" s="25"/>
      <c r="AL190" s="25"/>
    </row>
    <row r="191">
      <c r="A191" s="26" t="s">
        <v>320</v>
      </c>
      <c r="B191" s="25" t="str">
        <f t="array" ref="B191">iferror(index(FD!R:R,match($A191,FD!Q:Q,0)),index(DK!H:H,match($A191,DK!G:G,0)))</f>
        <v>NYK</v>
      </c>
      <c r="C191" s="25" t="str">
        <f t="array" ref="C191">iferror(index(FD!S:S,match($A191,FD!Q:Q,0)),index(DK!I:I,match($A191,DK!G:G,0)))</f>
        <v>CHO</v>
      </c>
      <c r="D191" s="28">
        <f t="array" ref="D191">((index(Pace!$B$2:$B$31,match($B191,Pace!$A$2:$A$31,0))*index(Pace!$B$2:$B$31,match($C191,Pace!$A$2:$A$31,0)))/Pace!$B$32)*1.025</f>
        <v>98.8686803</v>
      </c>
      <c r="E191" s="29">
        <f t="array" ref="E191">if(iferror(match($A191,Ghosts!A:A,0),0)&gt;0,0.18,((index(EPS!P:P,match($A191,EPS!A:A,0))*index(EPS!O:O,match($A191,EPS!A:A,0)))+(0.18*300))/(300+index(EPS!O:O,match($A191,EPS!A:A,0))))</f>
        <v>0.1292019868</v>
      </c>
      <c r="F191" s="30">
        <v>17.0</v>
      </c>
      <c r="G191" s="33"/>
      <c r="H191" s="34">
        <f t="shared" si="2"/>
        <v>9.799689342</v>
      </c>
      <c r="I191" s="35" t="str">
        <f t="array" ref="I191">iferror(index(DK!A:A,match($A191,DK!G:G,0)),"")</f>
        <v>SF/PF</v>
      </c>
      <c r="J191" s="36">
        <f t="array" ref="J191">iferror(index(DK!C:C,match($A191,DK!G:G,0)),"")</f>
        <v>3000</v>
      </c>
      <c r="K191" s="28">
        <f t="array" ref="K191">iferror(if(or(H191=0,H191=""),"",(H191/index(DK!C:C,match(A191,DK!G:G,0))*1000)),"")</f>
        <v>3.266563114</v>
      </c>
      <c r="L191" s="28">
        <f t="array" ref="L191">iferror(if(or(H191="",H191=0),"",((H191^sqrt(3))/index(DK!C:C,match(A191,DK!G:G,0)))*100),"")</f>
        <v>1.7366361</v>
      </c>
      <c r="M191" s="34">
        <f t="shared" si="3"/>
        <v>9.57181333</v>
      </c>
      <c r="N191" s="35" t="str">
        <f t="array" ref="N191">iferror(index(FD!B:B,match($A191,FD!Q:Q,0)),"")</f>
        <v>SF</v>
      </c>
      <c r="O191" s="36">
        <f t="array" ref="O191">iferror(index(FD!H:H,match($A191,FD!Q:Q,0)),"")</f>
        <v>3000</v>
      </c>
      <c r="P191" s="28">
        <f t="array" ref="P191">iferror(if(or(M191=0,M191=""),"",(M191/index(FD!H:H,match(A191,FD!Q:Q,0))*1000)),"")</f>
        <v>3.190604443</v>
      </c>
      <c r="Q191" s="37">
        <f t="array" ref="Q191">iferror(if(or(M191="",M191=0),"",((M191^sqrt(3))/index(FD!H:H,match(A191,FD!Q:Q,0)))*100),"")</f>
        <v>1.667287818</v>
      </c>
      <c r="R191" s="38">
        <f t="shared" si="4"/>
        <v>4.244857791</v>
      </c>
      <c r="S191" s="39">
        <f t="array" ref="S191">if(R191="","", if(index(Index_of_Stuff!J:J,match(B191,Index_of_Stuff!F:F,0))&gt;0,(D191-index(Index_of_Stuff!J:J,match(B191,Index_of_Stuff!F:F,0)))*(R191/index(Index_of_Stuff!I:I,match(B191,Index_of_Stuff!F:F,0))),(D191/index(Index_of_Stuff!I:I,match(B191,Index_of_Stuff!F:F,0)))*R191))</f>
        <v>4.253763522</v>
      </c>
      <c r="T191" s="40">
        <f t="array" ref="T191">if(or($F191=0,$F191=""),"", iferror(index(EPS!B:B,match($A191,EPS!$A:$A,0)),index(Ghosts!B:B,match($A191,Ghosts!$A:$A,0)))*($S191/(($F191/48)*$D191)/$E191))</f>
        <v>0.04259277455</v>
      </c>
      <c r="U191" s="40">
        <f t="array" ref="U191">if(or($F191=0,$F191=""),"", iferror(index(EPS!D:D,match($A191,EPS!$A:$A,0)),index(Ghosts!D:D,match($A191,Ghosts!$A:$A,0)))*($S191/(($F191/48)*$D191)/$E191))</f>
        <v>0.01250516339</v>
      </c>
      <c r="V191" s="40">
        <f t="array" ref="V191">if(or($F191=0,$F191=""),"", iferror(index(EPS!F:F,match($A191,EPS!$A:$A,0)),index(Ghosts!F:F,match($A191,Ghosts!$A:$A,0)))*($S191/(($F191/48)*$D191)/$E191))</f>
        <v>0.02698482626</v>
      </c>
      <c r="W191" s="40">
        <f t="array" ref="W191">if(or($F191=0,$F191=""),"", iferror(index(EPS!M:M,match($A191,EPS!$A:$A,0)),index(Ghosts!M:M,match($A191,Ghosts!$A:$A,0)))*($S191/(($F191/48)*$D191)/$E191))</f>
        <v>0.01730037642</v>
      </c>
      <c r="X191" s="39">
        <f t="shared" si="5"/>
        <v>5.157444343</v>
      </c>
      <c r="Y191" s="41">
        <f t="array" ref="Y191">if(or(F191=0,F191=""),"",((iferror(index(EPS!H:H,match(A191,EPS!A:A,0)),index(Ghosts!H:H,match(A191,Ghosts!A:A,0)))*1.25)+(iferror(index(EPS!I:I,match(A191,EPS!A:A,0)),index(Ghosts!I:I,match(A191,Ghosts!A:A,0)))*1.25)+(iferror(index(EPS!J:J,match(A191,EPS!A:A,0)),index(Ghosts!J:J,match(A191,Ghosts!A:A,0)))*1.5)+(iferror(index(EPS!K:K,match(A191,EPS!A:A,0)),index(Ghosts!K:K,match(A191,Ghosts!A:A,0)))*2)+(iferror(index(EPS!L:L,match(A191,EPS!A:A,0)),index(Ghosts!L:L,match(A191,Ghosts!A:A,0)))*2))*D191*(F191/48))</f>
        <v>4.642244999</v>
      </c>
      <c r="Z191" s="41">
        <f t="shared" si="6"/>
        <v>4.635609087</v>
      </c>
      <c r="AA191" s="41">
        <f t="array" ref="AA191">if(or(F191=0,F191=""),"",((iferror(index(EPS!H:H,match(A191,EPS!A:A,0)),index(Ghosts!H:H,match(A191,Ghosts!A:A,0)))*1.2)+(iferror(index(EPS!I:I,match(A191,EPS!A:A,0)),index(Ghosts!I:I,match(A191,Ghosts!A:A,0)))*1.2)+(iferror(index(EPS!J:J,match(A191,EPS!A:A,0)),index(Ghosts!J:J,match(A191,Ghosts!A:A,0)))*1.5)+(iferror(index(EPS!K:K,match(A191,EPS!A:A,0)),index(Ghosts!K:K,match(A191,Ghosts!A:A,0)))*3)+(iferror(index(EPS!L:L,match(A191,EPS!A:A,0)),index(Ghosts!L:L,match(A191,Ghosts!A:A,0)))*3))*D191*(F191/48))</f>
        <v>4.936204243</v>
      </c>
      <c r="AB191" s="42">
        <f t="shared" ref="AB191:AF191" si="195">if(iferror(search(AB$1,$I191),0)&gt;0,1,0)</f>
        <v>0</v>
      </c>
      <c r="AC191" s="42">
        <f t="shared" si="195"/>
        <v>0</v>
      </c>
      <c r="AD191" s="42">
        <f t="shared" si="195"/>
        <v>1</v>
      </c>
      <c r="AE191" s="42">
        <f t="shared" si="195"/>
        <v>1</v>
      </c>
      <c r="AF191" s="42">
        <f t="shared" si="195"/>
        <v>0</v>
      </c>
      <c r="AG191" s="25"/>
      <c r="AH191" s="25"/>
      <c r="AI191" s="25"/>
      <c r="AJ191" s="25"/>
      <c r="AK191" s="25"/>
      <c r="AL191" s="25"/>
    </row>
    <row r="192">
      <c r="A192" s="26" t="s">
        <v>317</v>
      </c>
      <c r="B192" s="25" t="str">
        <f t="array" ref="B192">iferror(index(FD!R:R,match($A192,FD!Q:Q,0)),index(DK!H:H,match($A192,DK!G:G,0)))</f>
        <v>NYK</v>
      </c>
      <c r="C192" s="25" t="str">
        <f t="array" ref="C192">iferror(index(FD!S:S,match($A192,FD!Q:Q,0)),index(DK!I:I,match($A192,DK!G:G,0)))</f>
        <v>CHO</v>
      </c>
      <c r="D192" s="28">
        <f t="array" ref="D192">((index(Pace!$B$2:$B$31,match($B192,Pace!$A$2:$A$31,0))*index(Pace!$B$2:$B$31,match($C192,Pace!$A$2:$A$31,0)))/Pace!$B$32)*1.025</f>
        <v>98.8686803</v>
      </c>
      <c r="E192" s="29">
        <f t="array" ref="E192">if(iferror(match($A192,Ghosts!A:A,0),0)&gt;0,0.18,((index(EPS!P:P,match($A192,EPS!A:A,0))*index(EPS!O:O,match($A192,EPS!A:A,0)))+(0.18*300))/(300+index(EPS!O:O,match($A192,EPS!A:A,0))))</f>
        <v>0.1863060145</v>
      </c>
      <c r="F192" s="30">
        <v>15.0</v>
      </c>
      <c r="G192" s="33"/>
      <c r="H192" s="34">
        <f t="shared" si="2"/>
        <v>15.60449814</v>
      </c>
      <c r="I192" s="35" t="str">
        <f t="array" ref="I192">iferror(index(DK!A:A,match($A192,DK!G:G,0)),"")</f>
        <v>PF/C</v>
      </c>
      <c r="J192" s="36">
        <f t="array" ref="J192">iferror(index(DK!C:C,match($A192,DK!G:G,0)),"")</f>
        <v>4000</v>
      </c>
      <c r="K192" s="28">
        <f t="array" ref="K192">iferror(if(or(H192=0,H192=""),"",(H192/index(DK!C:C,match(A192,DK!G:G,0))*1000)),"")</f>
        <v>3.901124536</v>
      </c>
      <c r="L192" s="28">
        <f t="array" ref="L192">iferror(if(or(H192="",H192=0),"",((H192^sqrt(3))/index(DK!C:C,match(A192,DK!G:G,0)))*100),"")</f>
        <v>2.915474845</v>
      </c>
      <c r="M192" s="34">
        <f t="shared" si="3"/>
        <v>16.15565259</v>
      </c>
      <c r="N192" s="35" t="str">
        <f t="array" ref="N192">iferror(index(FD!B:B,match($A192,FD!Q:Q,0)),"")</f>
        <v>C</v>
      </c>
      <c r="O192" s="36">
        <f t="array" ref="O192">iferror(index(FD!H:H,match($A192,FD!Q:Q,0)),"")</f>
        <v>3900</v>
      </c>
      <c r="P192" s="28">
        <f t="array" ref="P192">iferror(if(or(M192=0,M192=""),"",(M192/index(FD!H:H,match(A192,FD!Q:Q,0))*1000)),"")</f>
        <v>4.142475023</v>
      </c>
      <c r="Q192" s="37">
        <f t="array" ref="Q192">iferror(if(or(M192="",M192=0),"",((M192^sqrt(3))/index(FD!H:H,match(A192,FD!Q:Q,0)))*100),"")</f>
        <v>3.175519827</v>
      </c>
      <c r="R192" s="38">
        <f t="shared" si="4"/>
        <v>5.685689441</v>
      </c>
      <c r="S192" s="39">
        <f t="array" ref="S192">if(R192="","", if(index(Index_of_Stuff!J:J,match(B192,Index_of_Stuff!F:F,0))&gt;0,(D192-index(Index_of_Stuff!J:J,match(B192,Index_of_Stuff!F:F,0)))*(R192/index(Index_of_Stuff!I:I,match(B192,Index_of_Stuff!F:F,0))),(D192/index(Index_of_Stuff!I:I,match(B192,Index_of_Stuff!F:F,0)))*R192))</f>
        <v>5.697618044</v>
      </c>
      <c r="T192" s="40">
        <f t="array" ref="T192">if(or($F192=0,$F192=""),"", iferror(index(EPS!B:B,match($A192,EPS!$A:$A,0)),index(Ghosts!B:B,match($A192,Ghosts!$A:$A,0)))*($S192/(($F192/48)*$D192)/$E192))</f>
        <v>0.07582046907</v>
      </c>
      <c r="U192" s="40">
        <f t="array" ref="U192">if(or($F192=0,$F192=""),"", iferror(index(EPS!D:D,match($A192,EPS!$A:$A,0)),index(Ghosts!D:D,match($A192,Ghosts!$A:$A,0)))*($S192/(($F192/48)*$D192)/$E192))</f>
        <v>0.001484735034</v>
      </c>
      <c r="V192" s="40">
        <f t="array" ref="V192">if(or($F192=0,$F192=""),"", iferror(index(EPS!F:F,match($A192,EPS!$A:$A,0)),index(Ghosts!F:F,match($A192,Ghosts!$A:$A,0)))*($S192/(($F192/48)*$D192)/$E192))</f>
        <v>0.02731912463</v>
      </c>
      <c r="W192" s="40">
        <f t="array" ref="W192">if(or($F192=0,$F192=""),"", iferror(index(EPS!M:M,match($A192,EPS!$A:$A,0)),index(Ghosts!M:M,match($A192,Ghosts!$A:$A,0)))*($S192/(($F192/48)*$D192)/$E192))</f>
        <v>0.02939775367</v>
      </c>
      <c r="X192" s="39">
        <f t="shared" si="5"/>
        <v>5.235645298</v>
      </c>
      <c r="Y192" s="41">
        <f t="array" ref="Y192">if(or(F192=0,F192=""),"",((iferror(index(EPS!H:H,match(A192,EPS!A:A,0)),index(Ghosts!H:H,match(A192,Ghosts!A:A,0)))*1.25)+(iferror(index(EPS!I:I,match(A192,EPS!A:A,0)),index(Ghosts!I:I,match(A192,Ghosts!A:A,0)))*1.25)+(iferror(index(EPS!J:J,match(A192,EPS!A:A,0)),index(Ghosts!J:J,match(A192,Ghosts!A:A,0)))*1.5)+(iferror(index(EPS!K:K,match(A192,EPS!A:A,0)),index(Ghosts!K:K,match(A192,Ghosts!A:A,0)))*2)+(iferror(index(EPS!L:L,match(A192,EPS!A:A,0)),index(Ghosts!L:L,match(A192,Ghosts!A:A,0)))*2))*D192*(F192/48))</f>
        <v>10.36885285</v>
      </c>
      <c r="Z192" s="41">
        <f t="shared" si="6"/>
        <v>4.75856547</v>
      </c>
      <c r="AA192" s="41">
        <f t="array" ref="AA192">if(or(F192=0,F192=""),"",((iferror(index(EPS!H:H,match(A192,EPS!A:A,0)),index(Ghosts!H:H,match(A192,Ghosts!A:A,0)))*1.2)+(iferror(index(EPS!I:I,match(A192,EPS!A:A,0)),index(Ghosts!I:I,match(A192,Ghosts!A:A,0)))*1.2)+(iferror(index(EPS!J:J,match(A192,EPS!A:A,0)),index(Ghosts!J:J,match(A192,Ghosts!A:A,0)))*1.5)+(iferror(index(EPS!K:K,match(A192,EPS!A:A,0)),index(Ghosts!K:K,match(A192,Ghosts!A:A,0)))*3)+(iferror(index(EPS!L:L,match(A192,EPS!A:A,0)),index(Ghosts!L:L,match(A192,Ghosts!A:A,0)))*3))*D192*(F192/48))</f>
        <v>11.39708712</v>
      </c>
      <c r="AB192" s="42">
        <f t="shared" ref="AB192:AF192" si="196">if(iferror(search(AB$1,$I192),0)&gt;0,1,0)</f>
        <v>0</v>
      </c>
      <c r="AC192" s="42">
        <f t="shared" si="196"/>
        <v>0</v>
      </c>
      <c r="AD192" s="42">
        <f t="shared" si="196"/>
        <v>0</v>
      </c>
      <c r="AE192" s="42">
        <f t="shared" si="196"/>
        <v>1</v>
      </c>
      <c r="AF192" s="42">
        <f t="shared" si="196"/>
        <v>1</v>
      </c>
      <c r="AG192" s="25"/>
      <c r="AH192" s="25"/>
      <c r="AI192" s="25"/>
      <c r="AJ192" s="25"/>
      <c r="AK192" s="25"/>
      <c r="AL192" s="25"/>
    </row>
    <row r="193">
      <c r="A193" s="26" t="s">
        <v>318</v>
      </c>
      <c r="B193" s="25" t="str">
        <f t="array" ref="B193">iferror(index(FD!R:R,match($A193,FD!Q:Q,0)),index(DK!H:H,match($A193,DK!G:G,0)))</f>
        <v>NYK</v>
      </c>
      <c r="C193" s="25" t="str">
        <f t="array" ref="C193">iferror(index(FD!S:S,match($A193,FD!Q:Q,0)),index(DK!I:I,match($A193,DK!G:G,0)))</f>
        <v>CHO</v>
      </c>
      <c r="D193" s="28">
        <f t="array" ref="D193">((index(Pace!$B$2:$B$31,match($B193,Pace!$A$2:$A$31,0))*index(Pace!$B$2:$B$31,match($C193,Pace!$A$2:$A$31,0)))/Pace!$B$32)*1.025</f>
        <v>98.8686803</v>
      </c>
      <c r="E193" s="29">
        <f t="array" ref="E193">if(iferror(match($A193,Ghosts!A:A,0),0)&gt;0,0.18,((index(EPS!P:P,match($A193,EPS!A:A,0))*index(EPS!O:O,match($A193,EPS!A:A,0)))+(0.18*300))/(300+index(EPS!O:O,match($A193,EPS!A:A,0))))</f>
        <v>0.2324874791</v>
      </c>
      <c r="F193" s="30">
        <v>8.0</v>
      </c>
      <c r="G193" s="33"/>
      <c r="H193" s="34">
        <f t="shared" si="2"/>
        <v>7.374270907</v>
      </c>
      <c r="I193" s="35" t="str">
        <f t="array" ref="I193">iferror(index(DK!A:A,match($A193,DK!G:G,0)),"")</f>
        <v>SF/PF</v>
      </c>
      <c r="J193" s="36">
        <f t="array" ref="J193">iferror(index(DK!C:C,match($A193,DK!G:G,0)),"")</f>
        <v>3500</v>
      </c>
      <c r="K193" s="28">
        <f t="array" ref="K193">iferror(if(or(H193=0,H193=""),"",(H193/index(DK!C:C,match(A193,DK!G:G,0))*1000)),"")</f>
        <v>2.106934545</v>
      </c>
      <c r="L193" s="28">
        <f t="array" ref="L193">iferror(if(or(H193="",H193=0),"",((H193^sqrt(3))/index(DK!C:C,match(A193,DK!G:G,0)))*100),"")</f>
        <v>0.9096315245</v>
      </c>
      <c r="M193" s="34">
        <f t="shared" si="3"/>
        <v>7.361912425</v>
      </c>
      <c r="N193" s="35" t="str">
        <f t="array" ref="N193">iferror(index(FD!B:B,match($A193,FD!Q:Q,0)),"")</f>
        <v>PF</v>
      </c>
      <c r="O193" s="36">
        <f t="array" ref="O193">iferror(index(FD!H:H,match($A193,FD!Q:Q,0)),"")</f>
        <v>3000</v>
      </c>
      <c r="P193" s="28">
        <f t="array" ref="P193">iferror(if(or(M193=0,M193=""),"",(M193/index(FD!H:H,match(A193,FD!Q:Q,0))*1000)),"")</f>
        <v>2.453970808</v>
      </c>
      <c r="Q193" s="37">
        <f t="array" ref="Q193">iferror(if(or(M193="",M193=0),"",((M193^sqrt(3))/index(FD!H:H,match(A193,FD!Q:Q,0)))*100),"")</f>
        <v>1.058158185</v>
      </c>
      <c r="R193" s="38">
        <f t="shared" si="4"/>
        <v>3.944620932</v>
      </c>
      <c r="S193" s="39">
        <f t="array" ref="S193">if(R193="","", if(index(Index_of_Stuff!J:J,match(B193,Index_of_Stuff!F:F,0))&gt;0,(D193-index(Index_of_Stuff!J:J,match(B193,Index_of_Stuff!F:F,0)))*(R193/index(Index_of_Stuff!I:I,match(B193,Index_of_Stuff!F:F,0))),(D193/index(Index_of_Stuff!I:I,match(B193,Index_of_Stuff!F:F,0)))*R193))</f>
        <v>3.952896765</v>
      </c>
      <c r="T193" s="40">
        <f t="array" ref="T193">if(or($F193=0,$F193=""),"", iferror(index(EPS!B:B,match($A193,EPS!$A:$A,0)),index(Ghosts!B:B,match($A193,Ghosts!$A:$A,0)))*($S193/(($F193/48)*$D193)/$E193))</f>
        <v>0.09915892381</v>
      </c>
      <c r="U193" s="40">
        <f t="array" ref="U193">if(or($F193=0,$F193=""),"", iferror(index(EPS!D:D,match($A193,EPS!$A:$A,0)),index(Ghosts!D:D,match($A193,Ghosts!$A:$A,0)))*($S193/(($F193/48)*$D193)/$E193))</f>
        <v>0.008151461999</v>
      </c>
      <c r="V193" s="40">
        <f t="array" ref="V193">if(or($F193=0,$F193=""),"", iferror(index(EPS!F:F,match($A193,EPS!$A:$A,0)),index(Ghosts!F:F,match($A193,Ghosts!$A:$A,0)))*($S193/(($F193/48)*$D193)/$E193))</f>
        <v>0.03518542458</v>
      </c>
      <c r="W193" s="40">
        <f t="array" ref="W193">if(or($F193=0,$F193=""),"", iferror(index(EPS!M:M,match($A193,EPS!$A:$A,0)),index(Ghosts!M:M,match($A193,Ghosts!$A:$A,0)))*($S193/(($F193/48)*$D193)/$E193))</f>
        <v>0.02847852547</v>
      </c>
      <c r="X193" s="39">
        <f t="shared" si="5"/>
        <v>4.083179712</v>
      </c>
      <c r="Y193" s="41">
        <f t="array" ref="Y193">if(or(F193=0,F193=""),"",((iferror(index(EPS!H:H,match(A193,EPS!A:A,0)),index(Ghosts!H:H,match(A193,Ghosts!A:A,0)))*1.25)+(iferror(index(EPS!I:I,match(A193,EPS!A:A,0)),index(Ghosts!I:I,match(A193,Ghosts!A:A,0)))*1.25)+(iferror(index(EPS!J:J,match(A193,EPS!A:A,0)),index(Ghosts!J:J,match(A193,Ghosts!A:A,0)))*1.5)+(iferror(index(EPS!K:K,match(A193,EPS!A:A,0)),index(Ghosts!K:K,match(A193,Ghosts!A:A,0)))*2)+(iferror(index(EPS!L:L,match(A193,EPS!A:A,0)),index(Ghosts!L:L,match(A193,Ghosts!A:A,0)))*2))*D193*(F193/48))</f>
        <v>3.291091195</v>
      </c>
      <c r="Z193" s="41">
        <f t="shared" si="6"/>
        <v>3.781383168</v>
      </c>
      <c r="AA193" s="41">
        <f t="array" ref="AA193">if(or(F193=0,F193=""),"",((iferror(index(EPS!H:H,match(A193,EPS!A:A,0)),index(Ghosts!H:H,match(A193,Ghosts!A:A,0)))*1.2)+(iferror(index(EPS!I:I,match(A193,EPS!A:A,0)),index(Ghosts!I:I,match(A193,Ghosts!A:A,0)))*1.2)+(iferror(index(EPS!J:J,match(A193,EPS!A:A,0)),index(Ghosts!J:J,match(A193,Ghosts!A:A,0)))*1.5)+(iferror(index(EPS!K:K,match(A193,EPS!A:A,0)),index(Ghosts!K:K,match(A193,Ghosts!A:A,0)))*3)+(iferror(index(EPS!L:L,match(A193,EPS!A:A,0)),index(Ghosts!L:L,match(A193,Ghosts!A:A,0)))*3))*D193*(F193/48))</f>
        <v>3.580529257</v>
      </c>
      <c r="AB193" s="42">
        <f t="shared" ref="AB193:AF193" si="197">if(iferror(search(AB$1,$I193),0)&gt;0,1,0)</f>
        <v>0</v>
      </c>
      <c r="AC193" s="42">
        <f t="shared" si="197"/>
        <v>0</v>
      </c>
      <c r="AD193" s="42">
        <f t="shared" si="197"/>
        <v>1</v>
      </c>
      <c r="AE193" s="42">
        <f t="shared" si="197"/>
        <v>1</v>
      </c>
      <c r="AF193" s="42">
        <f t="shared" si="197"/>
        <v>0</v>
      </c>
      <c r="AG193" s="25"/>
      <c r="AH193" s="25"/>
      <c r="AI193" s="25"/>
      <c r="AJ193" s="25"/>
      <c r="AK193" s="25"/>
      <c r="AL193" s="25"/>
    </row>
    <row r="194">
      <c r="A194" s="26" t="s">
        <v>321</v>
      </c>
      <c r="B194" s="25" t="str">
        <f t="array" ref="B194">iferror(index(FD!R:R,match($A194,FD!Q:Q,0)),index(DK!H:H,match($A194,DK!G:G,0)))</f>
        <v>NYK</v>
      </c>
      <c r="C194" s="25" t="str">
        <f t="array" ref="C194">iferror(index(FD!S:S,match($A194,FD!Q:Q,0)),index(DK!I:I,match($A194,DK!G:G,0)))</f>
        <v>CHO</v>
      </c>
      <c r="D194" s="28">
        <f t="array" ref="D194">((index(Pace!$B$2:$B$31,match($B194,Pace!$A$2:$A$31,0))*index(Pace!$B$2:$B$31,match($C194,Pace!$A$2:$A$31,0)))/Pace!$B$32)*1.025</f>
        <v>98.8686803</v>
      </c>
      <c r="E194" s="29">
        <f t="array" ref="E194">if(iferror(match($A194,Ghosts!A:A,0),0)&gt;0,0.18,((index(EPS!P:P,match($A194,EPS!A:A,0))*index(EPS!O:O,match($A194,EPS!A:A,0)))+(0.18*300))/(300+index(EPS!O:O,match($A194,EPS!A:A,0))))</f>
        <v>0.1681538462</v>
      </c>
      <c r="F194" s="30">
        <v>0.0</v>
      </c>
      <c r="G194" s="33"/>
      <c r="H194" s="34" t="str">
        <f t="shared" si="2"/>
        <v/>
      </c>
      <c r="I194" s="35" t="str">
        <f t="array" ref="I194">iferror(index(DK!A:A,match($A194,DK!G:G,0)),"")</f>
        <v>SG</v>
      </c>
      <c r="J194" s="36">
        <f t="array" ref="J194">iferror(index(DK!C:C,match($A194,DK!G:G,0)),"")</f>
        <v>3000</v>
      </c>
      <c r="K194" s="28" t="str">
        <f t="array" ref="K194">iferror(if(or(H194=0,H194=""),"",(H194/index(DK!C:C,match(A194,DK!G:G,0))*1000)),"")</f>
        <v/>
      </c>
      <c r="L194" s="28" t="str">
        <f t="array" ref="L194">iferror(if(or(H194="",H194=0),"",((H194^sqrt(3))/index(DK!C:C,match(A194,DK!G:G,0)))*100),"")</f>
        <v/>
      </c>
      <c r="M194" s="34" t="str">
        <f t="shared" si="3"/>
        <v/>
      </c>
      <c r="N194" s="35" t="str">
        <f t="array" ref="N194">iferror(index(FD!B:B,match($A194,FD!Q:Q,0)),"")</f>
        <v>SG</v>
      </c>
      <c r="O194" s="36">
        <f t="array" ref="O194">iferror(index(FD!H:H,match($A194,FD!Q:Q,0)),"")</f>
        <v>3000</v>
      </c>
      <c r="P194" s="28" t="str">
        <f t="array" ref="P194">iferror(if(or(M194=0,M194=""),"",(M194/index(FD!H:H,match(A194,FD!Q:Q,0))*1000)),"")</f>
        <v/>
      </c>
      <c r="Q194" s="37" t="str">
        <f t="array" ref="Q194">iferror(if(or(M194="",M194=0),"",((M194^sqrt(3))/index(FD!H:H,match(A194,FD!Q:Q,0)))*100),"")</f>
        <v/>
      </c>
      <c r="R194" s="38" t="str">
        <f t="shared" si="4"/>
        <v/>
      </c>
      <c r="S194" s="39" t="str">
        <f t="array" ref="S194">if(R194="","", if(index(Index_of_Stuff!J:J,match(B194,Index_of_Stuff!F:F,0))&gt;0,(D194-index(Index_of_Stuff!J:J,match(B194,Index_of_Stuff!F:F,0)))*(R194/index(Index_of_Stuff!I:I,match(B194,Index_of_Stuff!F:F,0))),(D194/index(Index_of_Stuff!I:I,match(B194,Index_of_Stuff!F:F,0)))*R194))</f>
        <v/>
      </c>
      <c r="T194" s="40" t="str">
        <f t="array" ref="T194">if(or($F194=0,$F194=""),"", iferror(index(EPS!B:B,match($A194,EPS!$A:$A,0)),index(Ghosts!B:B,match($A194,Ghosts!$A:$A,0)))*($S194/(($F194/48)*$D194)/$E194))</f>
        <v/>
      </c>
      <c r="U194" s="40" t="str">
        <f t="array" ref="U194">if(or($F194=0,$F194=""),"", iferror(index(EPS!D:D,match($A194,EPS!$A:$A,0)),index(Ghosts!D:D,match($A194,Ghosts!$A:$A,0)))*($S194/(($F194/48)*$D194)/$E194))</f>
        <v/>
      </c>
      <c r="V194" s="40" t="str">
        <f t="array" ref="V194">if(or($F194=0,$F194=""),"", iferror(index(EPS!F:F,match($A194,EPS!$A:$A,0)),index(Ghosts!F:F,match($A194,Ghosts!$A:$A,0)))*($S194/(($F194/48)*$D194)/$E194))</f>
        <v/>
      </c>
      <c r="W194" s="40" t="str">
        <f t="array" ref="W194">if(or($F194=0,$F194=""),"", iferror(index(EPS!M:M,match($A194,EPS!$A:$A,0)),index(Ghosts!M:M,match($A194,Ghosts!$A:$A,0)))*($S194/(($F194/48)*$D194)/$E194))</f>
        <v/>
      </c>
      <c r="X194" s="39" t="str">
        <f t="shared" si="5"/>
        <v/>
      </c>
      <c r="Y194" s="41" t="str">
        <f t="array" ref="Y194">if(or(F194=0,F194=""),"",((iferror(index(EPS!H:H,match(A194,EPS!A:A,0)),index(Ghosts!H:H,match(A194,Ghosts!A:A,0)))*1.25)+(iferror(index(EPS!I:I,match(A194,EPS!A:A,0)),index(Ghosts!I:I,match(A194,Ghosts!A:A,0)))*1.25)+(iferror(index(EPS!J:J,match(A194,EPS!A:A,0)),index(Ghosts!J:J,match(A194,Ghosts!A:A,0)))*1.5)+(iferror(index(EPS!K:K,match(A194,EPS!A:A,0)),index(Ghosts!K:K,match(A194,Ghosts!A:A,0)))*2)+(iferror(index(EPS!L:L,match(A194,EPS!A:A,0)),index(Ghosts!L:L,match(A194,Ghosts!A:A,0)))*2))*D194*(F194/48))</f>
        <v/>
      </c>
      <c r="Z194" s="41" t="str">
        <f t="shared" si="6"/>
        <v/>
      </c>
      <c r="AA194" s="41" t="str">
        <f t="array" ref="AA194">if(or(F194=0,F194=""),"",((iferror(index(EPS!H:H,match(A194,EPS!A:A,0)),index(Ghosts!H:H,match(A194,Ghosts!A:A,0)))*1.2)+(iferror(index(EPS!I:I,match(A194,EPS!A:A,0)),index(Ghosts!I:I,match(A194,Ghosts!A:A,0)))*1.2)+(iferror(index(EPS!J:J,match(A194,EPS!A:A,0)),index(Ghosts!J:J,match(A194,Ghosts!A:A,0)))*1.5)+(iferror(index(EPS!K:K,match(A194,EPS!A:A,0)),index(Ghosts!K:K,match(A194,Ghosts!A:A,0)))*3)+(iferror(index(EPS!L:L,match(A194,EPS!A:A,0)),index(Ghosts!L:L,match(A194,Ghosts!A:A,0)))*3))*D194*(F194/48))</f>
        <v/>
      </c>
      <c r="AB194" s="42">
        <f t="shared" ref="AB194:AF194" si="198">if(iferror(search(AB$1,$I194),0)&gt;0,1,0)</f>
        <v>0</v>
      </c>
      <c r="AC194" s="42">
        <f t="shared" si="198"/>
        <v>1</v>
      </c>
      <c r="AD194" s="42">
        <f t="shared" si="198"/>
        <v>0</v>
      </c>
      <c r="AE194" s="42">
        <f t="shared" si="198"/>
        <v>0</v>
      </c>
      <c r="AF194" s="42">
        <f t="shared" si="198"/>
        <v>0</v>
      </c>
      <c r="AG194" s="25"/>
      <c r="AH194" s="25"/>
      <c r="AI194" s="25"/>
      <c r="AJ194" s="25"/>
      <c r="AK194" s="25"/>
      <c r="AL194" s="25"/>
    </row>
    <row r="195">
      <c r="A195" s="26" t="s">
        <v>322</v>
      </c>
      <c r="B195" s="25" t="str">
        <f t="array" ref="B195">iferror(index(FD!R:R,match($A195,FD!Q:Q,0)),index(DK!H:H,match($A195,DK!G:G,0)))</f>
        <v>NYK</v>
      </c>
      <c r="C195" s="25" t="str">
        <f t="array" ref="C195">iferror(index(FD!S:S,match($A195,FD!Q:Q,0)),index(DK!I:I,match($A195,DK!G:G,0)))</f>
        <v>CHO</v>
      </c>
      <c r="D195" s="28">
        <f t="array" ref="D195">((index(Pace!$B$2:$B$31,match($B195,Pace!$A$2:$A$31,0))*index(Pace!$B$2:$B$31,match($C195,Pace!$A$2:$A$31,0)))/Pace!$B$32)*1.025</f>
        <v>98.8686803</v>
      </c>
      <c r="E195" s="29">
        <f t="array" ref="E195">if(iferror(match($A195,Ghosts!A:A,0),0)&gt;0,0.18,((index(EPS!P:P,match($A195,EPS!A:A,0))*index(EPS!O:O,match($A195,EPS!A:A,0)))+(0.18*300))/(300+index(EPS!O:O,match($A195,EPS!A:A,0))))</f>
        <v>0.18</v>
      </c>
      <c r="F195" s="30">
        <v>0.0</v>
      </c>
      <c r="G195" s="33"/>
      <c r="H195" s="34" t="str">
        <f t="shared" si="2"/>
        <v/>
      </c>
      <c r="I195" s="35" t="str">
        <f t="array" ref="I195">iferror(index(DK!A:A,match($A195,DK!G:G,0)),"")</f>
        <v>PF</v>
      </c>
      <c r="J195" s="36">
        <f t="array" ref="J195">iferror(index(DK!C:C,match($A195,DK!G:G,0)),"")</f>
        <v>3000</v>
      </c>
      <c r="K195" s="28" t="str">
        <f t="array" ref="K195">iferror(if(or(H195=0,H195=""),"",(H195/index(DK!C:C,match(A195,DK!G:G,0))*1000)),"")</f>
        <v/>
      </c>
      <c r="L195" s="28" t="str">
        <f t="array" ref="L195">iferror(if(or(H195="",H195=0),"",((H195^sqrt(3))/index(DK!C:C,match(A195,DK!G:G,0)))*100),"")</f>
        <v/>
      </c>
      <c r="M195" s="34" t="str">
        <f t="shared" si="3"/>
        <v/>
      </c>
      <c r="N195" s="35" t="str">
        <f t="array" ref="N195">iferror(index(FD!B:B,match($A195,FD!Q:Q,0)),"")</f>
        <v>PF</v>
      </c>
      <c r="O195" s="36">
        <f t="array" ref="O195">iferror(index(FD!H:H,match($A195,FD!Q:Q,0)),"")</f>
        <v>3000</v>
      </c>
      <c r="P195" s="28" t="str">
        <f t="array" ref="P195">iferror(if(or(M195=0,M195=""),"",(M195/index(FD!H:H,match(A195,FD!Q:Q,0))*1000)),"")</f>
        <v/>
      </c>
      <c r="Q195" s="37" t="str">
        <f t="array" ref="Q195">iferror(if(or(M195="",M195=0),"",((M195^sqrt(3))/index(FD!H:H,match(A195,FD!Q:Q,0)))*100),"")</f>
        <v/>
      </c>
      <c r="R195" s="38" t="str">
        <f t="shared" si="4"/>
        <v/>
      </c>
      <c r="S195" s="39" t="str">
        <f t="array" ref="S195">if(R195="","", if(index(Index_of_Stuff!J:J,match(B195,Index_of_Stuff!F:F,0))&gt;0,(D195-index(Index_of_Stuff!J:J,match(B195,Index_of_Stuff!F:F,0)))*(R195/index(Index_of_Stuff!I:I,match(B195,Index_of_Stuff!F:F,0))),(D195/index(Index_of_Stuff!I:I,match(B195,Index_of_Stuff!F:F,0)))*R195))</f>
        <v/>
      </c>
      <c r="T195" s="40" t="str">
        <f t="array" ref="T195">if(or($F195=0,$F195=""),"", iferror(index(EPS!B:B,match($A195,EPS!$A:$A,0)),index(Ghosts!B:B,match($A195,Ghosts!$A:$A,0)))*($S195/(($F195/48)*$D195)/$E195))</f>
        <v/>
      </c>
      <c r="U195" s="40" t="str">
        <f t="array" ref="U195">if(or($F195=0,$F195=""),"", iferror(index(EPS!D:D,match($A195,EPS!$A:$A,0)),index(Ghosts!D:D,match($A195,Ghosts!$A:$A,0)))*($S195/(($F195/48)*$D195)/$E195))</f>
        <v/>
      </c>
      <c r="V195" s="40" t="str">
        <f t="array" ref="V195">if(or($F195=0,$F195=""),"", iferror(index(EPS!F:F,match($A195,EPS!$A:$A,0)),index(Ghosts!F:F,match($A195,Ghosts!$A:$A,0)))*($S195/(($F195/48)*$D195)/$E195))</f>
        <v/>
      </c>
      <c r="W195" s="40" t="str">
        <f t="array" ref="W195">if(or($F195=0,$F195=""),"", iferror(index(EPS!M:M,match($A195,EPS!$A:$A,0)),index(Ghosts!M:M,match($A195,Ghosts!$A:$A,0)))*($S195/(($F195/48)*$D195)/$E195))</f>
        <v/>
      </c>
      <c r="X195" s="39" t="str">
        <f t="shared" si="5"/>
        <v/>
      </c>
      <c r="Y195" s="41" t="str">
        <f t="array" ref="Y195">if(or(F195=0,F195=""),"",((iferror(index(EPS!H:H,match(A195,EPS!A:A,0)),index(Ghosts!H:H,match(A195,Ghosts!A:A,0)))*1.25)+(iferror(index(EPS!I:I,match(A195,EPS!A:A,0)),index(Ghosts!I:I,match(A195,Ghosts!A:A,0)))*1.25)+(iferror(index(EPS!J:J,match(A195,EPS!A:A,0)),index(Ghosts!J:J,match(A195,Ghosts!A:A,0)))*1.5)+(iferror(index(EPS!K:K,match(A195,EPS!A:A,0)),index(Ghosts!K:K,match(A195,Ghosts!A:A,0)))*2)+(iferror(index(EPS!L:L,match(A195,EPS!A:A,0)),index(Ghosts!L:L,match(A195,Ghosts!A:A,0)))*2))*D195*(F195/48))</f>
        <v/>
      </c>
      <c r="Z195" s="41" t="str">
        <f t="shared" si="6"/>
        <v/>
      </c>
      <c r="AA195" s="41" t="str">
        <f t="array" ref="AA195">if(or(F195=0,F195=""),"",((iferror(index(EPS!H:H,match(A195,EPS!A:A,0)),index(Ghosts!H:H,match(A195,Ghosts!A:A,0)))*1.2)+(iferror(index(EPS!I:I,match(A195,EPS!A:A,0)),index(Ghosts!I:I,match(A195,Ghosts!A:A,0)))*1.2)+(iferror(index(EPS!J:J,match(A195,EPS!A:A,0)),index(Ghosts!J:J,match(A195,Ghosts!A:A,0)))*1.5)+(iferror(index(EPS!K:K,match(A195,EPS!A:A,0)),index(Ghosts!K:K,match(A195,Ghosts!A:A,0)))*3)+(iferror(index(EPS!L:L,match(A195,EPS!A:A,0)),index(Ghosts!L:L,match(A195,Ghosts!A:A,0)))*3))*D195*(F195/48))</f>
        <v/>
      </c>
      <c r="AB195" s="42">
        <f t="shared" ref="AB195:AF195" si="199">if(iferror(search(AB$1,$I195),0)&gt;0,1,0)</f>
        <v>0</v>
      </c>
      <c r="AC195" s="42">
        <f t="shared" si="199"/>
        <v>0</v>
      </c>
      <c r="AD195" s="42">
        <f t="shared" si="199"/>
        <v>0</v>
      </c>
      <c r="AE195" s="42">
        <f t="shared" si="199"/>
        <v>1</v>
      </c>
      <c r="AF195" s="42">
        <f t="shared" si="199"/>
        <v>0</v>
      </c>
      <c r="AG195" s="25"/>
      <c r="AH195" s="25"/>
      <c r="AI195" s="25"/>
      <c r="AJ195" s="25"/>
      <c r="AK195" s="25"/>
      <c r="AL195" s="25"/>
    </row>
    <row r="196">
      <c r="A196" s="26" t="s">
        <v>323</v>
      </c>
      <c r="B196" s="25" t="str">
        <f t="array" ref="B196">iferror(index(FD!R:R,match($A196,FD!Q:Q,0)),index(DK!H:H,match($A196,DK!G:G,0)))</f>
        <v>NYK</v>
      </c>
      <c r="C196" s="25" t="str">
        <f t="array" ref="C196">iferror(index(FD!S:S,match($A196,FD!Q:Q,0)),index(DK!I:I,match($A196,DK!G:G,0)))</f>
        <v>CHO</v>
      </c>
      <c r="D196" s="28">
        <f t="array" ref="D196">((index(Pace!$B$2:$B$31,match($B196,Pace!$A$2:$A$31,0))*index(Pace!$B$2:$B$31,match($C196,Pace!$A$2:$A$31,0)))/Pace!$B$32)*1.025</f>
        <v>98.8686803</v>
      </c>
      <c r="E196" s="29">
        <f t="array" ref="E196">if(iferror(match($A196,Ghosts!A:A,0),0)&gt;0,0.18,((index(EPS!P:P,match($A196,EPS!A:A,0))*index(EPS!O:O,match($A196,EPS!A:A,0)))+(0.18*300))/(300+index(EPS!O:O,match($A196,EPS!A:A,0))))</f>
        <v>0.1190322581</v>
      </c>
      <c r="F196" s="30">
        <v>0.0</v>
      </c>
      <c r="G196" s="33"/>
      <c r="H196" s="34" t="str">
        <f t="shared" si="2"/>
        <v/>
      </c>
      <c r="I196" s="35" t="str">
        <f t="array" ref="I196">iferror(index(DK!A:A,match($A196,DK!G:G,0)),"")</f>
        <v>C</v>
      </c>
      <c r="J196" s="36">
        <f t="array" ref="J196">iferror(index(DK!C:C,match($A196,DK!G:G,0)),"")</f>
        <v>4000</v>
      </c>
      <c r="K196" s="28" t="str">
        <f t="array" ref="K196">iferror(if(or(H196=0,H196=""),"",(H196/index(DK!C:C,match(A196,DK!G:G,0))*1000)),"")</f>
        <v/>
      </c>
      <c r="L196" s="28" t="str">
        <f t="array" ref="L196">iferror(if(or(H196="",H196=0),"",((H196^sqrt(3))/index(DK!C:C,match(A196,DK!G:G,0)))*100),"")</f>
        <v/>
      </c>
      <c r="M196" s="34" t="str">
        <f t="shared" si="3"/>
        <v/>
      </c>
      <c r="N196" s="35" t="str">
        <f t="array" ref="N196">iferror(index(FD!B:B,match($A196,FD!Q:Q,0)),"")</f>
        <v>C</v>
      </c>
      <c r="O196" s="36">
        <f t="array" ref="O196">iferror(index(FD!H:H,match($A196,FD!Q:Q,0)),"")</f>
        <v>3000</v>
      </c>
      <c r="P196" s="28" t="str">
        <f t="array" ref="P196">iferror(if(or(M196=0,M196=""),"",(M196/index(FD!H:H,match(A196,FD!Q:Q,0))*1000)),"")</f>
        <v/>
      </c>
      <c r="Q196" s="37" t="str">
        <f t="array" ref="Q196">iferror(if(or(M196="",M196=0),"",((M196^sqrt(3))/index(FD!H:H,match(A196,FD!Q:Q,0)))*100),"")</f>
        <v/>
      </c>
      <c r="R196" s="38" t="str">
        <f t="shared" si="4"/>
        <v/>
      </c>
      <c r="S196" s="39" t="str">
        <f t="array" ref="S196">if(R196="","", if(index(Index_of_Stuff!J:J,match(B196,Index_of_Stuff!F:F,0))&gt;0,(D196-index(Index_of_Stuff!J:J,match(B196,Index_of_Stuff!F:F,0)))*(R196/index(Index_of_Stuff!I:I,match(B196,Index_of_Stuff!F:F,0))),(D196/index(Index_of_Stuff!I:I,match(B196,Index_of_Stuff!F:F,0)))*R196))</f>
        <v/>
      </c>
      <c r="T196" s="40" t="str">
        <f t="array" ref="T196">if(or($F196=0,$F196=""),"", iferror(index(EPS!B:B,match($A196,EPS!$A:$A,0)),index(Ghosts!B:B,match($A196,Ghosts!$A:$A,0)))*($S196/(($F196/48)*$D196)/$E196))</f>
        <v/>
      </c>
      <c r="U196" s="40" t="str">
        <f t="array" ref="U196">if(or($F196=0,$F196=""),"", iferror(index(EPS!D:D,match($A196,EPS!$A:$A,0)),index(Ghosts!D:D,match($A196,Ghosts!$A:$A,0)))*($S196/(($F196/48)*$D196)/$E196))</f>
        <v/>
      </c>
      <c r="V196" s="40" t="str">
        <f t="array" ref="V196">if(or($F196=0,$F196=""),"", iferror(index(EPS!F:F,match($A196,EPS!$A:$A,0)),index(Ghosts!F:F,match($A196,Ghosts!$A:$A,0)))*($S196/(($F196/48)*$D196)/$E196))</f>
        <v/>
      </c>
      <c r="W196" s="40" t="str">
        <f t="array" ref="W196">if(or($F196=0,$F196=""),"", iferror(index(EPS!M:M,match($A196,EPS!$A:$A,0)),index(Ghosts!M:M,match($A196,Ghosts!$A:$A,0)))*($S196/(($F196/48)*$D196)/$E196))</f>
        <v/>
      </c>
      <c r="X196" s="39" t="str">
        <f t="shared" si="5"/>
        <v/>
      </c>
      <c r="Y196" s="41" t="str">
        <f t="array" ref="Y196">if(or(F196=0,F196=""),"",((iferror(index(EPS!H:H,match(A196,EPS!A:A,0)),index(Ghosts!H:H,match(A196,Ghosts!A:A,0)))*1.25)+(iferror(index(EPS!I:I,match(A196,EPS!A:A,0)),index(Ghosts!I:I,match(A196,Ghosts!A:A,0)))*1.25)+(iferror(index(EPS!J:J,match(A196,EPS!A:A,0)),index(Ghosts!J:J,match(A196,Ghosts!A:A,0)))*1.5)+(iferror(index(EPS!K:K,match(A196,EPS!A:A,0)),index(Ghosts!K:K,match(A196,Ghosts!A:A,0)))*2)+(iferror(index(EPS!L:L,match(A196,EPS!A:A,0)),index(Ghosts!L:L,match(A196,Ghosts!A:A,0)))*2))*D196*(F196/48))</f>
        <v/>
      </c>
      <c r="Z196" s="41" t="str">
        <f t="shared" si="6"/>
        <v/>
      </c>
      <c r="AA196" s="41" t="str">
        <f t="array" ref="AA196">if(or(F196=0,F196=""),"",((iferror(index(EPS!H:H,match(A196,EPS!A:A,0)),index(Ghosts!H:H,match(A196,Ghosts!A:A,0)))*1.2)+(iferror(index(EPS!I:I,match(A196,EPS!A:A,0)),index(Ghosts!I:I,match(A196,Ghosts!A:A,0)))*1.2)+(iferror(index(EPS!J:J,match(A196,EPS!A:A,0)),index(Ghosts!J:J,match(A196,Ghosts!A:A,0)))*1.5)+(iferror(index(EPS!K:K,match(A196,EPS!A:A,0)),index(Ghosts!K:K,match(A196,Ghosts!A:A,0)))*3)+(iferror(index(EPS!L:L,match(A196,EPS!A:A,0)),index(Ghosts!L:L,match(A196,Ghosts!A:A,0)))*3))*D196*(F196/48))</f>
        <v/>
      </c>
      <c r="AB196" s="42">
        <f t="shared" ref="AB196:AF196" si="200">if(iferror(search(AB$1,$I196),0)&gt;0,1,0)</f>
        <v>0</v>
      </c>
      <c r="AC196" s="42">
        <f t="shared" si="200"/>
        <v>0</v>
      </c>
      <c r="AD196" s="42">
        <f t="shared" si="200"/>
        <v>0</v>
      </c>
      <c r="AE196" s="42">
        <f t="shared" si="200"/>
        <v>0</v>
      </c>
      <c r="AF196" s="42">
        <f t="shared" si="200"/>
        <v>1</v>
      </c>
      <c r="AG196" s="25"/>
      <c r="AH196" s="25"/>
      <c r="AI196" s="25"/>
      <c r="AJ196" s="25"/>
      <c r="AK196" s="25"/>
      <c r="AL196" s="25"/>
    </row>
    <row r="197">
      <c r="A197" s="26" t="s">
        <v>324</v>
      </c>
      <c r="B197" s="25" t="str">
        <f t="array" ref="B197">iferror(index(FD!R:R,match($A197,FD!Q:Q,0)),index(DK!H:H,match($A197,DK!G:G,0)))</f>
        <v>NYK</v>
      </c>
      <c r="C197" s="25" t="str">
        <f t="array" ref="C197">iferror(index(FD!S:S,match($A197,FD!Q:Q,0)),index(DK!I:I,match($A197,DK!G:G,0)))</f>
        <v>CHO</v>
      </c>
      <c r="D197" s="28">
        <f t="array" ref="D197">((index(Pace!$B$2:$B$31,match($B197,Pace!$A$2:$A$31,0))*index(Pace!$B$2:$B$31,match($C197,Pace!$A$2:$A$31,0)))/Pace!$B$32)*1.025</f>
        <v>98.8686803</v>
      </c>
      <c r="E197" s="29">
        <f t="array" ref="E197">if(iferror(match($A197,Ghosts!A:A,0),0)&gt;0,0.18,((index(EPS!P:P,match($A197,EPS!A:A,0))*index(EPS!O:O,match($A197,EPS!A:A,0)))+(0.18*300))/(300+index(EPS!O:O,match($A197,EPS!A:A,0))))</f>
        <v>0.18</v>
      </c>
      <c r="F197" s="30">
        <v>0.0</v>
      </c>
      <c r="G197" s="33"/>
      <c r="H197" s="34" t="str">
        <f t="shared" si="2"/>
        <v/>
      </c>
      <c r="I197" s="35" t="str">
        <f t="array" ref="I197">iferror(index(DK!A:A,match($A197,DK!G:G,0)),"")</f>
        <v>PF</v>
      </c>
      <c r="J197" s="36">
        <f t="array" ref="J197">iferror(index(DK!C:C,match($A197,DK!G:G,0)),"")</f>
        <v>3000</v>
      </c>
      <c r="K197" s="28" t="str">
        <f t="array" ref="K197">iferror(if(or(H197=0,H197=""),"",(H197/index(DK!C:C,match(A197,DK!G:G,0))*1000)),"")</f>
        <v/>
      </c>
      <c r="L197" s="28" t="str">
        <f t="array" ref="L197">iferror(if(or(H197="",H197=0),"",((H197^sqrt(3))/index(DK!C:C,match(A197,DK!G:G,0)))*100),"")</f>
        <v/>
      </c>
      <c r="M197" s="34" t="str">
        <f t="shared" si="3"/>
        <v/>
      </c>
      <c r="N197" s="35" t="str">
        <f t="array" ref="N197">iferror(index(FD!B:B,match($A197,FD!Q:Q,0)),"")</f>
        <v>PF</v>
      </c>
      <c r="O197" s="36">
        <f t="array" ref="O197">iferror(index(FD!H:H,match($A197,FD!Q:Q,0)),"")</f>
        <v>3000</v>
      </c>
      <c r="P197" s="28" t="str">
        <f t="array" ref="P197">iferror(if(or(M197=0,M197=""),"",(M197/index(FD!H:H,match(A197,FD!Q:Q,0))*1000)),"")</f>
        <v/>
      </c>
      <c r="Q197" s="37" t="str">
        <f t="array" ref="Q197">iferror(if(or(M197="",M197=0),"",((M197^sqrt(3))/index(FD!H:H,match(A197,FD!Q:Q,0)))*100),"")</f>
        <v/>
      </c>
      <c r="R197" s="38" t="str">
        <f t="shared" si="4"/>
        <v/>
      </c>
      <c r="S197" s="39" t="str">
        <f t="array" ref="S197">if(R197="","", if(index(Index_of_Stuff!J:J,match(B197,Index_of_Stuff!F:F,0))&gt;0,(D197-index(Index_of_Stuff!J:J,match(B197,Index_of_Stuff!F:F,0)))*(R197/index(Index_of_Stuff!I:I,match(B197,Index_of_Stuff!F:F,0))),(D197/index(Index_of_Stuff!I:I,match(B197,Index_of_Stuff!F:F,0)))*R197))</f>
        <v/>
      </c>
      <c r="T197" s="40" t="str">
        <f t="array" ref="T197">if(or($F197=0,$F197=""),"", iferror(index(EPS!B:B,match($A197,EPS!$A:$A,0)),index(Ghosts!B:B,match($A197,Ghosts!$A:$A,0)))*($S197/(($F197/48)*$D197)/$E197))</f>
        <v/>
      </c>
      <c r="U197" s="40" t="str">
        <f t="array" ref="U197">if(or($F197=0,$F197=""),"", iferror(index(EPS!D:D,match($A197,EPS!$A:$A,0)),index(Ghosts!D:D,match($A197,Ghosts!$A:$A,0)))*($S197/(($F197/48)*$D197)/$E197))</f>
        <v/>
      </c>
      <c r="V197" s="40" t="str">
        <f t="array" ref="V197">if(or($F197=0,$F197=""),"", iferror(index(EPS!F:F,match($A197,EPS!$A:$A,0)),index(Ghosts!F:F,match($A197,Ghosts!$A:$A,0)))*($S197/(($F197/48)*$D197)/$E197))</f>
        <v/>
      </c>
      <c r="W197" s="40" t="str">
        <f t="array" ref="W197">if(or($F197=0,$F197=""),"", iferror(index(EPS!M:M,match($A197,EPS!$A:$A,0)),index(Ghosts!M:M,match($A197,Ghosts!$A:$A,0)))*($S197/(($F197/48)*$D197)/$E197))</f>
        <v/>
      </c>
      <c r="X197" s="39" t="str">
        <f t="shared" si="5"/>
        <v/>
      </c>
      <c r="Y197" s="41" t="str">
        <f t="array" ref="Y197">if(or(F197=0,F197=""),"",((iferror(index(EPS!H:H,match(A197,EPS!A:A,0)),index(Ghosts!H:H,match(A197,Ghosts!A:A,0)))*1.25)+(iferror(index(EPS!I:I,match(A197,EPS!A:A,0)),index(Ghosts!I:I,match(A197,Ghosts!A:A,0)))*1.25)+(iferror(index(EPS!J:J,match(A197,EPS!A:A,0)),index(Ghosts!J:J,match(A197,Ghosts!A:A,0)))*1.5)+(iferror(index(EPS!K:K,match(A197,EPS!A:A,0)),index(Ghosts!K:K,match(A197,Ghosts!A:A,0)))*2)+(iferror(index(EPS!L:L,match(A197,EPS!A:A,0)),index(Ghosts!L:L,match(A197,Ghosts!A:A,0)))*2))*D197*(F197/48))</f>
        <v/>
      </c>
      <c r="Z197" s="41" t="str">
        <f t="shared" si="6"/>
        <v/>
      </c>
      <c r="AA197" s="41" t="str">
        <f t="array" ref="AA197">if(or(F197=0,F197=""),"",((iferror(index(EPS!H:H,match(A197,EPS!A:A,0)),index(Ghosts!H:H,match(A197,Ghosts!A:A,0)))*1.2)+(iferror(index(EPS!I:I,match(A197,EPS!A:A,0)),index(Ghosts!I:I,match(A197,Ghosts!A:A,0)))*1.2)+(iferror(index(EPS!J:J,match(A197,EPS!A:A,0)),index(Ghosts!J:J,match(A197,Ghosts!A:A,0)))*1.5)+(iferror(index(EPS!K:K,match(A197,EPS!A:A,0)),index(Ghosts!K:K,match(A197,Ghosts!A:A,0)))*3)+(iferror(index(EPS!L:L,match(A197,EPS!A:A,0)),index(Ghosts!L:L,match(A197,Ghosts!A:A,0)))*3))*D197*(F197/48))</f>
        <v/>
      </c>
      <c r="AB197" s="42">
        <f t="shared" ref="AB197:AF197" si="201">if(iferror(search(AB$1,$I197),0)&gt;0,1,0)</f>
        <v>0</v>
      </c>
      <c r="AC197" s="42">
        <f t="shared" si="201"/>
        <v>0</v>
      </c>
      <c r="AD197" s="42">
        <f t="shared" si="201"/>
        <v>0</v>
      </c>
      <c r="AE197" s="42">
        <f t="shared" si="201"/>
        <v>1</v>
      </c>
      <c r="AF197" s="42">
        <f t="shared" si="201"/>
        <v>0</v>
      </c>
      <c r="AG197" s="25"/>
      <c r="AH197" s="25"/>
      <c r="AI197" s="25"/>
      <c r="AJ197" s="25"/>
      <c r="AK197" s="25"/>
      <c r="AL197" s="25"/>
    </row>
    <row r="198">
      <c r="A198" s="26" t="s">
        <v>325</v>
      </c>
      <c r="B198" s="25" t="str">
        <f t="array" ref="B198">iferror(index(FD!R:R,match($A198,FD!Q:Q,0)),index(DK!H:H,match($A198,DK!G:G,0)))</f>
        <v>NYK</v>
      </c>
      <c r="C198" s="25" t="str">
        <f t="array" ref="C198">iferror(index(FD!S:S,match($A198,FD!Q:Q,0)),index(DK!I:I,match($A198,DK!G:G,0)))</f>
        <v>CHO</v>
      </c>
      <c r="D198" s="28">
        <f t="array" ref="D198">((index(Pace!$B$2:$B$31,match($B198,Pace!$A$2:$A$31,0))*index(Pace!$B$2:$B$31,match($C198,Pace!$A$2:$A$31,0)))/Pace!$B$32)*1.025</f>
        <v>98.8686803</v>
      </c>
      <c r="E198" s="29">
        <f t="array" ref="E198">if(iferror(match($A198,Ghosts!A:A,0),0)&gt;0,0.18,((index(EPS!P:P,match($A198,EPS!A:A,0))*index(EPS!O:O,match($A198,EPS!A:A,0)))+(0.18*300))/(300+index(EPS!O:O,match($A198,EPS!A:A,0))))</f>
        <v>0.1913138781</v>
      </c>
      <c r="F198" s="30">
        <v>0.0</v>
      </c>
      <c r="G198" s="33"/>
      <c r="H198" s="34" t="str">
        <f t="shared" si="2"/>
        <v/>
      </c>
      <c r="I198" s="35" t="str">
        <f t="array" ref="I198">iferror(index(DK!A:A,match($A198,DK!G:G,0)),"")</f>
        <v>SF</v>
      </c>
      <c r="J198" s="36">
        <f t="array" ref="J198">iferror(index(DK!C:C,match($A198,DK!G:G,0)),"")</f>
        <v>3000</v>
      </c>
      <c r="K198" s="28" t="str">
        <f t="array" ref="K198">iferror(if(or(H198=0,H198=""),"",(H198/index(DK!C:C,match(A198,DK!G:G,0))*1000)),"")</f>
        <v/>
      </c>
      <c r="L198" s="28" t="str">
        <f t="array" ref="L198">iferror(if(or(H198="",H198=0),"",((H198^sqrt(3))/index(DK!C:C,match(A198,DK!G:G,0)))*100),"")</f>
        <v/>
      </c>
      <c r="M198" s="34" t="str">
        <f t="shared" si="3"/>
        <v/>
      </c>
      <c r="N198" s="35" t="str">
        <f t="array" ref="N198">iferror(index(FD!B:B,match($A198,FD!Q:Q,0)),"")</f>
        <v>PF</v>
      </c>
      <c r="O198" s="36">
        <f t="array" ref="O198">iferror(index(FD!H:H,match($A198,FD!Q:Q,0)),"")</f>
        <v>3000</v>
      </c>
      <c r="P198" s="28" t="str">
        <f t="array" ref="P198">iferror(if(or(M198=0,M198=""),"",(M198/index(FD!H:H,match(A198,FD!Q:Q,0))*1000)),"")</f>
        <v/>
      </c>
      <c r="Q198" s="37" t="str">
        <f t="array" ref="Q198">iferror(if(or(M198="",M198=0),"",((M198^sqrt(3))/index(FD!H:H,match(A198,FD!Q:Q,0)))*100),"")</f>
        <v/>
      </c>
      <c r="R198" s="38" t="str">
        <f t="shared" si="4"/>
        <v/>
      </c>
      <c r="S198" s="39" t="str">
        <f t="array" ref="S198">if(R198="","", if(index(Index_of_Stuff!J:J,match(B198,Index_of_Stuff!F:F,0))&gt;0,(D198-index(Index_of_Stuff!J:J,match(B198,Index_of_Stuff!F:F,0)))*(R198/index(Index_of_Stuff!I:I,match(B198,Index_of_Stuff!F:F,0))),(D198/index(Index_of_Stuff!I:I,match(B198,Index_of_Stuff!F:F,0)))*R198))</f>
        <v/>
      </c>
      <c r="T198" s="40" t="str">
        <f t="array" ref="T198">if(or($F198=0,$F198=""),"", iferror(index(EPS!B:B,match($A198,EPS!$A:$A,0)),index(Ghosts!B:B,match($A198,Ghosts!$A:$A,0)))*($S198/(($F198/48)*$D198)/$E198))</f>
        <v/>
      </c>
      <c r="U198" s="40" t="str">
        <f t="array" ref="U198">if(or($F198=0,$F198=""),"", iferror(index(EPS!D:D,match($A198,EPS!$A:$A,0)),index(Ghosts!D:D,match($A198,Ghosts!$A:$A,0)))*($S198/(($F198/48)*$D198)/$E198))</f>
        <v/>
      </c>
      <c r="V198" s="40" t="str">
        <f t="array" ref="V198">if(or($F198=0,$F198=""),"", iferror(index(EPS!F:F,match($A198,EPS!$A:$A,0)),index(Ghosts!F:F,match($A198,Ghosts!$A:$A,0)))*($S198/(($F198/48)*$D198)/$E198))</f>
        <v/>
      </c>
      <c r="W198" s="40" t="str">
        <f t="array" ref="W198">if(or($F198=0,$F198=""),"", iferror(index(EPS!M:M,match($A198,EPS!$A:$A,0)),index(Ghosts!M:M,match($A198,Ghosts!$A:$A,0)))*($S198/(($F198/48)*$D198)/$E198))</f>
        <v/>
      </c>
      <c r="X198" s="39" t="str">
        <f t="shared" si="5"/>
        <v/>
      </c>
      <c r="Y198" s="41" t="str">
        <f t="array" ref="Y198">if(or(F198=0,F198=""),"",((iferror(index(EPS!H:H,match(A198,EPS!A:A,0)),index(Ghosts!H:H,match(A198,Ghosts!A:A,0)))*1.25)+(iferror(index(EPS!I:I,match(A198,EPS!A:A,0)),index(Ghosts!I:I,match(A198,Ghosts!A:A,0)))*1.25)+(iferror(index(EPS!J:J,match(A198,EPS!A:A,0)),index(Ghosts!J:J,match(A198,Ghosts!A:A,0)))*1.5)+(iferror(index(EPS!K:K,match(A198,EPS!A:A,0)),index(Ghosts!K:K,match(A198,Ghosts!A:A,0)))*2)+(iferror(index(EPS!L:L,match(A198,EPS!A:A,0)),index(Ghosts!L:L,match(A198,Ghosts!A:A,0)))*2))*D198*(F198/48))</f>
        <v/>
      </c>
      <c r="Z198" s="41" t="str">
        <f t="shared" si="6"/>
        <v/>
      </c>
      <c r="AA198" s="41" t="str">
        <f t="array" ref="AA198">if(or(F198=0,F198=""),"",((iferror(index(EPS!H:H,match(A198,EPS!A:A,0)),index(Ghosts!H:H,match(A198,Ghosts!A:A,0)))*1.2)+(iferror(index(EPS!I:I,match(A198,EPS!A:A,0)),index(Ghosts!I:I,match(A198,Ghosts!A:A,0)))*1.2)+(iferror(index(EPS!J:J,match(A198,EPS!A:A,0)),index(Ghosts!J:J,match(A198,Ghosts!A:A,0)))*1.5)+(iferror(index(EPS!K:K,match(A198,EPS!A:A,0)),index(Ghosts!K:K,match(A198,Ghosts!A:A,0)))*3)+(iferror(index(EPS!L:L,match(A198,EPS!A:A,0)),index(Ghosts!L:L,match(A198,Ghosts!A:A,0)))*3))*D198*(F198/48))</f>
        <v/>
      </c>
      <c r="AB198" s="42">
        <f t="shared" ref="AB198:AF198" si="202">if(iferror(search(AB$1,$I198),0)&gt;0,1,0)</f>
        <v>0</v>
      </c>
      <c r="AC198" s="42">
        <f t="shared" si="202"/>
        <v>0</v>
      </c>
      <c r="AD198" s="42">
        <f t="shared" si="202"/>
        <v>1</v>
      </c>
      <c r="AE198" s="42">
        <f t="shared" si="202"/>
        <v>0</v>
      </c>
      <c r="AF198" s="42">
        <f t="shared" si="202"/>
        <v>0</v>
      </c>
      <c r="AG198" s="25"/>
      <c r="AH198" s="25"/>
      <c r="AI198" s="25"/>
      <c r="AJ198" s="25"/>
      <c r="AK198" s="25"/>
      <c r="AL198" s="25"/>
    </row>
    <row r="199">
      <c r="A199" s="26" t="s">
        <v>326</v>
      </c>
      <c r="B199" s="25" t="str">
        <f t="array" ref="B199">iferror(index(FD!R:R,match($A199,FD!Q:Q,0)),index(DK!H:H,match($A199,DK!G:G,0)))</f>
        <v>NYK</v>
      </c>
      <c r="C199" s="25" t="str">
        <f t="array" ref="C199">iferror(index(FD!S:S,match($A199,FD!Q:Q,0)),index(DK!I:I,match($A199,DK!G:G,0)))</f>
        <v>CHO</v>
      </c>
      <c r="D199" s="28">
        <f t="array" ref="D199">((index(Pace!$B$2:$B$31,match($B199,Pace!$A$2:$A$31,0))*index(Pace!$B$2:$B$31,match($C199,Pace!$A$2:$A$31,0)))/Pace!$B$32)*1.025</f>
        <v>98.8686803</v>
      </c>
      <c r="E199" s="29">
        <f t="array" ref="E199">if(iferror(match($A199,Ghosts!A:A,0),0)&gt;0,0.18,((index(EPS!P:P,match($A199,EPS!A:A,0))*index(EPS!O:O,match($A199,EPS!A:A,0)))+(0.18*300))/(300+index(EPS!O:O,match($A199,EPS!A:A,0))))</f>
        <v>0.1859889263</v>
      </c>
      <c r="F199" s="30">
        <v>0.0</v>
      </c>
      <c r="G199" s="33"/>
      <c r="H199" s="34" t="str">
        <f t="shared" si="2"/>
        <v/>
      </c>
      <c r="I199" s="35" t="str">
        <f t="array" ref="I199">iferror(index(DK!A:A,match($A199,DK!G:G,0)),"")</f>
        <v>PG</v>
      </c>
      <c r="J199" s="36">
        <f t="array" ref="J199">iferror(index(DK!C:C,match($A199,DK!G:G,0)),"")</f>
        <v>3700</v>
      </c>
      <c r="K199" s="28" t="str">
        <f t="array" ref="K199">iferror(if(or(H199=0,H199=""),"",(H199/index(DK!C:C,match(A199,DK!G:G,0))*1000)),"")</f>
        <v/>
      </c>
      <c r="L199" s="28" t="str">
        <f t="array" ref="L199">iferror(if(or(H199="",H199=0),"",((H199^sqrt(3))/index(DK!C:C,match(A199,DK!G:G,0)))*100),"")</f>
        <v/>
      </c>
      <c r="M199" s="34" t="str">
        <f t="shared" si="3"/>
        <v/>
      </c>
      <c r="N199" s="35" t="str">
        <f t="array" ref="N199">iferror(index(FD!B:B,match($A199,FD!Q:Q,0)),"")</f>
        <v>PG</v>
      </c>
      <c r="O199" s="36">
        <f t="array" ref="O199">iferror(index(FD!H:H,match($A199,FD!Q:Q,0)),"")</f>
        <v>3500</v>
      </c>
      <c r="P199" s="28" t="str">
        <f t="array" ref="P199">iferror(if(or(M199=0,M199=""),"",(M199/index(FD!H:H,match(A199,FD!Q:Q,0))*1000)),"")</f>
        <v/>
      </c>
      <c r="Q199" s="37" t="str">
        <f t="array" ref="Q199">iferror(if(or(M199="",M199=0),"",((M199^sqrt(3))/index(FD!H:H,match(A199,FD!Q:Q,0)))*100),"")</f>
        <v/>
      </c>
      <c r="R199" s="38" t="str">
        <f t="shared" si="4"/>
        <v/>
      </c>
      <c r="S199" s="39" t="str">
        <f t="array" ref="S199">if(R199="","", if(index(Index_of_Stuff!J:J,match(B199,Index_of_Stuff!F:F,0))&gt;0,(D199-index(Index_of_Stuff!J:J,match(B199,Index_of_Stuff!F:F,0)))*(R199/index(Index_of_Stuff!I:I,match(B199,Index_of_Stuff!F:F,0))),(D199/index(Index_of_Stuff!I:I,match(B199,Index_of_Stuff!F:F,0)))*R199))</f>
        <v/>
      </c>
      <c r="T199" s="40" t="str">
        <f t="array" ref="T199">if(or($F199=0,$F199=""),"", iferror(index(EPS!B:B,match($A199,EPS!$A:$A,0)),index(Ghosts!B:B,match($A199,Ghosts!$A:$A,0)))*($S199/(($F199/48)*$D199)/$E199))</f>
        <v/>
      </c>
      <c r="U199" s="40" t="str">
        <f t="array" ref="U199">if(or($F199=0,$F199=""),"", iferror(index(EPS!D:D,match($A199,EPS!$A:$A,0)),index(Ghosts!D:D,match($A199,Ghosts!$A:$A,0)))*($S199/(($F199/48)*$D199)/$E199))</f>
        <v/>
      </c>
      <c r="V199" s="40" t="str">
        <f t="array" ref="V199">if(or($F199=0,$F199=""),"", iferror(index(EPS!F:F,match($A199,EPS!$A:$A,0)),index(Ghosts!F:F,match($A199,Ghosts!$A:$A,0)))*($S199/(($F199/48)*$D199)/$E199))</f>
        <v/>
      </c>
      <c r="W199" s="40" t="str">
        <f t="array" ref="W199">if(or($F199=0,$F199=""),"", iferror(index(EPS!M:M,match($A199,EPS!$A:$A,0)),index(Ghosts!M:M,match($A199,Ghosts!$A:$A,0)))*($S199/(($F199/48)*$D199)/$E199))</f>
        <v/>
      </c>
      <c r="X199" s="39" t="str">
        <f t="shared" si="5"/>
        <v/>
      </c>
      <c r="Y199" s="41" t="str">
        <f t="array" ref="Y199">if(or(F199=0,F199=""),"",((iferror(index(EPS!H:H,match(A199,EPS!A:A,0)),index(Ghosts!H:H,match(A199,Ghosts!A:A,0)))*1.25)+(iferror(index(EPS!I:I,match(A199,EPS!A:A,0)),index(Ghosts!I:I,match(A199,Ghosts!A:A,0)))*1.25)+(iferror(index(EPS!J:J,match(A199,EPS!A:A,0)),index(Ghosts!J:J,match(A199,Ghosts!A:A,0)))*1.5)+(iferror(index(EPS!K:K,match(A199,EPS!A:A,0)),index(Ghosts!K:K,match(A199,Ghosts!A:A,0)))*2)+(iferror(index(EPS!L:L,match(A199,EPS!A:A,0)),index(Ghosts!L:L,match(A199,Ghosts!A:A,0)))*2))*D199*(F199/48))</f>
        <v/>
      </c>
      <c r="Z199" s="41" t="str">
        <f t="shared" si="6"/>
        <v/>
      </c>
      <c r="AA199" s="41" t="str">
        <f t="array" ref="AA199">if(or(F199=0,F199=""),"",((iferror(index(EPS!H:H,match(A199,EPS!A:A,0)),index(Ghosts!H:H,match(A199,Ghosts!A:A,0)))*1.2)+(iferror(index(EPS!I:I,match(A199,EPS!A:A,0)),index(Ghosts!I:I,match(A199,Ghosts!A:A,0)))*1.2)+(iferror(index(EPS!J:J,match(A199,EPS!A:A,0)),index(Ghosts!J:J,match(A199,Ghosts!A:A,0)))*1.5)+(iferror(index(EPS!K:K,match(A199,EPS!A:A,0)),index(Ghosts!K:K,match(A199,Ghosts!A:A,0)))*3)+(iferror(index(EPS!L:L,match(A199,EPS!A:A,0)),index(Ghosts!L:L,match(A199,Ghosts!A:A,0)))*3))*D199*(F199/48))</f>
        <v/>
      </c>
      <c r="AB199" s="42">
        <f t="shared" ref="AB199:AF199" si="203">if(iferror(search(AB$1,$I199),0)&gt;0,1,0)</f>
        <v>1</v>
      </c>
      <c r="AC199" s="42">
        <f t="shared" si="203"/>
        <v>0</v>
      </c>
      <c r="AD199" s="42">
        <f t="shared" si="203"/>
        <v>0</v>
      </c>
      <c r="AE199" s="42">
        <f t="shared" si="203"/>
        <v>0</v>
      </c>
      <c r="AF199" s="42">
        <f t="shared" si="203"/>
        <v>0</v>
      </c>
      <c r="AG199" s="25"/>
      <c r="AH199" s="25"/>
      <c r="AI199" s="25"/>
      <c r="AJ199" s="25"/>
      <c r="AK199" s="25"/>
      <c r="AL199" s="25"/>
    </row>
    <row r="200">
      <c r="A200" s="26" t="s">
        <v>327</v>
      </c>
      <c r="B200" s="25" t="str">
        <f t="array" ref="B200">iferror(index(FD!R:R,match($A200,FD!Q:Q,0)),index(DK!H:H,match($A200,DK!G:G,0)))</f>
        <v>NYK</v>
      </c>
      <c r="C200" s="25" t="str">
        <f t="array" ref="C200">iferror(index(FD!S:S,match($A200,FD!Q:Q,0)),index(DK!I:I,match($A200,DK!G:G,0)))</f>
        <v>CHO</v>
      </c>
      <c r="D200" s="28">
        <f t="array" ref="D200">((index(Pace!$B$2:$B$31,match($B200,Pace!$A$2:$A$31,0))*index(Pace!$B$2:$B$31,match($C200,Pace!$A$2:$A$31,0)))/Pace!$B$32)*1.025</f>
        <v>98.8686803</v>
      </c>
      <c r="E200" s="29">
        <f t="array" ref="E200">if(iferror(match($A200,Ghosts!A:A,0),0)&gt;0,0.18,((index(EPS!P:P,match($A200,EPS!A:A,0))*index(EPS!O:O,match($A200,EPS!A:A,0)))+(0.18*300))/(300+index(EPS!O:O,match($A200,EPS!A:A,0))))</f>
        <v>0.1560677966</v>
      </c>
      <c r="F200" s="30">
        <v>0.0</v>
      </c>
      <c r="G200" s="33"/>
      <c r="H200" s="34" t="str">
        <f t="shared" si="2"/>
        <v/>
      </c>
      <c r="I200" s="35" t="str">
        <f t="array" ref="I200">iferror(index(DK!A:A,match($A200,DK!G:G,0)),"")</f>
        <v>PG/SG</v>
      </c>
      <c r="J200" s="36">
        <f t="array" ref="J200">iferror(index(DK!C:C,match($A200,DK!G:G,0)),"")</f>
        <v>3000</v>
      </c>
      <c r="K200" s="28" t="str">
        <f t="array" ref="K200">iferror(if(or(H200=0,H200=""),"",(H200/index(DK!C:C,match(A200,DK!G:G,0))*1000)),"")</f>
        <v/>
      </c>
      <c r="L200" s="28" t="str">
        <f t="array" ref="L200">iferror(if(or(H200="",H200=0),"",((H200^sqrt(3))/index(DK!C:C,match(A200,DK!G:G,0)))*100),"")</f>
        <v/>
      </c>
      <c r="M200" s="34" t="str">
        <f t="shared" si="3"/>
        <v/>
      </c>
      <c r="N200" s="35" t="str">
        <f t="array" ref="N200">iferror(index(FD!B:B,match($A200,FD!Q:Q,0)),"")</f>
        <v>PG</v>
      </c>
      <c r="O200" s="36">
        <f t="array" ref="O200">iferror(index(FD!H:H,match($A200,FD!Q:Q,0)),"")</f>
        <v>3100</v>
      </c>
      <c r="P200" s="28" t="str">
        <f t="array" ref="P200">iferror(if(or(M200=0,M200=""),"",(M200/index(FD!H:H,match(A200,FD!Q:Q,0))*1000)),"")</f>
        <v/>
      </c>
      <c r="Q200" s="37" t="str">
        <f t="array" ref="Q200">iferror(if(or(M200="",M200=0),"",((M200^sqrt(3))/index(FD!H:H,match(A200,FD!Q:Q,0)))*100),"")</f>
        <v/>
      </c>
      <c r="R200" s="38" t="str">
        <f t="shared" si="4"/>
        <v/>
      </c>
      <c r="S200" s="39" t="str">
        <f t="array" ref="S200">if(R200="","", if(index(Index_of_Stuff!J:J,match(B200,Index_of_Stuff!F:F,0))&gt;0,(D200-index(Index_of_Stuff!J:J,match(B200,Index_of_Stuff!F:F,0)))*(R200/index(Index_of_Stuff!I:I,match(B200,Index_of_Stuff!F:F,0))),(D200/index(Index_of_Stuff!I:I,match(B200,Index_of_Stuff!F:F,0)))*R200))</f>
        <v/>
      </c>
      <c r="T200" s="40" t="str">
        <f t="array" ref="T200">if(or($F200=0,$F200=""),"", iferror(index(EPS!B:B,match($A200,EPS!$A:$A,0)),index(Ghosts!B:B,match($A200,Ghosts!$A:$A,0)))*($S200/(($F200/48)*$D200)/$E200))</f>
        <v/>
      </c>
      <c r="U200" s="40" t="str">
        <f t="array" ref="U200">if(or($F200=0,$F200=""),"", iferror(index(EPS!D:D,match($A200,EPS!$A:$A,0)),index(Ghosts!D:D,match($A200,Ghosts!$A:$A,0)))*($S200/(($F200/48)*$D200)/$E200))</f>
        <v/>
      </c>
      <c r="V200" s="40" t="str">
        <f t="array" ref="V200">if(or($F200=0,$F200=""),"", iferror(index(EPS!F:F,match($A200,EPS!$A:$A,0)),index(Ghosts!F:F,match($A200,Ghosts!$A:$A,0)))*($S200/(($F200/48)*$D200)/$E200))</f>
        <v/>
      </c>
      <c r="W200" s="40" t="str">
        <f t="array" ref="W200">if(or($F200=0,$F200=""),"", iferror(index(EPS!M:M,match($A200,EPS!$A:$A,0)),index(Ghosts!M:M,match($A200,Ghosts!$A:$A,0)))*($S200/(($F200/48)*$D200)/$E200))</f>
        <v/>
      </c>
      <c r="X200" s="39" t="str">
        <f t="shared" si="5"/>
        <v/>
      </c>
      <c r="Y200" s="41" t="str">
        <f t="array" ref="Y200">if(or(F200=0,F200=""),"",((iferror(index(EPS!H:H,match(A200,EPS!A:A,0)),index(Ghosts!H:H,match(A200,Ghosts!A:A,0)))*1.25)+(iferror(index(EPS!I:I,match(A200,EPS!A:A,0)),index(Ghosts!I:I,match(A200,Ghosts!A:A,0)))*1.25)+(iferror(index(EPS!J:J,match(A200,EPS!A:A,0)),index(Ghosts!J:J,match(A200,Ghosts!A:A,0)))*1.5)+(iferror(index(EPS!K:K,match(A200,EPS!A:A,0)),index(Ghosts!K:K,match(A200,Ghosts!A:A,0)))*2)+(iferror(index(EPS!L:L,match(A200,EPS!A:A,0)),index(Ghosts!L:L,match(A200,Ghosts!A:A,0)))*2))*D200*(F200/48))</f>
        <v/>
      </c>
      <c r="Z200" s="41" t="str">
        <f t="shared" si="6"/>
        <v/>
      </c>
      <c r="AA200" s="41" t="str">
        <f t="array" ref="AA200">if(or(F200=0,F200=""),"",((iferror(index(EPS!H:H,match(A200,EPS!A:A,0)),index(Ghosts!H:H,match(A200,Ghosts!A:A,0)))*1.2)+(iferror(index(EPS!I:I,match(A200,EPS!A:A,0)),index(Ghosts!I:I,match(A200,Ghosts!A:A,0)))*1.2)+(iferror(index(EPS!J:J,match(A200,EPS!A:A,0)),index(Ghosts!J:J,match(A200,Ghosts!A:A,0)))*1.5)+(iferror(index(EPS!K:K,match(A200,EPS!A:A,0)),index(Ghosts!K:K,match(A200,Ghosts!A:A,0)))*3)+(iferror(index(EPS!L:L,match(A200,EPS!A:A,0)),index(Ghosts!L:L,match(A200,Ghosts!A:A,0)))*3))*D200*(F200/48))</f>
        <v/>
      </c>
      <c r="AB200" s="42">
        <f t="shared" ref="AB200:AF200" si="204">if(iferror(search(AB$1,$I200),0)&gt;0,1,0)</f>
        <v>1</v>
      </c>
      <c r="AC200" s="42">
        <f t="shared" si="204"/>
        <v>1</v>
      </c>
      <c r="AD200" s="42">
        <f t="shared" si="204"/>
        <v>0</v>
      </c>
      <c r="AE200" s="42">
        <f t="shared" si="204"/>
        <v>0</v>
      </c>
      <c r="AF200" s="42">
        <f t="shared" si="204"/>
        <v>0</v>
      </c>
      <c r="AG200" s="25"/>
      <c r="AH200" s="25"/>
      <c r="AI200" s="25"/>
      <c r="AJ200" s="25"/>
      <c r="AK200" s="25"/>
      <c r="AL200" s="25"/>
    </row>
    <row r="201">
      <c r="A201" s="26" t="s">
        <v>319</v>
      </c>
      <c r="B201" s="25" t="str">
        <f t="array" ref="B201">iferror(index(FD!R:R,match($A201,FD!Q:Q,0)),index(DK!H:H,match($A201,DK!G:G,0)))</f>
        <v>NYK</v>
      </c>
      <c r="C201" s="25" t="str">
        <f t="array" ref="C201">iferror(index(FD!S:S,match($A201,FD!Q:Q,0)),index(DK!I:I,match($A201,DK!G:G,0)))</f>
        <v>CHO</v>
      </c>
      <c r="D201" s="28">
        <f t="array" ref="D201">((index(Pace!$B$2:$B$31,match($B201,Pace!$A$2:$A$31,0))*index(Pace!$B$2:$B$31,match($C201,Pace!$A$2:$A$31,0)))/Pace!$B$32)*1.025</f>
        <v>98.8686803</v>
      </c>
      <c r="E201" s="29">
        <f t="array" ref="E201">if(iferror(match($A201,Ghosts!A:A,0),0)&gt;0,0.18,((index(EPS!P:P,match($A201,EPS!A:A,0))*index(EPS!O:O,match($A201,EPS!A:A,0)))+(0.18*300))/(300+index(EPS!O:O,match($A201,EPS!A:A,0))))</f>
        <v>0.2133208485</v>
      </c>
      <c r="F201" s="30">
        <v>0.0</v>
      </c>
      <c r="G201" s="32"/>
      <c r="H201" s="34" t="str">
        <f t="shared" si="2"/>
        <v/>
      </c>
      <c r="I201" s="35" t="str">
        <f t="array" ref="I201">iferror(index(DK!A:A,match($A201,DK!G:G,0)),"")</f>
        <v>PF/C</v>
      </c>
      <c r="J201" s="36">
        <f t="array" ref="J201">iferror(index(DK!C:C,match($A201,DK!G:G,0)),"")</f>
        <v>3500</v>
      </c>
      <c r="K201" s="28" t="str">
        <f t="array" ref="K201">iferror(if(or(H201=0,H201=""),"",(H201/index(DK!C:C,match(A201,DK!G:G,0))*1000)),"")</f>
        <v/>
      </c>
      <c r="L201" s="28" t="str">
        <f t="array" ref="L201">iferror(if(or(H201="",H201=0),"",((H201^sqrt(3))/index(DK!C:C,match(A201,DK!G:G,0)))*100),"")</f>
        <v/>
      </c>
      <c r="M201" s="34" t="str">
        <f t="shared" si="3"/>
        <v/>
      </c>
      <c r="N201" s="35" t="str">
        <f t="array" ref="N201">iferror(index(FD!B:B,match($A201,FD!Q:Q,0)),"")</f>
        <v>C</v>
      </c>
      <c r="O201" s="36">
        <f t="array" ref="O201">iferror(index(FD!H:H,match($A201,FD!Q:Q,0)),"")</f>
        <v>3000</v>
      </c>
      <c r="P201" s="28" t="str">
        <f t="array" ref="P201">iferror(if(or(M201=0,M201=""),"",(M201/index(FD!H:H,match(A201,FD!Q:Q,0))*1000)),"")</f>
        <v/>
      </c>
      <c r="Q201" s="37" t="str">
        <f t="array" ref="Q201">iferror(if(or(M201="",M201=0),"",((M201^sqrt(3))/index(FD!H:H,match(A201,FD!Q:Q,0)))*100),"")</f>
        <v/>
      </c>
      <c r="R201" s="38" t="str">
        <f t="shared" si="4"/>
        <v/>
      </c>
      <c r="S201" s="39" t="str">
        <f t="array" ref="S201">if(R201="","", if(index(Index_of_Stuff!J:J,match(B201,Index_of_Stuff!F:F,0))&gt;0,(D201-index(Index_of_Stuff!J:J,match(B201,Index_of_Stuff!F:F,0)))*(R201/index(Index_of_Stuff!I:I,match(B201,Index_of_Stuff!F:F,0))),(D201/index(Index_of_Stuff!I:I,match(B201,Index_of_Stuff!F:F,0)))*R201))</f>
        <v/>
      </c>
      <c r="T201" s="40" t="str">
        <f t="array" ref="T201">if(or($F201=0,$F201=""),"", iferror(index(EPS!B:B,match($A201,EPS!$A:$A,0)),index(Ghosts!B:B,match($A201,Ghosts!$A:$A,0)))*($S201/(($F201/48)*$D201)/$E201))</f>
        <v/>
      </c>
      <c r="U201" s="40" t="str">
        <f t="array" ref="U201">if(or($F201=0,$F201=""),"", iferror(index(EPS!D:D,match($A201,EPS!$A:$A,0)),index(Ghosts!D:D,match($A201,Ghosts!$A:$A,0)))*($S201/(($F201/48)*$D201)/$E201))</f>
        <v/>
      </c>
      <c r="V201" s="40" t="str">
        <f t="array" ref="V201">if(or($F201=0,$F201=""),"", iferror(index(EPS!F:F,match($A201,EPS!$A:$A,0)),index(Ghosts!F:F,match($A201,Ghosts!$A:$A,0)))*($S201/(($F201/48)*$D201)/$E201))</f>
        <v/>
      </c>
      <c r="W201" s="40" t="str">
        <f t="array" ref="W201">if(or($F201=0,$F201=""),"", iferror(index(EPS!M:M,match($A201,EPS!$A:$A,0)),index(Ghosts!M:M,match($A201,Ghosts!$A:$A,0)))*($S201/(($F201/48)*$D201)/$E201))</f>
        <v/>
      </c>
      <c r="X201" s="39" t="str">
        <f t="shared" si="5"/>
        <v/>
      </c>
      <c r="Y201" s="41" t="str">
        <f t="array" ref="Y201">if(or(F201=0,F201=""),"",((iferror(index(EPS!H:H,match(A201,EPS!A:A,0)),index(Ghosts!H:H,match(A201,Ghosts!A:A,0)))*1.25)+(iferror(index(EPS!I:I,match(A201,EPS!A:A,0)),index(Ghosts!I:I,match(A201,Ghosts!A:A,0)))*1.25)+(iferror(index(EPS!J:J,match(A201,EPS!A:A,0)),index(Ghosts!J:J,match(A201,Ghosts!A:A,0)))*1.5)+(iferror(index(EPS!K:K,match(A201,EPS!A:A,0)),index(Ghosts!K:K,match(A201,Ghosts!A:A,0)))*2)+(iferror(index(EPS!L:L,match(A201,EPS!A:A,0)),index(Ghosts!L:L,match(A201,Ghosts!A:A,0)))*2))*D201*(F201/48))</f>
        <v/>
      </c>
      <c r="Z201" s="41" t="str">
        <f t="shared" si="6"/>
        <v/>
      </c>
      <c r="AA201" s="41" t="str">
        <f t="array" ref="AA201">if(or(F201=0,F201=""),"",((iferror(index(EPS!H:H,match(A201,EPS!A:A,0)),index(Ghosts!H:H,match(A201,Ghosts!A:A,0)))*1.2)+(iferror(index(EPS!I:I,match(A201,EPS!A:A,0)),index(Ghosts!I:I,match(A201,Ghosts!A:A,0)))*1.2)+(iferror(index(EPS!J:J,match(A201,EPS!A:A,0)),index(Ghosts!J:J,match(A201,Ghosts!A:A,0)))*1.5)+(iferror(index(EPS!K:K,match(A201,EPS!A:A,0)),index(Ghosts!K:K,match(A201,Ghosts!A:A,0)))*3)+(iferror(index(EPS!L:L,match(A201,EPS!A:A,0)),index(Ghosts!L:L,match(A201,Ghosts!A:A,0)))*3))*D201*(F201/48))</f>
        <v/>
      </c>
      <c r="AB201" s="42">
        <f t="shared" ref="AB201:AF201" si="205">if(iferror(search(AB$1,$I201),0)&gt;0,1,0)</f>
        <v>0</v>
      </c>
      <c r="AC201" s="42">
        <f t="shared" si="205"/>
        <v>0</v>
      </c>
      <c r="AD201" s="42">
        <f t="shared" si="205"/>
        <v>0</v>
      </c>
      <c r="AE201" s="42">
        <f t="shared" si="205"/>
        <v>1</v>
      </c>
      <c r="AF201" s="42">
        <f t="shared" si="205"/>
        <v>1</v>
      </c>
      <c r="AG201" s="25"/>
      <c r="AH201" s="25"/>
      <c r="AI201" s="25"/>
      <c r="AJ201" s="25"/>
      <c r="AK201" s="25"/>
      <c r="AL201" s="25"/>
    </row>
    <row r="202">
      <c r="A202" s="26" t="s">
        <v>328</v>
      </c>
      <c r="B202" s="25" t="str">
        <f t="array" ref="B202">iferror(index(FD!R:R,match($A202,FD!Q:Q,0)),index(DK!H:H,match($A202,DK!G:G,0)))</f>
        <v>OKC</v>
      </c>
      <c r="C202" s="25" t="str">
        <f t="array" ref="C202">iferror(index(FD!S:S,match($A202,FD!Q:Q,0)),index(DK!I:I,match($A202,DK!G:G,0)))</f>
        <v>SAC</v>
      </c>
      <c r="D202" s="28">
        <f t="array" ref="D202">((index(Pace!$B$2:$B$31,match($B202,Pace!$A$2:$A$31,0))*index(Pace!$B$2:$B$31,match($C202,Pace!$A$2:$A$31,0)))/Pace!$B$32)*1.025</f>
        <v>96.3102024</v>
      </c>
      <c r="E202" s="29">
        <f t="array" ref="E202">if(iferror(match($A202,Ghosts!A:A,0),0)&gt;0,0.18,((index(EPS!P:P,match($A202,EPS!A:A,0))*index(EPS!O:O,match($A202,EPS!A:A,0)))+(0.18*300))/(300+index(EPS!O:O,match($A202,EPS!A:A,0))))</f>
        <v>0.2868663102</v>
      </c>
      <c r="F202" s="30">
        <v>35.0</v>
      </c>
      <c r="G202" s="33"/>
      <c r="H202" s="34">
        <f t="shared" si="2"/>
        <v>36.47768682</v>
      </c>
      <c r="I202" s="35" t="str">
        <f t="array" ref="I202">iferror(index(DK!A:A,match($A202,DK!G:G,0)),"")</f>
        <v>SF</v>
      </c>
      <c r="J202" s="36">
        <f t="array" ref="J202">iferror(index(DK!C:C,match($A202,DK!G:G,0)),"")</f>
        <v>7400</v>
      </c>
      <c r="K202" s="28">
        <f t="array" ref="K202">iferror(if(or(H202=0,H202=""),"",(H202/index(DK!C:C,match(A202,DK!G:G,0))*1000)),"")</f>
        <v>4.929417138</v>
      </c>
      <c r="L202" s="28">
        <f t="array" ref="L202">iferror(if(or(H202="",H202=0),"",((H202^sqrt(3))/index(DK!C:C,match(A202,DK!G:G,0)))*100),"")</f>
        <v>6.859285981</v>
      </c>
      <c r="M202" s="34">
        <f t="shared" si="3"/>
        <v>35.48239313</v>
      </c>
      <c r="N202" s="35" t="str">
        <f t="array" ref="N202">iferror(index(FD!B:B,match($A202,FD!Q:Q,0)),"")</f>
        <v>SF</v>
      </c>
      <c r="O202" s="36">
        <f t="array" ref="O202">iferror(index(FD!H:H,match($A202,FD!Q:Q,0)),"")</f>
        <v>7800</v>
      </c>
      <c r="P202" s="28">
        <f t="array" ref="P202">iferror(if(or(M202=0,M202=""),"",(M202/index(FD!H:H,match(A202,FD!Q:Q,0))*1000)),"")</f>
        <v>4.54902476</v>
      </c>
      <c r="Q202" s="37">
        <f t="array" ref="Q202">iferror(if(or(M202="",M202=0),"",((M202^sqrt(3))/index(FD!H:H,match(A202,FD!Q:Q,0)))*100),"")</f>
        <v>6.203067375</v>
      </c>
      <c r="R202" s="38">
        <f t="shared" si="4"/>
        <v>21.78370029</v>
      </c>
      <c r="S202" s="39">
        <f t="array" ref="S202">if(R202="","", if(index(Index_of_Stuff!J:J,match(B202,Index_of_Stuff!F:F,0))&gt;0,(D202-index(Index_of_Stuff!J:J,match(B202,Index_of_Stuff!F:F,0)))*(R202/index(Index_of_Stuff!I:I,match(B202,Index_of_Stuff!F:F,0))),(D202/index(Index_of_Stuff!I:I,match(B202,Index_of_Stuff!F:F,0)))*R202))</f>
        <v>19.16970094</v>
      </c>
      <c r="T202" s="40">
        <f t="array" ref="T202">if(or($F202=0,$F202=""),"", iferror(index(EPS!B:B,match($A202,EPS!$A:$A,0)),index(Ghosts!B:B,match($A202,Ghosts!$A:$A,0)))*($S202/(($F202/48)*$D202)/$E202))</f>
        <v>0.06622865379</v>
      </c>
      <c r="U202" s="40">
        <f t="array" ref="U202">if(or($F202=0,$F202=""),"", iferror(index(EPS!D:D,match($A202,EPS!$A:$A,0)),index(Ghosts!D:D,match($A202,Ghosts!$A:$A,0)))*($S202/(($F202/48)*$D202)/$E202))</f>
        <v>0.03121120466</v>
      </c>
      <c r="V202" s="40">
        <f t="array" ref="V202">if(or($F202=0,$F202=""),"", iferror(index(EPS!F:F,match($A202,EPS!$A:$A,0)),index(Ghosts!F:F,match($A202,Ghosts!$A:$A,0)))*($S202/(($F202/48)*$D202)/$E202))</f>
        <v>0.05909194541</v>
      </c>
      <c r="W202" s="40">
        <f t="array" ref="W202">if(or($F202=0,$F202=""),"", iferror(index(EPS!M:M,match($A202,EPS!$A:$A,0)),index(Ghosts!M:M,match($A202,Ghosts!$A:$A,0)))*($S202/(($F202/48)*$D202)/$E202))</f>
        <v>0.03606416636</v>
      </c>
      <c r="X202" s="39">
        <f t="shared" si="5"/>
        <v>19.85690348</v>
      </c>
      <c r="Y202" s="41">
        <f t="array" ref="Y202">if(or(F202=0,F202=""),"",((iferror(index(EPS!H:H,match(A202,EPS!A:A,0)),index(Ghosts!H:H,match(A202,Ghosts!A:A,0)))*1.25)+(iferror(index(EPS!I:I,match(A202,EPS!A:A,0)),index(Ghosts!I:I,match(A202,Ghosts!A:A,0)))*1.25)+(iferror(index(EPS!J:J,match(A202,EPS!A:A,0)),index(Ghosts!J:J,match(A202,Ghosts!A:A,0)))*1.5)+(iferror(index(EPS!K:K,match(A202,EPS!A:A,0)),index(Ghosts!K:K,match(A202,Ghosts!A:A,0)))*2)+(iferror(index(EPS!L:L,match(A202,EPS!A:A,0)),index(Ghosts!L:L,match(A202,Ghosts!A:A,0)))*2))*D202*(F202/48))</f>
        <v>16.62078334</v>
      </c>
      <c r="Z202" s="41">
        <f t="shared" si="6"/>
        <v>17.49465701</v>
      </c>
      <c r="AA202" s="41">
        <f t="array" ref="AA202">if(or(F202=0,F202=""),"",((iferror(index(EPS!H:H,match(A202,EPS!A:A,0)),index(Ghosts!H:H,match(A202,Ghosts!A:A,0)))*1.2)+(iferror(index(EPS!I:I,match(A202,EPS!A:A,0)),index(Ghosts!I:I,match(A202,Ghosts!A:A,0)))*1.2)+(iferror(index(EPS!J:J,match(A202,EPS!A:A,0)),index(Ghosts!J:J,match(A202,Ghosts!A:A,0)))*1.5)+(iferror(index(EPS!K:K,match(A202,EPS!A:A,0)),index(Ghosts!K:K,match(A202,Ghosts!A:A,0)))*3)+(iferror(index(EPS!L:L,match(A202,EPS!A:A,0)),index(Ghosts!L:L,match(A202,Ghosts!A:A,0)))*3))*D202*(F202/48))</f>
        <v>17.98773611</v>
      </c>
      <c r="AB202" s="42">
        <f t="shared" ref="AB202:AF202" si="206">if(iferror(search(AB$1,$I202),0)&gt;0,1,0)</f>
        <v>0</v>
      </c>
      <c r="AC202" s="42">
        <f t="shared" si="206"/>
        <v>0</v>
      </c>
      <c r="AD202" s="42">
        <f t="shared" si="206"/>
        <v>1</v>
      </c>
      <c r="AE202" s="42">
        <f t="shared" si="206"/>
        <v>0</v>
      </c>
      <c r="AF202" s="42">
        <f t="shared" si="206"/>
        <v>0</v>
      </c>
      <c r="AG202" s="25"/>
      <c r="AH202" s="25"/>
      <c r="AI202" s="25"/>
      <c r="AJ202" s="25"/>
      <c r="AK202" s="25"/>
      <c r="AL202" s="25"/>
    </row>
    <row r="203">
      <c r="A203" s="26" t="s">
        <v>332</v>
      </c>
      <c r="B203" s="25" t="str">
        <f t="array" ref="B203">iferror(index(FD!R:R,match($A203,FD!Q:Q,0)),index(DK!H:H,match($A203,DK!G:G,0)))</f>
        <v>OKC</v>
      </c>
      <c r="C203" s="25" t="str">
        <f t="array" ref="C203">iferror(index(FD!S:S,match($A203,FD!Q:Q,0)),index(DK!I:I,match($A203,DK!G:G,0)))</f>
        <v>SAC</v>
      </c>
      <c r="D203" s="28">
        <f t="array" ref="D203">((index(Pace!$B$2:$B$31,match($B203,Pace!$A$2:$A$31,0))*index(Pace!$B$2:$B$31,match($C203,Pace!$A$2:$A$31,0)))/Pace!$B$32)*1.025</f>
        <v>96.3102024</v>
      </c>
      <c r="E203" s="29">
        <f t="array" ref="E203">if(iferror(match($A203,Ghosts!A:A,0),0)&gt;0,0.18,((index(EPS!P:P,match($A203,EPS!A:A,0))*index(EPS!O:O,match($A203,EPS!A:A,0)))+(0.18*300))/(300+index(EPS!O:O,match($A203,EPS!A:A,0))))</f>
        <v>0.3829167412</v>
      </c>
      <c r="F203" s="30">
        <v>34.0</v>
      </c>
      <c r="G203" s="32"/>
      <c r="H203" s="34">
        <f t="shared" si="2"/>
        <v>52.05695942</v>
      </c>
      <c r="I203" s="35" t="str">
        <f t="array" ref="I203">iferror(index(DK!A:A,match($A203,DK!G:G,0)),"")</f>
        <v>PG</v>
      </c>
      <c r="J203" s="36">
        <f t="array" ref="J203">iferror(index(DK!C:C,match($A203,DK!G:G,0)),"")</f>
        <v>10700</v>
      </c>
      <c r="K203" s="28">
        <f t="array" ref="K203">iferror(if(or(H203=0,H203=""),"",(H203/index(DK!C:C,match(A203,DK!G:G,0))*1000)),"")</f>
        <v>4.865136394</v>
      </c>
      <c r="L203" s="28">
        <f t="array" ref="L203">iferror(if(or(H203="",H203=0),"",((H203^sqrt(3))/index(DK!C:C,match(A203,DK!G:G,0)))*100),"")</f>
        <v>8.783036962</v>
      </c>
      <c r="M203" s="34">
        <f t="shared" si="3"/>
        <v>50.43134319</v>
      </c>
      <c r="N203" s="35" t="str">
        <f t="array" ref="N203">iferror(index(FD!B:B,match($A203,FD!Q:Q,0)),"")</f>
        <v>PG</v>
      </c>
      <c r="O203" s="36">
        <f t="array" ref="O203">iferror(index(FD!H:H,match($A203,FD!Q:Q,0)),"")</f>
        <v>10200</v>
      </c>
      <c r="P203" s="28">
        <f t="array" ref="P203">iferror(if(or(M203=0,M203=""),"",(M203/index(FD!H:H,match(A203,FD!Q:Q,0))*1000)),"")</f>
        <v>4.944249332</v>
      </c>
      <c r="Q203" s="37">
        <f t="array" ref="Q203">iferror(if(or(M203="",M203=0),"",((M203^sqrt(3))/index(FD!H:H,match(A203,FD!Q:Q,0)))*100),"")</f>
        <v>8.720947368</v>
      </c>
      <c r="R203" s="38">
        <f t="shared" si="4"/>
        <v>30.79711875</v>
      </c>
      <c r="S203" s="39">
        <f t="array" ref="S203">if(R203="","", if(index(Index_of_Stuff!J:J,match(B203,Index_of_Stuff!F:F,0))&gt;0,(D203-index(Index_of_Stuff!J:J,match(B203,Index_of_Stuff!F:F,0)))*(R203/index(Index_of_Stuff!I:I,match(B203,Index_of_Stuff!F:F,0))),(D203/index(Index_of_Stuff!I:I,match(B203,Index_of_Stuff!F:F,0)))*R203))</f>
        <v>27.10152767</v>
      </c>
      <c r="T203" s="40">
        <f t="array" ref="T203">if(or($F203=0,$F203=""),"", iferror(index(EPS!B:B,match($A203,EPS!$A:$A,0)),index(Ghosts!B:B,match($A203,Ghosts!$A:$A,0)))*($S203/(($F203/48)*$D203)/$E203))</f>
        <v>0.106134133</v>
      </c>
      <c r="U203" s="40">
        <f t="array" ref="U203">if(or($F203=0,$F203=""),"", iferror(index(EPS!D:D,match($A203,EPS!$A:$A,0)),index(Ghosts!D:D,match($A203,Ghosts!$A:$A,0)))*($S203/(($F203/48)*$D203)/$E203))</f>
        <v>0.02292829266</v>
      </c>
      <c r="V203" s="40">
        <f t="array" ref="V203">if(or($F203=0,$F203=""),"", iferror(index(EPS!F:F,match($A203,EPS!$A:$A,0)),index(Ghosts!F:F,match($A203,Ghosts!$A:$A,0)))*($S203/(($F203/48)*$D203)/$E203))</f>
        <v>0.1006354926</v>
      </c>
      <c r="W203" s="40">
        <f t="array" ref="W203">if(or($F203=0,$F203=""),"", iferror(index(EPS!M:M,match($A203,EPS!$A:$A,0)),index(Ghosts!M:M,match($A203,Ghosts!$A:$A,0)))*($S203/(($F203/48)*$D203)/$E203))</f>
        <v>0.06504995247</v>
      </c>
      <c r="X203" s="39">
        <f t="shared" si="5"/>
        <v>24.60193041</v>
      </c>
      <c r="Y203" s="41">
        <f t="array" ref="Y203">if(or(F203=0,F203=""),"",((iferror(index(EPS!H:H,match(A203,EPS!A:A,0)),index(Ghosts!H:H,match(A203,Ghosts!A:A,0)))*1.25)+(iferror(index(EPS!I:I,match(A203,EPS!A:A,0)),index(Ghosts!I:I,match(A203,Ghosts!A:A,0)))*1.25)+(iferror(index(EPS!J:J,match(A203,EPS!A:A,0)),index(Ghosts!J:J,match(A203,Ghosts!A:A,0)))*1.5)+(iferror(index(EPS!K:K,match(A203,EPS!A:A,0)),index(Ghosts!K:K,match(A203,Ghosts!A:A,0)))*2)+(iferror(index(EPS!L:L,match(A203,EPS!A:A,0)),index(Ghosts!L:L,match(A203,Ghosts!A:A,0)))*2))*D203*(F203/48))</f>
        <v>27.45502901</v>
      </c>
      <c r="Z203" s="41">
        <f t="shared" si="6"/>
        <v>21.60100449</v>
      </c>
      <c r="AA203" s="41">
        <f t="array" ref="AA203">if(or(F203=0,F203=""),"",((iferror(index(EPS!H:H,match(A203,EPS!A:A,0)),index(Ghosts!H:H,match(A203,Ghosts!A:A,0)))*1.2)+(iferror(index(EPS!I:I,match(A203,EPS!A:A,0)),index(Ghosts!I:I,match(A203,Ghosts!A:A,0)))*1.2)+(iferror(index(EPS!J:J,match(A203,EPS!A:A,0)),index(Ghosts!J:J,match(A203,Ghosts!A:A,0)))*1.5)+(iferror(index(EPS!K:K,match(A203,EPS!A:A,0)),index(Ghosts!K:K,match(A203,Ghosts!A:A,0)))*3)+(iferror(index(EPS!L:L,match(A203,EPS!A:A,0)),index(Ghosts!L:L,match(A203,Ghosts!A:A,0)))*3))*D203*(F203/48))</f>
        <v>28.8303387</v>
      </c>
      <c r="AB203" s="42">
        <f t="shared" ref="AB203:AF203" si="207">if(iferror(search(AB$1,$I203),0)&gt;0,1,0)</f>
        <v>1</v>
      </c>
      <c r="AC203" s="42">
        <f t="shared" si="207"/>
        <v>0</v>
      </c>
      <c r="AD203" s="42">
        <f t="shared" si="207"/>
        <v>0</v>
      </c>
      <c r="AE203" s="42">
        <f t="shared" si="207"/>
        <v>0</v>
      </c>
      <c r="AF203" s="42">
        <f t="shared" si="207"/>
        <v>0</v>
      </c>
      <c r="AG203" s="25"/>
      <c r="AH203" s="25"/>
      <c r="AI203" s="25"/>
      <c r="AJ203" s="25"/>
      <c r="AK203" s="25"/>
      <c r="AL203" s="25"/>
    </row>
    <row r="204">
      <c r="A204" s="26" t="s">
        <v>331</v>
      </c>
      <c r="B204" s="25" t="str">
        <f t="array" ref="B204">iferror(index(FD!R:R,match($A204,FD!Q:Q,0)),index(DK!H:H,match($A204,DK!G:G,0)))</f>
        <v>OKC</v>
      </c>
      <c r="C204" s="25" t="str">
        <f t="array" ref="C204">iferror(index(FD!S:S,match($A204,FD!Q:Q,0)),index(DK!I:I,match($A204,DK!G:G,0)))</f>
        <v>SAC</v>
      </c>
      <c r="D204" s="28">
        <f t="array" ref="D204">((index(Pace!$B$2:$B$31,match($B204,Pace!$A$2:$A$31,0))*index(Pace!$B$2:$B$31,match($C204,Pace!$A$2:$A$31,0)))/Pace!$B$32)*1.025</f>
        <v>96.3102024</v>
      </c>
      <c r="E204" s="29">
        <f t="array" ref="E204">if(iferror(match($A204,Ghosts!A:A,0),0)&gt;0,0.18,((index(EPS!P:P,match($A204,EPS!A:A,0))*index(EPS!O:O,match($A204,EPS!A:A,0)))+(0.18*300))/(300+index(EPS!O:O,match($A204,EPS!A:A,0))))</f>
        <v>0.282518694</v>
      </c>
      <c r="F204" s="30">
        <v>32.0</v>
      </c>
      <c r="G204" s="33"/>
      <c r="H204" s="34">
        <f t="shared" si="2"/>
        <v>31.92572574</v>
      </c>
      <c r="I204" s="35" t="str">
        <f t="array" ref="I204">iferror(index(DK!A:A,match($A204,DK!G:G,0)),"")</f>
        <v>SF/PF</v>
      </c>
      <c r="J204" s="36">
        <f t="array" ref="J204">iferror(index(DK!C:C,match($A204,DK!G:G,0)),"")</f>
        <v>6900</v>
      </c>
      <c r="K204" s="28">
        <f t="array" ref="K204">iferror(if(or(H204=0,H204=""),"",(H204/index(DK!C:C,match(A204,DK!G:G,0))*1000)),"")</f>
        <v>4.626916774</v>
      </c>
      <c r="L204" s="28">
        <f t="array" ref="L204">iferror(if(or(H204="",H204=0),"",((H204^sqrt(3))/index(DK!C:C,match(A204,DK!G:G,0)))*100),"")</f>
        <v>5.839815942</v>
      </c>
      <c r="M204" s="34">
        <f t="shared" si="3"/>
        <v>31.16364458</v>
      </c>
      <c r="N204" s="35" t="str">
        <f t="array" ref="N204">iferror(index(FD!B:B,match($A204,FD!Q:Q,0)),"")</f>
        <v>PF</v>
      </c>
      <c r="O204" s="36">
        <f t="array" ref="O204">iferror(index(FD!H:H,match($A204,FD!Q:Q,0)),"")</f>
        <v>6900</v>
      </c>
      <c r="P204" s="28">
        <f t="array" ref="P204">iferror(if(or(M204=0,M204=""),"",(M204/index(FD!H:H,match(A204,FD!Q:Q,0))*1000)),"")</f>
        <v>4.516470229</v>
      </c>
      <c r="Q204" s="37">
        <f t="array" ref="Q204">iferror(if(or(M204="",M204=0),"",((M204^sqrt(3))/index(FD!H:H,match(A204,FD!Q:Q,0)))*100),"")</f>
        <v>5.600483914</v>
      </c>
      <c r="R204" s="38">
        <f t="shared" si="4"/>
        <v>19.53808067</v>
      </c>
      <c r="S204" s="39">
        <f t="array" ref="S204">if(R204="","", if(index(Index_of_Stuff!J:J,match(B204,Index_of_Stuff!F:F,0))&gt;0,(D204-index(Index_of_Stuff!J:J,match(B204,Index_of_Stuff!F:F,0)))*(R204/index(Index_of_Stuff!I:I,match(B204,Index_of_Stuff!F:F,0))),(D204/index(Index_of_Stuff!I:I,match(B204,Index_of_Stuff!F:F,0)))*R204))</f>
        <v>17.19355107</v>
      </c>
      <c r="T204" s="40">
        <f t="array" ref="T204">if(or($F204=0,$F204=""),"", iferror(index(EPS!B:B,match($A204,EPS!$A:$A,0)),index(Ghosts!B:B,match($A204,Ghosts!$A:$A,0)))*($S204/(($F204/48)*$D204)/$E204))</f>
        <v>0.08625390158</v>
      </c>
      <c r="U204" s="40">
        <f t="array" ref="U204">if(or($F204=0,$F204=""),"", iferror(index(EPS!D:D,match($A204,EPS!$A:$A,0)),index(Ghosts!D:D,match($A204,Ghosts!$A:$A,0)))*($S204/(($F204/48)*$D204)/$E204))</f>
        <v>0.02066302258</v>
      </c>
      <c r="V204" s="40">
        <f t="array" ref="V204">if(or($F204=0,$F204=""),"", iferror(index(EPS!F:F,match($A204,EPS!$A:$A,0)),index(Ghosts!F:F,match($A204,Ghosts!$A:$A,0)))*($S204/(($F204/48)*$D204)/$E204))</f>
        <v>0.05848204096</v>
      </c>
      <c r="W204" s="40">
        <f t="array" ref="W204">if(or($F204=0,$F204=""),"", iferror(index(EPS!M:M,match($A204,EPS!$A:$A,0)),index(Ghosts!M:M,match($A204,Ghosts!$A:$A,0)))*($S204/(($F204/48)*$D204)/$E204))</f>
        <v>0.0262553085</v>
      </c>
      <c r="X204" s="39">
        <f t="shared" si="5"/>
        <v>18.63170747</v>
      </c>
      <c r="Y204" s="41">
        <f t="array" ref="Y204">if(or(F204=0,F204=""),"",((iferror(index(EPS!H:H,match(A204,EPS!A:A,0)),index(Ghosts!H:H,match(A204,Ghosts!A:A,0)))*1.25)+(iferror(index(EPS!I:I,match(A204,EPS!A:A,0)),index(Ghosts!I:I,match(A204,Ghosts!A:A,0)))*1.25)+(iferror(index(EPS!J:J,match(A204,EPS!A:A,0)),index(Ghosts!J:J,match(A204,Ghosts!A:A,0)))*1.5)+(iferror(index(EPS!K:K,match(A204,EPS!A:A,0)),index(Ghosts!K:K,match(A204,Ghosts!A:A,0)))*2)+(iferror(index(EPS!L:L,match(A204,EPS!A:A,0)),index(Ghosts!L:L,match(A204,Ghosts!A:A,0)))*2))*D204*(F204/48))</f>
        <v>13.29401827</v>
      </c>
      <c r="Z204" s="41">
        <f t="shared" si="6"/>
        <v>17.12546948</v>
      </c>
      <c r="AA204" s="41">
        <f t="array" ref="AA204">if(or(F204=0,F204=""),"",((iferror(index(EPS!H:H,match(A204,EPS!A:A,0)),index(Ghosts!H:H,match(A204,Ghosts!A:A,0)))*1.2)+(iferror(index(EPS!I:I,match(A204,EPS!A:A,0)),index(Ghosts!I:I,match(A204,Ghosts!A:A,0)))*1.2)+(iferror(index(EPS!J:J,match(A204,EPS!A:A,0)),index(Ghosts!J:J,match(A204,Ghosts!A:A,0)))*1.5)+(iferror(index(EPS!K:K,match(A204,EPS!A:A,0)),index(Ghosts!K:K,match(A204,Ghosts!A:A,0)))*3)+(iferror(index(EPS!L:L,match(A204,EPS!A:A,0)),index(Ghosts!L:L,match(A204,Ghosts!A:A,0)))*3))*D204*(F204/48))</f>
        <v>14.0381751</v>
      </c>
      <c r="AB204" s="42">
        <f t="shared" ref="AB204:AF204" si="208">if(iferror(search(AB$1,$I204),0)&gt;0,1,0)</f>
        <v>0</v>
      </c>
      <c r="AC204" s="42">
        <f t="shared" si="208"/>
        <v>0</v>
      </c>
      <c r="AD204" s="42">
        <f t="shared" si="208"/>
        <v>1</v>
      </c>
      <c r="AE204" s="42">
        <f t="shared" si="208"/>
        <v>1</v>
      </c>
      <c r="AF204" s="42">
        <f t="shared" si="208"/>
        <v>0</v>
      </c>
      <c r="AG204" s="25"/>
      <c r="AH204" s="25"/>
      <c r="AI204" s="25"/>
      <c r="AJ204" s="25"/>
      <c r="AK204" s="25"/>
      <c r="AL204" s="25"/>
    </row>
    <row r="205">
      <c r="A205" s="26" t="s">
        <v>333</v>
      </c>
      <c r="B205" s="25" t="str">
        <f t="array" ref="B205">iferror(index(FD!R:R,match($A205,FD!Q:Q,0)),index(DK!H:H,match($A205,DK!G:G,0)))</f>
        <v>OKC</v>
      </c>
      <c r="C205" s="25" t="str">
        <f t="array" ref="C205">iferror(index(FD!S:S,match($A205,FD!Q:Q,0)),index(DK!I:I,match($A205,DK!G:G,0)))</f>
        <v>SAC</v>
      </c>
      <c r="D205" s="28">
        <f t="array" ref="D205">((index(Pace!$B$2:$B$31,match($B205,Pace!$A$2:$A$31,0))*index(Pace!$B$2:$B$31,match($C205,Pace!$A$2:$A$31,0)))/Pace!$B$32)*1.025</f>
        <v>96.3102024</v>
      </c>
      <c r="E205" s="29">
        <f t="array" ref="E205">if(iferror(match($A205,Ghosts!A:A,0),0)&gt;0,0.18,((index(EPS!P:P,match($A205,EPS!A:A,0))*index(EPS!O:O,match($A205,EPS!A:A,0)))+(0.18*300))/(300+index(EPS!O:O,match($A205,EPS!A:A,0))))</f>
        <v>0.1532552301</v>
      </c>
      <c r="F205" s="30">
        <v>30.0</v>
      </c>
      <c r="G205" s="33"/>
      <c r="H205" s="34">
        <f t="shared" si="2"/>
        <v>22.70163187</v>
      </c>
      <c r="I205" s="35" t="str">
        <f t="array" ref="I205">iferror(index(DK!A:A,match($A205,DK!G:G,0)),"")</f>
        <v>C</v>
      </c>
      <c r="J205" s="36">
        <f t="array" ref="J205">iferror(index(DK!C:C,match($A205,DK!G:G,0)),"")</f>
        <v>5900</v>
      </c>
      <c r="K205" s="28">
        <f t="array" ref="K205">iferror(if(or(H205=0,H205=""),"",(H205/index(DK!C:C,match(A205,DK!G:G,0))*1000)),"")</f>
        <v>3.847734215</v>
      </c>
      <c r="L205" s="28">
        <f t="array" ref="L205">iferror(if(or(H205="",H205=0),"",((H205^sqrt(3))/index(DK!C:C,match(A205,DK!G:G,0)))*100),"")</f>
        <v>3.783622012</v>
      </c>
      <c r="M205" s="34">
        <f t="shared" si="3"/>
        <v>23.53202656</v>
      </c>
      <c r="N205" s="35" t="str">
        <f t="array" ref="N205">iferror(index(FD!B:B,match($A205,FD!Q:Q,0)),"")</f>
        <v>C</v>
      </c>
      <c r="O205" s="36">
        <f t="array" ref="O205">iferror(index(FD!H:H,match($A205,FD!Q:Q,0)),"")</f>
        <v>6200</v>
      </c>
      <c r="P205" s="28">
        <f t="array" ref="P205">iferror(if(or(M205=0,M205=""),"",(M205/index(FD!H:H,match(A205,FD!Q:Q,0))*1000)),"")</f>
        <v>3.795488155</v>
      </c>
      <c r="Q205" s="37">
        <f t="array" ref="Q205">iferror(if(or(M205="",M205=0),"",((M205^sqrt(3))/index(FD!H:H,match(A205,FD!Q:Q,0)))*100),"")</f>
        <v>3.831704073</v>
      </c>
      <c r="R205" s="38">
        <f t="shared" si="4"/>
        <v>8.844977274</v>
      </c>
      <c r="S205" s="39">
        <f t="array" ref="S205">if(R205="","", if(index(Index_of_Stuff!J:J,match(B205,Index_of_Stuff!F:F,0))&gt;0,(D205-index(Index_of_Stuff!J:J,match(B205,Index_of_Stuff!F:F,0)))*(R205/index(Index_of_Stuff!I:I,match(B205,Index_of_Stuff!F:F,0))),(D205/index(Index_of_Stuff!I:I,match(B205,Index_of_Stuff!F:F,0)))*R205))</f>
        <v>7.783598145</v>
      </c>
      <c r="T205" s="40">
        <f t="array" ref="T205">if(or($F205=0,$F205=""),"", iferror(index(EPS!B:B,match($A205,EPS!$A:$A,0)),index(Ghosts!B:B,match($A205,Ghosts!$A:$A,0)))*($S205/(($F205/48)*$D205)/$E205))</f>
        <v>0.05973736281</v>
      </c>
      <c r="U205" s="40">
        <f t="array" ref="U205">if(or($F205=0,$F205=""),"", iferror(index(EPS!D:D,match($A205,EPS!$A:$A,0)),index(Ghosts!D:D,match($A205,Ghosts!$A:$A,0)))*($S205/(($F205/48)*$D205)/$E205))</f>
        <v>0</v>
      </c>
      <c r="V205" s="40">
        <f t="array" ref="V205">if(or($F205=0,$F205=""),"", iferror(index(EPS!F:F,match($A205,EPS!$A:$A,0)),index(Ghosts!F:F,match($A205,Ghosts!$A:$A,0)))*($S205/(($F205/48)*$D205)/$E205))</f>
        <v>0.02337182133</v>
      </c>
      <c r="W205" s="40">
        <f t="array" ref="W205">if(or($F205=0,$F205=""),"", iferror(index(EPS!M:M,match($A205,EPS!$A:$A,0)),index(Ghosts!M:M,match($A205,Ghosts!$A:$A,0)))*($S205/(($F205/48)*$D205)/$E205))</f>
        <v>0.01965932985</v>
      </c>
      <c r="X205" s="39">
        <f t="shared" si="5"/>
        <v>8.006801768</v>
      </c>
      <c r="Y205" s="41">
        <f t="array" ref="Y205">if(or(F205=0,F205=""),"",((iferror(index(EPS!H:H,match(A205,EPS!A:A,0)),index(Ghosts!H:H,match(A205,Ghosts!A:A,0)))*1.25)+(iferror(index(EPS!I:I,match(A205,EPS!A:A,0)),index(Ghosts!I:I,match(A205,Ghosts!A:A,0)))*1.25)+(iferror(index(EPS!J:J,match(A205,EPS!A:A,0)),index(Ghosts!J:J,match(A205,Ghosts!A:A,0)))*1.5)+(iferror(index(EPS!K:K,match(A205,EPS!A:A,0)),index(Ghosts!K:K,match(A205,Ghosts!A:A,0)))*2)+(iferror(index(EPS!L:L,match(A205,EPS!A:A,0)),index(Ghosts!L:L,match(A205,Ghosts!A:A,0)))*2))*D205*(F205/48))</f>
        <v>14.6948301</v>
      </c>
      <c r="Z205" s="41">
        <f t="shared" si="6"/>
        <v>7.415116132</v>
      </c>
      <c r="AA205" s="41">
        <f t="array" ref="AA205">if(or(F205=0,F205=""),"",((iferror(index(EPS!H:H,match(A205,EPS!A:A,0)),index(Ghosts!H:H,match(A205,Ghosts!A:A,0)))*1.2)+(iferror(index(EPS!I:I,match(A205,EPS!A:A,0)),index(Ghosts!I:I,match(A205,Ghosts!A:A,0)))*1.2)+(iferror(index(EPS!J:J,match(A205,EPS!A:A,0)),index(Ghosts!J:J,match(A205,Ghosts!A:A,0)))*1.5)+(iferror(index(EPS!K:K,match(A205,EPS!A:A,0)),index(Ghosts!K:K,match(A205,Ghosts!A:A,0)))*3)+(iferror(index(EPS!L:L,match(A205,EPS!A:A,0)),index(Ghosts!L:L,match(A205,Ghosts!A:A,0)))*3))*D205*(F205/48))</f>
        <v>16.11691043</v>
      </c>
      <c r="AB205" s="42">
        <f t="shared" ref="AB205:AF205" si="209">if(iferror(search(AB$1,$I205),0)&gt;0,1,0)</f>
        <v>0</v>
      </c>
      <c r="AC205" s="42">
        <f t="shared" si="209"/>
        <v>0</v>
      </c>
      <c r="AD205" s="42">
        <f t="shared" si="209"/>
        <v>0</v>
      </c>
      <c r="AE205" s="42">
        <f t="shared" si="209"/>
        <v>0</v>
      </c>
      <c r="AF205" s="42">
        <f t="shared" si="209"/>
        <v>1</v>
      </c>
      <c r="AG205" s="25"/>
      <c r="AH205" s="25"/>
      <c r="AI205" s="25"/>
      <c r="AJ205" s="25"/>
      <c r="AK205" s="25"/>
      <c r="AL205" s="25"/>
    </row>
    <row r="206">
      <c r="A206" s="26" t="s">
        <v>334</v>
      </c>
      <c r="B206" s="25" t="str">
        <f t="array" ref="B206">iferror(index(FD!R:R,match($A206,FD!Q:Q,0)),index(DK!H:H,match($A206,DK!G:G,0)))</f>
        <v>OKC</v>
      </c>
      <c r="C206" s="25" t="str">
        <f t="array" ref="C206">iferror(index(FD!S:S,match($A206,FD!Q:Q,0)),index(DK!I:I,match($A206,DK!G:G,0)))</f>
        <v>SAC</v>
      </c>
      <c r="D206" s="28">
        <f t="array" ref="D206">((index(Pace!$B$2:$B$31,match($B206,Pace!$A$2:$A$31,0))*index(Pace!$B$2:$B$31,match($C206,Pace!$A$2:$A$31,0)))/Pace!$B$32)*1.025</f>
        <v>96.3102024</v>
      </c>
      <c r="E206" s="29">
        <f t="array" ref="E206">if(iferror(match($A206,Ghosts!A:A,0),0)&gt;0,0.18,((index(EPS!P:P,match($A206,EPS!A:A,0))*index(EPS!O:O,match($A206,EPS!A:A,0)))+(0.18*300))/(300+index(EPS!O:O,match($A206,EPS!A:A,0))))</f>
        <v>0.1364961567</v>
      </c>
      <c r="F206" s="30">
        <v>26.0</v>
      </c>
      <c r="G206" s="33"/>
      <c r="H206" s="34">
        <f t="shared" si="2"/>
        <v>17.40922774</v>
      </c>
      <c r="I206" s="35" t="str">
        <f t="array" ref="I206">iferror(index(DK!A:A,match($A206,DK!G:G,0)),"")</f>
        <v>SF/PF</v>
      </c>
      <c r="J206" s="36">
        <f t="array" ref="J206">iferror(index(DK!C:C,match($A206,DK!G:G,0)),"")</f>
        <v>3500</v>
      </c>
      <c r="K206" s="28">
        <f t="array" ref="K206">iferror(if(or(H206=0,H206=""),"",(H206/index(DK!C:C,match(A206,DK!G:G,0))*1000)),"")</f>
        <v>4.974065068</v>
      </c>
      <c r="L206" s="28">
        <f t="array" ref="L206">iferror(if(or(H206="",H206=0),"",((H206^sqrt(3))/index(DK!C:C,match(A206,DK!G:G,0)))*100),"")</f>
        <v>4.027403118</v>
      </c>
      <c r="M206" s="34">
        <f t="shared" si="3"/>
        <v>18.37194275</v>
      </c>
      <c r="N206" s="35" t="str">
        <f t="array" ref="N206">iferror(index(FD!B:B,match($A206,FD!Q:Q,0)),"")</f>
        <v>PF</v>
      </c>
      <c r="O206" s="36">
        <f t="array" ref="O206">iferror(index(FD!H:H,match($A206,FD!Q:Q,0)),"")</f>
        <v>4100</v>
      </c>
      <c r="P206" s="28">
        <f t="array" ref="P206">iferror(if(or(M206=0,M206=""),"",(M206/index(FD!H:H,match(A206,FD!Q:Q,0))*1000)),"")</f>
        <v>4.480961646</v>
      </c>
      <c r="Q206" s="37">
        <f t="array" ref="Q206">iferror(if(or(M206="",M206=0),"",((M206^sqrt(3))/index(FD!H:H,match(A206,FD!Q:Q,0)))*100),"")</f>
        <v>3.773957251</v>
      </c>
      <c r="R206" s="38">
        <f t="shared" si="4"/>
        <v>6.725172021</v>
      </c>
      <c r="S206" s="39">
        <f t="array" ref="S206">if(R206="","", if(index(Index_of_Stuff!J:J,match(B206,Index_of_Stuff!F:F,0))&gt;0,(D206-index(Index_of_Stuff!J:J,match(B206,Index_of_Stuff!F:F,0)))*(R206/index(Index_of_Stuff!I:I,match(B206,Index_of_Stuff!F:F,0))),(D206/index(Index_of_Stuff!I:I,match(B206,Index_of_Stuff!F:F,0)))*R206))</f>
        <v>5.918165174</v>
      </c>
      <c r="T206" s="40">
        <f t="array" ref="T206">if(or($F206=0,$F206=""),"", iferror(index(EPS!B:B,match($A206,EPS!$A:$A,0)),index(Ghosts!B:B,match($A206,Ghosts!$A:$A,0)))*($S206/(($F206/48)*$D206)/$E206))</f>
        <v>0.03631982018</v>
      </c>
      <c r="U206" s="40">
        <f t="array" ref="U206">if(or($F206=0,$F206=""),"", iferror(index(EPS!D:D,match($A206,EPS!$A:$A,0)),index(Ghosts!D:D,match($A206,Ghosts!$A:$A,0)))*($S206/(($F206/48)*$D206)/$E206))</f>
        <v>0.01030585287</v>
      </c>
      <c r="V206" s="40">
        <f t="array" ref="V206">if(or($F206=0,$F206=""),"", iferror(index(EPS!F:F,match($A206,EPS!$A:$A,0)),index(Ghosts!F:F,match($A206,Ghosts!$A:$A,0)))*($S206/(($F206/48)*$D206)/$E206))</f>
        <v>0.03224734606</v>
      </c>
      <c r="W206" s="40">
        <f t="array" ref="W206">if(or($F206=0,$F206=""),"", iferror(index(EPS!M:M,match($A206,EPS!$A:$A,0)),index(Ghosts!M:M,match($A206,Ghosts!$A:$A,0)))*($S206/(($F206/48)*$D206)/$E206))</f>
        <v>0.01778590736</v>
      </c>
      <c r="X206" s="39">
        <f t="shared" si="5"/>
        <v>6.889545236</v>
      </c>
      <c r="Y206" s="41">
        <f t="array" ref="Y206">if(or(F206=0,F206=""),"",((iferror(index(EPS!H:H,match(A206,EPS!A:A,0)),index(Ghosts!H:H,match(A206,Ghosts!A:A,0)))*1.25)+(iferror(index(EPS!I:I,match(A206,EPS!A:A,0)),index(Ghosts!I:I,match(A206,Ghosts!A:A,0)))*1.25)+(iferror(index(EPS!J:J,match(A206,EPS!A:A,0)),index(Ghosts!J:J,match(A206,Ghosts!A:A,0)))*1.5)+(iferror(index(EPS!K:K,match(A206,EPS!A:A,0)),index(Ghosts!K:K,match(A206,Ghosts!A:A,0)))*2)+(iferror(index(EPS!L:L,match(A206,EPS!A:A,0)),index(Ghosts!L:L,match(A206,Ghosts!A:A,0)))*2))*D206*(F206/48))</f>
        <v>10.5196825</v>
      </c>
      <c r="Z206" s="41">
        <f t="shared" si="6"/>
        <v>6.156799393</v>
      </c>
      <c r="AA206" s="41">
        <f t="array" ref="AA206">if(or(F206=0,F206=""),"",((iferror(index(EPS!H:H,match(A206,EPS!A:A,0)),index(Ghosts!H:H,match(A206,Ghosts!A:A,0)))*1.2)+(iferror(index(EPS!I:I,match(A206,EPS!A:A,0)),index(Ghosts!I:I,match(A206,Ghosts!A:A,0)))*1.2)+(iferror(index(EPS!J:J,match(A206,EPS!A:A,0)),index(Ghosts!J:J,match(A206,Ghosts!A:A,0)))*1.5)+(iferror(index(EPS!K:K,match(A206,EPS!A:A,0)),index(Ghosts!K:K,match(A206,Ghosts!A:A,0)))*3)+(iferror(index(EPS!L:L,match(A206,EPS!A:A,0)),index(Ghosts!L:L,match(A206,Ghosts!A:A,0)))*3))*D206*(F206/48))</f>
        <v>12.21514336</v>
      </c>
      <c r="AB206" s="42">
        <f t="shared" ref="AB206:AF206" si="210">if(iferror(search(AB$1,$I206),0)&gt;0,1,0)</f>
        <v>0</v>
      </c>
      <c r="AC206" s="42">
        <f t="shared" si="210"/>
        <v>0</v>
      </c>
      <c r="AD206" s="42">
        <f t="shared" si="210"/>
        <v>1</v>
      </c>
      <c r="AE206" s="42">
        <f t="shared" si="210"/>
        <v>1</v>
      </c>
      <c r="AF206" s="42">
        <f t="shared" si="210"/>
        <v>0</v>
      </c>
      <c r="AG206" s="25"/>
      <c r="AH206" s="25"/>
      <c r="AI206" s="25"/>
      <c r="AJ206" s="25"/>
      <c r="AK206" s="25"/>
      <c r="AL206" s="25"/>
    </row>
    <row r="207">
      <c r="A207" s="26" t="s">
        <v>335</v>
      </c>
      <c r="B207" s="25" t="str">
        <f t="array" ref="B207">iferror(index(FD!R:R,match($A207,FD!Q:Q,0)),index(DK!H:H,match($A207,DK!G:G,0)))</f>
        <v>OKC</v>
      </c>
      <c r="C207" s="25" t="str">
        <f t="array" ref="C207">iferror(index(FD!S:S,match($A207,FD!Q:Q,0)),index(DK!I:I,match($A207,DK!G:G,0)))</f>
        <v>SAC</v>
      </c>
      <c r="D207" s="28">
        <f t="array" ref="D207">((index(Pace!$B$2:$B$31,match($B207,Pace!$A$2:$A$31,0))*index(Pace!$B$2:$B$31,match($C207,Pace!$A$2:$A$31,0)))/Pace!$B$32)*1.025</f>
        <v>96.3102024</v>
      </c>
      <c r="E207" s="29">
        <f t="array" ref="E207">if(iferror(match($A207,Ghosts!A:A,0),0)&gt;0,0.18,((index(EPS!P:P,match($A207,EPS!A:A,0))*index(EPS!O:O,match($A207,EPS!A:A,0)))+(0.18*300))/(300+index(EPS!O:O,match($A207,EPS!A:A,0))))</f>
        <v>0.1084738305</v>
      </c>
      <c r="F207" s="30">
        <v>24.0</v>
      </c>
      <c r="G207" s="33"/>
      <c r="H207" s="34">
        <f t="shared" si="2"/>
        <v>13.04238651</v>
      </c>
      <c r="I207" s="35" t="str">
        <f t="array" ref="I207">iferror(index(DK!A:A,match($A207,DK!G:G,0)),"")</f>
        <v>SG/SF</v>
      </c>
      <c r="J207" s="36">
        <f t="array" ref="J207">iferror(index(DK!C:C,match($A207,DK!G:G,0)),"")</f>
        <v>3100</v>
      </c>
      <c r="K207" s="28">
        <f t="array" ref="K207">iferror(if(or(H207=0,H207=""),"",(H207/index(DK!C:C,match(A207,DK!G:G,0))*1000)),"")</f>
        <v>4.207221454</v>
      </c>
      <c r="L207" s="28">
        <f t="array" ref="L207">iferror(if(or(H207="",H207=0),"",((H207^sqrt(3))/index(DK!C:C,match(A207,DK!G:G,0)))*100),"")</f>
        <v>2.757359634</v>
      </c>
      <c r="M207" s="34">
        <f t="shared" si="3"/>
        <v>13.9129997</v>
      </c>
      <c r="N207" s="35" t="str">
        <f t="array" ref="N207">iferror(index(FD!B:B,match($A207,FD!Q:Q,0)),"")</f>
        <v>SG</v>
      </c>
      <c r="O207" s="36">
        <f t="array" ref="O207">iferror(index(FD!H:H,match($A207,FD!Q:Q,0)),"")</f>
        <v>3300</v>
      </c>
      <c r="P207" s="28">
        <f t="array" ref="P207">iferror(if(or(M207=0,M207=""),"",(M207/index(FD!H:H,match(A207,FD!Q:Q,0))*1000)),"")</f>
        <v>4.216060515</v>
      </c>
      <c r="Q207" s="37">
        <f t="array" ref="Q207">iferror(if(or(M207="",M207=0),"",((M207^sqrt(3))/index(FD!H:H,match(A207,FD!Q:Q,0)))*100),"")</f>
        <v>2.897002955</v>
      </c>
      <c r="R207" s="38">
        <f t="shared" si="4"/>
        <v>4.810529663</v>
      </c>
      <c r="S207" s="39">
        <f t="array" ref="S207">if(R207="","", if(index(Index_of_Stuff!J:J,match(B207,Index_of_Stuff!F:F,0))&gt;0,(D207-index(Index_of_Stuff!J:J,match(B207,Index_of_Stuff!F:F,0)))*(R207/index(Index_of_Stuff!I:I,match(B207,Index_of_Stuff!F:F,0))),(D207/index(Index_of_Stuff!I:I,match(B207,Index_of_Stuff!F:F,0)))*R207))</f>
        <v>4.233275971</v>
      </c>
      <c r="T207" s="40">
        <f t="array" ref="T207">if(or($F207=0,$F207=""),"", iferror(index(EPS!B:B,match($A207,EPS!$A:$A,0)),index(Ghosts!B:B,match($A207,Ghosts!$A:$A,0)))*($S207/(($F207/48)*$D207)/$E207))</f>
        <v>0.02666276612</v>
      </c>
      <c r="U207" s="40">
        <f t="array" ref="U207">if(or($F207=0,$F207=""),"", iferror(index(EPS!D:D,match($A207,EPS!$A:$A,0)),index(Ghosts!D:D,match($A207,Ghosts!$A:$A,0)))*($S207/(($F207/48)*$D207)/$E207))</f>
        <v>0.007536891334</v>
      </c>
      <c r="V207" s="40">
        <f t="array" ref="V207">if(or($F207=0,$F207=""),"", iferror(index(EPS!F:F,match($A207,EPS!$A:$A,0)),index(Ghosts!F:F,match($A207,Ghosts!$A:$A,0)))*($S207/(($F207/48)*$D207)/$E207))</f>
        <v>0.009238770023</v>
      </c>
      <c r="W207" s="40">
        <f t="array" ref="W207">if(or($F207=0,$F207=""),"", iferror(index(EPS!M:M,match($A207,EPS!$A:$A,0)),index(Ghosts!M:M,match($A207,Ghosts!$A:$A,0)))*($S207/(($F207/48)*$D207)/$E207))</f>
        <v>0.01045439766</v>
      </c>
      <c r="X207" s="39">
        <f t="shared" si="5"/>
        <v>4.031363195</v>
      </c>
      <c r="Y207" s="41">
        <f t="array" ref="Y207">if(or(F207=0,F207=""),"",((iferror(index(EPS!H:H,match(A207,EPS!A:A,0)),index(Ghosts!H:H,match(A207,Ghosts!A:A,0)))*1.25)+(iferror(index(EPS!I:I,match(A207,EPS!A:A,0)),index(Ghosts!I:I,match(A207,Ghosts!A:A,0)))*1.25)+(iferror(index(EPS!J:J,match(A207,EPS!A:A,0)),index(Ghosts!J:J,match(A207,Ghosts!A:A,0)))*1.5)+(iferror(index(EPS!K:K,match(A207,EPS!A:A,0)),index(Ghosts!K:K,match(A207,Ghosts!A:A,0)))*2)+(iferror(index(EPS!L:L,match(A207,EPS!A:A,0)),index(Ghosts!L:L,match(A207,Ghosts!A:A,0)))*2))*D207*(F207/48))</f>
        <v>9.011023312</v>
      </c>
      <c r="Z207" s="41">
        <f t="shared" si="6"/>
        <v>3.598177024</v>
      </c>
      <c r="AA207" s="41">
        <f t="array" ref="AA207">if(or(F207=0,F207=""),"",((iferror(index(EPS!H:H,match(A207,EPS!A:A,0)),index(Ghosts!H:H,match(A207,Ghosts!A:A,0)))*1.2)+(iferror(index(EPS!I:I,match(A207,EPS!A:A,0)),index(Ghosts!I:I,match(A207,Ghosts!A:A,0)))*1.2)+(iferror(index(EPS!J:J,match(A207,EPS!A:A,0)),index(Ghosts!J:J,match(A207,Ghosts!A:A,0)))*1.5)+(iferror(index(EPS!K:K,match(A207,EPS!A:A,0)),index(Ghosts!K:K,match(A207,Ghosts!A:A,0)))*3)+(iferror(index(EPS!L:L,match(A207,EPS!A:A,0)),index(Ghosts!L:L,match(A207,Ghosts!A:A,0)))*3))*D207*(F207/48))</f>
        <v>10.31482268</v>
      </c>
      <c r="AB207" s="42">
        <f t="shared" ref="AB207:AF207" si="211">if(iferror(search(AB$1,$I207),0)&gt;0,1,0)</f>
        <v>0</v>
      </c>
      <c r="AC207" s="42">
        <f t="shared" si="211"/>
        <v>1</v>
      </c>
      <c r="AD207" s="42">
        <f t="shared" si="211"/>
        <v>1</v>
      </c>
      <c r="AE207" s="42">
        <f t="shared" si="211"/>
        <v>0</v>
      </c>
      <c r="AF207" s="42">
        <f t="shared" si="211"/>
        <v>0</v>
      </c>
      <c r="AG207" s="25"/>
      <c r="AH207" s="25"/>
      <c r="AI207" s="25"/>
      <c r="AJ207" s="25"/>
      <c r="AK207" s="25"/>
      <c r="AL207" s="25"/>
    </row>
    <row r="208">
      <c r="A208" s="26" t="s">
        <v>336</v>
      </c>
      <c r="B208" s="25" t="str">
        <f t="array" ref="B208">iferror(index(FD!R:R,match($A208,FD!Q:Q,0)),index(DK!H:H,match($A208,DK!G:G,0)))</f>
        <v>OKC</v>
      </c>
      <c r="C208" s="25" t="str">
        <f t="array" ref="C208">iferror(index(FD!S:S,match($A208,FD!Q:Q,0)),index(DK!I:I,match($A208,DK!G:G,0)))</f>
        <v>SAC</v>
      </c>
      <c r="D208" s="28">
        <f t="array" ref="D208">((index(Pace!$B$2:$B$31,match($B208,Pace!$A$2:$A$31,0))*index(Pace!$B$2:$B$31,match($C208,Pace!$A$2:$A$31,0)))/Pace!$B$32)*1.025</f>
        <v>96.3102024</v>
      </c>
      <c r="E208" s="29">
        <f t="array" ref="E208">if(iferror(match($A208,Ghosts!A:A,0),0)&gt;0,0.18,((index(EPS!P:P,match($A208,EPS!A:A,0))*index(EPS!O:O,match($A208,EPS!A:A,0)))+(0.18*300))/(300+index(EPS!O:O,match($A208,EPS!A:A,0))))</f>
        <v>0.1614221379</v>
      </c>
      <c r="F208" s="30">
        <v>19.0</v>
      </c>
      <c r="G208" s="33"/>
      <c r="H208" s="34">
        <f t="shared" si="2"/>
        <v>12.25441912</v>
      </c>
      <c r="I208" s="35" t="str">
        <f t="array" ref="I208">iferror(index(DK!A:A,match($A208,DK!G:G,0)),"")</f>
        <v>PG/SG</v>
      </c>
      <c r="J208" s="36">
        <f t="array" ref="J208">iferror(index(DK!C:C,match($A208,DK!G:G,0)),"")</f>
        <v>3500</v>
      </c>
      <c r="K208" s="28">
        <f t="array" ref="K208">iferror(if(or(H208=0,H208=""),"",(H208/index(DK!C:C,match(A208,DK!G:G,0))*1000)),"")</f>
        <v>3.501262604</v>
      </c>
      <c r="L208" s="28">
        <f t="array" ref="L208">iferror(if(or(H208="",H208=0),"",((H208^sqrt(3))/index(DK!C:C,match(A208,DK!G:G,0)))*100),"")</f>
        <v>2.192351858</v>
      </c>
      <c r="M208" s="34">
        <f t="shared" si="3"/>
        <v>12.29275077</v>
      </c>
      <c r="N208" s="35" t="str">
        <f t="array" ref="N208">iferror(index(FD!B:B,match($A208,FD!Q:Q,0)),"")</f>
        <v>PG</v>
      </c>
      <c r="O208" s="36">
        <f t="array" ref="O208">iferror(index(FD!H:H,match($A208,FD!Q:Q,0)),"")</f>
        <v>3300</v>
      </c>
      <c r="P208" s="28">
        <f t="array" ref="P208">iferror(if(or(M208=0,M208=""),"",(M208/index(FD!H:H,match(A208,FD!Q:Q,0))*1000)),"")</f>
        <v>3.725075991</v>
      </c>
      <c r="Q208" s="37">
        <f t="array" ref="Q208">iferror(if(or(M208="",M208=0),"",((M208^sqrt(3))/index(FD!H:H,match(A208,FD!Q:Q,0)))*100),"")</f>
        <v>2.337833745</v>
      </c>
      <c r="R208" s="38">
        <f t="shared" si="4"/>
        <v>5.943866092</v>
      </c>
      <c r="S208" s="39">
        <f t="array" ref="S208">if(R208="","", if(index(Index_of_Stuff!J:J,match(B208,Index_of_Stuff!F:F,0))&gt;0,(D208-index(Index_of_Stuff!J:J,match(B208,Index_of_Stuff!F:F,0)))*(R208/index(Index_of_Stuff!I:I,match(B208,Index_of_Stuff!F:F,0))),(D208/index(Index_of_Stuff!I:I,match(B208,Index_of_Stuff!F:F,0)))*R208))</f>
        <v>5.230614354</v>
      </c>
      <c r="T208" s="40">
        <f t="array" ref="T208">if(or($F208=0,$F208=""),"", iferror(index(EPS!B:B,match($A208,EPS!$A:$A,0)),index(Ghosts!B:B,match($A208,Ghosts!$A:$A,0)))*($S208/(($F208/48)*$D208)/$E208))</f>
        <v>0.04122367312</v>
      </c>
      <c r="U208" s="40">
        <f t="array" ref="U208">if(or($F208=0,$F208=""),"", iferror(index(EPS!D:D,match($A208,EPS!$A:$A,0)),index(Ghosts!D:D,match($A208,Ghosts!$A:$A,0)))*($S208/(($F208/48)*$D208)/$E208))</f>
        <v>0.009349699058</v>
      </c>
      <c r="V208" s="40">
        <f t="array" ref="V208">if(or($F208=0,$F208=""),"", iferror(index(EPS!F:F,match($A208,EPS!$A:$A,0)),index(Ghosts!F:F,match($A208,Ghosts!$A:$A,0)))*($S208/(($F208/48)*$D208)/$E208))</f>
        <v>0.0182744118</v>
      </c>
      <c r="W208" s="40">
        <f t="array" ref="W208">if(or($F208=0,$F208=""),"", iferror(index(EPS!M:M,match($A208,EPS!$A:$A,0)),index(Ghosts!M:M,match($A208,Ghosts!$A:$A,0)))*($S208/(($F208/48)*$D208)/$E208))</f>
        <v>0.0203993434</v>
      </c>
      <c r="X208" s="39">
        <f t="shared" si="5"/>
        <v>4.698482445</v>
      </c>
      <c r="Y208" s="41">
        <f t="array" ref="Y208">if(or(F208=0,F208=""),"",((iferror(index(EPS!H:H,match(A208,EPS!A:A,0)),index(Ghosts!H:H,match(A208,Ghosts!A:A,0)))*1.25)+(iferror(index(EPS!I:I,match(A208,EPS!A:A,0)),index(Ghosts!I:I,match(A208,Ghosts!A:A,0)))*1.25)+(iferror(index(EPS!J:J,match(A208,EPS!A:A,0)),index(Ghosts!J:J,match(A208,Ghosts!A:A,0)))*1.5)+(iferror(index(EPS!K:K,match(A208,EPS!A:A,0)),index(Ghosts!K:K,match(A208,Ghosts!A:A,0)))*2)+(iferror(index(EPS!L:L,match(A208,EPS!A:A,0)),index(Ghosts!L:L,match(A208,Ghosts!A:A,0)))*2))*D208*(F208/48))</f>
        <v>7.55593667</v>
      </c>
      <c r="Z208" s="41">
        <f t="shared" si="6"/>
        <v>4.131424219</v>
      </c>
      <c r="AA208" s="41">
        <f t="array" ref="AA208">if(or(F208=0,F208=""),"",((iferror(index(EPS!H:H,match(A208,EPS!A:A,0)),index(Ghosts!H:H,match(A208,Ghosts!A:A,0)))*1.2)+(iferror(index(EPS!I:I,match(A208,EPS!A:A,0)),index(Ghosts!I:I,match(A208,Ghosts!A:A,0)))*1.2)+(iferror(index(EPS!J:J,match(A208,EPS!A:A,0)),index(Ghosts!J:J,match(A208,Ghosts!A:A,0)))*1.5)+(iferror(index(EPS!K:K,match(A208,EPS!A:A,0)),index(Ghosts!K:K,match(A208,Ghosts!A:A,0)))*3)+(iferror(index(EPS!L:L,match(A208,EPS!A:A,0)),index(Ghosts!L:L,match(A208,Ghosts!A:A,0)))*3))*D208*(F208/48))</f>
        <v>8.161326551</v>
      </c>
      <c r="AB208" s="42">
        <f t="shared" ref="AB208:AF208" si="212">if(iferror(search(AB$1,$I208),0)&gt;0,1,0)</f>
        <v>1</v>
      </c>
      <c r="AC208" s="42">
        <f t="shared" si="212"/>
        <v>1</v>
      </c>
      <c r="AD208" s="42">
        <f t="shared" si="212"/>
        <v>0</v>
      </c>
      <c r="AE208" s="42">
        <f t="shared" si="212"/>
        <v>0</v>
      </c>
      <c r="AF208" s="42">
        <f t="shared" si="212"/>
        <v>0</v>
      </c>
      <c r="AG208" s="25"/>
      <c r="AH208" s="25"/>
      <c r="AI208" s="25"/>
      <c r="AJ208" s="25"/>
      <c r="AK208" s="25"/>
      <c r="AL208" s="25"/>
    </row>
    <row r="209">
      <c r="A209" s="26" t="s">
        <v>338</v>
      </c>
      <c r="B209" s="25" t="str">
        <f t="array" ref="B209">iferror(index(FD!R:R,match($A209,FD!Q:Q,0)),index(DK!H:H,match($A209,DK!G:G,0)))</f>
        <v>OKC</v>
      </c>
      <c r="C209" s="25" t="str">
        <f t="array" ref="C209">iferror(index(FD!S:S,match($A209,FD!Q:Q,0)),index(DK!I:I,match($A209,DK!G:G,0)))</f>
        <v>SAC</v>
      </c>
      <c r="D209" s="28">
        <f t="array" ref="D209">((index(Pace!$B$2:$B$31,match($B209,Pace!$A$2:$A$31,0))*index(Pace!$B$2:$B$31,match($C209,Pace!$A$2:$A$31,0)))/Pace!$B$32)*1.025</f>
        <v>96.3102024</v>
      </c>
      <c r="E209" s="29">
        <f t="array" ref="E209">if(iferror(match($A209,Ghosts!A:A,0),0)&gt;0,0.18,((index(EPS!P:P,match($A209,EPS!A:A,0))*index(EPS!O:O,match($A209,EPS!A:A,0)))+(0.18*300))/(300+index(EPS!O:O,match($A209,EPS!A:A,0))))</f>
        <v>0.1247731827</v>
      </c>
      <c r="F209" s="30">
        <v>18.0</v>
      </c>
      <c r="G209" s="33"/>
      <c r="H209" s="34">
        <f t="shared" si="2"/>
        <v>10.110214</v>
      </c>
      <c r="I209" s="35" t="str">
        <f t="array" ref="I209">iferror(index(DK!A:A,match($A209,DK!G:G,0)),"")</f>
        <v>PF/C</v>
      </c>
      <c r="J209" s="36">
        <f t="array" ref="J209">iferror(index(DK!C:C,match($A209,DK!G:G,0)),"")</f>
        <v>3000</v>
      </c>
      <c r="K209" s="28">
        <f t="array" ref="K209">iferror(if(or(H209=0,H209=""),"",(H209/index(DK!C:C,match(A209,DK!G:G,0))*1000)),"")</f>
        <v>3.370071335</v>
      </c>
      <c r="L209" s="28">
        <f t="array" ref="L209">iferror(if(or(H209="",H209=0),"",((H209^sqrt(3))/index(DK!C:C,match(A209,DK!G:G,0)))*100),"")</f>
        <v>1.833051718</v>
      </c>
      <c r="M209" s="34">
        <f t="shared" si="3"/>
        <v>10.00663719</v>
      </c>
      <c r="N209" s="35" t="str">
        <f t="array" ref="N209">iferror(index(FD!B:B,match($A209,FD!Q:Q,0)),"")</f>
        <v>PF</v>
      </c>
      <c r="O209" s="36">
        <f t="array" ref="O209">iferror(index(FD!H:H,match($A209,FD!Q:Q,0)),"")</f>
        <v>3000</v>
      </c>
      <c r="P209" s="28">
        <f t="array" ref="P209">iferror(if(or(M209=0,M209=""),"",(M209/index(FD!H:H,match(A209,FD!Q:Q,0))*1000)),"")</f>
        <v>3.335545728</v>
      </c>
      <c r="Q209" s="37">
        <f t="array" ref="Q209">iferror(if(or(M209="",M209=0),"",((M209^sqrt(3))/index(FD!H:H,match(A209,FD!Q:Q,0)))*100),"")</f>
        <v>1.800647281</v>
      </c>
      <c r="R209" s="38">
        <f t="shared" si="4"/>
        <v>4.211349489</v>
      </c>
      <c r="S209" s="39">
        <f t="array" ref="S209">if(R209="","", if(index(Index_of_Stuff!J:J,match(B209,Index_of_Stuff!F:F,0))&gt;0,(D209-index(Index_of_Stuff!J:J,match(B209,Index_of_Stuff!F:F,0)))*(R209/index(Index_of_Stuff!I:I,match(B209,Index_of_Stuff!F:F,0))),(D209/index(Index_of_Stuff!I:I,match(B209,Index_of_Stuff!F:F,0)))*R209))</f>
        <v>3.705996189</v>
      </c>
      <c r="T209" s="40">
        <f t="array" ref="T209">if(or($F209=0,$F209=""),"", iferror(index(EPS!B:B,match($A209,EPS!$A:$A,0)),index(Ghosts!B:B,match($A209,Ghosts!$A:$A,0)))*($S209/(($F209/48)*$D209)/$E209))</f>
        <v>0.0226158464</v>
      </c>
      <c r="U209" s="40">
        <f t="array" ref="U209">if(or($F209=0,$F209=""),"", iferror(index(EPS!D:D,match($A209,EPS!$A:$A,0)),index(Ghosts!D:D,match($A209,Ghosts!$A:$A,0)))*($S209/(($F209/48)*$D209)/$E209))</f>
        <v>0.01694132494</v>
      </c>
      <c r="V209" s="40">
        <f t="array" ref="V209">if(or($F209=0,$F209=""),"", iferror(index(EPS!F:F,match($A209,EPS!$A:$A,0)),index(Ghosts!F:F,match($A209,Ghosts!$A:$A,0)))*($S209/(($F209/48)*$D209)/$E209))</f>
        <v>0.01085560627</v>
      </c>
      <c r="W209" s="40">
        <f t="array" ref="W209">if(or($F209=0,$F209=""),"", iferror(index(EPS!M:M,match($A209,EPS!$A:$A,0)),index(Ghosts!M:M,match($A209,Ghosts!$A:$A,0)))*($S209/(($F209/48)*$D209)/$E209))</f>
        <v>0.01044440906</v>
      </c>
      <c r="X209" s="39">
        <f t="shared" si="5"/>
        <v>3.978564775</v>
      </c>
      <c r="Y209" s="41">
        <f t="array" ref="Y209">if(or(F209=0,F209=""),"",((iferror(index(EPS!H:H,match(A209,EPS!A:A,0)),index(Ghosts!H:H,match(A209,Ghosts!A:A,0)))*1.25)+(iferror(index(EPS!I:I,match(A209,EPS!A:A,0)),index(Ghosts!I:I,match(A209,Ghosts!A:A,0)))*1.25)+(iferror(index(EPS!J:J,match(A209,EPS!A:A,0)),index(Ghosts!J:J,match(A209,Ghosts!A:A,0)))*1.5)+(iferror(index(EPS!K:K,match(A209,EPS!A:A,0)),index(Ghosts!K:K,match(A209,Ghosts!A:A,0)))*2)+(iferror(index(EPS!L:L,match(A209,EPS!A:A,0)),index(Ghosts!L:L,match(A209,Ghosts!A:A,0)))*2))*D209*(F209/48))</f>
        <v>6.131649229</v>
      </c>
      <c r="Z209" s="41">
        <f t="shared" si="6"/>
        <v>3.484028728</v>
      </c>
      <c r="AA209" s="41">
        <f t="array" ref="AA209">if(or(F209=0,F209=""),"",((iferror(index(EPS!H:H,match(A209,EPS!A:A,0)),index(Ghosts!H:H,match(A209,Ghosts!A:A,0)))*1.2)+(iferror(index(EPS!I:I,match(A209,EPS!A:A,0)),index(Ghosts!I:I,match(A209,Ghosts!A:A,0)))*1.2)+(iferror(index(EPS!J:J,match(A209,EPS!A:A,0)),index(Ghosts!J:J,match(A209,Ghosts!A:A,0)))*1.5)+(iferror(index(EPS!K:K,match(A209,EPS!A:A,0)),index(Ghosts!K:K,match(A209,Ghosts!A:A,0)))*3)+(iferror(index(EPS!L:L,match(A209,EPS!A:A,0)),index(Ghosts!L:L,match(A209,Ghosts!A:A,0)))*3))*D209*(F209/48))</f>
        <v>6.522608457</v>
      </c>
      <c r="AB209" s="42">
        <f t="shared" ref="AB209:AF209" si="213">if(iferror(search(AB$1,$I209),0)&gt;0,1,0)</f>
        <v>0</v>
      </c>
      <c r="AC209" s="42">
        <f t="shared" si="213"/>
        <v>0</v>
      </c>
      <c r="AD209" s="42">
        <f t="shared" si="213"/>
        <v>0</v>
      </c>
      <c r="AE209" s="42">
        <f t="shared" si="213"/>
        <v>1</v>
      </c>
      <c r="AF209" s="42">
        <f t="shared" si="213"/>
        <v>1</v>
      </c>
      <c r="AG209" s="25"/>
      <c r="AH209" s="25"/>
      <c r="AI209" s="25"/>
      <c r="AJ209" s="25"/>
      <c r="AK209" s="25"/>
      <c r="AL209" s="25"/>
    </row>
    <row r="210">
      <c r="A210" s="26" t="s">
        <v>337</v>
      </c>
      <c r="B210" s="25" t="str">
        <f t="array" ref="B210">iferror(index(FD!R:R,match($A210,FD!Q:Q,0)),index(DK!H:H,match($A210,DK!G:G,0)))</f>
        <v>OKC</v>
      </c>
      <c r="C210" s="25" t="str">
        <f t="array" ref="C210">iferror(index(FD!S:S,match($A210,FD!Q:Q,0)),index(DK!I:I,match($A210,DK!G:G,0)))</f>
        <v>SAC</v>
      </c>
      <c r="D210" s="28">
        <f t="array" ref="D210">((index(Pace!$B$2:$B$31,match($B210,Pace!$A$2:$A$31,0))*index(Pace!$B$2:$B$31,match($C210,Pace!$A$2:$A$31,0)))/Pace!$B$32)*1.025</f>
        <v>96.3102024</v>
      </c>
      <c r="E210" s="29">
        <f t="array" ref="E210">if(iferror(match($A210,Ghosts!A:A,0),0)&gt;0,0.18,((index(EPS!P:P,match($A210,EPS!A:A,0))*index(EPS!O:O,match($A210,EPS!A:A,0)))+(0.18*300))/(300+index(EPS!O:O,match($A210,EPS!A:A,0))))</f>
        <v>0.1423047489</v>
      </c>
      <c r="F210" s="30">
        <v>15.0</v>
      </c>
      <c r="G210" s="33"/>
      <c r="H210" s="34">
        <f t="shared" si="2"/>
        <v>9.582789545</v>
      </c>
      <c r="I210" s="35" t="str">
        <f t="array" ref="I210">iferror(index(DK!A:A,match($A210,DK!G:G,0)),"")</f>
        <v>SG/SF</v>
      </c>
      <c r="J210" s="36">
        <f t="array" ref="J210">iferror(index(DK!C:C,match($A210,DK!G:G,0)),"")</f>
        <v>3000</v>
      </c>
      <c r="K210" s="28">
        <f t="array" ref="K210">iferror(if(or(H210=0,H210=""),"",(H210/index(DK!C:C,match(A210,DK!G:G,0))*1000)),"")</f>
        <v>3.194263182</v>
      </c>
      <c r="L210" s="28">
        <f t="array" ref="L210">iferror(if(or(H210="",H210=0),"",((H210^sqrt(3))/index(DK!C:C,match(A210,DK!G:G,0)))*100),"")</f>
        <v>1.670600744</v>
      </c>
      <c r="M210" s="34">
        <f t="shared" si="3"/>
        <v>9.451382456</v>
      </c>
      <c r="N210" s="35" t="str">
        <f t="array" ref="N210">iferror(index(FD!B:B,match($A210,FD!Q:Q,0)),"")</f>
        <v>SG</v>
      </c>
      <c r="O210" s="36">
        <f t="array" ref="O210">iferror(index(FD!H:H,match($A210,FD!Q:Q,0)),"")</f>
        <v>3000</v>
      </c>
      <c r="P210" s="28">
        <f t="array" ref="P210">iferror(if(or(M210=0,M210=""),"",(M210/index(FD!H:H,match(A210,FD!Q:Q,0))*1000)),"")</f>
        <v>3.150460819</v>
      </c>
      <c r="Q210" s="37">
        <f t="array" ref="Q210">iferror(if(or(M210="",M210=0),"",((M210^sqrt(3))/index(FD!H:H,match(A210,FD!Q:Q,0)))*100),"")</f>
        <v>1.6311212</v>
      </c>
      <c r="R210" s="38">
        <f t="shared" si="4"/>
        <v>4.06621796</v>
      </c>
      <c r="S210" s="39">
        <f t="array" ref="S210">if(R210="","", if(index(Index_of_Stuff!J:J,match(B210,Index_of_Stuff!F:F,0))&gt;0,(D210-index(Index_of_Stuff!J:J,match(B210,Index_of_Stuff!F:F,0)))*(R210/index(Index_of_Stuff!I:I,match(B210,Index_of_Stuff!F:F,0))),(D210/index(Index_of_Stuff!I:I,match(B210,Index_of_Stuff!F:F,0)))*R210))</f>
        <v>3.578280146</v>
      </c>
      <c r="T210" s="40">
        <f t="array" ref="T210">if(or($F210=0,$F210=""),"", iferror(index(EPS!B:B,match($A210,EPS!$A:$A,0)),index(Ghosts!B:B,match($A210,Ghosts!$A:$A,0)))*($S210/(($F210/48)*$D210)/$E210))</f>
        <v>0.02339325525</v>
      </c>
      <c r="U210" s="40">
        <f t="array" ref="U210">if(or($F210=0,$F210=""),"", iferror(index(EPS!D:D,match($A210,EPS!$A:$A,0)),index(Ghosts!D:D,match($A210,Ghosts!$A:$A,0)))*($S210/(($F210/48)*$D210)/$E210))</f>
        <v>0.03341893607</v>
      </c>
      <c r="V210" s="40">
        <f t="array" ref="V210">if(or($F210=0,$F210=""),"", iferror(index(EPS!F:F,match($A210,EPS!$A:$A,0)),index(Ghosts!F:F,match($A210,Ghosts!$A:$A,0)))*($S210/(($F210/48)*$D210)/$E210))</f>
        <v>0.02005136164</v>
      </c>
      <c r="W210" s="40">
        <f t="array" ref="W210">if(or($F210=0,$F210=""),"", iferror(index(EPS!M:M,match($A210,EPS!$A:$A,0)),index(Ghosts!M:M,match($A210,Ghosts!$A:$A,0)))*($S210/(($F210/48)*$D210)/$E210))</f>
        <v>0.01821332016</v>
      </c>
      <c r="X210" s="39">
        <f t="shared" si="5"/>
        <v>5.257859518</v>
      </c>
      <c r="Y210" s="41">
        <f t="array" ref="Y210">if(or(F210=0,F210=""),"",((iferror(index(EPS!H:H,match(A210,EPS!A:A,0)),index(Ghosts!H:H,match(A210,Ghosts!A:A,0)))*1.25)+(iferror(index(EPS!I:I,match(A210,EPS!A:A,0)),index(Ghosts!I:I,match(A210,Ghosts!A:A,0)))*1.25)+(iferror(index(EPS!J:J,match(A210,EPS!A:A,0)),index(Ghosts!J:J,match(A210,Ghosts!A:A,0)))*1.5)+(iferror(index(EPS!K:K,match(A210,EPS!A:A,0)),index(Ghosts!K:K,match(A210,Ghosts!A:A,0)))*2)+(iferror(index(EPS!L:L,match(A210,EPS!A:A,0)),index(Ghosts!L:L,match(A210,Ghosts!A:A,0)))*2))*D210*(F210/48))</f>
        <v>4.324930026</v>
      </c>
      <c r="Z210" s="41">
        <f t="shared" si="6"/>
        <v>4.480873105</v>
      </c>
      <c r="AA210" s="41">
        <f t="array" ref="AA210">if(or(F210=0,F210=""),"",((iferror(index(EPS!H:H,match(A210,EPS!A:A,0)),index(Ghosts!H:H,match(A210,Ghosts!A:A,0)))*1.2)+(iferror(index(EPS!I:I,match(A210,EPS!A:A,0)),index(Ghosts!I:I,match(A210,Ghosts!A:A,0)))*1.2)+(iferror(index(EPS!J:J,match(A210,EPS!A:A,0)),index(Ghosts!J:J,match(A210,Ghosts!A:A,0)))*1.5)+(iferror(index(EPS!K:K,match(A210,EPS!A:A,0)),index(Ghosts!K:K,match(A210,Ghosts!A:A,0)))*3)+(iferror(index(EPS!L:L,match(A210,EPS!A:A,0)),index(Ghosts!L:L,match(A210,Ghosts!A:A,0)))*3))*D210*(F210/48))</f>
        <v>4.970509352</v>
      </c>
      <c r="AB210" s="42">
        <f t="shared" ref="AB210:AF210" si="214">if(iferror(search(AB$1,$I210),0)&gt;0,1,0)</f>
        <v>0</v>
      </c>
      <c r="AC210" s="42">
        <f t="shared" si="214"/>
        <v>1</v>
      </c>
      <c r="AD210" s="42">
        <f t="shared" si="214"/>
        <v>1</v>
      </c>
      <c r="AE210" s="42">
        <f t="shared" si="214"/>
        <v>0</v>
      </c>
      <c r="AF210" s="42">
        <f t="shared" si="214"/>
        <v>0</v>
      </c>
      <c r="AG210" s="25"/>
      <c r="AH210" s="25"/>
      <c r="AI210" s="25"/>
      <c r="AJ210" s="25"/>
      <c r="AK210" s="25"/>
      <c r="AL210" s="25"/>
    </row>
    <row r="211">
      <c r="A211" s="26" t="s">
        <v>340</v>
      </c>
      <c r="B211" s="25" t="str">
        <f t="array" ref="B211">iferror(index(FD!R:R,match($A211,FD!Q:Q,0)),index(DK!H:H,match($A211,DK!G:G,0)))</f>
        <v>OKC</v>
      </c>
      <c r="C211" s="25" t="str">
        <f t="array" ref="C211">iferror(index(FD!S:S,match($A211,FD!Q:Q,0)),index(DK!I:I,match($A211,DK!G:G,0)))</f>
        <v>SAC</v>
      </c>
      <c r="D211" s="28">
        <f t="array" ref="D211">((index(Pace!$B$2:$B$31,match($B211,Pace!$A$2:$A$31,0))*index(Pace!$B$2:$B$31,match($C211,Pace!$A$2:$A$31,0)))/Pace!$B$32)*1.025</f>
        <v>96.3102024</v>
      </c>
      <c r="E211" s="29">
        <f t="array" ref="E211">if(iferror(match($A211,Ghosts!A:A,0),0)&gt;0,0.18,((index(EPS!P:P,match($A211,EPS!A:A,0))*index(EPS!O:O,match($A211,EPS!A:A,0)))+(0.18*300))/(300+index(EPS!O:O,match($A211,EPS!A:A,0))))</f>
        <v>0.1713442623</v>
      </c>
      <c r="F211" s="30">
        <v>2.0</v>
      </c>
      <c r="G211" s="33"/>
      <c r="H211" s="34">
        <f t="shared" si="2"/>
        <v>1.37335138</v>
      </c>
      <c r="I211" s="35" t="str">
        <f t="array" ref="I211">iferror(index(DK!A:A,match($A211,DK!G:G,0)),"")</f>
        <v>SG/SF</v>
      </c>
      <c r="J211" s="36">
        <f t="array" ref="J211">iferror(index(DK!C:C,match($A211,DK!G:G,0)),"")</f>
        <v>3000</v>
      </c>
      <c r="K211" s="28">
        <f t="array" ref="K211">iferror(if(or(H211=0,H211=""),"",(H211/index(DK!C:C,match(A211,DK!G:G,0))*1000)),"")</f>
        <v>0.4577837934</v>
      </c>
      <c r="L211" s="28">
        <f t="array" ref="L211">iferror(if(or(H211="",H211=0),"",((H211^sqrt(3))/index(DK!C:C,match(A211,DK!G:G,0)))*100),"")</f>
        <v>0.05774622452</v>
      </c>
      <c r="M211" s="34">
        <f t="shared" si="3"/>
        <v>1.379771882</v>
      </c>
      <c r="N211" s="35" t="str">
        <f t="array" ref="N211">iferror(index(FD!B:B,match($A211,FD!Q:Q,0)),"")</f>
        <v>SG</v>
      </c>
      <c r="O211" s="36">
        <f t="array" ref="O211">iferror(index(FD!H:H,match($A211,FD!Q:Q,0)),"")</f>
        <v>3000</v>
      </c>
      <c r="P211" s="28">
        <f t="array" ref="P211">iferror(if(or(M211=0,M211=""),"",(M211/index(FD!H:H,match(A211,FD!Q:Q,0))*1000)),"")</f>
        <v>0.4599239606</v>
      </c>
      <c r="Q211" s="37">
        <f t="array" ref="Q211">iferror(if(or(M211="",M211=0),"",((M211^sqrt(3))/index(FD!H:H,match(A211,FD!Q:Q,0)))*100),"")</f>
        <v>0.05821462112</v>
      </c>
      <c r="R211" s="38">
        <f t="shared" si="4"/>
        <v>0.6700853051</v>
      </c>
      <c r="S211" s="39">
        <f t="array" ref="S211">if(R211="","", if(index(Index_of_Stuff!J:J,match(B211,Index_of_Stuff!F:F,0))&gt;0,(D211-index(Index_of_Stuff!J:J,match(B211,Index_of_Stuff!F:F,0)))*(R211/index(Index_of_Stuff!I:I,match(B211,Index_of_Stuff!F:F,0))),(D211/index(Index_of_Stuff!I:I,match(B211,Index_of_Stuff!F:F,0)))*R211))</f>
        <v>0.589676443</v>
      </c>
      <c r="T211" s="40">
        <f t="array" ref="T211">if(or($F211=0,$F211=""),"", iferror(index(EPS!B:B,match($A211,EPS!$A:$A,0)),index(Ghosts!B:B,match($A211,Ghosts!$A:$A,0)))*($S211/(($F211/48)*$D211)/$E211))</f>
        <v>0.04425199557</v>
      </c>
      <c r="U211" s="40">
        <f t="array" ref="U211">if(or($F211=0,$F211=""),"", iferror(index(EPS!D:D,match($A211,EPS!$A:$A,0)),index(Ghosts!D:D,match($A211,Ghosts!$A:$A,0)))*($S211/(($F211/48)*$D211)/$E211))</f>
        <v>0.01638009914</v>
      </c>
      <c r="V211" s="40">
        <f t="array" ref="V211">if(or($F211=0,$F211=""),"", iferror(index(EPS!F:F,match($A211,EPS!$A:$A,0)),index(Ghosts!F:F,match($A211,Ghosts!$A:$A,0)))*($S211/(($F211/48)*$D211)/$E211))</f>
        <v>0.02795765612</v>
      </c>
      <c r="W211" s="40">
        <f t="array" ref="W211">if(or($F211=0,$F211=""),"", iferror(index(EPS!M:M,match($A211,EPS!$A:$A,0)),index(Ghosts!M:M,match($A211,Ghosts!$A:$A,0)))*($S211/(($F211/48)*$D211)/$E211))</f>
        <v>0.02426998982</v>
      </c>
      <c r="X211" s="39">
        <f t="shared" si="5"/>
        <v>0.6487174302</v>
      </c>
      <c r="Y211" s="41">
        <f t="array" ref="Y211">if(or(F211=0,F211=""),"",((iferror(index(EPS!H:H,match(A211,EPS!A:A,0)),index(Ghosts!H:H,match(A211,Ghosts!A:A,0)))*1.25)+(iferror(index(EPS!I:I,match(A211,EPS!A:A,0)),index(Ghosts!I:I,match(A211,Ghosts!A:A,0)))*1.25)+(iferror(index(EPS!J:J,match(A211,EPS!A:A,0)),index(Ghosts!J:J,match(A211,Ghosts!A:A,0)))*1.5)+(iferror(index(EPS!K:K,match(A211,EPS!A:A,0)),index(Ghosts!K:K,match(A211,Ghosts!A:A,0)))*2)+(iferror(index(EPS!L:L,match(A211,EPS!A:A,0)),index(Ghosts!L:L,match(A211,Ghosts!A:A,0)))*2))*D211*(F211/48))</f>
        <v>0.7246339499</v>
      </c>
      <c r="Z211" s="41">
        <f t="shared" si="6"/>
        <v>0.567154549</v>
      </c>
      <c r="AA211" s="41">
        <f t="array" ref="AA211">if(or(F211=0,F211=""),"",((iferror(index(EPS!H:H,match(A211,EPS!A:A,0)),index(Ghosts!H:H,match(A211,Ghosts!A:A,0)))*1.2)+(iferror(index(EPS!I:I,match(A211,EPS!A:A,0)),index(Ghosts!I:I,match(A211,Ghosts!A:A,0)))*1.2)+(iferror(index(EPS!J:J,match(A211,EPS!A:A,0)),index(Ghosts!J:J,match(A211,Ghosts!A:A,0)))*1.5)+(iferror(index(EPS!K:K,match(A211,EPS!A:A,0)),index(Ghosts!K:K,match(A211,Ghosts!A:A,0)))*3)+(iferror(index(EPS!L:L,match(A211,EPS!A:A,0)),index(Ghosts!L:L,match(A211,Ghosts!A:A,0)))*3))*D211*(F211/48))</f>
        <v>0.8126173327</v>
      </c>
      <c r="AB211" s="42">
        <f t="shared" ref="AB211:AF211" si="215">if(iferror(search(AB$1,$I211),0)&gt;0,1,0)</f>
        <v>0</v>
      </c>
      <c r="AC211" s="42">
        <f t="shared" si="215"/>
        <v>1</v>
      </c>
      <c r="AD211" s="42">
        <f t="shared" si="215"/>
        <v>1</v>
      </c>
      <c r="AE211" s="42">
        <f t="shared" si="215"/>
        <v>0</v>
      </c>
      <c r="AF211" s="42">
        <f t="shared" si="215"/>
        <v>0</v>
      </c>
      <c r="AG211" s="25"/>
      <c r="AH211" s="25"/>
      <c r="AI211" s="25"/>
      <c r="AJ211" s="25"/>
      <c r="AK211" s="25"/>
      <c r="AL211" s="25"/>
    </row>
    <row r="212">
      <c r="A212" s="26" t="s">
        <v>341</v>
      </c>
      <c r="B212" s="25" t="str">
        <f t="array" ref="B212">iferror(index(FD!R:R,match($A212,FD!Q:Q,0)),index(DK!H:H,match($A212,DK!G:G,0)))</f>
        <v>OKC</v>
      </c>
      <c r="C212" s="25" t="str">
        <f t="array" ref="C212">iferror(index(FD!S:S,match($A212,FD!Q:Q,0)),index(DK!I:I,match($A212,DK!G:G,0)))</f>
        <v>SAC</v>
      </c>
      <c r="D212" s="28">
        <f t="array" ref="D212">((index(Pace!$B$2:$B$31,match($B212,Pace!$A$2:$A$31,0))*index(Pace!$B$2:$B$31,match($C212,Pace!$A$2:$A$31,0)))/Pace!$B$32)*1.025</f>
        <v>96.3102024</v>
      </c>
      <c r="E212" s="29">
        <f t="array" ref="E212">if(iferror(match($A212,Ghosts!A:A,0),0)&gt;0,0.18,((index(EPS!P:P,match($A212,EPS!A:A,0))*index(EPS!O:O,match($A212,EPS!A:A,0)))+(0.18*300))/(300+index(EPS!O:O,match($A212,EPS!A:A,0))))</f>
        <v>0.1783911672</v>
      </c>
      <c r="F212" s="30">
        <v>0.0</v>
      </c>
      <c r="G212" s="33"/>
      <c r="H212" s="34" t="str">
        <f t="shared" si="2"/>
        <v/>
      </c>
      <c r="I212" s="35" t="str">
        <f t="array" ref="I212">iferror(index(DK!A:A,match($A212,DK!G:G,0)),"")</f>
        <v>C</v>
      </c>
      <c r="J212" s="36">
        <f t="array" ref="J212">iferror(index(DK!C:C,match($A212,DK!G:G,0)),"")</f>
        <v>3000</v>
      </c>
      <c r="K212" s="28" t="str">
        <f t="array" ref="K212">iferror(if(or(H212=0,H212=""),"",(H212/index(DK!C:C,match(A212,DK!G:G,0))*1000)),"")</f>
        <v/>
      </c>
      <c r="L212" s="28" t="str">
        <f t="array" ref="L212">iferror(if(or(H212="",H212=0),"",((H212^sqrt(3))/index(DK!C:C,match(A212,DK!G:G,0)))*100),"")</f>
        <v/>
      </c>
      <c r="M212" s="34" t="str">
        <f t="shared" si="3"/>
        <v/>
      </c>
      <c r="N212" s="35" t="str">
        <f t="array" ref="N212">iferror(index(FD!B:B,match($A212,FD!Q:Q,0)),"")</f>
        <v>C</v>
      </c>
      <c r="O212" s="36">
        <f t="array" ref="O212">iferror(index(FD!H:H,match($A212,FD!Q:Q,0)),"")</f>
        <v>3000</v>
      </c>
      <c r="P212" s="28" t="str">
        <f t="array" ref="P212">iferror(if(or(M212=0,M212=""),"",(M212/index(FD!H:H,match(A212,FD!Q:Q,0))*1000)),"")</f>
        <v/>
      </c>
      <c r="Q212" s="37" t="str">
        <f t="array" ref="Q212">iferror(if(or(M212="",M212=0),"",((M212^sqrt(3))/index(FD!H:H,match(A212,FD!Q:Q,0)))*100),"")</f>
        <v/>
      </c>
      <c r="R212" s="38" t="str">
        <f t="shared" si="4"/>
        <v/>
      </c>
      <c r="S212" s="39" t="str">
        <f t="array" ref="S212">if(R212="","", if(index(Index_of_Stuff!J:J,match(B212,Index_of_Stuff!F:F,0))&gt;0,(D212-index(Index_of_Stuff!J:J,match(B212,Index_of_Stuff!F:F,0)))*(R212/index(Index_of_Stuff!I:I,match(B212,Index_of_Stuff!F:F,0))),(D212/index(Index_of_Stuff!I:I,match(B212,Index_of_Stuff!F:F,0)))*R212))</f>
        <v/>
      </c>
      <c r="T212" s="40" t="str">
        <f t="array" ref="T212">if(or($F212=0,$F212=""),"", iferror(index(EPS!B:B,match($A212,EPS!$A:$A,0)),index(Ghosts!B:B,match($A212,Ghosts!$A:$A,0)))*($S212/(($F212/48)*$D212)/$E212))</f>
        <v/>
      </c>
      <c r="U212" s="40" t="str">
        <f t="array" ref="U212">if(or($F212=0,$F212=""),"", iferror(index(EPS!D:D,match($A212,EPS!$A:$A,0)),index(Ghosts!D:D,match($A212,Ghosts!$A:$A,0)))*($S212/(($F212/48)*$D212)/$E212))</f>
        <v/>
      </c>
      <c r="V212" s="40" t="str">
        <f t="array" ref="V212">if(or($F212=0,$F212=""),"", iferror(index(EPS!F:F,match($A212,EPS!$A:$A,0)),index(Ghosts!F:F,match($A212,Ghosts!$A:$A,0)))*($S212/(($F212/48)*$D212)/$E212))</f>
        <v/>
      </c>
      <c r="W212" s="40" t="str">
        <f t="array" ref="W212">if(or($F212=0,$F212=""),"", iferror(index(EPS!M:M,match($A212,EPS!$A:$A,0)),index(Ghosts!M:M,match($A212,Ghosts!$A:$A,0)))*($S212/(($F212/48)*$D212)/$E212))</f>
        <v/>
      </c>
      <c r="X212" s="39" t="str">
        <f t="shared" si="5"/>
        <v/>
      </c>
      <c r="Y212" s="41" t="str">
        <f t="array" ref="Y212">if(or(F212=0,F212=""),"",((iferror(index(EPS!H:H,match(A212,EPS!A:A,0)),index(Ghosts!H:H,match(A212,Ghosts!A:A,0)))*1.25)+(iferror(index(EPS!I:I,match(A212,EPS!A:A,0)),index(Ghosts!I:I,match(A212,Ghosts!A:A,0)))*1.25)+(iferror(index(EPS!J:J,match(A212,EPS!A:A,0)),index(Ghosts!J:J,match(A212,Ghosts!A:A,0)))*1.5)+(iferror(index(EPS!K:K,match(A212,EPS!A:A,0)),index(Ghosts!K:K,match(A212,Ghosts!A:A,0)))*2)+(iferror(index(EPS!L:L,match(A212,EPS!A:A,0)),index(Ghosts!L:L,match(A212,Ghosts!A:A,0)))*2))*D212*(F212/48))</f>
        <v/>
      </c>
      <c r="Z212" s="41" t="str">
        <f t="shared" si="6"/>
        <v/>
      </c>
      <c r="AA212" s="41" t="str">
        <f t="array" ref="AA212">if(or(F212=0,F212=""),"",((iferror(index(EPS!H:H,match(A212,EPS!A:A,0)),index(Ghosts!H:H,match(A212,Ghosts!A:A,0)))*1.2)+(iferror(index(EPS!I:I,match(A212,EPS!A:A,0)),index(Ghosts!I:I,match(A212,Ghosts!A:A,0)))*1.2)+(iferror(index(EPS!J:J,match(A212,EPS!A:A,0)),index(Ghosts!J:J,match(A212,Ghosts!A:A,0)))*1.5)+(iferror(index(EPS!K:K,match(A212,EPS!A:A,0)),index(Ghosts!K:K,match(A212,Ghosts!A:A,0)))*3)+(iferror(index(EPS!L:L,match(A212,EPS!A:A,0)),index(Ghosts!L:L,match(A212,Ghosts!A:A,0)))*3))*D212*(F212/48))</f>
        <v/>
      </c>
      <c r="AB212" s="42">
        <f t="shared" ref="AB212:AF212" si="216">if(iferror(search(AB$1,$I212),0)&gt;0,1,0)</f>
        <v>0</v>
      </c>
      <c r="AC212" s="42">
        <f t="shared" si="216"/>
        <v>0</v>
      </c>
      <c r="AD212" s="42">
        <f t="shared" si="216"/>
        <v>0</v>
      </c>
      <c r="AE212" s="42">
        <f t="shared" si="216"/>
        <v>0</v>
      </c>
      <c r="AF212" s="42">
        <f t="shared" si="216"/>
        <v>1</v>
      </c>
      <c r="AG212" s="25"/>
      <c r="AH212" s="25"/>
      <c r="AI212" s="25"/>
      <c r="AJ212" s="25"/>
      <c r="AK212" s="25"/>
      <c r="AL212" s="25"/>
    </row>
    <row r="213">
      <c r="A213" s="26" t="s">
        <v>342</v>
      </c>
      <c r="B213" s="25" t="str">
        <f t="array" ref="B213">iferror(index(FD!R:R,match($A213,FD!Q:Q,0)),index(DK!H:H,match($A213,DK!G:G,0)))</f>
        <v>OKC</v>
      </c>
      <c r="C213" s="25" t="str">
        <f t="array" ref="C213">iferror(index(FD!S:S,match($A213,FD!Q:Q,0)),index(DK!I:I,match($A213,DK!G:G,0)))</f>
        <v>SAC</v>
      </c>
      <c r="D213" s="28">
        <f t="array" ref="D213">((index(Pace!$B$2:$B$31,match($B213,Pace!$A$2:$A$31,0))*index(Pace!$B$2:$B$31,match($C213,Pace!$A$2:$A$31,0)))/Pace!$B$32)*1.025</f>
        <v>96.3102024</v>
      </c>
      <c r="E213" s="29">
        <f t="array" ref="E213">if(iferror(match($A213,Ghosts!A:A,0),0)&gt;0,0.18,((index(EPS!P:P,match($A213,EPS!A:A,0))*index(EPS!O:O,match($A213,EPS!A:A,0)))+(0.18*300))/(300+index(EPS!O:O,match($A213,EPS!A:A,0))))</f>
        <v>0.18</v>
      </c>
      <c r="F213" s="30">
        <v>0.0</v>
      </c>
      <c r="G213" s="33"/>
      <c r="H213" s="34" t="str">
        <f t="shared" si="2"/>
        <v/>
      </c>
      <c r="I213" s="35" t="str">
        <f t="array" ref="I213">iferror(index(DK!A:A,match($A213,DK!G:G,0)),"")</f>
        <v>SF</v>
      </c>
      <c r="J213" s="36">
        <f t="array" ref="J213">iferror(index(DK!C:C,match($A213,DK!G:G,0)),"")</f>
        <v>3000</v>
      </c>
      <c r="K213" s="28" t="str">
        <f t="array" ref="K213">iferror(if(or(H213=0,H213=""),"",(H213/index(DK!C:C,match(A213,DK!G:G,0))*1000)),"")</f>
        <v/>
      </c>
      <c r="L213" s="28" t="str">
        <f t="array" ref="L213">iferror(if(or(H213="",H213=0),"",((H213^sqrt(3))/index(DK!C:C,match(A213,DK!G:G,0)))*100),"")</f>
        <v/>
      </c>
      <c r="M213" s="34" t="str">
        <f t="shared" si="3"/>
        <v/>
      </c>
      <c r="N213" s="35" t="str">
        <f t="array" ref="N213">iferror(index(FD!B:B,match($A213,FD!Q:Q,0)),"")</f>
        <v>SF</v>
      </c>
      <c r="O213" s="36">
        <f t="array" ref="O213">iferror(index(FD!H:H,match($A213,FD!Q:Q,0)),"")</f>
        <v>3000</v>
      </c>
      <c r="P213" s="28" t="str">
        <f t="array" ref="P213">iferror(if(or(M213=0,M213=""),"",(M213/index(FD!H:H,match(A213,FD!Q:Q,0))*1000)),"")</f>
        <v/>
      </c>
      <c r="Q213" s="37" t="str">
        <f t="array" ref="Q213">iferror(if(or(M213="",M213=0),"",((M213^sqrt(3))/index(FD!H:H,match(A213,FD!Q:Q,0)))*100),"")</f>
        <v/>
      </c>
      <c r="R213" s="38" t="str">
        <f t="shared" si="4"/>
        <v/>
      </c>
      <c r="S213" s="39" t="str">
        <f t="array" ref="S213">if(R213="","", if(index(Index_of_Stuff!J:J,match(B213,Index_of_Stuff!F:F,0))&gt;0,(D213-index(Index_of_Stuff!J:J,match(B213,Index_of_Stuff!F:F,0)))*(R213/index(Index_of_Stuff!I:I,match(B213,Index_of_Stuff!F:F,0))),(D213/index(Index_of_Stuff!I:I,match(B213,Index_of_Stuff!F:F,0)))*R213))</f>
        <v/>
      </c>
      <c r="T213" s="40" t="str">
        <f t="array" ref="T213">if(or($F213=0,$F213=""),"", iferror(index(EPS!B:B,match($A213,EPS!$A:$A,0)),index(Ghosts!B:B,match($A213,Ghosts!$A:$A,0)))*($S213/(($F213/48)*$D213)/$E213))</f>
        <v/>
      </c>
      <c r="U213" s="40" t="str">
        <f t="array" ref="U213">if(or($F213=0,$F213=""),"", iferror(index(EPS!D:D,match($A213,EPS!$A:$A,0)),index(Ghosts!D:D,match($A213,Ghosts!$A:$A,0)))*($S213/(($F213/48)*$D213)/$E213))</f>
        <v/>
      </c>
      <c r="V213" s="40" t="str">
        <f t="array" ref="V213">if(or($F213=0,$F213=""),"", iferror(index(EPS!F:F,match($A213,EPS!$A:$A,0)),index(Ghosts!F:F,match($A213,Ghosts!$A:$A,0)))*($S213/(($F213/48)*$D213)/$E213))</f>
        <v/>
      </c>
      <c r="W213" s="40" t="str">
        <f t="array" ref="W213">if(or($F213=0,$F213=""),"", iferror(index(EPS!M:M,match($A213,EPS!$A:$A,0)),index(Ghosts!M:M,match($A213,Ghosts!$A:$A,0)))*($S213/(($F213/48)*$D213)/$E213))</f>
        <v/>
      </c>
      <c r="X213" s="39" t="str">
        <f t="shared" si="5"/>
        <v/>
      </c>
      <c r="Y213" s="41" t="str">
        <f t="array" ref="Y213">if(or(F213=0,F213=""),"",((iferror(index(EPS!H:H,match(A213,EPS!A:A,0)),index(Ghosts!H:H,match(A213,Ghosts!A:A,0)))*1.25)+(iferror(index(EPS!I:I,match(A213,EPS!A:A,0)),index(Ghosts!I:I,match(A213,Ghosts!A:A,0)))*1.25)+(iferror(index(EPS!J:J,match(A213,EPS!A:A,0)),index(Ghosts!J:J,match(A213,Ghosts!A:A,0)))*1.5)+(iferror(index(EPS!K:K,match(A213,EPS!A:A,0)),index(Ghosts!K:K,match(A213,Ghosts!A:A,0)))*2)+(iferror(index(EPS!L:L,match(A213,EPS!A:A,0)),index(Ghosts!L:L,match(A213,Ghosts!A:A,0)))*2))*D213*(F213/48))</f>
        <v/>
      </c>
      <c r="Z213" s="41" t="str">
        <f t="shared" si="6"/>
        <v/>
      </c>
      <c r="AA213" s="41" t="str">
        <f t="array" ref="AA213">if(or(F213=0,F213=""),"",((iferror(index(EPS!H:H,match(A213,EPS!A:A,0)),index(Ghosts!H:H,match(A213,Ghosts!A:A,0)))*1.2)+(iferror(index(EPS!I:I,match(A213,EPS!A:A,0)),index(Ghosts!I:I,match(A213,Ghosts!A:A,0)))*1.2)+(iferror(index(EPS!J:J,match(A213,EPS!A:A,0)),index(Ghosts!J:J,match(A213,Ghosts!A:A,0)))*1.5)+(iferror(index(EPS!K:K,match(A213,EPS!A:A,0)),index(Ghosts!K:K,match(A213,Ghosts!A:A,0)))*3)+(iferror(index(EPS!L:L,match(A213,EPS!A:A,0)),index(Ghosts!L:L,match(A213,Ghosts!A:A,0)))*3))*D213*(F213/48))</f>
        <v/>
      </c>
      <c r="AB213" s="42">
        <f t="shared" ref="AB213:AF213" si="217">if(iferror(search(AB$1,$I213),0)&gt;0,1,0)</f>
        <v>0</v>
      </c>
      <c r="AC213" s="42">
        <f t="shared" si="217"/>
        <v>0</v>
      </c>
      <c r="AD213" s="42">
        <f t="shared" si="217"/>
        <v>1</v>
      </c>
      <c r="AE213" s="42">
        <f t="shared" si="217"/>
        <v>0</v>
      </c>
      <c r="AF213" s="42">
        <f t="shared" si="217"/>
        <v>0</v>
      </c>
      <c r="AG213" s="25"/>
      <c r="AH213" s="25"/>
      <c r="AI213" s="25"/>
      <c r="AJ213" s="25"/>
      <c r="AK213" s="25"/>
      <c r="AL213" s="25"/>
    </row>
    <row r="214">
      <c r="A214" s="26" t="s">
        <v>339</v>
      </c>
      <c r="B214" s="25" t="str">
        <f t="array" ref="B214">iferror(index(FD!R:R,match($A214,FD!Q:Q,0)),index(DK!H:H,match($A214,DK!G:G,0)))</f>
        <v>OKC</v>
      </c>
      <c r="C214" s="25" t="str">
        <f t="array" ref="C214">iferror(index(FD!S:S,match($A214,FD!Q:Q,0)),index(DK!I:I,match($A214,DK!G:G,0)))</f>
        <v>SAC</v>
      </c>
      <c r="D214" s="28">
        <f t="array" ref="D214">((index(Pace!$B$2:$B$31,match($B214,Pace!$A$2:$A$31,0))*index(Pace!$B$2:$B$31,match($C214,Pace!$A$2:$A$31,0)))/Pace!$B$32)*1.025</f>
        <v>96.3102024</v>
      </c>
      <c r="E214" s="29">
        <f t="array" ref="E214">if(iferror(match($A214,Ghosts!A:A,0),0)&gt;0,0.18,((index(EPS!P:P,match($A214,EPS!A:A,0))*index(EPS!O:O,match($A214,EPS!A:A,0)))+(0.18*300))/(300+index(EPS!O:O,match($A214,EPS!A:A,0))))</f>
        <v>0.1594540338</v>
      </c>
      <c r="F214" s="30">
        <v>0.0</v>
      </c>
      <c r="G214" s="33"/>
      <c r="H214" s="34" t="str">
        <f t="shared" si="2"/>
        <v/>
      </c>
      <c r="I214" s="35" t="str">
        <f t="array" ref="I214">iferror(index(DK!A:A,match($A214,DK!G:G,0)),"")</f>
        <v>SF/PF</v>
      </c>
      <c r="J214" s="36">
        <f t="array" ref="J214">iferror(index(DK!C:C,match($A214,DK!G:G,0)),"")</f>
        <v>3000</v>
      </c>
      <c r="K214" s="28" t="str">
        <f t="array" ref="K214">iferror(if(or(H214=0,H214=""),"",(H214/index(DK!C:C,match(A214,DK!G:G,0))*1000)),"")</f>
        <v/>
      </c>
      <c r="L214" s="28" t="str">
        <f t="array" ref="L214">iferror(if(or(H214="",H214=0),"",((H214^sqrt(3))/index(DK!C:C,match(A214,DK!G:G,0)))*100),"")</f>
        <v/>
      </c>
      <c r="M214" s="34" t="str">
        <f t="shared" si="3"/>
        <v/>
      </c>
      <c r="N214" s="35" t="str">
        <f t="array" ref="N214">iferror(index(FD!B:B,match($A214,FD!Q:Q,0)),"")</f>
        <v>SF</v>
      </c>
      <c r="O214" s="36">
        <f t="array" ref="O214">iferror(index(FD!H:H,match($A214,FD!Q:Q,0)),"")</f>
        <v>3000</v>
      </c>
      <c r="P214" s="28" t="str">
        <f t="array" ref="P214">iferror(if(or(M214=0,M214=""),"",(M214/index(FD!H:H,match(A214,FD!Q:Q,0))*1000)),"")</f>
        <v/>
      </c>
      <c r="Q214" s="37" t="str">
        <f t="array" ref="Q214">iferror(if(or(M214="",M214=0),"",((M214^sqrt(3))/index(FD!H:H,match(A214,FD!Q:Q,0)))*100),"")</f>
        <v/>
      </c>
      <c r="R214" s="38" t="str">
        <f t="shared" si="4"/>
        <v/>
      </c>
      <c r="S214" s="39" t="str">
        <f t="array" ref="S214">if(R214="","", if(index(Index_of_Stuff!J:J,match(B214,Index_of_Stuff!F:F,0))&gt;0,(D214-index(Index_of_Stuff!J:J,match(B214,Index_of_Stuff!F:F,0)))*(R214/index(Index_of_Stuff!I:I,match(B214,Index_of_Stuff!F:F,0))),(D214/index(Index_of_Stuff!I:I,match(B214,Index_of_Stuff!F:F,0)))*R214))</f>
        <v/>
      </c>
      <c r="T214" s="40" t="str">
        <f t="array" ref="T214">if(or($F214=0,$F214=""),"", iferror(index(EPS!B:B,match($A214,EPS!$A:$A,0)),index(Ghosts!B:B,match($A214,Ghosts!$A:$A,0)))*($S214/(($F214/48)*$D214)/$E214))</f>
        <v/>
      </c>
      <c r="U214" s="40" t="str">
        <f t="array" ref="U214">if(or($F214=0,$F214=""),"", iferror(index(EPS!D:D,match($A214,EPS!$A:$A,0)),index(Ghosts!D:D,match($A214,Ghosts!$A:$A,0)))*($S214/(($F214/48)*$D214)/$E214))</f>
        <v/>
      </c>
      <c r="V214" s="40" t="str">
        <f t="array" ref="V214">if(or($F214=0,$F214=""),"", iferror(index(EPS!F:F,match($A214,EPS!$A:$A,0)),index(Ghosts!F:F,match($A214,Ghosts!$A:$A,0)))*($S214/(($F214/48)*$D214)/$E214))</f>
        <v/>
      </c>
      <c r="W214" s="40" t="str">
        <f t="array" ref="W214">if(or($F214=0,$F214=""),"", iferror(index(EPS!M:M,match($A214,EPS!$A:$A,0)),index(Ghosts!M:M,match($A214,Ghosts!$A:$A,0)))*($S214/(($F214/48)*$D214)/$E214))</f>
        <v/>
      </c>
      <c r="X214" s="39" t="str">
        <f t="shared" si="5"/>
        <v/>
      </c>
      <c r="Y214" s="41" t="str">
        <f t="array" ref="Y214">if(or(F214=0,F214=""),"",((iferror(index(EPS!H:H,match(A214,EPS!A:A,0)),index(Ghosts!H:H,match(A214,Ghosts!A:A,0)))*1.25)+(iferror(index(EPS!I:I,match(A214,EPS!A:A,0)),index(Ghosts!I:I,match(A214,Ghosts!A:A,0)))*1.25)+(iferror(index(EPS!J:J,match(A214,EPS!A:A,0)),index(Ghosts!J:J,match(A214,Ghosts!A:A,0)))*1.5)+(iferror(index(EPS!K:K,match(A214,EPS!A:A,0)),index(Ghosts!K:K,match(A214,Ghosts!A:A,0)))*2)+(iferror(index(EPS!L:L,match(A214,EPS!A:A,0)),index(Ghosts!L:L,match(A214,Ghosts!A:A,0)))*2))*D214*(F214/48))</f>
        <v/>
      </c>
      <c r="Z214" s="41" t="str">
        <f t="shared" si="6"/>
        <v/>
      </c>
      <c r="AA214" s="41" t="str">
        <f t="array" ref="AA214">if(or(F214=0,F214=""),"",((iferror(index(EPS!H:H,match(A214,EPS!A:A,0)),index(Ghosts!H:H,match(A214,Ghosts!A:A,0)))*1.2)+(iferror(index(EPS!I:I,match(A214,EPS!A:A,0)),index(Ghosts!I:I,match(A214,Ghosts!A:A,0)))*1.2)+(iferror(index(EPS!J:J,match(A214,EPS!A:A,0)),index(Ghosts!J:J,match(A214,Ghosts!A:A,0)))*1.5)+(iferror(index(EPS!K:K,match(A214,EPS!A:A,0)),index(Ghosts!K:K,match(A214,Ghosts!A:A,0)))*3)+(iferror(index(EPS!L:L,match(A214,EPS!A:A,0)),index(Ghosts!L:L,match(A214,Ghosts!A:A,0)))*3))*D214*(F214/48))</f>
        <v/>
      </c>
      <c r="AB214" s="42">
        <f t="shared" ref="AB214:AF214" si="218">if(iferror(search(AB$1,$I214),0)&gt;0,1,0)</f>
        <v>0</v>
      </c>
      <c r="AC214" s="42">
        <f t="shared" si="218"/>
        <v>0</v>
      </c>
      <c r="AD214" s="42">
        <f t="shared" si="218"/>
        <v>1</v>
      </c>
      <c r="AE214" s="42">
        <f t="shared" si="218"/>
        <v>1</v>
      </c>
      <c r="AF214" s="42">
        <f t="shared" si="218"/>
        <v>0</v>
      </c>
      <c r="AG214" s="25"/>
      <c r="AH214" s="25"/>
      <c r="AI214" s="25"/>
      <c r="AJ214" s="25"/>
      <c r="AK214" s="25"/>
      <c r="AL214" s="25"/>
    </row>
    <row r="215">
      <c r="A215" s="26" t="s">
        <v>343</v>
      </c>
      <c r="B215" s="25" t="str">
        <f t="array" ref="B215">iferror(index(FD!R:R,match($A215,FD!Q:Q,0)),index(DK!H:H,match($A215,DK!G:G,0)))</f>
        <v>OKC</v>
      </c>
      <c r="C215" s="25" t="str">
        <f t="array" ref="C215">iferror(index(FD!S:S,match($A215,FD!Q:Q,0)),index(DK!I:I,match($A215,DK!G:G,0)))</f>
        <v>SAC</v>
      </c>
      <c r="D215" s="28">
        <f t="array" ref="D215">((index(Pace!$B$2:$B$31,match($B215,Pace!$A$2:$A$31,0))*index(Pace!$B$2:$B$31,match($C215,Pace!$A$2:$A$31,0)))/Pace!$B$32)*1.025</f>
        <v>96.3102024</v>
      </c>
      <c r="E215" s="29">
        <f t="array" ref="E215">if(iferror(match($A215,Ghosts!A:A,0),0)&gt;0,0.18,((index(EPS!P:P,match($A215,EPS!A:A,0))*index(EPS!O:O,match($A215,EPS!A:A,0)))+(0.18*300))/(300+index(EPS!O:O,match($A215,EPS!A:A,0))))</f>
        <v>0.124650655</v>
      </c>
      <c r="F215" s="30">
        <v>0.0</v>
      </c>
      <c r="G215" s="33"/>
      <c r="H215" s="34" t="str">
        <f t="shared" si="2"/>
        <v/>
      </c>
      <c r="I215" s="35" t="str">
        <f t="array" ref="I215">iferror(index(DK!A:A,match($A215,DK!G:G,0)),"")</f>
        <v>SG/SF</v>
      </c>
      <c r="J215" s="36">
        <f t="array" ref="J215">iferror(index(DK!C:C,match($A215,DK!G:G,0)),"")</f>
        <v>3000</v>
      </c>
      <c r="K215" s="28" t="str">
        <f t="array" ref="K215">iferror(if(or(H215=0,H215=""),"",(H215/index(DK!C:C,match(A215,DK!G:G,0))*1000)),"")</f>
        <v/>
      </c>
      <c r="L215" s="28" t="str">
        <f t="array" ref="L215">iferror(if(or(H215="",H215=0),"",((H215^sqrt(3))/index(DK!C:C,match(A215,DK!G:G,0)))*100),"")</f>
        <v/>
      </c>
      <c r="M215" s="34" t="str">
        <f t="shared" si="3"/>
        <v/>
      </c>
      <c r="N215" s="35" t="str">
        <f t="array" ref="N215">iferror(index(FD!B:B,match($A215,FD!Q:Q,0)),"")</f>
        <v>SF</v>
      </c>
      <c r="O215" s="36">
        <f t="array" ref="O215">iferror(index(FD!H:H,match($A215,FD!Q:Q,0)),"")</f>
        <v>3000</v>
      </c>
      <c r="P215" s="28" t="str">
        <f t="array" ref="P215">iferror(if(or(M215=0,M215=""),"",(M215/index(FD!H:H,match(A215,FD!Q:Q,0))*1000)),"")</f>
        <v/>
      </c>
      <c r="Q215" s="37" t="str">
        <f t="array" ref="Q215">iferror(if(or(M215="",M215=0),"",((M215^sqrt(3))/index(FD!H:H,match(A215,FD!Q:Q,0)))*100),"")</f>
        <v/>
      </c>
      <c r="R215" s="38" t="str">
        <f t="shared" si="4"/>
        <v/>
      </c>
      <c r="S215" s="39" t="str">
        <f t="array" ref="S215">if(R215="","", if(index(Index_of_Stuff!J:J,match(B215,Index_of_Stuff!F:F,0))&gt;0,(D215-index(Index_of_Stuff!J:J,match(B215,Index_of_Stuff!F:F,0)))*(R215/index(Index_of_Stuff!I:I,match(B215,Index_of_Stuff!F:F,0))),(D215/index(Index_of_Stuff!I:I,match(B215,Index_of_Stuff!F:F,0)))*R215))</f>
        <v/>
      </c>
      <c r="T215" s="40" t="str">
        <f t="array" ref="T215">if(or($F215=0,$F215=""),"", iferror(index(EPS!B:B,match($A215,EPS!$A:$A,0)),index(Ghosts!B:B,match($A215,Ghosts!$A:$A,0)))*($S215/(($F215/48)*$D215)/$E215))</f>
        <v/>
      </c>
      <c r="U215" s="40" t="str">
        <f t="array" ref="U215">if(or($F215=0,$F215=""),"", iferror(index(EPS!D:D,match($A215,EPS!$A:$A,0)),index(Ghosts!D:D,match($A215,Ghosts!$A:$A,0)))*($S215/(($F215/48)*$D215)/$E215))</f>
        <v/>
      </c>
      <c r="V215" s="40" t="str">
        <f t="array" ref="V215">if(or($F215=0,$F215=""),"", iferror(index(EPS!F:F,match($A215,EPS!$A:$A,0)),index(Ghosts!F:F,match($A215,Ghosts!$A:$A,0)))*($S215/(($F215/48)*$D215)/$E215))</f>
        <v/>
      </c>
      <c r="W215" s="40" t="str">
        <f t="array" ref="W215">if(or($F215=0,$F215=""),"", iferror(index(EPS!M:M,match($A215,EPS!$A:$A,0)),index(Ghosts!M:M,match($A215,Ghosts!$A:$A,0)))*($S215/(($F215/48)*$D215)/$E215))</f>
        <v/>
      </c>
      <c r="X215" s="39" t="str">
        <f t="shared" si="5"/>
        <v/>
      </c>
      <c r="Y215" s="41" t="str">
        <f t="array" ref="Y215">if(or(F215=0,F215=""),"",((iferror(index(EPS!H:H,match(A215,EPS!A:A,0)),index(Ghosts!H:H,match(A215,Ghosts!A:A,0)))*1.25)+(iferror(index(EPS!I:I,match(A215,EPS!A:A,0)),index(Ghosts!I:I,match(A215,Ghosts!A:A,0)))*1.25)+(iferror(index(EPS!J:J,match(A215,EPS!A:A,0)),index(Ghosts!J:J,match(A215,Ghosts!A:A,0)))*1.5)+(iferror(index(EPS!K:K,match(A215,EPS!A:A,0)),index(Ghosts!K:K,match(A215,Ghosts!A:A,0)))*2)+(iferror(index(EPS!L:L,match(A215,EPS!A:A,0)),index(Ghosts!L:L,match(A215,Ghosts!A:A,0)))*2))*D215*(F215/48))</f>
        <v/>
      </c>
      <c r="Z215" s="41" t="str">
        <f t="shared" si="6"/>
        <v/>
      </c>
      <c r="AA215" s="41" t="str">
        <f t="array" ref="AA215">if(or(F215=0,F215=""),"",((iferror(index(EPS!H:H,match(A215,EPS!A:A,0)),index(Ghosts!H:H,match(A215,Ghosts!A:A,0)))*1.2)+(iferror(index(EPS!I:I,match(A215,EPS!A:A,0)),index(Ghosts!I:I,match(A215,Ghosts!A:A,0)))*1.2)+(iferror(index(EPS!J:J,match(A215,EPS!A:A,0)),index(Ghosts!J:J,match(A215,Ghosts!A:A,0)))*1.5)+(iferror(index(EPS!K:K,match(A215,EPS!A:A,0)),index(Ghosts!K:K,match(A215,Ghosts!A:A,0)))*3)+(iferror(index(EPS!L:L,match(A215,EPS!A:A,0)),index(Ghosts!L:L,match(A215,Ghosts!A:A,0)))*3))*D215*(F215/48))</f>
        <v/>
      </c>
      <c r="AB215" s="42">
        <f t="shared" ref="AB215:AF215" si="219">if(iferror(search(AB$1,$I215),0)&gt;0,1,0)</f>
        <v>0</v>
      </c>
      <c r="AC215" s="42">
        <f t="shared" si="219"/>
        <v>1</v>
      </c>
      <c r="AD215" s="42">
        <f t="shared" si="219"/>
        <v>1</v>
      </c>
      <c r="AE215" s="42">
        <f t="shared" si="219"/>
        <v>0</v>
      </c>
      <c r="AF215" s="42">
        <f t="shared" si="219"/>
        <v>0</v>
      </c>
      <c r="AG215" s="25"/>
      <c r="AH215" s="25"/>
      <c r="AI215" s="25"/>
      <c r="AJ215" s="25"/>
      <c r="AK215" s="25"/>
      <c r="AL215" s="25"/>
    </row>
    <row r="216">
      <c r="A216" s="26" t="s">
        <v>344</v>
      </c>
      <c r="B216" s="25" t="str">
        <f t="array" ref="B216">iferror(index(FD!R:R,match($A216,FD!Q:Q,0)),index(DK!H:H,match($A216,DK!G:G,0)))</f>
        <v>OKC</v>
      </c>
      <c r="C216" s="25" t="str">
        <f t="array" ref="C216">iferror(index(FD!S:S,match($A216,FD!Q:Q,0)),index(DK!I:I,match($A216,DK!G:G,0)))</f>
        <v>SAC</v>
      </c>
      <c r="D216" s="28">
        <f t="array" ref="D216">((index(Pace!$B$2:$B$31,match($B216,Pace!$A$2:$A$31,0))*index(Pace!$B$2:$B$31,match($C216,Pace!$A$2:$A$31,0)))/Pace!$B$32)*1.025</f>
        <v>96.3102024</v>
      </c>
      <c r="E216" s="29">
        <f t="array" ref="E216">if(iferror(match($A216,Ghosts!A:A,0),0)&gt;0,0.18,((index(EPS!P:P,match($A216,EPS!A:A,0))*index(EPS!O:O,match($A216,EPS!A:A,0)))+(0.18*300))/(300+index(EPS!O:O,match($A216,EPS!A:A,0))))</f>
        <v>0.1407525773</v>
      </c>
      <c r="F216" s="30">
        <v>0.0</v>
      </c>
      <c r="G216" s="33"/>
      <c r="H216" s="34" t="str">
        <f t="shared" si="2"/>
        <v/>
      </c>
      <c r="I216" s="35" t="str">
        <f t="array" ref="I216">iferror(index(DK!A:A,match($A216,DK!G:G,0)),"")</f>
        <v>PF/C</v>
      </c>
      <c r="J216" s="36">
        <f t="array" ref="J216">iferror(index(DK!C:C,match($A216,DK!G:G,0)),"")</f>
        <v>3000</v>
      </c>
      <c r="K216" s="28" t="str">
        <f t="array" ref="K216">iferror(if(or(H216=0,H216=""),"",(H216/index(DK!C:C,match(A216,DK!G:G,0))*1000)),"")</f>
        <v/>
      </c>
      <c r="L216" s="28" t="str">
        <f t="array" ref="L216">iferror(if(or(H216="",H216=0),"",((H216^sqrt(3))/index(DK!C:C,match(A216,DK!G:G,0)))*100),"")</f>
        <v/>
      </c>
      <c r="M216" s="34" t="str">
        <f t="shared" si="3"/>
        <v/>
      </c>
      <c r="N216" s="35" t="str">
        <f t="array" ref="N216">iferror(index(FD!B:B,match($A216,FD!Q:Q,0)),"")</f>
        <v>C</v>
      </c>
      <c r="O216" s="36">
        <f t="array" ref="O216">iferror(index(FD!H:H,match($A216,FD!Q:Q,0)),"")</f>
        <v>3000</v>
      </c>
      <c r="P216" s="28" t="str">
        <f t="array" ref="P216">iferror(if(or(M216=0,M216=""),"",(M216/index(FD!H:H,match(A216,FD!Q:Q,0))*1000)),"")</f>
        <v/>
      </c>
      <c r="Q216" s="37" t="str">
        <f t="array" ref="Q216">iferror(if(or(M216="",M216=0),"",((M216^sqrt(3))/index(FD!H:H,match(A216,FD!Q:Q,0)))*100),"")</f>
        <v/>
      </c>
      <c r="R216" s="38" t="str">
        <f t="shared" si="4"/>
        <v/>
      </c>
      <c r="S216" s="39" t="str">
        <f t="array" ref="S216">if(R216="","", if(index(Index_of_Stuff!J:J,match(B216,Index_of_Stuff!F:F,0))&gt;0,(D216-index(Index_of_Stuff!J:J,match(B216,Index_of_Stuff!F:F,0)))*(R216/index(Index_of_Stuff!I:I,match(B216,Index_of_Stuff!F:F,0))),(D216/index(Index_of_Stuff!I:I,match(B216,Index_of_Stuff!F:F,0)))*R216))</f>
        <v/>
      </c>
      <c r="T216" s="40" t="str">
        <f t="array" ref="T216">if(or($F216=0,$F216=""),"", iferror(index(EPS!B:B,match($A216,EPS!$A:$A,0)),index(Ghosts!B:B,match($A216,Ghosts!$A:$A,0)))*($S216/(($F216/48)*$D216)/$E216))</f>
        <v/>
      </c>
      <c r="U216" s="40" t="str">
        <f t="array" ref="U216">if(or($F216=0,$F216=""),"", iferror(index(EPS!D:D,match($A216,EPS!$A:$A,0)),index(Ghosts!D:D,match($A216,Ghosts!$A:$A,0)))*($S216/(($F216/48)*$D216)/$E216))</f>
        <v/>
      </c>
      <c r="V216" s="40" t="str">
        <f t="array" ref="V216">if(or($F216=0,$F216=""),"", iferror(index(EPS!F:F,match($A216,EPS!$A:$A,0)),index(Ghosts!F:F,match($A216,Ghosts!$A:$A,0)))*($S216/(($F216/48)*$D216)/$E216))</f>
        <v/>
      </c>
      <c r="W216" s="40" t="str">
        <f t="array" ref="W216">if(or($F216=0,$F216=""),"", iferror(index(EPS!M:M,match($A216,EPS!$A:$A,0)),index(Ghosts!M:M,match($A216,Ghosts!$A:$A,0)))*($S216/(($F216/48)*$D216)/$E216))</f>
        <v/>
      </c>
      <c r="X216" s="39" t="str">
        <f t="shared" si="5"/>
        <v/>
      </c>
      <c r="Y216" s="41" t="str">
        <f t="array" ref="Y216">if(or(F216=0,F216=""),"",((iferror(index(EPS!H:H,match(A216,EPS!A:A,0)),index(Ghosts!H:H,match(A216,Ghosts!A:A,0)))*1.25)+(iferror(index(EPS!I:I,match(A216,EPS!A:A,0)),index(Ghosts!I:I,match(A216,Ghosts!A:A,0)))*1.25)+(iferror(index(EPS!J:J,match(A216,EPS!A:A,0)),index(Ghosts!J:J,match(A216,Ghosts!A:A,0)))*1.5)+(iferror(index(EPS!K:K,match(A216,EPS!A:A,0)),index(Ghosts!K:K,match(A216,Ghosts!A:A,0)))*2)+(iferror(index(EPS!L:L,match(A216,EPS!A:A,0)),index(Ghosts!L:L,match(A216,Ghosts!A:A,0)))*2))*D216*(F216/48))</f>
        <v/>
      </c>
      <c r="Z216" s="41" t="str">
        <f t="shared" si="6"/>
        <v/>
      </c>
      <c r="AA216" s="41" t="str">
        <f t="array" ref="AA216">if(or(F216=0,F216=""),"",((iferror(index(EPS!H:H,match(A216,EPS!A:A,0)),index(Ghosts!H:H,match(A216,Ghosts!A:A,0)))*1.2)+(iferror(index(EPS!I:I,match(A216,EPS!A:A,0)),index(Ghosts!I:I,match(A216,Ghosts!A:A,0)))*1.2)+(iferror(index(EPS!J:J,match(A216,EPS!A:A,0)),index(Ghosts!J:J,match(A216,Ghosts!A:A,0)))*1.5)+(iferror(index(EPS!K:K,match(A216,EPS!A:A,0)),index(Ghosts!K:K,match(A216,Ghosts!A:A,0)))*3)+(iferror(index(EPS!L:L,match(A216,EPS!A:A,0)),index(Ghosts!L:L,match(A216,Ghosts!A:A,0)))*3))*D216*(F216/48))</f>
        <v/>
      </c>
      <c r="AB216" s="42">
        <f t="shared" ref="AB216:AF216" si="220">if(iferror(search(AB$1,$I216),0)&gt;0,1,0)</f>
        <v>0</v>
      </c>
      <c r="AC216" s="42">
        <f t="shared" si="220"/>
        <v>0</v>
      </c>
      <c r="AD216" s="42">
        <f t="shared" si="220"/>
        <v>0</v>
      </c>
      <c r="AE216" s="42">
        <f t="shared" si="220"/>
        <v>1</v>
      </c>
      <c r="AF216" s="42">
        <f t="shared" si="220"/>
        <v>1</v>
      </c>
      <c r="AG216" s="25"/>
      <c r="AH216" s="25"/>
      <c r="AI216" s="25"/>
      <c r="AJ216" s="25"/>
      <c r="AK216" s="25"/>
      <c r="AL216" s="25"/>
    </row>
    <row r="217">
      <c r="A217" s="26" t="s">
        <v>345</v>
      </c>
      <c r="B217" s="25" t="str">
        <f t="array" ref="B217">iferror(index(FD!R:R,match($A217,FD!Q:Q,0)),index(DK!H:H,match($A217,DK!G:G,0)))</f>
        <v>OKC</v>
      </c>
      <c r="C217" s="25" t="str">
        <f t="array" ref="C217">iferror(index(FD!S:S,match($A217,FD!Q:Q,0)),index(DK!I:I,match($A217,DK!G:G,0)))</f>
        <v>SAC</v>
      </c>
      <c r="D217" s="28">
        <f t="array" ref="D217">((index(Pace!$B$2:$B$31,match($B217,Pace!$A$2:$A$31,0))*index(Pace!$B$2:$B$31,match($C217,Pace!$A$2:$A$31,0)))/Pace!$B$32)*1.025</f>
        <v>96.3102024</v>
      </c>
      <c r="E217" s="29">
        <f t="array" ref="E217">if(iferror(match($A217,Ghosts!A:A,0),0)&gt;0,0.18,((index(EPS!P:P,match($A217,EPS!A:A,0))*index(EPS!O:O,match($A217,EPS!A:A,0)))+(0.18*300))/(300+index(EPS!O:O,match($A217,EPS!A:A,0))))</f>
        <v>0.18</v>
      </c>
      <c r="F217" s="30">
        <v>0.0</v>
      </c>
      <c r="G217" s="33"/>
      <c r="H217" s="34" t="str">
        <f t="shared" si="2"/>
        <v/>
      </c>
      <c r="I217" s="35" t="str">
        <f t="array" ref="I217">iferror(index(DK!A:A,match($A217,DK!G:G,0)),"")</f>
        <v>PG/SG</v>
      </c>
      <c r="J217" s="36">
        <f t="array" ref="J217">iferror(index(DK!C:C,match($A217,DK!G:G,0)),"")</f>
        <v>3000</v>
      </c>
      <c r="K217" s="28" t="str">
        <f t="array" ref="K217">iferror(if(or(H217=0,H217=""),"",(H217/index(DK!C:C,match(A217,DK!G:G,0))*1000)),"")</f>
        <v/>
      </c>
      <c r="L217" s="28" t="str">
        <f t="array" ref="L217">iferror(if(or(H217="",H217=0),"",((H217^sqrt(3))/index(DK!C:C,match(A217,DK!G:G,0)))*100),"")</f>
        <v/>
      </c>
      <c r="M217" s="34" t="str">
        <f t="shared" si="3"/>
        <v/>
      </c>
      <c r="N217" s="35" t="str">
        <f t="array" ref="N217">iferror(index(FD!B:B,match($A217,FD!Q:Q,0)),"")</f>
        <v>SG</v>
      </c>
      <c r="O217" s="36">
        <f t="array" ref="O217">iferror(index(FD!H:H,match($A217,FD!Q:Q,0)),"")</f>
        <v>3000</v>
      </c>
      <c r="P217" s="28" t="str">
        <f t="array" ref="P217">iferror(if(or(M217=0,M217=""),"",(M217/index(FD!H:H,match(A217,FD!Q:Q,0))*1000)),"")</f>
        <v/>
      </c>
      <c r="Q217" s="37" t="str">
        <f t="array" ref="Q217">iferror(if(or(M217="",M217=0),"",((M217^sqrt(3))/index(FD!H:H,match(A217,FD!Q:Q,0)))*100),"")</f>
        <v/>
      </c>
      <c r="R217" s="38" t="str">
        <f t="shared" si="4"/>
        <v/>
      </c>
      <c r="S217" s="39" t="str">
        <f t="array" ref="S217">if(R217="","", if(index(Index_of_Stuff!J:J,match(B217,Index_of_Stuff!F:F,0))&gt;0,(D217-index(Index_of_Stuff!J:J,match(B217,Index_of_Stuff!F:F,0)))*(R217/index(Index_of_Stuff!I:I,match(B217,Index_of_Stuff!F:F,0))),(D217/index(Index_of_Stuff!I:I,match(B217,Index_of_Stuff!F:F,0)))*R217))</f>
        <v/>
      </c>
      <c r="T217" s="40" t="str">
        <f t="array" ref="T217">if(or($F217=0,$F217=""),"", iferror(index(EPS!B:B,match($A217,EPS!$A:$A,0)),index(Ghosts!B:B,match($A217,Ghosts!$A:$A,0)))*($S217/(($F217/48)*$D217)/$E217))</f>
        <v/>
      </c>
      <c r="U217" s="40" t="str">
        <f t="array" ref="U217">if(or($F217=0,$F217=""),"", iferror(index(EPS!D:D,match($A217,EPS!$A:$A,0)),index(Ghosts!D:D,match($A217,Ghosts!$A:$A,0)))*($S217/(($F217/48)*$D217)/$E217))</f>
        <v/>
      </c>
      <c r="V217" s="40" t="str">
        <f t="array" ref="V217">if(or($F217=0,$F217=""),"", iferror(index(EPS!F:F,match($A217,EPS!$A:$A,0)),index(Ghosts!F:F,match($A217,Ghosts!$A:$A,0)))*($S217/(($F217/48)*$D217)/$E217))</f>
        <v/>
      </c>
      <c r="W217" s="40" t="str">
        <f t="array" ref="W217">if(or($F217=0,$F217=""),"", iferror(index(EPS!M:M,match($A217,EPS!$A:$A,0)),index(Ghosts!M:M,match($A217,Ghosts!$A:$A,0)))*($S217/(($F217/48)*$D217)/$E217))</f>
        <v/>
      </c>
      <c r="X217" s="39" t="str">
        <f t="shared" si="5"/>
        <v/>
      </c>
      <c r="Y217" s="41" t="str">
        <f t="array" ref="Y217">if(or(F217=0,F217=""),"",((iferror(index(EPS!H:H,match(A217,EPS!A:A,0)),index(Ghosts!H:H,match(A217,Ghosts!A:A,0)))*1.25)+(iferror(index(EPS!I:I,match(A217,EPS!A:A,0)),index(Ghosts!I:I,match(A217,Ghosts!A:A,0)))*1.25)+(iferror(index(EPS!J:J,match(A217,EPS!A:A,0)),index(Ghosts!J:J,match(A217,Ghosts!A:A,0)))*1.5)+(iferror(index(EPS!K:K,match(A217,EPS!A:A,0)),index(Ghosts!K:K,match(A217,Ghosts!A:A,0)))*2)+(iferror(index(EPS!L:L,match(A217,EPS!A:A,0)),index(Ghosts!L:L,match(A217,Ghosts!A:A,0)))*2))*D217*(F217/48))</f>
        <v/>
      </c>
      <c r="Z217" s="41" t="str">
        <f t="shared" si="6"/>
        <v/>
      </c>
      <c r="AA217" s="41" t="str">
        <f t="array" ref="AA217">if(or(F217=0,F217=""),"",((iferror(index(EPS!H:H,match(A217,EPS!A:A,0)),index(Ghosts!H:H,match(A217,Ghosts!A:A,0)))*1.2)+(iferror(index(EPS!I:I,match(A217,EPS!A:A,0)),index(Ghosts!I:I,match(A217,Ghosts!A:A,0)))*1.2)+(iferror(index(EPS!J:J,match(A217,EPS!A:A,0)),index(Ghosts!J:J,match(A217,Ghosts!A:A,0)))*1.5)+(iferror(index(EPS!K:K,match(A217,EPS!A:A,0)),index(Ghosts!K:K,match(A217,Ghosts!A:A,0)))*3)+(iferror(index(EPS!L:L,match(A217,EPS!A:A,0)),index(Ghosts!L:L,match(A217,Ghosts!A:A,0)))*3))*D217*(F217/48))</f>
        <v/>
      </c>
      <c r="AB217" s="42">
        <f t="shared" ref="AB217:AF217" si="221">if(iferror(search(AB$1,$I217),0)&gt;0,1,0)</f>
        <v>1</v>
      </c>
      <c r="AC217" s="42">
        <f t="shared" si="221"/>
        <v>1</v>
      </c>
      <c r="AD217" s="42">
        <f t="shared" si="221"/>
        <v>0</v>
      </c>
      <c r="AE217" s="42">
        <f t="shared" si="221"/>
        <v>0</v>
      </c>
      <c r="AF217" s="42">
        <f t="shared" si="221"/>
        <v>0</v>
      </c>
      <c r="AG217" s="25"/>
      <c r="AH217" s="25"/>
      <c r="AI217" s="25"/>
      <c r="AJ217" s="25"/>
      <c r="AK217" s="25"/>
      <c r="AL217" s="25"/>
    </row>
    <row r="218">
      <c r="A218" s="26" t="s">
        <v>584</v>
      </c>
      <c r="B218" s="25" t="str">
        <f t="array" ref="B218">iferror(index(FD!R:R,match($A218,FD!Q:Q,0)),index(DK!H:H,match($A218,DK!G:G,0)))</f>
        <v>PHI</v>
      </c>
      <c r="C218" s="25" t="str">
        <f t="array" ref="C218">iferror(index(FD!S:S,match($A218,FD!Q:Q,0)),index(DK!I:I,match($A218,DK!G:G,0)))</f>
        <v>UTA</v>
      </c>
      <c r="D218" s="28">
        <f t="array" ref="D218">((index(Pace!$B$2:$B$31,match($B218,Pace!$A$2:$A$31,0))*index(Pace!$B$2:$B$31,match($C218,Pace!$A$2:$A$31,0)))/Pace!$B$32)*1.025</f>
        <v>97.92920281</v>
      </c>
      <c r="E218" s="29">
        <f t="array" ref="E218">if(iferror(match($A218,Ghosts!A:A,0),0)&gt;0,0.18,((index(EPS!P:P,match($A218,EPS!A:A,0))*index(EPS!O:O,match($A218,EPS!A:A,0)))+(0.18*300))/(300+index(EPS!O:O,match($A218,EPS!A:A,0))))</f>
        <v>0.2220559006</v>
      </c>
      <c r="F218" s="30">
        <v>35.0</v>
      </c>
      <c r="G218" s="32"/>
      <c r="H218" s="34">
        <f t="shared" si="2"/>
        <v>40.22645785</v>
      </c>
      <c r="I218" s="35" t="str">
        <f t="array" ref="I218">iferror(index(DK!A:A,match($A218,DK!G:G,0)),"")</f>
        <v>PG/SF</v>
      </c>
      <c r="J218" s="36">
        <f t="array" ref="J218">iferror(index(DK!C:C,match($A218,DK!G:G,0)),"")</f>
        <v>8800</v>
      </c>
      <c r="K218" s="28">
        <f t="array" ref="K218">iferror(if(or(H218=0,H218=""),"",(H218/index(DK!C:C,match(A218,DK!G:G,0))*1000)),"")</f>
        <v>4.571188392</v>
      </c>
      <c r="L218" s="28">
        <f t="array" ref="L218">iferror(if(or(H218="",H218=0),"",((H218^sqrt(3))/index(DK!C:C,match(A218,DK!G:G,0)))*100),"")</f>
        <v>6.833029153</v>
      </c>
      <c r="M218" s="34">
        <f t="shared" si="3"/>
        <v>40.14101559</v>
      </c>
      <c r="N218" s="35" t="str">
        <f t="array" ref="N218">iferror(index(FD!B:B,match($A218,FD!Q:Q,0)),"")</f>
        <v>PF</v>
      </c>
      <c r="O218" s="36">
        <f t="array" ref="O218">iferror(index(FD!H:H,match($A218,FD!Q:Q,0)),"")</f>
        <v>9300</v>
      </c>
      <c r="P218" s="28">
        <f t="array" ref="P218">iferror(if(or(M218=0,M218=""),"",(M218/index(FD!H:H,match(A218,FD!Q:Q,0))*1000)),"")</f>
        <v>4.316238236</v>
      </c>
      <c r="Q218" s="37">
        <f t="array" ref="Q218">iferror(if(or(M218="",M218=0),"",((M218^sqrt(3))/index(FD!H:H,match(A218,FD!Q:Q,0)))*100),"")</f>
        <v>6.44189377</v>
      </c>
      <c r="R218" s="38">
        <f t="shared" si="4"/>
        <v>16.17417823</v>
      </c>
      <c r="S218" s="39">
        <f t="array" ref="S218">if(R218="","", if(index(Index_of_Stuff!J:J,match(B218,Index_of_Stuff!F:F,0))&gt;0,(D218-index(Index_of_Stuff!J:J,match(B218,Index_of_Stuff!F:F,0)))*(R218/index(Index_of_Stuff!I:I,match(B218,Index_of_Stuff!F:F,0))),(D218/index(Index_of_Stuff!I:I,match(B218,Index_of_Stuff!F:F,0)))*R218))</f>
        <v>17.02422956</v>
      </c>
      <c r="T218" s="40">
        <f t="array" ref="T218">if(or($F218=0,$F218=""),"", iferror(index(EPS!B:B,match($A218,EPS!$A:$A,0)),index(Ghosts!B:B,match($A218,Ghosts!$A:$A,0)))*($S218/(($F218/48)*$D218)/$E218))</f>
        <v>0.08685896386</v>
      </c>
      <c r="U218" s="40">
        <f t="array" ref="U218">if(or($F218=0,$F218=""),"", iferror(index(EPS!D:D,match($A218,EPS!$A:$A,0)),index(Ghosts!D:D,match($A218,Ghosts!$A:$A,0)))*($S218/(($F218/48)*$D218)/$E218))</f>
        <v>0.007300877061</v>
      </c>
      <c r="V218" s="40">
        <f t="array" ref="V218">if(or($F218=0,$F218=""),"", iferror(index(EPS!F:F,match($A218,EPS!$A:$A,0)),index(Ghosts!F:F,match($A218,Ghosts!$A:$A,0)))*($S218/(($F218/48)*$D218)/$E218))</f>
        <v>0.04165794558</v>
      </c>
      <c r="W218" s="40">
        <f t="array" ref="W218">if(or($F218=0,$F218=""),"", iferror(index(EPS!M:M,match($A218,EPS!$A:$A,0)),index(Ghosts!M:M,match($A218,Ghosts!$A:$A,0)))*($S218/(($F218/48)*$D218)/$E218))</f>
        <v>0.03822223873</v>
      </c>
      <c r="X218" s="39">
        <f t="shared" si="5"/>
        <v>15.83928109</v>
      </c>
      <c r="Y218" s="41">
        <f t="array" ref="Y218">if(or(F218=0,F218=""),"",((iferror(index(EPS!H:H,match(A218,EPS!A:A,0)),index(Ghosts!H:H,match(A218,Ghosts!A:A,0)))*1.25)+(iferror(index(EPS!I:I,match(A218,EPS!A:A,0)),index(Ghosts!I:I,match(A218,Ghosts!A:A,0)))*1.25)+(iferror(index(EPS!J:J,match(A218,EPS!A:A,0)),index(Ghosts!J:J,match(A218,Ghosts!A:A,0)))*1.5)+(iferror(index(EPS!K:K,match(A218,EPS!A:A,0)),index(Ghosts!K:K,match(A218,Ghosts!A:A,0)))*2)+(iferror(index(EPS!L:L,match(A218,EPS!A:A,0)),index(Ghosts!L:L,match(A218,Ghosts!A:A,0)))*2))*D218*(F218/48))</f>
        <v>24.38717676</v>
      </c>
      <c r="Z218" s="41">
        <f t="shared" si="6"/>
        <v>14.21395312</v>
      </c>
      <c r="AA218" s="41">
        <f t="array" ref="AA218">if(or(F218=0,F218=""),"",((iferror(index(EPS!H:H,match(A218,EPS!A:A,0)),index(Ghosts!H:H,match(A218,Ghosts!A:A,0)))*1.2)+(iferror(index(EPS!I:I,match(A218,EPS!A:A,0)),index(Ghosts!I:I,match(A218,Ghosts!A:A,0)))*1.2)+(iferror(index(EPS!J:J,match(A218,EPS!A:A,0)),index(Ghosts!J:J,match(A218,Ghosts!A:A,0)))*1.5)+(iferror(index(EPS!K:K,match(A218,EPS!A:A,0)),index(Ghosts!K:K,match(A218,Ghosts!A:A,0)))*3)+(iferror(index(EPS!L:L,match(A218,EPS!A:A,0)),index(Ghosts!L:L,match(A218,Ghosts!A:A,0)))*3))*D218*(F218/48))</f>
        <v>25.92706247</v>
      </c>
      <c r="AB218" s="42">
        <f t="shared" ref="AB218:AF218" si="222">if(iferror(search(AB$1,$I218),0)&gt;0,1,0)</f>
        <v>1</v>
      </c>
      <c r="AC218" s="42">
        <f t="shared" si="222"/>
        <v>0</v>
      </c>
      <c r="AD218" s="42">
        <f t="shared" si="222"/>
        <v>1</v>
      </c>
      <c r="AE218" s="42">
        <f t="shared" si="222"/>
        <v>0</v>
      </c>
      <c r="AF218" s="42">
        <f t="shared" si="222"/>
        <v>0</v>
      </c>
      <c r="AG218" s="25"/>
      <c r="AH218" s="25"/>
      <c r="AI218" s="25"/>
      <c r="AJ218" s="25"/>
      <c r="AK218" s="25"/>
      <c r="AL218" s="25"/>
    </row>
    <row r="219">
      <c r="A219" s="26" t="s">
        <v>585</v>
      </c>
      <c r="B219" s="25" t="str">
        <f t="array" ref="B219">iferror(index(FD!R:R,match($A219,FD!Q:Q,0)),index(DK!H:H,match($A219,DK!G:G,0)))</f>
        <v>PHI</v>
      </c>
      <c r="C219" s="25" t="str">
        <f t="array" ref="C219">iferror(index(FD!S:S,match($A219,FD!Q:Q,0)),index(DK!I:I,match($A219,DK!G:G,0)))</f>
        <v>UTA</v>
      </c>
      <c r="D219" s="28">
        <f t="array" ref="D219">((index(Pace!$B$2:$B$31,match($B219,Pace!$A$2:$A$31,0))*index(Pace!$B$2:$B$31,match($C219,Pace!$A$2:$A$31,0)))/Pace!$B$32)*1.025</f>
        <v>97.92920281</v>
      </c>
      <c r="E219" s="29">
        <f t="array" ref="E219">if(iferror(match($A219,Ghosts!A:A,0),0)&gt;0,0.18,((index(EPS!P:P,match($A219,EPS!A:A,0))*index(EPS!O:O,match($A219,EPS!A:A,0)))+(0.18*300))/(300+index(EPS!O:O,match($A219,EPS!A:A,0))))</f>
        <v>0.1950733591</v>
      </c>
      <c r="F219" s="30">
        <v>34.0</v>
      </c>
      <c r="G219" s="33"/>
      <c r="H219" s="34">
        <f t="shared" si="2"/>
        <v>31.37732169</v>
      </c>
      <c r="I219" s="35" t="str">
        <f t="array" ref="I219">iferror(index(DK!A:A,match($A219,DK!G:G,0)),"")</f>
        <v>SF/PF</v>
      </c>
      <c r="J219" s="36">
        <f t="array" ref="J219">iferror(index(DK!C:C,match($A219,DK!G:G,0)),"")</f>
        <v>5300</v>
      </c>
      <c r="K219" s="28">
        <f t="array" ref="K219">iferror(if(or(H219=0,H219=""),"",(H219/index(DK!C:C,match(A219,DK!G:G,0))*1000)),"")</f>
        <v>5.920249376</v>
      </c>
      <c r="L219" s="28">
        <f t="array" ref="L219">iferror(if(or(H219="",H219=0),"",((H219^sqrt(3))/index(DK!C:C,match(A219,DK!G:G,0)))*100),"")</f>
        <v>7.378003504</v>
      </c>
      <c r="M219" s="34">
        <f t="shared" si="3"/>
        <v>31.0163675</v>
      </c>
      <c r="N219" s="35" t="str">
        <f t="array" ref="N219">iferror(index(FD!B:B,match($A219,FD!Q:Q,0)),"")</f>
        <v>SF</v>
      </c>
      <c r="O219" s="36">
        <f t="array" ref="O219">iferror(index(FD!H:H,match($A219,FD!Q:Q,0)),"")</f>
        <v>6300</v>
      </c>
      <c r="P219" s="28">
        <f t="array" ref="P219">iferror(if(or(M219=0,M219=""),"",(M219/index(FD!H:H,match(A219,FD!Q:Q,0))*1000)),"")</f>
        <v>4.923232936</v>
      </c>
      <c r="Q219" s="37">
        <f t="array" ref="Q219">iferror(if(or(M219="",M219=0),"",((M219^sqrt(3))/index(FD!H:H,match(A219,FD!Q:Q,0)))*100),"")</f>
        <v>6.083741212</v>
      </c>
      <c r="R219" s="38">
        <f t="shared" si="4"/>
        <v>13.471694</v>
      </c>
      <c r="S219" s="39">
        <f t="array" ref="S219">if(R219="","", if(index(Index_of_Stuff!J:J,match(B219,Index_of_Stuff!F:F,0))&gt;0,(D219-index(Index_of_Stuff!J:J,match(B219,Index_of_Stuff!F:F,0)))*(R219/index(Index_of_Stuff!I:I,match(B219,Index_of_Stuff!F:F,0))),(D219/index(Index_of_Stuff!I:I,match(B219,Index_of_Stuff!F:F,0)))*R219))</f>
        <v>14.17971337</v>
      </c>
      <c r="T219" s="40">
        <f t="array" ref="T219">if(or($F219=0,$F219=""),"", iferror(index(EPS!B:B,match($A219,EPS!$A:$A,0)),index(Ghosts!B:B,match($A219,Ghosts!$A:$A,0)))*($S219/(($F219/48)*$D219)/$E219))</f>
        <v>0.03468547006</v>
      </c>
      <c r="U219" s="40">
        <f t="array" ref="U219">if(or($F219=0,$F219=""),"", iferror(index(EPS!D:D,match($A219,EPS!$A:$A,0)),index(Ghosts!D:D,match($A219,Ghosts!$A:$A,0)))*($S219/(($F219/48)*$D219)/$E219))</f>
        <v>0.03992496705</v>
      </c>
      <c r="V219" s="40">
        <f t="array" ref="V219">if(or($F219=0,$F219=""),"", iferror(index(EPS!F:F,match($A219,EPS!$A:$A,0)),index(Ghosts!F:F,match($A219,Ghosts!$A:$A,0)))*($S219/(($F219/48)*$D219)/$E219))</f>
        <v>0.03552378958</v>
      </c>
      <c r="W219" s="40">
        <f t="array" ref="W219">if(or($F219=0,$F219=""),"", iferror(index(EPS!M:M,match($A219,EPS!$A:$A,0)),index(Ghosts!M:M,match($A219,Ghosts!$A:$A,0)))*($S219/(($F219/48)*$D219)/$E219))</f>
        <v>0.03133219199</v>
      </c>
      <c r="X219" s="39">
        <f t="shared" si="5"/>
        <v>15.88257559</v>
      </c>
      <c r="Y219" s="41">
        <f t="array" ref="Y219">if(or(F219=0,F219=""),"",((iferror(index(EPS!H:H,match(A219,EPS!A:A,0)),index(Ghosts!H:H,match(A219,Ghosts!A:A,0)))*1.25)+(iferror(index(EPS!I:I,match(A219,EPS!A:A,0)),index(Ghosts!I:I,match(A219,Ghosts!A:A,0)))*1.25)+(iferror(index(EPS!J:J,match(A219,EPS!A:A,0)),index(Ghosts!J:J,match(A219,Ghosts!A:A,0)))*1.5)+(iferror(index(EPS!K:K,match(A219,EPS!A:A,0)),index(Ghosts!K:K,match(A219,Ghosts!A:A,0)))*2)+(iferror(index(EPS!L:L,match(A219,EPS!A:A,0)),index(Ghosts!L:L,match(A219,Ghosts!A:A,0)))*2))*D219*(F219/48))</f>
        <v>15.4947461</v>
      </c>
      <c r="Z219" s="41">
        <f t="shared" si="6"/>
        <v>13.41114506</v>
      </c>
      <c r="AA219" s="41">
        <f t="array" ref="AA219">if(or(F219=0,F219=""),"",((iferror(index(EPS!H:H,match(A219,EPS!A:A,0)),index(Ghosts!H:H,match(A219,Ghosts!A:A,0)))*1.2)+(iferror(index(EPS!I:I,match(A219,EPS!A:A,0)),index(Ghosts!I:I,match(A219,Ghosts!A:A,0)))*1.2)+(iferror(index(EPS!J:J,match(A219,EPS!A:A,0)),index(Ghosts!J:J,match(A219,Ghosts!A:A,0)))*1.5)+(iferror(index(EPS!K:K,match(A219,EPS!A:A,0)),index(Ghosts!K:K,match(A219,Ghosts!A:A,0)))*3)+(iferror(index(EPS!L:L,match(A219,EPS!A:A,0)),index(Ghosts!L:L,match(A219,Ghosts!A:A,0)))*3))*D219*(F219/48))</f>
        <v>17.60522243</v>
      </c>
      <c r="AB219" s="42">
        <f t="shared" ref="AB219:AF219" si="223">if(iferror(search(AB$1,$I219),0)&gt;0,1,0)</f>
        <v>0</v>
      </c>
      <c r="AC219" s="42">
        <f t="shared" si="223"/>
        <v>0</v>
      </c>
      <c r="AD219" s="42">
        <f t="shared" si="223"/>
        <v>1</v>
      </c>
      <c r="AE219" s="42">
        <f t="shared" si="223"/>
        <v>1</v>
      </c>
      <c r="AF219" s="42">
        <f t="shared" si="223"/>
        <v>0</v>
      </c>
      <c r="AG219" s="25"/>
      <c r="AH219" s="25"/>
      <c r="AI219" s="25"/>
      <c r="AJ219" s="25"/>
      <c r="AK219" s="25"/>
      <c r="AL219" s="25"/>
    </row>
    <row r="220">
      <c r="A220" s="26" t="s">
        <v>586</v>
      </c>
      <c r="B220" s="25" t="str">
        <f t="array" ref="B220">iferror(index(FD!R:R,match($A220,FD!Q:Q,0)),index(DK!H:H,match($A220,DK!G:G,0)))</f>
        <v>PHI</v>
      </c>
      <c r="C220" s="25" t="str">
        <f t="array" ref="C220">iferror(index(FD!S:S,match($A220,FD!Q:Q,0)),index(DK!I:I,match($A220,DK!G:G,0)))</f>
        <v>UTA</v>
      </c>
      <c r="D220" s="28">
        <f t="array" ref="D220">((index(Pace!$B$2:$B$31,match($B220,Pace!$A$2:$A$31,0))*index(Pace!$B$2:$B$31,match($C220,Pace!$A$2:$A$31,0)))/Pace!$B$32)*1.025</f>
        <v>97.92920281</v>
      </c>
      <c r="E220" s="29">
        <f t="array" ref="E220">if(iferror(match($A220,Ghosts!A:A,0),0)&gt;0,0.18,((index(EPS!P:P,match($A220,EPS!A:A,0))*index(EPS!O:O,match($A220,EPS!A:A,0)))+(0.18*300))/(300+index(EPS!O:O,match($A220,EPS!A:A,0))))</f>
        <v>0.2026923356</v>
      </c>
      <c r="F220" s="30">
        <v>32.0</v>
      </c>
      <c r="G220" s="33"/>
      <c r="H220" s="34">
        <f t="shared" si="2"/>
        <v>23.88347051</v>
      </c>
      <c r="I220" s="35" t="str">
        <f t="array" ref="I220">iferror(index(DK!A:A,match($A220,DK!G:G,0)),"")</f>
        <v>SG/SF</v>
      </c>
      <c r="J220" s="36">
        <f t="array" ref="J220">iferror(index(DK!C:C,match($A220,DK!G:G,0)),"")</f>
        <v>4500</v>
      </c>
      <c r="K220" s="28">
        <f t="array" ref="K220">iferror(if(or(H220=0,H220=""),"",(H220/index(DK!C:C,match(A220,DK!G:G,0))*1000)),"")</f>
        <v>5.30743789</v>
      </c>
      <c r="L220" s="28">
        <f t="array" ref="L220">iferror(if(or(H220="",H220=0),"",((H220^sqrt(3))/index(DK!C:C,match(A220,DK!G:G,0)))*100),"")</f>
        <v>5.416543812</v>
      </c>
      <c r="M220" s="34">
        <f t="shared" si="3"/>
        <v>22.48384156</v>
      </c>
      <c r="N220" s="35" t="str">
        <f t="array" ref="N220">iferror(index(FD!B:B,match($A220,FD!Q:Q,0)),"")</f>
        <v>SG</v>
      </c>
      <c r="O220" s="36">
        <f t="array" ref="O220">iferror(index(FD!H:H,match($A220,FD!Q:Q,0)),"")</f>
        <v>5000</v>
      </c>
      <c r="P220" s="28">
        <f t="array" ref="P220">iferror(if(or(M220=0,M220=""),"",(M220/index(FD!H:H,match(A220,FD!Q:Q,0))*1000)),"")</f>
        <v>4.496768311</v>
      </c>
      <c r="Q220" s="37">
        <f t="array" ref="Q220">iferror(if(or(M220="",M220=0),"",((M220^sqrt(3))/index(FD!H:H,match(A220,FD!Q:Q,0)))*100),"")</f>
        <v>4.390747016</v>
      </c>
      <c r="R220" s="38">
        <f t="shared" si="4"/>
        <v>13.26510302</v>
      </c>
      <c r="S220" s="39">
        <f t="array" ref="S220">if(R220="","", if(index(Index_of_Stuff!J:J,match(B220,Index_of_Stuff!F:F,0))&gt;0,(D220-index(Index_of_Stuff!J:J,match(B220,Index_of_Stuff!F:F,0)))*(R220/index(Index_of_Stuff!I:I,match(B220,Index_of_Stuff!F:F,0))),(D220/index(Index_of_Stuff!I:I,match(B220,Index_of_Stuff!F:F,0)))*R220))</f>
        <v>13.96226477</v>
      </c>
      <c r="T220" s="40">
        <f t="array" ref="T220">if(or($F220=0,$F220=""),"", iferror(index(EPS!B:B,match($A220,EPS!$A:$A,0)),index(Ghosts!B:B,match($A220,Ghosts!$A:$A,0)))*($S220/(($F220/48)*$D220)/$E220))</f>
        <v>0.047057889</v>
      </c>
      <c r="U220" s="40">
        <f t="array" ref="U220">if(or($F220=0,$F220=""),"", iferror(index(EPS!D:D,match($A220,EPS!$A:$A,0)),index(Ghosts!D:D,match($A220,Ghosts!$A:$A,0)))*($S220/(($F220/48)*$D220)/$E220))</f>
        <v>0.0404106984</v>
      </c>
      <c r="V220" s="40">
        <f t="array" ref="V220">if(or($F220=0,$F220=""),"", iferror(index(EPS!F:F,match($A220,EPS!$A:$A,0)),index(Ghosts!F:F,match($A220,Ghosts!$A:$A,0)))*($S220/(($F220/48)*$D220)/$E220))</f>
        <v>0.03766741339</v>
      </c>
      <c r="W220" s="40">
        <f t="array" ref="W220">if(or($F220=0,$F220=""),"", iferror(index(EPS!M:M,match($A220,EPS!$A:$A,0)),index(Ghosts!M:M,match($A220,Ghosts!$A:$A,0)))*($S220/(($F220/48)*$D220)/$E220))</f>
        <v>0.01983606083</v>
      </c>
      <c r="X220" s="39">
        <f t="shared" si="5"/>
        <v>17.19000949</v>
      </c>
      <c r="Y220" s="41">
        <f t="array" ref="Y220">if(or(F220=0,F220=""),"",((iferror(index(EPS!H:H,match(A220,EPS!A:A,0)),index(Ghosts!H:H,match(A220,Ghosts!A:A,0)))*1.25)+(iferror(index(EPS!I:I,match(A220,EPS!A:A,0)),index(Ghosts!I:I,match(A220,Ghosts!A:A,0)))*1.25)+(iferror(index(EPS!J:J,match(A220,EPS!A:A,0)),index(Ghosts!J:J,match(A220,Ghosts!A:A,0)))*1.5)+(iferror(index(EPS!K:K,match(A220,EPS!A:A,0)),index(Ghosts!K:K,match(A220,Ghosts!A:A,0)))*2)+(iferror(index(EPS!L:L,match(A220,EPS!A:A,0)),index(Ghosts!L:L,match(A220,Ghosts!A:A,0)))*2))*D220*(F220/48))</f>
        <v>6.693461012</v>
      </c>
      <c r="Z220" s="41">
        <f t="shared" si="6"/>
        <v>15.22337046</v>
      </c>
      <c r="AA220" s="41">
        <f t="array" ref="AA220">if(or(F220=0,F220=""),"",((iferror(index(EPS!H:H,match(A220,EPS!A:A,0)),index(Ghosts!H:H,match(A220,Ghosts!A:A,0)))*1.2)+(iferror(index(EPS!I:I,match(A220,EPS!A:A,0)),index(Ghosts!I:I,match(A220,Ghosts!A:A,0)))*1.2)+(iferror(index(EPS!J:J,match(A220,EPS!A:A,0)),index(Ghosts!J:J,match(A220,Ghosts!A:A,0)))*1.5)+(iferror(index(EPS!K:K,match(A220,EPS!A:A,0)),index(Ghosts!K:K,match(A220,Ghosts!A:A,0)))*3)+(iferror(index(EPS!L:L,match(A220,EPS!A:A,0)),index(Ghosts!L:L,match(A220,Ghosts!A:A,0)))*3))*D220*(F220/48))</f>
        <v>7.260471096</v>
      </c>
      <c r="AB220" s="42">
        <f t="shared" ref="AB220:AF220" si="224">if(iferror(search(AB$1,$I220),0)&gt;0,1,0)</f>
        <v>0</v>
      </c>
      <c r="AC220" s="42">
        <f t="shared" si="224"/>
        <v>1</v>
      </c>
      <c r="AD220" s="42">
        <f t="shared" si="224"/>
        <v>1</v>
      </c>
      <c r="AE220" s="42">
        <f t="shared" si="224"/>
        <v>0</v>
      </c>
      <c r="AF220" s="42">
        <f t="shared" si="224"/>
        <v>0</v>
      </c>
      <c r="AG220" s="25"/>
      <c r="AH220" s="25"/>
      <c r="AI220" s="25"/>
      <c r="AJ220" s="25"/>
      <c r="AK220" s="25"/>
      <c r="AL220" s="25"/>
    </row>
    <row r="221">
      <c r="A221" s="26" t="s">
        <v>589</v>
      </c>
      <c r="B221" s="25" t="str">
        <f t="array" ref="B221">iferror(index(FD!R:R,match($A221,FD!Q:Q,0)),index(DK!H:H,match($A221,DK!G:G,0)))</f>
        <v>PHI</v>
      </c>
      <c r="C221" s="25" t="str">
        <f t="array" ref="C221">iferror(index(FD!S:S,match($A221,FD!Q:Q,0)),index(DK!I:I,match($A221,DK!G:G,0)))</f>
        <v>UTA</v>
      </c>
      <c r="D221" s="28">
        <f t="array" ref="D221">((index(Pace!$B$2:$B$31,match($B221,Pace!$A$2:$A$31,0))*index(Pace!$B$2:$B$31,match($C221,Pace!$A$2:$A$31,0)))/Pace!$B$32)*1.025</f>
        <v>97.92920281</v>
      </c>
      <c r="E221" s="29">
        <f t="array" ref="E221">if(iferror(match($A221,Ghosts!A:A,0),0)&gt;0,0.18,((index(EPS!P:P,match($A221,EPS!A:A,0))*index(EPS!O:O,match($A221,EPS!A:A,0)))+(0.18*300))/(300+index(EPS!O:O,match($A221,EPS!A:A,0))))</f>
        <v>0.1489576824</v>
      </c>
      <c r="F221" s="30">
        <v>29.0</v>
      </c>
      <c r="G221" s="33"/>
      <c r="H221" s="34">
        <f t="shared" si="2"/>
        <v>26.10649948</v>
      </c>
      <c r="I221" s="35" t="str">
        <f t="array" ref="I221">iferror(index(DK!A:A,match($A221,DK!G:G,0)),"")</f>
        <v>PG</v>
      </c>
      <c r="J221" s="36">
        <f t="array" ref="J221">iferror(index(DK!C:C,match($A221,DK!G:G,0)),"")</f>
        <v>4800</v>
      </c>
      <c r="K221" s="28">
        <f t="array" ref="K221">iferror(if(or(H221=0,H221=""),"",(H221/index(DK!C:C,match(A221,DK!G:G,0))*1000)),"")</f>
        <v>5.438854058</v>
      </c>
      <c r="L221" s="28">
        <f t="array" ref="L221">iferror(if(or(H221="",H221=0),"",((H221^sqrt(3))/index(DK!C:C,match(A221,DK!G:G,0)))*100),"")</f>
        <v>5.92433207</v>
      </c>
      <c r="M221" s="34">
        <f t="shared" si="3"/>
        <v>26.45506565</v>
      </c>
      <c r="N221" s="35" t="str">
        <f t="array" ref="N221">iferror(index(FD!B:B,match($A221,FD!Q:Q,0)),"")</f>
        <v>PG</v>
      </c>
      <c r="O221" s="36">
        <f t="array" ref="O221">iferror(index(FD!H:H,match($A221,FD!Q:Q,0)),"")</f>
        <v>5500</v>
      </c>
      <c r="P221" s="28">
        <f t="array" ref="P221">iferror(if(or(M221=0,M221=""),"",(M221/index(FD!H:H,match(A221,FD!Q:Q,0))*1000)),"")</f>
        <v>4.810011937</v>
      </c>
      <c r="Q221" s="37">
        <f t="array" ref="Q221">iferror(if(or(M221="",M221=0),"",((M221^sqrt(3))/index(FD!H:H,match(A221,FD!Q:Q,0)))*100),"")</f>
        <v>5.290477868</v>
      </c>
      <c r="R221" s="38">
        <f t="shared" si="4"/>
        <v>8.417463254</v>
      </c>
      <c r="S221" s="39">
        <f t="array" ref="S221">if(R221="","", if(index(Index_of_Stuff!J:J,match(B221,Index_of_Stuff!F:F,0))&gt;0,(D221-index(Index_of_Stuff!J:J,match(B221,Index_of_Stuff!F:F,0)))*(R221/index(Index_of_Stuff!I:I,match(B221,Index_of_Stuff!F:F,0))),(D221/index(Index_of_Stuff!I:I,match(B221,Index_of_Stuff!F:F,0)))*R221))</f>
        <v>8.859852088</v>
      </c>
      <c r="T221" s="40">
        <f t="array" ref="T221">if(or($F221=0,$F221=""),"", iferror(index(EPS!B:B,match($A221,EPS!$A:$A,0)),index(Ghosts!B:B,match($A221,Ghosts!$A:$A,0)))*($S221/(($F221/48)*$D221)/$E221))</f>
        <v>0.05468818182</v>
      </c>
      <c r="U221" s="40">
        <f t="array" ref="U221">if(or($F221=0,$F221=""),"", iferror(index(EPS!D:D,match($A221,EPS!$A:$A,0)),index(Ghosts!D:D,match($A221,Ghosts!$A:$A,0)))*($S221/(($F221/48)*$D221)/$E221))</f>
        <v>0.005730195521</v>
      </c>
      <c r="V221" s="40">
        <f t="array" ref="V221">if(or($F221=0,$F221=""),"", iferror(index(EPS!F:F,match($A221,EPS!$A:$A,0)),index(Ghosts!F:F,match($A221,Ghosts!$A:$A,0)))*($S221/(($F221/48)*$D221)/$E221))</f>
        <v>0.0163863486</v>
      </c>
      <c r="W221" s="40">
        <f t="array" ref="W221">if(or($F221=0,$F221=""),"", iferror(index(EPS!M:M,match($A221,EPS!$A:$A,0)),index(Ghosts!M:M,match($A221,Ghosts!$A:$A,0)))*($S221/(($F221/48)*$D221)/$E221))</f>
        <v>0.03739706551</v>
      </c>
      <c r="X221" s="39">
        <f t="shared" si="5"/>
        <v>7.521117933</v>
      </c>
      <c r="Y221" s="41">
        <f t="array" ref="Y221">if(or(F221=0,F221=""),"",((iferror(index(EPS!H:H,match(A221,EPS!A:A,0)),index(Ghosts!H:H,match(A221,Ghosts!A:A,0)))*1.25)+(iferror(index(EPS!I:I,match(A221,EPS!A:A,0)),index(Ghosts!I:I,match(A221,Ghosts!A:A,0)))*1.25)+(iferror(index(EPS!J:J,match(A221,EPS!A:A,0)),index(Ghosts!J:J,match(A221,Ghosts!A:A,0)))*1.5)+(iferror(index(EPS!K:K,match(A221,EPS!A:A,0)),index(Ghosts!K:K,match(A221,Ghosts!A:A,0)))*2)+(iferror(index(EPS!L:L,match(A221,EPS!A:A,0)),index(Ghosts!L:L,match(A221,Ghosts!A:A,0)))*2))*D221*(F221/48))</f>
        <v>18.58538154</v>
      </c>
      <c r="Z221" s="41">
        <f t="shared" si="6"/>
        <v>6.245293657</v>
      </c>
      <c r="AA221" s="41">
        <f t="array" ref="AA221">if(or(F221=0,F221=""),"",((iferror(index(EPS!H:H,match(A221,EPS!A:A,0)),index(Ghosts!H:H,match(A221,Ghosts!A:A,0)))*1.2)+(iferror(index(EPS!I:I,match(A221,EPS!A:A,0)),index(Ghosts!I:I,match(A221,Ghosts!A:A,0)))*1.2)+(iferror(index(EPS!J:J,match(A221,EPS!A:A,0)),index(Ghosts!J:J,match(A221,Ghosts!A:A,0)))*1.5)+(iferror(index(EPS!K:K,match(A221,EPS!A:A,0)),index(Ghosts!K:K,match(A221,Ghosts!A:A,0)))*3)+(iferror(index(EPS!L:L,match(A221,EPS!A:A,0)),index(Ghosts!L:L,match(A221,Ghosts!A:A,0)))*3))*D221*(F221/48))</f>
        <v>20.209772</v>
      </c>
      <c r="AB221" s="42">
        <f t="shared" ref="AB221:AF221" si="225">if(iferror(search(AB$1,$I221),0)&gt;0,1,0)</f>
        <v>1</v>
      </c>
      <c r="AC221" s="42">
        <f t="shared" si="225"/>
        <v>0</v>
      </c>
      <c r="AD221" s="42">
        <f t="shared" si="225"/>
        <v>0</v>
      </c>
      <c r="AE221" s="42">
        <f t="shared" si="225"/>
        <v>0</v>
      </c>
      <c r="AF221" s="42">
        <f t="shared" si="225"/>
        <v>0</v>
      </c>
      <c r="AG221" s="25"/>
      <c r="AH221" s="25"/>
      <c r="AI221" s="25"/>
      <c r="AJ221" s="25"/>
      <c r="AK221" s="25"/>
      <c r="AL221" s="25"/>
    </row>
    <row r="222">
      <c r="A222" s="26" t="s">
        <v>590</v>
      </c>
      <c r="B222" s="25" t="str">
        <f t="array" ref="B222">iferror(index(FD!R:R,match($A222,FD!Q:Q,0)),index(DK!H:H,match($A222,DK!G:G,0)))</f>
        <v>PHI</v>
      </c>
      <c r="C222" s="25" t="str">
        <f t="array" ref="C222">iferror(index(FD!S:S,match($A222,FD!Q:Q,0)),index(DK!I:I,match($A222,DK!G:G,0)))</f>
        <v>UTA</v>
      </c>
      <c r="D222" s="28">
        <f t="array" ref="D222">((index(Pace!$B$2:$B$31,match($B222,Pace!$A$2:$A$31,0))*index(Pace!$B$2:$B$31,match($C222,Pace!$A$2:$A$31,0)))/Pace!$B$32)*1.025</f>
        <v>97.92920281</v>
      </c>
      <c r="E222" s="29">
        <f t="array" ref="E222">if(iferror(match($A222,Ghosts!A:A,0),0)&gt;0,0.18,((index(EPS!P:P,match($A222,EPS!A:A,0))*index(EPS!O:O,match($A222,EPS!A:A,0)))+(0.18*300))/(300+index(EPS!O:O,match($A222,EPS!A:A,0))))</f>
        <v>0.2439731544</v>
      </c>
      <c r="F222" s="30">
        <v>27.0</v>
      </c>
      <c r="G222" s="33"/>
      <c r="H222" s="34">
        <f t="shared" si="2"/>
        <v>27.99663708</v>
      </c>
      <c r="I222" s="35" t="str">
        <f t="array" ref="I222">iferror(index(DK!A:A,match($A222,DK!G:G,0)),"")</f>
        <v>PF/C</v>
      </c>
      <c r="J222" s="36">
        <f t="array" ref="J222">iferror(index(DK!C:C,match($A222,DK!G:G,0)),"")</f>
        <v>4300</v>
      </c>
      <c r="K222" s="28">
        <f t="array" ref="K222">iferror(if(or(H222=0,H222=""),"",(H222/index(DK!C:C,match(A222,DK!G:G,0))*1000)),"")</f>
        <v>6.510845833</v>
      </c>
      <c r="L222" s="28">
        <f t="array" ref="L222">iferror(if(or(H222="",H222=0),"",((H222^sqrt(3))/index(DK!C:C,match(A222,DK!G:G,0)))*100),"")</f>
        <v>7.464357492</v>
      </c>
      <c r="M222" s="34">
        <f t="shared" si="3"/>
        <v>27.00178392</v>
      </c>
      <c r="N222" s="35" t="str">
        <f t="array" ref="N222">iferror(index(FD!B:B,match($A222,FD!Q:Q,0)),"")</f>
        <v>PF</v>
      </c>
      <c r="O222" s="36">
        <f t="array" ref="O222">iferror(index(FD!H:H,match($A222,FD!Q:Q,0)),"")</f>
        <v>3800</v>
      </c>
      <c r="P222" s="28">
        <f t="array" ref="P222">iferror(if(or(M222=0,M222=""),"",(M222/index(FD!H:H,match(A222,FD!Q:Q,0))*1000)),"")</f>
        <v>7.105732611</v>
      </c>
      <c r="Q222" s="37">
        <f t="array" ref="Q222">iferror(if(or(M222="",M222=0),"",((M222^sqrt(3))/index(FD!H:H,match(A222,FD!Q:Q,0)))*100),"")</f>
        <v>7.93342765</v>
      </c>
      <c r="R222" s="38">
        <f t="shared" si="4"/>
        <v>13.98184089</v>
      </c>
      <c r="S222" s="39">
        <f t="array" ref="S222">if(R222="","", if(index(Index_of_Stuff!J:J,match(B222,Index_of_Stuff!F:F,0))&gt;0,(D222-index(Index_of_Stuff!J:J,match(B222,Index_of_Stuff!F:F,0)))*(R222/index(Index_of_Stuff!I:I,match(B222,Index_of_Stuff!F:F,0))),(D222/index(Index_of_Stuff!I:I,match(B222,Index_of_Stuff!F:F,0)))*R222))</f>
        <v>14.71667158</v>
      </c>
      <c r="T222" s="40">
        <f t="array" ref="T222">if(or($F222=0,$F222=""),"", iferror(index(EPS!B:B,match($A222,EPS!$A:$A,0)),index(Ghosts!B:B,match($A222,Ghosts!$A:$A,0)))*($S222/(($F222/48)*$D222)/$E222))</f>
        <v>0.06756440785</v>
      </c>
      <c r="U222" s="40">
        <f t="array" ref="U222">if(or($F222=0,$F222=""),"", iferror(index(EPS!D:D,match($A222,EPS!$A:$A,0)),index(Ghosts!D:D,match($A222,Ghosts!$A:$A,0)))*($S222/(($F222/48)*$D222)/$E222))</f>
        <v>0.02858073006</v>
      </c>
      <c r="V222" s="40">
        <f t="array" ref="V222">if(or($F222=0,$F222=""),"", iferror(index(EPS!F:F,match($A222,EPS!$A:$A,0)),index(Ghosts!F:F,match($A222,Ghosts!$A:$A,0)))*($S222/(($F222/48)*$D222)/$E222))</f>
        <v>0.03953120135</v>
      </c>
      <c r="W222" s="40">
        <f t="array" ref="W222">if(or($F222=0,$F222=""),"", iferror(index(EPS!M:M,match($A222,EPS!$A:$A,0)),index(Ghosts!M:M,match($A222,Ghosts!$A:$A,0)))*($S222/(($F222/48)*$D222)/$E222))</f>
        <v>0.04204980975</v>
      </c>
      <c r="X222" s="39">
        <f t="shared" si="5"/>
        <v>13.97332825</v>
      </c>
      <c r="Y222" s="41">
        <f t="array" ref="Y222">if(or(F222=0,F222=""),"",((iferror(index(EPS!H:H,match(A222,EPS!A:A,0)),index(Ghosts!H:H,match(A222,Ghosts!A:A,0)))*1.25)+(iferror(index(EPS!I:I,match(A222,EPS!A:A,0)),index(Ghosts!I:I,match(A222,Ghosts!A:A,0)))*1.25)+(iferror(index(EPS!J:J,match(A222,EPS!A:A,0)),index(Ghosts!J:J,match(A222,Ghosts!A:A,0)))*1.5)+(iferror(index(EPS!K:K,match(A222,EPS!A:A,0)),index(Ghosts!K:K,match(A222,Ghosts!A:A,0)))*2)+(iferror(index(EPS!L:L,match(A222,EPS!A:A,0)),index(Ghosts!L:L,match(A222,Ghosts!A:A,0)))*2))*D222*(F222/48))</f>
        <v>14.02330883</v>
      </c>
      <c r="Z222" s="41">
        <f t="shared" si="6"/>
        <v>12.02798037</v>
      </c>
      <c r="AA222" s="41">
        <f t="array" ref="AA222">if(or(F222=0,F222=""),"",((iferror(index(EPS!H:H,match(A222,EPS!A:A,0)),index(Ghosts!H:H,match(A222,Ghosts!A:A,0)))*1.2)+(iferror(index(EPS!I:I,match(A222,EPS!A:A,0)),index(Ghosts!I:I,match(A222,Ghosts!A:A,0)))*1.2)+(iferror(index(EPS!J:J,match(A222,EPS!A:A,0)),index(Ghosts!J:J,match(A222,Ghosts!A:A,0)))*1.5)+(iferror(index(EPS!K:K,match(A222,EPS!A:A,0)),index(Ghosts!K:K,match(A222,Ghosts!A:A,0)))*3)+(iferror(index(EPS!L:L,match(A222,EPS!A:A,0)),index(Ghosts!L:L,match(A222,Ghosts!A:A,0)))*3))*D222*(F222/48))</f>
        <v>14.97380355</v>
      </c>
      <c r="AB222" s="42">
        <f t="shared" ref="AB222:AF222" si="226">if(iferror(search(AB$1,$I222),0)&gt;0,1,0)</f>
        <v>0</v>
      </c>
      <c r="AC222" s="42">
        <f t="shared" si="226"/>
        <v>0</v>
      </c>
      <c r="AD222" s="42">
        <f t="shared" si="226"/>
        <v>0</v>
      </c>
      <c r="AE222" s="42">
        <f t="shared" si="226"/>
        <v>1</v>
      </c>
      <c r="AF222" s="42">
        <f t="shared" si="226"/>
        <v>1</v>
      </c>
      <c r="AG222" s="25"/>
      <c r="AH222" s="25"/>
      <c r="AI222" s="25"/>
      <c r="AJ222" s="25"/>
      <c r="AK222" s="25"/>
      <c r="AL222" s="25"/>
    </row>
    <row r="223">
      <c r="A223" s="26" t="s">
        <v>593</v>
      </c>
      <c r="B223" s="25" t="str">
        <f t="array" ref="B223">iferror(index(FD!R:R,match($A223,FD!Q:Q,0)),index(DK!H:H,match($A223,DK!G:G,0)))</f>
        <v>PHI</v>
      </c>
      <c r="C223" s="25" t="str">
        <f t="array" ref="C223">iferror(index(FD!S:S,match($A223,FD!Q:Q,0)),index(DK!I:I,match($A223,DK!G:G,0)))</f>
        <v>UTA</v>
      </c>
      <c r="D223" s="28">
        <f t="array" ref="D223">((index(Pace!$B$2:$B$31,match($B223,Pace!$A$2:$A$31,0))*index(Pace!$B$2:$B$31,match($C223,Pace!$A$2:$A$31,0)))/Pace!$B$32)*1.025</f>
        <v>97.92920281</v>
      </c>
      <c r="E223" s="29">
        <f t="array" ref="E223">if(iferror(match($A223,Ghosts!A:A,0),0)&gt;0,0.18,((index(EPS!P:P,match($A223,EPS!A:A,0))*index(EPS!O:O,match($A223,EPS!A:A,0)))+(0.18*300))/(300+index(EPS!O:O,match($A223,EPS!A:A,0))))</f>
        <v>0.1862346939</v>
      </c>
      <c r="F223" s="30">
        <v>22.0</v>
      </c>
      <c r="G223" s="32"/>
      <c r="H223" s="34">
        <f t="shared" si="2"/>
        <v>21.93848932</v>
      </c>
      <c r="I223" s="35" t="str">
        <f t="array" ref="I223">iferror(index(DK!A:A,match($A223,DK!G:G,0)),"")</f>
        <v>PF/C</v>
      </c>
      <c r="J223" s="36">
        <f t="array" ref="J223">iferror(index(DK!C:C,match($A223,DK!G:G,0)),"")</f>
        <v>4300</v>
      </c>
      <c r="K223" s="28">
        <f t="array" ref="K223">iferror(if(or(H223=0,H223=""),"",(H223/index(DK!C:C,match(A223,DK!G:G,0))*1000)),"")</f>
        <v>5.10197426</v>
      </c>
      <c r="L223" s="28">
        <f t="array" ref="L223">iferror(if(or(H223="",H223=0),"",((H223^sqrt(3))/index(DK!C:C,match(A223,DK!G:G,0)))*100),"")</f>
        <v>4.892938137</v>
      </c>
      <c r="M223" s="34">
        <f t="shared" si="3"/>
        <v>22.55397295</v>
      </c>
      <c r="N223" s="35" t="str">
        <f t="array" ref="N223">iferror(index(FD!B:B,match($A223,FD!Q:Q,0)),"")</f>
        <v>C</v>
      </c>
      <c r="O223" s="36">
        <f t="array" ref="O223">iferror(index(FD!H:H,match($A223,FD!Q:Q,0)),"")</f>
        <v>4900</v>
      </c>
      <c r="P223" s="28">
        <f t="array" ref="P223">iferror(if(or(M223=0,M223=""),"",(M223/index(FD!H:H,match(A223,FD!Q:Q,0))*1000)),"")</f>
        <v>4.602851622</v>
      </c>
      <c r="Q223" s="37">
        <f t="array" ref="Q223">iferror(if(or(M223="",M223=0),"",((M223^sqrt(3))/index(FD!H:H,match(A223,FD!Q:Q,0)))*100),"")</f>
        <v>4.504587273</v>
      </c>
      <c r="R223" s="38">
        <f t="shared" si="4"/>
        <v>8.25607967</v>
      </c>
      <c r="S223" s="39">
        <f t="array" ref="S223">if(R223="","", if(index(Index_of_Stuff!J:J,match(B223,Index_of_Stuff!F:F,0))&gt;0,(D223-index(Index_of_Stuff!J:J,match(B223,Index_of_Stuff!F:F,0)))*(R223/index(Index_of_Stuff!I:I,match(B223,Index_of_Stuff!F:F,0))),(D223/index(Index_of_Stuff!I:I,match(B223,Index_of_Stuff!F:F,0)))*R223))</f>
        <v>8.689986816</v>
      </c>
      <c r="T223" s="40">
        <f t="array" ref="T223">if(or($F223=0,$F223=""),"", iferror(index(EPS!B:B,match($A223,EPS!$A:$A,0)),index(Ghosts!B:B,match($A223,Ghosts!$A:$A,0)))*($S223/(($F223/48)*$D223)/$E223))</f>
        <v>0.08462316618</v>
      </c>
      <c r="U223" s="40">
        <f t="array" ref="U223">if(or($F223=0,$F223=""),"", iferror(index(EPS!D:D,match($A223,EPS!$A:$A,0)),index(Ghosts!D:D,match($A223,Ghosts!$A:$A,0)))*($S223/(($F223/48)*$D223)/$E223))</f>
        <v>0.01070784535</v>
      </c>
      <c r="V223" s="40">
        <f t="array" ref="V223">if(or($F223=0,$F223=""),"", iferror(index(EPS!F:F,match($A223,EPS!$A:$A,0)),index(Ghosts!F:F,match($A223,Ghosts!$A:$A,0)))*($S223/(($F223/48)*$D223)/$E223))</f>
        <v>0.03305917303</v>
      </c>
      <c r="W223" s="40">
        <f t="array" ref="W223">if(or($F223=0,$F223=""),"", iferror(index(EPS!M:M,match($A223,EPS!$A:$A,0)),index(Ghosts!M:M,match($A223,Ghosts!$A:$A,0)))*($S223/(($F223/48)*$D223)/$E223))</f>
        <v>0.02380676297</v>
      </c>
      <c r="X223" s="39">
        <f t="shared" si="5"/>
        <v>10.22819685</v>
      </c>
      <c r="Y223" s="41">
        <f t="array" ref="Y223">if(or(F223=0,F223=""),"",((iferror(index(EPS!H:H,match(A223,EPS!A:A,0)),index(Ghosts!H:H,match(A223,Ghosts!A:A,0)))*1.25)+(iferror(index(EPS!I:I,match(A223,EPS!A:A,0)),index(Ghosts!I:I,match(A223,Ghosts!A:A,0)))*1.25)+(iferror(index(EPS!J:J,match(A223,EPS!A:A,0)),index(Ghosts!J:J,match(A223,Ghosts!A:A,0)))*1.5)+(iferror(index(EPS!K:K,match(A223,EPS!A:A,0)),index(Ghosts!K:K,match(A223,Ghosts!A:A,0)))*2)+(iferror(index(EPS!L:L,match(A223,EPS!A:A,0)),index(Ghosts!L:L,match(A223,Ghosts!A:A,0)))*2))*D223*(F223/48))</f>
        <v>11.71029246</v>
      </c>
      <c r="Z223" s="41">
        <f t="shared" si="6"/>
        <v>9.453616253</v>
      </c>
      <c r="AA223" s="41">
        <f t="array" ref="AA223">if(or(F223=0,F223=""),"",((iferror(index(EPS!H:H,match(A223,EPS!A:A,0)),index(Ghosts!H:H,match(A223,Ghosts!A:A,0)))*1.2)+(iferror(index(EPS!I:I,match(A223,EPS!A:A,0)),index(Ghosts!I:I,match(A223,Ghosts!A:A,0)))*1.2)+(iferror(index(EPS!J:J,match(A223,EPS!A:A,0)),index(Ghosts!J:J,match(A223,Ghosts!A:A,0)))*1.5)+(iferror(index(EPS!K:K,match(A223,EPS!A:A,0)),index(Ghosts!K:K,match(A223,Ghosts!A:A,0)))*3)+(iferror(index(EPS!L:L,match(A223,EPS!A:A,0)),index(Ghosts!L:L,match(A223,Ghosts!A:A,0)))*3))*D223*(F223/48))</f>
        <v>13.10035669</v>
      </c>
      <c r="AB223" s="42">
        <f t="shared" ref="AB223:AF223" si="227">if(iferror(search(AB$1,$I223),0)&gt;0,1,0)</f>
        <v>0</v>
      </c>
      <c r="AC223" s="42">
        <f t="shared" si="227"/>
        <v>0</v>
      </c>
      <c r="AD223" s="42">
        <f t="shared" si="227"/>
        <v>0</v>
      </c>
      <c r="AE223" s="42">
        <f t="shared" si="227"/>
        <v>1</v>
      </c>
      <c r="AF223" s="42">
        <f t="shared" si="227"/>
        <v>1</v>
      </c>
      <c r="AG223" s="25"/>
      <c r="AH223" s="25"/>
      <c r="AI223" s="25"/>
      <c r="AJ223" s="25"/>
      <c r="AK223" s="25"/>
      <c r="AL223" s="25"/>
    </row>
    <row r="224">
      <c r="A224" s="26" t="s">
        <v>592</v>
      </c>
      <c r="B224" s="25" t="str">
        <f t="array" ref="B224">iferror(index(FD!R:R,match($A224,FD!Q:Q,0)),index(DK!H:H,match($A224,DK!G:G,0)))</f>
        <v>PHI</v>
      </c>
      <c r="C224" s="25" t="str">
        <f t="array" ref="C224">iferror(index(FD!S:S,match($A224,FD!Q:Q,0)),index(DK!I:I,match($A224,DK!G:G,0)))</f>
        <v>UTA</v>
      </c>
      <c r="D224" s="28">
        <f t="array" ref="D224">((index(Pace!$B$2:$B$31,match($B224,Pace!$A$2:$A$31,0))*index(Pace!$B$2:$B$31,match($C224,Pace!$A$2:$A$31,0)))/Pace!$B$32)*1.025</f>
        <v>97.92920281</v>
      </c>
      <c r="E224" s="29">
        <f t="array" ref="E224">if(iferror(match($A224,Ghosts!A:A,0),0)&gt;0,0.18,((index(EPS!P:P,match($A224,EPS!A:A,0))*index(EPS!O:O,match($A224,EPS!A:A,0)))+(0.18*300))/(300+index(EPS!O:O,match($A224,EPS!A:A,0))))</f>
        <v>0.1355294118</v>
      </c>
      <c r="F224" s="30">
        <v>16.0</v>
      </c>
      <c r="G224" s="33"/>
      <c r="H224" s="34">
        <f t="shared" si="2"/>
        <v>12.63841747</v>
      </c>
      <c r="I224" s="35" t="str">
        <f t="array" ref="I224">iferror(index(DK!A:A,match($A224,DK!G:G,0)),"")</f>
        <v>PF/C</v>
      </c>
      <c r="J224" s="36">
        <f t="array" ref="J224">iferror(index(DK!C:C,match($A224,DK!G:G,0)),"")</f>
        <v>3800</v>
      </c>
      <c r="K224" s="28">
        <f t="array" ref="K224">iferror(if(or(H224=0,H224=""),"",(H224/index(DK!C:C,match(A224,DK!G:G,0))*1000)),"")</f>
        <v>3.325899335</v>
      </c>
      <c r="L224" s="28">
        <f t="array" ref="L224">iferror(if(or(H224="",H224=0),"",((H224^sqrt(3))/index(DK!C:C,match(A224,DK!G:G,0)))*100),"")</f>
        <v>2.130120288</v>
      </c>
      <c r="M224" s="34">
        <f t="shared" si="3"/>
        <v>12.84896771</v>
      </c>
      <c r="N224" s="35" t="str">
        <f t="array" ref="N224">iferror(index(FD!B:B,match($A224,FD!Q:Q,0)),"")</f>
        <v>PF</v>
      </c>
      <c r="O224" s="36">
        <f t="array" ref="O224">iferror(index(FD!H:H,match($A224,FD!Q:Q,0)),"")</f>
        <v>3600</v>
      </c>
      <c r="P224" s="28">
        <f t="array" ref="P224">iferror(if(or(M224=0,M224=""),"",(M224/index(FD!H:H,match(A224,FD!Q:Q,0))*1000)),"")</f>
        <v>3.569157697</v>
      </c>
      <c r="Q224" s="37">
        <f t="array" ref="Q224">iferror(if(or(M224="",M224=0),"",((M224^sqrt(3))/index(FD!H:H,match(A224,FD!Q:Q,0)))*100),"")</f>
        <v>2.313735051</v>
      </c>
      <c r="R224" s="38">
        <f t="shared" si="4"/>
        <v>4.174699493</v>
      </c>
      <c r="S224" s="39">
        <f t="array" ref="S224">if(R224="","", if(index(Index_of_Stuff!J:J,match(B224,Index_of_Stuff!F:F,0))&gt;0,(D224-index(Index_of_Stuff!J:J,match(B224,Index_of_Stuff!F:F,0)))*(R224/index(Index_of_Stuff!I:I,match(B224,Index_of_Stuff!F:F,0))),(D224/index(Index_of_Stuff!I:I,match(B224,Index_of_Stuff!F:F,0)))*R224))</f>
        <v>4.394105315</v>
      </c>
      <c r="T224" s="40">
        <f t="array" ref="T224">if(or($F224=0,$F224=""),"", iferror(index(EPS!B:B,match($A224,EPS!$A:$A,0)),index(Ghosts!B:B,match($A224,Ghosts!$A:$A,0)))*($S224/(($F224/48)*$D224)/$E224))</f>
        <v>0.06237428603</v>
      </c>
      <c r="U224" s="40">
        <f t="array" ref="U224">if(or($F224=0,$F224=""),"", iferror(index(EPS!D:D,match($A224,EPS!$A:$A,0)),index(Ghosts!D:D,match($A224,Ghosts!$A:$A,0)))*($S224/(($F224/48)*$D224)/$E224))</f>
        <v>0.004072206572</v>
      </c>
      <c r="V224" s="40">
        <f t="array" ref="V224">if(or($F224=0,$F224=""),"", iferror(index(EPS!F:F,match($A224,EPS!$A:$A,0)),index(Ghosts!F:F,match($A224,Ghosts!$A:$A,0)))*($S224/(($F224/48)*$D224)/$E224))</f>
        <v>0.01867255696</v>
      </c>
      <c r="W224" s="40">
        <f t="array" ref="W224">if(or($F224=0,$F224=""),"", iferror(index(EPS!M:M,match($A224,EPS!$A:$A,0)),index(Ghosts!M:M,match($A224,Ghosts!$A:$A,0)))*($S224/(($F224/48)*$D224)/$E224))</f>
        <v>0.02085764342</v>
      </c>
      <c r="X224" s="39">
        <f t="shared" si="5"/>
        <v>4.806529479</v>
      </c>
      <c r="Y224" s="41">
        <f t="array" ref="Y224">if(or(F224=0,F224=""),"",((iferror(index(EPS!H:H,match(A224,EPS!A:A,0)),index(Ghosts!H:H,match(A224,Ghosts!A:A,0)))*1.25)+(iferror(index(EPS!I:I,match(A224,EPS!A:A,0)),index(Ghosts!I:I,match(A224,Ghosts!A:A,0)))*1.25)+(iferror(index(EPS!J:J,match(A224,EPS!A:A,0)),index(Ghosts!J:J,match(A224,Ghosts!A:A,0)))*1.5)+(iferror(index(EPS!K:K,match(A224,EPS!A:A,0)),index(Ghosts!K:K,match(A224,Ghosts!A:A,0)))*2)+(iferror(index(EPS!L:L,match(A224,EPS!A:A,0)),index(Ghosts!L:L,match(A224,Ghosts!A:A,0)))*2))*D224*(F224/48))</f>
        <v>7.831887995</v>
      </c>
      <c r="Z224" s="41">
        <f t="shared" si="6"/>
        <v>4.39963609</v>
      </c>
      <c r="AA224" s="41">
        <f t="array" ref="AA224">if(or(F224=0,F224=""),"",((iferror(index(EPS!H:H,match(A224,EPS!A:A,0)),index(Ghosts!H:H,match(A224,Ghosts!A:A,0)))*1.2)+(iferror(index(EPS!I:I,match(A224,EPS!A:A,0)),index(Ghosts!I:I,match(A224,Ghosts!A:A,0)))*1.2)+(iferror(index(EPS!J:J,match(A224,EPS!A:A,0)),index(Ghosts!J:J,match(A224,Ghosts!A:A,0)))*1.5)+(iferror(index(EPS!K:K,match(A224,EPS!A:A,0)),index(Ghosts!K:K,match(A224,Ghosts!A:A,0)))*3)+(iferror(index(EPS!L:L,match(A224,EPS!A:A,0)),index(Ghosts!L:L,match(A224,Ghosts!A:A,0)))*3))*D224*(F224/48))</f>
        <v>8.449331618</v>
      </c>
      <c r="AB224" s="42">
        <f t="shared" ref="AB224:AF224" si="228">if(iferror(search(AB$1,$I224),0)&gt;0,1,0)</f>
        <v>0</v>
      </c>
      <c r="AC224" s="42">
        <f t="shared" si="228"/>
        <v>0</v>
      </c>
      <c r="AD224" s="42">
        <f t="shared" si="228"/>
        <v>0</v>
      </c>
      <c r="AE224" s="42">
        <f t="shared" si="228"/>
        <v>1</v>
      </c>
      <c r="AF224" s="42">
        <f t="shared" si="228"/>
        <v>1</v>
      </c>
      <c r="AG224" s="25"/>
      <c r="AH224" s="25"/>
      <c r="AI224" s="25"/>
      <c r="AJ224" s="25"/>
      <c r="AK224" s="25"/>
      <c r="AL224" s="25"/>
    </row>
    <row r="225">
      <c r="A225" s="26" t="s">
        <v>587</v>
      </c>
      <c r="B225" s="25" t="str">
        <f t="array" ref="B225">iferror(index(FD!R:R,match($A225,FD!Q:Q,0)),index(DK!H:H,match($A225,DK!G:G,0)))</f>
        <v>PHI</v>
      </c>
      <c r="C225" s="25" t="str">
        <f t="array" ref="C225">iferror(index(FD!S:S,match($A225,FD!Q:Q,0)),index(DK!I:I,match($A225,DK!G:G,0)))</f>
        <v>UTA</v>
      </c>
      <c r="D225" s="28">
        <f t="array" ref="D225">((index(Pace!$B$2:$B$31,match($B225,Pace!$A$2:$A$31,0))*index(Pace!$B$2:$B$31,match($C225,Pace!$A$2:$A$31,0)))/Pace!$B$32)*1.025</f>
        <v>97.92920281</v>
      </c>
      <c r="E225" s="29">
        <f t="array" ref="E225">if(iferror(match($A225,Ghosts!A:A,0),0)&gt;0,0.18,((index(EPS!P:P,match($A225,EPS!A:A,0))*index(EPS!O:O,match($A225,EPS!A:A,0)))+(0.18*300))/(300+index(EPS!O:O,match($A225,EPS!A:A,0))))</f>
        <v>0.1523592233</v>
      </c>
      <c r="F225" s="30">
        <v>15.0</v>
      </c>
      <c r="G225" s="33"/>
      <c r="H225" s="34">
        <f t="shared" si="2"/>
        <v>9.284835103</v>
      </c>
      <c r="I225" s="35" t="str">
        <f t="array" ref="I225">iferror(index(DK!A:A,match($A225,DK!G:G,0)),"")</f>
        <v>PG/SG</v>
      </c>
      <c r="J225" s="36">
        <f t="array" ref="J225">iferror(index(DK!C:C,match($A225,DK!G:G,0)),"")</f>
        <v>3800</v>
      </c>
      <c r="K225" s="28">
        <f t="array" ref="K225">iferror(if(or(H225=0,H225=""),"",(H225/index(DK!C:C,match(A225,DK!G:G,0))*1000)),"")</f>
        <v>2.443377659</v>
      </c>
      <c r="L225" s="28">
        <f t="array" ref="L225">iferror(if(or(H225="",H225=0),"",((H225^sqrt(3))/index(DK!C:C,match(A225,DK!G:G,0)))*100),"")</f>
        <v>1.248678056</v>
      </c>
      <c r="M225" s="34">
        <f t="shared" si="3"/>
        <v>8.923781074</v>
      </c>
      <c r="N225" s="35" t="str">
        <f t="array" ref="N225">iferror(index(FD!B:B,match($A225,FD!Q:Q,0)),"")</f>
        <v>PG</v>
      </c>
      <c r="O225" s="36">
        <f t="array" ref="O225">iferror(index(FD!H:H,match($A225,FD!Q:Q,0)),"")</f>
        <v>4100</v>
      </c>
      <c r="P225" s="28">
        <f t="array" ref="P225">iferror(if(or(M225=0,M225=""),"",(M225/index(FD!H:H,match(A225,FD!Q:Q,0))*1000)),"")</f>
        <v>2.176531969</v>
      </c>
      <c r="Q225" s="37">
        <f t="array" ref="Q225">iferror(if(or(M225="",M225=0),"",((M225^sqrt(3))/index(FD!H:H,match(A225,FD!Q:Q,0)))*100),"")</f>
        <v>1.080476053</v>
      </c>
      <c r="R225" s="38">
        <f t="shared" si="4"/>
        <v>4.466937511</v>
      </c>
      <c r="S225" s="39">
        <f t="array" ref="S225">if(R225="","", if(index(Index_of_Stuff!J:J,match(B225,Index_of_Stuff!F:F,0))&gt;0,(D225-index(Index_of_Stuff!J:J,match(B225,Index_of_Stuff!F:F,0)))*(R225/index(Index_of_Stuff!I:I,match(B225,Index_of_Stuff!F:F,0))),(D225/index(Index_of_Stuff!I:I,match(B225,Index_of_Stuff!F:F,0)))*R225))</f>
        <v>4.701702216</v>
      </c>
      <c r="T225" s="40">
        <f t="array" ref="T225">if(or($F225=0,$F225=""),"", iferror(index(EPS!B:B,match($A225,EPS!$A:$A,0)),index(Ghosts!B:B,match($A225,Ghosts!$A:$A,0)))*($S225/(($F225/48)*$D225)/$E225))</f>
        <v>0.03731005186</v>
      </c>
      <c r="U225" s="40">
        <f t="array" ref="U225">if(or($F225=0,$F225=""),"", iferror(index(EPS!D:D,match($A225,EPS!$A:$A,0)),index(Ghosts!D:D,match($A225,Ghosts!$A:$A,0)))*($S225/(($F225/48)*$D225)/$E225))</f>
        <v>0.01855418795</v>
      </c>
      <c r="V225" s="40">
        <f t="array" ref="V225">if(or($F225=0,$F225=""),"", iferror(index(EPS!F:F,match($A225,EPS!$A:$A,0)),index(Ghosts!F:F,match($A225,Ghosts!$A:$A,0)))*($S225/(($F225/48)*$D225)/$E225))</f>
        <v>0.02510865652</v>
      </c>
      <c r="W225" s="40">
        <f t="array" ref="W225">if(or($F225=0,$F225=""),"", iferror(index(EPS!M:M,match($A225,EPS!$A:$A,0)),index(Ghosts!M:M,match($A225,Ghosts!$A:$A,0)))*($S225/(($F225/48)*$D225)/$E225))</f>
        <v>0.02309189696</v>
      </c>
      <c r="X225" s="39">
        <f t="shared" si="5"/>
        <v>4.685987931</v>
      </c>
      <c r="Y225" s="41">
        <f t="array" ref="Y225">if(or(F225=0,F225=""),"",((iferror(index(EPS!H:H,match(A225,EPS!A:A,0)),index(Ghosts!H:H,match(A225,Ghosts!A:A,0)))*1.25)+(iferror(index(EPS!I:I,match(A225,EPS!A:A,0)),index(Ghosts!I:I,match(A225,Ghosts!A:A,0)))*1.25)+(iferror(index(EPS!J:J,match(A225,EPS!A:A,0)),index(Ghosts!J:J,match(A225,Ghosts!A:A,0)))*1.5)+(iferror(index(EPS!K:K,match(A225,EPS!A:A,0)),index(Ghosts!K:K,match(A225,Ghosts!A:A,0)))*2)+(iferror(index(EPS!L:L,match(A225,EPS!A:A,0)),index(Ghosts!L:L,match(A225,Ghosts!A:A,0)))*2))*D225*(F225/48))</f>
        <v>4.598847173</v>
      </c>
      <c r="Z225" s="41">
        <f t="shared" si="6"/>
        <v>4.048742947</v>
      </c>
      <c r="AA225" s="41">
        <f t="array" ref="AA225">if(or(F225=0,F225=""),"",((iferror(index(EPS!H:H,match(A225,EPS!A:A,0)),index(Ghosts!H:H,match(A225,Ghosts!A:A,0)))*1.2)+(iferror(index(EPS!I:I,match(A225,EPS!A:A,0)),index(Ghosts!I:I,match(A225,Ghosts!A:A,0)))*1.2)+(iferror(index(EPS!J:J,match(A225,EPS!A:A,0)),index(Ghosts!J:J,match(A225,Ghosts!A:A,0)))*1.5)+(iferror(index(EPS!K:K,match(A225,EPS!A:A,0)),index(Ghosts!K:K,match(A225,Ghosts!A:A,0)))*3)+(iferror(index(EPS!L:L,match(A225,EPS!A:A,0)),index(Ghosts!L:L,match(A225,Ghosts!A:A,0)))*3))*D225*(F225/48))</f>
        <v>4.875038127</v>
      </c>
      <c r="AB225" s="42">
        <f t="shared" ref="AB225:AF225" si="229">if(iferror(search(AB$1,$I225),0)&gt;0,1,0)</f>
        <v>1</v>
      </c>
      <c r="AC225" s="42">
        <f t="shared" si="229"/>
        <v>1</v>
      </c>
      <c r="AD225" s="42">
        <f t="shared" si="229"/>
        <v>0</v>
      </c>
      <c r="AE225" s="42">
        <f t="shared" si="229"/>
        <v>0</v>
      </c>
      <c r="AF225" s="42">
        <f t="shared" si="229"/>
        <v>0</v>
      </c>
      <c r="AG225" s="25"/>
      <c r="AH225" s="25"/>
      <c r="AI225" s="25"/>
      <c r="AJ225" s="25"/>
      <c r="AK225" s="25"/>
      <c r="AL225" s="25"/>
    </row>
    <row r="226">
      <c r="A226" s="26" t="s">
        <v>591</v>
      </c>
      <c r="B226" s="25" t="str">
        <f t="array" ref="B226">iferror(index(FD!R:R,match($A226,FD!Q:Q,0)),index(DK!H:H,match($A226,DK!G:G,0)))</f>
        <v>PHI</v>
      </c>
      <c r="C226" s="25" t="str">
        <f t="array" ref="C226">iferror(index(FD!S:S,match($A226,FD!Q:Q,0)),index(DK!I:I,match($A226,DK!G:G,0)))</f>
        <v>UTA</v>
      </c>
      <c r="D226" s="28">
        <f t="array" ref="D226">((index(Pace!$B$2:$B$31,match($B226,Pace!$A$2:$A$31,0))*index(Pace!$B$2:$B$31,match($C226,Pace!$A$2:$A$31,0)))/Pace!$B$32)*1.025</f>
        <v>97.92920281</v>
      </c>
      <c r="E226" s="29">
        <f t="array" ref="E226">if(iferror(match($A226,Ghosts!A:A,0),0)&gt;0,0.18,((index(EPS!P:P,match($A226,EPS!A:A,0))*index(EPS!O:O,match($A226,EPS!A:A,0)))+(0.18*300))/(300+index(EPS!O:O,match($A226,EPS!A:A,0))))</f>
        <v>0.1862874109</v>
      </c>
      <c r="F226" s="30">
        <v>15.0</v>
      </c>
      <c r="G226" s="33"/>
      <c r="H226" s="34">
        <f t="shared" si="2"/>
        <v>11.79462155</v>
      </c>
      <c r="I226" s="35" t="str">
        <f t="array" ref="I226">iferror(index(DK!A:A,match($A226,DK!G:G,0)),"")</f>
        <v>SG/SF</v>
      </c>
      <c r="J226" s="36">
        <f t="array" ref="J226">iferror(index(DK!C:C,match($A226,DK!G:G,0)),"")</f>
        <v>3500</v>
      </c>
      <c r="K226" s="28">
        <f t="array" ref="K226">iferror(if(or(H226=0,H226=""),"",(H226/index(DK!C:C,match(A226,DK!G:G,0))*1000)),"")</f>
        <v>3.369891871</v>
      </c>
      <c r="L226" s="28">
        <f t="array" ref="L226">iferror(if(or(H226="",H226=0),"",((H226^sqrt(3))/index(DK!C:C,match(A226,DK!G:G,0)))*100),"")</f>
        <v>2.0518382</v>
      </c>
      <c r="M226" s="34">
        <f t="shared" si="3"/>
        <v>11.5259863</v>
      </c>
      <c r="N226" s="35" t="str">
        <f t="array" ref="N226">iferror(index(FD!B:B,match($A226,FD!Q:Q,0)),"")</f>
        <v>SG</v>
      </c>
      <c r="O226" s="36">
        <f t="array" ref="O226">iferror(index(FD!H:H,match($A226,FD!Q:Q,0)),"")</f>
        <v>3000</v>
      </c>
      <c r="P226" s="28">
        <f t="array" ref="P226">iferror(if(or(M226=0,M226=""),"",(M226/index(FD!H:H,match(A226,FD!Q:Q,0))*1000)),"")</f>
        <v>3.841995434</v>
      </c>
      <c r="Q226" s="37">
        <f t="array" ref="Q226">iferror(if(or(M226="",M226=0),"",((M226^sqrt(3))/index(FD!H:H,match(A226,FD!Q:Q,0)))*100),"")</f>
        <v>2.300165865</v>
      </c>
      <c r="R226" s="38">
        <f t="shared" si="4"/>
        <v>5.631005818</v>
      </c>
      <c r="S226" s="39">
        <f t="array" ref="S226">if(R226="","", if(index(Index_of_Stuff!J:J,match(B226,Index_of_Stuff!F:F,0))&gt;0,(D226-index(Index_of_Stuff!J:J,match(B226,Index_of_Stuff!F:F,0)))*(R226/index(Index_of_Stuff!I:I,match(B226,Index_of_Stuff!F:F,0))),(D226/index(Index_of_Stuff!I:I,match(B226,Index_of_Stuff!F:F,0)))*R226))</f>
        <v>5.926949385</v>
      </c>
      <c r="T226" s="40">
        <f t="array" ref="T226">if(or($F226=0,$F226=""),"", iferror(index(EPS!B:B,match($A226,EPS!$A:$A,0)),index(Ghosts!B:B,match($A226,Ghosts!$A:$A,0)))*($S226/(($F226/48)*$D226)/$E226))</f>
        <v>0.04449684714</v>
      </c>
      <c r="U226" s="40">
        <f t="array" ref="U226">if(or($F226=0,$F226=""),"", iferror(index(EPS!D:D,match($A226,EPS!$A:$A,0)),index(Ghosts!D:D,match($A226,Ghosts!$A:$A,0)))*($S226/(($F226/48)*$D226)/$E226))</f>
        <v>0.02671890121</v>
      </c>
      <c r="V226" s="40">
        <f t="array" ref="V226">if(or($F226=0,$F226=""),"", iferror(index(EPS!F:F,match($A226,EPS!$A:$A,0)),index(Ghosts!F:F,match($A226,Ghosts!$A:$A,0)))*($S226/(($F226/48)*$D226)/$E226))</f>
        <v>0.04189773224</v>
      </c>
      <c r="W226" s="40">
        <f t="array" ref="W226">if(or($F226=0,$F226=""),"", iferror(index(EPS!M:M,match($A226,EPS!$A:$A,0)),index(Ghosts!M:M,match($A226,Ghosts!$A:$A,0)))*($S226/(($F226/48)*$D226)/$E226))</f>
        <v>0.03139730803</v>
      </c>
      <c r="X226" s="39">
        <f t="shared" si="5"/>
        <v>6.387093379</v>
      </c>
      <c r="Y226" s="41">
        <f t="array" ref="Y226">if(or(F226=0,F226=""),"",((iferror(index(EPS!H:H,match(A226,EPS!A:A,0)),index(Ghosts!H:H,match(A226,Ghosts!A:A,0)))*1.25)+(iferror(index(EPS!I:I,match(A226,EPS!A:A,0)),index(Ghosts!I:I,match(A226,Ghosts!A:A,0)))*1.25)+(iferror(index(EPS!J:J,match(A226,EPS!A:A,0)),index(Ghosts!J:J,match(A226,Ghosts!A:A,0)))*1.5)+(iferror(index(EPS!K:K,match(A226,EPS!A:A,0)),index(Ghosts!K:K,match(A226,Ghosts!A:A,0)))*2)+(iferror(index(EPS!L:L,match(A226,EPS!A:A,0)),index(Ghosts!L:L,match(A226,Ghosts!A:A,0)))*2))*D226*(F226/48))</f>
        <v>5.407528168</v>
      </c>
      <c r="Z226" s="41">
        <f t="shared" si="6"/>
        <v>5.49783181</v>
      </c>
      <c r="AA226" s="41">
        <f t="array" ref="AA226">if(or(F226=0,F226=""),"",((iferror(index(EPS!H:H,match(A226,EPS!A:A,0)),index(Ghosts!H:H,match(A226,Ghosts!A:A,0)))*1.2)+(iferror(index(EPS!I:I,match(A226,EPS!A:A,0)),index(Ghosts!I:I,match(A226,Ghosts!A:A,0)))*1.2)+(iferror(index(EPS!J:J,match(A226,EPS!A:A,0)),index(Ghosts!J:J,match(A226,Ghosts!A:A,0)))*1.5)+(iferror(index(EPS!K:K,match(A226,EPS!A:A,0)),index(Ghosts!K:K,match(A226,Ghosts!A:A,0)))*3)+(iferror(index(EPS!L:L,match(A226,EPS!A:A,0)),index(Ghosts!L:L,match(A226,Ghosts!A:A,0)))*3))*D226*(F226/48))</f>
        <v>6.02815449</v>
      </c>
      <c r="AB226" s="42">
        <f t="shared" ref="AB226:AF226" si="230">if(iferror(search(AB$1,$I226),0)&gt;0,1,0)</f>
        <v>0</v>
      </c>
      <c r="AC226" s="42">
        <f t="shared" si="230"/>
        <v>1</v>
      </c>
      <c r="AD226" s="42">
        <f t="shared" si="230"/>
        <v>1</v>
      </c>
      <c r="AE226" s="42">
        <f t="shared" si="230"/>
        <v>0</v>
      </c>
      <c r="AF226" s="42">
        <f t="shared" si="230"/>
        <v>0</v>
      </c>
      <c r="AG226" s="25"/>
      <c r="AH226" s="25"/>
      <c r="AI226" s="25"/>
      <c r="AJ226" s="25"/>
      <c r="AK226" s="25"/>
      <c r="AL226" s="25"/>
    </row>
    <row r="227">
      <c r="A227" s="26" t="s">
        <v>600</v>
      </c>
      <c r="B227" s="25" t="str">
        <f t="array" ref="B227">iferror(index(FD!R:R,match($A227,FD!Q:Q,0)),index(DK!H:H,match($A227,DK!G:G,0)))</f>
        <v>PHI</v>
      </c>
      <c r="C227" s="25" t="str">
        <f t="array" ref="C227">iferror(index(FD!S:S,match($A227,FD!Q:Q,0)),index(DK!I:I,match($A227,DK!G:G,0)))</f>
        <v>UTA</v>
      </c>
      <c r="D227" s="28">
        <f t="array" ref="D227">((index(Pace!$B$2:$B$31,match($B227,Pace!$A$2:$A$31,0))*index(Pace!$B$2:$B$31,match($C227,Pace!$A$2:$A$31,0)))/Pace!$B$32)*1.025</f>
        <v>97.92920281</v>
      </c>
      <c r="E227" s="29">
        <f t="array" ref="E227">if(iferror(match($A227,Ghosts!A:A,0),0)&gt;0,0.18,((index(EPS!P:P,match($A227,EPS!A:A,0))*index(EPS!O:O,match($A227,EPS!A:A,0)))+(0.18*300))/(300+index(EPS!O:O,match($A227,EPS!A:A,0))))</f>
        <v>0.1650077682</v>
      </c>
      <c r="F227" s="30">
        <v>9.0</v>
      </c>
      <c r="G227" s="33"/>
      <c r="H227" s="34">
        <f t="shared" si="2"/>
        <v>5.833826985</v>
      </c>
      <c r="I227" s="35" t="str">
        <f t="array" ref="I227">iferror(index(DK!A:A,match($A227,DK!G:G,0)),"")</f>
        <v>PG/SF</v>
      </c>
      <c r="J227" s="36">
        <f t="array" ref="J227">iferror(index(DK!C:C,match($A227,DK!G:G,0)),"")</f>
        <v>3000</v>
      </c>
      <c r="K227" s="28">
        <f t="array" ref="K227">iferror(if(or(H227=0,H227=""),"",(H227/index(DK!C:C,match(A227,DK!G:G,0))*1000)),"")</f>
        <v>1.944608995</v>
      </c>
      <c r="L227" s="28">
        <f t="array" ref="L227">iferror(if(or(H227="",H227=0),"",((H227^sqrt(3))/index(DK!C:C,match(A227,DK!G:G,0)))*100),"")</f>
        <v>0.7072113165</v>
      </c>
      <c r="M227" s="34">
        <f t="shared" si="3"/>
        <v>5.616515447</v>
      </c>
      <c r="N227" s="35" t="str">
        <f t="array" ref="N227">iferror(index(FD!B:B,match($A227,FD!Q:Q,0)),"")</f>
        <v>SG</v>
      </c>
      <c r="O227" s="36">
        <f t="array" ref="O227">iferror(index(FD!H:H,match($A227,FD!Q:Q,0)),"")</f>
        <v>3000</v>
      </c>
      <c r="P227" s="28">
        <f t="array" ref="P227">iferror(if(or(M227=0,M227=""),"",(M227/index(FD!H:H,match(A227,FD!Q:Q,0))*1000)),"")</f>
        <v>1.872171816</v>
      </c>
      <c r="Q227" s="37">
        <f t="array" ref="Q227">iferror(if(or(M227="",M227=0),"",((M227^sqrt(3))/index(FD!H:H,match(A227,FD!Q:Q,0)))*100),"")</f>
        <v>0.6622067366</v>
      </c>
      <c r="R227" s="38">
        <f t="shared" si="4"/>
        <v>2.935895827</v>
      </c>
      <c r="S227" s="39">
        <f t="array" ref="S227">if(R227="","", if(index(Index_of_Stuff!J:J,match(B227,Index_of_Stuff!F:F,0))&gt;0,(D227-index(Index_of_Stuff!J:J,match(B227,Index_of_Stuff!F:F,0)))*(R227/index(Index_of_Stuff!I:I,match(B227,Index_of_Stuff!F:F,0))),(D227/index(Index_of_Stuff!I:I,match(B227,Index_of_Stuff!F:F,0)))*R227))</f>
        <v>3.09019499</v>
      </c>
      <c r="T227" s="40">
        <f t="array" ref="T227">if(or($F227=0,$F227=""),"", iferror(index(EPS!B:B,match($A227,EPS!$A:$A,0)),index(Ghosts!B:B,match($A227,Ghosts!$A:$A,0)))*($S227/(($F227/48)*$D227)/$E227))</f>
        <v>0.02916983924</v>
      </c>
      <c r="U227" s="40">
        <f t="array" ref="U227">if(or($F227=0,$F227=""),"", iferror(index(EPS!D:D,match($A227,EPS!$A:$A,0)),index(Ghosts!D:D,match($A227,Ghosts!$A:$A,0)))*($S227/(($F227/48)*$D227)/$E227))</f>
        <v>0.02651803567</v>
      </c>
      <c r="V227" s="40">
        <f t="array" ref="V227">if(or($F227=0,$F227=""),"", iferror(index(EPS!F:F,match($A227,EPS!$A:$A,0)),index(Ghosts!F:F,match($A227,Ghosts!$A:$A,0)))*($S227/(($F227/48)*$D227)/$E227))</f>
        <v>0.02814991479</v>
      </c>
      <c r="W227" s="40">
        <f t="array" ref="W227">if(or($F227=0,$F227=""),"", iferror(index(EPS!M:M,match($A227,EPS!$A:$A,0)),index(Ghosts!M:M,match($A227,Ghosts!$A:$A,0)))*($S227/(($F227/48)*$D227)/$E227))</f>
        <v>0.02672202056</v>
      </c>
      <c r="X227" s="39">
        <f t="shared" si="5"/>
        <v>3.046976093</v>
      </c>
      <c r="Y227" s="41">
        <f t="array" ref="Y227">if(or(F227=0,F227=""),"",((iferror(index(EPS!H:H,match(A227,EPS!A:A,0)),index(Ghosts!H:H,match(A227,Ghosts!A:A,0)))*1.25)+(iferror(index(EPS!I:I,match(A227,EPS!A:A,0)),index(Ghosts!I:I,match(A227,Ghosts!A:A,0)))*1.25)+(iferror(index(EPS!J:J,match(A227,EPS!A:A,0)),index(Ghosts!J:J,match(A227,Ghosts!A:A,0)))*1.5)+(iferror(index(EPS!K:K,match(A227,EPS!A:A,0)),index(Ghosts!K:K,match(A227,Ghosts!A:A,0)))*2)+(iferror(index(EPS!L:L,match(A227,EPS!A:A,0)),index(Ghosts!L:L,match(A227,Ghosts!A:A,0)))*2))*D227*(F227/48))</f>
        <v>2.786850892</v>
      </c>
      <c r="Z227" s="41">
        <f t="shared" si="6"/>
        <v>2.558186443</v>
      </c>
      <c r="AA227" s="41">
        <f t="array" ref="AA227">if(or(F227=0,F227=""),"",((iferror(index(EPS!H:H,match(A227,EPS!A:A,0)),index(Ghosts!H:H,match(A227,Ghosts!A:A,0)))*1.2)+(iferror(index(EPS!I:I,match(A227,EPS!A:A,0)),index(Ghosts!I:I,match(A227,Ghosts!A:A,0)))*1.2)+(iferror(index(EPS!J:J,match(A227,EPS!A:A,0)),index(Ghosts!J:J,match(A227,Ghosts!A:A,0)))*1.5)+(iferror(index(EPS!K:K,match(A227,EPS!A:A,0)),index(Ghosts!K:K,match(A227,Ghosts!A:A,0)))*3)+(iferror(index(EPS!L:L,match(A227,EPS!A:A,0)),index(Ghosts!L:L,match(A227,Ghosts!A:A,0)))*3))*D227*(F227/48))</f>
        <v>3.058329004</v>
      </c>
      <c r="AB227" s="42">
        <f t="shared" ref="AB227:AF227" si="231">if(iferror(search(AB$1,$I227),0)&gt;0,1,0)</f>
        <v>1</v>
      </c>
      <c r="AC227" s="42">
        <f t="shared" si="231"/>
        <v>0</v>
      </c>
      <c r="AD227" s="42">
        <f t="shared" si="231"/>
        <v>1</v>
      </c>
      <c r="AE227" s="42">
        <f t="shared" si="231"/>
        <v>0</v>
      </c>
      <c r="AF227" s="42">
        <f t="shared" si="231"/>
        <v>0</v>
      </c>
      <c r="AG227" s="25"/>
      <c r="AH227" s="25"/>
      <c r="AI227" s="25"/>
      <c r="AJ227" s="25"/>
      <c r="AK227" s="25"/>
      <c r="AL227" s="25"/>
    </row>
    <row r="228">
      <c r="A228" s="26" t="s">
        <v>598</v>
      </c>
      <c r="B228" s="25" t="str">
        <f t="array" ref="B228">iferror(index(FD!R:R,match($A228,FD!Q:Q,0)),index(DK!H:H,match($A228,DK!G:G,0)))</f>
        <v>PHI</v>
      </c>
      <c r="C228" s="25" t="str">
        <f t="array" ref="C228">iferror(index(FD!S:S,match($A228,FD!Q:Q,0)),index(DK!I:I,match($A228,DK!G:G,0)))</f>
        <v>UTA</v>
      </c>
      <c r="D228" s="28">
        <f t="array" ref="D228">((index(Pace!$B$2:$B$31,match($B228,Pace!$A$2:$A$31,0))*index(Pace!$B$2:$B$31,match($C228,Pace!$A$2:$A$31,0)))/Pace!$B$32)*1.025</f>
        <v>97.92920281</v>
      </c>
      <c r="E228" s="29">
        <f t="array" ref="E228">if(iferror(match($A228,Ghosts!A:A,0),0)&gt;0,0.18,((index(EPS!P:P,match($A228,EPS!A:A,0))*index(EPS!O:O,match($A228,EPS!A:A,0)))+(0.18*300))/(300+index(EPS!O:O,match($A228,EPS!A:A,0))))</f>
        <v>0.1871449947</v>
      </c>
      <c r="F228" s="30">
        <v>6.0</v>
      </c>
      <c r="G228" s="33"/>
      <c r="H228" s="34">
        <f t="shared" si="2"/>
        <v>5.275934608</v>
      </c>
      <c r="I228" s="35" t="str">
        <f t="array" ref="I228">iferror(index(DK!A:A,match($A228,DK!G:G,0)),"")</f>
        <v>SF/PF</v>
      </c>
      <c r="J228" s="36">
        <f t="array" ref="J228">iferror(index(DK!C:C,match($A228,DK!G:G,0)),"")</f>
        <v>3000</v>
      </c>
      <c r="K228" s="28">
        <f t="array" ref="K228">iferror(if(or(H228=0,H228=""),"",(H228/index(DK!C:C,match(A228,DK!G:G,0))*1000)),"")</f>
        <v>1.758644869</v>
      </c>
      <c r="L228" s="28">
        <f t="array" ref="L228">iferror(if(or(H228="",H228=0),"",((H228^sqrt(3))/index(DK!C:C,match(A228,DK!G:G,0)))*100),"")</f>
        <v>0.5942073391</v>
      </c>
      <c r="M228" s="34">
        <f t="shared" si="3"/>
        <v>5.236933015</v>
      </c>
      <c r="N228" s="35" t="str">
        <f t="array" ref="N228">iferror(index(FD!B:B,match($A228,FD!Q:Q,0)),"")</f>
        <v>SF</v>
      </c>
      <c r="O228" s="36">
        <f t="array" ref="O228">iferror(index(FD!H:H,match($A228,FD!Q:Q,0)),"")</f>
        <v>3100</v>
      </c>
      <c r="P228" s="28">
        <f t="array" ref="P228">iferror(if(or(M228=0,M228=""),"",(M228/index(FD!H:H,match(A228,FD!Q:Q,0))*1000)),"")</f>
        <v>1.689333231</v>
      </c>
      <c r="Q228" s="37">
        <f t="array" ref="Q228">iferror(if(or(M228="",M228=0),"",((M228^sqrt(3))/index(FD!H:H,match(A228,FD!Q:Q,0)))*100),"")</f>
        <v>0.5676965272</v>
      </c>
      <c r="R228" s="38">
        <f t="shared" si="4"/>
        <v>2.264518516</v>
      </c>
      <c r="S228" s="39">
        <f t="array" ref="S228">if(R228="","", if(index(Index_of_Stuff!J:J,match(B228,Index_of_Stuff!F:F,0))&gt;0,(D228-index(Index_of_Stuff!J:J,match(B228,Index_of_Stuff!F:F,0)))*(R228/index(Index_of_Stuff!I:I,match(B228,Index_of_Stuff!F:F,0))),(D228/index(Index_of_Stuff!I:I,match(B228,Index_of_Stuff!F:F,0)))*R228))</f>
        <v>2.383532722</v>
      </c>
      <c r="T228" s="40">
        <f t="array" ref="T228">if(or($F228=0,$F228=""),"", iferror(index(EPS!B:B,match($A228,EPS!$A:$A,0)),index(Ghosts!B:B,match($A228,Ghosts!$A:$A,0)))*($S228/(($F228/48)*$D228)/$E228))</f>
        <v>0.05181434507</v>
      </c>
      <c r="U228" s="40">
        <f t="array" ref="U228">if(or($F228=0,$F228=""),"", iferror(index(EPS!D:D,match($A228,EPS!$A:$A,0)),index(Ghosts!D:D,match($A228,Ghosts!$A:$A,0)))*($S228/(($F228/48)*$D228)/$E228))</f>
        <v>0.02434649949</v>
      </c>
      <c r="V228" s="40">
        <f t="array" ref="V228">if(or($F228=0,$F228=""),"", iferror(index(EPS!F:F,match($A228,EPS!$A:$A,0)),index(Ghosts!F:F,match($A228,Ghosts!$A:$A,0)))*($S228/(($F228/48)*$D228)/$E228))</f>
        <v>0.04016131967</v>
      </c>
      <c r="W228" s="40">
        <f t="array" ref="W228">if(or($F228=0,$F228=""),"", iferror(index(EPS!M:M,match($A228,EPS!$A:$A,0)),index(Ghosts!M:M,match($A228,Ghosts!$A:$A,0)))*($S228/(($F228/48)*$D228)/$E228))</f>
        <v>0.02715571097</v>
      </c>
      <c r="X228" s="39">
        <f t="shared" si="5"/>
        <v>2.637048621</v>
      </c>
      <c r="Y228" s="41">
        <f t="array" ref="Y228">if(or(F228=0,F228=""),"",((iferror(index(EPS!H:H,match(A228,EPS!A:A,0)),index(Ghosts!H:H,match(A228,Ghosts!A:A,0)))*1.25)+(iferror(index(EPS!I:I,match(A228,EPS!A:A,0)),index(Ghosts!I:I,match(A228,Ghosts!A:A,0)))*1.25)+(iferror(index(EPS!J:J,match(A228,EPS!A:A,0)),index(Ghosts!J:J,match(A228,Ghosts!A:A,0)))*1.5)+(iferror(index(EPS!K:K,match(A228,EPS!A:A,0)),index(Ghosts!K:K,match(A228,Ghosts!A:A,0)))*2)+(iferror(index(EPS!L:L,match(A228,EPS!A:A,0)),index(Ghosts!L:L,match(A228,Ghosts!A:A,0)))*2))*D228*(F228/48))</f>
        <v>2.638885987</v>
      </c>
      <c r="Z228" s="41">
        <f t="shared" si="6"/>
        <v>2.321825471</v>
      </c>
      <c r="AA228" s="41">
        <f t="array" ref="AA228">if(or(F228=0,F228=""),"",((iferror(index(EPS!H:H,match(A228,EPS!A:A,0)),index(Ghosts!H:H,match(A228,Ghosts!A:A,0)))*1.2)+(iferror(index(EPS!I:I,match(A228,EPS!A:A,0)),index(Ghosts!I:I,match(A228,Ghosts!A:A,0)))*1.2)+(iferror(index(EPS!J:J,match(A228,EPS!A:A,0)),index(Ghosts!J:J,match(A228,Ghosts!A:A,0)))*1.5)+(iferror(index(EPS!K:K,match(A228,EPS!A:A,0)),index(Ghosts!K:K,match(A228,Ghosts!A:A,0)))*3)+(iferror(index(EPS!L:L,match(A228,EPS!A:A,0)),index(Ghosts!L:L,match(A228,Ghosts!A:A,0)))*3))*D228*(F228/48))</f>
        <v>2.915107545</v>
      </c>
      <c r="AB228" s="42">
        <f t="shared" ref="AB228:AF228" si="232">if(iferror(search(AB$1,$I228),0)&gt;0,1,0)</f>
        <v>0</v>
      </c>
      <c r="AC228" s="42">
        <f t="shared" si="232"/>
        <v>0</v>
      </c>
      <c r="AD228" s="42">
        <f t="shared" si="232"/>
        <v>1</v>
      </c>
      <c r="AE228" s="42">
        <f t="shared" si="232"/>
        <v>1</v>
      </c>
      <c r="AF228" s="42">
        <f t="shared" si="232"/>
        <v>0</v>
      </c>
      <c r="AG228" s="25"/>
      <c r="AH228" s="25"/>
      <c r="AI228" s="25"/>
      <c r="AJ228" s="25"/>
      <c r="AK228" s="25"/>
      <c r="AL228" s="25"/>
    </row>
    <row r="229">
      <c r="A229" s="26" t="s">
        <v>594</v>
      </c>
      <c r="B229" s="25" t="str">
        <f t="array" ref="B229">iferror(index(FD!R:R,match($A229,FD!Q:Q,0)),index(DK!H:H,match($A229,DK!G:G,0)))</f>
        <v>PHI</v>
      </c>
      <c r="C229" s="25" t="str">
        <f t="array" ref="C229">iferror(index(FD!S:S,match($A229,FD!Q:Q,0)),index(DK!I:I,match($A229,DK!G:G,0)))</f>
        <v>UTA</v>
      </c>
      <c r="D229" s="28">
        <f t="array" ref="D229">((index(Pace!$B$2:$B$31,match($B229,Pace!$A$2:$A$31,0))*index(Pace!$B$2:$B$31,match($C229,Pace!$A$2:$A$31,0)))/Pace!$B$32)*1.025</f>
        <v>97.92920281</v>
      </c>
      <c r="E229" s="29">
        <f t="array" ref="E229">if(iferror(match($A229,Ghosts!A:A,0),0)&gt;0,0.18,((index(EPS!P:P,match($A229,EPS!A:A,0))*index(EPS!O:O,match($A229,EPS!A:A,0)))+(0.18*300))/(300+index(EPS!O:O,match($A229,EPS!A:A,0))))</f>
        <v>0.18</v>
      </c>
      <c r="F229" s="30">
        <v>0.0</v>
      </c>
      <c r="G229" s="33"/>
      <c r="H229" s="34" t="str">
        <f t="shared" si="2"/>
        <v/>
      </c>
      <c r="I229" s="35" t="str">
        <f t="array" ref="I229">iferror(index(DK!A:A,match($A229,DK!G:G,0)),"")</f>
        <v>SG/SF</v>
      </c>
      <c r="J229" s="36">
        <f t="array" ref="J229">iferror(index(DK!C:C,match($A229,DK!G:G,0)),"")</f>
        <v>3000</v>
      </c>
      <c r="K229" s="28" t="str">
        <f t="array" ref="K229">iferror(if(or(H229=0,H229=""),"",(H229/index(DK!C:C,match(A229,DK!G:G,0))*1000)),"")</f>
        <v/>
      </c>
      <c r="L229" s="28" t="str">
        <f t="array" ref="L229">iferror(if(or(H229="",H229=0),"",((H229^sqrt(3))/index(DK!C:C,match(A229,DK!G:G,0)))*100),"")</f>
        <v/>
      </c>
      <c r="M229" s="34" t="str">
        <f t="shared" si="3"/>
        <v/>
      </c>
      <c r="N229" s="35" t="str">
        <f t="array" ref="N229">iferror(index(FD!B:B,match($A229,FD!Q:Q,0)),"")</f>
        <v>SG</v>
      </c>
      <c r="O229" s="36">
        <f t="array" ref="O229">iferror(index(FD!H:H,match($A229,FD!Q:Q,0)),"")</f>
        <v>3000</v>
      </c>
      <c r="P229" s="28" t="str">
        <f t="array" ref="P229">iferror(if(or(M229=0,M229=""),"",(M229/index(FD!H:H,match(A229,FD!Q:Q,0))*1000)),"")</f>
        <v/>
      </c>
      <c r="Q229" s="37" t="str">
        <f t="array" ref="Q229">iferror(if(or(M229="",M229=0),"",((M229^sqrt(3))/index(FD!H:H,match(A229,FD!Q:Q,0)))*100),"")</f>
        <v/>
      </c>
      <c r="R229" s="38" t="str">
        <f t="shared" si="4"/>
        <v/>
      </c>
      <c r="S229" s="39" t="str">
        <f t="array" ref="S229">if(R229="","", if(index(Index_of_Stuff!J:J,match(B229,Index_of_Stuff!F:F,0))&gt;0,(D229-index(Index_of_Stuff!J:J,match(B229,Index_of_Stuff!F:F,0)))*(R229/index(Index_of_Stuff!I:I,match(B229,Index_of_Stuff!F:F,0))),(D229/index(Index_of_Stuff!I:I,match(B229,Index_of_Stuff!F:F,0)))*R229))</f>
        <v/>
      </c>
      <c r="T229" s="40" t="str">
        <f t="array" ref="T229">if(or($F229=0,$F229=""),"", iferror(index(EPS!B:B,match($A229,EPS!$A:$A,0)),index(Ghosts!B:B,match($A229,Ghosts!$A:$A,0)))*($S229/(($F229/48)*$D229)/$E229))</f>
        <v/>
      </c>
      <c r="U229" s="40" t="str">
        <f t="array" ref="U229">if(or($F229=0,$F229=""),"", iferror(index(EPS!D:D,match($A229,EPS!$A:$A,0)),index(Ghosts!D:D,match($A229,Ghosts!$A:$A,0)))*($S229/(($F229/48)*$D229)/$E229))</f>
        <v/>
      </c>
      <c r="V229" s="40" t="str">
        <f t="array" ref="V229">if(or($F229=0,$F229=""),"", iferror(index(EPS!F:F,match($A229,EPS!$A:$A,0)),index(Ghosts!F:F,match($A229,Ghosts!$A:$A,0)))*($S229/(($F229/48)*$D229)/$E229))</f>
        <v/>
      </c>
      <c r="W229" s="40" t="str">
        <f t="array" ref="W229">if(or($F229=0,$F229=""),"", iferror(index(EPS!M:M,match($A229,EPS!$A:$A,0)),index(Ghosts!M:M,match($A229,Ghosts!$A:$A,0)))*($S229/(($F229/48)*$D229)/$E229))</f>
        <v/>
      </c>
      <c r="X229" s="39" t="str">
        <f t="shared" si="5"/>
        <v/>
      </c>
      <c r="Y229" s="41" t="str">
        <f t="array" ref="Y229">if(or(F229=0,F229=""),"",((iferror(index(EPS!H:H,match(A229,EPS!A:A,0)),index(Ghosts!H:H,match(A229,Ghosts!A:A,0)))*1.25)+(iferror(index(EPS!I:I,match(A229,EPS!A:A,0)),index(Ghosts!I:I,match(A229,Ghosts!A:A,0)))*1.25)+(iferror(index(EPS!J:J,match(A229,EPS!A:A,0)),index(Ghosts!J:J,match(A229,Ghosts!A:A,0)))*1.5)+(iferror(index(EPS!K:K,match(A229,EPS!A:A,0)),index(Ghosts!K:K,match(A229,Ghosts!A:A,0)))*2)+(iferror(index(EPS!L:L,match(A229,EPS!A:A,0)),index(Ghosts!L:L,match(A229,Ghosts!A:A,0)))*2))*D229*(F229/48))</f>
        <v/>
      </c>
      <c r="Z229" s="41" t="str">
        <f t="shared" si="6"/>
        <v/>
      </c>
      <c r="AA229" s="41" t="str">
        <f t="array" ref="AA229">if(or(F229=0,F229=""),"",((iferror(index(EPS!H:H,match(A229,EPS!A:A,0)),index(Ghosts!H:H,match(A229,Ghosts!A:A,0)))*1.2)+(iferror(index(EPS!I:I,match(A229,EPS!A:A,0)),index(Ghosts!I:I,match(A229,Ghosts!A:A,0)))*1.2)+(iferror(index(EPS!J:J,match(A229,EPS!A:A,0)),index(Ghosts!J:J,match(A229,Ghosts!A:A,0)))*1.5)+(iferror(index(EPS!K:K,match(A229,EPS!A:A,0)),index(Ghosts!K:K,match(A229,Ghosts!A:A,0)))*3)+(iferror(index(EPS!L:L,match(A229,EPS!A:A,0)),index(Ghosts!L:L,match(A229,Ghosts!A:A,0)))*3))*D229*(F229/48))</f>
        <v/>
      </c>
      <c r="AB229" s="42">
        <f t="shared" ref="AB229:AF229" si="233">if(iferror(search(AB$1,$I229),0)&gt;0,1,0)</f>
        <v>0</v>
      </c>
      <c r="AC229" s="42">
        <f t="shared" si="233"/>
        <v>1</v>
      </c>
      <c r="AD229" s="42">
        <f t="shared" si="233"/>
        <v>1</v>
      </c>
      <c r="AE229" s="42">
        <f t="shared" si="233"/>
        <v>0</v>
      </c>
      <c r="AF229" s="42">
        <f t="shared" si="233"/>
        <v>0</v>
      </c>
      <c r="AG229" s="25"/>
      <c r="AH229" s="25"/>
      <c r="AI229" s="25"/>
      <c r="AJ229" s="25"/>
      <c r="AK229" s="25"/>
      <c r="AL229" s="25"/>
    </row>
    <row r="230">
      <c r="A230" s="26" t="s">
        <v>595</v>
      </c>
      <c r="B230" s="25" t="str">
        <f t="array" ref="B230">iferror(index(FD!R:R,match($A230,FD!Q:Q,0)),index(DK!H:H,match($A230,DK!G:G,0)))</f>
        <v>PHI</v>
      </c>
      <c r="C230" s="25" t="str">
        <f t="array" ref="C230">iferror(index(FD!S:S,match($A230,FD!Q:Q,0)),index(DK!I:I,match($A230,DK!G:G,0)))</f>
        <v>UTA</v>
      </c>
      <c r="D230" s="28">
        <f t="array" ref="D230">((index(Pace!$B$2:$B$31,match($B230,Pace!$A$2:$A$31,0))*index(Pace!$B$2:$B$31,match($C230,Pace!$A$2:$A$31,0)))/Pace!$B$32)*1.025</f>
        <v>97.92920281</v>
      </c>
      <c r="E230" s="29">
        <f t="array" ref="E230">if(iferror(match($A230,Ghosts!A:A,0),0)&gt;0,0.18,((index(EPS!P:P,match($A230,EPS!A:A,0))*index(EPS!O:O,match($A230,EPS!A:A,0)))+(0.18*300))/(300+index(EPS!O:O,match($A230,EPS!A:A,0))))</f>
        <v>0.18</v>
      </c>
      <c r="F230" s="30">
        <v>0.0</v>
      </c>
      <c r="G230" s="33"/>
      <c r="H230" s="34" t="str">
        <f t="shared" si="2"/>
        <v/>
      </c>
      <c r="I230" s="35" t="str">
        <f t="array" ref="I230">iferror(index(DK!A:A,match($A230,DK!G:G,0)),"")</f>
        <v>PG</v>
      </c>
      <c r="J230" s="36">
        <f t="array" ref="J230">iferror(index(DK!C:C,match($A230,DK!G:G,0)),"")</f>
        <v>3000</v>
      </c>
      <c r="K230" s="28" t="str">
        <f t="array" ref="K230">iferror(if(or(H230=0,H230=""),"",(H230/index(DK!C:C,match(A230,DK!G:G,0))*1000)),"")</f>
        <v/>
      </c>
      <c r="L230" s="28" t="str">
        <f t="array" ref="L230">iferror(if(or(H230="",H230=0),"",((H230^sqrt(3))/index(DK!C:C,match(A230,DK!G:G,0)))*100),"")</f>
        <v/>
      </c>
      <c r="M230" s="34" t="str">
        <f t="shared" si="3"/>
        <v/>
      </c>
      <c r="N230" s="35" t="str">
        <f t="array" ref="N230">iferror(index(FD!B:B,match($A230,FD!Q:Q,0)),"")</f>
        <v>PG</v>
      </c>
      <c r="O230" s="36">
        <f t="array" ref="O230">iferror(index(FD!H:H,match($A230,FD!Q:Q,0)),"")</f>
        <v>3000</v>
      </c>
      <c r="P230" s="28" t="str">
        <f t="array" ref="P230">iferror(if(or(M230=0,M230=""),"",(M230/index(FD!H:H,match(A230,FD!Q:Q,0))*1000)),"")</f>
        <v/>
      </c>
      <c r="Q230" s="37" t="str">
        <f t="array" ref="Q230">iferror(if(or(M230="",M230=0),"",((M230^sqrt(3))/index(FD!H:H,match(A230,FD!Q:Q,0)))*100),"")</f>
        <v/>
      </c>
      <c r="R230" s="38" t="str">
        <f t="shared" si="4"/>
        <v/>
      </c>
      <c r="S230" s="39" t="str">
        <f t="array" ref="S230">if(R230="","", if(index(Index_of_Stuff!J:J,match(B230,Index_of_Stuff!F:F,0))&gt;0,(D230-index(Index_of_Stuff!J:J,match(B230,Index_of_Stuff!F:F,0)))*(R230/index(Index_of_Stuff!I:I,match(B230,Index_of_Stuff!F:F,0))),(D230/index(Index_of_Stuff!I:I,match(B230,Index_of_Stuff!F:F,0)))*R230))</f>
        <v/>
      </c>
      <c r="T230" s="40" t="str">
        <f t="array" ref="T230">if(or($F230=0,$F230=""),"", iferror(index(EPS!B:B,match($A230,EPS!$A:$A,0)),index(Ghosts!B:B,match($A230,Ghosts!$A:$A,0)))*($S230/(($F230/48)*$D230)/$E230))</f>
        <v/>
      </c>
      <c r="U230" s="40" t="str">
        <f t="array" ref="U230">if(or($F230=0,$F230=""),"", iferror(index(EPS!D:D,match($A230,EPS!$A:$A,0)),index(Ghosts!D:D,match($A230,Ghosts!$A:$A,0)))*($S230/(($F230/48)*$D230)/$E230))</f>
        <v/>
      </c>
      <c r="V230" s="40" t="str">
        <f t="array" ref="V230">if(or($F230=0,$F230=""),"", iferror(index(EPS!F:F,match($A230,EPS!$A:$A,0)),index(Ghosts!F:F,match($A230,Ghosts!$A:$A,0)))*($S230/(($F230/48)*$D230)/$E230))</f>
        <v/>
      </c>
      <c r="W230" s="40" t="str">
        <f t="array" ref="W230">if(or($F230=0,$F230=""),"", iferror(index(EPS!M:M,match($A230,EPS!$A:$A,0)),index(Ghosts!M:M,match($A230,Ghosts!$A:$A,0)))*($S230/(($F230/48)*$D230)/$E230))</f>
        <v/>
      </c>
      <c r="X230" s="39" t="str">
        <f t="shared" si="5"/>
        <v/>
      </c>
      <c r="Y230" s="41" t="str">
        <f t="array" ref="Y230">if(or(F230=0,F230=""),"",((iferror(index(EPS!H:H,match(A230,EPS!A:A,0)),index(Ghosts!H:H,match(A230,Ghosts!A:A,0)))*1.25)+(iferror(index(EPS!I:I,match(A230,EPS!A:A,0)),index(Ghosts!I:I,match(A230,Ghosts!A:A,0)))*1.25)+(iferror(index(EPS!J:J,match(A230,EPS!A:A,0)),index(Ghosts!J:J,match(A230,Ghosts!A:A,0)))*1.5)+(iferror(index(EPS!K:K,match(A230,EPS!A:A,0)),index(Ghosts!K:K,match(A230,Ghosts!A:A,0)))*2)+(iferror(index(EPS!L:L,match(A230,EPS!A:A,0)),index(Ghosts!L:L,match(A230,Ghosts!A:A,0)))*2))*D230*(F230/48))</f>
        <v/>
      </c>
      <c r="Z230" s="41" t="str">
        <f t="shared" si="6"/>
        <v/>
      </c>
      <c r="AA230" s="41" t="str">
        <f t="array" ref="AA230">if(or(F230=0,F230=""),"",((iferror(index(EPS!H:H,match(A230,EPS!A:A,0)),index(Ghosts!H:H,match(A230,Ghosts!A:A,0)))*1.2)+(iferror(index(EPS!I:I,match(A230,EPS!A:A,0)),index(Ghosts!I:I,match(A230,Ghosts!A:A,0)))*1.2)+(iferror(index(EPS!J:J,match(A230,EPS!A:A,0)),index(Ghosts!J:J,match(A230,Ghosts!A:A,0)))*1.5)+(iferror(index(EPS!K:K,match(A230,EPS!A:A,0)),index(Ghosts!K:K,match(A230,Ghosts!A:A,0)))*3)+(iferror(index(EPS!L:L,match(A230,EPS!A:A,0)),index(Ghosts!L:L,match(A230,Ghosts!A:A,0)))*3))*D230*(F230/48))</f>
        <v/>
      </c>
      <c r="AB230" s="42">
        <f t="shared" ref="AB230:AF230" si="234">if(iferror(search(AB$1,$I230),0)&gt;0,1,0)</f>
        <v>1</v>
      </c>
      <c r="AC230" s="42">
        <f t="shared" si="234"/>
        <v>0</v>
      </c>
      <c r="AD230" s="42">
        <f t="shared" si="234"/>
        <v>0</v>
      </c>
      <c r="AE230" s="42">
        <f t="shared" si="234"/>
        <v>0</v>
      </c>
      <c r="AF230" s="42">
        <f t="shared" si="234"/>
        <v>0</v>
      </c>
      <c r="AG230" s="25"/>
      <c r="AH230" s="25"/>
      <c r="AI230" s="25"/>
      <c r="AJ230" s="25"/>
      <c r="AK230" s="25"/>
      <c r="AL230" s="25"/>
    </row>
    <row r="231">
      <c r="A231" s="26" t="s">
        <v>596</v>
      </c>
      <c r="B231" s="25" t="str">
        <f t="array" ref="B231">iferror(index(FD!R:R,match($A231,FD!Q:Q,0)),index(DK!H:H,match($A231,DK!G:G,0)))</f>
        <v>PHI</v>
      </c>
      <c r="C231" s="25" t="str">
        <f t="array" ref="C231">iferror(index(FD!S:S,match($A231,FD!Q:Q,0)),index(DK!I:I,match($A231,DK!G:G,0)))</f>
        <v>UTA</v>
      </c>
      <c r="D231" s="28">
        <f t="array" ref="D231">((index(Pace!$B$2:$B$31,match($B231,Pace!$A$2:$A$31,0))*index(Pace!$B$2:$B$31,match($C231,Pace!$A$2:$A$31,0)))/Pace!$B$32)*1.025</f>
        <v>97.92920281</v>
      </c>
      <c r="E231" s="29">
        <f t="array" ref="E231">if(iferror(match($A231,Ghosts!A:A,0),0)&gt;0,0.18,((index(EPS!P:P,match($A231,EPS!A:A,0))*index(EPS!O:O,match($A231,EPS!A:A,0)))+(0.18*300))/(300+index(EPS!O:O,match($A231,EPS!A:A,0))))</f>
        <v>0.2464513678</v>
      </c>
      <c r="F231" s="30">
        <v>0.0</v>
      </c>
      <c r="G231" s="33"/>
      <c r="H231" s="34" t="str">
        <f t="shared" si="2"/>
        <v/>
      </c>
      <c r="I231" s="35" t="str">
        <f t="array" ref="I231">iferror(index(DK!A:A,match($A231,DK!G:G,0)),"")</f>
        <v>C</v>
      </c>
      <c r="J231" s="36">
        <f t="array" ref="J231">iferror(index(DK!C:C,match($A231,DK!G:G,0)),"")</f>
        <v>3800</v>
      </c>
      <c r="K231" s="28" t="str">
        <f t="array" ref="K231">iferror(if(or(H231=0,H231=""),"",(H231/index(DK!C:C,match(A231,DK!G:G,0))*1000)),"")</f>
        <v/>
      </c>
      <c r="L231" s="28" t="str">
        <f t="array" ref="L231">iferror(if(or(H231="",H231=0),"",((H231^sqrt(3))/index(DK!C:C,match(A231,DK!G:G,0)))*100),"")</f>
        <v/>
      </c>
      <c r="M231" s="34" t="str">
        <f t="shared" si="3"/>
        <v/>
      </c>
      <c r="N231" s="35" t="str">
        <f t="array" ref="N231">iferror(index(FD!B:B,match($A231,FD!Q:Q,0)),"")</f>
        <v>C</v>
      </c>
      <c r="O231" s="36">
        <f t="array" ref="O231">iferror(index(FD!H:H,match($A231,FD!Q:Q,0)),"")</f>
        <v>4900</v>
      </c>
      <c r="P231" s="28" t="str">
        <f t="array" ref="P231">iferror(if(or(M231=0,M231=""),"",(M231/index(FD!H:H,match(A231,FD!Q:Q,0))*1000)),"")</f>
        <v/>
      </c>
      <c r="Q231" s="37" t="str">
        <f t="array" ref="Q231">iferror(if(or(M231="",M231=0),"",((M231^sqrt(3))/index(FD!H:H,match(A231,FD!Q:Q,0)))*100),"")</f>
        <v/>
      </c>
      <c r="R231" s="38" t="str">
        <f t="shared" si="4"/>
        <v/>
      </c>
      <c r="S231" s="39" t="str">
        <f t="array" ref="S231">if(R231="","", if(index(Index_of_Stuff!J:J,match(B231,Index_of_Stuff!F:F,0))&gt;0,(D231-index(Index_of_Stuff!J:J,match(B231,Index_of_Stuff!F:F,0)))*(R231/index(Index_of_Stuff!I:I,match(B231,Index_of_Stuff!F:F,0))),(D231/index(Index_of_Stuff!I:I,match(B231,Index_of_Stuff!F:F,0)))*R231))</f>
        <v/>
      </c>
      <c r="T231" s="40" t="str">
        <f t="array" ref="T231">if(or($F231=0,$F231=""),"", iferror(index(EPS!B:B,match($A231,EPS!$A:$A,0)),index(Ghosts!B:B,match($A231,Ghosts!$A:$A,0)))*($S231/(($F231/48)*$D231)/$E231))</f>
        <v/>
      </c>
      <c r="U231" s="40" t="str">
        <f t="array" ref="U231">if(or($F231=0,$F231=""),"", iferror(index(EPS!D:D,match($A231,EPS!$A:$A,0)),index(Ghosts!D:D,match($A231,Ghosts!$A:$A,0)))*($S231/(($F231/48)*$D231)/$E231))</f>
        <v/>
      </c>
      <c r="V231" s="40" t="str">
        <f t="array" ref="V231">if(or($F231=0,$F231=""),"", iferror(index(EPS!F:F,match($A231,EPS!$A:$A,0)),index(Ghosts!F:F,match($A231,Ghosts!$A:$A,0)))*($S231/(($F231/48)*$D231)/$E231))</f>
        <v/>
      </c>
      <c r="W231" s="40" t="str">
        <f t="array" ref="W231">if(or($F231=0,$F231=""),"", iferror(index(EPS!M:M,match($A231,EPS!$A:$A,0)),index(Ghosts!M:M,match($A231,Ghosts!$A:$A,0)))*($S231/(($F231/48)*$D231)/$E231))</f>
        <v/>
      </c>
      <c r="X231" s="39" t="str">
        <f t="shared" si="5"/>
        <v/>
      </c>
      <c r="Y231" s="41" t="str">
        <f t="array" ref="Y231">if(or(F231=0,F231=""),"",((iferror(index(EPS!H:H,match(A231,EPS!A:A,0)),index(Ghosts!H:H,match(A231,Ghosts!A:A,0)))*1.25)+(iferror(index(EPS!I:I,match(A231,EPS!A:A,0)),index(Ghosts!I:I,match(A231,Ghosts!A:A,0)))*1.25)+(iferror(index(EPS!J:J,match(A231,EPS!A:A,0)),index(Ghosts!J:J,match(A231,Ghosts!A:A,0)))*1.5)+(iferror(index(EPS!K:K,match(A231,EPS!A:A,0)),index(Ghosts!K:K,match(A231,Ghosts!A:A,0)))*2)+(iferror(index(EPS!L:L,match(A231,EPS!A:A,0)),index(Ghosts!L:L,match(A231,Ghosts!A:A,0)))*2))*D231*(F231/48))</f>
        <v/>
      </c>
      <c r="Z231" s="41" t="str">
        <f t="shared" si="6"/>
        <v/>
      </c>
      <c r="AA231" s="41" t="str">
        <f t="array" ref="AA231">if(or(F231=0,F231=""),"",((iferror(index(EPS!H:H,match(A231,EPS!A:A,0)),index(Ghosts!H:H,match(A231,Ghosts!A:A,0)))*1.2)+(iferror(index(EPS!I:I,match(A231,EPS!A:A,0)),index(Ghosts!I:I,match(A231,Ghosts!A:A,0)))*1.2)+(iferror(index(EPS!J:J,match(A231,EPS!A:A,0)),index(Ghosts!J:J,match(A231,Ghosts!A:A,0)))*1.5)+(iferror(index(EPS!K:K,match(A231,EPS!A:A,0)),index(Ghosts!K:K,match(A231,Ghosts!A:A,0)))*3)+(iferror(index(EPS!L:L,match(A231,EPS!A:A,0)),index(Ghosts!L:L,match(A231,Ghosts!A:A,0)))*3))*D231*(F231/48))</f>
        <v/>
      </c>
      <c r="AB231" s="42">
        <f t="shared" ref="AB231:AF231" si="235">if(iferror(search(AB$1,$I231),0)&gt;0,1,0)</f>
        <v>0</v>
      </c>
      <c r="AC231" s="42">
        <f t="shared" si="235"/>
        <v>0</v>
      </c>
      <c r="AD231" s="42">
        <f t="shared" si="235"/>
        <v>0</v>
      </c>
      <c r="AE231" s="42">
        <f t="shared" si="235"/>
        <v>0</v>
      </c>
      <c r="AF231" s="42">
        <f t="shared" si="235"/>
        <v>1</v>
      </c>
      <c r="AG231" s="25"/>
      <c r="AH231" s="25"/>
      <c r="AI231" s="25"/>
      <c r="AJ231" s="25"/>
      <c r="AK231" s="25"/>
      <c r="AL231" s="25"/>
    </row>
    <row r="232">
      <c r="A232" s="26" t="s">
        <v>597</v>
      </c>
      <c r="B232" s="25" t="str">
        <f t="array" ref="B232">iferror(index(FD!R:R,match($A232,FD!Q:Q,0)),index(DK!H:H,match($A232,DK!G:G,0)))</f>
        <v>PHI</v>
      </c>
      <c r="C232" s="25" t="str">
        <f t="array" ref="C232">iferror(index(FD!S:S,match($A232,FD!Q:Q,0)),index(DK!I:I,match($A232,DK!G:G,0)))</f>
        <v>UTA</v>
      </c>
      <c r="D232" s="28">
        <f t="array" ref="D232">((index(Pace!$B$2:$B$31,match($B232,Pace!$A$2:$A$31,0))*index(Pace!$B$2:$B$31,match($C232,Pace!$A$2:$A$31,0)))/Pace!$B$32)*1.025</f>
        <v>97.92920281</v>
      </c>
      <c r="E232" s="29">
        <f t="array" ref="E232">if(iferror(match($A232,Ghosts!A:A,0),0)&gt;0,0.18,((index(EPS!P:P,match($A232,EPS!A:A,0))*index(EPS!O:O,match($A232,EPS!A:A,0)))+(0.18*300))/(300+index(EPS!O:O,match($A232,EPS!A:A,0))))</f>
        <v>0.1642857143</v>
      </c>
      <c r="F232" s="30">
        <v>0.0</v>
      </c>
      <c r="G232" s="33"/>
      <c r="H232" s="34" t="str">
        <f t="shared" si="2"/>
        <v/>
      </c>
      <c r="I232" s="35" t="str">
        <f t="array" ref="I232">iferror(index(DK!A:A,match($A232,DK!G:G,0)),"")</f>
        <v>PF</v>
      </c>
      <c r="J232" s="36">
        <f t="array" ref="J232">iferror(index(DK!C:C,match($A232,DK!G:G,0)),"")</f>
        <v>3000</v>
      </c>
      <c r="K232" s="28" t="str">
        <f t="array" ref="K232">iferror(if(or(H232=0,H232=""),"",(H232/index(DK!C:C,match(A232,DK!G:G,0))*1000)),"")</f>
        <v/>
      </c>
      <c r="L232" s="28" t="str">
        <f t="array" ref="L232">iferror(if(or(H232="",H232=0),"",((H232^sqrt(3))/index(DK!C:C,match(A232,DK!G:G,0)))*100),"")</f>
        <v/>
      </c>
      <c r="M232" s="34" t="str">
        <f t="shared" si="3"/>
        <v/>
      </c>
      <c r="N232" s="35" t="str">
        <f t="array" ref="N232">iferror(index(FD!B:B,match($A232,FD!Q:Q,0)),"")</f>
        <v>PF</v>
      </c>
      <c r="O232" s="36">
        <f t="array" ref="O232">iferror(index(FD!H:H,match($A232,FD!Q:Q,0)),"")</f>
        <v>3000</v>
      </c>
      <c r="P232" s="28" t="str">
        <f t="array" ref="P232">iferror(if(or(M232=0,M232=""),"",(M232/index(FD!H:H,match(A232,FD!Q:Q,0))*1000)),"")</f>
        <v/>
      </c>
      <c r="Q232" s="37" t="str">
        <f t="array" ref="Q232">iferror(if(or(M232="",M232=0),"",((M232^sqrt(3))/index(FD!H:H,match(A232,FD!Q:Q,0)))*100),"")</f>
        <v/>
      </c>
      <c r="R232" s="38" t="str">
        <f t="shared" si="4"/>
        <v/>
      </c>
      <c r="S232" s="39" t="str">
        <f t="array" ref="S232">if(R232="","", if(index(Index_of_Stuff!J:J,match(B232,Index_of_Stuff!F:F,0))&gt;0,(D232-index(Index_of_Stuff!J:J,match(B232,Index_of_Stuff!F:F,0)))*(R232/index(Index_of_Stuff!I:I,match(B232,Index_of_Stuff!F:F,0))),(D232/index(Index_of_Stuff!I:I,match(B232,Index_of_Stuff!F:F,0)))*R232))</f>
        <v/>
      </c>
      <c r="T232" s="40" t="str">
        <f t="array" ref="T232">if(or($F232=0,$F232=""),"", iferror(index(EPS!B:B,match($A232,EPS!$A:$A,0)),index(Ghosts!B:B,match($A232,Ghosts!$A:$A,0)))*($S232/(($F232/48)*$D232)/$E232))</f>
        <v/>
      </c>
      <c r="U232" s="40" t="str">
        <f t="array" ref="U232">if(or($F232=0,$F232=""),"", iferror(index(EPS!D:D,match($A232,EPS!$A:$A,0)),index(Ghosts!D:D,match($A232,Ghosts!$A:$A,0)))*($S232/(($F232/48)*$D232)/$E232))</f>
        <v/>
      </c>
      <c r="V232" s="40" t="str">
        <f t="array" ref="V232">if(or($F232=0,$F232=""),"", iferror(index(EPS!F:F,match($A232,EPS!$A:$A,0)),index(Ghosts!F:F,match($A232,Ghosts!$A:$A,0)))*($S232/(($F232/48)*$D232)/$E232))</f>
        <v/>
      </c>
      <c r="W232" s="40" t="str">
        <f t="array" ref="W232">if(or($F232=0,$F232=""),"", iferror(index(EPS!M:M,match($A232,EPS!$A:$A,0)),index(Ghosts!M:M,match($A232,Ghosts!$A:$A,0)))*($S232/(($F232/48)*$D232)/$E232))</f>
        <v/>
      </c>
      <c r="X232" s="39" t="str">
        <f t="shared" si="5"/>
        <v/>
      </c>
      <c r="Y232" s="41" t="str">
        <f t="array" ref="Y232">if(or(F232=0,F232=""),"",((iferror(index(EPS!H:H,match(A232,EPS!A:A,0)),index(Ghosts!H:H,match(A232,Ghosts!A:A,0)))*1.25)+(iferror(index(EPS!I:I,match(A232,EPS!A:A,0)),index(Ghosts!I:I,match(A232,Ghosts!A:A,0)))*1.25)+(iferror(index(EPS!J:J,match(A232,EPS!A:A,0)),index(Ghosts!J:J,match(A232,Ghosts!A:A,0)))*1.5)+(iferror(index(EPS!K:K,match(A232,EPS!A:A,0)),index(Ghosts!K:K,match(A232,Ghosts!A:A,0)))*2)+(iferror(index(EPS!L:L,match(A232,EPS!A:A,0)),index(Ghosts!L:L,match(A232,Ghosts!A:A,0)))*2))*D232*(F232/48))</f>
        <v/>
      </c>
      <c r="Z232" s="41" t="str">
        <f t="shared" si="6"/>
        <v/>
      </c>
      <c r="AA232" s="41" t="str">
        <f t="array" ref="AA232">if(or(F232=0,F232=""),"",((iferror(index(EPS!H:H,match(A232,EPS!A:A,0)),index(Ghosts!H:H,match(A232,Ghosts!A:A,0)))*1.2)+(iferror(index(EPS!I:I,match(A232,EPS!A:A,0)),index(Ghosts!I:I,match(A232,Ghosts!A:A,0)))*1.2)+(iferror(index(EPS!J:J,match(A232,EPS!A:A,0)),index(Ghosts!J:J,match(A232,Ghosts!A:A,0)))*1.5)+(iferror(index(EPS!K:K,match(A232,EPS!A:A,0)),index(Ghosts!K:K,match(A232,Ghosts!A:A,0)))*3)+(iferror(index(EPS!L:L,match(A232,EPS!A:A,0)),index(Ghosts!L:L,match(A232,Ghosts!A:A,0)))*3))*D232*(F232/48))</f>
        <v/>
      </c>
      <c r="AB232" s="42">
        <f t="shared" ref="AB232:AF232" si="236">if(iferror(search(AB$1,$I232),0)&gt;0,1,0)</f>
        <v>0</v>
      </c>
      <c r="AC232" s="42">
        <f t="shared" si="236"/>
        <v>0</v>
      </c>
      <c r="AD232" s="42">
        <f t="shared" si="236"/>
        <v>0</v>
      </c>
      <c r="AE232" s="42">
        <f t="shared" si="236"/>
        <v>1</v>
      </c>
      <c r="AF232" s="42">
        <f t="shared" si="236"/>
        <v>0</v>
      </c>
      <c r="AG232" s="25"/>
      <c r="AH232" s="25"/>
      <c r="AI232" s="25"/>
      <c r="AJ232" s="25"/>
      <c r="AK232" s="25"/>
      <c r="AL232" s="25"/>
    </row>
    <row r="233">
      <c r="A233" s="26" t="s">
        <v>588</v>
      </c>
      <c r="B233" s="25" t="str">
        <f t="array" ref="B233">iferror(index(FD!R:R,match($A233,FD!Q:Q,0)),index(DK!H:H,match($A233,DK!G:G,0)))</f>
        <v>PHI</v>
      </c>
      <c r="C233" s="25" t="str">
        <f t="array" ref="C233">iferror(index(FD!S:S,match($A233,FD!Q:Q,0)),index(DK!I:I,match($A233,DK!G:G,0)))</f>
        <v>UTA</v>
      </c>
      <c r="D233" s="28">
        <f t="array" ref="D233">((index(Pace!$B$2:$B$31,match($B233,Pace!$A$2:$A$31,0))*index(Pace!$B$2:$B$31,match($C233,Pace!$A$2:$A$31,0)))/Pace!$B$32)*1.025</f>
        <v>97.92920281</v>
      </c>
      <c r="E233" s="29">
        <f t="array" ref="E233">if(iferror(match($A233,Ghosts!A:A,0),0)&gt;0,0.18,((index(EPS!P:P,match($A233,EPS!A:A,0))*index(EPS!O:O,match($A233,EPS!A:A,0)))+(0.18*300))/(300+index(EPS!O:O,match($A233,EPS!A:A,0))))</f>
        <v>0.3274255319</v>
      </c>
      <c r="F233" s="30">
        <v>0.0</v>
      </c>
      <c r="G233" s="33"/>
      <c r="H233" s="34" t="str">
        <f t="shared" si="2"/>
        <v/>
      </c>
      <c r="I233" s="35" t="str">
        <f t="array" ref="I233">iferror(index(DK!A:A,match($A233,DK!G:G,0)),"")</f>
        <v>C</v>
      </c>
      <c r="J233" s="36">
        <f t="array" ref="J233">iferror(index(DK!C:C,match($A233,DK!G:G,0)),"")</f>
        <v>7800</v>
      </c>
      <c r="K233" s="28" t="str">
        <f t="array" ref="K233">iferror(if(or(H233=0,H233=""),"",(H233/index(DK!C:C,match(A233,DK!G:G,0))*1000)),"")</f>
        <v/>
      </c>
      <c r="L233" s="28" t="str">
        <f t="array" ref="L233">iferror(if(or(H233="",H233=0),"",((H233^sqrt(3))/index(DK!C:C,match(A233,DK!G:G,0)))*100),"")</f>
        <v/>
      </c>
      <c r="M233" s="34" t="str">
        <f t="shared" si="3"/>
        <v/>
      </c>
      <c r="N233" s="35" t="str">
        <f t="array" ref="N233">iferror(index(FD!B:B,match($A233,FD!Q:Q,0)),"")</f>
        <v>C</v>
      </c>
      <c r="O233" s="36">
        <f t="array" ref="O233">iferror(index(FD!H:H,match($A233,FD!Q:Q,0)),"")</f>
        <v>9100</v>
      </c>
      <c r="P233" s="28" t="str">
        <f t="array" ref="P233">iferror(if(or(M233=0,M233=""),"",(M233/index(FD!H:H,match(A233,FD!Q:Q,0))*1000)),"")</f>
        <v/>
      </c>
      <c r="Q233" s="37" t="str">
        <f t="array" ref="Q233">iferror(if(or(M233="",M233=0),"",((M233^sqrt(3))/index(FD!H:H,match(A233,FD!Q:Q,0)))*100),"")</f>
        <v/>
      </c>
      <c r="R233" s="38" t="str">
        <f t="shared" si="4"/>
        <v/>
      </c>
      <c r="S233" s="39" t="str">
        <f t="array" ref="S233">if(R233="","", if(index(Index_of_Stuff!J:J,match(B233,Index_of_Stuff!F:F,0))&gt;0,(D233-index(Index_of_Stuff!J:J,match(B233,Index_of_Stuff!F:F,0)))*(R233/index(Index_of_Stuff!I:I,match(B233,Index_of_Stuff!F:F,0))),(D233/index(Index_of_Stuff!I:I,match(B233,Index_of_Stuff!F:F,0)))*R233))</f>
        <v/>
      </c>
      <c r="T233" s="40" t="str">
        <f t="array" ref="T233">if(or($F233=0,$F233=""),"", iferror(index(EPS!B:B,match($A233,EPS!$A:$A,0)),index(Ghosts!B:B,match($A233,Ghosts!$A:$A,0)))*($S233/(($F233/48)*$D233)/$E233))</f>
        <v/>
      </c>
      <c r="U233" s="40" t="str">
        <f t="array" ref="U233">if(or($F233=0,$F233=""),"", iferror(index(EPS!D:D,match($A233,EPS!$A:$A,0)),index(Ghosts!D:D,match($A233,Ghosts!$A:$A,0)))*($S233/(($F233/48)*$D233)/$E233))</f>
        <v/>
      </c>
      <c r="V233" s="40" t="str">
        <f t="array" ref="V233">if(or($F233=0,$F233=""),"", iferror(index(EPS!F:F,match($A233,EPS!$A:$A,0)),index(Ghosts!F:F,match($A233,Ghosts!$A:$A,0)))*($S233/(($F233/48)*$D233)/$E233))</f>
        <v/>
      </c>
      <c r="W233" s="40" t="str">
        <f t="array" ref="W233">if(or($F233=0,$F233=""),"", iferror(index(EPS!M:M,match($A233,EPS!$A:$A,0)),index(Ghosts!M:M,match($A233,Ghosts!$A:$A,0)))*($S233/(($F233/48)*$D233)/$E233))</f>
        <v/>
      </c>
      <c r="X233" s="39" t="str">
        <f t="shared" si="5"/>
        <v/>
      </c>
      <c r="Y233" s="41" t="str">
        <f t="array" ref="Y233">if(or(F233=0,F233=""),"",((iferror(index(EPS!H:H,match(A233,EPS!A:A,0)),index(Ghosts!H:H,match(A233,Ghosts!A:A,0)))*1.25)+(iferror(index(EPS!I:I,match(A233,EPS!A:A,0)),index(Ghosts!I:I,match(A233,Ghosts!A:A,0)))*1.25)+(iferror(index(EPS!J:J,match(A233,EPS!A:A,0)),index(Ghosts!J:J,match(A233,Ghosts!A:A,0)))*1.5)+(iferror(index(EPS!K:K,match(A233,EPS!A:A,0)),index(Ghosts!K:K,match(A233,Ghosts!A:A,0)))*2)+(iferror(index(EPS!L:L,match(A233,EPS!A:A,0)),index(Ghosts!L:L,match(A233,Ghosts!A:A,0)))*2))*D233*(F233/48))</f>
        <v/>
      </c>
      <c r="Z233" s="41" t="str">
        <f t="shared" si="6"/>
        <v/>
      </c>
      <c r="AA233" s="41" t="str">
        <f t="array" ref="AA233">if(or(F233=0,F233=""),"",((iferror(index(EPS!H:H,match(A233,EPS!A:A,0)),index(Ghosts!H:H,match(A233,Ghosts!A:A,0)))*1.2)+(iferror(index(EPS!I:I,match(A233,EPS!A:A,0)),index(Ghosts!I:I,match(A233,Ghosts!A:A,0)))*1.2)+(iferror(index(EPS!J:J,match(A233,EPS!A:A,0)),index(Ghosts!J:J,match(A233,Ghosts!A:A,0)))*1.5)+(iferror(index(EPS!K:K,match(A233,EPS!A:A,0)),index(Ghosts!K:K,match(A233,Ghosts!A:A,0)))*3)+(iferror(index(EPS!L:L,match(A233,EPS!A:A,0)),index(Ghosts!L:L,match(A233,Ghosts!A:A,0)))*3))*D233*(F233/48))</f>
        <v/>
      </c>
      <c r="AB233" s="42">
        <f t="shared" ref="AB233:AF233" si="237">if(iferror(search(AB$1,$I233),0)&gt;0,1,0)</f>
        <v>0</v>
      </c>
      <c r="AC233" s="42">
        <f t="shared" si="237"/>
        <v>0</v>
      </c>
      <c r="AD233" s="42">
        <f t="shared" si="237"/>
        <v>0</v>
      </c>
      <c r="AE233" s="42">
        <f t="shared" si="237"/>
        <v>0</v>
      </c>
      <c r="AF233" s="42">
        <f t="shared" si="237"/>
        <v>1</v>
      </c>
      <c r="AG233" s="25"/>
      <c r="AH233" s="25"/>
      <c r="AI233" s="25"/>
      <c r="AJ233" s="25"/>
      <c r="AK233" s="25"/>
      <c r="AL233" s="25"/>
    </row>
    <row r="234">
      <c r="A234" s="26" t="s">
        <v>599</v>
      </c>
      <c r="B234" s="25" t="str">
        <f t="array" ref="B234">iferror(index(FD!R:R,match($A234,FD!Q:Q,0)),index(DK!H:H,match($A234,DK!G:G,0)))</f>
        <v>PHI</v>
      </c>
      <c r="C234" s="25" t="str">
        <f t="array" ref="C234">iferror(index(FD!S:S,match($A234,FD!Q:Q,0)),index(DK!I:I,match($A234,DK!G:G,0)))</f>
        <v>UTA</v>
      </c>
      <c r="D234" s="28">
        <f t="array" ref="D234">((index(Pace!$B$2:$B$31,match($B234,Pace!$A$2:$A$31,0))*index(Pace!$B$2:$B$31,match($C234,Pace!$A$2:$A$31,0)))/Pace!$B$32)*1.025</f>
        <v>97.92920281</v>
      </c>
      <c r="E234" s="29">
        <f t="array" ref="E234">if(iferror(match($A234,Ghosts!A:A,0),0)&gt;0,0.18,((index(EPS!P:P,match($A234,EPS!A:A,0))*index(EPS!O:O,match($A234,EPS!A:A,0)))+(0.18*300))/(300+index(EPS!O:O,match($A234,EPS!A:A,0))))</f>
        <v>0.1883817787</v>
      </c>
      <c r="F234" s="30">
        <v>0.0</v>
      </c>
      <c r="G234" s="33"/>
      <c r="H234" s="34" t="str">
        <f t="shared" si="2"/>
        <v/>
      </c>
      <c r="I234" s="35" t="str">
        <f t="array" ref="I234">iferror(index(DK!A:A,match($A234,DK!G:G,0)),"")</f>
        <v>PG/SG</v>
      </c>
      <c r="J234" s="36">
        <f t="array" ref="J234">iferror(index(DK!C:C,match($A234,DK!G:G,0)),"")</f>
        <v>4000</v>
      </c>
      <c r="K234" s="28" t="str">
        <f t="array" ref="K234">iferror(if(or(H234=0,H234=""),"",(H234/index(DK!C:C,match(A234,DK!G:G,0))*1000)),"")</f>
        <v/>
      </c>
      <c r="L234" s="28" t="str">
        <f t="array" ref="L234">iferror(if(or(H234="",H234=0),"",((H234^sqrt(3))/index(DK!C:C,match(A234,DK!G:G,0)))*100),"")</f>
        <v/>
      </c>
      <c r="M234" s="34" t="str">
        <f t="shared" si="3"/>
        <v/>
      </c>
      <c r="N234" s="35" t="str">
        <f t="array" ref="N234">iferror(index(FD!B:B,match($A234,FD!Q:Q,0)),"")</f>
        <v/>
      </c>
      <c r="O234" s="36" t="str">
        <f t="array" ref="O234">iferror(index(FD!H:H,match($A234,FD!Q:Q,0)),"")</f>
        <v/>
      </c>
      <c r="P234" s="28" t="str">
        <f t="array" ref="P234">iferror(if(or(M234=0,M234=""),"",(M234/index(FD!H:H,match(A234,FD!Q:Q,0))*1000)),"")</f>
        <v/>
      </c>
      <c r="Q234" s="37" t="str">
        <f t="array" ref="Q234">iferror(if(or(M234="",M234=0),"",((M234^sqrt(3))/index(FD!H:H,match(A234,FD!Q:Q,0)))*100),"")</f>
        <v/>
      </c>
      <c r="R234" s="38" t="str">
        <f t="shared" si="4"/>
        <v/>
      </c>
      <c r="S234" s="39" t="str">
        <f t="array" ref="S234">if(R234="","", if(index(Index_of_Stuff!J:J,match(B234,Index_of_Stuff!F:F,0))&gt;0,(D234-index(Index_of_Stuff!J:J,match(B234,Index_of_Stuff!F:F,0)))*(R234/index(Index_of_Stuff!I:I,match(B234,Index_of_Stuff!F:F,0))),(D234/index(Index_of_Stuff!I:I,match(B234,Index_of_Stuff!F:F,0)))*R234))</f>
        <v/>
      </c>
      <c r="T234" s="40" t="str">
        <f t="array" ref="T234">if(or($F234=0,$F234=""),"", iferror(index(EPS!B:B,match($A234,EPS!$A:$A,0)),index(Ghosts!B:B,match($A234,Ghosts!$A:$A,0)))*($S234/(($F234/48)*$D234)/$E234))</f>
        <v/>
      </c>
      <c r="U234" s="40" t="str">
        <f t="array" ref="U234">if(or($F234=0,$F234=""),"", iferror(index(EPS!D:D,match($A234,EPS!$A:$A,0)),index(Ghosts!D:D,match($A234,Ghosts!$A:$A,0)))*($S234/(($F234/48)*$D234)/$E234))</f>
        <v/>
      </c>
      <c r="V234" s="40" t="str">
        <f t="array" ref="V234">if(or($F234=0,$F234=""),"", iferror(index(EPS!F:F,match($A234,EPS!$A:$A,0)),index(Ghosts!F:F,match($A234,Ghosts!$A:$A,0)))*($S234/(($F234/48)*$D234)/$E234))</f>
        <v/>
      </c>
      <c r="W234" s="40" t="str">
        <f t="array" ref="W234">if(or($F234=0,$F234=""),"", iferror(index(EPS!M:M,match($A234,EPS!$A:$A,0)),index(Ghosts!M:M,match($A234,Ghosts!$A:$A,0)))*($S234/(($F234/48)*$D234)/$E234))</f>
        <v/>
      </c>
      <c r="X234" s="39" t="str">
        <f t="shared" si="5"/>
        <v/>
      </c>
      <c r="Y234" s="41" t="str">
        <f t="array" ref="Y234">if(or(F234=0,F234=""),"",((iferror(index(EPS!H:H,match(A234,EPS!A:A,0)),index(Ghosts!H:H,match(A234,Ghosts!A:A,0)))*1.25)+(iferror(index(EPS!I:I,match(A234,EPS!A:A,0)),index(Ghosts!I:I,match(A234,Ghosts!A:A,0)))*1.25)+(iferror(index(EPS!J:J,match(A234,EPS!A:A,0)),index(Ghosts!J:J,match(A234,Ghosts!A:A,0)))*1.5)+(iferror(index(EPS!K:K,match(A234,EPS!A:A,0)),index(Ghosts!K:K,match(A234,Ghosts!A:A,0)))*2)+(iferror(index(EPS!L:L,match(A234,EPS!A:A,0)),index(Ghosts!L:L,match(A234,Ghosts!A:A,0)))*2))*D234*(F234/48))</f>
        <v/>
      </c>
      <c r="Z234" s="41" t="str">
        <f t="shared" si="6"/>
        <v/>
      </c>
      <c r="AA234" s="41" t="str">
        <f t="array" ref="AA234">if(or(F234=0,F234=""),"",((iferror(index(EPS!H:H,match(A234,EPS!A:A,0)),index(Ghosts!H:H,match(A234,Ghosts!A:A,0)))*1.2)+(iferror(index(EPS!I:I,match(A234,EPS!A:A,0)),index(Ghosts!I:I,match(A234,Ghosts!A:A,0)))*1.2)+(iferror(index(EPS!J:J,match(A234,EPS!A:A,0)),index(Ghosts!J:J,match(A234,Ghosts!A:A,0)))*1.5)+(iferror(index(EPS!K:K,match(A234,EPS!A:A,0)),index(Ghosts!K:K,match(A234,Ghosts!A:A,0)))*3)+(iferror(index(EPS!L:L,match(A234,EPS!A:A,0)),index(Ghosts!L:L,match(A234,Ghosts!A:A,0)))*3))*D234*(F234/48))</f>
        <v/>
      </c>
      <c r="AB234" s="42">
        <f t="shared" ref="AB234:AF234" si="238">if(iferror(search(AB$1,$I234),0)&gt;0,1,0)</f>
        <v>1</v>
      </c>
      <c r="AC234" s="42">
        <f t="shared" si="238"/>
        <v>1</v>
      </c>
      <c r="AD234" s="42">
        <f t="shared" si="238"/>
        <v>0</v>
      </c>
      <c r="AE234" s="42">
        <f t="shared" si="238"/>
        <v>0</v>
      </c>
      <c r="AF234" s="42">
        <f t="shared" si="238"/>
        <v>0</v>
      </c>
      <c r="AG234" s="25"/>
      <c r="AH234" s="25"/>
      <c r="AI234" s="25"/>
      <c r="AJ234" s="25"/>
      <c r="AK234" s="25"/>
      <c r="AL234" s="25"/>
    </row>
    <row r="235">
      <c r="A235" s="26" t="s">
        <v>365</v>
      </c>
      <c r="B235" s="25" t="str">
        <f t="array" ref="B235">iferror(index(FD!R:R,match($A235,FD!Q:Q,0)),index(DK!H:H,match($A235,DK!G:G,0)))</f>
        <v>POR</v>
      </c>
      <c r="C235" s="25" t="str">
        <f t="array" ref="C235">iferror(index(FD!S:S,match($A235,FD!Q:Q,0)),index(DK!I:I,match($A235,DK!G:G,0)))</f>
        <v>MEM</v>
      </c>
      <c r="D235" s="28">
        <f t="array" ref="D235">((index(Pace!$B$2:$B$31,match($B235,Pace!$A$2:$A$31,0))*index(Pace!$B$2:$B$31,match($C235,Pace!$A$2:$A$31,0)))/Pace!$B$32)*1.025</f>
        <v>95.37072491</v>
      </c>
      <c r="E235" s="29">
        <f t="array" ref="E235">if(iferror(match($A235,Ghosts!A:A,0),0)&gt;0,0.18,((index(EPS!P:P,match($A235,EPS!A:A,0))*index(EPS!O:O,match($A235,EPS!A:A,0)))+(0.18*300))/(300+index(EPS!O:O,match($A235,EPS!A:A,0))))</f>
        <v>0.2642816901</v>
      </c>
      <c r="F235" s="30">
        <v>35.0</v>
      </c>
      <c r="G235" s="33"/>
      <c r="H235" s="34">
        <f t="shared" si="2"/>
        <v>32.9825383</v>
      </c>
      <c r="I235" s="35" t="str">
        <f t="array" ref="I235">iferror(index(DK!A:A,match($A235,DK!G:G,0)),"")</f>
        <v>PG/SG</v>
      </c>
      <c r="J235" s="36">
        <f t="array" ref="J235">iferror(index(DK!C:C,match($A235,DK!G:G,0)),"")</f>
        <v>6900</v>
      </c>
      <c r="K235" s="28">
        <f t="array" ref="K235">iferror(if(or(H235=0,H235=""),"",(H235/index(DK!C:C,match(A235,DK!G:G,0))*1000)),"")</f>
        <v>4.780078015</v>
      </c>
      <c r="L235" s="28">
        <f t="array" ref="L235">iferror(if(or(H235="",H235=0),"",((H235^sqrt(3))/index(DK!C:C,match(A235,DK!G:G,0)))*100),"")</f>
        <v>6.178685193</v>
      </c>
      <c r="M235" s="34">
        <f t="shared" si="3"/>
        <v>31.99834361</v>
      </c>
      <c r="N235" s="35" t="str">
        <f t="array" ref="N235">iferror(index(FD!B:B,match($A235,FD!Q:Q,0)),"")</f>
        <v>SG</v>
      </c>
      <c r="O235" s="36">
        <f t="array" ref="O235">iferror(index(FD!H:H,match($A235,FD!Q:Q,0)),"")</f>
        <v>6800</v>
      </c>
      <c r="P235" s="28">
        <f t="array" ref="P235">iferror(if(or(M235=0,M235=""),"",(M235/index(FD!H:H,match(A235,FD!Q:Q,0))*1000)),"")</f>
        <v>4.705638766</v>
      </c>
      <c r="Q235" s="37">
        <f t="array" ref="Q235">iferror(if(or(M235="",M235=0),"",((M235^sqrt(3))/index(FD!H:H,match(A235,FD!Q:Q,0)))*100),"")</f>
        <v>5.949060493</v>
      </c>
      <c r="R235" s="38">
        <f t="shared" si="4"/>
        <v>19.47307028</v>
      </c>
      <c r="S235" s="39">
        <f t="array" ref="S235">if(R235="","", if(index(Index_of_Stuff!J:J,match(B235,Index_of_Stuff!F:F,0))&gt;0,(D235-index(Index_of_Stuff!J:J,match(B235,Index_of_Stuff!F:F,0)))*(R235/index(Index_of_Stuff!I:I,match(B235,Index_of_Stuff!F:F,0))),(D235/index(Index_of_Stuff!I:I,match(B235,Index_of_Stuff!F:F,0)))*R235))</f>
        <v>18.52482789</v>
      </c>
      <c r="T235" s="40">
        <f t="array" ref="T235">if(or($F235=0,$F235=""),"", iferror(index(EPS!B:B,match($A235,EPS!$A:$A,0)),index(Ghosts!B:B,match($A235,Ghosts!$A:$A,0)))*($S235/(($F235/48)*$D235)/$E235))</f>
        <v>0.08013317383</v>
      </c>
      <c r="U235" s="40">
        <f t="array" ref="U235">if(or($F235=0,$F235=""),"", iferror(index(EPS!D:D,match($A235,EPS!$A:$A,0)),index(Ghosts!D:D,match($A235,Ghosts!$A:$A,0)))*($S235/(($F235/48)*$D235)/$E235))</f>
        <v>0.03215406598</v>
      </c>
      <c r="V235" s="40">
        <f t="array" ref="V235">if(or($F235=0,$F235=""),"", iferror(index(EPS!F:F,match($A235,EPS!$A:$A,0)),index(Ghosts!F:F,match($A235,Ghosts!$A:$A,0)))*($S235/(($F235/48)*$D235)/$E235))</f>
        <v>0.04152813537</v>
      </c>
      <c r="W235" s="40">
        <f t="array" ref="W235">if(or($F235=0,$F235=""),"", iferror(index(EPS!M:M,match($A235,EPS!$A:$A,0)),index(Ghosts!M:M,match($A235,Ghosts!$A:$A,0)))*($S235/(($F235/48)*$D235)/$E235))</f>
        <v>0.03054132286</v>
      </c>
      <c r="X235" s="39">
        <f t="shared" si="5"/>
        <v>20.79718967</v>
      </c>
      <c r="Y235" s="41">
        <f t="array" ref="Y235">if(or(F235=0,F235=""),"",((iferror(index(EPS!H:H,match(A235,EPS!A:A,0)),index(Ghosts!H:H,match(A235,Ghosts!A:A,0)))*1.25)+(iferror(index(EPS!I:I,match(A235,EPS!A:A,0)),index(Ghosts!I:I,match(A235,Ghosts!A:A,0)))*1.25)+(iferror(index(EPS!J:J,match(A235,EPS!A:A,0)),index(Ghosts!J:J,match(A235,Ghosts!A:A,0)))*1.5)+(iferror(index(EPS!K:K,match(A235,EPS!A:A,0)),index(Ghosts!K:K,match(A235,Ghosts!A:A,0)))*2)+(iferror(index(EPS!L:L,match(A235,EPS!A:A,0)),index(Ghosts!L:L,match(A235,Ghosts!A:A,0)))*2))*D235*(F235/48))</f>
        <v>12.18534864</v>
      </c>
      <c r="Z235" s="41">
        <f t="shared" si="6"/>
        <v>18.61723483</v>
      </c>
      <c r="AA235" s="41">
        <f t="array" ref="AA235">if(or(F235=0,F235=""),"",((iferror(index(EPS!H:H,match(A235,EPS!A:A,0)),index(Ghosts!H:H,match(A235,Ghosts!A:A,0)))*1.2)+(iferror(index(EPS!I:I,match(A235,EPS!A:A,0)),index(Ghosts!I:I,match(A235,Ghosts!A:A,0)))*1.2)+(iferror(index(EPS!J:J,match(A235,EPS!A:A,0)),index(Ghosts!J:J,match(A235,Ghosts!A:A,0)))*1.5)+(iferror(index(EPS!K:K,match(A235,EPS!A:A,0)),index(Ghosts!K:K,match(A235,Ghosts!A:A,0)))*3)+(iferror(index(EPS!L:L,match(A235,EPS!A:A,0)),index(Ghosts!L:L,match(A235,Ghosts!A:A,0)))*3))*D235*(F235/48))</f>
        <v>13.38110877</v>
      </c>
      <c r="AB235" s="42">
        <f t="shared" ref="AB235:AF235" si="239">if(iferror(search(AB$1,$I235),0)&gt;0,1,0)</f>
        <v>1</v>
      </c>
      <c r="AC235" s="42">
        <f t="shared" si="239"/>
        <v>1</v>
      </c>
      <c r="AD235" s="42">
        <f t="shared" si="239"/>
        <v>0</v>
      </c>
      <c r="AE235" s="42">
        <f t="shared" si="239"/>
        <v>0</v>
      </c>
      <c r="AF235" s="42">
        <f t="shared" si="239"/>
        <v>0</v>
      </c>
      <c r="AG235" s="25"/>
      <c r="AH235" s="25"/>
      <c r="AI235" s="25"/>
      <c r="AJ235" s="25"/>
      <c r="AK235" s="25"/>
      <c r="AL235" s="25"/>
    </row>
    <row r="236">
      <c r="A236" s="26" t="s">
        <v>366</v>
      </c>
      <c r="B236" s="25" t="str">
        <f t="array" ref="B236">iferror(index(FD!R:R,match($A236,FD!Q:Q,0)),index(DK!H:H,match($A236,DK!G:G,0)))</f>
        <v>POR</v>
      </c>
      <c r="C236" s="25" t="str">
        <f t="array" ref="C236">iferror(index(FD!S:S,match($A236,FD!Q:Q,0)),index(DK!I:I,match($A236,DK!G:G,0)))</f>
        <v>MEM</v>
      </c>
      <c r="D236" s="28">
        <f t="array" ref="D236">((index(Pace!$B$2:$B$31,match($B236,Pace!$A$2:$A$31,0))*index(Pace!$B$2:$B$31,match($C236,Pace!$A$2:$A$31,0)))/Pace!$B$32)*1.025</f>
        <v>95.37072491</v>
      </c>
      <c r="E236" s="29">
        <f t="array" ref="E236">if(iferror(match($A236,Ghosts!A:A,0),0)&gt;0,0.18,((index(EPS!P:P,match($A236,EPS!A:A,0))*index(EPS!O:O,match($A236,EPS!A:A,0)))+(0.18*300))/(300+index(EPS!O:O,match($A236,EPS!A:A,0))))</f>
        <v>0.3130283546</v>
      </c>
      <c r="F236" s="30">
        <v>35.0</v>
      </c>
      <c r="G236" s="33"/>
      <c r="H236" s="34">
        <f t="shared" si="2"/>
        <v>39.9964071</v>
      </c>
      <c r="I236" s="35" t="str">
        <f t="array" ref="I236">iferror(index(DK!A:A,match($A236,DK!G:G,0)),"")</f>
        <v>PG</v>
      </c>
      <c r="J236" s="36">
        <f t="array" ref="J236">iferror(index(DK!C:C,match($A236,DK!G:G,0)),"")</f>
        <v>8700</v>
      </c>
      <c r="K236" s="28">
        <f t="array" ref="K236">iferror(if(or(H236=0,H236=""),"",(H236/index(DK!C:C,match(A236,DK!G:G,0))*1000)),"")</f>
        <v>4.597288172</v>
      </c>
      <c r="L236" s="28">
        <f t="array" ref="L236">iferror(if(or(H236="",H236=0),"",((H236^sqrt(3))/index(DK!C:C,match(A236,DK!G:G,0)))*100),"")</f>
        <v>6.843251161</v>
      </c>
      <c r="M236" s="34">
        <f t="shared" si="3"/>
        <v>38.17149237</v>
      </c>
      <c r="N236" s="35" t="str">
        <f t="array" ref="N236">iferror(index(FD!B:B,match($A236,FD!Q:Q,0)),"")</f>
        <v>PG</v>
      </c>
      <c r="O236" s="36">
        <f t="array" ref="O236">iferror(index(FD!H:H,match($A236,FD!Q:Q,0)),"")</f>
        <v>9800</v>
      </c>
      <c r="P236" s="28">
        <f t="array" ref="P236">iferror(if(or(M236=0,M236=""),"",(M236/index(FD!H:H,match(A236,FD!Q:Q,0))*1000)),"")</f>
        <v>3.895050242</v>
      </c>
      <c r="Q236" s="37">
        <f t="array" ref="Q236">iferror(if(or(M236="",M236=0),"",((M236^sqrt(3))/index(FD!H:H,match(A236,FD!Q:Q,0)))*100),"")</f>
        <v>5.603075552</v>
      </c>
      <c r="R236" s="38">
        <f t="shared" si="4"/>
        <v>24.09929848</v>
      </c>
      <c r="S236" s="39">
        <f t="array" ref="S236">if(R236="","", if(index(Index_of_Stuff!J:J,match(B236,Index_of_Stuff!F:F,0))&gt;0,(D236-index(Index_of_Stuff!J:J,match(B236,Index_of_Stuff!F:F,0)))*(R236/index(Index_of_Stuff!I:I,match(B236,Index_of_Stuff!F:F,0))),(D236/index(Index_of_Stuff!I:I,match(B236,Index_of_Stuff!F:F,0)))*R236))</f>
        <v>22.92578162</v>
      </c>
      <c r="T236" s="40">
        <f t="array" ref="T236">if(or($F236=0,$F236=""),"", iferror(index(EPS!B:B,match($A236,EPS!$A:$A,0)),index(Ghosts!B:B,match($A236,Ghosts!$A:$A,0)))*($S236/(($F236/48)*$D236)/$E236))</f>
        <v>0.07677611114</v>
      </c>
      <c r="U236" s="40">
        <f t="array" ref="U236">if(or($F236=0,$F236=""),"", iferror(index(EPS!D:D,match($A236,EPS!$A:$A,0)),index(Ghosts!D:D,match($A236,Ghosts!$A:$A,0)))*($S236/(($F236/48)*$D236)/$E236))</f>
        <v>0.03717690978</v>
      </c>
      <c r="V236" s="40">
        <f t="array" ref="V236">if(or($F236=0,$F236=""),"", iferror(index(EPS!F:F,match($A236,EPS!$A:$A,0)),index(Ghosts!F:F,match($A236,Ghosts!$A:$A,0)))*($S236/(($F236/48)*$D236)/$E236))</f>
        <v>0.07961967081</v>
      </c>
      <c r="W236" s="40">
        <f t="array" ref="W236">if(or($F236=0,$F236=""),"", iferror(index(EPS!M:M,match($A236,EPS!$A:$A,0)),index(Ghosts!M:M,match($A236,Ghosts!$A:$A,0)))*($S236/(($F236/48)*$D236)/$E236))</f>
        <v>0.03738754383</v>
      </c>
      <c r="X236" s="39">
        <f t="shared" si="5"/>
        <v>23.96369414</v>
      </c>
      <c r="Y236" s="41">
        <f t="array" ref="Y236">if(or(F236=0,F236=""),"",((iferror(index(EPS!H:H,match(A236,EPS!A:A,0)),index(Ghosts!H:H,match(A236,Ghosts!A:A,0)))*1.25)+(iferror(index(EPS!I:I,match(A236,EPS!A:A,0)),index(Ghosts!I:I,match(A236,Ghosts!A:A,0)))*1.25)+(iferror(index(EPS!J:J,match(A236,EPS!A:A,0)),index(Ghosts!J:J,match(A236,Ghosts!A:A,0)))*1.5)+(iferror(index(EPS!K:K,match(A236,EPS!A:A,0)),index(Ghosts!K:K,match(A236,Ghosts!A:A,0)))*2)+(iferror(index(EPS!L:L,match(A236,EPS!A:A,0)),index(Ghosts!L:L,match(A236,Ghosts!A:A,0)))*2))*D236*(F236/48))</f>
        <v>16.03271296</v>
      </c>
      <c r="Z236" s="41">
        <f t="shared" si="6"/>
        <v>21.37104508</v>
      </c>
      <c r="AA236" s="41">
        <f t="array" ref="AA236">if(or(F236=0,F236=""),"",((iferror(index(EPS!H:H,match(A236,EPS!A:A,0)),index(Ghosts!H:H,match(A236,Ghosts!A:A,0)))*1.2)+(iferror(index(EPS!I:I,match(A236,EPS!A:A,0)),index(Ghosts!I:I,match(A236,Ghosts!A:A,0)))*1.2)+(iferror(index(EPS!J:J,match(A236,EPS!A:A,0)),index(Ghosts!J:J,match(A236,Ghosts!A:A,0)))*1.5)+(iferror(index(EPS!K:K,match(A236,EPS!A:A,0)),index(Ghosts!K:K,match(A236,Ghosts!A:A,0)))*3)+(iferror(index(EPS!L:L,match(A236,EPS!A:A,0)),index(Ghosts!L:L,match(A236,Ghosts!A:A,0)))*3))*D236*(F236/48))</f>
        <v>16.80044729</v>
      </c>
      <c r="AB236" s="42">
        <f t="shared" ref="AB236:AF236" si="240">if(iferror(search(AB$1,$I236),0)&gt;0,1,0)</f>
        <v>1</v>
      </c>
      <c r="AC236" s="42">
        <f t="shared" si="240"/>
        <v>0</v>
      </c>
      <c r="AD236" s="42">
        <f t="shared" si="240"/>
        <v>0</v>
      </c>
      <c r="AE236" s="42">
        <f t="shared" si="240"/>
        <v>0</v>
      </c>
      <c r="AF236" s="42">
        <f t="shared" si="240"/>
        <v>0</v>
      </c>
      <c r="AG236" s="25"/>
      <c r="AH236" s="25"/>
      <c r="AI236" s="25"/>
      <c r="AJ236" s="25"/>
      <c r="AK236" s="25"/>
      <c r="AL236" s="25"/>
    </row>
    <row r="237">
      <c r="A237" s="26" t="s">
        <v>368</v>
      </c>
      <c r="B237" s="25" t="str">
        <f t="array" ref="B237">iferror(index(FD!R:R,match($A237,FD!Q:Q,0)),index(DK!H:H,match($A237,DK!G:G,0)))</f>
        <v>POR</v>
      </c>
      <c r="C237" s="25" t="str">
        <f t="array" ref="C237">iferror(index(FD!S:S,match($A237,FD!Q:Q,0)),index(DK!I:I,match($A237,DK!G:G,0)))</f>
        <v>MEM</v>
      </c>
      <c r="D237" s="28">
        <f t="array" ref="D237">((index(Pace!$B$2:$B$31,match($B237,Pace!$A$2:$A$31,0))*index(Pace!$B$2:$B$31,match($C237,Pace!$A$2:$A$31,0)))/Pace!$B$32)*1.025</f>
        <v>95.37072491</v>
      </c>
      <c r="E237" s="29">
        <f t="array" ref="E237">if(iferror(match($A237,Ghosts!A:A,0),0)&gt;0,0.18,((index(EPS!P:P,match($A237,EPS!A:A,0))*index(EPS!O:O,match($A237,EPS!A:A,0)))+(0.18*300))/(300+index(EPS!O:O,match($A237,EPS!A:A,0))))</f>
        <v>0.1734701142</v>
      </c>
      <c r="F237" s="30">
        <v>29.0</v>
      </c>
      <c r="G237" s="33"/>
      <c r="H237" s="34">
        <f t="shared" si="2"/>
        <v>21.49249999</v>
      </c>
      <c r="I237" s="35" t="str">
        <f t="array" ref="I237">iferror(index(DK!A:A,match($A237,DK!G:G,0)),"")</f>
        <v>SG/SF</v>
      </c>
      <c r="J237" s="36">
        <f t="array" ref="J237">iferror(index(DK!C:C,match($A237,DK!G:G,0)),"")</f>
        <v>4200</v>
      </c>
      <c r="K237" s="28">
        <f t="array" ref="K237">iferror(if(or(H237=0,H237=""),"",(H237/index(DK!C:C,match(A237,DK!G:G,0))*1000)),"")</f>
        <v>5.117261902</v>
      </c>
      <c r="L237" s="28">
        <f t="array" ref="L237">iferror(if(or(H237="",H237=0),"",((H237^sqrt(3))/index(DK!C:C,match(A237,DK!G:G,0)))*100),"")</f>
        <v>4.834364272</v>
      </c>
      <c r="M237" s="34">
        <f t="shared" si="3"/>
        <v>21.35230329</v>
      </c>
      <c r="N237" s="35" t="str">
        <f t="array" ref="N237">iferror(index(FD!B:B,match($A237,FD!Q:Q,0)),"")</f>
        <v>SF</v>
      </c>
      <c r="O237" s="36">
        <f t="array" ref="O237">iferror(index(FD!H:H,match($A237,FD!Q:Q,0)),"")</f>
        <v>4300</v>
      </c>
      <c r="P237" s="28">
        <f t="array" ref="P237">iferror(if(or(M237=0,M237=""),"",(M237/index(FD!H:H,match(A237,FD!Q:Q,0))*1000)),"")</f>
        <v>4.965651929</v>
      </c>
      <c r="Q237" s="37">
        <f t="array" ref="Q237">iferror(if(or(M237="",M237=0),"",((M237^sqrt(3))/index(FD!H:H,match(A237,FD!Q:Q,0)))*100),"")</f>
        <v>4.668714985</v>
      </c>
      <c r="R237" s="38">
        <f t="shared" si="4"/>
        <v>9.759485065</v>
      </c>
      <c r="S237" s="39">
        <f t="array" ref="S237">if(R237="","", if(index(Index_of_Stuff!J:J,match(B237,Index_of_Stuff!F:F,0))&gt;0,(D237-index(Index_of_Stuff!J:J,match(B237,Index_of_Stuff!F:F,0)))*(R237/index(Index_of_Stuff!I:I,match(B237,Index_of_Stuff!F:F,0))),(D237/index(Index_of_Stuff!I:I,match(B237,Index_of_Stuff!F:F,0)))*R237))</f>
        <v>9.284246324</v>
      </c>
      <c r="T237" s="40">
        <f t="array" ref="T237">if(or($F237=0,$F237=""),"", iferror(index(EPS!B:B,match($A237,EPS!$A:$A,0)),index(Ghosts!B:B,match($A237,Ghosts!$A:$A,0)))*($S237/(($F237/48)*$D237)/$E237))</f>
        <v>0.05684621692</v>
      </c>
      <c r="U237" s="40">
        <f t="array" ref="U237">if(or($F237=0,$F237=""),"", iferror(index(EPS!D:D,match($A237,EPS!$A:$A,0)),index(Ghosts!D:D,match($A237,Ghosts!$A:$A,0)))*($S237/(($F237/48)*$D237)/$E237))</f>
        <v>0.005480272546</v>
      </c>
      <c r="V237" s="40">
        <f t="array" ref="V237">if(or($F237=0,$F237=""),"", iferror(index(EPS!F:F,match($A237,EPS!$A:$A,0)),index(Ghosts!F:F,match($A237,Ghosts!$A:$A,0)))*($S237/(($F237/48)*$D237)/$E237))</f>
        <v>0.0252649853</v>
      </c>
      <c r="W237" s="40">
        <f t="array" ref="W237">if(or($F237=0,$F237=""),"", iferror(index(EPS!M:M,match($A237,EPS!$A:$A,0)),index(Ghosts!M:M,match($A237,Ghosts!$A:$A,0)))*($S237/(($F237/48)*$D237)/$E237))</f>
        <v>0.02851599444</v>
      </c>
      <c r="X237" s="39">
        <f t="shared" si="5"/>
        <v>8.290360345</v>
      </c>
      <c r="Y237" s="41">
        <f t="array" ref="Y237">if(or(F237=0,F237=""),"",((iferror(index(EPS!H:H,match(A237,EPS!A:A,0)),index(Ghosts!H:H,match(A237,Ghosts!A:A,0)))*1.25)+(iferror(index(EPS!I:I,match(A237,EPS!A:A,0)),index(Ghosts!I:I,match(A237,Ghosts!A:A,0)))*1.25)+(iferror(index(EPS!J:J,match(A237,EPS!A:A,0)),index(Ghosts!J:J,match(A237,Ghosts!A:A,0)))*1.5)+(iferror(index(EPS!K:K,match(A237,EPS!A:A,0)),index(Ghosts!K:K,match(A237,Ghosts!A:A,0)))*2)+(iferror(index(EPS!L:L,match(A237,EPS!A:A,0)),index(Ghosts!L:L,match(A237,Ghosts!A:A,0)))*2))*D237*(F237/48))</f>
        <v>13.20213965</v>
      </c>
      <c r="Z237" s="41">
        <f t="shared" si="6"/>
        <v>7.310931072</v>
      </c>
      <c r="AA237" s="41">
        <f t="array" ref="AA237">if(or(F237=0,F237=""),"",((iferror(index(EPS!H:H,match(A237,EPS!A:A,0)),index(Ghosts!H:H,match(A237,Ghosts!A:A,0)))*1.2)+(iferror(index(EPS!I:I,match(A237,EPS!A:A,0)),index(Ghosts!I:I,match(A237,Ghosts!A:A,0)))*1.2)+(iferror(index(EPS!J:J,match(A237,EPS!A:A,0)),index(Ghosts!J:J,match(A237,Ghosts!A:A,0)))*1.5)+(iferror(index(EPS!K:K,match(A237,EPS!A:A,0)),index(Ghosts!K:K,match(A237,Ghosts!A:A,0)))*3)+(iferror(index(EPS!L:L,match(A237,EPS!A:A,0)),index(Ghosts!L:L,match(A237,Ghosts!A:A,0)))*3))*D237*(F237/48))</f>
        <v>14.04137222</v>
      </c>
      <c r="AB237" s="42">
        <f t="shared" ref="AB237:AF237" si="241">if(iferror(search(AB$1,$I237),0)&gt;0,1,0)</f>
        <v>0</v>
      </c>
      <c r="AC237" s="42">
        <f t="shared" si="241"/>
        <v>1</v>
      </c>
      <c r="AD237" s="42">
        <f t="shared" si="241"/>
        <v>1</v>
      </c>
      <c r="AE237" s="42">
        <f t="shared" si="241"/>
        <v>0</v>
      </c>
      <c r="AF237" s="42">
        <f t="shared" si="241"/>
        <v>0</v>
      </c>
      <c r="AG237" s="25"/>
      <c r="AH237" s="25"/>
      <c r="AI237" s="25"/>
      <c r="AJ237" s="25"/>
      <c r="AK237" s="25"/>
      <c r="AL237" s="25"/>
    </row>
    <row r="238">
      <c r="A238" s="26" t="s">
        <v>367</v>
      </c>
      <c r="B238" s="25" t="str">
        <f t="array" ref="B238">iferror(index(FD!R:R,match($A238,FD!Q:Q,0)),index(DK!H:H,match($A238,DK!G:G,0)))</f>
        <v>POR</v>
      </c>
      <c r="C238" s="25" t="str">
        <f t="array" ref="C238">iferror(index(FD!S:S,match($A238,FD!Q:Q,0)),index(DK!I:I,match($A238,DK!G:G,0)))</f>
        <v>MEM</v>
      </c>
      <c r="D238" s="28">
        <f t="array" ref="D238">((index(Pace!$B$2:$B$31,match($B238,Pace!$A$2:$A$31,0))*index(Pace!$B$2:$B$31,match($C238,Pace!$A$2:$A$31,0)))/Pace!$B$32)*1.025</f>
        <v>95.37072491</v>
      </c>
      <c r="E238" s="29">
        <f t="array" ref="E238">if(iferror(match($A238,Ghosts!A:A,0),0)&gt;0,0.18,((index(EPS!P:P,match($A238,EPS!A:A,0))*index(EPS!O:O,match($A238,EPS!A:A,0)))+(0.18*300))/(300+index(EPS!O:O,match($A238,EPS!A:A,0))))</f>
        <v>0.1345641026</v>
      </c>
      <c r="F238" s="30">
        <v>29.0</v>
      </c>
      <c r="G238" s="33"/>
      <c r="H238" s="34">
        <f t="shared" si="2"/>
        <v>17.694551</v>
      </c>
      <c r="I238" s="35" t="str">
        <f t="array" ref="I238">iferror(index(DK!A:A,match($A238,DK!G:G,0)),"")</f>
        <v>SF/PF</v>
      </c>
      <c r="J238" s="36">
        <f t="array" ref="J238">iferror(index(DK!C:C,match($A238,DK!G:G,0)),"")</f>
        <v>3700</v>
      </c>
      <c r="K238" s="28">
        <f t="array" ref="K238">iferror(if(or(H238=0,H238=""),"",(H238/index(DK!C:C,match(A238,DK!G:G,0))*1000)),"")</f>
        <v>4.78231108</v>
      </c>
      <c r="L238" s="28">
        <f t="array" ref="L238">iferror(if(or(H238="",H238=0),"",((H238^sqrt(3))/index(DK!C:C,match(A238,DK!G:G,0)))*100),"")</f>
        <v>3.918499274</v>
      </c>
      <c r="M238" s="34">
        <f t="shared" si="3"/>
        <v>18.36464124</v>
      </c>
      <c r="N238" s="35" t="str">
        <f t="array" ref="N238">iferror(index(FD!B:B,match($A238,FD!Q:Q,0)),"")</f>
        <v>SF</v>
      </c>
      <c r="O238" s="36">
        <f t="array" ref="O238">iferror(index(FD!H:H,match($A238,FD!Q:Q,0)),"")</f>
        <v>4000</v>
      </c>
      <c r="P238" s="28">
        <f t="array" ref="P238">iferror(if(or(M238=0,M238=""),"",(M238/index(FD!H:H,match(A238,FD!Q:Q,0))*1000)),"")</f>
        <v>4.591160311</v>
      </c>
      <c r="Q238" s="37">
        <f t="array" ref="Q238">iferror(if(or(M238="",M238=0),"",((M238^sqrt(3))/index(FD!H:H,match(A238,FD!Q:Q,0)))*100),"")</f>
        <v>3.865643768</v>
      </c>
      <c r="R238" s="38">
        <f t="shared" si="4"/>
        <v>7.31011921</v>
      </c>
      <c r="S238" s="39">
        <f t="array" ref="S238">if(R238="","", if(index(Index_of_Stuff!J:J,match(B238,Index_of_Stuff!F:F,0))&gt;0,(D238-index(Index_of_Stuff!J:J,match(B238,Index_of_Stuff!F:F,0)))*(R238/index(Index_of_Stuff!I:I,match(B238,Index_of_Stuff!F:F,0))),(D238/index(Index_of_Stuff!I:I,match(B238,Index_of_Stuff!F:F,0)))*R238))</f>
        <v>6.954152493</v>
      </c>
      <c r="T238" s="40">
        <f t="array" ref="T238">if(or($F238=0,$F238=""),"", iferror(index(EPS!B:B,match($A238,EPS!$A:$A,0)),index(Ghosts!B:B,match($A238,Ghosts!$A:$A,0)))*($S238/(($F238/48)*$D238)/$E238))</f>
        <v>0.04332018245</v>
      </c>
      <c r="U238" s="40">
        <f t="array" ref="U238">if(or($F238=0,$F238=""),"", iferror(index(EPS!D:D,match($A238,EPS!$A:$A,0)),index(Ghosts!D:D,match($A238,Ghosts!$A:$A,0)))*($S238/(($F238/48)*$D238)/$E238))</f>
        <v>0.01076277825</v>
      </c>
      <c r="V238" s="40">
        <f t="array" ref="V238">if(or($F238=0,$F238=""),"", iferror(index(EPS!F:F,match($A238,EPS!$A:$A,0)),index(Ghosts!F:F,match($A238,Ghosts!$A:$A,0)))*($S238/(($F238/48)*$D238)/$E238))</f>
        <v>0.0172204452</v>
      </c>
      <c r="W238" s="40">
        <f t="array" ref="W238">if(or($F238=0,$F238=""),"", iferror(index(EPS!M:M,match($A238,EPS!$A:$A,0)),index(Ghosts!M:M,match($A238,Ghosts!$A:$A,0)))*($S238/(($F238/48)*$D238)/$E238))</f>
        <v>0.01497819973</v>
      </c>
      <c r="X238" s="39">
        <f t="shared" si="5"/>
        <v>7.723442362</v>
      </c>
      <c r="Y238" s="41">
        <f t="array" ref="Y238">if(or(F238=0,F238=""),"",((iferror(index(EPS!H:H,match(A238,EPS!A:A,0)),index(Ghosts!H:H,match(A238,Ghosts!A:A,0)))*1.25)+(iferror(index(EPS!I:I,match(A238,EPS!A:A,0)),index(Ghosts!I:I,match(A238,Ghosts!A:A,0)))*1.25)+(iferror(index(EPS!J:J,match(A238,EPS!A:A,0)),index(Ghosts!J:J,match(A238,Ghosts!A:A,0)))*1.5)+(iferror(index(EPS!K:K,match(A238,EPS!A:A,0)),index(Ghosts!K:K,match(A238,Ghosts!A:A,0)))*2)+(iferror(index(EPS!L:L,match(A238,EPS!A:A,0)),index(Ghosts!L:L,match(A238,Ghosts!A:A,0)))*2))*D238*(F238/48))</f>
        <v>9.971108634</v>
      </c>
      <c r="Z238" s="41">
        <f t="shared" si="6"/>
        <v>6.981847194</v>
      </c>
      <c r="AA238" s="41">
        <f t="array" ref="AA238">if(or(F238=0,F238=""),"",((iferror(index(EPS!H:H,match(A238,EPS!A:A,0)),index(Ghosts!H:H,match(A238,Ghosts!A:A,0)))*1.2)+(iferror(index(EPS!I:I,match(A238,EPS!A:A,0)),index(Ghosts!I:I,match(A238,Ghosts!A:A,0)))*1.2)+(iferror(index(EPS!J:J,match(A238,EPS!A:A,0)),index(Ghosts!J:J,match(A238,Ghosts!A:A,0)))*1.5)+(iferror(index(EPS!K:K,match(A238,EPS!A:A,0)),index(Ghosts!K:K,match(A238,Ghosts!A:A,0)))*3)+(iferror(index(EPS!L:L,match(A238,EPS!A:A,0)),index(Ghosts!L:L,match(A238,Ghosts!A:A,0)))*3))*D238*(F238/48))</f>
        <v>11.38279405</v>
      </c>
      <c r="AB238" s="42">
        <f t="shared" ref="AB238:AF238" si="242">if(iferror(search(AB$1,$I238),0)&gt;0,1,0)</f>
        <v>0</v>
      </c>
      <c r="AC238" s="42">
        <f t="shared" si="242"/>
        <v>0</v>
      </c>
      <c r="AD238" s="42">
        <f t="shared" si="242"/>
        <v>1</v>
      </c>
      <c r="AE238" s="42">
        <f t="shared" si="242"/>
        <v>1</v>
      </c>
      <c r="AF238" s="42">
        <f t="shared" si="242"/>
        <v>0</v>
      </c>
      <c r="AG238" s="25"/>
      <c r="AH238" s="25"/>
      <c r="AI238" s="25"/>
      <c r="AJ238" s="25"/>
      <c r="AK238" s="25"/>
      <c r="AL238" s="25"/>
    </row>
    <row r="239">
      <c r="A239" s="26" t="s">
        <v>369</v>
      </c>
      <c r="B239" s="25" t="str">
        <f t="array" ref="B239">iferror(index(FD!R:R,match($A239,FD!Q:Q,0)),index(DK!H:H,match($A239,DK!G:G,0)))</f>
        <v>POR</v>
      </c>
      <c r="C239" s="25" t="str">
        <f t="array" ref="C239">iferror(index(FD!S:S,match($A239,FD!Q:Q,0)),index(DK!I:I,match($A239,DK!G:G,0)))</f>
        <v>MEM</v>
      </c>
      <c r="D239" s="28">
        <f t="array" ref="D239">((index(Pace!$B$2:$B$31,match($B239,Pace!$A$2:$A$31,0))*index(Pace!$B$2:$B$31,match($C239,Pace!$A$2:$A$31,0)))/Pace!$B$32)*1.025</f>
        <v>95.37072491</v>
      </c>
      <c r="E239" s="29">
        <f t="array" ref="E239">if(iferror(match($A239,Ghosts!A:A,0),0)&gt;0,0.18,((index(EPS!P:P,match($A239,EPS!A:A,0))*index(EPS!O:O,match($A239,EPS!A:A,0)))+(0.18*300))/(300+index(EPS!O:O,match($A239,EPS!A:A,0))))</f>
        <v>0.2498311688</v>
      </c>
      <c r="F239" s="30">
        <v>28.0</v>
      </c>
      <c r="G239" s="33"/>
      <c r="H239" s="34">
        <f t="shared" si="2"/>
        <v>30.76751248</v>
      </c>
      <c r="I239" s="35" t="str">
        <f t="array" ref="I239">iferror(index(DK!A:A,match($A239,DK!G:G,0)),"")</f>
        <v>C</v>
      </c>
      <c r="J239" s="36">
        <f t="array" ref="J239">iferror(index(DK!C:C,match($A239,DK!G:G,0)),"")</f>
        <v>6400</v>
      </c>
      <c r="K239" s="28">
        <f t="array" ref="K239">iferror(if(or(H239=0,H239=""),"",(H239/index(DK!C:C,match(A239,DK!G:G,0))*1000)),"")</f>
        <v>4.807423824</v>
      </c>
      <c r="L239" s="28">
        <f t="array" ref="L239">iferror(if(or(H239="",H239=0),"",((H239^sqrt(3))/index(DK!C:C,match(A239,DK!G:G,0)))*100),"")</f>
        <v>5.905703564</v>
      </c>
      <c r="M239" s="34">
        <f t="shared" si="3"/>
        <v>31.47701793</v>
      </c>
      <c r="N239" s="35" t="str">
        <f t="array" ref="N239">iferror(index(FD!B:B,match($A239,FD!Q:Q,0)),"")</f>
        <v>C</v>
      </c>
      <c r="O239" s="36">
        <f t="array" ref="O239">iferror(index(FD!H:H,match($A239,FD!Q:Q,0)),"")</f>
        <v>8300</v>
      </c>
      <c r="P239" s="28">
        <f t="array" ref="P239">iferror(if(or(M239=0,M239=""),"",(M239/index(FD!H:H,match(A239,FD!Q:Q,0))*1000)),"")</f>
        <v>3.792411799</v>
      </c>
      <c r="Q239" s="37">
        <f t="array" ref="Q239">iferror(if(or(M239="",M239=0),"",((M239^sqrt(3))/index(FD!H:H,match(A239,FD!Q:Q,0)))*100),"")</f>
        <v>4.737212867</v>
      </c>
      <c r="R239" s="38">
        <f t="shared" si="4"/>
        <v>14.53636298</v>
      </c>
      <c r="S239" s="39">
        <f t="array" ref="S239">if(R239="","", if(index(Index_of_Stuff!J:J,match(B239,Index_of_Stuff!F:F,0))&gt;0,(D239-index(Index_of_Stuff!J:J,match(B239,Index_of_Stuff!F:F,0)))*(R239/index(Index_of_Stuff!I:I,match(B239,Index_of_Stuff!F:F,0))),(D239/index(Index_of_Stuff!I:I,match(B239,Index_of_Stuff!F:F,0)))*R239))</f>
        <v>13.82851387</v>
      </c>
      <c r="T239" s="40">
        <f t="array" ref="T239">if(or($F239=0,$F239=""),"", iferror(index(EPS!B:B,match($A239,EPS!$A:$A,0)),index(Ghosts!B:B,match($A239,Ghosts!$A:$A,0)))*($S239/(($F239/48)*$D239)/$E239))</f>
        <v>0.09262893974</v>
      </c>
      <c r="U239" s="40">
        <f t="array" ref="U239">if(or($F239=0,$F239=""),"", iferror(index(EPS!D:D,match($A239,EPS!$A:$A,0)),index(Ghosts!D:D,match($A239,Ghosts!$A:$A,0)))*($S239/(($F239/48)*$D239)/$E239))</f>
        <v>0.00009949402765</v>
      </c>
      <c r="V239" s="40">
        <f t="array" ref="V239">if(or($F239=0,$F239=""),"", iferror(index(EPS!F:F,match($A239,EPS!$A:$A,0)),index(Ghosts!F:F,match($A239,Ghosts!$A:$A,0)))*($S239/(($F239/48)*$D239)/$E239))</f>
        <v>0.04407585425</v>
      </c>
      <c r="W239" s="40">
        <f t="array" ref="W239">if(or($F239=0,$F239=""),"", iferror(index(EPS!M:M,match($A239,EPS!$A:$A,0)),index(Ghosts!M:M,match($A239,Ghosts!$A:$A,0)))*($S239/(($F239/48)*$D239)/$E239))</f>
        <v>0.04447383036</v>
      </c>
      <c r="X239" s="39">
        <f t="shared" si="5"/>
        <v>11.54077433</v>
      </c>
      <c r="Y239" s="41">
        <f t="array" ref="Y239">if(or(F239=0,F239=""),"",((iferror(index(EPS!H:H,match(A239,EPS!A:A,0)),index(Ghosts!H:H,match(A239,Ghosts!A:A,0)))*1.25)+(iferror(index(EPS!I:I,match(A239,EPS!A:A,0)),index(Ghosts!I:I,match(A239,Ghosts!A:A,0)))*1.25)+(iferror(index(EPS!J:J,match(A239,EPS!A:A,0)),index(Ghosts!J:J,match(A239,Ghosts!A:A,0)))*1.5)+(iferror(index(EPS!K:K,match(A239,EPS!A:A,0)),index(Ghosts!K:K,match(A239,Ghosts!A:A,0)))*2)+(iferror(index(EPS!L:L,match(A239,EPS!A:A,0)),index(Ghosts!L:L,match(A239,Ghosts!A:A,0)))*2))*D239*(F239/48))</f>
        <v>19.22673814</v>
      </c>
      <c r="Z239" s="41">
        <f t="shared" si="6"/>
        <v>10.30090218</v>
      </c>
      <c r="AA239" s="41">
        <f t="array" ref="AA239">if(or(F239=0,F239=""),"",((iferror(index(EPS!H:H,match(A239,EPS!A:A,0)),index(Ghosts!H:H,match(A239,Ghosts!A:A,0)))*1.2)+(iferror(index(EPS!I:I,match(A239,EPS!A:A,0)),index(Ghosts!I:I,match(A239,Ghosts!A:A,0)))*1.2)+(iferror(index(EPS!J:J,match(A239,EPS!A:A,0)),index(Ghosts!J:J,match(A239,Ghosts!A:A,0)))*1.5)+(iferror(index(EPS!K:K,match(A239,EPS!A:A,0)),index(Ghosts!K:K,match(A239,Ghosts!A:A,0)))*3)+(iferror(index(EPS!L:L,match(A239,EPS!A:A,0)),index(Ghosts!L:L,match(A239,Ghosts!A:A,0)))*3))*D239*(F239/48))</f>
        <v>21.17611576</v>
      </c>
      <c r="AB239" s="42">
        <f t="shared" ref="AB239:AF239" si="243">if(iferror(search(AB$1,$I239),0)&gt;0,1,0)</f>
        <v>0</v>
      </c>
      <c r="AC239" s="42">
        <f t="shared" si="243"/>
        <v>0</v>
      </c>
      <c r="AD239" s="42">
        <f t="shared" si="243"/>
        <v>0</v>
      </c>
      <c r="AE239" s="42">
        <f t="shared" si="243"/>
        <v>0</v>
      </c>
      <c r="AF239" s="42">
        <f t="shared" si="243"/>
        <v>1</v>
      </c>
      <c r="AG239" s="25"/>
      <c r="AH239" s="25"/>
      <c r="AI239" s="25"/>
      <c r="AJ239" s="25"/>
      <c r="AK239" s="25"/>
      <c r="AL239" s="25"/>
    </row>
    <row r="240">
      <c r="A240" s="26" t="s">
        <v>372</v>
      </c>
      <c r="B240" s="25" t="str">
        <f t="array" ref="B240">iferror(index(FD!R:R,match($A240,FD!Q:Q,0)),index(DK!H:H,match($A240,DK!G:G,0)))</f>
        <v>POR</v>
      </c>
      <c r="C240" s="25" t="str">
        <f t="array" ref="C240">iferror(index(FD!S:S,match($A240,FD!Q:Q,0)),index(DK!I:I,match($A240,DK!G:G,0)))</f>
        <v>MEM</v>
      </c>
      <c r="D240" s="28">
        <f t="array" ref="D240">((index(Pace!$B$2:$B$31,match($B240,Pace!$A$2:$A$31,0))*index(Pace!$B$2:$B$31,match($C240,Pace!$A$2:$A$31,0)))/Pace!$B$32)*1.025</f>
        <v>95.37072491</v>
      </c>
      <c r="E240" s="29">
        <f t="array" ref="E240">if(iferror(match($A240,Ghosts!A:A,0),0)&gt;0,0.18,((index(EPS!P:P,match($A240,EPS!A:A,0))*index(EPS!O:O,match($A240,EPS!A:A,0)))+(0.18*300))/(300+index(EPS!O:O,match($A240,EPS!A:A,0))))</f>
        <v>0.131184</v>
      </c>
      <c r="F240" s="30">
        <v>23.0</v>
      </c>
      <c r="G240" s="33"/>
      <c r="H240" s="34">
        <f t="shared" si="2"/>
        <v>16.43966565</v>
      </c>
      <c r="I240" s="35" t="str">
        <f t="array" ref="I240">iferror(index(DK!A:A,match($A240,DK!G:G,0)),"")</f>
        <v>PF/C</v>
      </c>
      <c r="J240" s="36">
        <f t="array" ref="J240">iferror(index(DK!C:C,match($A240,DK!G:G,0)),"")</f>
        <v>3500</v>
      </c>
      <c r="K240" s="28">
        <f t="array" ref="K240">iferror(if(or(H240=0,H240=""),"",(H240/index(DK!C:C,match(A240,DK!G:G,0))*1000)),"")</f>
        <v>4.697047329</v>
      </c>
      <c r="L240" s="28">
        <f t="array" ref="L240">iferror(if(or(H240="",H240=0),"",((H240^sqrt(3))/index(DK!C:C,match(A240,DK!G:G,0)))*100),"")</f>
        <v>3.646870776</v>
      </c>
      <c r="M240" s="34">
        <f t="shared" si="3"/>
        <v>16.61207369</v>
      </c>
      <c r="N240" s="35" t="str">
        <f t="array" ref="N240">iferror(index(FD!B:B,match($A240,FD!Q:Q,0)),"")</f>
        <v>PF</v>
      </c>
      <c r="O240" s="36">
        <f t="array" ref="O240">iferror(index(FD!H:H,match($A240,FD!Q:Q,0)),"")</f>
        <v>3500</v>
      </c>
      <c r="P240" s="28">
        <f t="array" ref="P240">iferror(if(or(M240=0,M240=""),"",(M240/index(FD!H:H,match(A240,FD!Q:Q,0))*1000)),"")</f>
        <v>4.746306768</v>
      </c>
      <c r="Q240" s="37">
        <f t="array" ref="Q240">iferror(if(or(M240="",M240=0),"",((M240^sqrt(3))/index(FD!H:H,match(A240,FD!Q:Q,0)))*100),"")</f>
        <v>3.713368668</v>
      </c>
      <c r="R240" s="38">
        <f t="shared" si="4"/>
        <v>5.634881446</v>
      </c>
      <c r="S240" s="39">
        <f t="array" ref="S240">if(R240="","", if(index(Index_of_Stuff!J:J,match(B240,Index_of_Stuff!F:F,0))&gt;0,(D240-index(Index_of_Stuff!J:J,match(B240,Index_of_Stuff!F:F,0)))*(R240/index(Index_of_Stuff!I:I,match(B240,Index_of_Stuff!F:F,0))),(D240/index(Index_of_Stuff!I:I,match(B240,Index_of_Stuff!F:F,0)))*R240))</f>
        <v>5.360490538</v>
      </c>
      <c r="T240" s="40">
        <f t="array" ref="T240">if(or($F240=0,$F240=""),"", iferror(index(EPS!B:B,match($A240,EPS!$A:$A,0)),index(Ghosts!B:B,match($A240,Ghosts!$A:$A,0)))*($S240/(($F240/48)*$D240)/$E240))</f>
        <v>0.04452985953</v>
      </c>
      <c r="U240" s="40">
        <f t="array" ref="U240">if(or($F240=0,$F240=""),"", iferror(index(EPS!D:D,match($A240,EPS!$A:$A,0)),index(Ghosts!D:D,match($A240,Ghosts!$A:$A,0)))*($S240/(($F240/48)*$D240)/$E240))</f>
        <v>0.002414269493</v>
      </c>
      <c r="V240" s="40">
        <f t="array" ref="V240">if(or($F240=0,$F240=""),"", iferror(index(EPS!F:F,match($A240,EPS!$A:$A,0)),index(Ghosts!F:F,match($A240,Ghosts!$A:$A,0)))*($S240/(($F240/48)*$D240)/$E240))</f>
        <v>0.02262259932</v>
      </c>
      <c r="W240" s="40">
        <f t="array" ref="W240">if(or($F240=0,$F240=""),"", iferror(index(EPS!M:M,match($A240,EPS!$A:$A,0)),index(Ghosts!M:M,match($A240,Ghosts!$A:$A,0)))*($S240/(($F240/48)*$D240)/$E240))</f>
        <v>0.02298026887</v>
      </c>
      <c r="X240" s="39">
        <f t="shared" si="5"/>
        <v>4.964779244</v>
      </c>
      <c r="Y240" s="41">
        <f t="array" ref="Y240">if(or(F240=0,F240=""),"",((iferror(index(EPS!H:H,match(A240,EPS!A:A,0)),index(Ghosts!H:H,match(A240,Ghosts!A:A,0)))*1.25)+(iferror(index(EPS!I:I,match(A240,EPS!A:A,0)),index(Ghosts!I:I,match(A240,Ghosts!A:A,0)))*1.25)+(iferror(index(EPS!J:J,match(A240,EPS!A:A,0)),index(Ghosts!J:J,match(A240,Ghosts!A:A,0)))*1.5)+(iferror(index(EPS!K:K,match(A240,EPS!A:A,0)),index(Ghosts!K:K,match(A240,Ghosts!A:A,0)))*2)+(iferror(index(EPS!L:L,match(A240,EPS!A:A,0)),index(Ghosts!L:L,match(A240,Ghosts!A:A,0)))*2))*D240*(F240/48))</f>
        <v>11.47488641</v>
      </c>
      <c r="Z240" s="41">
        <f t="shared" si="6"/>
        <v>4.38453344</v>
      </c>
      <c r="AA240" s="41">
        <f t="array" ref="AA240">if(or(F240=0,F240=""),"",((iferror(index(EPS!H:H,match(A240,EPS!A:A,0)),index(Ghosts!H:H,match(A240,Ghosts!A:A,0)))*1.2)+(iferror(index(EPS!I:I,match(A240,EPS!A:A,0)),index(Ghosts!I:I,match(A240,Ghosts!A:A,0)))*1.2)+(iferror(index(EPS!J:J,match(A240,EPS!A:A,0)),index(Ghosts!J:J,match(A240,Ghosts!A:A,0)))*1.5)+(iferror(index(EPS!K:K,match(A240,EPS!A:A,0)),index(Ghosts!K:K,match(A240,Ghosts!A:A,0)))*3)+(iferror(index(EPS!L:L,match(A240,EPS!A:A,0)),index(Ghosts!L:L,match(A240,Ghosts!A:A,0)))*3))*D240*(F240/48))</f>
        <v>12.22754025</v>
      </c>
      <c r="AB240" s="42">
        <f t="shared" ref="AB240:AF240" si="244">if(iferror(search(AB$1,$I240),0)&gt;0,1,0)</f>
        <v>0</v>
      </c>
      <c r="AC240" s="42">
        <f t="shared" si="244"/>
        <v>0</v>
      </c>
      <c r="AD240" s="42">
        <f t="shared" si="244"/>
        <v>0</v>
      </c>
      <c r="AE240" s="42">
        <f t="shared" si="244"/>
        <v>1</v>
      </c>
      <c r="AF240" s="42">
        <f t="shared" si="244"/>
        <v>1</v>
      </c>
      <c r="AG240" s="25"/>
      <c r="AH240" s="25"/>
      <c r="AI240" s="25"/>
      <c r="AJ240" s="25"/>
      <c r="AK240" s="25"/>
      <c r="AL240" s="25"/>
    </row>
    <row r="241">
      <c r="A241" s="26" t="s">
        <v>370</v>
      </c>
      <c r="B241" s="25" t="str">
        <f t="array" ref="B241">iferror(index(FD!R:R,match($A241,FD!Q:Q,0)),index(DK!H:H,match($A241,DK!G:G,0)))</f>
        <v>POR</v>
      </c>
      <c r="C241" s="25" t="str">
        <f t="array" ref="C241">iferror(index(FD!S:S,match($A241,FD!Q:Q,0)),index(DK!I:I,match($A241,DK!G:G,0)))</f>
        <v>MEM</v>
      </c>
      <c r="D241" s="28">
        <f t="array" ref="D241">((index(Pace!$B$2:$B$31,match($B241,Pace!$A$2:$A$31,0))*index(Pace!$B$2:$B$31,match($C241,Pace!$A$2:$A$31,0)))/Pace!$B$32)*1.025</f>
        <v>95.37072491</v>
      </c>
      <c r="E241" s="29">
        <f t="array" ref="E241">if(iferror(match($A241,Ghosts!A:A,0),0)&gt;0,0.18,((index(EPS!P:P,match($A241,EPS!A:A,0))*index(EPS!O:O,match($A241,EPS!A:A,0)))+(0.18*300))/(300+index(EPS!O:O,match($A241,EPS!A:A,0))))</f>
        <v>0.1532340426</v>
      </c>
      <c r="F241" s="30">
        <v>20.0</v>
      </c>
      <c r="G241" s="33"/>
      <c r="H241" s="34">
        <f t="shared" si="2"/>
        <v>14.1880611</v>
      </c>
      <c r="I241" s="35" t="str">
        <f t="array" ref="I241">iferror(index(DK!A:A,match($A241,DK!G:G,0)),"")</f>
        <v>SG/SF</v>
      </c>
      <c r="J241" s="36">
        <f t="array" ref="J241">iferror(index(DK!C:C,match($A241,DK!G:G,0)),"")</f>
        <v>3000</v>
      </c>
      <c r="K241" s="28">
        <f t="array" ref="K241">iferror(if(or(H241=0,H241=""),"",(H241/index(DK!C:C,match(A241,DK!G:G,0))*1000)),"")</f>
        <v>4.7293537</v>
      </c>
      <c r="L241" s="28">
        <f t="array" ref="L241">iferror(if(or(H241="",H241=0),"",((H241^sqrt(3))/index(DK!C:C,match(A241,DK!G:G,0)))*100),"")</f>
        <v>3.296613209</v>
      </c>
      <c r="M241" s="34">
        <f t="shared" si="3"/>
        <v>13.62947179</v>
      </c>
      <c r="N241" s="35" t="str">
        <f t="array" ref="N241">iferror(index(FD!B:B,match($A241,FD!Q:Q,0)),"")</f>
        <v>SG</v>
      </c>
      <c r="O241" s="36">
        <f t="array" ref="O241">iferror(index(FD!H:H,match($A241,FD!Q:Q,0)),"")</f>
        <v>3000</v>
      </c>
      <c r="P241" s="28">
        <f t="array" ref="P241">iferror(if(or(M241=0,M241=""),"",(M241/index(FD!H:H,match(A241,FD!Q:Q,0))*1000)),"")</f>
        <v>4.543157263</v>
      </c>
      <c r="Q241" s="37">
        <f t="array" ref="Q241">iferror(if(or(M241="",M241=0),"",((M241^sqrt(3))/index(FD!H:H,match(A241,FD!Q:Q,0)))*100),"")</f>
        <v>3.075063277</v>
      </c>
      <c r="R241" s="38">
        <f t="shared" si="4"/>
        <v>5.838212837</v>
      </c>
      <c r="S241" s="39">
        <f t="array" ref="S241">if(R241="","", if(index(Index_of_Stuff!J:J,match(B241,Index_of_Stuff!F:F,0))&gt;0,(D241-index(Index_of_Stuff!J:J,match(B241,Index_of_Stuff!F:F,0)))*(R241/index(Index_of_Stuff!I:I,match(B241,Index_of_Stuff!F:F,0))),(D241/index(Index_of_Stuff!I:I,match(B241,Index_of_Stuff!F:F,0)))*R241))</f>
        <v>5.553920695</v>
      </c>
      <c r="T241" s="40">
        <f t="array" ref="T241">if(or($F241=0,$F241=""),"", iferror(index(EPS!B:B,match($A241,EPS!$A:$A,0)),index(Ghosts!B:B,match($A241,Ghosts!$A:$A,0)))*($S241/(($F241/48)*$D241)/$E241))</f>
        <v>0.03338271528</v>
      </c>
      <c r="U241" s="40">
        <f t="array" ref="U241">if(or($F241=0,$F241=""),"", iferror(index(EPS!D:D,match($A241,EPS!$A:$A,0)),index(Ghosts!D:D,match($A241,Ghosts!$A:$A,0)))*($S241/(($F241/48)*$D241)/$E241))</f>
        <v>0.02699804296</v>
      </c>
      <c r="V241" s="40">
        <f t="array" ref="V241">if(or($F241=0,$F241=""),"", iferror(index(EPS!F:F,match($A241,EPS!$A:$A,0)),index(Ghosts!F:F,match($A241,Ghosts!$A:$A,0)))*($S241/(($F241/48)*$D241)/$E241))</f>
        <v>0.02271119154</v>
      </c>
      <c r="W241" s="40">
        <f t="array" ref="W241">if(or($F241=0,$F241=""),"", iferror(index(EPS!M:M,match($A241,EPS!$A:$A,0)),index(Ghosts!M:M,match($A241,Ghosts!$A:$A,0)))*($S241/(($F241/48)*$D241)/$E241))</f>
        <v>0.0238057068</v>
      </c>
      <c r="X241" s="39">
        <f t="shared" si="5"/>
        <v>6.837561168</v>
      </c>
      <c r="Y241" s="41">
        <f t="array" ref="Y241">if(or(F241=0,F241=""),"",((iferror(index(EPS!H:H,match(A241,EPS!A:A,0)),index(Ghosts!H:H,match(A241,Ghosts!A:A,0)))*1.25)+(iferror(index(EPS!I:I,match(A241,EPS!A:A,0)),index(Ghosts!I:I,match(A241,Ghosts!A:A,0)))*1.25)+(iferror(index(EPS!J:J,match(A241,EPS!A:A,0)),index(Ghosts!J:J,match(A241,Ghosts!A:A,0)))*1.5)+(iferror(index(EPS!K:K,match(A241,EPS!A:A,0)),index(Ghosts!K:K,match(A241,Ghosts!A:A,0)))*2)+(iferror(index(EPS!L:L,match(A241,EPS!A:A,0)),index(Ghosts!L:L,match(A241,Ghosts!A:A,0)))*2))*D241*(F241/48))</f>
        <v>7.350499933</v>
      </c>
      <c r="Z241" s="41">
        <f t="shared" si="6"/>
        <v>5.828146493</v>
      </c>
      <c r="AA241" s="41">
        <f t="array" ref="AA241">if(or(F241=0,F241=""),"",((iferror(index(EPS!H:H,match(A241,EPS!A:A,0)),index(Ghosts!H:H,match(A241,Ghosts!A:A,0)))*1.2)+(iferror(index(EPS!I:I,match(A241,EPS!A:A,0)),index(Ghosts!I:I,match(A241,Ghosts!A:A,0)))*1.2)+(iferror(index(EPS!J:J,match(A241,EPS!A:A,0)),index(Ghosts!J:J,match(A241,Ghosts!A:A,0)))*1.5)+(iferror(index(EPS!K:K,match(A241,EPS!A:A,0)),index(Ghosts!K:K,match(A241,Ghosts!A:A,0)))*3)+(iferror(index(EPS!L:L,match(A241,EPS!A:A,0)),index(Ghosts!L:L,match(A241,Ghosts!A:A,0)))*3))*D241*(F241/48))</f>
        <v>7.801325297</v>
      </c>
      <c r="AB241" s="42">
        <f t="shared" ref="AB241:AF241" si="245">if(iferror(search(AB$1,$I241),0)&gt;0,1,0)</f>
        <v>0</v>
      </c>
      <c r="AC241" s="42">
        <f t="shared" si="245"/>
        <v>1</v>
      </c>
      <c r="AD241" s="42">
        <f t="shared" si="245"/>
        <v>1</v>
      </c>
      <c r="AE241" s="42">
        <f t="shared" si="245"/>
        <v>0</v>
      </c>
      <c r="AF241" s="42">
        <f t="shared" si="245"/>
        <v>0</v>
      </c>
      <c r="AG241" s="25"/>
      <c r="AH241" s="25"/>
      <c r="AI241" s="25"/>
      <c r="AJ241" s="25"/>
      <c r="AK241" s="25"/>
      <c r="AL241" s="25"/>
    </row>
    <row r="242">
      <c r="A242" s="26" t="s">
        <v>371</v>
      </c>
      <c r="B242" s="25" t="str">
        <f t="array" ref="B242">iferror(index(FD!R:R,match($A242,FD!Q:Q,0)),index(DK!H:H,match($A242,DK!G:G,0)))</f>
        <v>POR</v>
      </c>
      <c r="C242" s="25" t="str">
        <f t="array" ref="C242">iferror(index(FD!S:S,match($A242,FD!Q:Q,0)),index(DK!I:I,match($A242,DK!G:G,0)))</f>
        <v>MEM</v>
      </c>
      <c r="D242" s="28">
        <f t="array" ref="D242">((index(Pace!$B$2:$B$31,match($B242,Pace!$A$2:$A$31,0))*index(Pace!$B$2:$B$31,match($C242,Pace!$A$2:$A$31,0)))/Pace!$B$32)*1.025</f>
        <v>95.37072491</v>
      </c>
      <c r="E242" s="29">
        <f t="array" ref="E242">if(iferror(match($A242,Ghosts!A:A,0),0)&gt;0,0.18,((index(EPS!P:P,match($A242,EPS!A:A,0))*index(EPS!O:O,match($A242,EPS!A:A,0)))+(0.18*300))/(300+index(EPS!O:O,match($A242,EPS!A:A,0))))</f>
        <v>0.1607568922</v>
      </c>
      <c r="F242" s="30">
        <v>18.0</v>
      </c>
      <c r="G242" s="33"/>
      <c r="H242" s="34">
        <f t="shared" si="2"/>
        <v>14.4432639</v>
      </c>
      <c r="I242" s="35" t="str">
        <f t="array" ref="I242">iferror(index(DK!A:A,match($A242,DK!G:G,0)),"")</f>
        <v>PF/C</v>
      </c>
      <c r="J242" s="36">
        <f t="array" ref="J242">iferror(index(DK!C:C,match($A242,DK!G:G,0)),"")</f>
        <v>3700</v>
      </c>
      <c r="K242" s="28">
        <f t="array" ref="K242">iferror(if(or(H242=0,H242=""),"",(H242/index(DK!C:C,match(A242,DK!G:G,0))*1000)),"")</f>
        <v>3.903584839</v>
      </c>
      <c r="L242" s="28">
        <f t="array" ref="L242">iferror(if(or(H242="",H242=0),"",((H242^sqrt(3))/index(DK!C:C,match(A242,DK!G:G,0)))*100),"")</f>
        <v>2.756751224</v>
      </c>
      <c r="M242" s="34">
        <f t="shared" si="3"/>
        <v>14.75341657</v>
      </c>
      <c r="N242" s="35" t="str">
        <f t="array" ref="N242">iferror(index(FD!B:B,match($A242,FD!Q:Q,0)),"")</f>
        <v>PF</v>
      </c>
      <c r="O242" s="36">
        <f t="array" ref="O242">iferror(index(FD!H:H,match($A242,FD!Q:Q,0)),"")</f>
        <v>4000</v>
      </c>
      <c r="P242" s="28">
        <f t="array" ref="P242">iferror(if(or(M242=0,M242=""),"",(M242/index(FD!H:H,match(A242,FD!Q:Q,0))*1000)),"")</f>
        <v>3.688354142</v>
      </c>
      <c r="Q242" s="37">
        <f t="array" ref="Q242">iferror(if(or(M242="",M242=0),"",((M242^sqrt(3))/index(FD!H:H,match(A242,FD!Q:Q,0)))*100),"")</f>
        <v>2.645582988</v>
      </c>
      <c r="R242" s="38">
        <f t="shared" si="4"/>
        <v>5.549798236</v>
      </c>
      <c r="S242" s="39">
        <f t="array" ref="S242">if(R242="","", if(index(Index_of_Stuff!J:J,match(B242,Index_of_Stuff!F:F,0))&gt;0,(D242-index(Index_of_Stuff!J:J,match(B242,Index_of_Stuff!F:F,0)))*(R242/index(Index_of_Stuff!I:I,match(B242,Index_of_Stuff!F:F,0))),(D242/index(Index_of_Stuff!I:I,match(B242,Index_of_Stuff!F:F,0)))*R242))</f>
        <v>5.27955046</v>
      </c>
      <c r="T242" s="40">
        <f t="array" ref="T242">if(or($F242=0,$F242=""),"", iferror(index(EPS!B:B,match($A242,EPS!$A:$A,0)),index(Ghosts!B:B,match($A242,Ghosts!$A:$A,0)))*($S242/(($F242/48)*$D242)/$E242))</f>
        <v>0.05555669044</v>
      </c>
      <c r="U242" s="40">
        <f t="array" ref="U242">if(or($F242=0,$F242=""),"", iferror(index(EPS!D:D,match($A242,EPS!$A:$A,0)),index(Ghosts!D:D,match($A242,Ghosts!$A:$A,0)))*($S242/(($F242/48)*$D242)/$E242))</f>
        <v>0.0005509754424</v>
      </c>
      <c r="V242" s="40">
        <f t="array" ref="V242">if(or($F242=0,$F242=""),"", iferror(index(EPS!F:F,match($A242,EPS!$A:$A,0)),index(Ghosts!F:F,match($A242,Ghosts!$A:$A,0)))*($S242/(($F242/48)*$D242)/$E242))</f>
        <v>0.02607950427</v>
      </c>
      <c r="W242" s="40">
        <f t="array" ref="W242">if(or($F242=0,$F242=""),"", iferror(index(EPS!M:M,match($A242,EPS!$A:$A,0)),index(Ghosts!M:M,match($A242,Ghosts!$A:$A,0)))*($S242/(($F242/48)*$D242)/$E242))</f>
        <v>0.01579462935</v>
      </c>
      <c r="X242" s="39">
        <f t="shared" si="5"/>
        <v>4.693097449</v>
      </c>
      <c r="Y242" s="41">
        <f t="array" ref="Y242">if(or(F242=0,F242=""),"",((iferror(index(EPS!H:H,match(A242,EPS!A:A,0)),index(Ghosts!H:H,match(A242,Ghosts!A:A,0)))*1.25)+(iferror(index(EPS!I:I,match(A242,EPS!A:A,0)),index(Ghosts!I:I,match(A242,Ghosts!A:A,0)))*1.25)+(iferror(index(EPS!J:J,match(A242,EPS!A:A,0)),index(Ghosts!J:J,match(A242,Ghosts!A:A,0)))*1.5)+(iferror(index(EPS!K:K,match(A242,EPS!A:A,0)),index(Ghosts!K:K,match(A242,Ghosts!A:A,0)))*2)+(iferror(index(EPS!L:L,match(A242,EPS!A:A,0)),index(Ghosts!L:L,match(A242,Ghosts!A:A,0)))*2))*D242*(F242/48))</f>
        <v>9.750166454</v>
      </c>
      <c r="Z242" s="41">
        <f t="shared" si="6"/>
        <v>4.400805165</v>
      </c>
      <c r="AA242" s="41">
        <f t="array" ref="AA242">if(or(F242=0,F242=""),"",((iferror(index(EPS!H:H,match(A242,EPS!A:A,0)),index(Ghosts!H:H,match(A242,Ghosts!A:A,0)))*1.2)+(iferror(index(EPS!I:I,match(A242,EPS!A:A,0)),index(Ghosts!I:I,match(A242,Ghosts!A:A,0)))*1.2)+(iferror(index(EPS!J:J,match(A242,EPS!A:A,0)),index(Ghosts!J:J,match(A242,Ghosts!A:A,0)))*1.5)+(iferror(index(EPS!K:K,match(A242,EPS!A:A,0)),index(Ghosts!K:K,match(A242,Ghosts!A:A,0)))*3)+(iferror(index(EPS!L:L,match(A242,EPS!A:A,0)),index(Ghosts!L:L,match(A242,Ghosts!A:A,0)))*3))*D242*(F242/48))</f>
        <v>10.3526114</v>
      </c>
      <c r="AB242" s="42">
        <f t="shared" ref="AB242:AF242" si="246">if(iferror(search(AB$1,$I242),0)&gt;0,1,0)</f>
        <v>0</v>
      </c>
      <c r="AC242" s="42">
        <f t="shared" si="246"/>
        <v>0</v>
      </c>
      <c r="AD242" s="42">
        <f t="shared" si="246"/>
        <v>0</v>
      </c>
      <c r="AE242" s="42">
        <f t="shared" si="246"/>
        <v>1</v>
      </c>
      <c r="AF242" s="42">
        <f t="shared" si="246"/>
        <v>1</v>
      </c>
      <c r="AG242" s="25"/>
      <c r="AH242" s="25"/>
      <c r="AI242" s="25"/>
      <c r="AJ242" s="25"/>
      <c r="AK242" s="25"/>
      <c r="AL242" s="25"/>
    </row>
    <row r="243">
      <c r="A243" s="26" t="s">
        <v>373</v>
      </c>
      <c r="B243" s="25" t="str">
        <f t="array" ref="B243">iferror(index(FD!R:R,match($A243,FD!Q:Q,0)),index(DK!H:H,match($A243,DK!G:G,0)))</f>
        <v>POR</v>
      </c>
      <c r="C243" s="25" t="str">
        <f t="array" ref="C243">iferror(index(FD!S:S,match($A243,FD!Q:Q,0)),index(DK!I:I,match($A243,DK!G:G,0)))</f>
        <v>MEM</v>
      </c>
      <c r="D243" s="28">
        <f t="array" ref="D243">((index(Pace!$B$2:$B$31,match($B243,Pace!$A$2:$A$31,0))*index(Pace!$B$2:$B$31,match($C243,Pace!$A$2:$A$31,0)))/Pace!$B$32)*1.025</f>
        <v>95.37072491</v>
      </c>
      <c r="E243" s="29">
        <f t="array" ref="E243">if(iferror(match($A243,Ghosts!A:A,0),0)&gt;0,0.18,((index(EPS!P:P,match($A243,EPS!A:A,0))*index(EPS!O:O,match($A243,EPS!A:A,0)))+(0.18*300))/(300+index(EPS!O:O,match($A243,EPS!A:A,0))))</f>
        <v>0.1860792291</v>
      </c>
      <c r="F243" s="30">
        <v>12.0</v>
      </c>
      <c r="G243" s="33"/>
      <c r="H243" s="34">
        <f t="shared" si="2"/>
        <v>10.4015545</v>
      </c>
      <c r="I243" s="35" t="str">
        <f t="array" ref="I243">iferror(index(DK!A:A,match($A243,DK!G:G,0)),"")</f>
        <v>PF</v>
      </c>
      <c r="J243" s="36">
        <f t="array" ref="J243">iferror(index(DK!C:C,match($A243,DK!G:G,0)),"")</f>
        <v>3500</v>
      </c>
      <c r="K243" s="28">
        <f t="array" ref="K243">iferror(if(or(H243=0,H243=""),"",(H243/index(DK!C:C,match(A243,DK!G:G,0))*1000)),"")</f>
        <v>2.971872715</v>
      </c>
      <c r="L243" s="28">
        <f t="array" ref="L243">iferror(if(or(H243="",H243=0),"",((H243^sqrt(3))/index(DK!C:C,match(A243,DK!G:G,0)))*100),"")</f>
        <v>1.650432623</v>
      </c>
      <c r="M243" s="34">
        <f t="shared" si="3"/>
        <v>10.50738391</v>
      </c>
      <c r="N243" s="35" t="str">
        <f t="array" ref="N243">iferror(index(FD!B:B,match($A243,FD!Q:Q,0)),"")</f>
        <v>PF</v>
      </c>
      <c r="O243" s="36">
        <f t="array" ref="O243">iferror(index(FD!H:H,match($A243,FD!Q:Q,0)),"")</f>
        <v>3000</v>
      </c>
      <c r="P243" s="28">
        <f t="array" ref="P243">iferror(if(or(M243=0,M243=""),"",(M243/index(FD!H:H,match(A243,FD!Q:Q,0))*1000)),"")</f>
        <v>3.502461304</v>
      </c>
      <c r="Q243" s="37">
        <f t="array" ref="Q243">iferror(if(or(M243="",M243=0),"",((M243^sqrt(3))/index(FD!H:H,match(A243,FD!Q:Q,0)))*100),"")</f>
        <v>1.959563282</v>
      </c>
      <c r="R243" s="38">
        <f t="shared" si="4"/>
        <v>4.381389347</v>
      </c>
      <c r="S243" s="39">
        <f t="array" ref="S243">if(R243="","", if(index(Index_of_Stuff!J:J,match(B243,Index_of_Stuff!F:F,0))&gt;0,(D243-index(Index_of_Stuff!J:J,match(B243,Index_of_Stuff!F:F,0)))*(R243/index(Index_of_Stuff!I:I,match(B243,Index_of_Stuff!F:F,0))),(D243/index(Index_of_Stuff!I:I,match(B243,Index_of_Stuff!F:F,0)))*R243))</f>
        <v>4.168037316</v>
      </c>
      <c r="T243" s="40">
        <f t="array" ref="T243">if(or($F243=0,$F243=""),"", iferror(index(EPS!B:B,match($A243,EPS!$A:$A,0)),index(Ghosts!B:B,match($A243,Ghosts!$A:$A,0)))*($S243/(($F243/48)*$D243)/$E243))</f>
        <v>0.06275597343</v>
      </c>
      <c r="U243" s="40">
        <f t="array" ref="U243">if(or($F243=0,$F243=""),"", iferror(index(EPS!D:D,match($A243,EPS!$A:$A,0)),index(Ghosts!D:D,match($A243,Ghosts!$A:$A,0)))*($S243/(($F243/48)*$D243)/$E243))</f>
        <v>0.00516703374</v>
      </c>
      <c r="V243" s="40">
        <f t="array" ref="V243">if(or($F243=0,$F243=""),"", iferror(index(EPS!F:F,match($A243,EPS!$A:$A,0)),index(Ghosts!F:F,match($A243,Ghosts!$A:$A,0)))*($S243/(($F243/48)*$D243)/$E243))</f>
        <v>0.03306901594</v>
      </c>
      <c r="W243" s="40">
        <f t="array" ref="W243">if(or($F243=0,$F243=""),"", iferror(index(EPS!M:M,match($A243,EPS!$A:$A,0)),index(Ghosts!M:M,match($A243,Ghosts!$A:$A,0)))*($S243/(($F243/48)*$D243)/$E243))</f>
        <v>0.02846565861</v>
      </c>
      <c r="X243" s="39">
        <f t="shared" si="5"/>
        <v>3.872832317</v>
      </c>
      <c r="Y243" s="41">
        <f t="array" ref="Y243">if(or(F243=0,F243=""),"",((iferror(index(EPS!H:H,match(A243,EPS!A:A,0)),index(Ghosts!H:H,match(A243,Ghosts!A:A,0)))*1.25)+(iferror(index(EPS!I:I,match(A243,EPS!A:A,0)),index(Ghosts!I:I,match(A243,Ghosts!A:A,0)))*1.25)+(iferror(index(EPS!J:J,match(A243,EPS!A:A,0)),index(Ghosts!J:J,match(A243,Ghosts!A:A,0)))*1.5)+(iferror(index(EPS!K:K,match(A243,EPS!A:A,0)),index(Ghosts!K:K,match(A243,Ghosts!A:A,0)))*2)+(iferror(index(EPS!L:L,match(A243,EPS!A:A,0)),index(Ghosts!L:L,match(A243,Ghosts!A:A,0)))*2))*D243*(F243/48))</f>
        <v>6.528722187</v>
      </c>
      <c r="Z243" s="41">
        <f t="shared" si="6"/>
        <v>3.471885535</v>
      </c>
      <c r="AA243" s="41">
        <f t="array" ref="AA243">if(or(F243=0,F243=""),"",((iferror(index(EPS!H:H,match(A243,EPS!A:A,0)),index(Ghosts!H:H,match(A243,Ghosts!A:A,0)))*1.2)+(iferror(index(EPS!I:I,match(A243,EPS!A:A,0)),index(Ghosts!I:I,match(A243,Ghosts!A:A,0)))*1.2)+(iferror(index(EPS!J:J,match(A243,EPS!A:A,0)),index(Ghosts!J:J,match(A243,Ghosts!A:A,0)))*1.5)+(iferror(index(EPS!K:K,match(A243,EPS!A:A,0)),index(Ghosts!K:K,match(A243,Ghosts!A:A,0)))*3)+(iferror(index(EPS!L:L,match(A243,EPS!A:A,0)),index(Ghosts!L:L,match(A243,Ghosts!A:A,0)))*3))*D243*(F243/48))</f>
        <v>7.035498376</v>
      </c>
      <c r="AB243" s="42">
        <f t="shared" ref="AB243:AF243" si="247">if(iferror(search(AB$1,$I243),0)&gt;0,1,0)</f>
        <v>0</v>
      </c>
      <c r="AC243" s="42">
        <f t="shared" si="247"/>
        <v>0</v>
      </c>
      <c r="AD243" s="42">
        <f t="shared" si="247"/>
        <v>0</v>
      </c>
      <c r="AE243" s="42">
        <f t="shared" si="247"/>
        <v>1</v>
      </c>
      <c r="AF243" s="42">
        <f t="shared" si="247"/>
        <v>0</v>
      </c>
      <c r="AG243" s="25"/>
      <c r="AH243" s="25"/>
      <c r="AI243" s="25"/>
      <c r="AJ243" s="25"/>
      <c r="AK243" s="25"/>
      <c r="AL243" s="25"/>
    </row>
    <row r="244">
      <c r="A244" s="26" t="s">
        <v>374</v>
      </c>
      <c r="B244" s="25" t="str">
        <f t="array" ref="B244">iferror(index(FD!R:R,match($A244,FD!Q:Q,0)),index(DK!H:H,match($A244,DK!G:G,0)))</f>
        <v>POR</v>
      </c>
      <c r="C244" s="25" t="str">
        <f t="array" ref="C244">iferror(index(FD!S:S,match($A244,FD!Q:Q,0)),index(DK!I:I,match($A244,DK!G:G,0)))</f>
        <v>MEM</v>
      </c>
      <c r="D244" s="28">
        <f t="array" ref="D244">((index(Pace!$B$2:$B$31,match($B244,Pace!$A$2:$A$31,0))*index(Pace!$B$2:$B$31,match($C244,Pace!$A$2:$A$31,0)))/Pace!$B$32)*1.025</f>
        <v>95.37072491</v>
      </c>
      <c r="E244" s="29">
        <f t="array" ref="E244">if(iferror(match($A244,Ghosts!A:A,0),0)&gt;0,0.18,((index(EPS!P:P,match($A244,EPS!A:A,0))*index(EPS!O:O,match($A244,EPS!A:A,0)))+(0.18*300))/(300+index(EPS!O:O,match($A244,EPS!A:A,0))))</f>
        <v>0.1749772727</v>
      </c>
      <c r="F244" s="30">
        <v>6.0</v>
      </c>
      <c r="G244" s="33"/>
      <c r="H244" s="34">
        <f t="shared" si="2"/>
        <v>4.700917968</v>
      </c>
      <c r="I244" s="35" t="str">
        <f t="array" ref="I244">iferror(index(DK!A:A,match($A244,DK!G:G,0)),"")</f>
        <v>PF/C</v>
      </c>
      <c r="J244" s="36">
        <f t="array" ref="J244">iferror(index(DK!C:C,match($A244,DK!G:G,0)),"")</f>
        <v>3000</v>
      </c>
      <c r="K244" s="28">
        <f t="array" ref="K244">iferror(if(or(H244=0,H244=""),"",(H244/index(DK!C:C,match(A244,DK!G:G,0))*1000)),"")</f>
        <v>1.566972656</v>
      </c>
      <c r="L244" s="28">
        <f t="array" ref="L244">iferror(if(or(H244="",H244=0),"",((H244^sqrt(3))/index(DK!C:C,match(A244,DK!G:G,0)))*100),"")</f>
        <v>0.4865565086</v>
      </c>
      <c r="M244" s="34">
        <f t="shared" si="3"/>
        <v>4.786049253</v>
      </c>
      <c r="N244" s="35" t="str">
        <f t="array" ref="N244">iferror(index(FD!B:B,match($A244,FD!Q:Q,0)),"")</f>
        <v>C</v>
      </c>
      <c r="O244" s="36">
        <f t="array" ref="O244">iferror(index(FD!H:H,match($A244,FD!Q:Q,0)),"")</f>
        <v>3000</v>
      </c>
      <c r="P244" s="28">
        <f t="array" ref="P244">iferror(if(or(M244=0,M244=""),"",(M244/index(FD!H:H,match(A244,FD!Q:Q,0))*1000)),"")</f>
        <v>1.595349751</v>
      </c>
      <c r="Q244" s="37">
        <f t="array" ref="Q244">iferror(if(or(M244="",M244=0),"",((M244^sqrt(3))/index(FD!H:H,match(A244,FD!Q:Q,0)))*100),"")</f>
        <v>0.5019191209</v>
      </c>
      <c r="R244" s="38">
        <f t="shared" si="4"/>
        <v>2.039511839</v>
      </c>
      <c r="S244" s="39">
        <f t="array" ref="S244">if(R244="","", if(index(Index_of_Stuff!J:J,match(B244,Index_of_Stuff!F:F,0))&gt;0,(D244-index(Index_of_Stuff!J:J,match(B244,Index_of_Stuff!F:F,0)))*(R244/index(Index_of_Stuff!I:I,match(B244,Index_of_Stuff!F:F,0))),(D244/index(Index_of_Stuff!I:I,match(B244,Index_of_Stuff!F:F,0)))*R244))</f>
        <v>1.940197681</v>
      </c>
      <c r="T244" s="40">
        <f t="array" ref="T244">if(or($F244=0,$F244=""),"", iferror(index(EPS!B:B,match($A244,EPS!$A:$A,0)),index(Ghosts!B:B,match($A244,Ghosts!$A:$A,0)))*($S244/(($F244/48)*$D244)/$E244))</f>
        <v>0.06110892037</v>
      </c>
      <c r="U244" s="40">
        <f t="array" ref="U244">if(or($F244=0,$F244=""),"", iferror(index(EPS!D:D,match($A244,EPS!$A:$A,0)),index(Ghosts!D:D,match($A244,Ghosts!$A:$A,0)))*($S244/(($F244/48)*$D244)/$E244))</f>
        <v>0.004092530436</v>
      </c>
      <c r="V244" s="40">
        <f t="array" ref="V244">if(or($F244=0,$F244=""),"", iferror(index(EPS!F:F,match($A244,EPS!$A:$A,0)),index(Ghosts!F:F,match($A244,Ghosts!$A:$A,0)))*($S244/(($F244/48)*$D244)/$E244))</f>
        <v>0.03022891799</v>
      </c>
      <c r="W244" s="40">
        <f t="array" ref="W244">if(or($F244=0,$F244=""),"", iferror(index(EPS!M:M,match($A244,EPS!$A:$A,0)),index(Ghosts!M:M,match($A244,Ghosts!$A:$A,0)))*($S244/(($F244/48)*$D244)/$E244))</f>
        <v>0.02548530317</v>
      </c>
      <c r="X244" s="39">
        <f t="shared" si="5"/>
        <v>1.836219819</v>
      </c>
      <c r="Y244" s="41">
        <f t="array" ref="Y244">if(or(F244=0,F244=""),"",((iferror(index(EPS!H:H,match(A244,EPS!A:A,0)),index(Ghosts!H:H,match(A244,Ghosts!A:A,0)))*1.25)+(iferror(index(EPS!I:I,match(A244,EPS!A:A,0)),index(Ghosts!I:I,match(A244,Ghosts!A:A,0)))*1.25)+(iferror(index(EPS!J:J,match(A244,EPS!A:A,0)),index(Ghosts!J:J,match(A244,Ghosts!A:A,0)))*1.5)+(iferror(index(EPS!K:K,match(A244,EPS!A:A,0)),index(Ghosts!K:K,match(A244,Ghosts!A:A,0)))*2)+(iferror(index(EPS!L:L,match(A244,EPS!A:A,0)),index(Ghosts!L:L,match(A244,Ghosts!A:A,0)))*2))*D244*(F244/48))</f>
        <v>2.864698149</v>
      </c>
      <c r="Z244" s="41">
        <f t="shared" si="6"/>
        <v>1.659916104</v>
      </c>
      <c r="AA244" s="41">
        <f t="array" ref="AA244">if(or(F244=0,F244=""),"",((iferror(index(EPS!H:H,match(A244,EPS!A:A,0)),index(Ghosts!H:H,match(A244,Ghosts!A:A,0)))*1.2)+(iferror(index(EPS!I:I,match(A244,EPS!A:A,0)),index(Ghosts!I:I,match(A244,Ghosts!A:A,0)))*1.2)+(iferror(index(EPS!J:J,match(A244,EPS!A:A,0)),index(Ghosts!J:J,match(A244,Ghosts!A:A,0)))*1.5)+(iferror(index(EPS!K:K,match(A244,EPS!A:A,0)),index(Ghosts!K:K,match(A244,Ghosts!A:A,0)))*3)+(iferror(index(EPS!L:L,match(A244,EPS!A:A,0)),index(Ghosts!L:L,match(A244,Ghosts!A:A,0)))*3))*D244*(F244/48))</f>
        <v>3.126133149</v>
      </c>
      <c r="AB244" s="42">
        <f t="shared" ref="AB244:AF244" si="248">if(iferror(search(AB$1,$I244),0)&gt;0,1,0)</f>
        <v>0</v>
      </c>
      <c r="AC244" s="42">
        <f t="shared" si="248"/>
        <v>0</v>
      </c>
      <c r="AD244" s="42">
        <f t="shared" si="248"/>
        <v>0</v>
      </c>
      <c r="AE244" s="42">
        <f t="shared" si="248"/>
        <v>1</v>
      </c>
      <c r="AF244" s="42">
        <f t="shared" si="248"/>
        <v>1</v>
      </c>
      <c r="AG244" s="25"/>
      <c r="AH244" s="25"/>
      <c r="AI244" s="25"/>
      <c r="AJ244" s="25"/>
      <c r="AK244" s="25"/>
      <c r="AL244" s="25"/>
    </row>
    <row r="245">
      <c r="A245" s="26" t="s">
        <v>375</v>
      </c>
      <c r="B245" s="25" t="str">
        <f t="array" ref="B245">iferror(index(FD!R:R,match($A245,FD!Q:Q,0)),index(DK!H:H,match($A245,DK!G:G,0)))</f>
        <v>POR</v>
      </c>
      <c r="C245" s="25" t="str">
        <f t="array" ref="C245">iferror(index(FD!S:S,match($A245,FD!Q:Q,0)),index(DK!I:I,match($A245,DK!G:G,0)))</f>
        <v>MEM</v>
      </c>
      <c r="D245" s="28">
        <f t="array" ref="D245">((index(Pace!$B$2:$B$31,match($B245,Pace!$A$2:$A$31,0))*index(Pace!$B$2:$B$31,match($C245,Pace!$A$2:$A$31,0)))/Pace!$B$32)*1.025</f>
        <v>95.37072491</v>
      </c>
      <c r="E245" s="29">
        <f t="array" ref="E245">if(iferror(match($A245,Ghosts!A:A,0),0)&gt;0,0.18,((index(EPS!P:P,match($A245,EPS!A:A,0))*index(EPS!O:O,match($A245,EPS!A:A,0)))+(0.18*300))/(300+index(EPS!O:O,match($A245,EPS!A:A,0))))</f>
        <v>0.1687906977</v>
      </c>
      <c r="F245" s="30">
        <v>5.0</v>
      </c>
      <c r="G245" s="33"/>
      <c r="H245" s="34">
        <f t="shared" si="2"/>
        <v>3.661562768</v>
      </c>
      <c r="I245" s="35" t="str">
        <f t="array" ref="I245">iferror(index(DK!A:A,match($A245,DK!G:G,0)),"")</f>
        <v>PG/SG</v>
      </c>
      <c r="J245" s="36">
        <f t="array" ref="J245">iferror(index(DK!C:C,match($A245,DK!G:G,0)),"")</f>
        <v>3100</v>
      </c>
      <c r="K245" s="28">
        <f t="array" ref="K245">iferror(if(or(H245=0,H245=""),"",(H245/index(DK!C:C,match(A245,DK!G:G,0))*1000)),"")</f>
        <v>1.18114928</v>
      </c>
      <c r="L245" s="28">
        <f t="array" ref="L245">iferror(if(or(H245="",H245=0),"",((H245^sqrt(3))/index(DK!C:C,match(A245,DK!G:G,0)))*100),"")</f>
        <v>0.3054480056</v>
      </c>
      <c r="M245" s="34">
        <f t="shared" si="3"/>
        <v>3.569483579</v>
      </c>
      <c r="N245" s="35" t="str">
        <f t="array" ref="N245">iferror(index(FD!B:B,match($A245,FD!Q:Q,0)),"")</f>
        <v>PG</v>
      </c>
      <c r="O245" s="36">
        <f t="array" ref="O245">iferror(index(FD!H:H,match($A245,FD!Q:Q,0)),"")</f>
        <v>3000</v>
      </c>
      <c r="P245" s="28">
        <f t="array" ref="P245">iferror(if(or(M245=0,M245=""),"",(M245/index(FD!H:H,match(A245,FD!Q:Q,0))*1000)),"")</f>
        <v>1.18982786</v>
      </c>
      <c r="Q245" s="37">
        <f t="array" ref="Q245">iferror(if(or(M245="",M245=0),"",((M245^sqrt(3))/index(FD!H:H,match(A245,FD!Q:Q,0)))*100),"")</f>
        <v>0.3020086309</v>
      </c>
      <c r="R245" s="38">
        <f t="shared" si="4"/>
        <v>1.630398375</v>
      </c>
      <c r="S245" s="39">
        <f t="array" ref="S245">if(R245="","", if(index(Index_of_Stuff!J:J,match(B245,Index_of_Stuff!F:F,0))&gt;0,(D245-index(Index_of_Stuff!J:J,match(B245,Index_of_Stuff!F:F,0)))*(R245/index(Index_of_Stuff!I:I,match(B245,Index_of_Stuff!F:F,0))),(D245/index(Index_of_Stuff!I:I,match(B245,Index_of_Stuff!F:F,0)))*R245))</f>
        <v>1.551006024</v>
      </c>
      <c r="T245" s="40">
        <f t="array" ref="T245">if(or($F245=0,$F245=""),"", iferror(index(EPS!B:B,match($A245,EPS!$A:$A,0)),index(Ghosts!B:B,match($A245,Ghosts!$A:$A,0)))*($S245/(($F245/48)*$D245)/$E245))</f>
        <v>0.03191098579</v>
      </c>
      <c r="U245" s="40">
        <f t="array" ref="U245">if(or($F245=0,$F245=""),"", iferror(index(EPS!D:D,match($A245,EPS!$A:$A,0)),index(Ghosts!D:D,match($A245,Ghosts!$A:$A,0)))*($S245/(($F245/48)*$D245)/$E245))</f>
        <v>0.0244188413</v>
      </c>
      <c r="V245" s="40">
        <f t="array" ref="V245">if(or($F245=0,$F245=""),"", iferror(index(EPS!F:F,match($A245,EPS!$A:$A,0)),index(Ghosts!F:F,match($A245,Ghosts!$A:$A,0)))*($S245/(($F245/48)*$D245)/$E245))</f>
        <v>0.02978358674</v>
      </c>
      <c r="W245" s="40">
        <f t="array" ref="W245">if(or($F245=0,$F245=""),"", iferror(index(EPS!M:M,match($A245,EPS!$A:$A,0)),index(Ghosts!M:M,match($A245,Ghosts!$A:$A,0)))*($S245/(($F245/48)*$D245)/$E245))</f>
        <v>0.03144850774</v>
      </c>
      <c r="X245" s="39">
        <f t="shared" si="5"/>
        <v>1.622765161</v>
      </c>
      <c r="Y245" s="41">
        <f t="array" ref="Y245">if(or(F245=0,F245=""),"",((iferror(index(EPS!H:H,match(A245,EPS!A:A,0)),index(Ghosts!H:H,match(A245,Ghosts!A:A,0)))*1.25)+(iferror(index(EPS!I:I,match(A245,EPS!A:A,0)),index(Ghosts!I:I,match(A245,Ghosts!A:A,0)))*1.25)+(iferror(index(EPS!J:J,match(A245,EPS!A:A,0)),index(Ghosts!J:J,match(A245,Ghosts!A:A,0)))*1.5)+(iferror(index(EPS!K:K,match(A245,EPS!A:A,0)),index(Ghosts!K:K,match(A245,Ghosts!A:A,0)))*2)+(iferror(index(EPS!L:L,match(A245,EPS!A:A,0)),index(Ghosts!L:L,match(A245,Ghosts!A:A,0)))*2))*D245*(F245/48))</f>
        <v>2.038797606</v>
      </c>
      <c r="Z245" s="41">
        <f t="shared" si="6"/>
        <v>1.345259454</v>
      </c>
      <c r="AA245" s="41">
        <f t="array" ref="AA245">if(or(F245=0,F245=""),"",((iferror(index(EPS!H:H,match(A245,EPS!A:A,0)),index(Ghosts!H:H,match(A245,Ghosts!A:A,0)))*1.2)+(iferror(index(EPS!I:I,match(A245,EPS!A:A,0)),index(Ghosts!I:I,match(A245,Ghosts!A:A,0)))*1.2)+(iferror(index(EPS!J:J,match(A245,EPS!A:A,0)),index(Ghosts!J:J,match(A245,Ghosts!A:A,0)))*1.5)+(iferror(index(EPS!K:K,match(A245,EPS!A:A,0)),index(Ghosts!K:K,match(A245,Ghosts!A:A,0)))*3)+(iferror(index(EPS!L:L,match(A245,EPS!A:A,0)),index(Ghosts!L:L,match(A245,Ghosts!A:A,0)))*3))*D245*(F245/48))</f>
        <v>2.224224125</v>
      </c>
      <c r="AB245" s="42">
        <f t="shared" ref="AB245:AF245" si="249">if(iferror(search(AB$1,$I245),0)&gt;0,1,0)</f>
        <v>1</v>
      </c>
      <c r="AC245" s="42">
        <f t="shared" si="249"/>
        <v>1</v>
      </c>
      <c r="AD245" s="42">
        <f t="shared" si="249"/>
        <v>0</v>
      </c>
      <c r="AE245" s="42">
        <f t="shared" si="249"/>
        <v>0</v>
      </c>
      <c r="AF245" s="42">
        <f t="shared" si="249"/>
        <v>0</v>
      </c>
      <c r="AG245" s="25"/>
      <c r="AH245" s="25"/>
      <c r="AI245" s="25"/>
      <c r="AJ245" s="25"/>
      <c r="AK245" s="25"/>
      <c r="AL245" s="25"/>
    </row>
    <row r="246">
      <c r="A246" s="26" t="s">
        <v>376</v>
      </c>
      <c r="B246" s="25" t="str">
        <f t="array" ref="B246">iferror(index(FD!R:R,match($A246,FD!Q:Q,0)),index(DK!H:H,match($A246,DK!G:G,0)))</f>
        <v>POR</v>
      </c>
      <c r="C246" s="25" t="str">
        <f t="array" ref="C246">iferror(index(FD!S:S,match($A246,FD!Q:Q,0)),index(DK!I:I,match($A246,DK!G:G,0)))</f>
        <v>MEM</v>
      </c>
      <c r="D246" s="28">
        <f t="array" ref="D246">((index(Pace!$B$2:$B$31,match($B246,Pace!$A$2:$A$31,0))*index(Pace!$B$2:$B$31,match($C246,Pace!$A$2:$A$31,0)))/Pace!$B$32)*1.025</f>
        <v>95.37072491</v>
      </c>
      <c r="E246" s="29">
        <f t="array" ref="E246">if(iferror(match($A246,Ghosts!A:A,0),0)&gt;0,0.18,((index(EPS!P:P,match($A246,EPS!A:A,0))*index(EPS!O:O,match($A246,EPS!A:A,0)))+(0.18*300))/(300+index(EPS!O:O,match($A246,EPS!A:A,0))))</f>
        <v>0.1556348774</v>
      </c>
      <c r="F246" s="30">
        <v>0.0</v>
      </c>
      <c r="G246" s="33"/>
      <c r="H246" s="34" t="str">
        <f t="shared" si="2"/>
        <v/>
      </c>
      <c r="I246" s="35" t="str">
        <f t="array" ref="I246">iferror(index(DK!A:A,match($A246,DK!G:G,0)),"")</f>
        <v>SF/PF</v>
      </c>
      <c r="J246" s="36">
        <f t="array" ref="J246">iferror(index(DK!C:C,match($A246,DK!G:G,0)),"")</f>
        <v>4900</v>
      </c>
      <c r="K246" s="28" t="str">
        <f t="array" ref="K246">iferror(if(or(H246=0,H246=""),"",(H246/index(DK!C:C,match(A246,DK!G:G,0))*1000)),"")</f>
        <v/>
      </c>
      <c r="L246" s="28" t="str">
        <f t="array" ref="L246">iferror(if(or(H246="",H246=0),"",((H246^sqrt(3))/index(DK!C:C,match(A246,DK!G:G,0)))*100),"")</f>
        <v/>
      </c>
      <c r="M246" s="34" t="str">
        <f t="shared" si="3"/>
        <v/>
      </c>
      <c r="N246" s="35" t="str">
        <f t="array" ref="N246">iferror(index(FD!B:B,match($A246,FD!Q:Q,0)),"")</f>
        <v>PF</v>
      </c>
      <c r="O246" s="36">
        <f t="array" ref="O246">iferror(index(FD!H:H,match($A246,FD!Q:Q,0)),"")</f>
        <v>5500</v>
      </c>
      <c r="P246" s="28" t="str">
        <f t="array" ref="P246">iferror(if(or(M246=0,M246=""),"",(M246/index(FD!H:H,match(A246,FD!Q:Q,0))*1000)),"")</f>
        <v/>
      </c>
      <c r="Q246" s="37" t="str">
        <f t="array" ref="Q246">iferror(if(or(M246="",M246=0),"",((M246^sqrt(3))/index(FD!H:H,match(A246,FD!Q:Q,0)))*100),"")</f>
        <v/>
      </c>
      <c r="R246" s="38" t="str">
        <f t="shared" si="4"/>
        <v/>
      </c>
      <c r="S246" s="39" t="str">
        <f t="array" ref="S246">if(R246="","", if(index(Index_of_Stuff!J:J,match(B246,Index_of_Stuff!F:F,0))&gt;0,(D246-index(Index_of_Stuff!J:J,match(B246,Index_of_Stuff!F:F,0)))*(R246/index(Index_of_Stuff!I:I,match(B246,Index_of_Stuff!F:F,0))),(D246/index(Index_of_Stuff!I:I,match(B246,Index_of_Stuff!F:F,0)))*R246))</f>
        <v/>
      </c>
      <c r="T246" s="40" t="str">
        <f t="array" ref="T246">if(or($F246=0,$F246=""),"", iferror(index(EPS!B:B,match($A246,EPS!$A:$A,0)),index(Ghosts!B:B,match($A246,Ghosts!$A:$A,0)))*($S246/(($F246/48)*$D246)/$E246))</f>
        <v/>
      </c>
      <c r="U246" s="40" t="str">
        <f t="array" ref="U246">if(or($F246=0,$F246=""),"", iferror(index(EPS!D:D,match($A246,EPS!$A:$A,0)),index(Ghosts!D:D,match($A246,Ghosts!$A:$A,0)))*($S246/(($F246/48)*$D246)/$E246))</f>
        <v/>
      </c>
      <c r="V246" s="40" t="str">
        <f t="array" ref="V246">if(or($F246=0,$F246=""),"", iferror(index(EPS!F:F,match($A246,EPS!$A:$A,0)),index(Ghosts!F:F,match($A246,Ghosts!$A:$A,0)))*($S246/(($F246/48)*$D246)/$E246))</f>
        <v/>
      </c>
      <c r="W246" s="40" t="str">
        <f t="array" ref="W246">if(or($F246=0,$F246=""),"", iferror(index(EPS!M:M,match($A246,EPS!$A:$A,0)),index(Ghosts!M:M,match($A246,Ghosts!$A:$A,0)))*($S246/(($F246/48)*$D246)/$E246))</f>
        <v/>
      </c>
      <c r="X246" s="39" t="str">
        <f t="shared" si="5"/>
        <v/>
      </c>
      <c r="Y246" s="41" t="str">
        <f t="array" ref="Y246">if(or(F246=0,F246=""),"",((iferror(index(EPS!H:H,match(A246,EPS!A:A,0)),index(Ghosts!H:H,match(A246,Ghosts!A:A,0)))*1.25)+(iferror(index(EPS!I:I,match(A246,EPS!A:A,0)),index(Ghosts!I:I,match(A246,Ghosts!A:A,0)))*1.25)+(iferror(index(EPS!J:J,match(A246,EPS!A:A,0)),index(Ghosts!J:J,match(A246,Ghosts!A:A,0)))*1.5)+(iferror(index(EPS!K:K,match(A246,EPS!A:A,0)),index(Ghosts!K:K,match(A246,Ghosts!A:A,0)))*2)+(iferror(index(EPS!L:L,match(A246,EPS!A:A,0)),index(Ghosts!L:L,match(A246,Ghosts!A:A,0)))*2))*D246*(F246/48))</f>
        <v/>
      </c>
      <c r="Z246" s="41" t="str">
        <f t="shared" si="6"/>
        <v/>
      </c>
      <c r="AA246" s="41" t="str">
        <f t="array" ref="AA246">if(or(F246=0,F246=""),"",((iferror(index(EPS!H:H,match(A246,EPS!A:A,0)),index(Ghosts!H:H,match(A246,Ghosts!A:A,0)))*1.2)+(iferror(index(EPS!I:I,match(A246,EPS!A:A,0)),index(Ghosts!I:I,match(A246,Ghosts!A:A,0)))*1.2)+(iferror(index(EPS!J:J,match(A246,EPS!A:A,0)),index(Ghosts!J:J,match(A246,Ghosts!A:A,0)))*1.5)+(iferror(index(EPS!K:K,match(A246,EPS!A:A,0)),index(Ghosts!K:K,match(A246,Ghosts!A:A,0)))*3)+(iferror(index(EPS!L:L,match(A246,EPS!A:A,0)),index(Ghosts!L:L,match(A246,Ghosts!A:A,0)))*3))*D246*(F246/48))</f>
        <v/>
      </c>
      <c r="AB246" s="42">
        <f t="shared" ref="AB246:AF246" si="250">if(iferror(search(AB$1,$I246),0)&gt;0,1,0)</f>
        <v>0</v>
      </c>
      <c r="AC246" s="42">
        <f t="shared" si="250"/>
        <v>0</v>
      </c>
      <c r="AD246" s="42">
        <f t="shared" si="250"/>
        <v>1</v>
      </c>
      <c r="AE246" s="42">
        <f t="shared" si="250"/>
        <v>1</v>
      </c>
      <c r="AF246" s="42">
        <f t="shared" si="250"/>
        <v>0</v>
      </c>
      <c r="AG246" s="25"/>
      <c r="AH246" s="25"/>
      <c r="AI246" s="25"/>
      <c r="AJ246" s="25"/>
      <c r="AK246" s="25"/>
      <c r="AL246" s="25"/>
    </row>
    <row r="247">
      <c r="A247" s="26" t="s">
        <v>377</v>
      </c>
      <c r="B247" s="25" t="str">
        <f t="array" ref="B247">iferror(index(FD!R:R,match($A247,FD!Q:Q,0)),index(DK!H:H,match($A247,DK!G:G,0)))</f>
        <v>POR</v>
      </c>
      <c r="C247" s="25" t="str">
        <f t="array" ref="C247">iferror(index(FD!S:S,match($A247,FD!Q:Q,0)),index(DK!I:I,match($A247,DK!G:G,0)))</f>
        <v>MEM</v>
      </c>
      <c r="D247" s="28">
        <f t="array" ref="D247">((index(Pace!$B$2:$B$31,match($B247,Pace!$A$2:$A$31,0))*index(Pace!$B$2:$B$31,match($C247,Pace!$A$2:$A$31,0)))/Pace!$B$32)*1.025</f>
        <v>95.37072491</v>
      </c>
      <c r="E247" s="29">
        <f t="array" ref="E247">if(iferror(match($A247,Ghosts!A:A,0),0)&gt;0,0.18,((index(EPS!P:P,match($A247,EPS!A:A,0))*index(EPS!O:O,match($A247,EPS!A:A,0)))+(0.18*300))/(300+index(EPS!O:O,match($A247,EPS!A:A,0))))</f>
        <v>0.1746023392</v>
      </c>
      <c r="F247" s="30">
        <v>0.0</v>
      </c>
      <c r="G247" s="33"/>
      <c r="H247" s="34" t="str">
        <f t="shared" si="2"/>
        <v/>
      </c>
      <c r="I247" s="35" t="str">
        <f t="array" ref="I247">iferror(index(DK!A:A,match($A247,DK!G:G,0)),"")</f>
        <v>SG/SF</v>
      </c>
      <c r="J247" s="36">
        <f t="array" ref="J247">iferror(index(DK!C:C,match($A247,DK!G:G,0)),"")</f>
        <v>3000</v>
      </c>
      <c r="K247" s="28" t="str">
        <f t="array" ref="K247">iferror(if(or(H247=0,H247=""),"",(H247/index(DK!C:C,match(A247,DK!G:G,0))*1000)),"")</f>
        <v/>
      </c>
      <c r="L247" s="28" t="str">
        <f t="array" ref="L247">iferror(if(or(H247="",H247=0),"",((H247^sqrt(3))/index(DK!C:C,match(A247,DK!G:G,0)))*100),"")</f>
        <v/>
      </c>
      <c r="M247" s="34" t="str">
        <f t="shared" si="3"/>
        <v/>
      </c>
      <c r="N247" s="35" t="str">
        <f t="array" ref="N247">iferror(index(FD!B:B,match($A247,FD!Q:Q,0)),"")</f>
        <v>SG</v>
      </c>
      <c r="O247" s="36">
        <f t="array" ref="O247">iferror(index(FD!H:H,match($A247,FD!Q:Q,0)),"")</f>
        <v>3000</v>
      </c>
      <c r="P247" s="28" t="str">
        <f t="array" ref="P247">iferror(if(or(M247=0,M247=""),"",(M247/index(FD!H:H,match(A247,FD!Q:Q,0))*1000)),"")</f>
        <v/>
      </c>
      <c r="Q247" s="37" t="str">
        <f t="array" ref="Q247">iferror(if(or(M247="",M247=0),"",((M247^sqrt(3))/index(FD!H:H,match(A247,FD!Q:Q,0)))*100),"")</f>
        <v/>
      </c>
      <c r="R247" s="38" t="str">
        <f t="shared" si="4"/>
        <v/>
      </c>
      <c r="S247" s="39" t="str">
        <f t="array" ref="S247">if(R247="","", if(index(Index_of_Stuff!J:J,match(B247,Index_of_Stuff!F:F,0))&gt;0,(D247-index(Index_of_Stuff!J:J,match(B247,Index_of_Stuff!F:F,0)))*(R247/index(Index_of_Stuff!I:I,match(B247,Index_of_Stuff!F:F,0))),(D247/index(Index_of_Stuff!I:I,match(B247,Index_of_Stuff!F:F,0)))*R247))</f>
        <v/>
      </c>
      <c r="T247" s="40" t="str">
        <f t="array" ref="T247">if(or($F247=0,$F247=""),"", iferror(index(EPS!B:B,match($A247,EPS!$A:$A,0)),index(Ghosts!B:B,match($A247,Ghosts!$A:$A,0)))*($S247/(($F247/48)*$D247)/$E247))</f>
        <v/>
      </c>
      <c r="U247" s="40" t="str">
        <f t="array" ref="U247">if(or($F247=0,$F247=""),"", iferror(index(EPS!D:D,match($A247,EPS!$A:$A,0)),index(Ghosts!D:D,match($A247,Ghosts!$A:$A,0)))*($S247/(($F247/48)*$D247)/$E247))</f>
        <v/>
      </c>
      <c r="V247" s="40" t="str">
        <f t="array" ref="V247">if(or($F247=0,$F247=""),"", iferror(index(EPS!F:F,match($A247,EPS!$A:$A,0)),index(Ghosts!F:F,match($A247,Ghosts!$A:$A,0)))*($S247/(($F247/48)*$D247)/$E247))</f>
        <v/>
      </c>
      <c r="W247" s="40" t="str">
        <f t="array" ref="W247">if(or($F247=0,$F247=""),"", iferror(index(EPS!M:M,match($A247,EPS!$A:$A,0)),index(Ghosts!M:M,match($A247,Ghosts!$A:$A,0)))*($S247/(($F247/48)*$D247)/$E247))</f>
        <v/>
      </c>
      <c r="X247" s="39" t="str">
        <f t="shared" si="5"/>
        <v/>
      </c>
      <c r="Y247" s="41" t="str">
        <f t="array" ref="Y247">if(or(F247=0,F247=""),"",((iferror(index(EPS!H:H,match(A247,EPS!A:A,0)),index(Ghosts!H:H,match(A247,Ghosts!A:A,0)))*1.25)+(iferror(index(EPS!I:I,match(A247,EPS!A:A,0)),index(Ghosts!I:I,match(A247,Ghosts!A:A,0)))*1.25)+(iferror(index(EPS!J:J,match(A247,EPS!A:A,0)),index(Ghosts!J:J,match(A247,Ghosts!A:A,0)))*1.5)+(iferror(index(EPS!K:K,match(A247,EPS!A:A,0)),index(Ghosts!K:K,match(A247,Ghosts!A:A,0)))*2)+(iferror(index(EPS!L:L,match(A247,EPS!A:A,0)),index(Ghosts!L:L,match(A247,Ghosts!A:A,0)))*2))*D247*(F247/48))</f>
        <v/>
      </c>
      <c r="Z247" s="41" t="str">
        <f t="shared" si="6"/>
        <v/>
      </c>
      <c r="AA247" s="41" t="str">
        <f t="array" ref="AA247">if(or(F247=0,F247=""),"",((iferror(index(EPS!H:H,match(A247,EPS!A:A,0)),index(Ghosts!H:H,match(A247,Ghosts!A:A,0)))*1.2)+(iferror(index(EPS!I:I,match(A247,EPS!A:A,0)),index(Ghosts!I:I,match(A247,Ghosts!A:A,0)))*1.2)+(iferror(index(EPS!J:J,match(A247,EPS!A:A,0)),index(Ghosts!J:J,match(A247,Ghosts!A:A,0)))*1.5)+(iferror(index(EPS!K:K,match(A247,EPS!A:A,0)),index(Ghosts!K:K,match(A247,Ghosts!A:A,0)))*3)+(iferror(index(EPS!L:L,match(A247,EPS!A:A,0)),index(Ghosts!L:L,match(A247,Ghosts!A:A,0)))*3))*D247*(F247/48))</f>
        <v/>
      </c>
      <c r="AB247" s="42">
        <f t="shared" ref="AB247:AF247" si="251">if(iferror(search(AB$1,$I247),0)&gt;0,1,0)</f>
        <v>0</v>
      </c>
      <c r="AC247" s="42">
        <f t="shared" si="251"/>
        <v>1</v>
      </c>
      <c r="AD247" s="42">
        <f t="shared" si="251"/>
        <v>1</v>
      </c>
      <c r="AE247" s="42">
        <f t="shared" si="251"/>
        <v>0</v>
      </c>
      <c r="AF247" s="42">
        <f t="shared" si="251"/>
        <v>0</v>
      </c>
      <c r="AG247" s="25"/>
      <c r="AH247" s="25"/>
      <c r="AI247" s="25"/>
      <c r="AJ247" s="25"/>
      <c r="AK247" s="25"/>
      <c r="AL247" s="25"/>
    </row>
    <row r="248">
      <c r="A248" s="26" t="s">
        <v>378</v>
      </c>
      <c r="B248" s="25" t="str">
        <f t="array" ref="B248">iferror(index(FD!R:R,match($A248,FD!Q:Q,0)),index(DK!H:H,match($A248,DK!G:G,0)))</f>
        <v>POR</v>
      </c>
      <c r="C248" s="25" t="str">
        <f t="array" ref="C248">iferror(index(FD!S:S,match($A248,FD!Q:Q,0)),index(DK!I:I,match($A248,DK!G:G,0)))</f>
        <v>MEM</v>
      </c>
      <c r="D248" s="28">
        <f t="array" ref="D248">((index(Pace!$B$2:$B$31,match($B248,Pace!$A$2:$A$31,0))*index(Pace!$B$2:$B$31,match($C248,Pace!$A$2:$A$31,0)))/Pace!$B$32)*1.025</f>
        <v>95.37072491</v>
      </c>
      <c r="E248" s="29">
        <f t="array" ref="E248">if(iferror(match($A248,Ghosts!A:A,0),0)&gt;0,0.18,((index(EPS!P:P,match($A248,EPS!A:A,0))*index(EPS!O:O,match($A248,EPS!A:A,0)))+(0.18*300))/(300+index(EPS!O:O,match($A248,EPS!A:A,0))))</f>
        <v>0.1585789474</v>
      </c>
      <c r="F248" s="30">
        <v>0.0</v>
      </c>
      <c r="G248" s="33"/>
      <c r="H248" s="34" t="str">
        <f t="shared" si="2"/>
        <v/>
      </c>
      <c r="I248" s="35" t="str">
        <f t="array" ref="I248">iferror(index(DK!A:A,match($A248,DK!G:G,0)),"")</f>
        <v>SF/PF</v>
      </c>
      <c r="J248" s="36">
        <f t="array" ref="J248">iferror(index(DK!C:C,match($A248,DK!G:G,0)),"")</f>
        <v>3000</v>
      </c>
      <c r="K248" s="28" t="str">
        <f t="array" ref="K248">iferror(if(or(H248=0,H248=""),"",(H248/index(DK!C:C,match(A248,DK!G:G,0))*1000)),"")</f>
        <v/>
      </c>
      <c r="L248" s="28" t="str">
        <f t="array" ref="L248">iferror(if(or(H248="",H248=0),"",((H248^sqrt(3))/index(DK!C:C,match(A248,DK!G:G,0)))*100),"")</f>
        <v/>
      </c>
      <c r="M248" s="34" t="str">
        <f t="shared" si="3"/>
        <v/>
      </c>
      <c r="N248" s="35" t="str">
        <f t="array" ref="N248">iferror(index(FD!B:B,match($A248,FD!Q:Q,0)),"")</f>
        <v>SF</v>
      </c>
      <c r="O248" s="36">
        <f t="array" ref="O248">iferror(index(FD!H:H,match($A248,FD!Q:Q,0)),"")</f>
        <v>3000</v>
      </c>
      <c r="P248" s="28" t="str">
        <f t="array" ref="P248">iferror(if(or(M248=0,M248=""),"",(M248/index(FD!H:H,match(A248,FD!Q:Q,0))*1000)),"")</f>
        <v/>
      </c>
      <c r="Q248" s="37" t="str">
        <f t="array" ref="Q248">iferror(if(or(M248="",M248=0),"",((M248^sqrt(3))/index(FD!H:H,match(A248,FD!Q:Q,0)))*100),"")</f>
        <v/>
      </c>
      <c r="R248" s="38" t="str">
        <f t="shared" si="4"/>
        <v/>
      </c>
      <c r="S248" s="39" t="str">
        <f t="array" ref="S248">if(R248="","", if(index(Index_of_Stuff!J:J,match(B248,Index_of_Stuff!F:F,0))&gt;0,(D248-index(Index_of_Stuff!J:J,match(B248,Index_of_Stuff!F:F,0)))*(R248/index(Index_of_Stuff!I:I,match(B248,Index_of_Stuff!F:F,0))),(D248/index(Index_of_Stuff!I:I,match(B248,Index_of_Stuff!F:F,0)))*R248))</f>
        <v/>
      </c>
      <c r="T248" s="40" t="str">
        <f t="array" ref="T248">if(or($F248=0,$F248=""),"", iferror(index(EPS!B:B,match($A248,EPS!$A:$A,0)),index(Ghosts!B:B,match($A248,Ghosts!$A:$A,0)))*($S248/(($F248/48)*$D248)/$E248))</f>
        <v/>
      </c>
      <c r="U248" s="40" t="str">
        <f t="array" ref="U248">if(or($F248=0,$F248=""),"", iferror(index(EPS!D:D,match($A248,EPS!$A:$A,0)),index(Ghosts!D:D,match($A248,Ghosts!$A:$A,0)))*($S248/(($F248/48)*$D248)/$E248))</f>
        <v/>
      </c>
      <c r="V248" s="40" t="str">
        <f t="array" ref="V248">if(or($F248=0,$F248=""),"", iferror(index(EPS!F:F,match($A248,EPS!$A:$A,0)),index(Ghosts!F:F,match($A248,Ghosts!$A:$A,0)))*($S248/(($F248/48)*$D248)/$E248))</f>
        <v/>
      </c>
      <c r="W248" s="40" t="str">
        <f t="array" ref="W248">if(or($F248=0,$F248=""),"", iferror(index(EPS!M:M,match($A248,EPS!$A:$A,0)),index(Ghosts!M:M,match($A248,Ghosts!$A:$A,0)))*($S248/(($F248/48)*$D248)/$E248))</f>
        <v/>
      </c>
      <c r="X248" s="39" t="str">
        <f t="shared" si="5"/>
        <v/>
      </c>
      <c r="Y248" s="41" t="str">
        <f t="array" ref="Y248">if(or(F248=0,F248=""),"",((iferror(index(EPS!H:H,match(A248,EPS!A:A,0)),index(Ghosts!H:H,match(A248,Ghosts!A:A,0)))*1.25)+(iferror(index(EPS!I:I,match(A248,EPS!A:A,0)),index(Ghosts!I:I,match(A248,Ghosts!A:A,0)))*1.25)+(iferror(index(EPS!J:J,match(A248,EPS!A:A,0)),index(Ghosts!J:J,match(A248,Ghosts!A:A,0)))*1.5)+(iferror(index(EPS!K:K,match(A248,EPS!A:A,0)),index(Ghosts!K:K,match(A248,Ghosts!A:A,0)))*2)+(iferror(index(EPS!L:L,match(A248,EPS!A:A,0)),index(Ghosts!L:L,match(A248,Ghosts!A:A,0)))*2))*D248*(F248/48))</f>
        <v/>
      </c>
      <c r="Z248" s="41" t="str">
        <f t="shared" si="6"/>
        <v/>
      </c>
      <c r="AA248" s="41" t="str">
        <f t="array" ref="AA248">if(or(F248=0,F248=""),"",((iferror(index(EPS!H:H,match(A248,EPS!A:A,0)),index(Ghosts!H:H,match(A248,Ghosts!A:A,0)))*1.2)+(iferror(index(EPS!I:I,match(A248,EPS!A:A,0)),index(Ghosts!I:I,match(A248,Ghosts!A:A,0)))*1.2)+(iferror(index(EPS!J:J,match(A248,EPS!A:A,0)),index(Ghosts!J:J,match(A248,Ghosts!A:A,0)))*1.5)+(iferror(index(EPS!K:K,match(A248,EPS!A:A,0)),index(Ghosts!K:K,match(A248,Ghosts!A:A,0)))*3)+(iferror(index(EPS!L:L,match(A248,EPS!A:A,0)),index(Ghosts!L:L,match(A248,Ghosts!A:A,0)))*3))*D248*(F248/48))</f>
        <v/>
      </c>
      <c r="AB248" s="42">
        <f t="shared" ref="AB248:AF248" si="252">if(iferror(search(AB$1,$I248),0)&gt;0,1,0)</f>
        <v>0</v>
      </c>
      <c r="AC248" s="42">
        <f t="shared" si="252"/>
        <v>0</v>
      </c>
      <c r="AD248" s="42">
        <f t="shared" si="252"/>
        <v>1</v>
      </c>
      <c r="AE248" s="42">
        <f t="shared" si="252"/>
        <v>1</v>
      </c>
      <c r="AF248" s="42">
        <f t="shared" si="252"/>
        <v>0</v>
      </c>
      <c r="AG248" s="25"/>
      <c r="AH248" s="25"/>
      <c r="AI248" s="25"/>
      <c r="AJ248" s="25"/>
      <c r="AK248" s="25"/>
      <c r="AL248" s="25"/>
    </row>
    <row r="249">
      <c r="A249" s="26" t="s">
        <v>379</v>
      </c>
      <c r="B249" s="25" t="str">
        <f t="array" ref="B249">iferror(index(FD!R:R,match($A249,FD!Q:Q,0)),index(DK!H:H,match($A249,DK!G:G,0)))</f>
        <v>POR</v>
      </c>
      <c r="C249" s="25" t="str">
        <f t="array" ref="C249">iferror(index(FD!S:S,match($A249,FD!Q:Q,0)),index(DK!I:I,match($A249,DK!G:G,0)))</f>
        <v>MEM</v>
      </c>
      <c r="D249" s="28">
        <f t="array" ref="D249">((index(Pace!$B$2:$B$31,match($B249,Pace!$A$2:$A$31,0))*index(Pace!$B$2:$B$31,match($C249,Pace!$A$2:$A$31,0)))/Pace!$B$32)*1.025</f>
        <v>95.37072491</v>
      </c>
      <c r="E249" s="29">
        <f t="array" ref="E249">if(iferror(match($A249,Ghosts!A:A,0),0)&gt;0,0.18,((index(EPS!P:P,match($A249,EPS!A:A,0))*index(EPS!O:O,match($A249,EPS!A:A,0)))+(0.18*300))/(300+index(EPS!O:O,match($A249,EPS!A:A,0))))</f>
        <v>0.1496131775</v>
      </c>
      <c r="F249" s="30">
        <v>0.0</v>
      </c>
      <c r="G249" s="33"/>
      <c r="H249" s="34" t="str">
        <f t="shared" si="2"/>
        <v/>
      </c>
      <c r="I249" s="35" t="str">
        <f t="array" ref="I249">iferror(index(DK!A:A,match($A249,DK!G:G,0)),"")</f>
        <v>PF/C</v>
      </c>
      <c r="J249" s="36">
        <f t="array" ref="J249">iferror(index(DK!C:C,match($A249,DK!G:G,0)),"")</f>
        <v>3000</v>
      </c>
      <c r="K249" s="28" t="str">
        <f t="array" ref="K249">iferror(if(or(H249=0,H249=""),"",(H249/index(DK!C:C,match(A249,DK!G:G,0))*1000)),"")</f>
        <v/>
      </c>
      <c r="L249" s="28" t="str">
        <f t="array" ref="L249">iferror(if(or(H249="",H249=0),"",((H249^sqrt(3))/index(DK!C:C,match(A249,DK!G:G,0)))*100),"")</f>
        <v/>
      </c>
      <c r="M249" s="34" t="str">
        <f t="shared" si="3"/>
        <v/>
      </c>
      <c r="N249" s="35" t="str">
        <f t="array" ref="N249">iferror(index(FD!B:B,match($A249,FD!Q:Q,0)),"")</f>
        <v>C</v>
      </c>
      <c r="O249" s="36">
        <f t="array" ref="O249">iferror(index(FD!H:H,match($A249,FD!Q:Q,0)),"")</f>
        <v>3000</v>
      </c>
      <c r="P249" s="28" t="str">
        <f t="array" ref="P249">iferror(if(or(M249=0,M249=""),"",(M249/index(FD!H:H,match(A249,FD!Q:Q,0))*1000)),"")</f>
        <v/>
      </c>
      <c r="Q249" s="37" t="str">
        <f t="array" ref="Q249">iferror(if(or(M249="",M249=0),"",((M249^sqrt(3))/index(FD!H:H,match(A249,FD!Q:Q,0)))*100),"")</f>
        <v/>
      </c>
      <c r="R249" s="38" t="str">
        <f t="shared" si="4"/>
        <v/>
      </c>
      <c r="S249" s="39" t="str">
        <f t="array" ref="S249">if(R249="","", if(index(Index_of_Stuff!J:J,match(B249,Index_of_Stuff!F:F,0))&gt;0,(D249-index(Index_of_Stuff!J:J,match(B249,Index_of_Stuff!F:F,0)))*(R249/index(Index_of_Stuff!I:I,match(B249,Index_of_Stuff!F:F,0))),(D249/index(Index_of_Stuff!I:I,match(B249,Index_of_Stuff!F:F,0)))*R249))</f>
        <v/>
      </c>
      <c r="T249" s="40" t="str">
        <f t="array" ref="T249">if(or($F249=0,$F249=""),"", iferror(index(EPS!B:B,match($A249,EPS!$A:$A,0)),index(Ghosts!B:B,match($A249,Ghosts!$A:$A,0)))*($S249/(($F249/48)*$D249)/$E249))</f>
        <v/>
      </c>
      <c r="U249" s="40" t="str">
        <f t="array" ref="U249">if(or($F249=0,$F249=""),"", iferror(index(EPS!D:D,match($A249,EPS!$A:$A,0)),index(Ghosts!D:D,match($A249,Ghosts!$A:$A,0)))*($S249/(($F249/48)*$D249)/$E249))</f>
        <v/>
      </c>
      <c r="V249" s="40" t="str">
        <f t="array" ref="V249">if(or($F249=0,$F249=""),"", iferror(index(EPS!F:F,match($A249,EPS!$A:$A,0)),index(Ghosts!F:F,match($A249,Ghosts!$A:$A,0)))*($S249/(($F249/48)*$D249)/$E249))</f>
        <v/>
      </c>
      <c r="W249" s="40" t="str">
        <f t="array" ref="W249">if(or($F249=0,$F249=""),"", iferror(index(EPS!M:M,match($A249,EPS!$A:$A,0)),index(Ghosts!M:M,match($A249,Ghosts!$A:$A,0)))*($S249/(($F249/48)*$D249)/$E249))</f>
        <v/>
      </c>
      <c r="X249" s="39" t="str">
        <f t="shared" si="5"/>
        <v/>
      </c>
      <c r="Y249" s="41" t="str">
        <f t="array" ref="Y249">if(or(F249=0,F249=""),"",((iferror(index(EPS!H:H,match(A249,EPS!A:A,0)),index(Ghosts!H:H,match(A249,Ghosts!A:A,0)))*1.25)+(iferror(index(EPS!I:I,match(A249,EPS!A:A,0)),index(Ghosts!I:I,match(A249,Ghosts!A:A,0)))*1.25)+(iferror(index(EPS!J:J,match(A249,EPS!A:A,0)),index(Ghosts!J:J,match(A249,Ghosts!A:A,0)))*1.5)+(iferror(index(EPS!K:K,match(A249,EPS!A:A,0)),index(Ghosts!K:K,match(A249,Ghosts!A:A,0)))*2)+(iferror(index(EPS!L:L,match(A249,EPS!A:A,0)),index(Ghosts!L:L,match(A249,Ghosts!A:A,0)))*2))*D249*(F249/48))</f>
        <v/>
      </c>
      <c r="Z249" s="41" t="str">
        <f t="shared" si="6"/>
        <v/>
      </c>
      <c r="AA249" s="41" t="str">
        <f t="array" ref="AA249">if(or(F249=0,F249=""),"",((iferror(index(EPS!H:H,match(A249,EPS!A:A,0)),index(Ghosts!H:H,match(A249,Ghosts!A:A,0)))*1.2)+(iferror(index(EPS!I:I,match(A249,EPS!A:A,0)),index(Ghosts!I:I,match(A249,Ghosts!A:A,0)))*1.2)+(iferror(index(EPS!J:J,match(A249,EPS!A:A,0)),index(Ghosts!J:J,match(A249,Ghosts!A:A,0)))*1.5)+(iferror(index(EPS!K:K,match(A249,EPS!A:A,0)),index(Ghosts!K:K,match(A249,Ghosts!A:A,0)))*3)+(iferror(index(EPS!L:L,match(A249,EPS!A:A,0)),index(Ghosts!L:L,match(A249,Ghosts!A:A,0)))*3))*D249*(F249/48))</f>
        <v/>
      </c>
      <c r="AB249" s="42">
        <f t="shared" ref="AB249:AF249" si="253">if(iferror(search(AB$1,$I249),0)&gt;0,1,0)</f>
        <v>0</v>
      </c>
      <c r="AC249" s="42">
        <f t="shared" si="253"/>
        <v>0</v>
      </c>
      <c r="AD249" s="42">
        <f t="shared" si="253"/>
        <v>0</v>
      </c>
      <c r="AE249" s="42">
        <f t="shared" si="253"/>
        <v>1</v>
      </c>
      <c r="AF249" s="42">
        <f t="shared" si="253"/>
        <v>1</v>
      </c>
      <c r="AG249" s="25"/>
      <c r="AH249" s="25"/>
      <c r="AI249" s="25"/>
      <c r="AJ249" s="25"/>
      <c r="AK249" s="25"/>
      <c r="AL249" s="25"/>
    </row>
    <row r="250">
      <c r="A250" s="26" t="s">
        <v>380</v>
      </c>
      <c r="B250" s="25" t="str">
        <f t="array" ref="B250">iferror(index(FD!R:R,match($A250,FD!Q:Q,0)),index(DK!H:H,match($A250,DK!G:G,0)))</f>
        <v>POR</v>
      </c>
      <c r="C250" s="25" t="str">
        <f t="array" ref="C250">iferror(index(FD!S:S,match($A250,FD!Q:Q,0)),index(DK!I:I,match($A250,DK!G:G,0)))</f>
        <v>MEM</v>
      </c>
      <c r="D250" s="28">
        <f t="array" ref="D250">((index(Pace!$B$2:$B$31,match($B250,Pace!$A$2:$A$31,0))*index(Pace!$B$2:$B$31,match($C250,Pace!$A$2:$A$31,0)))/Pace!$B$32)*1.025</f>
        <v>95.37072491</v>
      </c>
      <c r="E250" s="29">
        <f t="array" ref="E250">if(iferror(match($A250,Ghosts!A:A,0),0)&gt;0,0.18,((index(EPS!P:P,match($A250,EPS!A:A,0))*index(EPS!O:O,match($A250,EPS!A:A,0)))+(0.18*300))/(300+index(EPS!O:O,match($A250,EPS!A:A,0))))</f>
        <v>0.1676448087</v>
      </c>
      <c r="F250" s="30">
        <v>0.0</v>
      </c>
      <c r="G250" s="33"/>
      <c r="H250" s="34" t="str">
        <f t="shared" si="2"/>
        <v/>
      </c>
      <c r="I250" s="35" t="str">
        <f t="array" ref="I250">iferror(index(DK!A:A,match($A250,DK!G:G,0)),"")</f>
        <v>PG/SG</v>
      </c>
      <c r="J250" s="36">
        <f t="array" ref="J250">iferror(index(DK!C:C,match($A250,DK!G:G,0)),"")</f>
        <v>3000</v>
      </c>
      <c r="K250" s="28" t="str">
        <f t="array" ref="K250">iferror(if(or(H250=0,H250=""),"",(H250/index(DK!C:C,match(A250,DK!G:G,0))*1000)),"")</f>
        <v/>
      </c>
      <c r="L250" s="28" t="str">
        <f t="array" ref="L250">iferror(if(or(H250="",H250=0),"",((H250^sqrt(3))/index(DK!C:C,match(A250,DK!G:G,0)))*100),"")</f>
        <v/>
      </c>
      <c r="M250" s="34" t="str">
        <f t="shared" si="3"/>
        <v/>
      </c>
      <c r="N250" s="35" t="str">
        <f t="array" ref="N250">iferror(index(FD!B:B,match($A250,FD!Q:Q,0)),"")</f>
        <v>PG</v>
      </c>
      <c r="O250" s="36">
        <f t="array" ref="O250">iferror(index(FD!H:H,match($A250,FD!Q:Q,0)),"")</f>
        <v>3000</v>
      </c>
      <c r="P250" s="28" t="str">
        <f t="array" ref="P250">iferror(if(or(M250=0,M250=""),"",(M250/index(FD!H:H,match(A250,FD!Q:Q,0))*1000)),"")</f>
        <v/>
      </c>
      <c r="Q250" s="37" t="str">
        <f t="array" ref="Q250">iferror(if(or(M250="",M250=0),"",((M250^sqrt(3))/index(FD!H:H,match(A250,FD!Q:Q,0)))*100),"")</f>
        <v/>
      </c>
      <c r="R250" s="38" t="str">
        <f t="shared" si="4"/>
        <v/>
      </c>
      <c r="S250" s="39" t="str">
        <f t="array" ref="S250">if(R250="","", if(index(Index_of_Stuff!J:J,match(B250,Index_of_Stuff!F:F,0))&gt;0,(D250-index(Index_of_Stuff!J:J,match(B250,Index_of_Stuff!F:F,0)))*(R250/index(Index_of_Stuff!I:I,match(B250,Index_of_Stuff!F:F,0))),(D250/index(Index_of_Stuff!I:I,match(B250,Index_of_Stuff!F:F,0)))*R250))</f>
        <v/>
      </c>
      <c r="T250" s="40" t="str">
        <f t="array" ref="T250">if(or($F250=0,$F250=""),"", iferror(index(EPS!B:B,match($A250,EPS!$A:$A,0)),index(Ghosts!B:B,match($A250,Ghosts!$A:$A,0)))*($S250/(($F250/48)*$D250)/$E250))</f>
        <v/>
      </c>
      <c r="U250" s="40" t="str">
        <f t="array" ref="U250">if(or($F250=0,$F250=""),"", iferror(index(EPS!D:D,match($A250,EPS!$A:$A,0)),index(Ghosts!D:D,match($A250,Ghosts!$A:$A,0)))*($S250/(($F250/48)*$D250)/$E250))</f>
        <v/>
      </c>
      <c r="V250" s="40" t="str">
        <f t="array" ref="V250">if(or($F250=0,$F250=""),"", iferror(index(EPS!F:F,match($A250,EPS!$A:$A,0)),index(Ghosts!F:F,match($A250,Ghosts!$A:$A,0)))*($S250/(($F250/48)*$D250)/$E250))</f>
        <v/>
      </c>
      <c r="W250" s="40" t="str">
        <f t="array" ref="W250">if(or($F250=0,$F250=""),"", iferror(index(EPS!M:M,match($A250,EPS!$A:$A,0)),index(Ghosts!M:M,match($A250,Ghosts!$A:$A,0)))*($S250/(($F250/48)*$D250)/$E250))</f>
        <v/>
      </c>
      <c r="X250" s="39" t="str">
        <f t="shared" si="5"/>
        <v/>
      </c>
      <c r="Y250" s="41" t="str">
        <f t="array" ref="Y250">if(or(F250=0,F250=""),"",((iferror(index(EPS!H:H,match(A250,EPS!A:A,0)),index(Ghosts!H:H,match(A250,Ghosts!A:A,0)))*1.25)+(iferror(index(EPS!I:I,match(A250,EPS!A:A,0)),index(Ghosts!I:I,match(A250,Ghosts!A:A,0)))*1.25)+(iferror(index(EPS!J:J,match(A250,EPS!A:A,0)),index(Ghosts!J:J,match(A250,Ghosts!A:A,0)))*1.5)+(iferror(index(EPS!K:K,match(A250,EPS!A:A,0)),index(Ghosts!K:K,match(A250,Ghosts!A:A,0)))*2)+(iferror(index(EPS!L:L,match(A250,EPS!A:A,0)),index(Ghosts!L:L,match(A250,Ghosts!A:A,0)))*2))*D250*(F250/48))</f>
        <v/>
      </c>
      <c r="Z250" s="41" t="str">
        <f t="shared" si="6"/>
        <v/>
      </c>
      <c r="AA250" s="41" t="str">
        <f t="array" ref="AA250">if(or(F250=0,F250=""),"",((iferror(index(EPS!H:H,match(A250,EPS!A:A,0)),index(Ghosts!H:H,match(A250,Ghosts!A:A,0)))*1.2)+(iferror(index(EPS!I:I,match(A250,EPS!A:A,0)),index(Ghosts!I:I,match(A250,Ghosts!A:A,0)))*1.2)+(iferror(index(EPS!J:J,match(A250,EPS!A:A,0)),index(Ghosts!J:J,match(A250,Ghosts!A:A,0)))*1.5)+(iferror(index(EPS!K:K,match(A250,EPS!A:A,0)),index(Ghosts!K:K,match(A250,Ghosts!A:A,0)))*3)+(iferror(index(EPS!L:L,match(A250,EPS!A:A,0)),index(Ghosts!L:L,match(A250,Ghosts!A:A,0)))*3))*D250*(F250/48))</f>
        <v/>
      </c>
      <c r="AB250" s="42">
        <f t="shared" ref="AB250:AF250" si="254">if(iferror(search(AB$1,$I250),0)&gt;0,1,0)</f>
        <v>1</v>
      </c>
      <c r="AC250" s="42">
        <f t="shared" si="254"/>
        <v>1</v>
      </c>
      <c r="AD250" s="42">
        <f t="shared" si="254"/>
        <v>0</v>
      </c>
      <c r="AE250" s="42">
        <f t="shared" si="254"/>
        <v>0</v>
      </c>
      <c r="AF250" s="42">
        <f t="shared" si="254"/>
        <v>0</v>
      </c>
      <c r="AG250" s="25"/>
      <c r="AH250" s="25"/>
      <c r="AI250" s="25"/>
      <c r="AJ250" s="25"/>
      <c r="AK250" s="25"/>
      <c r="AL250" s="25"/>
    </row>
    <row r="251">
      <c r="A251" s="26" t="s">
        <v>548</v>
      </c>
      <c r="B251" s="25" t="str">
        <f t="array" ref="B251">iferror(index(FD!R:R,match($A251,FD!Q:Q,0)),index(DK!H:H,match($A251,DK!G:G,0)))</f>
        <v>SAC</v>
      </c>
      <c r="C251" s="25" t="str">
        <f t="array" ref="C251">iferror(index(FD!S:S,match($A251,FD!Q:Q,0)),index(DK!I:I,match($A251,DK!G:G,0)))</f>
        <v>OKC</v>
      </c>
      <c r="D251" s="28">
        <f t="array" ref="D251">((index(Pace!$B$2:$B$31,match($B251,Pace!$A$2:$A$31,0))*index(Pace!$B$2:$B$31,match($C251,Pace!$A$2:$A$31,0)))/Pace!$B$32)*1.025</f>
        <v>96.3102024</v>
      </c>
      <c r="E251" s="29">
        <f t="array" ref="E251">if(iferror(match($A251,Ghosts!A:A,0),0)&gt;0,0.18,((index(EPS!P:P,match($A251,EPS!A:A,0))*index(EPS!O:O,match($A251,EPS!A:A,0)))+(0.18*300))/(300+index(EPS!O:O,match($A251,EPS!A:A,0))))</f>
        <v>0.2308294574</v>
      </c>
      <c r="F251" s="30">
        <v>28.0</v>
      </c>
      <c r="G251" s="33"/>
      <c r="H251" s="34">
        <f t="shared" si="2"/>
        <v>27.21233216</v>
      </c>
      <c r="I251" s="35" t="str">
        <f t="array" ref="I251">iferror(index(DK!A:A,match($A251,DK!G:G,0)),"")</f>
        <v>PG</v>
      </c>
      <c r="J251" s="36">
        <f t="array" ref="J251">iferror(index(DK!C:C,match($A251,DK!G:G,0)),"")</f>
        <v>5300</v>
      </c>
      <c r="K251" s="28">
        <f t="array" ref="K251">iferror(if(or(H251=0,H251=""),"",(H251/index(DK!C:C,match(A251,DK!G:G,0))*1000)),"")</f>
        <v>5.134402295</v>
      </c>
      <c r="L251" s="28">
        <f t="array" ref="L251">iferror(if(or(H251="",H251=0),"",((H251^sqrt(3))/index(DK!C:C,match(A251,DK!G:G,0)))*100),"")</f>
        <v>5.765159535</v>
      </c>
      <c r="M251" s="34">
        <f t="shared" si="3"/>
        <v>26.66058842</v>
      </c>
      <c r="N251" s="35" t="str">
        <f t="array" ref="N251">iferror(index(FD!B:B,match($A251,FD!Q:Q,0)),"")</f>
        <v>PG</v>
      </c>
      <c r="O251" s="36">
        <f t="array" ref="O251">iferror(index(FD!H:H,match($A251,FD!Q:Q,0)),"")</f>
        <v>5500</v>
      </c>
      <c r="P251" s="28">
        <f t="array" ref="P251">iferror(if(or(M251=0,M251=""),"",(M251/index(FD!H:H,match(A251,FD!Q:Q,0))*1000)),"")</f>
        <v>4.847379713</v>
      </c>
      <c r="Q251" s="37">
        <f t="array" ref="Q251">iferror(if(or(M251="",M251=0),"",((M251^sqrt(3))/index(FD!H:H,match(A251,FD!Q:Q,0)))*100),"")</f>
        <v>5.361868128</v>
      </c>
      <c r="R251" s="38">
        <f t="shared" si="4"/>
        <v>13.33307976</v>
      </c>
      <c r="S251" s="39">
        <f t="array" ref="S251">if(R251="","", if(index(Index_of_Stuff!J:J,match(B251,Index_of_Stuff!F:F,0))&gt;0,(D251-index(Index_of_Stuff!J:J,match(B251,Index_of_Stuff!F:F,0)))*(R251/index(Index_of_Stuff!I:I,match(B251,Index_of_Stuff!F:F,0))),(D251/index(Index_of_Stuff!I:I,match(B251,Index_of_Stuff!F:F,0)))*R251))</f>
        <v>12.99318873</v>
      </c>
      <c r="T251" s="40">
        <f t="array" ref="T251">if(or($F251=0,$F251=""),"", iferror(index(EPS!B:B,match($A251,EPS!$A:$A,0)),index(Ghosts!B:B,match($A251,Ghosts!$A:$A,0)))*($S251/(($F251/48)*$D251)/$E251))</f>
        <v>0.07815018843</v>
      </c>
      <c r="U251" s="40">
        <f t="array" ref="U251">if(or($F251=0,$F251=""),"", iferror(index(EPS!D:D,match($A251,EPS!$A:$A,0)),index(Ghosts!D:D,match($A251,Ghosts!$A:$A,0)))*($S251/(($F251/48)*$D251)/$E251))</f>
        <v>0.01242387611</v>
      </c>
      <c r="V251" s="40">
        <f t="array" ref="V251">if(or($F251=0,$F251=""),"", iferror(index(EPS!F:F,match($A251,EPS!$A:$A,0)),index(Ghosts!F:F,match($A251,Ghosts!$A:$A,0)))*($S251/(($F251/48)*$D251)/$E251))</f>
        <v>0.03867432402</v>
      </c>
      <c r="W251" s="40">
        <f t="array" ref="W251">if(or($F251=0,$F251=""),"", iferror(index(EPS!M:M,match($A251,EPS!$A:$A,0)),index(Ghosts!M:M,match($A251,Ghosts!$A:$A,0)))*($S251/(($F251/48)*$D251)/$E251))</f>
        <v>0.0404777899</v>
      </c>
      <c r="X251" s="39">
        <f t="shared" si="5"/>
        <v>12.25977195</v>
      </c>
      <c r="Y251" s="41">
        <f t="array" ref="Y251">if(or(F251=0,F251=""),"",((iferror(index(EPS!H:H,match(A251,EPS!A:A,0)),index(Ghosts!H:H,match(A251,Ghosts!A:A,0)))*1.25)+(iferror(index(EPS!I:I,match(A251,EPS!A:A,0)),index(Ghosts!I:I,match(A251,Ghosts!A:A,0)))*1.25)+(iferror(index(EPS!J:J,match(A251,EPS!A:A,0)),index(Ghosts!J:J,match(A251,Ghosts!A:A,0)))*1.5)+(iferror(index(EPS!K:K,match(A251,EPS!A:A,0)),index(Ghosts!K:K,match(A251,Ghosts!A:A,0)))*2)+(iferror(index(EPS!L:L,match(A251,EPS!A:A,0)),index(Ghosts!L:L,match(A251,Ghosts!A:A,0)))*2))*D251*(F251/48))</f>
        <v>14.95256021</v>
      </c>
      <c r="Z251" s="41">
        <f t="shared" si="6"/>
        <v>10.77373899</v>
      </c>
      <c r="AA251" s="41">
        <f t="array" ref="AA251">if(or(F251=0,F251=""),"",((iferror(index(EPS!H:H,match(A251,EPS!A:A,0)),index(Ghosts!H:H,match(A251,Ghosts!A:A,0)))*1.2)+(iferror(index(EPS!I:I,match(A251,EPS!A:A,0)),index(Ghosts!I:I,match(A251,Ghosts!A:A,0)))*1.2)+(iferror(index(EPS!J:J,match(A251,EPS!A:A,0)),index(Ghosts!J:J,match(A251,Ghosts!A:A,0)))*1.5)+(iferror(index(EPS!K:K,match(A251,EPS!A:A,0)),index(Ghosts!K:K,match(A251,Ghosts!A:A,0)))*3)+(iferror(index(EPS!L:L,match(A251,EPS!A:A,0)),index(Ghosts!L:L,match(A251,Ghosts!A:A,0)))*3))*D251*(F251/48))</f>
        <v>15.88684944</v>
      </c>
      <c r="AB251" s="42">
        <f t="shared" ref="AB251:AF251" si="255">if(iferror(search(AB$1,$I251),0)&gt;0,1,0)</f>
        <v>1</v>
      </c>
      <c r="AC251" s="42">
        <f t="shared" si="255"/>
        <v>0</v>
      </c>
      <c r="AD251" s="42">
        <f t="shared" si="255"/>
        <v>0</v>
      </c>
      <c r="AE251" s="42">
        <f t="shared" si="255"/>
        <v>0</v>
      </c>
      <c r="AF251" s="42">
        <f t="shared" si="255"/>
        <v>0</v>
      </c>
      <c r="AG251" s="25"/>
      <c r="AH251" s="25"/>
      <c r="AI251" s="25"/>
      <c r="AJ251" s="25"/>
      <c r="AK251" s="25"/>
      <c r="AL251" s="25"/>
    </row>
    <row r="252">
      <c r="A252" s="26" t="s">
        <v>560</v>
      </c>
      <c r="B252" s="25" t="str">
        <f t="array" ref="B252">iferror(index(FD!R:R,match($A252,FD!Q:Q,0)),index(DK!H:H,match($A252,DK!G:G,0)))</f>
        <v>SAC</v>
      </c>
      <c r="C252" s="25" t="str">
        <f t="array" ref="C252">iferror(index(FD!S:S,match($A252,FD!Q:Q,0)),index(DK!I:I,match($A252,DK!G:G,0)))</f>
        <v>OKC</v>
      </c>
      <c r="D252" s="28">
        <f t="array" ref="D252">((index(Pace!$B$2:$B$31,match($B252,Pace!$A$2:$A$31,0))*index(Pace!$B$2:$B$31,match($C252,Pace!$A$2:$A$31,0)))/Pace!$B$32)*1.025</f>
        <v>96.3102024</v>
      </c>
      <c r="E252" s="29">
        <f t="array" ref="E252">if(iferror(match($A252,Ghosts!A:A,0),0)&gt;0,0.18,((index(EPS!P:P,match($A252,EPS!A:A,0))*index(EPS!O:O,match($A252,EPS!A:A,0)))+(0.18*300))/(300+index(EPS!O:O,match($A252,EPS!A:A,0))))</f>
        <v>0.215224927</v>
      </c>
      <c r="F252" s="30">
        <v>26.0</v>
      </c>
      <c r="G252" s="33"/>
      <c r="H252" s="34">
        <f t="shared" si="2"/>
        <v>19.40767777</v>
      </c>
      <c r="I252" s="35" t="str">
        <f t="array" ref="I252">iferror(index(DK!A:A,match($A252,DK!G:G,0)),"")</f>
        <v>PG/SG</v>
      </c>
      <c r="J252" s="36">
        <f t="array" ref="J252">iferror(index(DK!C:C,match($A252,DK!G:G,0)),"")</f>
        <v>4300</v>
      </c>
      <c r="K252" s="28">
        <f t="array" ref="K252">iferror(if(or(H252=0,H252=""),"",(H252/index(DK!C:C,match(A252,DK!G:G,0))*1000)),"")</f>
        <v>4.513413435</v>
      </c>
      <c r="L252" s="28">
        <f t="array" ref="L252">iferror(if(or(H252="",H252=0),"",((H252^sqrt(3))/index(DK!C:C,match(A252,DK!G:G,0)))*100),"")</f>
        <v>3.95701058</v>
      </c>
      <c r="M252" s="34">
        <f t="shared" si="3"/>
        <v>18.91144568</v>
      </c>
      <c r="N252" s="35" t="str">
        <f t="array" ref="N252">iferror(index(FD!B:B,match($A252,FD!Q:Q,0)),"")</f>
        <v>PG</v>
      </c>
      <c r="O252" s="36">
        <f t="array" ref="O252">iferror(index(FD!H:H,match($A252,FD!Q:Q,0)),"")</f>
        <v>4000</v>
      </c>
      <c r="P252" s="28">
        <f t="array" ref="P252">iferror(if(or(M252=0,M252=""),"",(M252/index(FD!H:H,match(A252,FD!Q:Q,0))*1000)),"")</f>
        <v>4.727861421</v>
      </c>
      <c r="Q252" s="37">
        <f t="array" ref="Q252">iferror(if(or(M252="",M252=0),"",((M252^sqrt(3))/index(FD!H:H,match(A252,FD!Q:Q,0)))*100),"")</f>
        <v>4.067167962</v>
      </c>
      <c r="R252" s="38">
        <f t="shared" si="4"/>
        <v>11.38276754</v>
      </c>
      <c r="S252" s="39">
        <f t="array" ref="S252">if(R252="","", if(index(Index_of_Stuff!J:J,match(B252,Index_of_Stuff!F:F,0))&gt;0,(D252-index(Index_of_Stuff!J:J,match(B252,Index_of_Stuff!F:F,0)))*(R252/index(Index_of_Stuff!I:I,match(B252,Index_of_Stuff!F:F,0))),(D252/index(Index_of_Stuff!I:I,match(B252,Index_of_Stuff!F:F,0)))*R252))</f>
        <v>11.09259449</v>
      </c>
      <c r="T252" s="40">
        <f t="array" ref="T252">if(or($F252=0,$F252=""),"", iferror(index(EPS!B:B,match($A252,EPS!$A:$A,0)),index(Ghosts!B:B,match($A252,Ghosts!$A:$A,0)))*($S252/(($F252/48)*$D252)/$E252))</f>
        <v>0.04712534477</v>
      </c>
      <c r="U252" s="40">
        <f t="array" ref="U252">if(or($F252=0,$F252=""),"", iferror(index(EPS!D:D,match($A252,EPS!$A:$A,0)),index(Ghosts!D:D,match($A252,Ghosts!$A:$A,0)))*($S252/(($F252/48)*$D252)/$E252))</f>
        <v>0.02104339295</v>
      </c>
      <c r="V252" s="40">
        <f t="array" ref="V252">if(or($F252=0,$F252=""),"", iferror(index(EPS!F:F,match($A252,EPS!$A:$A,0)),index(Ghosts!F:F,match($A252,Ghosts!$A:$A,0)))*($S252/(($F252/48)*$D252)/$E252))</f>
        <v>0.0335903925</v>
      </c>
      <c r="W252" s="40">
        <f t="array" ref="W252">if(or($F252=0,$F252=""),"", iferror(index(EPS!M:M,match($A252,EPS!$A:$A,0)),index(Ghosts!M:M,match($A252,Ghosts!$A:$A,0)))*($S252/(($F252/48)*$D252)/$E252))</f>
        <v>0.02124098349</v>
      </c>
      <c r="X252" s="39">
        <f t="shared" si="5"/>
        <v>9.957439805</v>
      </c>
      <c r="Y252" s="41">
        <f t="array" ref="Y252">if(or(F252=0,F252=""),"",((iferror(index(EPS!H:H,match(A252,EPS!A:A,0)),index(Ghosts!H:H,match(A252,Ghosts!A:A,0)))*1.25)+(iferror(index(EPS!I:I,match(A252,EPS!A:A,0)),index(Ghosts!I:I,match(A252,Ghosts!A:A,0)))*1.25)+(iferror(index(EPS!J:J,match(A252,EPS!A:A,0)),index(Ghosts!J:J,match(A252,Ghosts!A:A,0)))*1.5)+(iferror(index(EPS!K:K,match(A252,EPS!A:A,0)),index(Ghosts!K:K,match(A252,Ghosts!A:A,0)))*2)+(iferror(index(EPS!L:L,match(A252,EPS!A:A,0)),index(Ghosts!L:L,match(A252,Ghosts!A:A,0)))*2))*D252*(F252/48))</f>
        <v>9.450237964</v>
      </c>
      <c r="Z252" s="41">
        <f t="shared" si="6"/>
        <v>8.854493574</v>
      </c>
      <c r="AA252" s="41">
        <f t="array" ref="AA252">if(or(F252=0,F252=""),"",((iferror(index(EPS!H:H,match(A252,EPS!A:A,0)),index(Ghosts!H:H,match(A252,Ghosts!A:A,0)))*1.2)+(iferror(index(EPS!I:I,match(A252,EPS!A:A,0)),index(Ghosts!I:I,match(A252,Ghosts!A:A,0)))*1.2)+(iferror(index(EPS!J:J,match(A252,EPS!A:A,0)),index(Ghosts!J:J,match(A252,Ghosts!A:A,0)))*1.5)+(iferror(index(EPS!K:K,match(A252,EPS!A:A,0)),index(Ghosts!K:K,match(A252,Ghosts!A:A,0)))*3)+(iferror(index(EPS!L:L,match(A252,EPS!A:A,0)),index(Ghosts!L:L,match(A252,Ghosts!A:A,0)))*3))*D252*(F252/48))</f>
        <v>10.05695211</v>
      </c>
      <c r="AB252" s="42">
        <f t="shared" ref="AB252:AF252" si="256">if(iferror(search(AB$1,$I252),0)&gt;0,1,0)</f>
        <v>1</v>
      </c>
      <c r="AC252" s="42">
        <f t="shared" si="256"/>
        <v>1</v>
      </c>
      <c r="AD252" s="42">
        <f t="shared" si="256"/>
        <v>0</v>
      </c>
      <c r="AE252" s="42">
        <f t="shared" si="256"/>
        <v>0</v>
      </c>
      <c r="AF252" s="42">
        <f t="shared" si="256"/>
        <v>0</v>
      </c>
      <c r="AG252" s="25"/>
      <c r="AH252" s="25"/>
      <c r="AI252" s="25"/>
      <c r="AJ252" s="25"/>
      <c r="AK252" s="25"/>
      <c r="AL252" s="25"/>
    </row>
    <row r="253">
      <c r="A253" s="26" t="s">
        <v>554</v>
      </c>
      <c r="B253" s="25" t="str">
        <f t="array" ref="B253">iferror(index(FD!R:R,match($A253,FD!Q:Q,0)),index(DK!H:H,match($A253,DK!G:G,0)))</f>
        <v>SAC</v>
      </c>
      <c r="C253" s="25" t="str">
        <f t="array" ref="C253">iferror(index(FD!S:S,match($A253,FD!Q:Q,0)),index(DK!I:I,match($A253,DK!G:G,0)))</f>
        <v>OKC</v>
      </c>
      <c r="D253" s="28">
        <f t="array" ref="D253">((index(Pace!$B$2:$B$31,match($B253,Pace!$A$2:$A$31,0))*index(Pace!$B$2:$B$31,match($C253,Pace!$A$2:$A$31,0)))/Pace!$B$32)*1.025</f>
        <v>96.3102024</v>
      </c>
      <c r="E253" s="29">
        <f t="array" ref="E253">if(iferror(match($A253,Ghosts!A:A,0),0)&gt;0,0.18,((index(EPS!P:P,match($A253,EPS!A:A,0))*index(EPS!O:O,match($A253,EPS!A:A,0)))+(0.18*300))/(300+index(EPS!O:O,match($A253,EPS!A:A,0))))</f>
        <v>0.277778542</v>
      </c>
      <c r="F253" s="30">
        <v>25.0</v>
      </c>
      <c r="G253" s="33"/>
      <c r="H253" s="34">
        <f t="shared" si="2"/>
        <v>25.93175429</v>
      </c>
      <c r="I253" s="35" t="str">
        <f t="array" ref="I253">iferror(index(DK!A:A,match($A253,DK!G:G,0)),"")</f>
        <v>PF/C</v>
      </c>
      <c r="J253" s="36">
        <f t="array" ref="J253">iferror(index(DK!C:C,match($A253,DK!G:G,0)),"")</f>
        <v>5100</v>
      </c>
      <c r="K253" s="28">
        <f t="array" ref="K253">iferror(if(or(H253=0,H253=""),"",(H253/index(DK!C:C,match(A253,DK!G:G,0))*1000)),"")</f>
        <v>5.084657704</v>
      </c>
      <c r="L253" s="28">
        <f t="array" ref="L253">iferror(if(or(H253="",H253=0),"",((H253^sqrt(3))/index(DK!C:C,match(A253,DK!G:G,0)))*100),"")</f>
        <v>5.511356504</v>
      </c>
      <c r="M253" s="34">
        <f t="shared" si="3"/>
        <v>25.38005288</v>
      </c>
      <c r="N253" s="35" t="str">
        <f t="array" ref="N253">iferror(index(FD!B:B,match($A253,FD!Q:Q,0)),"")</f>
        <v>PF</v>
      </c>
      <c r="O253" s="36">
        <f t="array" ref="O253">iferror(index(FD!H:H,match($A253,FD!Q:Q,0)),"")</f>
        <v>4500</v>
      </c>
      <c r="P253" s="28">
        <f t="array" ref="P253">iferror(if(or(M253=0,M253=""),"",(M253/index(FD!H:H,match(A253,FD!Q:Q,0))*1000)),"")</f>
        <v>5.64001175</v>
      </c>
      <c r="Q253" s="37">
        <f t="array" ref="Q253">iferror(if(or(M253="",M253=0),"",((M253^sqrt(3))/index(FD!H:H,match(A253,FD!Q:Q,0)))*100),"")</f>
        <v>6.01782971</v>
      </c>
      <c r="R253" s="38">
        <f t="shared" si="4"/>
        <v>14.94413125</v>
      </c>
      <c r="S253" s="39">
        <f t="array" ref="S253">if(R253="","", if(index(Index_of_Stuff!J:J,match(B253,Index_of_Stuff!F:F,0))&gt;0,(D253-index(Index_of_Stuff!J:J,match(B253,Index_of_Stuff!F:F,0)))*(R253/index(Index_of_Stuff!I:I,match(B253,Index_of_Stuff!F:F,0))),(D253/index(Index_of_Stuff!I:I,match(B253,Index_of_Stuff!F:F,0)))*R253))</f>
        <v>14.5631708</v>
      </c>
      <c r="T253" s="40">
        <f t="array" ref="T253">if(or($F253=0,$F253=""),"", iferror(index(EPS!B:B,match($A253,EPS!$A:$A,0)),index(Ghosts!B:B,match($A253,Ghosts!$A:$A,0)))*($S253/(($F253/48)*$D253)/$E253))</f>
        <v>0.1100562101</v>
      </c>
      <c r="U253" s="40">
        <f t="array" ref="U253">if(or($F253=0,$F253=""),"", iferror(index(EPS!D:D,match($A253,EPS!$A:$A,0)),index(Ghosts!D:D,match($A253,Ghosts!$A:$A,0)))*($S253/(($F253/48)*$D253)/$E253))</f>
        <v>0.003971639112</v>
      </c>
      <c r="V253" s="40">
        <f t="array" ref="V253">if(or($F253=0,$F253=""),"", iferror(index(EPS!F:F,match($A253,EPS!$A:$A,0)),index(Ghosts!F:F,match($A253,Ghosts!$A:$A,0)))*($S253/(($F253/48)*$D253)/$E253))</f>
        <v>0.0412841434</v>
      </c>
      <c r="W253" s="40">
        <f t="array" ref="W253">if(or($F253=0,$F253=""),"", iferror(index(EPS!M:M,match($A253,EPS!$A:$A,0)),index(Ghosts!M:M,match($A253,Ghosts!$A:$A,0)))*($S253/(($F253/48)*$D253)/$E253))</f>
        <v>0.02696533924</v>
      </c>
      <c r="X253" s="39">
        <f t="shared" si="5"/>
        <v>13.1330313</v>
      </c>
      <c r="Y253" s="41">
        <f t="array" ref="Y253">if(or(F253=0,F253=""),"",((iferror(index(EPS!H:H,match(A253,EPS!A:A,0)),index(Ghosts!H:H,match(A253,Ghosts!A:A,0)))*1.25)+(iferror(index(EPS!I:I,match(A253,EPS!A:A,0)),index(Ghosts!I:I,match(A253,Ghosts!A:A,0)))*1.25)+(iferror(index(EPS!J:J,match(A253,EPS!A:A,0)),index(Ghosts!J:J,match(A253,Ghosts!A:A,0)))*1.5)+(iferror(index(EPS!K:K,match(A253,EPS!A:A,0)),index(Ghosts!K:K,match(A253,Ghosts!A:A,0)))*2)+(iferror(index(EPS!L:L,match(A253,EPS!A:A,0)),index(Ghosts!L:L,match(A253,Ghosts!A:A,0)))*2))*D253*(F253/48))</f>
        <v>12.79872299</v>
      </c>
      <c r="Z253" s="41">
        <f t="shared" si="6"/>
        <v>12.3571077</v>
      </c>
      <c r="AA253" s="41">
        <f t="array" ref="AA253">if(or(F253=0,F253=""),"",((iferror(index(EPS!H:H,match(A253,EPS!A:A,0)),index(Ghosts!H:H,match(A253,Ghosts!A:A,0)))*1.2)+(iferror(index(EPS!I:I,match(A253,EPS!A:A,0)),index(Ghosts!I:I,match(A253,Ghosts!A:A,0)))*1.2)+(iferror(index(EPS!J:J,match(A253,EPS!A:A,0)),index(Ghosts!J:J,match(A253,Ghosts!A:A,0)))*1.5)+(iferror(index(EPS!K:K,match(A253,EPS!A:A,0)),index(Ghosts!K:K,match(A253,Ghosts!A:A,0)))*3)+(iferror(index(EPS!L:L,match(A253,EPS!A:A,0)),index(Ghosts!L:L,match(A253,Ghosts!A:A,0)))*3))*D253*(F253/48))</f>
        <v>13.02294518</v>
      </c>
      <c r="AB253" s="42">
        <f t="shared" ref="AB253:AF253" si="257">if(iferror(search(AB$1,$I253),0)&gt;0,1,0)</f>
        <v>0</v>
      </c>
      <c r="AC253" s="42">
        <f t="shared" si="257"/>
        <v>0</v>
      </c>
      <c r="AD253" s="42">
        <f t="shared" si="257"/>
        <v>0</v>
      </c>
      <c r="AE253" s="42">
        <f t="shared" si="257"/>
        <v>1</v>
      </c>
      <c r="AF253" s="42">
        <f t="shared" si="257"/>
        <v>1</v>
      </c>
      <c r="AG253" s="25"/>
      <c r="AH253" s="25"/>
      <c r="AI253" s="25"/>
      <c r="AJ253" s="25"/>
      <c r="AK253" s="25"/>
      <c r="AL253" s="25"/>
    </row>
    <row r="254">
      <c r="A254" s="26" t="s">
        <v>549</v>
      </c>
      <c r="B254" s="25" t="str">
        <f t="array" ref="B254">iferror(index(FD!R:R,match($A254,FD!Q:Q,0)),index(DK!H:H,match($A254,DK!G:G,0)))</f>
        <v>SAC</v>
      </c>
      <c r="C254" s="25" t="str">
        <f t="array" ref="C254">iferror(index(FD!S:S,match($A254,FD!Q:Q,0)),index(DK!I:I,match($A254,DK!G:G,0)))</f>
        <v>OKC</v>
      </c>
      <c r="D254" s="28">
        <f t="array" ref="D254">((index(Pace!$B$2:$B$31,match($B254,Pace!$A$2:$A$31,0))*index(Pace!$B$2:$B$31,match($C254,Pace!$A$2:$A$31,0)))/Pace!$B$32)*1.025</f>
        <v>96.3102024</v>
      </c>
      <c r="E254" s="29">
        <f t="array" ref="E254">if(iferror(match($A254,Ghosts!A:A,0),0)&gt;0,0.18,((index(EPS!P:P,match($A254,EPS!A:A,0))*index(EPS!O:O,match($A254,EPS!A:A,0)))+(0.18*300))/(300+index(EPS!O:O,match($A254,EPS!A:A,0))))</f>
        <v>0.1814822934</v>
      </c>
      <c r="F254" s="30">
        <v>24.0</v>
      </c>
      <c r="G254" s="33"/>
      <c r="H254" s="34">
        <f t="shared" si="2"/>
        <v>18.65849801</v>
      </c>
      <c r="I254" s="35" t="str">
        <f t="array" ref="I254">iferror(index(DK!A:A,match($A254,DK!G:G,0)),"")</f>
        <v>SG/SF</v>
      </c>
      <c r="J254" s="36">
        <f t="array" ref="J254">iferror(index(DK!C:C,match($A254,DK!G:G,0)),"")</f>
        <v>4400</v>
      </c>
      <c r="K254" s="28">
        <f t="array" ref="K254">iferror(if(or(H254=0,H254=""),"",(H254/index(DK!C:C,match(A254,DK!G:G,0))*1000)),"")</f>
        <v>4.240567729</v>
      </c>
      <c r="L254" s="28">
        <f t="array" ref="L254">iferror(if(or(H254="",H254=0),"",((H254^sqrt(3))/index(DK!C:C,match(A254,DK!G:G,0)))*100),"")</f>
        <v>3.612187657</v>
      </c>
      <c r="M254" s="34">
        <f t="shared" si="3"/>
        <v>18.62910467</v>
      </c>
      <c r="N254" s="35" t="str">
        <f t="array" ref="N254">iferror(index(FD!B:B,match($A254,FD!Q:Q,0)),"")</f>
        <v>SG</v>
      </c>
      <c r="O254" s="36">
        <f t="array" ref="O254">iferror(index(FD!H:H,match($A254,FD!Q:Q,0)),"")</f>
        <v>3900</v>
      </c>
      <c r="P254" s="28">
        <f t="array" ref="P254">iferror(if(or(M254=0,M254=""),"",(M254/index(FD!H:H,match(A254,FD!Q:Q,0))*1000)),"")</f>
        <v>4.776693505</v>
      </c>
      <c r="Q254" s="37">
        <f t="array" ref="Q254">iferror(if(or(M254="",M254=0),"",((M254^sqrt(3))/index(FD!H:H,match(A254,FD!Q:Q,0)))*100),"")</f>
        <v>4.064175399</v>
      </c>
      <c r="R254" s="38">
        <f t="shared" si="4"/>
        <v>8.594856592</v>
      </c>
      <c r="S254" s="39">
        <f t="array" ref="S254">if(R254="","", if(index(Index_of_Stuff!J:J,match(B254,Index_of_Stuff!F:F,0))&gt;0,(D254-index(Index_of_Stuff!J:J,match(B254,Index_of_Stuff!F:F,0)))*(R254/index(Index_of_Stuff!I:I,match(B254,Index_of_Stuff!F:F,0))),(D254/index(Index_of_Stuff!I:I,match(B254,Index_of_Stuff!F:F,0)))*R254))</f>
        <v>8.375753831</v>
      </c>
      <c r="T254" s="40">
        <f t="array" ref="T254">if(or($F254=0,$F254=""),"", iferror(index(EPS!B:B,match($A254,EPS!$A:$A,0)),index(Ghosts!B:B,match($A254,Ghosts!$A:$A,0)))*($S254/(($F254/48)*$D254)/$E254))</f>
        <v>0.06047511531</v>
      </c>
      <c r="U254" s="40">
        <f t="array" ref="U254">if(or($F254=0,$F254=""),"", iferror(index(EPS!D:D,match($A254,EPS!$A:$A,0)),index(Ghosts!D:D,match($A254,Ghosts!$A:$A,0)))*($S254/(($F254/48)*$D254)/$E254))</f>
        <v>0.01974306459</v>
      </c>
      <c r="V254" s="40">
        <f t="array" ref="V254">if(or($F254=0,$F254=""),"", iferror(index(EPS!F:F,match($A254,EPS!$A:$A,0)),index(Ghosts!F:F,match($A254,Ghosts!$A:$A,0)))*($S254/(($F254/48)*$D254)/$E254))</f>
        <v>0.02961459688</v>
      </c>
      <c r="W254" s="40">
        <f t="array" ref="W254">if(or($F254=0,$F254=""),"", iferror(index(EPS!M:M,match($A254,EPS!$A:$A,0)),index(Ghosts!M:M,match($A254,Ghosts!$A:$A,0)))*($S254/(($F254/48)*$D254)/$E254))</f>
        <v>0.02654771306</v>
      </c>
      <c r="X254" s="39">
        <f t="shared" si="5"/>
        <v>9.938813057</v>
      </c>
      <c r="Y254" s="41">
        <f t="array" ref="Y254">if(or(F254=0,F254=""),"",((iferror(index(EPS!H:H,match(A254,EPS!A:A,0)),index(Ghosts!H:H,match(A254,Ghosts!A:A,0)))*1.25)+(iferror(index(EPS!I:I,match(A254,EPS!A:A,0)),index(Ghosts!I:I,match(A254,Ghosts!A:A,0)))*1.25)+(iferror(index(EPS!J:J,match(A254,EPS!A:A,0)),index(Ghosts!J:J,match(A254,Ghosts!A:A,0)))*1.5)+(iferror(index(EPS!K:K,match(A254,EPS!A:A,0)),index(Ghosts!K:K,match(A254,Ghosts!A:A,0)))*2)+(iferror(index(EPS!L:L,match(A254,EPS!A:A,0)),index(Ghosts!L:L,match(A254,Ghosts!A:A,0)))*2))*D254*(F254/48))</f>
        <v>8.719684949</v>
      </c>
      <c r="Z254" s="41">
        <f t="shared" si="6"/>
        <v>8.824244516</v>
      </c>
      <c r="AA254" s="41">
        <f t="array" ref="AA254">if(or(F254=0,F254=""),"",((iferror(index(EPS!H:H,match(A254,EPS!A:A,0)),index(Ghosts!H:H,match(A254,Ghosts!A:A,0)))*1.2)+(iferror(index(EPS!I:I,match(A254,EPS!A:A,0)),index(Ghosts!I:I,match(A254,Ghosts!A:A,0)))*1.2)+(iferror(index(EPS!J:J,match(A254,EPS!A:A,0)),index(Ghosts!J:J,match(A254,Ghosts!A:A,0)))*1.5)+(iferror(index(EPS!K:K,match(A254,EPS!A:A,0)),index(Ghosts!K:K,match(A254,Ghosts!A:A,0)))*3)+(iferror(index(EPS!L:L,match(A254,EPS!A:A,0)),index(Ghosts!L:L,match(A254,Ghosts!A:A,0)))*3))*D254*(F254/48))</f>
        <v>9.804860155</v>
      </c>
      <c r="AB254" s="42">
        <f t="shared" ref="AB254:AF254" si="258">if(iferror(search(AB$1,$I254),0)&gt;0,1,0)</f>
        <v>0</v>
      </c>
      <c r="AC254" s="42">
        <f t="shared" si="258"/>
        <v>1</v>
      </c>
      <c r="AD254" s="42">
        <f t="shared" si="258"/>
        <v>1</v>
      </c>
      <c r="AE254" s="42">
        <f t="shared" si="258"/>
        <v>0</v>
      </c>
      <c r="AF254" s="42">
        <f t="shared" si="258"/>
        <v>0</v>
      </c>
      <c r="AG254" s="25"/>
      <c r="AH254" s="25"/>
      <c r="AI254" s="25"/>
      <c r="AJ254" s="25"/>
      <c r="AK254" s="25"/>
      <c r="AL254" s="25"/>
    </row>
    <row r="255">
      <c r="A255" s="26" t="s">
        <v>551</v>
      </c>
      <c r="B255" s="25" t="str">
        <f t="array" ref="B255">iferror(index(FD!R:R,match($A255,FD!Q:Q,0)),index(DK!H:H,match($A255,DK!G:G,0)))</f>
        <v>SAC</v>
      </c>
      <c r="C255" s="25" t="str">
        <f t="array" ref="C255">iferror(index(FD!S:S,match($A255,FD!Q:Q,0)),index(DK!I:I,match($A255,DK!G:G,0)))</f>
        <v>OKC</v>
      </c>
      <c r="D255" s="28">
        <f t="array" ref="D255">((index(Pace!$B$2:$B$31,match($B255,Pace!$A$2:$A$31,0))*index(Pace!$B$2:$B$31,match($C255,Pace!$A$2:$A$31,0)))/Pace!$B$32)*1.025</f>
        <v>96.3102024</v>
      </c>
      <c r="E255" s="29">
        <f t="array" ref="E255">if(iferror(match($A255,Ghosts!A:A,0),0)&gt;0,0.18,((index(EPS!P:P,match($A255,EPS!A:A,0))*index(EPS!O:O,match($A255,EPS!A:A,0)))+(0.18*300))/(300+index(EPS!O:O,match($A255,EPS!A:A,0))))</f>
        <v>0.2238484578</v>
      </c>
      <c r="F255" s="30">
        <v>23.0</v>
      </c>
      <c r="G255" s="33"/>
      <c r="H255" s="34">
        <f t="shared" si="2"/>
        <v>19.72899256</v>
      </c>
      <c r="I255" s="35" t="str">
        <f t="array" ref="I255">iferror(index(DK!A:A,match($A255,DK!G:G,0)),"")</f>
        <v>SG/SF</v>
      </c>
      <c r="J255" s="36">
        <f t="array" ref="J255">iferror(index(DK!C:C,match($A255,DK!G:G,0)),"")</f>
        <v>4400</v>
      </c>
      <c r="K255" s="28">
        <f t="array" ref="K255">iferror(if(or(H255=0,H255=""),"",(H255/index(DK!C:C,match(A255,DK!G:G,0))*1000)),"")</f>
        <v>4.483861946</v>
      </c>
      <c r="L255" s="28">
        <f t="array" ref="L255">iferror(if(or(H255="",H255=0),"",((H255^sqrt(3))/index(DK!C:C,match(A255,DK!G:G,0)))*100),"")</f>
        <v>3.978641673</v>
      </c>
      <c r="M255" s="34">
        <f t="shared" si="3"/>
        <v>18.8914078</v>
      </c>
      <c r="N255" s="35" t="str">
        <f t="array" ref="N255">iferror(index(FD!B:B,match($A255,FD!Q:Q,0)),"")</f>
        <v>SG</v>
      </c>
      <c r="O255" s="36">
        <f t="array" ref="O255">iferror(index(FD!H:H,match($A255,FD!Q:Q,0)),"")</f>
        <v>4100</v>
      </c>
      <c r="P255" s="28">
        <f t="array" ref="P255">iferror(if(or(M255=0,M255=""),"",(M255/index(FD!H:H,match(A255,FD!Q:Q,0))*1000)),"")</f>
        <v>4.60766044</v>
      </c>
      <c r="Q255" s="37">
        <f t="array" ref="Q255">iferror(if(or(M255="",M255=0),"",((M255^sqrt(3))/index(FD!H:H,match(A255,FD!Q:Q,0)))*100),"")</f>
        <v>3.960689479</v>
      </c>
      <c r="R255" s="38">
        <f t="shared" si="4"/>
        <v>10.55442381</v>
      </c>
      <c r="S255" s="39">
        <f t="array" ref="S255">if(R255="","", if(index(Index_of_Stuff!J:J,match(B255,Index_of_Stuff!F:F,0))&gt;0,(D255-index(Index_of_Stuff!J:J,match(B255,Index_of_Stuff!F:F,0)))*(R255/index(Index_of_Stuff!I:I,match(B255,Index_of_Stuff!F:F,0))),(D255/index(Index_of_Stuff!I:I,match(B255,Index_of_Stuff!F:F,0)))*R255))</f>
        <v>10.28536715</v>
      </c>
      <c r="T255" s="40">
        <f t="array" ref="T255">if(or($F255=0,$F255=""),"", iferror(index(EPS!B:B,match($A255,EPS!$A:$A,0)),index(Ghosts!B:B,match($A255,Ghosts!$A:$A,0)))*($S255/(($F255/48)*$D255)/$E255))</f>
        <v>0.05396424243</v>
      </c>
      <c r="U255" s="40">
        <f t="array" ref="U255">if(or($F255=0,$F255=""),"", iferror(index(EPS!D:D,match($A255,EPS!$A:$A,0)),index(Ghosts!D:D,match($A255,Ghosts!$A:$A,0)))*($S255/(($F255/48)*$D255)/$E255))</f>
        <v>0.03663992844</v>
      </c>
      <c r="V255" s="40">
        <f t="array" ref="V255">if(or($F255=0,$F255=""),"", iferror(index(EPS!F:F,match($A255,EPS!$A:$A,0)),index(Ghosts!F:F,match($A255,Ghosts!$A:$A,0)))*($S255/(($F255/48)*$D255)/$E255))</f>
        <v>0.02260126021</v>
      </c>
      <c r="W255" s="40">
        <f t="array" ref="W255">if(or($F255=0,$F255=""),"", iferror(index(EPS!M:M,match($A255,EPS!$A:$A,0)),index(Ghosts!M:M,match($A255,Ghosts!$A:$A,0)))*($S255/(($F255/48)*$D255)/$E255))</f>
        <v>0.02986950688</v>
      </c>
      <c r="X255" s="39">
        <f t="shared" si="5"/>
        <v>11.25264136</v>
      </c>
      <c r="Y255" s="41">
        <f t="array" ref="Y255">if(or(F255=0,F255=""),"",((iferror(index(EPS!H:H,match(A255,EPS!A:A,0)),index(Ghosts!H:H,match(A255,Ghosts!A:A,0)))*1.25)+(iferror(index(EPS!I:I,match(A255,EPS!A:A,0)),index(Ghosts!I:I,match(A255,Ghosts!A:A,0)))*1.25)+(iferror(index(EPS!J:J,match(A255,EPS!A:A,0)),index(Ghosts!J:J,match(A255,Ghosts!A:A,0)))*1.5)+(iferror(index(EPS!K:K,match(A255,EPS!A:A,0)),index(Ghosts!K:K,match(A255,Ghosts!A:A,0)))*2)+(iferror(index(EPS!L:L,match(A255,EPS!A:A,0)),index(Ghosts!L:L,match(A255,Ghosts!A:A,0)))*2))*D255*(F255/48))</f>
        <v>8.476351204</v>
      </c>
      <c r="Z255" s="41">
        <f t="shared" si="6"/>
        <v>9.717981412</v>
      </c>
      <c r="AA255" s="41">
        <f t="array" ref="AA255">if(or(F255=0,F255=""),"",((iferror(index(EPS!H:H,match(A255,EPS!A:A,0)),index(Ghosts!H:H,match(A255,Ghosts!A:A,0)))*1.2)+(iferror(index(EPS!I:I,match(A255,EPS!A:A,0)),index(Ghosts!I:I,match(A255,Ghosts!A:A,0)))*1.2)+(iferror(index(EPS!J:J,match(A255,EPS!A:A,0)),index(Ghosts!J:J,match(A255,Ghosts!A:A,0)))*1.5)+(iferror(index(EPS!K:K,match(A255,EPS!A:A,0)),index(Ghosts!K:K,match(A255,Ghosts!A:A,0)))*3)+(iferror(index(EPS!L:L,match(A255,EPS!A:A,0)),index(Ghosts!L:L,match(A255,Ghosts!A:A,0)))*3))*D255*(F255/48))</f>
        <v>9.17342639</v>
      </c>
      <c r="AB255" s="42">
        <f t="shared" ref="AB255:AF255" si="259">if(iferror(search(AB$1,$I255),0)&gt;0,1,0)</f>
        <v>0</v>
      </c>
      <c r="AC255" s="42">
        <f t="shared" si="259"/>
        <v>1</v>
      </c>
      <c r="AD255" s="42">
        <f t="shared" si="259"/>
        <v>1</v>
      </c>
      <c r="AE255" s="42">
        <f t="shared" si="259"/>
        <v>0</v>
      </c>
      <c r="AF255" s="42">
        <f t="shared" si="259"/>
        <v>0</v>
      </c>
      <c r="AG255" s="25"/>
      <c r="AH255" s="25"/>
      <c r="AI255" s="25"/>
      <c r="AJ255" s="25"/>
      <c r="AK255" s="25"/>
      <c r="AL255" s="25"/>
    </row>
    <row r="256">
      <c r="A256" s="26" t="s">
        <v>552</v>
      </c>
      <c r="B256" s="25" t="str">
        <f t="array" ref="B256">iferror(index(FD!R:R,match($A256,FD!Q:Q,0)),index(DK!H:H,match($A256,DK!G:G,0)))</f>
        <v>SAC</v>
      </c>
      <c r="C256" s="25" t="str">
        <f t="array" ref="C256">iferror(index(FD!S:S,match($A256,FD!Q:Q,0)),index(DK!I:I,match($A256,DK!G:G,0)))</f>
        <v>OKC</v>
      </c>
      <c r="D256" s="28">
        <f t="array" ref="D256">((index(Pace!$B$2:$B$31,match($B256,Pace!$A$2:$A$31,0))*index(Pace!$B$2:$B$31,match($C256,Pace!$A$2:$A$31,0)))/Pace!$B$32)*1.025</f>
        <v>96.3102024</v>
      </c>
      <c r="E256" s="29">
        <f t="array" ref="E256">if(iferror(match($A256,Ghosts!A:A,0),0)&gt;0,0.18,((index(EPS!P:P,match($A256,EPS!A:A,0))*index(EPS!O:O,match($A256,EPS!A:A,0)))+(0.18*300))/(300+index(EPS!O:O,match($A256,EPS!A:A,0))))</f>
        <v>0.1596340678</v>
      </c>
      <c r="F256" s="30">
        <v>23.0</v>
      </c>
      <c r="G256" s="32"/>
      <c r="H256" s="34">
        <f t="shared" si="2"/>
        <v>14.10195198</v>
      </c>
      <c r="I256" s="35" t="str">
        <f t="array" ref="I256">iferror(index(DK!A:A,match($A256,DK!G:G,0)),"")</f>
        <v>PG/SG</v>
      </c>
      <c r="J256" s="36">
        <f t="array" ref="J256">iferror(index(DK!C:C,match($A256,DK!G:G,0)),"")</f>
        <v>3600</v>
      </c>
      <c r="K256" s="28">
        <f t="array" ref="K256">iferror(if(or(H256=0,H256=""),"",(H256/index(DK!C:C,match(A256,DK!G:G,0))*1000)),"")</f>
        <v>3.917208884</v>
      </c>
      <c r="L256" s="28">
        <f t="array" ref="L256">iferror(if(or(H256="",H256=0),"",((H256^sqrt(3))/index(DK!C:C,match(A256,DK!G:G,0)))*100),"")</f>
        <v>2.718363438</v>
      </c>
      <c r="M256" s="34">
        <f t="shared" si="3"/>
        <v>14.24766102</v>
      </c>
      <c r="N256" s="35" t="str">
        <f t="array" ref="N256">iferror(index(FD!B:B,match($A256,FD!Q:Q,0)),"")</f>
        <v>SG</v>
      </c>
      <c r="O256" s="36">
        <f t="array" ref="O256">iferror(index(FD!H:H,match($A256,FD!Q:Q,0)),"")</f>
        <v>3600</v>
      </c>
      <c r="P256" s="28">
        <f t="array" ref="P256">iferror(if(or(M256=0,M256=""),"",(M256/index(FD!H:H,match(A256,FD!Q:Q,0))*1000)),"")</f>
        <v>3.957683615</v>
      </c>
      <c r="Q256" s="37">
        <f t="array" ref="Q256">iferror(if(or(M256="",M256=0),"",((M256^sqrt(3))/index(FD!H:H,match(A256,FD!Q:Q,0)))*100),"")</f>
        <v>2.767196424</v>
      </c>
      <c r="R256" s="38">
        <f t="shared" si="4"/>
        <v>7.10406364</v>
      </c>
      <c r="S256" s="39">
        <f t="array" ref="S256">if(R256="","", if(index(Index_of_Stuff!J:J,match(B256,Index_of_Stuff!F:F,0))&gt;0,(D256-index(Index_of_Stuff!J:J,match(B256,Index_of_Stuff!F:F,0)))*(R256/index(Index_of_Stuff!I:I,match(B256,Index_of_Stuff!F:F,0))),(D256/index(Index_of_Stuff!I:I,match(B256,Index_of_Stuff!F:F,0)))*R256))</f>
        <v>6.922964637</v>
      </c>
      <c r="T256" s="40">
        <f t="array" ref="T256">if(or($F256=0,$F256=""),"", iferror(index(EPS!B:B,match($A256,EPS!$A:$A,0)),index(Ghosts!B:B,match($A256,Ghosts!$A:$A,0)))*($S256/(($F256/48)*$D256)/$E256))</f>
        <v>0.02668861142</v>
      </c>
      <c r="U256" s="40">
        <f t="array" ref="U256">if(or($F256=0,$F256=""),"", iferror(index(EPS!D:D,match($A256,EPS!$A:$A,0)),index(Ghosts!D:D,match($A256,Ghosts!$A:$A,0)))*($S256/(($F256/48)*$D256)/$E256))</f>
        <v>0.02011043255</v>
      </c>
      <c r="V256" s="40">
        <f t="array" ref="V256">if(or($F256=0,$F256=""),"", iferror(index(EPS!F:F,match($A256,EPS!$A:$A,0)),index(Ghosts!F:F,match($A256,Ghosts!$A:$A,0)))*($S256/(($F256/48)*$D256)/$E256))</f>
        <v>0.02011043255</v>
      </c>
      <c r="W256" s="40">
        <f t="array" ref="W256">if(or($F256=0,$F256=""),"", iferror(index(EPS!M:M,match($A256,EPS!$A:$A,0)),index(Ghosts!M:M,match($A256,Ghosts!$A:$A,0)))*($S256/(($F256/48)*$D256)/$E256))</f>
        <v>0.01879479678</v>
      </c>
      <c r="X256" s="39">
        <f t="shared" si="5"/>
        <v>6.205919908</v>
      </c>
      <c r="Y256" s="41">
        <f t="array" ref="Y256">if(or(F256=0,F256=""),"",((iferror(index(EPS!H:H,match(A256,EPS!A:A,0)),index(Ghosts!H:H,match(A256,Ghosts!A:A,0)))*1.25)+(iferror(index(EPS!I:I,match(A256,EPS!A:A,0)),index(Ghosts!I:I,match(A256,Ghosts!A:A,0)))*1.25)+(iferror(index(EPS!J:J,match(A256,EPS!A:A,0)),index(Ghosts!J:J,match(A256,Ghosts!A:A,0)))*1.5)+(iferror(index(EPS!K:K,match(A256,EPS!A:A,0)),index(Ghosts!K:K,match(A256,Ghosts!A:A,0)))*2)+(iferror(index(EPS!L:L,match(A256,EPS!A:A,0)),index(Ghosts!L:L,match(A256,Ghosts!A:A,0)))*2))*D256*(F256/48))</f>
        <v>7.896032073</v>
      </c>
      <c r="Z256" s="41">
        <f t="shared" si="6"/>
        <v>5.308208223</v>
      </c>
      <c r="AA256" s="41">
        <f t="array" ref="AA256">if(or(F256=0,F256=""),"",((iferror(index(EPS!H:H,match(A256,EPS!A:A,0)),index(Ghosts!H:H,match(A256,Ghosts!A:A,0)))*1.2)+(iferror(index(EPS!I:I,match(A256,EPS!A:A,0)),index(Ghosts!I:I,match(A256,Ghosts!A:A,0)))*1.2)+(iferror(index(EPS!J:J,match(A256,EPS!A:A,0)),index(Ghosts!J:J,match(A256,Ghosts!A:A,0)))*1.5)+(iferror(index(EPS!K:K,match(A256,EPS!A:A,0)),index(Ghosts!K:K,match(A256,Ghosts!A:A,0)))*3)+(iferror(index(EPS!L:L,match(A256,EPS!A:A,0)),index(Ghosts!L:L,match(A256,Ghosts!A:A,0)))*3))*D256*(F256/48))</f>
        <v>8.939452792</v>
      </c>
      <c r="AB256" s="42">
        <f t="shared" ref="AB256:AF256" si="260">if(iferror(search(AB$1,$I256),0)&gt;0,1,0)</f>
        <v>1</v>
      </c>
      <c r="AC256" s="42">
        <f t="shared" si="260"/>
        <v>1</v>
      </c>
      <c r="AD256" s="42">
        <f t="shared" si="260"/>
        <v>0</v>
      </c>
      <c r="AE256" s="42">
        <f t="shared" si="260"/>
        <v>0</v>
      </c>
      <c r="AF256" s="42">
        <f t="shared" si="260"/>
        <v>0</v>
      </c>
      <c r="AG256" s="25"/>
      <c r="AH256" s="25"/>
      <c r="AI256" s="25"/>
      <c r="AJ256" s="25"/>
      <c r="AK256" s="25"/>
      <c r="AL256" s="25"/>
    </row>
    <row r="257">
      <c r="A257" s="26" t="s">
        <v>550</v>
      </c>
      <c r="B257" s="25" t="str">
        <f t="array" ref="B257">iferror(index(FD!R:R,match($A257,FD!Q:Q,0)),index(DK!H:H,match($A257,DK!G:G,0)))</f>
        <v>SAC</v>
      </c>
      <c r="C257" s="25" t="str">
        <f t="array" ref="C257">iferror(index(FD!S:S,match($A257,FD!Q:Q,0)),index(DK!I:I,match($A257,DK!G:G,0)))</f>
        <v>OKC</v>
      </c>
      <c r="D257" s="28">
        <f t="array" ref="D257">((index(Pace!$B$2:$B$31,match($B257,Pace!$A$2:$A$31,0))*index(Pace!$B$2:$B$31,match($C257,Pace!$A$2:$A$31,0)))/Pace!$B$32)*1.025</f>
        <v>96.3102024</v>
      </c>
      <c r="E257" s="29">
        <f t="array" ref="E257">if(iferror(match($A257,Ghosts!A:A,0),0)&gt;0,0.18,((index(EPS!P:P,match($A257,EPS!A:A,0))*index(EPS!O:O,match($A257,EPS!A:A,0)))+(0.18*300))/(300+index(EPS!O:O,match($A257,EPS!A:A,0))))</f>
        <v>0.187318569</v>
      </c>
      <c r="F257" s="30">
        <v>21.0</v>
      </c>
      <c r="G257" s="33"/>
      <c r="H257" s="34">
        <f t="shared" si="2"/>
        <v>18.54072324</v>
      </c>
      <c r="I257" s="35" t="str">
        <f t="array" ref="I257">iferror(index(DK!A:A,match($A257,DK!G:G,0)),"")</f>
        <v>PF/C</v>
      </c>
      <c r="J257" s="36">
        <f t="array" ref="J257">iferror(index(DK!C:C,match($A257,DK!G:G,0)),"")</f>
        <v>4600</v>
      </c>
      <c r="K257" s="28">
        <f t="array" ref="K257">iferror(if(or(H257=0,H257=""),"",(H257/index(DK!C:C,match(A257,DK!G:G,0))*1000)),"")</f>
        <v>4.030592009</v>
      </c>
      <c r="L257" s="28">
        <f t="array" ref="L257">iferror(if(or(H257="",H257=0),"",((H257^sqrt(3))/index(DK!C:C,match(A257,DK!G:G,0)))*100),"")</f>
        <v>3.417448616</v>
      </c>
      <c r="M257" s="34">
        <f t="shared" si="3"/>
        <v>19.26610393</v>
      </c>
      <c r="N257" s="35" t="str">
        <f t="array" ref="N257">iferror(index(FD!B:B,match($A257,FD!Q:Q,0)),"")</f>
        <v>C</v>
      </c>
      <c r="O257" s="36">
        <f t="array" ref="O257">iferror(index(FD!H:H,match($A257,FD!Q:Q,0)),"")</f>
        <v>4700</v>
      </c>
      <c r="P257" s="28">
        <f t="array" ref="P257">iferror(if(or(M257=0,M257=""),"",(M257/index(FD!H:H,match(A257,FD!Q:Q,0))*1000)),"")</f>
        <v>4.09917105</v>
      </c>
      <c r="Q257" s="37">
        <f t="array" ref="Q257">iferror(if(or(M257="",M257=0),"",((M257^sqrt(3))/index(FD!H:H,match(A257,FD!Q:Q,0)))*100),"")</f>
        <v>3.574624701</v>
      </c>
      <c r="R257" s="38">
        <f t="shared" si="4"/>
        <v>7.803230869</v>
      </c>
      <c r="S257" s="39">
        <f t="array" ref="S257">if(R257="","", if(index(Index_of_Stuff!J:J,match(B257,Index_of_Stuff!F:F,0))&gt;0,(D257-index(Index_of_Stuff!J:J,match(B257,Index_of_Stuff!F:F,0)))*(R257/index(Index_of_Stuff!I:I,match(B257,Index_of_Stuff!F:F,0))),(D257/index(Index_of_Stuff!I:I,match(B257,Index_of_Stuff!F:F,0)))*R257))</f>
        <v>7.604308477</v>
      </c>
      <c r="T257" s="40">
        <f t="array" ref="T257">if(or($F257=0,$F257=""),"", iferror(index(EPS!B:B,match($A257,EPS!$A:$A,0)),index(Ghosts!B:B,match($A257,Ghosts!$A:$A,0)))*($S257/(($F257/48)*$D257)/$E257))</f>
        <v>0.07803933515</v>
      </c>
      <c r="U257" s="40">
        <f t="array" ref="U257">if(or($F257=0,$F257=""),"", iferror(index(EPS!D:D,match($A257,EPS!$A:$A,0)),index(Ghosts!D:D,match($A257,Ghosts!$A:$A,0)))*($S257/(($F257/48)*$D257)/$E257))</f>
        <v>0.0003853794329</v>
      </c>
      <c r="V257" s="40">
        <f t="array" ref="V257">if(or($F257=0,$F257=""),"", iferror(index(EPS!F:F,match($A257,EPS!$A:$A,0)),index(Ghosts!F:F,match($A257,Ghosts!$A:$A,0)))*($S257/(($F257/48)*$D257)/$E257))</f>
        <v>0.03140842378</v>
      </c>
      <c r="W257" s="40">
        <f t="array" ref="W257">if(or($F257=0,$F257=""),"", iferror(index(EPS!M:M,match($A257,EPS!$A:$A,0)),index(Ghosts!M:M,match($A257,Ghosts!$A:$A,0)))*($S257/(($F257/48)*$D257)/$E257))</f>
        <v>0.02177393796</v>
      </c>
      <c r="X257" s="39">
        <f t="shared" si="5"/>
        <v>7.498006115</v>
      </c>
      <c r="Y257" s="41">
        <f t="array" ref="Y257">if(or(F257=0,F257=""),"",((iferror(index(EPS!H:H,match(A257,EPS!A:A,0)),index(Ghosts!H:H,match(A257,Ghosts!A:A,0)))*1.25)+(iferror(index(EPS!I:I,match(A257,EPS!A:A,0)),index(Ghosts!I:I,match(A257,Ghosts!A:A,0)))*1.25)+(iferror(index(EPS!J:J,match(A257,EPS!A:A,0)),index(Ghosts!J:J,match(A257,Ghosts!A:A,0)))*1.5)+(iferror(index(EPS!K:K,match(A257,EPS!A:A,0)),index(Ghosts!K:K,match(A257,Ghosts!A:A,0)))*2)+(iferror(index(EPS!L:L,match(A257,EPS!A:A,0)),index(Ghosts!L:L,match(A257,Ghosts!A:A,0)))*2))*D257*(F257/48))</f>
        <v>11.04271713</v>
      </c>
      <c r="Z257" s="41">
        <f t="shared" si="6"/>
        <v>7.03115679</v>
      </c>
      <c r="AA257" s="41">
        <f t="array" ref="AA257">if(or(F257=0,F257=""),"",((iferror(index(EPS!H:H,match(A257,EPS!A:A,0)),index(Ghosts!H:H,match(A257,Ghosts!A:A,0)))*1.2)+(iferror(index(EPS!I:I,match(A257,EPS!A:A,0)),index(Ghosts!I:I,match(A257,Ghosts!A:A,0)))*1.2)+(iferror(index(EPS!J:J,match(A257,EPS!A:A,0)),index(Ghosts!J:J,match(A257,Ghosts!A:A,0)))*1.5)+(iferror(index(EPS!K:K,match(A257,EPS!A:A,0)),index(Ghosts!K:K,match(A257,Ghosts!A:A,0)))*3)+(iferror(index(EPS!L:L,match(A257,EPS!A:A,0)),index(Ghosts!L:L,match(A257,Ghosts!A:A,0)))*3))*D257*(F257/48))</f>
        <v>12.23494714</v>
      </c>
      <c r="AB257" s="42">
        <f t="shared" ref="AB257:AF257" si="261">if(iferror(search(AB$1,$I257),0)&gt;0,1,0)</f>
        <v>0</v>
      </c>
      <c r="AC257" s="42">
        <f t="shared" si="261"/>
        <v>0</v>
      </c>
      <c r="AD257" s="42">
        <f t="shared" si="261"/>
        <v>0</v>
      </c>
      <c r="AE257" s="42">
        <f t="shared" si="261"/>
        <v>1</v>
      </c>
      <c r="AF257" s="42">
        <f t="shared" si="261"/>
        <v>1</v>
      </c>
      <c r="AG257" s="25"/>
      <c r="AH257" s="25"/>
      <c r="AI257" s="25"/>
      <c r="AJ257" s="25"/>
      <c r="AK257" s="25"/>
      <c r="AL257" s="25"/>
    </row>
    <row r="258">
      <c r="A258" s="26" t="s">
        <v>557</v>
      </c>
      <c r="B258" s="25" t="str">
        <f t="array" ref="B258">iferror(index(FD!R:R,match($A258,FD!Q:Q,0)),index(DK!H:H,match($A258,DK!G:G,0)))</f>
        <v>SAC</v>
      </c>
      <c r="C258" s="25" t="str">
        <f t="array" ref="C258">iferror(index(FD!S:S,match($A258,FD!Q:Q,0)),index(DK!I:I,match($A258,DK!G:G,0)))</f>
        <v>OKC</v>
      </c>
      <c r="D258" s="28">
        <f t="array" ref="D258">((index(Pace!$B$2:$B$31,match($B258,Pace!$A$2:$A$31,0))*index(Pace!$B$2:$B$31,match($C258,Pace!$A$2:$A$31,0)))/Pace!$B$32)*1.025</f>
        <v>96.3102024</v>
      </c>
      <c r="E258" s="29">
        <f t="array" ref="E258">if(iferror(match($A258,Ghosts!A:A,0),0)&gt;0,0.18,((index(EPS!P:P,match($A258,EPS!A:A,0))*index(EPS!O:O,match($A258,EPS!A:A,0)))+(0.18*300))/(300+index(EPS!O:O,match($A258,EPS!A:A,0))))</f>
        <v>0.1608639053</v>
      </c>
      <c r="F258" s="30">
        <v>18.0</v>
      </c>
      <c r="G258" s="33"/>
      <c r="H258" s="34">
        <f t="shared" si="2"/>
        <v>13.53453454</v>
      </c>
      <c r="I258" s="35" t="str">
        <f t="array" ref="I258">iferror(index(DK!A:A,match($A258,DK!G:G,0)),"")</f>
        <v>C</v>
      </c>
      <c r="J258" s="36">
        <f t="array" ref="J258">iferror(index(DK!C:C,match($A258,DK!G:G,0)),"")</f>
        <v>3500</v>
      </c>
      <c r="K258" s="28">
        <f t="array" ref="K258">iferror(if(or(H258=0,H258=""),"",(H258/index(DK!C:C,match(A258,DK!G:G,0))*1000)),"")</f>
        <v>3.867009868</v>
      </c>
      <c r="L258" s="28">
        <f t="array" ref="L258">iferror(if(or(H258="",H258=0),"",((H258^sqrt(3))/index(DK!C:C,match(A258,DK!G:G,0)))*100),"")</f>
        <v>2.604049767</v>
      </c>
      <c r="M258" s="34">
        <f t="shared" si="3"/>
        <v>13.85951538</v>
      </c>
      <c r="N258" s="35" t="str">
        <f t="array" ref="N258">iferror(index(FD!B:B,match($A258,FD!Q:Q,0)),"")</f>
        <v>C</v>
      </c>
      <c r="O258" s="36">
        <f t="array" ref="O258">iferror(index(FD!H:H,match($A258,FD!Q:Q,0)),"")</f>
        <v>3700</v>
      </c>
      <c r="P258" s="28">
        <f t="array" ref="P258">iferror(if(or(M258=0,M258=""),"",(M258/index(FD!H:H,match(A258,FD!Q:Q,0))*1000)),"")</f>
        <v>3.745814967</v>
      </c>
      <c r="Q258" s="37">
        <f t="array" ref="Q258">iferror(if(or(M258="",M258=0),"",((M258^sqrt(3))/index(FD!H:H,match(A258,FD!Q:Q,0)))*100),"")</f>
        <v>2.566633739</v>
      </c>
      <c r="R258" s="38">
        <f t="shared" si="4"/>
        <v>5.608739122</v>
      </c>
      <c r="S258" s="39">
        <f t="array" ref="S258">if(R258="","", if(index(Index_of_Stuff!J:J,match(B258,Index_of_Stuff!F:F,0))&gt;0,(D258-index(Index_of_Stuff!J:J,match(B258,Index_of_Stuff!F:F,0)))*(R258/index(Index_of_Stuff!I:I,match(B258,Index_of_Stuff!F:F,0))),(D258/index(Index_of_Stuff!I:I,match(B258,Index_of_Stuff!F:F,0)))*R258))</f>
        <v>5.465759397</v>
      </c>
      <c r="T258" s="40">
        <f t="array" ref="T258">if(or($F258=0,$F258=""),"", iferror(index(EPS!B:B,match($A258,EPS!$A:$A,0)),index(Ghosts!B:B,match($A258,Ghosts!$A:$A,0)))*($S258/(($F258/48)*$D258)/$E258))</f>
        <v>0.06510201539</v>
      </c>
      <c r="U258" s="40">
        <f t="array" ref="U258">if(or($F258=0,$F258=""),"", iferror(index(EPS!D:D,match($A258,EPS!$A:$A,0)),index(Ghosts!D:D,match($A258,Ghosts!$A:$A,0)))*($S258/(($F258/48)*$D258)/$E258))</f>
        <v>0.00009407805692</v>
      </c>
      <c r="V258" s="40">
        <f t="array" ref="V258">if(or($F258=0,$F258=""),"", iferror(index(EPS!F:F,match($A258,EPS!$A:$A,0)),index(Ghosts!F:F,match($A258,Ghosts!$A:$A,0)))*($S258/(($F258/48)*$D258)/$E258))</f>
        <v>0.01429986465</v>
      </c>
      <c r="W258" s="40">
        <f t="array" ref="W258">if(or($F258=0,$F258=""),"", iferror(index(EPS!M:M,match($A258,EPS!$A:$A,0)),index(Ghosts!M:M,match($A258,Ghosts!$A:$A,0)))*($S258/(($F258/48)*$D258)/$E258))</f>
        <v>0.0163695819</v>
      </c>
      <c r="X258" s="39">
        <f t="shared" si="5"/>
        <v>4.935237341</v>
      </c>
      <c r="Y258" s="41">
        <f t="array" ref="Y258">if(or(F258=0,F258=""),"",((iferror(index(EPS!H:H,match(A258,EPS!A:A,0)),index(Ghosts!H:H,match(A258,Ghosts!A:A,0)))*1.25)+(iferror(index(EPS!I:I,match(A258,EPS!A:A,0)),index(Ghosts!I:I,match(A258,Ghosts!A:A,0)))*1.25)+(iferror(index(EPS!J:J,match(A258,EPS!A:A,0)),index(Ghosts!J:J,match(A258,Ghosts!A:A,0)))*1.5)+(iferror(index(EPS!K:K,match(A258,EPS!A:A,0)),index(Ghosts!K:K,match(A258,Ghosts!A:A,0)))*2)+(iferror(index(EPS!L:L,match(A258,EPS!A:A,0)),index(Ghosts!L:L,match(A258,Ghosts!A:A,0)))*2))*D258*(F258/48))</f>
        <v>8.599297196</v>
      </c>
      <c r="Z258" s="41">
        <f t="shared" si="6"/>
        <v>4.637933887</v>
      </c>
      <c r="AA258" s="41">
        <f t="array" ref="AA258">if(or(F258=0,F258=""),"",((iferror(index(EPS!H:H,match(A258,EPS!A:A,0)),index(Ghosts!H:H,match(A258,Ghosts!A:A,0)))*1.2)+(iferror(index(EPS!I:I,match(A258,EPS!A:A,0)),index(Ghosts!I:I,match(A258,Ghosts!A:A,0)))*1.2)+(iferror(index(EPS!J:J,match(A258,EPS!A:A,0)),index(Ghosts!J:J,match(A258,Ghosts!A:A,0)))*1.5)+(iferror(index(EPS!K:K,match(A258,EPS!A:A,0)),index(Ghosts!K:K,match(A258,Ghosts!A:A,0)))*3)+(iferror(index(EPS!L:L,match(A258,EPS!A:A,0)),index(Ghosts!L:L,match(A258,Ghosts!A:A,0)))*3))*D258*(F258/48))</f>
        <v>9.221581492</v>
      </c>
      <c r="AB258" s="42">
        <f t="shared" ref="AB258:AF258" si="262">if(iferror(search(AB$1,$I258),0)&gt;0,1,0)</f>
        <v>0</v>
      </c>
      <c r="AC258" s="42">
        <f t="shared" si="262"/>
        <v>0</v>
      </c>
      <c r="AD258" s="42">
        <f t="shared" si="262"/>
        <v>0</v>
      </c>
      <c r="AE258" s="42">
        <f t="shared" si="262"/>
        <v>0</v>
      </c>
      <c r="AF258" s="42">
        <f t="shared" si="262"/>
        <v>1</v>
      </c>
      <c r="AG258" s="25"/>
      <c r="AH258" s="25"/>
      <c r="AI258" s="25"/>
      <c r="AJ258" s="25"/>
      <c r="AK258" s="25"/>
      <c r="AL258" s="25"/>
    </row>
    <row r="259">
      <c r="A259" s="26" t="s">
        <v>556</v>
      </c>
      <c r="B259" s="25" t="str">
        <f t="array" ref="B259">iferror(index(FD!R:R,match($A259,FD!Q:Q,0)),index(DK!H:H,match($A259,DK!G:G,0)))</f>
        <v>SAC</v>
      </c>
      <c r="C259" s="25" t="str">
        <f t="array" ref="C259">iferror(index(FD!S:S,match($A259,FD!Q:Q,0)),index(DK!I:I,match($A259,DK!G:G,0)))</f>
        <v>OKC</v>
      </c>
      <c r="D259" s="28">
        <f t="array" ref="D259">((index(Pace!$B$2:$B$31,match($B259,Pace!$A$2:$A$31,0))*index(Pace!$B$2:$B$31,match($C259,Pace!$A$2:$A$31,0)))/Pace!$B$32)*1.025</f>
        <v>96.3102024</v>
      </c>
      <c r="E259" s="29">
        <f t="array" ref="E259">if(iferror(match($A259,Ghosts!A:A,0),0)&gt;0,0.18,((index(EPS!P:P,match($A259,EPS!A:A,0))*index(EPS!O:O,match($A259,EPS!A:A,0)))+(0.18*300))/(300+index(EPS!O:O,match($A259,EPS!A:A,0))))</f>
        <v>0.1635275459</v>
      </c>
      <c r="F259" s="30">
        <v>16.0</v>
      </c>
      <c r="G259" s="33"/>
      <c r="H259" s="34">
        <f t="shared" si="2"/>
        <v>10.37975439</v>
      </c>
      <c r="I259" s="35" t="str">
        <f t="array" ref="I259">iferror(index(DK!A:A,match($A259,DK!G:G,0)),"")</f>
        <v>SG/SF</v>
      </c>
      <c r="J259" s="36">
        <f t="array" ref="J259">iferror(index(DK!C:C,match($A259,DK!G:G,0)),"")</f>
        <v>3000</v>
      </c>
      <c r="K259" s="28">
        <f t="array" ref="K259">iferror(if(or(H259=0,H259=""),"",(H259/index(DK!C:C,match(A259,DK!G:G,0))*1000)),"")</f>
        <v>3.45991813</v>
      </c>
      <c r="L259" s="28">
        <f t="array" ref="L259">iferror(if(or(H259="",H259=0),"",((H259^sqrt(3))/index(DK!C:C,match(A259,DK!G:G,0)))*100),"")</f>
        <v>1.918520274</v>
      </c>
      <c r="M259" s="34">
        <f t="shared" si="3"/>
        <v>10.19784346</v>
      </c>
      <c r="N259" s="35" t="str">
        <f t="array" ref="N259">iferror(index(FD!B:B,match($A259,FD!Q:Q,0)),"")</f>
        <v>SF</v>
      </c>
      <c r="O259" s="36">
        <f t="array" ref="O259">iferror(index(FD!H:H,match($A259,FD!Q:Q,0)),"")</f>
        <v>3000</v>
      </c>
      <c r="P259" s="28">
        <f t="array" ref="P259">iferror(if(or(M259=0,M259=""),"",(M259/index(FD!H:H,match(A259,FD!Q:Q,0))*1000)),"")</f>
        <v>3.399281154</v>
      </c>
      <c r="Q259" s="37">
        <f t="array" ref="Q259">iferror(if(or(M259="",M259=0),"",((M259^sqrt(3))/index(FD!H:H,match(A259,FD!Q:Q,0)))*100),"")</f>
        <v>1.860657475</v>
      </c>
      <c r="R259" s="38">
        <f t="shared" si="4"/>
        <v>5.0802625</v>
      </c>
      <c r="S259" s="39">
        <f t="array" ref="S259">if(R259="","", if(index(Index_of_Stuff!J:J,match(B259,Index_of_Stuff!F:F,0))&gt;0,(D259-index(Index_of_Stuff!J:J,match(B259,Index_of_Stuff!F:F,0)))*(R259/index(Index_of_Stuff!I:I,match(B259,Index_of_Stuff!F:F,0))),(D259/index(Index_of_Stuff!I:I,match(B259,Index_of_Stuff!F:F,0)))*R259))</f>
        <v>4.950754866</v>
      </c>
      <c r="T259" s="40">
        <f t="array" ref="T259">if(or($F259=0,$F259=""),"", iferror(index(EPS!B:B,match($A259,EPS!$A:$A,0)),index(Ghosts!B:B,match($A259,Ghosts!$A:$A,0)))*($S259/(($F259/48)*$D259)/$E259))</f>
        <v>0.04385129424</v>
      </c>
      <c r="U259" s="40">
        <f t="array" ref="U259">if(or($F259=0,$F259=""),"", iferror(index(EPS!D:D,match($A259,EPS!$A:$A,0)),index(Ghosts!D:D,match($A259,Ghosts!$A:$A,0)))*($S259/(($F259/48)*$D259)/$E259))</f>
        <v>0.0209354566</v>
      </c>
      <c r="V259" s="40">
        <f t="array" ref="V259">if(or($F259=0,$F259=""),"", iferror(index(EPS!F:F,match($A259,EPS!$A:$A,0)),index(Ghosts!F:F,match($A259,Ghosts!$A:$A,0)))*($S259/(($F259/48)*$D259)/$E259))</f>
        <v>0.02376457236</v>
      </c>
      <c r="W259" s="40">
        <f t="array" ref="W259">if(or($F259=0,$F259=""),"", iferror(index(EPS!M:M,match($A259,EPS!$A:$A,0)),index(Ghosts!M:M,match($A259,Ghosts!$A:$A,0)))*($S259/(($F259/48)*$D259)/$E259))</f>
        <v>0.02338735693</v>
      </c>
      <c r="X259" s="39">
        <f t="shared" si="5"/>
        <v>5.555415834</v>
      </c>
      <c r="Y259" s="41">
        <f t="array" ref="Y259">if(or(F259=0,F259=""),"",((iferror(index(EPS!H:H,match(A259,EPS!A:A,0)),index(Ghosts!H:H,match(A259,Ghosts!A:A,0)))*1.25)+(iferror(index(EPS!I:I,match(A259,EPS!A:A,0)),index(Ghosts!I:I,match(A259,Ghosts!A:A,0)))*1.25)+(iferror(index(EPS!J:J,match(A259,EPS!A:A,0)),index(Ghosts!J:J,match(A259,Ghosts!A:A,0)))*1.5)+(iferror(index(EPS!K:K,match(A259,EPS!A:A,0)),index(Ghosts!K:K,match(A259,Ghosts!A:A,0)))*2)+(iferror(index(EPS!L:L,match(A259,EPS!A:A,0)),index(Ghosts!L:L,match(A259,Ghosts!A:A,0)))*2))*D259*(F259/48))</f>
        <v>4.824338555</v>
      </c>
      <c r="Z259" s="41">
        <f t="shared" si="6"/>
        <v>4.84395931</v>
      </c>
      <c r="AA259" s="41">
        <f t="array" ref="AA259">if(or(F259=0,F259=""),"",((iferror(index(EPS!H:H,match(A259,EPS!A:A,0)),index(Ghosts!H:H,match(A259,Ghosts!A:A,0)))*1.2)+(iferror(index(EPS!I:I,match(A259,EPS!A:A,0)),index(Ghosts!I:I,match(A259,Ghosts!A:A,0)))*1.2)+(iferror(index(EPS!J:J,match(A259,EPS!A:A,0)),index(Ghosts!J:J,match(A259,Ghosts!A:A,0)))*1.5)+(iferror(index(EPS!K:K,match(A259,EPS!A:A,0)),index(Ghosts!K:K,match(A259,Ghosts!A:A,0)))*3)+(iferror(index(EPS!L:L,match(A259,EPS!A:A,0)),index(Ghosts!L:L,match(A259,Ghosts!A:A,0)))*3))*D259*(F259/48))</f>
        <v>5.353884151</v>
      </c>
      <c r="AB259" s="42">
        <f t="shared" ref="AB259:AF259" si="263">if(iferror(search(AB$1,$I259),0)&gt;0,1,0)</f>
        <v>0</v>
      </c>
      <c r="AC259" s="42">
        <f t="shared" si="263"/>
        <v>1</v>
      </c>
      <c r="AD259" s="42">
        <f t="shared" si="263"/>
        <v>1</v>
      </c>
      <c r="AE259" s="42">
        <f t="shared" si="263"/>
        <v>0</v>
      </c>
      <c r="AF259" s="42">
        <f t="shared" si="263"/>
        <v>0</v>
      </c>
      <c r="AG259" s="25"/>
      <c r="AH259" s="25"/>
      <c r="AI259" s="25"/>
      <c r="AJ259" s="25"/>
      <c r="AK259" s="25"/>
      <c r="AL259" s="25"/>
    </row>
    <row r="260">
      <c r="A260" s="26" t="s">
        <v>553</v>
      </c>
      <c r="B260" s="25" t="str">
        <f t="array" ref="B260">iferror(index(FD!R:R,match($A260,FD!Q:Q,0)),index(DK!H:H,match($A260,DK!G:G,0)))</f>
        <v>SAC</v>
      </c>
      <c r="C260" s="25" t="str">
        <f t="array" ref="C260">iferror(index(FD!S:S,match($A260,FD!Q:Q,0)),index(DK!I:I,match($A260,DK!G:G,0)))</f>
        <v>OKC</v>
      </c>
      <c r="D260" s="28">
        <f t="array" ref="D260">((index(Pace!$B$2:$B$31,match($B260,Pace!$A$2:$A$31,0))*index(Pace!$B$2:$B$31,match($C260,Pace!$A$2:$A$31,0)))/Pace!$B$32)*1.025</f>
        <v>96.3102024</v>
      </c>
      <c r="E260" s="29">
        <f t="array" ref="E260">if(iferror(match($A260,Ghosts!A:A,0),0)&gt;0,0.18,((index(EPS!P:P,match($A260,EPS!A:A,0))*index(EPS!O:O,match($A260,EPS!A:A,0)))+(0.18*300))/(300+index(EPS!O:O,match($A260,EPS!A:A,0))))</f>
        <v>0.2118939475</v>
      </c>
      <c r="F260" s="30">
        <v>16.0</v>
      </c>
      <c r="G260" s="33"/>
      <c r="H260" s="34">
        <f t="shared" si="2"/>
        <v>15.52971338</v>
      </c>
      <c r="I260" s="35" t="str">
        <f t="array" ref="I260">iferror(index(DK!A:A,match($A260,DK!G:G,0)),"")</f>
        <v>PF/C</v>
      </c>
      <c r="J260" s="36">
        <f t="array" ref="J260">iferror(index(DK!C:C,match($A260,DK!G:G,0)),"")</f>
        <v>4300</v>
      </c>
      <c r="K260" s="28">
        <f t="array" ref="K260">iferror(if(or(H260=0,H260=""),"",(H260/index(DK!C:C,match(A260,DK!G:G,0))*1000)),"")</f>
        <v>3.611561252</v>
      </c>
      <c r="L260" s="28">
        <f t="array" ref="L260">iferror(if(or(H260="",H260=0),"",((H260^sqrt(3))/index(DK!C:C,match(A260,DK!G:G,0)))*100),"")</f>
        <v>2.689596577</v>
      </c>
      <c r="M260" s="34">
        <f t="shared" si="3"/>
        <v>15.70565869</v>
      </c>
      <c r="N260" s="35" t="str">
        <f t="array" ref="N260">iferror(index(FD!B:B,match($A260,FD!Q:Q,0)),"")</f>
        <v>PF</v>
      </c>
      <c r="O260" s="36">
        <f t="array" ref="O260">iferror(index(FD!H:H,match($A260,FD!Q:Q,0)),"")</f>
        <v>4100</v>
      </c>
      <c r="P260" s="28">
        <f t="array" ref="P260">iferror(if(or(M260=0,M260=""),"",(M260/index(FD!H:H,match(A260,FD!Q:Q,0))*1000)),"")</f>
        <v>3.830648461</v>
      </c>
      <c r="Q260" s="37">
        <f t="array" ref="Q260">iferror(if(or(M260="",M260=0),"",((M260^sqrt(3))/index(FD!H:H,match(A260,FD!Q:Q,0)))*100),"")</f>
        <v>2.876379421</v>
      </c>
      <c r="R260" s="38">
        <f t="shared" si="4"/>
        <v>6.875725354</v>
      </c>
      <c r="S260" s="39">
        <f t="array" ref="S260">if(R260="","", if(index(Index_of_Stuff!J:J,match(B260,Index_of_Stuff!F:F,0))&gt;0,(D260-index(Index_of_Stuff!J:J,match(B260,Index_of_Stuff!F:F,0)))*(R260/index(Index_of_Stuff!I:I,match(B260,Index_of_Stuff!F:F,0))),(D260/index(Index_of_Stuff!I:I,match(B260,Index_of_Stuff!F:F,0)))*R260))</f>
        <v>6.700447222</v>
      </c>
      <c r="T260" s="40">
        <f t="array" ref="T260">if(or($F260=0,$F260=""),"", iferror(index(EPS!B:B,match($A260,EPS!$A:$A,0)),index(Ghosts!B:B,match($A260,Ghosts!$A:$A,0)))*($S260/(($F260/48)*$D260)/$E260))</f>
        <v>0.09140757223</v>
      </c>
      <c r="U260" s="40">
        <f t="array" ref="U260">if(or($F260=0,$F260=""),"", iferror(index(EPS!D:D,match($A260,EPS!$A:$A,0)),index(Ghosts!D:D,match($A260,Ghosts!$A:$A,0)))*($S260/(($F260/48)*$D260)/$E260))</f>
        <v>0.00512197603</v>
      </c>
      <c r="V260" s="40">
        <f t="array" ref="V260">if(or($F260=0,$F260=""),"", iferror(index(EPS!F:F,match($A260,EPS!$A:$A,0)),index(Ghosts!F:F,match($A260,Ghosts!$A:$A,0)))*($S260/(($F260/48)*$D260)/$E260))</f>
        <v>0.03959681469</v>
      </c>
      <c r="W260" s="40">
        <f t="array" ref="W260">if(or($F260=0,$F260=""),"", iferror(index(EPS!M:M,match($A260,EPS!$A:$A,0)),index(Ghosts!M:M,match($A260,Ghosts!$A:$A,0)))*($S260/(($F260/48)*$D260)/$E260))</f>
        <v>0.02974686079</v>
      </c>
      <c r="X260" s="39">
        <f t="shared" si="5"/>
        <v>7.238207543</v>
      </c>
      <c r="Y260" s="41">
        <f t="array" ref="Y260">if(or(F260=0,F260=""),"",((iferror(index(EPS!H:H,match(A260,EPS!A:A,0)),index(Ghosts!H:H,match(A260,Ghosts!A:A,0)))*1.25)+(iferror(index(EPS!I:I,match(A260,EPS!A:A,0)),index(Ghosts!I:I,match(A260,Ghosts!A:A,0)))*1.25)+(iferror(index(EPS!J:J,match(A260,EPS!A:A,0)),index(Ghosts!J:J,match(A260,Ghosts!A:A,0)))*1.5)+(iferror(index(EPS!K:K,match(A260,EPS!A:A,0)),index(Ghosts!K:K,match(A260,Ghosts!A:A,0)))*2)+(iferror(index(EPS!L:L,match(A260,EPS!A:A,0)),index(Ghosts!L:L,match(A260,Ghosts!A:A,0)))*2))*D260*(F260/48))</f>
        <v>8.291505841</v>
      </c>
      <c r="Z260" s="41">
        <f t="shared" si="6"/>
        <v>6.678503421</v>
      </c>
      <c r="AA260" s="41">
        <f t="array" ref="AA260">if(or(F260=0,F260=""),"",((iferror(index(EPS!H:H,match(A260,EPS!A:A,0)),index(Ghosts!H:H,match(A260,Ghosts!A:A,0)))*1.2)+(iferror(index(EPS!I:I,match(A260,EPS!A:A,0)),index(Ghosts!I:I,match(A260,Ghosts!A:A,0)))*1.2)+(iferror(index(EPS!J:J,match(A260,EPS!A:A,0)),index(Ghosts!J:J,match(A260,Ghosts!A:A,0)))*1.5)+(iferror(index(EPS!K:K,match(A260,EPS!A:A,0)),index(Ghosts!K:K,match(A260,Ghosts!A:A,0)))*3)+(iferror(index(EPS!L:L,match(A260,EPS!A:A,0)),index(Ghosts!L:L,match(A260,Ghosts!A:A,0)))*3))*D260*(F260/48))</f>
        <v>9.027155271</v>
      </c>
      <c r="AB260" s="42">
        <f t="shared" ref="AB260:AF260" si="264">if(iferror(search(AB$1,$I260),0)&gt;0,1,0)</f>
        <v>0</v>
      </c>
      <c r="AC260" s="42">
        <f t="shared" si="264"/>
        <v>0</v>
      </c>
      <c r="AD260" s="42">
        <f t="shared" si="264"/>
        <v>0</v>
      </c>
      <c r="AE260" s="42">
        <f t="shared" si="264"/>
        <v>1</v>
      </c>
      <c r="AF260" s="42">
        <f t="shared" si="264"/>
        <v>1</v>
      </c>
      <c r="AG260" s="25"/>
      <c r="AH260" s="25"/>
      <c r="AI260" s="25"/>
      <c r="AJ260" s="25"/>
      <c r="AK260" s="25"/>
      <c r="AL260" s="25"/>
    </row>
    <row r="261">
      <c r="A261" s="26" t="s">
        <v>558</v>
      </c>
      <c r="B261" s="25" t="str">
        <f t="array" ref="B261">iferror(index(FD!R:R,match($A261,FD!Q:Q,0)),index(DK!H:H,match($A261,DK!G:G,0)))</f>
        <v>SAC</v>
      </c>
      <c r="C261" s="25" t="str">
        <f t="array" ref="C261">iferror(index(FD!S:S,match($A261,FD!Q:Q,0)),index(DK!I:I,match($A261,DK!G:G,0)))</f>
        <v>OKC</v>
      </c>
      <c r="D261" s="28">
        <f t="array" ref="D261">((index(Pace!$B$2:$B$31,match($B261,Pace!$A$2:$A$31,0))*index(Pace!$B$2:$B$31,match($C261,Pace!$A$2:$A$31,0)))/Pace!$B$32)*1.025</f>
        <v>96.3102024</v>
      </c>
      <c r="E261" s="29">
        <f t="array" ref="E261">if(iferror(match($A261,Ghosts!A:A,0),0)&gt;0,0.18,((index(EPS!P:P,match($A261,EPS!A:A,0))*index(EPS!O:O,match($A261,EPS!A:A,0)))+(0.18*300))/(300+index(EPS!O:O,match($A261,EPS!A:A,0))))</f>
        <v>0.1812797119</v>
      </c>
      <c r="F261" s="30">
        <v>8.0</v>
      </c>
      <c r="G261" s="33"/>
      <c r="H261" s="34">
        <f t="shared" si="2"/>
        <v>6.492002347</v>
      </c>
      <c r="I261" s="35" t="str">
        <f t="array" ref="I261">iferror(index(DK!A:A,match($A261,DK!G:G,0)),"")</f>
        <v>SG/SF</v>
      </c>
      <c r="J261" s="36">
        <f t="array" ref="J261">iferror(index(DK!C:C,match($A261,DK!G:G,0)),"")</f>
        <v>3000</v>
      </c>
      <c r="K261" s="28">
        <f t="array" ref="K261">iferror(if(or(H261=0,H261=""),"",(H261/index(DK!C:C,match(A261,DK!G:G,0))*1000)),"")</f>
        <v>2.164000782</v>
      </c>
      <c r="L261" s="28">
        <f t="array" ref="L261">iferror(if(or(H261="",H261=0),"",((H261^sqrt(3))/index(DK!C:C,match(A261,DK!G:G,0)))*100),"")</f>
        <v>0.8510594012</v>
      </c>
      <c r="M261" s="34">
        <f t="shared" si="3"/>
        <v>6.353973598</v>
      </c>
      <c r="N261" s="35" t="str">
        <f t="array" ref="N261">iferror(index(FD!B:B,match($A261,FD!Q:Q,0)),"")</f>
        <v>SG</v>
      </c>
      <c r="O261" s="36">
        <f t="array" ref="O261">iferror(index(FD!H:H,match($A261,FD!Q:Q,0)),"")</f>
        <v>3000</v>
      </c>
      <c r="P261" s="28">
        <f t="array" ref="P261">iferror(if(or(M261=0,M261=""),"",(M261/index(FD!H:H,match(A261,FD!Q:Q,0))*1000)),"")</f>
        <v>2.117991199</v>
      </c>
      <c r="Q261" s="37">
        <f t="array" ref="Q261">iferror(if(or(M261="",M261=0),"",((M261^sqrt(3))/index(FD!H:H,match(A261,FD!Q:Q,0)))*100),"")</f>
        <v>0.8199628743</v>
      </c>
      <c r="R261" s="38">
        <f t="shared" si="4"/>
        <v>2.861232447</v>
      </c>
      <c r="S261" s="39">
        <f t="array" ref="S261">if(R261="","", if(index(Index_of_Stuff!J:J,match(B261,Index_of_Stuff!F:F,0))&gt;0,(D261-index(Index_of_Stuff!J:J,match(B261,Index_of_Stuff!F:F,0)))*(R261/index(Index_of_Stuff!I:I,match(B261,Index_of_Stuff!F:F,0))),(D261/index(Index_of_Stuff!I:I,match(B261,Index_of_Stuff!F:F,0)))*R261))</f>
        <v>2.788293018</v>
      </c>
      <c r="T261" s="40">
        <f t="array" ref="T261">if(or($F261=0,$F261=""),"", iferror(index(EPS!B:B,match($A261,EPS!$A:$A,0)),index(Ghosts!B:B,match($A261,Ghosts!$A:$A,0)))*($S261/(($F261/48)*$D261)/$E261))</f>
        <v>0.05222334264</v>
      </c>
      <c r="U261" s="40">
        <f t="array" ref="U261">if(or($F261=0,$F261=""),"", iferror(index(EPS!D:D,match($A261,EPS!$A:$A,0)),index(Ghosts!D:D,match($A261,Ghosts!$A:$A,0)))*($S261/(($F261/48)*$D261)/$E261))</f>
        <v>0.02817185823</v>
      </c>
      <c r="V261" s="40">
        <f t="array" ref="V261">if(or($F261=0,$F261=""),"", iferror(index(EPS!F:F,match($A261,EPS!$A:$A,0)),index(Ghosts!F:F,match($A261,Ghosts!$A:$A,0)))*($S261/(($F261/48)*$D261)/$E261))</f>
        <v>0.03880817206</v>
      </c>
      <c r="W261" s="40">
        <f t="array" ref="W261">if(or($F261=0,$F261=""),"", iferror(index(EPS!M:M,match($A261,EPS!$A:$A,0)),index(Ghosts!M:M,match($A261,Ghosts!$A:$A,0)))*($S261/(($F261/48)*$D261)/$E261))</f>
        <v>0.02692616382</v>
      </c>
      <c r="X261" s="39">
        <f t="shared" si="5"/>
        <v>3.666100492</v>
      </c>
      <c r="Y261" s="41">
        <f t="array" ref="Y261">if(or(F261=0,F261=""),"",((iferror(index(EPS!H:H,match(A261,EPS!A:A,0)),index(Ghosts!H:H,match(A261,Ghosts!A:A,0)))*1.25)+(iferror(index(EPS!I:I,match(A261,EPS!A:A,0)),index(Ghosts!I:I,match(A261,Ghosts!A:A,0)))*1.25)+(iferror(index(EPS!J:J,match(A261,EPS!A:A,0)),index(Ghosts!J:J,match(A261,Ghosts!A:A,0)))*1.5)+(iferror(index(EPS!K:K,match(A261,EPS!A:A,0)),index(Ghosts!K:K,match(A261,Ghosts!A:A,0)))*2)+(iferror(index(EPS!L:L,match(A261,EPS!A:A,0)),index(Ghosts!L:L,match(A261,Ghosts!A:A,0)))*2))*D261*(F261/48))</f>
        <v>2.825901855</v>
      </c>
      <c r="Z261" s="41">
        <f t="shared" si="6"/>
        <v>3.22389202</v>
      </c>
      <c r="AA261" s="41">
        <f t="array" ref="AA261">if(or(F261=0,F261=""),"",((iferror(index(EPS!H:H,match(A261,EPS!A:A,0)),index(Ghosts!H:H,match(A261,Ghosts!A:A,0)))*1.2)+(iferror(index(EPS!I:I,match(A261,EPS!A:A,0)),index(Ghosts!I:I,match(A261,Ghosts!A:A,0)))*1.2)+(iferror(index(EPS!J:J,match(A261,EPS!A:A,0)),index(Ghosts!J:J,match(A261,Ghosts!A:A,0)))*1.5)+(iferror(index(EPS!K:K,match(A261,EPS!A:A,0)),index(Ghosts!K:K,match(A261,Ghosts!A:A,0)))*3)+(iferror(index(EPS!L:L,match(A261,EPS!A:A,0)),index(Ghosts!L:L,match(A261,Ghosts!A:A,0)))*3))*D261*(F261/48))</f>
        <v>3.130081578</v>
      </c>
      <c r="AB261" s="42">
        <f t="shared" ref="AB261:AF261" si="265">if(iferror(search(AB$1,$I261),0)&gt;0,1,0)</f>
        <v>0</v>
      </c>
      <c r="AC261" s="42">
        <f t="shared" si="265"/>
        <v>1</v>
      </c>
      <c r="AD261" s="42">
        <f t="shared" si="265"/>
        <v>1</v>
      </c>
      <c r="AE261" s="42">
        <f t="shared" si="265"/>
        <v>0</v>
      </c>
      <c r="AF261" s="42">
        <f t="shared" si="265"/>
        <v>0</v>
      </c>
      <c r="AG261" s="25"/>
      <c r="AH261" s="25"/>
      <c r="AI261" s="25"/>
      <c r="AJ261" s="25"/>
      <c r="AK261" s="25"/>
      <c r="AL261" s="25"/>
    </row>
    <row r="262">
      <c r="A262" s="26" t="s">
        <v>555</v>
      </c>
      <c r="B262" s="25" t="str">
        <f t="array" ref="B262">iferror(index(FD!R:R,match($A262,FD!Q:Q,0)),index(DK!H:H,match($A262,DK!G:G,0)))</f>
        <v>SAC</v>
      </c>
      <c r="C262" s="25" t="str">
        <f t="array" ref="C262">iferror(index(FD!S:S,match($A262,FD!Q:Q,0)),index(DK!I:I,match($A262,DK!G:G,0)))</f>
        <v>OKC</v>
      </c>
      <c r="D262" s="28">
        <f t="array" ref="D262">((index(Pace!$B$2:$B$31,match($B262,Pace!$A$2:$A$31,0))*index(Pace!$B$2:$B$31,match($C262,Pace!$A$2:$A$31,0)))/Pace!$B$32)*1.025</f>
        <v>96.3102024</v>
      </c>
      <c r="E262" s="29">
        <f t="array" ref="E262">if(iferror(match($A262,Ghosts!A:A,0),0)&gt;0,0.18,((index(EPS!P:P,match($A262,EPS!A:A,0))*index(EPS!O:O,match($A262,EPS!A:A,0)))+(0.18*300))/(300+index(EPS!O:O,match($A262,EPS!A:A,0))))</f>
        <v>0.2269452055</v>
      </c>
      <c r="F262" s="30">
        <v>7.0</v>
      </c>
      <c r="G262" s="33"/>
      <c r="H262" s="34">
        <f t="shared" si="2"/>
        <v>6.200277555</v>
      </c>
      <c r="I262" s="35" t="str">
        <f t="array" ref="I262">iferror(index(DK!A:A,match($A262,DK!G:G,0)),"")</f>
        <v>PG/SG</v>
      </c>
      <c r="J262" s="36">
        <f t="array" ref="J262">iferror(index(DK!C:C,match($A262,DK!G:G,0)),"")</f>
        <v>3000</v>
      </c>
      <c r="K262" s="28">
        <f t="array" ref="K262">iferror(if(or(H262=0,H262=""),"",(H262/index(DK!C:C,match(A262,DK!G:G,0))*1000)),"")</f>
        <v>2.066759185</v>
      </c>
      <c r="L262" s="28">
        <f t="array" ref="L262">iferror(if(or(H262="",H262=0),"",((H262^sqrt(3))/index(DK!C:C,match(A262,DK!G:G,0)))*100),"")</f>
        <v>0.785914108</v>
      </c>
      <c r="M262" s="34">
        <f t="shared" si="3"/>
        <v>6.038375787</v>
      </c>
      <c r="N262" s="35" t="str">
        <f t="array" ref="N262">iferror(index(FD!B:B,match($A262,FD!Q:Q,0)),"")</f>
        <v>PG</v>
      </c>
      <c r="O262" s="36">
        <f t="array" ref="O262">iferror(index(FD!H:H,match($A262,FD!Q:Q,0)),"")</f>
        <v>3000</v>
      </c>
      <c r="P262" s="28">
        <f t="array" ref="P262">iferror(if(or(M262=0,M262=""),"",(M262/index(FD!H:H,match(A262,FD!Q:Q,0))*1000)),"")</f>
        <v>2.012791929</v>
      </c>
      <c r="Q262" s="37">
        <f t="array" ref="Q262">iferror(if(or(M262="",M262=0),"",((M262^sqrt(3))/index(FD!H:H,match(A262,FD!Q:Q,0)))*100),"")</f>
        <v>0.7507098242</v>
      </c>
      <c r="R262" s="38">
        <f t="shared" si="4"/>
        <v>3.265743333</v>
      </c>
      <c r="S262" s="39">
        <f t="array" ref="S262">if(R262="","", if(index(Index_of_Stuff!J:J,match(B262,Index_of_Stuff!F:F,0))&gt;0,(D262-index(Index_of_Stuff!J:J,match(B262,Index_of_Stuff!F:F,0)))*(R262/index(Index_of_Stuff!I:I,match(B262,Index_of_Stuff!F:F,0))),(D262/index(Index_of_Stuff!I:I,match(B262,Index_of_Stuff!F:F,0)))*R262))</f>
        <v>3.182491987</v>
      </c>
      <c r="T262" s="40">
        <f t="array" ref="T262">if(or($F262=0,$F262=""),"", iferror(index(EPS!B:B,match($A262,EPS!$A:$A,0)),index(Ghosts!B:B,match($A262,Ghosts!$A:$A,0)))*($S262/(($F262/48)*$D262)/$E262))</f>
        <v>0.06180275818</v>
      </c>
      <c r="U262" s="40">
        <f t="array" ref="U262">if(or($F262=0,$F262=""),"", iferror(index(EPS!D:D,match($A262,EPS!$A:$A,0)),index(Ghosts!D:D,match($A262,Ghosts!$A:$A,0)))*($S262/(($F262/48)*$D262)/$E262))</f>
        <v>0.01867062323</v>
      </c>
      <c r="V262" s="40">
        <f t="array" ref="V262">if(or($F262=0,$F262=""),"", iferror(index(EPS!F:F,match($A262,EPS!$A:$A,0)),index(Ghosts!F:F,match($A262,Ghosts!$A:$A,0)))*($S262/(($F262/48)*$D262)/$E262))</f>
        <v>0.03833967551</v>
      </c>
      <c r="W262" s="40">
        <f t="array" ref="W262">if(or($F262=0,$F262=""),"", iferror(index(EPS!M:M,match($A262,EPS!$A:$A,0)),index(Ghosts!M:M,match($A262,Ghosts!$A:$A,0)))*($S262/(($F262/48)*$D262)/$E262))</f>
        <v>0.0421337059</v>
      </c>
      <c r="X262" s="39">
        <f t="shared" si="5"/>
        <v>2.896486482</v>
      </c>
      <c r="Y262" s="41">
        <f t="array" ref="Y262">if(or(F262=0,F262=""),"",((iferror(index(EPS!H:H,match(A262,EPS!A:A,0)),index(Ghosts!H:H,match(A262,Ghosts!A:A,0)))*1.25)+(iferror(index(EPS!I:I,match(A262,EPS!A:A,0)),index(Ghosts!I:I,match(A262,Ghosts!A:A,0)))*1.25)+(iferror(index(EPS!J:J,match(A262,EPS!A:A,0)),index(Ghosts!J:J,match(A262,Ghosts!A:A,0)))*1.5)+(iferror(index(EPS!K:K,match(A262,EPS!A:A,0)),index(Ghosts!K:K,match(A262,Ghosts!A:A,0)))*2)+(iferror(index(EPS!L:L,match(A262,EPS!A:A,0)),index(Ghosts!L:L,match(A262,Ghosts!A:A,0)))*2))*D262*(F262/48))</f>
        <v>3.303791073</v>
      </c>
      <c r="Z262" s="41">
        <f t="shared" si="6"/>
        <v>2.46948085</v>
      </c>
      <c r="AA262" s="41">
        <f t="array" ref="AA262">if(or(F262=0,F262=""),"",((iferror(index(EPS!H:H,match(A262,EPS!A:A,0)),index(Ghosts!H:H,match(A262,Ghosts!A:A,0)))*1.2)+(iferror(index(EPS!I:I,match(A262,EPS!A:A,0)),index(Ghosts!I:I,match(A262,Ghosts!A:A,0)))*1.2)+(iferror(index(EPS!J:J,match(A262,EPS!A:A,0)),index(Ghosts!J:J,match(A262,Ghosts!A:A,0)))*1.5)+(iferror(index(EPS!K:K,match(A262,EPS!A:A,0)),index(Ghosts!K:K,match(A262,Ghosts!A:A,0)))*3)+(iferror(index(EPS!L:L,match(A262,EPS!A:A,0)),index(Ghosts!L:L,match(A262,Ghosts!A:A,0)))*3))*D262*(F262/48))</f>
        <v>3.568894938</v>
      </c>
      <c r="AB262" s="42">
        <f t="shared" ref="AB262:AF262" si="266">if(iferror(search(AB$1,$I262),0)&gt;0,1,0)</f>
        <v>1</v>
      </c>
      <c r="AC262" s="42">
        <f t="shared" si="266"/>
        <v>1</v>
      </c>
      <c r="AD262" s="42">
        <f t="shared" si="266"/>
        <v>0</v>
      </c>
      <c r="AE262" s="42">
        <f t="shared" si="266"/>
        <v>0</v>
      </c>
      <c r="AF262" s="42">
        <f t="shared" si="266"/>
        <v>0</v>
      </c>
      <c r="AG262" s="25"/>
      <c r="AH262" s="25"/>
      <c r="AI262" s="25"/>
      <c r="AJ262" s="25"/>
      <c r="AK262" s="25"/>
      <c r="AL262" s="25"/>
    </row>
    <row r="263">
      <c r="A263" s="26" t="s">
        <v>559</v>
      </c>
      <c r="B263" s="25" t="str">
        <f t="array" ref="B263">iferror(index(FD!R:R,match($A263,FD!Q:Q,0)),index(DK!H:H,match($A263,DK!G:G,0)))</f>
        <v>SAC</v>
      </c>
      <c r="C263" s="25" t="str">
        <f t="array" ref="C263">iferror(index(FD!S:S,match($A263,FD!Q:Q,0)),index(DK!I:I,match($A263,DK!G:G,0)))</f>
        <v>OKC</v>
      </c>
      <c r="D263" s="28">
        <f t="array" ref="D263">((index(Pace!$B$2:$B$31,match($B263,Pace!$A$2:$A$31,0))*index(Pace!$B$2:$B$31,match($C263,Pace!$A$2:$A$31,0)))/Pace!$B$32)*1.025</f>
        <v>96.3102024</v>
      </c>
      <c r="E263" s="29">
        <f t="array" ref="E263">if(iferror(match($A263,Ghosts!A:A,0),0)&gt;0,0.18,((index(EPS!P:P,match($A263,EPS!A:A,0))*index(EPS!O:O,match($A263,EPS!A:A,0)))+(0.18*300))/(300+index(EPS!O:O,match($A263,EPS!A:A,0))))</f>
        <v>0.1484096386</v>
      </c>
      <c r="F263" s="30">
        <v>5.0</v>
      </c>
      <c r="G263" s="33"/>
      <c r="H263" s="34">
        <f t="shared" si="2"/>
        <v>2.993430843</v>
      </c>
      <c r="I263" s="35" t="str">
        <f t="array" ref="I263">iferror(index(DK!A:A,match($A263,DK!G:G,0)),"")</f>
        <v>SG/SF</v>
      </c>
      <c r="J263" s="36">
        <f t="array" ref="J263">iferror(index(DK!C:C,match($A263,DK!G:G,0)),"")</f>
        <v>3000</v>
      </c>
      <c r="K263" s="28">
        <f t="array" ref="K263">iferror(if(or(H263=0,H263=""),"",(H263/index(DK!C:C,match(A263,DK!G:G,0))*1000)),"")</f>
        <v>0.9978102808</v>
      </c>
      <c r="L263" s="28">
        <f t="array" ref="L263">iferror(if(or(H263="",H263=0),"",((H263^sqrt(3))/index(DK!C:C,match(A263,DK!G:G,0)))*100),"")</f>
        <v>0.2226527395</v>
      </c>
      <c r="M263" s="34">
        <f t="shared" si="3"/>
        <v>2.965047164</v>
      </c>
      <c r="N263" s="35" t="str">
        <f t="array" ref="N263">iferror(index(FD!B:B,match($A263,FD!Q:Q,0)),"")</f>
        <v>SF</v>
      </c>
      <c r="O263" s="36">
        <f t="array" ref="O263">iferror(index(FD!H:H,match($A263,FD!Q:Q,0)),"")</f>
        <v>3000</v>
      </c>
      <c r="P263" s="28">
        <f t="array" ref="P263">iferror(if(or(M263=0,M263=""),"",(M263/index(FD!H:H,match(A263,FD!Q:Q,0))*1000)),"")</f>
        <v>0.9883490546</v>
      </c>
      <c r="Q263" s="37">
        <f t="array" ref="Q263">iferror(if(or(M263="",M263=0),"",((M263^sqrt(3))/index(FD!H:H,match(A263,FD!Q:Q,0)))*100),"")</f>
        <v>0.2190087515</v>
      </c>
      <c r="R263" s="38">
        <f t="shared" si="4"/>
        <v>1.421341058</v>
      </c>
      <c r="S263" s="39">
        <f t="array" ref="S263">if(R263="","", if(index(Index_of_Stuff!J:J,match(B263,Index_of_Stuff!F:F,0))&gt;0,(D263-index(Index_of_Stuff!J:J,match(B263,Index_of_Stuff!F:F,0)))*(R263/index(Index_of_Stuff!I:I,match(B263,Index_of_Stuff!F:F,0))),(D263/index(Index_of_Stuff!I:I,match(B263,Index_of_Stuff!F:F,0)))*R263))</f>
        <v>1.385107789</v>
      </c>
      <c r="T263" s="40">
        <f t="array" ref="T263">if(or($F263=0,$F263=""),"", iferror(index(EPS!B:B,match($A263,EPS!$A:$A,0)),index(Ghosts!B:B,match($A263,Ghosts!$A:$A,0)))*($S263/(($F263/48)*$D263)/$E263))</f>
        <v>0.02446674243</v>
      </c>
      <c r="U263" s="40">
        <f t="array" ref="U263">if(or($F263=0,$F263=""),"", iferror(index(EPS!D:D,match($A263,EPS!$A:$A,0)),index(Ghosts!D:D,match($A263,Ghosts!$A:$A,0)))*($S263/(($F263/48)*$D263)/$E263))</f>
        <v>0.02325735972</v>
      </c>
      <c r="V263" s="40">
        <f t="array" ref="V263">if(or($F263=0,$F263=""),"", iferror(index(EPS!F:F,match($A263,EPS!$A:$A,0)),index(Ghosts!F:F,match($A263,Ghosts!$A:$A,0)))*($S263/(($F263/48)*$D263)/$E263))</f>
        <v>0.02288524197</v>
      </c>
      <c r="W263" s="40">
        <f t="array" ref="W263">if(or($F263=0,$F263=""),"", iferror(index(EPS!M:M,match($A263,EPS!$A:$A,0)),index(Ghosts!M:M,match($A263,Ghosts!$A:$A,0)))*($S263/(($F263/48)*$D263)/$E263))</f>
        <v>0.01293109201</v>
      </c>
      <c r="X263" s="39">
        <f t="shared" si="5"/>
        <v>1.472281422</v>
      </c>
      <c r="Y263" s="41">
        <f t="array" ref="Y263">if(or(F263=0,F263=""),"",((iferror(index(EPS!H:H,match(A263,EPS!A:A,0)),index(Ghosts!H:H,match(A263,Ghosts!A:A,0)))*1.25)+(iferror(index(EPS!I:I,match(A263,EPS!A:A,0)),index(Ghosts!I:I,match(A263,Ghosts!A:A,0)))*1.25)+(iferror(index(EPS!J:J,match(A263,EPS!A:A,0)),index(Ghosts!J:J,match(A263,Ghosts!A:A,0)))*1.5)+(iferror(index(EPS!K:K,match(A263,EPS!A:A,0)),index(Ghosts!K:K,match(A263,Ghosts!A:A,0)))*2)+(iferror(index(EPS!L:L,match(A263,EPS!A:A,0)),index(Ghosts!L:L,match(A263,Ghosts!A:A,0)))*2))*D263*(F263/48))</f>
        <v>1.521149421</v>
      </c>
      <c r="Z263" s="41">
        <f t="shared" si="6"/>
        <v>1.290754489</v>
      </c>
      <c r="AA263" s="41">
        <f t="array" ref="AA263">if(or(F263=0,F263=""),"",((iferror(index(EPS!H:H,match(A263,EPS!A:A,0)),index(Ghosts!H:H,match(A263,Ghosts!A:A,0)))*1.2)+(iferror(index(EPS!I:I,match(A263,EPS!A:A,0)),index(Ghosts!I:I,match(A263,Ghosts!A:A,0)))*1.2)+(iferror(index(EPS!J:J,match(A263,EPS!A:A,0)),index(Ghosts!J:J,match(A263,Ghosts!A:A,0)))*1.5)+(iferror(index(EPS!K:K,match(A263,EPS!A:A,0)),index(Ghosts!K:K,match(A263,Ghosts!A:A,0)))*3)+(iferror(index(EPS!L:L,match(A263,EPS!A:A,0)),index(Ghosts!L:L,match(A263,Ghosts!A:A,0)))*3))*D263*(F263/48))</f>
        <v>1.674292675</v>
      </c>
      <c r="AB263" s="42">
        <f t="shared" ref="AB263:AF263" si="267">if(iferror(search(AB$1,$I263),0)&gt;0,1,0)</f>
        <v>0</v>
      </c>
      <c r="AC263" s="42">
        <f t="shared" si="267"/>
        <v>1</v>
      </c>
      <c r="AD263" s="42">
        <f t="shared" si="267"/>
        <v>1</v>
      </c>
      <c r="AE263" s="42">
        <f t="shared" si="267"/>
        <v>0</v>
      </c>
      <c r="AF263" s="42">
        <f t="shared" si="267"/>
        <v>0</v>
      </c>
      <c r="AG263" s="25"/>
      <c r="AH263" s="25"/>
      <c r="AI263" s="25"/>
      <c r="AJ263" s="25"/>
      <c r="AK263" s="25"/>
      <c r="AL263" s="25"/>
    </row>
    <row r="264">
      <c r="A264" s="26" t="s">
        <v>561</v>
      </c>
      <c r="B264" s="25" t="str">
        <f t="array" ref="B264">iferror(index(FD!R:R,match($A264,FD!Q:Q,0)),index(DK!H:H,match($A264,DK!G:G,0)))</f>
        <v>SAC</v>
      </c>
      <c r="C264" s="25" t="str">
        <f t="array" ref="C264">iferror(index(FD!S:S,match($A264,FD!Q:Q,0)),index(DK!I:I,match($A264,DK!G:G,0)))</f>
        <v>OKC</v>
      </c>
      <c r="D264" s="28">
        <f t="array" ref="D264">((index(Pace!$B$2:$B$31,match($B264,Pace!$A$2:$A$31,0))*index(Pace!$B$2:$B$31,match($C264,Pace!$A$2:$A$31,0)))/Pace!$B$32)*1.025</f>
        <v>96.3102024</v>
      </c>
      <c r="E264" s="29">
        <f t="array" ref="E264">if(iferror(match($A264,Ghosts!A:A,0),0)&gt;0,0.18,((index(EPS!P:P,match($A264,EPS!A:A,0))*index(EPS!O:O,match($A264,EPS!A:A,0)))+(0.18*300))/(300+index(EPS!O:O,match($A264,EPS!A:A,0))))</f>
        <v>0.1609178886</v>
      </c>
      <c r="F264" s="30">
        <v>0.0</v>
      </c>
      <c r="G264" s="33"/>
      <c r="H264" s="34" t="str">
        <f t="shared" si="2"/>
        <v/>
      </c>
      <c r="I264" s="35" t="str">
        <f t="array" ref="I264">iferror(index(DK!A:A,match($A264,DK!G:G,0)),"")</f>
        <v>C</v>
      </c>
      <c r="J264" s="36">
        <f t="array" ref="J264">iferror(index(DK!C:C,match($A264,DK!G:G,0)),"")</f>
        <v>3000</v>
      </c>
      <c r="K264" s="28" t="str">
        <f t="array" ref="K264">iferror(if(or(H264=0,H264=""),"",(H264/index(DK!C:C,match(A264,DK!G:G,0))*1000)),"")</f>
        <v/>
      </c>
      <c r="L264" s="28" t="str">
        <f t="array" ref="L264">iferror(if(or(H264="",H264=0),"",((H264^sqrt(3))/index(DK!C:C,match(A264,DK!G:G,0)))*100),"")</f>
        <v/>
      </c>
      <c r="M264" s="34" t="str">
        <f t="shared" si="3"/>
        <v/>
      </c>
      <c r="N264" s="35" t="str">
        <f t="array" ref="N264">iferror(index(FD!B:B,match($A264,FD!Q:Q,0)),"")</f>
        <v>C</v>
      </c>
      <c r="O264" s="36">
        <f t="array" ref="O264">iferror(index(FD!H:H,match($A264,FD!Q:Q,0)),"")</f>
        <v>3000</v>
      </c>
      <c r="P264" s="28" t="str">
        <f t="array" ref="P264">iferror(if(or(M264=0,M264=""),"",(M264/index(FD!H:H,match(A264,FD!Q:Q,0))*1000)),"")</f>
        <v/>
      </c>
      <c r="Q264" s="37" t="str">
        <f t="array" ref="Q264">iferror(if(or(M264="",M264=0),"",((M264^sqrt(3))/index(FD!H:H,match(A264,FD!Q:Q,0)))*100),"")</f>
        <v/>
      </c>
      <c r="R264" s="38" t="str">
        <f t="shared" si="4"/>
        <v/>
      </c>
      <c r="S264" s="39" t="str">
        <f t="array" ref="S264">if(R264="","", if(index(Index_of_Stuff!J:J,match(B264,Index_of_Stuff!F:F,0))&gt;0,(D264-index(Index_of_Stuff!J:J,match(B264,Index_of_Stuff!F:F,0)))*(R264/index(Index_of_Stuff!I:I,match(B264,Index_of_Stuff!F:F,0))),(D264/index(Index_of_Stuff!I:I,match(B264,Index_of_Stuff!F:F,0)))*R264))</f>
        <v/>
      </c>
      <c r="T264" s="40" t="str">
        <f t="array" ref="T264">if(or($F264=0,$F264=""),"", iferror(index(EPS!B:B,match($A264,EPS!$A:$A,0)),index(Ghosts!B:B,match($A264,Ghosts!$A:$A,0)))*($S264/(($F264/48)*$D264)/$E264))</f>
        <v/>
      </c>
      <c r="U264" s="40" t="str">
        <f t="array" ref="U264">if(or($F264=0,$F264=""),"", iferror(index(EPS!D:D,match($A264,EPS!$A:$A,0)),index(Ghosts!D:D,match($A264,Ghosts!$A:$A,0)))*($S264/(($F264/48)*$D264)/$E264))</f>
        <v/>
      </c>
      <c r="V264" s="40" t="str">
        <f t="array" ref="V264">if(or($F264=0,$F264=""),"", iferror(index(EPS!F:F,match($A264,EPS!$A:$A,0)),index(Ghosts!F:F,match($A264,Ghosts!$A:$A,0)))*($S264/(($F264/48)*$D264)/$E264))</f>
        <v/>
      </c>
      <c r="W264" s="40" t="str">
        <f t="array" ref="W264">if(or($F264=0,$F264=""),"", iferror(index(EPS!M:M,match($A264,EPS!$A:$A,0)),index(Ghosts!M:M,match($A264,Ghosts!$A:$A,0)))*($S264/(($F264/48)*$D264)/$E264))</f>
        <v/>
      </c>
      <c r="X264" s="39" t="str">
        <f t="shared" si="5"/>
        <v/>
      </c>
      <c r="Y264" s="41" t="str">
        <f t="array" ref="Y264">if(or(F264=0,F264=""),"",((iferror(index(EPS!H:H,match(A264,EPS!A:A,0)),index(Ghosts!H:H,match(A264,Ghosts!A:A,0)))*1.25)+(iferror(index(EPS!I:I,match(A264,EPS!A:A,0)),index(Ghosts!I:I,match(A264,Ghosts!A:A,0)))*1.25)+(iferror(index(EPS!J:J,match(A264,EPS!A:A,0)),index(Ghosts!J:J,match(A264,Ghosts!A:A,0)))*1.5)+(iferror(index(EPS!K:K,match(A264,EPS!A:A,0)),index(Ghosts!K:K,match(A264,Ghosts!A:A,0)))*2)+(iferror(index(EPS!L:L,match(A264,EPS!A:A,0)),index(Ghosts!L:L,match(A264,Ghosts!A:A,0)))*2))*D264*(F264/48))</f>
        <v/>
      </c>
      <c r="Z264" s="41" t="str">
        <f t="shared" si="6"/>
        <v/>
      </c>
      <c r="AA264" s="41" t="str">
        <f t="array" ref="AA264">if(or(F264=0,F264=""),"",((iferror(index(EPS!H:H,match(A264,EPS!A:A,0)),index(Ghosts!H:H,match(A264,Ghosts!A:A,0)))*1.2)+(iferror(index(EPS!I:I,match(A264,EPS!A:A,0)),index(Ghosts!I:I,match(A264,Ghosts!A:A,0)))*1.2)+(iferror(index(EPS!J:J,match(A264,EPS!A:A,0)),index(Ghosts!J:J,match(A264,Ghosts!A:A,0)))*1.5)+(iferror(index(EPS!K:K,match(A264,EPS!A:A,0)),index(Ghosts!K:K,match(A264,Ghosts!A:A,0)))*3)+(iferror(index(EPS!L:L,match(A264,EPS!A:A,0)),index(Ghosts!L:L,match(A264,Ghosts!A:A,0)))*3))*D264*(F264/48))</f>
        <v/>
      </c>
      <c r="AB264" s="42">
        <f t="shared" ref="AB264:AF264" si="268">if(iferror(search(AB$1,$I264),0)&gt;0,1,0)</f>
        <v>0</v>
      </c>
      <c r="AC264" s="42">
        <f t="shared" si="268"/>
        <v>0</v>
      </c>
      <c r="AD264" s="42">
        <f t="shared" si="268"/>
        <v>0</v>
      </c>
      <c r="AE264" s="42">
        <f t="shared" si="268"/>
        <v>0</v>
      </c>
      <c r="AF264" s="42">
        <f t="shared" si="268"/>
        <v>1</v>
      </c>
      <c r="AG264" s="25"/>
      <c r="AH264" s="25"/>
      <c r="AI264" s="25"/>
      <c r="AJ264" s="25"/>
      <c r="AK264" s="25"/>
      <c r="AL264" s="25"/>
    </row>
    <row r="265">
      <c r="A265" s="26" t="s">
        <v>562</v>
      </c>
      <c r="B265" s="25" t="str">
        <f t="array" ref="B265">iferror(index(FD!R:R,match($A265,FD!Q:Q,0)),index(DK!H:H,match($A265,DK!G:G,0)))</f>
        <v>SAC</v>
      </c>
      <c r="C265" s="25" t="str">
        <f t="array" ref="C265">iferror(index(FD!S:S,match($A265,FD!Q:Q,0)),index(DK!I:I,match($A265,DK!G:G,0)))</f>
        <v>OKC</v>
      </c>
      <c r="D265" s="28">
        <f t="array" ref="D265">((index(Pace!$B$2:$B$31,match($B265,Pace!$A$2:$A$31,0))*index(Pace!$B$2:$B$31,match($C265,Pace!$A$2:$A$31,0)))/Pace!$B$32)*1.025</f>
        <v>96.3102024</v>
      </c>
      <c r="E265" s="29">
        <f t="array" ref="E265">if(iferror(match($A265,Ghosts!A:A,0),0)&gt;0,0.18,((index(EPS!P:P,match($A265,EPS!A:A,0))*index(EPS!O:O,match($A265,EPS!A:A,0)))+(0.18*300))/(300+index(EPS!O:O,match($A265,EPS!A:A,0))))</f>
        <v>0.18</v>
      </c>
      <c r="F265" s="30">
        <v>0.0</v>
      </c>
      <c r="G265" s="33"/>
      <c r="H265" s="34" t="str">
        <f t="shared" si="2"/>
        <v/>
      </c>
      <c r="I265" s="35" t="str">
        <f t="array" ref="I265">iferror(index(DK!A:A,match($A265,DK!G:G,0)),"")</f>
        <v>PF/C</v>
      </c>
      <c r="J265" s="36">
        <f t="array" ref="J265">iferror(index(DK!C:C,match($A265,DK!G:G,0)),"")</f>
        <v>3000</v>
      </c>
      <c r="K265" s="28" t="str">
        <f t="array" ref="K265">iferror(if(or(H265=0,H265=""),"",(H265/index(DK!C:C,match(A265,DK!G:G,0))*1000)),"")</f>
        <v/>
      </c>
      <c r="L265" s="28" t="str">
        <f t="array" ref="L265">iferror(if(or(H265="",H265=0),"",((H265^sqrt(3))/index(DK!C:C,match(A265,DK!G:G,0)))*100),"")</f>
        <v/>
      </c>
      <c r="M265" s="34" t="str">
        <f t="shared" si="3"/>
        <v/>
      </c>
      <c r="N265" s="35" t="str">
        <f t="array" ref="N265">iferror(index(FD!B:B,match($A265,FD!Q:Q,0)),"")</f>
        <v>PF</v>
      </c>
      <c r="O265" s="36">
        <f t="array" ref="O265">iferror(index(FD!H:H,match($A265,FD!Q:Q,0)),"")</f>
        <v>3000</v>
      </c>
      <c r="P265" s="28" t="str">
        <f t="array" ref="P265">iferror(if(or(M265=0,M265=""),"",(M265/index(FD!H:H,match(A265,FD!Q:Q,0))*1000)),"")</f>
        <v/>
      </c>
      <c r="Q265" s="37" t="str">
        <f t="array" ref="Q265">iferror(if(or(M265="",M265=0),"",((M265^sqrt(3))/index(FD!H:H,match(A265,FD!Q:Q,0)))*100),"")</f>
        <v/>
      </c>
      <c r="R265" s="38" t="str">
        <f t="shared" si="4"/>
        <v/>
      </c>
      <c r="S265" s="39" t="str">
        <f t="array" ref="S265">if(R265="","", if(index(Index_of_Stuff!J:J,match(B265,Index_of_Stuff!F:F,0))&gt;0,(D265-index(Index_of_Stuff!J:J,match(B265,Index_of_Stuff!F:F,0)))*(R265/index(Index_of_Stuff!I:I,match(B265,Index_of_Stuff!F:F,0))),(D265/index(Index_of_Stuff!I:I,match(B265,Index_of_Stuff!F:F,0)))*R265))</f>
        <v/>
      </c>
      <c r="T265" s="40" t="str">
        <f t="array" ref="T265">if(or($F265=0,$F265=""),"", iferror(index(EPS!B:B,match($A265,EPS!$A:$A,0)),index(Ghosts!B:B,match($A265,Ghosts!$A:$A,0)))*($S265/(($F265/48)*$D265)/$E265))</f>
        <v/>
      </c>
      <c r="U265" s="40" t="str">
        <f t="array" ref="U265">if(or($F265=0,$F265=""),"", iferror(index(EPS!D:D,match($A265,EPS!$A:$A,0)),index(Ghosts!D:D,match($A265,Ghosts!$A:$A,0)))*($S265/(($F265/48)*$D265)/$E265))</f>
        <v/>
      </c>
      <c r="V265" s="40" t="str">
        <f t="array" ref="V265">if(or($F265=0,$F265=""),"", iferror(index(EPS!F:F,match($A265,EPS!$A:$A,0)),index(Ghosts!F:F,match($A265,Ghosts!$A:$A,0)))*($S265/(($F265/48)*$D265)/$E265))</f>
        <v/>
      </c>
      <c r="W265" s="40" t="str">
        <f t="array" ref="W265">if(or($F265=0,$F265=""),"", iferror(index(EPS!M:M,match($A265,EPS!$A:$A,0)),index(Ghosts!M:M,match($A265,Ghosts!$A:$A,0)))*($S265/(($F265/48)*$D265)/$E265))</f>
        <v/>
      </c>
      <c r="X265" s="39" t="str">
        <f t="shared" si="5"/>
        <v/>
      </c>
      <c r="Y265" s="41" t="str">
        <f t="array" ref="Y265">if(or(F265=0,F265=""),"",((iferror(index(EPS!H:H,match(A265,EPS!A:A,0)),index(Ghosts!H:H,match(A265,Ghosts!A:A,0)))*1.25)+(iferror(index(EPS!I:I,match(A265,EPS!A:A,0)),index(Ghosts!I:I,match(A265,Ghosts!A:A,0)))*1.25)+(iferror(index(EPS!J:J,match(A265,EPS!A:A,0)),index(Ghosts!J:J,match(A265,Ghosts!A:A,0)))*1.5)+(iferror(index(EPS!K:K,match(A265,EPS!A:A,0)),index(Ghosts!K:K,match(A265,Ghosts!A:A,0)))*2)+(iferror(index(EPS!L:L,match(A265,EPS!A:A,0)),index(Ghosts!L:L,match(A265,Ghosts!A:A,0)))*2))*D265*(F265/48))</f>
        <v/>
      </c>
      <c r="Z265" s="41" t="str">
        <f t="shared" si="6"/>
        <v/>
      </c>
      <c r="AA265" s="41" t="str">
        <f t="array" ref="AA265">if(or(F265=0,F265=""),"",((iferror(index(EPS!H:H,match(A265,EPS!A:A,0)),index(Ghosts!H:H,match(A265,Ghosts!A:A,0)))*1.2)+(iferror(index(EPS!I:I,match(A265,EPS!A:A,0)),index(Ghosts!I:I,match(A265,Ghosts!A:A,0)))*1.2)+(iferror(index(EPS!J:J,match(A265,EPS!A:A,0)),index(Ghosts!J:J,match(A265,Ghosts!A:A,0)))*1.5)+(iferror(index(EPS!K:K,match(A265,EPS!A:A,0)),index(Ghosts!K:K,match(A265,Ghosts!A:A,0)))*3)+(iferror(index(EPS!L:L,match(A265,EPS!A:A,0)),index(Ghosts!L:L,match(A265,Ghosts!A:A,0)))*3))*D265*(F265/48))</f>
        <v/>
      </c>
      <c r="AB265" s="42">
        <f t="shared" ref="AB265:AF265" si="269">if(iferror(search(AB$1,$I265),0)&gt;0,1,0)</f>
        <v>0</v>
      </c>
      <c r="AC265" s="42">
        <f t="shared" si="269"/>
        <v>0</v>
      </c>
      <c r="AD265" s="42">
        <f t="shared" si="269"/>
        <v>0</v>
      </c>
      <c r="AE265" s="42">
        <f t="shared" si="269"/>
        <v>1</v>
      </c>
      <c r="AF265" s="42">
        <f t="shared" si="269"/>
        <v>1</v>
      </c>
      <c r="AG265" s="25"/>
      <c r="AH265" s="25"/>
      <c r="AI265" s="25"/>
      <c r="AJ265" s="25"/>
      <c r="AK265" s="25"/>
      <c r="AL265" s="25"/>
    </row>
    <row r="266">
      <c r="A266" s="26" t="s">
        <v>563</v>
      </c>
      <c r="B266" s="25" t="str">
        <f t="array" ref="B266">iferror(index(FD!R:R,match($A266,FD!Q:Q,0)),index(DK!H:H,match($A266,DK!G:G,0)))</f>
        <v>SAC</v>
      </c>
      <c r="C266" s="25" t="str">
        <f t="array" ref="C266">iferror(index(FD!S:S,match($A266,FD!Q:Q,0)),index(DK!I:I,match($A266,DK!G:G,0)))</f>
        <v>OKC</v>
      </c>
      <c r="D266" s="28">
        <f t="array" ref="D266">((index(Pace!$B$2:$B$31,match($B266,Pace!$A$2:$A$31,0))*index(Pace!$B$2:$B$31,match($C266,Pace!$A$2:$A$31,0)))/Pace!$B$32)*1.025</f>
        <v>96.3102024</v>
      </c>
      <c r="E266" s="29">
        <f t="array" ref="E266">if(iferror(match($A266,Ghosts!A:A,0),0)&gt;0,0.18,((index(EPS!P:P,match($A266,EPS!A:A,0))*index(EPS!O:O,match($A266,EPS!A:A,0)))+(0.18*300))/(300+index(EPS!O:O,match($A266,EPS!A:A,0))))</f>
        <v>0.18</v>
      </c>
      <c r="F266" s="30">
        <v>0.0</v>
      </c>
      <c r="G266" s="33"/>
      <c r="H266" s="34" t="str">
        <f t="shared" si="2"/>
        <v/>
      </c>
      <c r="I266" s="35" t="str">
        <f t="array" ref="I266">iferror(index(DK!A:A,match($A266,DK!G:G,0)),"")</f>
        <v>PF</v>
      </c>
      <c r="J266" s="36">
        <f t="array" ref="J266">iferror(index(DK!C:C,match($A266,DK!G:G,0)),"")</f>
        <v>3000</v>
      </c>
      <c r="K266" s="28" t="str">
        <f t="array" ref="K266">iferror(if(or(H266=0,H266=""),"",(H266/index(DK!C:C,match(A266,DK!G:G,0))*1000)),"")</f>
        <v/>
      </c>
      <c r="L266" s="28" t="str">
        <f t="array" ref="L266">iferror(if(or(H266="",H266=0),"",((H266^sqrt(3))/index(DK!C:C,match(A266,DK!G:G,0)))*100),"")</f>
        <v/>
      </c>
      <c r="M266" s="34" t="str">
        <f t="shared" si="3"/>
        <v/>
      </c>
      <c r="N266" s="35" t="str">
        <f t="array" ref="N266">iferror(index(FD!B:B,match($A266,FD!Q:Q,0)),"")</f>
        <v>C</v>
      </c>
      <c r="O266" s="36">
        <f t="array" ref="O266">iferror(index(FD!H:H,match($A266,FD!Q:Q,0)),"")</f>
        <v>3000</v>
      </c>
      <c r="P266" s="28" t="str">
        <f t="array" ref="P266">iferror(if(or(M266=0,M266=""),"",(M266/index(FD!H:H,match(A266,FD!Q:Q,0))*1000)),"")</f>
        <v/>
      </c>
      <c r="Q266" s="37" t="str">
        <f t="array" ref="Q266">iferror(if(or(M266="",M266=0),"",((M266^sqrt(3))/index(FD!H:H,match(A266,FD!Q:Q,0)))*100),"")</f>
        <v/>
      </c>
      <c r="R266" s="38" t="str">
        <f t="shared" si="4"/>
        <v/>
      </c>
      <c r="S266" s="39" t="str">
        <f t="array" ref="S266">if(R266="","", if(index(Index_of_Stuff!J:J,match(B266,Index_of_Stuff!F:F,0))&gt;0,(D266-index(Index_of_Stuff!J:J,match(B266,Index_of_Stuff!F:F,0)))*(R266/index(Index_of_Stuff!I:I,match(B266,Index_of_Stuff!F:F,0))),(D266/index(Index_of_Stuff!I:I,match(B266,Index_of_Stuff!F:F,0)))*R266))</f>
        <v/>
      </c>
      <c r="T266" s="40" t="str">
        <f t="array" ref="T266">if(or($F266=0,$F266=""),"", iferror(index(EPS!B:B,match($A266,EPS!$A:$A,0)),index(Ghosts!B:B,match($A266,Ghosts!$A:$A,0)))*($S266/(($F266/48)*$D266)/$E266))</f>
        <v/>
      </c>
      <c r="U266" s="40" t="str">
        <f t="array" ref="U266">if(or($F266=0,$F266=""),"", iferror(index(EPS!D:D,match($A266,EPS!$A:$A,0)),index(Ghosts!D:D,match($A266,Ghosts!$A:$A,0)))*($S266/(($F266/48)*$D266)/$E266))</f>
        <v/>
      </c>
      <c r="V266" s="40" t="str">
        <f t="array" ref="V266">if(or($F266=0,$F266=""),"", iferror(index(EPS!F:F,match($A266,EPS!$A:$A,0)),index(Ghosts!F:F,match($A266,Ghosts!$A:$A,0)))*($S266/(($F266/48)*$D266)/$E266))</f>
        <v/>
      </c>
      <c r="W266" s="40" t="str">
        <f t="array" ref="W266">if(or($F266=0,$F266=""),"", iferror(index(EPS!M:M,match($A266,EPS!$A:$A,0)),index(Ghosts!M:M,match($A266,Ghosts!$A:$A,0)))*($S266/(($F266/48)*$D266)/$E266))</f>
        <v/>
      </c>
      <c r="X266" s="39" t="str">
        <f t="shared" si="5"/>
        <v/>
      </c>
      <c r="Y266" s="41" t="str">
        <f t="array" ref="Y266">if(or(F266=0,F266=""),"",((iferror(index(EPS!H:H,match(A266,EPS!A:A,0)),index(Ghosts!H:H,match(A266,Ghosts!A:A,0)))*1.25)+(iferror(index(EPS!I:I,match(A266,EPS!A:A,0)),index(Ghosts!I:I,match(A266,Ghosts!A:A,0)))*1.25)+(iferror(index(EPS!J:J,match(A266,EPS!A:A,0)),index(Ghosts!J:J,match(A266,Ghosts!A:A,0)))*1.5)+(iferror(index(EPS!K:K,match(A266,EPS!A:A,0)),index(Ghosts!K:K,match(A266,Ghosts!A:A,0)))*2)+(iferror(index(EPS!L:L,match(A266,EPS!A:A,0)),index(Ghosts!L:L,match(A266,Ghosts!A:A,0)))*2))*D266*(F266/48))</f>
        <v/>
      </c>
      <c r="Z266" s="41" t="str">
        <f t="shared" si="6"/>
        <v/>
      </c>
      <c r="AA266" s="41" t="str">
        <f t="array" ref="AA266">if(or(F266=0,F266=""),"",((iferror(index(EPS!H:H,match(A266,EPS!A:A,0)),index(Ghosts!H:H,match(A266,Ghosts!A:A,0)))*1.2)+(iferror(index(EPS!I:I,match(A266,EPS!A:A,0)),index(Ghosts!I:I,match(A266,Ghosts!A:A,0)))*1.2)+(iferror(index(EPS!J:J,match(A266,EPS!A:A,0)),index(Ghosts!J:J,match(A266,Ghosts!A:A,0)))*1.5)+(iferror(index(EPS!K:K,match(A266,EPS!A:A,0)),index(Ghosts!K:K,match(A266,Ghosts!A:A,0)))*3)+(iferror(index(EPS!L:L,match(A266,EPS!A:A,0)),index(Ghosts!L:L,match(A266,Ghosts!A:A,0)))*3))*D266*(F266/48))</f>
        <v/>
      </c>
      <c r="AB266" s="42">
        <f t="shared" ref="AB266:AF266" si="270">if(iferror(search(AB$1,$I266),0)&gt;0,1,0)</f>
        <v>0</v>
      </c>
      <c r="AC266" s="42">
        <f t="shared" si="270"/>
        <v>0</v>
      </c>
      <c r="AD266" s="42">
        <f t="shared" si="270"/>
        <v>0</v>
      </c>
      <c r="AE266" s="42">
        <f t="shared" si="270"/>
        <v>1</v>
      </c>
      <c r="AF266" s="42">
        <f t="shared" si="270"/>
        <v>0</v>
      </c>
      <c r="AG266" s="25"/>
      <c r="AH266" s="25"/>
      <c r="AI266" s="25"/>
      <c r="AJ266" s="25"/>
      <c r="AK266" s="25"/>
      <c r="AL266" s="25"/>
    </row>
    <row r="267">
      <c r="A267" s="26" t="s">
        <v>564</v>
      </c>
      <c r="B267" s="25" t="str">
        <f t="array" ref="B267">iferror(index(FD!R:R,match($A267,FD!Q:Q,0)),index(DK!H:H,match($A267,DK!G:G,0)))</f>
        <v>SAC</v>
      </c>
      <c r="C267" s="25" t="str">
        <f t="array" ref="C267">iferror(index(FD!S:S,match($A267,FD!Q:Q,0)),index(DK!I:I,match($A267,DK!G:G,0)))</f>
        <v>OKC</v>
      </c>
      <c r="D267" s="28">
        <f t="array" ref="D267">((index(Pace!$B$2:$B$31,match($B267,Pace!$A$2:$A$31,0))*index(Pace!$B$2:$B$31,match($C267,Pace!$A$2:$A$31,0)))/Pace!$B$32)*1.025</f>
        <v>96.3102024</v>
      </c>
      <c r="E267" s="29">
        <f t="array" ref="E267">if(iferror(match($A267,Ghosts!A:A,0),0)&gt;0,0.18,((index(EPS!P:P,match($A267,EPS!A:A,0))*index(EPS!O:O,match($A267,EPS!A:A,0)))+(0.18*300))/(300+index(EPS!O:O,match($A267,EPS!A:A,0))))</f>
        <v>0.1796296296</v>
      </c>
      <c r="F267" s="30">
        <v>0.0</v>
      </c>
      <c r="G267" s="33"/>
      <c r="H267" s="34" t="str">
        <f t="shared" si="2"/>
        <v/>
      </c>
      <c r="I267" s="35" t="str">
        <f t="array" ref="I267">iferror(index(DK!A:A,match($A267,DK!G:G,0)),"")</f>
        <v>SF/PF</v>
      </c>
      <c r="J267" s="36">
        <f t="array" ref="J267">iferror(index(DK!C:C,match($A267,DK!G:G,0)),"")</f>
        <v>3000</v>
      </c>
      <c r="K267" s="28" t="str">
        <f t="array" ref="K267">iferror(if(or(H267=0,H267=""),"",(H267/index(DK!C:C,match(A267,DK!G:G,0))*1000)),"")</f>
        <v/>
      </c>
      <c r="L267" s="28" t="str">
        <f t="array" ref="L267">iferror(if(or(H267="",H267=0),"",((H267^sqrt(3))/index(DK!C:C,match(A267,DK!G:G,0)))*100),"")</f>
        <v/>
      </c>
      <c r="M267" s="34" t="str">
        <f t="shared" si="3"/>
        <v/>
      </c>
      <c r="N267" s="35" t="str">
        <f t="array" ref="N267">iferror(index(FD!B:B,match($A267,FD!Q:Q,0)),"")</f>
        <v>SF</v>
      </c>
      <c r="O267" s="36">
        <f t="array" ref="O267">iferror(index(FD!H:H,match($A267,FD!Q:Q,0)),"")</f>
        <v>3000</v>
      </c>
      <c r="P267" s="28" t="str">
        <f t="array" ref="P267">iferror(if(or(M267=0,M267=""),"",(M267/index(FD!H:H,match(A267,FD!Q:Q,0))*1000)),"")</f>
        <v/>
      </c>
      <c r="Q267" s="37" t="str">
        <f t="array" ref="Q267">iferror(if(or(M267="",M267=0),"",((M267^sqrt(3))/index(FD!H:H,match(A267,FD!Q:Q,0)))*100),"")</f>
        <v/>
      </c>
      <c r="R267" s="38" t="str">
        <f t="shared" si="4"/>
        <v/>
      </c>
      <c r="S267" s="39" t="str">
        <f t="array" ref="S267">if(R267="","", if(index(Index_of_Stuff!J:J,match(B267,Index_of_Stuff!F:F,0))&gt;0,(D267-index(Index_of_Stuff!J:J,match(B267,Index_of_Stuff!F:F,0)))*(R267/index(Index_of_Stuff!I:I,match(B267,Index_of_Stuff!F:F,0))),(D267/index(Index_of_Stuff!I:I,match(B267,Index_of_Stuff!F:F,0)))*R267))</f>
        <v/>
      </c>
      <c r="T267" s="40" t="str">
        <f t="array" ref="T267">if(or($F267=0,$F267=""),"", iferror(index(EPS!B:B,match($A267,EPS!$A:$A,0)),index(Ghosts!B:B,match($A267,Ghosts!$A:$A,0)))*($S267/(($F267/48)*$D267)/$E267))</f>
        <v/>
      </c>
      <c r="U267" s="40" t="str">
        <f t="array" ref="U267">if(or($F267=0,$F267=""),"", iferror(index(EPS!D:D,match($A267,EPS!$A:$A,0)),index(Ghosts!D:D,match($A267,Ghosts!$A:$A,0)))*($S267/(($F267/48)*$D267)/$E267))</f>
        <v/>
      </c>
      <c r="V267" s="40" t="str">
        <f t="array" ref="V267">if(or($F267=0,$F267=""),"", iferror(index(EPS!F:F,match($A267,EPS!$A:$A,0)),index(Ghosts!F:F,match($A267,Ghosts!$A:$A,0)))*($S267/(($F267/48)*$D267)/$E267))</f>
        <v/>
      </c>
      <c r="W267" s="40" t="str">
        <f t="array" ref="W267">if(or($F267=0,$F267=""),"", iferror(index(EPS!M:M,match($A267,EPS!$A:$A,0)),index(Ghosts!M:M,match($A267,Ghosts!$A:$A,0)))*($S267/(($F267/48)*$D267)/$E267))</f>
        <v/>
      </c>
      <c r="X267" s="39" t="str">
        <f t="shared" si="5"/>
        <v/>
      </c>
      <c r="Y267" s="41" t="str">
        <f t="array" ref="Y267">if(or(F267=0,F267=""),"",((iferror(index(EPS!H:H,match(A267,EPS!A:A,0)),index(Ghosts!H:H,match(A267,Ghosts!A:A,0)))*1.25)+(iferror(index(EPS!I:I,match(A267,EPS!A:A,0)),index(Ghosts!I:I,match(A267,Ghosts!A:A,0)))*1.25)+(iferror(index(EPS!J:J,match(A267,EPS!A:A,0)),index(Ghosts!J:J,match(A267,Ghosts!A:A,0)))*1.5)+(iferror(index(EPS!K:K,match(A267,EPS!A:A,0)),index(Ghosts!K:K,match(A267,Ghosts!A:A,0)))*2)+(iferror(index(EPS!L:L,match(A267,EPS!A:A,0)),index(Ghosts!L:L,match(A267,Ghosts!A:A,0)))*2))*D267*(F267/48))</f>
        <v/>
      </c>
      <c r="Z267" s="41" t="str">
        <f t="shared" si="6"/>
        <v/>
      </c>
      <c r="AA267" s="41" t="str">
        <f t="array" ref="AA267">if(or(F267=0,F267=""),"",((iferror(index(EPS!H:H,match(A267,EPS!A:A,0)),index(Ghosts!H:H,match(A267,Ghosts!A:A,0)))*1.2)+(iferror(index(EPS!I:I,match(A267,EPS!A:A,0)),index(Ghosts!I:I,match(A267,Ghosts!A:A,0)))*1.2)+(iferror(index(EPS!J:J,match(A267,EPS!A:A,0)),index(Ghosts!J:J,match(A267,Ghosts!A:A,0)))*1.5)+(iferror(index(EPS!K:K,match(A267,EPS!A:A,0)),index(Ghosts!K:K,match(A267,Ghosts!A:A,0)))*3)+(iferror(index(EPS!L:L,match(A267,EPS!A:A,0)),index(Ghosts!L:L,match(A267,Ghosts!A:A,0)))*3))*D267*(F267/48))</f>
        <v/>
      </c>
      <c r="AB267" s="42">
        <f t="shared" ref="AB267:AF267" si="271">if(iferror(search(AB$1,$I267),0)&gt;0,1,0)</f>
        <v>0</v>
      </c>
      <c r="AC267" s="42">
        <f t="shared" si="271"/>
        <v>0</v>
      </c>
      <c r="AD267" s="42">
        <f t="shared" si="271"/>
        <v>1</v>
      </c>
      <c r="AE267" s="42">
        <f t="shared" si="271"/>
        <v>1</v>
      </c>
      <c r="AF267" s="42">
        <f t="shared" si="271"/>
        <v>0</v>
      </c>
      <c r="AG267" s="25"/>
      <c r="AH267" s="25"/>
      <c r="AI267" s="25"/>
      <c r="AJ267" s="25"/>
      <c r="AK267" s="25"/>
      <c r="AL267" s="25"/>
    </row>
    <row r="268">
      <c r="A268" s="26" t="s">
        <v>381</v>
      </c>
      <c r="B268" s="25" t="str">
        <f t="array" ref="B268">iferror(index(FD!R:R,match($A268,FD!Q:Q,0)),index(DK!H:H,match($A268,DK!G:G,0)))</f>
        <v>SAS</v>
      </c>
      <c r="C268" s="25" t="str">
        <f t="array" ref="C268">iferror(index(FD!S:S,match($A268,FD!Q:Q,0)),index(DK!I:I,match($A268,DK!G:G,0)))</f>
        <v>LAC</v>
      </c>
      <c r="D268" s="28">
        <f t="array" ref="D268">((index(Pace!$B$2:$B$31,match($B268,Pace!$A$2:$A$31,0))*index(Pace!$B$2:$B$31,match($C268,Pace!$A$2:$A$31,0)))/Pace!$B$32)*1.025</f>
        <v>94.92152003</v>
      </c>
      <c r="E268" s="29">
        <f t="array" ref="E268">if(iferror(match($A268,Ghosts!A:A,0),0)&gt;0,0.18,((index(EPS!P:P,match($A268,EPS!A:A,0))*index(EPS!O:O,match($A268,EPS!A:A,0)))+(0.18*300))/(300+index(EPS!O:O,match($A268,EPS!A:A,0))))</f>
        <v>0.2535939251</v>
      </c>
      <c r="F268" s="30">
        <v>33.0</v>
      </c>
      <c r="G268" s="33"/>
      <c r="H268" s="34">
        <f t="shared" si="2"/>
        <v>35.63829572</v>
      </c>
      <c r="I268" s="35" t="str">
        <f t="array" ref="I268">iferror(index(DK!A:A,match($A268,DK!G:G,0)),"")</f>
        <v>PF/C</v>
      </c>
      <c r="J268" s="36">
        <f t="array" ref="J268">iferror(index(DK!C:C,match($A268,DK!G:G,0)),"")</f>
        <v>8200</v>
      </c>
      <c r="K268" s="28">
        <f t="array" ref="K268">iferror(if(or(H268=0,H268=""),"",(H268/index(DK!C:C,match(A268,DK!G:G,0))*1000)),"")</f>
        <v>4.346133625</v>
      </c>
      <c r="L268" s="28">
        <f t="array" ref="L268">iferror(if(or(H268="",H268=0),"",((H268^sqrt(3))/index(DK!C:C,match(A268,DK!G:G,0)))*100),"")</f>
        <v>5.945455251</v>
      </c>
      <c r="M268" s="34">
        <f t="shared" si="3"/>
        <v>35.84986115</v>
      </c>
      <c r="N268" s="35" t="str">
        <f t="array" ref="N268">iferror(index(FD!B:B,match($A268,FD!Q:Q,0)),"")</f>
        <v>PF</v>
      </c>
      <c r="O268" s="36">
        <f t="array" ref="O268">iferror(index(FD!H:H,match($A268,FD!Q:Q,0)),"")</f>
        <v>7900</v>
      </c>
      <c r="P268" s="28">
        <f t="array" ref="P268">iferror(if(or(M268=0,M268=""),"",(M268/index(FD!H:H,match(A268,FD!Q:Q,0))*1000)),"")</f>
        <v>4.537957107</v>
      </c>
      <c r="Q268" s="37">
        <f t="array" ref="Q268">iferror(if(or(M268="",M268=0),"",((M268^sqrt(3))/index(FD!H:H,match(A268,FD!Q:Q,0)))*100),"")</f>
        <v>6.234824024</v>
      </c>
      <c r="R268" s="38">
        <f t="shared" si="4"/>
        <v>17.36697679</v>
      </c>
      <c r="S268" s="39">
        <f t="array" ref="S268">if(R268="","", if(index(Index_of_Stuff!J:J,match(B268,Index_of_Stuff!F:F,0))&gt;0,(D268-index(Index_of_Stuff!J:J,match(B268,Index_of_Stuff!F:F,0)))*(R268/index(Index_of_Stuff!I:I,match(B268,Index_of_Stuff!F:F,0))),(D268/index(Index_of_Stuff!I:I,match(B268,Index_of_Stuff!F:F,0)))*R268))</f>
        <v>17.94671637</v>
      </c>
      <c r="T268" s="40">
        <f t="array" ref="T268">if(or($F268=0,$F268=""),"", iferror(index(EPS!B:B,match($A268,EPS!$A:$A,0)),index(Ghosts!B:B,match($A268,Ghosts!$A:$A,0)))*($S268/(($F268/48)*$D268)/$E268))</f>
        <v>0.1244946403</v>
      </c>
      <c r="U268" s="40">
        <f t="array" ref="U268">if(or($F268=0,$F268=""),"", iferror(index(EPS!D:D,match($A268,EPS!$A:$A,0)),index(Ghosts!D:D,match($A268,Ghosts!$A:$A,0)))*($S268/(($F268/48)*$D268)/$E268))</f>
        <v>0.00401245792</v>
      </c>
      <c r="V268" s="40">
        <f t="array" ref="V268">if(or($F268=0,$F268=""),"", iferror(index(EPS!F:F,match($A268,EPS!$A:$A,0)),index(Ghosts!F:F,match($A268,Ghosts!$A:$A,0)))*($S268/(($F268/48)*$D268)/$E268))</f>
        <v>0.05660819012</v>
      </c>
      <c r="W268" s="40">
        <f t="array" ref="W268">if(or($F268=0,$F268=""),"", iferror(index(EPS!M:M,match($A268,EPS!$A:$A,0)),index(Ghosts!M:M,match($A268,Ghosts!$A:$A,0)))*($S268/(($F268/48)*$D268)/$E268))</f>
        <v>0.02136362731</v>
      </c>
      <c r="X268" s="39">
        <f t="shared" si="5"/>
        <v>20.16223177</v>
      </c>
      <c r="Y268" s="41">
        <f t="array" ref="Y268">if(or(F268=0,F268=""),"",((iferror(index(EPS!H:H,match(A268,EPS!A:A,0)),index(Ghosts!H:H,match(A268,Ghosts!A:A,0)))*1.25)+(iferror(index(EPS!I:I,match(A268,EPS!A:A,0)),index(Ghosts!I:I,match(A268,Ghosts!A:A,0)))*1.25)+(iferror(index(EPS!J:J,match(A268,EPS!A:A,0)),index(Ghosts!J:J,match(A268,Ghosts!A:A,0)))*1.5)+(iferror(index(EPS!K:K,match(A268,EPS!A:A,0)),index(Ghosts!K:K,match(A268,Ghosts!A:A,0)))*2)+(iferror(index(EPS!L:L,match(A268,EPS!A:A,0)),index(Ghosts!L:L,match(A268,Ghosts!A:A,0)))*2))*D268*(F268/48))</f>
        <v>15.47606395</v>
      </c>
      <c r="Z268" s="41">
        <f t="shared" si="6"/>
        <v>19.33422857</v>
      </c>
      <c r="AA268" s="41">
        <f t="array" ref="AA268">if(or(F268=0,F268=""),"",((iferror(index(EPS!H:H,match(A268,EPS!A:A,0)),index(Ghosts!H:H,match(A268,Ghosts!A:A,0)))*1.2)+(iferror(index(EPS!I:I,match(A268,EPS!A:A,0)),index(Ghosts!I:I,match(A268,Ghosts!A:A,0)))*1.2)+(iferror(index(EPS!J:J,match(A268,EPS!A:A,0)),index(Ghosts!J:J,match(A268,Ghosts!A:A,0)))*1.5)+(iferror(index(EPS!K:K,match(A268,EPS!A:A,0)),index(Ghosts!K:K,match(A268,Ghosts!A:A,0)))*3)+(iferror(index(EPS!L:L,match(A268,EPS!A:A,0)),index(Ghosts!L:L,match(A268,Ghosts!A:A,0)))*3))*D268*(F268/48))</f>
        <v>16.51563257</v>
      </c>
      <c r="AB268" s="42">
        <f t="shared" ref="AB268:AF268" si="272">if(iferror(search(AB$1,$I268),0)&gt;0,1,0)</f>
        <v>0</v>
      </c>
      <c r="AC268" s="42">
        <f t="shared" si="272"/>
        <v>0</v>
      </c>
      <c r="AD268" s="42">
        <f t="shared" si="272"/>
        <v>0</v>
      </c>
      <c r="AE268" s="42">
        <f t="shared" si="272"/>
        <v>1</v>
      </c>
      <c r="AF268" s="42">
        <f t="shared" si="272"/>
        <v>1</v>
      </c>
      <c r="AG268" s="25"/>
      <c r="AH268" s="25"/>
      <c r="AI268" s="25"/>
      <c r="AJ268" s="25"/>
      <c r="AK268" s="25"/>
      <c r="AL268" s="25"/>
    </row>
    <row r="269">
      <c r="A269" s="26" t="s">
        <v>382</v>
      </c>
      <c r="B269" s="25" t="str">
        <f t="array" ref="B269">iferror(index(FD!R:R,match($A269,FD!Q:Q,0)),index(DK!H:H,match($A269,DK!G:G,0)))</f>
        <v>SAS</v>
      </c>
      <c r="C269" s="25" t="str">
        <f t="array" ref="C269">iferror(index(FD!S:S,match($A269,FD!Q:Q,0)),index(DK!I:I,match($A269,DK!G:G,0)))</f>
        <v>LAC</v>
      </c>
      <c r="D269" s="28">
        <f t="array" ref="D269">((index(Pace!$B$2:$B$31,match($B269,Pace!$A$2:$A$31,0))*index(Pace!$B$2:$B$31,match($C269,Pace!$A$2:$A$31,0)))/Pace!$B$32)*1.025</f>
        <v>94.92152003</v>
      </c>
      <c r="E269" s="29">
        <f t="array" ref="E269">if(iferror(match($A269,Ghosts!A:A,0),0)&gt;0,0.18,((index(EPS!P:P,match($A269,EPS!A:A,0))*index(EPS!O:O,match($A269,EPS!A:A,0)))+(0.18*300))/(300+index(EPS!O:O,match($A269,EPS!A:A,0))))</f>
        <v>0.1507048579</v>
      </c>
      <c r="F269" s="30">
        <v>29.0</v>
      </c>
      <c r="G269" s="32"/>
      <c r="H269" s="34">
        <f t="shared" si="2"/>
        <v>18.57076486</v>
      </c>
      <c r="I269" s="35" t="str">
        <f t="array" ref="I269">iferror(index(DK!A:A,match($A269,DK!G:G,0)),"")</f>
        <v>SG/SF</v>
      </c>
      <c r="J269" s="36">
        <f t="array" ref="J269">iferror(index(DK!C:C,match($A269,DK!G:G,0)),"")</f>
        <v>4700</v>
      </c>
      <c r="K269" s="28">
        <f t="array" ref="K269">iferror(if(or(H269=0,H269=""),"",(H269/index(DK!C:C,match(A269,DK!G:G,0))*1000)),"")</f>
        <v>3.951226567</v>
      </c>
      <c r="L269" s="28">
        <f t="array" ref="L269">iferror(if(or(H269="",H269=0),"",((H269^sqrt(3))/index(DK!C:C,match(A269,DK!G:G,0)))*100),"")</f>
        <v>3.354129347</v>
      </c>
      <c r="M269" s="34">
        <f t="shared" si="3"/>
        <v>18.65194278</v>
      </c>
      <c r="N269" s="35" t="str">
        <f t="array" ref="N269">iferror(index(FD!B:B,match($A269,FD!Q:Q,0)),"")</f>
        <v>SG</v>
      </c>
      <c r="O269" s="36">
        <f t="array" ref="O269">iferror(index(FD!H:H,match($A269,FD!Q:Q,0)),"")</f>
        <v>4500</v>
      </c>
      <c r="P269" s="28">
        <f t="array" ref="P269">iferror(if(or(M269=0,M269=""),"",(M269/index(FD!H:H,match(A269,FD!Q:Q,0))*1000)),"")</f>
        <v>4.144876174</v>
      </c>
      <c r="Q269" s="37">
        <f t="array" ref="Q269">iferror(if(or(M269="",M269=0),"",((M269^sqrt(3))/index(FD!H:H,match(A269,FD!Q:Q,0)))*100),"")</f>
        <v>3.529767871</v>
      </c>
      <c r="R269" s="38">
        <f t="shared" si="4"/>
        <v>8.267628416</v>
      </c>
      <c r="S269" s="39">
        <f t="array" ref="S269">if(R269="","", if(index(Index_of_Stuff!J:J,match(B269,Index_of_Stuff!F:F,0))&gt;0,(D269-index(Index_of_Stuff!J:J,match(B269,Index_of_Stuff!F:F,0)))*(R269/index(Index_of_Stuff!I:I,match(B269,Index_of_Stuff!F:F,0))),(D269/index(Index_of_Stuff!I:I,match(B269,Index_of_Stuff!F:F,0)))*R269))</f>
        <v>8.543616086</v>
      </c>
      <c r="T269" s="40">
        <f t="array" ref="T269">if(or($F269=0,$F269=""),"", iferror(index(EPS!B:B,match($A269,EPS!$A:$A,0)),index(Ghosts!B:B,match($A269,Ghosts!$A:$A,0)))*($S269/(($F269/48)*$D269)/$E269))</f>
        <v>0.02115469662</v>
      </c>
      <c r="U269" s="40">
        <f t="array" ref="U269">if(or($F269=0,$F269=""),"", iferror(index(EPS!D:D,match($A269,EPS!$A:$A,0)),index(Ghosts!D:D,match($A269,Ghosts!$A:$A,0)))*($S269/(($F269/48)*$D269)/$E269))</f>
        <v>0.03024923909</v>
      </c>
      <c r="V269" s="40">
        <f t="array" ref="V269">if(or($F269=0,$F269=""),"", iferror(index(EPS!F:F,match($A269,EPS!$A:$A,0)),index(Ghosts!F:F,match($A269,Ghosts!$A:$A,0)))*($S269/(($F269/48)*$D269)/$E269))</f>
        <v>0.01107161692</v>
      </c>
      <c r="W269" s="40">
        <f t="array" ref="W269">if(or($F269=0,$F269=""),"", iferror(index(EPS!M:M,match($A269,EPS!$A:$A,0)),index(Ghosts!M:M,match($A269,Ghosts!$A:$A,0)))*($S269/(($F269/48)*$D269)/$E269))</f>
        <v>0.01640971794</v>
      </c>
      <c r="X269" s="39">
        <f t="shared" si="5"/>
        <v>8.662391882</v>
      </c>
      <c r="Y269" s="41">
        <f t="array" ref="Y269">if(or(F269=0,F269=""),"",((iferror(index(EPS!H:H,match(A269,EPS!A:A,0)),index(Ghosts!H:H,match(A269,Ghosts!A:A,0)))*1.25)+(iferror(index(EPS!I:I,match(A269,EPS!A:A,0)),index(Ghosts!I:I,match(A269,Ghosts!A:A,0)))*1.25)+(iferror(index(EPS!J:J,match(A269,EPS!A:A,0)),index(Ghosts!J:J,match(A269,Ghosts!A:A,0)))*1.5)+(iferror(index(EPS!K:K,match(A269,EPS!A:A,0)),index(Ghosts!K:K,match(A269,Ghosts!A:A,0)))*2)+(iferror(index(EPS!L:L,match(A269,EPS!A:A,0)),index(Ghosts!L:L,match(A269,Ghosts!A:A,0)))*2))*D269*(F269/48))</f>
        <v>9.908372981</v>
      </c>
      <c r="Z269" s="41">
        <f t="shared" si="6"/>
        <v>7.324483188</v>
      </c>
      <c r="AA269" s="41">
        <f t="array" ref="AA269">if(or(F269=0,F269=""),"",((iferror(index(EPS!H:H,match(A269,EPS!A:A,0)),index(Ghosts!H:H,match(A269,Ghosts!A:A,0)))*1.2)+(iferror(index(EPS!I:I,match(A269,EPS!A:A,0)),index(Ghosts!I:I,match(A269,Ghosts!A:A,0)))*1.2)+(iferror(index(EPS!J:J,match(A269,EPS!A:A,0)),index(Ghosts!J:J,match(A269,Ghosts!A:A,0)))*1.5)+(iferror(index(EPS!K:K,match(A269,EPS!A:A,0)),index(Ghosts!K:K,match(A269,Ghosts!A:A,0)))*3)+(iferror(index(EPS!L:L,match(A269,EPS!A:A,0)),index(Ghosts!L:L,match(A269,Ghosts!A:A,0)))*3))*D269*(F269/48))</f>
        <v>11.32745959</v>
      </c>
      <c r="AB269" s="42">
        <f t="shared" ref="AB269:AF269" si="273">if(iferror(search(AB$1,$I269),0)&gt;0,1,0)</f>
        <v>0</v>
      </c>
      <c r="AC269" s="42">
        <f t="shared" si="273"/>
        <v>1</v>
      </c>
      <c r="AD269" s="42">
        <f t="shared" si="273"/>
        <v>1</v>
      </c>
      <c r="AE269" s="42">
        <f t="shared" si="273"/>
        <v>0</v>
      </c>
      <c r="AF269" s="42">
        <f t="shared" si="273"/>
        <v>0</v>
      </c>
      <c r="AG269" s="25"/>
      <c r="AH269" s="25"/>
      <c r="AI269" s="25"/>
      <c r="AJ269" s="25"/>
      <c r="AK269" s="25"/>
      <c r="AL269" s="25"/>
    </row>
    <row r="270">
      <c r="A270" s="26" t="s">
        <v>386</v>
      </c>
      <c r="B270" s="25" t="str">
        <f t="array" ref="B270">iferror(index(FD!R:R,match($A270,FD!Q:Q,0)),index(DK!H:H,match($A270,DK!G:G,0)))</f>
        <v>SAS</v>
      </c>
      <c r="C270" s="25" t="str">
        <f t="array" ref="C270">iferror(index(FD!S:S,match($A270,FD!Q:Q,0)),index(DK!I:I,match($A270,DK!G:G,0)))</f>
        <v>LAC</v>
      </c>
      <c r="D270" s="28">
        <f t="array" ref="D270">((index(Pace!$B$2:$B$31,match($B270,Pace!$A$2:$A$31,0))*index(Pace!$B$2:$B$31,match($C270,Pace!$A$2:$A$31,0)))/Pace!$B$32)*1.025</f>
        <v>94.92152003</v>
      </c>
      <c r="E270" s="29">
        <f t="array" ref="E270">if(iferror(match($A270,Ghosts!A:A,0),0)&gt;0,0.18,((index(EPS!P:P,match($A270,EPS!A:A,0))*index(EPS!O:O,match($A270,EPS!A:A,0)))+(0.18*300))/(300+index(EPS!O:O,match($A270,EPS!A:A,0))))</f>
        <v>0.1894093325</v>
      </c>
      <c r="F270" s="30">
        <v>26.0</v>
      </c>
      <c r="G270" s="33"/>
      <c r="H270" s="34">
        <f t="shared" si="2"/>
        <v>19.90569332</v>
      </c>
      <c r="I270" s="35" t="str">
        <f t="array" ref="I270">iferror(index(DK!A:A,match($A270,DK!G:G,0)),"")</f>
        <v>PG</v>
      </c>
      <c r="J270" s="36">
        <f t="array" ref="J270">iferror(index(DK!C:C,match($A270,DK!G:G,0)),"")</f>
        <v>3900</v>
      </c>
      <c r="K270" s="28">
        <f t="array" ref="K270">iferror(if(or(H270=0,H270=""),"",(H270/index(DK!C:C,match(A270,DK!G:G,0))*1000)),"")</f>
        <v>5.104023929</v>
      </c>
      <c r="L270" s="28">
        <f t="array" ref="L270">iferror(if(or(H270="",H270=0),"",((H270^sqrt(3))/index(DK!C:C,match(A270,DK!G:G,0)))*100),"")</f>
        <v>4.558585342</v>
      </c>
      <c r="M270" s="34">
        <f t="shared" si="3"/>
        <v>19.10099163</v>
      </c>
      <c r="N270" s="35" t="str">
        <f t="array" ref="N270">iferror(index(FD!B:B,match($A270,FD!Q:Q,0)),"")</f>
        <v>PG</v>
      </c>
      <c r="O270" s="36">
        <f t="array" ref="O270">iferror(index(FD!H:H,match($A270,FD!Q:Q,0)),"")</f>
        <v>4700</v>
      </c>
      <c r="P270" s="28">
        <f t="array" ref="P270">iferror(if(or(M270=0,M270=""),"",(M270/index(FD!H:H,match(A270,FD!Q:Q,0))*1000)),"")</f>
        <v>4.064040772</v>
      </c>
      <c r="Q270" s="37">
        <f t="array" ref="Q270">iferror(if(or(M270="",M270=0),"",((M270^sqrt(3))/index(FD!H:H,match(A270,FD!Q:Q,0)))*100),"")</f>
        <v>3.52173013</v>
      </c>
      <c r="R270" s="38">
        <f t="shared" si="4"/>
        <v>9.646252968</v>
      </c>
      <c r="S270" s="39">
        <f t="array" ref="S270">if(R270="","", if(index(Index_of_Stuff!J:J,match(B270,Index_of_Stuff!F:F,0))&gt;0,(D270-index(Index_of_Stuff!J:J,match(B270,Index_of_Stuff!F:F,0)))*(R270/index(Index_of_Stuff!I:I,match(B270,Index_of_Stuff!F:F,0))),(D270/index(Index_of_Stuff!I:I,match(B270,Index_of_Stuff!F:F,0)))*R270))</f>
        <v>9.968261499</v>
      </c>
      <c r="T270" s="40">
        <f t="array" ref="T270">if(or($F270=0,$F270=""),"", iferror(index(EPS!B:B,match($A270,EPS!$A:$A,0)),index(Ghosts!B:B,match($A270,Ghosts!$A:$A,0)))*($S270/(($F270/48)*$D270)/$E270))</f>
        <v>0.03766769737</v>
      </c>
      <c r="U270" s="40">
        <f t="array" ref="U270">if(or($F270=0,$F270=""),"", iferror(index(EPS!D:D,match($A270,EPS!$A:$A,0)),index(Ghosts!D:D,match($A270,Ghosts!$A:$A,0)))*($S270/(($F270/48)*$D270)/$E270))</f>
        <v>0.03531346629</v>
      </c>
      <c r="V270" s="40">
        <f t="array" ref="V270">if(or($F270=0,$F270=""),"", iferror(index(EPS!F:F,match($A270,EPS!$A:$A,0)),index(Ghosts!F:F,match($A270,Ghosts!$A:$A,0)))*($S270/(($F270/48)*$D270)/$E270))</f>
        <v>0.01965271167</v>
      </c>
      <c r="W270" s="40">
        <f t="array" ref="W270">if(or($F270=0,$F270=""),"", iferror(index(EPS!M:M,match($A270,EPS!$A:$A,0)),index(Ghosts!M:M,match($A270,Ghosts!$A:$A,0)))*($S270/(($F270/48)*$D270)/$E270))</f>
        <v>0.02466824746</v>
      </c>
      <c r="X270" s="39">
        <f t="shared" si="5"/>
        <v>10.60457088</v>
      </c>
      <c r="Y270" s="41">
        <f t="array" ref="Y270">if(or(F270=0,F270=""),"",((iferror(index(EPS!H:H,match(A270,EPS!A:A,0)),index(Ghosts!H:H,match(A270,Ghosts!A:A,0)))*1.25)+(iferror(index(EPS!I:I,match(A270,EPS!A:A,0)),index(Ghosts!I:I,match(A270,Ghosts!A:A,0)))*1.25)+(iferror(index(EPS!J:J,match(A270,EPS!A:A,0)),index(Ghosts!J:J,match(A270,Ghosts!A:A,0)))*1.5)+(iferror(index(EPS!K:K,match(A270,EPS!A:A,0)),index(Ghosts!K:K,match(A270,Ghosts!A:A,0)))*2)+(iferror(index(EPS!L:L,match(A270,EPS!A:A,0)),index(Ghosts!L:L,match(A270,Ghosts!A:A,0)))*2))*D270*(F270/48))</f>
        <v>9.301122444</v>
      </c>
      <c r="Z270" s="41">
        <f t="shared" si="6"/>
        <v>9.062566279</v>
      </c>
      <c r="AA270" s="41">
        <f t="array" ref="AA270">if(or(F270=0,F270=""),"",((iferror(index(EPS!H:H,match(A270,EPS!A:A,0)),index(Ghosts!H:H,match(A270,Ghosts!A:A,0)))*1.2)+(iferror(index(EPS!I:I,match(A270,EPS!A:A,0)),index(Ghosts!I:I,match(A270,Ghosts!A:A,0)))*1.2)+(iferror(index(EPS!J:J,match(A270,EPS!A:A,0)),index(Ghosts!J:J,match(A270,Ghosts!A:A,0)))*1.5)+(iferror(index(EPS!K:K,match(A270,EPS!A:A,0)),index(Ghosts!K:K,match(A270,Ghosts!A:A,0)))*3)+(iferror(index(EPS!L:L,match(A270,EPS!A:A,0)),index(Ghosts!L:L,match(A270,Ghosts!A:A,0)))*3))*D270*(F270/48))</f>
        <v>10.03842535</v>
      </c>
      <c r="AB270" s="42">
        <f t="shared" ref="AB270:AF270" si="274">if(iferror(search(AB$1,$I270),0)&gt;0,1,0)</f>
        <v>1</v>
      </c>
      <c r="AC270" s="42">
        <f t="shared" si="274"/>
        <v>0</v>
      </c>
      <c r="AD270" s="42">
        <f t="shared" si="274"/>
        <v>0</v>
      </c>
      <c r="AE270" s="42">
        <f t="shared" si="274"/>
        <v>0</v>
      </c>
      <c r="AF270" s="42">
        <f t="shared" si="274"/>
        <v>0</v>
      </c>
      <c r="AG270" s="25"/>
      <c r="AH270" s="25"/>
      <c r="AI270" s="25"/>
      <c r="AJ270" s="25"/>
      <c r="AK270" s="25"/>
      <c r="AL270" s="25"/>
    </row>
    <row r="271">
      <c r="A271" s="26" t="s">
        <v>383</v>
      </c>
      <c r="B271" s="25" t="str">
        <f t="array" ref="B271">iferror(index(FD!R:R,match($A271,FD!Q:Q,0)),index(DK!H:H,match($A271,DK!G:G,0)))</f>
        <v>SAS</v>
      </c>
      <c r="C271" s="25" t="str">
        <f t="array" ref="C271">iferror(index(FD!S:S,match($A271,FD!Q:Q,0)),index(DK!I:I,match($A271,DK!G:G,0)))</f>
        <v>LAC</v>
      </c>
      <c r="D271" s="28">
        <f t="array" ref="D271">((index(Pace!$B$2:$B$31,match($B271,Pace!$A$2:$A$31,0))*index(Pace!$B$2:$B$31,match($C271,Pace!$A$2:$A$31,0)))/Pace!$B$32)*1.025</f>
        <v>94.92152003</v>
      </c>
      <c r="E271" s="29">
        <f t="array" ref="E271">if(iferror(match($A271,Ghosts!A:A,0),0)&gt;0,0.18,((index(EPS!P:P,match($A271,EPS!A:A,0))*index(EPS!O:O,match($A271,EPS!A:A,0)))+(0.18*300))/(300+index(EPS!O:O,match($A271,EPS!A:A,0))))</f>
        <v>0.1400955631</v>
      </c>
      <c r="F271" s="30">
        <v>25.0</v>
      </c>
      <c r="G271" s="33"/>
      <c r="H271" s="34">
        <f t="shared" si="2"/>
        <v>20.11947052</v>
      </c>
      <c r="I271" s="35" t="str">
        <f t="array" ref="I271">iferror(index(DK!A:A,match($A271,DK!G:G,0)),"")</f>
        <v>SG/SF</v>
      </c>
      <c r="J271" s="36">
        <f t="array" ref="J271">iferror(index(DK!C:C,match($A271,DK!G:G,0)),"")</f>
        <v>4300</v>
      </c>
      <c r="K271" s="28">
        <f t="array" ref="K271">iferror(if(or(H271=0,H271=""),"",(H271/index(DK!C:C,match(A271,DK!G:G,0))*1000)),"")</f>
        <v>4.678946634</v>
      </c>
      <c r="L271" s="28">
        <f t="array" ref="L271">iferror(if(or(H271="",H271=0),"",((H271^sqrt(3))/index(DK!C:C,match(A271,DK!G:G,0)))*100),"")</f>
        <v>4.211740821</v>
      </c>
      <c r="M271" s="34">
        <f t="shared" si="3"/>
        <v>20.8072346</v>
      </c>
      <c r="N271" s="35" t="str">
        <f t="array" ref="N271">iferror(index(FD!B:B,match($A271,FD!Q:Q,0)),"")</f>
        <v>SF</v>
      </c>
      <c r="O271" s="36">
        <f t="array" ref="O271">iferror(index(FD!H:H,match($A271,FD!Q:Q,0)),"")</f>
        <v>4800</v>
      </c>
      <c r="P271" s="28">
        <f t="array" ref="P271">iferror(if(or(M271=0,M271=""),"",(M271/index(FD!H:H,match(A271,FD!Q:Q,0))*1000)),"")</f>
        <v>4.334840542</v>
      </c>
      <c r="Q271" s="37">
        <f t="array" ref="Q271">iferror(if(or(M271="",M271=0),"",((M271^sqrt(3))/index(FD!H:H,match(A271,FD!Q:Q,0)))*100),"")</f>
        <v>3.999199009</v>
      </c>
      <c r="R271" s="38">
        <f t="shared" si="4"/>
        <v>6.56256</v>
      </c>
      <c r="S271" s="39">
        <f t="array" ref="S271">if(R271="","", if(index(Index_of_Stuff!J:J,match(B271,Index_of_Stuff!F:F,0))&gt;0,(D271-index(Index_of_Stuff!J:J,match(B271,Index_of_Stuff!F:F,0)))*(R271/index(Index_of_Stuff!I:I,match(B271,Index_of_Stuff!F:F,0))),(D271/index(Index_of_Stuff!I:I,match(B271,Index_of_Stuff!F:F,0)))*R271))</f>
        <v>6.78162955</v>
      </c>
      <c r="T271" s="40">
        <f t="array" ref="T271">if(or($F271=0,$F271=""),"", iferror(index(EPS!B:B,match($A271,EPS!$A:$A,0)),index(Ghosts!B:B,match($A271,Ghosts!$A:$A,0)))*($S271/(($F271/48)*$D271)/$E271))</f>
        <v>0.04817384695</v>
      </c>
      <c r="U271" s="40">
        <f t="array" ref="U271">if(or($F271=0,$F271=""),"", iferror(index(EPS!D:D,match($A271,EPS!$A:$A,0)),index(Ghosts!D:D,match($A271,Ghosts!$A:$A,0)))*($S271/(($F271/48)*$D271)/$E271))</f>
        <v>0.007441488553</v>
      </c>
      <c r="V271" s="40">
        <f t="array" ref="V271">if(or($F271=0,$F271=""),"", iferror(index(EPS!F:F,match($A271,EPS!$A:$A,0)),index(Ghosts!F:F,match($A271,Ghosts!$A:$A,0)))*($S271/(($F271/48)*$D271)/$E271))</f>
        <v>0.02506606671</v>
      </c>
      <c r="W271" s="40">
        <f t="array" ref="W271">if(or($F271=0,$F271=""),"", iferror(index(EPS!M:M,match($A271,EPS!$A:$A,0)),index(Ghosts!M:M,match($A271,Ghosts!$A:$A,0)))*($S271/(($F271/48)*$D271)/$E271))</f>
        <v>0.01899537868</v>
      </c>
      <c r="X271" s="39">
        <f t="shared" si="5"/>
        <v>6.820570061</v>
      </c>
      <c r="Y271" s="41">
        <f t="array" ref="Y271">if(or(F271=0,F271=""),"",((iferror(index(EPS!H:H,match(A271,EPS!A:A,0)),index(Ghosts!H:H,match(A271,Ghosts!A:A,0)))*1.25)+(iferror(index(EPS!I:I,match(A271,EPS!A:A,0)),index(Ghosts!I:I,match(A271,Ghosts!A:A,0)))*1.25)+(iferror(index(EPS!J:J,match(A271,EPS!A:A,0)),index(Ghosts!J:J,match(A271,Ghosts!A:A,0)))*1.5)+(iferror(index(EPS!K:K,match(A271,EPS!A:A,0)),index(Ghosts!K:K,match(A271,Ghosts!A:A,0)))*2)+(iferror(index(EPS!L:L,match(A271,EPS!A:A,0)),index(Ghosts!L:L,match(A271,Ghosts!A:A,0)))*2))*D271*(F271/48))</f>
        <v>13.29890046</v>
      </c>
      <c r="Z271" s="41">
        <f t="shared" si="6"/>
        <v>6.167073285</v>
      </c>
      <c r="AA271" s="41">
        <f t="array" ref="AA271">if(or(F271=0,F271=""),"",((iferror(index(EPS!H:H,match(A271,EPS!A:A,0)),index(Ghosts!H:H,match(A271,Ghosts!A:A,0)))*1.2)+(iferror(index(EPS!I:I,match(A271,EPS!A:A,0)),index(Ghosts!I:I,match(A271,Ghosts!A:A,0)))*1.2)+(iferror(index(EPS!J:J,match(A271,EPS!A:A,0)),index(Ghosts!J:J,match(A271,Ghosts!A:A,0)))*1.5)+(iferror(index(EPS!K:K,match(A271,EPS!A:A,0)),index(Ghosts!K:K,match(A271,Ghosts!A:A,0)))*3)+(iferror(index(EPS!L:L,match(A271,EPS!A:A,0)),index(Ghosts!L:L,match(A271,Ghosts!A:A,0)))*3))*D271*(F271/48))</f>
        <v>14.64016132</v>
      </c>
      <c r="AB271" s="42">
        <f t="shared" ref="AB271:AF271" si="275">if(iferror(search(AB$1,$I271),0)&gt;0,1,0)</f>
        <v>0</v>
      </c>
      <c r="AC271" s="42">
        <f t="shared" si="275"/>
        <v>1</v>
      </c>
      <c r="AD271" s="42">
        <f t="shared" si="275"/>
        <v>1</v>
      </c>
      <c r="AE271" s="42">
        <f t="shared" si="275"/>
        <v>0</v>
      </c>
      <c r="AF271" s="42">
        <f t="shared" si="275"/>
        <v>0</v>
      </c>
      <c r="AG271" s="25"/>
      <c r="AH271" s="25"/>
      <c r="AI271" s="25"/>
      <c r="AJ271" s="25"/>
      <c r="AK271" s="25"/>
      <c r="AL271" s="25"/>
    </row>
    <row r="272">
      <c r="A272" s="26" t="s">
        <v>385</v>
      </c>
      <c r="B272" s="25" t="str">
        <f t="array" ref="B272">iferror(index(FD!R:R,match($A272,FD!Q:Q,0)),index(DK!H:H,match($A272,DK!G:G,0)))</f>
        <v>SAS</v>
      </c>
      <c r="C272" s="25" t="str">
        <f t="array" ref="C272">iferror(index(FD!S:S,match($A272,FD!Q:Q,0)),index(DK!I:I,match($A272,DK!G:G,0)))</f>
        <v>LAC</v>
      </c>
      <c r="D272" s="28">
        <f t="array" ref="D272">((index(Pace!$B$2:$B$31,match($B272,Pace!$A$2:$A$31,0))*index(Pace!$B$2:$B$31,match($C272,Pace!$A$2:$A$31,0)))/Pace!$B$32)*1.025</f>
        <v>94.92152003</v>
      </c>
      <c r="E272" s="29">
        <f t="array" ref="E272">if(iferror(match($A272,Ghosts!A:A,0),0)&gt;0,0.18,((index(EPS!P:P,match($A272,EPS!A:A,0))*index(EPS!O:O,match($A272,EPS!A:A,0)))+(0.18*300))/(300+index(EPS!O:O,match($A272,EPS!A:A,0))))</f>
        <v>0.2061841764</v>
      </c>
      <c r="F272" s="30">
        <v>25.0</v>
      </c>
      <c r="G272" s="33"/>
      <c r="H272" s="34">
        <f t="shared" si="2"/>
        <v>27.56862376</v>
      </c>
      <c r="I272" s="35" t="str">
        <f t="array" ref="I272">iferror(index(DK!A:A,match($A272,DK!G:G,0)),"")</f>
        <v>PF/C</v>
      </c>
      <c r="J272" s="36">
        <f t="array" ref="J272">iferror(index(DK!C:C,match($A272,DK!G:G,0)),"")</f>
        <v>5700</v>
      </c>
      <c r="K272" s="28">
        <f t="array" ref="K272">iferror(if(or(H272=0,H272=""),"",(H272/index(DK!C:C,match(A272,DK!G:G,0))*1000)),"")</f>
        <v>4.83660066</v>
      </c>
      <c r="L272" s="28">
        <f t="array" ref="L272">iferror(if(or(H272="",H272=0),"",((H272^sqrt(3))/index(DK!C:C,match(A272,DK!G:G,0)))*100),"")</f>
        <v>5.482735034</v>
      </c>
      <c r="M272" s="34">
        <f t="shared" si="3"/>
        <v>27.73189393</v>
      </c>
      <c r="N272" s="35" t="str">
        <f t="array" ref="N272">iferror(index(FD!B:B,match($A272,FD!Q:Q,0)),"")</f>
        <v>C</v>
      </c>
      <c r="O272" s="36">
        <f t="array" ref="O272">iferror(index(FD!H:H,match($A272,FD!Q:Q,0)),"")</f>
        <v>5700</v>
      </c>
      <c r="P272" s="28">
        <f t="array" ref="P272">iferror(if(or(M272=0,M272=""),"",(M272/index(FD!H:H,match(A272,FD!Q:Q,0))*1000)),"")</f>
        <v>4.865244549</v>
      </c>
      <c r="Q272" s="37">
        <f t="array" ref="Q272">iferror(if(or(M272="",M272=0),"",((M272^sqrt(3))/index(FD!H:H,match(A272,FD!Q:Q,0)))*100),"")</f>
        <v>5.539097444</v>
      </c>
      <c r="R272" s="38">
        <f t="shared" si="4"/>
        <v>10.2502856</v>
      </c>
      <c r="S272" s="39">
        <f t="array" ref="S272">if(R272="","", if(index(Index_of_Stuff!J:J,match(B272,Index_of_Stuff!F:F,0))&gt;0,(D272-index(Index_of_Stuff!J:J,match(B272,Index_of_Stuff!F:F,0)))*(R272/index(Index_of_Stuff!I:I,match(B272,Index_of_Stuff!F:F,0))),(D272/index(Index_of_Stuff!I:I,match(B272,Index_of_Stuff!F:F,0)))*R272))</f>
        <v>10.59245778</v>
      </c>
      <c r="T272" s="40">
        <f t="array" ref="T272">if(or($F272=0,$F272=""),"", iferror(index(EPS!B:B,match($A272,EPS!$A:$A,0)),index(Ghosts!B:B,match($A272,Ghosts!$A:$A,0)))*($S272/(($F272/48)*$D272)/$E272))</f>
        <v>0.08853552126</v>
      </c>
      <c r="U272" s="40">
        <f t="array" ref="U272">if(or($F272=0,$F272=""),"", iferror(index(EPS!D:D,match($A272,EPS!$A:$A,0)),index(Ghosts!D:D,match($A272,Ghosts!$A:$A,0)))*($S272/(($F272/48)*$D272)/$E272))</f>
        <v>0.008001449691</v>
      </c>
      <c r="V272" s="40">
        <f t="array" ref="V272">if(or($F272=0,$F272=""),"", iferror(index(EPS!F:F,match($A272,EPS!$A:$A,0)),index(Ghosts!F:F,match($A272,Ghosts!$A:$A,0)))*($S272/(($F272/48)*$D272)/$E272))</f>
        <v>0.04187771722</v>
      </c>
      <c r="W272" s="40">
        <f t="array" ref="W272">if(or($F272=0,$F272=""),"", iferror(index(EPS!M:M,match($A272,EPS!$A:$A,0)),index(Ghosts!M:M,match($A272,Ghosts!$A:$A,0)))*($S272/(($F272/48)*$D272)/$E272))</f>
        <v>0.0274335418</v>
      </c>
      <c r="X272" s="39">
        <f t="shared" si="5"/>
        <v>11.53084194</v>
      </c>
      <c r="Y272" s="41">
        <f t="array" ref="Y272">if(or(F272=0,F272=""),"",((iferror(index(EPS!H:H,match(A272,EPS!A:A,0)),index(Ghosts!H:H,match(A272,Ghosts!A:A,0)))*1.25)+(iferror(index(EPS!I:I,match(A272,EPS!A:A,0)),index(Ghosts!I:I,match(A272,Ghosts!A:A,0)))*1.25)+(iferror(index(EPS!J:J,match(A272,EPS!A:A,0)),index(Ghosts!J:J,match(A272,Ghosts!A:A,0)))*1.5)+(iferror(index(EPS!K:K,match(A272,EPS!A:A,0)),index(Ghosts!K:K,match(A272,Ghosts!A:A,0)))*2)+(iferror(index(EPS!L:L,match(A272,EPS!A:A,0)),index(Ghosts!L:L,match(A272,Ghosts!A:A,0)))*2))*D272*(F272/48))</f>
        <v>16.03778182</v>
      </c>
      <c r="Z272" s="41">
        <f t="shared" si="6"/>
        <v>10.65491922</v>
      </c>
      <c r="AA272" s="41">
        <f t="array" ref="AA272">if(or(F272=0,F272=""),"",((iferror(index(EPS!H:H,match(A272,EPS!A:A,0)),index(Ghosts!H:H,match(A272,Ghosts!A:A,0)))*1.2)+(iferror(index(EPS!I:I,match(A272,EPS!A:A,0)),index(Ghosts!I:I,match(A272,Ghosts!A:A,0)))*1.2)+(iferror(index(EPS!J:J,match(A272,EPS!A:A,0)),index(Ghosts!J:J,match(A272,Ghosts!A:A,0)))*1.5)+(iferror(index(EPS!K:K,match(A272,EPS!A:A,0)),index(Ghosts!K:K,match(A272,Ghosts!A:A,0)))*3)+(iferror(index(EPS!L:L,match(A272,EPS!A:A,0)),index(Ghosts!L:L,match(A272,Ghosts!A:A,0)))*3))*D272*(F272/48))</f>
        <v>17.07697471</v>
      </c>
      <c r="AB272" s="42">
        <f t="shared" ref="AB272:AF272" si="276">if(iferror(search(AB$1,$I272),0)&gt;0,1,0)</f>
        <v>0</v>
      </c>
      <c r="AC272" s="42">
        <f t="shared" si="276"/>
        <v>0</v>
      </c>
      <c r="AD272" s="42">
        <f t="shared" si="276"/>
        <v>0</v>
      </c>
      <c r="AE272" s="42">
        <f t="shared" si="276"/>
        <v>1</v>
      </c>
      <c r="AF272" s="42">
        <f t="shared" si="276"/>
        <v>1</v>
      </c>
      <c r="AG272" s="25"/>
      <c r="AH272" s="25"/>
      <c r="AI272" s="25"/>
      <c r="AJ272" s="25"/>
      <c r="AK272" s="25"/>
      <c r="AL272" s="25"/>
    </row>
    <row r="273">
      <c r="A273" s="26" t="s">
        <v>387</v>
      </c>
      <c r="B273" s="25" t="str">
        <f t="array" ref="B273">iferror(index(FD!R:R,match($A273,FD!Q:Q,0)),index(DK!H:H,match($A273,DK!G:G,0)))</f>
        <v>SAS</v>
      </c>
      <c r="C273" s="25" t="str">
        <f t="array" ref="C273">iferror(index(FD!S:S,match($A273,FD!Q:Q,0)),index(DK!I:I,match($A273,DK!G:G,0)))</f>
        <v>LAC</v>
      </c>
      <c r="D273" s="28">
        <f t="array" ref="D273">((index(Pace!$B$2:$B$31,match($B273,Pace!$A$2:$A$31,0))*index(Pace!$B$2:$B$31,match($C273,Pace!$A$2:$A$31,0)))/Pace!$B$32)*1.025</f>
        <v>94.92152003</v>
      </c>
      <c r="E273" s="29">
        <f t="array" ref="E273">if(iferror(match($A273,Ghosts!A:A,0),0)&gt;0,0.18,((index(EPS!P:P,match($A273,EPS!A:A,0))*index(EPS!O:O,match($A273,EPS!A:A,0)))+(0.18*300))/(300+index(EPS!O:O,match($A273,EPS!A:A,0))))</f>
        <v>0.23791939</v>
      </c>
      <c r="F273" s="30">
        <v>24.0</v>
      </c>
      <c r="G273" s="33"/>
      <c r="H273" s="34">
        <f t="shared" si="2"/>
        <v>21.01898743</v>
      </c>
      <c r="I273" s="35" t="str">
        <f t="array" ref="I273">iferror(index(DK!A:A,match($A273,DK!G:G,0)),"")</f>
        <v>SF/PF</v>
      </c>
      <c r="J273" s="36">
        <f t="array" ref="J273">iferror(index(DK!C:C,match($A273,DK!G:G,0)),"")</f>
        <v>5100</v>
      </c>
      <c r="K273" s="28">
        <f t="array" ref="K273">iferror(if(or(H273=0,H273=""),"",(H273/index(DK!C:C,match(A273,DK!G:G,0))*1000)),"")</f>
        <v>4.121370084</v>
      </c>
      <c r="L273" s="28">
        <f t="array" ref="L273">iferror(if(or(H273="",H273=0),"",((H273^sqrt(3))/index(DK!C:C,match(A273,DK!G:G,0)))*100),"")</f>
        <v>3.830545662</v>
      </c>
      <c r="M273" s="34">
        <f t="shared" si="3"/>
        <v>20.752341</v>
      </c>
      <c r="N273" s="35" t="str">
        <f t="array" ref="N273">iferror(index(FD!B:B,match($A273,FD!Q:Q,0)),"")</f>
        <v>SF</v>
      </c>
      <c r="O273" s="36">
        <f t="array" ref="O273">iferror(index(FD!H:H,match($A273,FD!Q:Q,0)),"")</f>
        <v>5200</v>
      </c>
      <c r="P273" s="28">
        <f t="array" ref="P273">iferror(if(or(M273=0,M273=""),"",(M273/index(FD!H:H,match(A273,FD!Q:Q,0))*1000)),"")</f>
        <v>3.990834808</v>
      </c>
      <c r="Q273" s="37">
        <f t="array" ref="Q273">iferror(if(or(M273="",M273=0),"",((M273^sqrt(3))/index(FD!H:H,match(A273,FD!Q:Q,0)))*100),"")</f>
        <v>3.674716014</v>
      </c>
      <c r="R273" s="38">
        <f t="shared" si="4"/>
        <v>11.68384777</v>
      </c>
      <c r="S273" s="39">
        <f t="array" ref="S273">if(R273="","", if(index(Index_of_Stuff!J:J,match(B273,Index_of_Stuff!F:F,0))&gt;0,(D273-index(Index_of_Stuff!J:J,match(B273,Index_of_Stuff!F:F,0)))*(R273/index(Index_of_Stuff!I:I,match(B273,Index_of_Stuff!F:F,0))),(D273/index(Index_of_Stuff!I:I,match(B273,Index_of_Stuff!F:F,0)))*R273))</f>
        <v>12.07387472</v>
      </c>
      <c r="T273" s="40">
        <f t="array" ref="T273">if(or($F273=0,$F273=""),"", iferror(index(EPS!B:B,match($A273,EPS!$A:$A,0)),index(Ghosts!B:B,match($A273,Ghosts!$A:$A,0)))*($S273/(($F273/48)*$D273)/$E273))</f>
        <v>0.08500593875</v>
      </c>
      <c r="U273" s="40">
        <f t="array" ref="U273">if(or($F273=0,$F273=""),"", iferror(index(EPS!D:D,match($A273,EPS!$A:$A,0)),index(Ghosts!D:D,match($A273,Ghosts!$A:$A,0)))*($S273/(($F273/48)*$D273)/$E273))</f>
        <v>0.01368649077</v>
      </c>
      <c r="V273" s="40">
        <f t="array" ref="V273">if(or($F273=0,$F273=""),"", iferror(index(EPS!F:F,match($A273,EPS!$A:$A,0)),index(Ghosts!F:F,match($A273,Ghosts!$A:$A,0)))*($S273/(($F273/48)*$D273)/$E273))</f>
        <v>0.05143126609</v>
      </c>
      <c r="W273" s="40">
        <f t="array" ref="W273">if(or($F273=0,$F273=""),"", iferror(index(EPS!M:M,match($A273,EPS!$A:$A,0)),index(Ghosts!M:M,match($A273,Ghosts!$A:$A,0)))*($S273/(($F273/48)*$D273)/$E273))</f>
        <v>0.0316500099</v>
      </c>
      <c r="X273" s="39">
        <f t="shared" si="5"/>
        <v>12.03229252</v>
      </c>
      <c r="Y273" s="41">
        <f t="array" ref="Y273">if(or(F273=0,F273=""),"",((iferror(index(EPS!H:H,match(A273,EPS!A:A,0)),index(Ghosts!H:H,match(A273,Ghosts!A:A,0)))*1.25)+(iferror(index(EPS!I:I,match(A273,EPS!A:A,0)),index(Ghosts!I:I,match(A273,Ghosts!A:A,0)))*1.25)+(iferror(index(EPS!J:J,match(A273,EPS!A:A,0)),index(Ghosts!J:J,match(A273,Ghosts!A:A,0)))*1.5)+(iferror(index(EPS!K:K,match(A273,EPS!A:A,0)),index(Ghosts!K:K,match(A273,Ghosts!A:A,0)))*2)+(iferror(index(EPS!L:L,match(A273,EPS!A:A,0)),index(Ghosts!L:L,match(A273,Ghosts!A:A,0)))*2))*D273*(F273/48))</f>
        <v>8.986694909</v>
      </c>
      <c r="Z273" s="41">
        <f t="shared" si="6"/>
        <v>10.95644013</v>
      </c>
      <c r="AA273" s="41">
        <f t="array" ref="AA273">if(or(F273=0,F273=""),"",((iferror(index(EPS!H:H,match(A273,EPS!A:A,0)),index(Ghosts!H:H,match(A273,Ghosts!A:A,0)))*1.2)+(iferror(index(EPS!I:I,match(A273,EPS!A:A,0)),index(Ghosts!I:I,match(A273,Ghosts!A:A,0)))*1.2)+(iferror(index(EPS!J:J,match(A273,EPS!A:A,0)),index(Ghosts!J:J,match(A273,Ghosts!A:A,0)))*1.5)+(iferror(index(EPS!K:K,match(A273,EPS!A:A,0)),index(Ghosts!K:K,match(A273,Ghosts!A:A,0)))*3)+(iferror(index(EPS!L:L,match(A273,EPS!A:A,0)),index(Ghosts!L:L,match(A273,Ghosts!A:A,0)))*3))*D273*(F273/48))</f>
        <v>9.795900867</v>
      </c>
      <c r="AB273" s="42">
        <f t="shared" ref="AB273:AF273" si="277">if(iferror(search(AB$1,$I273),0)&gt;0,1,0)</f>
        <v>0</v>
      </c>
      <c r="AC273" s="42">
        <f t="shared" si="277"/>
        <v>0</v>
      </c>
      <c r="AD273" s="42">
        <f t="shared" si="277"/>
        <v>1</v>
      </c>
      <c r="AE273" s="42">
        <f t="shared" si="277"/>
        <v>1</v>
      </c>
      <c r="AF273" s="42">
        <f t="shared" si="277"/>
        <v>0</v>
      </c>
      <c r="AG273" s="25"/>
      <c r="AH273" s="25"/>
      <c r="AI273" s="25"/>
      <c r="AJ273" s="25"/>
      <c r="AK273" s="25"/>
      <c r="AL273" s="25"/>
    </row>
    <row r="274">
      <c r="A274" s="26" t="s">
        <v>384</v>
      </c>
      <c r="B274" s="25" t="str">
        <f t="array" ref="B274">iferror(index(FD!R:R,match($A274,FD!Q:Q,0)),index(DK!H:H,match($A274,DK!G:G,0)))</f>
        <v>SAS</v>
      </c>
      <c r="C274" s="25" t="str">
        <f t="array" ref="C274">iferror(index(FD!S:S,match($A274,FD!Q:Q,0)),index(DK!I:I,match($A274,DK!G:G,0)))</f>
        <v>LAC</v>
      </c>
      <c r="D274" s="28">
        <f t="array" ref="D274">((index(Pace!$B$2:$B$31,match($B274,Pace!$A$2:$A$31,0))*index(Pace!$B$2:$B$31,match($C274,Pace!$A$2:$A$31,0)))/Pace!$B$32)*1.025</f>
        <v>94.92152003</v>
      </c>
      <c r="E274" s="29">
        <f t="array" ref="E274">if(iferror(match($A274,Ghosts!A:A,0),0)&gt;0,0.18,((index(EPS!P:P,match($A274,EPS!A:A,0))*index(EPS!O:O,match($A274,EPS!A:A,0)))+(0.18*300))/(300+index(EPS!O:O,match($A274,EPS!A:A,0))))</f>
        <v>0.1982155963</v>
      </c>
      <c r="F274" s="30">
        <v>23.0</v>
      </c>
      <c r="G274" s="33"/>
      <c r="H274" s="34">
        <f t="shared" si="2"/>
        <v>22.0278591</v>
      </c>
      <c r="I274" s="35" t="str">
        <f t="array" ref="I274">iferror(index(DK!A:A,match($A274,DK!G:G,0)),"")</f>
        <v>PG</v>
      </c>
      <c r="J274" s="36">
        <f t="array" ref="J274">iferror(index(DK!C:C,match($A274,DK!G:G,0)),"")</f>
        <v>5000</v>
      </c>
      <c r="K274" s="28">
        <f t="array" ref="K274">iferror(if(or(H274=0,H274=""),"",(H274/index(DK!C:C,match(A274,DK!G:G,0))*1000)),"")</f>
        <v>4.40557182</v>
      </c>
      <c r="L274" s="28">
        <f t="array" ref="L274">iferror(if(or(H274="",H274=0),"",((H274^sqrt(3))/index(DK!C:C,match(A274,DK!G:G,0)))*100),"")</f>
        <v>4.237661228</v>
      </c>
      <c r="M274" s="34">
        <f t="shared" si="3"/>
        <v>21.88671293</v>
      </c>
      <c r="N274" s="35" t="str">
        <f t="array" ref="N274">iferror(index(FD!B:B,match($A274,FD!Q:Q,0)),"")</f>
        <v>PG</v>
      </c>
      <c r="O274" s="36">
        <f t="array" ref="O274">iferror(index(FD!H:H,match($A274,FD!Q:Q,0)),"")</f>
        <v>4100</v>
      </c>
      <c r="P274" s="28">
        <f t="array" ref="P274">iferror(if(or(M274=0,M274=""),"",(M274/index(FD!H:H,match(A274,FD!Q:Q,0))*1000)),"")</f>
        <v>5.338222666</v>
      </c>
      <c r="Q274" s="37">
        <f t="array" ref="Q274">iferror(if(or(M274="",M274=0),"",((M274^sqrt(3))/index(FD!H:H,match(A274,FD!Q:Q,0)))*100),"")</f>
        <v>5.110659335</v>
      </c>
      <c r="R274" s="38">
        <f t="shared" si="4"/>
        <v>9.001018312</v>
      </c>
      <c r="S274" s="39">
        <f t="array" ref="S274">if(R274="","", if(index(Index_of_Stuff!J:J,match(B274,Index_of_Stuff!F:F,0))&gt;0,(D274-index(Index_of_Stuff!J:J,match(B274,Index_of_Stuff!F:F,0)))*(R274/index(Index_of_Stuff!I:I,match(B274,Index_of_Stuff!F:F,0))),(D274/index(Index_of_Stuff!I:I,match(B274,Index_of_Stuff!F:F,0)))*R274))</f>
        <v>9.301487799</v>
      </c>
      <c r="T274" s="40">
        <f t="array" ref="T274">if(or($F274=0,$F274=""),"", iferror(index(EPS!B:B,match($A274,EPS!$A:$A,0)),index(Ghosts!B:B,match($A274,Ghosts!$A:$A,0)))*($S274/(($F274/48)*$D274)/$E274))</f>
        <v>0.07170478188</v>
      </c>
      <c r="U274" s="40">
        <f t="array" ref="U274">if(or($F274=0,$F274=""),"", iferror(index(EPS!D:D,match($A274,EPS!$A:$A,0)),index(Ghosts!D:D,match($A274,Ghosts!$A:$A,0)))*($S274/(($F274/48)*$D274)/$E274))</f>
        <v>0.009491856019</v>
      </c>
      <c r="V274" s="40">
        <f t="array" ref="V274">if(or($F274=0,$F274=""),"", iferror(index(EPS!F:F,match($A274,EPS!$A:$A,0)),index(Ghosts!F:F,match($A274,Ghosts!$A:$A,0)))*($S274/(($F274/48)*$D274)/$E274))</f>
        <v>0.04044356043</v>
      </c>
      <c r="W274" s="40">
        <f t="array" ref="W274">if(or($F274=0,$F274=""),"", iferror(index(EPS!M:M,match($A274,EPS!$A:$A,0)),index(Ghosts!M:M,match($A274,Ghosts!$A:$A,0)))*($S274/(($F274/48)*$D274)/$E274))</f>
        <v>0.04828465888</v>
      </c>
      <c r="X274" s="39">
        <f t="shared" si="5"/>
        <v>8.77518344</v>
      </c>
      <c r="Y274" s="41">
        <f t="array" ref="Y274">if(or(F274=0,F274=""),"",((iferror(index(EPS!H:H,match(A274,EPS!A:A,0)),index(Ghosts!H:H,match(A274,Ghosts!A:A,0)))*1.25)+(iferror(index(EPS!I:I,match(A274,EPS!A:A,0)),index(Ghosts!I:I,match(A274,Ghosts!A:A,0)))*1.25)+(iferror(index(EPS!J:J,match(A274,EPS!A:A,0)),index(Ghosts!J:J,match(A274,Ghosts!A:A,0)))*1.5)+(iferror(index(EPS!K:K,match(A274,EPS!A:A,0)),index(Ghosts!K:K,match(A274,Ghosts!A:A,0)))*2)+(iferror(index(EPS!L:L,match(A274,EPS!A:A,0)),index(Ghosts!L:L,match(A274,Ghosts!A:A,0)))*2))*D274*(F274/48))</f>
        <v>13.25267566</v>
      </c>
      <c r="Z274" s="41">
        <f t="shared" si="6"/>
        <v>7.461252229</v>
      </c>
      <c r="AA274" s="41">
        <f t="array" ref="AA274">if(or(F274=0,F274=""),"",((iferror(index(EPS!H:H,match(A274,EPS!A:A,0)),index(Ghosts!H:H,match(A274,Ghosts!A:A,0)))*1.2)+(iferror(index(EPS!I:I,match(A274,EPS!A:A,0)),index(Ghosts!I:I,match(A274,Ghosts!A:A,0)))*1.2)+(iferror(index(EPS!J:J,match(A274,EPS!A:A,0)),index(Ghosts!J:J,match(A274,Ghosts!A:A,0)))*1.5)+(iferror(index(EPS!K:K,match(A274,EPS!A:A,0)),index(Ghosts!K:K,match(A274,Ghosts!A:A,0)))*3)+(iferror(index(EPS!L:L,match(A274,EPS!A:A,0)),index(Ghosts!L:L,match(A274,Ghosts!A:A,0)))*3))*D274*(F274/48))</f>
        <v>14.4254607</v>
      </c>
      <c r="AB274" s="42">
        <f t="shared" ref="AB274:AF274" si="278">if(iferror(search(AB$1,$I274),0)&gt;0,1,0)</f>
        <v>1</v>
      </c>
      <c r="AC274" s="42">
        <f t="shared" si="278"/>
        <v>0</v>
      </c>
      <c r="AD274" s="42">
        <f t="shared" si="278"/>
        <v>0</v>
      </c>
      <c r="AE274" s="42">
        <f t="shared" si="278"/>
        <v>0</v>
      </c>
      <c r="AF274" s="42">
        <f t="shared" si="278"/>
        <v>0</v>
      </c>
      <c r="AG274" s="25"/>
      <c r="AH274" s="25"/>
      <c r="AI274" s="25"/>
      <c r="AJ274" s="25"/>
      <c r="AK274" s="25"/>
      <c r="AL274" s="25"/>
    </row>
    <row r="275">
      <c r="A275" s="26" t="s">
        <v>388</v>
      </c>
      <c r="B275" s="25" t="str">
        <f t="array" ref="B275">iferror(index(FD!R:R,match($A275,FD!Q:Q,0)),index(DK!H:H,match($A275,DK!G:G,0)))</f>
        <v>SAS</v>
      </c>
      <c r="C275" s="25" t="str">
        <f t="array" ref="C275">iferror(index(FD!S:S,match($A275,FD!Q:Q,0)),index(DK!I:I,match($A275,DK!G:G,0)))</f>
        <v>LAC</v>
      </c>
      <c r="D275" s="28">
        <f t="array" ref="D275">((index(Pace!$B$2:$B$31,match($B275,Pace!$A$2:$A$31,0))*index(Pace!$B$2:$B$31,match($C275,Pace!$A$2:$A$31,0)))/Pace!$B$32)*1.025</f>
        <v>94.92152003</v>
      </c>
      <c r="E275" s="29">
        <f t="array" ref="E275">if(iferror(match($A275,Ghosts!A:A,0),0)&gt;0,0.18,((index(EPS!P:P,match($A275,EPS!A:A,0))*index(EPS!O:O,match($A275,EPS!A:A,0)))+(0.18*300))/(300+index(EPS!O:O,match($A275,EPS!A:A,0))))</f>
        <v>0.2021342317</v>
      </c>
      <c r="F275" s="30">
        <v>20.0</v>
      </c>
      <c r="G275" s="33"/>
      <c r="H275" s="34">
        <f t="shared" si="2"/>
        <v>16.86722957</v>
      </c>
      <c r="I275" s="35" t="str">
        <f t="array" ref="I275">iferror(index(DK!A:A,match($A275,DK!G:G,0)),"")</f>
        <v>SG/SF</v>
      </c>
      <c r="J275" s="36">
        <f t="array" ref="J275">iferror(index(DK!C:C,match($A275,DK!G:G,0)),"")</f>
        <v>3600</v>
      </c>
      <c r="K275" s="28">
        <f t="array" ref="K275">iferror(if(or(H275=0,H275=""),"",(H275/index(DK!C:C,match(A275,DK!G:G,0))*1000)),"")</f>
        <v>4.685341548</v>
      </c>
      <c r="L275" s="28">
        <f t="array" ref="L275">iferror(if(or(H275="",H275=0),"",((H275^sqrt(3))/index(DK!C:C,match(A275,DK!G:G,0)))*100),"")</f>
        <v>3.70680404</v>
      </c>
      <c r="M275" s="34">
        <f t="shared" si="3"/>
        <v>16.54783349</v>
      </c>
      <c r="N275" s="35" t="str">
        <f t="array" ref="N275">iferror(index(FD!B:B,match($A275,FD!Q:Q,0)),"")</f>
        <v>SG</v>
      </c>
      <c r="O275" s="36">
        <f t="array" ref="O275">iferror(index(FD!H:H,match($A275,FD!Q:Q,0)),"")</f>
        <v>4100</v>
      </c>
      <c r="P275" s="28">
        <f t="array" ref="P275">iferror(if(or(M275=0,M275=""),"",(M275/index(FD!H:H,match(A275,FD!Q:Q,0))*1000)),"")</f>
        <v>4.036056949</v>
      </c>
      <c r="Q275" s="37">
        <f t="array" ref="Q275">iferror(if(or(M275="",M275=0),"",((M275^sqrt(3))/index(FD!H:H,match(A275,FD!Q:Q,0)))*100),"")</f>
        <v>3.148746683</v>
      </c>
      <c r="R275" s="38">
        <f t="shared" si="4"/>
        <v>8.009907615</v>
      </c>
      <c r="S275" s="39">
        <f t="array" ref="S275">if(R275="","", if(index(Index_of_Stuff!J:J,match(B275,Index_of_Stuff!F:F,0))&gt;0,(D275-index(Index_of_Stuff!J:J,match(B275,Index_of_Stuff!F:F,0)))*(R275/index(Index_of_Stuff!I:I,match(B275,Index_of_Stuff!F:F,0))),(D275/index(Index_of_Stuff!I:I,match(B275,Index_of_Stuff!F:F,0)))*R275))</f>
        <v>8.277292121</v>
      </c>
      <c r="T275" s="40">
        <f t="array" ref="T275">if(or($F275=0,$F275=""),"", iferror(index(EPS!B:B,match($A275,EPS!$A:$A,0)),index(Ghosts!B:B,match($A275,Ghosts!$A:$A,0)))*($S275/(($F275/48)*$D275)/$E275))</f>
        <v>0.04338194256</v>
      </c>
      <c r="U275" s="40">
        <f t="array" ref="U275">if(or($F275=0,$F275=""),"", iferror(index(EPS!D:D,match($A275,EPS!$A:$A,0)),index(Ghosts!D:D,match($A275,Ghosts!$A:$A,0)))*($S275/(($F275/48)*$D275)/$E275))</f>
        <v>0.02505591909</v>
      </c>
      <c r="V275" s="40">
        <f t="array" ref="V275">if(or($F275=0,$F275=""),"", iferror(index(EPS!F:F,match($A275,EPS!$A:$A,0)),index(Ghosts!F:F,match($A275,Ghosts!$A:$A,0)))*($S275/(($F275/48)*$D275)/$E275))</f>
        <v>0.03892985776</v>
      </c>
      <c r="W275" s="40">
        <f t="array" ref="W275">if(or($F275=0,$F275=""),"", iferror(index(EPS!M:M,match($A275,EPS!$A:$A,0)),index(Ghosts!M:M,match($A275,Ghosts!$A:$A,0)))*($S275/(($F275/48)*$D275)/$E275))</f>
        <v>0.0332353307</v>
      </c>
      <c r="X275" s="39">
        <f t="shared" si="5"/>
        <v>7.782449092</v>
      </c>
      <c r="Y275" s="41">
        <f t="array" ref="Y275">if(or(F275=0,F275=""),"",((iferror(index(EPS!H:H,match(A275,EPS!A:A,0)),index(Ghosts!H:H,match(A275,Ghosts!A:A,0)))*1.25)+(iferror(index(EPS!I:I,match(A275,EPS!A:A,0)),index(Ghosts!I:I,match(A275,Ghosts!A:A,0)))*1.25)+(iferror(index(EPS!J:J,match(A275,EPS!A:A,0)),index(Ghosts!J:J,match(A275,Ghosts!A:A,0)))*1.5)+(iferror(index(EPS!K:K,match(A275,EPS!A:A,0)),index(Ghosts!K:K,match(A275,Ghosts!A:A,0)))*2)+(iferror(index(EPS!L:L,match(A275,EPS!A:A,0)),index(Ghosts!L:L,match(A275,Ghosts!A:A,0)))*2))*D275*(F275/48))</f>
        <v>9.08478048</v>
      </c>
      <c r="Z275" s="41">
        <f t="shared" si="6"/>
        <v>6.629721168</v>
      </c>
      <c r="AA275" s="41">
        <f t="array" ref="AA275">if(or(F275=0,F275=""),"",((iferror(index(EPS!H:H,match(A275,EPS!A:A,0)),index(Ghosts!H:H,match(A275,Ghosts!A:A,0)))*1.2)+(iferror(index(EPS!I:I,match(A275,EPS!A:A,0)),index(Ghosts!I:I,match(A275,Ghosts!A:A,0)))*1.2)+(iferror(index(EPS!J:J,match(A275,EPS!A:A,0)),index(Ghosts!J:J,match(A275,Ghosts!A:A,0)))*1.5)+(iferror(index(EPS!K:K,match(A275,EPS!A:A,0)),index(Ghosts!K:K,match(A275,Ghosts!A:A,0)))*3)+(iferror(index(EPS!L:L,match(A275,EPS!A:A,0)),index(Ghosts!L:L,match(A275,Ghosts!A:A,0)))*3))*D275*(F275/48))</f>
        <v>9.918112324</v>
      </c>
      <c r="AB275" s="42">
        <f t="shared" ref="AB275:AF275" si="279">if(iferror(search(AB$1,$I275),0)&gt;0,1,0)</f>
        <v>0</v>
      </c>
      <c r="AC275" s="42">
        <f t="shared" si="279"/>
        <v>1</v>
      </c>
      <c r="AD275" s="42">
        <f t="shared" si="279"/>
        <v>1</v>
      </c>
      <c r="AE275" s="42">
        <f t="shared" si="279"/>
        <v>0</v>
      </c>
      <c r="AF275" s="42">
        <f t="shared" si="279"/>
        <v>0</v>
      </c>
      <c r="AG275" s="25"/>
      <c r="AH275" s="25"/>
      <c r="AI275" s="25"/>
      <c r="AJ275" s="25"/>
      <c r="AK275" s="25"/>
      <c r="AL275" s="25"/>
    </row>
    <row r="276">
      <c r="A276" s="26" t="s">
        <v>390</v>
      </c>
      <c r="B276" s="25" t="str">
        <f t="array" ref="B276">iferror(index(FD!R:R,match($A276,FD!Q:Q,0)),index(DK!H:H,match($A276,DK!G:G,0)))</f>
        <v>SAS</v>
      </c>
      <c r="C276" s="25" t="str">
        <f t="array" ref="C276">iferror(index(FD!S:S,match($A276,FD!Q:Q,0)),index(DK!I:I,match($A276,DK!G:G,0)))</f>
        <v>LAC</v>
      </c>
      <c r="D276" s="28">
        <f t="array" ref="D276">((index(Pace!$B$2:$B$31,match($B276,Pace!$A$2:$A$31,0))*index(Pace!$B$2:$B$31,match($C276,Pace!$A$2:$A$31,0)))/Pace!$B$32)*1.025</f>
        <v>94.92152003</v>
      </c>
      <c r="E276" s="29">
        <f t="array" ref="E276">if(iferror(match($A276,Ghosts!A:A,0),0)&gt;0,0.18,((index(EPS!P:P,match($A276,EPS!A:A,0))*index(EPS!O:O,match($A276,EPS!A:A,0)))+(0.18*300))/(300+index(EPS!O:O,match($A276,EPS!A:A,0))))</f>
        <v>0.1579269103</v>
      </c>
      <c r="F276" s="30">
        <v>15.0</v>
      </c>
      <c r="G276" s="33"/>
      <c r="H276" s="34">
        <f t="shared" si="2"/>
        <v>11.16483754</v>
      </c>
      <c r="I276" s="35" t="str">
        <f t="array" ref="I276">iferror(index(DK!A:A,match($A276,DK!G:G,0)),"")</f>
        <v>SG</v>
      </c>
      <c r="J276" s="36">
        <f t="array" ref="J276">iferror(index(DK!C:C,match($A276,DK!G:G,0)),"")</f>
        <v>3500</v>
      </c>
      <c r="K276" s="28">
        <f t="array" ref="K276">iferror(if(or(H276=0,H276=""),"",(H276/index(DK!C:C,match(A276,DK!G:G,0))*1000)),"")</f>
        <v>3.189953583</v>
      </c>
      <c r="L276" s="28">
        <f t="array" ref="L276">iferror(if(or(H276="",H276=0),"",((H276^sqrt(3))/index(DK!C:C,match(A276,DK!G:G,0)))*100),"")</f>
        <v>1.865802047</v>
      </c>
      <c r="M276" s="34">
        <f t="shared" si="3"/>
        <v>10.93985905</v>
      </c>
      <c r="N276" s="35" t="str">
        <f t="array" ref="N276">iferror(index(FD!B:B,match($A276,FD!Q:Q,0)),"")</f>
        <v>SG</v>
      </c>
      <c r="O276" s="36">
        <f t="array" ref="O276">iferror(index(FD!H:H,match($A276,FD!Q:Q,0)),"")</f>
        <v>3200</v>
      </c>
      <c r="P276" s="28">
        <f t="array" ref="P276">iferror(if(or(M276=0,M276=""),"",(M276/index(FD!H:H,match(A276,FD!Q:Q,0))*1000)),"")</f>
        <v>3.418705954</v>
      </c>
      <c r="Q276" s="37">
        <f t="array" ref="Q276">iferror(if(or(M276="",M276=0),"",((M276^sqrt(3))/index(FD!H:H,match(A276,FD!Q:Q,0)))*100),"")</f>
        <v>1.970022208</v>
      </c>
      <c r="R276" s="38">
        <f t="shared" si="4"/>
        <v>4.510513065</v>
      </c>
      <c r="S276" s="39">
        <f t="array" ref="S276">if(R276="","", if(index(Index_of_Stuff!J:J,match(B276,Index_of_Stuff!F:F,0))&gt;0,(D276-index(Index_of_Stuff!J:J,match(B276,Index_of_Stuff!F:F,0)))*(R276/index(Index_of_Stuff!I:I,match(B276,Index_of_Stuff!F:F,0))),(D276/index(Index_of_Stuff!I:I,match(B276,Index_of_Stuff!F:F,0)))*R276))</f>
        <v>4.661081756</v>
      </c>
      <c r="T276" s="40">
        <f t="array" ref="T276">if(or($F276=0,$F276=""),"", iferror(index(EPS!B:B,match($A276,EPS!$A:$A,0)),index(Ghosts!B:B,match($A276,Ghosts!$A:$A,0)))*($S276/(($F276/48)*$D276)/$E276))</f>
        <v>0.04517225059</v>
      </c>
      <c r="U276" s="40">
        <f t="array" ref="U276">if(or($F276=0,$F276=""),"", iferror(index(EPS!D:D,match($A276,EPS!$A:$A,0)),index(Ghosts!D:D,match($A276,Ghosts!$A:$A,0)))*($S276/(($F276/48)*$D276)/$E276))</f>
        <v>0.02676505597</v>
      </c>
      <c r="V276" s="40">
        <f t="array" ref="V276">if(or($F276=0,$F276=""),"", iferror(index(EPS!F:F,match($A276,EPS!$A:$A,0)),index(Ghosts!F:F,match($A276,Ghosts!$A:$A,0)))*($S276/(($F276/48)*$D276)/$E276))</f>
        <v>0.03382943877</v>
      </c>
      <c r="W276" s="40">
        <f t="array" ref="W276">if(or($F276=0,$F276=""),"", iferror(index(EPS!M:M,match($A276,EPS!$A:$A,0)),index(Ghosts!M:M,match($A276,Ghosts!$A:$A,0)))*($S276/(($F276/48)*$D276)/$E276))</f>
        <v>0.03492392061</v>
      </c>
      <c r="X276" s="39">
        <f t="shared" si="5"/>
        <v>5.944153938</v>
      </c>
      <c r="Y276" s="41">
        <f t="array" ref="Y276">if(or(F276=0,F276=""),"",((iferror(index(EPS!H:H,match(A276,EPS!A:A,0)),index(Ghosts!H:H,match(A276,Ghosts!A:A,0)))*1.25)+(iferror(index(EPS!I:I,match(A276,EPS!A:A,0)),index(Ghosts!I:I,match(A276,Ghosts!A:A,0)))*1.25)+(iferror(index(EPS!J:J,match(A276,EPS!A:A,0)),index(Ghosts!J:J,match(A276,Ghosts!A:A,0)))*1.5)+(iferror(index(EPS!K:K,match(A276,EPS!A:A,0)),index(Ghosts!K:K,match(A276,Ghosts!A:A,0)))*2)+(iferror(index(EPS!L:L,match(A276,EPS!A:A,0)),index(Ghosts!L:L,match(A276,Ghosts!A:A,0)))*2))*D276*(F276/48))</f>
        <v>5.220683602</v>
      </c>
      <c r="Z276" s="41">
        <f t="shared" si="6"/>
        <v>5.029214652</v>
      </c>
      <c r="AA276" s="41">
        <f t="array" ref="AA276">if(or(F276=0,F276=""),"",((iferror(index(EPS!H:H,match(A276,EPS!A:A,0)),index(Ghosts!H:H,match(A276,Ghosts!A:A,0)))*1.2)+(iferror(index(EPS!I:I,match(A276,EPS!A:A,0)),index(Ghosts!I:I,match(A276,Ghosts!A:A,0)))*1.2)+(iferror(index(EPS!J:J,match(A276,EPS!A:A,0)),index(Ghosts!J:J,match(A276,Ghosts!A:A,0)))*1.5)+(iferror(index(EPS!K:K,match(A276,EPS!A:A,0)),index(Ghosts!K:K,match(A276,Ghosts!A:A,0)))*3)+(iferror(index(EPS!L:L,match(A276,EPS!A:A,0)),index(Ghosts!L:L,match(A276,Ghosts!A:A,0)))*3))*D276*(F276/48))</f>
        <v>5.910644401</v>
      </c>
      <c r="AB276" s="42">
        <f t="shared" ref="AB276:AF276" si="280">if(iferror(search(AB$1,$I276),0)&gt;0,1,0)</f>
        <v>0</v>
      </c>
      <c r="AC276" s="42">
        <f t="shared" si="280"/>
        <v>1</v>
      </c>
      <c r="AD276" s="42">
        <f t="shared" si="280"/>
        <v>0</v>
      </c>
      <c r="AE276" s="42">
        <f t="shared" si="280"/>
        <v>0</v>
      </c>
      <c r="AF276" s="42">
        <f t="shared" si="280"/>
        <v>0</v>
      </c>
      <c r="AG276" s="25"/>
      <c r="AH276" s="25"/>
      <c r="AI276" s="25"/>
      <c r="AJ276" s="25"/>
      <c r="AK276" s="25"/>
      <c r="AL276" s="25"/>
    </row>
    <row r="277">
      <c r="A277" s="26" t="s">
        <v>389</v>
      </c>
      <c r="B277" s="25" t="str">
        <f t="array" ref="B277">iferror(index(FD!R:R,match($A277,FD!Q:Q,0)),index(DK!H:H,match($A277,DK!G:G,0)))</f>
        <v>SAS</v>
      </c>
      <c r="C277" s="25" t="str">
        <f t="array" ref="C277">iferror(index(FD!S:S,match($A277,FD!Q:Q,0)),index(DK!I:I,match($A277,DK!G:G,0)))</f>
        <v>LAC</v>
      </c>
      <c r="D277" s="28">
        <f t="array" ref="D277">((index(Pace!$B$2:$B$31,match($B277,Pace!$A$2:$A$31,0))*index(Pace!$B$2:$B$31,match($C277,Pace!$A$2:$A$31,0)))/Pace!$B$32)*1.025</f>
        <v>94.92152003</v>
      </c>
      <c r="E277" s="29">
        <f t="array" ref="E277">if(iferror(match($A277,Ghosts!A:A,0),0)&gt;0,0.18,((index(EPS!P:P,match($A277,EPS!A:A,0))*index(EPS!O:O,match($A277,EPS!A:A,0)))+(0.18*300))/(300+index(EPS!O:O,match($A277,EPS!A:A,0))))</f>
        <v>0.1723904382</v>
      </c>
      <c r="F277" s="30">
        <v>14.0</v>
      </c>
      <c r="G277" s="33"/>
      <c r="H277" s="34">
        <f t="shared" si="2"/>
        <v>10.48982495</v>
      </c>
      <c r="I277" s="35" t="str">
        <f t="array" ref="I277">iferror(index(DK!A:A,match($A277,DK!G:G,0)),"")</f>
        <v>PG/SG</v>
      </c>
      <c r="J277" s="36">
        <f t="array" ref="J277">iferror(index(DK!C:C,match($A277,DK!G:G,0)),"")</f>
        <v>3400</v>
      </c>
      <c r="K277" s="28">
        <f t="array" ref="K277">iferror(if(or(H277=0,H277=""),"",(H277/index(DK!C:C,match(A277,DK!G:G,0))*1000)),"")</f>
        <v>3.085242633</v>
      </c>
      <c r="L277" s="28">
        <f t="array" ref="L277">iferror(if(or(H277="",H277=0),"",((H277^sqrt(3))/index(DK!C:C,match(A277,DK!G:G,0)))*100),"")</f>
        <v>1.724024921</v>
      </c>
      <c r="M277" s="34">
        <f t="shared" si="3"/>
        <v>10.11384207</v>
      </c>
      <c r="N277" s="35" t="str">
        <f t="array" ref="N277">iferror(index(FD!B:B,match($A277,FD!Q:Q,0)),"")</f>
        <v>SG</v>
      </c>
      <c r="O277" s="36">
        <f t="array" ref="O277">iferror(index(FD!H:H,match($A277,FD!Q:Q,0)),"")</f>
        <v>3400</v>
      </c>
      <c r="P277" s="28">
        <f t="array" ref="P277">iferror(if(or(M277=0,M277=""),"",(M277/index(FD!H:H,match(A277,FD!Q:Q,0))*1000)),"")</f>
        <v>2.974659433</v>
      </c>
      <c r="Q277" s="37">
        <f t="array" ref="Q277">iferror(if(or(M277="",M277=0),"",((M277^sqrt(3))/index(FD!H:H,match(A277,FD!Q:Q,0)))*100),"")</f>
        <v>1.618404</v>
      </c>
      <c r="R277" s="38">
        <f t="shared" si="4"/>
        <v>4.655571961</v>
      </c>
      <c r="S277" s="39">
        <f t="array" ref="S277">if(R277="","", if(index(Index_of_Stuff!J:J,match(B277,Index_of_Stuff!F:F,0))&gt;0,(D277-index(Index_of_Stuff!J:J,match(B277,Index_of_Stuff!F:F,0)))*(R277/index(Index_of_Stuff!I:I,match(B277,Index_of_Stuff!F:F,0))),(D277/index(Index_of_Stuff!I:I,match(B277,Index_of_Stuff!F:F,0)))*R277))</f>
        <v>4.810982968</v>
      </c>
      <c r="T277" s="40">
        <f t="array" ref="T277">if(or($F277=0,$F277=""),"", iferror(index(EPS!B:B,match($A277,EPS!$A:$A,0)),index(Ghosts!B:B,match($A277,Ghosts!$A:$A,0)))*($S277/(($F277/48)*$D277)/$E277))</f>
        <v>0.05211463571</v>
      </c>
      <c r="U277" s="40">
        <f t="array" ref="U277">if(or($F277=0,$F277=""),"", iferror(index(EPS!D:D,match($A277,EPS!$A:$A,0)),index(Ghosts!D:D,match($A277,Ghosts!$A:$A,0)))*($S277/(($F277/48)*$D277)/$E277))</f>
        <v>0.02832536293</v>
      </c>
      <c r="V277" s="40">
        <f t="array" ref="V277">if(or($F277=0,$F277=""),"", iferror(index(EPS!F:F,match($A277,EPS!$A:$A,0)),index(Ghosts!F:F,match($A277,Ghosts!$A:$A,0)))*($S277/(($F277/48)*$D277)/$E277))</f>
        <v>0.02802295692</v>
      </c>
      <c r="W277" s="40">
        <f t="array" ref="W277">if(or($F277=0,$F277=""),"", iferror(index(EPS!M:M,match($A277,EPS!$A:$A,0)),index(Ghosts!M:M,match($A277,Ghosts!$A:$A,0)))*($S277/(($F277/48)*$D277)/$E277))</f>
        <v>0.02459568881</v>
      </c>
      <c r="X277" s="39">
        <f t="shared" si="5"/>
        <v>6.065691107</v>
      </c>
      <c r="Y277" s="41">
        <f t="array" ref="Y277">if(or(F277=0,F277=""),"",((iferror(index(EPS!H:H,match(A277,EPS!A:A,0)),index(Ghosts!H:H,match(A277,Ghosts!A:A,0)))*1.25)+(iferror(index(EPS!I:I,match(A277,EPS!A:A,0)),index(Ghosts!I:I,match(A277,Ghosts!A:A,0)))*1.25)+(iferror(index(EPS!J:J,match(A277,EPS!A:A,0)),index(Ghosts!J:J,match(A277,Ghosts!A:A,0)))*1.5)+(iferror(index(EPS!K:K,match(A277,EPS!A:A,0)),index(Ghosts!K:K,match(A277,Ghosts!A:A,0)))*2)+(iferror(index(EPS!L:L,match(A277,EPS!A:A,0)),index(Ghosts!L:L,match(A277,Ghosts!A:A,0)))*2))*D277*(F277/48))</f>
        <v>4.424133846</v>
      </c>
      <c r="Z277" s="41">
        <f t="shared" si="6"/>
        <v>5.333119717</v>
      </c>
      <c r="AA277" s="41">
        <f t="array" ref="AA277">if(or(F277=0,F277=""),"",((iferror(index(EPS!H:H,match(A277,EPS!A:A,0)),index(Ghosts!H:H,match(A277,Ghosts!A:A,0)))*1.2)+(iferror(index(EPS!I:I,match(A277,EPS!A:A,0)),index(Ghosts!I:I,match(A277,Ghosts!A:A,0)))*1.2)+(iferror(index(EPS!J:J,match(A277,EPS!A:A,0)),index(Ghosts!J:J,match(A277,Ghosts!A:A,0)))*1.5)+(iferror(index(EPS!K:K,match(A277,EPS!A:A,0)),index(Ghosts!K:K,match(A277,Ghosts!A:A,0)))*3)+(iferror(index(EPS!L:L,match(A277,EPS!A:A,0)),index(Ghosts!L:L,match(A277,Ghosts!A:A,0)))*3))*D277*(F277/48))</f>
        <v>4.780722356</v>
      </c>
      <c r="AB277" s="42">
        <f t="shared" ref="AB277:AF277" si="281">if(iferror(search(AB$1,$I277),0)&gt;0,1,0)</f>
        <v>1</v>
      </c>
      <c r="AC277" s="42">
        <f t="shared" si="281"/>
        <v>1</v>
      </c>
      <c r="AD277" s="42">
        <f t="shared" si="281"/>
        <v>0</v>
      </c>
      <c r="AE277" s="42">
        <f t="shared" si="281"/>
        <v>0</v>
      </c>
      <c r="AF277" s="42">
        <f t="shared" si="281"/>
        <v>0</v>
      </c>
      <c r="AG277" s="25"/>
      <c r="AH277" s="25"/>
      <c r="AI277" s="25"/>
      <c r="AJ277" s="25"/>
      <c r="AK277" s="25"/>
      <c r="AL277" s="25"/>
    </row>
    <row r="278">
      <c r="A278" s="26" t="s">
        <v>392</v>
      </c>
      <c r="B278" s="25" t="str">
        <f t="array" ref="B278">iferror(index(FD!R:R,match($A278,FD!Q:Q,0)),index(DK!H:H,match($A278,DK!G:G,0)))</f>
        <v>SAS</v>
      </c>
      <c r="C278" s="25" t="str">
        <f t="array" ref="C278">iferror(index(FD!S:S,match($A278,FD!Q:Q,0)),index(DK!I:I,match($A278,DK!G:G,0)))</f>
        <v>LAC</v>
      </c>
      <c r="D278" s="28">
        <f t="array" ref="D278">((index(Pace!$B$2:$B$31,match($B278,Pace!$A$2:$A$31,0))*index(Pace!$B$2:$B$31,match($C278,Pace!$A$2:$A$31,0)))/Pace!$B$32)*1.025</f>
        <v>94.92152003</v>
      </c>
      <c r="E278" s="29">
        <f t="array" ref="E278">if(iferror(match($A278,Ghosts!A:A,0),0)&gt;0,0.18,((index(EPS!P:P,match($A278,EPS!A:A,0))*index(EPS!O:O,match($A278,EPS!A:A,0)))+(0.18*300))/(300+index(EPS!O:O,match($A278,EPS!A:A,0))))</f>
        <v>0.1627548209</v>
      </c>
      <c r="F278" s="30">
        <v>5.0</v>
      </c>
      <c r="G278" s="33"/>
      <c r="H278" s="34">
        <f t="shared" si="2"/>
        <v>4.500543686</v>
      </c>
      <c r="I278" s="35" t="str">
        <f t="array" ref="I278">iferror(index(DK!A:A,match($A278,DK!G:G,0)),"")</f>
        <v>SF/PF</v>
      </c>
      <c r="J278" s="36">
        <f t="array" ref="J278">iferror(index(DK!C:C,match($A278,DK!G:G,0)),"")</f>
        <v>3000</v>
      </c>
      <c r="K278" s="28">
        <f t="array" ref="K278">iferror(if(or(H278=0,H278=""),"",(H278/index(DK!C:C,match(A278,DK!G:G,0))*1000)),"")</f>
        <v>1.500181229</v>
      </c>
      <c r="L278" s="28">
        <f t="array" ref="L278">iferror(if(or(H278="",H278=0),"",((H278^sqrt(3))/index(DK!C:C,match(A278,DK!G:G,0)))*100),"")</f>
        <v>0.4511977075</v>
      </c>
      <c r="M278" s="34">
        <f t="shared" si="3"/>
        <v>4.481630799</v>
      </c>
      <c r="N278" s="35" t="str">
        <f t="array" ref="N278">iferror(index(FD!B:B,match($A278,FD!Q:Q,0)),"")</f>
        <v>PF</v>
      </c>
      <c r="O278" s="36">
        <f t="array" ref="O278">iferror(index(FD!H:H,match($A278,FD!Q:Q,0)),"")</f>
        <v>3000</v>
      </c>
      <c r="P278" s="28">
        <f t="array" ref="P278">iferror(if(or(M278=0,M278=""),"",(M278/index(FD!H:H,match(A278,FD!Q:Q,0))*1000)),"")</f>
        <v>1.493876933</v>
      </c>
      <c r="Q278" s="37">
        <f t="array" ref="Q278">iferror(if(or(M278="",M278=0),"",((M278^sqrt(3))/index(FD!H:H,match(A278,FD!Q:Q,0)))*100),"")</f>
        <v>0.4479186308</v>
      </c>
      <c r="R278" s="38">
        <f t="shared" si="4"/>
        <v>1.556214561</v>
      </c>
      <c r="S278" s="39">
        <f t="array" ref="S278">if(R278="","", if(index(Index_of_Stuff!J:J,match(B278,Index_of_Stuff!F:F,0))&gt;0,(D278-index(Index_of_Stuff!J:J,match(B278,Index_of_Stuff!F:F,0)))*(R278/index(Index_of_Stuff!I:I,match(B278,Index_of_Stuff!F:F,0))),(D278/index(Index_of_Stuff!I:I,match(B278,Index_of_Stuff!F:F,0)))*R278))</f>
        <v>1.608163682</v>
      </c>
      <c r="T278" s="40">
        <f t="array" ref="T278">if(or($F278=0,$F278=""),"", iferror(index(EPS!B:B,match($A278,EPS!$A:$A,0)),index(Ghosts!B:B,match($A278,Ghosts!$A:$A,0)))*($S278/(($F278/48)*$D278)/$E278))</f>
        <v>0.04007258049</v>
      </c>
      <c r="U278" s="40">
        <f t="array" ref="U278">if(or($F278=0,$F278=""),"", iferror(index(EPS!D:D,match($A278,EPS!$A:$A,0)),index(Ghosts!D:D,match($A278,Ghosts!$A:$A,0)))*($S278/(($F278/48)*$D278)/$E278))</f>
        <v>0.03887340103</v>
      </c>
      <c r="V278" s="40">
        <f t="array" ref="V278">if(or($F278=0,$F278=""),"", iferror(index(EPS!F:F,match($A278,EPS!$A:$A,0)),index(Ghosts!F:F,match($A278,Ghosts!$A:$A,0)))*($S278/(($F278/48)*$D278)/$E278))</f>
        <v>0.0265818115</v>
      </c>
      <c r="W278" s="40">
        <f t="array" ref="W278">if(or($F278=0,$F278=""),"", iferror(index(EPS!M:M,match($A278,EPS!$A:$A,0)),index(Ghosts!M:M,match($A278,Ghosts!$A:$A,0)))*($S278/(($F278/48)*$D278)/$E278))</f>
        <v>0.02608215339</v>
      </c>
      <c r="X278" s="39">
        <f t="shared" si="5"/>
        <v>2.271618306</v>
      </c>
      <c r="Y278" s="41">
        <f t="array" ref="Y278">if(or(F278=0,F278=""),"",((iferror(index(EPS!H:H,match(A278,EPS!A:A,0)),index(Ghosts!H:H,match(A278,Ghosts!A:A,0)))*1.25)+(iferror(index(EPS!I:I,match(A278,EPS!A:A,0)),index(Ghosts!I:I,match(A278,Ghosts!A:A,0)))*1.25)+(iferror(index(EPS!J:J,match(A278,EPS!A:A,0)),index(Ghosts!J:J,match(A278,Ghosts!A:A,0)))*1.5)+(iferror(index(EPS!K:K,match(A278,EPS!A:A,0)),index(Ghosts!K:K,match(A278,Ghosts!A:A,0)))*2)+(iferror(index(EPS!L:L,match(A278,EPS!A:A,0)),index(Ghosts!L:L,match(A278,Ghosts!A:A,0)))*2))*D278*(F278/48))</f>
        <v>2.228925381</v>
      </c>
      <c r="Z278" s="41">
        <f t="shared" si="6"/>
        <v>1.950489141</v>
      </c>
      <c r="AA278" s="41">
        <f t="array" ref="AA278">if(or(F278=0,F278=""),"",((iferror(index(EPS!H:H,match(A278,EPS!A:A,0)),index(Ghosts!H:H,match(A278,Ghosts!A:A,0)))*1.2)+(iferror(index(EPS!I:I,match(A278,EPS!A:A,0)),index(Ghosts!I:I,match(A278,Ghosts!A:A,0)))*1.2)+(iferror(index(EPS!J:J,match(A278,EPS!A:A,0)),index(Ghosts!J:J,match(A278,Ghosts!A:A,0)))*1.5)+(iferror(index(EPS!K:K,match(A278,EPS!A:A,0)),index(Ghosts!K:K,match(A278,Ghosts!A:A,0)))*3)+(iferror(index(EPS!L:L,match(A278,EPS!A:A,0)),index(Ghosts!L:L,match(A278,Ghosts!A:A,0)))*3))*D278*(F278/48))</f>
        <v>2.531141658</v>
      </c>
      <c r="AB278" s="42">
        <f t="shared" ref="AB278:AF278" si="282">if(iferror(search(AB$1,$I278),0)&gt;0,1,0)</f>
        <v>0</v>
      </c>
      <c r="AC278" s="42">
        <f t="shared" si="282"/>
        <v>0</v>
      </c>
      <c r="AD278" s="42">
        <f t="shared" si="282"/>
        <v>1</v>
      </c>
      <c r="AE278" s="42">
        <f t="shared" si="282"/>
        <v>1</v>
      </c>
      <c r="AF278" s="42">
        <f t="shared" si="282"/>
        <v>0</v>
      </c>
      <c r="AG278" s="25"/>
      <c r="AH278" s="25"/>
      <c r="AI278" s="25"/>
      <c r="AJ278" s="25"/>
      <c r="AK278" s="25"/>
      <c r="AL278" s="25"/>
    </row>
    <row r="279">
      <c r="A279" s="26" t="s">
        <v>391</v>
      </c>
      <c r="B279" s="25" t="str">
        <f t="array" ref="B279">iferror(index(FD!R:R,match($A279,FD!Q:Q,0)),index(DK!H:H,match($A279,DK!G:G,0)))</f>
        <v>SAS</v>
      </c>
      <c r="C279" s="25" t="str">
        <f t="array" ref="C279">iferror(index(FD!S:S,match($A279,FD!Q:Q,0)),index(DK!I:I,match($A279,DK!G:G,0)))</f>
        <v>LAC</v>
      </c>
      <c r="D279" s="28">
        <f t="array" ref="D279">((index(Pace!$B$2:$B$31,match($B279,Pace!$A$2:$A$31,0))*index(Pace!$B$2:$B$31,match($C279,Pace!$A$2:$A$31,0)))/Pace!$B$32)*1.025</f>
        <v>94.92152003</v>
      </c>
      <c r="E279" s="29">
        <f t="array" ref="E279">if(iferror(match($A279,Ghosts!A:A,0),0)&gt;0,0.18,((index(EPS!P:P,match($A279,EPS!A:A,0))*index(EPS!O:O,match($A279,EPS!A:A,0)))+(0.18*300))/(300+index(EPS!O:O,match($A279,EPS!A:A,0))))</f>
        <v>0.1599170594</v>
      </c>
      <c r="F279" s="30">
        <v>0.0</v>
      </c>
      <c r="G279" s="33"/>
      <c r="H279" s="34" t="str">
        <f t="shared" si="2"/>
        <v/>
      </c>
      <c r="I279" s="35" t="str">
        <f t="array" ref="I279">iferror(index(DK!A:A,match($A279,DK!G:G,0)),"")</f>
        <v>SG/SF</v>
      </c>
      <c r="J279" s="36">
        <f t="array" ref="J279">iferror(index(DK!C:C,match($A279,DK!G:G,0)),"")</f>
        <v>3000</v>
      </c>
      <c r="K279" s="28" t="str">
        <f t="array" ref="K279">iferror(if(or(H279=0,H279=""),"",(H279/index(DK!C:C,match(A279,DK!G:G,0))*1000)),"")</f>
        <v/>
      </c>
      <c r="L279" s="28" t="str">
        <f t="array" ref="L279">iferror(if(or(H279="",H279=0),"",((H279^sqrt(3))/index(DK!C:C,match(A279,DK!G:G,0)))*100),"")</f>
        <v/>
      </c>
      <c r="M279" s="34" t="str">
        <f t="shared" si="3"/>
        <v/>
      </c>
      <c r="N279" s="35" t="str">
        <f t="array" ref="N279">iferror(index(FD!B:B,match($A279,FD!Q:Q,0)),"")</f>
        <v>SG</v>
      </c>
      <c r="O279" s="36">
        <f t="array" ref="O279">iferror(index(FD!H:H,match($A279,FD!Q:Q,0)),"")</f>
        <v>3000</v>
      </c>
      <c r="P279" s="28" t="str">
        <f t="array" ref="P279">iferror(if(or(M279=0,M279=""),"",(M279/index(FD!H:H,match(A279,FD!Q:Q,0))*1000)),"")</f>
        <v/>
      </c>
      <c r="Q279" s="37" t="str">
        <f t="array" ref="Q279">iferror(if(or(M279="",M279=0),"",((M279^sqrt(3))/index(FD!H:H,match(A279,FD!Q:Q,0)))*100),"")</f>
        <v/>
      </c>
      <c r="R279" s="38" t="str">
        <f t="shared" si="4"/>
        <v/>
      </c>
      <c r="S279" s="39" t="str">
        <f t="array" ref="S279">if(R279="","", if(index(Index_of_Stuff!J:J,match(B279,Index_of_Stuff!F:F,0))&gt;0,(D279-index(Index_of_Stuff!J:J,match(B279,Index_of_Stuff!F:F,0)))*(R279/index(Index_of_Stuff!I:I,match(B279,Index_of_Stuff!F:F,0))),(D279/index(Index_of_Stuff!I:I,match(B279,Index_of_Stuff!F:F,0)))*R279))</f>
        <v/>
      </c>
      <c r="T279" s="40" t="str">
        <f t="array" ref="T279">if(or($F279=0,$F279=""),"", iferror(index(EPS!B:B,match($A279,EPS!$A:$A,0)),index(Ghosts!B:B,match($A279,Ghosts!$A:$A,0)))*($S279/(($F279/48)*$D279)/$E279))</f>
        <v/>
      </c>
      <c r="U279" s="40" t="str">
        <f t="array" ref="U279">if(or($F279=0,$F279=""),"", iferror(index(EPS!D:D,match($A279,EPS!$A:$A,0)),index(Ghosts!D:D,match($A279,Ghosts!$A:$A,0)))*($S279/(($F279/48)*$D279)/$E279))</f>
        <v/>
      </c>
      <c r="V279" s="40" t="str">
        <f t="array" ref="V279">if(or($F279=0,$F279=""),"", iferror(index(EPS!F:F,match($A279,EPS!$A:$A,0)),index(Ghosts!F:F,match($A279,Ghosts!$A:$A,0)))*($S279/(($F279/48)*$D279)/$E279))</f>
        <v/>
      </c>
      <c r="W279" s="40" t="str">
        <f t="array" ref="W279">if(or($F279=0,$F279=""),"", iferror(index(EPS!M:M,match($A279,EPS!$A:$A,0)),index(Ghosts!M:M,match($A279,Ghosts!$A:$A,0)))*($S279/(($F279/48)*$D279)/$E279))</f>
        <v/>
      </c>
      <c r="X279" s="39" t="str">
        <f t="shared" si="5"/>
        <v/>
      </c>
      <c r="Y279" s="41" t="str">
        <f t="array" ref="Y279">if(or(F279=0,F279=""),"",((iferror(index(EPS!H:H,match(A279,EPS!A:A,0)),index(Ghosts!H:H,match(A279,Ghosts!A:A,0)))*1.25)+(iferror(index(EPS!I:I,match(A279,EPS!A:A,0)),index(Ghosts!I:I,match(A279,Ghosts!A:A,0)))*1.25)+(iferror(index(EPS!J:J,match(A279,EPS!A:A,0)),index(Ghosts!J:J,match(A279,Ghosts!A:A,0)))*1.5)+(iferror(index(EPS!K:K,match(A279,EPS!A:A,0)),index(Ghosts!K:K,match(A279,Ghosts!A:A,0)))*2)+(iferror(index(EPS!L:L,match(A279,EPS!A:A,0)),index(Ghosts!L:L,match(A279,Ghosts!A:A,0)))*2))*D279*(F279/48))</f>
        <v/>
      </c>
      <c r="Z279" s="41" t="str">
        <f t="shared" si="6"/>
        <v/>
      </c>
      <c r="AA279" s="41" t="str">
        <f t="array" ref="AA279">if(or(F279=0,F279=""),"",((iferror(index(EPS!H:H,match(A279,EPS!A:A,0)),index(Ghosts!H:H,match(A279,Ghosts!A:A,0)))*1.2)+(iferror(index(EPS!I:I,match(A279,EPS!A:A,0)),index(Ghosts!I:I,match(A279,Ghosts!A:A,0)))*1.2)+(iferror(index(EPS!J:J,match(A279,EPS!A:A,0)),index(Ghosts!J:J,match(A279,Ghosts!A:A,0)))*1.5)+(iferror(index(EPS!K:K,match(A279,EPS!A:A,0)),index(Ghosts!K:K,match(A279,Ghosts!A:A,0)))*3)+(iferror(index(EPS!L:L,match(A279,EPS!A:A,0)),index(Ghosts!L:L,match(A279,Ghosts!A:A,0)))*3))*D279*(F279/48))</f>
        <v/>
      </c>
      <c r="AB279" s="42">
        <f t="shared" ref="AB279:AF279" si="283">if(iferror(search(AB$1,$I279),0)&gt;0,1,0)</f>
        <v>0</v>
      </c>
      <c r="AC279" s="42">
        <f t="shared" si="283"/>
        <v>1</v>
      </c>
      <c r="AD279" s="42">
        <f t="shared" si="283"/>
        <v>1</v>
      </c>
      <c r="AE279" s="42">
        <f t="shared" si="283"/>
        <v>0</v>
      </c>
      <c r="AF279" s="42">
        <f t="shared" si="283"/>
        <v>0</v>
      </c>
      <c r="AG279" s="25"/>
      <c r="AH279" s="25"/>
      <c r="AI279" s="25"/>
      <c r="AJ279" s="25"/>
      <c r="AK279" s="25"/>
      <c r="AL279" s="25"/>
    </row>
    <row r="280">
      <c r="A280" s="26" t="s">
        <v>393</v>
      </c>
      <c r="B280" s="25" t="str">
        <f t="array" ref="B280">iferror(index(FD!R:R,match($A280,FD!Q:Q,0)),index(DK!H:H,match($A280,DK!G:G,0)))</f>
        <v>SAS</v>
      </c>
      <c r="C280" s="25" t="str">
        <f t="array" ref="C280">iferror(index(FD!S:S,match($A280,FD!Q:Q,0)),index(DK!I:I,match($A280,DK!G:G,0)))</f>
        <v>LAC</v>
      </c>
      <c r="D280" s="28">
        <f t="array" ref="D280">((index(Pace!$B$2:$B$31,match($B280,Pace!$A$2:$A$31,0))*index(Pace!$B$2:$B$31,match($C280,Pace!$A$2:$A$31,0)))/Pace!$B$32)*1.025</f>
        <v>94.92152003</v>
      </c>
      <c r="E280" s="29">
        <f t="array" ref="E280">if(iferror(match($A280,Ghosts!A:A,0),0)&gt;0,0.18,((index(EPS!P:P,match($A280,EPS!A:A,0))*index(EPS!O:O,match($A280,EPS!A:A,0)))+(0.18*300))/(300+index(EPS!O:O,match($A280,EPS!A:A,0))))</f>
        <v>0.1700526316</v>
      </c>
      <c r="F280" s="30">
        <v>0.0</v>
      </c>
      <c r="G280" s="33"/>
      <c r="H280" s="34" t="str">
        <f t="shared" si="2"/>
        <v/>
      </c>
      <c r="I280" s="35" t="str">
        <f t="array" ref="I280">iferror(index(DK!A:A,match($A280,DK!G:G,0)),"")</f>
        <v>PG/SG</v>
      </c>
      <c r="J280" s="36">
        <f t="array" ref="J280">iferror(index(DK!C:C,match($A280,DK!G:G,0)),"")</f>
        <v>3000</v>
      </c>
      <c r="K280" s="28" t="str">
        <f t="array" ref="K280">iferror(if(or(H280=0,H280=""),"",(H280/index(DK!C:C,match(A280,DK!G:G,0))*1000)),"")</f>
        <v/>
      </c>
      <c r="L280" s="28" t="str">
        <f t="array" ref="L280">iferror(if(or(H280="",H280=0),"",((H280^sqrt(3))/index(DK!C:C,match(A280,DK!G:G,0)))*100),"")</f>
        <v/>
      </c>
      <c r="M280" s="34" t="str">
        <f t="shared" si="3"/>
        <v/>
      </c>
      <c r="N280" s="35" t="str">
        <f t="array" ref="N280">iferror(index(FD!B:B,match($A280,FD!Q:Q,0)),"")</f>
        <v>PG</v>
      </c>
      <c r="O280" s="36">
        <f t="array" ref="O280">iferror(index(FD!H:H,match($A280,FD!Q:Q,0)),"")</f>
        <v>3000</v>
      </c>
      <c r="P280" s="28" t="str">
        <f t="array" ref="P280">iferror(if(or(M280=0,M280=""),"",(M280/index(FD!H:H,match(A280,FD!Q:Q,0))*1000)),"")</f>
        <v/>
      </c>
      <c r="Q280" s="37" t="str">
        <f t="array" ref="Q280">iferror(if(or(M280="",M280=0),"",((M280^sqrt(3))/index(FD!H:H,match(A280,FD!Q:Q,0)))*100),"")</f>
        <v/>
      </c>
      <c r="R280" s="38" t="str">
        <f t="shared" si="4"/>
        <v/>
      </c>
      <c r="S280" s="39" t="str">
        <f t="array" ref="S280">if(R280="","", if(index(Index_of_Stuff!J:J,match(B280,Index_of_Stuff!F:F,0))&gt;0,(D280-index(Index_of_Stuff!J:J,match(B280,Index_of_Stuff!F:F,0)))*(R280/index(Index_of_Stuff!I:I,match(B280,Index_of_Stuff!F:F,0))),(D280/index(Index_of_Stuff!I:I,match(B280,Index_of_Stuff!F:F,0)))*R280))</f>
        <v/>
      </c>
      <c r="T280" s="40" t="str">
        <f t="array" ref="T280">if(or($F280=0,$F280=""),"", iferror(index(EPS!B:B,match($A280,EPS!$A:$A,0)),index(Ghosts!B:B,match($A280,Ghosts!$A:$A,0)))*($S280/(($F280/48)*$D280)/$E280))</f>
        <v/>
      </c>
      <c r="U280" s="40" t="str">
        <f t="array" ref="U280">if(or($F280=0,$F280=""),"", iferror(index(EPS!D:D,match($A280,EPS!$A:$A,0)),index(Ghosts!D:D,match($A280,Ghosts!$A:$A,0)))*($S280/(($F280/48)*$D280)/$E280))</f>
        <v/>
      </c>
      <c r="V280" s="40" t="str">
        <f t="array" ref="V280">if(or($F280=0,$F280=""),"", iferror(index(EPS!F:F,match($A280,EPS!$A:$A,0)),index(Ghosts!F:F,match($A280,Ghosts!$A:$A,0)))*($S280/(($F280/48)*$D280)/$E280))</f>
        <v/>
      </c>
      <c r="W280" s="40" t="str">
        <f t="array" ref="W280">if(or($F280=0,$F280=""),"", iferror(index(EPS!M:M,match($A280,EPS!$A:$A,0)),index(Ghosts!M:M,match($A280,Ghosts!$A:$A,0)))*($S280/(($F280/48)*$D280)/$E280))</f>
        <v/>
      </c>
      <c r="X280" s="39" t="str">
        <f t="shared" si="5"/>
        <v/>
      </c>
      <c r="Y280" s="41" t="str">
        <f t="array" ref="Y280">if(or(F280=0,F280=""),"",((iferror(index(EPS!H:H,match(A280,EPS!A:A,0)),index(Ghosts!H:H,match(A280,Ghosts!A:A,0)))*1.25)+(iferror(index(EPS!I:I,match(A280,EPS!A:A,0)),index(Ghosts!I:I,match(A280,Ghosts!A:A,0)))*1.25)+(iferror(index(EPS!J:J,match(A280,EPS!A:A,0)),index(Ghosts!J:J,match(A280,Ghosts!A:A,0)))*1.5)+(iferror(index(EPS!K:K,match(A280,EPS!A:A,0)),index(Ghosts!K:K,match(A280,Ghosts!A:A,0)))*2)+(iferror(index(EPS!L:L,match(A280,EPS!A:A,0)),index(Ghosts!L:L,match(A280,Ghosts!A:A,0)))*2))*D280*(F280/48))</f>
        <v/>
      </c>
      <c r="Z280" s="41" t="str">
        <f t="shared" si="6"/>
        <v/>
      </c>
      <c r="AA280" s="41" t="str">
        <f t="array" ref="AA280">if(or(F280=0,F280=""),"",((iferror(index(EPS!H:H,match(A280,EPS!A:A,0)),index(Ghosts!H:H,match(A280,Ghosts!A:A,0)))*1.2)+(iferror(index(EPS!I:I,match(A280,EPS!A:A,0)),index(Ghosts!I:I,match(A280,Ghosts!A:A,0)))*1.2)+(iferror(index(EPS!J:J,match(A280,EPS!A:A,0)),index(Ghosts!J:J,match(A280,Ghosts!A:A,0)))*1.5)+(iferror(index(EPS!K:K,match(A280,EPS!A:A,0)),index(Ghosts!K:K,match(A280,Ghosts!A:A,0)))*3)+(iferror(index(EPS!L:L,match(A280,EPS!A:A,0)),index(Ghosts!L:L,match(A280,Ghosts!A:A,0)))*3))*D280*(F280/48))</f>
        <v/>
      </c>
      <c r="AB280" s="42">
        <f t="shared" ref="AB280:AF280" si="284">if(iferror(search(AB$1,$I280),0)&gt;0,1,0)</f>
        <v>1</v>
      </c>
      <c r="AC280" s="42">
        <f t="shared" si="284"/>
        <v>1</v>
      </c>
      <c r="AD280" s="42">
        <f t="shared" si="284"/>
        <v>0</v>
      </c>
      <c r="AE280" s="42">
        <f t="shared" si="284"/>
        <v>0</v>
      </c>
      <c r="AF280" s="42">
        <f t="shared" si="284"/>
        <v>0</v>
      </c>
      <c r="AG280" s="25"/>
      <c r="AH280" s="25"/>
      <c r="AI280" s="25"/>
      <c r="AJ280" s="25"/>
      <c r="AK280" s="25"/>
      <c r="AL280" s="25"/>
    </row>
    <row r="281">
      <c r="A281" s="26" t="s">
        <v>394</v>
      </c>
      <c r="B281" s="25" t="str">
        <f t="array" ref="B281">iferror(index(FD!R:R,match($A281,FD!Q:Q,0)),index(DK!H:H,match($A281,DK!G:G,0)))</f>
        <v>SAS</v>
      </c>
      <c r="C281" s="25" t="str">
        <f t="array" ref="C281">iferror(index(FD!S:S,match($A281,FD!Q:Q,0)),index(DK!I:I,match($A281,DK!G:G,0)))</f>
        <v>LAC</v>
      </c>
      <c r="D281" s="28">
        <f t="array" ref="D281">((index(Pace!$B$2:$B$31,match($B281,Pace!$A$2:$A$31,0))*index(Pace!$B$2:$B$31,match($C281,Pace!$A$2:$A$31,0)))/Pace!$B$32)*1.025</f>
        <v>94.92152003</v>
      </c>
      <c r="E281" s="29">
        <f t="array" ref="E281">if(iferror(match($A281,Ghosts!A:A,0),0)&gt;0,0.18,((index(EPS!P:P,match($A281,EPS!A:A,0))*index(EPS!O:O,match($A281,EPS!A:A,0)))+(0.18*300))/(300+index(EPS!O:O,match($A281,EPS!A:A,0))))</f>
        <v>0.1983837209</v>
      </c>
      <c r="F281" s="30">
        <v>0.0</v>
      </c>
      <c r="G281" s="33"/>
      <c r="H281" s="34" t="str">
        <f t="shared" si="2"/>
        <v/>
      </c>
      <c r="I281" s="35" t="str">
        <f t="array" ref="I281">iferror(index(DK!A:A,match($A281,DK!G:G,0)),"")</f>
        <v>PF/C</v>
      </c>
      <c r="J281" s="36">
        <f t="array" ref="J281">iferror(index(DK!C:C,match($A281,DK!G:G,0)),"")</f>
        <v>3000</v>
      </c>
      <c r="K281" s="28" t="str">
        <f t="array" ref="K281">iferror(if(or(H281=0,H281=""),"",(H281/index(DK!C:C,match(A281,DK!G:G,0))*1000)),"")</f>
        <v/>
      </c>
      <c r="L281" s="28" t="str">
        <f t="array" ref="L281">iferror(if(or(H281="",H281=0),"",((H281^sqrt(3))/index(DK!C:C,match(A281,DK!G:G,0)))*100),"")</f>
        <v/>
      </c>
      <c r="M281" s="34" t="str">
        <f t="shared" si="3"/>
        <v/>
      </c>
      <c r="N281" s="35" t="str">
        <f t="array" ref="N281">iferror(index(FD!B:B,match($A281,FD!Q:Q,0)),"")</f>
        <v>C</v>
      </c>
      <c r="O281" s="36">
        <f t="array" ref="O281">iferror(index(FD!H:H,match($A281,FD!Q:Q,0)),"")</f>
        <v>3100</v>
      </c>
      <c r="P281" s="28" t="str">
        <f t="array" ref="P281">iferror(if(or(M281=0,M281=""),"",(M281/index(FD!H:H,match(A281,FD!Q:Q,0))*1000)),"")</f>
        <v/>
      </c>
      <c r="Q281" s="37" t="str">
        <f t="array" ref="Q281">iferror(if(or(M281="",M281=0),"",((M281^sqrt(3))/index(FD!H:H,match(A281,FD!Q:Q,0)))*100),"")</f>
        <v/>
      </c>
      <c r="R281" s="38" t="str">
        <f t="shared" si="4"/>
        <v/>
      </c>
      <c r="S281" s="39" t="str">
        <f t="array" ref="S281">if(R281="","", if(index(Index_of_Stuff!J:J,match(B281,Index_of_Stuff!F:F,0))&gt;0,(D281-index(Index_of_Stuff!J:J,match(B281,Index_of_Stuff!F:F,0)))*(R281/index(Index_of_Stuff!I:I,match(B281,Index_of_Stuff!F:F,0))),(D281/index(Index_of_Stuff!I:I,match(B281,Index_of_Stuff!F:F,0)))*R281))</f>
        <v/>
      </c>
      <c r="T281" s="40" t="str">
        <f t="array" ref="T281">if(or($F281=0,$F281=""),"", iferror(index(EPS!B:B,match($A281,EPS!$A:$A,0)),index(Ghosts!B:B,match($A281,Ghosts!$A:$A,0)))*($S281/(($F281/48)*$D281)/$E281))</f>
        <v/>
      </c>
      <c r="U281" s="40" t="str">
        <f t="array" ref="U281">if(or($F281=0,$F281=""),"", iferror(index(EPS!D:D,match($A281,EPS!$A:$A,0)),index(Ghosts!D:D,match($A281,Ghosts!$A:$A,0)))*($S281/(($F281/48)*$D281)/$E281))</f>
        <v/>
      </c>
      <c r="V281" s="40" t="str">
        <f t="array" ref="V281">if(or($F281=0,$F281=""),"", iferror(index(EPS!F:F,match($A281,EPS!$A:$A,0)),index(Ghosts!F:F,match($A281,Ghosts!$A:$A,0)))*($S281/(($F281/48)*$D281)/$E281))</f>
        <v/>
      </c>
      <c r="W281" s="40" t="str">
        <f t="array" ref="W281">if(or($F281=0,$F281=""),"", iferror(index(EPS!M:M,match($A281,EPS!$A:$A,0)),index(Ghosts!M:M,match($A281,Ghosts!$A:$A,0)))*($S281/(($F281/48)*$D281)/$E281))</f>
        <v/>
      </c>
      <c r="X281" s="39" t="str">
        <f t="shared" si="5"/>
        <v/>
      </c>
      <c r="Y281" s="41" t="str">
        <f t="array" ref="Y281">if(or(F281=0,F281=""),"",((iferror(index(EPS!H:H,match(A281,EPS!A:A,0)),index(Ghosts!H:H,match(A281,Ghosts!A:A,0)))*1.25)+(iferror(index(EPS!I:I,match(A281,EPS!A:A,0)),index(Ghosts!I:I,match(A281,Ghosts!A:A,0)))*1.25)+(iferror(index(EPS!J:J,match(A281,EPS!A:A,0)),index(Ghosts!J:J,match(A281,Ghosts!A:A,0)))*1.5)+(iferror(index(EPS!K:K,match(A281,EPS!A:A,0)),index(Ghosts!K:K,match(A281,Ghosts!A:A,0)))*2)+(iferror(index(EPS!L:L,match(A281,EPS!A:A,0)),index(Ghosts!L:L,match(A281,Ghosts!A:A,0)))*2))*D281*(F281/48))</f>
        <v/>
      </c>
      <c r="Z281" s="41" t="str">
        <f t="shared" si="6"/>
        <v/>
      </c>
      <c r="AA281" s="41" t="str">
        <f t="array" ref="AA281">if(or(F281=0,F281=""),"",((iferror(index(EPS!H:H,match(A281,EPS!A:A,0)),index(Ghosts!H:H,match(A281,Ghosts!A:A,0)))*1.2)+(iferror(index(EPS!I:I,match(A281,EPS!A:A,0)),index(Ghosts!I:I,match(A281,Ghosts!A:A,0)))*1.2)+(iferror(index(EPS!J:J,match(A281,EPS!A:A,0)),index(Ghosts!J:J,match(A281,Ghosts!A:A,0)))*1.5)+(iferror(index(EPS!K:K,match(A281,EPS!A:A,0)),index(Ghosts!K:K,match(A281,Ghosts!A:A,0)))*3)+(iferror(index(EPS!L:L,match(A281,EPS!A:A,0)),index(Ghosts!L:L,match(A281,Ghosts!A:A,0)))*3))*D281*(F281/48))</f>
        <v/>
      </c>
      <c r="AB281" s="42">
        <f t="shared" ref="AB281:AF281" si="285">if(iferror(search(AB$1,$I281),0)&gt;0,1,0)</f>
        <v>0</v>
      </c>
      <c r="AC281" s="42">
        <f t="shared" si="285"/>
        <v>0</v>
      </c>
      <c r="AD281" s="42">
        <f t="shared" si="285"/>
        <v>0</v>
      </c>
      <c r="AE281" s="42">
        <f t="shared" si="285"/>
        <v>1</v>
      </c>
      <c r="AF281" s="42">
        <f t="shared" si="285"/>
        <v>1</v>
      </c>
      <c r="AG281" s="25"/>
      <c r="AH281" s="25"/>
      <c r="AI281" s="25"/>
      <c r="AJ281" s="25"/>
      <c r="AK281" s="25"/>
      <c r="AL281" s="25"/>
    </row>
    <row r="282">
      <c r="A282" s="26" t="s">
        <v>395</v>
      </c>
      <c r="B282" s="25" t="str">
        <f t="array" ref="B282">iferror(index(FD!R:R,match($A282,FD!Q:Q,0)),index(DK!H:H,match($A282,DK!G:G,0)))</f>
        <v>SAS</v>
      </c>
      <c r="C282" s="25" t="str">
        <f t="array" ref="C282">iferror(index(FD!S:S,match($A282,FD!Q:Q,0)),index(DK!I:I,match($A282,DK!G:G,0)))</f>
        <v>LAC</v>
      </c>
      <c r="D282" s="28">
        <f t="array" ref="D282">((index(Pace!$B$2:$B$31,match($B282,Pace!$A$2:$A$31,0))*index(Pace!$B$2:$B$31,match($C282,Pace!$A$2:$A$31,0)))/Pace!$B$32)*1.025</f>
        <v>94.92152003</v>
      </c>
      <c r="E282" s="29">
        <f t="array" ref="E282">if(iferror(match($A282,Ghosts!A:A,0),0)&gt;0,0.18,((index(EPS!P:P,match($A282,EPS!A:A,0))*index(EPS!O:O,match($A282,EPS!A:A,0)))+(0.18*300))/(300+index(EPS!O:O,match($A282,EPS!A:A,0))))</f>
        <v>0.3103495146</v>
      </c>
      <c r="F282" s="30">
        <v>0.0</v>
      </c>
      <c r="G282" s="33"/>
      <c r="H282" s="34" t="str">
        <f t="shared" si="2"/>
        <v/>
      </c>
      <c r="I282" s="35" t="str">
        <f t="array" ref="I282">iferror(index(DK!A:A,match($A282,DK!G:G,0)),"")</f>
        <v>SF/PF</v>
      </c>
      <c r="J282" s="36">
        <f t="array" ref="J282">iferror(index(DK!C:C,match($A282,DK!G:G,0)),"")</f>
        <v>8000</v>
      </c>
      <c r="K282" s="28" t="str">
        <f t="array" ref="K282">iferror(if(or(H282=0,H282=""),"",(H282/index(DK!C:C,match(A282,DK!G:G,0))*1000)),"")</f>
        <v/>
      </c>
      <c r="L282" s="28" t="str">
        <f t="array" ref="L282">iferror(if(or(H282="",H282=0),"",((H282^sqrt(3))/index(DK!C:C,match(A282,DK!G:G,0)))*100),"")</f>
        <v/>
      </c>
      <c r="M282" s="34" t="str">
        <f t="shared" si="3"/>
        <v/>
      </c>
      <c r="N282" s="35" t="str">
        <f t="array" ref="N282">iferror(index(FD!B:B,match($A282,FD!Q:Q,0)),"")</f>
        <v>SF</v>
      </c>
      <c r="O282" s="36">
        <f t="array" ref="O282">iferror(index(FD!H:H,match($A282,FD!Q:Q,0)),"")</f>
        <v>8200</v>
      </c>
      <c r="P282" s="28" t="str">
        <f t="array" ref="P282">iferror(if(or(M282=0,M282=""),"",(M282/index(FD!H:H,match(A282,FD!Q:Q,0))*1000)),"")</f>
        <v/>
      </c>
      <c r="Q282" s="37" t="str">
        <f t="array" ref="Q282">iferror(if(or(M282="",M282=0),"",((M282^sqrt(3))/index(FD!H:H,match(A282,FD!Q:Q,0)))*100),"")</f>
        <v/>
      </c>
      <c r="R282" s="38" t="str">
        <f t="shared" si="4"/>
        <v/>
      </c>
      <c r="S282" s="39" t="str">
        <f t="array" ref="S282">if(R282="","", if(index(Index_of_Stuff!J:J,match(B282,Index_of_Stuff!F:F,0))&gt;0,(D282-index(Index_of_Stuff!J:J,match(B282,Index_of_Stuff!F:F,0)))*(R282/index(Index_of_Stuff!I:I,match(B282,Index_of_Stuff!F:F,0))),(D282/index(Index_of_Stuff!I:I,match(B282,Index_of_Stuff!F:F,0)))*R282))</f>
        <v/>
      </c>
      <c r="T282" s="40" t="str">
        <f t="array" ref="T282">if(or($F282=0,$F282=""),"", iferror(index(EPS!B:B,match($A282,EPS!$A:$A,0)),index(Ghosts!B:B,match($A282,Ghosts!$A:$A,0)))*($S282/(($F282/48)*$D282)/$E282))</f>
        <v/>
      </c>
      <c r="U282" s="40" t="str">
        <f t="array" ref="U282">if(or($F282=0,$F282=""),"", iferror(index(EPS!D:D,match($A282,EPS!$A:$A,0)),index(Ghosts!D:D,match($A282,Ghosts!$A:$A,0)))*($S282/(($F282/48)*$D282)/$E282))</f>
        <v/>
      </c>
      <c r="V282" s="40" t="str">
        <f t="array" ref="V282">if(or($F282=0,$F282=""),"", iferror(index(EPS!F:F,match($A282,EPS!$A:$A,0)),index(Ghosts!F:F,match($A282,Ghosts!$A:$A,0)))*($S282/(($F282/48)*$D282)/$E282))</f>
        <v/>
      </c>
      <c r="W282" s="40" t="str">
        <f t="array" ref="W282">if(or($F282=0,$F282=""),"", iferror(index(EPS!M:M,match($A282,EPS!$A:$A,0)),index(Ghosts!M:M,match($A282,Ghosts!$A:$A,0)))*($S282/(($F282/48)*$D282)/$E282))</f>
        <v/>
      </c>
      <c r="X282" s="39" t="str">
        <f t="shared" si="5"/>
        <v/>
      </c>
      <c r="Y282" s="41" t="str">
        <f t="array" ref="Y282">if(or(F282=0,F282=""),"",((iferror(index(EPS!H:H,match(A282,EPS!A:A,0)),index(Ghosts!H:H,match(A282,Ghosts!A:A,0)))*1.25)+(iferror(index(EPS!I:I,match(A282,EPS!A:A,0)),index(Ghosts!I:I,match(A282,Ghosts!A:A,0)))*1.25)+(iferror(index(EPS!J:J,match(A282,EPS!A:A,0)),index(Ghosts!J:J,match(A282,Ghosts!A:A,0)))*1.5)+(iferror(index(EPS!K:K,match(A282,EPS!A:A,0)),index(Ghosts!K:K,match(A282,Ghosts!A:A,0)))*2)+(iferror(index(EPS!L:L,match(A282,EPS!A:A,0)),index(Ghosts!L:L,match(A282,Ghosts!A:A,0)))*2))*D282*(F282/48))</f>
        <v/>
      </c>
      <c r="Z282" s="41" t="str">
        <f t="shared" si="6"/>
        <v/>
      </c>
      <c r="AA282" s="41" t="str">
        <f t="array" ref="AA282">if(or(F282=0,F282=""),"",((iferror(index(EPS!H:H,match(A282,EPS!A:A,0)),index(Ghosts!H:H,match(A282,Ghosts!A:A,0)))*1.2)+(iferror(index(EPS!I:I,match(A282,EPS!A:A,0)),index(Ghosts!I:I,match(A282,Ghosts!A:A,0)))*1.2)+(iferror(index(EPS!J:J,match(A282,EPS!A:A,0)),index(Ghosts!J:J,match(A282,Ghosts!A:A,0)))*1.5)+(iferror(index(EPS!K:K,match(A282,EPS!A:A,0)),index(Ghosts!K:K,match(A282,Ghosts!A:A,0)))*3)+(iferror(index(EPS!L:L,match(A282,EPS!A:A,0)),index(Ghosts!L:L,match(A282,Ghosts!A:A,0)))*3))*D282*(F282/48))</f>
        <v/>
      </c>
      <c r="AB282" s="42">
        <f t="shared" ref="AB282:AF282" si="286">if(iferror(search(AB$1,$I282),0)&gt;0,1,0)</f>
        <v>0</v>
      </c>
      <c r="AC282" s="42">
        <f t="shared" si="286"/>
        <v>0</v>
      </c>
      <c r="AD282" s="42">
        <f t="shared" si="286"/>
        <v>1</v>
      </c>
      <c r="AE282" s="42">
        <f t="shared" si="286"/>
        <v>1</v>
      </c>
      <c r="AF282" s="42">
        <f t="shared" si="286"/>
        <v>0</v>
      </c>
      <c r="AG282" s="25"/>
      <c r="AH282" s="25"/>
      <c r="AI282" s="25"/>
      <c r="AJ282" s="25"/>
      <c r="AK282" s="25"/>
      <c r="AL282" s="25"/>
    </row>
    <row r="283">
      <c r="A283" s="26" t="s">
        <v>396</v>
      </c>
      <c r="B283" s="25" t="str">
        <f t="array" ref="B283">iferror(index(FD!R:R,match($A283,FD!Q:Q,0)),index(DK!H:H,match($A283,DK!G:G,0)))</f>
        <v>SAS</v>
      </c>
      <c r="C283" s="25" t="str">
        <f t="array" ref="C283">iferror(index(FD!S:S,match($A283,FD!Q:Q,0)),index(DK!I:I,match($A283,DK!G:G,0)))</f>
        <v>LAC</v>
      </c>
      <c r="D283" s="28">
        <f t="array" ref="D283">((index(Pace!$B$2:$B$31,match($B283,Pace!$A$2:$A$31,0))*index(Pace!$B$2:$B$31,match($C283,Pace!$A$2:$A$31,0)))/Pace!$B$32)*1.025</f>
        <v>94.92152003</v>
      </c>
      <c r="E283" s="29">
        <f t="array" ref="E283">if(iferror(match($A283,Ghosts!A:A,0),0)&gt;0,0.18,((index(EPS!P:P,match($A283,EPS!A:A,0))*index(EPS!O:O,match($A283,EPS!A:A,0)))+(0.18*300))/(300+index(EPS!O:O,match($A283,EPS!A:A,0))))</f>
        <v>0.18</v>
      </c>
      <c r="F283" s="30">
        <v>0.0</v>
      </c>
      <c r="G283" s="33"/>
      <c r="H283" s="34" t="str">
        <f t="shared" si="2"/>
        <v/>
      </c>
      <c r="I283" s="35" t="str">
        <f t="array" ref="I283">iferror(index(DK!A:A,match($A283,DK!G:G,0)),"")</f>
        <v>PF</v>
      </c>
      <c r="J283" s="36">
        <f t="array" ref="J283">iferror(index(DK!C:C,match($A283,DK!G:G,0)),"")</f>
        <v>3000</v>
      </c>
      <c r="K283" s="28" t="str">
        <f t="array" ref="K283">iferror(if(or(H283=0,H283=""),"",(H283/index(DK!C:C,match(A283,DK!G:G,0))*1000)),"")</f>
        <v/>
      </c>
      <c r="L283" s="28" t="str">
        <f t="array" ref="L283">iferror(if(or(H283="",H283=0),"",((H283^sqrt(3))/index(DK!C:C,match(A283,DK!G:G,0)))*100),"")</f>
        <v/>
      </c>
      <c r="M283" s="34" t="str">
        <f t="shared" si="3"/>
        <v/>
      </c>
      <c r="N283" s="35" t="str">
        <f t="array" ref="N283">iferror(index(FD!B:B,match($A283,FD!Q:Q,0)),"")</f>
        <v>PF</v>
      </c>
      <c r="O283" s="36">
        <f t="array" ref="O283">iferror(index(FD!H:H,match($A283,FD!Q:Q,0)),"")</f>
        <v>3000</v>
      </c>
      <c r="P283" s="28" t="str">
        <f t="array" ref="P283">iferror(if(or(M283=0,M283=""),"",(M283/index(FD!H:H,match(A283,FD!Q:Q,0))*1000)),"")</f>
        <v/>
      </c>
      <c r="Q283" s="37" t="str">
        <f t="array" ref="Q283">iferror(if(or(M283="",M283=0),"",((M283^sqrt(3))/index(FD!H:H,match(A283,FD!Q:Q,0)))*100),"")</f>
        <v/>
      </c>
      <c r="R283" s="38" t="str">
        <f t="shared" si="4"/>
        <v/>
      </c>
      <c r="S283" s="39" t="str">
        <f t="array" ref="S283">if(R283="","", if(index(Index_of_Stuff!J:J,match(B283,Index_of_Stuff!F:F,0))&gt;0,(D283-index(Index_of_Stuff!J:J,match(B283,Index_of_Stuff!F:F,0)))*(R283/index(Index_of_Stuff!I:I,match(B283,Index_of_Stuff!F:F,0))),(D283/index(Index_of_Stuff!I:I,match(B283,Index_of_Stuff!F:F,0)))*R283))</f>
        <v/>
      </c>
      <c r="T283" s="40" t="str">
        <f t="array" ref="T283">if(or($F283=0,$F283=""),"", iferror(index(EPS!B:B,match($A283,EPS!$A:$A,0)),index(Ghosts!B:B,match($A283,Ghosts!$A:$A,0)))*($S283/(($F283/48)*$D283)/$E283))</f>
        <v/>
      </c>
      <c r="U283" s="40" t="str">
        <f t="array" ref="U283">if(or($F283=0,$F283=""),"", iferror(index(EPS!D:D,match($A283,EPS!$A:$A,0)),index(Ghosts!D:D,match($A283,Ghosts!$A:$A,0)))*($S283/(($F283/48)*$D283)/$E283))</f>
        <v/>
      </c>
      <c r="V283" s="40" t="str">
        <f t="array" ref="V283">if(or($F283=0,$F283=""),"", iferror(index(EPS!F:F,match($A283,EPS!$A:$A,0)),index(Ghosts!F:F,match($A283,Ghosts!$A:$A,0)))*($S283/(($F283/48)*$D283)/$E283))</f>
        <v/>
      </c>
      <c r="W283" s="40" t="str">
        <f t="array" ref="W283">if(or($F283=0,$F283=""),"", iferror(index(EPS!M:M,match($A283,EPS!$A:$A,0)),index(Ghosts!M:M,match($A283,Ghosts!$A:$A,0)))*($S283/(($F283/48)*$D283)/$E283))</f>
        <v/>
      </c>
      <c r="X283" s="39" t="str">
        <f t="shared" si="5"/>
        <v/>
      </c>
      <c r="Y283" s="41" t="str">
        <f t="array" ref="Y283">if(or(F283=0,F283=""),"",((iferror(index(EPS!H:H,match(A283,EPS!A:A,0)),index(Ghosts!H:H,match(A283,Ghosts!A:A,0)))*1.25)+(iferror(index(EPS!I:I,match(A283,EPS!A:A,0)),index(Ghosts!I:I,match(A283,Ghosts!A:A,0)))*1.25)+(iferror(index(EPS!J:J,match(A283,EPS!A:A,0)),index(Ghosts!J:J,match(A283,Ghosts!A:A,0)))*1.5)+(iferror(index(EPS!K:K,match(A283,EPS!A:A,0)),index(Ghosts!K:K,match(A283,Ghosts!A:A,0)))*2)+(iferror(index(EPS!L:L,match(A283,EPS!A:A,0)),index(Ghosts!L:L,match(A283,Ghosts!A:A,0)))*2))*D283*(F283/48))</f>
        <v/>
      </c>
      <c r="Z283" s="41" t="str">
        <f t="shared" si="6"/>
        <v/>
      </c>
      <c r="AA283" s="41" t="str">
        <f t="array" ref="AA283">if(or(F283=0,F283=""),"",((iferror(index(EPS!H:H,match(A283,EPS!A:A,0)),index(Ghosts!H:H,match(A283,Ghosts!A:A,0)))*1.2)+(iferror(index(EPS!I:I,match(A283,EPS!A:A,0)),index(Ghosts!I:I,match(A283,Ghosts!A:A,0)))*1.2)+(iferror(index(EPS!J:J,match(A283,EPS!A:A,0)),index(Ghosts!J:J,match(A283,Ghosts!A:A,0)))*1.5)+(iferror(index(EPS!K:K,match(A283,EPS!A:A,0)),index(Ghosts!K:K,match(A283,Ghosts!A:A,0)))*3)+(iferror(index(EPS!L:L,match(A283,EPS!A:A,0)),index(Ghosts!L:L,match(A283,Ghosts!A:A,0)))*3))*D283*(F283/48))</f>
        <v/>
      </c>
      <c r="AB283" s="42">
        <f t="shared" ref="AB283:AF283" si="287">if(iferror(search(AB$1,$I283),0)&gt;0,1,0)</f>
        <v>0</v>
      </c>
      <c r="AC283" s="42">
        <f t="shared" si="287"/>
        <v>0</v>
      </c>
      <c r="AD283" s="42">
        <f t="shared" si="287"/>
        <v>0</v>
      </c>
      <c r="AE283" s="42">
        <f t="shared" si="287"/>
        <v>1</v>
      </c>
      <c r="AF283" s="42">
        <f t="shared" si="287"/>
        <v>0</v>
      </c>
      <c r="AG283" s="25"/>
      <c r="AH283" s="25"/>
      <c r="AI283" s="25"/>
      <c r="AJ283" s="25"/>
      <c r="AK283" s="25"/>
      <c r="AL283" s="25"/>
    </row>
    <row r="284">
      <c r="A284" s="26" t="s">
        <v>397</v>
      </c>
      <c r="B284" s="25" t="str">
        <f t="array" ref="B284">iferror(index(FD!R:R,match($A284,FD!Q:Q,0)),index(DK!H:H,match($A284,DK!G:G,0)))</f>
        <v>SAS</v>
      </c>
      <c r="C284" s="25" t="str">
        <f t="array" ref="C284">iferror(index(FD!S:S,match($A284,FD!Q:Q,0)),index(DK!I:I,match($A284,DK!G:G,0)))</f>
        <v>LAC</v>
      </c>
      <c r="D284" s="28">
        <f t="array" ref="D284">((index(Pace!$B$2:$B$31,match($B284,Pace!$A$2:$A$31,0))*index(Pace!$B$2:$B$31,match($C284,Pace!$A$2:$A$31,0)))/Pace!$B$32)*1.025</f>
        <v>94.92152003</v>
      </c>
      <c r="E284" s="29">
        <f t="array" ref="E284">if(iferror(match($A284,Ghosts!A:A,0),0)&gt;0,0.18,((index(EPS!P:P,match($A284,EPS!A:A,0))*index(EPS!O:O,match($A284,EPS!A:A,0)))+(0.18*300))/(300+index(EPS!O:O,match($A284,EPS!A:A,0))))</f>
        <v>0.2058931527</v>
      </c>
      <c r="F284" s="30">
        <v>0.0</v>
      </c>
      <c r="G284" s="33"/>
      <c r="H284" s="34" t="str">
        <f t="shared" si="2"/>
        <v/>
      </c>
      <c r="I284" s="35" t="str">
        <f t="array" ref="I284">iferror(index(DK!A:A,match($A284,DK!G:G,0)),"")</f>
        <v>PG</v>
      </c>
      <c r="J284" s="36">
        <f t="array" ref="J284">iferror(index(DK!C:C,match($A284,DK!G:G,0)),"")</f>
        <v>3700</v>
      </c>
      <c r="K284" s="28" t="str">
        <f t="array" ref="K284">iferror(if(or(H284=0,H284=""),"",(H284/index(DK!C:C,match(A284,DK!G:G,0))*1000)),"")</f>
        <v/>
      </c>
      <c r="L284" s="28" t="str">
        <f t="array" ref="L284">iferror(if(or(H284="",H284=0),"",((H284^sqrt(3))/index(DK!C:C,match(A284,DK!G:G,0)))*100),"")</f>
        <v/>
      </c>
      <c r="M284" s="34" t="str">
        <f t="shared" si="3"/>
        <v/>
      </c>
      <c r="N284" s="35" t="str">
        <f t="array" ref="N284">iferror(index(FD!B:B,match($A284,FD!Q:Q,0)),"")</f>
        <v>PG</v>
      </c>
      <c r="O284" s="36">
        <f t="array" ref="O284">iferror(index(FD!H:H,match($A284,FD!Q:Q,0)),"")</f>
        <v>3300</v>
      </c>
      <c r="P284" s="28" t="str">
        <f t="array" ref="P284">iferror(if(or(M284=0,M284=""),"",(M284/index(FD!H:H,match(A284,FD!Q:Q,0))*1000)),"")</f>
        <v/>
      </c>
      <c r="Q284" s="37" t="str">
        <f t="array" ref="Q284">iferror(if(or(M284="",M284=0),"",((M284^sqrt(3))/index(FD!H:H,match(A284,FD!Q:Q,0)))*100),"")</f>
        <v/>
      </c>
      <c r="R284" s="38" t="str">
        <f t="shared" si="4"/>
        <v/>
      </c>
      <c r="S284" s="39" t="str">
        <f t="array" ref="S284">if(R284="","", if(index(Index_of_Stuff!J:J,match(B284,Index_of_Stuff!F:F,0))&gt;0,(D284-index(Index_of_Stuff!J:J,match(B284,Index_of_Stuff!F:F,0)))*(R284/index(Index_of_Stuff!I:I,match(B284,Index_of_Stuff!F:F,0))),(D284/index(Index_of_Stuff!I:I,match(B284,Index_of_Stuff!F:F,0)))*R284))</f>
        <v/>
      </c>
      <c r="T284" s="40" t="str">
        <f t="array" ref="T284">if(or($F284=0,$F284=""),"", iferror(index(EPS!B:B,match($A284,EPS!$A:$A,0)),index(Ghosts!B:B,match($A284,Ghosts!$A:$A,0)))*($S284/(($F284/48)*$D284)/$E284))</f>
        <v/>
      </c>
      <c r="U284" s="40" t="str">
        <f t="array" ref="U284">if(or($F284=0,$F284=""),"", iferror(index(EPS!D:D,match($A284,EPS!$A:$A,0)),index(Ghosts!D:D,match($A284,Ghosts!$A:$A,0)))*($S284/(($F284/48)*$D284)/$E284))</f>
        <v/>
      </c>
      <c r="V284" s="40" t="str">
        <f t="array" ref="V284">if(or($F284=0,$F284=""),"", iferror(index(EPS!F:F,match($A284,EPS!$A:$A,0)),index(Ghosts!F:F,match($A284,Ghosts!$A:$A,0)))*($S284/(($F284/48)*$D284)/$E284))</f>
        <v/>
      </c>
      <c r="W284" s="40" t="str">
        <f t="array" ref="W284">if(or($F284=0,$F284=""),"", iferror(index(EPS!M:M,match($A284,EPS!$A:$A,0)),index(Ghosts!M:M,match($A284,Ghosts!$A:$A,0)))*($S284/(($F284/48)*$D284)/$E284))</f>
        <v/>
      </c>
      <c r="X284" s="39" t="str">
        <f t="shared" si="5"/>
        <v/>
      </c>
      <c r="Y284" s="41" t="str">
        <f t="array" ref="Y284">if(or(F284=0,F284=""),"",((iferror(index(EPS!H:H,match(A284,EPS!A:A,0)),index(Ghosts!H:H,match(A284,Ghosts!A:A,0)))*1.25)+(iferror(index(EPS!I:I,match(A284,EPS!A:A,0)),index(Ghosts!I:I,match(A284,Ghosts!A:A,0)))*1.25)+(iferror(index(EPS!J:J,match(A284,EPS!A:A,0)),index(Ghosts!J:J,match(A284,Ghosts!A:A,0)))*1.5)+(iferror(index(EPS!K:K,match(A284,EPS!A:A,0)),index(Ghosts!K:K,match(A284,Ghosts!A:A,0)))*2)+(iferror(index(EPS!L:L,match(A284,EPS!A:A,0)),index(Ghosts!L:L,match(A284,Ghosts!A:A,0)))*2))*D284*(F284/48))</f>
        <v/>
      </c>
      <c r="Z284" s="41" t="str">
        <f t="shared" si="6"/>
        <v/>
      </c>
      <c r="AA284" s="41" t="str">
        <f t="array" ref="AA284">if(or(F284=0,F284=""),"",((iferror(index(EPS!H:H,match(A284,EPS!A:A,0)),index(Ghosts!H:H,match(A284,Ghosts!A:A,0)))*1.2)+(iferror(index(EPS!I:I,match(A284,EPS!A:A,0)),index(Ghosts!I:I,match(A284,Ghosts!A:A,0)))*1.2)+(iferror(index(EPS!J:J,match(A284,EPS!A:A,0)),index(Ghosts!J:J,match(A284,Ghosts!A:A,0)))*1.5)+(iferror(index(EPS!K:K,match(A284,EPS!A:A,0)),index(Ghosts!K:K,match(A284,Ghosts!A:A,0)))*3)+(iferror(index(EPS!L:L,match(A284,EPS!A:A,0)),index(Ghosts!L:L,match(A284,Ghosts!A:A,0)))*3))*D284*(F284/48))</f>
        <v/>
      </c>
      <c r="AB284" s="42">
        <f t="shared" ref="AB284:AF284" si="288">if(iferror(search(AB$1,$I284),0)&gt;0,1,0)</f>
        <v>1</v>
      </c>
      <c r="AC284" s="42">
        <f t="shared" si="288"/>
        <v>0</v>
      </c>
      <c r="AD284" s="42">
        <f t="shared" si="288"/>
        <v>0</v>
      </c>
      <c r="AE284" s="42">
        <f t="shared" si="288"/>
        <v>0</v>
      </c>
      <c r="AF284" s="42">
        <f t="shared" si="288"/>
        <v>0</v>
      </c>
      <c r="AG284" s="25"/>
      <c r="AH284" s="25"/>
      <c r="AI284" s="25"/>
      <c r="AJ284" s="25"/>
      <c r="AK284" s="25"/>
      <c r="AL284" s="25"/>
    </row>
    <row r="285">
      <c r="A285" s="26" t="s">
        <v>398</v>
      </c>
      <c r="B285" s="25" t="str">
        <f t="array" ref="B285">iferror(index(FD!R:R,match($A285,FD!Q:Q,0)),index(DK!H:H,match($A285,DK!G:G,0)))</f>
        <v>TOR</v>
      </c>
      <c r="C285" s="25" t="str">
        <f t="array" ref="C285">iferror(index(FD!S:S,match($A285,FD!Q:Q,0)),index(DK!I:I,match($A285,DK!G:G,0)))</f>
        <v>CHI</v>
      </c>
      <c r="D285" s="28">
        <f t="array" ref="D285">((index(Pace!$B$2:$B$31,match($B285,Pace!$A$2:$A$31,0))*index(Pace!$B$2:$B$31,match($C285,Pace!$A$2:$A$31,0)))/Pace!$B$32)*1.025</f>
        <v>95.61776642</v>
      </c>
      <c r="E285" s="29">
        <f t="array" ref="E285">if(iferror(match($A285,Ghosts!A:A,0),0)&gt;0,0.18,((index(EPS!P:P,match($A285,EPS!A:A,0))*index(EPS!O:O,match($A285,EPS!A:A,0)))+(0.18*300))/(300+index(EPS!O:O,match($A285,EPS!A:A,0))))</f>
        <v>0.3201529836</v>
      </c>
      <c r="F285" s="30">
        <v>34.0</v>
      </c>
      <c r="G285" s="33"/>
      <c r="H285" s="34">
        <f t="shared" si="2"/>
        <v>34.45259171</v>
      </c>
      <c r="I285" s="35" t="str">
        <f t="array" ref="I285">iferror(index(DK!A:A,match($A285,DK!G:G,0)),"")</f>
        <v>SG/SF</v>
      </c>
      <c r="J285" s="36">
        <f t="array" ref="J285">iferror(index(DK!C:C,match($A285,DK!G:G,0)),"")</f>
        <v>7600</v>
      </c>
      <c r="K285" s="28">
        <f t="array" ref="K285">iferror(if(or(H285=0,H285=""),"",(H285/index(DK!C:C,match(A285,DK!G:G,0))*1000)),"")</f>
        <v>4.533235752</v>
      </c>
      <c r="L285" s="28">
        <f t="array" ref="L285">iferror(if(or(H285="",H285=0),"",((H285^sqrt(3))/index(DK!C:C,match(A285,DK!G:G,0)))*100),"")</f>
        <v>6.04968604</v>
      </c>
      <c r="M285" s="34">
        <f t="shared" si="3"/>
        <v>34.001501</v>
      </c>
      <c r="N285" s="35" t="str">
        <f t="array" ref="N285">iferror(index(FD!B:B,match($A285,FD!Q:Q,0)),"")</f>
        <v>SG</v>
      </c>
      <c r="O285" s="36">
        <f t="array" ref="O285">iferror(index(FD!H:H,match($A285,FD!Q:Q,0)),"")</f>
        <v>8100</v>
      </c>
      <c r="P285" s="28">
        <f t="array" ref="P285">iferror(if(or(M285=0,M285=""),"",(M285/index(FD!H:H,match(A285,FD!Q:Q,0))*1000)),"")</f>
        <v>4.197716173</v>
      </c>
      <c r="Q285" s="37">
        <f t="array" ref="Q285">iferror(if(or(M285="",M285=0),"",((M285^sqrt(3))/index(FD!H:H,match(A285,FD!Q:Q,0)))*100),"")</f>
        <v>5.548140925</v>
      </c>
      <c r="R285" s="38">
        <f t="shared" si="4"/>
        <v>24.16002769</v>
      </c>
      <c r="S285" s="39">
        <f t="array" ref="S285">if(R285="","", if(index(Index_of_Stuff!J:J,match(B285,Index_of_Stuff!F:F,0))&gt;0,(D285-index(Index_of_Stuff!J:J,match(B285,Index_of_Stuff!F:F,0)))*(R285/index(Index_of_Stuff!I:I,match(B285,Index_of_Stuff!F:F,0))),(D285/index(Index_of_Stuff!I:I,match(B285,Index_of_Stuff!F:F,0)))*R285))</f>
        <v>22.46236538</v>
      </c>
      <c r="T285" s="40">
        <f t="array" ref="T285">if(or($F285=0,$F285=""),"", iferror(index(EPS!B:B,match($A285,EPS!$A:$A,0)),index(Ghosts!B:B,match($A285,Ghosts!$A:$A,0)))*($S285/(($F285/48)*$D285)/$E285))</f>
        <v>0.1131212767</v>
      </c>
      <c r="U285" s="40">
        <f t="array" ref="U285">if(or($F285=0,$F285=""),"", iferror(index(EPS!D:D,match($A285,EPS!$A:$A,0)),index(Ghosts!D:D,match($A285,Ghosts!$A:$A,0)))*($S285/(($F285/48)*$D285)/$E285))</f>
        <v>0.005697500201</v>
      </c>
      <c r="V285" s="40">
        <f t="array" ref="V285">if(or($F285=0,$F285=""),"", iferror(index(EPS!F:F,match($A285,EPS!$A:$A,0)),index(Ghosts!F:F,match($A285,Ghosts!$A:$A,0)))*($S285/(($F285/48)*$D285)/$E285))</f>
        <v>0.09602877611</v>
      </c>
      <c r="W285" s="40">
        <f t="array" ref="W285">if(or($F285=0,$F285=""),"", iferror(index(EPS!M:M,match($A285,EPS!$A:$A,0)),index(Ghosts!M:M,match($A285,Ghosts!$A:$A,0)))*($S285/(($F285/48)*$D285)/$E285))</f>
        <v>0.03066291017</v>
      </c>
      <c r="X285" s="39">
        <f t="shared" si="5"/>
        <v>22.13941384</v>
      </c>
      <c r="Y285" s="41">
        <f t="array" ref="Y285">if(or(F285=0,F285=""),"",((iferror(index(EPS!H:H,match(A285,EPS!A:A,0)),index(Ghosts!H:H,match(A285,Ghosts!A:A,0)))*1.25)+(iferror(index(EPS!I:I,match(A285,EPS!A:A,0)),index(Ghosts!I:I,match(A285,Ghosts!A:A,0)))*1.25)+(iferror(index(EPS!J:J,match(A285,EPS!A:A,0)),index(Ghosts!J:J,match(A285,Ghosts!A:A,0)))*1.5)+(iferror(index(EPS!K:K,match(A285,EPS!A:A,0)),index(Ghosts!K:K,match(A285,Ghosts!A:A,0)))*2)+(iferror(index(EPS!L:L,match(A285,EPS!A:A,0)),index(Ghosts!L:L,match(A285,Ghosts!A:A,0)))*2))*D285*(F285/48))</f>
        <v>12.31317787</v>
      </c>
      <c r="Z285" s="41">
        <f t="shared" si="6"/>
        <v>20.90808216</v>
      </c>
      <c r="AA285" s="41">
        <f t="array" ref="AA285">if(or(F285=0,F285=""),"",((iferror(index(EPS!H:H,match(A285,EPS!A:A,0)),index(Ghosts!H:H,match(A285,Ghosts!A:A,0)))*1.2)+(iferror(index(EPS!I:I,match(A285,EPS!A:A,0)),index(Ghosts!I:I,match(A285,Ghosts!A:A,0)))*1.2)+(iferror(index(EPS!J:J,match(A285,EPS!A:A,0)),index(Ghosts!J:J,match(A285,Ghosts!A:A,0)))*1.5)+(iferror(index(EPS!K:K,match(A285,EPS!A:A,0)),index(Ghosts!K:K,match(A285,Ghosts!A:A,0)))*3)+(iferror(index(EPS!L:L,match(A285,EPS!A:A,0)),index(Ghosts!L:L,match(A285,Ghosts!A:A,0)))*3))*D285*(F285/48))</f>
        <v>13.09341884</v>
      </c>
      <c r="AB285" s="42">
        <f t="shared" ref="AB285:AF285" si="289">if(iferror(search(AB$1,$I285),0)&gt;0,1,0)</f>
        <v>0</v>
      </c>
      <c r="AC285" s="42">
        <f t="shared" si="289"/>
        <v>1</v>
      </c>
      <c r="AD285" s="42">
        <f t="shared" si="289"/>
        <v>1</v>
      </c>
      <c r="AE285" s="42">
        <f t="shared" si="289"/>
        <v>0</v>
      </c>
      <c r="AF285" s="42">
        <f t="shared" si="289"/>
        <v>0</v>
      </c>
      <c r="AG285" s="25"/>
      <c r="AH285" s="25"/>
      <c r="AI285" s="25"/>
      <c r="AJ285" s="25"/>
      <c r="AK285" s="25"/>
      <c r="AL285" s="25"/>
    </row>
    <row r="286">
      <c r="A286" s="26" t="s">
        <v>401</v>
      </c>
      <c r="B286" s="25" t="str">
        <f t="array" ref="B286">iferror(index(FD!R:R,match($A286,FD!Q:Q,0)),index(DK!H:H,match($A286,DK!G:G,0)))</f>
        <v>TOR</v>
      </c>
      <c r="C286" s="25" t="str">
        <f t="array" ref="C286">iferror(index(FD!S:S,match($A286,FD!Q:Q,0)),index(DK!I:I,match($A286,DK!G:G,0)))</f>
        <v>CHI</v>
      </c>
      <c r="D286" s="28">
        <f t="array" ref="D286">((index(Pace!$B$2:$B$31,match($B286,Pace!$A$2:$A$31,0))*index(Pace!$B$2:$B$31,match($C286,Pace!$A$2:$A$31,0)))/Pace!$B$32)*1.025</f>
        <v>95.61776642</v>
      </c>
      <c r="E286" s="29">
        <f t="array" ref="E286">if(iferror(match($A286,Ghosts!A:A,0),0)&gt;0,0.18,((index(EPS!P:P,match($A286,EPS!A:A,0))*index(EPS!O:O,match($A286,EPS!A:A,0)))+(0.18*300))/(300+index(EPS!O:O,match($A286,EPS!A:A,0))))</f>
        <v>0.229621226</v>
      </c>
      <c r="F286" s="30">
        <v>33.0</v>
      </c>
      <c r="G286" s="32"/>
      <c r="H286" s="34">
        <f t="shared" si="2"/>
        <v>32.95289436</v>
      </c>
      <c r="I286" s="35" t="str">
        <f t="array" ref="I286">iferror(index(DK!A:A,match($A286,DK!G:G,0)),"")</f>
        <v>PG</v>
      </c>
      <c r="J286" s="36">
        <f t="array" ref="J286">iferror(index(DK!C:C,match($A286,DK!G:G,0)),"")</f>
        <v>7200</v>
      </c>
      <c r="K286" s="28">
        <f t="array" ref="K286">iferror(if(or(H286=0,H286=""),"",(H286/index(DK!C:C,match(A286,DK!G:G,0))*1000)),"")</f>
        <v>4.576790883</v>
      </c>
      <c r="L286" s="28">
        <f t="array" ref="L286">iferror(if(or(H286="",H286=0),"",((H286^sqrt(3))/index(DK!C:C,match(A286,DK!G:G,0)))*100),"")</f>
        <v>5.912025253</v>
      </c>
      <c r="M286" s="34">
        <f t="shared" si="3"/>
        <v>32.04218271</v>
      </c>
      <c r="N286" s="35" t="str">
        <f t="array" ref="N286">iferror(index(FD!B:B,match($A286,FD!Q:Q,0)),"")</f>
        <v>PG</v>
      </c>
      <c r="O286" s="36">
        <f t="array" ref="O286">iferror(index(FD!H:H,match($A286,FD!Q:Q,0)),"")</f>
        <v>7500</v>
      </c>
      <c r="P286" s="28">
        <f t="array" ref="P286">iferror(if(or(M286=0,M286=""),"",(M286/index(FD!H:H,match(A286,FD!Q:Q,0))*1000)),"")</f>
        <v>4.272291028</v>
      </c>
      <c r="Q286" s="37">
        <f t="array" ref="Q286">iferror(if(or(M286="",M286=0),"",((M286^sqrt(3))/index(FD!H:H,match(A286,FD!Q:Q,0)))*100),"")</f>
        <v>5.406620702</v>
      </c>
      <c r="R286" s="38">
        <f t="shared" si="4"/>
        <v>15.50248179</v>
      </c>
      <c r="S286" s="39">
        <f t="array" ref="S286">if(R286="","", if(index(Index_of_Stuff!J:J,match(B286,Index_of_Stuff!F:F,0))&gt;0,(D286-index(Index_of_Stuff!J:J,match(B286,Index_of_Stuff!F:F,0)))*(R286/index(Index_of_Stuff!I:I,match(B286,Index_of_Stuff!F:F,0))),(D286/index(Index_of_Stuff!I:I,match(B286,Index_of_Stuff!F:F,0)))*R286))</f>
        <v>14.41316272</v>
      </c>
      <c r="T286" s="40">
        <f t="array" ref="T286">if(or($F286=0,$F286=""),"", iferror(index(EPS!B:B,match($A286,EPS!$A:$A,0)),index(Ghosts!B:B,match($A286,Ghosts!$A:$A,0)))*($S286/(($F286/48)*$D286)/$E286))</f>
        <v>0.04898389622</v>
      </c>
      <c r="U286" s="40">
        <f t="array" ref="U286">if(or($F286=0,$F286=""),"", iferror(index(EPS!D:D,match($A286,EPS!$A:$A,0)),index(Ghosts!D:D,match($A286,Ghosts!$A:$A,0)))*($S286/(($F286/48)*$D286)/$E286))</f>
        <v>0.03036428654</v>
      </c>
      <c r="V286" s="40">
        <f t="array" ref="V286">if(or($F286=0,$F286=""),"", iferror(index(EPS!F:F,match($A286,EPS!$A:$A,0)),index(Ghosts!F:F,match($A286,Ghosts!$A:$A,0)))*($S286/(($F286/48)*$D286)/$E286))</f>
        <v>0.05433106618</v>
      </c>
      <c r="W286" s="40">
        <f t="array" ref="W286">if(or($F286=0,$F286=""),"", iferror(index(EPS!M:M,match($A286,EPS!$A:$A,0)),index(Ghosts!M:M,match($A286,Ghosts!$A:$A,0)))*($S286/(($F286/48)*$D286)/$E286))</f>
        <v>0.0331333567</v>
      </c>
      <c r="X286" s="39">
        <f t="shared" si="5"/>
        <v>15.90887809</v>
      </c>
      <c r="Y286" s="41">
        <f t="array" ref="Y286">if(or(F286=0,F286=""),"",((iferror(index(EPS!H:H,match(A286,EPS!A:A,0)),index(Ghosts!H:H,match(A286,Ghosts!A:A,0)))*1.25)+(iferror(index(EPS!I:I,match(A286,EPS!A:A,0)),index(Ghosts!I:I,match(A286,Ghosts!A:A,0)))*1.25)+(iferror(index(EPS!J:J,match(A286,EPS!A:A,0)),index(Ghosts!J:J,match(A286,Ghosts!A:A,0)))*1.5)+(iferror(index(EPS!K:K,match(A286,EPS!A:A,0)),index(Ghosts!K:K,match(A286,Ghosts!A:A,0)))*2)+(iferror(index(EPS!L:L,match(A286,EPS!A:A,0)),index(Ghosts!L:L,match(A286,Ghosts!A:A,0)))*2))*D286*(F286/48))</f>
        <v>17.04401627</v>
      </c>
      <c r="Z286" s="41">
        <f t="shared" si="6"/>
        <v>13.82179899</v>
      </c>
      <c r="AA286" s="41">
        <f t="array" ref="AA286">if(or(F286=0,F286=""),"",((iferror(index(EPS!H:H,match(A286,EPS!A:A,0)),index(Ghosts!H:H,match(A286,Ghosts!A:A,0)))*1.2)+(iferror(index(EPS!I:I,match(A286,EPS!A:A,0)),index(Ghosts!I:I,match(A286,Ghosts!A:A,0)))*1.2)+(iferror(index(EPS!J:J,match(A286,EPS!A:A,0)),index(Ghosts!J:J,match(A286,Ghosts!A:A,0)))*1.5)+(iferror(index(EPS!K:K,match(A286,EPS!A:A,0)),index(Ghosts!K:K,match(A286,Ghosts!A:A,0)))*3)+(iferror(index(EPS!L:L,match(A286,EPS!A:A,0)),index(Ghosts!L:L,match(A286,Ghosts!A:A,0)))*3))*D286*(F286/48))</f>
        <v>18.22038372</v>
      </c>
      <c r="AB286" s="42">
        <f t="shared" ref="AB286:AF286" si="290">if(iferror(search(AB$1,$I286),0)&gt;0,1,0)</f>
        <v>1</v>
      </c>
      <c r="AC286" s="42">
        <f t="shared" si="290"/>
        <v>0</v>
      </c>
      <c r="AD286" s="42">
        <f t="shared" si="290"/>
        <v>0</v>
      </c>
      <c r="AE286" s="42">
        <f t="shared" si="290"/>
        <v>0</v>
      </c>
      <c r="AF286" s="42">
        <f t="shared" si="290"/>
        <v>0</v>
      </c>
      <c r="AG286" s="25"/>
      <c r="AH286" s="25"/>
      <c r="AI286" s="25"/>
      <c r="AJ286" s="25"/>
      <c r="AK286" s="25"/>
      <c r="AL286" s="25"/>
    </row>
    <row r="287">
      <c r="A287" s="26" t="s">
        <v>402</v>
      </c>
      <c r="B287" s="25" t="str">
        <f t="array" ref="B287">iferror(index(FD!R:R,match($A287,FD!Q:Q,0)),index(DK!H:H,match($A287,DK!G:G,0)))</f>
        <v>TOR</v>
      </c>
      <c r="C287" s="25" t="str">
        <f t="array" ref="C287">iferror(index(FD!S:S,match($A287,FD!Q:Q,0)),index(DK!I:I,match($A287,DK!G:G,0)))</f>
        <v>CHI</v>
      </c>
      <c r="D287" s="28">
        <f t="array" ref="D287">((index(Pace!$B$2:$B$31,match($B287,Pace!$A$2:$A$31,0))*index(Pace!$B$2:$B$31,match($C287,Pace!$A$2:$A$31,0)))/Pace!$B$32)*1.025</f>
        <v>95.61776642</v>
      </c>
      <c r="E287" s="29">
        <f t="array" ref="E287">if(iferror(match($A287,Ghosts!A:A,0),0)&gt;0,0.18,((index(EPS!P:P,match($A287,EPS!A:A,0))*index(EPS!O:O,match($A287,EPS!A:A,0)))+(0.18*300))/(300+index(EPS!O:O,match($A287,EPS!A:A,0))))</f>
        <v>0.207723966</v>
      </c>
      <c r="F287" s="30">
        <v>26.0</v>
      </c>
      <c r="G287" s="33"/>
      <c r="H287" s="34">
        <f t="shared" si="2"/>
        <v>20.98561339</v>
      </c>
      <c r="I287" s="35" t="str">
        <f t="array" ref="I287">iferror(index(DK!A:A,match($A287,DK!G:G,0)),"")</f>
        <v>PF/C</v>
      </c>
      <c r="J287" s="36">
        <f t="array" ref="J287">iferror(index(DK!C:C,match($A287,DK!G:G,0)),"")</f>
        <v>5000</v>
      </c>
      <c r="K287" s="28">
        <f t="array" ref="K287">iferror(if(or(H287=0,H287=""),"",(H287/index(DK!C:C,match(A287,DK!G:G,0))*1000)),"")</f>
        <v>4.197122678</v>
      </c>
      <c r="L287" s="28">
        <f t="array" ref="L287">iferror(if(or(H287="",H287=0),"",((H287^sqrt(3))/index(DK!C:C,match(A287,DK!G:G,0)))*100),"")</f>
        <v>3.896417523</v>
      </c>
      <c r="M287" s="34">
        <f t="shared" si="3"/>
        <v>21.58078977</v>
      </c>
      <c r="N287" s="35" t="str">
        <f t="array" ref="N287">iferror(index(FD!B:B,match($A287,FD!Q:Q,0)),"")</f>
        <v>PF</v>
      </c>
      <c r="O287" s="36">
        <f t="array" ref="O287">iferror(index(FD!H:H,match($A287,FD!Q:Q,0)),"")</f>
        <v>5000</v>
      </c>
      <c r="P287" s="28">
        <f t="array" ref="P287">iferror(if(or(M287=0,M287=""),"",(M287/index(FD!H:H,match(A287,FD!Q:Q,0))*1000)),"")</f>
        <v>4.316157953</v>
      </c>
      <c r="Q287" s="37">
        <f t="array" ref="Q287">iferror(if(or(M287="",M287=0),"",((M287^sqrt(3))/index(FD!H:H,match(A287,FD!Q:Q,0)))*100),"")</f>
        <v>4.089803091</v>
      </c>
      <c r="R287" s="38">
        <f t="shared" si="4"/>
        <v>10.83368837</v>
      </c>
      <c r="S287" s="39">
        <f t="array" ref="S287">if(R287="","", if(index(Index_of_Stuff!J:J,match(B287,Index_of_Stuff!F:F,0))&gt;0,(D287-index(Index_of_Stuff!J:J,match(B287,Index_of_Stuff!F:F,0)))*(R287/index(Index_of_Stuff!I:I,match(B287,Index_of_Stuff!F:F,0))),(D287/index(Index_of_Stuff!I:I,match(B287,Index_of_Stuff!F:F,0)))*R287))</f>
        <v>10.07243327</v>
      </c>
      <c r="T287" s="40">
        <f t="array" ref="T287">if(or($F287=0,$F287=""),"", iferror(index(EPS!B:B,match($A287,EPS!$A:$A,0)),index(Ghosts!B:B,match($A287,Ghosts!$A:$A,0)))*($S287/(($F287/48)*$D287)/$E287))</f>
        <v>0.0660970062</v>
      </c>
      <c r="U287" s="40">
        <f t="array" ref="U287">if(or($F287=0,$F287=""),"", iferror(index(EPS!D:D,match($A287,EPS!$A:$A,0)),index(Ghosts!D:D,match($A287,Ghosts!$A:$A,0)))*($S287/(($F287/48)*$D287)/$E287))</f>
        <v>0.01432413874</v>
      </c>
      <c r="V287" s="40">
        <f t="array" ref="V287">if(or($F287=0,$F287=""),"", iferror(index(EPS!F:F,match($A287,EPS!$A:$A,0)),index(Ghosts!F:F,match($A287,Ghosts!$A:$A,0)))*($S287/(($F287/48)*$D287)/$E287))</f>
        <v>0.01863074254</v>
      </c>
      <c r="W287" s="40">
        <f t="array" ref="W287">if(or($F287=0,$F287=""),"", iferror(index(EPS!M:M,match($A287,EPS!$A:$A,0)),index(Ghosts!M:M,match($A287,Ghosts!$A:$A,0)))*($S287/(($F287/48)*$D287)/$E287))</f>
        <v>0.01610295335</v>
      </c>
      <c r="X287" s="39">
        <f t="shared" si="5"/>
        <v>9.991263481</v>
      </c>
      <c r="Y287" s="41">
        <f t="array" ref="Y287">if(or(F287=0,F287=""),"",((iferror(index(EPS!H:H,match(A287,EPS!A:A,0)),index(Ghosts!H:H,match(A287,Ghosts!A:A,0)))*1.25)+(iferror(index(EPS!I:I,match(A287,EPS!A:A,0)),index(Ghosts!I:I,match(A287,Ghosts!A:A,0)))*1.25)+(iferror(index(EPS!J:J,match(A287,EPS!A:A,0)),index(Ghosts!J:J,match(A287,Ghosts!A:A,0)))*1.5)+(iferror(index(EPS!K:K,match(A287,EPS!A:A,0)),index(Ghosts!K:K,match(A287,Ghosts!A:A,0)))*2)+(iferror(index(EPS!L:L,match(A287,EPS!A:A,0)),index(Ghosts!L:L,match(A287,Ghosts!A:A,0)))*2))*D287*(F287/48))</f>
        <v>10.99434991</v>
      </c>
      <c r="Z287" s="41">
        <f t="shared" si="6"/>
        <v>9.203308947</v>
      </c>
      <c r="AA287" s="41">
        <f t="array" ref="AA287">if(or(F287=0,F287=""),"",((iferror(index(EPS!H:H,match(A287,EPS!A:A,0)),index(Ghosts!H:H,match(A287,Ghosts!A:A,0)))*1.2)+(iferror(index(EPS!I:I,match(A287,EPS!A:A,0)),index(Ghosts!I:I,match(A287,Ghosts!A:A,0)))*1.2)+(iferror(index(EPS!J:J,match(A287,EPS!A:A,0)),index(Ghosts!J:J,match(A287,Ghosts!A:A,0)))*1.5)+(iferror(index(EPS!K:K,match(A287,EPS!A:A,0)),index(Ghosts!K:K,match(A287,Ghosts!A:A,0)))*3)+(iferror(index(EPS!L:L,match(A287,EPS!A:A,0)),index(Ghosts!L:L,match(A287,Ghosts!A:A,0)))*3))*D287*(F287/48))</f>
        <v>12.37748082</v>
      </c>
      <c r="AB287" s="42">
        <f t="shared" ref="AB287:AF287" si="291">if(iferror(search(AB$1,$I287),0)&gt;0,1,0)</f>
        <v>0</v>
      </c>
      <c r="AC287" s="42">
        <f t="shared" si="291"/>
        <v>0</v>
      </c>
      <c r="AD287" s="42">
        <f t="shared" si="291"/>
        <v>0</v>
      </c>
      <c r="AE287" s="42">
        <f t="shared" si="291"/>
        <v>1</v>
      </c>
      <c r="AF287" s="42">
        <f t="shared" si="291"/>
        <v>1</v>
      </c>
      <c r="AG287" s="25"/>
      <c r="AH287" s="25"/>
      <c r="AI287" s="25"/>
      <c r="AJ287" s="25"/>
      <c r="AK287" s="25"/>
      <c r="AL287" s="25"/>
    </row>
    <row r="288">
      <c r="A288" s="26" t="s">
        <v>403</v>
      </c>
      <c r="B288" s="25" t="str">
        <f t="array" ref="B288">iferror(index(FD!R:R,match($A288,FD!Q:Q,0)),index(DK!H:H,match($A288,DK!G:G,0)))</f>
        <v>TOR</v>
      </c>
      <c r="C288" s="25" t="str">
        <f t="array" ref="C288">iferror(index(FD!S:S,match($A288,FD!Q:Q,0)),index(DK!I:I,match($A288,DK!G:G,0)))</f>
        <v>CHI</v>
      </c>
      <c r="D288" s="28">
        <f t="array" ref="D288">((index(Pace!$B$2:$B$31,match($B288,Pace!$A$2:$A$31,0))*index(Pace!$B$2:$B$31,match($C288,Pace!$A$2:$A$31,0)))/Pace!$B$32)*1.025</f>
        <v>95.61776642</v>
      </c>
      <c r="E288" s="29">
        <f t="array" ref="E288">if(iferror(match($A288,Ghosts!A:A,0),0)&gt;0,0.18,((index(EPS!P:P,match($A288,EPS!A:A,0))*index(EPS!O:O,match($A288,EPS!A:A,0)))+(0.18*300))/(300+index(EPS!O:O,match($A288,EPS!A:A,0))))</f>
        <v>0.2206471933</v>
      </c>
      <c r="F288" s="30">
        <v>25.0</v>
      </c>
      <c r="G288" s="33"/>
      <c r="H288" s="34">
        <f t="shared" si="2"/>
        <v>19.72093162</v>
      </c>
      <c r="I288" s="35" t="str">
        <f t="array" ref="I288">iferror(index(DK!A:A,match($A288,DK!G:G,0)),"")</f>
        <v>SG/SF</v>
      </c>
      <c r="J288" s="36">
        <f t="array" ref="J288">iferror(index(DK!C:C,match($A288,DK!G:G,0)),"")</f>
        <v>4000</v>
      </c>
      <c r="K288" s="28">
        <f t="array" ref="K288">iferror(if(or(H288=0,H288=""),"",(H288/index(DK!C:C,match(A288,DK!G:G,0))*1000)),"")</f>
        <v>4.930232905</v>
      </c>
      <c r="L288" s="28">
        <f t="array" ref="L288">iferror(if(or(H288="",H288=0),"",((H288^sqrt(3))/index(DK!C:C,match(A288,DK!G:G,0)))*100),"")</f>
        <v>4.373409105</v>
      </c>
      <c r="M288" s="34">
        <f t="shared" si="3"/>
        <v>19.66645934</v>
      </c>
      <c r="N288" s="35" t="str">
        <f t="array" ref="N288">iferror(index(FD!B:B,match($A288,FD!Q:Q,0)),"")</f>
        <v>SG</v>
      </c>
      <c r="O288" s="36">
        <f t="array" ref="O288">iferror(index(FD!H:H,match($A288,FD!Q:Q,0)),"")</f>
        <v>4200</v>
      </c>
      <c r="P288" s="28">
        <f t="array" ref="P288">iferror(if(or(M288=0,M288=""),"",(M288/index(FD!H:H,match(A288,FD!Q:Q,0))*1000)),"")</f>
        <v>4.682490318</v>
      </c>
      <c r="Q288" s="37">
        <f t="array" ref="Q288">iferror(if(or(M288="",M288=0),"",((M288^sqrt(3))/index(FD!H:H,match(A288,FD!Q:Q,0)))*100),"")</f>
        <v>4.145244787</v>
      </c>
      <c r="R288" s="38">
        <f t="shared" si="4"/>
        <v>11.1945345</v>
      </c>
      <c r="S288" s="39">
        <f t="array" ref="S288">if(R288="","", if(index(Index_of_Stuff!J:J,match(B288,Index_of_Stuff!F:F,0))&gt;0,(D288-index(Index_of_Stuff!J:J,match(B288,Index_of_Stuff!F:F,0)))*(R288/index(Index_of_Stuff!I:I,match(B288,Index_of_Stuff!F:F,0))),(D288/index(Index_of_Stuff!I:I,match(B288,Index_of_Stuff!F:F,0)))*R288))</f>
        <v>10.40792368</v>
      </c>
      <c r="T288" s="40">
        <f t="array" ref="T288">if(or($F288=0,$F288=""),"", iferror(index(EPS!B:B,match($A288,EPS!$A:$A,0)),index(Ghosts!B:B,match($A288,Ghosts!$A:$A,0)))*($S288/(($F288/48)*$D288)/$E288))</f>
        <v>0.05323100199</v>
      </c>
      <c r="U288" s="40">
        <f t="array" ref="U288">if(or($F288=0,$F288=""),"", iferror(index(EPS!D:D,match($A288,EPS!$A:$A,0)),index(Ghosts!D:D,match($A288,Ghosts!$A:$A,0)))*($S288/(($F288/48)*$D288)/$E288))</f>
        <v>0.02263738341</v>
      </c>
      <c r="V288" s="40">
        <f t="array" ref="V288">if(or($F288=0,$F288=""),"", iferror(index(EPS!F:F,match($A288,EPS!$A:$A,0)),index(Ghosts!F:F,match($A288,Ghosts!$A:$A,0)))*($S288/(($F288/48)*$D288)/$E288))</f>
        <v>0.03930759044</v>
      </c>
      <c r="W288" s="40">
        <f t="array" ref="W288">if(or($F288=0,$F288=""),"", iferror(index(EPS!M:M,match($A288,EPS!$A:$A,0)),index(Ghosts!M:M,match($A288,Ghosts!$A:$A,0)))*($S288/(($F288/48)*$D288)/$E288))</f>
        <v>0.02671021808</v>
      </c>
      <c r="X288" s="39">
        <f t="shared" si="5"/>
        <v>10.54013202</v>
      </c>
      <c r="Y288" s="41">
        <f t="array" ref="Y288">if(or(F288=0,F288=""),"",((iferror(index(EPS!H:H,match(A288,EPS!A:A,0)),index(Ghosts!H:H,match(A288,Ghosts!A:A,0)))*1.25)+(iferror(index(EPS!I:I,match(A288,EPS!A:A,0)),index(Ghosts!I:I,match(A288,Ghosts!A:A,0)))*1.25)+(iferror(index(EPS!J:J,match(A288,EPS!A:A,0)),index(Ghosts!J:J,match(A288,Ghosts!A:A,0)))*1.5)+(iferror(index(EPS!K:K,match(A288,EPS!A:A,0)),index(Ghosts!K:K,match(A288,Ghosts!A:A,0)))*2)+(iferror(index(EPS!L:L,match(A288,EPS!A:A,0)),index(Ghosts!L:L,match(A288,Ghosts!A:A,0)))*2))*D288*(F288/48))</f>
        <v>9.180799604</v>
      </c>
      <c r="Z288" s="41">
        <f t="shared" si="6"/>
        <v>9.311354038</v>
      </c>
      <c r="AA288" s="41">
        <f t="array" ref="AA288">if(or(F288=0,F288=""),"",((iferror(index(EPS!H:H,match(A288,EPS!A:A,0)),index(Ghosts!H:H,match(A288,Ghosts!A:A,0)))*1.2)+(iferror(index(EPS!I:I,match(A288,EPS!A:A,0)),index(Ghosts!I:I,match(A288,Ghosts!A:A,0)))*1.2)+(iferror(index(EPS!J:J,match(A288,EPS!A:A,0)),index(Ghosts!J:J,match(A288,Ghosts!A:A,0)))*1.5)+(iferror(index(EPS!K:K,match(A288,EPS!A:A,0)),index(Ghosts!K:K,match(A288,Ghosts!A:A,0)))*3)+(iferror(index(EPS!L:L,match(A288,EPS!A:A,0)),index(Ghosts!L:L,match(A288,Ghosts!A:A,0)))*3))*D288*(F288/48))</f>
        <v>10.3551053</v>
      </c>
      <c r="AB288" s="42">
        <f t="shared" ref="AB288:AF288" si="292">if(iferror(search(AB$1,$I288),0)&gt;0,1,0)</f>
        <v>0</v>
      </c>
      <c r="AC288" s="42">
        <f t="shared" si="292"/>
        <v>1</v>
      </c>
      <c r="AD288" s="42">
        <f t="shared" si="292"/>
        <v>1</v>
      </c>
      <c r="AE288" s="42">
        <f t="shared" si="292"/>
        <v>0</v>
      </c>
      <c r="AF288" s="42">
        <f t="shared" si="292"/>
        <v>0</v>
      </c>
      <c r="AG288" s="25"/>
      <c r="AH288" s="25"/>
      <c r="AI288" s="25"/>
      <c r="AJ288" s="25"/>
      <c r="AK288" s="25"/>
      <c r="AL288" s="25"/>
    </row>
    <row r="289">
      <c r="A289" s="26" t="s">
        <v>406</v>
      </c>
      <c r="B289" s="25" t="str">
        <f t="array" ref="B289">iferror(index(FD!R:R,match($A289,FD!Q:Q,0)),index(DK!H:H,match($A289,DK!G:G,0)))</f>
        <v>TOR</v>
      </c>
      <c r="C289" s="25" t="str">
        <f t="array" ref="C289">iferror(index(FD!S:S,match($A289,FD!Q:Q,0)),index(DK!I:I,match($A289,DK!G:G,0)))</f>
        <v>CHI</v>
      </c>
      <c r="D289" s="28">
        <f t="array" ref="D289">((index(Pace!$B$2:$B$31,match($B289,Pace!$A$2:$A$31,0))*index(Pace!$B$2:$B$31,match($C289,Pace!$A$2:$A$31,0)))/Pace!$B$32)*1.025</f>
        <v>95.61776642</v>
      </c>
      <c r="E289" s="29">
        <f t="array" ref="E289">if(iferror(match($A289,Ghosts!A:A,0),0)&gt;0,0.18,((index(EPS!P:P,match($A289,EPS!A:A,0))*index(EPS!O:O,match($A289,EPS!A:A,0)))+(0.18*300))/(300+index(EPS!O:O,match($A289,EPS!A:A,0))))</f>
        <v>0.159109589</v>
      </c>
      <c r="F289" s="30">
        <v>23.0</v>
      </c>
      <c r="G289" s="33"/>
      <c r="H289" s="34">
        <f t="shared" si="2"/>
        <v>18.11560339</v>
      </c>
      <c r="I289" s="35" t="str">
        <f t="array" ref="I289">iferror(index(DK!A:A,match($A289,DK!G:G,0)),"")</f>
        <v>PG/SG</v>
      </c>
      <c r="J289" s="36">
        <f t="array" ref="J289">iferror(index(DK!C:C,match($A289,DK!G:G,0)),"")</f>
        <v>3700</v>
      </c>
      <c r="K289" s="28">
        <f t="array" ref="K289">iferror(if(or(H289=0,H289=""),"",(H289/index(DK!C:C,match(A289,DK!G:G,0))*1000)),"")</f>
        <v>4.896109023</v>
      </c>
      <c r="L289" s="28">
        <f t="array" ref="L289">iferror(if(or(H289="",H289=0),"",((H289^sqrt(3))/index(DK!C:C,match(A289,DK!G:G,0)))*100),"")</f>
        <v>4.081404612</v>
      </c>
      <c r="M289" s="34">
        <f t="shared" si="3"/>
        <v>18.36591185</v>
      </c>
      <c r="N289" s="35" t="str">
        <f t="array" ref="N289">iferror(index(FD!B:B,match($A289,FD!Q:Q,0)),"")</f>
        <v>PG</v>
      </c>
      <c r="O289" s="36">
        <f t="array" ref="O289">iferror(index(FD!H:H,match($A289,FD!Q:Q,0)),"")</f>
        <v>4000</v>
      </c>
      <c r="P289" s="28">
        <f t="array" ref="P289">iferror(if(or(M289=0,M289=""),"",(M289/index(FD!H:H,match(A289,FD!Q:Q,0))*1000)),"")</f>
        <v>4.591477961</v>
      </c>
      <c r="Q289" s="37">
        <f t="array" ref="Q289">iferror(if(or(M289="",M289=0),"",((M289^sqrt(3))/index(FD!H:H,match(A289,FD!Q:Q,0)))*100),"")</f>
        <v>3.866107023</v>
      </c>
      <c r="R289" s="38">
        <f t="shared" si="4"/>
        <v>7.026497812</v>
      </c>
      <c r="S289" s="39">
        <f t="array" ref="S289">if(R289="","", if(index(Index_of_Stuff!J:J,match(B289,Index_of_Stuff!F:F,0))&gt;0,(D289-index(Index_of_Stuff!J:J,match(B289,Index_of_Stuff!F:F,0)))*(R289/index(Index_of_Stuff!I:I,match(B289,Index_of_Stuff!F:F,0))),(D289/index(Index_of_Stuff!I:I,match(B289,Index_of_Stuff!F:F,0)))*R289))</f>
        <v>6.532764086</v>
      </c>
      <c r="T289" s="40">
        <f t="array" ref="T289">if(or($F289=0,$F289=""),"", iferror(index(EPS!B:B,match($A289,EPS!$A:$A,0)),index(Ghosts!B:B,match($A289,Ghosts!$A:$A,0)))*($S289/(($F289/48)*$D289)/$E289))</f>
        <v>0.04346274646</v>
      </c>
      <c r="U289" s="40">
        <f t="array" ref="U289">if(or($F289=0,$F289=""),"", iferror(index(EPS!D:D,match($A289,EPS!$A:$A,0)),index(Ghosts!D:D,match($A289,Ghosts!$A:$A,0)))*($S289/(($F289/48)*$D289)/$E289))</f>
        <v>0.01380054218</v>
      </c>
      <c r="V289" s="40">
        <f t="array" ref="V289">if(or($F289=0,$F289=""),"", iferror(index(EPS!F:F,match($A289,EPS!$A:$A,0)),index(Ghosts!F:F,match($A289,Ghosts!$A:$A,0)))*($S289/(($F289/48)*$D289)/$E289))</f>
        <v>0.04158085435</v>
      </c>
      <c r="W289" s="40">
        <f t="array" ref="W289">if(or($F289=0,$F289=""),"", iferror(index(EPS!M:M,match($A289,EPS!$A:$A,0)),index(Ghosts!M:M,match($A289,Ghosts!$A:$A,0)))*($S289/(($F289/48)*$D289)/$E289))</f>
        <v>0.02948297647</v>
      </c>
      <c r="X289" s="39">
        <f t="shared" si="5"/>
        <v>7.425387698</v>
      </c>
      <c r="Y289" s="41">
        <f t="array" ref="Y289">if(or(F289=0,F289=""),"",((iferror(index(EPS!H:H,match(A289,EPS!A:A,0)),index(Ghosts!H:H,match(A289,Ghosts!A:A,0)))*1.25)+(iferror(index(EPS!I:I,match(A289,EPS!A:A,0)),index(Ghosts!I:I,match(A289,Ghosts!A:A,0)))*1.25)+(iferror(index(EPS!J:J,match(A289,EPS!A:A,0)),index(Ghosts!J:J,match(A289,Ghosts!A:A,0)))*1.5)+(iferror(index(EPS!K:K,match(A289,EPS!A:A,0)),index(Ghosts!K:K,match(A289,Ghosts!A:A,0)))*2)+(iferror(index(EPS!L:L,match(A289,EPS!A:A,0)),index(Ghosts!L:L,match(A289,Ghosts!A:A,0)))*2))*D289*(F289/48))</f>
        <v>10.69021569</v>
      </c>
      <c r="Z289" s="41">
        <f t="shared" si="6"/>
        <v>6.433830535</v>
      </c>
      <c r="AA289" s="41">
        <f t="array" ref="AA289">if(or(F289=0,F289=""),"",((iferror(index(EPS!H:H,match(A289,EPS!A:A,0)),index(Ghosts!H:H,match(A289,Ghosts!A:A,0)))*1.2)+(iferror(index(EPS!I:I,match(A289,EPS!A:A,0)),index(Ghosts!I:I,match(A289,Ghosts!A:A,0)))*1.2)+(iferror(index(EPS!J:J,match(A289,EPS!A:A,0)),index(Ghosts!J:J,match(A289,Ghosts!A:A,0)))*1.5)+(iferror(index(EPS!K:K,match(A289,EPS!A:A,0)),index(Ghosts!K:K,match(A289,Ghosts!A:A,0)))*3)+(iferror(index(EPS!L:L,match(A289,EPS!A:A,0)),index(Ghosts!L:L,match(A289,Ghosts!A:A,0)))*3))*D289*(F289/48))</f>
        <v>11.93208131</v>
      </c>
      <c r="AB289" s="42">
        <f t="shared" ref="AB289:AF289" si="293">if(iferror(search(AB$1,$I289),0)&gt;0,1,0)</f>
        <v>1</v>
      </c>
      <c r="AC289" s="42">
        <f t="shared" si="293"/>
        <v>1</v>
      </c>
      <c r="AD289" s="42">
        <f t="shared" si="293"/>
        <v>0</v>
      </c>
      <c r="AE289" s="42">
        <f t="shared" si="293"/>
        <v>0</v>
      </c>
      <c r="AF289" s="42">
        <f t="shared" si="293"/>
        <v>0</v>
      </c>
      <c r="AG289" s="25"/>
      <c r="AH289" s="25"/>
      <c r="AI289" s="25"/>
      <c r="AJ289" s="25"/>
      <c r="AK289" s="25"/>
      <c r="AL289" s="25"/>
    </row>
    <row r="290">
      <c r="A290" s="26" t="s">
        <v>404</v>
      </c>
      <c r="B290" s="25" t="str">
        <f t="array" ref="B290">iferror(index(FD!R:R,match($A290,FD!Q:Q,0)),index(DK!H:H,match($A290,DK!G:G,0)))</f>
        <v>TOR</v>
      </c>
      <c r="C290" s="25" t="str">
        <f t="array" ref="C290">iferror(index(FD!S:S,match($A290,FD!Q:Q,0)),index(DK!I:I,match($A290,DK!G:G,0)))</f>
        <v>CHI</v>
      </c>
      <c r="D290" s="28">
        <f t="array" ref="D290">((index(Pace!$B$2:$B$31,match($B290,Pace!$A$2:$A$31,0))*index(Pace!$B$2:$B$31,match($C290,Pace!$A$2:$A$31,0)))/Pace!$B$32)*1.025</f>
        <v>95.61776642</v>
      </c>
      <c r="E290" s="29">
        <f t="array" ref="E290">if(iferror(match($A290,Ghosts!A:A,0),0)&gt;0,0.18,((index(EPS!P:P,match($A290,EPS!A:A,0))*index(EPS!O:O,match($A290,EPS!A:A,0)))+(0.18*300))/(300+index(EPS!O:O,match($A290,EPS!A:A,0))))</f>
        <v>0.2006966825</v>
      </c>
      <c r="F290" s="30">
        <v>19.0</v>
      </c>
      <c r="G290" s="33"/>
      <c r="H290" s="34">
        <f t="shared" si="2"/>
        <v>18.51760634</v>
      </c>
      <c r="I290" s="35" t="str">
        <f t="array" ref="I290">iferror(index(DK!A:A,match($A290,DK!G:G,0)),"")</f>
        <v>C</v>
      </c>
      <c r="J290" s="36">
        <f t="array" ref="J290">iferror(index(DK!C:C,match($A290,DK!G:G,0)),"")</f>
        <v>4900</v>
      </c>
      <c r="K290" s="28">
        <f t="array" ref="K290">iferror(if(or(H290=0,H290=""),"",(H290/index(DK!C:C,match(A290,DK!G:G,0))*1000)),"")</f>
        <v>3.779103335</v>
      </c>
      <c r="L290" s="28">
        <f t="array" ref="L290">iferror(if(or(H290="",H290=0),"",((H290^sqrt(3))/index(DK!C:C,match(A290,DK!G:G,0)))*100),"")</f>
        <v>3.20129192</v>
      </c>
      <c r="M290" s="34">
        <f t="shared" si="3"/>
        <v>18.62885285</v>
      </c>
      <c r="N290" s="35" t="str">
        <f t="array" ref="N290">iferror(index(FD!B:B,match($A290,FD!Q:Q,0)),"")</f>
        <v>C</v>
      </c>
      <c r="O290" s="36">
        <f t="array" ref="O290">iferror(index(FD!H:H,match($A290,FD!Q:Q,0)),"")</f>
        <v>4700</v>
      </c>
      <c r="P290" s="28">
        <f t="array" ref="P290">iferror(if(or(M290=0,M290=""),"",(M290/index(FD!H:H,match(A290,FD!Q:Q,0))*1000)),"")</f>
        <v>3.963585714</v>
      </c>
      <c r="Q290" s="37">
        <f t="array" ref="Q290">iferror(if(or(M290="",M290=0),"",((M290^sqrt(3))/index(FD!H:H,match(A290,FD!Q:Q,0)))*100),"")</f>
        <v>3.372321906</v>
      </c>
      <c r="R290" s="38">
        <f t="shared" si="4"/>
        <v>7.600872728</v>
      </c>
      <c r="S290" s="39">
        <f t="array" ref="S290">if(R290="","", if(index(Index_of_Stuff!J:J,match(B290,Index_of_Stuff!F:F,0))&gt;0,(D290-index(Index_of_Stuff!J:J,match(B290,Index_of_Stuff!F:F,0)))*(R290/index(Index_of_Stuff!I:I,match(B290,Index_of_Stuff!F:F,0))),(D290/index(Index_of_Stuff!I:I,match(B290,Index_of_Stuff!F:F,0)))*R290))</f>
        <v>7.066779171</v>
      </c>
      <c r="T290" s="40">
        <f t="array" ref="T290">if(or($F290=0,$F290=""),"", iferror(index(EPS!B:B,match($A290,EPS!$A:$A,0)),index(Ghosts!B:B,match($A290,Ghosts!$A:$A,0)))*($S290/(($F290/48)*$D290)/$E290))</f>
        <v>0.0884730268</v>
      </c>
      <c r="U290" s="40">
        <f t="array" ref="U290">if(or($F290=0,$F290=""),"", iferror(index(EPS!D:D,match($A290,EPS!$A:$A,0)),index(Ghosts!D:D,match($A290,Ghosts!$A:$A,0)))*($S290/(($F290/48)*$D290)/$E290))</f>
        <v>0.0001860631479</v>
      </c>
      <c r="V290" s="40">
        <f t="array" ref="V290">if(or($F290=0,$F290=""),"", iferror(index(EPS!F:F,match($A290,EPS!$A:$A,0)),index(Ghosts!F:F,match($A290,Ghosts!$A:$A,0)))*($S290/(($F290/48)*$D290)/$E290))</f>
        <v>0.04093389253</v>
      </c>
      <c r="W290" s="40">
        <f t="array" ref="W290">if(or($F290=0,$F290=""),"", iferror(index(EPS!M:M,match($A290,EPS!$A:$A,0)),index(Ghosts!M:M,match($A290,Ghosts!$A:$A,0)))*($S290/(($F290/48)*$D290)/$E290))</f>
        <v>0.02195545145</v>
      </c>
      <c r="X290" s="39">
        <f t="shared" si="5"/>
        <v>7.855627774</v>
      </c>
      <c r="Y290" s="41">
        <f t="array" ref="Y290">if(or(F290=0,F290=""),"",((iferror(index(EPS!H:H,match(A290,EPS!A:A,0)),index(Ghosts!H:H,match(A290,Ghosts!A:A,0)))*1.25)+(iferror(index(EPS!I:I,match(A290,EPS!A:A,0)),index(Ghosts!I:I,match(A290,Ghosts!A:A,0)))*1.25)+(iferror(index(EPS!J:J,match(A290,EPS!A:A,0)),index(Ghosts!J:J,match(A290,Ghosts!A:A,0)))*1.5)+(iferror(index(EPS!K:K,match(A290,EPS!A:A,0)),index(Ghosts!K:K,match(A290,Ghosts!A:A,0)))*2)+(iferror(index(EPS!L:L,match(A290,EPS!A:A,0)),index(Ghosts!L:L,match(A290,Ghosts!A:A,0)))*2))*D290*(F290/48))</f>
        <v>10.66197857</v>
      </c>
      <c r="Z290" s="41">
        <f t="shared" si="6"/>
        <v>7.436614011</v>
      </c>
      <c r="AA290" s="41">
        <f t="array" ref="AA290">if(or(F290=0,F290=""),"",((iferror(index(EPS!H:H,match(A290,EPS!A:A,0)),index(Ghosts!H:H,match(A290,Ghosts!A:A,0)))*1.2)+(iferror(index(EPS!I:I,match(A290,EPS!A:A,0)),index(Ghosts!I:I,match(A290,Ghosts!A:A,0)))*1.2)+(iferror(index(EPS!J:J,match(A290,EPS!A:A,0)),index(Ghosts!J:J,match(A290,Ghosts!A:A,0)))*1.5)+(iferror(index(EPS!K:K,match(A290,EPS!A:A,0)),index(Ghosts!K:K,match(A290,Ghosts!A:A,0)))*3)+(iferror(index(EPS!L:L,match(A290,EPS!A:A,0)),index(Ghosts!L:L,match(A290,Ghosts!A:A,0)))*3))*D290*(F290/48))</f>
        <v>11.19223884</v>
      </c>
      <c r="AB290" s="42">
        <f t="shared" ref="AB290:AF290" si="294">if(iferror(search(AB$1,$I290),0)&gt;0,1,0)</f>
        <v>0</v>
      </c>
      <c r="AC290" s="42">
        <f t="shared" si="294"/>
        <v>0</v>
      </c>
      <c r="AD290" s="42">
        <f t="shared" si="294"/>
        <v>0</v>
      </c>
      <c r="AE290" s="42">
        <f t="shared" si="294"/>
        <v>0</v>
      </c>
      <c r="AF290" s="42">
        <f t="shared" si="294"/>
        <v>1</v>
      </c>
      <c r="AG290" s="25"/>
      <c r="AH290" s="25"/>
      <c r="AI290" s="25"/>
      <c r="AJ290" s="25"/>
      <c r="AK290" s="25"/>
      <c r="AL290" s="25"/>
    </row>
    <row r="291">
      <c r="A291" s="26" t="s">
        <v>407</v>
      </c>
      <c r="B291" s="25" t="str">
        <f t="array" ref="B291">iferror(index(FD!R:R,match($A291,FD!Q:Q,0)),index(DK!H:H,match($A291,DK!G:G,0)))</f>
        <v>TOR</v>
      </c>
      <c r="C291" s="25" t="str">
        <f t="array" ref="C291">iferror(index(FD!S:S,match($A291,FD!Q:Q,0)),index(DK!I:I,match($A291,DK!G:G,0)))</f>
        <v>CHI</v>
      </c>
      <c r="D291" s="28">
        <f t="array" ref="D291">((index(Pace!$B$2:$B$31,match($B291,Pace!$A$2:$A$31,0))*index(Pace!$B$2:$B$31,match($C291,Pace!$A$2:$A$31,0)))/Pace!$B$32)*1.025</f>
        <v>95.61776642</v>
      </c>
      <c r="E291" s="29">
        <f t="array" ref="E291">if(iferror(match($A291,Ghosts!A:A,0),0)&gt;0,0.18,((index(EPS!P:P,match($A291,EPS!A:A,0))*index(EPS!O:O,match($A291,EPS!A:A,0)))+(0.18*300))/(300+index(EPS!O:O,match($A291,EPS!A:A,0))))</f>
        <v>0.1643611718</v>
      </c>
      <c r="F291" s="30">
        <v>18.0</v>
      </c>
      <c r="G291" s="33"/>
      <c r="H291" s="34">
        <f t="shared" si="2"/>
        <v>14.87633718</v>
      </c>
      <c r="I291" s="35" t="str">
        <f t="array" ref="I291">iferror(index(DK!A:A,match($A291,DK!G:G,0)),"")</f>
        <v>PF</v>
      </c>
      <c r="J291" s="36">
        <f t="array" ref="J291">iferror(index(DK!C:C,match($A291,DK!G:G,0)),"")</f>
        <v>3900</v>
      </c>
      <c r="K291" s="28">
        <f t="array" ref="K291">iferror(if(or(H291=0,H291=""),"",(H291/index(DK!C:C,match(A291,DK!G:G,0))*1000)),"")</f>
        <v>3.814445431</v>
      </c>
      <c r="L291" s="28">
        <f t="array" ref="L291">iferror(if(or(H291="",H291=0),"",((H291^sqrt(3))/index(DK!C:C,match(A291,DK!G:G,0)))*100),"")</f>
        <v>2.752694783</v>
      </c>
      <c r="M291" s="34">
        <f t="shared" si="3"/>
        <v>15.73203365</v>
      </c>
      <c r="N291" s="35" t="str">
        <f t="array" ref="N291">iferror(index(FD!B:B,match($A291,FD!Q:Q,0)),"")</f>
        <v>PF</v>
      </c>
      <c r="O291" s="36">
        <f t="array" ref="O291">iferror(index(FD!H:H,match($A291,FD!Q:Q,0)),"")</f>
        <v>3800</v>
      </c>
      <c r="P291" s="28">
        <f t="array" ref="P291">iferror(if(or(M291=0,M291=""),"",(M291/index(FD!H:H,match(A291,FD!Q:Q,0))*1000)),"")</f>
        <v>4.140008855</v>
      </c>
      <c r="Q291" s="37">
        <f t="array" ref="Q291">iferror(if(or(M291="",M291=0),"",((M291^sqrt(3))/index(FD!H:H,match(A291,FD!Q:Q,0)))*100),"")</f>
        <v>3.112494539</v>
      </c>
      <c r="R291" s="38">
        <f t="shared" si="4"/>
        <v>5.707410627</v>
      </c>
      <c r="S291" s="39">
        <f t="array" ref="S291">if(R291="","", if(index(Index_of_Stuff!J:J,match(B291,Index_of_Stuff!F:F,0))&gt;0,(D291-index(Index_of_Stuff!J:J,match(B291,Index_of_Stuff!F:F,0)))*(R291/index(Index_of_Stuff!I:I,match(B291,Index_of_Stuff!F:F,0))),(D291/index(Index_of_Stuff!I:I,match(B291,Index_of_Stuff!F:F,0)))*R291))</f>
        <v>5.306365726</v>
      </c>
      <c r="T291" s="40">
        <f t="array" ref="T291">if(or($F291=0,$F291=""),"", iferror(index(EPS!B:B,match($A291,EPS!$A:$A,0)),index(Ghosts!B:B,match($A291,Ghosts!$A:$A,0)))*($S291/(($F291/48)*$D291)/$E291))</f>
        <v>0.06122615697</v>
      </c>
      <c r="U291" s="40">
        <f t="array" ref="U291">if(or($F291=0,$F291=""),"", iferror(index(EPS!D:D,match($A291,EPS!$A:$A,0)),index(Ghosts!D:D,match($A291,Ghosts!$A:$A,0)))*($S291/(($F291/48)*$D291)/$E291))</f>
        <v>0.004772038705</v>
      </c>
      <c r="V291" s="40">
        <f t="array" ref="V291">if(or($F291=0,$F291=""),"", iferror(index(EPS!F:F,match($A291,EPS!$A:$A,0)),index(Ghosts!F:F,match($A291,Ghosts!$A:$A,0)))*($S291/(($F291/48)*$D291)/$E291))</f>
        <v>0.02025865488</v>
      </c>
      <c r="W291" s="40">
        <f t="array" ref="W291">if(or($F291=0,$F291=""),"", iferror(index(EPS!M:M,match($A291,EPS!$A:$A,0)),index(Ghosts!M:M,match($A291,Ghosts!$A:$A,0)))*($S291/(($F291/48)*$D291)/$E291))</f>
        <v>0.02160923187</v>
      </c>
      <c r="X291" s="39">
        <f t="shared" si="5"/>
        <v>5.328604398</v>
      </c>
      <c r="Y291" s="41">
        <f t="array" ref="Y291">if(or(F291=0,F291=""),"",((iferror(index(EPS!H:H,match(A291,EPS!A:A,0)),index(Ghosts!H:H,match(A291,Ghosts!A:A,0)))*1.25)+(iferror(index(EPS!I:I,match(A291,EPS!A:A,0)),index(Ghosts!I:I,match(A291,Ghosts!A:A,0)))*1.25)+(iferror(index(EPS!J:J,match(A291,EPS!A:A,0)),index(Ghosts!J:J,match(A291,Ghosts!A:A,0)))*1.5)+(iferror(index(EPS!K:K,match(A291,EPS!A:A,0)),index(Ghosts!K:K,match(A291,Ghosts!A:A,0)))*2)+(iferror(index(EPS!L:L,match(A291,EPS!A:A,0)),index(Ghosts!L:L,match(A291,Ghosts!A:A,0)))*2))*D291*(F291/48))</f>
        <v>9.547732782</v>
      </c>
      <c r="Z291" s="41">
        <f t="shared" si="6"/>
        <v>4.855632242</v>
      </c>
      <c r="AA291" s="41">
        <f t="array" ref="AA291">if(or(F291=0,F291=""),"",((iferror(index(EPS!H:H,match(A291,EPS!A:A,0)),index(Ghosts!H:H,match(A291,Ghosts!A:A,0)))*1.2)+(iferror(index(EPS!I:I,match(A291,EPS!A:A,0)),index(Ghosts!I:I,match(A291,Ghosts!A:A,0)))*1.2)+(iferror(index(EPS!J:J,match(A291,EPS!A:A,0)),index(Ghosts!J:J,match(A291,Ghosts!A:A,0)))*1.5)+(iferror(index(EPS!K:K,match(A291,EPS!A:A,0)),index(Ghosts!K:K,match(A291,Ghosts!A:A,0)))*3)+(iferror(index(EPS!L:L,match(A291,EPS!A:A,0)),index(Ghosts!L:L,match(A291,Ghosts!A:A,0)))*3))*D291*(F291/48))</f>
        <v>10.87640141</v>
      </c>
      <c r="AB291" s="42">
        <f t="shared" ref="AB291:AF291" si="295">if(iferror(search(AB$1,$I291),0)&gt;0,1,0)</f>
        <v>0</v>
      </c>
      <c r="AC291" s="42">
        <f t="shared" si="295"/>
        <v>0</v>
      </c>
      <c r="AD291" s="42">
        <f t="shared" si="295"/>
        <v>0</v>
      </c>
      <c r="AE291" s="42">
        <f t="shared" si="295"/>
        <v>1</v>
      </c>
      <c r="AF291" s="42">
        <f t="shared" si="295"/>
        <v>0</v>
      </c>
      <c r="AG291" s="25"/>
      <c r="AH291" s="25"/>
      <c r="AI291" s="25"/>
      <c r="AJ291" s="25"/>
      <c r="AK291" s="25"/>
      <c r="AL291" s="25"/>
    </row>
    <row r="292">
      <c r="A292" s="26" t="s">
        <v>405</v>
      </c>
      <c r="B292" s="25" t="str">
        <f t="array" ref="B292">iferror(index(FD!R:R,match($A292,FD!Q:Q,0)),index(DK!H:H,match($A292,DK!G:G,0)))</f>
        <v>TOR</v>
      </c>
      <c r="C292" s="25" t="str">
        <f t="array" ref="C292">iferror(index(FD!S:S,match($A292,FD!Q:Q,0)),index(DK!I:I,match($A292,DK!G:G,0)))</f>
        <v>CHI</v>
      </c>
      <c r="D292" s="28">
        <f t="array" ref="D292">((index(Pace!$B$2:$B$31,match($B292,Pace!$A$2:$A$31,0))*index(Pace!$B$2:$B$31,match($C292,Pace!$A$2:$A$31,0)))/Pace!$B$32)*1.025</f>
        <v>95.61776642</v>
      </c>
      <c r="E292" s="29">
        <f t="array" ref="E292">if(iferror(match($A292,Ghosts!A:A,0),0)&gt;0,0.18,((index(EPS!P:P,match($A292,EPS!A:A,0))*index(EPS!O:O,match($A292,EPS!A:A,0)))+(0.18*300))/(300+index(EPS!O:O,match($A292,EPS!A:A,0))))</f>
        <v>0.1809295609</v>
      </c>
      <c r="F292" s="30">
        <v>16.0</v>
      </c>
      <c r="G292" s="33"/>
      <c r="H292" s="34">
        <f t="shared" si="2"/>
        <v>10.58954917</v>
      </c>
      <c r="I292" s="35" t="str">
        <f t="array" ref="I292">iferror(index(DK!A:A,match($A292,DK!G:G,0)),"")</f>
        <v>SG/SF</v>
      </c>
      <c r="J292" s="36">
        <f t="array" ref="J292">iferror(index(DK!C:C,match($A292,DK!G:G,0)),"")</f>
        <v>3600</v>
      </c>
      <c r="K292" s="28">
        <f t="array" ref="K292">iferror(if(or(H292=0,H292=""),"",(H292/index(DK!C:C,match(A292,DK!G:G,0))*1000)),"")</f>
        <v>2.941541436</v>
      </c>
      <c r="L292" s="28">
        <f t="array" ref="L292">iferror(if(or(H292="",H292=0),"",((H292^sqrt(3))/index(DK!C:C,match(A292,DK!G:G,0)))*100),"")</f>
        <v>1.655149972</v>
      </c>
      <c r="M292" s="34">
        <f t="shared" si="3"/>
        <v>10.27128618</v>
      </c>
      <c r="N292" s="35" t="str">
        <f t="array" ref="N292">iferror(index(FD!B:B,match($A292,FD!Q:Q,0)),"")</f>
        <v>SF</v>
      </c>
      <c r="O292" s="36">
        <f t="array" ref="O292">iferror(index(FD!H:H,match($A292,FD!Q:Q,0)),"")</f>
        <v>3000</v>
      </c>
      <c r="P292" s="28">
        <f t="array" ref="P292">iferror(if(or(M292=0,M292=""),"",(M292/index(FD!H:H,match(A292,FD!Q:Q,0))*1000)),"")</f>
        <v>3.42376206</v>
      </c>
      <c r="Q292" s="37">
        <f t="array" ref="Q292">iferror(if(or(M292="",M292=0),"",((M292^sqrt(3))/index(FD!H:H,match(A292,FD!Q:Q,0)))*100),"")</f>
        <v>1.883928207</v>
      </c>
      <c r="R292" s="38">
        <f t="shared" si="4"/>
        <v>5.668562003</v>
      </c>
      <c r="S292" s="39">
        <f t="array" ref="S292">if(R292="","", if(index(Index_of_Stuff!J:J,match(B292,Index_of_Stuff!F:F,0))&gt;0,(D292-index(Index_of_Stuff!J:J,match(B292,Index_of_Stuff!F:F,0)))*(R292/index(Index_of_Stuff!I:I,match(B292,Index_of_Stuff!F:F,0))),(D292/index(Index_of_Stuff!I:I,match(B292,Index_of_Stuff!F:F,0)))*R292))</f>
        <v>5.270246894</v>
      </c>
      <c r="T292" s="40">
        <f t="array" ref="T292">if(or($F292=0,$F292=""),"", iferror(index(EPS!B:B,match($A292,EPS!$A:$A,0)),index(Ghosts!B:B,match($A292,Ghosts!$A:$A,0)))*($S292/(($F292/48)*$D292)/$E292))</f>
        <v>0.03143855196</v>
      </c>
      <c r="U292" s="40">
        <f t="array" ref="U292">if(or($F292=0,$F292=""),"", iferror(index(EPS!D:D,match($A292,EPS!$A:$A,0)),index(Ghosts!D:D,match($A292,Ghosts!$A:$A,0)))*($S292/(($F292/48)*$D292)/$E292))</f>
        <v>0.03600810893</v>
      </c>
      <c r="V292" s="40">
        <f t="array" ref="V292">if(or($F292=0,$F292=""),"", iferror(index(EPS!F:F,match($A292,EPS!$A:$A,0)),index(Ghosts!F:F,match($A292,Ghosts!$A:$A,0)))*($S292/(($F292/48)*$D292)/$E292))</f>
        <v>0.02248222029</v>
      </c>
      <c r="W292" s="40">
        <f t="array" ref="W292">if(or($F292=0,$F292=""),"", iferror(index(EPS!M:M,match($A292,EPS!$A:$A,0)),index(Ghosts!M:M,match($A292,Ghosts!$A:$A,0)))*($S292/(($F292/48)*$D292)/$E292))</f>
        <v>0.01398284433</v>
      </c>
      <c r="X292" s="39">
        <f t="shared" si="5"/>
        <v>6.514638691</v>
      </c>
      <c r="Y292" s="41">
        <f t="array" ref="Y292">if(or(F292=0,F292=""),"",((iferror(index(EPS!H:H,match(A292,EPS!A:A,0)),index(Ghosts!H:H,match(A292,Ghosts!A:A,0)))*1.25)+(iferror(index(EPS!I:I,match(A292,EPS!A:A,0)),index(Ghosts!I:I,match(A292,Ghosts!A:A,0)))*1.25)+(iferror(index(EPS!J:J,match(A292,EPS!A:A,0)),index(Ghosts!J:J,match(A292,Ghosts!A:A,0)))*1.5)+(iferror(index(EPS!K:K,match(A292,EPS!A:A,0)),index(Ghosts!K:K,match(A292,Ghosts!A:A,0)))*2)+(iferror(index(EPS!L:L,match(A292,EPS!A:A,0)),index(Ghosts!L:L,match(A292,Ghosts!A:A,0)))*2))*D292*(F292/48))</f>
        <v>4.074910479</v>
      </c>
      <c r="Z292" s="41">
        <f t="shared" si="6"/>
        <v>5.717968142</v>
      </c>
      <c r="AA292" s="41">
        <f t="array" ref="AA292">if(or(F292=0,F292=""),"",((iferror(index(EPS!H:H,match(A292,EPS!A:A,0)),index(Ghosts!H:H,match(A292,Ghosts!A:A,0)))*1.2)+(iferror(index(EPS!I:I,match(A292,EPS!A:A,0)),index(Ghosts!I:I,match(A292,Ghosts!A:A,0)))*1.2)+(iferror(index(EPS!J:J,match(A292,EPS!A:A,0)),index(Ghosts!J:J,match(A292,Ghosts!A:A,0)))*1.5)+(iferror(index(EPS!K:K,match(A292,EPS!A:A,0)),index(Ghosts!K:K,match(A292,Ghosts!A:A,0)))*3)+(iferror(index(EPS!L:L,match(A292,EPS!A:A,0)),index(Ghosts!L:L,match(A292,Ghosts!A:A,0)))*3))*D292*(F292/48))</f>
        <v>4.553318037</v>
      </c>
      <c r="AB292" s="42">
        <f t="shared" ref="AB292:AF292" si="296">if(iferror(search(AB$1,$I292),0)&gt;0,1,0)</f>
        <v>0</v>
      </c>
      <c r="AC292" s="42">
        <f t="shared" si="296"/>
        <v>1</v>
      </c>
      <c r="AD292" s="42">
        <f t="shared" si="296"/>
        <v>1</v>
      </c>
      <c r="AE292" s="42">
        <f t="shared" si="296"/>
        <v>0</v>
      </c>
      <c r="AF292" s="42">
        <f t="shared" si="296"/>
        <v>0</v>
      </c>
      <c r="AG292" s="25"/>
      <c r="AH292" s="25"/>
      <c r="AI292" s="25"/>
      <c r="AJ292" s="25"/>
      <c r="AK292" s="25"/>
      <c r="AL292" s="25"/>
    </row>
    <row r="293">
      <c r="A293" s="26" t="s">
        <v>408</v>
      </c>
      <c r="B293" s="25" t="str">
        <f t="array" ref="B293">iferror(index(FD!R:R,match($A293,FD!Q:Q,0)),index(DK!H:H,match($A293,DK!G:G,0)))</f>
        <v>TOR</v>
      </c>
      <c r="C293" s="25" t="str">
        <f t="array" ref="C293">iferror(index(FD!S:S,match($A293,FD!Q:Q,0)),index(DK!I:I,match($A293,DK!G:G,0)))</f>
        <v>CHI</v>
      </c>
      <c r="D293" s="28">
        <f t="array" ref="D293">((index(Pace!$B$2:$B$31,match($B293,Pace!$A$2:$A$31,0))*index(Pace!$B$2:$B$31,match($C293,Pace!$A$2:$A$31,0)))/Pace!$B$32)*1.025</f>
        <v>95.61776642</v>
      </c>
      <c r="E293" s="29">
        <f t="array" ref="E293">if(iferror(match($A293,Ghosts!A:A,0),0)&gt;0,0.18,((index(EPS!P:P,match($A293,EPS!A:A,0))*index(EPS!O:O,match($A293,EPS!A:A,0)))+(0.18*300))/(300+index(EPS!O:O,match($A293,EPS!A:A,0))))</f>
        <v>0.1605970636</v>
      </c>
      <c r="F293" s="30">
        <v>16.0</v>
      </c>
      <c r="G293" s="33"/>
      <c r="H293" s="34">
        <f t="shared" si="2"/>
        <v>11.66797092</v>
      </c>
      <c r="I293" s="35" t="str">
        <f t="array" ref="I293">iferror(index(DK!A:A,match($A293,DK!G:G,0)),"")</f>
        <v>SF/PF</v>
      </c>
      <c r="J293" s="36">
        <f t="array" ref="J293">iferror(index(DK!C:C,match($A293,DK!G:G,0)),"")</f>
        <v>3000</v>
      </c>
      <c r="K293" s="28">
        <f t="array" ref="K293">iferror(if(or(H293=0,H293=""),"",(H293/index(DK!C:C,match(A293,DK!G:G,0))*1000)),"")</f>
        <v>3.88932364</v>
      </c>
      <c r="L293" s="28">
        <f t="array" ref="L293">iferror(if(or(H293="",H293=0),"",((H293^sqrt(3))/index(DK!C:C,match(A293,DK!G:G,0)))*100),"")</f>
        <v>2.349464473</v>
      </c>
      <c r="M293" s="34">
        <f t="shared" si="3"/>
        <v>11.6889557</v>
      </c>
      <c r="N293" s="35" t="str">
        <f t="array" ref="N293">iferror(index(FD!B:B,match($A293,FD!Q:Q,0)),"")</f>
        <v>SF</v>
      </c>
      <c r="O293" s="36">
        <f t="array" ref="O293">iferror(index(FD!H:H,match($A293,FD!Q:Q,0)),"")</f>
        <v>3300</v>
      </c>
      <c r="P293" s="28">
        <f t="array" ref="P293">iferror(if(or(M293=0,M293=""),"",(M293/index(FD!H:H,match(A293,FD!Q:Q,0))*1000)),"")</f>
        <v>3.542107789</v>
      </c>
      <c r="Q293" s="37">
        <f t="array" ref="Q293">iferror(if(or(M293="",M293=0),"",((M293^sqrt(3))/index(FD!H:H,match(A293,FD!Q:Q,0)))*100),"")</f>
        <v>2.142534609</v>
      </c>
      <c r="R293" s="38">
        <f t="shared" si="4"/>
        <v>4.940304412</v>
      </c>
      <c r="S293" s="39">
        <f t="array" ref="S293">if(R293="","", if(index(Index_of_Stuff!J:J,match(B293,Index_of_Stuff!F:F,0))&gt;0,(D293-index(Index_of_Stuff!J:J,match(B293,Index_of_Stuff!F:F,0)))*(R293/index(Index_of_Stuff!I:I,match(B293,Index_of_Stuff!F:F,0))),(D293/index(Index_of_Stuff!I:I,match(B293,Index_of_Stuff!F:F,0)))*R293))</f>
        <v>4.59316207</v>
      </c>
      <c r="T293" s="40">
        <f t="array" ref="T293">if(or($F293=0,$F293=""),"", iferror(index(EPS!B:B,match($A293,EPS!$A:$A,0)),index(Ghosts!B:B,match($A293,Ghosts!$A:$A,0)))*($S293/(($F293/48)*$D293)/$E293))</f>
        <v>0.03786773076</v>
      </c>
      <c r="U293" s="40">
        <f t="array" ref="U293">if(or($F293=0,$F293=""),"", iferror(index(EPS!D:D,match($A293,EPS!$A:$A,0)),index(Ghosts!D:D,match($A293,Ghosts!$A:$A,0)))*($S293/(($F293/48)*$D293)/$E293))</f>
        <v>0.0210874804</v>
      </c>
      <c r="V293" s="40">
        <f t="array" ref="V293">if(or($F293=0,$F293=""),"", iferror(index(EPS!F:F,match($A293,EPS!$A:$A,0)),index(Ghosts!F:F,match($A293,Ghosts!$A:$A,0)))*($S293/(($F293/48)*$D293)/$E293))</f>
        <v>0.02431790293</v>
      </c>
      <c r="W293" s="40">
        <f t="array" ref="W293">if(or($F293=0,$F293=""),"", iferror(index(EPS!M:M,match($A293,EPS!$A:$A,0)),index(Ghosts!M:M,match($A293,Ghosts!$A:$A,0)))*($S293/(($F293/48)*$D293)/$E293))</f>
        <v>0.01830572766</v>
      </c>
      <c r="X293" s="39">
        <f t="shared" si="5"/>
        <v>5.249628349</v>
      </c>
      <c r="Y293" s="41">
        <f t="array" ref="Y293">if(or(F293=0,F293=""),"",((iferror(index(EPS!H:H,match(A293,EPS!A:A,0)),index(Ghosts!H:H,match(A293,Ghosts!A:A,0)))*1.25)+(iferror(index(EPS!I:I,match(A293,EPS!A:A,0)),index(Ghosts!I:I,match(A293,Ghosts!A:A,0)))*1.25)+(iferror(index(EPS!J:J,match(A293,EPS!A:A,0)),index(Ghosts!J:J,match(A293,Ghosts!A:A,0)))*1.5)+(iferror(index(EPS!K:K,match(A293,EPS!A:A,0)),index(Ghosts!K:K,match(A293,Ghosts!A:A,0)))*2)+(iferror(index(EPS!L:L,match(A293,EPS!A:A,0)),index(Ghosts!L:L,match(A293,Ghosts!A:A,0)))*2))*D293*(F293/48))</f>
        <v>6.418342571</v>
      </c>
      <c r="Z293" s="41">
        <f t="shared" si="6"/>
        <v>4.621846588</v>
      </c>
      <c r="AA293" s="41">
        <f t="array" ref="AA293">if(or(F293=0,F293=""),"",((iferror(index(EPS!H:H,match(A293,EPS!A:A,0)),index(Ghosts!H:H,match(A293,Ghosts!A:A,0)))*1.2)+(iferror(index(EPS!I:I,match(A293,EPS!A:A,0)),index(Ghosts!I:I,match(A293,Ghosts!A:A,0)))*1.2)+(iferror(index(EPS!J:J,match(A293,EPS!A:A,0)),index(Ghosts!J:J,match(A293,Ghosts!A:A,0)))*1.5)+(iferror(index(EPS!K:K,match(A293,EPS!A:A,0)),index(Ghosts!K:K,match(A293,Ghosts!A:A,0)))*3)+(iferror(index(EPS!L:L,match(A293,EPS!A:A,0)),index(Ghosts!L:L,match(A293,Ghosts!A:A,0)))*3))*D293*(F293/48))</f>
        <v>7.067109116</v>
      </c>
      <c r="AB293" s="42">
        <f t="shared" ref="AB293:AF293" si="297">if(iferror(search(AB$1,$I293),0)&gt;0,1,0)</f>
        <v>0</v>
      </c>
      <c r="AC293" s="42">
        <f t="shared" si="297"/>
        <v>0</v>
      </c>
      <c r="AD293" s="42">
        <f t="shared" si="297"/>
        <v>1</v>
      </c>
      <c r="AE293" s="42">
        <f t="shared" si="297"/>
        <v>1</v>
      </c>
      <c r="AF293" s="42">
        <f t="shared" si="297"/>
        <v>0</v>
      </c>
      <c r="AG293" s="25"/>
      <c r="AH293" s="25"/>
      <c r="AI293" s="25"/>
      <c r="AJ293" s="25"/>
      <c r="AK293" s="25"/>
      <c r="AL293" s="25"/>
    </row>
    <row r="294">
      <c r="A294" s="26" t="s">
        <v>411</v>
      </c>
      <c r="B294" s="25" t="str">
        <f t="array" ref="B294">iferror(index(FD!R:R,match($A294,FD!Q:Q,0)),index(DK!H:H,match($A294,DK!G:G,0)))</f>
        <v>TOR</v>
      </c>
      <c r="C294" s="25" t="str">
        <f t="array" ref="C294">iferror(index(FD!S:S,match($A294,FD!Q:Q,0)),index(DK!I:I,match($A294,DK!G:G,0)))</f>
        <v>CHI</v>
      </c>
      <c r="D294" s="28">
        <f t="array" ref="D294">((index(Pace!$B$2:$B$31,match($B294,Pace!$A$2:$A$31,0))*index(Pace!$B$2:$B$31,match($C294,Pace!$A$2:$A$31,0)))/Pace!$B$32)*1.025</f>
        <v>95.61776642</v>
      </c>
      <c r="E294" s="29">
        <f t="array" ref="E294">if(iferror(match($A294,Ghosts!A:A,0),0)&gt;0,0.18,((index(EPS!P:P,match($A294,EPS!A:A,0))*index(EPS!O:O,match($A294,EPS!A:A,0)))+(0.18*300))/(300+index(EPS!O:O,match($A294,EPS!A:A,0))))</f>
        <v>0.1257378498</v>
      </c>
      <c r="F294" s="30">
        <v>14.0</v>
      </c>
      <c r="G294" s="33"/>
      <c r="H294" s="34">
        <f t="shared" si="2"/>
        <v>11.45080483</v>
      </c>
      <c r="I294" s="35" t="str">
        <f t="array" ref="I294">iferror(index(DK!A:A,match($A294,DK!G:G,0)),"")</f>
        <v>C</v>
      </c>
      <c r="J294" s="36">
        <f t="array" ref="J294">iferror(index(DK!C:C,match($A294,DK!G:G,0)),"")</f>
        <v>3800</v>
      </c>
      <c r="K294" s="28">
        <f t="array" ref="K294">iferror(if(or(H294=0,H294=""),"",(H294/index(DK!C:C,match(A294,DK!G:G,0))*1000)),"")</f>
        <v>3.013369693</v>
      </c>
      <c r="L294" s="28">
        <f t="array" ref="L294">iferror(if(or(H294="",H294=0),"",((H294^sqrt(3))/index(DK!C:C,match(A294,DK!G:G,0)))*100),"")</f>
        <v>1.795453551</v>
      </c>
      <c r="M294" s="34">
        <f t="shared" si="3"/>
        <v>12.65165114</v>
      </c>
      <c r="N294" s="35" t="str">
        <f t="array" ref="N294">iferror(index(FD!B:B,match($A294,FD!Q:Q,0)),"")</f>
        <v>C</v>
      </c>
      <c r="O294" s="36">
        <f t="array" ref="O294">iferror(index(FD!H:H,match($A294,FD!Q:Q,0)),"")</f>
        <v>3600</v>
      </c>
      <c r="P294" s="28">
        <f t="array" ref="P294">iferror(if(or(M294=0,M294=""),"",(M294/index(FD!H:H,match(A294,FD!Q:Q,0))*1000)),"")</f>
        <v>3.514347539</v>
      </c>
      <c r="Q294" s="37">
        <f t="array" ref="Q294">iferror(if(or(M294="",M294=0),"",((M294^sqrt(3))/index(FD!H:H,match(A294,FD!Q:Q,0)))*100),"")</f>
        <v>2.252539737</v>
      </c>
      <c r="R294" s="38">
        <f t="shared" si="4"/>
        <v>3.279932788</v>
      </c>
      <c r="S294" s="39">
        <f t="array" ref="S294">if(R294="","", if(index(Index_of_Stuff!J:J,match(B294,Index_of_Stuff!F:F,0))&gt;0,(D294-index(Index_of_Stuff!J:J,match(B294,Index_of_Stuff!F:F,0)))*(R294/index(Index_of_Stuff!I:I,match(B294,Index_of_Stuff!F:F,0))),(D294/index(Index_of_Stuff!I:I,match(B294,Index_of_Stuff!F:F,0)))*R294))</f>
        <v>3.049460442</v>
      </c>
      <c r="T294" s="40">
        <f t="array" ref="T294">if(or($F294=0,$F294=""),"", iferror(index(EPS!B:B,match($A294,EPS!$A:$A,0)),index(Ghosts!B:B,match($A294,Ghosts!$A:$A,0)))*($S294/(($F294/48)*$D294)/$E294))</f>
        <v>0.04591615406</v>
      </c>
      <c r="U294" s="40">
        <f t="array" ref="U294">if(or($F294=0,$F294=""),"", iferror(index(EPS!D:D,match($A294,EPS!$A:$A,0)),index(Ghosts!D:D,match($A294,Ghosts!$A:$A,0)))*($S294/(($F294/48)*$D294)/$E294))</f>
        <v>0.00173924826</v>
      </c>
      <c r="V294" s="40">
        <f t="array" ref="V294">if(or($F294=0,$F294=""),"", iferror(index(EPS!F:F,match($A294,EPS!$A:$A,0)),index(Ghosts!F:F,match($A294,Ghosts!$A:$A,0)))*($S294/(($F294/48)*$D294)/$E294))</f>
        <v>0.0207840167</v>
      </c>
      <c r="W294" s="40">
        <f t="array" ref="W294">if(or($F294=0,$F294=""),"", iferror(index(EPS!M:M,match($A294,EPS!$A:$A,0)),index(Ghosts!M:M,match($A294,Ghosts!$A:$A,0)))*($S294/(($F294/48)*$D294)/$E294))</f>
        <v>0.02052312947</v>
      </c>
      <c r="X294" s="39">
        <f t="shared" si="5"/>
        <v>3.024289964</v>
      </c>
      <c r="Y294" s="41">
        <f t="array" ref="Y294">if(or(F294=0,F294=""),"",((iferror(index(EPS!H:H,match(A294,EPS!A:A,0)),index(Ghosts!H:H,match(A294,Ghosts!A:A,0)))*1.25)+(iferror(index(EPS!I:I,match(A294,EPS!A:A,0)),index(Ghosts!I:I,match(A294,Ghosts!A:A,0)))*1.25)+(iferror(index(EPS!J:J,match(A294,EPS!A:A,0)),index(Ghosts!J:J,match(A294,Ghosts!A:A,0)))*1.5)+(iferror(index(EPS!K:K,match(A294,EPS!A:A,0)),index(Ghosts!K:K,match(A294,Ghosts!A:A,0)))*2)+(iferror(index(EPS!L:L,match(A294,EPS!A:A,0)),index(Ghosts!L:L,match(A294,Ghosts!A:A,0)))*2))*D294*(F294/48))</f>
        <v>8.426514869</v>
      </c>
      <c r="Z294" s="41">
        <f t="shared" si="6"/>
        <v>2.713857634</v>
      </c>
      <c r="AA294" s="41">
        <f t="array" ref="AA294">if(or(F294=0,F294=""),"",((iferror(index(EPS!H:H,match(A294,EPS!A:A,0)),index(Ghosts!H:H,match(A294,Ghosts!A:A,0)))*1.2)+(iferror(index(EPS!I:I,match(A294,EPS!A:A,0)),index(Ghosts!I:I,match(A294,Ghosts!A:A,0)))*1.2)+(iferror(index(EPS!J:J,match(A294,EPS!A:A,0)),index(Ghosts!J:J,match(A294,Ghosts!A:A,0)))*1.5)+(iferror(index(EPS!K:K,match(A294,EPS!A:A,0)),index(Ghosts!K:K,match(A294,Ghosts!A:A,0)))*3)+(iferror(index(EPS!L:L,match(A294,EPS!A:A,0)),index(Ghosts!L:L,match(A294,Ghosts!A:A,0)))*3))*D294*(F294/48))</f>
        <v>9.937793508</v>
      </c>
      <c r="AB294" s="42">
        <f t="shared" ref="AB294:AF294" si="298">if(iferror(search(AB$1,$I294),0)&gt;0,1,0)</f>
        <v>0</v>
      </c>
      <c r="AC294" s="42">
        <f t="shared" si="298"/>
        <v>0</v>
      </c>
      <c r="AD294" s="42">
        <f t="shared" si="298"/>
        <v>0</v>
      </c>
      <c r="AE294" s="42">
        <f t="shared" si="298"/>
        <v>0</v>
      </c>
      <c r="AF294" s="42">
        <f t="shared" si="298"/>
        <v>1</v>
      </c>
      <c r="AG294" s="25"/>
      <c r="AH294" s="25"/>
      <c r="AI294" s="25"/>
      <c r="AJ294" s="25"/>
      <c r="AK294" s="25"/>
      <c r="AL294" s="25"/>
    </row>
    <row r="295">
      <c r="A295" s="26" t="s">
        <v>410</v>
      </c>
      <c r="B295" s="25" t="str">
        <f t="array" ref="B295">iferror(index(FD!R:R,match($A295,FD!Q:Q,0)),index(DK!H:H,match($A295,DK!G:G,0)))</f>
        <v>TOR</v>
      </c>
      <c r="C295" s="25" t="str">
        <f t="array" ref="C295">iferror(index(FD!S:S,match($A295,FD!Q:Q,0)),index(DK!I:I,match($A295,DK!G:G,0)))</f>
        <v>CHI</v>
      </c>
      <c r="D295" s="28">
        <f t="array" ref="D295">((index(Pace!$B$2:$B$31,match($B295,Pace!$A$2:$A$31,0))*index(Pace!$B$2:$B$31,match($C295,Pace!$A$2:$A$31,0)))/Pace!$B$32)*1.025</f>
        <v>95.61776642</v>
      </c>
      <c r="E295" s="29">
        <f t="array" ref="E295">if(iferror(match($A295,Ghosts!A:A,0),0)&gt;0,0.18,((index(EPS!P:P,match($A295,EPS!A:A,0))*index(EPS!O:O,match($A295,EPS!A:A,0)))+(0.18*300))/(300+index(EPS!O:O,match($A295,EPS!A:A,0))))</f>
        <v>0.1874093264</v>
      </c>
      <c r="F295" s="30">
        <v>11.0</v>
      </c>
      <c r="G295" s="33"/>
      <c r="H295" s="34">
        <f t="shared" si="2"/>
        <v>9.402346169</v>
      </c>
      <c r="I295" s="35" t="str">
        <f t="array" ref="I295">iferror(index(DK!A:A,match($A295,DK!G:G,0)),"")</f>
        <v>PG</v>
      </c>
      <c r="J295" s="36">
        <f t="array" ref="J295">iferror(index(DK!C:C,match($A295,DK!G:G,0)),"")</f>
        <v>3000</v>
      </c>
      <c r="K295" s="28">
        <f t="array" ref="K295">iferror(if(or(H295=0,H295=""),"",(H295/index(DK!C:C,match(A295,DK!G:G,0))*1000)),"")</f>
        <v>3.13411539</v>
      </c>
      <c r="L295" s="28">
        <f t="array" ref="L295">iferror(if(or(H295="",H295=0),"",((H295^sqrt(3))/index(DK!C:C,match(A295,DK!G:G,0)))*100),"")</f>
        <v>1.616491238</v>
      </c>
      <c r="M295" s="34">
        <f t="shared" si="3"/>
        <v>9.443104015</v>
      </c>
      <c r="N295" s="35" t="str">
        <f t="array" ref="N295">iferror(index(FD!B:B,match($A295,FD!Q:Q,0)),"")</f>
        <v>PG</v>
      </c>
      <c r="O295" s="36">
        <f t="array" ref="O295">iferror(index(FD!H:H,match($A295,FD!Q:Q,0)),"")</f>
        <v>3300</v>
      </c>
      <c r="P295" s="28">
        <f t="array" ref="P295">iferror(if(or(M295=0,M295=""),"",(M295/index(FD!H:H,match(A295,FD!Q:Q,0))*1000)),"")</f>
        <v>2.861546671</v>
      </c>
      <c r="Q295" s="37">
        <f t="array" ref="Q295">iferror(if(or(M295="",M295=0),"",((M295^sqrt(3))/index(FD!H:H,match(A295,FD!Q:Q,0)))*100),"")</f>
        <v>1.480588565</v>
      </c>
      <c r="R295" s="38">
        <f t="shared" si="4"/>
        <v>4.060317436</v>
      </c>
      <c r="S295" s="39">
        <f t="array" ref="S295">if(R295="","", if(index(Index_of_Stuff!J:J,match(B295,Index_of_Stuff!F:F,0))&gt;0,(D295-index(Index_of_Stuff!J:J,match(B295,Index_of_Stuff!F:F,0)))*(R295/index(Index_of_Stuff!I:I,match(B295,Index_of_Stuff!F:F,0))),(D295/index(Index_of_Stuff!I:I,match(B295,Index_of_Stuff!F:F,0)))*R295))</f>
        <v>3.77500949</v>
      </c>
      <c r="T295" s="40">
        <f t="array" ref="T295">if(or($F295=0,$F295=""),"", iferror(index(EPS!B:B,match($A295,EPS!$A:$A,0)),index(Ghosts!B:B,match($A295,Ghosts!$A:$A,0)))*($S295/(($F295/48)*$D295)/$E295))</f>
        <v>0.05009949035</v>
      </c>
      <c r="U295" s="40">
        <f t="array" ref="U295">if(or($F295=0,$F295=""),"", iferror(index(EPS!D:D,match($A295,EPS!$A:$A,0)),index(Ghosts!D:D,match($A295,Ghosts!$A:$A,0)))*($S295/(($F295/48)*$D295)/$E295))</f>
        <v>0.01930439078</v>
      </c>
      <c r="V295" s="40">
        <f t="array" ref="V295">if(or($F295=0,$F295=""),"", iferror(index(EPS!F:F,match($A295,EPS!$A:$A,0)),index(Ghosts!F:F,match($A295,Ghosts!$A:$A,0)))*($S295/(($F295/48)*$D295)/$E295))</f>
        <v>0.03061124823</v>
      </c>
      <c r="W295" s="40">
        <f t="array" ref="W295">if(or($F295=0,$F295=""),"", iferror(index(EPS!M:M,match($A295,EPS!$A:$A,0)),index(Ghosts!M:M,match($A295,Ghosts!$A:$A,0)))*($S295/(($F295/48)*$D295)/$E295))</f>
        <v>0.03272553865</v>
      </c>
      <c r="X295" s="39">
        <f t="shared" si="5"/>
        <v>3.988338752</v>
      </c>
      <c r="Y295" s="41">
        <f t="array" ref="Y295">if(or(F295=0,F295=""),"",((iferror(index(EPS!H:H,match(A295,EPS!A:A,0)),index(Ghosts!H:H,match(A295,Ghosts!A:A,0)))*1.25)+(iferror(index(EPS!I:I,match(A295,EPS!A:A,0)),index(Ghosts!I:I,match(A295,Ghosts!A:A,0)))*1.25)+(iferror(index(EPS!J:J,match(A295,EPS!A:A,0)),index(Ghosts!J:J,match(A295,Ghosts!A:A,0)))*1.5)+(iferror(index(EPS!K:K,match(A295,EPS!A:A,0)),index(Ghosts!K:K,match(A295,Ghosts!A:A,0)))*2)+(iferror(index(EPS!L:L,match(A295,EPS!A:A,0)),index(Ghosts!L:L,match(A295,Ghosts!A:A,0)))*2))*D295*(F295/48))</f>
        <v>5.414007417</v>
      </c>
      <c r="Z295" s="41">
        <f t="shared" si="6"/>
        <v>3.418288314</v>
      </c>
      <c r="AA295" s="41">
        <f t="array" ref="AA295">if(or(F295=0,F295=""),"",((iferror(index(EPS!H:H,match(A295,EPS!A:A,0)),index(Ghosts!H:H,match(A295,Ghosts!A:A,0)))*1.2)+(iferror(index(EPS!I:I,match(A295,EPS!A:A,0)),index(Ghosts!I:I,match(A295,Ghosts!A:A,0)))*1.2)+(iferror(index(EPS!J:J,match(A295,EPS!A:A,0)),index(Ghosts!J:J,match(A295,Ghosts!A:A,0)))*1.5)+(iferror(index(EPS!K:K,match(A295,EPS!A:A,0)),index(Ghosts!K:K,match(A295,Ghosts!A:A,0)))*3)+(iferror(index(EPS!L:L,match(A295,EPS!A:A,0)),index(Ghosts!L:L,match(A295,Ghosts!A:A,0)))*3))*D295*(F295/48))</f>
        <v>6.024815701</v>
      </c>
      <c r="AB295" s="42">
        <f t="shared" ref="AB295:AF295" si="299">if(iferror(search(AB$1,$I295),0)&gt;0,1,0)</f>
        <v>1</v>
      </c>
      <c r="AC295" s="42">
        <f t="shared" si="299"/>
        <v>0</v>
      </c>
      <c r="AD295" s="42">
        <f t="shared" si="299"/>
        <v>0</v>
      </c>
      <c r="AE295" s="42">
        <f t="shared" si="299"/>
        <v>0</v>
      </c>
      <c r="AF295" s="42">
        <f t="shared" si="299"/>
        <v>0</v>
      </c>
      <c r="AG295" s="25"/>
      <c r="AH295" s="25"/>
      <c r="AI295" s="25"/>
      <c r="AJ295" s="25"/>
      <c r="AK295" s="25"/>
      <c r="AL295" s="25"/>
    </row>
    <row r="296">
      <c r="A296" s="26" t="s">
        <v>409</v>
      </c>
      <c r="B296" s="25" t="str">
        <f t="array" ref="B296">iferror(index(FD!R:R,match($A296,FD!Q:Q,0)),index(DK!H:H,match($A296,DK!G:G,0)))</f>
        <v>TOR</v>
      </c>
      <c r="C296" s="25" t="str">
        <f t="array" ref="C296">iferror(index(FD!S:S,match($A296,FD!Q:Q,0)),index(DK!I:I,match($A296,DK!G:G,0)))</f>
        <v>CHI</v>
      </c>
      <c r="D296" s="28">
        <f t="array" ref="D296">((index(Pace!$B$2:$B$31,match($B296,Pace!$A$2:$A$31,0))*index(Pace!$B$2:$B$31,match($C296,Pace!$A$2:$A$31,0)))/Pace!$B$32)*1.025</f>
        <v>95.61776642</v>
      </c>
      <c r="E296" s="29">
        <f t="array" ref="E296">if(iferror(match($A296,Ghosts!A:A,0),0)&gt;0,0.18,((index(EPS!P:P,match($A296,EPS!A:A,0))*index(EPS!O:O,match($A296,EPS!A:A,0)))+(0.18*300))/(300+index(EPS!O:O,match($A296,EPS!A:A,0))))</f>
        <v>0.1506089744</v>
      </c>
      <c r="F296" s="30">
        <v>10.0</v>
      </c>
      <c r="G296" s="33"/>
      <c r="H296" s="34">
        <f t="shared" si="2"/>
        <v>8.302357354</v>
      </c>
      <c r="I296" s="35" t="str">
        <f t="array" ref="I296">iferror(index(DK!A:A,match($A296,DK!G:G,0)),"")</f>
        <v>PF/C</v>
      </c>
      <c r="J296" s="36">
        <f t="array" ref="J296">iferror(index(DK!C:C,match($A296,DK!G:G,0)),"")</f>
        <v>4200</v>
      </c>
      <c r="K296" s="28">
        <f t="array" ref="K296">iferror(if(or(H296=0,H296=""),"",(H296/index(DK!C:C,match(A296,DK!G:G,0))*1000)),"")</f>
        <v>1.976751751</v>
      </c>
      <c r="L296" s="28">
        <f t="array" ref="L296">iferror(if(or(H296="",H296=0),"",((H296^sqrt(3))/index(DK!C:C,match(A296,DK!G:G,0)))*100),"")</f>
        <v>0.9307955018</v>
      </c>
      <c r="M296" s="34">
        <f t="shared" si="3"/>
        <v>8.627262626</v>
      </c>
      <c r="N296" s="35" t="str">
        <f t="array" ref="N296">iferror(index(FD!B:B,match($A296,FD!Q:Q,0)),"")</f>
        <v>C</v>
      </c>
      <c r="O296" s="36">
        <f t="array" ref="O296">iferror(index(FD!H:H,match($A296,FD!Q:Q,0)),"")</f>
        <v>3400</v>
      </c>
      <c r="P296" s="28">
        <f t="array" ref="P296">iferror(if(or(M296=0,M296=""),"",(M296/index(FD!H:H,match(A296,FD!Q:Q,0))*1000)),"")</f>
        <v>2.537430184</v>
      </c>
      <c r="Q296" s="37">
        <f t="array" ref="Q296">iferror(if(or(M296="",M296=0),"",((M296^sqrt(3))/index(FD!H:H,match(A296,FD!Q:Q,0)))*100),"")</f>
        <v>1.22885517</v>
      </c>
      <c r="R296" s="38">
        <f t="shared" si="4"/>
        <v>2.869742855</v>
      </c>
      <c r="S296" s="39">
        <f t="array" ref="S296">if(R296="","", if(index(Index_of_Stuff!J:J,match(B296,Index_of_Stuff!F:F,0))&gt;0,(D296-index(Index_of_Stuff!J:J,match(B296,Index_of_Stuff!F:F,0)))*(R296/index(Index_of_Stuff!I:I,match(B296,Index_of_Stuff!F:F,0))),(D296/index(Index_of_Stuff!I:I,match(B296,Index_of_Stuff!F:F,0)))*R296))</f>
        <v>2.668093489</v>
      </c>
      <c r="T296" s="40">
        <f t="array" ref="T296">if(or($F296=0,$F296=""),"", iferror(index(EPS!B:B,match($A296,EPS!$A:$A,0)),index(Ghosts!B:B,match($A296,Ghosts!$A:$A,0)))*($S296/(($F296/48)*$D296)/$E296))</f>
        <v>0.06180699646</v>
      </c>
      <c r="U296" s="40">
        <f t="array" ref="U296">if(or($F296=0,$F296=""),"", iferror(index(EPS!D:D,match($A296,EPS!$A:$A,0)),index(Ghosts!D:D,match($A296,Ghosts!$A:$A,0)))*($S296/(($F296/48)*$D296)/$E296))</f>
        <v>0.0001778618603</v>
      </c>
      <c r="V296" s="40">
        <f t="array" ref="V296">if(or($F296=0,$F296=""),"", iferror(index(EPS!F:F,match($A296,EPS!$A:$A,0)),index(Ghosts!F:F,match($A296,Ghosts!$A:$A,0)))*($S296/(($F296/48)*$D296)/$E296))</f>
        <v>0.02232166347</v>
      </c>
      <c r="W296" s="40">
        <f t="array" ref="W296">if(or($F296=0,$F296=""),"", iferror(index(EPS!M:M,match($A296,EPS!$A:$A,0)),index(Ghosts!M:M,match($A296,Ghosts!$A:$A,0)))*($S296/(($F296/48)*$D296)/$E296))</f>
        <v>0.02481172951</v>
      </c>
      <c r="X296" s="39">
        <f t="shared" si="5"/>
        <v>2.672363347</v>
      </c>
      <c r="Y296" s="41">
        <f t="array" ref="Y296">if(or(F296=0,F296=""),"",((iferror(index(EPS!H:H,match(A296,EPS!A:A,0)),index(Ghosts!H:H,match(A296,Ghosts!A:A,0)))*1.25)+(iferror(index(EPS!I:I,match(A296,EPS!A:A,0)),index(Ghosts!I:I,match(A296,Ghosts!A:A,0)))*1.25)+(iferror(index(EPS!J:J,match(A296,EPS!A:A,0)),index(Ghosts!J:J,match(A296,Ghosts!A:A,0)))*1.5)+(iferror(index(EPS!K:K,match(A296,EPS!A:A,0)),index(Ghosts!K:K,match(A296,Ghosts!A:A,0)))*2)+(iferror(index(EPS!L:L,match(A296,EPS!A:A,0)),index(Ghosts!L:L,match(A296,Ghosts!A:A,0)))*2))*D296*(F296/48))</f>
        <v>5.629994007</v>
      </c>
      <c r="Z296" s="41">
        <f t="shared" si="6"/>
        <v>2.423462419</v>
      </c>
      <c r="AA296" s="41">
        <f t="array" ref="AA296">if(or(F296=0,F296=""),"",((iferror(index(EPS!H:H,match(A296,EPS!A:A,0)),index(Ghosts!H:H,match(A296,Ghosts!A:A,0)))*1.2)+(iferror(index(EPS!I:I,match(A296,EPS!A:A,0)),index(Ghosts!I:I,match(A296,Ghosts!A:A,0)))*1.2)+(iferror(index(EPS!J:J,match(A296,EPS!A:A,0)),index(Ghosts!J:J,match(A296,Ghosts!A:A,0)))*1.5)+(iferror(index(EPS!K:K,match(A296,EPS!A:A,0)),index(Ghosts!K:K,match(A296,Ghosts!A:A,0)))*3)+(iferror(index(EPS!L:L,match(A296,EPS!A:A,0)),index(Ghosts!L:L,match(A296,Ghosts!A:A,0)))*3))*D296*(F296/48))</f>
        <v>6.203800207</v>
      </c>
      <c r="AB296" s="42">
        <f t="shared" ref="AB296:AF296" si="300">if(iferror(search(AB$1,$I296),0)&gt;0,1,0)</f>
        <v>0</v>
      </c>
      <c r="AC296" s="42">
        <f t="shared" si="300"/>
        <v>0</v>
      </c>
      <c r="AD296" s="42">
        <f t="shared" si="300"/>
        <v>0</v>
      </c>
      <c r="AE296" s="42">
        <f t="shared" si="300"/>
        <v>1</v>
      </c>
      <c r="AF296" s="42">
        <f t="shared" si="300"/>
        <v>1</v>
      </c>
      <c r="AG296" s="25"/>
      <c r="AH296" s="25"/>
      <c r="AI296" s="25"/>
      <c r="AJ296" s="25"/>
      <c r="AK296" s="25"/>
      <c r="AL296" s="25"/>
    </row>
    <row r="297">
      <c r="A297" s="26" t="s">
        <v>412</v>
      </c>
      <c r="B297" s="25" t="str">
        <f t="array" ref="B297">iferror(index(FD!R:R,match($A297,FD!Q:Q,0)),index(DK!H:H,match($A297,DK!G:G,0)))</f>
        <v>TOR</v>
      </c>
      <c r="C297" s="25" t="str">
        <f t="array" ref="C297">iferror(index(FD!S:S,match($A297,FD!Q:Q,0)),index(DK!I:I,match($A297,DK!G:G,0)))</f>
        <v>CHI</v>
      </c>
      <c r="D297" s="28">
        <f t="array" ref="D297">((index(Pace!$B$2:$B$31,match($B297,Pace!$A$2:$A$31,0))*index(Pace!$B$2:$B$31,match($C297,Pace!$A$2:$A$31,0)))/Pace!$B$32)*1.025</f>
        <v>95.61776642</v>
      </c>
      <c r="E297" s="29">
        <f t="array" ref="E297">if(iferror(match($A297,Ghosts!A:A,0),0)&gt;0,0.18,((index(EPS!P:P,match($A297,EPS!A:A,0))*index(EPS!O:O,match($A297,EPS!A:A,0)))+(0.18*300))/(300+index(EPS!O:O,match($A297,EPS!A:A,0))))</f>
        <v>0.1804782609</v>
      </c>
      <c r="F297" s="30">
        <v>0.0</v>
      </c>
      <c r="G297" s="33"/>
      <c r="H297" s="34" t="str">
        <f t="shared" si="2"/>
        <v/>
      </c>
      <c r="I297" s="35" t="str">
        <f t="array" ref="I297">iferror(index(DK!A:A,match($A297,DK!G:G,0)),"")</f>
        <v>PF</v>
      </c>
      <c r="J297" s="36">
        <f t="array" ref="J297">iferror(index(DK!C:C,match($A297,DK!G:G,0)),"")</f>
        <v>3000</v>
      </c>
      <c r="K297" s="28" t="str">
        <f t="array" ref="K297">iferror(if(or(H297=0,H297=""),"",(H297/index(DK!C:C,match(A297,DK!G:G,0))*1000)),"")</f>
        <v/>
      </c>
      <c r="L297" s="28" t="str">
        <f t="array" ref="L297">iferror(if(or(H297="",H297=0),"",((H297^sqrt(3))/index(DK!C:C,match(A297,DK!G:G,0)))*100),"")</f>
        <v/>
      </c>
      <c r="M297" s="34" t="str">
        <f t="shared" si="3"/>
        <v/>
      </c>
      <c r="N297" s="35" t="str">
        <f t="array" ref="N297">iferror(index(FD!B:B,match($A297,FD!Q:Q,0)),"")</f>
        <v>PF</v>
      </c>
      <c r="O297" s="36">
        <f t="array" ref="O297">iferror(index(FD!H:H,match($A297,FD!Q:Q,0)),"")</f>
        <v>3000</v>
      </c>
      <c r="P297" s="28" t="str">
        <f t="array" ref="P297">iferror(if(or(M297=0,M297=""),"",(M297/index(FD!H:H,match(A297,FD!Q:Q,0))*1000)),"")</f>
        <v/>
      </c>
      <c r="Q297" s="37" t="str">
        <f t="array" ref="Q297">iferror(if(or(M297="",M297=0),"",((M297^sqrt(3))/index(FD!H:H,match(A297,FD!Q:Q,0)))*100),"")</f>
        <v/>
      </c>
      <c r="R297" s="38" t="str">
        <f t="shared" si="4"/>
        <v/>
      </c>
      <c r="S297" s="39" t="str">
        <f t="array" ref="S297">if(R297="","", if(index(Index_of_Stuff!J:J,match(B297,Index_of_Stuff!F:F,0))&gt;0,(D297-index(Index_of_Stuff!J:J,match(B297,Index_of_Stuff!F:F,0)))*(R297/index(Index_of_Stuff!I:I,match(B297,Index_of_Stuff!F:F,0))),(D297/index(Index_of_Stuff!I:I,match(B297,Index_of_Stuff!F:F,0)))*R297))</f>
        <v/>
      </c>
      <c r="T297" s="40" t="str">
        <f t="array" ref="T297">if(or($F297=0,$F297=""),"", iferror(index(EPS!B:B,match($A297,EPS!$A:$A,0)),index(Ghosts!B:B,match($A297,Ghosts!$A:$A,0)))*($S297/(($F297/48)*$D297)/$E297))</f>
        <v/>
      </c>
      <c r="U297" s="40" t="str">
        <f t="array" ref="U297">if(or($F297=0,$F297=""),"", iferror(index(EPS!D:D,match($A297,EPS!$A:$A,0)),index(Ghosts!D:D,match($A297,Ghosts!$A:$A,0)))*($S297/(($F297/48)*$D297)/$E297))</f>
        <v/>
      </c>
      <c r="V297" s="40" t="str">
        <f t="array" ref="V297">if(or($F297=0,$F297=""),"", iferror(index(EPS!F:F,match($A297,EPS!$A:$A,0)),index(Ghosts!F:F,match($A297,Ghosts!$A:$A,0)))*($S297/(($F297/48)*$D297)/$E297))</f>
        <v/>
      </c>
      <c r="W297" s="40" t="str">
        <f t="array" ref="W297">if(or($F297=0,$F297=""),"", iferror(index(EPS!M:M,match($A297,EPS!$A:$A,0)),index(Ghosts!M:M,match($A297,Ghosts!$A:$A,0)))*($S297/(($F297/48)*$D297)/$E297))</f>
        <v/>
      </c>
      <c r="X297" s="39" t="str">
        <f t="shared" si="5"/>
        <v/>
      </c>
      <c r="Y297" s="41" t="str">
        <f t="array" ref="Y297">if(or(F297=0,F297=""),"",((iferror(index(EPS!H:H,match(A297,EPS!A:A,0)),index(Ghosts!H:H,match(A297,Ghosts!A:A,0)))*1.25)+(iferror(index(EPS!I:I,match(A297,EPS!A:A,0)),index(Ghosts!I:I,match(A297,Ghosts!A:A,0)))*1.25)+(iferror(index(EPS!J:J,match(A297,EPS!A:A,0)),index(Ghosts!J:J,match(A297,Ghosts!A:A,0)))*1.5)+(iferror(index(EPS!K:K,match(A297,EPS!A:A,0)),index(Ghosts!K:K,match(A297,Ghosts!A:A,0)))*2)+(iferror(index(EPS!L:L,match(A297,EPS!A:A,0)),index(Ghosts!L:L,match(A297,Ghosts!A:A,0)))*2))*D297*(F297/48))</f>
        <v/>
      </c>
      <c r="Z297" s="41" t="str">
        <f t="shared" si="6"/>
        <v/>
      </c>
      <c r="AA297" s="41" t="str">
        <f t="array" ref="AA297">if(or(F297=0,F297=""),"",((iferror(index(EPS!H:H,match(A297,EPS!A:A,0)),index(Ghosts!H:H,match(A297,Ghosts!A:A,0)))*1.2)+(iferror(index(EPS!I:I,match(A297,EPS!A:A,0)),index(Ghosts!I:I,match(A297,Ghosts!A:A,0)))*1.2)+(iferror(index(EPS!J:J,match(A297,EPS!A:A,0)),index(Ghosts!J:J,match(A297,Ghosts!A:A,0)))*1.5)+(iferror(index(EPS!K:K,match(A297,EPS!A:A,0)),index(Ghosts!K:K,match(A297,Ghosts!A:A,0)))*3)+(iferror(index(EPS!L:L,match(A297,EPS!A:A,0)),index(Ghosts!L:L,match(A297,Ghosts!A:A,0)))*3))*D297*(F297/48))</f>
        <v/>
      </c>
      <c r="AB297" s="42">
        <f t="shared" ref="AB297:AF297" si="301">if(iferror(search(AB$1,$I297),0)&gt;0,1,0)</f>
        <v>0</v>
      </c>
      <c r="AC297" s="42">
        <f t="shared" si="301"/>
        <v>0</v>
      </c>
      <c r="AD297" s="42">
        <f t="shared" si="301"/>
        <v>0</v>
      </c>
      <c r="AE297" s="42">
        <f t="shared" si="301"/>
        <v>1</v>
      </c>
      <c r="AF297" s="42">
        <f t="shared" si="301"/>
        <v>0</v>
      </c>
      <c r="AG297" s="25"/>
      <c r="AH297" s="25"/>
      <c r="AI297" s="25"/>
      <c r="AJ297" s="25"/>
      <c r="AK297" s="25"/>
      <c r="AL297" s="25"/>
    </row>
    <row r="298">
      <c r="A298" s="26" t="s">
        <v>413</v>
      </c>
      <c r="B298" s="25" t="str">
        <f t="array" ref="B298">iferror(index(FD!R:R,match($A298,FD!Q:Q,0)),index(DK!H:H,match($A298,DK!G:G,0)))</f>
        <v>TOR</v>
      </c>
      <c r="C298" s="25" t="str">
        <f t="array" ref="C298">iferror(index(FD!S:S,match($A298,FD!Q:Q,0)),index(DK!I:I,match($A298,DK!G:G,0)))</f>
        <v>CHI</v>
      </c>
      <c r="D298" s="28">
        <f t="array" ref="D298">((index(Pace!$B$2:$B$31,match($B298,Pace!$A$2:$A$31,0))*index(Pace!$B$2:$B$31,match($C298,Pace!$A$2:$A$31,0)))/Pace!$B$32)*1.025</f>
        <v>95.61776642</v>
      </c>
      <c r="E298" s="29">
        <f t="array" ref="E298">if(iferror(match($A298,Ghosts!A:A,0),0)&gt;0,0.18,((index(EPS!P:P,match($A298,EPS!A:A,0))*index(EPS!O:O,match($A298,EPS!A:A,0)))+(0.18*300))/(300+index(EPS!O:O,match($A298,EPS!A:A,0))))</f>
        <v>0.178370844</v>
      </c>
      <c r="F298" s="30">
        <v>0.0</v>
      </c>
      <c r="G298" s="33"/>
      <c r="H298" s="34" t="str">
        <f t="shared" si="2"/>
        <v/>
      </c>
      <c r="I298" s="35" t="str">
        <f t="array" ref="I298">iferror(index(DK!A:A,match($A298,DK!G:G,0)),"")</f>
        <v>SF</v>
      </c>
      <c r="J298" s="36">
        <f t="array" ref="J298">iferror(index(DK!C:C,match($A298,DK!G:G,0)),"")</f>
        <v>3000</v>
      </c>
      <c r="K298" s="28" t="str">
        <f t="array" ref="K298">iferror(if(or(H298=0,H298=""),"",(H298/index(DK!C:C,match(A298,DK!G:G,0))*1000)),"")</f>
        <v/>
      </c>
      <c r="L298" s="28" t="str">
        <f t="array" ref="L298">iferror(if(or(H298="",H298=0),"",((H298^sqrt(3))/index(DK!C:C,match(A298,DK!G:G,0)))*100),"")</f>
        <v/>
      </c>
      <c r="M298" s="34" t="str">
        <f t="shared" si="3"/>
        <v/>
      </c>
      <c r="N298" s="35" t="str">
        <f t="array" ref="N298">iferror(index(FD!B:B,match($A298,FD!Q:Q,0)),"")</f>
        <v>SF</v>
      </c>
      <c r="O298" s="36">
        <f t="array" ref="O298">iferror(index(FD!H:H,match($A298,FD!Q:Q,0)),"")</f>
        <v>3000</v>
      </c>
      <c r="P298" s="28" t="str">
        <f t="array" ref="P298">iferror(if(or(M298=0,M298=""),"",(M298/index(FD!H:H,match(A298,FD!Q:Q,0))*1000)),"")</f>
        <v/>
      </c>
      <c r="Q298" s="37" t="str">
        <f t="array" ref="Q298">iferror(if(or(M298="",M298=0),"",((M298^sqrt(3))/index(FD!H:H,match(A298,FD!Q:Q,0)))*100),"")</f>
        <v/>
      </c>
      <c r="R298" s="38" t="str">
        <f t="shared" si="4"/>
        <v/>
      </c>
      <c r="S298" s="39" t="str">
        <f t="array" ref="S298">if(R298="","", if(index(Index_of_Stuff!J:J,match(B298,Index_of_Stuff!F:F,0))&gt;0,(D298-index(Index_of_Stuff!J:J,match(B298,Index_of_Stuff!F:F,0)))*(R298/index(Index_of_Stuff!I:I,match(B298,Index_of_Stuff!F:F,0))),(D298/index(Index_of_Stuff!I:I,match(B298,Index_of_Stuff!F:F,0)))*R298))</f>
        <v/>
      </c>
      <c r="T298" s="40" t="str">
        <f t="array" ref="T298">if(or($F298=0,$F298=""),"", iferror(index(EPS!B:B,match($A298,EPS!$A:$A,0)),index(Ghosts!B:B,match($A298,Ghosts!$A:$A,0)))*($S298/(($F298/48)*$D298)/$E298))</f>
        <v/>
      </c>
      <c r="U298" s="40" t="str">
        <f t="array" ref="U298">if(or($F298=0,$F298=""),"", iferror(index(EPS!D:D,match($A298,EPS!$A:$A,0)),index(Ghosts!D:D,match($A298,Ghosts!$A:$A,0)))*($S298/(($F298/48)*$D298)/$E298))</f>
        <v/>
      </c>
      <c r="V298" s="40" t="str">
        <f t="array" ref="V298">if(or($F298=0,$F298=""),"", iferror(index(EPS!F:F,match($A298,EPS!$A:$A,0)),index(Ghosts!F:F,match($A298,Ghosts!$A:$A,0)))*($S298/(($F298/48)*$D298)/$E298))</f>
        <v/>
      </c>
      <c r="W298" s="40" t="str">
        <f t="array" ref="W298">if(or($F298=0,$F298=""),"", iferror(index(EPS!M:M,match($A298,EPS!$A:$A,0)),index(Ghosts!M:M,match($A298,Ghosts!$A:$A,0)))*($S298/(($F298/48)*$D298)/$E298))</f>
        <v/>
      </c>
      <c r="X298" s="39" t="str">
        <f t="shared" si="5"/>
        <v/>
      </c>
      <c r="Y298" s="41" t="str">
        <f t="array" ref="Y298">if(or(F298=0,F298=""),"",((iferror(index(EPS!H:H,match(A298,EPS!A:A,0)),index(Ghosts!H:H,match(A298,Ghosts!A:A,0)))*1.25)+(iferror(index(EPS!I:I,match(A298,EPS!A:A,0)),index(Ghosts!I:I,match(A298,Ghosts!A:A,0)))*1.25)+(iferror(index(EPS!J:J,match(A298,EPS!A:A,0)),index(Ghosts!J:J,match(A298,Ghosts!A:A,0)))*1.5)+(iferror(index(EPS!K:K,match(A298,EPS!A:A,0)),index(Ghosts!K:K,match(A298,Ghosts!A:A,0)))*2)+(iferror(index(EPS!L:L,match(A298,EPS!A:A,0)),index(Ghosts!L:L,match(A298,Ghosts!A:A,0)))*2))*D298*(F298/48))</f>
        <v/>
      </c>
      <c r="Z298" s="41" t="str">
        <f t="shared" si="6"/>
        <v/>
      </c>
      <c r="AA298" s="41" t="str">
        <f t="array" ref="AA298">if(or(F298=0,F298=""),"",((iferror(index(EPS!H:H,match(A298,EPS!A:A,0)),index(Ghosts!H:H,match(A298,Ghosts!A:A,0)))*1.2)+(iferror(index(EPS!I:I,match(A298,EPS!A:A,0)),index(Ghosts!I:I,match(A298,Ghosts!A:A,0)))*1.2)+(iferror(index(EPS!J:J,match(A298,EPS!A:A,0)),index(Ghosts!J:J,match(A298,Ghosts!A:A,0)))*1.5)+(iferror(index(EPS!K:K,match(A298,EPS!A:A,0)),index(Ghosts!K:K,match(A298,Ghosts!A:A,0)))*3)+(iferror(index(EPS!L:L,match(A298,EPS!A:A,0)),index(Ghosts!L:L,match(A298,Ghosts!A:A,0)))*3))*D298*(F298/48))</f>
        <v/>
      </c>
      <c r="AB298" s="42">
        <f t="shared" ref="AB298:AF298" si="302">if(iferror(search(AB$1,$I298),0)&gt;0,1,0)</f>
        <v>0</v>
      </c>
      <c r="AC298" s="42">
        <f t="shared" si="302"/>
        <v>0</v>
      </c>
      <c r="AD298" s="42">
        <f t="shared" si="302"/>
        <v>1</v>
      </c>
      <c r="AE298" s="42">
        <f t="shared" si="302"/>
        <v>0</v>
      </c>
      <c r="AF298" s="42">
        <f t="shared" si="302"/>
        <v>0</v>
      </c>
      <c r="AG298" s="25"/>
      <c r="AH298" s="25"/>
      <c r="AI298" s="25"/>
      <c r="AJ298" s="25"/>
      <c r="AK298" s="25"/>
      <c r="AL298" s="25"/>
    </row>
    <row r="299">
      <c r="A299" s="26" t="s">
        <v>414</v>
      </c>
      <c r="B299" s="25" t="str">
        <f t="array" ref="B299">iferror(index(FD!R:R,match($A299,FD!Q:Q,0)),index(DK!H:H,match($A299,DK!G:G,0)))</f>
        <v>TOR</v>
      </c>
      <c r="C299" s="25" t="str">
        <f t="array" ref="C299">iferror(index(FD!S:S,match($A299,FD!Q:Q,0)),index(DK!I:I,match($A299,DK!G:G,0)))</f>
        <v>CHI</v>
      </c>
      <c r="D299" s="28">
        <f t="array" ref="D299">((index(Pace!$B$2:$B$31,match($B299,Pace!$A$2:$A$31,0))*index(Pace!$B$2:$B$31,match($C299,Pace!$A$2:$A$31,0)))/Pace!$B$32)*1.025</f>
        <v>95.61776642</v>
      </c>
      <c r="E299" s="29">
        <f t="array" ref="E299">if(iferror(match($A299,Ghosts!A:A,0),0)&gt;0,0.18,((index(EPS!P:P,match($A299,EPS!A:A,0))*index(EPS!O:O,match($A299,EPS!A:A,0)))+(0.18*300))/(300+index(EPS!O:O,match($A299,EPS!A:A,0))))</f>
        <v>0.18</v>
      </c>
      <c r="F299" s="30">
        <v>0.0</v>
      </c>
      <c r="G299" s="33"/>
      <c r="H299" s="34" t="str">
        <f t="shared" si="2"/>
        <v/>
      </c>
      <c r="I299" s="35" t="str">
        <f t="array" ref="I299">iferror(index(DK!A:A,match($A299,DK!G:G,0)),"")</f>
        <v>PG</v>
      </c>
      <c r="J299" s="36">
        <f t="array" ref="J299">iferror(index(DK!C:C,match($A299,DK!G:G,0)),"")</f>
        <v>3000</v>
      </c>
      <c r="K299" s="28" t="str">
        <f t="array" ref="K299">iferror(if(or(H299=0,H299=""),"",(H299/index(DK!C:C,match(A299,DK!G:G,0))*1000)),"")</f>
        <v/>
      </c>
      <c r="L299" s="28" t="str">
        <f t="array" ref="L299">iferror(if(or(H299="",H299=0),"",((H299^sqrt(3))/index(DK!C:C,match(A299,DK!G:G,0)))*100),"")</f>
        <v/>
      </c>
      <c r="M299" s="34" t="str">
        <f t="shared" si="3"/>
        <v/>
      </c>
      <c r="N299" s="35" t="str">
        <f t="array" ref="N299">iferror(index(FD!B:B,match($A299,FD!Q:Q,0)),"")</f>
        <v>PG</v>
      </c>
      <c r="O299" s="36">
        <f t="array" ref="O299">iferror(index(FD!H:H,match($A299,FD!Q:Q,0)),"")</f>
        <v>3000</v>
      </c>
      <c r="P299" s="28" t="str">
        <f t="array" ref="P299">iferror(if(or(M299=0,M299=""),"",(M299/index(FD!H:H,match(A299,FD!Q:Q,0))*1000)),"")</f>
        <v/>
      </c>
      <c r="Q299" s="37" t="str">
        <f t="array" ref="Q299">iferror(if(or(M299="",M299=0),"",((M299^sqrt(3))/index(FD!H:H,match(A299,FD!Q:Q,0)))*100),"")</f>
        <v/>
      </c>
      <c r="R299" s="38" t="str">
        <f t="shared" si="4"/>
        <v/>
      </c>
      <c r="S299" s="39" t="str">
        <f t="array" ref="S299">if(R299="","", if(index(Index_of_Stuff!J:J,match(B299,Index_of_Stuff!F:F,0))&gt;0,(D299-index(Index_of_Stuff!J:J,match(B299,Index_of_Stuff!F:F,0)))*(R299/index(Index_of_Stuff!I:I,match(B299,Index_of_Stuff!F:F,0))),(D299/index(Index_of_Stuff!I:I,match(B299,Index_of_Stuff!F:F,0)))*R299))</f>
        <v/>
      </c>
      <c r="T299" s="40" t="str">
        <f t="array" ref="T299">if(or($F299=0,$F299=""),"", iferror(index(EPS!B:B,match($A299,EPS!$A:$A,0)),index(Ghosts!B:B,match($A299,Ghosts!$A:$A,0)))*($S299/(($F299/48)*$D299)/$E299))</f>
        <v/>
      </c>
      <c r="U299" s="40" t="str">
        <f t="array" ref="U299">if(or($F299=0,$F299=""),"", iferror(index(EPS!D:D,match($A299,EPS!$A:$A,0)),index(Ghosts!D:D,match($A299,Ghosts!$A:$A,0)))*($S299/(($F299/48)*$D299)/$E299))</f>
        <v/>
      </c>
      <c r="V299" s="40" t="str">
        <f t="array" ref="V299">if(or($F299=0,$F299=""),"", iferror(index(EPS!F:F,match($A299,EPS!$A:$A,0)),index(Ghosts!F:F,match($A299,Ghosts!$A:$A,0)))*($S299/(($F299/48)*$D299)/$E299))</f>
        <v/>
      </c>
      <c r="W299" s="40" t="str">
        <f t="array" ref="W299">if(or($F299=0,$F299=""),"", iferror(index(EPS!M:M,match($A299,EPS!$A:$A,0)),index(Ghosts!M:M,match($A299,Ghosts!$A:$A,0)))*($S299/(($F299/48)*$D299)/$E299))</f>
        <v/>
      </c>
      <c r="X299" s="39" t="str">
        <f t="shared" si="5"/>
        <v/>
      </c>
      <c r="Y299" s="41" t="str">
        <f t="array" ref="Y299">if(or(F299=0,F299=""),"",((iferror(index(EPS!H:H,match(A299,EPS!A:A,0)),index(Ghosts!H:H,match(A299,Ghosts!A:A,0)))*1.25)+(iferror(index(EPS!I:I,match(A299,EPS!A:A,0)),index(Ghosts!I:I,match(A299,Ghosts!A:A,0)))*1.25)+(iferror(index(EPS!J:J,match(A299,EPS!A:A,0)),index(Ghosts!J:J,match(A299,Ghosts!A:A,0)))*1.5)+(iferror(index(EPS!K:K,match(A299,EPS!A:A,0)),index(Ghosts!K:K,match(A299,Ghosts!A:A,0)))*2)+(iferror(index(EPS!L:L,match(A299,EPS!A:A,0)),index(Ghosts!L:L,match(A299,Ghosts!A:A,0)))*2))*D299*(F299/48))</f>
        <v/>
      </c>
      <c r="Z299" s="41" t="str">
        <f t="shared" si="6"/>
        <v/>
      </c>
      <c r="AA299" s="41" t="str">
        <f t="array" ref="AA299">if(or(F299=0,F299=""),"",((iferror(index(EPS!H:H,match(A299,EPS!A:A,0)),index(Ghosts!H:H,match(A299,Ghosts!A:A,0)))*1.2)+(iferror(index(EPS!I:I,match(A299,EPS!A:A,0)),index(Ghosts!I:I,match(A299,Ghosts!A:A,0)))*1.2)+(iferror(index(EPS!J:J,match(A299,EPS!A:A,0)),index(Ghosts!J:J,match(A299,Ghosts!A:A,0)))*1.5)+(iferror(index(EPS!K:K,match(A299,EPS!A:A,0)),index(Ghosts!K:K,match(A299,Ghosts!A:A,0)))*3)+(iferror(index(EPS!L:L,match(A299,EPS!A:A,0)),index(Ghosts!L:L,match(A299,Ghosts!A:A,0)))*3))*D299*(F299/48))</f>
        <v/>
      </c>
      <c r="AB299" s="42">
        <f t="shared" ref="AB299:AF299" si="303">if(iferror(search(AB$1,$I299),0)&gt;0,1,0)</f>
        <v>1</v>
      </c>
      <c r="AC299" s="42">
        <f t="shared" si="303"/>
        <v>0</v>
      </c>
      <c r="AD299" s="42">
        <f t="shared" si="303"/>
        <v>0</v>
      </c>
      <c r="AE299" s="42">
        <f t="shared" si="303"/>
        <v>0</v>
      </c>
      <c r="AF299" s="42">
        <f t="shared" si="303"/>
        <v>0</v>
      </c>
      <c r="AG299" s="25"/>
      <c r="AH299" s="25"/>
      <c r="AI299" s="25"/>
      <c r="AJ299" s="25"/>
      <c r="AK299" s="25"/>
      <c r="AL299" s="25"/>
    </row>
    <row r="300">
      <c r="A300" s="26" t="s">
        <v>415</v>
      </c>
      <c r="B300" s="25" t="str">
        <f t="array" ref="B300">iferror(index(FD!R:R,match($A300,FD!Q:Q,0)),index(DK!H:H,match($A300,DK!G:G,0)))</f>
        <v>TOR</v>
      </c>
      <c r="C300" s="25" t="str">
        <f t="array" ref="C300">iferror(index(FD!S:S,match($A300,FD!Q:Q,0)),index(DK!I:I,match($A300,DK!G:G,0)))</f>
        <v>CHI</v>
      </c>
      <c r="D300" s="28">
        <f t="array" ref="D300">((index(Pace!$B$2:$B$31,match($B300,Pace!$A$2:$A$31,0))*index(Pace!$B$2:$B$31,match($C300,Pace!$A$2:$A$31,0)))/Pace!$B$32)*1.025</f>
        <v>95.61776642</v>
      </c>
      <c r="E300" s="29">
        <f t="array" ref="E300">if(iferror(match($A300,Ghosts!A:A,0),0)&gt;0,0.18,((index(EPS!P:P,match($A300,EPS!A:A,0))*index(EPS!O:O,match($A300,EPS!A:A,0)))+(0.18*300))/(300+index(EPS!O:O,match($A300,EPS!A:A,0))))</f>
        <v>0.18</v>
      </c>
      <c r="F300" s="30">
        <v>0.0</v>
      </c>
      <c r="G300" s="33"/>
      <c r="H300" s="34" t="str">
        <f t="shared" si="2"/>
        <v/>
      </c>
      <c r="I300" s="35" t="str">
        <f t="array" ref="I300">iferror(index(DK!A:A,match($A300,DK!G:G,0)),"")</f>
        <v>PF</v>
      </c>
      <c r="J300" s="36">
        <f t="array" ref="J300">iferror(index(DK!C:C,match($A300,DK!G:G,0)),"")</f>
        <v>3000</v>
      </c>
      <c r="K300" s="28" t="str">
        <f t="array" ref="K300">iferror(if(or(H300=0,H300=""),"",(H300/index(DK!C:C,match(A300,DK!G:G,0))*1000)),"")</f>
        <v/>
      </c>
      <c r="L300" s="28" t="str">
        <f t="array" ref="L300">iferror(if(or(H300="",H300=0),"",((H300^sqrt(3))/index(DK!C:C,match(A300,DK!G:G,0)))*100),"")</f>
        <v/>
      </c>
      <c r="M300" s="34" t="str">
        <f t="shared" si="3"/>
        <v/>
      </c>
      <c r="N300" s="35" t="str">
        <f t="array" ref="N300">iferror(index(FD!B:B,match($A300,FD!Q:Q,0)),"")</f>
        <v>PF</v>
      </c>
      <c r="O300" s="36">
        <f t="array" ref="O300">iferror(index(FD!H:H,match($A300,FD!Q:Q,0)),"")</f>
        <v>3000</v>
      </c>
      <c r="P300" s="28" t="str">
        <f t="array" ref="P300">iferror(if(or(M300=0,M300=""),"",(M300/index(FD!H:H,match(A300,FD!Q:Q,0))*1000)),"")</f>
        <v/>
      </c>
      <c r="Q300" s="37" t="str">
        <f t="array" ref="Q300">iferror(if(or(M300="",M300=0),"",((M300^sqrt(3))/index(FD!H:H,match(A300,FD!Q:Q,0)))*100),"")</f>
        <v/>
      </c>
      <c r="R300" s="38" t="str">
        <f t="shared" si="4"/>
        <v/>
      </c>
      <c r="S300" s="39" t="str">
        <f t="array" ref="S300">if(R300="","", if(index(Index_of_Stuff!J:J,match(B300,Index_of_Stuff!F:F,0))&gt;0,(D300-index(Index_of_Stuff!J:J,match(B300,Index_of_Stuff!F:F,0)))*(R300/index(Index_of_Stuff!I:I,match(B300,Index_of_Stuff!F:F,0))),(D300/index(Index_of_Stuff!I:I,match(B300,Index_of_Stuff!F:F,0)))*R300))</f>
        <v/>
      </c>
      <c r="T300" s="40" t="str">
        <f t="array" ref="T300">if(or($F300=0,$F300=""),"", iferror(index(EPS!B:B,match($A300,EPS!$A:$A,0)),index(Ghosts!B:B,match($A300,Ghosts!$A:$A,0)))*($S300/(($F300/48)*$D300)/$E300))</f>
        <v/>
      </c>
      <c r="U300" s="40" t="str">
        <f t="array" ref="U300">if(or($F300=0,$F300=""),"", iferror(index(EPS!D:D,match($A300,EPS!$A:$A,0)),index(Ghosts!D:D,match($A300,Ghosts!$A:$A,0)))*($S300/(($F300/48)*$D300)/$E300))</f>
        <v/>
      </c>
      <c r="V300" s="40" t="str">
        <f t="array" ref="V300">if(or($F300=0,$F300=""),"", iferror(index(EPS!F:F,match($A300,EPS!$A:$A,0)),index(Ghosts!F:F,match($A300,Ghosts!$A:$A,0)))*($S300/(($F300/48)*$D300)/$E300))</f>
        <v/>
      </c>
      <c r="W300" s="40" t="str">
        <f t="array" ref="W300">if(or($F300=0,$F300=""),"", iferror(index(EPS!M:M,match($A300,EPS!$A:$A,0)),index(Ghosts!M:M,match($A300,Ghosts!$A:$A,0)))*($S300/(($F300/48)*$D300)/$E300))</f>
        <v/>
      </c>
      <c r="X300" s="39" t="str">
        <f t="shared" si="5"/>
        <v/>
      </c>
      <c r="Y300" s="41" t="str">
        <f t="array" ref="Y300">if(or(F300=0,F300=""),"",((iferror(index(EPS!H:H,match(A300,EPS!A:A,0)),index(Ghosts!H:H,match(A300,Ghosts!A:A,0)))*1.25)+(iferror(index(EPS!I:I,match(A300,EPS!A:A,0)),index(Ghosts!I:I,match(A300,Ghosts!A:A,0)))*1.25)+(iferror(index(EPS!J:J,match(A300,EPS!A:A,0)),index(Ghosts!J:J,match(A300,Ghosts!A:A,0)))*1.5)+(iferror(index(EPS!K:K,match(A300,EPS!A:A,0)),index(Ghosts!K:K,match(A300,Ghosts!A:A,0)))*2)+(iferror(index(EPS!L:L,match(A300,EPS!A:A,0)),index(Ghosts!L:L,match(A300,Ghosts!A:A,0)))*2))*D300*(F300/48))</f>
        <v/>
      </c>
      <c r="Z300" s="41" t="str">
        <f t="shared" si="6"/>
        <v/>
      </c>
      <c r="AA300" s="41" t="str">
        <f t="array" ref="AA300">if(or(F300=0,F300=""),"",((iferror(index(EPS!H:H,match(A300,EPS!A:A,0)),index(Ghosts!H:H,match(A300,Ghosts!A:A,0)))*1.2)+(iferror(index(EPS!I:I,match(A300,EPS!A:A,0)),index(Ghosts!I:I,match(A300,Ghosts!A:A,0)))*1.2)+(iferror(index(EPS!J:J,match(A300,EPS!A:A,0)),index(Ghosts!J:J,match(A300,Ghosts!A:A,0)))*1.5)+(iferror(index(EPS!K:K,match(A300,EPS!A:A,0)),index(Ghosts!K:K,match(A300,Ghosts!A:A,0)))*3)+(iferror(index(EPS!L:L,match(A300,EPS!A:A,0)),index(Ghosts!L:L,match(A300,Ghosts!A:A,0)))*3))*D300*(F300/48))</f>
        <v/>
      </c>
      <c r="AB300" s="42">
        <f t="shared" ref="AB300:AF300" si="304">if(iferror(search(AB$1,$I300),0)&gt;0,1,0)</f>
        <v>0</v>
      </c>
      <c r="AC300" s="42">
        <f t="shared" si="304"/>
        <v>0</v>
      </c>
      <c r="AD300" s="42">
        <f t="shared" si="304"/>
        <v>0</v>
      </c>
      <c r="AE300" s="42">
        <f t="shared" si="304"/>
        <v>1</v>
      </c>
      <c r="AF300" s="42">
        <f t="shared" si="304"/>
        <v>0</v>
      </c>
      <c r="AG300" s="25"/>
      <c r="AH300" s="25"/>
      <c r="AI300" s="25"/>
      <c r="AJ300" s="25"/>
      <c r="AK300" s="25"/>
      <c r="AL300" s="25"/>
    </row>
    <row r="301">
      <c r="A301" s="26" t="s">
        <v>417</v>
      </c>
      <c r="B301" s="25" t="str">
        <f t="array" ref="B301">iferror(index(FD!R:R,match($A301,FD!Q:Q,0)),index(DK!H:H,match($A301,DK!G:G,0)))</f>
        <v>UTA</v>
      </c>
      <c r="C301" s="25" t="str">
        <f t="array" ref="C301">iferror(index(FD!S:S,match($A301,FD!Q:Q,0)),index(DK!I:I,match($A301,DK!G:G,0)))</f>
        <v>PHI</v>
      </c>
      <c r="D301" s="28">
        <f t="array" ref="D301">((index(Pace!$B$2:$B$31,match($B301,Pace!$A$2:$A$31,0))*index(Pace!$B$2:$B$31,match($C301,Pace!$A$2:$A$31,0)))/Pace!$B$32)*1.025</f>
        <v>97.92920281</v>
      </c>
      <c r="E301" s="29">
        <f t="array" ref="E301">if(iferror(match($A301,Ghosts!A:A,0),0)&gt;0,0.18,((index(EPS!P:P,match($A301,EPS!A:A,0))*index(EPS!O:O,match($A301,EPS!A:A,0)))+(0.18*300))/(300+index(EPS!O:O,match($A301,EPS!A:A,0))))</f>
        <v>0.1771367366</v>
      </c>
      <c r="F301" s="30">
        <v>33.0</v>
      </c>
      <c r="G301" s="33"/>
      <c r="H301" s="34">
        <f t="shared" si="2"/>
        <v>37.27754956</v>
      </c>
      <c r="I301" s="35" t="str">
        <f t="array" ref="I301">iferror(index(DK!A:A,match($A301,DK!G:G,0)),"")</f>
        <v>C</v>
      </c>
      <c r="J301" s="36">
        <f t="array" ref="J301">iferror(index(DK!C:C,match($A301,DK!G:G,0)),"")</f>
        <v>7900</v>
      </c>
      <c r="K301" s="28">
        <f t="array" ref="K301">iferror(if(or(H301=0,H301=""),"",(H301/index(DK!C:C,match(A301,DK!G:G,0))*1000)),"")</f>
        <v>4.718677159</v>
      </c>
      <c r="L301" s="28">
        <f t="array" ref="L301">iferror(if(or(H301="",H301=0),"",((H301^sqrt(3))/index(DK!C:C,match(A301,DK!G:G,0)))*100),"")</f>
        <v>6.67113257</v>
      </c>
      <c r="M301" s="34">
        <f t="shared" si="3"/>
        <v>38.98928076</v>
      </c>
      <c r="N301" s="35" t="str">
        <f t="array" ref="N301">iferror(index(FD!B:B,match($A301,FD!Q:Q,0)),"")</f>
        <v>C</v>
      </c>
      <c r="O301" s="36">
        <f t="array" ref="O301">iferror(index(FD!H:H,match($A301,FD!Q:Q,0)),"")</f>
        <v>8100</v>
      </c>
      <c r="P301" s="28">
        <f t="array" ref="P301">iferror(if(or(M301=0,M301=""),"",(M301/index(FD!H:H,match(A301,FD!Q:Q,0))*1000)),"")</f>
        <v>4.813491452</v>
      </c>
      <c r="Q301" s="37">
        <f t="array" ref="Q301">iferror(if(or(M301="",M301=0),"",((M301^sqrt(3))/index(FD!H:H,match(A301,FD!Q:Q,0)))*100),"")</f>
        <v>7.032551818</v>
      </c>
      <c r="R301" s="38">
        <f t="shared" si="4"/>
        <v>11.68307355</v>
      </c>
      <c r="S301" s="39">
        <f t="array" ref="S301">if(R301="","", if(index(Index_of_Stuff!J:J,match(B301,Index_of_Stuff!F:F,0))&gt;0,(D301-index(Index_of_Stuff!J:J,match(B301,Index_of_Stuff!F:F,0)))*(R301/index(Index_of_Stuff!I:I,match(B301,Index_of_Stuff!F:F,0))),(D301/index(Index_of_Stuff!I:I,match(B301,Index_of_Stuff!F:F,0)))*R301))</f>
        <v>12.43762014</v>
      </c>
      <c r="T301" s="40">
        <f t="array" ref="T301">if(or($F301=0,$F301=""),"", iferror(index(EPS!B:B,match($A301,EPS!$A:$A,0)),index(Ghosts!B:B,match($A301,Ghosts!$A:$A,0)))*($S301/(($F301/48)*$D301)/$E301))</f>
        <v>0.0746718223</v>
      </c>
      <c r="U301" s="40">
        <f t="array" ref="U301">if(or($F301=0,$F301=""),"", iferror(index(EPS!D:D,match($A301,EPS!$A:$A,0)),index(Ghosts!D:D,match($A301,Ghosts!$A:$A,0)))*($S301/(($F301/48)*$D301)/$E301))</f>
        <v>0</v>
      </c>
      <c r="V301" s="40">
        <f t="array" ref="V301">if(or($F301=0,$F301=""),"", iferror(index(EPS!F:F,match($A301,EPS!$A:$A,0)),index(Ghosts!F:F,match($A301,Ghosts!$A:$A,0)))*($S301/(($F301/48)*$D301)/$E301))</f>
        <v>0.0519365468</v>
      </c>
      <c r="W301" s="40">
        <f t="array" ref="W301">if(or($F301=0,$F301=""),"", iferror(index(EPS!M:M,match($A301,EPS!$A:$A,0)),index(Ghosts!M:M,match($A301,Ghosts!$A:$A,0)))*($S301/(($F301/48)*$D301)/$E301))</f>
        <v>0.02774120773</v>
      </c>
      <c r="X301" s="39">
        <f t="shared" si="5"/>
        <v>12.61759916</v>
      </c>
      <c r="Y301" s="41">
        <f t="array" ref="Y301">if(or(F301=0,F301=""),"",((iferror(index(EPS!H:H,match(A301,EPS!A:A,0)),index(Ghosts!H:H,match(A301,Ghosts!A:A,0)))*1.25)+(iferror(index(EPS!I:I,match(A301,EPS!A:A,0)),index(Ghosts!I:I,match(A301,Ghosts!A:A,0)))*1.25)+(iferror(index(EPS!J:J,match(A301,EPS!A:A,0)),index(Ghosts!J:J,match(A301,Ghosts!A:A,0)))*1.5)+(iferror(index(EPS!K:K,match(A301,EPS!A:A,0)),index(Ghosts!K:K,match(A301,Ghosts!A:A,0)))*2)+(iferror(index(EPS!L:L,match(A301,EPS!A:A,0)),index(Ghosts!L:L,match(A301,Ghosts!A:A,0)))*2))*D301*(F301/48))</f>
        <v>24.6599504</v>
      </c>
      <c r="Z301" s="41">
        <f t="shared" si="6"/>
        <v>11.68374235</v>
      </c>
      <c r="AA301" s="41">
        <f t="array" ref="AA301">if(or(F301=0,F301=""),"",((iferror(index(EPS!H:H,match(A301,EPS!A:A,0)),index(Ghosts!H:H,match(A301,Ghosts!A:A,0)))*1.2)+(iferror(index(EPS!I:I,match(A301,EPS!A:A,0)),index(Ghosts!I:I,match(A301,Ghosts!A:A,0)))*1.2)+(iferror(index(EPS!J:J,match(A301,EPS!A:A,0)),index(Ghosts!J:J,match(A301,Ghosts!A:A,0)))*1.5)+(iferror(index(EPS!K:K,match(A301,EPS!A:A,0)),index(Ghosts!K:K,match(A301,Ghosts!A:A,0)))*3)+(iferror(index(EPS!L:L,match(A301,EPS!A:A,0)),index(Ghosts!L:L,match(A301,Ghosts!A:A,0)))*3))*D301*(F301/48))</f>
        <v>27.30553841</v>
      </c>
      <c r="AB301" s="42">
        <f t="shared" ref="AB301:AF301" si="305">if(iferror(search(AB$1,$I301),0)&gt;0,1,0)</f>
        <v>0</v>
      </c>
      <c r="AC301" s="42">
        <f t="shared" si="305"/>
        <v>0</v>
      </c>
      <c r="AD301" s="42">
        <f t="shared" si="305"/>
        <v>0</v>
      </c>
      <c r="AE301" s="42">
        <f t="shared" si="305"/>
        <v>0</v>
      </c>
      <c r="AF301" s="42">
        <f t="shared" si="305"/>
        <v>1</v>
      </c>
      <c r="AG301" s="25"/>
      <c r="AH301" s="25"/>
      <c r="AI301" s="25"/>
      <c r="AJ301" s="25"/>
      <c r="AK301" s="25"/>
      <c r="AL301" s="25"/>
    </row>
    <row r="302">
      <c r="A302" s="26" t="s">
        <v>416</v>
      </c>
      <c r="B302" s="25" t="str">
        <f t="array" ref="B302">iferror(index(FD!R:R,match($A302,FD!Q:Q,0)),index(DK!H:H,match($A302,DK!G:G,0)))</f>
        <v>UTA</v>
      </c>
      <c r="C302" s="25" t="str">
        <f t="array" ref="C302">iferror(index(FD!S:S,match($A302,FD!Q:Q,0)),index(DK!I:I,match($A302,DK!G:G,0)))</f>
        <v>PHI</v>
      </c>
      <c r="D302" s="28">
        <f t="array" ref="D302">((index(Pace!$B$2:$B$31,match($B302,Pace!$A$2:$A$31,0))*index(Pace!$B$2:$B$31,match($C302,Pace!$A$2:$A$31,0)))/Pace!$B$32)*1.025</f>
        <v>97.92920281</v>
      </c>
      <c r="E302" s="29">
        <f t="array" ref="E302">if(iferror(match($A302,Ghosts!A:A,0),0)&gt;0,0.18,((index(EPS!P:P,match($A302,EPS!A:A,0))*index(EPS!O:O,match($A302,EPS!A:A,0)))+(0.18*300))/(300+index(EPS!O:O,match($A302,EPS!A:A,0))))</f>
        <v>0.2207541783</v>
      </c>
      <c r="F302" s="30">
        <v>32.0</v>
      </c>
      <c r="G302" s="33"/>
      <c r="H302" s="34">
        <f t="shared" si="2"/>
        <v>32.84702279</v>
      </c>
      <c r="I302" s="35" t="str">
        <f t="array" ref="I302">iferror(index(DK!A:A,match($A302,DK!G:G,0)),"")</f>
        <v>PG</v>
      </c>
      <c r="J302" s="36">
        <f t="array" ref="J302">iferror(index(DK!C:C,match($A302,DK!G:G,0)),"")</f>
        <v>6900</v>
      </c>
      <c r="K302" s="28">
        <f t="array" ref="K302">iferror(if(or(H302=0,H302=""),"",(H302/index(DK!C:C,match(A302,DK!G:G,0))*1000)),"")</f>
        <v>4.760438085</v>
      </c>
      <c r="L302" s="28">
        <f t="array" ref="L302">iferror(if(or(H302="",H302=0),"",((H302^sqrt(3))/index(DK!C:C,match(A302,DK!G:G,0)))*100),"")</f>
        <v>6.134780821</v>
      </c>
      <c r="M302" s="34">
        <f t="shared" si="3"/>
        <v>32.58379963</v>
      </c>
      <c r="N302" s="35" t="str">
        <f t="array" ref="N302">iferror(index(FD!B:B,match($A302,FD!Q:Q,0)),"")</f>
        <v>PG</v>
      </c>
      <c r="O302" s="36">
        <f t="array" ref="O302">iferror(index(FD!H:H,match($A302,FD!Q:Q,0)),"")</f>
        <v>7100</v>
      </c>
      <c r="P302" s="28">
        <f t="array" ref="P302">iferror(if(or(M302=0,M302=""),"",(M302/index(FD!H:H,match(A302,FD!Q:Q,0))*1000)),"")</f>
        <v>4.589267553</v>
      </c>
      <c r="Q302" s="37">
        <f t="array" ref="Q302">iferror(if(or(M302="",M302=0),"",((M302^sqrt(3))/index(FD!H:H,match(A302,FD!Q:Q,0)))*100),"")</f>
        <v>5.879460993</v>
      </c>
      <c r="R302" s="38">
        <f t="shared" si="4"/>
        <v>14.68391883</v>
      </c>
      <c r="S302" s="39">
        <f t="array" ref="S302">if(R302="","", if(index(Index_of_Stuff!J:J,match(B302,Index_of_Stuff!F:F,0))&gt;0,(D302-index(Index_of_Stuff!J:J,match(B302,Index_of_Stuff!F:F,0)))*(R302/index(Index_of_Stuff!I:I,match(B302,Index_of_Stuff!F:F,0))),(D302/index(Index_of_Stuff!I:I,match(B302,Index_of_Stuff!F:F,0)))*R302))</f>
        <v>15.6322738</v>
      </c>
      <c r="T302" s="40">
        <f t="array" ref="T302">if(or($F302=0,$F302=""),"", iferror(index(EPS!B:B,match($A302,EPS!$A:$A,0)),index(Ghosts!B:B,match($A302,Ghosts!$A:$A,0)))*($S302/(($F302/48)*$D302)/$E302))</f>
        <v>0.04338626374</v>
      </c>
      <c r="U302" s="40">
        <f t="array" ref="U302">if(or($F302=0,$F302=""),"", iferror(index(EPS!D:D,match($A302,EPS!$A:$A,0)),index(Ghosts!D:D,match($A302,Ghosts!$A:$A,0)))*($S302/(($F302/48)*$D302)/$E302))</f>
        <v>0.01301587912</v>
      </c>
      <c r="V302" s="40">
        <f t="array" ref="V302">if(or($F302=0,$F302=""),"", iferror(index(EPS!F:F,match($A302,EPS!$A:$A,0)),index(Ghosts!F:F,match($A302,Ghosts!$A:$A,0)))*($S302/(($F302/48)*$D302)/$E302))</f>
        <v>0.05585981456</v>
      </c>
      <c r="W302" s="40">
        <f t="array" ref="W302">if(or($F302=0,$F302=""),"", iferror(index(EPS!M:M,match($A302,EPS!$A:$A,0)),index(Ghosts!M:M,match($A302,Ghosts!$A:$A,0)))*($S302/(($F302/48)*$D302)/$E302))</f>
        <v>0.04327779808</v>
      </c>
      <c r="X302" s="39">
        <f t="shared" si="5"/>
        <v>10.87334183</v>
      </c>
      <c r="Y302" s="41">
        <f t="array" ref="Y302">if(or(F302=0,F302=""),"",((iferror(index(EPS!H:H,match(A302,EPS!A:A,0)),index(Ghosts!H:H,match(A302,Ghosts!A:A,0)))*1.25)+(iferror(index(EPS!I:I,match(A302,EPS!A:A,0)),index(Ghosts!I:I,match(A302,Ghosts!A:A,0)))*1.25)+(iferror(index(EPS!J:J,match(A302,EPS!A:A,0)),index(Ghosts!J:J,match(A302,Ghosts!A:A,0)))*1.5)+(iferror(index(EPS!K:K,match(A302,EPS!A:A,0)),index(Ghosts!K:K,match(A302,Ghosts!A:A,0)))*2)+(iferror(index(EPS!L:L,match(A302,EPS!A:A,0)),index(Ghosts!L:L,match(A302,Ghosts!A:A,0)))*2))*D302*(F302/48))</f>
        <v>21.97368096</v>
      </c>
      <c r="Z302" s="41">
        <f t="shared" si="6"/>
        <v>9.035743522</v>
      </c>
      <c r="AA302" s="41">
        <f t="array" ref="AA302">if(or(F302=0,F302=""),"",((iferror(index(EPS!H:H,match(A302,EPS!A:A,0)),index(Ghosts!H:H,match(A302,Ghosts!A:A,0)))*1.2)+(iferror(index(EPS!I:I,match(A302,EPS!A:A,0)),index(Ghosts!I:I,match(A302,Ghosts!A:A,0)))*1.2)+(iferror(index(EPS!J:J,match(A302,EPS!A:A,0)),index(Ghosts!J:J,match(A302,Ghosts!A:A,0)))*1.5)+(iferror(index(EPS!K:K,match(A302,EPS!A:A,0)),index(Ghosts!K:K,match(A302,Ghosts!A:A,0)))*3)+(iferror(index(EPS!L:L,match(A302,EPS!A:A,0)),index(Ghosts!L:L,match(A302,Ghosts!A:A,0)))*3))*D302*(F302/48))</f>
        <v>23.54805611</v>
      </c>
      <c r="AB302" s="42">
        <f t="shared" ref="AB302:AF302" si="306">if(iferror(search(AB$1,$I302),0)&gt;0,1,0)</f>
        <v>1</v>
      </c>
      <c r="AC302" s="42">
        <f t="shared" si="306"/>
        <v>0</v>
      </c>
      <c r="AD302" s="42">
        <f t="shared" si="306"/>
        <v>0</v>
      </c>
      <c r="AE302" s="42">
        <f t="shared" si="306"/>
        <v>0</v>
      </c>
      <c r="AF302" s="42">
        <f t="shared" si="306"/>
        <v>0</v>
      </c>
      <c r="AG302" s="25"/>
      <c r="AH302" s="25"/>
      <c r="AI302" s="25"/>
      <c r="AJ302" s="25"/>
      <c r="AK302" s="25"/>
      <c r="AL302" s="25"/>
    </row>
    <row r="303">
      <c r="A303" s="26" t="s">
        <v>418</v>
      </c>
      <c r="B303" s="25" t="str">
        <f t="array" ref="B303">iferror(index(FD!R:R,match($A303,FD!Q:Q,0)),index(DK!H:H,match($A303,DK!G:G,0)))</f>
        <v>UTA</v>
      </c>
      <c r="C303" s="25" t="str">
        <f t="array" ref="C303">iferror(index(FD!S:S,match($A303,FD!Q:Q,0)),index(DK!I:I,match($A303,DK!G:G,0)))</f>
        <v>PHI</v>
      </c>
      <c r="D303" s="28">
        <f t="array" ref="D303">((index(Pace!$B$2:$B$31,match($B303,Pace!$A$2:$A$31,0))*index(Pace!$B$2:$B$31,match($C303,Pace!$A$2:$A$31,0)))/Pace!$B$32)*1.025</f>
        <v>97.92920281</v>
      </c>
      <c r="E303" s="29">
        <f t="array" ref="E303">if(iferror(match($A303,Ghosts!A:A,0),0)&gt;0,0.18,((index(EPS!P:P,match($A303,EPS!A:A,0))*index(EPS!O:O,match($A303,EPS!A:A,0)))+(0.18*300))/(300+index(EPS!O:O,match($A303,EPS!A:A,0))))</f>
        <v>0.1423059185</v>
      </c>
      <c r="F303" s="30">
        <v>29.0</v>
      </c>
      <c r="G303" s="33"/>
      <c r="H303" s="34">
        <f t="shared" si="2"/>
        <v>22.08847222</v>
      </c>
      <c r="I303" s="35" t="str">
        <f t="array" ref="I303">iferror(index(DK!A:A,match($A303,DK!G:G,0)),"")</f>
        <v>SG/SF</v>
      </c>
      <c r="J303" s="36">
        <f t="array" ref="J303">iferror(index(DK!C:C,match($A303,DK!G:G,0)),"")</f>
        <v>4900</v>
      </c>
      <c r="K303" s="28">
        <f t="array" ref="K303">iferror(if(or(H303=0,H303=""),"",(H303/index(DK!C:C,match(A303,DK!G:G,0))*1000)),"")</f>
        <v>4.507851474</v>
      </c>
      <c r="L303" s="28">
        <f t="array" ref="L303">iferror(if(or(H303="",H303=0),"",((H303^sqrt(3))/index(DK!C:C,match(A303,DK!G:G,0)))*100),"")</f>
        <v>4.344773778</v>
      </c>
      <c r="M303" s="34">
        <f t="shared" si="3"/>
        <v>21.71661192</v>
      </c>
      <c r="N303" s="35" t="str">
        <f t="array" ref="N303">iferror(index(FD!B:B,match($A303,FD!Q:Q,0)),"")</f>
        <v>SF</v>
      </c>
      <c r="O303" s="36">
        <f t="array" ref="O303">iferror(index(FD!H:H,match($A303,FD!Q:Q,0)),"")</f>
        <v>5200</v>
      </c>
      <c r="P303" s="28">
        <f t="array" ref="P303">iferror(if(or(M303=0,M303=""),"",(M303/index(FD!H:H,match(A303,FD!Q:Q,0))*1000)),"")</f>
        <v>4.176271523</v>
      </c>
      <c r="Q303" s="37">
        <f t="array" ref="Q303">iferror(if(or(M303="",M303=0),"",((M303^sqrt(3))/index(FD!H:H,match(A303,FD!Q:Q,0)))*100),"")</f>
        <v>3.975469644</v>
      </c>
      <c r="R303" s="38">
        <f t="shared" si="4"/>
        <v>7.993580325</v>
      </c>
      <c r="S303" s="39">
        <f t="array" ref="S303">if(R303="","", if(index(Index_of_Stuff!J:J,match(B303,Index_of_Stuff!F:F,0))&gt;0,(D303-index(Index_of_Stuff!J:J,match(B303,Index_of_Stuff!F:F,0)))*(R303/index(Index_of_Stuff!I:I,match(B303,Index_of_Stuff!F:F,0))),(D303/index(Index_of_Stuff!I:I,match(B303,Index_of_Stuff!F:F,0)))*R303))</f>
        <v>8.509842483</v>
      </c>
      <c r="T303" s="40">
        <f t="array" ref="T303">if(or($F303=0,$F303=""),"", iferror(index(EPS!B:B,match($A303,EPS!$A:$A,0)),index(Ghosts!B:B,match($A303,Ghosts!$A:$A,0)))*($S303/(($F303/48)*$D303)/$E303))</f>
        <v>0.02294327634</v>
      </c>
      <c r="U303" s="40">
        <f t="array" ref="U303">if(or($F303=0,$F303=""),"", iferror(index(EPS!D:D,match($A303,EPS!$A:$A,0)),index(Ghosts!D:D,match($A303,Ghosts!$A:$A,0)))*($S303/(($F303/48)*$D303)/$E303))</f>
        <v>0.03163544271</v>
      </c>
      <c r="V303" s="40">
        <f t="array" ref="V303">if(or($F303=0,$F303=""),"", iferror(index(EPS!F:F,match($A303,EPS!$A:$A,0)),index(Ghosts!F:F,match($A303,Ghosts!$A:$A,0)))*($S303/(($F303/48)*$D303)/$E303))</f>
        <v>0.01132003062</v>
      </c>
      <c r="W303" s="40">
        <f t="array" ref="W303">if(or($F303=0,$F303=""),"", iferror(index(EPS!M:M,match($A303,EPS!$A:$A,0)),index(Ghosts!M:M,match($A303,Ghosts!$A:$A,0)))*($S303/(($F303/48)*$D303)/$E303))</f>
        <v>0.02779471804</v>
      </c>
      <c r="X303" s="39">
        <f t="shared" si="5"/>
        <v>9.113464907</v>
      </c>
      <c r="Y303" s="41">
        <f t="array" ref="Y303">if(or(F303=0,F303=""),"",((iferror(index(EPS!H:H,match(A303,EPS!A:A,0)),index(Ghosts!H:H,match(A303,Ghosts!A:A,0)))*1.25)+(iferror(index(EPS!I:I,match(A303,EPS!A:A,0)),index(Ghosts!I:I,match(A303,Ghosts!A:A,0)))*1.25)+(iferror(index(EPS!J:J,match(A303,EPS!A:A,0)),index(Ghosts!J:J,match(A303,Ghosts!A:A,0)))*1.5)+(iferror(index(EPS!K:K,match(A303,EPS!A:A,0)),index(Ghosts!K:K,match(A303,Ghosts!A:A,0)))*2)+(iferror(index(EPS!L:L,match(A303,EPS!A:A,0)),index(Ghosts!L:L,match(A303,Ghosts!A:A,0)))*2))*D303*(F303/48))</f>
        <v>12.97500731</v>
      </c>
      <c r="Z303" s="41">
        <f t="shared" si="6"/>
        <v>7.355355535</v>
      </c>
      <c r="AA303" s="41">
        <f t="array" ref="AA303">if(or(F303=0,F303=""),"",((iferror(index(EPS!H:H,match(A303,EPS!A:A,0)),index(Ghosts!H:H,match(A303,Ghosts!A:A,0)))*1.2)+(iferror(index(EPS!I:I,match(A303,EPS!A:A,0)),index(Ghosts!I:I,match(A303,Ghosts!A:A,0)))*1.2)+(iferror(index(EPS!J:J,match(A303,EPS!A:A,0)),index(Ghosts!J:J,match(A303,Ghosts!A:A,0)))*1.5)+(iferror(index(EPS!K:K,match(A303,EPS!A:A,0)),index(Ghosts!K:K,match(A303,Ghosts!A:A,0)))*3)+(iferror(index(EPS!L:L,match(A303,EPS!A:A,0)),index(Ghosts!L:L,match(A303,Ghosts!A:A,0)))*3))*D303*(F303/48))</f>
        <v>14.36125639</v>
      </c>
      <c r="AB303" s="42">
        <f t="shared" ref="AB303:AF303" si="307">if(iferror(search(AB$1,$I303),0)&gt;0,1,0)</f>
        <v>0</v>
      </c>
      <c r="AC303" s="42">
        <f t="shared" si="307"/>
        <v>1</v>
      </c>
      <c r="AD303" s="42">
        <f t="shared" si="307"/>
        <v>1</v>
      </c>
      <c r="AE303" s="42">
        <f t="shared" si="307"/>
        <v>0</v>
      </c>
      <c r="AF303" s="42">
        <f t="shared" si="307"/>
        <v>0</v>
      </c>
      <c r="AG303" s="25"/>
      <c r="AH303" s="25"/>
      <c r="AI303" s="25"/>
      <c r="AJ303" s="25"/>
      <c r="AK303" s="25"/>
      <c r="AL303" s="25"/>
    </row>
    <row r="304">
      <c r="A304" s="26" t="s">
        <v>419</v>
      </c>
      <c r="B304" s="25" t="str">
        <f t="array" ref="B304">iferror(index(FD!R:R,match($A304,FD!Q:Q,0)),index(DK!H:H,match($A304,DK!G:G,0)))</f>
        <v>UTA</v>
      </c>
      <c r="C304" s="25" t="str">
        <f t="array" ref="C304">iferror(index(FD!S:S,match($A304,FD!Q:Q,0)),index(DK!I:I,match($A304,DK!G:G,0)))</f>
        <v>PHI</v>
      </c>
      <c r="D304" s="28">
        <f t="array" ref="D304">((index(Pace!$B$2:$B$31,match($B304,Pace!$A$2:$A$31,0))*index(Pace!$B$2:$B$31,match($C304,Pace!$A$2:$A$31,0)))/Pace!$B$32)*1.025</f>
        <v>97.92920281</v>
      </c>
      <c r="E304" s="29">
        <f t="array" ref="E304">if(iferror(match($A304,Ghosts!A:A,0),0)&gt;0,0.18,((index(EPS!P:P,match($A304,EPS!A:A,0))*index(EPS!O:O,match($A304,EPS!A:A,0)))+(0.18*300))/(300+index(EPS!O:O,match($A304,EPS!A:A,0))))</f>
        <v>0.2245965493</v>
      </c>
      <c r="F304" s="30">
        <v>29.0</v>
      </c>
      <c r="G304" s="33"/>
      <c r="H304" s="34">
        <f t="shared" si="2"/>
        <v>25.13593749</v>
      </c>
      <c r="I304" s="35" t="str">
        <f t="array" ref="I304">iferror(index(DK!A:A,match($A304,DK!G:G,0)),"")</f>
        <v>SG/SF</v>
      </c>
      <c r="J304" s="36">
        <f t="array" ref="J304">iferror(index(DK!C:C,match($A304,DK!G:G,0)),"")</f>
        <v>4700</v>
      </c>
      <c r="K304" s="28">
        <f t="array" ref="K304">iferror(if(or(H304=0,H304=""),"",(H304/index(DK!C:C,match(A304,DK!G:G,0))*1000)),"")</f>
        <v>5.348071807</v>
      </c>
      <c r="L304" s="28">
        <f t="array" ref="L304">iferror(if(or(H304="",H304=0),"",((H304^sqrt(3))/index(DK!C:C,match(A304,DK!G:G,0)))*100),"")</f>
        <v>5.666101886</v>
      </c>
      <c r="M304" s="34">
        <f t="shared" si="3"/>
        <v>23.93769177</v>
      </c>
      <c r="N304" s="35" t="str">
        <f t="array" ref="N304">iferror(index(FD!B:B,match($A304,FD!Q:Q,0)),"")</f>
        <v>SG</v>
      </c>
      <c r="O304" s="36">
        <f t="array" ref="O304">iferror(index(FD!H:H,match($A304,FD!Q:Q,0)),"")</f>
        <v>4300</v>
      </c>
      <c r="P304" s="28">
        <f t="array" ref="P304">iferror(if(or(M304=0,M304=""),"",(M304/index(FD!H:H,match(A304,FD!Q:Q,0))*1000)),"")</f>
        <v>5.566905063</v>
      </c>
      <c r="Q304" s="37">
        <f t="array" ref="Q304">iferror(if(or(M304="",M304=0),"",((M304^sqrt(3))/index(FD!H:H,match(A304,FD!Q:Q,0)))*100),"")</f>
        <v>5.69078404</v>
      </c>
      <c r="R304" s="38">
        <f t="shared" si="4"/>
        <v>13.58582419</v>
      </c>
      <c r="S304" s="39">
        <f t="array" ref="S304">if(R304="","", if(index(Index_of_Stuff!J:J,match(B304,Index_of_Stuff!F:F,0))&gt;0,(D304-index(Index_of_Stuff!J:J,match(B304,Index_of_Stuff!F:F,0)))*(R304/index(Index_of_Stuff!I:I,match(B304,Index_of_Stuff!F:F,0))),(D304/index(Index_of_Stuff!I:I,match(B304,Index_of_Stuff!F:F,0)))*R304))</f>
        <v>14.46325916</v>
      </c>
      <c r="T304" s="40">
        <f t="array" ref="T304">if(or($F304=0,$F304=""),"", iferror(index(EPS!B:B,match($A304,EPS!$A:$A,0)),index(Ghosts!B:B,match($A304,Ghosts!$A:$A,0)))*($S304/(($F304/48)*$D304)/$E304))</f>
        <v>0.05659752666</v>
      </c>
      <c r="U304" s="40">
        <f t="array" ref="U304">if(or($F304=0,$F304=""),"", iferror(index(EPS!D:D,match($A304,EPS!$A:$A,0)),index(Ghosts!D:D,match($A304,Ghosts!$A:$A,0)))*($S304/(($F304/48)*$D304)/$E304))</f>
        <v>0.03744144071</v>
      </c>
      <c r="V304" s="40">
        <f t="array" ref="V304">if(or($F304=0,$F304=""),"", iferror(index(EPS!F:F,match($A304,EPS!$A:$A,0)),index(Ghosts!F:F,match($A304,Ghosts!$A:$A,0)))*($S304/(($F304/48)*$D304)/$E304))</f>
        <v>0.03548229556</v>
      </c>
      <c r="W304" s="40">
        <f t="array" ref="W304">if(or($F304=0,$F304=""),"", iferror(index(EPS!M:M,match($A304,EPS!$A:$A,0)),index(Ghosts!M:M,match($A304,Ghosts!$A:$A,0)))*($S304/(($F304/48)*$D304)/$E304))</f>
        <v>0.02786339774</v>
      </c>
      <c r="X304" s="39">
        <f t="shared" si="5"/>
        <v>15.72565517</v>
      </c>
      <c r="Y304" s="41">
        <f t="array" ref="Y304">if(or(F304=0,F304=""),"",((iferror(index(EPS!H:H,match(A304,EPS!A:A,0)),index(Ghosts!H:H,match(A304,Ghosts!A:A,0)))*1.25)+(iferror(index(EPS!I:I,match(A304,EPS!A:A,0)),index(Ghosts!I:I,match(A304,Ghosts!A:A,0)))*1.25)+(iferror(index(EPS!J:J,match(A304,EPS!A:A,0)),index(Ghosts!J:J,match(A304,Ghosts!A:A,0)))*1.5)+(iferror(index(EPS!K:K,match(A304,EPS!A:A,0)),index(Ghosts!K:K,match(A304,Ghosts!A:A,0)))*2)+(iferror(index(EPS!L:L,match(A304,EPS!A:A,0)),index(Ghosts!L:L,match(A304,Ghosts!A:A,0)))*2))*D304*(F304/48))</f>
        <v>9.410282323</v>
      </c>
      <c r="Z304" s="41">
        <f t="shared" si="6"/>
        <v>13.7937565</v>
      </c>
      <c r="AA304" s="41">
        <f t="array" ref="AA304">if(or(F304=0,F304=""),"",((iferror(index(EPS!H:H,match(A304,EPS!A:A,0)),index(Ghosts!H:H,match(A304,Ghosts!A:A,0)))*1.2)+(iferror(index(EPS!I:I,match(A304,EPS!A:A,0)),index(Ghosts!I:I,match(A304,Ghosts!A:A,0)))*1.2)+(iferror(index(EPS!J:J,match(A304,EPS!A:A,0)),index(Ghosts!J:J,match(A304,Ghosts!A:A,0)))*1.5)+(iferror(index(EPS!K:K,match(A304,EPS!A:A,0)),index(Ghosts!K:K,match(A304,Ghosts!A:A,0)))*3)+(iferror(index(EPS!L:L,match(A304,EPS!A:A,0)),index(Ghosts!L:L,match(A304,Ghosts!A:A,0)))*3))*D304*(F304/48))</f>
        <v>10.14393527</v>
      </c>
      <c r="AB304" s="42">
        <f t="shared" ref="AB304:AF304" si="308">if(iferror(search(AB$1,$I304),0)&gt;0,1,0)</f>
        <v>0</v>
      </c>
      <c r="AC304" s="42">
        <f t="shared" si="308"/>
        <v>1</v>
      </c>
      <c r="AD304" s="42">
        <f t="shared" si="308"/>
        <v>1</v>
      </c>
      <c r="AE304" s="42">
        <f t="shared" si="308"/>
        <v>0</v>
      </c>
      <c r="AF304" s="42">
        <f t="shared" si="308"/>
        <v>0</v>
      </c>
      <c r="AG304" s="25"/>
      <c r="AH304" s="25"/>
      <c r="AI304" s="25"/>
      <c r="AJ304" s="25"/>
      <c r="AK304" s="25"/>
      <c r="AL304" s="25"/>
    </row>
    <row r="305">
      <c r="A305" s="26" t="s">
        <v>421</v>
      </c>
      <c r="B305" s="25" t="str">
        <f t="array" ref="B305">iferror(index(FD!R:R,match($A305,FD!Q:Q,0)),index(DK!H:H,match($A305,DK!G:G,0)))</f>
        <v>UTA</v>
      </c>
      <c r="C305" s="25" t="str">
        <f t="array" ref="C305">iferror(index(FD!S:S,match($A305,FD!Q:Q,0)),index(DK!I:I,match($A305,DK!G:G,0)))</f>
        <v>PHI</v>
      </c>
      <c r="D305" s="28">
        <f t="array" ref="D305">((index(Pace!$B$2:$B$31,match($B305,Pace!$A$2:$A$31,0))*index(Pace!$B$2:$B$31,match($C305,Pace!$A$2:$A$31,0)))/Pace!$B$32)*1.025</f>
        <v>97.92920281</v>
      </c>
      <c r="E305" s="29">
        <f t="array" ref="E305">if(iferror(match($A305,Ghosts!A:A,0),0)&gt;0,0.18,((index(EPS!P:P,match($A305,EPS!A:A,0))*index(EPS!O:O,match($A305,EPS!A:A,0)))+(0.18*300))/(300+index(EPS!O:O,match($A305,EPS!A:A,0))))</f>
        <v>0.1882261393</v>
      </c>
      <c r="F305" s="30">
        <v>27.0</v>
      </c>
      <c r="G305" s="33"/>
      <c r="H305" s="34">
        <f t="shared" si="2"/>
        <v>26.83220169</v>
      </c>
      <c r="I305" s="35" t="str">
        <f t="array" ref="I305">iferror(index(DK!A:A,match($A305,DK!G:G,0)),"")</f>
        <v>PF/C</v>
      </c>
      <c r="J305" s="36">
        <f t="array" ref="J305">iferror(index(DK!C:C,match($A305,DK!G:G,0)),"")</f>
        <v>4600</v>
      </c>
      <c r="K305" s="28">
        <f t="array" ref="K305">iferror(if(or(H305=0,H305=""),"",(H305/index(DK!C:C,match(A305,DK!G:G,0))*1000)),"")</f>
        <v>5.833087325</v>
      </c>
      <c r="L305" s="28">
        <f t="array" ref="L305">iferror(if(or(H305="",H305=0),"",((H305^sqrt(3))/index(DK!C:C,match(A305,DK!G:G,0)))*100),"")</f>
        <v>6.482574007</v>
      </c>
      <c r="M305" s="34">
        <f t="shared" si="3"/>
        <v>27.50021809</v>
      </c>
      <c r="N305" s="35" t="str">
        <f t="array" ref="N305">iferror(index(FD!B:B,match($A305,FD!Q:Q,0)),"")</f>
        <v>PF</v>
      </c>
      <c r="O305" s="36">
        <f t="array" ref="O305">iferror(index(FD!H:H,match($A305,FD!Q:Q,0)),"")</f>
        <v>4800</v>
      </c>
      <c r="P305" s="28">
        <f t="array" ref="P305">iferror(if(or(M305=0,M305=""),"",(M305/index(FD!H:H,match(A305,FD!Q:Q,0))*1000)),"")</f>
        <v>5.729212103</v>
      </c>
      <c r="Q305" s="37">
        <f t="array" ref="Q305">iferror(if(or(M305="",M305=0),"",((M305^sqrt(3))/index(FD!H:H,match(A305,FD!Q:Q,0)))*100),"")</f>
        <v>6.482791932</v>
      </c>
      <c r="R305" s="38">
        <f t="shared" si="4"/>
        <v>10.25918095</v>
      </c>
      <c r="S305" s="39">
        <f t="array" ref="S305">if(R305="","", if(index(Index_of_Stuff!J:J,match(B305,Index_of_Stuff!F:F,0))&gt;0,(D305-index(Index_of_Stuff!J:J,match(B305,Index_of_Stuff!F:F,0)))*(R305/index(Index_of_Stuff!I:I,match(B305,Index_of_Stuff!F:F,0))),(D305/index(Index_of_Stuff!I:I,match(B305,Index_of_Stuff!F:F,0)))*R305))</f>
        <v>10.92176601</v>
      </c>
      <c r="T305" s="40">
        <f t="array" ref="T305">if(or($F305=0,$F305=""),"", iferror(index(EPS!B:B,match($A305,EPS!$A:$A,0)),index(Ghosts!B:B,match($A305,Ghosts!$A:$A,0)))*($S305/(($F305/48)*$D305)/$E305))</f>
        <v>0.09870014221</v>
      </c>
      <c r="U305" s="40">
        <f t="array" ref="U305">if(or($F305=0,$F305=""),"", iferror(index(EPS!D:D,match($A305,EPS!$A:$A,0)),index(Ghosts!D:D,match($A305,Ghosts!$A:$A,0)))*($S305/(($F305/48)*$D305)/$E305))</f>
        <v>0.001474708635</v>
      </c>
      <c r="V305" s="40">
        <f t="array" ref="V305">if(or($F305=0,$F305=""),"", iferror(index(EPS!F:F,match($A305,EPS!$A:$A,0)),index(Ghosts!F:F,match($A305,Ghosts!$A:$A,0)))*($S305/(($F305/48)*$D305)/$E305))</f>
        <v>0.03844776084</v>
      </c>
      <c r="W305" s="40">
        <f t="array" ref="W305">if(or($F305=0,$F305=""),"", iferror(index(EPS!M:M,match($A305,EPS!$A:$A,0)),index(Ghosts!M:M,match($A305,Ghosts!$A:$A,0)))*($S305/(($F305/48)*$D305)/$E305))</f>
        <v>0.02391134715</v>
      </c>
      <c r="X305" s="39">
        <f t="shared" si="5"/>
        <v>12.61747188</v>
      </c>
      <c r="Y305" s="41">
        <f t="array" ref="Y305">if(or(F305=0,F305=""),"",((iferror(index(EPS!H:H,match(A305,EPS!A:A,0)),index(Ghosts!H:H,match(A305,Ghosts!A:A,0)))*1.25)+(iferror(index(EPS!I:I,match(A305,EPS!A:A,0)),index(Ghosts!I:I,match(A305,Ghosts!A:A,0)))*1.25)+(iferror(index(EPS!J:J,match(A305,EPS!A:A,0)),index(Ghosts!J:J,match(A305,Ghosts!A:A,0)))*1.5)+(iferror(index(EPS!K:K,match(A305,EPS!A:A,0)),index(Ghosts!K:K,match(A305,Ghosts!A:A,0)))*2)+(iferror(index(EPS!L:L,match(A305,EPS!A:A,0)),index(Ghosts!L:L,match(A305,Ghosts!A:A,0)))*2))*D305*(F305/48))</f>
        <v>14.21472982</v>
      </c>
      <c r="Z305" s="41">
        <f t="shared" si="6"/>
        <v>11.9182742</v>
      </c>
      <c r="AA305" s="41">
        <f t="array" ref="AA305">if(or(F305=0,F305=""),"",((iferror(index(EPS!H:H,match(A305,EPS!A:A,0)),index(Ghosts!H:H,match(A305,Ghosts!A:A,0)))*1.2)+(iferror(index(EPS!I:I,match(A305,EPS!A:A,0)),index(Ghosts!I:I,match(A305,Ghosts!A:A,0)))*1.2)+(iferror(index(EPS!J:J,match(A305,EPS!A:A,0)),index(Ghosts!J:J,match(A305,Ghosts!A:A,0)))*1.5)+(iferror(index(EPS!K:K,match(A305,EPS!A:A,0)),index(Ghosts!K:K,match(A305,Ghosts!A:A,0)))*3)+(iferror(index(EPS!L:L,match(A305,EPS!A:A,0)),index(Ghosts!L:L,match(A305,Ghosts!A:A,0)))*3))*D305*(F305/48))</f>
        <v>15.5819439</v>
      </c>
      <c r="AB305" s="42">
        <f t="shared" ref="AB305:AF305" si="309">if(iferror(search(AB$1,$I305),0)&gt;0,1,0)</f>
        <v>0</v>
      </c>
      <c r="AC305" s="42">
        <f t="shared" si="309"/>
        <v>0</v>
      </c>
      <c r="AD305" s="42">
        <f t="shared" si="309"/>
        <v>0</v>
      </c>
      <c r="AE305" s="42">
        <f t="shared" si="309"/>
        <v>1</v>
      </c>
      <c r="AF305" s="42">
        <f t="shared" si="309"/>
        <v>1</v>
      </c>
      <c r="AG305" s="25"/>
      <c r="AH305" s="25"/>
      <c r="AI305" s="25"/>
      <c r="AJ305" s="25"/>
      <c r="AK305" s="25"/>
      <c r="AL305" s="25"/>
    </row>
    <row r="306">
      <c r="A306" s="26" t="s">
        <v>420</v>
      </c>
      <c r="B306" s="25" t="str">
        <f t="array" ref="B306">iferror(index(FD!R:R,match($A306,FD!Q:Q,0)),index(DK!H:H,match($A306,DK!G:G,0)))</f>
        <v>UTA</v>
      </c>
      <c r="C306" s="25" t="str">
        <f t="array" ref="C306">iferror(index(FD!S:S,match($A306,FD!Q:Q,0)),index(DK!I:I,match($A306,DK!G:G,0)))</f>
        <v>PHI</v>
      </c>
      <c r="D306" s="28">
        <f t="array" ref="D306">((index(Pace!$B$2:$B$31,match($B306,Pace!$A$2:$A$31,0))*index(Pace!$B$2:$B$31,match($C306,Pace!$A$2:$A$31,0)))/Pace!$B$32)*1.025</f>
        <v>97.92920281</v>
      </c>
      <c r="E306" s="29">
        <f t="array" ref="E306">if(iferror(match($A306,Ghosts!A:A,0),0)&gt;0,0.18,((index(EPS!P:P,match($A306,EPS!A:A,0))*index(EPS!O:O,match($A306,EPS!A:A,0)))+(0.18*300))/(300+index(EPS!O:O,match($A306,EPS!A:A,0))))</f>
        <v>0.2484712644</v>
      </c>
      <c r="F306" s="30">
        <v>27.0</v>
      </c>
      <c r="G306" s="33"/>
      <c r="H306" s="34">
        <f t="shared" si="2"/>
        <v>27.12208765</v>
      </c>
      <c r="I306" s="35" t="str">
        <f t="array" ref="I306">iferror(index(DK!A:A,match($A306,DK!G:G,0)),"")</f>
        <v>PG/SG</v>
      </c>
      <c r="J306" s="36">
        <f t="array" ref="J306">iferror(index(DK!C:C,match($A306,DK!G:G,0)),"")</f>
        <v>4600</v>
      </c>
      <c r="K306" s="28">
        <f t="array" ref="K306">iferror(if(or(H306=0,H306=""),"",(H306/index(DK!C:C,match(A306,DK!G:G,0))*1000)),"")</f>
        <v>5.896106012</v>
      </c>
      <c r="L306" s="28">
        <f t="array" ref="L306">iferror(if(or(H306="",H306=0),"",((H306^sqrt(3))/index(DK!C:C,match(A306,DK!G:G,0)))*100),"")</f>
        <v>6.604358314</v>
      </c>
      <c r="M306" s="34">
        <f t="shared" si="3"/>
        <v>26.39890071</v>
      </c>
      <c r="N306" s="35" t="str">
        <f t="array" ref="N306">iferror(index(FD!B:B,match($A306,FD!Q:Q,0)),"")</f>
        <v>SG</v>
      </c>
      <c r="O306" s="36">
        <f t="array" ref="O306">iferror(index(FD!H:H,match($A306,FD!Q:Q,0)),"")</f>
        <v>5200</v>
      </c>
      <c r="P306" s="28">
        <f t="array" ref="P306">iferror(if(or(M306=0,M306=""),"",(M306/index(FD!H:H,match(A306,FD!Q:Q,0))*1000)),"")</f>
        <v>5.076711675</v>
      </c>
      <c r="Q306" s="37">
        <f t="array" ref="Q306">iferror(if(or(M306="",M306=0),"",((M306^sqrt(3))/index(FD!H:H,match(A306,FD!Q:Q,0)))*100),"")</f>
        <v>5.575137245</v>
      </c>
      <c r="R306" s="38">
        <f t="shared" si="4"/>
        <v>14.29738586</v>
      </c>
      <c r="S306" s="39">
        <f t="array" ref="S306">if(R306="","", if(index(Index_of_Stuff!J:J,match(B306,Index_of_Stuff!F:F,0))&gt;0,(D306-index(Index_of_Stuff!J:J,match(B306,Index_of_Stuff!F:F,0)))*(R306/index(Index_of_Stuff!I:I,match(B306,Index_of_Stuff!F:F,0))),(D306/index(Index_of_Stuff!I:I,match(B306,Index_of_Stuff!F:F,0)))*R306))</f>
        <v>15.22077676</v>
      </c>
      <c r="T306" s="40">
        <f t="array" ref="T306">if(or($F306=0,$F306=""),"", iferror(index(EPS!B:B,match($A306,EPS!$A:$A,0)),index(Ghosts!B:B,match($A306,Ghosts!$A:$A,0)))*($S306/(($F306/48)*$D306)/$E306))</f>
        <v>0.0693921734</v>
      </c>
      <c r="U306" s="40">
        <f t="array" ref="U306">if(or($F306=0,$F306=""),"", iferror(index(EPS!D:D,match($A306,EPS!$A:$A,0)),index(Ghosts!D:D,match($A306,Ghosts!$A:$A,0)))*($S306/(($F306/48)*$D306)/$E306))</f>
        <v>0.03692019482</v>
      </c>
      <c r="V306" s="40">
        <f t="array" ref="V306">if(or($F306=0,$F306=""),"", iferror(index(EPS!F:F,match($A306,EPS!$A:$A,0)),index(Ghosts!F:F,match($A306,Ghosts!$A:$A,0)))*($S306/(($F306/48)*$D306)/$E306))</f>
        <v>0.04425975163</v>
      </c>
      <c r="W306" s="40">
        <f t="array" ref="W306">if(or($F306=0,$F306=""),"", iferror(index(EPS!M:M,match($A306,EPS!$A:$A,0)),index(Ghosts!M:M,match($A306,Ghosts!$A:$A,0)))*($S306/(($F306/48)*$D306)/$E306))</f>
        <v>0.04214684891</v>
      </c>
      <c r="X306" s="39">
        <f t="shared" si="5"/>
        <v>16.04032726</v>
      </c>
      <c r="Y306" s="41">
        <f t="array" ref="Y306">if(or(F306=0,F306=""),"",((iferror(index(EPS!H:H,match(A306,EPS!A:A,0)),index(Ghosts!H:H,match(A306,Ghosts!A:A,0)))*1.25)+(iferror(index(EPS!I:I,match(A306,EPS!A:A,0)),index(Ghosts!I:I,match(A306,Ghosts!A:A,0)))*1.25)+(iferror(index(EPS!J:J,match(A306,EPS!A:A,0)),index(Ghosts!J:J,match(A306,Ghosts!A:A,0)))*1.5)+(iferror(index(EPS!K:K,match(A306,EPS!A:A,0)),index(Ghosts!K:K,match(A306,Ghosts!A:A,0)))*2)+(iferror(index(EPS!L:L,match(A306,EPS!A:A,0)),index(Ghosts!L:L,match(A306,Ghosts!A:A,0)))*2))*D306*(F306/48))</f>
        <v>11.0817604</v>
      </c>
      <c r="Z306" s="41">
        <f t="shared" si="6"/>
        <v>13.86261622</v>
      </c>
      <c r="AA306" s="41">
        <f t="array" ref="AA306">if(or(F306=0,F306=""),"",((iferror(index(EPS!H:H,match(A306,EPS!A:A,0)),index(Ghosts!H:H,match(A306,Ghosts!A:A,0)))*1.2)+(iferror(index(EPS!I:I,match(A306,EPS!A:A,0)),index(Ghosts!I:I,match(A306,Ghosts!A:A,0)))*1.2)+(iferror(index(EPS!J:J,match(A306,EPS!A:A,0)),index(Ghosts!J:J,match(A306,Ghosts!A:A,0)))*1.5)+(iferror(index(EPS!K:K,match(A306,EPS!A:A,0)),index(Ghosts!K:K,match(A306,Ghosts!A:A,0)))*3)+(iferror(index(EPS!L:L,match(A306,EPS!A:A,0)),index(Ghosts!L:L,match(A306,Ghosts!A:A,0)))*3))*D306*(F306/48))</f>
        <v>12.53628449</v>
      </c>
      <c r="AB306" s="42">
        <f t="shared" ref="AB306:AF306" si="310">if(iferror(search(AB$1,$I306),0)&gt;0,1,0)</f>
        <v>1</v>
      </c>
      <c r="AC306" s="42">
        <f t="shared" si="310"/>
        <v>1</v>
      </c>
      <c r="AD306" s="42">
        <f t="shared" si="310"/>
        <v>0</v>
      </c>
      <c r="AE306" s="42">
        <f t="shared" si="310"/>
        <v>0</v>
      </c>
      <c r="AF306" s="42">
        <f t="shared" si="310"/>
        <v>0</v>
      </c>
      <c r="AG306" s="25"/>
      <c r="AH306" s="25"/>
      <c r="AI306" s="25"/>
      <c r="AJ306" s="25"/>
      <c r="AK306" s="25"/>
      <c r="AL306" s="25"/>
    </row>
    <row r="307">
      <c r="A307" s="26" t="s">
        <v>422</v>
      </c>
      <c r="B307" s="25" t="str">
        <f t="array" ref="B307">iferror(index(FD!R:R,match($A307,FD!Q:Q,0)),index(DK!H:H,match($A307,DK!G:G,0)))</f>
        <v>UTA</v>
      </c>
      <c r="C307" s="25" t="str">
        <f t="array" ref="C307">iferror(index(FD!S:S,match($A307,FD!Q:Q,0)),index(DK!I:I,match($A307,DK!G:G,0)))</f>
        <v>PHI</v>
      </c>
      <c r="D307" s="28">
        <f t="array" ref="D307">((index(Pace!$B$2:$B$31,match($B307,Pace!$A$2:$A$31,0))*index(Pace!$B$2:$B$31,match($C307,Pace!$A$2:$A$31,0)))/Pace!$B$32)*1.025</f>
        <v>97.92920281</v>
      </c>
      <c r="E307" s="29">
        <f t="array" ref="E307">if(iferror(match($A307,Ghosts!A:A,0),0)&gt;0,0.18,((index(EPS!P:P,match($A307,EPS!A:A,0))*index(EPS!O:O,match($A307,EPS!A:A,0)))+(0.18*300))/(300+index(EPS!O:O,match($A307,EPS!A:A,0))))</f>
        <v>0.1364875093</v>
      </c>
      <c r="F307" s="30">
        <v>18.0</v>
      </c>
      <c r="G307" s="33"/>
      <c r="H307" s="34">
        <f t="shared" si="2"/>
        <v>10.8891155</v>
      </c>
      <c r="I307" s="35" t="str">
        <f t="array" ref="I307">iferror(index(DK!A:A,match($A307,DK!G:G,0)),"")</f>
        <v>SG/SF</v>
      </c>
      <c r="J307" s="36">
        <f t="array" ref="J307">iferror(index(DK!C:C,match($A307,DK!G:G,0)),"")</f>
        <v>3700</v>
      </c>
      <c r="K307" s="28">
        <f t="array" ref="K307">iferror(if(or(H307=0,H307=""),"",(H307/index(DK!C:C,match(A307,DK!G:G,0))*1000)),"")</f>
        <v>2.94300419</v>
      </c>
      <c r="L307" s="28">
        <f t="array" ref="L307">iferror(if(or(H307="",H307=0),"",((H307^sqrt(3))/index(DK!C:C,match(A307,DK!G:G,0)))*100),"")</f>
        <v>1.690137952</v>
      </c>
      <c r="M307" s="34">
        <f t="shared" si="3"/>
        <v>11.25699512</v>
      </c>
      <c r="N307" s="35" t="str">
        <f t="array" ref="N307">iferror(index(FD!B:B,match($A307,FD!Q:Q,0)),"")</f>
        <v>SF</v>
      </c>
      <c r="O307" s="36">
        <f t="array" ref="O307">iferror(index(FD!H:H,match($A307,FD!Q:Q,0)),"")</f>
        <v>3500</v>
      </c>
      <c r="P307" s="28">
        <f t="array" ref="P307">iferror(if(or(M307=0,M307=""),"",(M307/index(FD!H:H,match(A307,FD!Q:Q,0))*1000)),"")</f>
        <v>3.216284321</v>
      </c>
      <c r="Q307" s="37">
        <f t="array" ref="Q307">iferror(if(or(M307="",M307=0),"",((M307^sqrt(3))/index(FD!H:H,match(A307,FD!Q:Q,0)))*100),"")</f>
        <v>1.892557607</v>
      </c>
      <c r="R307" s="38">
        <f t="shared" si="4"/>
        <v>4.733818293</v>
      </c>
      <c r="S307" s="39">
        <f t="array" ref="S307">if(R307="","", if(index(Index_of_Stuff!J:J,match(B307,Index_of_Stuff!F:F,0))&gt;0,(D307-index(Index_of_Stuff!J:J,match(B307,Index_of_Stuff!F:F,0)))*(R307/index(Index_of_Stuff!I:I,match(B307,Index_of_Stuff!F:F,0))),(D307/index(Index_of_Stuff!I:I,match(B307,Index_of_Stuff!F:F,0)))*R307))</f>
        <v>5.039550036</v>
      </c>
      <c r="T307" s="40">
        <f t="array" ref="T307">if(or($F307=0,$F307=""),"", iferror(index(EPS!B:B,match($A307,EPS!$A:$A,0)),index(Ghosts!B:B,match($A307,Ghosts!$A:$A,0)))*($S307/(($F307/48)*$D307)/$E307))</f>
        <v>0.03378272232</v>
      </c>
      <c r="U307" s="40">
        <f t="array" ref="U307">if(or($F307=0,$F307=""),"", iferror(index(EPS!D:D,match($A307,EPS!$A:$A,0)),index(Ghosts!D:D,match($A307,Ghosts!$A:$A,0)))*($S307/(($F307/48)*$D307)/$E307))</f>
        <v>0.009652206379</v>
      </c>
      <c r="V307" s="40">
        <f t="array" ref="V307">if(or($F307=0,$F307=""),"", iferror(index(EPS!F:F,match($A307,EPS!$A:$A,0)),index(Ghosts!F:F,match($A307,Ghosts!$A:$A,0)))*($S307/(($F307/48)*$D307)/$E307))</f>
        <v>0.01568483537</v>
      </c>
      <c r="W307" s="40">
        <f t="array" ref="W307">if(or($F307=0,$F307=""),"", iferror(index(EPS!M:M,match($A307,EPS!$A:$A,0)),index(Ghosts!M:M,match($A307,Ghosts!$A:$A,0)))*($S307/(($F307/48)*$D307)/$E307))</f>
        <v>0.0152826601</v>
      </c>
      <c r="X307" s="39">
        <f t="shared" si="5"/>
        <v>4.017239723</v>
      </c>
      <c r="Y307" s="41">
        <f t="array" ref="Y307">if(or(F307=0,F307=""),"",((iferror(index(EPS!H:H,match(A307,EPS!A:A,0)),index(Ghosts!H:H,match(A307,Ghosts!A:A,0)))*1.25)+(iferror(index(EPS!I:I,match(A307,EPS!A:A,0)),index(Ghosts!I:I,match(A307,Ghosts!A:A,0)))*1.25)+(iferror(index(EPS!J:J,match(A307,EPS!A:A,0)),index(Ghosts!J:J,match(A307,Ghosts!A:A,0)))*1.5)+(iferror(index(EPS!K:K,match(A307,EPS!A:A,0)),index(Ghosts!K:K,match(A307,Ghosts!A:A,0)))*2)+(iferror(index(EPS!L:L,match(A307,EPS!A:A,0)),index(Ghosts!L:L,match(A307,Ghosts!A:A,0)))*2))*D307*(F307/48))</f>
        <v>6.871875778</v>
      </c>
      <c r="Z307" s="41">
        <f t="shared" si="6"/>
        <v>3.559392549</v>
      </c>
      <c r="AA307" s="41">
        <f t="array" ref="AA307">if(or(F307=0,F307=""),"",((iferror(index(EPS!H:H,match(A307,EPS!A:A,0)),index(Ghosts!H:H,match(A307,Ghosts!A:A,0)))*1.2)+(iferror(index(EPS!I:I,match(A307,EPS!A:A,0)),index(Ghosts!I:I,match(A307,Ghosts!A:A,0)))*1.2)+(iferror(index(EPS!J:J,match(A307,EPS!A:A,0)),index(Ghosts!J:J,match(A307,Ghosts!A:A,0)))*1.5)+(iferror(index(EPS!K:K,match(A307,EPS!A:A,0)),index(Ghosts!K:K,match(A307,Ghosts!A:A,0)))*3)+(iferror(index(EPS!L:L,match(A307,EPS!A:A,0)),index(Ghosts!L:L,match(A307,Ghosts!A:A,0)))*3))*D307*(F307/48))</f>
        <v>7.697602575</v>
      </c>
      <c r="AB307" s="42">
        <f t="shared" ref="AB307:AF307" si="311">if(iferror(search(AB$1,$I307),0)&gt;0,1,0)</f>
        <v>0</v>
      </c>
      <c r="AC307" s="42">
        <f t="shared" si="311"/>
        <v>1</v>
      </c>
      <c r="AD307" s="42">
        <f t="shared" si="311"/>
        <v>1</v>
      </c>
      <c r="AE307" s="42">
        <f t="shared" si="311"/>
        <v>0</v>
      </c>
      <c r="AF307" s="42">
        <f t="shared" si="311"/>
        <v>0</v>
      </c>
      <c r="AG307" s="25"/>
      <c r="AH307" s="25"/>
      <c r="AI307" s="25"/>
      <c r="AJ307" s="25"/>
      <c r="AK307" s="25"/>
      <c r="AL307" s="25"/>
    </row>
    <row r="308">
      <c r="A308" s="26" t="s">
        <v>425</v>
      </c>
      <c r="B308" s="25" t="str">
        <f t="array" ref="B308">iferror(index(FD!R:R,match($A308,FD!Q:Q,0)),index(DK!H:H,match($A308,DK!G:G,0)))</f>
        <v>UTA</v>
      </c>
      <c r="C308" s="25" t="str">
        <f t="array" ref="C308">iferror(index(FD!S:S,match($A308,FD!Q:Q,0)),index(DK!I:I,match($A308,DK!G:G,0)))</f>
        <v>PHI</v>
      </c>
      <c r="D308" s="28">
        <f t="array" ref="D308">((index(Pace!$B$2:$B$31,match($B308,Pace!$A$2:$A$31,0))*index(Pace!$B$2:$B$31,match($C308,Pace!$A$2:$A$31,0)))/Pace!$B$32)*1.025</f>
        <v>97.92920281</v>
      </c>
      <c r="E308" s="29">
        <f t="array" ref="E308">if(iferror(match($A308,Ghosts!A:A,0),0)&gt;0,0.18,((index(EPS!P:P,match($A308,EPS!A:A,0))*index(EPS!O:O,match($A308,EPS!A:A,0)))+(0.18*300))/(300+index(EPS!O:O,match($A308,EPS!A:A,0))))</f>
        <v>0.2141131019</v>
      </c>
      <c r="F308" s="30">
        <v>16.0</v>
      </c>
      <c r="G308" s="33"/>
      <c r="H308" s="34">
        <f t="shared" si="2"/>
        <v>12.27381461</v>
      </c>
      <c r="I308" s="35" t="str">
        <f t="array" ref="I308">iferror(index(DK!A:A,match($A308,DK!G:G,0)),"")</f>
        <v>PG/SG</v>
      </c>
      <c r="J308" s="36">
        <f t="array" ref="J308">iferror(index(DK!C:C,match($A308,DK!G:G,0)),"")</f>
        <v>3200</v>
      </c>
      <c r="K308" s="28">
        <f t="array" ref="K308">iferror(if(or(H308=0,H308=""),"",(H308/index(DK!C:C,match(A308,DK!G:G,0))*1000)),"")</f>
        <v>3.835567067</v>
      </c>
      <c r="L308" s="28">
        <f t="array" ref="L308">iferror(if(or(H308="",H308=0),"",((H308^sqrt(3))/index(DK!C:C,match(A308,DK!G:G,0)))*100),"")</f>
        <v>2.40446216</v>
      </c>
      <c r="M308" s="34">
        <f t="shared" si="3"/>
        <v>11.92625961</v>
      </c>
      <c r="N308" s="35" t="str">
        <f t="array" ref="N308">iferror(index(FD!B:B,match($A308,FD!Q:Q,0)),"")</f>
        <v>SG</v>
      </c>
      <c r="O308" s="36">
        <f t="array" ref="O308">iferror(index(FD!H:H,match($A308,FD!Q:Q,0)),"")</f>
        <v>3000</v>
      </c>
      <c r="P308" s="28">
        <f t="array" ref="P308">iferror(if(or(M308=0,M308=""),"",(M308/index(FD!H:H,match(A308,FD!Q:Q,0))*1000)),"")</f>
        <v>3.975419872</v>
      </c>
      <c r="Q308" s="37">
        <f t="array" ref="Q308">iferror(if(or(M308="",M308=0),"",((M308^sqrt(3))/index(FD!H:H,match(A308,FD!Q:Q,0)))*100),"")</f>
        <v>2.440275257</v>
      </c>
      <c r="R308" s="38">
        <f t="shared" si="4"/>
        <v>7.078651407</v>
      </c>
      <c r="S308" s="39">
        <f t="array" ref="S308">if(R308="","", if(index(Index_of_Stuff!J:J,match(B308,Index_of_Stuff!F:F,0))&gt;0,(D308-index(Index_of_Stuff!J:J,match(B308,Index_of_Stuff!F:F,0)))*(R308/index(Index_of_Stuff!I:I,match(B308,Index_of_Stuff!F:F,0))),(D308/index(Index_of_Stuff!I:I,match(B308,Index_of_Stuff!F:F,0)))*R308))</f>
        <v>7.535823251</v>
      </c>
      <c r="T308" s="40">
        <f t="array" ref="T308">if(or($F308=0,$F308=""),"", iferror(index(EPS!B:B,match($A308,EPS!$A:$A,0)),index(Ghosts!B:B,match($A308,Ghosts!$A:$A,0)))*($S308/(($F308/48)*$D308)/$E308))</f>
        <v>0.06372120456</v>
      </c>
      <c r="U308" s="40">
        <f t="array" ref="U308">if(or($F308=0,$F308=""),"", iferror(index(EPS!D:D,match($A308,EPS!$A:$A,0)),index(Ghosts!D:D,match($A308,Ghosts!$A:$A,0)))*($S308/(($F308/48)*$D308)/$E308))</f>
        <v>0.01531034018</v>
      </c>
      <c r="V308" s="40">
        <f t="array" ref="V308">if(or($F308=0,$F308=""),"", iferror(index(EPS!F:F,match($A308,EPS!$A:$A,0)),index(Ghosts!F:F,match($A308,Ghosts!$A:$A,0)))*($S308/(($F308/48)*$D308)/$E308))</f>
        <v>0.05369400993</v>
      </c>
      <c r="W308" s="40">
        <f t="array" ref="W308">if(or($F308=0,$F308=""),"", iferror(index(EPS!M:M,match($A308,EPS!$A:$A,0)),index(Ghosts!M:M,match($A308,Ghosts!$A:$A,0)))*($S308/(($F308/48)*$D308)/$E308))</f>
        <v>0.02749392075</v>
      </c>
      <c r="X308" s="39">
        <f t="shared" si="5"/>
        <v>7.213323059</v>
      </c>
      <c r="Y308" s="41">
        <f t="array" ref="Y308">if(or(F308=0,F308=""),"",((iferror(index(EPS!H:H,match(A308,EPS!A:A,0)),index(Ghosts!H:H,match(A308,Ghosts!A:A,0)))*1.25)+(iferror(index(EPS!I:I,match(A308,EPS!A:A,0)),index(Ghosts!I:I,match(A308,Ghosts!A:A,0)))*1.25)+(iferror(index(EPS!J:J,match(A308,EPS!A:A,0)),index(Ghosts!J:J,match(A308,Ghosts!A:A,0)))*1.5)+(iferror(index(EPS!K:K,match(A308,EPS!A:A,0)),index(Ghosts!K:K,match(A308,Ghosts!A:A,0)))*2)+(iferror(index(EPS!L:L,match(A308,EPS!A:A,0)),index(Ghosts!L:L,match(A308,Ghosts!A:A,0)))*2))*D308*(F308/48))</f>
        <v>5.060491555</v>
      </c>
      <c r="Z308" s="41">
        <f t="shared" si="6"/>
        <v>6.514691867</v>
      </c>
      <c r="AA308" s="41">
        <f t="array" ref="AA308">if(or(F308=0,F308=""),"",((iferror(index(EPS!H:H,match(A308,EPS!A:A,0)),index(Ghosts!H:H,match(A308,Ghosts!A:A,0)))*1.2)+(iferror(index(EPS!I:I,match(A308,EPS!A:A,0)),index(Ghosts!I:I,match(A308,Ghosts!A:A,0)))*1.2)+(iferror(index(EPS!J:J,match(A308,EPS!A:A,0)),index(Ghosts!J:J,match(A308,Ghosts!A:A,0)))*1.5)+(iferror(index(EPS!K:K,match(A308,EPS!A:A,0)),index(Ghosts!K:K,match(A308,Ghosts!A:A,0)))*3)+(iferror(index(EPS!L:L,match(A308,EPS!A:A,0)),index(Ghosts!L:L,match(A308,Ghosts!A:A,0)))*3))*D308*(F308/48))</f>
        <v>5.411567747</v>
      </c>
      <c r="AB308" s="42">
        <f t="shared" ref="AB308:AF308" si="312">if(iferror(search(AB$1,$I308),0)&gt;0,1,0)</f>
        <v>1</v>
      </c>
      <c r="AC308" s="42">
        <f t="shared" si="312"/>
        <v>1</v>
      </c>
      <c r="AD308" s="42">
        <f t="shared" si="312"/>
        <v>0</v>
      </c>
      <c r="AE308" s="42">
        <f t="shared" si="312"/>
        <v>0</v>
      </c>
      <c r="AF308" s="42">
        <f t="shared" si="312"/>
        <v>0</v>
      </c>
      <c r="AG308" s="25"/>
      <c r="AH308" s="25"/>
      <c r="AI308" s="25"/>
      <c r="AJ308" s="25"/>
      <c r="AK308" s="25"/>
      <c r="AL308" s="25"/>
    </row>
    <row r="309">
      <c r="A309" s="26" t="s">
        <v>424</v>
      </c>
      <c r="B309" s="25" t="str">
        <f t="array" ref="B309">iferror(index(FD!R:R,match($A309,FD!Q:Q,0)),index(DK!H:H,match($A309,DK!G:G,0)))</f>
        <v>UTA</v>
      </c>
      <c r="C309" s="25" t="str">
        <f t="array" ref="C309">iferror(index(FD!S:S,match($A309,FD!Q:Q,0)),index(DK!I:I,match($A309,DK!G:G,0)))</f>
        <v>PHI</v>
      </c>
      <c r="D309" s="28">
        <f t="array" ref="D309">((index(Pace!$B$2:$B$31,match($B309,Pace!$A$2:$A$31,0))*index(Pace!$B$2:$B$31,match($C309,Pace!$A$2:$A$31,0)))/Pace!$B$32)*1.025</f>
        <v>97.92920281</v>
      </c>
      <c r="E309" s="29">
        <f t="array" ref="E309">if(iferror(match($A309,Ghosts!A:A,0),0)&gt;0,0.18,((index(EPS!P:P,match($A309,EPS!A:A,0))*index(EPS!O:O,match($A309,EPS!A:A,0)))+(0.18*300))/(300+index(EPS!O:O,match($A309,EPS!A:A,0))))</f>
        <v>0.1276923077</v>
      </c>
      <c r="F309" s="30">
        <v>14.0</v>
      </c>
      <c r="G309" s="33"/>
      <c r="H309" s="34">
        <f t="shared" si="2"/>
        <v>7.521118961</v>
      </c>
      <c r="I309" s="35" t="str">
        <f t="array" ref="I309">iferror(index(DK!A:A,match($A309,DK!G:G,0)),"")</f>
        <v>PF/C</v>
      </c>
      <c r="J309" s="36">
        <f t="array" ref="J309">iferror(index(DK!C:C,match($A309,DK!G:G,0)),"")</f>
        <v>3000</v>
      </c>
      <c r="K309" s="28">
        <f t="array" ref="K309">iferror(if(or(H309=0,H309=""),"",(H309/index(DK!C:C,match(A309,DK!G:G,0))*1000)),"")</f>
        <v>2.507039654</v>
      </c>
      <c r="L309" s="28">
        <f t="array" ref="L309">iferror(if(or(H309="",H309=0),"",((H309^sqrt(3))/index(DK!C:C,match(A309,DK!G:G,0)))*100),"")</f>
        <v>1.098106555</v>
      </c>
      <c r="M309" s="34">
        <f t="shared" si="3"/>
        <v>7.996477752</v>
      </c>
      <c r="N309" s="35" t="str">
        <f t="array" ref="N309">iferror(index(FD!B:B,match($A309,FD!Q:Q,0)),"")</f>
        <v>C</v>
      </c>
      <c r="O309" s="36">
        <f t="array" ref="O309">iferror(index(FD!H:H,match($A309,FD!Q:Q,0)),"")</f>
        <v>3100</v>
      </c>
      <c r="P309" s="28">
        <f t="array" ref="P309">iferror(if(or(M309=0,M309=""),"",(M309/index(FD!H:H,match(A309,FD!Q:Q,0))*1000)),"")</f>
        <v>2.579508952</v>
      </c>
      <c r="Q309" s="37">
        <f t="array" ref="Q309">iferror(if(or(M309="",M309=0),"",((M309^sqrt(3))/index(FD!H:H,match(A309,FD!Q:Q,0)))*100),"")</f>
        <v>1.181693336</v>
      </c>
      <c r="R309" s="38">
        <f t="shared" si="4"/>
        <v>3.417442409</v>
      </c>
      <c r="S309" s="39">
        <f t="array" ref="S309">if(R309="","", if(index(Index_of_Stuff!J:J,match(B309,Index_of_Stuff!F:F,0))&gt;0,(D309-index(Index_of_Stuff!J:J,match(B309,Index_of_Stuff!F:F,0)))*(R309/index(Index_of_Stuff!I:I,match(B309,Index_of_Stuff!F:F,0))),(D309/index(Index_of_Stuff!I:I,match(B309,Index_of_Stuff!F:F,0)))*R309))</f>
        <v>3.638156548</v>
      </c>
      <c r="T309" s="40">
        <f t="array" ref="T309">if(or($F309=0,$F309=""),"", iferror(index(EPS!B:B,match($A309,EPS!$A:$A,0)),index(Ghosts!B:B,match($A309,Ghosts!$A:$A,0)))*($S309/(($F309/48)*$D309)/$E309))</f>
        <v>0.03561113744</v>
      </c>
      <c r="U309" s="40">
        <f t="array" ref="U309">if(or($F309=0,$F309=""),"", iferror(index(EPS!D:D,match($A309,EPS!$A:$A,0)),index(Ghosts!D:D,match($A309,Ghosts!$A:$A,0)))*($S309/(($F309/48)*$D309)/$E309))</f>
        <v>0.002294274961</v>
      </c>
      <c r="V309" s="40">
        <f t="array" ref="V309">if(or($F309=0,$F309=""),"", iferror(index(EPS!F:F,match($A309,EPS!$A:$A,0)),index(Ghosts!F:F,match($A309,Ghosts!$A:$A,0)))*($S309/(($F309/48)*$D309)/$E309))</f>
        <v>0.02094772791</v>
      </c>
      <c r="W309" s="40">
        <f t="array" ref="W309">if(or($F309=0,$F309=""),"", iferror(index(EPS!M:M,match($A309,EPS!$A:$A,0)),index(Ghosts!M:M,match($A309,Ghosts!$A:$A,0)))*($S309/(($F309/48)*$D309)/$E309))</f>
        <v>0.01586042256</v>
      </c>
      <c r="X309" s="39">
        <f t="shared" si="5"/>
        <v>2.635471837</v>
      </c>
      <c r="Y309" s="41">
        <f t="array" ref="Y309">if(or(F309=0,F309=""),"",((iferror(index(EPS!H:H,match(A309,EPS!A:A,0)),index(Ghosts!H:H,match(A309,Ghosts!A:A,0)))*1.25)+(iferror(index(EPS!I:I,match(A309,EPS!A:A,0)),index(Ghosts!I:I,match(A309,Ghosts!A:A,0)))*1.25)+(iferror(index(EPS!J:J,match(A309,EPS!A:A,0)),index(Ghosts!J:J,match(A309,Ghosts!A:A,0)))*1.5)+(iferror(index(EPS!K:K,match(A309,EPS!A:A,0)),index(Ghosts!K:K,match(A309,Ghosts!A:A,0)))*2)+(iferror(index(EPS!L:L,match(A309,EPS!A:A,0)),index(Ghosts!L:L,match(A309,Ghosts!A:A,0)))*2))*D309*(F309/48))</f>
        <v>4.885647124</v>
      </c>
      <c r="Z309" s="41">
        <f t="shared" si="6"/>
        <v>2.376198391</v>
      </c>
      <c r="AA309" s="41">
        <f t="array" ref="AA309">if(or(F309=0,F309=""),"",((iferror(index(EPS!H:H,match(A309,EPS!A:A,0)),index(Ghosts!H:H,match(A309,Ghosts!A:A,0)))*1.2)+(iferror(index(EPS!I:I,match(A309,EPS!A:A,0)),index(Ghosts!I:I,match(A309,Ghosts!A:A,0)))*1.2)+(iferror(index(EPS!J:J,match(A309,EPS!A:A,0)),index(Ghosts!J:J,match(A309,Ghosts!A:A,0)))*1.5)+(iferror(index(EPS!K:K,match(A309,EPS!A:A,0)),index(Ghosts!K:K,match(A309,Ghosts!A:A,0)))*3)+(iferror(index(EPS!L:L,match(A309,EPS!A:A,0)),index(Ghosts!L:L,match(A309,Ghosts!A:A,0)))*3))*D309*(F309/48))</f>
        <v>5.620279361</v>
      </c>
      <c r="AB309" s="42">
        <f t="shared" ref="AB309:AF309" si="313">if(iferror(search(AB$1,$I309),0)&gt;0,1,0)</f>
        <v>0</v>
      </c>
      <c r="AC309" s="42">
        <f t="shared" si="313"/>
        <v>0</v>
      </c>
      <c r="AD309" s="42">
        <f t="shared" si="313"/>
        <v>0</v>
      </c>
      <c r="AE309" s="42">
        <f t="shared" si="313"/>
        <v>1</v>
      </c>
      <c r="AF309" s="42">
        <f t="shared" si="313"/>
        <v>1</v>
      </c>
      <c r="AG309" s="25"/>
      <c r="AH309" s="25"/>
      <c r="AI309" s="25"/>
      <c r="AJ309" s="25"/>
      <c r="AK309" s="25"/>
      <c r="AL309" s="25"/>
    </row>
    <row r="310">
      <c r="A310" s="26" t="s">
        <v>423</v>
      </c>
      <c r="B310" s="25" t="str">
        <f t="array" ref="B310">iferror(index(FD!R:R,match($A310,FD!Q:Q,0)),index(DK!H:H,match($A310,DK!G:G,0)))</f>
        <v>UTA</v>
      </c>
      <c r="C310" s="25" t="str">
        <f t="array" ref="C310">iferror(index(FD!S:S,match($A310,FD!Q:Q,0)),index(DK!I:I,match($A310,DK!G:G,0)))</f>
        <v>PHI</v>
      </c>
      <c r="D310" s="28">
        <f t="array" ref="D310">((index(Pace!$B$2:$B$31,match($B310,Pace!$A$2:$A$31,0))*index(Pace!$B$2:$B$31,match($C310,Pace!$A$2:$A$31,0)))/Pace!$B$32)*1.025</f>
        <v>97.92920281</v>
      </c>
      <c r="E310" s="29">
        <f t="array" ref="E310">if(iferror(match($A310,Ghosts!A:A,0),0)&gt;0,0.18,((index(EPS!P:P,match($A310,EPS!A:A,0))*index(EPS!O:O,match($A310,EPS!A:A,0)))+(0.18*300))/(300+index(EPS!O:O,match($A310,EPS!A:A,0))))</f>
        <v>0.1357557425</v>
      </c>
      <c r="F310" s="30">
        <v>11.0</v>
      </c>
      <c r="G310" s="33"/>
      <c r="H310" s="34">
        <f t="shared" si="2"/>
        <v>7.478421091</v>
      </c>
      <c r="I310" s="35" t="str">
        <f t="array" ref="I310">iferror(index(DK!A:A,match($A310,DK!G:G,0)),"")</f>
        <v>SF/PF</v>
      </c>
      <c r="J310" s="36">
        <f t="array" ref="J310">iferror(index(DK!C:C,match($A310,DK!G:G,0)),"")</f>
        <v>3300</v>
      </c>
      <c r="K310" s="28">
        <f t="array" ref="K310">iferror(if(or(H310=0,H310=""),"",(H310/index(DK!C:C,match(A310,DK!G:G,0))*1000)),"")</f>
        <v>2.266188209</v>
      </c>
      <c r="L310" s="28">
        <f t="array" ref="L310">iferror(if(or(H310="",H310=0),"",((H310^sqrt(3))/index(DK!C:C,match(A310,DK!G:G,0)))*100),"")</f>
        <v>0.9884830576</v>
      </c>
      <c r="M310" s="34">
        <f t="shared" si="3"/>
        <v>7.35420968</v>
      </c>
      <c r="N310" s="35" t="str">
        <f t="array" ref="N310">iferror(index(FD!B:B,match($A310,FD!Q:Q,0)),"")</f>
        <v>PF</v>
      </c>
      <c r="O310" s="36">
        <f t="array" ref="O310">iferror(index(FD!H:H,match($A310,FD!Q:Q,0)),"")</f>
        <v>3000</v>
      </c>
      <c r="P310" s="28">
        <f t="array" ref="P310">iferror(if(or(M310=0,M310=""),"",(M310/index(FD!H:H,match(A310,FD!Q:Q,0))*1000)),"")</f>
        <v>2.451403227</v>
      </c>
      <c r="Q310" s="37">
        <f t="array" ref="Q310">iferror(if(or(M310="",M310=0),"",((M310^sqrt(3))/index(FD!H:H,match(A310,FD!Q:Q,0)))*100),"")</f>
        <v>1.056241283</v>
      </c>
      <c r="R310" s="38">
        <f t="shared" si="4"/>
        <v>2.875484576</v>
      </c>
      <c r="S310" s="39">
        <f t="array" ref="S310">if(R310="","", if(index(Index_of_Stuff!J:J,match(B310,Index_of_Stuff!F:F,0))&gt;0,(D310-index(Index_of_Stuff!J:J,match(B310,Index_of_Stuff!F:F,0)))*(R310/index(Index_of_Stuff!I:I,match(B310,Index_of_Stuff!F:F,0))),(D310/index(Index_of_Stuff!I:I,match(B310,Index_of_Stuff!F:F,0)))*R310))</f>
        <v>3.061196586</v>
      </c>
      <c r="T310" s="40">
        <f t="array" ref="T310">if(or($F310=0,$F310=""),"", iferror(index(EPS!B:B,match($A310,EPS!$A:$A,0)),index(Ghosts!B:B,match($A310,Ghosts!$A:$A,0)))*($S310/(($F310/48)*$D310)/$E310))</f>
        <v>0.0333585702</v>
      </c>
      <c r="U310" s="40">
        <f t="array" ref="U310">if(or($F310=0,$F310=""),"", iferror(index(EPS!D:D,match($A310,EPS!$A:$A,0)),index(Ghosts!D:D,match($A310,Ghosts!$A:$A,0)))*($S310/(($F310/48)*$D310)/$E310))</f>
        <v>0.01587546413</v>
      </c>
      <c r="V310" s="40">
        <f t="array" ref="V310">if(or($F310=0,$F310=""),"", iferror(index(EPS!F:F,match($A310,EPS!$A:$A,0)),index(Ghosts!F:F,match($A310,Ghosts!$A:$A,0)))*($S310/(($F310/48)*$D310)/$E310))</f>
        <v>0.01838740466</v>
      </c>
      <c r="W310" s="40">
        <f t="array" ref="W310">if(or($F310=0,$F310=""),"", iferror(index(EPS!M:M,match($A310,EPS!$A:$A,0)),index(Ghosts!M:M,match($A310,Ghosts!$A:$A,0)))*($S310/(($F310/48)*$D310)/$E310))</f>
        <v>0.01557403127</v>
      </c>
      <c r="X310" s="39">
        <f t="shared" si="5"/>
        <v>2.982144557</v>
      </c>
      <c r="Y310" s="41">
        <f t="array" ref="Y310">if(or(F310=0,F310=""),"",((iferror(index(EPS!H:H,match(A310,EPS!A:A,0)),index(Ghosts!H:H,match(A310,Ghosts!A:A,0)))*1.25)+(iferror(index(EPS!I:I,match(A310,EPS!A:A,0)),index(Ghosts!I:I,match(A310,Ghosts!A:A,0)))*1.25)+(iferror(index(EPS!J:J,match(A310,EPS!A:A,0)),index(Ghosts!J:J,match(A310,Ghosts!A:A,0)))*1.5)+(iferror(index(EPS!K:K,match(A310,EPS!A:A,0)),index(Ghosts!K:K,match(A310,Ghosts!A:A,0)))*2)+(iferror(index(EPS!L:L,match(A310,EPS!A:A,0)),index(Ghosts!L:L,match(A310,Ghosts!A:A,0)))*2))*D310*(F310/48))</f>
        <v>4.496276534</v>
      </c>
      <c r="Z310" s="41">
        <f t="shared" si="6"/>
        <v>2.629248056</v>
      </c>
      <c r="AA310" s="41">
        <f t="array" ref="AA310">if(or(F310=0,F310=""),"",((iferror(index(EPS!H:H,match(A310,EPS!A:A,0)),index(Ghosts!H:H,match(A310,Ghosts!A:A,0)))*1.2)+(iferror(index(EPS!I:I,match(A310,EPS!A:A,0)),index(Ghosts!I:I,match(A310,Ghosts!A:A,0)))*1.2)+(iferror(index(EPS!J:J,match(A310,EPS!A:A,0)),index(Ghosts!J:J,match(A310,Ghosts!A:A,0)))*1.5)+(iferror(index(EPS!K:K,match(A310,EPS!A:A,0)),index(Ghosts!K:K,match(A310,Ghosts!A:A,0)))*3)+(iferror(index(EPS!L:L,match(A310,EPS!A:A,0)),index(Ghosts!L:L,match(A310,Ghosts!A:A,0)))*3))*D310*(F310/48))</f>
        <v>4.724961624</v>
      </c>
      <c r="AB310" s="42">
        <f t="shared" ref="AB310:AF310" si="314">if(iferror(search(AB$1,$I310),0)&gt;0,1,0)</f>
        <v>0</v>
      </c>
      <c r="AC310" s="42">
        <f t="shared" si="314"/>
        <v>0</v>
      </c>
      <c r="AD310" s="42">
        <f t="shared" si="314"/>
        <v>1</v>
      </c>
      <c r="AE310" s="42">
        <f t="shared" si="314"/>
        <v>1</v>
      </c>
      <c r="AF310" s="42">
        <f t="shared" si="314"/>
        <v>0</v>
      </c>
      <c r="AG310" s="25"/>
      <c r="AH310" s="25"/>
      <c r="AI310" s="25"/>
      <c r="AJ310" s="25"/>
      <c r="AK310" s="25"/>
      <c r="AL310" s="25"/>
    </row>
    <row r="311">
      <c r="A311" s="26" t="s">
        <v>426</v>
      </c>
      <c r="B311" s="25" t="str">
        <f t="array" ref="B311">iferror(index(FD!R:R,match($A311,FD!Q:Q,0)),index(DK!H:H,match($A311,DK!G:G,0)))</f>
        <v>UTA</v>
      </c>
      <c r="C311" s="25" t="str">
        <f t="array" ref="C311">iferror(index(FD!S:S,match($A311,FD!Q:Q,0)),index(DK!I:I,match($A311,DK!G:G,0)))</f>
        <v>PHI</v>
      </c>
      <c r="D311" s="28">
        <f t="array" ref="D311">((index(Pace!$B$2:$B$31,match($B311,Pace!$A$2:$A$31,0))*index(Pace!$B$2:$B$31,match($C311,Pace!$A$2:$A$31,0)))/Pace!$B$32)*1.025</f>
        <v>97.92920281</v>
      </c>
      <c r="E311" s="29">
        <f t="array" ref="E311">if(iferror(match($A311,Ghosts!A:A,0),0)&gt;0,0.18,((index(EPS!P:P,match($A311,EPS!A:A,0))*index(EPS!O:O,match($A311,EPS!A:A,0)))+(0.18*300))/(300+index(EPS!O:O,match($A311,EPS!A:A,0))))</f>
        <v>0.1880245665</v>
      </c>
      <c r="F311" s="30">
        <v>0.0</v>
      </c>
      <c r="G311" s="33"/>
      <c r="H311" s="34" t="str">
        <f t="shared" si="2"/>
        <v/>
      </c>
      <c r="I311" s="35" t="str">
        <f t="array" ref="I311">iferror(index(DK!A:A,match($A311,DK!G:G,0)),"")</f>
        <v>PG/SG</v>
      </c>
      <c r="J311" s="36">
        <f t="array" ref="J311">iferror(index(DK!C:C,match($A311,DK!G:G,0)),"")</f>
        <v>3100</v>
      </c>
      <c r="K311" s="28" t="str">
        <f t="array" ref="K311">iferror(if(or(H311=0,H311=""),"",(H311/index(DK!C:C,match(A311,DK!G:G,0))*1000)),"")</f>
        <v/>
      </c>
      <c r="L311" s="28" t="str">
        <f t="array" ref="L311">iferror(if(or(H311="",H311=0),"",((H311^sqrt(3))/index(DK!C:C,match(A311,DK!G:G,0)))*100),"")</f>
        <v/>
      </c>
      <c r="M311" s="34" t="str">
        <f t="shared" si="3"/>
        <v/>
      </c>
      <c r="N311" s="35" t="str">
        <f t="array" ref="N311">iferror(index(FD!B:B,match($A311,FD!Q:Q,0)),"")</f>
        <v/>
      </c>
      <c r="O311" s="36" t="str">
        <f t="array" ref="O311">iferror(index(FD!H:H,match($A311,FD!Q:Q,0)),"")</f>
        <v/>
      </c>
      <c r="P311" s="28" t="str">
        <f t="array" ref="P311">iferror(if(or(M311=0,M311=""),"",(M311/index(FD!H:H,match(A311,FD!Q:Q,0))*1000)),"")</f>
        <v/>
      </c>
      <c r="Q311" s="37" t="str">
        <f t="array" ref="Q311">iferror(if(or(M311="",M311=0),"",((M311^sqrt(3))/index(FD!H:H,match(A311,FD!Q:Q,0)))*100),"")</f>
        <v/>
      </c>
      <c r="R311" s="38" t="str">
        <f t="shared" si="4"/>
        <v/>
      </c>
      <c r="S311" s="39" t="str">
        <f t="array" ref="S311">if(R311="","", if(index(Index_of_Stuff!J:J,match(B311,Index_of_Stuff!F:F,0))&gt;0,(D311-index(Index_of_Stuff!J:J,match(B311,Index_of_Stuff!F:F,0)))*(R311/index(Index_of_Stuff!I:I,match(B311,Index_of_Stuff!F:F,0))),(D311/index(Index_of_Stuff!I:I,match(B311,Index_of_Stuff!F:F,0)))*R311))</f>
        <v/>
      </c>
      <c r="T311" s="40" t="str">
        <f t="array" ref="T311">if(or($F311=0,$F311=""),"", iferror(index(EPS!B:B,match($A311,EPS!$A:$A,0)),index(Ghosts!B:B,match($A311,Ghosts!$A:$A,0)))*($S311/(($F311/48)*$D311)/$E311))</f>
        <v/>
      </c>
      <c r="U311" s="40" t="str">
        <f t="array" ref="U311">if(or($F311=0,$F311=""),"", iferror(index(EPS!D:D,match($A311,EPS!$A:$A,0)),index(Ghosts!D:D,match($A311,Ghosts!$A:$A,0)))*($S311/(($F311/48)*$D311)/$E311))</f>
        <v/>
      </c>
      <c r="V311" s="40" t="str">
        <f t="array" ref="V311">if(or($F311=0,$F311=""),"", iferror(index(EPS!F:F,match($A311,EPS!$A:$A,0)),index(Ghosts!F:F,match($A311,Ghosts!$A:$A,0)))*($S311/(($F311/48)*$D311)/$E311))</f>
        <v/>
      </c>
      <c r="W311" s="40" t="str">
        <f t="array" ref="W311">if(or($F311=0,$F311=""),"", iferror(index(EPS!M:M,match($A311,EPS!$A:$A,0)),index(Ghosts!M:M,match($A311,Ghosts!$A:$A,0)))*($S311/(($F311/48)*$D311)/$E311))</f>
        <v/>
      </c>
      <c r="X311" s="39" t="str">
        <f t="shared" si="5"/>
        <v/>
      </c>
      <c r="Y311" s="41" t="str">
        <f t="array" ref="Y311">if(or(F311=0,F311=""),"",((iferror(index(EPS!H:H,match(A311,EPS!A:A,0)),index(Ghosts!H:H,match(A311,Ghosts!A:A,0)))*1.25)+(iferror(index(EPS!I:I,match(A311,EPS!A:A,0)),index(Ghosts!I:I,match(A311,Ghosts!A:A,0)))*1.25)+(iferror(index(EPS!J:J,match(A311,EPS!A:A,0)),index(Ghosts!J:J,match(A311,Ghosts!A:A,0)))*1.5)+(iferror(index(EPS!K:K,match(A311,EPS!A:A,0)),index(Ghosts!K:K,match(A311,Ghosts!A:A,0)))*2)+(iferror(index(EPS!L:L,match(A311,EPS!A:A,0)),index(Ghosts!L:L,match(A311,Ghosts!A:A,0)))*2))*D311*(F311/48))</f>
        <v/>
      </c>
      <c r="Z311" s="41" t="str">
        <f t="shared" si="6"/>
        <v/>
      </c>
      <c r="AA311" s="41" t="str">
        <f t="array" ref="AA311">if(or(F311=0,F311=""),"",((iferror(index(EPS!H:H,match(A311,EPS!A:A,0)),index(Ghosts!H:H,match(A311,Ghosts!A:A,0)))*1.2)+(iferror(index(EPS!I:I,match(A311,EPS!A:A,0)),index(Ghosts!I:I,match(A311,Ghosts!A:A,0)))*1.2)+(iferror(index(EPS!J:J,match(A311,EPS!A:A,0)),index(Ghosts!J:J,match(A311,Ghosts!A:A,0)))*1.5)+(iferror(index(EPS!K:K,match(A311,EPS!A:A,0)),index(Ghosts!K:K,match(A311,Ghosts!A:A,0)))*3)+(iferror(index(EPS!L:L,match(A311,EPS!A:A,0)),index(Ghosts!L:L,match(A311,Ghosts!A:A,0)))*3))*D311*(F311/48))</f>
        <v/>
      </c>
      <c r="AB311" s="42">
        <f t="shared" ref="AB311:AF311" si="315">if(iferror(search(AB$1,$I311),0)&gt;0,1,0)</f>
        <v>1</v>
      </c>
      <c r="AC311" s="42">
        <f t="shared" si="315"/>
        <v>1</v>
      </c>
      <c r="AD311" s="42">
        <f t="shared" si="315"/>
        <v>0</v>
      </c>
      <c r="AE311" s="42">
        <f t="shared" si="315"/>
        <v>0</v>
      </c>
      <c r="AF311" s="42">
        <f t="shared" si="315"/>
        <v>0</v>
      </c>
      <c r="AG311" s="25"/>
      <c r="AH311" s="25"/>
      <c r="AI311" s="25"/>
      <c r="AJ311" s="25"/>
      <c r="AK311" s="25"/>
      <c r="AL311" s="25"/>
    </row>
    <row r="312">
      <c r="A312" s="26" t="s">
        <v>427</v>
      </c>
      <c r="B312" s="25" t="str">
        <f t="array" ref="B312">iferror(index(FD!R:R,match($A312,FD!Q:Q,0)),index(DK!H:H,match($A312,DK!G:G,0)))</f>
        <v>UTA</v>
      </c>
      <c r="C312" s="25" t="str">
        <f t="array" ref="C312">iferror(index(FD!S:S,match($A312,FD!Q:Q,0)),index(DK!I:I,match($A312,DK!G:G,0)))</f>
        <v>PHI</v>
      </c>
      <c r="D312" s="28">
        <f t="array" ref="D312">((index(Pace!$B$2:$B$31,match($B312,Pace!$A$2:$A$31,0))*index(Pace!$B$2:$B$31,match($C312,Pace!$A$2:$A$31,0)))/Pace!$B$32)*1.025</f>
        <v>97.92920281</v>
      </c>
      <c r="E312" s="29">
        <f t="array" ref="E312">if(iferror(match($A312,Ghosts!A:A,0),0)&gt;0,0.18,((index(EPS!P:P,match($A312,EPS!A:A,0))*index(EPS!O:O,match($A312,EPS!A:A,0)))+(0.18*300))/(300+index(EPS!O:O,match($A312,EPS!A:A,0))))</f>
        <v>0.18</v>
      </c>
      <c r="F312" s="30">
        <v>0.0</v>
      </c>
      <c r="G312" s="33"/>
      <c r="H312" s="34" t="str">
        <f t="shared" si="2"/>
        <v/>
      </c>
      <c r="I312" s="35" t="str">
        <f t="array" ref="I312">iferror(index(DK!A:A,match($A312,DK!G:G,0)),"")</f>
        <v>SF/PF</v>
      </c>
      <c r="J312" s="36">
        <f t="array" ref="J312">iferror(index(DK!C:C,match($A312,DK!G:G,0)),"")</f>
        <v>3000</v>
      </c>
      <c r="K312" s="28" t="str">
        <f t="array" ref="K312">iferror(if(or(H312=0,H312=""),"",(H312/index(DK!C:C,match(A312,DK!G:G,0))*1000)),"")</f>
        <v/>
      </c>
      <c r="L312" s="28" t="str">
        <f t="array" ref="L312">iferror(if(or(H312="",H312=0),"",((H312^sqrt(3))/index(DK!C:C,match(A312,DK!G:G,0)))*100),"")</f>
        <v/>
      </c>
      <c r="M312" s="34" t="str">
        <f t="shared" si="3"/>
        <v/>
      </c>
      <c r="N312" s="35" t="str">
        <f t="array" ref="N312">iferror(index(FD!B:B,match($A312,FD!Q:Q,0)),"")</f>
        <v>SF</v>
      </c>
      <c r="O312" s="36">
        <f t="array" ref="O312">iferror(index(FD!H:H,match($A312,FD!Q:Q,0)),"")</f>
        <v>3000</v>
      </c>
      <c r="P312" s="28" t="str">
        <f t="array" ref="P312">iferror(if(or(M312=0,M312=""),"",(M312/index(FD!H:H,match(A312,FD!Q:Q,0))*1000)),"")</f>
        <v/>
      </c>
      <c r="Q312" s="37" t="str">
        <f t="array" ref="Q312">iferror(if(or(M312="",M312=0),"",((M312^sqrt(3))/index(FD!H:H,match(A312,FD!Q:Q,0)))*100),"")</f>
        <v/>
      </c>
      <c r="R312" s="38" t="str">
        <f t="shared" si="4"/>
        <v/>
      </c>
      <c r="S312" s="39" t="str">
        <f t="array" ref="S312">if(R312="","", if(index(Index_of_Stuff!J:J,match(B312,Index_of_Stuff!F:F,0))&gt;0,(D312-index(Index_of_Stuff!J:J,match(B312,Index_of_Stuff!F:F,0)))*(R312/index(Index_of_Stuff!I:I,match(B312,Index_of_Stuff!F:F,0))),(D312/index(Index_of_Stuff!I:I,match(B312,Index_of_Stuff!F:F,0)))*R312))</f>
        <v/>
      </c>
      <c r="T312" s="40" t="str">
        <f t="array" ref="T312">if(or($F312=0,$F312=""),"", iferror(index(EPS!B:B,match($A312,EPS!$A:$A,0)),index(Ghosts!B:B,match($A312,Ghosts!$A:$A,0)))*($S312/(($F312/48)*$D312)/$E312))</f>
        <v/>
      </c>
      <c r="U312" s="40" t="str">
        <f t="array" ref="U312">if(or($F312=0,$F312=""),"", iferror(index(EPS!D:D,match($A312,EPS!$A:$A,0)),index(Ghosts!D:D,match($A312,Ghosts!$A:$A,0)))*($S312/(($F312/48)*$D312)/$E312))</f>
        <v/>
      </c>
      <c r="V312" s="40" t="str">
        <f t="array" ref="V312">if(or($F312=0,$F312=""),"", iferror(index(EPS!F:F,match($A312,EPS!$A:$A,0)),index(Ghosts!F:F,match($A312,Ghosts!$A:$A,0)))*($S312/(($F312/48)*$D312)/$E312))</f>
        <v/>
      </c>
      <c r="W312" s="40" t="str">
        <f t="array" ref="W312">if(or($F312=0,$F312=""),"", iferror(index(EPS!M:M,match($A312,EPS!$A:$A,0)),index(Ghosts!M:M,match($A312,Ghosts!$A:$A,0)))*($S312/(($F312/48)*$D312)/$E312))</f>
        <v/>
      </c>
      <c r="X312" s="39" t="str">
        <f t="shared" si="5"/>
        <v/>
      </c>
      <c r="Y312" s="41" t="str">
        <f t="array" ref="Y312">if(or(F312=0,F312=""),"",((iferror(index(EPS!H:H,match(A312,EPS!A:A,0)),index(Ghosts!H:H,match(A312,Ghosts!A:A,0)))*1.25)+(iferror(index(EPS!I:I,match(A312,EPS!A:A,0)),index(Ghosts!I:I,match(A312,Ghosts!A:A,0)))*1.25)+(iferror(index(EPS!J:J,match(A312,EPS!A:A,0)),index(Ghosts!J:J,match(A312,Ghosts!A:A,0)))*1.5)+(iferror(index(EPS!K:K,match(A312,EPS!A:A,0)),index(Ghosts!K:K,match(A312,Ghosts!A:A,0)))*2)+(iferror(index(EPS!L:L,match(A312,EPS!A:A,0)),index(Ghosts!L:L,match(A312,Ghosts!A:A,0)))*2))*D312*(F312/48))</f>
        <v/>
      </c>
      <c r="Z312" s="41" t="str">
        <f t="shared" si="6"/>
        <v/>
      </c>
      <c r="AA312" s="41" t="str">
        <f t="array" ref="AA312">if(or(F312=0,F312=""),"",((iferror(index(EPS!H:H,match(A312,EPS!A:A,0)),index(Ghosts!H:H,match(A312,Ghosts!A:A,0)))*1.2)+(iferror(index(EPS!I:I,match(A312,EPS!A:A,0)),index(Ghosts!I:I,match(A312,Ghosts!A:A,0)))*1.2)+(iferror(index(EPS!J:J,match(A312,EPS!A:A,0)),index(Ghosts!J:J,match(A312,Ghosts!A:A,0)))*1.5)+(iferror(index(EPS!K:K,match(A312,EPS!A:A,0)),index(Ghosts!K:K,match(A312,Ghosts!A:A,0)))*3)+(iferror(index(EPS!L:L,match(A312,EPS!A:A,0)),index(Ghosts!L:L,match(A312,Ghosts!A:A,0)))*3))*D312*(F312/48))</f>
        <v/>
      </c>
      <c r="AB312" s="42">
        <f t="shared" ref="AB312:AF312" si="316">if(iferror(search(AB$1,$I312),0)&gt;0,1,0)</f>
        <v>0</v>
      </c>
      <c r="AC312" s="42">
        <f t="shared" si="316"/>
        <v>0</v>
      </c>
      <c r="AD312" s="42">
        <f t="shared" si="316"/>
        <v>1</v>
      </c>
      <c r="AE312" s="42">
        <f t="shared" si="316"/>
        <v>1</v>
      </c>
      <c r="AF312" s="42">
        <f t="shared" si="316"/>
        <v>0</v>
      </c>
      <c r="AG312" s="25"/>
      <c r="AH312" s="25"/>
      <c r="AI312" s="25"/>
      <c r="AJ312" s="25"/>
      <c r="AK312" s="25"/>
      <c r="AL312" s="25"/>
    </row>
    <row r="313">
      <c r="A313" s="26" t="s">
        <v>428</v>
      </c>
      <c r="B313" s="25" t="str">
        <f t="array" ref="B313">iferror(index(FD!R:R,match($A313,FD!Q:Q,0)),index(DK!H:H,match($A313,DK!G:G,0)))</f>
        <v>UTA</v>
      </c>
      <c r="C313" s="25" t="str">
        <f t="array" ref="C313">iferror(index(FD!S:S,match($A313,FD!Q:Q,0)),index(DK!I:I,match($A313,DK!G:G,0)))</f>
        <v>PHI</v>
      </c>
      <c r="D313" s="28">
        <f t="array" ref="D313">((index(Pace!$B$2:$B$31,match($B313,Pace!$A$2:$A$31,0))*index(Pace!$B$2:$B$31,match($C313,Pace!$A$2:$A$31,0)))/Pace!$B$32)*1.025</f>
        <v>97.92920281</v>
      </c>
      <c r="E313" s="29">
        <f t="array" ref="E313">if(iferror(match($A313,Ghosts!A:A,0),0)&gt;0,0.18,((index(EPS!P:P,match($A313,EPS!A:A,0))*index(EPS!O:O,match($A313,EPS!A:A,0)))+(0.18*300))/(300+index(EPS!O:O,match($A313,EPS!A:A,0))))</f>
        <v>0.1959678203</v>
      </c>
      <c r="F313" s="30">
        <v>0.0</v>
      </c>
      <c r="G313" s="33"/>
      <c r="H313" s="34" t="str">
        <f t="shared" si="2"/>
        <v/>
      </c>
      <c r="I313" s="35" t="str">
        <f t="array" ref="I313">iferror(index(DK!A:A,match($A313,DK!G:G,0)),"")</f>
        <v>SG/SF</v>
      </c>
      <c r="J313" s="36">
        <f t="array" ref="J313">iferror(index(DK!C:C,match($A313,DK!G:G,0)),"")</f>
        <v>3600</v>
      </c>
      <c r="K313" s="28" t="str">
        <f t="array" ref="K313">iferror(if(or(H313=0,H313=""),"",(H313/index(DK!C:C,match(A313,DK!G:G,0))*1000)),"")</f>
        <v/>
      </c>
      <c r="L313" s="28" t="str">
        <f t="array" ref="L313">iferror(if(or(H313="",H313=0),"",((H313^sqrt(3))/index(DK!C:C,match(A313,DK!G:G,0)))*100),"")</f>
        <v/>
      </c>
      <c r="M313" s="34" t="str">
        <f t="shared" si="3"/>
        <v/>
      </c>
      <c r="N313" s="35" t="str">
        <f t="array" ref="N313">iferror(index(FD!B:B,match($A313,FD!Q:Q,0)),"")</f>
        <v>SF</v>
      </c>
      <c r="O313" s="36">
        <f t="array" ref="O313">iferror(index(FD!H:H,match($A313,FD!Q:Q,0)),"")</f>
        <v>3200</v>
      </c>
      <c r="P313" s="28" t="str">
        <f t="array" ref="P313">iferror(if(or(M313=0,M313=""),"",(M313/index(FD!H:H,match(A313,FD!Q:Q,0))*1000)),"")</f>
        <v/>
      </c>
      <c r="Q313" s="37" t="str">
        <f t="array" ref="Q313">iferror(if(or(M313="",M313=0),"",((M313^sqrt(3))/index(FD!H:H,match(A313,FD!Q:Q,0)))*100),"")</f>
        <v/>
      </c>
      <c r="R313" s="38" t="str">
        <f t="shared" si="4"/>
        <v/>
      </c>
      <c r="S313" s="39" t="str">
        <f t="array" ref="S313">if(R313="","", if(index(Index_of_Stuff!J:J,match(B313,Index_of_Stuff!F:F,0))&gt;0,(D313-index(Index_of_Stuff!J:J,match(B313,Index_of_Stuff!F:F,0)))*(R313/index(Index_of_Stuff!I:I,match(B313,Index_of_Stuff!F:F,0))),(D313/index(Index_of_Stuff!I:I,match(B313,Index_of_Stuff!F:F,0)))*R313))</f>
        <v/>
      </c>
      <c r="T313" s="40" t="str">
        <f t="array" ref="T313">if(or($F313=0,$F313=""),"", iferror(index(EPS!B:B,match($A313,EPS!$A:$A,0)),index(Ghosts!B:B,match($A313,Ghosts!$A:$A,0)))*($S313/(($F313/48)*$D313)/$E313))</f>
        <v/>
      </c>
      <c r="U313" s="40" t="str">
        <f t="array" ref="U313">if(or($F313=0,$F313=""),"", iferror(index(EPS!D:D,match($A313,EPS!$A:$A,0)),index(Ghosts!D:D,match($A313,Ghosts!$A:$A,0)))*($S313/(($F313/48)*$D313)/$E313))</f>
        <v/>
      </c>
      <c r="V313" s="40" t="str">
        <f t="array" ref="V313">if(or($F313=0,$F313=""),"", iferror(index(EPS!F:F,match($A313,EPS!$A:$A,0)),index(Ghosts!F:F,match($A313,Ghosts!$A:$A,0)))*($S313/(($F313/48)*$D313)/$E313))</f>
        <v/>
      </c>
      <c r="W313" s="40" t="str">
        <f t="array" ref="W313">if(or($F313=0,$F313=""),"", iferror(index(EPS!M:M,match($A313,EPS!$A:$A,0)),index(Ghosts!M:M,match($A313,Ghosts!$A:$A,0)))*($S313/(($F313/48)*$D313)/$E313))</f>
        <v/>
      </c>
      <c r="X313" s="39" t="str">
        <f t="shared" si="5"/>
        <v/>
      </c>
      <c r="Y313" s="41" t="str">
        <f t="array" ref="Y313">if(or(F313=0,F313=""),"",((iferror(index(EPS!H:H,match(A313,EPS!A:A,0)),index(Ghosts!H:H,match(A313,Ghosts!A:A,0)))*1.25)+(iferror(index(EPS!I:I,match(A313,EPS!A:A,0)),index(Ghosts!I:I,match(A313,Ghosts!A:A,0)))*1.25)+(iferror(index(EPS!J:J,match(A313,EPS!A:A,0)),index(Ghosts!J:J,match(A313,Ghosts!A:A,0)))*1.5)+(iferror(index(EPS!K:K,match(A313,EPS!A:A,0)),index(Ghosts!K:K,match(A313,Ghosts!A:A,0)))*2)+(iferror(index(EPS!L:L,match(A313,EPS!A:A,0)),index(Ghosts!L:L,match(A313,Ghosts!A:A,0)))*2))*D313*(F313/48))</f>
        <v/>
      </c>
      <c r="Z313" s="41" t="str">
        <f t="shared" si="6"/>
        <v/>
      </c>
      <c r="AA313" s="41" t="str">
        <f t="array" ref="AA313">if(or(F313=0,F313=""),"",((iferror(index(EPS!H:H,match(A313,EPS!A:A,0)),index(Ghosts!H:H,match(A313,Ghosts!A:A,0)))*1.2)+(iferror(index(EPS!I:I,match(A313,EPS!A:A,0)),index(Ghosts!I:I,match(A313,Ghosts!A:A,0)))*1.2)+(iferror(index(EPS!J:J,match(A313,EPS!A:A,0)),index(Ghosts!J:J,match(A313,Ghosts!A:A,0)))*1.5)+(iferror(index(EPS!K:K,match(A313,EPS!A:A,0)),index(Ghosts!K:K,match(A313,Ghosts!A:A,0)))*3)+(iferror(index(EPS!L:L,match(A313,EPS!A:A,0)),index(Ghosts!L:L,match(A313,Ghosts!A:A,0)))*3))*D313*(F313/48))</f>
        <v/>
      </c>
      <c r="AB313" s="42">
        <f t="shared" ref="AB313:AF313" si="317">if(iferror(search(AB$1,$I313),0)&gt;0,1,0)</f>
        <v>0</v>
      </c>
      <c r="AC313" s="42">
        <f t="shared" si="317"/>
        <v>1</v>
      </c>
      <c r="AD313" s="42">
        <f t="shared" si="317"/>
        <v>1</v>
      </c>
      <c r="AE313" s="42">
        <f t="shared" si="317"/>
        <v>0</v>
      </c>
      <c r="AF313" s="42">
        <f t="shared" si="317"/>
        <v>0</v>
      </c>
      <c r="AG313" s="25"/>
      <c r="AH313" s="25"/>
      <c r="AI313" s="25"/>
      <c r="AJ313" s="25"/>
      <c r="AK313" s="25"/>
      <c r="AL313" s="25"/>
    </row>
    <row r="314">
      <c r="A314" s="26" t="s">
        <v>429</v>
      </c>
      <c r="B314" s="25" t="str">
        <f t="array" ref="B314">iferror(index(FD!R:R,match($A314,FD!Q:Q,0)),index(DK!H:H,match($A314,DK!G:G,0)))</f>
        <v>UTA</v>
      </c>
      <c r="C314" s="25" t="str">
        <f t="array" ref="C314">iferror(index(FD!S:S,match($A314,FD!Q:Q,0)),index(DK!I:I,match($A314,DK!G:G,0)))</f>
        <v>PHI</v>
      </c>
      <c r="D314" s="28">
        <f t="array" ref="D314">((index(Pace!$B$2:$B$31,match($B314,Pace!$A$2:$A$31,0))*index(Pace!$B$2:$B$31,match($C314,Pace!$A$2:$A$31,0)))/Pace!$B$32)*1.025</f>
        <v>97.92920281</v>
      </c>
      <c r="E314" s="29">
        <f t="array" ref="E314">if(iferror(match($A314,Ghosts!A:A,0),0)&gt;0,0.18,((index(EPS!P:P,match($A314,EPS!A:A,0))*index(EPS!O:O,match($A314,EPS!A:A,0)))+(0.18*300))/(300+index(EPS!O:O,match($A314,EPS!A:A,0))))</f>
        <v>0.18</v>
      </c>
      <c r="F314" s="30">
        <v>0.0</v>
      </c>
      <c r="G314" s="33"/>
      <c r="H314" s="34" t="str">
        <f t="shared" si="2"/>
        <v/>
      </c>
      <c r="I314" s="35" t="str">
        <f t="array" ref="I314">iferror(index(DK!A:A,match($A314,DK!G:G,0)),"")</f>
        <v>PG</v>
      </c>
      <c r="J314" s="36">
        <f t="array" ref="J314">iferror(index(DK!C:C,match($A314,DK!G:G,0)),"")</f>
        <v>3000</v>
      </c>
      <c r="K314" s="28" t="str">
        <f t="array" ref="K314">iferror(if(or(H314=0,H314=""),"",(H314/index(DK!C:C,match(A314,DK!G:G,0))*1000)),"")</f>
        <v/>
      </c>
      <c r="L314" s="28" t="str">
        <f t="array" ref="L314">iferror(if(or(H314="",H314=0),"",((H314^sqrt(3))/index(DK!C:C,match(A314,DK!G:G,0)))*100),"")</f>
        <v/>
      </c>
      <c r="M314" s="34" t="str">
        <f t="shared" si="3"/>
        <v/>
      </c>
      <c r="N314" s="35" t="str">
        <f t="array" ref="N314">iferror(index(FD!B:B,match($A314,FD!Q:Q,0)),"")</f>
        <v>PG</v>
      </c>
      <c r="O314" s="36">
        <f t="array" ref="O314">iferror(index(FD!H:H,match($A314,FD!Q:Q,0)),"")</f>
        <v>3000</v>
      </c>
      <c r="P314" s="28" t="str">
        <f t="array" ref="P314">iferror(if(or(M314=0,M314=""),"",(M314/index(FD!H:H,match(A314,FD!Q:Q,0))*1000)),"")</f>
        <v/>
      </c>
      <c r="Q314" s="37" t="str">
        <f t="array" ref="Q314">iferror(if(or(M314="",M314=0),"",((M314^sqrt(3))/index(FD!H:H,match(A314,FD!Q:Q,0)))*100),"")</f>
        <v/>
      </c>
      <c r="R314" s="38" t="str">
        <f t="shared" si="4"/>
        <v/>
      </c>
      <c r="S314" s="39" t="str">
        <f t="array" ref="S314">if(R314="","", if(index(Index_of_Stuff!J:J,match(B314,Index_of_Stuff!F:F,0))&gt;0,(D314-index(Index_of_Stuff!J:J,match(B314,Index_of_Stuff!F:F,0)))*(R314/index(Index_of_Stuff!I:I,match(B314,Index_of_Stuff!F:F,0))),(D314/index(Index_of_Stuff!I:I,match(B314,Index_of_Stuff!F:F,0)))*R314))</f>
        <v/>
      </c>
      <c r="T314" s="40" t="str">
        <f t="array" ref="T314">if(or($F314=0,$F314=""),"", iferror(index(EPS!B:B,match($A314,EPS!$A:$A,0)),index(Ghosts!B:B,match($A314,Ghosts!$A:$A,0)))*($S314/(($F314/48)*$D314)/$E314))</f>
        <v/>
      </c>
      <c r="U314" s="40" t="str">
        <f t="array" ref="U314">if(or($F314=0,$F314=""),"", iferror(index(EPS!D:D,match($A314,EPS!$A:$A,0)),index(Ghosts!D:D,match($A314,Ghosts!$A:$A,0)))*($S314/(($F314/48)*$D314)/$E314))</f>
        <v/>
      </c>
      <c r="V314" s="40" t="str">
        <f t="array" ref="V314">if(or($F314=0,$F314=""),"", iferror(index(EPS!F:F,match($A314,EPS!$A:$A,0)),index(Ghosts!F:F,match($A314,Ghosts!$A:$A,0)))*($S314/(($F314/48)*$D314)/$E314))</f>
        <v/>
      </c>
      <c r="W314" s="40" t="str">
        <f t="array" ref="W314">if(or($F314=0,$F314=""),"", iferror(index(EPS!M:M,match($A314,EPS!$A:$A,0)),index(Ghosts!M:M,match($A314,Ghosts!$A:$A,0)))*($S314/(($F314/48)*$D314)/$E314))</f>
        <v/>
      </c>
      <c r="X314" s="39" t="str">
        <f t="shared" si="5"/>
        <v/>
      </c>
      <c r="Y314" s="41" t="str">
        <f t="array" ref="Y314">if(or(F314=0,F314=""),"",((iferror(index(EPS!H:H,match(A314,EPS!A:A,0)),index(Ghosts!H:H,match(A314,Ghosts!A:A,0)))*1.25)+(iferror(index(EPS!I:I,match(A314,EPS!A:A,0)),index(Ghosts!I:I,match(A314,Ghosts!A:A,0)))*1.25)+(iferror(index(EPS!J:J,match(A314,EPS!A:A,0)),index(Ghosts!J:J,match(A314,Ghosts!A:A,0)))*1.5)+(iferror(index(EPS!K:K,match(A314,EPS!A:A,0)),index(Ghosts!K:K,match(A314,Ghosts!A:A,0)))*2)+(iferror(index(EPS!L:L,match(A314,EPS!A:A,0)),index(Ghosts!L:L,match(A314,Ghosts!A:A,0)))*2))*D314*(F314/48))</f>
        <v/>
      </c>
      <c r="Z314" s="41" t="str">
        <f t="shared" si="6"/>
        <v/>
      </c>
      <c r="AA314" s="41" t="str">
        <f t="array" ref="AA314">if(or(F314=0,F314=""),"",((iferror(index(EPS!H:H,match(A314,EPS!A:A,0)),index(Ghosts!H:H,match(A314,Ghosts!A:A,0)))*1.2)+(iferror(index(EPS!I:I,match(A314,EPS!A:A,0)),index(Ghosts!I:I,match(A314,Ghosts!A:A,0)))*1.2)+(iferror(index(EPS!J:J,match(A314,EPS!A:A,0)),index(Ghosts!J:J,match(A314,Ghosts!A:A,0)))*1.5)+(iferror(index(EPS!K:K,match(A314,EPS!A:A,0)),index(Ghosts!K:K,match(A314,Ghosts!A:A,0)))*3)+(iferror(index(EPS!L:L,match(A314,EPS!A:A,0)),index(Ghosts!L:L,match(A314,Ghosts!A:A,0)))*3))*D314*(F314/48))</f>
        <v/>
      </c>
      <c r="AB314" s="42">
        <f t="shared" ref="AB314:AF314" si="318">if(iferror(search(AB$1,$I314),0)&gt;0,1,0)</f>
        <v>1</v>
      </c>
      <c r="AC314" s="42">
        <f t="shared" si="318"/>
        <v>0</v>
      </c>
      <c r="AD314" s="42">
        <f t="shared" si="318"/>
        <v>0</v>
      </c>
      <c r="AE314" s="42">
        <f t="shared" si="318"/>
        <v>0</v>
      </c>
      <c r="AF314" s="42">
        <f t="shared" si="318"/>
        <v>0</v>
      </c>
      <c r="AG314" s="25"/>
      <c r="AH314" s="25"/>
      <c r="AI314" s="25"/>
      <c r="AJ314" s="25"/>
      <c r="AK314" s="25"/>
      <c r="AL314" s="25"/>
    </row>
    <row r="315">
      <c r="A315" s="26" t="s">
        <v>430</v>
      </c>
      <c r="B315" s="25" t="str">
        <f t="array" ref="B315">iferror(index(FD!R:R,match($A315,FD!Q:Q,0)),index(DK!H:H,match($A315,DK!G:G,0)))</f>
        <v>UTA</v>
      </c>
      <c r="C315" s="25" t="str">
        <f t="array" ref="C315">iferror(index(FD!S:S,match($A315,FD!Q:Q,0)),index(DK!I:I,match($A315,DK!G:G,0)))</f>
        <v>PHI</v>
      </c>
      <c r="D315" s="28">
        <f t="array" ref="D315">((index(Pace!$B$2:$B$31,match($B315,Pace!$A$2:$A$31,0))*index(Pace!$B$2:$B$31,match($C315,Pace!$A$2:$A$31,0)))/Pace!$B$32)*1.025</f>
        <v>97.92920281</v>
      </c>
      <c r="E315" s="29">
        <f t="array" ref="E315">if(iferror(match($A315,Ghosts!A:A,0),0)&gt;0,0.18,((index(EPS!P:P,match($A315,EPS!A:A,0))*index(EPS!O:O,match($A315,EPS!A:A,0)))+(0.18*300))/(300+index(EPS!O:O,match($A315,EPS!A:A,0))))</f>
        <v>0.1486960951</v>
      </c>
      <c r="F315" s="30">
        <v>0.0</v>
      </c>
      <c r="G315" s="33"/>
      <c r="H315" s="34" t="str">
        <f t="shared" si="2"/>
        <v/>
      </c>
      <c r="I315" s="35" t="str">
        <f t="array" ref="I315">iferror(index(DK!A:A,match($A315,DK!G:G,0)),"")</f>
        <v>PG</v>
      </c>
      <c r="J315" s="36">
        <f t="array" ref="J315">iferror(index(DK!C:C,match($A315,DK!G:G,0)),"")</f>
        <v>3000</v>
      </c>
      <c r="K315" s="28" t="str">
        <f t="array" ref="K315">iferror(if(or(H315=0,H315=""),"",(H315/index(DK!C:C,match(A315,DK!G:G,0))*1000)),"")</f>
        <v/>
      </c>
      <c r="L315" s="28" t="str">
        <f t="array" ref="L315">iferror(if(or(H315="",H315=0),"",((H315^sqrt(3))/index(DK!C:C,match(A315,DK!G:G,0)))*100),"")</f>
        <v/>
      </c>
      <c r="M315" s="34" t="str">
        <f t="shared" si="3"/>
        <v/>
      </c>
      <c r="N315" s="35" t="str">
        <f t="array" ref="N315">iferror(index(FD!B:B,match($A315,FD!Q:Q,0)),"")</f>
        <v>PG</v>
      </c>
      <c r="O315" s="36">
        <f t="array" ref="O315">iferror(index(FD!H:H,match($A315,FD!Q:Q,0)),"")</f>
        <v>3000</v>
      </c>
      <c r="P315" s="28" t="str">
        <f t="array" ref="P315">iferror(if(or(M315=0,M315=""),"",(M315/index(FD!H:H,match(A315,FD!Q:Q,0))*1000)),"")</f>
        <v/>
      </c>
      <c r="Q315" s="37" t="str">
        <f t="array" ref="Q315">iferror(if(or(M315="",M315=0),"",((M315^sqrt(3))/index(FD!H:H,match(A315,FD!Q:Q,0)))*100),"")</f>
        <v/>
      </c>
      <c r="R315" s="38" t="str">
        <f t="shared" si="4"/>
        <v/>
      </c>
      <c r="S315" s="39" t="str">
        <f t="array" ref="S315">if(R315="","", if(index(Index_of_Stuff!J:J,match(B315,Index_of_Stuff!F:F,0))&gt;0,(D315-index(Index_of_Stuff!J:J,match(B315,Index_of_Stuff!F:F,0)))*(R315/index(Index_of_Stuff!I:I,match(B315,Index_of_Stuff!F:F,0))),(D315/index(Index_of_Stuff!I:I,match(B315,Index_of_Stuff!F:F,0)))*R315))</f>
        <v/>
      </c>
      <c r="T315" s="40" t="str">
        <f t="array" ref="T315">if(or($F315=0,$F315=""),"", iferror(index(EPS!B:B,match($A315,EPS!$A:$A,0)),index(Ghosts!B:B,match($A315,Ghosts!$A:$A,0)))*($S315/(($F315/48)*$D315)/$E315))</f>
        <v/>
      </c>
      <c r="U315" s="40" t="str">
        <f t="array" ref="U315">if(or($F315=0,$F315=""),"", iferror(index(EPS!D:D,match($A315,EPS!$A:$A,0)),index(Ghosts!D:D,match($A315,Ghosts!$A:$A,0)))*($S315/(($F315/48)*$D315)/$E315))</f>
        <v/>
      </c>
      <c r="V315" s="40" t="str">
        <f t="array" ref="V315">if(or($F315=0,$F315=""),"", iferror(index(EPS!F:F,match($A315,EPS!$A:$A,0)),index(Ghosts!F:F,match($A315,Ghosts!$A:$A,0)))*($S315/(($F315/48)*$D315)/$E315))</f>
        <v/>
      </c>
      <c r="W315" s="40" t="str">
        <f t="array" ref="W315">if(or($F315=0,$F315=""),"", iferror(index(EPS!M:M,match($A315,EPS!$A:$A,0)),index(Ghosts!M:M,match($A315,Ghosts!$A:$A,0)))*($S315/(($F315/48)*$D315)/$E315))</f>
        <v/>
      </c>
      <c r="X315" s="39" t="str">
        <f t="shared" si="5"/>
        <v/>
      </c>
      <c r="Y315" s="41" t="str">
        <f t="array" ref="Y315">if(or(F315=0,F315=""),"",((iferror(index(EPS!H:H,match(A315,EPS!A:A,0)),index(Ghosts!H:H,match(A315,Ghosts!A:A,0)))*1.25)+(iferror(index(EPS!I:I,match(A315,EPS!A:A,0)),index(Ghosts!I:I,match(A315,Ghosts!A:A,0)))*1.25)+(iferror(index(EPS!J:J,match(A315,EPS!A:A,0)),index(Ghosts!J:J,match(A315,Ghosts!A:A,0)))*1.5)+(iferror(index(EPS!K:K,match(A315,EPS!A:A,0)),index(Ghosts!K:K,match(A315,Ghosts!A:A,0)))*2)+(iferror(index(EPS!L:L,match(A315,EPS!A:A,0)),index(Ghosts!L:L,match(A315,Ghosts!A:A,0)))*2))*D315*(F315/48))</f>
        <v/>
      </c>
      <c r="Z315" s="41" t="str">
        <f t="shared" si="6"/>
        <v/>
      </c>
      <c r="AA315" s="41" t="str">
        <f t="array" ref="AA315">if(or(F315=0,F315=""),"",((iferror(index(EPS!H:H,match(A315,EPS!A:A,0)),index(Ghosts!H:H,match(A315,Ghosts!A:A,0)))*1.2)+(iferror(index(EPS!I:I,match(A315,EPS!A:A,0)),index(Ghosts!I:I,match(A315,Ghosts!A:A,0)))*1.2)+(iferror(index(EPS!J:J,match(A315,EPS!A:A,0)),index(Ghosts!J:J,match(A315,Ghosts!A:A,0)))*1.5)+(iferror(index(EPS!K:K,match(A315,EPS!A:A,0)),index(Ghosts!K:K,match(A315,Ghosts!A:A,0)))*3)+(iferror(index(EPS!L:L,match(A315,EPS!A:A,0)),index(Ghosts!L:L,match(A315,Ghosts!A:A,0)))*3))*D315*(F315/48))</f>
        <v/>
      </c>
      <c r="AB315" s="42">
        <f t="shared" ref="AB315:AF315" si="319">if(iferror(search(AB$1,$I315),0)&gt;0,1,0)</f>
        <v>1</v>
      </c>
      <c r="AC315" s="42">
        <f t="shared" si="319"/>
        <v>0</v>
      </c>
      <c r="AD315" s="42">
        <f t="shared" si="319"/>
        <v>0</v>
      </c>
      <c r="AE315" s="42">
        <f t="shared" si="319"/>
        <v>0</v>
      </c>
      <c r="AF315" s="42">
        <f t="shared" si="319"/>
        <v>0</v>
      </c>
      <c r="AG315" s="25"/>
      <c r="AH315" s="25"/>
      <c r="AI315" s="25"/>
      <c r="AJ315" s="25"/>
      <c r="AK315" s="25"/>
      <c r="AL315" s="25"/>
    </row>
    <row r="316">
      <c r="A316" s="26" t="s">
        <v>431</v>
      </c>
      <c r="B316" s="25" t="str">
        <f t="array" ref="B316">iferror(index(FD!R:R,match($A316,FD!Q:Q,0)),index(DK!H:H,match($A316,DK!G:G,0)))</f>
        <v>UTA</v>
      </c>
      <c r="C316" s="25" t="str">
        <f t="array" ref="C316">iferror(index(FD!S:S,match($A316,FD!Q:Q,0)),index(DK!I:I,match($A316,DK!G:G,0)))</f>
        <v>PHI</v>
      </c>
      <c r="D316" s="28">
        <f t="array" ref="D316">((index(Pace!$B$2:$B$31,match($B316,Pace!$A$2:$A$31,0))*index(Pace!$B$2:$B$31,match($C316,Pace!$A$2:$A$31,0)))/Pace!$B$32)*1.025</f>
        <v>97.92920281</v>
      </c>
      <c r="E316" s="29">
        <f t="array" ref="E316">if(iferror(match($A316,Ghosts!A:A,0),0)&gt;0,0.18,((index(EPS!P:P,match($A316,EPS!A:A,0))*index(EPS!O:O,match($A316,EPS!A:A,0)))+(0.18*300))/(300+index(EPS!O:O,match($A316,EPS!A:A,0))))</f>
        <v>0.1801253644</v>
      </c>
      <c r="F316" s="30">
        <v>0.0</v>
      </c>
      <c r="G316" s="33"/>
      <c r="H316" s="34" t="str">
        <f t="shared" si="2"/>
        <v/>
      </c>
      <c r="I316" s="35" t="str">
        <f t="array" ref="I316">iferror(index(DK!A:A,match($A316,DK!G:G,0)),"")</f>
        <v>SF</v>
      </c>
      <c r="J316" s="36">
        <f t="array" ref="J316">iferror(index(DK!C:C,match($A316,DK!G:G,0)),"")</f>
        <v>3000</v>
      </c>
      <c r="K316" s="28" t="str">
        <f t="array" ref="K316">iferror(if(or(H316=0,H316=""),"",(H316/index(DK!C:C,match(A316,DK!G:G,0))*1000)),"")</f>
        <v/>
      </c>
      <c r="L316" s="28" t="str">
        <f t="array" ref="L316">iferror(if(or(H316="",H316=0),"",((H316^sqrt(3))/index(DK!C:C,match(A316,DK!G:G,0)))*100),"")</f>
        <v/>
      </c>
      <c r="M316" s="34" t="str">
        <f t="shared" si="3"/>
        <v/>
      </c>
      <c r="N316" s="35" t="str">
        <f t="array" ref="N316">iferror(index(FD!B:B,match($A316,FD!Q:Q,0)),"")</f>
        <v>SF</v>
      </c>
      <c r="O316" s="36">
        <f t="array" ref="O316">iferror(index(FD!H:H,match($A316,FD!Q:Q,0)),"")</f>
        <v>3000</v>
      </c>
      <c r="P316" s="28" t="str">
        <f t="array" ref="P316">iferror(if(or(M316=0,M316=""),"",(M316/index(FD!H:H,match(A316,FD!Q:Q,0))*1000)),"")</f>
        <v/>
      </c>
      <c r="Q316" s="37" t="str">
        <f t="array" ref="Q316">iferror(if(or(M316="",M316=0),"",((M316^sqrt(3))/index(FD!H:H,match(A316,FD!Q:Q,0)))*100),"")</f>
        <v/>
      </c>
      <c r="R316" s="38" t="str">
        <f t="shared" si="4"/>
        <v/>
      </c>
      <c r="S316" s="39" t="str">
        <f t="array" ref="S316">if(R316="","", if(index(Index_of_Stuff!J:J,match(B316,Index_of_Stuff!F:F,0))&gt;0,(D316-index(Index_of_Stuff!J:J,match(B316,Index_of_Stuff!F:F,0)))*(R316/index(Index_of_Stuff!I:I,match(B316,Index_of_Stuff!F:F,0))),(D316/index(Index_of_Stuff!I:I,match(B316,Index_of_Stuff!F:F,0)))*R316))</f>
        <v/>
      </c>
      <c r="T316" s="40" t="str">
        <f t="array" ref="T316">if(or($F316=0,$F316=""),"", iferror(index(EPS!B:B,match($A316,EPS!$A:$A,0)),index(Ghosts!B:B,match($A316,Ghosts!$A:$A,0)))*($S316/(($F316/48)*$D316)/$E316))</f>
        <v/>
      </c>
      <c r="U316" s="40" t="str">
        <f t="array" ref="U316">if(or($F316=0,$F316=""),"", iferror(index(EPS!D:D,match($A316,EPS!$A:$A,0)),index(Ghosts!D:D,match($A316,Ghosts!$A:$A,0)))*($S316/(($F316/48)*$D316)/$E316))</f>
        <v/>
      </c>
      <c r="V316" s="40" t="str">
        <f t="array" ref="V316">if(or($F316=0,$F316=""),"", iferror(index(EPS!F:F,match($A316,EPS!$A:$A,0)),index(Ghosts!F:F,match($A316,Ghosts!$A:$A,0)))*($S316/(($F316/48)*$D316)/$E316))</f>
        <v/>
      </c>
      <c r="W316" s="40" t="str">
        <f t="array" ref="W316">if(or($F316=0,$F316=""),"", iferror(index(EPS!M:M,match($A316,EPS!$A:$A,0)),index(Ghosts!M:M,match($A316,Ghosts!$A:$A,0)))*($S316/(($F316/48)*$D316)/$E316))</f>
        <v/>
      </c>
      <c r="X316" s="39" t="str">
        <f t="shared" si="5"/>
        <v/>
      </c>
      <c r="Y316" s="41" t="str">
        <f t="array" ref="Y316">if(or(F316=0,F316=""),"",((iferror(index(EPS!H:H,match(A316,EPS!A:A,0)),index(Ghosts!H:H,match(A316,Ghosts!A:A,0)))*1.25)+(iferror(index(EPS!I:I,match(A316,EPS!A:A,0)),index(Ghosts!I:I,match(A316,Ghosts!A:A,0)))*1.25)+(iferror(index(EPS!J:J,match(A316,EPS!A:A,0)),index(Ghosts!J:J,match(A316,Ghosts!A:A,0)))*1.5)+(iferror(index(EPS!K:K,match(A316,EPS!A:A,0)),index(Ghosts!K:K,match(A316,Ghosts!A:A,0)))*2)+(iferror(index(EPS!L:L,match(A316,EPS!A:A,0)),index(Ghosts!L:L,match(A316,Ghosts!A:A,0)))*2))*D316*(F316/48))</f>
        <v/>
      </c>
      <c r="Z316" s="41" t="str">
        <f t="shared" si="6"/>
        <v/>
      </c>
      <c r="AA316" s="41" t="str">
        <f t="array" ref="AA316">if(or(F316=0,F316=""),"",((iferror(index(EPS!H:H,match(A316,EPS!A:A,0)),index(Ghosts!H:H,match(A316,Ghosts!A:A,0)))*1.2)+(iferror(index(EPS!I:I,match(A316,EPS!A:A,0)),index(Ghosts!I:I,match(A316,Ghosts!A:A,0)))*1.2)+(iferror(index(EPS!J:J,match(A316,EPS!A:A,0)),index(Ghosts!J:J,match(A316,Ghosts!A:A,0)))*1.5)+(iferror(index(EPS!K:K,match(A316,EPS!A:A,0)),index(Ghosts!K:K,match(A316,Ghosts!A:A,0)))*3)+(iferror(index(EPS!L:L,match(A316,EPS!A:A,0)),index(Ghosts!L:L,match(A316,Ghosts!A:A,0)))*3))*D316*(F316/48))</f>
        <v/>
      </c>
      <c r="AB316" s="42">
        <f t="shared" ref="AB316:AF316" si="320">if(iferror(search(AB$1,$I316),0)&gt;0,1,0)</f>
        <v>0</v>
      </c>
      <c r="AC316" s="42">
        <f t="shared" si="320"/>
        <v>0</v>
      </c>
      <c r="AD316" s="42">
        <f t="shared" si="320"/>
        <v>1</v>
      </c>
      <c r="AE316" s="42">
        <f t="shared" si="320"/>
        <v>0</v>
      </c>
      <c r="AF316" s="42">
        <f t="shared" si="320"/>
        <v>0</v>
      </c>
      <c r="AG316" s="25"/>
      <c r="AH316" s="25"/>
      <c r="AI316" s="25"/>
      <c r="AJ316" s="25"/>
      <c r="AK316" s="25"/>
      <c r="AL316" s="25"/>
    </row>
    <row r="317">
      <c r="A317" s="26" t="s">
        <v>433</v>
      </c>
      <c r="B317" s="25" t="str">
        <f t="array" ref="B317">iferror(index(FD!R:R,match($A317,FD!Q:Q,0)),index(DK!H:H,match($A317,DK!G:G,0)))</f>
        <v>WAS</v>
      </c>
      <c r="C317" s="25" t="str">
        <f t="array" ref="C317">iferror(index(FD!S:S,match($A317,FD!Q:Q,0)),index(DK!I:I,match($A317,DK!G:G,0)))</f>
        <v>DAL</v>
      </c>
      <c r="D317" s="28">
        <f t="array" ref="D317">((index(Pace!$B$2:$B$31,match($B317,Pace!$A$2:$A$31,0))*index(Pace!$B$2:$B$31,match($C317,Pace!$A$2:$A$31,0)))/Pace!$B$32)*1.025</f>
        <v>97.46930762</v>
      </c>
      <c r="E317" s="29">
        <f t="array" ref="E317">if(iferror(match($A317,Ghosts!A:A,0),0)&gt;0,0.18,((index(EPS!P:P,match($A317,EPS!A:A,0))*index(EPS!O:O,match($A317,EPS!A:A,0)))+(0.18*300))/(300+index(EPS!O:O,match($A317,EPS!A:A,0))))</f>
        <v>0.3029420443</v>
      </c>
      <c r="F317" s="30">
        <v>35.0</v>
      </c>
      <c r="G317" s="33"/>
      <c r="H317" s="34">
        <f t="shared" si="2"/>
        <v>44.23386919</v>
      </c>
      <c r="I317" s="35" t="str">
        <f t="array" ref="I317">iferror(index(DK!A:A,match($A317,DK!G:G,0)),"")</f>
        <v>PG</v>
      </c>
      <c r="J317" s="36">
        <f t="array" ref="J317">iferror(index(DK!C:C,match($A317,DK!G:G,0)),"")</f>
        <v>9500</v>
      </c>
      <c r="K317" s="28">
        <f t="array" ref="K317">iferror(if(or(H317=0,H317=""),"",(H317/index(DK!C:C,match(A317,DK!G:G,0))*1000)),"")</f>
        <v>4.656196757</v>
      </c>
      <c r="L317" s="28">
        <f t="array" ref="L317">iferror(if(or(H317="",H317=0),"",((H317^sqrt(3))/index(DK!C:C,match(A317,DK!G:G,0)))*100),"")</f>
        <v>7.461180544</v>
      </c>
      <c r="M317" s="34">
        <f t="shared" si="3"/>
        <v>43.57419719</v>
      </c>
      <c r="N317" s="35" t="str">
        <f t="array" ref="N317">iferror(index(FD!B:B,match($A317,FD!Q:Q,0)),"")</f>
        <v>PG</v>
      </c>
      <c r="O317" s="36">
        <f t="array" ref="O317">iferror(index(FD!H:H,match($A317,FD!Q:Q,0)),"")</f>
        <v>9700</v>
      </c>
      <c r="P317" s="28">
        <f t="array" ref="P317">iferror(if(or(M317=0,M317=""),"",(M317/index(FD!H:H,match(A317,FD!Q:Q,0))*1000)),"")</f>
        <v>4.492185278</v>
      </c>
      <c r="Q317" s="37">
        <f t="array" ref="Q317">iferror(if(or(M317="",M317=0),"",((M317^sqrt(3))/index(FD!H:H,match(A317,FD!Q:Q,0)))*100),"")</f>
        <v>7.119620784</v>
      </c>
      <c r="R317" s="38">
        <f t="shared" si="4"/>
        <v>23.62058696</v>
      </c>
      <c r="S317" s="39">
        <f t="array" ref="S317">if(R317="","", if(index(Index_of_Stuff!J:J,match(B317,Index_of_Stuff!F:F,0))&gt;0,(D317-index(Index_of_Stuff!J:J,match(B317,Index_of_Stuff!F:F,0)))*(R317/index(Index_of_Stuff!I:I,match(B317,Index_of_Stuff!F:F,0))),(D317/index(Index_of_Stuff!I:I,match(B317,Index_of_Stuff!F:F,0)))*R317))</f>
        <v>23.35422969</v>
      </c>
      <c r="T317" s="40">
        <f t="array" ref="T317">if(or($F317=0,$F317=""),"", iferror(index(EPS!B:B,match($A317,EPS!$A:$A,0)),index(Ghosts!B:B,match($A317,Ghosts!$A:$A,0)))*($S317/(($F317/48)*$D317)/$E317))</f>
        <v>0.09469467356</v>
      </c>
      <c r="U317" s="40">
        <f t="array" ref="U317">if(or($F317=0,$F317=""),"", iferror(index(EPS!D:D,match($A317,EPS!$A:$A,0)),index(Ghosts!D:D,match($A317,Ghosts!$A:$A,0)))*($S317/(($F317/48)*$D317)/$E317))</f>
        <v>0.01594515122</v>
      </c>
      <c r="V317" s="40">
        <f t="array" ref="V317">if(or($F317=0,$F317=""),"", iferror(index(EPS!F:F,match($A317,EPS!$A:$A,0)),index(Ghosts!F:F,match($A317,Ghosts!$A:$A,0)))*($S317/(($F317/48)*$D317)/$E317))</f>
        <v>0.06605848362</v>
      </c>
      <c r="W317" s="40">
        <f t="array" ref="W317">if(or($F317=0,$F317=""),"", iferror(index(EPS!M:M,match($A317,EPS!$A:$A,0)),index(Ghosts!M:M,match($A317,Ghosts!$A:$A,0)))*($S317/(($F317/48)*$D317)/$E317))</f>
        <v>0.05683849822</v>
      </c>
      <c r="X317" s="39">
        <f t="shared" si="5"/>
        <v>20.10158546</v>
      </c>
      <c r="Y317" s="41">
        <f t="array" ref="Y317">if(or(F317=0,F317=""),"",((iferror(index(EPS!H:H,match(A317,EPS!A:A,0)),index(Ghosts!H:H,match(A317,Ghosts!A:A,0)))*1.25)+(iferror(index(EPS!I:I,match(A317,EPS!A:A,0)),index(Ghosts!I:I,match(A317,Ghosts!A:A,0)))*1.25)+(iferror(index(EPS!J:J,match(A317,EPS!A:A,0)),index(Ghosts!J:J,match(A317,Ghosts!A:A,0)))*1.5)+(iferror(index(EPS!K:K,match(A317,EPS!A:A,0)),index(Ghosts!K:K,match(A317,Ghosts!A:A,0)))*2)+(iferror(index(EPS!L:L,match(A317,EPS!A:A,0)),index(Ghosts!L:L,match(A317,Ghosts!A:A,0)))*2))*D317*(F317/48))</f>
        <v>24.13228373</v>
      </c>
      <c r="Z317" s="41">
        <f t="shared" si="6"/>
        <v>17.51516862</v>
      </c>
      <c r="AA317" s="41">
        <f t="array" ref="AA317">if(or(F317=0,F317=""),"",((iferror(index(EPS!H:H,match(A317,EPS!A:A,0)),index(Ghosts!H:H,match(A317,Ghosts!A:A,0)))*1.2)+(iferror(index(EPS!I:I,match(A317,EPS!A:A,0)),index(Ghosts!I:I,match(A317,Ghosts!A:A,0)))*1.2)+(iferror(index(EPS!J:J,match(A317,EPS!A:A,0)),index(Ghosts!J:J,match(A317,Ghosts!A:A,0)))*1.5)+(iferror(index(EPS!K:K,match(A317,EPS!A:A,0)),index(Ghosts!K:K,match(A317,Ghosts!A:A,0)))*3)+(iferror(index(EPS!L:L,match(A317,EPS!A:A,0)),index(Ghosts!L:L,match(A317,Ghosts!A:A,0)))*3))*D317*(F317/48))</f>
        <v>26.05902858</v>
      </c>
      <c r="AB317" s="42">
        <f t="shared" ref="AB317:AF317" si="321">if(iferror(search(AB$1,$I317),0)&gt;0,1,0)</f>
        <v>1</v>
      </c>
      <c r="AC317" s="42">
        <f t="shared" si="321"/>
        <v>0</v>
      </c>
      <c r="AD317" s="42">
        <f t="shared" si="321"/>
        <v>0</v>
      </c>
      <c r="AE317" s="42">
        <f t="shared" si="321"/>
        <v>0</v>
      </c>
      <c r="AF317" s="42">
        <f t="shared" si="321"/>
        <v>0</v>
      </c>
      <c r="AG317" s="25"/>
      <c r="AH317" s="25"/>
      <c r="AI317" s="25"/>
      <c r="AJ317" s="25"/>
      <c r="AK317" s="25"/>
      <c r="AL317" s="25"/>
    </row>
    <row r="318">
      <c r="A318" s="26" t="s">
        <v>435</v>
      </c>
      <c r="B318" s="25" t="str">
        <f t="array" ref="B318">iferror(index(FD!R:R,match($A318,FD!Q:Q,0)),index(DK!H:H,match($A318,DK!G:G,0)))</f>
        <v>WAS</v>
      </c>
      <c r="C318" s="25" t="str">
        <f t="array" ref="C318">iferror(index(FD!S:S,match($A318,FD!Q:Q,0)),index(DK!I:I,match($A318,DK!G:G,0)))</f>
        <v>DAL</v>
      </c>
      <c r="D318" s="28">
        <f t="array" ref="D318">((index(Pace!$B$2:$B$31,match($B318,Pace!$A$2:$A$31,0))*index(Pace!$B$2:$B$31,match($C318,Pace!$A$2:$A$31,0)))/Pace!$B$32)*1.025</f>
        <v>97.46930762</v>
      </c>
      <c r="E318" s="29">
        <f t="array" ref="E318">if(iferror(match($A318,Ghosts!A:A,0),0)&gt;0,0.18,((index(EPS!P:P,match($A318,EPS!A:A,0))*index(EPS!O:O,match($A318,EPS!A:A,0)))+(0.18*300))/(300+index(EPS!O:O,match($A318,EPS!A:A,0))))</f>
        <v>0.2653509635</v>
      </c>
      <c r="F318" s="30">
        <v>33.0</v>
      </c>
      <c r="G318" s="33"/>
      <c r="H318" s="34">
        <f t="shared" si="2"/>
        <v>31.75152133</v>
      </c>
      <c r="I318" s="35" t="str">
        <f t="array" ref="I318">iferror(index(DK!A:A,match($A318,DK!G:G,0)),"")</f>
        <v>SG</v>
      </c>
      <c r="J318" s="36">
        <f t="array" ref="J318">iferror(index(DK!C:C,match($A318,DK!G:G,0)),"")</f>
        <v>8300</v>
      </c>
      <c r="K318" s="28">
        <f t="array" ref="K318">iferror(if(or(H318=0,H318=""),"",(H318/index(DK!C:C,match(A318,DK!G:G,0))*1000)),"")</f>
        <v>3.825484498</v>
      </c>
      <c r="L318" s="28">
        <f t="array" ref="L318">iferror(if(or(H318="",H318=0),"",((H318^sqrt(3))/index(DK!C:C,match(A318,DK!G:G,0)))*100),"")</f>
        <v>4.808995712</v>
      </c>
      <c r="M318" s="34">
        <f t="shared" si="3"/>
        <v>30.7552348</v>
      </c>
      <c r="N318" s="35" t="str">
        <f t="array" ref="N318">iferror(index(FD!B:B,match($A318,FD!Q:Q,0)),"")</f>
        <v>SG</v>
      </c>
      <c r="O318" s="36">
        <f t="array" ref="O318">iferror(index(FD!H:H,match($A318,FD!Q:Q,0)),"")</f>
        <v>8500</v>
      </c>
      <c r="P318" s="28">
        <f t="array" ref="P318">iferror(if(or(M318=0,M318=""),"",(M318/index(FD!H:H,match(A318,FD!Q:Q,0))*1000)),"")</f>
        <v>3.618262917</v>
      </c>
      <c r="Q318" s="37">
        <f t="array" ref="Q318">iferror(if(or(M318="",M318=0),"",((M318^sqrt(3))/index(FD!H:H,match(A318,FD!Q:Q,0)))*100),"")</f>
        <v>4.443574452</v>
      </c>
      <c r="R318" s="38">
        <f t="shared" si="4"/>
        <v>18.858392</v>
      </c>
      <c r="S318" s="39">
        <f t="array" ref="S318">if(R318="","", if(index(Index_of_Stuff!J:J,match(B318,Index_of_Stuff!F:F,0))&gt;0,(D318-index(Index_of_Stuff!J:J,match(B318,Index_of_Stuff!F:F,0)))*(R318/index(Index_of_Stuff!I:I,match(B318,Index_of_Stuff!F:F,0))),(D318/index(Index_of_Stuff!I:I,match(B318,Index_of_Stuff!F:F,0)))*R318))</f>
        <v>18.64573557</v>
      </c>
      <c r="T318" s="40">
        <f t="array" ref="T318">if(or($F318=0,$F318=""),"", iferror(index(EPS!B:B,match($A318,EPS!$A:$A,0)),index(Ghosts!B:B,match($A318,Ghosts!$A:$A,0)))*($S318/(($F318/48)*$D318)/$E318))</f>
        <v>0.08074376452</v>
      </c>
      <c r="U318" s="40">
        <f t="array" ref="U318">if(or($F318=0,$F318=""),"", iferror(index(EPS!D:D,match($A318,EPS!$A:$A,0)),index(Ghosts!D:D,match($A318,Ghosts!$A:$A,0)))*($S318/(($F318/48)*$D318)/$E318))</f>
        <v>0.03229750581</v>
      </c>
      <c r="V318" s="40">
        <f t="array" ref="V318">if(or($F318=0,$F318=""),"", iferror(index(EPS!F:F,match($A318,EPS!$A:$A,0)),index(Ghosts!F:F,match($A318,Ghosts!$A:$A,0)))*($S318/(($F318/48)*$D318)/$E318))</f>
        <v>0.04813167262</v>
      </c>
      <c r="W318" s="40">
        <f t="array" ref="W318">if(or($F318=0,$F318=""),"", iferror(index(EPS!M:M,match($A318,EPS!$A:$A,0)),index(Ghosts!M:M,match($A318,Ghosts!$A:$A,0)))*($S318/(($F318/48)*$D318)/$E318))</f>
        <v>0.02820788657</v>
      </c>
      <c r="X318" s="39">
        <f t="shared" si="5"/>
        <v>20.67641896</v>
      </c>
      <c r="Y318" s="41">
        <f t="array" ref="Y318">if(or(F318=0,F318=""),"",((iferror(index(EPS!H:H,match(A318,EPS!A:A,0)),index(Ghosts!H:H,match(A318,Ghosts!A:A,0)))*1.25)+(iferror(index(EPS!I:I,match(A318,EPS!A:A,0)),index(Ghosts!I:I,match(A318,Ghosts!A:A,0)))*1.25)+(iferror(index(EPS!J:J,match(A318,EPS!A:A,0)),index(Ghosts!J:J,match(A318,Ghosts!A:A,0)))*1.5)+(iferror(index(EPS!K:K,match(A318,EPS!A:A,0)),index(Ghosts!K:K,match(A318,Ghosts!A:A,0)))*2)+(iferror(index(EPS!L:L,match(A318,EPS!A:A,0)),index(Ghosts!L:L,match(A318,Ghosts!A:A,0)))*2))*D318*(F318/48))</f>
        <v>11.07510237</v>
      </c>
      <c r="Z318" s="41">
        <f t="shared" si="6"/>
        <v>18.64918128</v>
      </c>
      <c r="AA318" s="41">
        <f t="array" ref="AA318">if(or(F318=0,F318=""),"",((iferror(index(EPS!H:H,match(A318,EPS!A:A,0)),index(Ghosts!H:H,match(A318,Ghosts!A:A,0)))*1.2)+(iferror(index(EPS!I:I,match(A318,EPS!A:A,0)),index(Ghosts!I:I,match(A318,Ghosts!A:A,0)))*1.2)+(iferror(index(EPS!J:J,match(A318,EPS!A:A,0)),index(Ghosts!J:J,match(A318,Ghosts!A:A,0)))*1.5)+(iferror(index(EPS!K:K,match(A318,EPS!A:A,0)),index(Ghosts!K:K,match(A318,Ghosts!A:A,0)))*3)+(iferror(index(EPS!L:L,match(A318,EPS!A:A,0)),index(Ghosts!L:L,match(A318,Ghosts!A:A,0)))*3))*D318*(F318/48))</f>
        <v>12.10605352</v>
      </c>
      <c r="AB318" s="42">
        <f t="shared" ref="AB318:AF318" si="322">if(iferror(search(AB$1,$I318),0)&gt;0,1,0)</f>
        <v>0</v>
      </c>
      <c r="AC318" s="42">
        <f t="shared" si="322"/>
        <v>1</v>
      </c>
      <c r="AD318" s="42">
        <f t="shared" si="322"/>
        <v>0</v>
      </c>
      <c r="AE318" s="42">
        <f t="shared" si="322"/>
        <v>0</v>
      </c>
      <c r="AF318" s="42">
        <f t="shared" si="322"/>
        <v>0</v>
      </c>
      <c r="AG318" s="25"/>
      <c r="AH318" s="25"/>
      <c r="AI318" s="25"/>
      <c r="AJ318" s="25"/>
      <c r="AK318" s="25"/>
      <c r="AL318" s="25"/>
    </row>
    <row r="319">
      <c r="A319" s="26" t="s">
        <v>436</v>
      </c>
      <c r="B319" s="25" t="str">
        <f t="array" ref="B319">iferror(index(FD!R:R,match($A319,FD!Q:Q,0)),index(DK!H:H,match($A319,DK!G:G,0)))</f>
        <v>WAS</v>
      </c>
      <c r="C319" s="25" t="str">
        <f t="array" ref="C319">iferror(index(FD!S:S,match($A319,FD!Q:Q,0)),index(DK!I:I,match($A319,DK!G:G,0)))</f>
        <v>DAL</v>
      </c>
      <c r="D319" s="28">
        <f t="array" ref="D319">((index(Pace!$B$2:$B$31,match($B319,Pace!$A$2:$A$31,0))*index(Pace!$B$2:$B$31,match($C319,Pace!$A$2:$A$31,0)))/Pace!$B$32)*1.025</f>
        <v>97.46930762</v>
      </c>
      <c r="E319" s="29">
        <f t="array" ref="E319">if(iferror(match($A319,Ghosts!A:A,0),0)&gt;0,0.18,((index(EPS!P:P,match($A319,EPS!A:A,0))*index(EPS!O:O,match($A319,EPS!A:A,0)))+(0.18*300))/(300+index(EPS!O:O,match($A319,EPS!A:A,0))))</f>
        <v>0.1532334802</v>
      </c>
      <c r="F319" s="30">
        <v>32.0</v>
      </c>
      <c r="G319" s="33"/>
      <c r="H319" s="34">
        <f t="shared" si="2"/>
        <v>27.72884469</v>
      </c>
      <c r="I319" s="35" t="str">
        <f t="array" ref="I319">iferror(index(DK!A:A,match($A319,DK!G:G,0)),"")</f>
        <v>C</v>
      </c>
      <c r="J319" s="36">
        <f t="array" ref="J319">iferror(index(DK!C:C,match($A319,DK!G:G,0)),"")</f>
        <v>5500</v>
      </c>
      <c r="K319" s="28">
        <f t="array" ref="K319">iferror(if(or(H319=0,H319=""),"",(H319/index(DK!C:C,match(A319,DK!G:G,0))*1000)),"")</f>
        <v>5.041608125</v>
      </c>
      <c r="L319" s="28">
        <f t="array" ref="L319">iferror(if(or(H319="",H319=0),"",((H319^sqrt(3))/index(DK!C:C,match(A319,DK!G:G,0)))*100),"")</f>
        <v>5.739425952</v>
      </c>
      <c r="M319" s="34">
        <f t="shared" si="3"/>
        <v>27.95943716</v>
      </c>
      <c r="N319" s="35" t="str">
        <f t="array" ref="N319">iferror(index(FD!B:B,match($A319,FD!Q:Q,0)),"")</f>
        <v>C</v>
      </c>
      <c r="O319" s="36">
        <f t="array" ref="O319">iferror(index(FD!H:H,match($A319,FD!Q:Q,0)),"")</f>
        <v>5600</v>
      </c>
      <c r="P319" s="28">
        <f t="array" ref="P319">iferror(if(or(M319=0,M319=""),"",(M319/index(FD!H:H,match(A319,FD!Q:Q,0))*1000)),"")</f>
        <v>4.992756636</v>
      </c>
      <c r="Q319" s="37">
        <f t="array" ref="Q319">iferror(if(or(M319="",M319=0),"",((M319^sqrt(3))/index(FD!H:H,match(A319,FD!Q:Q,0)))*100),"")</f>
        <v>5.718375881</v>
      </c>
      <c r="R319" s="38">
        <f t="shared" si="4"/>
        <v>9.546647563</v>
      </c>
      <c r="S319" s="39">
        <f t="array" ref="S319">if(R319="","", if(index(Index_of_Stuff!J:J,match(B319,Index_of_Stuff!F:F,0))&gt;0,(D319-index(Index_of_Stuff!J:J,match(B319,Index_of_Stuff!F:F,0)))*(R319/index(Index_of_Stuff!I:I,match(B319,Index_of_Stuff!F:F,0))),(D319/index(Index_of_Stuff!I:I,match(B319,Index_of_Stuff!F:F,0)))*R319))</f>
        <v>9.438994908</v>
      </c>
      <c r="T319" s="40">
        <f t="array" ref="T319">if(or($F319=0,$F319=""),"", iferror(index(EPS!B:B,match($A319,EPS!$A:$A,0)),index(Ghosts!B:B,match($A319,Ghosts!$A:$A,0)))*($S319/(($F319/48)*$D319)/$E319))</f>
        <v>0.07583775209</v>
      </c>
      <c r="U319" s="40">
        <f t="array" ref="U319">if(or($F319=0,$F319=""),"", iferror(index(EPS!D:D,match($A319,EPS!$A:$A,0)),index(Ghosts!D:D,match($A319,Ghosts!$A:$A,0)))*($S319/(($F319/48)*$D319)/$E319))</f>
        <v>0</v>
      </c>
      <c r="V319" s="40">
        <f t="array" ref="V319">if(or($F319=0,$F319=""),"", iferror(index(EPS!F:F,match($A319,EPS!$A:$A,0)),index(Ghosts!F:F,match($A319,Ghosts!$A:$A,0)))*($S319/(($F319/48)*$D319)/$E319))</f>
        <v>0.0220877453</v>
      </c>
      <c r="W319" s="40">
        <f t="array" ref="W319">if(or($F319=0,$F319=""),"", iferror(index(EPS!M:M,match($A319,EPS!$A:$A,0)),index(Ghosts!M:M,match($A319,Ghosts!$A:$A,0)))*($S319/(($F319/48)*$D319)/$E319))</f>
        <v>0.01981261273</v>
      </c>
      <c r="X319" s="39">
        <f t="shared" si="5"/>
        <v>10.64734853</v>
      </c>
      <c r="Y319" s="41">
        <f t="array" ref="Y319">if(or(F319=0,F319=""),"",((iferror(index(EPS!H:H,match(A319,EPS!A:A,0)),index(Ghosts!H:H,match(A319,Ghosts!A:A,0)))*1.25)+(iferror(index(EPS!I:I,match(A319,EPS!A:A,0)),index(Ghosts!I:I,match(A319,Ghosts!A:A,0)))*1.25)+(iferror(index(EPS!J:J,match(A319,EPS!A:A,0)),index(Ghosts!J:J,match(A319,Ghosts!A:A,0)))*1.5)+(iferror(index(EPS!K:K,match(A319,EPS!A:A,0)),index(Ghosts!K:K,match(A319,Ghosts!A:A,0)))*2)+(iferror(index(EPS!L:L,match(A319,EPS!A:A,0)),index(Ghosts!L:L,match(A319,Ghosts!A:A,0)))*2))*D319*(F319/48))</f>
        <v>17.08149616</v>
      </c>
      <c r="Z319" s="41">
        <f t="shared" si="6"/>
        <v>10.00364131</v>
      </c>
      <c r="AA319" s="41">
        <f t="array" ref="AA319">if(or(F319=0,F319=""),"",((iferror(index(EPS!H:H,match(A319,EPS!A:A,0)),index(Ghosts!H:H,match(A319,Ghosts!A:A,0)))*1.2)+(iferror(index(EPS!I:I,match(A319,EPS!A:A,0)),index(Ghosts!I:I,match(A319,Ghosts!A:A,0)))*1.2)+(iferror(index(EPS!J:J,match(A319,EPS!A:A,0)),index(Ghosts!J:J,match(A319,Ghosts!A:A,0)))*1.5)+(iferror(index(EPS!K:K,match(A319,EPS!A:A,0)),index(Ghosts!K:K,match(A319,Ghosts!A:A,0)))*3)+(iferror(index(EPS!L:L,match(A319,EPS!A:A,0)),index(Ghosts!L:L,match(A319,Ghosts!A:A,0)))*3))*D319*(F319/48))</f>
        <v>17.95579585</v>
      </c>
      <c r="AB319" s="42">
        <f t="shared" ref="AB319:AF319" si="323">if(iferror(search(AB$1,$I319),0)&gt;0,1,0)</f>
        <v>0</v>
      </c>
      <c r="AC319" s="42">
        <f t="shared" si="323"/>
        <v>0</v>
      </c>
      <c r="AD319" s="42">
        <f t="shared" si="323"/>
        <v>0</v>
      </c>
      <c r="AE319" s="42">
        <f t="shared" si="323"/>
        <v>0</v>
      </c>
      <c r="AF319" s="42">
        <f t="shared" si="323"/>
        <v>1</v>
      </c>
      <c r="AG319" s="25"/>
      <c r="AH319" s="25"/>
      <c r="AI319" s="25"/>
      <c r="AJ319" s="25"/>
      <c r="AK319" s="25"/>
      <c r="AL319" s="25"/>
    </row>
    <row r="320">
      <c r="A320" s="26" t="s">
        <v>434</v>
      </c>
      <c r="B320" s="25" t="str">
        <f t="array" ref="B320">iferror(index(FD!R:R,match($A320,FD!Q:Q,0)),index(DK!H:H,match($A320,DK!G:G,0)))</f>
        <v>WAS</v>
      </c>
      <c r="C320" s="25" t="str">
        <f t="array" ref="C320">iferror(index(FD!S:S,match($A320,FD!Q:Q,0)),index(DK!I:I,match($A320,DK!G:G,0)))</f>
        <v>DAL</v>
      </c>
      <c r="D320" s="28">
        <f t="array" ref="D320">((index(Pace!$B$2:$B$31,match($B320,Pace!$A$2:$A$31,0))*index(Pace!$B$2:$B$31,match($C320,Pace!$A$2:$A$31,0)))/Pace!$B$32)*1.025</f>
        <v>97.46930762</v>
      </c>
      <c r="E320" s="29">
        <f t="array" ref="E320">if(iferror(match($A320,Ghosts!A:A,0),0)&gt;0,0.18,((index(EPS!P:P,match($A320,EPS!A:A,0))*index(EPS!O:O,match($A320,EPS!A:A,0)))+(0.18*300))/(300+index(EPS!O:O,match($A320,EPS!A:A,0))))</f>
        <v>0.154171536</v>
      </c>
      <c r="F320" s="30">
        <v>32.0</v>
      </c>
      <c r="G320" s="33"/>
      <c r="H320" s="34">
        <f t="shared" si="2"/>
        <v>26.01326684</v>
      </c>
      <c r="I320" s="35" t="str">
        <f t="array" ref="I320">iferror(index(DK!A:A,match($A320,DK!G:G,0)),"")</f>
        <v>SF/PF</v>
      </c>
      <c r="J320" s="36">
        <f t="array" ref="J320">iferror(index(DK!C:C,match($A320,DK!G:G,0)),"")</f>
        <v>6700</v>
      </c>
      <c r="K320" s="28">
        <f t="array" ref="K320">iferror(if(or(H320=0,H320=""),"",(H320/index(DK!C:C,match(A320,DK!G:G,0))*1000)),"")</f>
        <v>3.882577141</v>
      </c>
      <c r="L320" s="28">
        <f t="array" ref="L320">iferror(if(or(H320="",H320=0),"",((H320^sqrt(3))/index(DK!C:C,match(A320,DK!G:G,0)))*100),"")</f>
        <v>4.218078517</v>
      </c>
      <c r="M320" s="34">
        <f t="shared" si="3"/>
        <v>26.50753241</v>
      </c>
      <c r="N320" s="35" t="str">
        <f t="array" ref="N320">iferror(index(FD!B:B,match($A320,FD!Q:Q,0)),"")</f>
        <v>PF</v>
      </c>
      <c r="O320" s="36">
        <f t="array" ref="O320">iferror(index(FD!H:H,match($A320,FD!Q:Q,0)),"")</f>
        <v>6700</v>
      </c>
      <c r="P320" s="28">
        <f t="array" ref="P320">iferror(if(or(M320=0,M320=""),"",(M320/index(FD!H:H,match(A320,FD!Q:Q,0))*1000)),"")</f>
        <v>3.956348121</v>
      </c>
      <c r="Q320" s="37">
        <f t="array" ref="Q320">iferror(if(or(M320="",M320=0),"",((M320^sqrt(3))/index(FD!H:H,match(A320,FD!Q:Q,0)))*100),"")</f>
        <v>4.357858702</v>
      </c>
      <c r="R320" s="38">
        <f t="shared" si="4"/>
        <v>9.6132022</v>
      </c>
      <c r="S320" s="39">
        <f t="array" ref="S320">if(R320="","", if(index(Index_of_Stuff!J:J,match(B320,Index_of_Stuff!F:F,0))&gt;0,(D320-index(Index_of_Stuff!J:J,match(B320,Index_of_Stuff!F:F,0)))*(R320/index(Index_of_Stuff!I:I,match(B320,Index_of_Stuff!F:F,0))),(D320/index(Index_of_Stuff!I:I,match(B320,Index_of_Stuff!F:F,0)))*R320))</f>
        <v>9.504799042</v>
      </c>
      <c r="T320" s="40">
        <f t="array" ref="T320">if(or($F320=0,$F320=""),"", iferror(index(EPS!B:B,match($A320,EPS!$A:$A,0)),index(Ghosts!B:B,match($A320,Ghosts!$A:$A,0)))*($S320/(($F320/48)*$D320)/$E320))</f>
        <v>0.0492412961</v>
      </c>
      <c r="U320" s="40">
        <f t="array" ref="U320">if(or($F320=0,$F320=""),"", iferror(index(EPS!D:D,match($A320,EPS!$A:$A,0)),index(Ghosts!D:D,match($A320,Ghosts!$A:$A,0)))*($S320/(($F320/48)*$D320)/$E320))</f>
        <v>0.02191664624</v>
      </c>
      <c r="V320" s="40">
        <f t="array" ref="V320">if(or($F320=0,$F320=""),"", iferror(index(EPS!F:F,match($A320,EPS!$A:$A,0)),index(Ghosts!F:F,match($A320,Ghosts!$A:$A,0)))*($S320/(($F320/48)*$D320)/$E320))</f>
        <v>0.01973446934</v>
      </c>
      <c r="W320" s="40">
        <f t="array" ref="W320">if(or($F320=0,$F320=""),"", iferror(index(EPS!M:M,match($A320,EPS!$A:$A,0)),index(Ghosts!M:M,match($A320,Ghosts!$A:$A,0)))*($S320/(($F320/48)*$D320)/$E320))</f>
        <v>0.01129039352</v>
      </c>
      <c r="X320" s="39">
        <f t="shared" si="5"/>
        <v>12.29933526</v>
      </c>
      <c r="Y320" s="41">
        <f t="array" ref="Y320">if(or(F320=0,F320=""),"",((iferror(index(EPS!H:H,match(A320,EPS!A:A,0)),index(Ghosts!H:H,match(A320,Ghosts!A:A,0)))*1.25)+(iferror(index(EPS!I:I,match(A320,EPS!A:A,0)),index(Ghosts!I:I,match(A320,Ghosts!A:A,0)))*1.25)+(iferror(index(EPS!J:J,match(A320,EPS!A:A,0)),index(Ghosts!J:J,match(A320,Ghosts!A:A,0)))*1.5)+(iferror(index(EPS!K:K,match(A320,EPS!A:A,0)),index(Ghosts!K:K,match(A320,Ghosts!A:A,0)))*2)+(iferror(index(EPS!L:L,match(A320,EPS!A:A,0)),index(Ghosts!L:L,match(A320,Ghosts!A:A,0)))*2))*D320*(F320/48))</f>
        <v>13.71393158</v>
      </c>
      <c r="Z320" s="41">
        <f t="shared" si="6"/>
        <v>11.2204462</v>
      </c>
      <c r="AA320" s="41">
        <f t="array" ref="AA320">if(or(F320=0,F320=""),"",((iferror(index(EPS!H:H,match(A320,EPS!A:A,0)),index(Ghosts!H:H,match(A320,Ghosts!A:A,0)))*1.2)+(iferror(index(EPS!I:I,match(A320,EPS!A:A,0)),index(Ghosts!I:I,match(A320,Ghosts!A:A,0)))*1.2)+(iferror(index(EPS!J:J,match(A320,EPS!A:A,0)),index(Ghosts!J:J,match(A320,Ghosts!A:A,0)))*1.5)+(iferror(index(EPS!K:K,match(A320,EPS!A:A,0)),index(Ghosts!K:K,match(A320,Ghosts!A:A,0)))*3)+(iferror(index(EPS!L:L,match(A320,EPS!A:A,0)),index(Ghosts!L:L,match(A320,Ghosts!A:A,0)))*3))*D320*(F320/48))</f>
        <v>15.28708621</v>
      </c>
      <c r="AB320" s="42">
        <f t="shared" ref="AB320:AF320" si="324">if(iferror(search(AB$1,$I320),0)&gt;0,1,0)</f>
        <v>0</v>
      </c>
      <c r="AC320" s="42">
        <f t="shared" si="324"/>
        <v>0</v>
      </c>
      <c r="AD320" s="42">
        <f t="shared" si="324"/>
        <v>1</v>
      </c>
      <c r="AE320" s="42">
        <f t="shared" si="324"/>
        <v>1</v>
      </c>
      <c r="AF320" s="42">
        <f t="shared" si="324"/>
        <v>0</v>
      </c>
      <c r="AG320" s="25"/>
      <c r="AH320" s="25"/>
      <c r="AI320" s="25"/>
      <c r="AJ320" s="25"/>
      <c r="AK320" s="25"/>
      <c r="AL320" s="25"/>
    </row>
    <row r="321">
      <c r="A321" s="26" t="s">
        <v>437</v>
      </c>
      <c r="B321" s="25" t="str">
        <f t="array" ref="B321">iferror(index(FD!R:R,match($A321,FD!Q:Q,0)),index(DK!H:H,match($A321,DK!G:G,0)))</f>
        <v>WAS</v>
      </c>
      <c r="C321" s="25" t="str">
        <f t="array" ref="C321">iferror(index(FD!S:S,match($A321,FD!Q:Q,0)),index(DK!I:I,match($A321,DK!G:G,0)))</f>
        <v>DAL</v>
      </c>
      <c r="D321" s="28">
        <f t="array" ref="D321">((index(Pace!$B$2:$B$31,match($B321,Pace!$A$2:$A$31,0))*index(Pace!$B$2:$B$31,match($C321,Pace!$A$2:$A$31,0)))/Pace!$B$32)*1.025</f>
        <v>97.46930762</v>
      </c>
      <c r="E321" s="29">
        <f t="array" ref="E321">if(iferror(match($A321,Ghosts!A:A,0),0)&gt;0,0.18,((index(EPS!P:P,match($A321,EPS!A:A,0))*index(EPS!O:O,match($A321,EPS!A:A,0)))+(0.18*300))/(300+index(EPS!O:O,match($A321,EPS!A:A,0))))</f>
        <v>0.1482732338</v>
      </c>
      <c r="F321" s="30">
        <v>28.0</v>
      </c>
      <c r="G321" s="33"/>
      <c r="H321" s="34">
        <f t="shared" si="2"/>
        <v>20.03584799</v>
      </c>
      <c r="I321" s="35" t="str">
        <f t="array" ref="I321">iferror(index(DK!A:A,match($A321,DK!G:G,0)),"")</f>
        <v>SG/SF</v>
      </c>
      <c r="J321" s="36">
        <f t="array" ref="J321">iferror(index(DK!C:C,match($A321,DK!G:G,0)),"")</f>
        <v>4900</v>
      </c>
      <c r="K321" s="28">
        <f t="array" ref="K321">iferror(if(or(H321=0,H321=""),"",(H321/index(DK!C:C,match(A321,DK!G:G,0))*1000)),"")</f>
        <v>4.08894857</v>
      </c>
      <c r="L321" s="28">
        <f t="array" ref="L321">iferror(if(or(H321="",H321=0),"",((H321^sqrt(3))/index(DK!C:C,match(A321,DK!G:G,0)))*100),"")</f>
        <v>3.669450611</v>
      </c>
      <c r="M321" s="34">
        <f t="shared" si="3"/>
        <v>20.17267891</v>
      </c>
      <c r="N321" s="35" t="str">
        <f t="array" ref="N321">iferror(index(FD!B:B,match($A321,FD!Q:Q,0)),"")</f>
        <v>SF</v>
      </c>
      <c r="O321" s="36">
        <f t="array" ref="O321">iferror(index(FD!H:H,match($A321,FD!Q:Q,0)),"")</f>
        <v>4300</v>
      </c>
      <c r="P321" s="28">
        <f t="array" ref="P321">iferror(if(or(M321=0,M321=""),"",(M321/index(FD!H:H,match(A321,FD!Q:Q,0))*1000)),"")</f>
        <v>4.691320676</v>
      </c>
      <c r="Q321" s="37">
        <f t="array" ref="Q321">iferror(if(or(M321="",M321=0),"",((M321^sqrt(3))/index(FD!H:H,match(A321,FD!Q:Q,0)))*100),"")</f>
        <v>4.231051871</v>
      </c>
      <c r="R321" s="38">
        <f t="shared" si="4"/>
        <v>8.046911968</v>
      </c>
      <c r="S321" s="39">
        <f t="array" ref="S321">if(R321="","", if(index(Index_of_Stuff!J:J,match(B321,Index_of_Stuff!F:F,0))&gt;0,(D321-index(Index_of_Stuff!J:J,match(B321,Index_of_Stuff!F:F,0)))*(R321/index(Index_of_Stuff!I:I,match(B321,Index_of_Stuff!F:F,0))),(D321/index(Index_of_Stuff!I:I,match(B321,Index_of_Stuff!F:F,0)))*R321))</f>
        <v>7.956171063</v>
      </c>
      <c r="T321" s="40">
        <f t="array" ref="T321">if(or($F321=0,$F321=""),"", iferror(index(EPS!B:B,match($A321,EPS!$A:$A,0)),index(Ghosts!B:B,match($A321,Ghosts!$A:$A,0)))*($S321/(($F321/48)*$D321)/$E321))</f>
        <v>0.04076997307</v>
      </c>
      <c r="U321" s="40">
        <f t="array" ref="U321">if(or($F321=0,$F321=""),"", iferror(index(EPS!D:D,match($A321,EPS!$A:$A,0)),index(Ghosts!D:D,match($A321,Ghosts!$A:$A,0)))*($S321/(($F321/48)*$D321)/$E321))</f>
        <v>0.0210456111</v>
      </c>
      <c r="V321" s="40">
        <f t="array" ref="V321">if(or($F321=0,$F321=""),"", iferror(index(EPS!F:F,match($A321,EPS!$A:$A,0)),index(Ghosts!F:F,match($A321,Ghosts!$A:$A,0)))*($S321/(($F321/48)*$D321)/$E321))</f>
        <v>0.0233106096</v>
      </c>
      <c r="W321" s="40">
        <f t="array" ref="W321">if(or($F321=0,$F321=""),"", iferror(index(EPS!M:M,match($A321,EPS!$A:$A,0)),index(Ghosts!M:M,match($A321,Ghosts!$A:$A,0)))*($S321/(($F321/48)*$D321)/$E321))</f>
        <v>0.01944123716</v>
      </c>
      <c r="X321" s="39">
        <f t="shared" si="5"/>
        <v>9.596885145</v>
      </c>
      <c r="Y321" s="41">
        <f t="array" ref="Y321">if(or(F321=0,F321=""),"",((iferror(index(EPS!H:H,match(A321,EPS!A:A,0)),index(Ghosts!H:H,match(A321,Ghosts!A:A,0)))*1.25)+(iferror(index(EPS!I:I,match(A321,EPS!A:A,0)),index(Ghosts!I:I,match(A321,Ghosts!A:A,0)))*1.25)+(iferror(index(EPS!J:J,match(A321,EPS!A:A,0)),index(Ghosts!J:J,match(A321,Ghosts!A:A,0)))*1.5)+(iferror(index(EPS!K:K,match(A321,EPS!A:A,0)),index(Ghosts!K:K,match(A321,Ghosts!A:A,0)))*2)+(iferror(index(EPS!L:L,match(A321,EPS!A:A,0)),index(Ghosts!L:L,match(A321,Ghosts!A:A,0)))*2))*D321*(F321/48))</f>
        <v>10.43896285</v>
      </c>
      <c r="Z321" s="41">
        <f t="shared" si="6"/>
        <v>8.445902834</v>
      </c>
      <c r="AA321" s="41">
        <f t="array" ref="AA321">if(or(F321=0,F321=""),"",((iferror(index(EPS!H:H,match(A321,EPS!A:A,0)),index(Ghosts!H:H,match(A321,Ghosts!A:A,0)))*1.2)+(iferror(index(EPS!I:I,match(A321,EPS!A:A,0)),index(Ghosts!I:I,match(A321,Ghosts!A:A,0)))*1.2)+(iferror(index(EPS!J:J,match(A321,EPS!A:A,0)),index(Ghosts!J:J,match(A321,Ghosts!A:A,0)))*1.5)+(iferror(index(EPS!K:K,match(A321,EPS!A:A,0)),index(Ghosts!K:K,match(A321,Ghosts!A:A,0)))*3)+(iferror(index(EPS!L:L,match(A321,EPS!A:A,0)),index(Ghosts!L:L,match(A321,Ghosts!A:A,0)))*3))*D321*(F321/48))</f>
        <v>11.72677607</v>
      </c>
      <c r="AB321" s="42">
        <f t="shared" ref="AB321:AF321" si="325">if(iferror(search(AB$1,$I321),0)&gt;0,1,0)</f>
        <v>0</v>
      </c>
      <c r="AC321" s="42">
        <f t="shared" si="325"/>
        <v>1</v>
      </c>
      <c r="AD321" s="42">
        <f t="shared" si="325"/>
        <v>1</v>
      </c>
      <c r="AE321" s="42">
        <f t="shared" si="325"/>
        <v>0</v>
      </c>
      <c r="AF321" s="42">
        <f t="shared" si="325"/>
        <v>0</v>
      </c>
      <c r="AG321" s="25"/>
      <c r="AH321" s="25"/>
      <c r="AI321" s="25"/>
      <c r="AJ321" s="25"/>
      <c r="AK321" s="25"/>
      <c r="AL321" s="25"/>
    </row>
    <row r="322">
      <c r="A322" s="26" t="s">
        <v>440</v>
      </c>
      <c r="B322" s="25" t="str">
        <f t="array" ref="B322">iferror(index(FD!R:R,match($A322,FD!Q:Q,0)),index(DK!H:H,match($A322,DK!G:G,0)))</f>
        <v>WAS</v>
      </c>
      <c r="C322" s="25" t="str">
        <f t="array" ref="C322">iferror(index(FD!S:S,match($A322,FD!Q:Q,0)),index(DK!I:I,match($A322,DK!G:G,0)))</f>
        <v>DAL</v>
      </c>
      <c r="D322" s="28">
        <f t="array" ref="D322">((index(Pace!$B$2:$B$31,match($B322,Pace!$A$2:$A$31,0))*index(Pace!$B$2:$B$31,match($C322,Pace!$A$2:$A$31,0)))/Pace!$B$32)*1.025</f>
        <v>97.46930762</v>
      </c>
      <c r="E322" s="29">
        <f t="array" ref="E322">if(iferror(match($A322,Ghosts!A:A,0),0)&gt;0,0.18,((index(EPS!P:P,match($A322,EPS!A:A,0))*index(EPS!O:O,match($A322,EPS!A:A,0)))+(0.18*300))/(300+index(EPS!O:O,match($A322,EPS!A:A,0))))</f>
        <v>0.2065682632</v>
      </c>
      <c r="F322" s="30">
        <v>22.0</v>
      </c>
      <c r="G322" s="33"/>
      <c r="H322" s="34">
        <f t="shared" si="2"/>
        <v>18.26981995</v>
      </c>
      <c r="I322" s="35" t="str">
        <f t="array" ref="I322">iferror(index(DK!A:A,match($A322,DK!G:G,0)),"")</f>
        <v>SF/PF</v>
      </c>
      <c r="J322" s="36">
        <f t="array" ref="J322">iferror(index(DK!C:C,match($A322,DK!G:G,0)),"")</f>
        <v>4700</v>
      </c>
      <c r="K322" s="28">
        <f t="array" ref="K322">iferror(if(or(H322=0,H322=""),"",(H322/index(DK!C:C,match(A322,DK!G:G,0))*1000)),"")</f>
        <v>3.887195735</v>
      </c>
      <c r="L322" s="28">
        <f t="array" ref="L322">iferror(if(or(H322="",H322=0),"",((H322^sqrt(3))/index(DK!C:C,match(A322,DK!G:G,0)))*100),"")</f>
        <v>3.260543502</v>
      </c>
      <c r="M322" s="34">
        <f t="shared" si="3"/>
        <v>18.19752899</v>
      </c>
      <c r="N322" s="35" t="str">
        <f t="array" ref="N322">iferror(index(FD!B:B,match($A322,FD!Q:Q,0)),"")</f>
        <v>PF</v>
      </c>
      <c r="O322" s="36">
        <f t="array" ref="O322">iferror(index(FD!H:H,match($A322,FD!Q:Q,0)),"")</f>
        <v>4400</v>
      </c>
      <c r="P322" s="28">
        <f t="array" ref="P322">iferror(if(or(M322=0,M322=""),"",(M322/index(FD!H:H,match(A322,FD!Q:Q,0))*1000)),"")</f>
        <v>4.135802043</v>
      </c>
      <c r="Q322" s="37">
        <f t="array" ref="Q322">iferror(if(or(M322="",M322=0),"",((M322^sqrt(3))/index(FD!H:H,match(A322,FD!Q:Q,0)))*100),"")</f>
        <v>3.459018247</v>
      </c>
      <c r="R322" s="38">
        <f t="shared" si="4"/>
        <v>9.282826361</v>
      </c>
      <c r="S322" s="39">
        <f t="array" ref="S322">if(R322="","", if(index(Index_of_Stuff!J:J,match(B322,Index_of_Stuff!F:F,0))&gt;0,(D322-index(Index_of_Stuff!J:J,match(B322,Index_of_Stuff!F:F,0)))*(R322/index(Index_of_Stuff!I:I,match(B322,Index_of_Stuff!F:F,0))),(D322/index(Index_of_Stuff!I:I,match(B322,Index_of_Stuff!F:F,0)))*R322))</f>
        <v>9.178148682</v>
      </c>
      <c r="T322" s="40">
        <f t="array" ref="T322">if(or($F322=0,$F322=""),"", iferror(index(EPS!B:B,match($A322,EPS!$A:$A,0)),index(Ghosts!B:B,match($A322,Ghosts!$A:$A,0)))*($S322/(($F322/48)*$D322)/$E322))</f>
        <v>0.07001882613</v>
      </c>
      <c r="U322" s="40">
        <f t="array" ref="U322">if(or($F322=0,$F322=""),"", iferror(index(EPS!D:D,match($A322,EPS!$A:$A,0)),index(Ghosts!D:D,match($A322,Ghosts!$A:$A,0)))*($S322/(($F322/48)*$D322)/$E322))</f>
        <v>0.01074152446</v>
      </c>
      <c r="V322" s="40">
        <f t="array" ref="V322">if(or($F322=0,$F322=""),"", iferror(index(EPS!F:F,match($A322,EPS!$A:$A,0)),index(Ghosts!F:F,match($A322,Ghosts!$A:$A,0)))*($S322/(($F322/48)*$D322)/$E322))</f>
        <v>0.03520833018</v>
      </c>
      <c r="W322" s="40">
        <f t="array" ref="W322">if(or($F322=0,$F322=""),"", iferror(index(EPS!M:M,match($A322,EPS!$A:$A,0)),index(Ghosts!M:M,match($A322,Ghosts!$A:$A,0)))*($S322/(($F322/48)*$D322)/$E322))</f>
        <v>0.02665489404</v>
      </c>
      <c r="X322" s="39">
        <f t="shared" si="5"/>
        <v>8.912969482</v>
      </c>
      <c r="Y322" s="41">
        <f t="array" ref="Y322">if(or(F322=0,F322=""),"",((iferror(index(EPS!H:H,match(A322,EPS!A:A,0)),index(Ghosts!H:H,match(A322,Ghosts!A:A,0)))*1.25)+(iferror(index(EPS!I:I,match(A322,EPS!A:A,0)),index(Ghosts!I:I,match(A322,Ghosts!A:A,0)))*1.25)+(iferror(index(EPS!J:J,match(A322,EPS!A:A,0)),index(Ghosts!J:J,match(A322,Ghosts!A:A,0)))*1.5)+(iferror(index(EPS!K:K,match(A322,EPS!A:A,0)),index(Ghosts!K:K,match(A322,Ghosts!A:A,0)))*2)+(iferror(index(EPS!L:L,match(A322,EPS!A:A,0)),index(Ghosts!L:L,match(A322,Ghosts!A:A,0)))*2))*D322*(F322/48))</f>
        <v>9.356850471</v>
      </c>
      <c r="Z322" s="41">
        <f t="shared" si="6"/>
        <v>8.077656291</v>
      </c>
      <c r="AA322" s="41">
        <f t="array" ref="AA322">if(or(F322=0,F322=""),"",((iferror(index(EPS!H:H,match(A322,EPS!A:A,0)),index(Ghosts!H:H,match(A322,Ghosts!A:A,0)))*1.2)+(iferror(index(EPS!I:I,match(A322,EPS!A:A,0)),index(Ghosts!I:I,match(A322,Ghosts!A:A,0)))*1.2)+(iferror(index(EPS!J:J,match(A322,EPS!A:A,0)),index(Ghosts!J:J,match(A322,Ghosts!A:A,0)))*1.5)+(iferror(index(EPS!K:K,match(A322,EPS!A:A,0)),index(Ghosts!K:K,match(A322,Ghosts!A:A,0)))*3)+(iferror(index(EPS!L:L,match(A322,EPS!A:A,0)),index(Ghosts!L:L,match(A322,Ghosts!A:A,0)))*3))*D322*(F322/48))</f>
        <v>10.1198727</v>
      </c>
      <c r="AB322" s="42">
        <f t="shared" ref="AB322:AF322" si="326">if(iferror(search(AB$1,$I322),0)&gt;0,1,0)</f>
        <v>0</v>
      </c>
      <c r="AC322" s="42">
        <f t="shared" si="326"/>
        <v>0</v>
      </c>
      <c r="AD322" s="42">
        <f t="shared" si="326"/>
        <v>1</v>
      </c>
      <c r="AE322" s="42">
        <f t="shared" si="326"/>
        <v>1</v>
      </c>
      <c r="AF322" s="42">
        <f t="shared" si="326"/>
        <v>0</v>
      </c>
      <c r="AG322" s="25"/>
      <c r="AH322" s="25"/>
      <c r="AI322" s="25"/>
      <c r="AJ322" s="25"/>
      <c r="AK322" s="25"/>
      <c r="AL322" s="25"/>
    </row>
    <row r="323">
      <c r="A323" s="26" t="s">
        <v>438</v>
      </c>
      <c r="B323" s="25" t="str">
        <f t="array" ref="B323">iferror(index(FD!R:R,match($A323,FD!Q:Q,0)),index(DK!H:H,match($A323,DK!G:G,0)))</f>
        <v>WAS</v>
      </c>
      <c r="C323" s="25" t="str">
        <f t="array" ref="C323">iferror(index(FD!S:S,match($A323,FD!Q:Q,0)),index(DK!I:I,match($A323,DK!G:G,0)))</f>
        <v>DAL</v>
      </c>
      <c r="D323" s="28">
        <f t="array" ref="D323">((index(Pace!$B$2:$B$31,match($B323,Pace!$A$2:$A$31,0))*index(Pace!$B$2:$B$31,match($C323,Pace!$A$2:$A$31,0)))/Pace!$B$32)*1.025</f>
        <v>97.46930762</v>
      </c>
      <c r="E323" s="29">
        <f t="array" ref="E323">if(iferror(match($A323,Ghosts!A:A,0),0)&gt;0,0.18,((index(EPS!P:P,match($A323,EPS!A:A,0))*index(EPS!O:O,match($A323,EPS!A:A,0)))+(0.18*300))/(300+index(EPS!O:O,match($A323,EPS!A:A,0))))</f>
        <v>0.1778302583</v>
      </c>
      <c r="F323" s="30">
        <v>15.0</v>
      </c>
      <c r="G323" s="33"/>
      <c r="H323" s="34">
        <f t="shared" si="2"/>
        <v>9.915349473</v>
      </c>
      <c r="I323" s="35" t="str">
        <f t="array" ref="I323">iferror(index(DK!A:A,match($A323,DK!G:G,0)),"")</f>
        <v>PF</v>
      </c>
      <c r="J323" s="36">
        <f t="array" ref="J323">iferror(index(DK!C:C,match($A323,DK!G:G,0)),"")</f>
        <v>3500</v>
      </c>
      <c r="K323" s="28">
        <f t="array" ref="K323">iferror(if(or(H323=0,H323=""),"",(H323/index(DK!C:C,match(A323,DK!G:G,0))*1000)),"")</f>
        <v>2.832956992</v>
      </c>
      <c r="L323" s="28">
        <f t="array" ref="L323">iferror(if(or(H323="",H323=0),"",((H323^sqrt(3))/index(DK!C:C,match(A323,DK!G:G,0)))*100),"")</f>
        <v>1.51910599</v>
      </c>
      <c r="M323" s="34">
        <f t="shared" si="3"/>
        <v>9.686033855</v>
      </c>
      <c r="N323" s="35" t="str">
        <f t="array" ref="N323">iferror(index(FD!B:B,match($A323,FD!Q:Q,0)),"")</f>
        <v>PF</v>
      </c>
      <c r="O323" s="36">
        <f t="array" ref="O323">iferror(index(FD!H:H,match($A323,FD!Q:Q,0)),"")</f>
        <v>3300</v>
      </c>
      <c r="P323" s="28">
        <f t="array" ref="P323">iferror(if(or(M323=0,M323=""),"",(M323/index(FD!H:H,match(A323,FD!Q:Q,0))*1000)),"")</f>
        <v>2.935161774</v>
      </c>
      <c r="Q323" s="37">
        <f t="array" ref="Q323">iferror(if(or(M323="",M323=0),"",((M323^sqrt(3))/index(FD!H:H,match(A323,FD!Q:Q,0)))*100),"")</f>
        <v>1.547180581</v>
      </c>
      <c r="R323" s="38">
        <f t="shared" si="4"/>
        <v>5.30955575</v>
      </c>
      <c r="S323" s="39">
        <f t="array" ref="S323">if(R323="","", if(index(Index_of_Stuff!J:J,match(B323,Index_of_Stuff!F:F,0))&gt;0,(D323-index(Index_of_Stuff!J:J,match(B323,Index_of_Stuff!F:F,0)))*(R323/index(Index_of_Stuff!I:I,match(B323,Index_of_Stuff!F:F,0))),(D323/index(Index_of_Stuff!I:I,match(B323,Index_of_Stuff!F:F,0)))*R323))</f>
        <v>5.249682609</v>
      </c>
      <c r="T323" s="40">
        <f t="array" ref="T323">if(or($F323=0,$F323=""),"", iferror(index(EPS!B:B,match($A323,EPS!$A:$A,0)),index(Ghosts!B:B,match($A323,Ghosts!$A:$A,0)))*($S323/(($F323/48)*$D323)/$E323))</f>
        <v>0.05301476144</v>
      </c>
      <c r="U323" s="40">
        <f t="array" ref="U323">if(or($F323=0,$F323=""),"", iferror(index(EPS!D:D,match($A323,EPS!$A:$A,0)),index(Ghosts!D:D,match($A323,Ghosts!$A:$A,0)))*($S323/(($F323/48)*$D323)/$E323))</f>
        <v>0.01337483927</v>
      </c>
      <c r="V323" s="40">
        <f t="array" ref="V323">if(or($F323=0,$F323=""),"", iferror(index(EPS!F:F,match($A323,EPS!$A:$A,0)),index(Ghosts!F:F,match($A323,Ghosts!$A:$A,0)))*($S323/(($F323/48)*$D323)/$E323))</f>
        <v>0.02267907528</v>
      </c>
      <c r="W323" s="40">
        <f t="array" ref="W323">if(or($F323=0,$F323=""),"", iferror(index(EPS!M:M,match($A323,EPS!$A:$A,0)),index(Ghosts!M:M,match($A323,Ghosts!$A:$A,0)))*($S323/(($F323/48)*$D323)/$E323))</f>
        <v>0.01628241302</v>
      </c>
      <c r="X323" s="39">
        <f t="shared" si="5"/>
        <v>5.098233536</v>
      </c>
      <c r="Y323" s="41">
        <f t="array" ref="Y323">if(or(F323=0,F323=""),"",((iferror(index(EPS!H:H,match(A323,EPS!A:A,0)),index(Ghosts!H:H,match(A323,Ghosts!A:A,0)))*1.25)+(iferror(index(EPS!I:I,match(A323,EPS!A:A,0)),index(Ghosts!I:I,match(A323,Ghosts!A:A,0)))*1.25)+(iferror(index(EPS!J:J,match(A323,EPS!A:A,0)),index(Ghosts!J:J,match(A323,Ghosts!A:A,0)))*1.5)+(iferror(index(EPS!K:K,match(A323,EPS!A:A,0)),index(Ghosts!K:K,match(A323,Ghosts!A:A,0)))*2)+(iferror(index(EPS!L:L,match(A323,EPS!A:A,0)),index(Ghosts!L:L,match(A323,Ghosts!A:A,0)))*2))*D323*(F323/48))</f>
        <v>4.817115938</v>
      </c>
      <c r="Z323" s="41">
        <f t="shared" si="6"/>
        <v>4.64656606</v>
      </c>
      <c r="AA323" s="41">
        <f t="array" ref="AA323">if(or(F323=0,F323=""),"",((iferror(index(EPS!H:H,match(A323,EPS!A:A,0)),index(Ghosts!H:H,match(A323,Ghosts!A:A,0)))*1.2)+(iferror(index(EPS!I:I,match(A323,EPS!A:A,0)),index(Ghosts!I:I,match(A323,Ghosts!A:A,0)))*1.2)+(iferror(index(EPS!J:J,match(A323,EPS!A:A,0)),index(Ghosts!J:J,match(A323,Ghosts!A:A,0)))*1.5)+(iferror(index(EPS!K:K,match(A323,EPS!A:A,0)),index(Ghosts!K:K,match(A323,Ghosts!A:A,0)))*3)+(iferror(index(EPS!L:L,match(A323,EPS!A:A,0)),index(Ghosts!L:L,match(A323,Ghosts!A:A,0)))*3))*D323*(F323/48))</f>
        <v>5.039467796</v>
      </c>
      <c r="AB323" s="42">
        <f t="shared" ref="AB323:AF323" si="327">if(iferror(search(AB$1,$I323),0)&gt;0,1,0)</f>
        <v>0</v>
      </c>
      <c r="AC323" s="42">
        <f t="shared" si="327"/>
        <v>0</v>
      </c>
      <c r="AD323" s="42">
        <f t="shared" si="327"/>
        <v>0</v>
      </c>
      <c r="AE323" s="42">
        <f t="shared" si="327"/>
        <v>1</v>
      </c>
      <c r="AF323" s="42">
        <f t="shared" si="327"/>
        <v>0</v>
      </c>
      <c r="AG323" s="25"/>
      <c r="AH323" s="25"/>
      <c r="AI323" s="25"/>
      <c r="AJ323" s="25"/>
      <c r="AK323" s="25"/>
      <c r="AL323" s="25"/>
    </row>
    <row r="324">
      <c r="A324" s="26" t="s">
        <v>439</v>
      </c>
      <c r="B324" s="25" t="str">
        <f t="array" ref="B324">iferror(index(FD!R:R,match($A324,FD!Q:Q,0)),index(DK!H:H,match($A324,DK!G:G,0)))</f>
        <v>WAS</v>
      </c>
      <c r="C324" s="25" t="str">
        <f t="array" ref="C324">iferror(index(FD!S:S,match($A324,FD!Q:Q,0)),index(DK!I:I,match($A324,DK!G:G,0)))</f>
        <v>DAL</v>
      </c>
      <c r="D324" s="28">
        <f t="array" ref="D324">((index(Pace!$B$2:$B$31,match($B324,Pace!$A$2:$A$31,0))*index(Pace!$B$2:$B$31,match($C324,Pace!$A$2:$A$31,0)))/Pace!$B$32)*1.025</f>
        <v>97.46930762</v>
      </c>
      <c r="E324" s="29">
        <f t="array" ref="E324">if(iferror(match($A324,Ghosts!A:A,0),0)&gt;0,0.18,((index(EPS!P:P,match($A324,EPS!A:A,0))*index(EPS!O:O,match($A324,EPS!A:A,0)))+(0.18*300))/(300+index(EPS!O:O,match($A324,EPS!A:A,0))))</f>
        <v>0.2091750237</v>
      </c>
      <c r="F324" s="30">
        <v>12.0</v>
      </c>
      <c r="G324" s="33"/>
      <c r="H324" s="34">
        <f t="shared" si="2"/>
        <v>7.291998637</v>
      </c>
      <c r="I324" s="35" t="str">
        <f t="array" ref="I324">iferror(index(DK!A:A,match($A324,DK!G:G,0)),"")</f>
        <v>SG</v>
      </c>
      <c r="J324" s="36">
        <f t="array" ref="J324">iferror(index(DK!C:C,match($A324,DK!G:G,0)),"")</f>
        <v>3500</v>
      </c>
      <c r="K324" s="28">
        <f t="array" ref="K324">iferror(if(or(H324=0,H324=""),"",(H324/index(DK!C:C,match(A324,DK!G:G,0))*1000)),"")</f>
        <v>2.083428182</v>
      </c>
      <c r="L324" s="28">
        <f t="array" ref="L324">iferror(if(or(H324="",H324=0),"",((H324^sqrt(3))/index(DK!C:C,match(A324,DK!G:G,0)))*100),"")</f>
        <v>0.8921257384</v>
      </c>
      <c r="M324" s="34">
        <f t="shared" si="3"/>
        <v>7.136670753</v>
      </c>
      <c r="N324" s="35" t="str">
        <f t="array" ref="N324">iferror(index(FD!B:B,match($A324,FD!Q:Q,0)),"")</f>
        <v>SG</v>
      </c>
      <c r="O324" s="36">
        <f t="array" ref="O324">iferror(index(FD!H:H,match($A324,FD!Q:Q,0)),"")</f>
        <v>3000</v>
      </c>
      <c r="P324" s="28">
        <f t="array" ref="P324">iferror(if(or(M324=0,M324=""),"",(M324/index(FD!H:H,match(A324,FD!Q:Q,0))*1000)),"")</f>
        <v>2.378890251</v>
      </c>
      <c r="Q324" s="37">
        <f t="array" ref="Q324">iferror(if(or(M324="",M324=0),"",((M324^sqrt(3))/index(FD!H:H,match(A324,FD!Q:Q,0)))*100),"")</f>
        <v>1.002712882</v>
      </c>
      <c r="R324" s="38">
        <f t="shared" si="4"/>
        <v>5.139299321</v>
      </c>
      <c r="S324" s="39">
        <f t="array" ref="S324">if(R324="","", if(index(Index_of_Stuff!J:J,match(B324,Index_of_Stuff!F:F,0))&gt;0,(D324-index(Index_of_Stuff!J:J,match(B324,Index_of_Stuff!F:F,0)))*(R324/index(Index_of_Stuff!I:I,match(B324,Index_of_Stuff!F:F,0))),(D324/index(Index_of_Stuff!I:I,match(B324,Index_of_Stuff!F:F,0)))*R324))</f>
        <v>5.081346074</v>
      </c>
      <c r="T324" s="40">
        <f t="array" ref="T324">if(or($F324=0,$F324=""),"", iferror(index(EPS!B:B,match($A324,EPS!$A:$A,0)),index(Ghosts!B:B,match($A324,Ghosts!$A:$A,0)))*($S324/(($F324/48)*$D324)/$E324))</f>
        <v>0.03758394882</v>
      </c>
      <c r="U324" s="40">
        <f t="array" ref="U324">if(or($F324=0,$F324=""),"", iferror(index(EPS!D:D,match($A324,EPS!$A:$A,0)),index(Ghosts!D:D,match($A324,Ghosts!$A:$A,0)))*($S324/(($F324/48)*$D324)/$E324))</f>
        <v>0.02542150385</v>
      </c>
      <c r="V324" s="40">
        <f t="array" ref="V324">if(or($F324=0,$F324=""),"", iferror(index(EPS!F:F,match($A324,EPS!$A:$A,0)),index(Ghosts!F:F,match($A324,Ghosts!$A:$A,0)))*($S324/(($F324/48)*$D324)/$E324))</f>
        <v>0.037683641</v>
      </c>
      <c r="W324" s="40">
        <f t="array" ref="W324">if(or($F324=0,$F324=""),"", iferror(index(EPS!M:M,match($A324,EPS!$A:$A,0)),index(Ghosts!M:M,match($A324,Ghosts!$A:$A,0)))*($S324/(($F324/48)*$D324)/$E324))</f>
        <v>0.0170473614</v>
      </c>
      <c r="X324" s="39">
        <f t="shared" si="5"/>
        <v>4.710280351</v>
      </c>
      <c r="Y324" s="41">
        <f t="array" ref="Y324">if(or(F324=0,F324=""),"",((iferror(index(EPS!H:H,match(A324,EPS!A:A,0)),index(Ghosts!H:H,match(A324,Ghosts!A:A,0)))*1.25)+(iferror(index(EPS!I:I,match(A324,EPS!A:A,0)),index(Ghosts!I:I,match(A324,Ghosts!A:A,0)))*1.25)+(iferror(index(EPS!J:J,match(A324,EPS!A:A,0)),index(Ghosts!J:J,match(A324,Ghosts!A:A,0)))*1.5)+(iferror(index(EPS!K:K,match(A324,EPS!A:A,0)),index(Ghosts!K:K,match(A324,Ghosts!A:A,0)))*2)+(iferror(index(EPS!L:L,match(A324,EPS!A:A,0)),index(Ghosts!L:L,match(A324,Ghosts!A:A,0)))*2))*D324*(F324/48))</f>
        <v>2.581718286</v>
      </c>
      <c r="Z324" s="41">
        <f t="shared" si="6"/>
        <v>4.19285399</v>
      </c>
      <c r="AA324" s="41">
        <f t="array" ref="AA324">if(or(F324=0,F324=""),"",((iferror(index(EPS!H:H,match(A324,EPS!A:A,0)),index(Ghosts!H:H,match(A324,Ghosts!A:A,0)))*1.2)+(iferror(index(EPS!I:I,match(A324,EPS!A:A,0)),index(Ghosts!I:I,match(A324,Ghosts!A:A,0)))*1.2)+(iferror(index(EPS!J:J,match(A324,EPS!A:A,0)),index(Ghosts!J:J,match(A324,Ghosts!A:A,0)))*1.5)+(iferror(index(EPS!K:K,match(A324,EPS!A:A,0)),index(Ghosts!K:K,match(A324,Ghosts!A:A,0)))*3)+(iferror(index(EPS!L:L,match(A324,EPS!A:A,0)),index(Ghosts!L:L,match(A324,Ghosts!A:A,0)))*3))*D324*(F324/48))</f>
        <v>2.943816763</v>
      </c>
      <c r="AB324" s="42">
        <f t="shared" ref="AB324:AF324" si="328">if(iferror(search(AB$1,$I324),0)&gt;0,1,0)</f>
        <v>0</v>
      </c>
      <c r="AC324" s="42">
        <f t="shared" si="328"/>
        <v>1</v>
      </c>
      <c r="AD324" s="42">
        <f t="shared" si="328"/>
        <v>0</v>
      </c>
      <c r="AE324" s="42">
        <f t="shared" si="328"/>
        <v>0</v>
      </c>
      <c r="AF324" s="42">
        <f t="shared" si="328"/>
        <v>0</v>
      </c>
      <c r="AG324" s="25"/>
      <c r="AH324" s="25"/>
      <c r="AI324" s="25"/>
      <c r="AJ324" s="25"/>
      <c r="AK324" s="25"/>
      <c r="AL324" s="25"/>
    </row>
    <row r="325">
      <c r="A325" s="26" t="s">
        <v>442</v>
      </c>
      <c r="B325" s="25" t="str">
        <f t="array" ref="B325">iferror(index(FD!R:R,match($A325,FD!Q:Q,0)),index(DK!H:H,match($A325,DK!G:G,0)))</f>
        <v>WAS</v>
      </c>
      <c r="C325" s="25" t="str">
        <f t="array" ref="C325">iferror(index(FD!S:S,match($A325,FD!Q:Q,0)),index(DK!I:I,match($A325,DK!G:G,0)))</f>
        <v>DAL</v>
      </c>
      <c r="D325" s="28">
        <f t="array" ref="D325">((index(Pace!$B$2:$B$31,match($B325,Pace!$A$2:$A$31,0))*index(Pace!$B$2:$B$31,match($C325,Pace!$A$2:$A$31,0)))/Pace!$B$32)*1.025</f>
        <v>97.46930762</v>
      </c>
      <c r="E325" s="29">
        <f t="array" ref="E325">if(iferror(match($A325,Ghosts!A:A,0),0)&gt;0,0.18,((index(EPS!P:P,match($A325,EPS!A:A,0))*index(EPS!O:O,match($A325,EPS!A:A,0)))+(0.18*300))/(300+index(EPS!O:O,match($A325,EPS!A:A,0))))</f>
        <v>0.140538124</v>
      </c>
      <c r="F325" s="30">
        <v>12.0</v>
      </c>
      <c r="G325" s="33"/>
      <c r="H325" s="34">
        <f t="shared" si="2"/>
        <v>10.36310942</v>
      </c>
      <c r="I325" s="35" t="str">
        <f t="array" ref="I325">iferror(index(DK!A:A,match($A325,DK!G:G,0)),"")</f>
        <v>PG</v>
      </c>
      <c r="J325" s="36">
        <f t="array" ref="J325">iferror(index(DK!C:C,match($A325,DK!G:G,0)),"")</f>
        <v>4100</v>
      </c>
      <c r="K325" s="28">
        <f t="array" ref="K325">iferror(if(or(H325=0,H325=""),"",(H325/index(DK!C:C,match(A325,DK!G:G,0))*1000)),"")</f>
        <v>2.527587662</v>
      </c>
      <c r="L325" s="28">
        <f t="array" ref="L325">iferror(if(or(H325="",H325=0),"",((H325^sqrt(3))/index(DK!C:C,match(A325,DK!G:G,0)))*100),"")</f>
        <v>1.399898546</v>
      </c>
      <c r="M325" s="34">
        <f t="shared" si="3"/>
        <v>10.27632631</v>
      </c>
      <c r="N325" s="35" t="str">
        <f t="array" ref="N325">iferror(index(FD!B:B,match($A325,FD!Q:Q,0)),"")</f>
        <v>PG</v>
      </c>
      <c r="O325" s="36">
        <f t="array" ref="O325">iferror(index(FD!H:H,match($A325,FD!Q:Q,0)),"")</f>
        <v>4000</v>
      </c>
      <c r="P325" s="28">
        <f t="array" ref="P325">iferror(if(or(M325=0,M325=""),"",(M325/index(FD!H:H,match(A325,FD!Q:Q,0))*1000)),"")</f>
        <v>2.569081578</v>
      </c>
      <c r="Q325" s="37">
        <f t="array" ref="Q325">iferror(if(or(M325="",M325=0),"",((M325^sqrt(3))/index(FD!H:H,match(A325,FD!Q:Q,0)))*100),"")</f>
        <v>1.414147261</v>
      </c>
      <c r="R325" s="38">
        <f t="shared" si="4"/>
        <v>3.246089377</v>
      </c>
      <c r="S325" s="39">
        <f t="array" ref="S325">if(R325="","", if(index(Index_of_Stuff!J:J,match(B325,Index_of_Stuff!F:F,0))&gt;0,(D325-index(Index_of_Stuff!J:J,match(B325,Index_of_Stuff!F:F,0)))*(R325/index(Index_of_Stuff!I:I,match(B325,Index_of_Stuff!F:F,0))),(D325/index(Index_of_Stuff!I:I,match(B325,Index_of_Stuff!F:F,0)))*R325))</f>
        <v>3.20948489</v>
      </c>
      <c r="T325" s="40">
        <f t="array" ref="T325">if(or($F325=0,$F325=""),"", iferror(index(EPS!B:B,match($A325,EPS!$A:$A,0)),index(Ghosts!B:B,match($A325,Ghosts!$A:$A,0)))*($S325/(($F325/48)*$D325)/$E325))</f>
        <v>0.04095573561</v>
      </c>
      <c r="U325" s="40">
        <f t="array" ref="U325">if(or($F325=0,$F325=""),"", iferror(index(EPS!D:D,match($A325,EPS!$A:$A,0)),index(Ghosts!D:D,match($A325,Ghosts!$A:$A,0)))*($S325/(($F325/48)*$D325)/$E325))</f>
        <v>0.01255850932</v>
      </c>
      <c r="V325" s="40">
        <f t="array" ref="V325">if(or($F325=0,$F325=""),"", iferror(index(EPS!F:F,match($A325,EPS!$A:$A,0)),index(Ghosts!F:F,match($A325,Ghosts!$A:$A,0)))*($S325/(($F325/48)*$D325)/$E325))</f>
        <v>0.02980302957</v>
      </c>
      <c r="W325" s="40">
        <f t="array" ref="W325">if(or($F325=0,$F325=""),"", iferror(index(EPS!M:M,match($A325,EPS!$A:$A,0)),index(Ghosts!M:M,match($A325,Ghosts!$A:$A,0)))*($S325/(($F325/48)*$D325)/$E325))</f>
        <v>0.03336439789</v>
      </c>
      <c r="X325" s="39">
        <f t="shared" si="5"/>
        <v>3.386743723</v>
      </c>
      <c r="Y325" s="41">
        <f t="array" ref="Y325">if(or(F325=0,F325=""),"",((iferror(index(EPS!H:H,match(A325,EPS!A:A,0)),index(Ghosts!H:H,match(A325,Ghosts!A:A,0)))*1.25)+(iferror(index(EPS!I:I,match(A325,EPS!A:A,0)),index(Ghosts!I:I,match(A325,Ghosts!A:A,0)))*1.25)+(iferror(index(EPS!J:J,match(A325,EPS!A:A,0)),index(Ghosts!J:J,match(A325,Ghosts!A:A,0)))*1.5)+(iferror(index(EPS!K:K,match(A325,EPS!A:A,0)),index(Ghosts!K:K,match(A325,Ghosts!A:A,0)))*2)+(iferror(index(EPS!L:L,match(A325,EPS!A:A,0)),index(Ghosts!L:L,match(A325,Ghosts!A:A,0)))*2))*D325*(F325/48))</f>
        <v>6.976365693</v>
      </c>
      <c r="Z325" s="41">
        <f t="shared" si="6"/>
        <v>2.827234476</v>
      </c>
      <c r="AA325" s="41">
        <f t="array" ref="AA325">if(or(F325=0,F325=""),"",((iferror(index(EPS!H:H,match(A325,EPS!A:A,0)),index(Ghosts!H:H,match(A325,Ghosts!A:A,0)))*1.2)+(iferror(index(EPS!I:I,match(A325,EPS!A:A,0)),index(Ghosts!I:I,match(A325,Ghosts!A:A,0)))*1.2)+(iferror(index(EPS!J:J,match(A325,EPS!A:A,0)),index(Ghosts!J:J,match(A325,Ghosts!A:A,0)))*1.5)+(iferror(index(EPS!K:K,match(A325,EPS!A:A,0)),index(Ghosts!K:K,match(A325,Ghosts!A:A,0)))*3)+(iferror(index(EPS!L:L,match(A325,EPS!A:A,0)),index(Ghosts!L:L,match(A325,Ghosts!A:A,0)))*3))*D325*(F325/48))</f>
        <v>7.449091835</v>
      </c>
      <c r="AB325" s="42">
        <f t="shared" ref="AB325:AF325" si="329">if(iferror(search(AB$1,$I325),0)&gt;0,1,0)</f>
        <v>1</v>
      </c>
      <c r="AC325" s="42">
        <f t="shared" si="329"/>
        <v>0</v>
      </c>
      <c r="AD325" s="42">
        <f t="shared" si="329"/>
        <v>0</v>
      </c>
      <c r="AE325" s="42">
        <f t="shared" si="329"/>
        <v>0</v>
      </c>
      <c r="AF325" s="42">
        <f t="shared" si="329"/>
        <v>0</v>
      </c>
      <c r="AG325" s="25"/>
      <c r="AH325" s="25"/>
      <c r="AI325" s="25"/>
      <c r="AJ325" s="25"/>
      <c r="AK325" s="25"/>
      <c r="AL325" s="25"/>
    </row>
    <row r="326">
      <c r="A326" s="26" t="s">
        <v>441</v>
      </c>
      <c r="B326" s="25" t="str">
        <f t="array" ref="B326">iferror(index(FD!R:R,match($A326,FD!Q:Q,0)),index(DK!H:H,match($A326,DK!G:G,0)))</f>
        <v>WAS</v>
      </c>
      <c r="C326" s="25" t="str">
        <f t="array" ref="C326">iferror(index(FD!S:S,match($A326,FD!Q:Q,0)),index(DK!I:I,match($A326,DK!G:G,0)))</f>
        <v>DAL</v>
      </c>
      <c r="D326" s="28">
        <f t="array" ref="D326">((index(Pace!$B$2:$B$31,match($B326,Pace!$A$2:$A$31,0))*index(Pace!$B$2:$B$31,match($C326,Pace!$A$2:$A$31,0)))/Pace!$B$32)*1.025</f>
        <v>97.46930762</v>
      </c>
      <c r="E326" s="29">
        <f t="array" ref="E326">if(iferror(match($A326,Ghosts!A:A,0),0)&gt;0,0.18,((index(EPS!P:P,match($A326,EPS!A:A,0))*index(EPS!O:O,match($A326,EPS!A:A,0)))+(0.18*300))/(300+index(EPS!O:O,match($A326,EPS!A:A,0))))</f>
        <v>0.1492254627</v>
      </c>
      <c r="F326" s="30">
        <v>11.0</v>
      </c>
      <c r="G326" s="33"/>
      <c r="H326" s="34">
        <f t="shared" si="2"/>
        <v>7.666211015</v>
      </c>
      <c r="I326" s="35" t="str">
        <f t="array" ref="I326">iferror(index(DK!A:A,match($A326,DK!G:G,0)),"")</f>
        <v>C</v>
      </c>
      <c r="J326" s="36">
        <f t="array" ref="J326">iferror(index(DK!C:C,match($A326,DK!G:G,0)),"")</f>
        <v>3500</v>
      </c>
      <c r="K326" s="28">
        <f t="array" ref="K326">iferror(if(or(H326=0,H326=""),"",(H326/index(DK!C:C,match(A326,DK!G:G,0))*1000)),"")</f>
        <v>2.190346004</v>
      </c>
      <c r="L326" s="28">
        <f t="array" ref="L326">iferror(if(or(H326="",H326=0),"",((H326^sqrt(3))/index(DK!C:C,match(A326,DK!G:G,0)))*100),"")</f>
        <v>0.9729057974</v>
      </c>
      <c r="M326" s="34">
        <f t="shared" si="3"/>
        <v>7.912966601</v>
      </c>
      <c r="N326" s="35" t="str">
        <f t="array" ref="N326">iferror(index(FD!B:B,match($A326,FD!Q:Q,0)),"")</f>
        <v>C</v>
      </c>
      <c r="O326" s="36">
        <f t="array" ref="O326">iferror(index(FD!H:H,match($A326,FD!Q:Q,0)),"")</f>
        <v>3000</v>
      </c>
      <c r="P326" s="28">
        <f t="array" ref="P326">iferror(if(or(M326=0,M326=""),"",(M326/index(FD!H:H,match(A326,FD!Q:Q,0))*1000)),"")</f>
        <v>2.637655534</v>
      </c>
      <c r="Q326" s="37">
        <f t="array" ref="Q326">iferror(if(or(M326="",M326=0),"",((M326^sqrt(3))/index(FD!H:H,match(A326,FD!Q:Q,0)))*100),"")</f>
        <v>1.199079869</v>
      </c>
      <c r="R326" s="38">
        <f t="shared" si="4"/>
        <v>3.184316827</v>
      </c>
      <c r="S326" s="39">
        <f t="array" ref="S326">if(R326="","", if(index(Index_of_Stuff!J:J,match(B326,Index_of_Stuff!F:F,0))&gt;0,(D326-index(Index_of_Stuff!J:J,match(B326,Index_of_Stuff!F:F,0)))*(R326/index(Index_of_Stuff!I:I,match(B326,Index_of_Stuff!F:F,0))),(D326/index(Index_of_Stuff!I:I,match(B326,Index_of_Stuff!F:F,0)))*R326))</f>
        <v>3.148408917</v>
      </c>
      <c r="T326" s="40">
        <f t="array" ref="T326">if(or($F326=0,$F326=""),"", iferror(index(EPS!B:B,match($A326,EPS!$A:$A,0)),index(Ghosts!B:B,match($A326,Ghosts!$A:$A,0)))*($S326/(($F326/48)*$D326)/$E326))</f>
        <v>0.05025051338</v>
      </c>
      <c r="U326" s="40">
        <f t="array" ref="U326">if(or($F326=0,$F326=""),"", iferror(index(EPS!D:D,match($A326,EPS!$A:$A,0)),index(Ghosts!D:D,match($A326,Ghosts!$A:$A,0)))*($S326/(($F326/48)*$D326)/$E326))</f>
        <v>0.00009445585221</v>
      </c>
      <c r="V326" s="40">
        <f t="array" ref="V326">if(or($F326=0,$F326=""),"", iferror(index(EPS!F:F,match($A326,EPS!$A:$A,0)),index(Ghosts!F:F,match($A326,Ghosts!$A:$A,0)))*($S326/(($F326/48)*$D326)/$E326))</f>
        <v>0.02512525669</v>
      </c>
      <c r="W326" s="40">
        <f t="array" ref="W326">if(or($F326=0,$F326=""),"", iferror(index(EPS!M:M,match($A326,EPS!$A:$A,0)),index(Ghosts!M:M,match($A326,Ghosts!$A:$A,0)))*($S326/(($F326/48)*$D326)/$E326))</f>
        <v>0.02059137578</v>
      </c>
      <c r="X326" s="39">
        <f t="shared" si="5"/>
        <v>2.583491214</v>
      </c>
      <c r="Y326" s="41">
        <f t="array" ref="Y326">if(or(F326=0,F326=""),"",((iferror(index(EPS!H:H,match(A326,EPS!A:A,0)),index(Ghosts!H:H,match(A326,Ghosts!A:A,0)))*1.25)+(iferror(index(EPS!I:I,match(A326,EPS!A:A,0)),index(Ghosts!I:I,match(A326,Ghosts!A:A,0)))*1.25)+(iferror(index(EPS!J:J,match(A326,EPS!A:A,0)),index(Ghosts!J:J,match(A326,Ghosts!A:A,0)))*1.5)+(iferror(index(EPS!K:K,match(A326,EPS!A:A,0)),index(Ghosts!K:K,match(A326,Ghosts!A:A,0)))*2)+(iferror(index(EPS!L:L,match(A326,EPS!A:A,0)),index(Ghosts!L:L,match(A326,Ghosts!A:A,0)))*2))*D326*(F326/48))</f>
        <v>5.082719801</v>
      </c>
      <c r="Z326" s="41">
        <f t="shared" si="6"/>
        <v>2.352464438</v>
      </c>
      <c r="AA326" s="41">
        <f t="array" ref="AA326">if(or(F326=0,F326=""),"",((iferror(index(EPS!H:H,match(A326,EPS!A:A,0)),index(Ghosts!H:H,match(A326,Ghosts!A:A,0)))*1.2)+(iferror(index(EPS!I:I,match(A326,EPS!A:A,0)),index(Ghosts!I:I,match(A326,Ghosts!A:A,0)))*1.2)+(iferror(index(EPS!J:J,match(A326,EPS!A:A,0)),index(Ghosts!J:J,match(A326,Ghosts!A:A,0)))*1.5)+(iferror(index(EPS!K:K,match(A326,EPS!A:A,0)),index(Ghosts!K:K,match(A326,Ghosts!A:A,0)))*3)+(iferror(index(EPS!L:L,match(A326,EPS!A:A,0)),index(Ghosts!L:L,match(A326,Ghosts!A:A,0)))*3))*D326*(F326/48))</f>
        <v>5.560502163</v>
      </c>
      <c r="AB326" s="42">
        <f t="shared" ref="AB326:AF326" si="330">if(iferror(search(AB$1,$I326),0)&gt;0,1,0)</f>
        <v>0</v>
      </c>
      <c r="AC326" s="42">
        <f t="shared" si="330"/>
        <v>0</v>
      </c>
      <c r="AD326" s="42">
        <f t="shared" si="330"/>
        <v>0</v>
      </c>
      <c r="AE326" s="42">
        <f t="shared" si="330"/>
        <v>0</v>
      </c>
      <c r="AF326" s="42">
        <f t="shared" si="330"/>
        <v>1</v>
      </c>
      <c r="AG326" s="25"/>
      <c r="AH326" s="25"/>
      <c r="AI326" s="25"/>
      <c r="AJ326" s="25"/>
      <c r="AK326" s="25"/>
      <c r="AL326" s="25"/>
    </row>
    <row r="327">
      <c r="A327" s="26" t="s">
        <v>443</v>
      </c>
      <c r="B327" s="25" t="str">
        <f t="array" ref="B327">iferror(index(FD!R:R,match($A327,FD!Q:Q,0)),index(DK!H:H,match($A327,DK!G:G,0)))</f>
        <v>WAS</v>
      </c>
      <c r="C327" s="25" t="str">
        <f t="array" ref="C327">iferror(index(FD!S:S,match($A327,FD!Q:Q,0)),index(DK!I:I,match($A327,DK!G:G,0)))</f>
        <v>DAL</v>
      </c>
      <c r="D327" s="28">
        <f t="array" ref="D327">((index(Pace!$B$2:$B$31,match($B327,Pace!$A$2:$A$31,0))*index(Pace!$B$2:$B$31,match($C327,Pace!$A$2:$A$31,0)))/Pace!$B$32)*1.025</f>
        <v>97.46930762</v>
      </c>
      <c r="E327" s="29">
        <f t="array" ref="E327">if(iferror(match($A327,Ghosts!A:A,0),0)&gt;0,0.18,((index(EPS!P:P,match($A327,EPS!A:A,0))*index(EPS!O:O,match($A327,EPS!A:A,0)))+(0.18*300))/(300+index(EPS!O:O,match($A327,EPS!A:A,0))))</f>
        <v>0.1683684211</v>
      </c>
      <c r="F327" s="30">
        <v>6.0</v>
      </c>
      <c r="G327" s="33"/>
      <c r="H327" s="34">
        <f t="shared" si="2"/>
        <v>4.680663371</v>
      </c>
      <c r="I327" s="35" t="str">
        <f t="array" ref="I327">iferror(index(DK!A:A,match($A327,DK!G:G,0)),"")</f>
        <v>PF/C</v>
      </c>
      <c r="J327" s="36">
        <f t="array" ref="J327">iferror(index(DK!C:C,match($A327,DK!G:G,0)),"")</f>
        <v>3900</v>
      </c>
      <c r="K327" s="28">
        <f t="array" ref="K327">iferror(if(or(H327=0,H327=""),"",(H327/index(DK!C:C,match(A327,DK!G:G,0))*1000)),"")</f>
        <v>1.200170095</v>
      </c>
      <c r="L327" s="28">
        <f t="array" ref="L327">iferror(if(or(H327="",H327=0),"",((H327^sqrt(3))/index(DK!C:C,match(A327,DK!G:G,0)))*100),"")</f>
        <v>0.3714855118</v>
      </c>
      <c r="M327" s="34">
        <f t="shared" si="3"/>
        <v>4.771782812</v>
      </c>
      <c r="N327" s="35" t="str">
        <f t="array" ref="N327">iferror(index(FD!B:B,match($A327,FD!Q:Q,0)),"")</f>
        <v>PF</v>
      </c>
      <c r="O327" s="36">
        <f t="array" ref="O327">iferror(index(FD!H:H,match($A327,FD!Q:Q,0)),"")</f>
        <v>3000</v>
      </c>
      <c r="P327" s="28">
        <f t="array" ref="P327">iferror(if(or(M327=0,M327=""),"",(M327/index(FD!H:H,match(A327,FD!Q:Q,0))*1000)),"")</f>
        <v>1.590594271</v>
      </c>
      <c r="Q327" s="37">
        <f t="array" ref="Q327">iferror(if(or(M327="",M327=0),"",((M327^sqrt(3))/index(FD!H:H,match(A327,FD!Q:Q,0)))*100),"")</f>
        <v>0.4993305586</v>
      </c>
      <c r="R327" s="38">
        <f t="shared" si="4"/>
        <v>1.993769073</v>
      </c>
      <c r="S327" s="39">
        <f t="array" ref="S327">if(R327="","", if(index(Index_of_Stuff!J:J,match(B327,Index_of_Stuff!F:F,0))&gt;0,(D327-index(Index_of_Stuff!J:J,match(B327,Index_of_Stuff!F:F,0)))*(R327/index(Index_of_Stuff!I:I,match(B327,Index_of_Stuff!F:F,0))),(D327/index(Index_of_Stuff!I:I,match(B327,Index_of_Stuff!F:F,0)))*R327))</f>
        <v>1.97128636</v>
      </c>
      <c r="T327" s="40">
        <f t="array" ref="T327">if(or($F327=0,$F327=""),"", iferror(index(EPS!B:B,match($A327,EPS!$A:$A,0)),index(Ghosts!B:B,match($A327,Ghosts!$A:$A,0)))*($S327/(($F327/48)*$D327)/$E327))</f>
        <v>0.0690939584</v>
      </c>
      <c r="U327" s="40">
        <f t="array" ref="U327">if(or($F327=0,$F327=""),"", iferror(index(EPS!D:D,match($A327,EPS!$A:$A,0)),index(Ghosts!D:D,match($A327,Ghosts!$A:$A,0)))*($S327/(($F327/48)*$D327)/$E327))</f>
        <v>0.007879978565</v>
      </c>
      <c r="V327" s="40">
        <f t="array" ref="V327">if(or($F327=0,$F327=""),"", iferror(index(EPS!F:F,match($A327,EPS!$A:$A,0)),index(Ghosts!F:F,match($A327,Ghosts!$A:$A,0)))*($S327/(($F327/48)*$D327)/$E327))</f>
        <v>0.02440871409</v>
      </c>
      <c r="W327" s="40">
        <f t="array" ref="W327">if(or($F327=0,$F327=""),"", iferror(index(EPS!M:M,match($A327,EPS!$A:$A,0)),index(Ghosts!M:M,match($A327,Ghosts!$A:$A,0)))*($S327/(($F327/48)*$D327)/$E327))</f>
        <v>0.0221023789</v>
      </c>
      <c r="X327" s="39">
        <f t="shared" si="5"/>
        <v>2.18240318</v>
      </c>
      <c r="Y327" s="41">
        <f t="array" ref="Y327">if(or(F327=0,F327=""),"",((iferror(index(EPS!H:H,match(A327,EPS!A:A,0)),index(Ghosts!H:H,match(A327,Ghosts!A:A,0)))*1.25)+(iferror(index(EPS!I:I,match(A327,EPS!A:A,0)),index(Ghosts!I:I,match(A327,Ghosts!A:A,0)))*1.25)+(iferror(index(EPS!J:J,match(A327,EPS!A:A,0)),index(Ghosts!J:J,match(A327,Ghosts!A:A,0)))*1.5)+(iferror(index(EPS!K:K,match(A327,EPS!A:A,0)),index(Ghosts!K:K,match(A327,Ghosts!A:A,0)))*2)+(iferror(index(EPS!L:L,match(A327,EPS!A:A,0)),index(Ghosts!L:L,match(A327,Ghosts!A:A,0)))*2))*D327*(F327/48))</f>
        <v>2.498260191</v>
      </c>
      <c r="Z327" s="41">
        <f t="shared" si="6"/>
        <v>1.999755704</v>
      </c>
      <c r="AA327" s="41">
        <f t="array" ref="AA327">if(or(F327=0,F327=""),"",((iferror(index(EPS!H:H,match(A327,EPS!A:A,0)),index(Ghosts!H:H,match(A327,Ghosts!A:A,0)))*1.2)+(iferror(index(EPS!I:I,match(A327,EPS!A:A,0)),index(Ghosts!I:I,match(A327,Ghosts!A:A,0)))*1.2)+(iferror(index(EPS!J:J,match(A327,EPS!A:A,0)),index(Ghosts!J:J,match(A327,Ghosts!A:A,0)))*1.5)+(iferror(index(EPS!K:K,match(A327,EPS!A:A,0)),index(Ghosts!K:K,match(A327,Ghosts!A:A,0)))*3)+(iferror(index(EPS!L:L,match(A327,EPS!A:A,0)),index(Ghosts!L:L,match(A327,Ghosts!A:A,0)))*3))*D327*(F327/48))</f>
        <v>2.772027109</v>
      </c>
      <c r="AB327" s="42">
        <f t="shared" ref="AB327:AF327" si="331">if(iferror(search(AB$1,$I327),0)&gt;0,1,0)</f>
        <v>0</v>
      </c>
      <c r="AC327" s="42">
        <f t="shared" si="331"/>
        <v>0</v>
      </c>
      <c r="AD327" s="42">
        <f t="shared" si="331"/>
        <v>0</v>
      </c>
      <c r="AE327" s="42">
        <f t="shared" si="331"/>
        <v>1</v>
      </c>
      <c r="AF327" s="42">
        <f t="shared" si="331"/>
        <v>1</v>
      </c>
      <c r="AG327" s="25"/>
      <c r="AH327" s="25"/>
      <c r="AI327" s="25"/>
      <c r="AJ327" s="25"/>
      <c r="AK327" s="25"/>
      <c r="AL327" s="25"/>
    </row>
    <row r="328">
      <c r="A328" s="26" t="s">
        <v>444</v>
      </c>
      <c r="B328" s="25" t="str">
        <f t="array" ref="B328">iferror(index(FD!R:R,match($A328,FD!Q:Q,0)),index(DK!H:H,match($A328,DK!G:G,0)))</f>
        <v>WAS</v>
      </c>
      <c r="C328" s="25" t="str">
        <f t="array" ref="C328">iferror(index(FD!S:S,match($A328,FD!Q:Q,0)),index(DK!I:I,match($A328,DK!G:G,0)))</f>
        <v>DAL</v>
      </c>
      <c r="D328" s="28">
        <f t="array" ref="D328">((index(Pace!$B$2:$B$31,match($B328,Pace!$A$2:$A$31,0))*index(Pace!$B$2:$B$31,match($C328,Pace!$A$2:$A$31,0)))/Pace!$B$32)*1.025</f>
        <v>97.46930762</v>
      </c>
      <c r="E328" s="29">
        <f t="array" ref="E328">if(iferror(match($A328,Ghosts!A:A,0),0)&gt;0,0.18,((index(EPS!P:P,match($A328,EPS!A:A,0))*index(EPS!O:O,match($A328,EPS!A:A,0)))+(0.18*300))/(300+index(EPS!O:O,match($A328,EPS!A:A,0))))</f>
        <v>0.1859791232</v>
      </c>
      <c r="F328" s="30">
        <v>0.0</v>
      </c>
      <c r="G328" s="33"/>
      <c r="H328" s="34" t="str">
        <f t="shared" si="2"/>
        <v/>
      </c>
      <c r="I328" s="35" t="str">
        <f t="array" ref="I328">iferror(index(DK!A:A,match($A328,DK!G:G,0)),"")</f>
        <v>PF/C</v>
      </c>
      <c r="J328" s="36">
        <f t="array" ref="J328">iferror(index(DK!C:C,match($A328,DK!G:G,0)),"")</f>
        <v>3000</v>
      </c>
      <c r="K328" s="28" t="str">
        <f t="array" ref="K328">iferror(if(or(H328=0,H328=""),"",(H328/index(DK!C:C,match(A328,DK!G:G,0))*1000)),"")</f>
        <v/>
      </c>
      <c r="L328" s="28" t="str">
        <f t="array" ref="L328">iferror(if(or(H328="",H328=0),"",((H328^sqrt(3))/index(DK!C:C,match(A328,DK!G:G,0)))*100),"")</f>
        <v/>
      </c>
      <c r="M328" s="34" t="str">
        <f t="shared" si="3"/>
        <v/>
      </c>
      <c r="N328" s="35" t="str">
        <f t="array" ref="N328">iferror(index(FD!B:B,match($A328,FD!Q:Q,0)),"")</f>
        <v>PF</v>
      </c>
      <c r="O328" s="36">
        <f t="array" ref="O328">iferror(index(FD!H:H,match($A328,FD!Q:Q,0)),"")</f>
        <v>3000</v>
      </c>
      <c r="P328" s="28" t="str">
        <f t="array" ref="P328">iferror(if(or(M328=0,M328=""),"",(M328/index(FD!H:H,match(A328,FD!Q:Q,0))*1000)),"")</f>
        <v/>
      </c>
      <c r="Q328" s="37" t="str">
        <f t="array" ref="Q328">iferror(if(or(M328="",M328=0),"",((M328^sqrt(3))/index(FD!H:H,match(A328,FD!Q:Q,0)))*100),"")</f>
        <v/>
      </c>
      <c r="R328" s="38" t="str">
        <f t="shared" si="4"/>
        <v/>
      </c>
      <c r="S328" s="39" t="str">
        <f t="array" ref="S328">if(R328="","", if(index(Index_of_Stuff!J:J,match(B328,Index_of_Stuff!F:F,0))&gt;0,(D328-index(Index_of_Stuff!J:J,match(B328,Index_of_Stuff!F:F,0)))*(R328/index(Index_of_Stuff!I:I,match(B328,Index_of_Stuff!F:F,0))),(D328/index(Index_of_Stuff!I:I,match(B328,Index_of_Stuff!F:F,0)))*R328))</f>
        <v/>
      </c>
      <c r="T328" s="40" t="str">
        <f t="array" ref="T328">if(or($F328=0,$F328=""),"", iferror(index(EPS!B:B,match($A328,EPS!$A:$A,0)),index(Ghosts!B:B,match($A328,Ghosts!$A:$A,0)))*($S328/(($F328/48)*$D328)/$E328))</f>
        <v/>
      </c>
      <c r="U328" s="40" t="str">
        <f t="array" ref="U328">if(or($F328=0,$F328=""),"", iferror(index(EPS!D:D,match($A328,EPS!$A:$A,0)),index(Ghosts!D:D,match($A328,Ghosts!$A:$A,0)))*($S328/(($F328/48)*$D328)/$E328))</f>
        <v/>
      </c>
      <c r="V328" s="40" t="str">
        <f t="array" ref="V328">if(or($F328=0,$F328=""),"", iferror(index(EPS!F:F,match($A328,EPS!$A:$A,0)),index(Ghosts!F:F,match($A328,Ghosts!$A:$A,0)))*($S328/(($F328/48)*$D328)/$E328))</f>
        <v/>
      </c>
      <c r="W328" s="40" t="str">
        <f t="array" ref="W328">if(or($F328=0,$F328=""),"", iferror(index(EPS!M:M,match($A328,EPS!$A:$A,0)),index(Ghosts!M:M,match($A328,Ghosts!$A:$A,0)))*($S328/(($F328/48)*$D328)/$E328))</f>
        <v/>
      </c>
      <c r="X328" s="39" t="str">
        <f t="shared" si="5"/>
        <v/>
      </c>
      <c r="Y328" s="41" t="str">
        <f t="array" ref="Y328">if(or(F328=0,F328=""),"",((iferror(index(EPS!H:H,match(A328,EPS!A:A,0)),index(Ghosts!H:H,match(A328,Ghosts!A:A,0)))*1.25)+(iferror(index(EPS!I:I,match(A328,EPS!A:A,0)),index(Ghosts!I:I,match(A328,Ghosts!A:A,0)))*1.25)+(iferror(index(EPS!J:J,match(A328,EPS!A:A,0)),index(Ghosts!J:J,match(A328,Ghosts!A:A,0)))*1.5)+(iferror(index(EPS!K:K,match(A328,EPS!A:A,0)),index(Ghosts!K:K,match(A328,Ghosts!A:A,0)))*2)+(iferror(index(EPS!L:L,match(A328,EPS!A:A,0)),index(Ghosts!L:L,match(A328,Ghosts!A:A,0)))*2))*D328*(F328/48))</f>
        <v/>
      </c>
      <c r="Z328" s="41" t="str">
        <f t="shared" si="6"/>
        <v/>
      </c>
      <c r="AA328" s="41" t="str">
        <f t="array" ref="AA328">if(or(F328=0,F328=""),"",((iferror(index(EPS!H:H,match(A328,EPS!A:A,0)),index(Ghosts!H:H,match(A328,Ghosts!A:A,0)))*1.2)+(iferror(index(EPS!I:I,match(A328,EPS!A:A,0)),index(Ghosts!I:I,match(A328,Ghosts!A:A,0)))*1.2)+(iferror(index(EPS!J:J,match(A328,EPS!A:A,0)),index(Ghosts!J:J,match(A328,Ghosts!A:A,0)))*1.5)+(iferror(index(EPS!K:K,match(A328,EPS!A:A,0)),index(Ghosts!K:K,match(A328,Ghosts!A:A,0)))*3)+(iferror(index(EPS!L:L,match(A328,EPS!A:A,0)),index(Ghosts!L:L,match(A328,Ghosts!A:A,0)))*3))*D328*(F328/48))</f>
        <v/>
      </c>
      <c r="AB328" s="42">
        <f t="shared" ref="AB328:AF328" si="332">if(iferror(search(AB$1,$I328),0)&gt;0,1,0)</f>
        <v>0</v>
      </c>
      <c r="AC328" s="42">
        <f t="shared" si="332"/>
        <v>0</v>
      </c>
      <c r="AD328" s="42">
        <f t="shared" si="332"/>
        <v>0</v>
      </c>
      <c r="AE328" s="42">
        <f t="shared" si="332"/>
        <v>1</v>
      </c>
      <c r="AF328" s="42">
        <f t="shared" si="332"/>
        <v>1</v>
      </c>
      <c r="AG328" s="25"/>
      <c r="AH328" s="25"/>
      <c r="AI328" s="25"/>
      <c r="AJ328" s="25"/>
      <c r="AK328" s="25"/>
      <c r="AL328" s="25"/>
    </row>
    <row r="329">
      <c r="A329" s="26" t="s">
        <v>445</v>
      </c>
      <c r="B329" s="25" t="str">
        <f t="array" ref="B329">iferror(index(FD!R:R,match($A329,FD!Q:Q,0)),index(DK!H:H,match($A329,DK!G:G,0)))</f>
        <v>WAS</v>
      </c>
      <c r="C329" s="25" t="str">
        <f t="array" ref="C329">iferror(index(FD!S:S,match($A329,FD!Q:Q,0)),index(DK!I:I,match($A329,DK!G:G,0)))</f>
        <v>DAL</v>
      </c>
      <c r="D329" s="28">
        <f t="array" ref="D329">((index(Pace!$B$2:$B$31,match($B329,Pace!$A$2:$A$31,0))*index(Pace!$B$2:$B$31,match($C329,Pace!$A$2:$A$31,0)))/Pace!$B$32)*1.025</f>
        <v>97.46930762</v>
      </c>
      <c r="E329" s="29">
        <f t="array" ref="E329">if(iferror(match($A329,Ghosts!A:A,0),0)&gt;0,0.18,((index(EPS!P:P,match($A329,EPS!A:A,0))*index(EPS!O:O,match($A329,EPS!A:A,0)))+(0.18*300))/(300+index(EPS!O:O,match($A329,EPS!A:A,0))))</f>
        <v>0.18</v>
      </c>
      <c r="F329" s="30">
        <v>0.0</v>
      </c>
      <c r="G329" s="33"/>
      <c r="H329" s="34" t="str">
        <f t="shared" si="2"/>
        <v/>
      </c>
      <c r="I329" s="35" t="str">
        <f t="array" ref="I329">iferror(index(DK!A:A,match($A329,DK!G:G,0)),"")</f>
        <v>SG</v>
      </c>
      <c r="J329" s="36">
        <f t="array" ref="J329">iferror(index(DK!C:C,match($A329,DK!G:G,0)),"")</f>
        <v>3000</v>
      </c>
      <c r="K329" s="28" t="str">
        <f t="array" ref="K329">iferror(if(or(H329=0,H329=""),"",(H329/index(DK!C:C,match(A329,DK!G:G,0))*1000)),"")</f>
        <v/>
      </c>
      <c r="L329" s="28" t="str">
        <f t="array" ref="L329">iferror(if(or(H329="",H329=0),"",((H329^sqrt(3))/index(DK!C:C,match(A329,DK!G:G,0)))*100),"")</f>
        <v/>
      </c>
      <c r="M329" s="34" t="str">
        <f t="shared" si="3"/>
        <v/>
      </c>
      <c r="N329" s="35" t="str">
        <f t="array" ref="N329">iferror(index(FD!B:B,match($A329,FD!Q:Q,0)),"")</f>
        <v>SF</v>
      </c>
      <c r="O329" s="36">
        <f t="array" ref="O329">iferror(index(FD!H:H,match($A329,FD!Q:Q,0)),"")</f>
        <v>3000</v>
      </c>
      <c r="P329" s="28" t="str">
        <f t="array" ref="P329">iferror(if(or(M329=0,M329=""),"",(M329/index(FD!H:H,match(A329,FD!Q:Q,0))*1000)),"")</f>
        <v/>
      </c>
      <c r="Q329" s="37" t="str">
        <f t="array" ref="Q329">iferror(if(or(M329="",M329=0),"",((M329^sqrt(3))/index(FD!H:H,match(A329,FD!Q:Q,0)))*100),"")</f>
        <v/>
      </c>
      <c r="R329" s="38" t="str">
        <f t="shared" si="4"/>
        <v/>
      </c>
      <c r="S329" s="39" t="str">
        <f t="array" ref="S329">if(R329="","", if(index(Index_of_Stuff!J:J,match(B329,Index_of_Stuff!F:F,0))&gt;0,(D329-index(Index_of_Stuff!J:J,match(B329,Index_of_Stuff!F:F,0)))*(R329/index(Index_of_Stuff!I:I,match(B329,Index_of_Stuff!F:F,0))),(D329/index(Index_of_Stuff!I:I,match(B329,Index_of_Stuff!F:F,0)))*R329))</f>
        <v/>
      </c>
      <c r="T329" s="40" t="str">
        <f t="array" ref="T329">if(or($F329=0,$F329=""),"", iferror(index(EPS!B:B,match($A329,EPS!$A:$A,0)),index(Ghosts!B:B,match($A329,Ghosts!$A:$A,0)))*($S329/(($F329/48)*$D329)/$E329))</f>
        <v/>
      </c>
      <c r="U329" s="40" t="str">
        <f t="array" ref="U329">if(or($F329=0,$F329=""),"", iferror(index(EPS!D:D,match($A329,EPS!$A:$A,0)),index(Ghosts!D:D,match($A329,Ghosts!$A:$A,0)))*($S329/(($F329/48)*$D329)/$E329))</f>
        <v/>
      </c>
      <c r="V329" s="40" t="str">
        <f t="array" ref="V329">if(or($F329=0,$F329=""),"", iferror(index(EPS!F:F,match($A329,EPS!$A:$A,0)),index(Ghosts!F:F,match($A329,Ghosts!$A:$A,0)))*($S329/(($F329/48)*$D329)/$E329))</f>
        <v/>
      </c>
      <c r="W329" s="40" t="str">
        <f t="array" ref="W329">if(or($F329=0,$F329=""),"", iferror(index(EPS!M:M,match($A329,EPS!$A:$A,0)),index(Ghosts!M:M,match($A329,Ghosts!$A:$A,0)))*($S329/(($F329/48)*$D329)/$E329))</f>
        <v/>
      </c>
      <c r="X329" s="39" t="str">
        <f t="shared" si="5"/>
        <v/>
      </c>
      <c r="Y329" s="41" t="str">
        <f t="array" ref="Y329">if(or(F329=0,F329=""),"",((iferror(index(EPS!H:H,match(A329,EPS!A:A,0)),index(Ghosts!H:H,match(A329,Ghosts!A:A,0)))*1.25)+(iferror(index(EPS!I:I,match(A329,EPS!A:A,0)),index(Ghosts!I:I,match(A329,Ghosts!A:A,0)))*1.25)+(iferror(index(EPS!J:J,match(A329,EPS!A:A,0)),index(Ghosts!J:J,match(A329,Ghosts!A:A,0)))*1.5)+(iferror(index(EPS!K:K,match(A329,EPS!A:A,0)),index(Ghosts!K:K,match(A329,Ghosts!A:A,0)))*2)+(iferror(index(EPS!L:L,match(A329,EPS!A:A,0)),index(Ghosts!L:L,match(A329,Ghosts!A:A,0)))*2))*D329*(F329/48))</f>
        <v/>
      </c>
      <c r="Z329" s="41" t="str">
        <f t="shared" si="6"/>
        <v/>
      </c>
      <c r="AA329" s="41" t="str">
        <f t="array" ref="AA329">if(or(F329=0,F329=""),"",((iferror(index(EPS!H:H,match(A329,EPS!A:A,0)),index(Ghosts!H:H,match(A329,Ghosts!A:A,0)))*1.2)+(iferror(index(EPS!I:I,match(A329,EPS!A:A,0)),index(Ghosts!I:I,match(A329,Ghosts!A:A,0)))*1.2)+(iferror(index(EPS!J:J,match(A329,EPS!A:A,0)),index(Ghosts!J:J,match(A329,Ghosts!A:A,0)))*1.5)+(iferror(index(EPS!K:K,match(A329,EPS!A:A,0)),index(Ghosts!K:K,match(A329,Ghosts!A:A,0)))*3)+(iferror(index(EPS!L:L,match(A329,EPS!A:A,0)),index(Ghosts!L:L,match(A329,Ghosts!A:A,0)))*3))*D329*(F329/48))</f>
        <v/>
      </c>
      <c r="AB329" s="42">
        <f t="shared" ref="AB329:AF329" si="333">if(iferror(search(AB$1,$I329),0)&gt;0,1,0)</f>
        <v>0</v>
      </c>
      <c r="AC329" s="42">
        <f t="shared" si="333"/>
        <v>1</v>
      </c>
      <c r="AD329" s="42">
        <f t="shared" si="333"/>
        <v>0</v>
      </c>
      <c r="AE329" s="42">
        <f t="shared" si="333"/>
        <v>0</v>
      </c>
      <c r="AF329" s="42">
        <f t="shared" si="333"/>
        <v>0</v>
      </c>
      <c r="AG329" s="25"/>
      <c r="AH329" s="25"/>
      <c r="AI329" s="25"/>
      <c r="AJ329" s="25"/>
      <c r="AK329" s="25"/>
      <c r="AL329" s="25"/>
    </row>
    <row r="330">
      <c r="A330" s="26" t="s">
        <v>446</v>
      </c>
      <c r="B330" s="25" t="str">
        <f t="array" ref="B330">iferror(index(FD!R:R,match($A330,FD!Q:Q,0)),index(DK!H:H,match($A330,DK!G:G,0)))</f>
        <v>WAS</v>
      </c>
      <c r="C330" s="25" t="str">
        <f t="array" ref="C330">iferror(index(FD!S:S,match($A330,FD!Q:Q,0)),index(DK!I:I,match($A330,DK!G:G,0)))</f>
        <v>DAL</v>
      </c>
      <c r="D330" s="28">
        <f t="array" ref="D330">((index(Pace!$B$2:$B$31,match($B330,Pace!$A$2:$A$31,0))*index(Pace!$B$2:$B$31,match($C330,Pace!$A$2:$A$31,0)))/Pace!$B$32)*1.025</f>
        <v>97.46930762</v>
      </c>
      <c r="E330" s="29">
        <f t="array" ref="E330">if(iferror(match($A330,Ghosts!A:A,0),0)&gt;0,0.18,((index(EPS!P:P,match($A330,EPS!A:A,0))*index(EPS!O:O,match($A330,EPS!A:A,0)))+(0.18*300))/(300+index(EPS!O:O,match($A330,EPS!A:A,0))))</f>
        <v>0.18</v>
      </c>
      <c r="F330" s="30">
        <v>0.0</v>
      </c>
      <c r="G330" s="33"/>
      <c r="H330" s="34" t="str">
        <f t="shared" si="2"/>
        <v/>
      </c>
      <c r="I330" s="35" t="str">
        <f t="array" ref="I330">iferror(index(DK!A:A,match($A330,DK!G:G,0)),"")</f>
        <v>PF</v>
      </c>
      <c r="J330" s="36">
        <f t="array" ref="J330">iferror(index(DK!C:C,match($A330,DK!G:G,0)),"")</f>
        <v>3000</v>
      </c>
      <c r="K330" s="28" t="str">
        <f t="array" ref="K330">iferror(if(or(H330=0,H330=""),"",(H330/index(DK!C:C,match(A330,DK!G:G,0))*1000)),"")</f>
        <v/>
      </c>
      <c r="L330" s="28" t="str">
        <f t="array" ref="L330">iferror(if(or(H330="",H330=0),"",((H330^sqrt(3))/index(DK!C:C,match(A330,DK!G:G,0)))*100),"")</f>
        <v/>
      </c>
      <c r="M330" s="34" t="str">
        <f t="shared" si="3"/>
        <v/>
      </c>
      <c r="N330" s="35" t="str">
        <f t="array" ref="N330">iferror(index(FD!B:B,match($A330,FD!Q:Q,0)),"")</f>
        <v>PF</v>
      </c>
      <c r="O330" s="36">
        <f t="array" ref="O330">iferror(index(FD!H:H,match($A330,FD!Q:Q,0)),"")</f>
        <v>3000</v>
      </c>
      <c r="P330" s="28" t="str">
        <f t="array" ref="P330">iferror(if(or(M330=0,M330=""),"",(M330/index(FD!H:H,match(A330,FD!Q:Q,0))*1000)),"")</f>
        <v/>
      </c>
      <c r="Q330" s="37" t="str">
        <f t="array" ref="Q330">iferror(if(or(M330="",M330=0),"",((M330^sqrt(3))/index(FD!H:H,match(A330,FD!Q:Q,0)))*100),"")</f>
        <v/>
      </c>
      <c r="R330" s="38" t="str">
        <f t="shared" si="4"/>
        <v/>
      </c>
      <c r="S330" s="39" t="str">
        <f t="array" ref="S330">if(R330="","", if(index(Index_of_Stuff!J:J,match(B330,Index_of_Stuff!F:F,0))&gt;0,(D330-index(Index_of_Stuff!J:J,match(B330,Index_of_Stuff!F:F,0)))*(R330/index(Index_of_Stuff!I:I,match(B330,Index_of_Stuff!F:F,0))),(D330/index(Index_of_Stuff!I:I,match(B330,Index_of_Stuff!F:F,0)))*R330))</f>
        <v/>
      </c>
      <c r="T330" s="40" t="str">
        <f t="array" ref="T330">if(or($F330=0,$F330=""),"", iferror(index(EPS!B:B,match($A330,EPS!$A:$A,0)),index(Ghosts!B:B,match($A330,Ghosts!$A:$A,0)))*($S330/(($F330/48)*$D330)/$E330))</f>
        <v/>
      </c>
      <c r="U330" s="40" t="str">
        <f t="array" ref="U330">if(or($F330=0,$F330=""),"", iferror(index(EPS!D:D,match($A330,EPS!$A:$A,0)),index(Ghosts!D:D,match($A330,Ghosts!$A:$A,0)))*($S330/(($F330/48)*$D330)/$E330))</f>
        <v/>
      </c>
      <c r="V330" s="40" t="str">
        <f t="array" ref="V330">if(or($F330=0,$F330=""),"", iferror(index(EPS!F:F,match($A330,EPS!$A:$A,0)),index(Ghosts!F:F,match($A330,Ghosts!$A:$A,0)))*($S330/(($F330/48)*$D330)/$E330))</f>
        <v/>
      </c>
      <c r="W330" s="40" t="str">
        <f t="array" ref="W330">if(or($F330=0,$F330=""),"", iferror(index(EPS!M:M,match($A330,EPS!$A:$A,0)),index(Ghosts!M:M,match($A330,Ghosts!$A:$A,0)))*($S330/(($F330/48)*$D330)/$E330))</f>
        <v/>
      </c>
      <c r="X330" s="39" t="str">
        <f t="shared" si="5"/>
        <v/>
      </c>
      <c r="Y330" s="41" t="str">
        <f t="array" ref="Y330">if(or(F330=0,F330=""),"",((iferror(index(EPS!H:H,match(A330,EPS!A:A,0)),index(Ghosts!H:H,match(A330,Ghosts!A:A,0)))*1.25)+(iferror(index(EPS!I:I,match(A330,EPS!A:A,0)),index(Ghosts!I:I,match(A330,Ghosts!A:A,0)))*1.25)+(iferror(index(EPS!J:J,match(A330,EPS!A:A,0)),index(Ghosts!J:J,match(A330,Ghosts!A:A,0)))*1.5)+(iferror(index(EPS!K:K,match(A330,EPS!A:A,0)),index(Ghosts!K:K,match(A330,Ghosts!A:A,0)))*2)+(iferror(index(EPS!L:L,match(A330,EPS!A:A,0)),index(Ghosts!L:L,match(A330,Ghosts!A:A,0)))*2))*D330*(F330/48))</f>
        <v/>
      </c>
      <c r="Z330" s="41" t="str">
        <f t="shared" si="6"/>
        <v/>
      </c>
      <c r="AA330" s="41" t="str">
        <f t="array" ref="AA330">if(or(F330=0,F330=""),"",((iferror(index(EPS!H:H,match(A330,EPS!A:A,0)),index(Ghosts!H:H,match(A330,Ghosts!A:A,0)))*1.2)+(iferror(index(EPS!I:I,match(A330,EPS!A:A,0)),index(Ghosts!I:I,match(A330,Ghosts!A:A,0)))*1.2)+(iferror(index(EPS!J:J,match(A330,EPS!A:A,0)),index(Ghosts!J:J,match(A330,Ghosts!A:A,0)))*1.5)+(iferror(index(EPS!K:K,match(A330,EPS!A:A,0)),index(Ghosts!K:K,match(A330,Ghosts!A:A,0)))*3)+(iferror(index(EPS!L:L,match(A330,EPS!A:A,0)),index(Ghosts!L:L,match(A330,Ghosts!A:A,0)))*3))*D330*(F330/48))</f>
        <v/>
      </c>
      <c r="AB330" s="42">
        <f t="shared" ref="AB330:AF330" si="334">if(iferror(search(AB$1,$I330),0)&gt;0,1,0)</f>
        <v>0</v>
      </c>
      <c r="AC330" s="42">
        <f t="shared" si="334"/>
        <v>0</v>
      </c>
      <c r="AD330" s="42">
        <f t="shared" si="334"/>
        <v>0</v>
      </c>
      <c r="AE330" s="42">
        <f t="shared" si="334"/>
        <v>1</v>
      </c>
      <c r="AF330" s="42">
        <f t="shared" si="334"/>
        <v>0</v>
      </c>
      <c r="AG330" s="25"/>
      <c r="AH330" s="25"/>
      <c r="AI330" s="25"/>
      <c r="AJ330" s="25"/>
      <c r="AK330" s="25"/>
      <c r="AL330" s="25"/>
    </row>
    <row r="331">
      <c r="A331" s="26" t="s">
        <v>447</v>
      </c>
      <c r="B331" s="25" t="str">
        <f t="array" ref="B331">iferror(index(FD!R:R,match($A331,FD!Q:Q,0)),index(DK!H:H,match($A331,DK!G:G,0)))</f>
        <v>WAS</v>
      </c>
      <c r="C331" s="25" t="str">
        <f t="array" ref="C331">iferror(index(FD!S:S,match($A331,FD!Q:Q,0)),index(DK!I:I,match($A331,DK!G:G,0)))</f>
        <v>DAL</v>
      </c>
      <c r="D331" s="28">
        <f t="array" ref="D331">((index(Pace!$B$2:$B$31,match($B331,Pace!$A$2:$A$31,0))*index(Pace!$B$2:$B$31,match($C331,Pace!$A$2:$A$31,0)))/Pace!$B$32)*1.025</f>
        <v>97.46930762</v>
      </c>
      <c r="E331" s="29">
        <f t="array" ref="E331">if(iferror(match($A331,Ghosts!A:A,0),0)&gt;0,0.18,((index(EPS!P:P,match($A331,EPS!A:A,0))*index(EPS!O:O,match($A331,EPS!A:A,0)))+(0.18*300))/(300+index(EPS!O:O,match($A331,EPS!A:A,0))))</f>
        <v>0.1679668508</v>
      </c>
      <c r="F331" s="30">
        <v>0.0</v>
      </c>
      <c r="G331" s="33"/>
      <c r="H331" s="34" t="str">
        <f t="shared" si="2"/>
        <v/>
      </c>
      <c r="I331" s="35" t="str">
        <f t="array" ref="I331">iferror(index(DK!A:A,match($A331,DK!G:G,0)),"")</f>
        <v>SG</v>
      </c>
      <c r="J331" s="36">
        <f t="array" ref="J331">iferror(index(DK!C:C,match($A331,DK!G:G,0)),"")</f>
        <v>3000</v>
      </c>
      <c r="K331" s="28" t="str">
        <f t="array" ref="K331">iferror(if(or(H331=0,H331=""),"",(H331/index(DK!C:C,match(A331,DK!G:G,0))*1000)),"")</f>
        <v/>
      </c>
      <c r="L331" s="28" t="str">
        <f t="array" ref="L331">iferror(if(or(H331="",H331=0),"",((H331^sqrt(3))/index(DK!C:C,match(A331,DK!G:G,0)))*100),"")</f>
        <v/>
      </c>
      <c r="M331" s="34" t="str">
        <f t="shared" si="3"/>
        <v/>
      </c>
      <c r="N331" s="35" t="str">
        <f t="array" ref="N331">iferror(index(FD!B:B,match($A331,FD!Q:Q,0)),"")</f>
        <v/>
      </c>
      <c r="O331" s="36" t="str">
        <f t="array" ref="O331">iferror(index(FD!H:H,match($A331,FD!Q:Q,0)),"")</f>
        <v/>
      </c>
      <c r="P331" s="28" t="str">
        <f t="array" ref="P331">iferror(if(or(M331=0,M331=""),"",(M331/index(FD!H:H,match(A331,FD!Q:Q,0))*1000)),"")</f>
        <v/>
      </c>
      <c r="Q331" s="37" t="str">
        <f t="array" ref="Q331">iferror(if(or(M331="",M331=0),"",((M331^sqrt(3))/index(FD!H:H,match(A331,FD!Q:Q,0)))*100),"")</f>
        <v/>
      </c>
      <c r="R331" s="38" t="str">
        <f t="shared" si="4"/>
        <v/>
      </c>
      <c r="S331" s="39" t="str">
        <f t="array" ref="S331">if(R331="","", if(index(Index_of_Stuff!J:J,match(B331,Index_of_Stuff!F:F,0))&gt;0,(D331-index(Index_of_Stuff!J:J,match(B331,Index_of_Stuff!F:F,0)))*(R331/index(Index_of_Stuff!I:I,match(B331,Index_of_Stuff!F:F,0))),(D331/index(Index_of_Stuff!I:I,match(B331,Index_of_Stuff!F:F,0)))*R331))</f>
        <v/>
      </c>
      <c r="T331" s="40" t="str">
        <f t="array" ref="T331">if(or($F331=0,$F331=""),"", iferror(index(EPS!B:B,match($A331,EPS!$A:$A,0)),index(Ghosts!B:B,match($A331,Ghosts!$A:$A,0)))*($S331/(($F331/48)*$D331)/$E331))</f>
        <v/>
      </c>
      <c r="U331" s="40" t="str">
        <f t="array" ref="U331">if(or($F331=0,$F331=""),"", iferror(index(EPS!D:D,match($A331,EPS!$A:$A,0)),index(Ghosts!D:D,match($A331,Ghosts!$A:$A,0)))*($S331/(($F331/48)*$D331)/$E331))</f>
        <v/>
      </c>
      <c r="V331" s="40" t="str">
        <f t="array" ref="V331">if(or($F331=0,$F331=""),"", iferror(index(EPS!F:F,match($A331,EPS!$A:$A,0)),index(Ghosts!F:F,match($A331,Ghosts!$A:$A,0)))*($S331/(($F331/48)*$D331)/$E331))</f>
        <v/>
      </c>
      <c r="W331" s="40" t="str">
        <f t="array" ref="W331">if(or($F331=0,$F331=""),"", iferror(index(EPS!M:M,match($A331,EPS!$A:$A,0)),index(Ghosts!M:M,match($A331,Ghosts!$A:$A,0)))*($S331/(($F331/48)*$D331)/$E331))</f>
        <v/>
      </c>
      <c r="X331" s="39" t="str">
        <f t="shared" si="5"/>
        <v/>
      </c>
      <c r="Y331" s="41" t="str">
        <f t="array" ref="Y331">if(or(F331=0,F331=""),"",((iferror(index(EPS!H:H,match(A331,EPS!A:A,0)),index(Ghosts!H:H,match(A331,Ghosts!A:A,0)))*1.25)+(iferror(index(EPS!I:I,match(A331,EPS!A:A,0)),index(Ghosts!I:I,match(A331,Ghosts!A:A,0)))*1.25)+(iferror(index(EPS!J:J,match(A331,EPS!A:A,0)),index(Ghosts!J:J,match(A331,Ghosts!A:A,0)))*1.5)+(iferror(index(EPS!K:K,match(A331,EPS!A:A,0)),index(Ghosts!K:K,match(A331,Ghosts!A:A,0)))*2)+(iferror(index(EPS!L:L,match(A331,EPS!A:A,0)),index(Ghosts!L:L,match(A331,Ghosts!A:A,0)))*2))*D331*(F331/48))</f>
        <v/>
      </c>
      <c r="Z331" s="41" t="str">
        <f t="shared" si="6"/>
        <v/>
      </c>
      <c r="AA331" s="41" t="str">
        <f t="array" ref="AA331">if(or(F331=0,F331=""),"",((iferror(index(EPS!H:H,match(A331,EPS!A:A,0)),index(Ghosts!H:H,match(A331,Ghosts!A:A,0)))*1.2)+(iferror(index(EPS!I:I,match(A331,EPS!A:A,0)),index(Ghosts!I:I,match(A331,Ghosts!A:A,0)))*1.2)+(iferror(index(EPS!J:J,match(A331,EPS!A:A,0)),index(Ghosts!J:J,match(A331,Ghosts!A:A,0)))*1.5)+(iferror(index(EPS!K:K,match(A331,EPS!A:A,0)),index(Ghosts!K:K,match(A331,Ghosts!A:A,0)))*3)+(iferror(index(EPS!L:L,match(A331,EPS!A:A,0)),index(Ghosts!L:L,match(A331,Ghosts!A:A,0)))*3))*D331*(F331/48))</f>
        <v/>
      </c>
      <c r="AB331" s="42">
        <f t="shared" ref="AB331:AF331" si="335">if(iferror(search(AB$1,$I331),0)&gt;0,1,0)</f>
        <v>0</v>
      </c>
      <c r="AC331" s="42">
        <f t="shared" si="335"/>
        <v>1</v>
      </c>
      <c r="AD331" s="42">
        <f t="shared" si="335"/>
        <v>0</v>
      </c>
      <c r="AE331" s="42">
        <f t="shared" si="335"/>
        <v>0</v>
      </c>
      <c r="AF331" s="42">
        <f t="shared" si="335"/>
        <v>0</v>
      </c>
      <c r="AG331" s="25"/>
      <c r="AH331" s="25"/>
      <c r="AI331" s="25"/>
      <c r="AJ331" s="25"/>
      <c r="AK331" s="25"/>
      <c r="AL331" s="25"/>
    </row>
    <row r="332">
      <c r="A332" s="26" t="s">
        <v>448</v>
      </c>
      <c r="B332" s="25" t="str">
        <f t="array" ref="B332">iferror(index(FD!R:R,match($A332,FD!Q:Q,0)),index(DK!H:H,match($A332,DK!G:G,0)))</f>
        <v>WAS</v>
      </c>
      <c r="C332" s="25" t="str">
        <f t="array" ref="C332">iferror(index(FD!S:S,match($A332,FD!Q:Q,0)),index(DK!I:I,match($A332,DK!G:G,0)))</f>
        <v>DAL</v>
      </c>
      <c r="D332" s="28">
        <f t="array" ref="D332">((index(Pace!$B$2:$B$31,match($B332,Pace!$A$2:$A$31,0))*index(Pace!$B$2:$B$31,match($C332,Pace!$A$2:$A$31,0)))/Pace!$B$32)*1.025</f>
        <v>97.46930762</v>
      </c>
      <c r="E332" s="29">
        <f t="array" ref="E332">if(iferror(match($A332,Ghosts!A:A,0),0)&gt;0,0.18,((index(EPS!P:P,match($A332,EPS!A:A,0))*index(EPS!O:O,match($A332,EPS!A:A,0)))+(0.18*300))/(300+index(EPS!O:O,match($A332,EPS!A:A,0))))</f>
        <v>0.1283606138</v>
      </c>
      <c r="F332" s="30">
        <v>0.0</v>
      </c>
      <c r="G332" s="33"/>
      <c r="H332" s="34" t="str">
        <f t="shared" si="2"/>
        <v/>
      </c>
      <c r="I332" s="35" t="str">
        <f t="array" ref="I332">iferror(index(DK!A:A,match($A332,DK!G:G,0)),"")</f>
        <v>PG/SG</v>
      </c>
      <c r="J332" s="36">
        <f t="array" ref="J332">iferror(index(DK!C:C,match($A332,DK!G:G,0)),"")</f>
        <v>3500</v>
      </c>
      <c r="K332" s="28" t="str">
        <f t="array" ref="K332">iferror(if(or(H332=0,H332=""),"",(H332/index(DK!C:C,match(A332,DK!G:G,0))*1000)),"")</f>
        <v/>
      </c>
      <c r="L332" s="28" t="str">
        <f t="array" ref="L332">iferror(if(or(H332="",H332=0),"",((H332^sqrt(3))/index(DK!C:C,match(A332,DK!G:G,0)))*100),"")</f>
        <v/>
      </c>
      <c r="M332" s="34" t="str">
        <f t="shared" si="3"/>
        <v/>
      </c>
      <c r="N332" s="35" t="str">
        <f t="array" ref="N332">iferror(index(FD!B:B,match($A332,FD!Q:Q,0)),"")</f>
        <v>PG</v>
      </c>
      <c r="O332" s="36">
        <f t="array" ref="O332">iferror(index(FD!H:H,match($A332,FD!Q:Q,0)),"")</f>
        <v>3000</v>
      </c>
      <c r="P332" s="28" t="str">
        <f t="array" ref="P332">iferror(if(or(M332=0,M332=""),"",(M332/index(FD!H:H,match(A332,FD!Q:Q,0))*1000)),"")</f>
        <v/>
      </c>
      <c r="Q332" s="37" t="str">
        <f t="array" ref="Q332">iferror(if(or(M332="",M332=0),"",((M332^sqrt(3))/index(FD!H:H,match(A332,FD!Q:Q,0)))*100),"")</f>
        <v/>
      </c>
      <c r="R332" s="38" t="str">
        <f t="shared" si="4"/>
        <v/>
      </c>
      <c r="S332" s="39" t="str">
        <f t="array" ref="S332">if(R332="","", if(index(Index_of_Stuff!J:J,match(B332,Index_of_Stuff!F:F,0))&gt;0,(D332-index(Index_of_Stuff!J:J,match(B332,Index_of_Stuff!F:F,0)))*(R332/index(Index_of_Stuff!I:I,match(B332,Index_of_Stuff!F:F,0))),(D332/index(Index_of_Stuff!I:I,match(B332,Index_of_Stuff!F:F,0)))*R332))</f>
        <v/>
      </c>
      <c r="T332" s="40" t="str">
        <f t="array" ref="T332">if(or($F332=0,$F332=""),"", iferror(index(EPS!B:B,match($A332,EPS!$A:$A,0)),index(Ghosts!B:B,match($A332,Ghosts!$A:$A,0)))*($S332/(($F332/48)*$D332)/$E332))</f>
        <v/>
      </c>
      <c r="U332" s="40" t="str">
        <f t="array" ref="U332">if(or($F332=0,$F332=""),"", iferror(index(EPS!D:D,match($A332,EPS!$A:$A,0)),index(Ghosts!D:D,match($A332,Ghosts!$A:$A,0)))*($S332/(($F332/48)*$D332)/$E332))</f>
        <v/>
      </c>
      <c r="V332" s="40" t="str">
        <f t="array" ref="V332">if(or($F332=0,$F332=""),"", iferror(index(EPS!F:F,match($A332,EPS!$A:$A,0)),index(Ghosts!F:F,match($A332,Ghosts!$A:$A,0)))*($S332/(($F332/48)*$D332)/$E332))</f>
        <v/>
      </c>
      <c r="W332" s="40" t="str">
        <f t="array" ref="W332">if(or($F332=0,$F332=""),"", iferror(index(EPS!M:M,match($A332,EPS!$A:$A,0)),index(Ghosts!M:M,match($A332,Ghosts!$A:$A,0)))*($S332/(($F332/48)*$D332)/$E332))</f>
        <v/>
      </c>
      <c r="X332" s="39" t="str">
        <f t="shared" si="5"/>
        <v/>
      </c>
      <c r="Y332" s="41" t="str">
        <f t="array" ref="Y332">if(or(F332=0,F332=""),"",((iferror(index(EPS!H:H,match(A332,EPS!A:A,0)),index(Ghosts!H:H,match(A332,Ghosts!A:A,0)))*1.25)+(iferror(index(EPS!I:I,match(A332,EPS!A:A,0)),index(Ghosts!I:I,match(A332,Ghosts!A:A,0)))*1.25)+(iferror(index(EPS!J:J,match(A332,EPS!A:A,0)),index(Ghosts!J:J,match(A332,Ghosts!A:A,0)))*1.5)+(iferror(index(EPS!K:K,match(A332,EPS!A:A,0)),index(Ghosts!K:K,match(A332,Ghosts!A:A,0)))*2)+(iferror(index(EPS!L:L,match(A332,EPS!A:A,0)),index(Ghosts!L:L,match(A332,Ghosts!A:A,0)))*2))*D332*(F332/48))</f>
        <v/>
      </c>
      <c r="Z332" s="41" t="str">
        <f t="shared" si="6"/>
        <v/>
      </c>
      <c r="AA332" s="41" t="str">
        <f t="array" ref="AA332">if(or(F332=0,F332=""),"",((iferror(index(EPS!H:H,match(A332,EPS!A:A,0)),index(Ghosts!H:H,match(A332,Ghosts!A:A,0)))*1.2)+(iferror(index(EPS!I:I,match(A332,EPS!A:A,0)),index(Ghosts!I:I,match(A332,Ghosts!A:A,0)))*1.2)+(iferror(index(EPS!J:J,match(A332,EPS!A:A,0)),index(Ghosts!J:J,match(A332,Ghosts!A:A,0)))*1.5)+(iferror(index(EPS!K:K,match(A332,EPS!A:A,0)),index(Ghosts!K:K,match(A332,Ghosts!A:A,0)))*3)+(iferror(index(EPS!L:L,match(A332,EPS!A:A,0)),index(Ghosts!L:L,match(A332,Ghosts!A:A,0)))*3))*D332*(F332/48))</f>
        <v/>
      </c>
      <c r="AB332" s="42">
        <f t="shared" ref="AB332:AF332" si="336">if(iferror(search(AB$1,$I332),0)&gt;0,1,0)</f>
        <v>1</v>
      </c>
      <c r="AC332" s="42">
        <f t="shared" si="336"/>
        <v>1</v>
      </c>
      <c r="AD332" s="42">
        <f t="shared" si="336"/>
        <v>0</v>
      </c>
      <c r="AE332" s="42">
        <f t="shared" si="336"/>
        <v>0</v>
      </c>
      <c r="AF332" s="42">
        <f t="shared" si="336"/>
        <v>0</v>
      </c>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2"/>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35</v>
      </c>
      <c r="B2" s="25" t="s">
        <v>36</v>
      </c>
      <c r="C2" s="25" t="s">
        <v>37</v>
      </c>
      <c r="D2" s="28">
        <v>98.94361833952912</v>
      </c>
      <c r="E2" s="29">
        <v>0.28193131217432493</v>
      </c>
      <c r="F2" s="30">
        <v>34.0</v>
      </c>
      <c r="G2" s="32"/>
      <c r="H2" s="34">
        <v>37.51564321950697</v>
      </c>
      <c r="I2" s="35" t="s">
        <v>27</v>
      </c>
      <c r="J2" s="36">
        <v>7100.0</v>
      </c>
      <c r="K2" s="28">
        <v>5.283893411198164</v>
      </c>
      <c r="L2" s="28">
        <v>7.505117652595404</v>
      </c>
      <c r="M2" s="34">
        <v>35.996243167645076</v>
      </c>
      <c r="N2" s="35" t="s">
        <v>27</v>
      </c>
      <c r="O2" s="36">
        <v>7800.0</v>
      </c>
      <c r="P2" s="28">
        <v>4.614902970210907</v>
      </c>
      <c r="Q2" s="37">
        <v>6.359484270301271</v>
      </c>
      <c r="R2" s="38">
        <v>21.271242843885858</v>
      </c>
      <c r="S2" s="39">
        <v>21.81620594454157</v>
      </c>
      <c r="T2" s="40">
        <v>0.09340729749820123</v>
      </c>
      <c r="U2" s="40">
        <v>0.02175087187605868</v>
      </c>
      <c r="V2" s="40">
        <v>0.04802857495474886</v>
      </c>
      <c r="W2" s="40">
        <v>0.053217869260204484</v>
      </c>
      <c r="X2" s="39">
        <v>19.929548788615808</v>
      </c>
      <c r="Y2" s="41">
        <v>17.586094430891162</v>
      </c>
      <c r="Z2" s="41">
        <v>17.302454316189067</v>
      </c>
      <c r="AA2" s="41">
        <v>18.69378885145601</v>
      </c>
      <c r="AB2" s="42">
        <v>1.0</v>
      </c>
      <c r="AC2" s="42">
        <v>0.0</v>
      </c>
      <c r="AD2" s="42">
        <v>0.0</v>
      </c>
      <c r="AE2" s="42">
        <v>0.0</v>
      </c>
      <c r="AF2" s="42">
        <v>0.0</v>
      </c>
      <c r="AG2" s="25"/>
      <c r="AH2" s="43">
        <v>43045.0</v>
      </c>
      <c r="AI2" s="45">
        <v>0.7430555555555556</v>
      </c>
      <c r="AJ2" s="24"/>
      <c r="AK2" s="46"/>
      <c r="AL2" s="46"/>
    </row>
    <row r="3">
      <c r="A3" s="26" t="s">
        <v>39</v>
      </c>
      <c r="B3" s="25" t="s">
        <v>36</v>
      </c>
      <c r="C3" s="25" t="s">
        <v>37</v>
      </c>
      <c r="D3" s="28">
        <v>98.94361833952912</v>
      </c>
      <c r="E3" s="29">
        <v>0.2177307110438729</v>
      </c>
      <c r="F3" s="30">
        <v>32.0</v>
      </c>
      <c r="G3" s="32"/>
      <c r="H3" s="34">
        <v>26.567344062144652</v>
      </c>
      <c r="I3" s="35" t="s">
        <v>40</v>
      </c>
      <c r="J3" s="36">
        <v>5500.0</v>
      </c>
      <c r="K3" s="28">
        <v>4.830426193117209</v>
      </c>
      <c r="L3" s="28">
        <v>5.329428706893107</v>
      </c>
      <c r="M3" s="34">
        <v>26.575030928339988</v>
      </c>
      <c r="N3" s="35" t="s">
        <v>28</v>
      </c>
      <c r="O3" s="36">
        <v>5600.0</v>
      </c>
      <c r="P3" s="28">
        <v>4.745541237203569</v>
      </c>
      <c r="Q3" s="37">
        <v>5.236883728692766</v>
      </c>
      <c r="R3" s="38">
        <v>14.593065611961954</v>
      </c>
      <c r="S3" s="39">
        <v>14.96693573992455</v>
      </c>
      <c r="T3" s="40">
        <v>0.04887530905579275</v>
      </c>
      <c r="U3" s="40">
        <v>0.02198867848778736</v>
      </c>
      <c r="V3" s="40">
        <v>0.0339730293223634</v>
      </c>
      <c r="W3" s="40">
        <v>0.030638253437959635</v>
      </c>
      <c r="X3" s="39">
        <v>12.754814941946387</v>
      </c>
      <c r="Y3" s="41">
        <v>13.812529120198265</v>
      </c>
      <c r="Z3" s="41">
        <v>11.019115252999221</v>
      </c>
      <c r="AA3" s="41">
        <v>15.555915675340767</v>
      </c>
      <c r="AB3" s="42">
        <v>0.0</v>
      </c>
      <c r="AC3" s="42">
        <v>1.0</v>
      </c>
      <c r="AD3" s="42">
        <v>1.0</v>
      </c>
      <c r="AE3" s="42">
        <v>0.0</v>
      </c>
      <c r="AF3" s="42">
        <v>0.0</v>
      </c>
      <c r="AG3" s="25"/>
      <c r="AH3" s="25"/>
      <c r="AI3" s="25"/>
      <c r="AJ3" s="25"/>
      <c r="AK3" s="49"/>
    </row>
    <row r="4">
      <c r="A4" s="26" t="s">
        <v>41</v>
      </c>
      <c r="B4" s="25" t="s">
        <v>36</v>
      </c>
      <c r="C4" s="25" t="s">
        <v>37</v>
      </c>
      <c r="D4" s="28">
        <v>98.94361833952912</v>
      </c>
      <c r="E4" s="29">
        <v>0.1827279322853688</v>
      </c>
      <c r="F4" s="30">
        <v>32.0</v>
      </c>
      <c r="G4" s="32"/>
      <c r="H4" s="34">
        <v>26.82120372778852</v>
      </c>
      <c r="I4" s="35" t="s">
        <v>40</v>
      </c>
      <c r="J4" s="36">
        <v>5600.0</v>
      </c>
      <c r="K4" s="28">
        <v>4.789500665676522</v>
      </c>
      <c r="L4" s="28">
        <v>5.321191705136796</v>
      </c>
      <c r="M4" s="34">
        <v>26.784511036382757</v>
      </c>
      <c r="N4" s="35" t="s">
        <v>29</v>
      </c>
      <c r="O4" s="36">
        <v>5900.0</v>
      </c>
      <c r="P4" s="28">
        <v>4.539747633285213</v>
      </c>
      <c r="Q4" s="37">
        <v>5.038661034657032</v>
      </c>
      <c r="R4" s="38">
        <v>11.867259026600276</v>
      </c>
      <c r="S4" s="39">
        <v>12.17129477678586</v>
      </c>
      <c r="T4" s="40">
        <v>0.0542262531620772</v>
      </c>
      <c r="U4" s="40">
        <v>0.019792077504221847</v>
      </c>
      <c r="V4" s="40">
        <v>0.030798896116263588</v>
      </c>
      <c r="W4" s="40">
        <v>0.03302045583612523</v>
      </c>
      <c r="X4" s="39">
        <v>12.665670064013224</v>
      </c>
      <c r="Y4" s="41">
        <v>14.155533663775298</v>
      </c>
      <c r="Z4" s="41">
        <v>10.923849016556236</v>
      </c>
      <c r="AA4" s="41">
        <v>15.86066201982652</v>
      </c>
      <c r="AB4" s="42">
        <v>0.0</v>
      </c>
      <c r="AC4" s="42">
        <v>1.0</v>
      </c>
      <c r="AD4" s="42">
        <v>1.0</v>
      </c>
      <c r="AE4" s="42">
        <v>0.0</v>
      </c>
      <c r="AF4" s="42">
        <v>0.0</v>
      </c>
      <c r="AG4" s="25"/>
      <c r="AH4" s="46"/>
      <c r="AI4" s="46"/>
      <c r="AJ4" s="46"/>
      <c r="AK4" s="49"/>
    </row>
    <row r="5">
      <c r="A5" s="26" t="s">
        <v>42</v>
      </c>
      <c r="B5" s="25" t="s">
        <v>36</v>
      </c>
      <c r="C5" s="25" t="s">
        <v>37</v>
      </c>
      <c r="D5" s="28">
        <v>98.94361833952912</v>
      </c>
      <c r="E5" s="29">
        <v>0.1345575735561206</v>
      </c>
      <c r="F5" s="30">
        <v>31.0</v>
      </c>
      <c r="G5" s="32"/>
      <c r="H5" s="34">
        <v>19.254692692042227</v>
      </c>
      <c r="I5" s="35" t="s">
        <v>44</v>
      </c>
      <c r="J5" s="36">
        <v>3400.0</v>
      </c>
      <c r="K5" s="28">
        <v>5.663144909424185</v>
      </c>
      <c r="L5" s="28">
        <v>4.9363247562593076</v>
      </c>
      <c r="M5" s="34">
        <v>18.480966402206192</v>
      </c>
      <c r="N5" s="35" t="s">
        <v>30</v>
      </c>
      <c r="O5" s="36">
        <v>3800.0</v>
      </c>
      <c r="P5" s="28">
        <v>4.863412211106892</v>
      </c>
      <c r="Q5" s="37">
        <v>4.113844806200453</v>
      </c>
      <c r="R5" s="38">
        <v>8.106571836864276</v>
      </c>
      <c r="S5" s="39">
        <v>8.314259866958656</v>
      </c>
      <c r="T5" s="40">
        <v>0.02523758008316134</v>
      </c>
      <c r="U5" s="40">
        <v>0.030169061248836546</v>
      </c>
      <c r="V5" s="40">
        <v>0.012377050768753456</v>
      </c>
      <c r="W5" s="40">
        <v>0.013247312150931433</v>
      </c>
      <c r="X5" s="39">
        <v>10.340491077265275</v>
      </c>
      <c r="Y5" s="41">
        <v>8.914201614776951</v>
      </c>
      <c r="Z5" s="41">
        <v>8.953314353724162</v>
      </c>
      <c r="AA5" s="41">
        <v>9.527652048482032</v>
      </c>
      <c r="AB5" s="42">
        <v>0.0</v>
      </c>
      <c r="AC5" s="42">
        <v>0.0</v>
      </c>
      <c r="AD5" s="42">
        <v>1.0</v>
      </c>
      <c r="AE5" s="42">
        <v>1.0</v>
      </c>
      <c r="AF5" s="42">
        <v>0.0</v>
      </c>
      <c r="AG5" s="25"/>
      <c r="AH5" s="25"/>
      <c r="AI5" s="25"/>
      <c r="AJ5" s="25"/>
      <c r="AK5" s="25"/>
      <c r="AL5" s="25"/>
    </row>
    <row r="6">
      <c r="A6" s="26" t="s">
        <v>43</v>
      </c>
      <c r="B6" s="25" t="s">
        <v>36</v>
      </c>
      <c r="C6" s="25" t="s">
        <v>37</v>
      </c>
      <c r="D6" s="28">
        <v>98.94361833952912</v>
      </c>
      <c r="E6" s="29">
        <v>0.21700275103163685</v>
      </c>
      <c r="F6" s="30">
        <v>24.0</v>
      </c>
      <c r="G6" s="33"/>
      <c r="H6" s="34">
        <v>27.733277844431438</v>
      </c>
      <c r="I6" s="35" t="s">
        <v>45</v>
      </c>
      <c r="J6" s="36">
        <v>5000.0</v>
      </c>
      <c r="K6" s="28">
        <v>5.546655568886287</v>
      </c>
      <c r="L6" s="28">
        <v>6.315116896460249</v>
      </c>
      <c r="M6" s="34">
        <v>28.280158564337356</v>
      </c>
      <c r="N6" s="35" t="s">
        <v>30</v>
      </c>
      <c r="O6" s="36">
        <v>5800.0</v>
      </c>
      <c r="P6" s="28">
        <v>4.8758894076443715</v>
      </c>
      <c r="Q6" s="37">
        <v>5.631347139814534</v>
      </c>
      <c r="R6" s="38">
        <v>10.901062086219245</v>
      </c>
      <c r="S6" s="39">
        <v>11.18034414973318</v>
      </c>
      <c r="T6" s="40">
        <v>0.09206284777919925</v>
      </c>
      <c r="U6" s="40">
        <v>0.004165739718515803</v>
      </c>
      <c r="V6" s="40">
        <v>0.05113445504478148</v>
      </c>
      <c r="W6" s="40">
        <v>0.031555478367757205</v>
      </c>
      <c r="X6" s="39">
        <v>11.579495355274062</v>
      </c>
      <c r="Y6" s="41">
        <v>16.153782489157376</v>
      </c>
      <c r="Z6" s="41">
        <v>10.695898713036241</v>
      </c>
      <c r="AA6" s="41">
        <v>17.584259851301116</v>
      </c>
      <c r="AB6" s="42">
        <v>0.0</v>
      </c>
      <c r="AC6" s="42">
        <v>0.0</v>
      </c>
      <c r="AD6" s="42">
        <v>0.0</v>
      </c>
      <c r="AE6" s="42">
        <v>1.0</v>
      </c>
      <c r="AF6" s="42">
        <v>1.0</v>
      </c>
      <c r="AG6" s="25"/>
      <c r="AH6" s="25"/>
      <c r="AI6" s="50" t="s">
        <v>46</v>
      </c>
      <c r="AJ6" s="51" t="s">
        <v>47</v>
      </c>
      <c r="AK6" s="25"/>
      <c r="AL6" s="25"/>
    </row>
    <row r="7">
      <c r="A7" s="26" t="s">
        <v>48</v>
      </c>
      <c r="B7" s="25" t="s">
        <v>36</v>
      </c>
      <c r="C7" s="25" t="s">
        <v>37</v>
      </c>
      <c r="D7" s="28">
        <v>98.94361833952912</v>
      </c>
      <c r="E7" s="29">
        <v>0.14520945945945943</v>
      </c>
      <c r="F7" s="30">
        <v>23.0</v>
      </c>
      <c r="G7" s="32"/>
      <c r="H7" s="34">
        <v>21.112381357413053</v>
      </c>
      <c r="I7" s="35" t="s">
        <v>31</v>
      </c>
      <c r="J7" s="36">
        <v>4000.0</v>
      </c>
      <c r="K7" s="28">
        <v>5.278095339353263</v>
      </c>
      <c r="L7" s="28">
        <v>4.921593880157242</v>
      </c>
      <c r="M7" s="34">
        <v>21.621328635610528</v>
      </c>
      <c r="N7" s="35" t="s">
        <v>31</v>
      </c>
      <c r="O7" s="36">
        <v>4800.0</v>
      </c>
      <c r="P7" s="28">
        <v>4.5044434657521935</v>
      </c>
      <c r="Q7" s="37">
        <v>4.274082130975413</v>
      </c>
      <c r="R7" s="38">
        <v>6.553202515308797</v>
      </c>
      <c r="S7" s="39">
        <v>6.721093671842418</v>
      </c>
      <c r="T7" s="40">
        <v>0.06033358442100398</v>
      </c>
      <c r="U7" s="40">
        <v>0.001073898751830168</v>
      </c>
      <c r="V7" s="40">
        <v>0.027042723114268773</v>
      </c>
      <c r="W7" s="40">
        <v>0.024016281177292844</v>
      </c>
      <c r="X7" s="39">
        <v>6.6118848909477475</v>
      </c>
      <c r="Y7" s="41">
        <v>14.500496466465306</v>
      </c>
      <c r="Z7" s="41">
        <v>6.017116106567777</v>
      </c>
      <c r="AA7" s="41">
        <v>15.604212529042751</v>
      </c>
      <c r="AB7" s="42">
        <v>0.0</v>
      </c>
      <c r="AC7" s="42">
        <v>0.0</v>
      </c>
      <c r="AD7" s="42">
        <v>0.0</v>
      </c>
      <c r="AE7" s="42">
        <v>0.0</v>
      </c>
      <c r="AF7" s="42">
        <v>1.0</v>
      </c>
      <c r="AG7" s="25"/>
      <c r="AH7" s="24">
        <v>0.8125</v>
      </c>
      <c r="AI7" s="24" t="s">
        <v>49</v>
      </c>
      <c r="AJ7" s="24" t="s">
        <v>50</v>
      </c>
      <c r="AK7" s="49"/>
    </row>
    <row r="8">
      <c r="A8" s="26" t="s">
        <v>51</v>
      </c>
      <c r="B8" s="25" t="s">
        <v>36</v>
      </c>
      <c r="C8" s="25" t="s">
        <v>37</v>
      </c>
      <c r="D8" s="28">
        <v>98.94361833952912</v>
      </c>
      <c r="E8" s="29">
        <v>0.19675375028848371</v>
      </c>
      <c r="F8" s="30">
        <v>23.0</v>
      </c>
      <c r="G8" s="32"/>
      <c r="H8" s="34">
        <v>15.329602575573709</v>
      </c>
      <c r="I8" s="35" t="s">
        <v>28</v>
      </c>
      <c r="J8" s="36">
        <v>3900.0</v>
      </c>
      <c r="K8" s="28">
        <v>3.930667327070182</v>
      </c>
      <c r="L8" s="28">
        <v>2.8995802864252354</v>
      </c>
      <c r="M8" s="34">
        <v>14.704384742601123</v>
      </c>
      <c r="N8" s="35" t="s">
        <v>28</v>
      </c>
      <c r="O8" s="36">
        <v>4300.0</v>
      </c>
      <c r="P8" s="28">
        <v>3.4196243587444473</v>
      </c>
      <c r="Q8" s="37">
        <v>2.4468582843617774</v>
      </c>
      <c r="R8" s="38">
        <v>9.300976789571736</v>
      </c>
      <c r="S8" s="39">
        <v>9.53926512972995</v>
      </c>
      <c r="T8" s="40">
        <v>0.039575688445338646</v>
      </c>
      <c r="U8" s="40">
        <v>0.026383792296892434</v>
      </c>
      <c r="V8" s="40">
        <v>0.032928608990695205</v>
      </c>
      <c r="W8" s="40">
        <v>0.01902087351636431</v>
      </c>
      <c r="X8" s="39">
        <v>9.240911195139487</v>
      </c>
      <c r="Y8" s="41">
        <v>6.088691380434223</v>
      </c>
      <c r="Z8" s="41">
        <v>8.16458260892702</v>
      </c>
      <c r="AA8" s="41">
        <v>6.539802133674103</v>
      </c>
      <c r="AB8" s="42">
        <v>0.0</v>
      </c>
      <c r="AC8" s="42">
        <v>1.0</v>
      </c>
      <c r="AD8" s="42">
        <v>0.0</v>
      </c>
      <c r="AE8" s="42">
        <v>0.0</v>
      </c>
      <c r="AF8" s="42">
        <v>0.0</v>
      </c>
      <c r="AG8" s="25"/>
      <c r="AH8" s="24">
        <v>0.875</v>
      </c>
      <c r="AI8" s="24" t="s">
        <v>52</v>
      </c>
      <c r="AJ8" s="24" t="s">
        <v>53</v>
      </c>
      <c r="AK8" s="49"/>
    </row>
    <row r="9">
      <c r="A9" s="26" t="s">
        <v>54</v>
      </c>
      <c r="B9" s="25" t="s">
        <v>36</v>
      </c>
      <c r="C9" s="25" t="s">
        <v>37</v>
      </c>
      <c r="D9" s="28">
        <v>98.94361833952912</v>
      </c>
      <c r="E9" s="29">
        <v>0.1627370753323486</v>
      </c>
      <c r="F9" s="30">
        <v>15.0</v>
      </c>
      <c r="G9" s="32"/>
      <c r="H9" s="34">
        <v>12.340074144932034</v>
      </c>
      <c r="I9" s="35" t="s">
        <v>27</v>
      </c>
      <c r="J9" s="36">
        <v>3500.0</v>
      </c>
      <c r="K9" s="28">
        <v>3.525735469980581</v>
      </c>
      <c r="L9" s="28">
        <v>2.2189615609549405</v>
      </c>
      <c r="M9" s="34">
        <v>12.309531340600735</v>
      </c>
      <c r="N9" s="35" t="s">
        <v>27</v>
      </c>
      <c r="O9" s="36">
        <v>3300.0</v>
      </c>
      <c r="P9" s="28">
        <v>3.730161012303253</v>
      </c>
      <c r="Q9" s="37">
        <v>2.343364047152018</v>
      </c>
      <c r="R9" s="38">
        <v>4.865859250668765</v>
      </c>
      <c r="S9" s="39">
        <v>4.990521159898058</v>
      </c>
      <c r="T9" s="40">
        <v>0.05692898975466791</v>
      </c>
      <c r="U9" s="40">
        <v>0.013290042904399826</v>
      </c>
      <c r="V9" s="40">
        <v>0.03649802827476967</v>
      </c>
      <c r="W9" s="40">
        <v>0.03679556654874877</v>
      </c>
      <c r="X9" s="39">
        <v>5.518375458632468</v>
      </c>
      <c r="Y9" s="41">
        <v>6.821698686299566</v>
      </c>
      <c r="Z9" s="41">
        <v>4.744054923314491</v>
      </c>
      <c r="AA9" s="41">
        <v>7.565476417286245</v>
      </c>
      <c r="AB9" s="42">
        <v>1.0</v>
      </c>
      <c r="AC9" s="42">
        <v>0.0</v>
      </c>
      <c r="AD9" s="42">
        <v>0.0</v>
      </c>
      <c r="AE9" s="42">
        <v>0.0</v>
      </c>
      <c r="AF9" s="42">
        <v>0.0</v>
      </c>
      <c r="AG9" s="25"/>
      <c r="AH9" s="24">
        <v>0.9375</v>
      </c>
      <c r="AI9" s="24" t="s">
        <v>55</v>
      </c>
      <c r="AJ9" s="24" t="s">
        <v>56</v>
      </c>
      <c r="AK9" s="49"/>
    </row>
    <row r="10">
      <c r="A10" s="26" t="s">
        <v>57</v>
      </c>
      <c r="B10" s="25" t="s">
        <v>36</v>
      </c>
      <c r="C10" s="25" t="s">
        <v>37</v>
      </c>
      <c r="D10" s="28">
        <v>98.94361833952912</v>
      </c>
      <c r="E10" s="29">
        <v>0.17186510733739188</v>
      </c>
      <c r="F10" s="30">
        <v>15.0</v>
      </c>
      <c r="G10" s="32"/>
      <c r="H10" s="34">
        <v>11.81436684838218</v>
      </c>
      <c r="I10" s="35" t="s">
        <v>58</v>
      </c>
      <c r="J10" s="36">
        <v>3700.0</v>
      </c>
      <c r="K10" s="28">
        <v>3.193072121184373</v>
      </c>
      <c r="L10" s="28">
        <v>1.9465594201401766</v>
      </c>
      <c r="M10" s="34">
        <v>11.552186346637832</v>
      </c>
      <c r="N10" s="35" t="s">
        <v>27</v>
      </c>
      <c r="O10" s="36">
        <v>3000.0</v>
      </c>
      <c r="P10" s="28">
        <v>3.8507287822126104</v>
      </c>
      <c r="Q10" s="37">
        <v>2.3092295511110352</v>
      </c>
      <c r="R10" s="38">
        <v>5.181178776686453</v>
      </c>
      <c r="S10" s="39">
        <v>5.313919081139619</v>
      </c>
      <c r="T10" s="40">
        <v>0.0484988177245583</v>
      </c>
      <c r="U10" s="40">
        <v>0.014299651411570797</v>
      </c>
      <c r="V10" s="40">
        <v>0.031099241881108516</v>
      </c>
      <c r="W10" s="40">
        <v>0.038999049304283995</v>
      </c>
      <c r="X10" s="39">
        <v>4.9053194990172475</v>
      </c>
      <c r="Y10" s="41">
        <v>6.909047349364933</v>
      </c>
      <c r="Z10" s="41">
        <v>4.08132476438876</v>
      </c>
      <c r="AA10" s="41">
        <v>7.470861582249071</v>
      </c>
      <c r="AB10" s="42">
        <v>1.0</v>
      </c>
      <c r="AC10" s="42">
        <v>1.0</v>
      </c>
      <c r="AD10" s="42">
        <v>0.0</v>
      </c>
      <c r="AE10" s="42">
        <v>0.0</v>
      </c>
      <c r="AF10" s="42">
        <v>0.0</v>
      </c>
      <c r="AG10" s="25"/>
      <c r="AH10" s="24"/>
      <c r="AI10" s="24"/>
      <c r="AJ10" s="24"/>
      <c r="AK10" s="49"/>
    </row>
    <row r="11">
      <c r="A11" s="26" t="s">
        <v>60</v>
      </c>
      <c r="B11" s="25" t="s">
        <v>36</v>
      </c>
      <c r="C11" s="25" t="s">
        <v>37</v>
      </c>
      <c r="D11" s="28">
        <v>98.94361833952912</v>
      </c>
      <c r="E11" s="29">
        <v>0.16840909090909092</v>
      </c>
      <c r="F11" s="30">
        <v>5.0</v>
      </c>
      <c r="G11" s="33"/>
      <c r="H11" s="34">
        <v>4.315527041230302</v>
      </c>
      <c r="I11" s="35" t="s">
        <v>40</v>
      </c>
      <c r="J11" s="36">
        <v>3000.0</v>
      </c>
      <c r="K11" s="28">
        <v>1.438509013743434</v>
      </c>
      <c r="L11" s="28">
        <v>0.41955569892843925</v>
      </c>
      <c r="M11" s="34">
        <v>4.257109190833929</v>
      </c>
      <c r="N11" s="35" t="s">
        <v>29</v>
      </c>
      <c r="O11" s="36">
        <v>3000.0</v>
      </c>
      <c r="P11" s="28">
        <v>1.419036396944643</v>
      </c>
      <c r="Q11" s="37">
        <v>0.40976751366379355</v>
      </c>
      <c r="R11" s="38">
        <v>1.6870746705492</v>
      </c>
      <c r="S11" s="39">
        <v>1.730297036550464</v>
      </c>
      <c r="T11" s="40">
        <v>0.03578763717998384</v>
      </c>
      <c r="U11" s="40">
        <v>0.027712989236867703</v>
      </c>
      <c r="V11" s="40">
        <v>0.02402456980606157</v>
      </c>
      <c r="W11" s="40">
        <v>0.027712989236867703</v>
      </c>
      <c r="X11" s="39">
        <v>1.842194248414834</v>
      </c>
      <c r="Y11" s="41">
        <v>2.4733327928154685</v>
      </c>
      <c r="Z11" s="41">
        <v>1.556566807779405</v>
      </c>
      <c r="AA11" s="41">
        <v>2.7005423830545237</v>
      </c>
      <c r="AB11" s="42">
        <v>0.0</v>
      </c>
      <c r="AC11" s="42">
        <v>1.0</v>
      </c>
      <c r="AD11" s="42">
        <v>1.0</v>
      </c>
      <c r="AE11" s="42">
        <v>0.0</v>
      </c>
      <c r="AF11" s="42">
        <v>0.0</v>
      </c>
      <c r="AG11" s="25"/>
      <c r="AH11" s="24"/>
      <c r="AI11" s="24"/>
      <c r="AJ11" s="24"/>
      <c r="AK11" s="49"/>
    </row>
    <row r="12">
      <c r="A12" s="26" t="s">
        <v>61</v>
      </c>
      <c r="B12" s="25" t="s">
        <v>36</v>
      </c>
      <c r="C12" s="25" t="s">
        <v>37</v>
      </c>
      <c r="D12" s="28">
        <v>98.94361833952912</v>
      </c>
      <c r="E12" s="29">
        <v>0.1766470588235294</v>
      </c>
      <c r="F12" s="30">
        <v>5.0</v>
      </c>
      <c r="G12" s="32"/>
      <c r="H12" s="34">
        <v>4.177323616483905</v>
      </c>
      <c r="I12" s="35" t="s">
        <v>58</v>
      </c>
      <c r="J12" s="36">
        <v>3000.0</v>
      </c>
      <c r="K12" s="28">
        <v>1.3924412054946351</v>
      </c>
      <c r="L12" s="28">
        <v>0.39655719836538444</v>
      </c>
      <c r="M12" s="34">
        <v>4.05476956959327</v>
      </c>
      <c r="N12" s="35" t="s">
        <v>27</v>
      </c>
      <c r="O12" s="36">
        <v>3000.0</v>
      </c>
      <c r="P12" s="28">
        <v>1.3515898565310898</v>
      </c>
      <c r="Q12" s="37">
        <v>0.3766231884735509</v>
      </c>
      <c r="R12" s="38">
        <v>1.782769181896597</v>
      </c>
      <c r="S12" s="39">
        <v>1.82844321365159</v>
      </c>
      <c r="T12" s="40">
        <v>0.053930295073023986</v>
      </c>
      <c r="U12" s="40">
        <v>0.026814504254185113</v>
      </c>
      <c r="V12" s="40">
        <v>0.0390668245501049</v>
      </c>
      <c r="W12" s="40">
        <v>0.03444709722541383</v>
      </c>
      <c r="X12" s="39">
        <v>2.304094175524591</v>
      </c>
      <c r="Y12" s="41">
        <v>1.8732294409593142</v>
      </c>
      <c r="Z12" s="41">
        <v>1.988393940333666</v>
      </c>
      <c r="AA12" s="41">
        <v>2.066375629259604</v>
      </c>
      <c r="AB12" s="42">
        <v>1.0</v>
      </c>
      <c r="AC12" s="42">
        <v>1.0</v>
      </c>
      <c r="AD12" s="42">
        <v>0.0</v>
      </c>
      <c r="AE12" s="42">
        <v>0.0</v>
      </c>
      <c r="AF12" s="42">
        <v>0.0</v>
      </c>
      <c r="AG12" s="25"/>
      <c r="AH12" s="24"/>
      <c r="AI12" s="24"/>
      <c r="AJ12" s="24"/>
      <c r="AK12" s="49"/>
    </row>
    <row r="13">
      <c r="A13" s="26" t="s">
        <v>63</v>
      </c>
      <c r="B13" s="25" t="s">
        <v>36</v>
      </c>
      <c r="C13" s="25" t="s">
        <v>37</v>
      </c>
      <c r="D13" s="28">
        <v>98.94361833952912</v>
      </c>
      <c r="E13" s="29">
        <v>0.14399253731343284</v>
      </c>
      <c r="F13" s="30">
        <v>0.0</v>
      </c>
      <c r="G13" s="32"/>
      <c r="H13" s="34" t="s">
        <v>64</v>
      </c>
      <c r="I13" s="35" t="s">
        <v>40</v>
      </c>
      <c r="J13" s="36">
        <v>3000.0</v>
      </c>
      <c r="K13" s="28" t="s">
        <v>64</v>
      </c>
      <c r="L13" s="28" t="s">
        <v>64</v>
      </c>
      <c r="M13" s="34" t="s">
        <v>64</v>
      </c>
      <c r="N13" s="35" t="s">
        <v>29</v>
      </c>
      <c r="O13" s="36">
        <v>3600.0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1.0</v>
      </c>
      <c r="AD13" s="42">
        <v>1.0</v>
      </c>
      <c r="AE13" s="42">
        <v>0.0</v>
      </c>
      <c r="AF13" s="42">
        <v>0.0</v>
      </c>
      <c r="AG13" s="25"/>
      <c r="AH13" s="24"/>
      <c r="AI13" s="24"/>
      <c r="AJ13" s="24"/>
      <c r="AK13" s="49"/>
    </row>
    <row r="14">
      <c r="A14" s="26" t="s">
        <v>66</v>
      </c>
      <c r="B14" s="25" t="s">
        <v>36</v>
      </c>
      <c r="C14" s="25" t="s">
        <v>37</v>
      </c>
      <c r="D14" s="28">
        <v>98.94361833952912</v>
      </c>
      <c r="E14" s="29">
        <v>0.20538677554272053</v>
      </c>
      <c r="F14" s="30">
        <v>0.0</v>
      </c>
      <c r="G14" s="33"/>
      <c r="H14" s="34" t="s">
        <v>64</v>
      </c>
      <c r="I14" s="35" t="s">
        <v>44</v>
      </c>
      <c r="J14" s="36">
        <v>3800.0</v>
      </c>
      <c r="K14" s="28" t="s">
        <v>64</v>
      </c>
      <c r="L14" s="28" t="s">
        <v>64</v>
      </c>
      <c r="M14" s="34" t="s">
        <v>64</v>
      </c>
      <c r="N14" s="35" t="s">
        <v>30</v>
      </c>
      <c r="O14" s="36">
        <v>4300.0</v>
      </c>
      <c r="P14" s="28" t="s">
        <v>64</v>
      </c>
      <c r="Q14" s="37" t="s">
        <v>64</v>
      </c>
      <c r="R14" s="38" t="s">
        <v>64</v>
      </c>
      <c r="S14" s="39" t="s">
        <v>64</v>
      </c>
      <c r="T14" s="40" t="s">
        <v>64</v>
      </c>
      <c r="U14" s="40" t="s">
        <v>64</v>
      </c>
      <c r="V14" s="40" t="s">
        <v>64</v>
      </c>
      <c r="W14" s="40" t="s">
        <v>64</v>
      </c>
      <c r="X14" s="39" t="s">
        <v>64</v>
      </c>
      <c r="Y14" s="41" t="s">
        <v>64</v>
      </c>
      <c r="Z14" s="41" t="s">
        <v>64</v>
      </c>
      <c r="AA14" s="41" t="s">
        <v>64</v>
      </c>
      <c r="AB14" s="42">
        <v>0.0</v>
      </c>
      <c r="AC14" s="42">
        <v>0.0</v>
      </c>
      <c r="AD14" s="42">
        <v>1.0</v>
      </c>
      <c r="AE14" s="42">
        <v>1.0</v>
      </c>
      <c r="AF14" s="42">
        <v>0.0</v>
      </c>
      <c r="AG14" s="25"/>
      <c r="AH14" s="24"/>
      <c r="AI14" s="24"/>
      <c r="AJ14" s="24"/>
      <c r="AK14" s="49"/>
    </row>
    <row r="15">
      <c r="A15" s="26" t="s">
        <v>67</v>
      </c>
      <c r="B15" s="25" t="s">
        <v>36</v>
      </c>
      <c r="C15" s="25" t="s">
        <v>37</v>
      </c>
      <c r="D15" s="28">
        <v>98.94361833952912</v>
      </c>
      <c r="E15" s="29">
        <v>0.1733274336283186</v>
      </c>
      <c r="F15" s="30">
        <v>0.0</v>
      </c>
      <c r="G15" s="32"/>
      <c r="H15" s="34" t="s">
        <v>64</v>
      </c>
      <c r="I15" s="35" t="s">
        <v>27</v>
      </c>
      <c r="J15" s="36">
        <v>3000.0</v>
      </c>
      <c r="K15" s="28" t="s">
        <v>64</v>
      </c>
      <c r="L15" s="28" t="s">
        <v>64</v>
      </c>
      <c r="M15" s="34" t="s">
        <v>64</v>
      </c>
      <c r="N15" s="35" t="s">
        <v>27</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1.0</v>
      </c>
      <c r="AC15" s="42">
        <v>0.0</v>
      </c>
      <c r="AD15" s="42">
        <v>0.0</v>
      </c>
      <c r="AE15" s="42">
        <v>0.0</v>
      </c>
      <c r="AF15" s="42">
        <v>0.0</v>
      </c>
      <c r="AG15" s="25"/>
      <c r="AH15" s="24"/>
      <c r="AI15" s="24"/>
      <c r="AJ15" s="24"/>
      <c r="AK15" s="49"/>
    </row>
    <row r="16">
      <c r="A16" s="26" t="s">
        <v>70</v>
      </c>
      <c r="B16" s="25" t="s">
        <v>36</v>
      </c>
      <c r="C16" s="25" t="s">
        <v>37</v>
      </c>
      <c r="D16" s="28">
        <v>98.94361833952912</v>
      </c>
      <c r="E16" s="29">
        <v>0.14265853658536587</v>
      </c>
      <c r="F16" s="30">
        <v>0.0</v>
      </c>
      <c r="G16" s="32"/>
      <c r="H16" s="34" t="s">
        <v>64</v>
      </c>
      <c r="I16" s="35" t="s">
        <v>31</v>
      </c>
      <c r="J16" s="36">
        <v>3600.0</v>
      </c>
      <c r="K16" s="28" t="s">
        <v>64</v>
      </c>
      <c r="L16" s="28" t="s">
        <v>64</v>
      </c>
      <c r="M16" s="34" t="s">
        <v>64</v>
      </c>
      <c r="N16" s="35" t="s">
        <v>31</v>
      </c>
      <c r="O16" s="36">
        <v>4200.0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0.0</v>
      </c>
      <c r="AD16" s="42">
        <v>0.0</v>
      </c>
      <c r="AE16" s="42">
        <v>0.0</v>
      </c>
      <c r="AF16" s="42">
        <v>1.0</v>
      </c>
      <c r="AG16" s="25"/>
      <c r="AH16" s="24"/>
      <c r="AI16" s="24"/>
      <c r="AJ16" s="24"/>
      <c r="AK16" s="49"/>
    </row>
    <row r="17">
      <c r="A17" s="26" t="s">
        <v>73</v>
      </c>
      <c r="B17" s="25" t="s">
        <v>36</v>
      </c>
      <c r="C17" s="25" t="s">
        <v>37</v>
      </c>
      <c r="D17" s="28">
        <v>98.94361833952912</v>
      </c>
      <c r="E17" s="29">
        <v>0.12449201277955271</v>
      </c>
      <c r="F17" s="30">
        <v>0.0</v>
      </c>
      <c r="G17" s="32"/>
      <c r="H17" s="34" t="s">
        <v>64</v>
      </c>
      <c r="I17" s="35" t="s">
        <v>31</v>
      </c>
      <c r="J17" s="36">
        <v>3000.0</v>
      </c>
      <c r="K17" s="28" t="s">
        <v>64</v>
      </c>
      <c r="L17" s="28" t="s">
        <v>64</v>
      </c>
      <c r="M17" s="34" t="s">
        <v>64</v>
      </c>
      <c r="N17" s="35" t="s">
        <v>31</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0.0</v>
      </c>
      <c r="AE17" s="42">
        <v>0.0</v>
      </c>
      <c r="AF17" s="42">
        <v>1.0</v>
      </c>
      <c r="AG17" s="25"/>
      <c r="AH17" s="25"/>
      <c r="AI17" s="25"/>
      <c r="AJ17" s="25"/>
      <c r="AK17" s="25"/>
      <c r="AL17" s="25"/>
    </row>
    <row r="18">
      <c r="A18" s="26" t="s">
        <v>74</v>
      </c>
      <c r="B18" s="25" t="s">
        <v>37</v>
      </c>
      <c r="C18" s="25" t="s">
        <v>36</v>
      </c>
      <c r="D18" s="28">
        <v>98.94361833952912</v>
      </c>
      <c r="E18" s="29">
        <v>0.183818676337262</v>
      </c>
      <c r="F18" s="30">
        <v>32.0</v>
      </c>
      <c r="G18" s="32"/>
      <c r="H18" s="34">
        <v>33.52337547481091</v>
      </c>
      <c r="I18" s="35" t="s">
        <v>45</v>
      </c>
      <c r="J18" s="36">
        <v>7200.0</v>
      </c>
      <c r="K18" s="28">
        <v>4.656024371501515</v>
      </c>
      <c r="L18" s="28">
        <v>6.090420671105154</v>
      </c>
      <c r="M18" s="34">
        <v>33.74434305734675</v>
      </c>
      <c r="N18" s="35" t="s">
        <v>31</v>
      </c>
      <c r="O18" s="36">
        <v>7500.0</v>
      </c>
      <c r="P18" s="28">
        <v>4.499245740979567</v>
      </c>
      <c r="Q18" s="37">
        <v>5.913716134243608</v>
      </c>
      <c r="R18" s="38">
        <v>11.9498223819628</v>
      </c>
      <c r="S18" s="39">
        <v>12.238053681626855</v>
      </c>
      <c r="T18" s="40">
        <v>0.0809469628227465</v>
      </c>
      <c r="U18" s="40">
        <v>0.014231323887789596</v>
      </c>
      <c r="V18" s="40">
        <v>0.021700245644501865</v>
      </c>
      <c r="W18" s="40">
        <v>0.023718873146315992</v>
      </c>
      <c r="X18" s="39">
        <v>14.61360094982124</v>
      </c>
      <c r="Y18" s="41">
        <v>18.909774524989672</v>
      </c>
      <c r="Z18" s="41">
        <v>13.361957679403751</v>
      </c>
      <c r="AA18" s="41">
        <v>20.382385377942995</v>
      </c>
      <c r="AB18" s="42">
        <v>0.0</v>
      </c>
      <c r="AC18" s="42">
        <v>0.0</v>
      </c>
      <c r="AD18" s="42">
        <v>0.0</v>
      </c>
      <c r="AE18" s="42">
        <v>1.0</v>
      </c>
      <c r="AF18" s="42">
        <v>1.0</v>
      </c>
      <c r="AG18" s="25"/>
      <c r="AH18" s="25"/>
      <c r="AI18" s="25"/>
      <c r="AJ18" s="25"/>
      <c r="AK18" s="25"/>
      <c r="AL18" s="25"/>
    </row>
    <row r="19">
      <c r="A19" s="26" t="s">
        <v>76</v>
      </c>
      <c r="B19" s="25" t="s">
        <v>37</v>
      </c>
      <c r="C19" s="25" t="s">
        <v>36</v>
      </c>
      <c r="D19" s="28">
        <v>98.94361833952912</v>
      </c>
      <c r="E19" s="29">
        <v>0.30821353166986565</v>
      </c>
      <c r="F19" s="30">
        <v>32.0</v>
      </c>
      <c r="G19" s="33"/>
      <c r="H19" s="34">
        <v>37.993048190260026</v>
      </c>
      <c r="I19" s="35" t="s">
        <v>27</v>
      </c>
      <c r="J19" s="36">
        <v>8800.0</v>
      </c>
      <c r="K19" s="28">
        <v>4.3173918398022755</v>
      </c>
      <c r="L19" s="28">
        <v>6.189351631013523</v>
      </c>
      <c r="M19" s="34">
        <v>37.00930266048607</v>
      </c>
      <c r="N19" s="35" t="s">
        <v>27</v>
      </c>
      <c r="O19" s="36">
        <v>9500.0</v>
      </c>
      <c r="P19" s="28">
        <v>3.8957160695248496</v>
      </c>
      <c r="Q19" s="37">
        <v>5.478612186120507</v>
      </c>
      <c r="R19" s="38">
        <v>22.410168236629826</v>
      </c>
      <c r="S19" s="39">
        <v>22.95070446470663</v>
      </c>
      <c r="T19" s="40">
        <v>0.10363118652899764</v>
      </c>
      <c r="U19" s="40">
        <v>0.03172152877412673</v>
      </c>
      <c r="V19" s="40">
        <v>0.06197551351243976</v>
      </c>
      <c r="W19" s="40">
        <v>0.037365928911871696</v>
      </c>
      <c r="X19" s="39">
        <v>23.850707008929994</v>
      </c>
      <c r="Y19" s="41">
        <v>14.142341181330028</v>
      </c>
      <c r="Z19" s="41">
        <v>21.572119327152738</v>
      </c>
      <c r="AA19" s="41">
        <v>15.437183333333332</v>
      </c>
      <c r="AB19" s="42">
        <v>1.0</v>
      </c>
      <c r="AC19" s="42">
        <v>0.0</v>
      </c>
      <c r="AD19" s="42">
        <v>0.0</v>
      </c>
      <c r="AE19" s="42">
        <v>0.0</v>
      </c>
      <c r="AF19" s="42">
        <v>0.0</v>
      </c>
      <c r="AG19" s="25"/>
      <c r="AH19" s="25"/>
      <c r="AI19" s="25"/>
      <c r="AJ19" s="25"/>
      <c r="AK19" s="25"/>
      <c r="AL19" s="25"/>
    </row>
    <row r="20">
      <c r="A20" s="26" t="s">
        <v>79</v>
      </c>
      <c r="B20" s="25" t="s">
        <v>37</v>
      </c>
      <c r="C20" s="25" t="s">
        <v>36</v>
      </c>
      <c r="D20" s="28">
        <v>98.94361833952912</v>
      </c>
      <c r="E20" s="29">
        <v>0.19388365169933022</v>
      </c>
      <c r="F20" s="30">
        <v>31.0</v>
      </c>
      <c r="G20" s="32"/>
      <c r="H20" s="34">
        <v>27.032781414567275</v>
      </c>
      <c r="I20" s="35" t="s">
        <v>40</v>
      </c>
      <c r="J20" s="36">
        <v>6000.0</v>
      </c>
      <c r="K20" s="28">
        <v>4.505463569094546</v>
      </c>
      <c r="L20" s="28">
        <v>5.034498892053099</v>
      </c>
      <c r="M20" s="34">
        <v>26.704989377185544</v>
      </c>
      <c r="N20" s="35" t="s">
        <v>29</v>
      </c>
      <c r="O20" s="36">
        <v>5700.0</v>
      </c>
      <c r="P20" s="28">
        <v>4.685085855646587</v>
      </c>
      <c r="Q20" s="37">
        <v>5.188665567114921</v>
      </c>
      <c r="R20" s="38">
        <v>12.321363466284211</v>
      </c>
      <c r="S20" s="39">
        <v>12.618556386145583</v>
      </c>
      <c r="T20" s="40">
        <v>0.05927659131704026</v>
      </c>
      <c r="U20" s="40">
        <v>0.022203259290575216</v>
      </c>
      <c r="V20" s="40">
        <v>0.03493448594801513</v>
      </c>
      <c r="W20" s="40">
        <v>0.028416097899405898</v>
      </c>
      <c r="X20" s="39">
        <v>13.86596247030354</v>
      </c>
      <c r="Y20" s="41">
        <v>13.166818944263735</v>
      </c>
      <c r="Z20" s="41">
        <v>12.248646500404252</v>
      </c>
      <c r="AA20" s="41">
        <v>14.456342876781292</v>
      </c>
      <c r="AB20" s="42">
        <v>0.0</v>
      </c>
      <c r="AC20" s="42">
        <v>1.0</v>
      </c>
      <c r="AD20" s="42">
        <v>1.0</v>
      </c>
      <c r="AE20" s="42">
        <v>0.0</v>
      </c>
      <c r="AF20" s="42">
        <v>0.0</v>
      </c>
      <c r="AG20" s="25"/>
      <c r="AH20" s="25"/>
      <c r="AI20" s="25"/>
      <c r="AJ20" s="25"/>
      <c r="AK20" s="54"/>
      <c r="AL20" s="55"/>
    </row>
    <row r="21">
      <c r="A21" s="26" t="s">
        <v>84</v>
      </c>
      <c r="B21" s="25" t="s">
        <v>37</v>
      </c>
      <c r="C21" s="25" t="s">
        <v>36</v>
      </c>
      <c r="D21" s="28">
        <v>98.94361833952912</v>
      </c>
      <c r="E21" s="29">
        <v>0.1806749729144095</v>
      </c>
      <c r="F21" s="30">
        <v>30.0</v>
      </c>
      <c r="G21" s="33"/>
      <c r="H21" s="34">
        <v>26.95474156540133</v>
      </c>
      <c r="I21" s="35" t="s">
        <v>44</v>
      </c>
      <c r="J21" s="36">
        <v>5600.0</v>
      </c>
      <c r="K21" s="28">
        <v>4.813346708107381</v>
      </c>
      <c r="L21" s="28">
        <v>5.367162920204839</v>
      </c>
      <c r="M21" s="34">
        <v>26.64780994219245</v>
      </c>
      <c r="N21" s="35" t="s">
        <v>30</v>
      </c>
      <c r="O21" s="36">
        <v>5800.0</v>
      </c>
      <c r="P21" s="28">
        <v>4.594449990033181</v>
      </c>
      <c r="Q21" s="37">
        <v>5.080309808277278</v>
      </c>
      <c r="R21" s="38">
        <v>10.980252485243408</v>
      </c>
      <c r="S21" s="39">
        <v>11.245097630493285</v>
      </c>
      <c r="T21" s="40">
        <v>0.04971922784657253</v>
      </c>
      <c r="U21" s="40">
        <v>0.023752505610913195</v>
      </c>
      <c r="V21" s="40">
        <v>0.042875285551902634</v>
      </c>
      <c r="W21" s="40">
        <v>0.028684169911484158</v>
      </c>
      <c r="X21" s="39">
        <v>13.054709182734047</v>
      </c>
      <c r="Y21" s="41">
        <v>13.900032382667284</v>
      </c>
      <c r="Z21" s="41">
        <v>11.433373429645979</v>
      </c>
      <c r="AA21" s="41">
        <v>15.21443651254647</v>
      </c>
      <c r="AB21" s="42">
        <v>0.0</v>
      </c>
      <c r="AC21" s="42">
        <v>0.0</v>
      </c>
      <c r="AD21" s="42">
        <v>1.0</v>
      </c>
      <c r="AE21" s="42">
        <v>1.0</v>
      </c>
      <c r="AF21" s="42">
        <v>0.0</v>
      </c>
      <c r="AG21" s="25"/>
      <c r="AH21" s="25"/>
      <c r="AI21" s="25"/>
      <c r="AJ21" s="25"/>
      <c r="AK21" s="54"/>
      <c r="AL21" s="55"/>
    </row>
    <row r="22">
      <c r="A22" s="26" t="s">
        <v>87</v>
      </c>
      <c r="B22" s="25" t="s">
        <v>37</v>
      </c>
      <c r="C22" s="25" t="s">
        <v>36</v>
      </c>
      <c r="D22" s="28">
        <v>98.94361833952912</v>
      </c>
      <c r="E22" s="29">
        <v>0.19049886104783598</v>
      </c>
      <c r="F22" s="30">
        <v>28.0</v>
      </c>
      <c r="G22" s="32"/>
      <c r="H22" s="34">
        <v>24.59152251904343</v>
      </c>
      <c r="I22" s="35" t="s">
        <v>40</v>
      </c>
      <c r="J22" s="36">
        <v>5100.0</v>
      </c>
      <c r="K22" s="28">
        <v>4.821867160596751</v>
      </c>
      <c r="L22" s="28">
        <v>5.027369776179426</v>
      </c>
      <c r="M22" s="34">
        <v>24.74384980432278</v>
      </c>
      <c r="N22" s="35" t="s">
        <v>28</v>
      </c>
      <c r="O22" s="36">
        <v>5900.0</v>
      </c>
      <c r="P22" s="28">
        <v>4.193872848190302</v>
      </c>
      <c r="Q22" s="37">
        <v>4.392422424960274</v>
      </c>
      <c r="R22" s="38">
        <v>10.901425791113626</v>
      </c>
      <c r="S22" s="39">
        <v>11.164369626053524</v>
      </c>
      <c r="T22" s="40">
        <v>0.03503130658869499</v>
      </c>
      <c r="U22" s="40">
        <v>0.021526484048705323</v>
      </c>
      <c r="V22" s="40">
        <v>0.03838212721891798</v>
      </c>
      <c r="W22" s="40">
        <v>0.031985106015764986</v>
      </c>
      <c r="X22" s="39">
        <v>9.684635753502333</v>
      </c>
      <c r="Y22" s="41">
        <v>14.906886765541099</v>
      </c>
      <c r="Z22" s="41">
        <v>8.140368569812246</v>
      </c>
      <c r="AA22" s="41">
        <v>16.603481234510536</v>
      </c>
      <c r="AB22" s="42">
        <v>0.0</v>
      </c>
      <c r="AC22" s="42">
        <v>1.0</v>
      </c>
      <c r="AD22" s="42">
        <v>1.0</v>
      </c>
      <c r="AE22" s="42">
        <v>0.0</v>
      </c>
      <c r="AF22" s="42">
        <v>0.0</v>
      </c>
      <c r="AG22" s="25"/>
      <c r="AH22" s="25"/>
      <c r="AI22" s="25"/>
      <c r="AJ22" s="25"/>
      <c r="AK22" s="54"/>
      <c r="AL22" s="55"/>
    </row>
    <row r="23">
      <c r="A23" s="26" t="s">
        <v>89</v>
      </c>
      <c r="B23" s="25" t="s">
        <v>37</v>
      </c>
      <c r="C23" s="25" t="s">
        <v>36</v>
      </c>
      <c r="D23" s="28">
        <v>98.94361833952912</v>
      </c>
      <c r="E23" s="29">
        <v>0.17723443605105496</v>
      </c>
      <c r="F23" s="30">
        <v>22.0</v>
      </c>
      <c r="G23" s="32"/>
      <c r="H23" s="34">
        <v>19.47468050841558</v>
      </c>
      <c r="I23" s="35" t="s">
        <v>58</v>
      </c>
      <c r="J23" s="36">
        <v>3900.0</v>
      </c>
      <c r="K23" s="28">
        <v>4.9935078226706615</v>
      </c>
      <c r="L23" s="28">
        <v>4.3889793697469255</v>
      </c>
      <c r="M23" s="34">
        <v>19.407916235056895</v>
      </c>
      <c r="N23" s="35" t="s">
        <v>28</v>
      </c>
      <c r="O23" s="36">
        <v>3700.0</v>
      </c>
      <c r="P23" s="28">
        <v>5.245382766231594</v>
      </c>
      <c r="Q23" s="37">
        <v>4.598785841170576</v>
      </c>
      <c r="R23" s="38">
        <v>7.874429091434248</v>
      </c>
      <c r="S23" s="39">
        <v>8.064361364784384</v>
      </c>
      <c r="T23" s="40">
        <v>0.04163904281583849</v>
      </c>
      <c r="U23" s="40">
        <v>0.0246824205607139</v>
      </c>
      <c r="V23" s="40">
        <v>0.02488309064657336</v>
      </c>
      <c r="W23" s="40">
        <v>0.021572034229892227</v>
      </c>
      <c r="X23" s="39">
        <v>8.3335260171155</v>
      </c>
      <c r="Y23" s="41">
        <v>11.141154491300082</v>
      </c>
      <c r="Z23" s="41">
        <v>7.284725718483164</v>
      </c>
      <c r="AA23" s="41">
        <v>12.12319051657373</v>
      </c>
      <c r="AB23" s="42">
        <v>1.0</v>
      </c>
      <c r="AC23" s="42">
        <v>1.0</v>
      </c>
      <c r="AD23" s="42">
        <v>0.0</v>
      </c>
      <c r="AE23" s="42">
        <v>0.0</v>
      </c>
      <c r="AF23" s="42">
        <v>0.0</v>
      </c>
      <c r="AG23" s="25"/>
      <c r="AH23" s="25"/>
      <c r="AI23" s="25"/>
      <c r="AJ23" s="25"/>
      <c r="AK23" s="54"/>
      <c r="AL23" s="55"/>
    </row>
    <row r="24">
      <c r="A24" s="26" t="s">
        <v>90</v>
      </c>
      <c r="B24" s="25" t="s">
        <v>37</v>
      </c>
      <c r="C24" s="25" t="s">
        <v>36</v>
      </c>
      <c r="D24" s="28">
        <v>98.94361833952912</v>
      </c>
      <c r="E24" s="29">
        <v>0.14676654224635222</v>
      </c>
      <c r="F24" s="30">
        <v>20.0</v>
      </c>
      <c r="G24" s="33"/>
      <c r="H24" s="34">
        <v>16.329658523117928</v>
      </c>
      <c r="I24" s="35" t="s">
        <v>31</v>
      </c>
      <c r="J24" s="36">
        <v>3500.0</v>
      </c>
      <c r="K24" s="28">
        <v>4.665616720890837</v>
      </c>
      <c r="L24" s="28">
        <v>3.604706640950578</v>
      </c>
      <c r="M24" s="34">
        <v>16.53727313552554</v>
      </c>
      <c r="N24" s="35" t="s">
        <v>31</v>
      </c>
      <c r="O24" s="36">
        <v>3900.0</v>
      </c>
      <c r="P24" s="28">
        <v>4.2403264450065485</v>
      </c>
      <c r="Q24" s="37">
        <v>3.3065627885206643</v>
      </c>
      <c r="R24" s="38">
        <v>5.767618310806604</v>
      </c>
      <c r="S24" s="39">
        <v>5.906734028894536</v>
      </c>
      <c r="T24" s="40">
        <v>0.06423469999355685</v>
      </c>
      <c r="U24" s="40">
        <v>9.762112461026879E-5</v>
      </c>
      <c r="V24" s="40">
        <v>0.03446025698742488</v>
      </c>
      <c r="W24" s="40">
        <v>0.02255047978497209</v>
      </c>
      <c r="X24" s="39">
        <v>6.266268007834989</v>
      </c>
      <c r="Y24" s="41">
        <v>10.06339051528294</v>
      </c>
      <c r="Z24" s="41">
        <v>5.799416955228143</v>
      </c>
      <c r="AA24" s="41">
        <v>10.737856180297397</v>
      </c>
      <c r="AB24" s="42">
        <v>0.0</v>
      </c>
      <c r="AC24" s="42">
        <v>0.0</v>
      </c>
      <c r="AD24" s="42">
        <v>0.0</v>
      </c>
      <c r="AE24" s="42">
        <v>0.0</v>
      </c>
      <c r="AF24" s="42">
        <v>1.0</v>
      </c>
      <c r="AG24" s="25"/>
      <c r="AH24" s="25"/>
      <c r="AI24" s="25"/>
      <c r="AJ24" s="25"/>
      <c r="AK24" s="54"/>
      <c r="AL24" s="55"/>
    </row>
    <row r="25">
      <c r="A25" s="26" t="s">
        <v>91</v>
      </c>
      <c r="B25" s="25" t="s">
        <v>37</v>
      </c>
      <c r="C25" s="25" t="s">
        <v>36</v>
      </c>
      <c r="D25" s="28">
        <v>98.94361833952912</v>
      </c>
      <c r="E25" s="29">
        <v>0.13063016157989227</v>
      </c>
      <c r="F25" s="30">
        <v>18.0</v>
      </c>
      <c r="G25" s="32"/>
      <c r="H25" s="34">
        <v>12.839638166287735</v>
      </c>
      <c r="I25" s="35" t="s">
        <v>44</v>
      </c>
      <c r="J25" s="36">
        <v>3000.0</v>
      </c>
      <c r="K25" s="28">
        <v>4.279879388762578</v>
      </c>
      <c r="L25" s="28">
        <v>2.7729912032606574</v>
      </c>
      <c r="M25" s="34">
        <v>12.73923760542085</v>
      </c>
      <c r="N25" s="35" t="s">
        <v>29</v>
      </c>
      <c r="O25" s="36">
        <v>3000.0</v>
      </c>
      <c r="P25" s="28">
        <v>4.2464125351402835</v>
      </c>
      <c r="Q25" s="37">
        <v>2.735541636680681</v>
      </c>
      <c r="R25" s="38">
        <v>4.553530772689666</v>
      </c>
      <c r="S25" s="39">
        <v>4.663362538444919</v>
      </c>
      <c r="T25" s="40">
        <v>0.04291128483529573</v>
      </c>
      <c r="U25" s="40">
        <v>0.019723796841335482</v>
      </c>
      <c r="V25" s="40">
        <v>0.02886409293853973</v>
      </c>
      <c r="W25" s="40">
        <v>0.021648069703904795</v>
      </c>
      <c r="X25" s="39">
        <v>6.415105347979184</v>
      </c>
      <c r="Y25" s="41">
        <v>6.424532818308551</v>
      </c>
      <c r="Z25" s="41">
        <v>5.647577440458025</v>
      </c>
      <c r="AA25" s="41">
        <v>7.091660164962825</v>
      </c>
      <c r="AB25" s="42">
        <v>0.0</v>
      </c>
      <c r="AC25" s="42">
        <v>0.0</v>
      </c>
      <c r="AD25" s="42">
        <v>1.0</v>
      </c>
      <c r="AE25" s="42">
        <v>1.0</v>
      </c>
      <c r="AF25" s="42">
        <v>0.0</v>
      </c>
      <c r="AG25" s="25"/>
      <c r="AH25" s="25"/>
      <c r="AI25" s="25"/>
      <c r="AJ25" s="25"/>
      <c r="AK25" s="54"/>
      <c r="AL25" s="55"/>
    </row>
    <row r="26">
      <c r="A26" s="26" t="s">
        <v>92</v>
      </c>
      <c r="B26" s="25" t="s">
        <v>37</v>
      </c>
      <c r="C26" s="25" t="s">
        <v>36</v>
      </c>
      <c r="D26" s="28">
        <v>98.94361833952912</v>
      </c>
      <c r="E26" s="29">
        <v>0.18253179190751448</v>
      </c>
      <c r="F26" s="30">
        <v>16.0</v>
      </c>
      <c r="G26" s="33"/>
      <c r="H26" s="34">
        <v>15.101180339897097</v>
      </c>
      <c r="I26" s="35" t="s">
        <v>45</v>
      </c>
      <c r="J26" s="36">
        <v>3000.0</v>
      </c>
      <c r="K26" s="28">
        <v>5.033726779965699</v>
      </c>
      <c r="L26" s="28">
        <v>3.6727005189106885</v>
      </c>
      <c r="M26" s="34">
        <v>15.317964974157874</v>
      </c>
      <c r="N26" s="35" t="s">
        <v>30</v>
      </c>
      <c r="O26" s="36">
        <v>3400.0</v>
      </c>
      <c r="P26" s="28">
        <v>4.505283815928787</v>
      </c>
      <c r="Q26" s="37">
        <v>3.3216170193680417</v>
      </c>
      <c r="R26" s="38">
        <v>5.9262141231579</v>
      </c>
      <c r="S26" s="39">
        <v>6.06915519325979</v>
      </c>
      <c r="T26" s="40">
        <v>0.07298973017932994</v>
      </c>
      <c r="U26" s="40">
        <v>0.004839098133436239</v>
      </c>
      <c r="V26" s="40">
        <v>0.03508346146741273</v>
      </c>
      <c r="W26" s="40">
        <v>0.03155495241178214</v>
      </c>
      <c r="X26" s="39">
        <v>6.009910874800029</v>
      </c>
      <c r="Y26" s="41">
        <v>9.091269465097067</v>
      </c>
      <c r="Z26" s="41">
        <v>5.409751033637427</v>
      </c>
      <c r="AA26" s="41">
        <v>9.908213940520447</v>
      </c>
      <c r="AB26" s="42">
        <v>0.0</v>
      </c>
      <c r="AC26" s="42">
        <v>0.0</v>
      </c>
      <c r="AD26" s="42">
        <v>0.0</v>
      </c>
      <c r="AE26" s="42">
        <v>1.0</v>
      </c>
      <c r="AF26" s="42">
        <v>1.0</v>
      </c>
      <c r="AG26" s="25"/>
      <c r="AH26" s="25"/>
      <c r="AI26" s="25"/>
      <c r="AJ26" s="25"/>
      <c r="AK26" s="54"/>
      <c r="AL26" s="55"/>
    </row>
    <row r="27">
      <c r="A27" s="26" t="s">
        <v>93</v>
      </c>
      <c r="B27" s="25" t="s">
        <v>37</v>
      </c>
      <c r="C27" s="25" t="s">
        <v>36</v>
      </c>
      <c r="D27" s="28">
        <v>98.94361833952912</v>
      </c>
      <c r="E27" s="29">
        <v>0.17606638115631693</v>
      </c>
      <c r="F27" s="30">
        <v>8.0</v>
      </c>
      <c r="G27" s="32"/>
      <c r="H27" s="34">
        <v>5.697514243932281</v>
      </c>
      <c r="I27" s="35" t="s">
        <v>27</v>
      </c>
      <c r="J27" s="36">
        <v>3000.0</v>
      </c>
      <c r="K27" s="28">
        <v>1.8991714146440934</v>
      </c>
      <c r="L27" s="28">
        <v>0.6788350947080602</v>
      </c>
      <c r="M27" s="34">
        <v>5.702800608491805</v>
      </c>
      <c r="N27" s="35" t="s">
        <v>27</v>
      </c>
      <c r="O27" s="36">
        <v>3000.0</v>
      </c>
      <c r="P27" s="28">
        <v>1.9009335361639352</v>
      </c>
      <c r="Q27" s="37">
        <v>0.6799263944648146</v>
      </c>
      <c r="R27" s="38">
        <v>2.841568705017734</v>
      </c>
      <c r="S27" s="39">
        <v>2.910107718799915</v>
      </c>
      <c r="T27" s="40">
        <v>0.04480264067528232</v>
      </c>
      <c r="U27" s="40">
        <v>0.006615154999034974</v>
      </c>
      <c r="V27" s="40">
        <v>0.02365419060260991</v>
      </c>
      <c r="W27" s="40">
        <v>0.03217370840439737</v>
      </c>
      <c r="X27" s="39">
        <v>1.9842427006650358</v>
      </c>
      <c r="Y27" s="41">
        <v>3.713271543267245</v>
      </c>
      <c r="Z27" s="41">
        <v>1.6644168259639243</v>
      </c>
      <c r="AA27" s="41">
        <v>4.038383782527881</v>
      </c>
      <c r="AB27" s="42">
        <v>1.0</v>
      </c>
      <c r="AC27" s="42">
        <v>0.0</v>
      </c>
      <c r="AD27" s="42">
        <v>0.0</v>
      </c>
      <c r="AE27" s="42">
        <v>0.0</v>
      </c>
      <c r="AF27" s="42">
        <v>0.0</v>
      </c>
      <c r="AG27" s="25"/>
      <c r="AH27" s="25"/>
      <c r="AI27" s="25"/>
      <c r="AJ27" s="25"/>
      <c r="AK27" s="54"/>
      <c r="AL27" s="55"/>
    </row>
    <row r="28">
      <c r="A28" s="26" t="s">
        <v>94</v>
      </c>
      <c r="B28" s="25" t="s">
        <v>37</v>
      </c>
      <c r="C28" s="25" t="s">
        <v>36</v>
      </c>
      <c r="D28" s="28">
        <v>98.94361833952912</v>
      </c>
      <c r="E28" s="29">
        <v>0.18042931937172776</v>
      </c>
      <c r="F28" s="30">
        <v>0.0</v>
      </c>
      <c r="G28" s="32"/>
      <c r="H28" s="34" t="s">
        <v>64</v>
      </c>
      <c r="I28" s="35" t="s">
        <v>30</v>
      </c>
      <c r="J28" s="36">
        <v>3000.0</v>
      </c>
      <c r="K28" s="28" t="s">
        <v>64</v>
      </c>
      <c r="L28" s="28" t="s">
        <v>64</v>
      </c>
      <c r="M28" s="34" t="s">
        <v>64</v>
      </c>
      <c r="N28" s="35" t="s">
        <v>28</v>
      </c>
      <c r="O28" s="36">
        <v>3100.0</v>
      </c>
      <c r="P28" s="28" t="s">
        <v>64</v>
      </c>
      <c r="Q28" s="37" t="s">
        <v>64</v>
      </c>
      <c r="R28" s="38" t="s">
        <v>64</v>
      </c>
      <c r="S28" s="39" t="s">
        <v>64</v>
      </c>
      <c r="T28" s="40" t="s">
        <v>64</v>
      </c>
      <c r="U28" s="40" t="s">
        <v>64</v>
      </c>
      <c r="V28" s="40" t="s">
        <v>64</v>
      </c>
      <c r="W28" s="40" t="s">
        <v>64</v>
      </c>
      <c r="X28" s="39" t="s">
        <v>64</v>
      </c>
      <c r="Y28" s="41" t="s">
        <v>64</v>
      </c>
      <c r="Z28" s="41" t="s">
        <v>64</v>
      </c>
      <c r="AA28" s="41" t="s">
        <v>64</v>
      </c>
      <c r="AB28" s="42">
        <v>0.0</v>
      </c>
      <c r="AC28" s="42">
        <v>0.0</v>
      </c>
      <c r="AD28" s="42">
        <v>0.0</v>
      </c>
      <c r="AE28" s="42">
        <v>1.0</v>
      </c>
      <c r="AF28" s="42">
        <v>0.0</v>
      </c>
      <c r="AG28" s="25"/>
      <c r="AH28" s="25"/>
      <c r="AI28" s="25"/>
      <c r="AJ28" s="25"/>
      <c r="AK28" s="54"/>
      <c r="AL28" s="55"/>
    </row>
    <row r="29">
      <c r="A29" s="26" t="s">
        <v>96</v>
      </c>
      <c r="B29" s="25" t="s">
        <v>37</v>
      </c>
      <c r="C29" s="25" t="s">
        <v>36</v>
      </c>
      <c r="D29" s="28">
        <v>98.94361833952912</v>
      </c>
      <c r="E29" s="29">
        <v>0.2681987609705731</v>
      </c>
      <c r="F29" s="30">
        <v>0.0</v>
      </c>
      <c r="G29" s="33"/>
      <c r="H29" s="34" t="s">
        <v>64</v>
      </c>
      <c r="I29" s="35" t="s">
        <v>40</v>
      </c>
      <c r="J29" s="36">
        <v>3000.0</v>
      </c>
      <c r="K29" s="28" t="s">
        <v>64</v>
      </c>
      <c r="L29" s="28" t="s">
        <v>64</v>
      </c>
      <c r="M29" s="34" t="s">
        <v>64</v>
      </c>
      <c r="N29" s="35" t="s">
        <v>64</v>
      </c>
      <c r="O29" s="36" t="s">
        <v>64</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1.0</v>
      </c>
      <c r="AD29" s="42">
        <v>1.0</v>
      </c>
      <c r="AE29" s="42">
        <v>0.0</v>
      </c>
      <c r="AF29" s="42">
        <v>0.0</v>
      </c>
      <c r="AG29" s="25"/>
      <c r="AH29" s="25"/>
      <c r="AI29" s="25"/>
      <c r="AJ29" s="25"/>
      <c r="AK29" s="54"/>
      <c r="AL29" s="55"/>
    </row>
    <row r="30">
      <c r="A30" s="26" t="s">
        <v>97</v>
      </c>
      <c r="B30" s="25" t="s">
        <v>37</v>
      </c>
      <c r="C30" s="25" t="s">
        <v>36</v>
      </c>
      <c r="D30" s="28">
        <v>98.94361833952912</v>
      </c>
      <c r="E30" s="29">
        <v>0.18049549549549548</v>
      </c>
      <c r="F30" s="30">
        <v>0.0</v>
      </c>
      <c r="G30" s="32"/>
      <c r="H30" s="34" t="s">
        <v>64</v>
      </c>
      <c r="I30" s="35" t="s">
        <v>45</v>
      </c>
      <c r="J30" s="36">
        <v>3000.0</v>
      </c>
      <c r="K30" s="28" t="s">
        <v>64</v>
      </c>
      <c r="L30" s="28" t="s">
        <v>64</v>
      </c>
      <c r="M30" s="34" t="s">
        <v>64</v>
      </c>
      <c r="N30" s="35" t="s">
        <v>30</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0.0</v>
      </c>
      <c r="AD30" s="42">
        <v>0.0</v>
      </c>
      <c r="AE30" s="42">
        <v>1.0</v>
      </c>
      <c r="AF30" s="42">
        <v>1.0</v>
      </c>
      <c r="AG30" s="25"/>
      <c r="AH30" s="25"/>
      <c r="AI30" s="25"/>
      <c r="AJ30" s="25"/>
      <c r="AK30" s="54"/>
      <c r="AL30" s="55"/>
    </row>
    <row r="31">
      <c r="A31" s="26" t="s">
        <v>98</v>
      </c>
      <c r="B31" s="25" t="s">
        <v>37</v>
      </c>
      <c r="C31" s="25" t="s">
        <v>36</v>
      </c>
      <c r="D31" s="28">
        <v>98.94361833952912</v>
      </c>
      <c r="E31" s="29">
        <v>0.17435135135135135</v>
      </c>
      <c r="F31" s="30">
        <v>0.0</v>
      </c>
      <c r="G31" s="33"/>
      <c r="H31" s="34" t="s">
        <v>64</v>
      </c>
      <c r="I31" s="35" t="s">
        <v>28</v>
      </c>
      <c r="J31" s="36">
        <v>3000.0</v>
      </c>
      <c r="K31" s="28" t="s">
        <v>64</v>
      </c>
      <c r="L31" s="28" t="s">
        <v>64</v>
      </c>
      <c r="M31" s="34" t="s">
        <v>64</v>
      </c>
      <c r="N31" s="35" t="s">
        <v>28</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1.0</v>
      </c>
      <c r="AD31" s="42">
        <v>0.0</v>
      </c>
      <c r="AE31" s="42">
        <v>0.0</v>
      </c>
      <c r="AF31" s="42">
        <v>0.0</v>
      </c>
      <c r="AG31" s="25"/>
      <c r="AH31" s="25"/>
      <c r="AI31" s="25"/>
      <c r="AJ31" s="25"/>
      <c r="AK31" s="54"/>
      <c r="AL31" s="55"/>
    </row>
    <row r="32">
      <c r="A32" s="26" t="s">
        <v>99</v>
      </c>
      <c r="B32" s="25" t="s">
        <v>37</v>
      </c>
      <c r="C32" s="25" t="s">
        <v>36</v>
      </c>
      <c r="D32" s="28">
        <v>98.94361833952912</v>
      </c>
      <c r="E32" s="29">
        <v>0.18</v>
      </c>
      <c r="F32" s="30">
        <v>0.0</v>
      </c>
      <c r="G32" s="33"/>
      <c r="H32" s="34" t="s">
        <v>64</v>
      </c>
      <c r="I32" s="35" t="s">
        <v>28</v>
      </c>
      <c r="J32" s="36">
        <v>3000.0</v>
      </c>
      <c r="K32" s="28" t="s">
        <v>64</v>
      </c>
      <c r="L32" s="28" t="s">
        <v>64</v>
      </c>
      <c r="M32" s="34" t="s">
        <v>64</v>
      </c>
      <c r="N32" s="35" t="s">
        <v>27</v>
      </c>
      <c r="O32" s="36">
        <v>3000.0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1.0</v>
      </c>
      <c r="AD32" s="42">
        <v>0.0</v>
      </c>
      <c r="AE32" s="42">
        <v>0.0</v>
      </c>
      <c r="AF32" s="42">
        <v>0.0</v>
      </c>
      <c r="AG32" s="25"/>
      <c r="AH32" s="25"/>
      <c r="AI32" s="25"/>
      <c r="AJ32" s="25"/>
      <c r="AK32" s="54"/>
      <c r="AL32" s="55"/>
    </row>
    <row r="33">
      <c r="A33" s="26" t="s">
        <v>95</v>
      </c>
      <c r="B33" s="25" t="s">
        <v>37</v>
      </c>
      <c r="C33" s="25" t="s">
        <v>36</v>
      </c>
      <c r="D33" s="28">
        <v>98.94361833952912</v>
      </c>
      <c r="E33" s="29">
        <v>0.2083277591973244</v>
      </c>
      <c r="F33" s="30">
        <v>0.0</v>
      </c>
      <c r="G33" s="33"/>
      <c r="H33" s="34" t="s">
        <v>64</v>
      </c>
      <c r="I33" s="35" t="s">
        <v>44</v>
      </c>
      <c r="J33" s="36">
        <v>4000.0</v>
      </c>
      <c r="K33" s="28" t="s">
        <v>64</v>
      </c>
      <c r="L33" s="28" t="s">
        <v>64</v>
      </c>
      <c r="M33" s="34" t="s">
        <v>64</v>
      </c>
      <c r="N33" s="35" t="s">
        <v>30</v>
      </c>
      <c r="O33" s="36">
        <v>4000.0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0.0</v>
      </c>
      <c r="AD33" s="42">
        <v>1.0</v>
      </c>
      <c r="AE33" s="42">
        <v>1.0</v>
      </c>
      <c r="AF33" s="42">
        <v>0.0</v>
      </c>
      <c r="AG33" s="25"/>
      <c r="AH33" s="25"/>
      <c r="AI33" s="25"/>
      <c r="AJ33" s="25"/>
      <c r="AK33" s="54"/>
      <c r="AL33" s="55"/>
    </row>
    <row r="34">
      <c r="A34" s="26" t="s">
        <v>34</v>
      </c>
      <c r="B34" s="25" t="s">
        <v>100</v>
      </c>
      <c r="C34" s="25" t="s">
        <v>101</v>
      </c>
      <c r="D34" s="28">
        <v>111.0933188764973</v>
      </c>
      <c r="E34" s="29">
        <v>0.2704782608695652</v>
      </c>
      <c r="F34" s="30">
        <v>29.0</v>
      </c>
      <c r="G34" s="33"/>
      <c r="H34" s="34">
        <v>36.16455878881194</v>
      </c>
      <c r="I34" s="35" t="s">
        <v>27</v>
      </c>
      <c r="J34" s="36">
        <v>8200.0</v>
      </c>
      <c r="K34" s="28">
        <v>4.41031204741609</v>
      </c>
      <c r="L34" s="28">
        <v>6.098341945489602</v>
      </c>
      <c r="M34" s="34">
        <v>34.51606224529021</v>
      </c>
      <c r="N34" s="35" t="s">
        <v>28</v>
      </c>
      <c r="O34" s="36">
        <v>8000.0</v>
      </c>
      <c r="P34" s="28">
        <v>4.314507780661276</v>
      </c>
      <c r="Q34" s="37">
        <v>5.765552749553329</v>
      </c>
      <c r="R34" s="38">
        <v>19.343032211096112</v>
      </c>
      <c r="S34" s="39">
        <v>21.372626243702133</v>
      </c>
      <c r="T34" s="40">
        <v>0.07546383178446671</v>
      </c>
      <c r="U34" s="40">
        <v>0.03731986688873003</v>
      </c>
      <c r="V34" s="40">
        <v>0.046267216679088015</v>
      </c>
      <c r="W34" s="40">
        <v>0.05380182702886316</v>
      </c>
      <c r="X34" s="39">
        <v>20.196977200044383</v>
      </c>
      <c r="Y34" s="41">
        <v>15.967581588767553</v>
      </c>
      <c r="Z34" s="41">
        <v>17.138984173277098</v>
      </c>
      <c r="AA34" s="41">
        <v>17.37707807201311</v>
      </c>
      <c r="AB34" s="42">
        <v>1.0</v>
      </c>
      <c r="AC34" s="42">
        <v>0.0</v>
      </c>
      <c r="AD34" s="42">
        <v>0.0</v>
      </c>
      <c r="AE34" s="42">
        <v>0.0</v>
      </c>
      <c r="AF34" s="42">
        <v>0.0</v>
      </c>
      <c r="AG34" s="25"/>
      <c r="AH34" s="25"/>
      <c r="AI34" s="25"/>
      <c r="AJ34" s="25"/>
      <c r="AK34" s="25"/>
      <c r="AL34" s="25"/>
    </row>
    <row r="35">
      <c r="A35" s="26" t="s">
        <v>102</v>
      </c>
      <c r="B35" s="25" t="s">
        <v>100</v>
      </c>
      <c r="C35" s="25" t="s">
        <v>101</v>
      </c>
      <c r="D35" s="28">
        <v>111.0933188764973</v>
      </c>
      <c r="E35" s="29">
        <v>0.16206462457975346</v>
      </c>
      <c r="F35" s="30">
        <v>29.0</v>
      </c>
      <c r="G35" s="32"/>
      <c r="H35" s="34">
        <v>23.885641070401746</v>
      </c>
      <c r="I35" s="35" t="s">
        <v>44</v>
      </c>
      <c r="J35" s="36">
        <v>5400.0</v>
      </c>
      <c r="K35" s="28">
        <v>4.423266864889213</v>
      </c>
      <c r="L35" s="28">
        <v>4.514497054532343</v>
      </c>
      <c r="M35" s="34">
        <v>23.942103979596425</v>
      </c>
      <c r="N35" s="35" t="s">
        <v>29</v>
      </c>
      <c r="O35" s="36">
        <v>6200.0</v>
      </c>
      <c r="P35" s="28">
        <v>3.8616296741284555</v>
      </c>
      <c r="Q35" s="37">
        <v>3.9480942143586857</v>
      </c>
      <c r="R35" s="38">
        <v>10.512483269121642</v>
      </c>
      <c r="S35" s="39">
        <v>11.61551991187926</v>
      </c>
      <c r="T35" s="40">
        <v>0.03780149589612822</v>
      </c>
      <c r="U35" s="40">
        <v>0.024667077830524346</v>
      </c>
      <c r="V35" s="40">
        <v>0.025628132810934387</v>
      </c>
      <c r="W35" s="40">
        <v>0.015590447459985085</v>
      </c>
      <c r="X35" s="39">
        <v>12.066006275185414</v>
      </c>
      <c r="Y35" s="41">
        <v>11.819634795216333</v>
      </c>
      <c r="Z35" s="41">
        <v>10.71498626753917</v>
      </c>
      <c r="AA35" s="41">
        <v>13.227117712057257</v>
      </c>
      <c r="AB35" s="42">
        <v>0.0</v>
      </c>
      <c r="AC35" s="42">
        <v>0.0</v>
      </c>
      <c r="AD35" s="42">
        <v>1.0</v>
      </c>
      <c r="AE35" s="42">
        <v>1.0</v>
      </c>
      <c r="AF35" s="42">
        <v>0.0</v>
      </c>
      <c r="AG35" s="25"/>
      <c r="AH35" s="25"/>
      <c r="AI35" s="25"/>
      <c r="AJ35" s="25"/>
      <c r="AK35" s="25"/>
      <c r="AL35" s="25"/>
    </row>
    <row r="36">
      <c r="A36" s="26" t="s">
        <v>103</v>
      </c>
      <c r="B36" s="25" t="s">
        <v>100</v>
      </c>
      <c r="C36" s="25" t="s">
        <v>101</v>
      </c>
      <c r="D36" s="28">
        <v>111.0933188764973</v>
      </c>
      <c r="E36" s="29">
        <v>0.1949366415595924</v>
      </c>
      <c r="F36" s="30">
        <v>29.0</v>
      </c>
      <c r="G36" s="33"/>
      <c r="H36" s="34">
        <v>31.831972497696945</v>
      </c>
      <c r="I36" s="35" t="s">
        <v>44</v>
      </c>
      <c r="J36" s="36">
        <v>5900.0</v>
      </c>
      <c r="K36" s="28">
        <v>5.395249575880838</v>
      </c>
      <c r="L36" s="28">
        <v>6.794914797032623</v>
      </c>
      <c r="M36" s="34">
        <v>32.59120105729913</v>
      </c>
      <c r="N36" s="35" t="s">
        <v>30</v>
      </c>
      <c r="O36" s="36">
        <v>6700.0</v>
      </c>
      <c r="P36" s="28">
        <v>4.864358366761064</v>
      </c>
      <c r="Q36" s="37">
        <v>6.232925087874723</v>
      </c>
      <c r="R36" s="38">
        <v>13.024440969374734</v>
      </c>
      <c r="S36" s="39">
        <v>14.39104819935744</v>
      </c>
      <c r="T36" s="40">
        <v>0.06698407105465576</v>
      </c>
      <c r="U36" s="40">
        <v>0.006379435338538643</v>
      </c>
      <c r="V36" s="40">
        <v>0.05664498619564485</v>
      </c>
      <c r="W36" s="40">
        <v>0.03200716695715078</v>
      </c>
      <c r="X36" s="39">
        <v>13.218229058836243</v>
      </c>
      <c r="Y36" s="41">
        <v>18.613743438860702</v>
      </c>
      <c r="Z36" s="41">
        <v>11.929996179323862</v>
      </c>
      <c r="AA36" s="41">
        <v>20.66120487797527</v>
      </c>
      <c r="AB36" s="42">
        <v>0.0</v>
      </c>
      <c r="AC36" s="42">
        <v>0.0</v>
      </c>
      <c r="AD36" s="42">
        <v>1.0</v>
      </c>
      <c r="AE36" s="42">
        <v>1.0</v>
      </c>
      <c r="AF36" s="42">
        <v>0.0</v>
      </c>
      <c r="AG36" s="25"/>
      <c r="AH36" s="25"/>
      <c r="AI36" s="25"/>
      <c r="AJ36" s="25"/>
      <c r="AK36" s="25"/>
      <c r="AL36" s="25"/>
    </row>
    <row r="37">
      <c r="A37" s="26" t="s">
        <v>104</v>
      </c>
      <c r="B37" s="25" t="s">
        <v>100</v>
      </c>
      <c r="C37" s="25" t="s">
        <v>101</v>
      </c>
      <c r="D37" s="28">
        <v>111.0933188764973</v>
      </c>
      <c r="E37" s="29">
        <v>0.18091251093613298</v>
      </c>
      <c r="F37" s="30">
        <v>28.0</v>
      </c>
      <c r="G37" s="32"/>
      <c r="H37" s="34">
        <v>26.536227129767596</v>
      </c>
      <c r="I37" s="35" t="s">
        <v>40</v>
      </c>
      <c r="J37" s="36">
        <v>4700.0</v>
      </c>
      <c r="K37" s="28">
        <v>5.6460057722909776</v>
      </c>
      <c r="L37" s="28">
        <v>6.2239190616698865</v>
      </c>
      <c r="M37" s="34">
        <v>26.21580227252852</v>
      </c>
      <c r="N37" s="35" t="s">
        <v>28</v>
      </c>
      <c r="O37" s="36">
        <v>5300.0</v>
      </c>
      <c r="P37" s="28">
        <v>4.946377787269532</v>
      </c>
      <c r="Q37" s="37">
        <v>5.4044012381371855</v>
      </c>
      <c r="R37" s="38">
        <v>11.5242508920944</v>
      </c>
      <c r="S37" s="39">
        <v>12.733448632427583</v>
      </c>
      <c r="T37" s="40">
        <v>0.04898343598815485</v>
      </c>
      <c r="U37" s="40">
        <v>0.024437412632671487</v>
      </c>
      <c r="V37" s="40">
        <v>0.03051961311013639</v>
      </c>
      <c r="W37" s="40">
        <v>0.028021566485463303</v>
      </c>
      <c r="X37" s="39">
        <v>12.961317896302598</v>
      </c>
      <c r="Y37" s="41">
        <v>13.574909233464998</v>
      </c>
      <c r="Z37" s="41">
        <v>11.261530618563214</v>
      </c>
      <c r="AA37" s="41">
        <v>14.954271653965305</v>
      </c>
      <c r="AB37" s="42">
        <v>0.0</v>
      </c>
      <c r="AC37" s="42">
        <v>1.0</v>
      </c>
      <c r="AD37" s="42">
        <v>1.0</v>
      </c>
      <c r="AE37" s="42">
        <v>0.0</v>
      </c>
      <c r="AF37" s="42">
        <v>0.0</v>
      </c>
      <c r="AG37" s="25"/>
      <c r="AH37" s="25"/>
      <c r="AI37" s="25"/>
      <c r="AJ37" s="25"/>
      <c r="AK37" s="25"/>
      <c r="AL37" s="25"/>
    </row>
    <row r="38">
      <c r="A38" s="26" t="s">
        <v>109</v>
      </c>
      <c r="B38" s="25" t="s">
        <v>100</v>
      </c>
      <c r="C38" s="25" t="s">
        <v>101</v>
      </c>
      <c r="D38" s="28">
        <v>111.0933188764973</v>
      </c>
      <c r="E38" s="29">
        <v>0.1553672217353199</v>
      </c>
      <c r="F38" s="30">
        <v>26.0</v>
      </c>
      <c r="G38" s="33"/>
      <c r="H38" s="34">
        <v>19.605055189436634</v>
      </c>
      <c r="I38" s="35" t="s">
        <v>40</v>
      </c>
      <c r="J38" s="36">
        <v>4100.0</v>
      </c>
      <c r="K38" s="28">
        <v>4.7817207779113735</v>
      </c>
      <c r="L38" s="28">
        <v>4.2234105575169325</v>
      </c>
      <c r="M38" s="34">
        <v>19.138814940141287</v>
      </c>
      <c r="N38" s="35" t="s">
        <v>29</v>
      </c>
      <c r="O38" s="36">
        <v>4600.0</v>
      </c>
      <c r="P38" s="28">
        <v>4.160611943508975</v>
      </c>
      <c r="Q38" s="37">
        <v>3.610639707839859</v>
      </c>
      <c r="R38" s="38">
        <v>8.981193623982737</v>
      </c>
      <c r="S38" s="39">
        <v>9.923557612523169</v>
      </c>
      <c r="T38" s="40">
        <v>0.04097087586710559</v>
      </c>
      <c r="U38" s="40">
        <v>0.02823381601204686</v>
      </c>
      <c r="V38" s="40">
        <v>0.02589868837195276</v>
      </c>
      <c r="W38" s="40">
        <v>0.015072187495152836</v>
      </c>
      <c r="X38" s="39">
        <v>11.982317681401472</v>
      </c>
      <c r="Y38" s="41">
        <v>7.6227375080351605</v>
      </c>
      <c r="Z38" s="41">
        <v>10.67933644099321</v>
      </c>
      <c r="AA38" s="41">
        <v>8.459478499148078</v>
      </c>
      <c r="AB38" s="42">
        <v>0.0</v>
      </c>
      <c r="AC38" s="42">
        <v>1.0</v>
      </c>
      <c r="AD38" s="42">
        <v>1.0</v>
      </c>
      <c r="AE38" s="42">
        <v>0.0</v>
      </c>
      <c r="AF38" s="42">
        <v>0.0</v>
      </c>
      <c r="AG38" s="25"/>
      <c r="AH38" s="25"/>
      <c r="AI38" s="25"/>
      <c r="AJ38" s="25"/>
      <c r="AK38" s="25"/>
      <c r="AL38" s="25"/>
    </row>
    <row r="39">
      <c r="A39" s="26" t="s">
        <v>111</v>
      </c>
      <c r="B39" s="25" t="s">
        <v>100</v>
      </c>
      <c r="C39" s="25" t="s">
        <v>101</v>
      </c>
      <c r="D39" s="28">
        <v>111.0933188764973</v>
      </c>
      <c r="E39" s="29">
        <v>0.157465483234714</v>
      </c>
      <c r="F39" s="30">
        <v>21.0</v>
      </c>
      <c r="G39" s="32"/>
      <c r="H39" s="34">
        <v>17.114690854998404</v>
      </c>
      <c r="I39" s="35" t="s">
        <v>40</v>
      </c>
      <c r="J39" s="36">
        <v>3500.0</v>
      </c>
      <c r="K39" s="28">
        <v>4.889911672856687</v>
      </c>
      <c r="L39" s="28">
        <v>3.9101176959831285</v>
      </c>
      <c r="M39" s="34">
        <v>16.341766859015813</v>
      </c>
      <c r="N39" s="35" t="s">
        <v>29</v>
      </c>
      <c r="O39" s="36">
        <v>3200.0</v>
      </c>
      <c r="P39" s="28">
        <v>5.106802143442442</v>
      </c>
      <c r="Q39" s="37">
        <v>3.947712822921324</v>
      </c>
      <c r="R39" s="38">
        <v>7.365905005852276</v>
      </c>
      <c r="S39" s="39">
        <v>8.138782633386011</v>
      </c>
      <c r="T39" s="40">
        <v>0.03573117994548385</v>
      </c>
      <c r="U39" s="40">
        <v>0.03615655113531104</v>
      </c>
      <c r="V39" s="40">
        <v>0.020524159909161857</v>
      </c>
      <c r="W39" s="40">
        <v>0.02445884341506335</v>
      </c>
      <c r="X39" s="39">
        <v>10.027110693988618</v>
      </c>
      <c r="Y39" s="41">
        <v>7.087580161009785</v>
      </c>
      <c r="Z39" s="41">
        <v>8.554055772449052</v>
      </c>
      <c r="AA39" s="41">
        <v>7.787711086566759</v>
      </c>
      <c r="AB39" s="42">
        <v>0.0</v>
      </c>
      <c r="AC39" s="42">
        <v>1.0</v>
      </c>
      <c r="AD39" s="42">
        <v>1.0</v>
      </c>
      <c r="AE39" s="42">
        <v>0.0</v>
      </c>
      <c r="AF39" s="42">
        <v>0.0</v>
      </c>
      <c r="AG39" s="25"/>
      <c r="AH39" s="25"/>
      <c r="AI39" s="25"/>
      <c r="AJ39" s="25"/>
      <c r="AK39" s="25"/>
      <c r="AL39" s="25"/>
    </row>
    <row r="40">
      <c r="A40" s="26" t="s">
        <v>113</v>
      </c>
      <c r="B40" s="25" t="s">
        <v>100</v>
      </c>
      <c r="C40" s="25" t="s">
        <v>101</v>
      </c>
      <c r="D40" s="28">
        <v>111.0933188764973</v>
      </c>
      <c r="E40" s="29">
        <v>0.15256776034236805</v>
      </c>
      <c r="F40" s="30">
        <v>21.0</v>
      </c>
      <c r="G40" s="32"/>
      <c r="H40" s="34">
        <v>20.659375995080964</v>
      </c>
      <c r="I40" s="35" t="s">
        <v>58</v>
      </c>
      <c r="J40" s="36">
        <v>4900.0</v>
      </c>
      <c r="K40" s="28">
        <v>4.216199182669585</v>
      </c>
      <c r="L40" s="28">
        <v>3.869489993059563</v>
      </c>
      <c r="M40" s="34">
        <v>20.54418222551621</v>
      </c>
      <c r="N40" s="35" t="s">
        <v>27</v>
      </c>
      <c r="O40" s="36">
        <v>5300.0</v>
      </c>
      <c r="P40" s="28">
        <v>3.876260797267209</v>
      </c>
      <c r="Q40" s="37">
        <v>3.5429736955513116</v>
      </c>
      <c r="R40" s="38">
        <v>7.105410373777141</v>
      </c>
      <c r="S40" s="39">
        <v>7.850955246807045</v>
      </c>
      <c r="T40" s="40">
        <v>0.04256178025616528</v>
      </c>
      <c r="U40" s="40">
        <v>0.018528138171216228</v>
      </c>
      <c r="V40" s="40">
        <v>0.04838490939569037</v>
      </c>
      <c r="W40" s="40">
        <v>0.030492021676058703</v>
      </c>
      <c r="X40" s="39">
        <v>8.899801025382237</v>
      </c>
      <c r="Y40" s="41">
        <v>11.759574969698729</v>
      </c>
      <c r="Z40" s="41">
        <v>7.70852959585001</v>
      </c>
      <c r="AA40" s="41">
        <v>12.8356526296662</v>
      </c>
      <c r="AB40" s="42">
        <v>1.0</v>
      </c>
      <c r="AC40" s="42">
        <v>1.0</v>
      </c>
      <c r="AD40" s="42">
        <v>0.0</v>
      </c>
      <c r="AE40" s="42">
        <v>0.0</v>
      </c>
      <c r="AF40" s="42">
        <v>0.0</v>
      </c>
      <c r="AG40" s="25"/>
      <c r="AH40" s="25"/>
      <c r="AI40" s="25"/>
      <c r="AJ40" s="25"/>
      <c r="AK40" s="25"/>
      <c r="AL40" s="25"/>
    </row>
    <row r="41">
      <c r="A41" s="26" t="s">
        <v>115</v>
      </c>
      <c r="B41" s="25" t="s">
        <v>100</v>
      </c>
      <c r="C41" s="25" t="s">
        <v>101</v>
      </c>
      <c r="D41" s="28">
        <v>111.0933188764973</v>
      </c>
      <c r="E41" s="29">
        <v>0.15037999317173095</v>
      </c>
      <c r="F41" s="30">
        <v>16.0</v>
      </c>
      <c r="G41" s="33"/>
      <c r="H41" s="34">
        <v>14.2465046909597</v>
      </c>
      <c r="I41" s="35" t="s">
        <v>31</v>
      </c>
      <c r="J41" s="36">
        <v>3300.0</v>
      </c>
      <c r="K41" s="28">
        <v>4.317122633624152</v>
      </c>
      <c r="L41" s="28">
        <v>3.018335397056608</v>
      </c>
      <c r="M41" s="34">
        <v>14.281831665645825</v>
      </c>
      <c r="N41" s="35" t="s">
        <v>31</v>
      </c>
      <c r="O41" s="36">
        <v>3100.0</v>
      </c>
      <c r="P41" s="28">
        <v>4.607042472788976</v>
      </c>
      <c r="Q41" s="37">
        <v>3.226879216627334</v>
      </c>
      <c r="R41" s="38">
        <v>5.325520021566654</v>
      </c>
      <c r="S41" s="39">
        <v>5.884307472176141</v>
      </c>
      <c r="T41" s="40">
        <v>0.07343843527947987</v>
      </c>
      <c r="U41" s="40">
        <v>5.283340667588479E-4</v>
      </c>
      <c r="V41" s="40">
        <v>0.03138304356547556</v>
      </c>
      <c r="W41" s="40">
        <v>0.026733703777997702</v>
      </c>
      <c r="X41" s="39">
        <v>6.174649296924867</v>
      </c>
      <c r="Y41" s="41">
        <v>8.071855394034833</v>
      </c>
      <c r="Z41" s="41">
        <v>5.669877586339756</v>
      </c>
      <c r="AA41" s="41">
        <v>8.61195407930607</v>
      </c>
      <c r="AB41" s="42">
        <v>0.0</v>
      </c>
      <c r="AC41" s="42">
        <v>0.0</v>
      </c>
      <c r="AD41" s="42">
        <v>0.0</v>
      </c>
      <c r="AE41" s="42">
        <v>0.0</v>
      </c>
      <c r="AF41" s="42">
        <v>1.0</v>
      </c>
      <c r="AG41" s="25"/>
      <c r="AH41" s="25"/>
      <c r="AI41" s="25"/>
      <c r="AJ41" s="25"/>
      <c r="AK41" s="25"/>
      <c r="AL41" s="25"/>
    </row>
    <row r="42">
      <c r="A42" s="26" t="s">
        <v>117</v>
      </c>
      <c r="B42" s="25" t="s">
        <v>100</v>
      </c>
      <c r="C42" s="25" t="s">
        <v>101</v>
      </c>
      <c r="D42" s="28">
        <v>111.0933188764973</v>
      </c>
      <c r="E42" s="29">
        <v>0.1701911138161899</v>
      </c>
      <c r="F42" s="30">
        <v>15.0</v>
      </c>
      <c r="G42" s="32"/>
      <c r="H42" s="34">
        <v>12.281343551689282</v>
      </c>
      <c r="I42" s="35" t="s">
        <v>45</v>
      </c>
      <c r="J42" s="36">
        <v>3000.0</v>
      </c>
      <c r="K42" s="28">
        <v>4.093781183896427</v>
      </c>
      <c r="L42" s="28">
        <v>2.567485217653298</v>
      </c>
      <c r="M42" s="34">
        <v>12.087468638091513</v>
      </c>
      <c r="N42" s="35" t="s">
        <v>30</v>
      </c>
      <c r="O42" s="36">
        <v>3000.0</v>
      </c>
      <c r="P42" s="28">
        <v>4.029156212697171</v>
      </c>
      <c r="Q42" s="37">
        <v>2.497690259108139</v>
      </c>
      <c r="R42" s="38">
        <v>5.752062446759156</v>
      </c>
      <c r="S42" s="39">
        <v>6.35560544300266</v>
      </c>
      <c r="T42" s="40">
        <v>0.0442103452660304</v>
      </c>
      <c r="U42" s="40">
        <v>0.017533543256357555</v>
      </c>
      <c r="V42" s="40">
        <v>0.030118970010920953</v>
      </c>
      <c r="W42" s="40">
        <v>0.02054544025744965</v>
      </c>
      <c r="X42" s="39">
        <v>5.889138133522075</v>
      </c>
      <c r="Y42" s="41">
        <v>6.392205418167207</v>
      </c>
      <c r="Z42" s="41">
        <v>5.228150530710783</v>
      </c>
      <c r="AA42" s="41">
        <v>6.85931810738073</v>
      </c>
      <c r="AB42" s="42">
        <v>0.0</v>
      </c>
      <c r="AC42" s="42">
        <v>0.0</v>
      </c>
      <c r="AD42" s="42">
        <v>0.0</v>
      </c>
      <c r="AE42" s="42">
        <v>1.0</v>
      </c>
      <c r="AF42" s="42">
        <v>1.0</v>
      </c>
      <c r="AG42" s="25"/>
      <c r="AH42" s="25"/>
      <c r="AI42" s="25"/>
      <c r="AJ42" s="25"/>
      <c r="AK42" s="25"/>
      <c r="AL42" s="25"/>
    </row>
    <row r="43">
      <c r="A43" s="26" t="s">
        <v>119</v>
      </c>
      <c r="B43" s="25" t="s">
        <v>100</v>
      </c>
      <c r="C43" s="25" t="s">
        <v>101</v>
      </c>
      <c r="D43" s="28">
        <v>111.0933188764973</v>
      </c>
      <c r="E43" s="29">
        <v>0.1808152709359606</v>
      </c>
      <c r="F43" s="30">
        <v>14.0</v>
      </c>
      <c r="G43" s="33"/>
      <c r="H43" s="34">
        <v>12.733382769384985</v>
      </c>
      <c r="I43" s="35" t="s">
        <v>31</v>
      </c>
      <c r="J43" s="36">
        <v>3000.0</v>
      </c>
      <c r="K43" s="28">
        <v>4.244460923128329</v>
      </c>
      <c r="L43" s="28">
        <v>2.7333644173125644</v>
      </c>
      <c r="M43" s="34">
        <v>12.762113622633063</v>
      </c>
      <c r="N43" s="35" t="s">
        <v>31</v>
      </c>
      <c r="O43" s="36">
        <v>3000.0</v>
      </c>
      <c r="P43" s="28">
        <v>4.254037874211021</v>
      </c>
      <c r="Q43" s="37">
        <v>2.7440554916063613</v>
      </c>
      <c r="R43" s="38">
        <v>5.758524333661994</v>
      </c>
      <c r="S43" s="39">
        <v>6.362745352200774</v>
      </c>
      <c r="T43" s="40">
        <v>0.08145091353881563</v>
      </c>
      <c r="U43" s="40">
        <v>1.0860121805175418E-4</v>
      </c>
      <c r="V43" s="40">
        <v>0.036815812919544666</v>
      </c>
      <c r="W43" s="40">
        <v>0.018788010722953472</v>
      </c>
      <c r="X43" s="39">
        <v>6.179224122293132</v>
      </c>
      <c r="Y43" s="41">
        <v>6.554158647091852</v>
      </c>
      <c r="Z43" s="41">
        <v>5.87307805245287</v>
      </c>
      <c r="AA43" s="41">
        <v>6.8890355701801935</v>
      </c>
      <c r="AB43" s="42">
        <v>0.0</v>
      </c>
      <c r="AC43" s="42">
        <v>0.0</v>
      </c>
      <c r="AD43" s="42">
        <v>0.0</v>
      </c>
      <c r="AE43" s="42">
        <v>0.0</v>
      </c>
      <c r="AF43" s="42">
        <v>1.0</v>
      </c>
      <c r="AG43" s="25"/>
      <c r="AH43" s="25"/>
      <c r="AI43" s="25"/>
      <c r="AJ43" s="25"/>
      <c r="AK43" s="25"/>
      <c r="AL43" s="25"/>
    </row>
    <row r="44">
      <c r="A44" s="26" t="s">
        <v>121</v>
      </c>
      <c r="B44" s="25" t="s">
        <v>100</v>
      </c>
      <c r="C44" s="25" t="s">
        <v>101</v>
      </c>
      <c r="D44" s="28">
        <v>111.0933188764973</v>
      </c>
      <c r="E44" s="29">
        <v>0.21258342922899884</v>
      </c>
      <c r="F44" s="30">
        <v>11.0</v>
      </c>
      <c r="G44" s="33"/>
      <c r="H44" s="34">
        <v>11.068332939418822</v>
      </c>
      <c r="I44" s="35" t="s">
        <v>45</v>
      </c>
      <c r="J44" s="36">
        <v>4500.0</v>
      </c>
      <c r="K44" s="28">
        <v>2.4596295420930714</v>
      </c>
      <c r="L44" s="28">
        <v>1.4295222811336996</v>
      </c>
      <c r="M44" s="34">
        <v>11.023883964267336</v>
      </c>
      <c r="N44" s="35" t="s">
        <v>30</v>
      </c>
      <c r="O44" s="36">
        <v>4100.0</v>
      </c>
      <c r="P44" s="28">
        <v>2.6887521864066675</v>
      </c>
      <c r="Q44" s="37">
        <v>1.558090525106318</v>
      </c>
      <c r="R44" s="38">
        <v>5.473778508698179</v>
      </c>
      <c r="S44" s="39">
        <v>6.048122183248228</v>
      </c>
      <c r="T44" s="40">
        <v>0.07554373521473275</v>
      </c>
      <c r="U44" s="40">
        <v>0.004805296766617616</v>
      </c>
      <c r="V44" s="40">
        <v>0.024920492533854147</v>
      </c>
      <c r="W44" s="40">
        <v>0.028496527336918417</v>
      </c>
      <c r="X44" s="39">
        <v>4.5464029270218695</v>
      </c>
      <c r="Y44" s="41">
        <v>6.521930012396952</v>
      </c>
      <c r="Z44" s="41">
        <v>4.122489262362133</v>
      </c>
      <c r="AA44" s="41">
        <v>6.901394701905203</v>
      </c>
      <c r="AB44" s="42">
        <v>0.0</v>
      </c>
      <c r="AC44" s="42">
        <v>0.0</v>
      </c>
      <c r="AD44" s="42">
        <v>0.0</v>
      </c>
      <c r="AE44" s="42">
        <v>1.0</v>
      </c>
      <c r="AF44" s="42">
        <v>1.0</v>
      </c>
      <c r="AG44" s="25"/>
      <c r="AH44" s="25"/>
      <c r="AI44" s="25"/>
      <c r="AJ44" s="25"/>
      <c r="AK44" s="25"/>
      <c r="AL44" s="25"/>
    </row>
    <row r="45">
      <c r="A45" s="26" t="s">
        <v>123</v>
      </c>
      <c r="B45" s="25" t="s">
        <v>100</v>
      </c>
      <c r="C45" s="25" t="s">
        <v>101</v>
      </c>
      <c r="D45" s="28">
        <v>111.0933188764973</v>
      </c>
      <c r="E45" s="29">
        <v>0.1845967741935484</v>
      </c>
      <c r="F45" s="30">
        <v>0.0</v>
      </c>
      <c r="G45" s="33"/>
      <c r="H45" s="34" t="s">
        <v>64</v>
      </c>
      <c r="I45" s="35" t="s">
        <v>58</v>
      </c>
      <c r="J45" s="36">
        <v>3000.0</v>
      </c>
      <c r="K45" s="28" t="s">
        <v>64</v>
      </c>
      <c r="L45" s="28" t="s">
        <v>64</v>
      </c>
      <c r="M45" s="34" t="s">
        <v>64</v>
      </c>
      <c r="N45" s="35" t="s">
        <v>27</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1.0</v>
      </c>
      <c r="AC45" s="42">
        <v>1.0</v>
      </c>
      <c r="AD45" s="42">
        <v>0.0</v>
      </c>
      <c r="AE45" s="42">
        <v>0.0</v>
      </c>
      <c r="AF45" s="42">
        <v>0.0</v>
      </c>
      <c r="AG45" s="25"/>
      <c r="AH45" s="25"/>
      <c r="AI45" s="25"/>
      <c r="AJ45" s="25"/>
      <c r="AK45" s="25"/>
      <c r="AL45" s="25"/>
    </row>
    <row r="46">
      <c r="A46" s="26" t="s">
        <v>125</v>
      </c>
      <c r="B46" s="25" t="s">
        <v>100</v>
      </c>
      <c r="C46" s="25" t="s">
        <v>101</v>
      </c>
      <c r="D46" s="28">
        <v>111.0933188764973</v>
      </c>
      <c r="E46" s="29">
        <v>0.16171690427698576</v>
      </c>
      <c r="F46" s="30">
        <v>0.0</v>
      </c>
      <c r="G46" s="33"/>
      <c r="H46" s="34" t="s">
        <v>64</v>
      </c>
      <c r="I46" s="35" t="s">
        <v>45</v>
      </c>
      <c r="J46" s="36">
        <v>3000.0</v>
      </c>
      <c r="K46" s="28" t="s">
        <v>64</v>
      </c>
      <c r="L46" s="28" t="s">
        <v>64</v>
      </c>
      <c r="M46" s="34" t="s">
        <v>64</v>
      </c>
      <c r="N46" s="35" t="s">
        <v>31</v>
      </c>
      <c r="O46" s="36">
        <v>3300.0</v>
      </c>
      <c r="P46" s="28" t="s">
        <v>64</v>
      </c>
      <c r="Q46" s="37" t="s">
        <v>64</v>
      </c>
      <c r="R46" s="38" t="s">
        <v>64</v>
      </c>
      <c r="S46" s="39" t="s">
        <v>64</v>
      </c>
      <c r="T46" s="40" t="s">
        <v>64</v>
      </c>
      <c r="U46" s="40" t="s">
        <v>64</v>
      </c>
      <c r="V46" s="40" t="s">
        <v>64</v>
      </c>
      <c r="W46" s="40" t="s">
        <v>64</v>
      </c>
      <c r="X46" s="39" t="s">
        <v>64</v>
      </c>
      <c r="Y46" s="41" t="s">
        <v>64</v>
      </c>
      <c r="Z46" s="41" t="s">
        <v>64</v>
      </c>
      <c r="AA46" s="41" t="s">
        <v>64</v>
      </c>
      <c r="AB46" s="42">
        <v>0.0</v>
      </c>
      <c r="AC46" s="42">
        <v>0.0</v>
      </c>
      <c r="AD46" s="42">
        <v>0.0</v>
      </c>
      <c r="AE46" s="42">
        <v>1.0</v>
      </c>
      <c r="AF46" s="42">
        <v>1.0</v>
      </c>
      <c r="AG46" s="25"/>
      <c r="AH46" s="25"/>
      <c r="AI46" s="25"/>
      <c r="AJ46" s="25"/>
      <c r="AK46" s="25"/>
      <c r="AL46" s="25"/>
    </row>
    <row r="47">
      <c r="A47" s="26" t="s">
        <v>127</v>
      </c>
      <c r="B47" s="25" t="s">
        <v>100</v>
      </c>
      <c r="C47" s="25" t="s">
        <v>101</v>
      </c>
      <c r="D47" s="28">
        <v>111.0933188764973</v>
      </c>
      <c r="E47" s="29">
        <v>0.26125135623869805</v>
      </c>
      <c r="F47" s="30">
        <v>0.0</v>
      </c>
      <c r="G47" s="33"/>
      <c r="H47" s="34" t="s">
        <v>64</v>
      </c>
      <c r="I47" s="35" t="s">
        <v>58</v>
      </c>
      <c r="J47" s="36">
        <v>3000.0</v>
      </c>
      <c r="K47" s="28" t="s">
        <v>64</v>
      </c>
      <c r="L47" s="28" t="s">
        <v>64</v>
      </c>
      <c r="M47" s="34" t="s">
        <v>64</v>
      </c>
      <c r="N47" s="35" t="s">
        <v>64</v>
      </c>
      <c r="O47" s="36" t="s">
        <v>64</v>
      </c>
      <c r="P47" s="28" t="s">
        <v>64</v>
      </c>
      <c r="Q47" s="37" t="s">
        <v>64</v>
      </c>
      <c r="R47" s="38" t="s">
        <v>64</v>
      </c>
      <c r="S47" s="39" t="s">
        <v>64</v>
      </c>
      <c r="T47" s="40" t="s">
        <v>64</v>
      </c>
      <c r="U47" s="40" t="s">
        <v>64</v>
      </c>
      <c r="V47" s="40" t="s">
        <v>64</v>
      </c>
      <c r="W47" s="40" t="s">
        <v>64</v>
      </c>
      <c r="X47" s="39" t="s">
        <v>64</v>
      </c>
      <c r="Y47" s="41" t="s">
        <v>64</v>
      </c>
      <c r="Z47" s="41" t="s">
        <v>64</v>
      </c>
      <c r="AA47" s="41" t="s">
        <v>64</v>
      </c>
      <c r="AB47" s="42">
        <v>1.0</v>
      </c>
      <c r="AC47" s="42">
        <v>1.0</v>
      </c>
      <c r="AD47" s="42">
        <v>0.0</v>
      </c>
      <c r="AE47" s="42">
        <v>0.0</v>
      </c>
      <c r="AF47" s="42">
        <v>0.0</v>
      </c>
      <c r="AG47" s="25"/>
      <c r="AH47" s="25"/>
      <c r="AI47" s="25"/>
      <c r="AJ47" s="25"/>
      <c r="AK47" s="25"/>
      <c r="AL47" s="25"/>
    </row>
    <row r="48">
      <c r="A48" s="26" t="s">
        <v>129</v>
      </c>
      <c r="B48" s="25" t="s">
        <v>100</v>
      </c>
      <c r="C48" s="25" t="s">
        <v>101</v>
      </c>
      <c r="D48" s="28">
        <v>111.0933188764973</v>
      </c>
      <c r="E48" s="29">
        <v>0.22996613545816735</v>
      </c>
      <c r="F48" s="30">
        <v>0.0</v>
      </c>
      <c r="G48" s="32"/>
      <c r="H48" s="34" t="s">
        <v>64</v>
      </c>
      <c r="I48" s="35" t="s">
        <v>58</v>
      </c>
      <c r="J48" s="36">
        <v>3100.0</v>
      </c>
      <c r="K48" s="28" t="s">
        <v>64</v>
      </c>
      <c r="L48" s="28" t="s">
        <v>64</v>
      </c>
      <c r="M48" s="34" t="s">
        <v>64</v>
      </c>
      <c r="N48" s="35" t="s">
        <v>28</v>
      </c>
      <c r="O48" s="36">
        <v>3300.0</v>
      </c>
      <c r="P48" s="28" t="s">
        <v>64</v>
      </c>
      <c r="Q48" s="37" t="s">
        <v>64</v>
      </c>
      <c r="R48" s="38" t="s">
        <v>64</v>
      </c>
      <c r="S48" s="39" t="s">
        <v>64</v>
      </c>
      <c r="T48" s="40" t="s">
        <v>64</v>
      </c>
      <c r="U48" s="40" t="s">
        <v>64</v>
      </c>
      <c r="V48" s="40" t="s">
        <v>64</v>
      </c>
      <c r="W48" s="40" t="s">
        <v>64</v>
      </c>
      <c r="X48" s="39" t="s">
        <v>64</v>
      </c>
      <c r="Y48" s="41" t="s">
        <v>64</v>
      </c>
      <c r="Z48" s="41" t="s">
        <v>64</v>
      </c>
      <c r="AA48" s="41" t="s">
        <v>64</v>
      </c>
      <c r="AB48" s="42">
        <v>1.0</v>
      </c>
      <c r="AC48" s="42">
        <v>1.0</v>
      </c>
      <c r="AD48" s="42">
        <v>0.0</v>
      </c>
      <c r="AE48" s="42">
        <v>0.0</v>
      </c>
      <c r="AF48" s="42">
        <v>0.0</v>
      </c>
      <c r="AG48" s="25"/>
      <c r="AH48" s="25"/>
      <c r="AI48" s="25"/>
      <c r="AJ48" s="25"/>
      <c r="AK48" s="25"/>
      <c r="AL48" s="25"/>
    </row>
    <row r="49">
      <c r="A49" s="26" t="s">
        <v>131</v>
      </c>
      <c r="B49" s="25" t="s">
        <v>100</v>
      </c>
      <c r="C49" s="25" t="s">
        <v>101</v>
      </c>
      <c r="D49" s="28">
        <v>111.0933188764973</v>
      </c>
      <c r="E49" s="29">
        <v>0.18</v>
      </c>
      <c r="F49" s="30">
        <v>0.0</v>
      </c>
      <c r="G49" s="33"/>
      <c r="H49" s="34" t="s">
        <v>64</v>
      </c>
      <c r="I49" s="35" t="s">
        <v>28</v>
      </c>
      <c r="J49" s="36">
        <v>3000.0</v>
      </c>
      <c r="K49" s="28" t="s">
        <v>64</v>
      </c>
      <c r="L49" s="28" t="s">
        <v>64</v>
      </c>
      <c r="M49" s="34" t="s">
        <v>64</v>
      </c>
      <c r="N49" s="35" t="s">
        <v>28</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1.0</v>
      </c>
      <c r="AD49" s="42">
        <v>0.0</v>
      </c>
      <c r="AE49" s="42">
        <v>0.0</v>
      </c>
      <c r="AF49" s="42">
        <v>0.0</v>
      </c>
      <c r="AG49" s="25"/>
      <c r="AH49" s="25"/>
      <c r="AI49" s="25"/>
      <c r="AJ49" s="25"/>
      <c r="AK49" s="25"/>
      <c r="AL49" s="25"/>
    </row>
    <row r="50">
      <c r="A50" s="26" t="s">
        <v>134</v>
      </c>
      <c r="B50" s="25" t="s">
        <v>135</v>
      </c>
      <c r="C50" s="25" t="s">
        <v>136</v>
      </c>
      <c r="D50" s="28">
        <v>101.74532734407268</v>
      </c>
      <c r="E50" s="29">
        <v>0.26919683751363144</v>
      </c>
      <c r="F50" s="30">
        <v>34.0</v>
      </c>
      <c r="G50" s="32"/>
      <c r="H50" s="34">
        <v>45.31384167578318</v>
      </c>
      <c r="I50" s="35" t="s">
        <v>44</v>
      </c>
      <c r="J50" s="36">
        <v>10100.0</v>
      </c>
      <c r="K50" s="28">
        <v>4.486518977800315</v>
      </c>
      <c r="L50" s="28">
        <v>7.317364085734708</v>
      </c>
      <c r="M50" s="34">
        <v>44.397320083456684</v>
      </c>
      <c r="N50" s="35" t="s">
        <v>29</v>
      </c>
      <c r="O50" s="36">
        <v>10500.0</v>
      </c>
      <c r="P50" s="28">
        <v>4.228316198424446</v>
      </c>
      <c r="Q50" s="37">
        <v>6.79385542070844</v>
      </c>
      <c r="R50" s="38">
        <v>20.647559715269008</v>
      </c>
      <c r="S50" s="39">
        <v>19.809555652260304</v>
      </c>
      <c r="T50" s="40">
        <v>0.098634705864755</v>
      </c>
      <c r="U50" s="40">
        <v>0.027262387645848433</v>
      </c>
      <c r="V50" s="40">
        <v>0.08188926925831626</v>
      </c>
      <c r="W50" s="40">
        <v>0.03645195651523554</v>
      </c>
      <c r="X50" s="39">
        <v>25.682080764744356</v>
      </c>
      <c r="Y50" s="41">
        <v>19.63176091103883</v>
      </c>
      <c r="Z50" s="41">
        <v>23.386146896950596</v>
      </c>
      <c r="AA50" s="41">
        <v>21.01117318650609</v>
      </c>
      <c r="AB50" s="42">
        <v>0.0</v>
      </c>
      <c r="AC50" s="42">
        <v>0.0</v>
      </c>
      <c r="AD50" s="42">
        <v>1.0</v>
      </c>
      <c r="AE50" s="42">
        <v>1.0</v>
      </c>
      <c r="AF50" s="42">
        <v>0.0</v>
      </c>
      <c r="AG50" s="25"/>
      <c r="AH50" s="25"/>
      <c r="AI50" s="25"/>
      <c r="AJ50" s="25"/>
      <c r="AK50" s="25"/>
      <c r="AL50" s="25"/>
    </row>
    <row r="51">
      <c r="A51" s="26" t="s">
        <v>138</v>
      </c>
      <c r="B51" s="25" t="s">
        <v>135</v>
      </c>
      <c r="C51" s="25" t="s">
        <v>136</v>
      </c>
      <c r="D51" s="28">
        <v>101.74532734407268</v>
      </c>
      <c r="E51" s="29">
        <v>0.30266996249573813</v>
      </c>
      <c r="F51" s="30">
        <v>33.0</v>
      </c>
      <c r="G51" s="33"/>
      <c r="H51" s="34">
        <v>45.766843005783336</v>
      </c>
      <c r="I51" s="35" t="s">
        <v>58</v>
      </c>
      <c r="J51" s="36">
        <v>9600.0</v>
      </c>
      <c r="K51" s="28">
        <v>4.767379479769097</v>
      </c>
      <c r="L51" s="28">
        <v>7.83226532309498</v>
      </c>
      <c r="M51" s="34">
        <v>43.67231844932002</v>
      </c>
      <c r="N51" s="35" t="s">
        <v>27</v>
      </c>
      <c r="O51" s="36">
        <v>10000.0</v>
      </c>
      <c r="P51" s="28">
        <v>4.367231844932002</v>
      </c>
      <c r="Q51" s="37">
        <v>6.932989725537257</v>
      </c>
      <c r="R51" s="38">
        <v>23.22130363269629</v>
      </c>
      <c r="S51" s="39">
        <v>22.278841324273092</v>
      </c>
      <c r="T51" s="40">
        <v>0.06682051627799175</v>
      </c>
      <c r="U51" s="40">
        <v>0.05861264183754552</v>
      </c>
      <c r="V51" s="40">
        <v>0.06282180821726153</v>
      </c>
      <c r="W51" s="40">
        <v>0.045353767741440065</v>
      </c>
      <c r="X51" s="39">
        <v>26.506134585402428</v>
      </c>
      <c r="Y51" s="41">
        <v>19.260708420380908</v>
      </c>
      <c r="Z51" s="41">
        <v>22.869913956358047</v>
      </c>
      <c r="AA51" s="41">
        <v>20.802404492961966</v>
      </c>
      <c r="AB51" s="42">
        <v>1.0</v>
      </c>
      <c r="AC51" s="42">
        <v>1.0</v>
      </c>
      <c r="AD51" s="42">
        <v>0.0</v>
      </c>
      <c r="AE51" s="42">
        <v>0.0</v>
      </c>
      <c r="AF51" s="42">
        <v>0.0</v>
      </c>
      <c r="AG51" s="25"/>
      <c r="AH51" s="25"/>
      <c r="AI51" s="25"/>
      <c r="AJ51" s="25"/>
      <c r="AK51" s="25"/>
      <c r="AL51" s="25"/>
    </row>
    <row r="52">
      <c r="A52" s="26" t="s">
        <v>140</v>
      </c>
      <c r="B52" s="25" t="s">
        <v>135</v>
      </c>
      <c r="C52" s="25" t="s">
        <v>136</v>
      </c>
      <c r="D52" s="28">
        <v>101.74532734407268</v>
      </c>
      <c r="E52" s="29">
        <v>0.2437705213376872</v>
      </c>
      <c r="F52" s="30">
        <v>32.0</v>
      </c>
      <c r="G52" s="32"/>
      <c r="H52" s="34">
        <v>29.014559271268922</v>
      </c>
      <c r="I52" s="35" t="s">
        <v>28</v>
      </c>
      <c r="J52" s="36">
        <v>6900.0</v>
      </c>
      <c r="K52" s="28">
        <v>4.2050085900389735</v>
      </c>
      <c r="L52" s="28">
        <v>4.948528720809331</v>
      </c>
      <c r="M52" s="34">
        <v>27.703116288114696</v>
      </c>
      <c r="N52" s="35" t="s">
        <v>28</v>
      </c>
      <c r="O52" s="36">
        <v>7200.0</v>
      </c>
      <c r="P52" s="28">
        <v>3.84765504001593</v>
      </c>
      <c r="Q52" s="37">
        <v>4.377240144000579</v>
      </c>
      <c r="R52" s="38">
        <v>17.199379006785165</v>
      </c>
      <c r="S52" s="39">
        <v>16.50132317415067</v>
      </c>
      <c r="T52" s="40">
        <v>0.06217308481945798</v>
      </c>
      <c r="U52" s="40">
        <v>0.042613013190864454</v>
      </c>
      <c r="V52" s="40">
        <v>0.03003868142962576</v>
      </c>
      <c r="W52" s="40">
        <v>0.021855386156438675</v>
      </c>
      <c r="X52" s="39">
        <v>19.847305277567976</v>
      </c>
      <c r="Y52" s="41">
        <v>9.167253993700946</v>
      </c>
      <c r="Z52" s="41">
        <v>17.660852479254725</v>
      </c>
      <c r="AA52" s="41">
        <v>10.042263808859971</v>
      </c>
      <c r="AB52" s="42">
        <v>0.0</v>
      </c>
      <c r="AC52" s="42">
        <v>1.0</v>
      </c>
      <c r="AD52" s="42">
        <v>0.0</v>
      </c>
      <c r="AE52" s="42">
        <v>0.0</v>
      </c>
      <c r="AF52" s="42">
        <v>0.0</v>
      </c>
      <c r="AG52" s="25"/>
      <c r="AH52" s="25"/>
      <c r="AI52" s="25"/>
      <c r="AJ52" s="25"/>
      <c r="AK52" s="25"/>
      <c r="AL52" s="25"/>
    </row>
    <row r="53">
      <c r="A53" s="26" t="s">
        <v>142</v>
      </c>
      <c r="B53" s="25" t="s">
        <v>135</v>
      </c>
      <c r="C53" s="25" t="s">
        <v>136</v>
      </c>
      <c r="D53" s="28">
        <v>101.74532734407268</v>
      </c>
      <c r="E53" s="29">
        <v>0.16553197777515075</v>
      </c>
      <c r="F53" s="30">
        <v>30.0</v>
      </c>
      <c r="G53" s="33"/>
      <c r="H53" s="34">
        <v>32.37196524814192</v>
      </c>
      <c r="I53" s="35" t="s">
        <v>45</v>
      </c>
      <c r="J53" s="36">
        <v>7400.0</v>
      </c>
      <c r="K53" s="28">
        <v>4.374589898397557</v>
      </c>
      <c r="L53" s="28">
        <v>5.577734393573902</v>
      </c>
      <c r="M53" s="34">
        <v>32.96620615720488</v>
      </c>
      <c r="N53" s="35" t="s">
        <v>30</v>
      </c>
      <c r="O53" s="36">
        <v>8600.0</v>
      </c>
      <c r="P53" s="28">
        <v>3.8332797857214977</v>
      </c>
      <c r="Q53" s="37">
        <v>4.953066222485994</v>
      </c>
      <c r="R53" s="38">
        <v>10.204789485325401</v>
      </c>
      <c r="S53" s="39">
        <v>9.79061680977541</v>
      </c>
      <c r="T53" s="40">
        <v>0.038878539348186504</v>
      </c>
      <c r="U53" s="40">
        <v>0.01553281356733767</v>
      </c>
      <c r="V53" s="40">
        <v>0.029763475099090147</v>
      </c>
      <c r="W53" s="40">
        <v>0.03143767057341396</v>
      </c>
      <c r="X53" s="39">
        <v>9.294853189914434</v>
      </c>
      <c r="Y53" s="41">
        <v>23.077112058227485</v>
      </c>
      <c r="Z53" s="41">
        <v>7.801407163536202</v>
      </c>
      <c r="AA53" s="41">
        <v>25.164798993668676</v>
      </c>
      <c r="AB53" s="42">
        <v>0.0</v>
      </c>
      <c r="AC53" s="42">
        <v>0.0</v>
      </c>
      <c r="AD53" s="42">
        <v>0.0</v>
      </c>
      <c r="AE53" s="42">
        <v>1.0</v>
      </c>
      <c r="AF53" s="42">
        <v>1.0</v>
      </c>
      <c r="AG53" s="25"/>
      <c r="AH53" s="25"/>
      <c r="AI53" s="25"/>
      <c r="AJ53" s="25"/>
      <c r="AK53" s="25"/>
      <c r="AL53" s="25"/>
    </row>
    <row r="54">
      <c r="A54" s="26" t="s">
        <v>144</v>
      </c>
      <c r="B54" s="25" t="s">
        <v>135</v>
      </c>
      <c r="C54" s="25" t="s">
        <v>136</v>
      </c>
      <c r="D54" s="28">
        <v>101.74532734407268</v>
      </c>
      <c r="E54" s="29">
        <v>0.12357080610021787</v>
      </c>
      <c r="F54" s="30">
        <v>24.0</v>
      </c>
      <c r="G54" s="33"/>
      <c r="H54" s="34">
        <v>15.950751368623603</v>
      </c>
      <c r="I54" s="35" t="s">
        <v>40</v>
      </c>
      <c r="J54" s="36">
        <v>3800.0</v>
      </c>
      <c r="K54" s="28">
        <v>4.19756614963779</v>
      </c>
      <c r="L54" s="28">
        <v>3.1878248947900616</v>
      </c>
      <c r="M54" s="34">
        <v>16.19707295550516</v>
      </c>
      <c r="N54" s="35" t="s">
        <v>29</v>
      </c>
      <c r="O54" s="36">
        <v>4300.0</v>
      </c>
      <c r="P54" s="28">
        <v>3.76676115244306</v>
      </c>
      <c r="Q54" s="37">
        <v>2.8929243526775315</v>
      </c>
      <c r="R54" s="38">
        <v>5.868496609618953</v>
      </c>
      <c r="S54" s="39">
        <v>5.63031717967999</v>
      </c>
      <c r="T54" s="40">
        <v>0.030451691456280756</v>
      </c>
      <c r="U54" s="40">
        <v>0.010478964412896613</v>
      </c>
      <c r="V54" s="40">
        <v>0.01406151634892964</v>
      </c>
      <c r="W54" s="40">
        <v>0.012897186969718907</v>
      </c>
      <c r="X54" s="39">
        <v>5.351431892554831</v>
      </c>
      <c r="Y54" s="41">
        <v>10.599319476068771</v>
      </c>
      <c r="Z54" s="41">
        <v>4.756828348937627</v>
      </c>
      <c r="AA54" s="41">
        <v>11.440244606567534</v>
      </c>
      <c r="AB54" s="42">
        <v>0.0</v>
      </c>
      <c r="AC54" s="42">
        <v>1.0</v>
      </c>
      <c r="AD54" s="42">
        <v>1.0</v>
      </c>
      <c r="AE54" s="42">
        <v>0.0</v>
      </c>
      <c r="AF54" s="42">
        <v>0.0</v>
      </c>
      <c r="AG54" s="25"/>
      <c r="AH54" s="25"/>
      <c r="AI54" s="25"/>
      <c r="AJ54" s="25"/>
      <c r="AK54" s="25"/>
      <c r="AL54" s="25"/>
    </row>
    <row r="55">
      <c r="A55" s="26" t="s">
        <v>147</v>
      </c>
      <c r="B55" s="25" t="s">
        <v>135</v>
      </c>
      <c r="C55" s="25" t="s">
        <v>136</v>
      </c>
      <c r="D55" s="28">
        <v>101.74532734407268</v>
      </c>
      <c r="E55" s="29">
        <v>0.17266666666666666</v>
      </c>
      <c r="F55" s="30">
        <v>16.0</v>
      </c>
      <c r="G55" s="32"/>
      <c r="H55" s="34">
        <v>15.240611780591212</v>
      </c>
      <c r="I55" s="35" t="s">
        <v>45</v>
      </c>
      <c r="J55" s="36">
        <v>3200.0</v>
      </c>
      <c r="K55" s="28">
        <v>4.762691181434754</v>
      </c>
      <c r="L55" s="28">
        <v>3.4984066103356444</v>
      </c>
      <c r="M55" s="34">
        <v>15.835224243325708</v>
      </c>
      <c r="N55" s="35" t="s">
        <v>30</v>
      </c>
      <c r="O55" s="36">
        <v>3400.0</v>
      </c>
      <c r="P55" s="28">
        <v>4.657418895095797</v>
      </c>
      <c r="Q55" s="37">
        <v>3.518286308089238</v>
      </c>
      <c r="R55" s="38">
        <v>5.713708493397515</v>
      </c>
      <c r="S55" s="39">
        <v>5.4818113104692285</v>
      </c>
      <c r="T55" s="40">
        <v>0.07441996947998618</v>
      </c>
      <c r="U55" s="40">
        <v>0.0016849804410562906</v>
      </c>
      <c r="V55" s="40">
        <v>0.0247130464688256</v>
      </c>
      <c r="W55" s="40">
        <v>0.02490026651783185</v>
      </c>
      <c r="X55" s="39">
        <v>5.663832844330369</v>
      </c>
      <c r="Y55" s="41">
        <v>9.576778936260842</v>
      </c>
      <c r="Z55" s="41">
        <v>5.213012068604521</v>
      </c>
      <c r="AA55" s="41">
        <v>10.622212174721188</v>
      </c>
      <c r="AB55" s="42">
        <v>0.0</v>
      </c>
      <c r="AC55" s="42">
        <v>0.0</v>
      </c>
      <c r="AD55" s="42">
        <v>0.0</v>
      </c>
      <c r="AE55" s="42">
        <v>1.0</v>
      </c>
      <c r="AF55" s="42">
        <v>1.0</v>
      </c>
      <c r="AG55" s="25"/>
      <c r="AH55" s="25"/>
      <c r="AI55" s="25"/>
      <c r="AJ55" s="25"/>
      <c r="AK55" s="25"/>
      <c r="AL55" s="25"/>
    </row>
    <row r="56">
      <c r="A56" s="26" t="s">
        <v>150</v>
      </c>
      <c r="B56" s="25" t="s">
        <v>135</v>
      </c>
      <c r="C56" s="25" t="s">
        <v>136</v>
      </c>
      <c r="D56" s="28">
        <v>101.74532734407268</v>
      </c>
      <c r="E56" s="29">
        <v>0.12756978233034572</v>
      </c>
      <c r="F56" s="30">
        <v>16.0</v>
      </c>
      <c r="G56" s="33"/>
      <c r="H56" s="34">
        <v>11.50154341216234</v>
      </c>
      <c r="I56" s="35" t="s">
        <v>40</v>
      </c>
      <c r="J56" s="36">
        <v>3500.0</v>
      </c>
      <c r="K56" s="28">
        <v>3.2861552606178113</v>
      </c>
      <c r="L56" s="28">
        <v>1.9643345488856105</v>
      </c>
      <c r="M56" s="34">
        <v>11.671798395473235</v>
      </c>
      <c r="N56" s="35" t="s">
        <v>28</v>
      </c>
      <c r="O56" s="36">
        <v>3000.0</v>
      </c>
      <c r="P56" s="28">
        <v>3.890599465157745</v>
      </c>
      <c r="Q56" s="37">
        <v>2.350799526352062</v>
      </c>
      <c r="R56" s="38">
        <v>4.053503885824075</v>
      </c>
      <c r="S56" s="39">
        <v>3.8889879443479427</v>
      </c>
      <c r="T56" s="40">
        <v>0.03550525689818914</v>
      </c>
      <c r="U56" s="40">
        <v>0.019864966517721017</v>
      </c>
      <c r="V56" s="40">
        <v>0.018247005443879482</v>
      </c>
      <c r="W56" s="40">
        <v>0.019864966517721017</v>
      </c>
      <c r="X56" s="39">
        <v>5.0483460253645305</v>
      </c>
      <c r="Y56" s="41">
        <v>6.453197386797809</v>
      </c>
      <c r="Z56" s="41">
        <v>4.3746235183563424</v>
      </c>
      <c r="AA56" s="41">
        <v>7.297174877116892</v>
      </c>
      <c r="AB56" s="42">
        <v>0.0</v>
      </c>
      <c r="AC56" s="42">
        <v>1.0</v>
      </c>
      <c r="AD56" s="42">
        <v>1.0</v>
      </c>
      <c r="AE56" s="42">
        <v>0.0</v>
      </c>
      <c r="AF56" s="42">
        <v>0.0</v>
      </c>
      <c r="AG56" s="25"/>
      <c r="AH56" s="25"/>
      <c r="AI56" s="25"/>
      <c r="AJ56" s="25"/>
      <c r="AK56" s="25"/>
      <c r="AL56" s="25"/>
    </row>
    <row r="57">
      <c r="A57" s="26" t="s">
        <v>152</v>
      </c>
      <c r="B57" s="25" t="s">
        <v>135</v>
      </c>
      <c r="C57" s="25" t="s">
        <v>136</v>
      </c>
      <c r="D57" s="28">
        <v>101.74532734407268</v>
      </c>
      <c r="E57" s="29">
        <v>0.13712358533272975</v>
      </c>
      <c r="F57" s="30">
        <v>15.0</v>
      </c>
      <c r="G57" s="32"/>
      <c r="H57" s="34">
        <v>10.06019217976034</v>
      </c>
      <c r="I57" s="35" t="s">
        <v>58</v>
      </c>
      <c r="J57" s="36">
        <v>3600.0</v>
      </c>
      <c r="K57" s="28">
        <v>2.7944978277112056</v>
      </c>
      <c r="L57" s="28">
        <v>1.5144764037015372</v>
      </c>
      <c r="M57" s="34">
        <v>10.168936167587553</v>
      </c>
      <c r="N57" s="35" t="s">
        <v>27</v>
      </c>
      <c r="O57" s="36">
        <v>3000.0</v>
      </c>
      <c r="P57" s="28">
        <v>3.389645389195851</v>
      </c>
      <c r="Q57" s="37">
        <v>1.8515315858111028</v>
      </c>
      <c r="R57" s="38">
        <v>4.120030805053294</v>
      </c>
      <c r="S57" s="39">
        <v>3.952814794930681</v>
      </c>
      <c r="T57" s="40">
        <v>0.055304395064590145</v>
      </c>
      <c r="U57" s="40">
        <v>0.0010879553127460355</v>
      </c>
      <c r="V57" s="40">
        <v>0.020943139770361184</v>
      </c>
      <c r="W57" s="40">
        <v>0.020761813884903516</v>
      </c>
      <c r="X57" s="39">
        <v>3.9737549026231185</v>
      </c>
      <c r="Y57" s="41">
        <v>6.086437277137222</v>
      </c>
      <c r="Z57" s="41">
        <v>3.626393665215729</v>
      </c>
      <c r="AA57" s="41">
        <v>6.542542502371823</v>
      </c>
      <c r="AB57" s="42">
        <v>1.0</v>
      </c>
      <c r="AC57" s="42">
        <v>1.0</v>
      </c>
      <c r="AD57" s="42">
        <v>0.0</v>
      </c>
      <c r="AE57" s="42">
        <v>0.0</v>
      </c>
      <c r="AF57" s="42">
        <v>0.0</v>
      </c>
      <c r="AG57" s="25"/>
      <c r="AH57" s="25"/>
      <c r="AI57" s="25"/>
      <c r="AJ57" s="25"/>
      <c r="AK57" s="25"/>
      <c r="AL57" s="25"/>
    </row>
    <row r="58">
      <c r="A58" s="26" t="s">
        <v>154</v>
      </c>
      <c r="B58" s="25" t="s">
        <v>135</v>
      </c>
      <c r="C58" s="25" t="s">
        <v>136</v>
      </c>
      <c r="D58" s="28">
        <v>101.74532734407268</v>
      </c>
      <c r="E58" s="29">
        <v>0.16898684210526319</v>
      </c>
      <c r="F58" s="30">
        <v>15.0</v>
      </c>
      <c r="G58" s="33"/>
      <c r="H58" s="34">
        <v>13.177110221097589</v>
      </c>
      <c r="I58" s="35" t="s">
        <v>31</v>
      </c>
      <c r="J58" s="36">
        <v>3200.0</v>
      </c>
      <c r="K58" s="28">
        <v>4.117846944092996</v>
      </c>
      <c r="L58" s="28">
        <v>2.7191644045086356</v>
      </c>
      <c r="M58" s="34">
        <v>13.250866863243075</v>
      </c>
      <c r="N58" s="35" t="s">
        <v>31</v>
      </c>
      <c r="O58" s="36">
        <v>3500.0</v>
      </c>
      <c r="P58" s="28">
        <v>3.785961960926593</v>
      </c>
      <c r="Q58" s="37">
        <v>2.5102448528455557</v>
      </c>
      <c r="R58" s="38">
        <v>5.2251098627501165</v>
      </c>
      <c r="S58" s="39">
        <v>5.013042996009762</v>
      </c>
      <c r="T58" s="40">
        <v>0.05262149084778691</v>
      </c>
      <c r="U58" s="40">
        <v>9.330051568756545E-5</v>
      </c>
      <c r="V58" s="40">
        <v>0.03302838255339817</v>
      </c>
      <c r="W58" s="40">
        <v>0.02677724800233128</v>
      </c>
      <c r="X58" s="39">
        <v>3.981081377007145</v>
      </c>
      <c r="Y58" s="41">
        <v>9.196028844090444</v>
      </c>
      <c r="Z58" s="41">
        <v>3.5539012590570493</v>
      </c>
      <c r="AA58" s="41">
        <v>9.696965604186026</v>
      </c>
      <c r="AB58" s="42">
        <v>0.0</v>
      </c>
      <c r="AC58" s="42">
        <v>0.0</v>
      </c>
      <c r="AD58" s="42">
        <v>0.0</v>
      </c>
      <c r="AE58" s="42">
        <v>0.0</v>
      </c>
      <c r="AF58" s="42">
        <v>1.0</v>
      </c>
      <c r="AG58" s="25"/>
      <c r="AH58" s="25"/>
      <c r="AI58" s="25"/>
      <c r="AJ58" s="25"/>
      <c r="AK58" s="25"/>
      <c r="AL58" s="25"/>
    </row>
    <row r="59">
      <c r="A59" s="26" t="s">
        <v>157</v>
      </c>
      <c r="B59" s="25" t="s">
        <v>135</v>
      </c>
      <c r="C59" s="25" t="s">
        <v>136</v>
      </c>
      <c r="D59" s="28">
        <v>101.74532734407268</v>
      </c>
      <c r="E59" s="29">
        <v>0.20865217391304347</v>
      </c>
      <c r="F59" s="30">
        <v>11.0</v>
      </c>
      <c r="G59" s="33"/>
      <c r="H59" s="34">
        <v>11.304825858839076</v>
      </c>
      <c r="I59" s="35" t="s">
        <v>31</v>
      </c>
      <c r="J59" s="36">
        <v>3000.0</v>
      </c>
      <c r="K59" s="28">
        <v>3.768275286279692</v>
      </c>
      <c r="L59" s="28">
        <v>2.22425867809119</v>
      </c>
      <c r="M59" s="34">
        <v>11.901077937761837</v>
      </c>
      <c r="N59" s="35" t="s">
        <v>31</v>
      </c>
      <c r="O59" s="36">
        <v>3100.0</v>
      </c>
      <c r="P59" s="28">
        <v>3.839057399278012</v>
      </c>
      <c r="Q59" s="37">
        <v>2.3529268438500206</v>
      </c>
      <c r="R59" s="38">
        <v>4.9030990565543755</v>
      </c>
      <c r="S59" s="39">
        <v>4.704101354773268</v>
      </c>
      <c r="T59" s="40">
        <v>0.09765831107109844</v>
      </c>
      <c r="U59" s="40">
        <v>9.669139710009747E-5</v>
      </c>
      <c r="V59" s="40">
        <v>0.029104110527129336</v>
      </c>
      <c r="W59" s="40">
        <v>0.02368939228952388</v>
      </c>
      <c r="X59" s="39">
        <v>4.964449202205604</v>
      </c>
      <c r="Y59" s="41">
        <v>6.340376656633471</v>
      </c>
      <c r="Z59" s="41">
        <v>4.687143456578315</v>
      </c>
      <c r="AA59" s="41">
        <v>7.213934481183522</v>
      </c>
      <c r="AB59" s="42">
        <v>0.0</v>
      </c>
      <c r="AC59" s="42">
        <v>0.0</v>
      </c>
      <c r="AD59" s="42">
        <v>0.0</v>
      </c>
      <c r="AE59" s="42">
        <v>0.0</v>
      </c>
      <c r="AF59" s="42">
        <v>1.0</v>
      </c>
      <c r="AG59" s="25"/>
      <c r="AH59" s="25"/>
      <c r="AI59" s="25"/>
      <c r="AJ59" s="25"/>
      <c r="AK59" s="25"/>
      <c r="AL59" s="25"/>
    </row>
    <row r="60">
      <c r="A60" s="26" t="s">
        <v>159</v>
      </c>
      <c r="B60" s="25" t="s">
        <v>135</v>
      </c>
      <c r="C60" s="25" t="s">
        <v>136</v>
      </c>
      <c r="D60" s="28">
        <v>101.74532734407268</v>
      </c>
      <c r="E60" s="29">
        <v>0.18643012211668927</v>
      </c>
      <c r="F60" s="30">
        <v>6.0</v>
      </c>
      <c r="G60" s="33"/>
      <c r="H60" s="34">
        <v>3.890895126121899</v>
      </c>
      <c r="I60" s="35" t="s">
        <v>28</v>
      </c>
      <c r="J60" s="36">
        <v>3300.0</v>
      </c>
      <c r="K60" s="28">
        <v>1.1790591291278483</v>
      </c>
      <c r="L60" s="28">
        <v>0.31877321065684877</v>
      </c>
      <c r="M60" s="34">
        <v>3.7205378224015315</v>
      </c>
      <c r="N60" s="35" t="s">
        <v>28</v>
      </c>
      <c r="O60" s="36">
        <v>3000.0</v>
      </c>
      <c r="P60" s="28">
        <v>1.2401792741338438</v>
      </c>
      <c r="Q60" s="37">
        <v>0.3244866621820403</v>
      </c>
      <c r="R60" s="38">
        <v>2.342267970485298</v>
      </c>
      <c r="S60" s="39">
        <v>2.2472044325665625</v>
      </c>
      <c r="T60" s="40">
        <v>0.03146589550669574</v>
      </c>
      <c r="U60" s="40">
        <v>0.03563607442926988</v>
      </c>
      <c r="V60" s="40">
        <v>0.029380806045408672</v>
      </c>
      <c r="W60" s="40">
        <v>0.013363527910976203</v>
      </c>
      <c r="X60" s="39">
        <v>2.675356418508181</v>
      </c>
      <c r="Y60" s="41">
        <v>1.2155387076137183</v>
      </c>
      <c r="Z60" s="41">
        <v>2.3637638822683225</v>
      </c>
      <c r="AA60" s="41">
        <v>1.356773940133209</v>
      </c>
      <c r="AB60" s="42">
        <v>0.0</v>
      </c>
      <c r="AC60" s="42">
        <v>1.0</v>
      </c>
      <c r="AD60" s="42">
        <v>0.0</v>
      </c>
      <c r="AE60" s="42">
        <v>0.0</v>
      </c>
      <c r="AF60" s="42">
        <v>0.0</v>
      </c>
      <c r="AG60" s="25"/>
      <c r="AH60" s="25"/>
      <c r="AI60" s="25"/>
      <c r="AJ60" s="25"/>
      <c r="AK60" s="25"/>
      <c r="AL60" s="25"/>
    </row>
    <row r="61">
      <c r="A61" s="26" t="s">
        <v>161</v>
      </c>
      <c r="B61" s="25" t="s">
        <v>135</v>
      </c>
      <c r="C61" s="25" t="s">
        <v>136</v>
      </c>
      <c r="D61" s="28">
        <v>101.74532734407268</v>
      </c>
      <c r="E61" s="29">
        <v>0.13568320382546323</v>
      </c>
      <c r="F61" s="30">
        <v>5.0</v>
      </c>
      <c r="G61" s="33"/>
      <c r="H61" s="34">
        <v>3.3826810472662263</v>
      </c>
      <c r="I61" s="35" t="s">
        <v>44</v>
      </c>
      <c r="J61" s="36">
        <v>3000.0</v>
      </c>
      <c r="K61" s="28">
        <v>1.1275603490887423</v>
      </c>
      <c r="L61" s="28">
        <v>0.2751603001819349</v>
      </c>
      <c r="M61" s="34">
        <v>3.301734670886365</v>
      </c>
      <c r="N61" s="35" t="s">
        <v>29</v>
      </c>
      <c r="O61" s="36">
        <v>3000.0</v>
      </c>
      <c r="P61" s="28">
        <v>1.1005782236287882</v>
      </c>
      <c r="Q61" s="37">
        <v>0.2638557361722841</v>
      </c>
      <c r="R61" s="38">
        <v>1.3571571637580049</v>
      </c>
      <c r="S61" s="39">
        <v>1.3020754382149358</v>
      </c>
      <c r="T61" s="40">
        <v>0.041922561208952554</v>
      </c>
      <c r="U61" s="40">
        <v>0.014034550728699018</v>
      </c>
      <c r="V61" s="40">
        <v>0.025081100334513728</v>
      </c>
      <c r="W61" s="40">
        <v>0.020010552974467632</v>
      </c>
      <c r="X61" s="39">
        <v>1.569017595000139</v>
      </c>
      <c r="Y61" s="41">
        <v>1.8136634522660875</v>
      </c>
      <c r="Z61" s="41">
        <v>1.388604562669848</v>
      </c>
      <c r="AA61" s="41">
        <v>1.9131301082165169</v>
      </c>
      <c r="AB61" s="42">
        <v>0.0</v>
      </c>
      <c r="AC61" s="42">
        <v>0.0</v>
      </c>
      <c r="AD61" s="42">
        <v>1.0</v>
      </c>
      <c r="AE61" s="42">
        <v>1.0</v>
      </c>
      <c r="AF61" s="42">
        <v>0.0</v>
      </c>
      <c r="AG61" s="25"/>
      <c r="AH61" s="25"/>
      <c r="AI61" s="25"/>
      <c r="AJ61" s="25"/>
      <c r="AK61" s="25"/>
      <c r="AL61" s="25"/>
    </row>
    <row r="62">
      <c r="A62" s="26" t="s">
        <v>163</v>
      </c>
      <c r="B62" s="25" t="s">
        <v>135</v>
      </c>
      <c r="C62" s="25" t="s">
        <v>136</v>
      </c>
      <c r="D62" s="28">
        <v>101.74532734407268</v>
      </c>
      <c r="E62" s="29">
        <v>0.18</v>
      </c>
      <c r="F62" s="30">
        <v>0.0</v>
      </c>
      <c r="G62" s="33"/>
      <c r="H62" s="34" t="s">
        <v>64</v>
      </c>
      <c r="I62" s="35" t="s">
        <v>30</v>
      </c>
      <c r="J62" s="36">
        <v>3000.0</v>
      </c>
      <c r="K62" s="28" t="s">
        <v>64</v>
      </c>
      <c r="L62" s="28" t="s">
        <v>64</v>
      </c>
      <c r="M62" s="34" t="s">
        <v>64</v>
      </c>
      <c r="N62" s="35" t="s">
        <v>30</v>
      </c>
      <c r="O62" s="36">
        <v>3000.0</v>
      </c>
      <c r="P62" s="28" t="s">
        <v>64</v>
      </c>
      <c r="Q62" s="37" t="s">
        <v>64</v>
      </c>
      <c r="R62" s="38" t="s">
        <v>64</v>
      </c>
      <c r="S62" s="39" t="s">
        <v>64</v>
      </c>
      <c r="T62" s="40" t="s">
        <v>64</v>
      </c>
      <c r="U62" s="40" t="s">
        <v>64</v>
      </c>
      <c r="V62" s="40" t="s">
        <v>64</v>
      </c>
      <c r="W62" s="40" t="s">
        <v>64</v>
      </c>
      <c r="X62" s="39" t="s">
        <v>64</v>
      </c>
      <c r="Y62" s="41" t="s">
        <v>64</v>
      </c>
      <c r="Z62" s="41" t="s">
        <v>64</v>
      </c>
      <c r="AA62" s="41" t="s">
        <v>64</v>
      </c>
      <c r="AB62" s="42">
        <v>0.0</v>
      </c>
      <c r="AC62" s="42">
        <v>0.0</v>
      </c>
      <c r="AD62" s="42">
        <v>0.0</v>
      </c>
      <c r="AE62" s="42">
        <v>1.0</v>
      </c>
      <c r="AF62" s="42">
        <v>0.0</v>
      </c>
      <c r="AG62" s="25"/>
      <c r="AH62" s="25"/>
      <c r="AI62" s="25"/>
      <c r="AJ62" s="25"/>
      <c r="AK62" s="25"/>
      <c r="AL62" s="25"/>
    </row>
    <row r="63">
      <c r="A63" s="26" t="s">
        <v>165</v>
      </c>
      <c r="B63" s="25" t="s">
        <v>135</v>
      </c>
      <c r="C63" s="25" t="s">
        <v>136</v>
      </c>
      <c r="D63" s="28">
        <v>101.74532734407268</v>
      </c>
      <c r="E63" s="29">
        <v>0.16691907514450868</v>
      </c>
      <c r="F63" s="30">
        <v>0.0</v>
      </c>
      <c r="G63" s="33"/>
      <c r="H63" s="34" t="s">
        <v>64</v>
      </c>
      <c r="I63" s="35" t="s">
        <v>31</v>
      </c>
      <c r="J63" s="36">
        <v>3000.0</v>
      </c>
      <c r="K63" s="28" t="s">
        <v>64</v>
      </c>
      <c r="L63" s="28" t="s">
        <v>64</v>
      </c>
      <c r="M63" s="34" t="s">
        <v>64</v>
      </c>
      <c r="N63" s="35" t="s">
        <v>31</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0.0</v>
      </c>
      <c r="AD63" s="42">
        <v>0.0</v>
      </c>
      <c r="AE63" s="42">
        <v>0.0</v>
      </c>
      <c r="AF63" s="42">
        <v>1.0</v>
      </c>
      <c r="AG63" s="25"/>
      <c r="AH63" s="25"/>
      <c r="AI63" s="25"/>
      <c r="AJ63" s="25"/>
      <c r="AK63" s="25"/>
      <c r="AL63" s="25"/>
    </row>
    <row r="64">
      <c r="A64" s="26" t="s">
        <v>167</v>
      </c>
      <c r="B64" s="25" t="s">
        <v>135</v>
      </c>
      <c r="C64" s="25" t="s">
        <v>136</v>
      </c>
      <c r="D64" s="28">
        <v>101.74532734407268</v>
      </c>
      <c r="E64" s="29">
        <v>0.1826881496881497</v>
      </c>
      <c r="F64" s="30">
        <v>0.0</v>
      </c>
      <c r="G64" s="33"/>
      <c r="H64" s="34" t="s">
        <v>64</v>
      </c>
      <c r="I64" s="35" t="s">
        <v>45</v>
      </c>
      <c r="J64" s="36">
        <v>3300.0</v>
      </c>
      <c r="K64" s="28" t="s">
        <v>64</v>
      </c>
      <c r="L64" s="28" t="s">
        <v>64</v>
      </c>
      <c r="M64" s="34" t="s">
        <v>64</v>
      </c>
      <c r="N64" s="35" t="s">
        <v>30</v>
      </c>
      <c r="O64" s="36">
        <v>3600.0</v>
      </c>
      <c r="P64" s="28" t="s">
        <v>64</v>
      </c>
      <c r="Q64" s="37" t="s">
        <v>64</v>
      </c>
      <c r="R64" s="38" t="s">
        <v>64</v>
      </c>
      <c r="S64" s="39" t="s">
        <v>64</v>
      </c>
      <c r="T64" s="40" t="s">
        <v>64</v>
      </c>
      <c r="U64" s="40" t="s">
        <v>64</v>
      </c>
      <c r="V64" s="40" t="s">
        <v>64</v>
      </c>
      <c r="W64" s="40" t="s">
        <v>64</v>
      </c>
      <c r="X64" s="39" t="s">
        <v>64</v>
      </c>
      <c r="Y64" s="41" t="s">
        <v>64</v>
      </c>
      <c r="Z64" s="41" t="s">
        <v>64</v>
      </c>
      <c r="AA64" s="41" t="s">
        <v>64</v>
      </c>
      <c r="AB64" s="42">
        <v>0.0</v>
      </c>
      <c r="AC64" s="42">
        <v>0.0</v>
      </c>
      <c r="AD64" s="42">
        <v>0.0</v>
      </c>
      <c r="AE64" s="42">
        <v>1.0</v>
      </c>
      <c r="AF64" s="42">
        <v>1.0</v>
      </c>
      <c r="AG64" s="25"/>
      <c r="AH64" s="25"/>
      <c r="AI64" s="25"/>
      <c r="AJ64" s="25"/>
      <c r="AK64" s="25"/>
      <c r="AL64" s="25"/>
    </row>
    <row r="65">
      <c r="A65" s="26" t="s">
        <v>169</v>
      </c>
      <c r="B65" s="25" t="s">
        <v>135</v>
      </c>
      <c r="C65" s="25" t="s">
        <v>136</v>
      </c>
      <c r="D65" s="28">
        <v>101.74532734407268</v>
      </c>
      <c r="E65" s="29">
        <v>0.151584686774942</v>
      </c>
      <c r="F65" s="30">
        <v>0.0</v>
      </c>
      <c r="G65" s="33"/>
      <c r="H65" s="34" t="s">
        <v>64</v>
      </c>
      <c r="I65" s="35" t="s">
        <v>44</v>
      </c>
      <c r="J65" s="36">
        <v>3000.0</v>
      </c>
      <c r="K65" s="28" t="s">
        <v>64</v>
      </c>
      <c r="L65" s="28" t="s">
        <v>64</v>
      </c>
      <c r="M65" s="34" t="s">
        <v>64</v>
      </c>
      <c r="N65" s="35" t="s">
        <v>30</v>
      </c>
      <c r="O65" s="36">
        <v>3300.0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1.0</v>
      </c>
      <c r="AE65" s="42">
        <v>1.0</v>
      </c>
      <c r="AF65" s="42">
        <v>0.0</v>
      </c>
      <c r="AG65" s="25"/>
      <c r="AH65" s="25"/>
      <c r="AI65" s="25"/>
      <c r="AJ65" s="25"/>
      <c r="AK65" s="25"/>
      <c r="AL65" s="25"/>
    </row>
    <row r="66">
      <c r="A66" s="26" t="s">
        <v>173</v>
      </c>
      <c r="B66" s="25" t="s">
        <v>135</v>
      </c>
      <c r="C66" s="25" t="s">
        <v>136</v>
      </c>
      <c r="D66" s="28">
        <v>101.74532734407268</v>
      </c>
      <c r="E66" s="29">
        <v>0.17944576523031203</v>
      </c>
      <c r="F66" s="30">
        <v>0.0</v>
      </c>
      <c r="G66" s="33"/>
      <c r="H66" s="34" t="s">
        <v>64</v>
      </c>
      <c r="I66" s="35" t="s">
        <v>27</v>
      </c>
      <c r="J66" s="36">
        <v>3000.0</v>
      </c>
      <c r="K66" s="28" t="s">
        <v>64</v>
      </c>
      <c r="L66" s="28" t="s">
        <v>64</v>
      </c>
      <c r="M66" s="34" t="s">
        <v>64</v>
      </c>
      <c r="N66" s="35" t="s">
        <v>27</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1.0</v>
      </c>
      <c r="AC66" s="42">
        <v>0.0</v>
      </c>
      <c r="AD66" s="42">
        <v>0.0</v>
      </c>
      <c r="AE66" s="42">
        <v>0.0</v>
      </c>
      <c r="AF66" s="42">
        <v>0.0</v>
      </c>
      <c r="AG66" s="25"/>
      <c r="AH66" s="25"/>
      <c r="AI66" s="25"/>
      <c r="AJ66" s="25"/>
      <c r="AK66" s="25"/>
      <c r="AL66" s="25"/>
    </row>
    <row r="67">
      <c r="A67" s="26" t="s">
        <v>175</v>
      </c>
      <c r="B67" s="25" t="s">
        <v>136</v>
      </c>
      <c r="C67" s="25" t="s">
        <v>135</v>
      </c>
      <c r="D67" s="28">
        <v>101.74532734407268</v>
      </c>
      <c r="E67" s="29">
        <v>0.2646114398422091</v>
      </c>
      <c r="F67" s="30">
        <v>34.0</v>
      </c>
      <c r="G67" s="33"/>
      <c r="H67" s="34">
        <v>33.909667071290556</v>
      </c>
      <c r="I67" s="35" t="s">
        <v>27</v>
      </c>
      <c r="J67" s="36">
        <v>6800.0</v>
      </c>
      <c r="K67" s="28">
        <v>4.986715745778023</v>
      </c>
      <c r="L67" s="28">
        <v>6.577929068811364</v>
      </c>
      <c r="M67" s="34">
        <v>32.80511240872357</v>
      </c>
      <c r="N67" s="35" t="s">
        <v>27</v>
      </c>
      <c r="O67" s="36">
        <v>7000.0</v>
      </c>
      <c r="P67" s="28">
        <v>4.686444629817654</v>
      </c>
      <c r="Q67" s="37">
        <v>6.033783341400207</v>
      </c>
      <c r="R67" s="38">
        <v>20.21227142343526</v>
      </c>
      <c r="S67" s="39">
        <v>20.326662603809126</v>
      </c>
      <c r="T67" s="40">
        <v>0.08292489046089858</v>
      </c>
      <c r="U67" s="40">
        <v>0.01780007288813633</v>
      </c>
      <c r="V67" s="40">
        <v>0.04625887205659382</v>
      </c>
      <c r="W67" s="40">
        <v>0.03709236745551762</v>
      </c>
      <c r="X67" s="39">
        <v>18.439925956920206</v>
      </c>
      <c r="Y67" s="41">
        <v>15.469741114370349</v>
      </c>
      <c r="Z67" s="41">
        <v>16.461887659104356</v>
      </c>
      <c r="AA67" s="41">
        <v>16.343224749619218</v>
      </c>
      <c r="AB67" s="42">
        <v>1.0</v>
      </c>
      <c r="AC67" s="42">
        <v>0.0</v>
      </c>
      <c r="AD67" s="42">
        <v>0.0</v>
      </c>
      <c r="AE67" s="42">
        <v>0.0</v>
      </c>
      <c r="AF67" s="42">
        <v>0.0</v>
      </c>
      <c r="AG67" s="25"/>
      <c r="AH67" s="25"/>
      <c r="AI67" s="25"/>
      <c r="AJ67" s="25"/>
      <c r="AK67" s="25"/>
      <c r="AL67" s="25"/>
    </row>
    <row r="68">
      <c r="A68" s="26" t="s">
        <v>177</v>
      </c>
      <c r="B68" s="25" t="s">
        <v>136</v>
      </c>
      <c r="C68" s="25" t="s">
        <v>135</v>
      </c>
      <c r="D68" s="28">
        <v>101.74532734407268</v>
      </c>
      <c r="E68" s="29">
        <v>0.15581437543614796</v>
      </c>
      <c r="F68" s="30">
        <v>32.0</v>
      </c>
      <c r="G68" s="32"/>
      <c r="H68" s="34">
        <v>23.27243310167092</v>
      </c>
      <c r="I68" s="35" t="s">
        <v>40</v>
      </c>
      <c r="J68" s="36">
        <v>4800.0</v>
      </c>
      <c r="K68" s="28">
        <v>4.848423562848109</v>
      </c>
      <c r="L68" s="28">
        <v>4.855100115570623</v>
      </c>
      <c r="M68" s="34">
        <v>23.562174569232464</v>
      </c>
      <c r="N68" s="35" t="s">
        <v>29</v>
      </c>
      <c r="O68" s="36">
        <v>4800.0</v>
      </c>
      <c r="P68" s="28">
        <v>4.908786368590097</v>
      </c>
      <c r="Q68" s="37">
        <v>4.960272104993855</v>
      </c>
      <c r="R68" s="38">
        <v>10.15687533282863</v>
      </c>
      <c r="S68" s="39">
        <v>10.214358083475117</v>
      </c>
      <c r="T68" s="40">
        <v>0.03537214744617042</v>
      </c>
      <c r="U68" s="40">
        <v>0.0221317534567569</v>
      </c>
      <c r="V68" s="40">
        <v>0.020585430071131963</v>
      </c>
      <c r="W68" s="40">
        <v>0.022035108245155345</v>
      </c>
      <c r="X68" s="39">
        <v>10.701797908310741</v>
      </c>
      <c r="Y68" s="41">
        <v>12.570635193360179</v>
      </c>
      <c r="Z68" s="41">
        <v>9.203873974436927</v>
      </c>
      <c r="AA68" s="41">
        <v>14.358300594795537</v>
      </c>
      <c r="AB68" s="42">
        <v>0.0</v>
      </c>
      <c r="AC68" s="42">
        <v>1.0</v>
      </c>
      <c r="AD68" s="42">
        <v>1.0</v>
      </c>
      <c r="AE68" s="42">
        <v>0.0</v>
      </c>
      <c r="AF68" s="42">
        <v>0.0</v>
      </c>
      <c r="AG68" s="25"/>
      <c r="AH68" s="25"/>
      <c r="AI68" s="25"/>
      <c r="AJ68" s="25"/>
      <c r="AK68" s="25"/>
      <c r="AL68" s="25"/>
    </row>
    <row r="69">
      <c r="A69" s="26" t="s">
        <v>178</v>
      </c>
      <c r="B69" s="25" t="s">
        <v>136</v>
      </c>
      <c r="C69" s="25" t="s">
        <v>135</v>
      </c>
      <c r="D69" s="28">
        <v>101.74532734407268</v>
      </c>
      <c r="E69" s="29">
        <v>0.2244232456140351</v>
      </c>
      <c r="F69" s="30">
        <v>29.0</v>
      </c>
      <c r="G69" s="33"/>
      <c r="H69" s="34">
        <v>38.75755651761388</v>
      </c>
      <c r="I69" s="35" t="s">
        <v>31</v>
      </c>
      <c r="J69" s="36">
        <v>7000.0</v>
      </c>
      <c r="K69" s="28">
        <v>5.536793788230554</v>
      </c>
      <c r="L69" s="28">
        <v>8.05407976261428</v>
      </c>
      <c r="M69" s="34">
        <v>40.33134395160751</v>
      </c>
      <c r="N69" s="35" t="s">
        <v>31</v>
      </c>
      <c r="O69" s="36">
        <v>8700.0</v>
      </c>
      <c r="P69" s="28">
        <v>4.635786661104311</v>
      </c>
      <c r="Q69" s="37">
        <v>6.942813071091295</v>
      </c>
      <c r="R69" s="38">
        <v>14.102147910672986</v>
      </c>
      <c r="S69" s="39">
        <v>14.181958898340524</v>
      </c>
      <c r="T69" s="40">
        <v>0.1078382019058165</v>
      </c>
      <c r="U69" s="40">
        <v>4.112038204225606E-4</v>
      </c>
      <c r="V69" s="40">
        <v>0.045026818336270376</v>
      </c>
      <c r="W69" s="40">
        <v>0.03063468462148076</v>
      </c>
      <c r="X69" s="39">
        <v>15.172618692751898</v>
      </c>
      <c r="Y69" s="41">
        <v>23.58493782486198</v>
      </c>
      <c r="Z69" s="41">
        <v>14.218405688751261</v>
      </c>
      <c r="AA69" s="41">
        <v>26.112938262856247</v>
      </c>
      <c r="AB69" s="42">
        <v>0.0</v>
      </c>
      <c r="AC69" s="42">
        <v>0.0</v>
      </c>
      <c r="AD69" s="42">
        <v>0.0</v>
      </c>
      <c r="AE69" s="42">
        <v>0.0</v>
      </c>
      <c r="AF69" s="42">
        <v>1.0</v>
      </c>
      <c r="AG69" s="25"/>
      <c r="AH69" s="25"/>
      <c r="AI69" s="25"/>
      <c r="AJ69" s="25"/>
      <c r="AK69" s="25"/>
      <c r="AL69" s="25"/>
    </row>
    <row r="70">
      <c r="A70" s="26" t="s">
        <v>181</v>
      </c>
      <c r="B70" s="25" t="s">
        <v>136</v>
      </c>
      <c r="C70" s="25" t="s">
        <v>135</v>
      </c>
      <c r="D70" s="28">
        <v>101.74532734407268</v>
      </c>
      <c r="E70" s="29">
        <v>0.22136263736263737</v>
      </c>
      <c r="F70" s="30">
        <v>28.0</v>
      </c>
      <c r="G70" s="33"/>
      <c r="H70" s="34">
        <v>25.820748342189447</v>
      </c>
      <c r="I70" s="35" t="s">
        <v>30</v>
      </c>
      <c r="J70" s="36">
        <v>6300.0</v>
      </c>
      <c r="K70" s="28">
        <v>4.098531482887213</v>
      </c>
      <c r="L70" s="28">
        <v>4.428546345641952</v>
      </c>
      <c r="M70" s="34">
        <v>26.05842263536777</v>
      </c>
      <c r="N70" s="35" t="s">
        <v>30</v>
      </c>
      <c r="O70" s="36">
        <v>6400.0</v>
      </c>
      <c r="P70" s="28">
        <v>4.071628536776213</v>
      </c>
      <c r="Q70" s="37">
        <v>4.4290860380670285</v>
      </c>
      <c r="R70" s="38">
        <v>13.393235205025183</v>
      </c>
      <c r="S70" s="39">
        <v>13.46903410718871</v>
      </c>
      <c r="T70" s="40">
        <v>0.06489400454979982</v>
      </c>
      <c r="U70" s="40">
        <v>0.014660098974125397</v>
      </c>
      <c r="V70" s="40">
        <v>0.03075545239327006</v>
      </c>
      <c r="W70" s="40">
        <v>0.0330108522354432</v>
      </c>
      <c r="X70" s="39">
        <v>11.594207946304486</v>
      </c>
      <c r="Y70" s="41">
        <v>14.226540395884962</v>
      </c>
      <c r="Z70" s="41">
        <v>10.179538123415066</v>
      </c>
      <c r="AA70" s="41">
        <v>15.878884511952705</v>
      </c>
      <c r="AB70" s="42">
        <v>0.0</v>
      </c>
      <c r="AC70" s="42">
        <v>0.0</v>
      </c>
      <c r="AD70" s="42">
        <v>0.0</v>
      </c>
      <c r="AE70" s="42">
        <v>1.0</v>
      </c>
      <c r="AF70" s="42">
        <v>0.0</v>
      </c>
      <c r="AG70" s="25"/>
      <c r="AH70" s="25"/>
      <c r="AI70" s="25"/>
      <c r="AJ70" s="25"/>
      <c r="AK70" s="25"/>
      <c r="AL70" s="25"/>
    </row>
    <row r="71">
      <c r="A71" s="26" t="s">
        <v>183</v>
      </c>
      <c r="B71" s="25" t="s">
        <v>136</v>
      </c>
      <c r="C71" s="25" t="s">
        <v>135</v>
      </c>
      <c r="D71" s="28">
        <v>101.74532734407268</v>
      </c>
      <c r="E71" s="29">
        <v>0.20637146180690188</v>
      </c>
      <c r="F71" s="30">
        <v>28.0</v>
      </c>
      <c r="G71" s="32"/>
      <c r="H71" s="34">
        <v>25.549883426446492</v>
      </c>
      <c r="I71" s="35" t="s">
        <v>58</v>
      </c>
      <c r="J71" s="36">
        <v>4400.0</v>
      </c>
      <c r="K71" s="28">
        <v>5.806791687828748</v>
      </c>
      <c r="L71" s="28">
        <v>6.226105050874753</v>
      </c>
      <c r="M71" s="34">
        <v>25.67381567755775</v>
      </c>
      <c r="N71" s="35" t="s">
        <v>27</v>
      </c>
      <c r="O71" s="36">
        <v>3900.0</v>
      </c>
      <c r="P71" s="28">
        <v>6.583029660912244</v>
      </c>
      <c r="Q71" s="37">
        <v>7.0834431270203275</v>
      </c>
      <c r="R71" s="38">
        <v>12.318881835482916</v>
      </c>
      <c r="S71" s="39">
        <v>12.388600443774171</v>
      </c>
      <c r="T71" s="40">
        <v>0.05805681823681066</v>
      </c>
      <c r="U71" s="40">
        <v>0.020532289376433036</v>
      </c>
      <c r="V71" s="40">
        <v>0.04187373301400629</v>
      </c>
      <c r="W71" s="40">
        <v>0.02488149353006171</v>
      </c>
      <c r="X71" s="39">
        <v>12.903575145874159</v>
      </c>
      <c r="Y71" s="41">
        <v>12.646308280572335</v>
      </c>
      <c r="Z71" s="41">
        <v>11.555888418612588</v>
      </c>
      <c r="AA71" s="41">
        <v>14.117927258945164</v>
      </c>
      <c r="AB71" s="42">
        <v>1.0</v>
      </c>
      <c r="AC71" s="42">
        <v>1.0</v>
      </c>
      <c r="AD71" s="42">
        <v>0.0</v>
      </c>
      <c r="AE71" s="42">
        <v>0.0</v>
      </c>
      <c r="AF71" s="42">
        <v>0.0</v>
      </c>
      <c r="AG71" s="25"/>
      <c r="AH71" s="25"/>
      <c r="AI71" s="25"/>
      <c r="AJ71" s="25"/>
      <c r="AK71" s="25"/>
      <c r="AL71" s="25"/>
    </row>
    <row r="72">
      <c r="A72" s="26" t="s">
        <v>186</v>
      </c>
      <c r="B72" s="25" t="s">
        <v>136</v>
      </c>
      <c r="C72" s="25" t="s">
        <v>135</v>
      </c>
      <c r="D72" s="28">
        <v>101.74532734407268</v>
      </c>
      <c r="E72" s="29">
        <v>0.17817035775127768</v>
      </c>
      <c r="F72" s="30">
        <v>25.0</v>
      </c>
      <c r="G72" s="33"/>
      <c r="H72" s="34">
        <v>15.971436630311363</v>
      </c>
      <c r="I72" s="35" t="s">
        <v>40</v>
      </c>
      <c r="J72" s="36">
        <v>3300.0</v>
      </c>
      <c r="K72" s="28">
        <v>4.839829281912534</v>
      </c>
      <c r="L72" s="28">
        <v>3.6790778450034383</v>
      </c>
      <c r="M72" s="34">
        <v>15.317119257438506</v>
      </c>
      <c r="N72" s="35" t="s">
        <v>28</v>
      </c>
      <c r="O72" s="36">
        <v>3000.0</v>
      </c>
      <c r="P72" s="28">
        <v>5.105706419146169</v>
      </c>
      <c r="Q72" s="37">
        <v>3.764139304852417</v>
      </c>
      <c r="R72" s="38">
        <v>9.257980311216631</v>
      </c>
      <c r="S72" s="39">
        <v>9.310375773037421</v>
      </c>
      <c r="T72" s="40">
        <v>0.030075880626241346</v>
      </c>
      <c r="U72" s="40">
        <v>0.03313277341120358</v>
      </c>
      <c r="V72" s="40">
        <v>0.015185854480134976</v>
      </c>
      <c r="W72" s="40">
        <v>0.012622008918553747</v>
      </c>
      <c r="X72" s="39">
        <v>9.803126160076957</v>
      </c>
      <c r="Y72" s="41">
        <v>6.168310470234405</v>
      </c>
      <c r="Z72" s="41">
        <v>8.59079925755145</v>
      </c>
      <c r="AA72" s="41">
        <v>6.726319999887056</v>
      </c>
      <c r="AB72" s="42">
        <v>0.0</v>
      </c>
      <c r="AC72" s="42">
        <v>1.0</v>
      </c>
      <c r="AD72" s="42">
        <v>1.0</v>
      </c>
      <c r="AE72" s="42">
        <v>0.0</v>
      </c>
      <c r="AF72" s="42">
        <v>0.0</v>
      </c>
      <c r="AG72" s="25"/>
      <c r="AH72" s="25"/>
      <c r="AI72" s="25"/>
      <c r="AJ72" s="25"/>
      <c r="AK72" s="25"/>
      <c r="AL72" s="25"/>
    </row>
    <row r="73">
      <c r="A73" s="26" t="s">
        <v>189</v>
      </c>
      <c r="B73" s="25" t="s">
        <v>136</v>
      </c>
      <c r="C73" s="25" t="s">
        <v>135</v>
      </c>
      <c r="D73" s="28">
        <v>101.74532734407268</v>
      </c>
      <c r="E73" s="29">
        <v>0.14898845265588914</v>
      </c>
      <c r="F73" s="30">
        <v>21.0</v>
      </c>
      <c r="G73" s="33"/>
      <c r="H73" s="34">
        <v>14.153628706696939</v>
      </c>
      <c r="I73" s="35" t="s">
        <v>44</v>
      </c>
      <c r="J73" s="36">
        <v>3900.0</v>
      </c>
      <c r="K73" s="28">
        <v>3.6291355658197277</v>
      </c>
      <c r="L73" s="28">
        <v>2.525206466749716</v>
      </c>
      <c r="M73" s="34">
        <v>14.256527048854766</v>
      </c>
      <c r="N73" s="35" t="s">
        <v>29</v>
      </c>
      <c r="O73" s="36">
        <v>3600.0</v>
      </c>
      <c r="P73" s="28">
        <v>3.960146402459657</v>
      </c>
      <c r="Q73" s="37">
        <v>2.770179644423713</v>
      </c>
      <c r="R73" s="38">
        <v>6.334414963151927</v>
      </c>
      <c r="S73" s="39">
        <v>6.370264531438086</v>
      </c>
      <c r="T73" s="40">
        <v>0.04504900150647925</v>
      </c>
      <c r="U73" s="40">
        <v>0.005571091870737305</v>
      </c>
      <c r="V73" s="40">
        <v>0.02170804763425226</v>
      </c>
      <c r="W73" s="40">
        <v>0.021035674477439138</v>
      </c>
      <c r="X73" s="39">
        <v>5.376663429604894</v>
      </c>
      <c r="Y73" s="41">
        <v>8.776965277092046</v>
      </c>
      <c r="Z73" s="41">
        <v>4.784482208928729</v>
      </c>
      <c r="AA73" s="41">
        <v>9.472044839926037</v>
      </c>
      <c r="AB73" s="42">
        <v>0.0</v>
      </c>
      <c r="AC73" s="42">
        <v>0.0</v>
      </c>
      <c r="AD73" s="42">
        <v>1.0</v>
      </c>
      <c r="AE73" s="42">
        <v>1.0</v>
      </c>
      <c r="AF73" s="42">
        <v>0.0</v>
      </c>
      <c r="AG73" s="25"/>
      <c r="AH73" s="25"/>
      <c r="AI73" s="25"/>
      <c r="AJ73" s="25"/>
      <c r="AK73" s="25"/>
      <c r="AL73" s="25"/>
    </row>
    <row r="74">
      <c r="A74" s="26" t="s">
        <v>191</v>
      </c>
      <c r="B74" s="25" t="s">
        <v>136</v>
      </c>
      <c r="C74" s="25" t="s">
        <v>135</v>
      </c>
      <c r="D74" s="28">
        <v>101.74532734407268</v>
      </c>
      <c r="E74" s="29">
        <v>0.20609350885156605</v>
      </c>
      <c r="F74" s="30">
        <v>18.0</v>
      </c>
      <c r="G74" s="33"/>
      <c r="H74" s="34">
        <v>17.40834738725311</v>
      </c>
      <c r="I74" s="35" t="s">
        <v>45</v>
      </c>
      <c r="J74" s="36">
        <v>5200.0</v>
      </c>
      <c r="K74" s="28">
        <v>3.3477591129332898</v>
      </c>
      <c r="L74" s="28">
        <v>2.710514677812024</v>
      </c>
      <c r="M74" s="34">
        <v>17.163976170682982</v>
      </c>
      <c r="N74" s="35" t="s">
        <v>30</v>
      </c>
      <c r="O74" s="36">
        <v>4100.0</v>
      </c>
      <c r="P74" s="28">
        <v>4.186335651386093</v>
      </c>
      <c r="Q74" s="37">
        <v>3.354571701719502</v>
      </c>
      <c r="R74" s="38">
        <v>7.906636883345305</v>
      </c>
      <c r="S74" s="39">
        <v>7.9513844283849355</v>
      </c>
      <c r="T74" s="40">
        <v>0.06208705604703662</v>
      </c>
      <c r="U74" s="40">
        <v>0.020931629644522116</v>
      </c>
      <c r="V74" s="40">
        <v>0.03104352802351831</v>
      </c>
      <c r="W74" s="40">
        <v>0.0305379331045685</v>
      </c>
      <c r="X74" s="39">
        <v>8.134896708136782</v>
      </c>
      <c r="Y74" s="41">
        <v>9.273450679116326</v>
      </c>
      <c r="Z74" s="41">
        <v>7.152999049981312</v>
      </c>
      <c r="AA74" s="41">
        <v>10.010977120701671</v>
      </c>
      <c r="AB74" s="42">
        <v>0.0</v>
      </c>
      <c r="AC74" s="42">
        <v>0.0</v>
      </c>
      <c r="AD74" s="42">
        <v>0.0</v>
      </c>
      <c r="AE74" s="42">
        <v>1.0</v>
      </c>
      <c r="AF74" s="42">
        <v>1.0</v>
      </c>
      <c r="AG74" s="25"/>
      <c r="AH74" s="25"/>
      <c r="AI74" s="25"/>
      <c r="AJ74" s="25"/>
      <c r="AK74" s="25"/>
      <c r="AL74" s="25"/>
    </row>
    <row r="75">
      <c r="A75" s="26" t="s">
        <v>192</v>
      </c>
      <c r="B75" s="25" t="s">
        <v>136</v>
      </c>
      <c r="C75" s="25" t="s">
        <v>135</v>
      </c>
      <c r="D75" s="28">
        <v>101.74532734407268</v>
      </c>
      <c r="E75" s="29">
        <v>0.12919213973799126</v>
      </c>
      <c r="F75" s="30">
        <v>15.0</v>
      </c>
      <c r="G75" s="33"/>
      <c r="H75" s="34">
        <v>11.60367373065159</v>
      </c>
      <c r="I75" s="35" t="s">
        <v>44</v>
      </c>
      <c r="J75" s="36">
        <v>3000.0</v>
      </c>
      <c r="K75" s="28">
        <v>3.86789124355053</v>
      </c>
      <c r="L75" s="28">
        <v>2.3270850506030154</v>
      </c>
      <c r="M75" s="34">
        <v>11.677255330561518</v>
      </c>
      <c r="N75" s="35" t="s">
        <v>30</v>
      </c>
      <c r="O75" s="36">
        <v>3000.0</v>
      </c>
      <c r="P75" s="28">
        <v>3.8924184435205063</v>
      </c>
      <c r="Q75" s="37">
        <v>2.352703502672803</v>
      </c>
      <c r="R75" s="38">
        <v>3.8541114550544564</v>
      </c>
      <c r="S75" s="39">
        <v>3.8759237664666673</v>
      </c>
      <c r="T75" s="40">
        <v>0.041611486421890734</v>
      </c>
      <c r="U75" s="40">
        <v>0.015568923491183608</v>
      </c>
      <c r="V75" s="40">
        <v>0.025665134482436004</v>
      </c>
      <c r="W75" s="40">
        <v>0.022362635560063727</v>
      </c>
      <c r="X75" s="39">
        <v>4.839199233010506</v>
      </c>
      <c r="Y75" s="41">
        <v>6.764474497641083</v>
      </c>
      <c r="Z75" s="41">
        <v>4.236174406082353</v>
      </c>
      <c r="AA75" s="41">
        <v>7.441080924479166</v>
      </c>
      <c r="AB75" s="42">
        <v>0.0</v>
      </c>
      <c r="AC75" s="42">
        <v>0.0</v>
      </c>
      <c r="AD75" s="42">
        <v>1.0</v>
      </c>
      <c r="AE75" s="42">
        <v>1.0</v>
      </c>
      <c r="AF75" s="42">
        <v>0.0</v>
      </c>
      <c r="AG75" s="25"/>
      <c r="AH75" s="25"/>
      <c r="AI75" s="25"/>
      <c r="AJ75" s="25"/>
      <c r="AK75" s="25"/>
      <c r="AL75" s="25"/>
    </row>
    <row r="76">
      <c r="A76" s="26" t="s">
        <v>194</v>
      </c>
      <c r="B76" s="25" t="s">
        <v>136</v>
      </c>
      <c r="C76" s="25" t="s">
        <v>135</v>
      </c>
      <c r="D76" s="28">
        <v>101.74532734407268</v>
      </c>
      <c r="E76" s="29">
        <v>0.15984677419354837</v>
      </c>
      <c r="F76" s="30">
        <v>3.0</v>
      </c>
      <c r="G76" s="33"/>
      <c r="H76" s="34">
        <v>2.5400256778228902</v>
      </c>
      <c r="I76" s="35" t="s">
        <v>45</v>
      </c>
      <c r="J76" s="36">
        <v>3700.0</v>
      </c>
      <c r="K76" s="28">
        <v>0.686493426438619</v>
      </c>
      <c r="L76" s="28">
        <v>0.13583085868040787</v>
      </c>
      <c r="M76" s="34">
        <v>2.6007640333772173</v>
      </c>
      <c r="N76" s="35" t="s">
        <v>31</v>
      </c>
      <c r="O76" s="36">
        <v>3100.0</v>
      </c>
      <c r="P76" s="28">
        <v>0.8389561397991023</v>
      </c>
      <c r="Q76" s="37">
        <v>0.16889400831426962</v>
      </c>
      <c r="R76" s="38">
        <v>0.9804012924947721</v>
      </c>
      <c r="S76" s="39">
        <v>0.9859498653760222</v>
      </c>
      <c r="T76" s="40">
        <v>0.06227181055358554</v>
      </c>
      <c r="U76" s="40">
        <v>0.0015519454343572723</v>
      </c>
      <c r="V76" s="40">
        <v>0.03229986435256073</v>
      </c>
      <c r="W76" s="40">
        <v>0.023085188336064426</v>
      </c>
      <c r="X76" s="39">
        <v>0.9585217459184604</v>
      </c>
      <c r="Y76" s="41">
        <v>1.58150393190443</v>
      </c>
      <c r="Z76" s="41">
        <v>0.8801869571593582</v>
      </c>
      <c r="AA76" s="41">
        <v>1.720577076217859</v>
      </c>
      <c r="AB76" s="42">
        <v>0.0</v>
      </c>
      <c r="AC76" s="42">
        <v>0.0</v>
      </c>
      <c r="AD76" s="42">
        <v>0.0</v>
      </c>
      <c r="AE76" s="42">
        <v>1.0</v>
      </c>
      <c r="AF76" s="42">
        <v>1.0</v>
      </c>
      <c r="AG76" s="25"/>
      <c r="AH76" s="25"/>
      <c r="AI76" s="25"/>
      <c r="AJ76" s="25"/>
      <c r="AK76" s="25"/>
      <c r="AL76" s="25"/>
    </row>
    <row r="77">
      <c r="A77" s="26" t="s">
        <v>196</v>
      </c>
      <c r="B77" s="25" t="s">
        <v>136</v>
      </c>
      <c r="C77" s="25" t="s">
        <v>135</v>
      </c>
      <c r="D77" s="28">
        <v>101.74532734407268</v>
      </c>
      <c r="E77" s="29">
        <v>0.1779607843137255</v>
      </c>
      <c r="F77" s="30">
        <v>0.0</v>
      </c>
      <c r="G77" s="33"/>
      <c r="H77" s="34" t="s">
        <v>64</v>
      </c>
      <c r="I77" s="35" t="s">
        <v>31</v>
      </c>
      <c r="J77" s="36">
        <v>3000.0</v>
      </c>
      <c r="K77" s="28" t="s">
        <v>64</v>
      </c>
      <c r="L77" s="28" t="s">
        <v>64</v>
      </c>
      <c r="M77" s="34" t="s">
        <v>64</v>
      </c>
      <c r="N77" s="35" t="s">
        <v>31</v>
      </c>
      <c r="O77" s="36">
        <v>3000.0</v>
      </c>
      <c r="P77" s="28" t="s">
        <v>64</v>
      </c>
      <c r="Q77" s="37" t="s">
        <v>64</v>
      </c>
      <c r="R77" s="38" t="s">
        <v>64</v>
      </c>
      <c r="S77" s="39" t="s">
        <v>64</v>
      </c>
      <c r="T77" s="40" t="s">
        <v>64</v>
      </c>
      <c r="U77" s="40" t="s">
        <v>64</v>
      </c>
      <c r="V77" s="40" t="s">
        <v>64</v>
      </c>
      <c r="W77" s="40" t="s">
        <v>64</v>
      </c>
      <c r="X77" s="39" t="s">
        <v>64</v>
      </c>
      <c r="Y77" s="41" t="s">
        <v>64</v>
      </c>
      <c r="Z77" s="41" t="s">
        <v>64</v>
      </c>
      <c r="AA77" s="41" t="s">
        <v>64</v>
      </c>
      <c r="AB77" s="42">
        <v>0.0</v>
      </c>
      <c r="AC77" s="42">
        <v>0.0</v>
      </c>
      <c r="AD77" s="42">
        <v>0.0</v>
      </c>
      <c r="AE77" s="42">
        <v>0.0</v>
      </c>
      <c r="AF77" s="42">
        <v>1.0</v>
      </c>
      <c r="AG77" s="25"/>
      <c r="AH77" s="25"/>
      <c r="AI77" s="25"/>
      <c r="AJ77" s="25"/>
      <c r="AK77" s="25"/>
      <c r="AL77" s="25"/>
    </row>
    <row r="78">
      <c r="A78" s="26" t="s">
        <v>200</v>
      </c>
      <c r="B78" s="25" t="s">
        <v>136</v>
      </c>
      <c r="C78" s="25" t="s">
        <v>135</v>
      </c>
      <c r="D78" s="28">
        <v>101.74532734407268</v>
      </c>
      <c r="E78" s="29">
        <v>0.18</v>
      </c>
      <c r="F78" s="30">
        <v>0.0</v>
      </c>
      <c r="G78" s="33"/>
      <c r="H78" s="34" t="s">
        <v>64</v>
      </c>
      <c r="I78" s="35" t="s">
        <v>27</v>
      </c>
      <c r="J78" s="36">
        <v>3000.0</v>
      </c>
      <c r="K78" s="28" t="s">
        <v>64</v>
      </c>
      <c r="L78" s="28" t="s">
        <v>64</v>
      </c>
      <c r="M78" s="34" t="s">
        <v>64</v>
      </c>
      <c r="N78" s="35" t="s">
        <v>64</v>
      </c>
      <c r="O78" s="36" t="s">
        <v>64</v>
      </c>
      <c r="P78" s="28" t="s">
        <v>64</v>
      </c>
      <c r="Q78" s="37" t="s">
        <v>64</v>
      </c>
      <c r="R78" s="38" t="s">
        <v>64</v>
      </c>
      <c r="S78" s="39" t="s">
        <v>64</v>
      </c>
      <c r="T78" s="40" t="s">
        <v>64</v>
      </c>
      <c r="U78" s="40" t="s">
        <v>64</v>
      </c>
      <c r="V78" s="40" t="s">
        <v>64</v>
      </c>
      <c r="W78" s="40" t="s">
        <v>64</v>
      </c>
      <c r="X78" s="39" t="s">
        <v>64</v>
      </c>
      <c r="Y78" s="41" t="s">
        <v>64</v>
      </c>
      <c r="Z78" s="41" t="s">
        <v>64</v>
      </c>
      <c r="AA78" s="41" t="s">
        <v>64</v>
      </c>
      <c r="AB78" s="42">
        <v>1.0</v>
      </c>
      <c r="AC78" s="42">
        <v>0.0</v>
      </c>
      <c r="AD78" s="42">
        <v>0.0</v>
      </c>
      <c r="AE78" s="42">
        <v>0.0</v>
      </c>
      <c r="AF78" s="42">
        <v>0.0</v>
      </c>
      <c r="AG78" s="25"/>
      <c r="AH78" s="25"/>
      <c r="AI78" s="25"/>
      <c r="AJ78" s="25"/>
      <c r="AK78" s="25"/>
      <c r="AL78" s="25"/>
    </row>
    <row r="79">
      <c r="A79" s="26" t="s">
        <v>202</v>
      </c>
      <c r="B79" s="25" t="s">
        <v>136</v>
      </c>
      <c r="C79" s="25" t="s">
        <v>135</v>
      </c>
      <c r="D79" s="28">
        <v>101.74532734407268</v>
      </c>
      <c r="E79" s="29">
        <v>0.2579582833852793</v>
      </c>
      <c r="F79" s="30">
        <v>0.0</v>
      </c>
      <c r="G79" s="33"/>
      <c r="H79" s="34" t="s">
        <v>64</v>
      </c>
      <c r="I79" s="35" t="s">
        <v>40</v>
      </c>
      <c r="J79" s="36">
        <v>5800.0</v>
      </c>
      <c r="K79" s="28" t="s">
        <v>64</v>
      </c>
      <c r="L79" s="28" t="s">
        <v>64</v>
      </c>
      <c r="M79" s="34" t="s">
        <v>64</v>
      </c>
      <c r="N79" s="35" t="s">
        <v>28</v>
      </c>
      <c r="O79" s="36">
        <v>6100.0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1.0</v>
      </c>
      <c r="AD79" s="42">
        <v>1.0</v>
      </c>
      <c r="AE79" s="42">
        <v>0.0</v>
      </c>
      <c r="AF79" s="42">
        <v>0.0</v>
      </c>
      <c r="AG79" s="25"/>
      <c r="AH79" s="25"/>
      <c r="AI79" s="25"/>
      <c r="AJ79" s="25"/>
      <c r="AK79" s="25"/>
      <c r="AL79" s="25"/>
    </row>
    <row r="80">
      <c r="A80" s="26" t="s">
        <v>206</v>
      </c>
      <c r="B80" s="25" t="s">
        <v>136</v>
      </c>
      <c r="C80" s="25" t="s">
        <v>135</v>
      </c>
      <c r="D80" s="28">
        <v>101.74532734407268</v>
      </c>
      <c r="E80" s="29">
        <v>0.16501780415430267</v>
      </c>
      <c r="F80" s="30">
        <v>0.0</v>
      </c>
      <c r="G80" s="33"/>
      <c r="H80" s="34" t="s">
        <v>64</v>
      </c>
      <c r="I80" s="35" t="s">
        <v>45</v>
      </c>
      <c r="J80" s="36">
        <v>3000.0</v>
      </c>
      <c r="K80" s="28" t="s">
        <v>64</v>
      </c>
      <c r="L80" s="28" t="s">
        <v>64</v>
      </c>
      <c r="M80" s="34" t="s">
        <v>64</v>
      </c>
      <c r="N80" s="35" t="s">
        <v>30</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1.0</v>
      </c>
      <c r="AF80" s="42">
        <v>1.0</v>
      </c>
      <c r="AG80" s="25"/>
      <c r="AH80" s="25"/>
      <c r="AI80" s="25"/>
      <c r="AJ80" s="25"/>
      <c r="AK80" s="25"/>
      <c r="AL80" s="25"/>
    </row>
    <row r="81">
      <c r="A81" s="26" t="s">
        <v>208</v>
      </c>
      <c r="B81" s="25" t="s">
        <v>136</v>
      </c>
      <c r="C81" s="25" t="s">
        <v>135</v>
      </c>
      <c r="D81" s="28">
        <v>101.74532734407268</v>
      </c>
      <c r="E81" s="29" t="e">
        <v>#N/A</v>
      </c>
      <c r="F81" s="30">
        <v>0.0</v>
      </c>
      <c r="G81" s="33"/>
      <c r="H81" s="34" t="s">
        <v>64</v>
      </c>
      <c r="I81" s="35" t="s">
        <v>28</v>
      </c>
      <c r="J81" s="36">
        <v>3000.0</v>
      </c>
      <c r="K81" s="28" t="s">
        <v>64</v>
      </c>
      <c r="L81" s="28" t="s">
        <v>64</v>
      </c>
      <c r="M81" s="34" t="s">
        <v>64</v>
      </c>
      <c r="N81" s="35" t="s">
        <v>28</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1.0</v>
      </c>
      <c r="AD81" s="42">
        <v>0.0</v>
      </c>
      <c r="AE81" s="42">
        <v>0.0</v>
      </c>
      <c r="AF81" s="42">
        <v>0.0</v>
      </c>
      <c r="AG81" s="25"/>
      <c r="AH81" s="25"/>
      <c r="AI81" s="25"/>
      <c r="AJ81" s="25"/>
      <c r="AK81" s="25"/>
      <c r="AL81" s="25"/>
    </row>
    <row r="82">
      <c r="A82" s="26" t="s">
        <v>212</v>
      </c>
      <c r="B82" s="25" t="s">
        <v>136</v>
      </c>
      <c r="C82" s="25" t="s">
        <v>135</v>
      </c>
      <c r="D82" s="28">
        <v>101.74532734407268</v>
      </c>
      <c r="E82" s="29">
        <v>0.1373325283747887</v>
      </c>
      <c r="F82" s="30">
        <v>0.0</v>
      </c>
      <c r="G82" s="33"/>
      <c r="H82" s="34" t="s">
        <v>64</v>
      </c>
      <c r="I82" s="35" t="s">
        <v>40</v>
      </c>
      <c r="J82" s="36">
        <v>3000.0</v>
      </c>
      <c r="K82" s="28" t="s">
        <v>64</v>
      </c>
      <c r="L82" s="28" t="s">
        <v>64</v>
      </c>
      <c r="M82" s="34" t="s">
        <v>64</v>
      </c>
      <c r="N82" s="35" t="s">
        <v>29</v>
      </c>
      <c r="O82" s="36">
        <v>3700.0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1.0</v>
      </c>
      <c r="AD82" s="42">
        <v>1.0</v>
      </c>
      <c r="AE82" s="42">
        <v>0.0</v>
      </c>
      <c r="AF82" s="42">
        <v>0.0</v>
      </c>
      <c r="AG82" s="25"/>
      <c r="AH82" s="25"/>
      <c r="AI82" s="25"/>
      <c r="AJ82" s="25"/>
      <c r="AK82" s="25"/>
      <c r="AL82" s="25"/>
    </row>
    <row r="83">
      <c r="A83" s="26" t="s">
        <v>214</v>
      </c>
      <c r="B83" s="25" t="s">
        <v>136</v>
      </c>
      <c r="C83" s="25" t="s">
        <v>135</v>
      </c>
      <c r="D83" s="28">
        <v>101.74532734407268</v>
      </c>
      <c r="E83" s="29">
        <v>0.1611156893819334</v>
      </c>
      <c r="F83" s="30">
        <v>0.0</v>
      </c>
      <c r="G83" s="33"/>
      <c r="H83" s="34" t="s">
        <v>64</v>
      </c>
      <c r="I83" s="35" t="s">
        <v>45</v>
      </c>
      <c r="J83" s="36">
        <v>3000.0</v>
      </c>
      <c r="K83" s="28" t="s">
        <v>64</v>
      </c>
      <c r="L83" s="28" t="s">
        <v>64</v>
      </c>
      <c r="M83" s="34" t="s">
        <v>64</v>
      </c>
      <c r="N83" s="35" t="s">
        <v>31</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0.0</v>
      </c>
      <c r="AE83" s="42">
        <v>1.0</v>
      </c>
      <c r="AF83" s="42">
        <v>1.0</v>
      </c>
      <c r="AG83" s="25"/>
      <c r="AH83" s="25"/>
      <c r="AI83" s="25"/>
      <c r="AJ83" s="25"/>
      <c r="AK83" s="25"/>
      <c r="AL83" s="25"/>
    </row>
    <row r="84">
      <c r="A84" s="26" t="s">
        <v>216</v>
      </c>
      <c r="B84" s="25" t="s">
        <v>101</v>
      </c>
      <c r="C84" s="25" t="s">
        <v>100</v>
      </c>
      <c r="D84" s="28">
        <v>111.0933188764973</v>
      </c>
      <c r="E84" s="29">
        <v>0.28883851494114093</v>
      </c>
      <c r="F84" s="30">
        <v>33.0</v>
      </c>
      <c r="G84" s="33"/>
      <c r="H84" s="34">
        <v>36.48672382938564</v>
      </c>
      <c r="I84" s="35" t="s">
        <v>40</v>
      </c>
      <c r="J84" s="36">
        <v>8400.0</v>
      </c>
      <c r="K84" s="28">
        <v>4.343657598736386</v>
      </c>
      <c r="L84" s="28">
        <v>6.045297472464997</v>
      </c>
      <c r="M84" s="34">
        <v>34.806231137265904</v>
      </c>
      <c r="N84" s="35" t="s">
        <v>28</v>
      </c>
      <c r="O84" s="36">
        <v>8200.0</v>
      </c>
      <c r="P84" s="28">
        <v>4.244662333812915</v>
      </c>
      <c r="Q84" s="37">
        <v>5.707085766968836</v>
      </c>
      <c r="R84" s="38">
        <v>23.896792713559535</v>
      </c>
      <c r="S84" s="39">
        <v>23.877110470018007</v>
      </c>
      <c r="T84" s="40">
        <v>0.08355709291898988</v>
      </c>
      <c r="U84" s="40">
        <v>0.028465693572142924</v>
      </c>
      <c r="V84" s="40">
        <v>0.06580662240252053</v>
      </c>
      <c r="W84" s="40">
        <v>0.04415970713853351</v>
      </c>
      <c r="X84" s="39">
        <v>23.712727991695893</v>
      </c>
      <c r="Y84" s="41">
        <v>12.773995837689744</v>
      </c>
      <c r="Z84" s="41">
        <v>20.93928534180432</v>
      </c>
      <c r="AA84" s="41">
        <v>13.866945795461584</v>
      </c>
      <c r="AB84" s="42">
        <v>0.0</v>
      </c>
      <c r="AC84" s="42">
        <v>1.0</v>
      </c>
      <c r="AD84" s="42">
        <v>1.0</v>
      </c>
      <c r="AE84" s="42">
        <v>0.0</v>
      </c>
      <c r="AF84" s="42">
        <v>0.0</v>
      </c>
      <c r="AG84" s="25"/>
      <c r="AH84" s="25"/>
      <c r="AI84" s="25"/>
      <c r="AJ84" s="25"/>
      <c r="AK84" s="25"/>
      <c r="AL84" s="25"/>
    </row>
    <row r="85">
      <c r="A85" s="26" t="s">
        <v>218</v>
      </c>
      <c r="B85" s="25" t="s">
        <v>101</v>
      </c>
      <c r="C85" s="25" t="s">
        <v>100</v>
      </c>
      <c r="D85" s="28">
        <v>111.0933188764973</v>
      </c>
      <c r="E85" s="29">
        <v>0.22137313432835817</v>
      </c>
      <c r="F85" s="30">
        <v>26.0</v>
      </c>
      <c r="G85" s="33"/>
      <c r="H85" s="34">
        <v>24.1108463767085</v>
      </c>
      <c r="I85" s="35" t="s">
        <v>27</v>
      </c>
      <c r="J85" s="36">
        <v>5300.0</v>
      </c>
      <c r="K85" s="28">
        <v>4.54921629749217</v>
      </c>
      <c r="L85" s="28">
        <v>4.675050763010827</v>
      </c>
      <c r="M85" s="34">
        <v>23.772973912108913</v>
      </c>
      <c r="N85" s="35" t="s">
        <v>27</v>
      </c>
      <c r="O85" s="36">
        <v>5800.0</v>
      </c>
      <c r="P85" s="28">
        <v>4.098788605536019</v>
      </c>
      <c r="Q85" s="37">
        <v>4.168872066203312</v>
      </c>
      <c r="R85" s="38">
        <v>13.579975203258984</v>
      </c>
      <c r="S85" s="39">
        <v>13.568790255452711</v>
      </c>
      <c r="T85" s="40">
        <v>0.0478733722952788</v>
      </c>
      <c r="U85" s="40">
        <v>0.017723333573145768</v>
      </c>
      <c r="V85" s="40">
        <v>0.03890984726977979</v>
      </c>
      <c r="W85" s="40">
        <v>0.034326226518104165</v>
      </c>
      <c r="X85" s="39">
        <v>10.803023997375755</v>
      </c>
      <c r="Y85" s="41">
        <v>13.307822379332746</v>
      </c>
      <c r="Z85" s="41">
        <v>9.236968603713624</v>
      </c>
      <c r="AA85" s="41">
        <v>14.53600530839529</v>
      </c>
      <c r="AB85" s="42">
        <v>1.0</v>
      </c>
      <c r="AC85" s="42">
        <v>0.0</v>
      </c>
      <c r="AD85" s="42">
        <v>0.0</v>
      </c>
      <c r="AE85" s="42">
        <v>0.0</v>
      </c>
      <c r="AF85" s="42">
        <v>0.0</v>
      </c>
      <c r="AG85" s="25"/>
      <c r="AH85" s="25"/>
      <c r="AI85" s="25"/>
      <c r="AJ85" s="25"/>
      <c r="AK85" s="25"/>
      <c r="AL85" s="25"/>
    </row>
    <row r="86">
      <c r="A86" s="26" t="s">
        <v>220</v>
      </c>
      <c r="B86" s="25" t="s">
        <v>101</v>
      </c>
      <c r="C86" s="25" t="s">
        <v>100</v>
      </c>
      <c r="D86" s="28">
        <v>111.0933188764973</v>
      </c>
      <c r="E86" s="29">
        <v>0.20164997065153592</v>
      </c>
      <c r="F86" s="30">
        <v>26.0</v>
      </c>
      <c r="G86" s="32"/>
      <c r="H86" s="34">
        <v>24.607269766655648</v>
      </c>
      <c r="I86" s="35" t="s">
        <v>44</v>
      </c>
      <c r="J86" s="36">
        <v>5700.0</v>
      </c>
      <c r="K86" s="28">
        <v>4.317064871343097</v>
      </c>
      <c r="L86" s="28">
        <v>4.503163155784564</v>
      </c>
      <c r="M86" s="34">
        <v>25.14145402824638</v>
      </c>
      <c r="N86" s="35" t="s">
        <v>29</v>
      </c>
      <c r="O86" s="36">
        <v>6200.0</v>
      </c>
      <c r="P86" s="28">
        <v>4.055073230362319</v>
      </c>
      <c r="Q86" s="37">
        <v>4.296903675945285</v>
      </c>
      <c r="R86" s="38">
        <v>12.152430078001288</v>
      </c>
      <c r="S86" s="39">
        <v>12.142420906842478</v>
      </c>
      <c r="T86" s="40">
        <v>0.0907599724143056</v>
      </c>
      <c r="U86" s="40">
        <v>0.00720476076497244</v>
      </c>
      <c r="V86" s="40">
        <v>0.028218646329475388</v>
      </c>
      <c r="W86" s="40">
        <v>0.01671104232986663</v>
      </c>
      <c r="X86" s="39">
        <v>13.635763027737072</v>
      </c>
      <c r="Y86" s="41">
        <v>10.971506738918578</v>
      </c>
      <c r="Z86" s="41">
        <v>12.916189752482236</v>
      </c>
      <c r="AA86" s="41">
        <v>12.225264275764143</v>
      </c>
      <c r="AB86" s="42">
        <v>0.0</v>
      </c>
      <c r="AC86" s="42">
        <v>0.0</v>
      </c>
      <c r="AD86" s="42">
        <v>1.0</v>
      </c>
      <c r="AE86" s="42">
        <v>1.0</v>
      </c>
      <c r="AF86" s="42">
        <v>0.0</v>
      </c>
      <c r="AG86" s="25"/>
      <c r="AH86" s="25"/>
      <c r="AI86" s="25"/>
      <c r="AJ86" s="25"/>
      <c r="AK86" s="25"/>
      <c r="AL86" s="25"/>
    </row>
    <row r="87">
      <c r="A87" s="26" t="s">
        <v>222</v>
      </c>
      <c r="B87" s="25" t="s">
        <v>101</v>
      </c>
      <c r="C87" s="25" t="s">
        <v>100</v>
      </c>
      <c r="D87" s="28">
        <v>111.0933188764973</v>
      </c>
      <c r="E87" s="29">
        <v>0.12972779369627507</v>
      </c>
      <c r="F87" s="30">
        <v>26.0</v>
      </c>
      <c r="G87" s="33"/>
      <c r="H87" s="34">
        <v>23.297740693909624</v>
      </c>
      <c r="I87" s="35" t="s">
        <v>31</v>
      </c>
      <c r="J87" s="36">
        <v>4100.0</v>
      </c>
      <c r="K87" s="28">
        <v>5.682375779002347</v>
      </c>
      <c r="L87" s="28">
        <v>5.694729859030049</v>
      </c>
      <c r="M87" s="34">
        <v>23.21458921328017</v>
      </c>
      <c r="N87" s="35" t="s">
        <v>31</v>
      </c>
      <c r="O87" s="36">
        <v>4900.0</v>
      </c>
      <c r="P87" s="28">
        <v>4.737671268016362</v>
      </c>
      <c r="Q87" s="37">
        <v>4.735560271264942</v>
      </c>
      <c r="R87" s="38">
        <v>7.328011390268488</v>
      </c>
      <c r="S87" s="39">
        <v>7.321975780946885</v>
      </c>
      <c r="T87" s="40">
        <v>0.05055498306211915</v>
      </c>
      <c r="U87" s="40">
        <v>9.379403165513755E-5</v>
      </c>
      <c r="V87" s="40">
        <v>0.02841959159150668</v>
      </c>
      <c r="W87" s="40">
        <v>0.018289836172751824</v>
      </c>
      <c r="X87" s="39">
        <v>7.263966002644828</v>
      </c>
      <c r="Y87" s="41">
        <v>16.033774691264796</v>
      </c>
      <c r="Z87" s="41">
        <v>6.710843494284926</v>
      </c>
      <c r="AA87" s="41">
        <v>16.503745718995244</v>
      </c>
      <c r="AB87" s="42">
        <v>0.0</v>
      </c>
      <c r="AC87" s="42">
        <v>0.0</v>
      </c>
      <c r="AD87" s="42">
        <v>0.0</v>
      </c>
      <c r="AE87" s="42">
        <v>0.0</v>
      </c>
      <c r="AF87" s="42">
        <v>1.0</v>
      </c>
      <c r="AG87" s="25"/>
      <c r="AH87" s="25"/>
      <c r="AI87" s="25"/>
      <c r="AJ87" s="25"/>
      <c r="AK87" s="25"/>
      <c r="AL87" s="25"/>
    </row>
    <row r="88">
      <c r="A88" s="26" t="s">
        <v>224</v>
      </c>
      <c r="B88" s="25" t="s">
        <v>101</v>
      </c>
      <c r="C88" s="25" t="s">
        <v>100</v>
      </c>
      <c r="D88" s="28">
        <v>111.0933188764973</v>
      </c>
      <c r="E88" s="29">
        <v>0.1546439628482972</v>
      </c>
      <c r="F88" s="30">
        <v>24.0</v>
      </c>
      <c r="G88" s="33"/>
      <c r="H88" s="34">
        <v>22.054880455810157</v>
      </c>
      <c r="I88" s="35" t="s">
        <v>45</v>
      </c>
      <c r="J88" s="36">
        <v>3400.0</v>
      </c>
      <c r="K88" s="28">
        <v>6.486729545826517</v>
      </c>
      <c r="L88" s="28">
        <v>6.245101447854769</v>
      </c>
      <c r="M88" s="34">
        <v>22.200722899192314</v>
      </c>
      <c r="N88" s="35" t="s">
        <v>30</v>
      </c>
      <c r="O88" s="36">
        <v>3800.0</v>
      </c>
      <c r="P88" s="28">
        <v>5.8422954997874506</v>
      </c>
      <c r="Q88" s="37">
        <v>5.651876379899736</v>
      </c>
      <c r="R88" s="38">
        <v>8.246370190239148</v>
      </c>
      <c r="S88" s="39">
        <v>8.239578188133953</v>
      </c>
      <c r="T88" s="40">
        <v>0.03712145824865226</v>
      </c>
      <c r="U88" s="40">
        <v>0.022925138298263287</v>
      </c>
      <c r="V88" s="40">
        <v>0.018992373987682557</v>
      </c>
      <c r="W88" s="40">
        <v>0.02954369286972842</v>
      </c>
      <c r="X88" s="39">
        <v>8.81533417870359</v>
      </c>
      <c r="Y88" s="41">
        <v>13.239546277106566</v>
      </c>
      <c r="Z88" s="41">
        <v>7.358100030697889</v>
      </c>
      <c r="AA88" s="41">
        <v>14.842622868494423</v>
      </c>
      <c r="AB88" s="42">
        <v>0.0</v>
      </c>
      <c r="AC88" s="42">
        <v>0.0</v>
      </c>
      <c r="AD88" s="42">
        <v>0.0</v>
      </c>
      <c r="AE88" s="42">
        <v>1.0</v>
      </c>
      <c r="AF88" s="42">
        <v>1.0</v>
      </c>
      <c r="AG88" s="25"/>
      <c r="AH88" s="25"/>
      <c r="AI88" s="25"/>
      <c r="AJ88" s="25"/>
      <c r="AK88" s="25"/>
      <c r="AL88" s="25"/>
    </row>
    <row r="89">
      <c r="A89" s="26" t="s">
        <v>226</v>
      </c>
      <c r="B89" s="25" t="s">
        <v>101</v>
      </c>
      <c r="C89" s="25" t="s">
        <v>100</v>
      </c>
      <c r="D89" s="28">
        <v>111.0933188764973</v>
      </c>
      <c r="E89" s="29">
        <v>0.20077777777777778</v>
      </c>
      <c r="F89" s="30">
        <v>24.0</v>
      </c>
      <c r="G89" s="32"/>
      <c r="H89" s="34">
        <v>20.917490621742473</v>
      </c>
      <c r="I89" s="35" t="s">
        <v>40</v>
      </c>
      <c r="J89" s="36">
        <v>4300.0</v>
      </c>
      <c r="K89" s="28">
        <v>4.864532702730808</v>
      </c>
      <c r="L89" s="28">
        <v>4.505274260276821</v>
      </c>
      <c r="M89" s="34">
        <v>20.704359466817287</v>
      </c>
      <c r="N89" s="35" t="s">
        <v>29</v>
      </c>
      <c r="O89" s="36">
        <v>3700.0</v>
      </c>
      <c r="P89" s="28">
        <v>5.595772828869537</v>
      </c>
      <c r="Q89" s="37">
        <v>5.143801231598294</v>
      </c>
      <c r="R89" s="38">
        <v>11.160344352390787</v>
      </c>
      <c r="S89" s="39">
        <v>11.151152298118731</v>
      </c>
      <c r="T89" s="40">
        <v>0.05269346693633692</v>
      </c>
      <c r="U89" s="40">
        <v>0.021697309914962264</v>
      </c>
      <c r="V89" s="40">
        <v>0.032795933880680285</v>
      </c>
      <c r="W89" s="40">
        <v>0.02709664049287914</v>
      </c>
      <c r="X89" s="39">
        <v>11.141278560610711</v>
      </c>
      <c r="Y89" s="41">
        <v>9.776212061131764</v>
      </c>
      <c r="Z89" s="41">
        <v>9.786108087635132</v>
      </c>
      <c r="AA89" s="41">
        <v>10.918251379182154</v>
      </c>
      <c r="AB89" s="42">
        <v>0.0</v>
      </c>
      <c r="AC89" s="42">
        <v>1.0</v>
      </c>
      <c r="AD89" s="42">
        <v>1.0</v>
      </c>
      <c r="AE89" s="42">
        <v>0.0</v>
      </c>
      <c r="AF89" s="42">
        <v>0.0</v>
      </c>
      <c r="AG89" s="25"/>
      <c r="AH89" s="25"/>
      <c r="AI89" s="25"/>
      <c r="AJ89" s="25"/>
      <c r="AK89" s="25"/>
      <c r="AL89" s="25"/>
    </row>
    <row r="90">
      <c r="A90" s="26" t="s">
        <v>228</v>
      </c>
      <c r="B90" s="25" t="s">
        <v>101</v>
      </c>
      <c r="C90" s="25" t="s">
        <v>100</v>
      </c>
      <c r="D90" s="28">
        <v>111.0933188764973</v>
      </c>
      <c r="E90" s="29">
        <v>0.20522680752723668</v>
      </c>
      <c r="F90" s="30">
        <v>23.0</v>
      </c>
      <c r="G90" s="33"/>
      <c r="H90" s="34">
        <v>23.266359557527053</v>
      </c>
      <c r="I90" s="35" t="s">
        <v>27</v>
      </c>
      <c r="J90" s="36">
        <v>3800.0</v>
      </c>
      <c r="K90" s="28">
        <v>6.122726199349225</v>
      </c>
      <c r="L90" s="28">
        <v>6.129986154680312</v>
      </c>
      <c r="M90" s="34">
        <v>23.166138126817593</v>
      </c>
      <c r="N90" s="35" t="s">
        <v>27</v>
      </c>
      <c r="O90" s="36">
        <v>4300.0</v>
      </c>
      <c r="P90" s="28">
        <v>5.387473982980836</v>
      </c>
      <c r="Q90" s="37">
        <v>5.376843504810235</v>
      </c>
      <c r="R90" s="38">
        <v>10.976189735817014</v>
      </c>
      <c r="S90" s="39">
        <v>10.967149357799432</v>
      </c>
      <c r="T90" s="40">
        <v>0.06956941688742449</v>
      </c>
      <c r="U90" s="40">
        <v>0.010239654433646895</v>
      </c>
      <c r="V90" s="40">
        <v>0.030518185763026038</v>
      </c>
      <c r="W90" s="40">
        <v>0.03764578835899594</v>
      </c>
      <c r="X90" s="39">
        <v>9.937012847661984</v>
      </c>
      <c r="Y90" s="41">
        <v>13.329346709865069</v>
      </c>
      <c r="Z90" s="41">
        <v>8.66248874754508</v>
      </c>
      <c r="AA90" s="41">
        <v>14.503649379272511</v>
      </c>
      <c r="AB90" s="42">
        <v>1.0</v>
      </c>
      <c r="AC90" s="42">
        <v>0.0</v>
      </c>
      <c r="AD90" s="42">
        <v>0.0</v>
      </c>
      <c r="AE90" s="42">
        <v>0.0</v>
      </c>
      <c r="AF90" s="42">
        <v>0.0</v>
      </c>
      <c r="AG90" s="25"/>
      <c r="AH90" s="25"/>
      <c r="AI90" s="25"/>
      <c r="AJ90" s="25"/>
      <c r="AK90" s="25"/>
      <c r="AL90" s="25"/>
    </row>
    <row r="91">
      <c r="A91" s="26" t="s">
        <v>231</v>
      </c>
      <c r="B91" s="25" t="s">
        <v>101</v>
      </c>
      <c r="C91" s="25" t="s">
        <v>100</v>
      </c>
      <c r="D91" s="28">
        <v>111.0933188764973</v>
      </c>
      <c r="E91" s="29">
        <v>0.18465429822539756</v>
      </c>
      <c r="F91" s="30">
        <v>21.0</v>
      </c>
      <c r="G91" s="33"/>
      <c r="H91" s="34">
        <v>22.317781489059207</v>
      </c>
      <c r="I91" s="35" t="s">
        <v>45</v>
      </c>
      <c r="J91" s="36">
        <v>4200.0</v>
      </c>
      <c r="K91" s="28">
        <v>5.313757497395049</v>
      </c>
      <c r="L91" s="28">
        <v>5.160393266683733</v>
      </c>
      <c r="M91" s="34">
        <v>22.811834606672274</v>
      </c>
      <c r="N91" s="35" t="s">
        <v>30</v>
      </c>
      <c r="O91" s="36">
        <v>4300.0</v>
      </c>
      <c r="P91" s="28">
        <v>5.30507781550518</v>
      </c>
      <c r="Q91" s="37">
        <v>5.235209191378949</v>
      </c>
      <c r="R91" s="38">
        <v>8.8517129473685</v>
      </c>
      <c r="S91" s="39">
        <v>8.844422363561788</v>
      </c>
      <c r="T91" s="40">
        <v>0.06060649517748211</v>
      </c>
      <c r="U91" s="40">
        <v>0.020694900792310966</v>
      </c>
      <c r="V91" s="40">
        <v>0.0336045770008478</v>
      </c>
      <c r="W91" s="40">
        <v>0.0315350869216167</v>
      </c>
      <c r="X91" s="39">
        <v>10.278737389061787</v>
      </c>
      <c r="Y91" s="41">
        <v>12.039044099997419</v>
      </c>
      <c r="Z91" s="41">
        <v>9.009461802807653</v>
      </c>
      <c r="AA91" s="41">
        <v>13.802372803864621</v>
      </c>
      <c r="AB91" s="42">
        <v>0.0</v>
      </c>
      <c r="AC91" s="42">
        <v>0.0</v>
      </c>
      <c r="AD91" s="42">
        <v>0.0</v>
      </c>
      <c r="AE91" s="42">
        <v>1.0</v>
      </c>
      <c r="AF91" s="42">
        <v>1.0</v>
      </c>
      <c r="AG91" s="25"/>
      <c r="AH91" s="25"/>
      <c r="AI91" s="25"/>
      <c r="AJ91" s="25"/>
      <c r="AK91" s="25"/>
      <c r="AL91" s="25"/>
    </row>
    <row r="92">
      <c r="A92" s="26" t="s">
        <v>233</v>
      </c>
      <c r="B92" s="25" t="s">
        <v>101</v>
      </c>
      <c r="C92" s="25" t="s">
        <v>100</v>
      </c>
      <c r="D92" s="28">
        <v>111.0933188764973</v>
      </c>
      <c r="E92" s="29">
        <v>0.1772269288956127</v>
      </c>
      <c r="F92" s="30">
        <v>20.0</v>
      </c>
      <c r="G92" s="33"/>
      <c r="H92" s="34">
        <v>20.158317835937602</v>
      </c>
      <c r="I92" s="35" t="s">
        <v>45</v>
      </c>
      <c r="J92" s="36">
        <v>4600.0</v>
      </c>
      <c r="K92" s="28">
        <v>4.382243007812522</v>
      </c>
      <c r="L92" s="28">
        <v>3.95023808718338</v>
      </c>
      <c r="M92" s="34">
        <v>20.626461406444093</v>
      </c>
      <c r="N92" s="35" t="s">
        <v>31</v>
      </c>
      <c r="O92" s="36">
        <v>4500.0</v>
      </c>
      <c r="P92" s="28">
        <v>4.58365809032091</v>
      </c>
      <c r="Q92" s="37">
        <v>4.201824400768685</v>
      </c>
      <c r="R92" s="38">
        <v>8.03720811850592</v>
      </c>
      <c r="S92" s="39">
        <v>8.030588389679606</v>
      </c>
      <c r="T92" s="40">
        <v>0.06402044719345812</v>
      </c>
      <c r="U92" s="40">
        <v>5.873435522335607E-4</v>
      </c>
      <c r="V92" s="40">
        <v>0.04150561102450496</v>
      </c>
      <c r="W92" s="40">
        <v>0.02897561524352233</v>
      </c>
      <c r="X92" s="39">
        <v>7.272650068335547</v>
      </c>
      <c r="Y92" s="41">
        <v>12.885667767602056</v>
      </c>
      <c r="Z92" s="41">
        <v>6.588431899912702</v>
      </c>
      <c r="AA92" s="41">
        <v>14.038029506531391</v>
      </c>
      <c r="AB92" s="42">
        <v>0.0</v>
      </c>
      <c r="AC92" s="42">
        <v>0.0</v>
      </c>
      <c r="AD92" s="42">
        <v>0.0</v>
      </c>
      <c r="AE92" s="42">
        <v>1.0</v>
      </c>
      <c r="AF92" s="42">
        <v>1.0</v>
      </c>
      <c r="AG92" s="25"/>
      <c r="AH92" s="25"/>
      <c r="AI92" s="25"/>
      <c r="AJ92" s="25"/>
      <c r="AK92" s="25"/>
      <c r="AL92" s="25"/>
    </row>
    <row r="93">
      <c r="A93" s="26" t="s">
        <v>236</v>
      </c>
      <c r="B93" s="25" t="s">
        <v>101</v>
      </c>
      <c r="C93" s="25" t="s">
        <v>100</v>
      </c>
      <c r="D93" s="28">
        <v>111.0933188764973</v>
      </c>
      <c r="E93" s="29">
        <v>0.18000000000000002</v>
      </c>
      <c r="F93" s="30">
        <v>17.0</v>
      </c>
      <c r="G93" s="33"/>
      <c r="H93" s="34">
        <v>13.657524843933398</v>
      </c>
      <c r="I93" s="35" t="s">
        <v>28</v>
      </c>
      <c r="J93" s="36">
        <v>3000.0</v>
      </c>
      <c r="K93" s="28">
        <v>4.552508281311133</v>
      </c>
      <c r="L93" s="28">
        <v>3.0860341907347353</v>
      </c>
      <c r="M93" s="34">
        <v>12.65908044131799</v>
      </c>
      <c r="N93" s="35" t="s">
        <v>28</v>
      </c>
      <c r="O93" s="36">
        <v>3000.0</v>
      </c>
      <c r="P93" s="28">
        <v>4.21969348043933</v>
      </c>
      <c r="Q93" s="37">
        <v>2.705797530207495</v>
      </c>
      <c r="R93" s="38">
        <v>6.955859958185471</v>
      </c>
      <c r="S93" s="39">
        <v>6.950130865943729</v>
      </c>
      <c r="T93" s="40">
        <v>0.02473007266295685</v>
      </c>
      <c r="U93" s="40">
        <v>0.05044149741571358</v>
      </c>
      <c r="V93" s="40">
        <v>0.01854755449721764</v>
      </c>
      <c r="W93" s="40">
        <v>0.022571098065397126</v>
      </c>
      <c r="X93" s="39">
        <v>9.178033926860135</v>
      </c>
      <c r="Y93" s="41">
        <v>4.479490917073265</v>
      </c>
      <c r="Z93" s="41">
        <v>7.741673547898431</v>
      </c>
      <c r="AA93" s="41">
        <v>4.9174068934195585</v>
      </c>
      <c r="AB93" s="42">
        <v>0.0</v>
      </c>
      <c r="AC93" s="42">
        <v>1.0</v>
      </c>
      <c r="AD93" s="42">
        <v>0.0</v>
      </c>
      <c r="AE93" s="42">
        <v>0.0</v>
      </c>
      <c r="AF93" s="42">
        <v>0.0</v>
      </c>
      <c r="AG93" s="25"/>
      <c r="AH93" s="25"/>
      <c r="AI93" s="25"/>
      <c r="AJ93" s="25"/>
      <c r="AK93" s="25"/>
      <c r="AL93" s="25"/>
    </row>
    <row r="94">
      <c r="A94" s="26" t="s">
        <v>238</v>
      </c>
      <c r="B94" s="25" t="s">
        <v>101</v>
      </c>
      <c r="C94" s="25" t="s">
        <v>100</v>
      </c>
      <c r="D94" s="28">
        <v>111.0933188764973</v>
      </c>
      <c r="E94" s="29">
        <v>0.21326977005047673</v>
      </c>
      <c r="F94" s="30">
        <v>0.0</v>
      </c>
      <c r="G94" s="33"/>
      <c r="H94" s="34" t="s">
        <v>64</v>
      </c>
      <c r="I94" s="35" t="s">
        <v>31</v>
      </c>
      <c r="J94" s="36">
        <v>3400.0</v>
      </c>
      <c r="K94" s="28" t="s">
        <v>64</v>
      </c>
      <c r="L94" s="28" t="s">
        <v>64</v>
      </c>
      <c r="M94" s="34" t="s">
        <v>64</v>
      </c>
      <c r="N94" s="35" t="s">
        <v>31</v>
      </c>
      <c r="O94" s="36">
        <v>4300.0</v>
      </c>
      <c r="P94" s="28" t="s">
        <v>64</v>
      </c>
      <c r="Q94" s="37" t="s">
        <v>64</v>
      </c>
      <c r="R94" s="38" t="s">
        <v>64</v>
      </c>
      <c r="S94" s="39" t="s">
        <v>64</v>
      </c>
      <c r="T94" s="40" t="s">
        <v>64</v>
      </c>
      <c r="U94" s="40" t="s">
        <v>64</v>
      </c>
      <c r="V94" s="40" t="s">
        <v>64</v>
      </c>
      <c r="W94" s="40" t="s">
        <v>64</v>
      </c>
      <c r="X94" s="39" t="s">
        <v>64</v>
      </c>
      <c r="Y94" s="41" t="s">
        <v>64</v>
      </c>
      <c r="Z94" s="41" t="s">
        <v>64</v>
      </c>
      <c r="AA94" s="41" t="s">
        <v>64</v>
      </c>
      <c r="AB94" s="42">
        <v>0.0</v>
      </c>
      <c r="AC94" s="42">
        <v>0.0</v>
      </c>
      <c r="AD94" s="42">
        <v>0.0</v>
      </c>
      <c r="AE94" s="42">
        <v>0.0</v>
      </c>
      <c r="AF94" s="42">
        <v>1.0</v>
      </c>
      <c r="AG94" s="25"/>
      <c r="AH94" s="25"/>
      <c r="AI94" s="25"/>
      <c r="AJ94" s="25"/>
      <c r="AK94" s="25"/>
      <c r="AL94" s="25"/>
    </row>
    <row r="95">
      <c r="A95" s="26" t="s">
        <v>240</v>
      </c>
      <c r="B95" s="25" t="s">
        <v>101</v>
      </c>
      <c r="C95" s="25" t="s">
        <v>100</v>
      </c>
      <c r="D95" s="28">
        <v>111.0933188764973</v>
      </c>
      <c r="E95" s="29">
        <v>0.1740909090909091</v>
      </c>
      <c r="F95" s="30">
        <v>0.0</v>
      </c>
      <c r="G95" s="33"/>
      <c r="H95" s="34" t="s">
        <v>64</v>
      </c>
      <c r="I95" s="35" t="s">
        <v>44</v>
      </c>
      <c r="J95" s="36">
        <v>3000.0</v>
      </c>
      <c r="K95" s="28" t="s">
        <v>64</v>
      </c>
      <c r="L95" s="28" t="s">
        <v>64</v>
      </c>
      <c r="M95" s="34" t="s">
        <v>64</v>
      </c>
      <c r="N95" s="35" t="s">
        <v>30</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0.0</v>
      </c>
      <c r="AC95" s="42">
        <v>0.0</v>
      </c>
      <c r="AD95" s="42">
        <v>1.0</v>
      </c>
      <c r="AE95" s="42">
        <v>1.0</v>
      </c>
      <c r="AF95" s="42">
        <v>0.0</v>
      </c>
      <c r="AG95" s="25"/>
      <c r="AH95" s="25"/>
      <c r="AI95" s="25"/>
      <c r="AJ95" s="25"/>
      <c r="AK95" s="25"/>
      <c r="AL95" s="25"/>
    </row>
    <row r="96">
      <c r="A96" s="26" t="s">
        <v>242</v>
      </c>
      <c r="B96" s="25" t="s">
        <v>101</v>
      </c>
      <c r="C96" s="25" t="s">
        <v>100</v>
      </c>
      <c r="D96" s="28">
        <v>111.0933188764973</v>
      </c>
      <c r="E96" s="29">
        <v>0.22788909845341382</v>
      </c>
      <c r="F96" s="30">
        <v>0.0</v>
      </c>
      <c r="G96" s="33"/>
      <c r="H96" s="34" t="s">
        <v>64</v>
      </c>
      <c r="I96" s="35" t="s">
        <v>58</v>
      </c>
      <c r="J96" s="36">
        <v>3000.0</v>
      </c>
      <c r="K96" s="28" t="s">
        <v>64</v>
      </c>
      <c r="L96" s="28" t="s">
        <v>64</v>
      </c>
      <c r="M96" s="34" t="s">
        <v>64</v>
      </c>
      <c r="N96" s="35" t="s">
        <v>64</v>
      </c>
      <c r="O96" s="36" t="s">
        <v>64</v>
      </c>
      <c r="P96" s="28" t="s">
        <v>64</v>
      </c>
      <c r="Q96" s="37" t="s">
        <v>64</v>
      </c>
      <c r="R96" s="38" t="s">
        <v>64</v>
      </c>
      <c r="S96" s="39" t="s">
        <v>64</v>
      </c>
      <c r="T96" s="40" t="s">
        <v>64</v>
      </c>
      <c r="U96" s="40" t="s">
        <v>64</v>
      </c>
      <c r="V96" s="40" t="s">
        <v>64</v>
      </c>
      <c r="W96" s="40" t="s">
        <v>64</v>
      </c>
      <c r="X96" s="39" t="s">
        <v>64</v>
      </c>
      <c r="Y96" s="41" t="s">
        <v>64</v>
      </c>
      <c r="Z96" s="41" t="s">
        <v>64</v>
      </c>
      <c r="AA96" s="41" t="s">
        <v>64</v>
      </c>
      <c r="AB96" s="42">
        <v>1.0</v>
      </c>
      <c r="AC96" s="42">
        <v>1.0</v>
      </c>
      <c r="AD96" s="42">
        <v>0.0</v>
      </c>
      <c r="AE96" s="42">
        <v>0.0</v>
      </c>
      <c r="AF96" s="42">
        <v>0.0</v>
      </c>
      <c r="AG96" s="25"/>
      <c r="AH96" s="25"/>
      <c r="AI96" s="25"/>
      <c r="AJ96" s="25"/>
      <c r="AK96" s="25"/>
      <c r="AL96" s="25"/>
    </row>
    <row r="97">
      <c r="A97" s="26" t="s">
        <v>244</v>
      </c>
      <c r="B97" s="25" t="s">
        <v>101</v>
      </c>
      <c r="C97" s="25" t="s">
        <v>100</v>
      </c>
      <c r="D97" s="28">
        <v>111.0933188764973</v>
      </c>
      <c r="E97" s="29">
        <v>0.18</v>
      </c>
      <c r="F97" s="30">
        <v>0.0</v>
      </c>
      <c r="G97" s="33"/>
      <c r="H97" s="34" t="s">
        <v>64</v>
      </c>
      <c r="I97" s="35" t="s">
        <v>28</v>
      </c>
      <c r="J97" s="36">
        <v>3000.0</v>
      </c>
      <c r="K97" s="28" t="s">
        <v>64</v>
      </c>
      <c r="L97" s="28" t="s">
        <v>64</v>
      </c>
      <c r="M97" s="34" t="s">
        <v>64</v>
      </c>
      <c r="N97" s="35" t="s">
        <v>64</v>
      </c>
      <c r="O97" s="36" t="s">
        <v>64</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1.0</v>
      </c>
      <c r="AD97" s="42">
        <v>0.0</v>
      </c>
      <c r="AE97" s="42">
        <v>0.0</v>
      </c>
      <c r="AF97" s="42">
        <v>0.0</v>
      </c>
      <c r="AG97" s="25"/>
      <c r="AH97" s="25"/>
      <c r="AI97" s="25"/>
      <c r="AJ97" s="25"/>
      <c r="AK97" s="25"/>
      <c r="AL97" s="25"/>
    </row>
    <row r="98">
      <c r="A98" s="26" t="s">
        <v>246</v>
      </c>
      <c r="B98" s="25" t="s">
        <v>101</v>
      </c>
      <c r="C98" s="25" t="s">
        <v>100</v>
      </c>
      <c r="D98" s="28">
        <v>111.0933188764973</v>
      </c>
      <c r="E98" s="29">
        <v>0.13273740053050398</v>
      </c>
      <c r="F98" s="30">
        <v>0.0</v>
      </c>
      <c r="G98" s="33"/>
      <c r="H98" s="34" t="s">
        <v>64</v>
      </c>
      <c r="I98" s="35" t="s">
        <v>29</v>
      </c>
      <c r="J98" s="36">
        <v>3000.0</v>
      </c>
      <c r="K98" s="28" t="s">
        <v>64</v>
      </c>
      <c r="L98" s="28" t="s">
        <v>64</v>
      </c>
      <c r="M98" s="34" t="s">
        <v>64</v>
      </c>
      <c r="N98" s="35" t="s">
        <v>29</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1.0</v>
      </c>
      <c r="AE98" s="42">
        <v>0.0</v>
      </c>
      <c r="AF98" s="42">
        <v>0.0</v>
      </c>
      <c r="AG98" s="25"/>
      <c r="AH98" s="25"/>
      <c r="AI98" s="25"/>
      <c r="AJ98" s="25"/>
      <c r="AK98" s="25"/>
      <c r="AL98" s="25"/>
    </row>
    <row r="99">
      <c r="A99" s="26" t="s">
        <v>248</v>
      </c>
      <c r="B99" s="25" t="s">
        <v>101</v>
      </c>
      <c r="C99" s="25" t="s">
        <v>100</v>
      </c>
      <c r="D99" s="28">
        <v>111.0933188764973</v>
      </c>
      <c r="E99" s="29">
        <v>0.2842713679531218</v>
      </c>
      <c r="F99" s="30">
        <v>0.0</v>
      </c>
      <c r="G99" s="33"/>
      <c r="H99" s="34" t="s">
        <v>64</v>
      </c>
      <c r="I99" s="35" t="s">
        <v>58</v>
      </c>
      <c r="J99" s="36">
        <v>6500.0</v>
      </c>
      <c r="K99" s="28" t="s">
        <v>64</v>
      </c>
      <c r="L99" s="28" t="s">
        <v>64</v>
      </c>
      <c r="M99" s="34" t="s">
        <v>64</v>
      </c>
      <c r="N99" s="35" t="s">
        <v>27</v>
      </c>
      <c r="O99" s="36">
        <v>7100.0</v>
      </c>
      <c r="P99" s="28" t="s">
        <v>64</v>
      </c>
      <c r="Q99" s="37" t="s">
        <v>64</v>
      </c>
      <c r="R99" s="38" t="s">
        <v>64</v>
      </c>
      <c r="S99" s="39" t="s">
        <v>64</v>
      </c>
      <c r="T99" s="40" t="s">
        <v>64</v>
      </c>
      <c r="U99" s="40" t="s">
        <v>64</v>
      </c>
      <c r="V99" s="40" t="s">
        <v>64</v>
      </c>
      <c r="W99" s="40" t="s">
        <v>64</v>
      </c>
      <c r="X99" s="39" t="s">
        <v>64</v>
      </c>
      <c r="Y99" s="41" t="s">
        <v>64</v>
      </c>
      <c r="Z99" s="41" t="s">
        <v>64</v>
      </c>
      <c r="AA99" s="41" t="s">
        <v>64</v>
      </c>
      <c r="AB99" s="42">
        <v>1.0</v>
      </c>
      <c r="AC99" s="42">
        <v>1.0</v>
      </c>
      <c r="AD99" s="42">
        <v>0.0</v>
      </c>
      <c r="AE99" s="42">
        <v>0.0</v>
      </c>
      <c r="AF99" s="42">
        <v>0.0</v>
      </c>
      <c r="AG99" s="25"/>
      <c r="AH99" s="25"/>
      <c r="AI99" s="25"/>
      <c r="AJ99" s="25"/>
      <c r="AK99" s="25"/>
      <c r="AL99" s="25"/>
    </row>
    <row r="100">
      <c r="A100" s="26" t="s">
        <v>250</v>
      </c>
      <c r="B100" s="25" t="s">
        <v>101</v>
      </c>
      <c r="C100" s="25" t="s">
        <v>100</v>
      </c>
      <c r="D100" s="28">
        <v>111.0933188764973</v>
      </c>
      <c r="E100" s="29">
        <v>0.1292930056710775</v>
      </c>
      <c r="F100" s="30">
        <v>0.0</v>
      </c>
      <c r="G100" s="33"/>
      <c r="H100" s="34" t="s">
        <v>64</v>
      </c>
      <c r="I100" s="35" t="s">
        <v>30</v>
      </c>
      <c r="J100" s="36">
        <v>3000.0</v>
      </c>
      <c r="K100" s="28" t="s">
        <v>64</v>
      </c>
      <c r="L100" s="28" t="s">
        <v>64</v>
      </c>
      <c r="M100" s="34" t="s">
        <v>64</v>
      </c>
      <c r="N100" s="35" t="s">
        <v>30</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0.0</v>
      </c>
      <c r="AC100" s="42">
        <v>0.0</v>
      </c>
      <c r="AD100" s="42">
        <v>0.0</v>
      </c>
      <c r="AE100" s="42">
        <v>1.0</v>
      </c>
      <c r="AF100" s="42">
        <v>0.0</v>
      </c>
      <c r="AG100" s="25"/>
      <c r="AH100" s="25"/>
      <c r="AI100" s="25"/>
      <c r="AJ100" s="25"/>
      <c r="AK100" s="25"/>
      <c r="AL100" s="25"/>
    </row>
    <row r="101">
      <c r="A101" s="26"/>
      <c r="B101" s="25"/>
      <c r="C101" s="25"/>
      <c r="D101" s="28"/>
      <c r="E101" s="29"/>
      <c r="F101" s="30"/>
      <c r="G101" s="32"/>
      <c r="H101" s="34"/>
      <c r="I101" s="35"/>
      <c r="J101" s="36"/>
      <c r="K101" s="28"/>
      <c r="L101" s="28"/>
      <c r="M101" s="34"/>
      <c r="N101" s="35"/>
      <c r="O101" s="36"/>
      <c r="P101" s="28"/>
      <c r="Q101" s="37"/>
      <c r="R101" s="38" t="s">
        <v>64</v>
      </c>
      <c r="S101" s="39" t="s">
        <v>64</v>
      </c>
      <c r="T101" s="40" t="s">
        <v>64</v>
      </c>
      <c r="U101" s="40" t="s">
        <v>64</v>
      </c>
      <c r="V101" s="40" t="s">
        <v>64</v>
      </c>
      <c r="W101" s="40" t="s">
        <v>64</v>
      </c>
      <c r="X101" s="39" t="s">
        <v>64</v>
      </c>
      <c r="Y101" s="41" t="s">
        <v>64</v>
      </c>
      <c r="Z101" s="41" t="s">
        <v>64</v>
      </c>
      <c r="AA101" s="41" t="s">
        <v>64</v>
      </c>
      <c r="AB101" s="42">
        <v>0.0</v>
      </c>
      <c r="AC101" s="42">
        <v>0.0</v>
      </c>
      <c r="AD101" s="42">
        <v>0.0</v>
      </c>
      <c r="AE101" s="42">
        <v>0.0</v>
      </c>
      <c r="AF101" s="42">
        <v>0.0</v>
      </c>
      <c r="AG101" s="25"/>
      <c r="AH101" s="25"/>
      <c r="AI101" s="25"/>
      <c r="AJ101" s="25"/>
      <c r="AK101" s="25"/>
      <c r="AL101" s="25"/>
    </row>
    <row r="102">
      <c r="A102" s="26"/>
      <c r="B102" s="25"/>
      <c r="C102" s="25"/>
      <c r="D102" s="28"/>
      <c r="E102" s="29"/>
      <c r="F102" s="30"/>
      <c r="G102" s="32"/>
      <c r="H102" s="34"/>
      <c r="I102" s="35"/>
      <c r="J102" s="36"/>
      <c r="K102" s="28"/>
      <c r="L102" s="28"/>
      <c r="M102" s="34"/>
      <c r="N102" s="35"/>
      <c r="O102" s="36"/>
      <c r="P102" s="28"/>
      <c r="Q102" s="37"/>
      <c r="R102" s="38" t="s">
        <v>64</v>
      </c>
      <c r="S102" s="39" t="s">
        <v>64</v>
      </c>
      <c r="T102" s="40" t="s">
        <v>64</v>
      </c>
      <c r="U102" s="40" t="s">
        <v>64</v>
      </c>
      <c r="V102" s="40" t="s">
        <v>64</v>
      </c>
      <c r="W102" s="40" t="s">
        <v>64</v>
      </c>
      <c r="X102" s="39" t="s">
        <v>64</v>
      </c>
      <c r="Y102" s="41" t="s">
        <v>64</v>
      </c>
      <c r="Z102" s="41" t="s">
        <v>64</v>
      </c>
      <c r="AA102" s="41" t="s">
        <v>64</v>
      </c>
      <c r="AB102" s="42">
        <v>0.0</v>
      </c>
      <c r="AC102" s="42">
        <v>0.0</v>
      </c>
      <c r="AD102" s="42">
        <v>0.0</v>
      </c>
      <c r="AE102" s="42">
        <v>0.0</v>
      </c>
      <c r="AF102" s="42">
        <v>0.0</v>
      </c>
      <c r="AG102" s="25"/>
      <c r="AH102" s="25"/>
      <c r="AI102" s="25"/>
      <c r="AJ102" s="25"/>
      <c r="AK102" s="25"/>
      <c r="AL102" s="25"/>
    </row>
    <row r="103">
      <c r="A103" s="26"/>
      <c r="B103" s="25"/>
      <c r="C103" s="25"/>
      <c r="D103" s="28"/>
      <c r="E103" s="29"/>
      <c r="F103" s="30"/>
      <c r="G103" s="33"/>
      <c r="H103" s="34"/>
      <c r="I103" s="35"/>
      <c r="J103" s="36"/>
      <c r="K103" s="28"/>
      <c r="L103" s="28"/>
      <c r="M103" s="34"/>
      <c r="N103" s="35"/>
      <c r="O103" s="36"/>
      <c r="P103" s="28"/>
      <c r="Q103" s="37"/>
      <c r="R103" s="38" t="s">
        <v>64</v>
      </c>
      <c r="S103" s="39" t="s">
        <v>64</v>
      </c>
      <c r="T103" s="40" t="s">
        <v>64</v>
      </c>
      <c r="U103" s="40" t="s">
        <v>64</v>
      </c>
      <c r="V103" s="40" t="s">
        <v>64</v>
      </c>
      <c r="W103" s="40" t="s">
        <v>64</v>
      </c>
      <c r="X103" s="39" t="s">
        <v>64</v>
      </c>
      <c r="Y103" s="41" t="s">
        <v>64</v>
      </c>
      <c r="Z103" s="41" t="s">
        <v>64</v>
      </c>
      <c r="AA103" s="41" t="s">
        <v>64</v>
      </c>
      <c r="AB103" s="42">
        <v>0.0</v>
      </c>
      <c r="AC103" s="42">
        <v>0.0</v>
      </c>
      <c r="AD103" s="42">
        <v>0.0</v>
      </c>
      <c r="AE103" s="42">
        <v>0.0</v>
      </c>
      <c r="AF103" s="42">
        <v>0.0</v>
      </c>
      <c r="AG103" s="25"/>
      <c r="AH103" s="25"/>
      <c r="AI103" s="25"/>
      <c r="AJ103" s="25"/>
      <c r="AK103" s="25"/>
      <c r="AL103" s="25"/>
    </row>
    <row r="104">
      <c r="A104" s="26"/>
      <c r="B104" s="25"/>
      <c r="C104" s="25"/>
      <c r="D104" s="28"/>
      <c r="E104" s="29"/>
      <c r="F104" s="30"/>
      <c r="G104" s="33"/>
      <c r="H104" s="34"/>
      <c r="I104" s="35"/>
      <c r="J104" s="36"/>
      <c r="K104" s="28"/>
      <c r="L104" s="28"/>
      <c r="M104" s="34"/>
      <c r="N104" s="35"/>
      <c r="O104" s="36"/>
      <c r="P104" s="28"/>
      <c r="Q104" s="37"/>
      <c r="R104" s="38" t="s">
        <v>64</v>
      </c>
      <c r="S104" s="39" t="s">
        <v>64</v>
      </c>
      <c r="T104" s="40" t="s">
        <v>64</v>
      </c>
      <c r="U104" s="40" t="s">
        <v>64</v>
      </c>
      <c r="V104" s="40" t="s">
        <v>64</v>
      </c>
      <c r="W104" s="40" t="s">
        <v>64</v>
      </c>
      <c r="X104" s="39" t="s">
        <v>64</v>
      </c>
      <c r="Y104" s="41" t="s">
        <v>64</v>
      </c>
      <c r="Z104" s="41" t="s">
        <v>64</v>
      </c>
      <c r="AA104" s="41" t="s">
        <v>64</v>
      </c>
      <c r="AB104" s="42">
        <v>0.0</v>
      </c>
      <c r="AC104" s="42">
        <v>0.0</v>
      </c>
      <c r="AD104" s="42">
        <v>0.0</v>
      </c>
      <c r="AE104" s="42">
        <v>0.0</v>
      </c>
      <c r="AF104" s="42">
        <v>0.0</v>
      </c>
      <c r="AG104" s="25"/>
      <c r="AH104" s="25"/>
      <c r="AI104" s="25"/>
      <c r="AJ104" s="25"/>
      <c r="AK104" s="25"/>
      <c r="AL104" s="25"/>
    </row>
    <row r="105">
      <c r="A105" s="26"/>
      <c r="B105" s="25"/>
      <c r="C105" s="25"/>
      <c r="D105" s="28"/>
      <c r="E105" s="29"/>
      <c r="F105" s="30"/>
      <c r="G105" s="32"/>
      <c r="H105" s="34"/>
      <c r="I105" s="35"/>
      <c r="J105" s="36"/>
      <c r="K105" s="28"/>
      <c r="L105" s="28"/>
      <c r="M105" s="34"/>
      <c r="N105" s="35"/>
      <c r="O105" s="36"/>
      <c r="P105" s="28"/>
      <c r="Q105" s="37"/>
      <c r="R105" s="38" t="s">
        <v>64</v>
      </c>
      <c r="S105" s="39" t="s">
        <v>64</v>
      </c>
      <c r="T105" s="40" t="s">
        <v>64</v>
      </c>
      <c r="U105" s="40" t="s">
        <v>64</v>
      </c>
      <c r="V105" s="40" t="s">
        <v>64</v>
      </c>
      <c r="W105" s="40" t="s">
        <v>64</v>
      </c>
      <c r="X105" s="39" t="s">
        <v>64</v>
      </c>
      <c r="Y105" s="41" t="s">
        <v>64</v>
      </c>
      <c r="Z105" s="41" t="s">
        <v>64</v>
      </c>
      <c r="AA105" s="41" t="s">
        <v>64</v>
      </c>
      <c r="AB105" s="42">
        <v>0.0</v>
      </c>
      <c r="AC105" s="42">
        <v>0.0</v>
      </c>
      <c r="AD105" s="42">
        <v>0.0</v>
      </c>
      <c r="AE105" s="42">
        <v>0.0</v>
      </c>
      <c r="AF105" s="42">
        <v>0.0</v>
      </c>
      <c r="AG105" s="25"/>
      <c r="AH105" s="25"/>
      <c r="AI105" s="25"/>
      <c r="AJ105" s="25"/>
      <c r="AK105" s="25"/>
      <c r="AL105" s="25"/>
    </row>
    <row r="106">
      <c r="A106" s="26"/>
      <c r="B106" s="25"/>
      <c r="C106" s="25"/>
      <c r="D106" s="28"/>
      <c r="E106" s="29"/>
      <c r="F106" s="30"/>
      <c r="G106" s="33"/>
      <c r="H106" s="34"/>
      <c r="I106" s="35"/>
      <c r="J106" s="36"/>
      <c r="K106" s="28"/>
      <c r="L106" s="28"/>
      <c r="M106" s="34"/>
      <c r="N106" s="35"/>
      <c r="O106" s="36"/>
      <c r="P106" s="28"/>
      <c r="Q106" s="37"/>
      <c r="R106" s="38" t="s">
        <v>64</v>
      </c>
      <c r="S106" s="39" t="s">
        <v>64</v>
      </c>
      <c r="T106" s="40" t="s">
        <v>64</v>
      </c>
      <c r="U106" s="40" t="s">
        <v>64</v>
      </c>
      <c r="V106" s="40" t="s">
        <v>64</v>
      </c>
      <c r="W106" s="40" t="s">
        <v>64</v>
      </c>
      <c r="X106" s="39" t="s">
        <v>64</v>
      </c>
      <c r="Y106" s="41" t="s">
        <v>64</v>
      </c>
      <c r="Z106" s="41" t="s">
        <v>64</v>
      </c>
      <c r="AA106" s="41" t="s">
        <v>64</v>
      </c>
      <c r="AB106" s="42">
        <v>0.0</v>
      </c>
      <c r="AC106" s="42">
        <v>0.0</v>
      </c>
      <c r="AD106" s="42">
        <v>0.0</v>
      </c>
      <c r="AE106" s="42">
        <v>0.0</v>
      </c>
      <c r="AF106" s="42">
        <v>0.0</v>
      </c>
      <c r="AG106" s="25"/>
      <c r="AH106" s="25"/>
      <c r="AI106" s="25"/>
      <c r="AJ106" s="25"/>
      <c r="AK106" s="25"/>
      <c r="AL106" s="25"/>
    </row>
    <row r="107">
      <c r="A107" s="26"/>
      <c r="B107" s="25"/>
      <c r="C107" s="25"/>
      <c r="D107" s="28"/>
      <c r="E107" s="29"/>
      <c r="F107" s="30"/>
      <c r="G107" s="33"/>
      <c r="H107" s="34"/>
      <c r="I107" s="35"/>
      <c r="J107" s="36"/>
      <c r="K107" s="28"/>
      <c r="L107" s="28"/>
      <c r="M107" s="34"/>
      <c r="N107" s="35"/>
      <c r="O107" s="36"/>
      <c r="P107" s="28"/>
      <c r="Q107" s="37"/>
      <c r="R107" s="38" t="s">
        <v>64</v>
      </c>
      <c r="S107" s="39" t="s">
        <v>64</v>
      </c>
      <c r="T107" s="40" t="s">
        <v>64</v>
      </c>
      <c r="U107" s="40" t="s">
        <v>64</v>
      </c>
      <c r="V107" s="40" t="s">
        <v>64</v>
      </c>
      <c r="W107" s="40" t="s">
        <v>64</v>
      </c>
      <c r="X107" s="39" t="s">
        <v>64</v>
      </c>
      <c r="Y107" s="41" t="s">
        <v>64</v>
      </c>
      <c r="Z107" s="41" t="s">
        <v>64</v>
      </c>
      <c r="AA107" s="41" t="s">
        <v>64</v>
      </c>
      <c r="AB107" s="42">
        <v>0.0</v>
      </c>
      <c r="AC107" s="42">
        <v>0.0</v>
      </c>
      <c r="AD107" s="42">
        <v>0.0</v>
      </c>
      <c r="AE107" s="42">
        <v>0.0</v>
      </c>
      <c r="AF107" s="42">
        <v>0.0</v>
      </c>
      <c r="AG107" s="25"/>
      <c r="AH107" s="25"/>
      <c r="AI107" s="25"/>
      <c r="AJ107" s="25"/>
      <c r="AK107" s="25"/>
      <c r="AL107" s="25"/>
    </row>
    <row r="108">
      <c r="A108" s="26"/>
      <c r="B108" s="25"/>
      <c r="C108" s="25"/>
      <c r="D108" s="28"/>
      <c r="E108" s="29"/>
      <c r="F108" s="30"/>
      <c r="G108" s="33"/>
      <c r="H108" s="34"/>
      <c r="I108" s="35"/>
      <c r="J108" s="36"/>
      <c r="K108" s="28"/>
      <c r="L108" s="28"/>
      <c r="M108" s="34"/>
      <c r="N108" s="35"/>
      <c r="O108" s="36"/>
      <c r="P108" s="28"/>
      <c r="Q108" s="37"/>
      <c r="R108" s="38" t="s">
        <v>64</v>
      </c>
      <c r="S108" s="39" t="s">
        <v>64</v>
      </c>
      <c r="T108" s="40" t="s">
        <v>64</v>
      </c>
      <c r="U108" s="40" t="s">
        <v>64</v>
      </c>
      <c r="V108" s="40" t="s">
        <v>64</v>
      </c>
      <c r="W108" s="40" t="s">
        <v>64</v>
      </c>
      <c r="X108" s="39" t="s">
        <v>64</v>
      </c>
      <c r="Y108" s="41" t="s">
        <v>64</v>
      </c>
      <c r="Z108" s="41" t="s">
        <v>64</v>
      </c>
      <c r="AA108" s="41" t="s">
        <v>64</v>
      </c>
      <c r="AB108" s="42">
        <v>0.0</v>
      </c>
      <c r="AC108" s="42">
        <v>0.0</v>
      </c>
      <c r="AD108" s="42">
        <v>0.0</v>
      </c>
      <c r="AE108" s="42">
        <v>0.0</v>
      </c>
      <c r="AF108" s="42">
        <v>0.0</v>
      </c>
      <c r="AG108" s="25"/>
      <c r="AH108" s="25"/>
      <c r="AI108" s="25"/>
      <c r="AJ108" s="25"/>
      <c r="AK108" s="25"/>
      <c r="AL108" s="25"/>
    </row>
    <row r="109">
      <c r="A109" s="26"/>
      <c r="B109" s="25"/>
      <c r="C109" s="25"/>
      <c r="D109" s="28"/>
      <c r="E109" s="29"/>
      <c r="F109" s="30"/>
      <c r="G109" s="33"/>
      <c r="H109" s="34"/>
      <c r="I109" s="35"/>
      <c r="J109" s="36"/>
      <c r="K109" s="28"/>
      <c r="L109" s="28"/>
      <c r="M109" s="34"/>
      <c r="N109" s="35"/>
      <c r="O109" s="36"/>
      <c r="P109" s="28"/>
      <c r="Q109" s="37"/>
      <c r="R109" s="38" t="s">
        <v>64</v>
      </c>
      <c r="S109" s="39" t="s">
        <v>64</v>
      </c>
      <c r="T109" s="40" t="s">
        <v>64</v>
      </c>
      <c r="U109" s="40" t="s">
        <v>64</v>
      </c>
      <c r="V109" s="40" t="s">
        <v>64</v>
      </c>
      <c r="W109" s="40" t="s">
        <v>64</v>
      </c>
      <c r="X109" s="39" t="s">
        <v>64</v>
      </c>
      <c r="Y109" s="41" t="s">
        <v>64</v>
      </c>
      <c r="Z109" s="41" t="s">
        <v>64</v>
      </c>
      <c r="AA109" s="41" t="s">
        <v>64</v>
      </c>
      <c r="AB109" s="42">
        <v>0.0</v>
      </c>
      <c r="AC109" s="42">
        <v>0.0</v>
      </c>
      <c r="AD109" s="42">
        <v>0.0</v>
      </c>
      <c r="AE109" s="42">
        <v>0.0</v>
      </c>
      <c r="AF109" s="42">
        <v>0.0</v>
      </c>
      <c r="AG109" s="25"/>
      <c r="AH109" s="25"/>
      <c r="AI109" s="25"/>
      <c r="AJ109" s="25"/>
      <c r="AK109" s="25"/>
      <c r="AL109" s="25"/>
    </row>
    <row r="110">
      <c r="A110" s="26"/>
      <c r="B110" s="25"/>
      <c r="C110" s="25"/>
      <c r="D110" s="28"/>
      <c r="E110" s="29"/>
      <c r="F110" s="30"/>
      <c r="G110" s="33"/>
      <c r="H110" s="34"/>
      <c r="I110" s="35"/>
      <c r="J110" s="36"/>
      <c r="K110" s="28"/>
      <c r="L110" s="28"/>
      <c r="M110" s="34"/>
      <c r="N110" s="35"/>
      <c r="O110" s="36"/>
      <c r="P110" s="28"/>
      <c r="Q110" s="37"/>
      <c r="R110" s="38" t="s">
        <v>64</v>
      </c>
      <c r="S110" s="39" t="s">
        <v>64</v>
      </c>
      <c r="T110" s="40" t="s">
        <v>64</v>
      </c>
      <c r="U110" s="40" t="s">
        <v>64</v>
      </c>
      <c r="V110" s="40" t="s">
        <v>64</v>
      </c>
      <c r="W110" s="40" t="s">
        <v>64</v>
      </c>
      <c r="X110" s="39" t="s">
        <v>64</v>
      </c>
      <c r="Y110" s="41" t="s">
        <v>64</v>
      </c>
      <c r="Z110" s="41" t="s">
        <v>64</v>
      </c>
      <c r="AA110" s="41" t="s">
        <v>64</v>
      </c>
      <c r="AB110" s="42">
        <v>0.0</v>
      </c>
      <c r="AC110" s="42">
        <v>0.0</v>
      </c>
      <c r="AD110" s="42">
        <v>0.0</v>
      </c>
      <c r="AE110" s="42">
        <v>0.0</v>
      </c>
      <c r="AF110" s="42">
        <v>0.0</v>
      </c>
      <c r="AG110" s="25"/>
      <c r="AH110" s="25"/>
      <c r="AI110" s="25"/>
      <c r="AJ110" s="25"/>
      <c r="AK110" s="25"/>
      <c r="AL110" s="25"/>
    </row>
    <row r="111">
      <c r="A111" s="26"/>
      <c r="B111" s="25"/>
      <c r="C111" s="25"/>
      <c r="D111" s="28"/>
      <c r="E111" s="29"/>
      <c r="F111" s="30"/>
      <c r="G111" s="33"/>
      <c r="H111" s="34"/>
      <c r="I111" s="35"/>
      <c r="J111" s="36"/>
      <c r="K111" s="28"/>
      <c r="L111" s="28"/>
      <c r="M111" s="34"/>
      <c r="N111" s="35"/>
      <c r="O111" s="36"/>
      <c r="P111" s="28"/>
      <c r="Q111" s="37"/>
      <c r="R111" s="38" t="s">
        <v>64</v>
      </c>
      <c r="S111" s="39" t="s">
        <v>64</v>
      </c>
      <c r="T111" s="40" t="s">
        <v>64</v>
      </c>
      <c r="U111" s="40" t="s">
        <v>64</v>
      </c>
      <c r="V111" s="40" t="s">
        <v>64</v>
      </c>
      <c r="W111" s="40" t="s">
        <v>64</v>
      </c>
      <c r="X111" s="39" t="s">
        <v>64</v>
      </c>
      <c r="Y111" s="41" t="s">
        <v>64</v>
      </c>
      <c r="Z111" s="41" t="s">
        <v>64</v>
      </c>
      <c r="AA111" s="41" t="s">
        <v>64</v>
      </c>
      <c r="AB111" s="42">
        <v>0.0</v>
      </c>
      <c r="AC111" s="42">
        <v>0.0</v>
      </c>
      <c r="AD111" s="42">
        <v>0.0</v>
      </c>
      <c r="AE111" s="42">
        <v>0.0</v>
      </c>
      <c r="AF111" s="42">
        <v>0.0</v>
      </c>
      <c r="AG111" s="25"/>
      <c r="AH111" s="25"/>
      <c r="AI111" s="25"/>
      <c r="AJ111" s="25"/>
      <c r="AK111" s="25"/>
      <c r="AL111" s="25"/>
    </row>
    <row r="112">
      <c r="A112" s="26"/>
      <c r="B112" s="25"/>
      <c r="C112" s="25"/>
      <c r="D112" s="28"/>
      <c r="E112" s="29"/>
      <c r="F112" s="30"/>
      <c r="G112" s="33"/>
      <c r="H112" s="34"/>
      <c r="I112" s="35"/>
      <c r="J112" s="36"/>
      <c r="K112" s="28"/>
      <c r="L112" s="28"/>
      <c r="M112" s="34"/>
      <c r="N112" s="35"/>
      <c r="O112" s="36"/>
      <c r="P112" s="28"/>
      <c r="Q112" s="37"/>
      <c r="R112" s="38" t="s">
        <v>64</v>
      </c>
      <c r="S112" s="39" t="s">
        <v>64</v>
      </c>
      <c r="T112" s="40" t="s">
        <v>64</v>
      </c>
      <c r="U112" s="40" t="s">
        <v>64</v>
      </c>
      <c r="V112" s="40" t="s">
        <v>64</v>
      </c>
      <c r="W112" s="40" t="s">
        <v>64</v>
      </c>
      <c r="X112" s="39" t="s">
        <v>64</v>
      </c>
      <c r="Y112" s="41" t="s">
        <v>64</v>
      </c>
      <c r="Z112" s="41" t="s">
        <v>64</v>
      </c>
      <c r="AA112" s="41" t="s">
        <v>64</v>
      </c>
      <c r="AB112" s="42">
        <v>0.0</v>
      </c>
      <c r="AC112" s="42">
        <v>0.0</v>
      </c>
      <c r="AD112" s="42">
        <v>0.0</v>
      </c>
      <c r="AE112" s="42">
        <v>0.0</v>
      </c>
      <c r="AF112" s="42">
        <v>0.0</v>
      </c>
      <c r="AG112" s="25"/>
      <c r="AH112" s="25"/>
      <c r="AI112" s="25"/>
      <c r="AJ112" s="25"/>
      <c r="AK112" s="25"/>
      <c r="AL112" s="25"/>
    </row>
    <row r="113">
      <c r="A113" s="26"/>
      <c r="B113" s="25"/>
      <c r="C113" s="25"/>
      <c r="D113" s="28"/>
      <c r="E113" s="29"/>
      <c r="F113" s="30"/>
      <c r="G113" s="33"/>
      <c r="H113" s="34"/>
      <c r="I113" s="35"/>
      <c r="J113" s="36"/>
      <c r="K113" s="28"/>
      <c r="L113" s="28"/>
      <c r="M113" s="34"/>
      <c r="N113" s="35"/>
      <c r="O113" s="36"/>
      <c r="P113" s="28"/>
      <c r="Q113" s="37"/>
      <c r="R113" s="38" t="s">
        <v>64</v>
      </c>
      <c r="S113" s="39" t="s">
        <v>64</v>
      </c>
      <c r="T113" s="40" t="s">
        <v>64</v>
      </c>
      <c r="U113" s="40" t="s">
        <v>64</v>
      </c>
      <c r="V113" s="40" t="s">
        <v>64</v>
      </c>
      <c r="W113" s="40" t="s">
        <v>64</v>
      </c>
      <c r="X113" s="39" t="s">
        <v>64</v>
      </c>
      <c r="Y113" s="41" t="s">
        <v>64</v>
      </c>
      <c r="Z113" s="41" t="s">
        <v>64</v>
      </c>
      <c r="AA113" s="41" t="s">
        <v>64</v>
      </c>
      <c r="AB113" s="42">
        <v>0.0</v>
      </c>
      <c r="AC113" s="42">
        <v>0.0</v>
      </c>
      <c r="AD113" s="42">
        <v>0.0</v>
      </c>
      <c r="AE113" s="42">
        <v>0.0</v>
      </c>
      <c r="AF113" s="42">
        <v>0.0</v>
      </c>
      <c r="AG113" s="25"/>
      <c r="AH113" s="25"/>
      <c r="AI113" s="25"/>
      <c r="AJ113" s="25"/>
      <c r="AK113" s="25"/>
      <c r="AL113" s="25"/>
    </row>
    <row r="114">
      <c r="A114" s="26"/>
      <c r="B114" s="25"/>
      <c r="C114" s="25"/>
      <c r="D114" s="28"/>
      <c r="E114" s="29"/>
      <c r="F114" s="30"/>
      <c r="G114" s="33"/>
      <c r="H114" s="34"/>
      <c r="I114" s="35"/>
      <c r="J114" s="36"/>
      <c r="K114" s="28"/>
      <c r="L114" s="28"/>
      <c r="M114" s="34"/>
      <c r="N114" s="35"/>
      <c r="O114" s="36"/>
      <c r="P114" s="28"/>
      <c r="Q114" s="37"/>
      <c r="R114" s="38" t="s">
        <v>64</v>
      </c>
      <c r="S114" s="39" t="s">
        <v>64</v>
      </c>
      <c r="T114" s="40" t="s">
        <v>64</v>
      </c>
      <c r="U114" s="40" t="s">
        <v>64</v>
      </c>
      <c r="V114" s="40" t="s">
        <v>64</v>
      </c>
      <c r="W114" s="40" t="s">
        <v>64</v>
      </c>
      <c r="X114" s="39" t="s">
        <v>64</v>
      </c>
      <c r="Y114" s="41" t="s">
        <v>64</v>
      </c>
      <c r="Z114" s="41" t="s">
        <v>64</v>
      </c>
      <c r="AA114" s="41" t="s">
        <v>64</v>
      </c>
      <c r="AB114" s="42">
        <v>0.0</v>
      </c>
      <c r="AC114" s="42">
        <v>0.0</v>
      </c>
      <c r="AD114" s="42">
        <v>0.0</v>
      </c>
      <c r="AE114" s="42">
        <v>0.0</v>
      </c>
      <c r="AF114" s="42">
        <v>0.0</v>
      </c>
      <c r="AG114" s="25"/>
      <c r="AH114" s="25"/>
      <c r="AI114" s="25"/>
      <c r="AJ114" s="25"/>
      <c r="AK114" s="25"/>
      <c r="AL114" s="25"/>
    </row>
    <row r="115">
      <c r="A115" s="26"/>
      <c r="B115" s="25"/>
      <c r="C115" s="25"/>
      <c r="D115" s="28"/>
      <c r="E115" s="29"/>
      <c r="F115" s="30"/>
      <c r="G115" s="33"/>
      <c r="H115" s="34"/>
      <c r="I115" s="35"/>
      <c r="J115" s="36"/>
      <c r="K115" s="28"/>
      <c r="L115" s="28"/>
      <c r="M115" s="34"/>
      <c r="N115" s="35"/>
      <c r="O115" s="36"/>
      <c r="P115" s="28"/>
      <c r="Q115" s="37"/>
      <c r="R115" s="38" t="s">
        <v>64</v>
      </c>
      <c r="S115" s="39" t="s">
        <v>64</v>
      </c>
      <c r="T115" s="40" t="s">
        <v>64</v>
      </c>
      <c r="U115" s="40" t="s">
        <v>64</v>
      </c>
      <c r="V115" s="40" t="s">
        <v>64</v>
      </c>
      <c r="W115" s="40" t="s">
        <v>64</v>
      </c>
      <c r="X115" s="39" t="s">
        <v>64</v>
      </c>
      <c r="Y115" s="41" t="s">
        <v>64</v>
      </c>
      <c r="Z115" s="41" t="s">
        <v>64</v>
      </c>
      <c r="AA115" s="41" t="s">
        <v>64</v>
      </c>
      <c r="AB115" s="42">
        <v>0.0</v>
      </c>
      <c r="AC115" s="42">
        <v>0.0</v>
      </c>
      <c r="AD115" s="42">
        <v>0.0</v>
      </c>
      <c r="AE115" s="42">
        <v>0.0</v>
      </c>
      <c r="AF115" s="42">
        <v>0.0</v>
      </c>
      <c r="AG115" s="25"/>
      <c r="AH115" s="25"/>
      <c r="AI115" s="25"/>
      <c r="AJ115" s="25"/>
      <c r="AK115" s="25"/>
      <c r="AL115" s="25"/>
    </row>
    <row r="116">
      <c r="A116" s="26"/>
      <c r="B116" s="25"/>
      <c r="C116" s="25"/>
      <c r="D116" s="28"/>
      <c r="E116" s="29"/>
      <c r="F116" s="30"/>
      <c r="G116" s="33"/>
      <c r="H116" s="34"/>
      <c r="I116" s="35"/>
      <c r="J116" s="36"/>
      <c r="K116" s="28"/>
      <c r="L116" s="28"/>
      <c r="M116" s="34"/>
      <c r="N116" s="35"/>
      <c r="O116" s="36"/>
      <c r="P116" s="28"/>
      <c r="Q116" s="37"/>
      <c r="R116" s="38" t="s">
        <v>64</v>
      </c>
      <c r="S116" s="39" t="s">
        <v>64</v>
      </c>
      <c r="T116" s="40" t="s">
        <v>64</v>
      </c>
      <c r="U116" s="40" t="s">
        <v>64</v>
      </c>
      <c r="V116" s="40" t="s">
        <v>64</v>
      </c>
      <c r="W116" s="40" t="s">
        <v>64</v>
      </c>
      <c r="X116" s="39" t="s">
        <v>64</v>
      </c>
      <c r="Y116" s="41" t="s">
        <v>64</v>
      </c>
      <c r="Z116" s="41" t="s">
        <v>64</v>
      </c>
      <c r="AA116" s="41" t="s">
        <v>64</v>
      </c>
      <c r="AB116" s="42">
        <v>0.0</v>
      </c>
      <c r="AC116" s="42">
        <v>0.0</v>
      </c>
      <c r="AD116" s="42">
        <v>0.0</v>
      </c>
      <c r="AE116" s="42">
        <v>0.0</v>
      </c>
      <c r="AF116" s="42">
        <v>0.0</v>
      </c>
      <c r="AG116" s="25"/>
      <c r="AH116" s="25"/>
      <c r="AI116" s="25"/>
      <c r="AJ116" s="25"/>
      <c r="AK116" s="25"/>
      <c r="AL116" s="25"/>
    </row>
    <row r="117">
      <c r="A117" s="26"/>
      <c r="B117" s="25"/>
      <c r="C117" s="25"/>
      <c r="D117" s="28"/>
      <c r="E117" s="29"/>
      <c r="F117" s="30"/>
      <c r="G117" s="32"/>
      <c r="H117" s="34"/>
      <c r="I117" s="35"/>
      <c r="J117" s="36"/>
      <c r="K117" s="28"/>
      <c r="L117" s="28"/>
      <c r="M117" s="34"/>
      <c r="N117" s="35"/>
      <c r="O117" s="36"/>
      <c r="P117" s="28"/>
      <c r="Q117" s="37"/>
      <c r="R117" s="38" t="s">
        <v>64</v>
      </c>
      <c r="S117" s="39" t="s">
        <v>64</v>
      </c>
      <c r="T117" s="40" t="s">
        <v>64</v>
      </c>
      <c r="U117" s="40" t="s">
        <v>64</v>
      </c>
      <c r="V117" s="40" t="s">
        <v>64</v>
      </c>
      <c r="W117" s="40" t="s">
        <v>64</v>
      </c>
      <c r="X117" s="39" t="s">
        <v>64</v>
      </c>
      <c r="Y117" s="41" t="s">
        <v>64</v>
      </c>
      <c r="Z117" s="41" t="s">
        <v>64</v>
      </c>
      <c r="AA117" s="41" t="s">
        <v>64</v>
      </c>
      <c r="AB117" s="42">
        <v>0.0</v>
      </c>
      <c r="AC117" s="42">
        <v>0.0</v>
      </c>
      <c r="AD117" s="42">
        <v>0.0</v>
      </c>
      <c r="AE117" s="42">
        <v>0.0</v>
      </c>
      <c r="AF117" s="42">
        <v>0.0</v>
      </c>
      <c r="AG117" s="25"/>
      <c r="AH117" s="25"/>
      <c r="AI117" s="25"/>
      <c r="AJ117" s="25"/>
      <c r="AK117" s="25"/>
      <c r="AL117" s="25"/>
    </row>
    <row r="118">
      <c r="A118" s="26"/>
      <c r="B118" s="25"/>
      <c r="C118" s="25"/>
      <c r="D118" s="28"/>
      <c r="E118" s="29"/>
      <c r="F118" s="30"/>
      <c r="G118" s="32"/>
      <c r="H118" s="34"/>
      <c r="I118" s="35"/>
      <c r="J118" s="36"/>
      <c r="K118" s="28"/>
      <c r="L118" s="28"/>
      <c r="M118" s="34"/>
      <c r="N118" s="35"/>
      <c r="O118" s="36"/>
      <c r="P118" s="28"/>
      <c r="Q118" s="37"/>
      <c r="R118" s="38" t="s">
        <v>64</v>
      </c>
      <c r="S118" s="39" t="s">
        <v>64</v>
      </c>
      <c r="T118" s="40" t="s">
        <v>64</v>
      </c>
      <c r="U118" s="40" t="s">
        <v>64</v>
      </c>
      <c r="V118" s="40" t="s">
        <v>64</v>
      </c>
      <c r="W118" s="40" t="s">
        <v>64</v>
      </c>
      <c r="X118" s="39" t="s">
        <v>64</v>
      </c>
      <c r="Y118" s="41" t="s">
        <v>64</v>
      </c>
      <c r="Z118" s="41" t="s">
        <v>64</v>
      </c>
      <c r="AA118" s="41" t="s">
        <v>64</v>
      </c>
      <c r="AB118" s="42">
        <v>0.0</v>
      </c>
      <c r="AC118" s="42">
        <v>0.0</v>
      </c>
      <c r="AD118" s="42">
        <v>0.0</v>
      </c>
      <c r="AE118" s="42">
        <v>0.0</v>
      </c>
      <c r="AF118" s="42">
        <v>0.0</v>
      </c>
      <c r="AG118" s="25"/>
      <c r="AH118" s="25"/>
      <c r="AI118" s="25"/>
      <c r="AJ118" s="25"/>
      <c r="AK118" s="25"/>
      <c r="AL118" s="25"/>
    </row>
    <row r="119">
      <c r="A119" s="26"/>
      <c r="B119" s="25"/>
      <c r="C119" s="25"/>
      <c r="D119" s="28"/>
      <c r="E119" s="29"/>
      <c r="F119" s="30"/>
      <c r="G119" s="33"/>
      <c r="H119" s="34"/>
      <c r="I119" s="35"/>
      <c r="J119" s="36"/>
      <c r="K119" s="28"/>
      <c r="L119" s="28"/>
      <c r="M119" s="34"/>
      <c r="N119" s="35"/>
      <c r="O119" s="36"/>
      <c r="P119" s="28"/>
      <c r="Q119" s="37"/>
      <c r="R119" s="38" t="s">
        <v>64</v>
      </c>
      <c r="S119" s="39" t="s">
        <v>64</v>
      </c>
      <c r="T119" s="40" t="s">
        <v>64</v>
      </c>
      <c r="U119" s="40" t="s">
        <v>64</v>
      </c>
      <c r="V119" s="40" t="s">
        <v>64</v>
      </c>
      <c r="W119" s="40" t="s">
        <v>64</v>
      </c>
      <c r="X119" s="39" t="s">
        <v>64</v>
      </c>
      <c r="Y119" s="41" t="s">
        <v>64</v>
      </c>
      <c r="Z119" s="41" t="s">
        <v>64</v>
      </c>
      <c r="AA119" s="41" t="s">
        <v>64</v>
      </c>
      <c r="AB119" s="42">
        <v>0.0</v>
      </c>
      <c r="AC119" s="42">
        <v>0.0</v>
      </c>
      <c r="AD119" s="42">
        <v>0.0</v>
      </c>
      <c r="AE119" s="42">
        <v>0.0</v>
      </c>
      <c r="AF119" s="42">
        <v>0.0</v>
      </c>
      <c r="AG119" s="25"/>
      <c r="AH119" s="25"/>
      <c r="AI119" s="25"/>
      <c r="AJ119" s="25"/>
      <c r="AK119" s="25"/>
      <c r="AL119" s="25"/>
    </row>
    <row r="120">
      <c r="A120" s="26"/>
      <c r="B120" s="25"/>
      <c r="C120" s="25"/>
      <c r="D120" s="28"/>
      <c r="E120" s="29"/>
      <c r="F120" s="30"/>
      <c r="G120" s="32"/>
      <c r="H120" s="34"/>
      <c r="I120" s="35"/>
      <c r="J120" s="36"/>
      <c r="K120" s="28"/>
      <c r="L120" s="28"/>
      <c r="M120" s="34"/>
      <c r="N120" s="35"/>
      <c r="O120" s="36"/>
      <c r="P120" s="28"/>
      <c r="Q120" s="37"/>
      <c r="R120" s="38" t="s">
        <v>64</v>
      </c>
      <c r="S120" s="39" t="s">
        <v>64</v>
      </c>
      <c r="T120" s="40" t="s">
        <v>64</v>
      </c>
      <c r="U120" s="40" t="s">
        <v>64</v>
      </c>
      <c r="V120" s="40" t="s">
        <v>64</v>
      </c>
      <c r="W120" s="40" t="s">
        <v>64</v>
      </c>
      <c r="X120" s="39" t="s">
        <v>64</v>
      </c>
      <c r="Y120" s="41" t="s">
        <v>64</v>
      </c>
      <c r="Z120" s="41" t="s">
        <v>64</v>
      </c>
      <c r="AA120" s="41" t="s">
        <v>64</v>
      </c>
      <c r="AB120" s="42">
        <v>0.0</v>
      </c>
      <c r="AC120" s="42">
        <v>0.0</v>
      </c>
      <c r="AD120" s="42">
        <v>0.0</v>
      </c>
      <c r="AE120" s="42">
        <v>0.0</v>
      </c>
      <c r="AF120" s="42">
        <v>0.0</v>
      </c>
      <c r="AG120" s="25"/>
      <c r="AH120" s="25"/>
      <c r="AI120" s="25"/>
      <c r="AJ120" s="25"/>
      <c r="AK120" s="25"/>
      <c r="AL120" s="25"/>
    </row>
    <row r="121">
      <c r="A121" s="26"/>
      <c r="B121" s="25"/>
      <c r="C121" s="25"/>
      <c r="D121" s="28"/>
      <c r="E121" s="29"/>
      <c r="F121" s="30"/>
      <c r="G121" s="33"/>
      <c r="H121" s="34"/>
      <c r="I121" s="35"/>
      <c r="J121" s="36"/>
      <c r="K121" s="28"/>
      <c r="L121" s="28"/>
      <c r="M121" s="34"/>
      <c r="N121" s="35"/>
      <c r="O121" s="36"/>
      <c r="P121" s="28"/>
      <c r="Q121" s="37"/>
      <c r="R121" s="38" t="s">
        <v>64</v>
      </c>
      <c r="S121" s="39" t="s">
        <v>64</v>
      </c>
      <c r="T121" s="40" t="s">
        <v>64</v>
      </c>
      <c r="U121" s="40" t="s">
        <v>64</v>
      </c>
      <c r="V121" s="40" t="s">
        <v>64</v>
      </c>
      <c r="W121" s="40" t="s">
        <v>64</v>
      </c>
      <c r="X121" s="39" t="s">
        <v>64</v>
      </c>
      <c r="Y121" s="41" t="s">
        <v>64</v>
      </c>
      <c r="Z121" s="41" t="s">
        <v>64</v>
      </c>
      <c r="AA121" s="41" t="s">
        <v>64</v>
      </c>
      <c r="AB121" s="42">
        <v>0.0</v>
      </c>
      <c r="AC121" s="42">
        <v>0.0</v>
      </c>
      <c r="AD121" s="42">
        <v>0.0</v>
      </c>
      <c r="AE121" s="42">
        <v>0.0</v>
      </c>
      <c r="AF121" s="42">
        <v>0.0</v>
      </c>
      <c r="AG121" s="25"/>
      <c r="AH121" s="25"/>
      <c r="AI121" s="25"/>
      <c r="AJ121" s="25"/>
      <c r="AK121" s="25"/>
      <c r="AL121" s="25"/>
    </row>
    <row r="122">
      <c r="A122" s="26"/>
      <c r="B122" s="25"/>
      <c r="C122" s="25"/>
      <c r="D122" s="28"/>
      <c r="E122" s="29"/>
      <c r="F122" s="30"/>
      <c r="G122" s="33"/>
      <c r="H122" s="34"/>
      <c r="I122" s="35"/>
      <c r="J122" s="36"/>
      <c r="K122" s="28"/>
      <c r="L122" s="28"/>
      <c r="M122" s="34"/>
      <c r="N122" s="35"/>
      <c r="O122" s="36"/>
      <c r="P122" s="28"/>
      <c r="Q122" s="37"/>
      <c r="R122" s="38" t="s">
        <v>64</v>
      </c>
      <c r="S122" s="39" t="s">
        <v>64</v>
      </c>
      <c r="T122" s="40" t="s">
        <v>64</v>
      </c>
      <c r="U122" s="40" t="s">
        <v>64</v>
      </c>
      <c r="V122" s="40" t="s">
        <v>64</v>
      </c>
      <c r="W122" s="40" t="s">
        <v>64</v>
      </c>
      <c r="X122" s="39" t="s">
        <v>64</v>
      </c>
      <c r="Y122" s="41" t="s">
        <v>64</v>
      </c>
      <c r="Z122" s="41" t="s">
        <v>64</v>
      </c>
      <c r="AA122" s="41" t="s">
        <v>64</v>
      </c>
      <c r="AB122" s="42">
        <v>0.0</v>
      </c>
      <c r="AC122" s="42">
        <v>0.0</v>
      </c>
      <c r="AD122" s="42">
        <v>0.0</v>
      </c>
      <c r="AE122" s="42">
        <v>0.0</v>
      </c>
      <c r="AF122" s="42">
        <v>0.0</v>
      </c>
      <c r="AG122" s="25"/>
      <c r="AH122" s="25"/>
      <c r="AI122" s="25"/>
      <c r="AJ122" s="25"/>
      <c r="AK122" s="25"/>
      <c r="AL122" s="25"/>
    </row>
    <row r="123">
      <c r="A123" s="26"/>
      <c r="B123" s="25"/>
      <c r="C123" s="25"/>
      <c r="D123" s="28"/>
      <c r="E123" s="29"/>
      <c r="F123" s="30"/>
      <c r="G123" s="33"/>
      <c r="H123" s="34"/>
      <c r="I123" s="35"/>
      <c r="J123" s="36"/>
      <c r="K123" s="28"/>
      <c r="L123" s="28"/>
      <c r="M123" s="34"/>
      <c r="N123" s="35"/>
      <c r="O123" s="36"/>
      <c r="P123" s="28"/>
      <c r="Q123" s="37"/>
      <c r="R123" s="38" t="s">
        <v>64</v>
      </c>
      <c r="S123" s="39" t="s">
        <v>64</v>
      </c>
      <c r="T123" s="40" t="s">
        <v>64</v>
      </c>
      <c r="U123" s="40" t="s">
        <v>64</v>
      </c>
      <c r="V123" s="40" t="s">
        <v>64</v>
      </c>
      <c r="W123" s="40" t="s">
        <v>64</v>
      </c>
      <c r="X123" s="39" t="s">
        <v>64</v>
      </c>
      <c r="Y123" s="41" t="s">
        <v>64</v>
      </c>
      <c r="Z123" s="41" t="s">
        <v>64</v>
      </c>
      <c r="AA123" s="41" t="s">
        <v>64</v>
      </c>
      <c r="AB123" s="42">
        <v>0.0</v>
      </c>
      <c r="AC123" s="42">
        <v>0.0</v>
      </c>
      <c r="AD123" s="42">
        <v>0.0</v>
      </c>
      <c r="AE123" s="42">
        <v>0.0</v>
      </c>
      <c r="AF123" s="42">
        <v>0.0</v>
      </c>
      <c r="AG123" s="25"/>
      <c r="AH123" s="25"/>
      <c r="AI123" s="25"/>
      <c r="AJ123" s="25"/>
      <c r="AK123" s="25"/>
      <c r="AL123" s="25"/>
    </row>
    <row r="124">
      <c r="A124" s="26"/>
      <c r="B124" s="25"/>
      <c r="C124" s="25"/>
      <c r="D124" s="28"/>
      <c r="E124" s="29"/>
      <c r="F124" s="30"/>
      <c r="G124" s="33"/>
      <c r="H124" s="34"/>
      <c r="I124" s="35"/>
      <c r="J124" s="36"/>
      <c r="K124" s="28"/>
      <c r="L124" s="28"/>
      <c r="M124" s="34"/>
      <c r="N124" s="35"/>
      <c r="O124" s="36"/>
      <c r="P124" s="28"/>
      <c r="Q124" s="37"/>
      <c r="R124" s="38" t="s">
        <v>64</v>
      </c>
      <c r="S124" s="39" t="s">
        <v>64</v>
      </c>
      <c r="T124" s="40" t="s">
        <v>64</v>
      </c>
      <c r="U124" s="40" t="s">
        <v>64</v>
      </c>
      <c r="V124" s="40" t="s">
        <v>64</v>
      </c>
      <c r="W124" s="40" t="s">
        <v>64</v>
      </c>
      <c r="X124" s="39" t="s">
        <v>64</v>
      </c>
      <c r="Y124" s="41" t="s">
        <v>64</v>
      </c>
      <c r="Z124" s="41" t="s">
        <v>64</v>
      </c>
      <c r="AA124" s="41" t="s">
        <v>64</v>
      </c>
      <c r="AB124" s="42">
        <v>0.0</v>
      </c>
      <c r="AC124" s="42">
        <v>0.0</v>
      </c>
      <c r="AD124" s="42">
        <v>0.0</v>
      </c>
      <c r="AE124" s="42">
        <v>0.0</v>
      </c>
      <c r="AF124" s="42">
        <v>0.0</v>
      </c>
      <c r="AG124" s="25"/>
      <c r="AH124" s="25"/>
      <c r="AI124" s="25"/>
      <c r="AJ124" s="25"/>
      <c r="AK124" s="25"/>
      <c r="AL124" s="25"/>
    </row>
    <row r="125">
      <c r="A125" s="26"/>
      <c r="B125" s="25"/>
      <c r="C125" s="25"/>
      <c r="D125" s="28"/>
      <c r="E125" s="29"/>
      <c r="F125" s="30"/>
      <c r="G125" s="33"/>
      <c r="H125" s="34"/>
      <c r="I125" s="35"/>
      <c r="J125" s="36"/>
      <c r="K125" s="28"/>
      <c r="L125" s="28"/>
      <c r="M125" s="34"/>
      <c r="N125" s="35"/>
      <c r="O125" s="36"/>
      <c r="P125" s="28"/>
      <c r="Q125" s="37"/>
      <c r="R125" s="38" t="s">
        <v>64</v>
      </c>
      <c r="S125" s="39" t="s">
        <v>64</v>
      </c>
      <c r="T125" s="40" t="s">
        <v>64</v>
      </c>
      <c r="U125" s="40" t="s">
        <v>64</v>
      </c>
      <c r="V125" s="40" t="s">
        <v>64</v>
      </c>
      <c r="W125" s="40" t="s">
        <v>64</v>
      </c>
      <c r="X125" s="39" t="s">
        <v>64</v>
      </c>
      <c r="Y125" s="41" t="s">
        <v>64</v>
      </c>
      <c r="Z125" s="41" t="s">
        <v>64</v>
      </c>
      <c r="AA125" s="41" t="s">
        <v>64</v>
      </c>
      <c r="AB125" s="42">
        <v>0.0</v>
      </c>
      <c r="AC125" s="42">
        <v>0.0</v>
      </c>
      <c r="AD125" s="42">
        <v>0.0</v>
      </c>
      <c r="AE125" s="42">
        <v>0.0</v>
      </c>
      <c r="AF125" s="42">
        <v>0.0</v>
      </c>
      <c r="AG125" s="25"/>
      <c r="AH125" s="25"/>
      <c r="AI125" s="25"/>
      <c r="AJ125" s="25"/>
      <c r="AK125" s="25"/>
      <c r="AL125" s="25"/>
    </row>
    <row r="126">
      <c r="A126" s="26"/>
      <c r="B126" s="25"/>
      <c r="C126" s="25"/>
      <c r="D126" s="28"/>
      <c r="E126" s="29"/>
      <c r="F126" s="30"/>
      <c r="G126" s="33"/>
      <c r="H126" s="34"/>
      <c r="I126" s="35"/>
      <c r="J126" s="36"/>
      <c r="K126" s="28"/>
      <c r="L126" s="28"/>
      <c r="M126" s="34"/>
      <c r="N126" s="35"/>
      <c r="O126" s="36"/>
      <c r="P126" s="28"/>
      <c r="Q126" s="37"/>
      <c r="R126" s="38" t="s">
        <v>64</v>
      </c>
      <c r="S126" s="39" t="s">
        <v>64</v>
      </c>
      <c r="T126" s="40" t="s">
        <v>64</v>
      </c>
      <c r="U126" s="40" t="s">
        <v>64</v>
      </c>
      <c r="V126" s="40" t="s">
        <v>64</v>
      </c>
      <c r="W126" s="40" t="s">
        <v>64</v>
      </c>
      <c r="X126" s="39" t="s">
        <v>64</v>
      </c>
      <c r="Y126" s="41" t="s">
        <v>64</v>
      </c>
      <c r="Z126" s="41" t="s">
        <v>64</v>
      </c>
      <c r="AA126" s="41" t="s">
        <v>64</v>
      </c>
      <c r="AB126" s="42">
        <v>0.0</v>
      </c>
      <c r="AC126" s="42">
        <v>0.0</v>
      </c>
      <c r="AD126" s="42">
        <v>0.0</v>
      </c>
      <c r="AE126" s="42">
        <v>0.0</v>
      </c>
      <c r="AF126" s="42">
        <v>0.0</v>
      </c>
      <c r="AG126" s="25"/>
      <c r="AH126" s="25"/>
      <c r="AI126" s="25"/>
      <c r="AJ126" s="25"/>
      <c r="AK126" s="25"/>
      <c r="AL126" s="25"/>
    </row>
    <row r="127">
      <c r="A127" s="26"/>
      <c r="B127" s="25"/>
      <c r="C127" s="25"/>
      <c r="D127" s="28"/>
      <c r="E127" s="29"/>
      <c r="F127" s="30"/>
      <c r="G127" s="33"/>
      <c r="H127" s="34"/>
      <c r="I127" s="35"/>
      <c r="J127" s="36"/>
      <c r="K127" s="28"/>
      <c r="L127" s="28"/>
      <c r="M127" s="34"/>
      <c r="N127" s="35"/>
      <c r="O127" s="36"/>
      <c r="P127" s="28"/>
      <c r="Q127" s="37"/>
      <c r="R127" s="38" t="s">
        <v>64</v>
      </c>
      <c r="S127" s="39" t="s">
        <v>64</v>
      </c>
      <c r="T127" s="40" t="s">
        <v>64</v>
      </c>
      <c r="U127" s="40" t="s">
        <v>64</v>
      </c>
      <c r="V127" s="40" t="s">
        <v>64</v>
      </c>
      <c r="W127" s="40" t="s">
        <v>64</v>
      </c>
      <c r="X127" s="39" t="s">
        <v>64</v>
      </c>
      <c r="Y127" s="41" t="s">
        <v>64</v>
      </c>
      <c r="Z127" s="41" t="s">
        <v>64</v>
      </c>
      <c r="AA127" s="41" t="s">
        <v>64</v>
      </c>
      <c r="AB127" s="42">
        <v>0.0</v>
      </c>
      <c r="AC127" s="42">
        <v>0.0</v>
      </c>
      <c r="AD127" s="42">
        <v>0.0</v>
      </c>
      <c r="AE127" s="42">
        <v>0.0</v>
      </c>
      <c r="AF127" s="42">
        <v>0.0</v>
      </c>
      <c r="AG127" s="25"/>
      <c r="AH127" s="25"/>
      <c r="AI127" s="25"/>
      <c r="AJ127" s="25"/>
      <c r="AK127" s="25"/>
      <c r="AL127" s="25"/>
    </row>
    <row r="128">
      <c r="A128" s="26"/>
      <c r="B128" s="25"/>
      <c r="C128" s="25"/>
      <c r="D128" s="28"/>
      <c r="E128" s="29"/>
      <c r="F128" s="30"/>
      <c r="G128" s="33"/>
      <c r="H128" s="34"/>
      <c r="I128" s="35"/>
      <c r="J128" s="36"/>
      <c r="K128" s="28"/>
      <c r="L128" s="28"/>
      <c r="M128" s="34"/>
      <c r="N128" s="35"/>
      <c r="O128" s="36"/>
      <c r="P128" s="28"/>
      <c r="Q128" s="37"/>
      <c r="R128" s="38" t="s">
        <v>64</v>
      </c>
      <c r="S128" s="39" t="s">
        <v>64</v>
      </c>
      <c r="T128" s="40" t="s">
        <v>64</v>
      </c>
      <c r="U128" s="40" t="s">
        <v>64</v>
      </c>
      <c r="V128" s="40" t="s">
        <v>64</v>
      </c>
      <c r="W128" s="40" t="s">
        <v>64</v>
      </c>
      <c r="X128" s="39" t="s">
        <v>64</v>
      </c>
      <c r="Y128" s="41" t="s">
        <v>64</v>
      </c>
      <c r="Z128" s="41" t="s">
        <v>64</v>
      </c>
      <c r="AA128" s="41" t="s">
        <v>64</v>
      </c>
      <c r="AB128" s="42">
        <v>0.0</v>
      </c>
      <c r="AC128" s="42">
        <v>0.0</v>
      </c>
      <c r="AD128" s="42">
        <v>0.0</v>
      </c>
      <c r="AE128" s="42">
        <v>0.0</v>
      </c>
      <c r="AF128" s="42">
        <v>0.0</v>
      </c>
      <c r="AG128" s="25"/>
      <c r="AH128" s="25"/>
      <c r="AI128" s="25"/>
      <c r="AJ128" s="25"/>
      <c r="AK128" s="25"/>
      <c r="AL128" s="25"/>
    </row>
    <row r="129">
      <c r="A129" s="26"/>
      <c r="B129" s="25"/>
      <c r="C129" s="25"/>
      <c r="D129" s="28"/>
      <c r="E129" s="29"/>
      <c r="F129" s="30"/>
      <c r="G129" s="33"/>
      <c r="H129" s="34"/>
      <c r="I129" s="35"/>
      <c r="J129" s="36"/>
      <c r="K129" s="28"/>
      <c r="L129" s="28"/>
      <c r="M129" s="34"/>
      <c r="N129" s="35"/>
      <c r="O129" s="36"/>
      <c r="P129" s="28"/>
      <c r="Q129" s="37"/>
      <c r="R129" s="38" t="s">
        <v>64</v>
      </c>
      <c r="S129" s="39" t="s">
        <v>64</v>
      </c>
      <c r="T129" s="40" t="s">
        <v>64</v>
      </c>
      <c r="U129" s="40" t="s">
        <v>64</v>
      </c>
      <c r="V129" s="40" t="s">
        <v>64</v>
      </c>
      <c r="W129" s="40" t="s">
        <v>64</v>
      </c>
      <c r="X129" s="39" t="s">
        <v>64</v>
      </c>
      <c r="Y129" s="41" t="s">
        <v>64</v>
      </c>
      <c r="Z129" s="41" t="s">
        <v>64</v>
      </c>
      <c r="AA129" s="41" t="s">
        <v>64</v>
      </c>
      <c r="AB129" s="42">
        <v>0.0</v>
      </c>
      <c r="AC129" s="42">
        <v>0.0</v>
      </c>
      <c r="AD129" s="42">
        <v>0.0</v>
      </c>
      <c r="AE129" s="42">
        <v>0.0</v>
      </c>
      <c r="AF129" s="42">
        <v>0.0</v>
      </c>
      <c r="AG129" s="25"/>
      <c r="AH129" s="25"/>
      <c r="AI129" s="25"/>
      <c r="AJ129" s="25"/>
      <c r="AK129" s="25"/>
      <c r="AL129" s="25"/>
    </row>
    <row r="130">
      <c r="A130" s="26"/>
      <c r="B130" s="25"/>
      <c r="C130" s="25"/>
      <c r="D130" s="28"/>
      <c r="E130" s="29"/>
      <c r="F130" s="30"/>
      <c r="G130" s="33"/>
      <c r="H130" s="34"/>
      <c r="I130" s="35"/>
      <c r="J130" s="36"/>
      <c r="K130" s="28"/>
      <c r="L130" s="28"/>
      <c r="M130" s="34"/>
      <c r="N130" s="35"/>
      <c r="O130" s="36"/>
      <c r="P130" s="28"/>
      <c r="Q130" s="37"/>
      <c r="R130" s="38" t="s">
        <v>64</v>
      </c>
      <c r="S130" s="39" t="s">
        <v>64</v>
      </c>
      <c r="T130" s="40" t="s">
        <v>64</v>
      </c>
      <c r="U130" s="40" t="s">
        <v>64</v>
      </c>
      <c r="V130" s="40" t="s">
        <v>64</v>
      </c>
      <c r="W130" s="40" t="s">
        <v>64</v>
      </c>
      <c r="X130" s="39" t="s">
        <v>64</v>
      </c>
      <c r="Y130" s="41" t="s">
        <v>64</v>
      </c>
      <c r="Z130" s="41" t="s">
        <v>64</v>
      </c>
      <c r="AA130" s="41" t="s">
        <v>64</v>
      </c>
      <c r="AB130" s="42">
        <v>0.0</v>
      </c>
      <c r="AC130" s="42">
        <v>0.0</v>
      </c>
      <c r="AD130" s="42">
        <v>0.0</v>
      </c>
      <c r="AE130" s="42">
        <v>0.0</v>
      </c>
      <c r="AF130" s="42">
        <v>0.0</v>
      </c>
      <c r="AG130" s="25"/>
      <c r="AH130" s="25"/>
      <c r="AI130" s="25"/>
      <c r="AJ130" s="25"/>
      <c r="AK130" s="25"/>
      <c r="AL130" s="25"/>
    </row>
    <row r="131">
      <c r="A131" s="26"/>
      <c r="B131" s="25"/>
      <c r="C131" s="25"/>
      <c r="D131" s="28"/>
      <c r="E131" s="29"/>
      <c r="F131" s="30"/>
      <c r="G131" s="33"/>
      <c r="H131" s="34"/>
      <c r="I131" s="35"/>
      <c r="J131" s="36"/>
      <c r="K131" s="28"/>
      <c r="L131" s="28"/>
      <c r="M131" s="34"/>
      <c r="N131" s="35"/>
      <c r="O131" s="36"/>
      <c r="P131" s="28"/>
      <c r="Q131" s="37"/>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0.0</v>
      </c>
      <c r="AF131" s="42">
        <v>0.0</v>
      </c>
      <c r="AG131" s="25"/>
      <c r="AH131" s="25"/>
      <c r="AI131" s="25"/>
      <c r="AJ131" s="25"/>
      <c r="AK131" s="25"/>
      <c r="AL131" s="25"/>
    </row>
    <row r="132">
      <c r="A132" s="26"/>
      <c r="B132" s="25"/>
      <c r="C132" s="25"/>
      <c r="D132" s="28"/>
      <c r="E132" s="29"/>
      <c r="F132" s="30"/>
      <c r="G132" s="33"/>
      <c r="H132" s="34"/>
      <c r="I132" s="35"/>
      <c r="J132" s="36"/>
      <c r="K132" s="28"/>
      <c r="L132" s="28"/>
      <c r="M132" s="34"/>
      <c r="N132" s="35"/>
      <c r="O132" s="36"/>
      <c r="P132" s="28"/>
      <c r="Q132" s="37"/>
      <c r="R132" s="38" t="s">
        <v>64</v>
      </c>
      <c r="S132" s="39" t="s">
        <v>64</v>
      </c>
      <c r="T132" s="40" t="s">
        <v>64</v>
      </c>
      <c r="U132" s="40" t="s">
        <v>64</v>
      </c>
      <c r="V132" s="40" t="s">
        <v>64</v>
      </c>
      <c r="W132" s="40" t="s">
        <v>64</v>
      </c>
      <c r="X132" s="39" t="s">
        <v>64</v>
      </c>
      <c r="Y132" s="41" t="s">
        <v>64</v>
      </c>
      <c r="Z132" s="41" t="s">
        <v>64</v>
      </c>
      <c r="AA132" s="41" t="s">
        <v>64</v>
      </c>
      <c r="AB132" s="42">
        <v>0.0</v>
      </c>
      <c r="AC132" s="42">
        <v>0.0</v>
      </c>
      <c r="AD132" s="42">
        <v>0.0</v>
      </c>
      <c r="AE132" s="42">
        <v>0.0</v>
      </c>
      <c r="AF132" s="42">
        <v>0.0</v>
      </c>
      <c r="AG132" s="25"/>
      <c r="AH132" s="25"/>
      <c r="AI132" s="25"/>
      <c r="AJ132" s="25"/>
      <c r="AK132" s="25"/>
      <c r="AL132" s="25"/>
    </row>
    <row r="133">
      <c r="A133" s="26"/>
      <c r="B133" s="25"/>
      <c r="C133" s="25"/>
      <c r="D133" s="28"/>
      <c r="E133" s="29"/>
      <c r="F133" s="30"/>
      <c r="G133" s="33"/>
      <c r="H133" s="34"/>
      <c r="I133" s="35"/>
      <c r="J133" s="36"/>
      <c r="K133" s="28"/>
      <c r="L133" s="28"/>
      <c r="M133" s="34"/>
      <c r="N133" s="35"/>
      <c r="O133" s="36"/>
      <c r="P133" s="28"/>
      <c r="Q133" s="37"/>
      <c r="R133" s="38" t="s">
        <v>64</v>
      </c>
      <c r="S133" s="39" t="s">
        <v>64</v>
      </c>
      <c r="T133" s="40" t="s">
        <v>64</v>
      </c>
      <c r="U133" s="40" t="s">
        <v>64</v>
      </c>
      <c r="V133" s="40" t="s">
        <v>64</v>
      </c>
      <c r="W133" s="40" t="s">
        <v>64</v>
      </c>
      <c r="X133" s="39" t="s">
        <v>64</v>
      </c>
      <c r="Y133" s="41" t="s">
        <v>64</v>
      </c>
      <c r="Z133" s="41" t="s">
        <v>64</v>
      </c>
      <c r="AA133" s="41" t="s">
        <v>64</v>
      </c>
      <c r="AB133" s="42">
        <v>0.0</v>
      </c>
      <c r="AC133" s="42">
        <v>0.0</v>
      </c>
      <c r="AD133" s="42">
        <v>0.0</v>
      </c>
      <c r="AE133" s="42">
        <v>0.0</v>
      </c>
      <c r="AF133" s="42">
        <v>0.0</v>
      </c>
      <c r="AG133" s="25"/>
      <c r="AH133" s="25"/>
      <c r="AI133" s="25"/>
      <c r="AJ133" s="25"/>
      <c r="AK133" s="25"/>
      <c r="AL133" s="25"/>
    </row>
    <row r="134">
      <c r="A134" s="26"/>
      <c r="B134" s="25"/>
      <c r="C134" s="25"/>
      <c r="D134" s="28"/>
      <c r="E134" s="29"/>
      <c r="F134" s="30"/>
      <c r="G134" s="32"/>
      <c r="H134" s="34"/>
      <c r="I134" s="35"/>
      <c r="J134" s="36"/>
      <c r="K134" s="28"/>
      <c r="L134" s="28"/>
      <c r="M134" s="34"/>
      <c r="N134" s="35"/>
      <c r="O134" s="36"/>
      <c r="P134" s="28"/>
      <c r="Q134" s="37"/>
      <c r="R134" s="38" t="s">
        <v>64</v>
      </c>
      <c r="S134" s="39" t="s">
        <v>64</v>
      </c>
      <c r="T134" s="40" t="s">
        <v>64</v>
      </c>
      <c r="U134" s="40" t="s">
        <v>64</v>
      </c>
      <c r="V134" s="40" t="s">
        <v>64</v>
      </c>
      <c r="W134" s="40" t="s">
        <v>64</v>
      </c>
      <c r="X134" s="39" t="s">
        <v>64</v>
      </c>
      <c r="Y134" s="41" t="s">
        <v>64</v>
      </c>
      <c r="Z134" s="41" t="s">
        <v>64</v>
      </c>
      <c r="AA134" s="41" t="s">
        <v>64</v>
      </c>
      <c r="AB134" s="42">
        <v>0.0</v>
      </c>
      <c r="AC134" s="42">
        <v>0.0</v>
      </c>
      <c r="AD134" s="42">
        <v>0.0</v>
      </c>
      <c r="AE134" s="42">
        <v>0.0</v>
      </c>
      <c r="AF134" s="42">
        <v>0.0</v>
      </c>
      <c r="AG134" s="25"/>
      <c r="AH134" s="25"/>
      <c r="AI134" s="25"/>
      <c r="AJ134" s="25"/>
      <c r="AK134" s="25"/>
      <c r="AL134" s="25"/>
    </row>
    <row r="135">
      <c r="A135" s="26"/>
      <c r="B135" s="25"/>
      <c r="C135" s="25"/>
      <c r="D135" s="28"/>
      <c r="E135" s="29"/>
      <c r="F135" s="30"/>
      <c r="G135" s="33"/>
      <c r="H135" s="34"/>
      <c r="I135" s="35"/>
      <c r="J135" s="36"/>
      <c r="K135" s="28"/>
      <c r="L135" s="28"/>
      <c r="M135" s="34"/>
      <c r="N135" s="35"/>
      <c r="O135" s="36"/>
      <c r="P135" s="28"/>
      <c r="Q135" s="37"/>
      <c r="R135" s="38" t="s">
        <v>64</v>
      </c>
      <c r="S135" s="39" t="s">
        <v>64</v>
      </c>
      <c r="T135" s="40" t="s">
        <v>64</v>
      </c>
      <c r="U135" s="40" t="s">
        <v>64</v>
      </c>
      <c r="V135" s="40" t="s">
        <v>64</v>
      </c>
      <c r="W135" s="40" t="s">
        <v>64</v>
      </c>
      <c r="X135" s="39" t="s">
        <v>64</v>
      </c>
      <c r="Y135" s="41" t="s">
        <v>64</v>
      </c>
      <c r="Z135" s="41" t="s">
        <v>64</v>
      </c>
      <c r="AA135" s="41" t="s">
        <v>64</v>
      </c>
      <c r="AB135" s="42">
        <v>0.0</v>
      </c>
      <c r="AC135" s="42">
        <v>0.0</v>
      </c>
      <c r="AD135" s="42">
        <v>0.0</v>
      </c>
      <c r="AE135" s="42">
        <v>0.0</v>
      </c>
      <c r="AF135" s="42">
        <v>0.0</v>
      </c>
      <c r="AG135" s="25"/>
      <c r="AH135" s="25"/>
      <c r="AI135" s="25"/>
      <c r="AJ135" s="25"/>
      <c r="AK135" s="25"/>
      <c r="AL135" s="25"/>
    </row>
    <row r="136">
      <c r="A136" s="26"/>
      <c r="B136" s="25"/>
      <c r="C136" s="25"/>
      <c r="D136" s="28"/>
      <c r="E136" s="29"/>
      <c r="F136" s="30"/>
      <c r="G136" s="33"/>
      <c r="H136" s="34"/>
      <c r="I136" s="35"/>
      <c r="J136" s="36"/>
      <c r="K136" s="28"/>
      <c r="L136" s="28"/>
      <c r="M136" s="34"/>
      <c r="N136" s="35"/>
      <c r="O136" s="36"/>
      <c r="P136" s="28"/>
      <c r="Q136" s="37"/>
      <c r="R136" s="38" t="s">
        <v>64</v>
      </c>
      <c r="S136" s="39" t="s">
        <v>64</v>
      </c>
      <c r="T136" s="40" t="s">
        <v>64</v>
      </c>
      <c r="U136" s="40" t="s">
        <v>64</v>
      </c>
      <c r="V136" s="40" t="s">
        <v>64</v>
      </c>
      <c r="W136" s="40" t="s">
        <v>64</v>
      </c>
      <c r="X136" s="39" t="s">
        <v>64</v>
      </c>
      <c r="Y136" s="41" t="s">
        <v>64</v>
      </c>
      <c r="Z136" s="41" t="s">
        <v>64</v>
      </c>
      <c r="AA136" s="41" t="s">
        <v>64</v>
      </c>
      <c r="AB136" s="42">
        <v>0.0</v>
      </c>
      <c r="AC136" s="42">
        <v>0.0</v>
      </c>
      <c r="AD136" s="42">
        <v>0.0</v>
      </c>
      <c r="AE136" s="42">
        <v>0.0</v>
      </c>
      <c r="AF136" s="42">
        <v>0.0</v>
      </c>
      <c r="AG136" s="25"/>
      <c r="AH136" s="25"/>
      <c r="AI136" s="25"/>
      <c r="AJ136" s="25"/>
      <c r="AK136" s="25"/>
      <c r="AL136" s="25"/>
    </row>
    <row r="137">
      <c r="A137" s="26"/>
      <c r="B137" s="25"/>
      <c r="C137" s="25"/>
      <c r="D137" s="28"/>
      <c r="E137" s="29"/>
      <c r="F137" s="30"/>
      <c r="G137" s="32"/>
      <c r="H137" s="34"/>
      <c r="I137" s="35"/>
      <c r="J137" s="36"/>
      <c r="K137" s="28"/>
      <c r="L137" s="28"/>
      <c r="M137" s="34"/>
      <c r="N137" s="35"/>
      <c r="O137" s="36"/>
      <c r="P137" s="28"/>
      <c r="Q137" s="37"/>
      <c r="R137" s="38" t="s">
        <v>64</v>
      </c>
      <c r="S137" s="39" t="s">
        <v>64</v>
      </c>
      <c r="T137" s="40" t="s">
        <v>64</v>
      </c>
      <c r="U137" s="40" t="s">
        <v>64</v>
      </c>
      <c r="V137" s="40" t="s">
        <v>64</v>
      </c>
      <c r="W137" s="40" t="s">
        <v>64</v>
      </c>
      <c r="X137" s="39" t="s">
        <v>64</v>
      </c>
      <c r="Y137" s="41" t="s">
        <v>64</v>
      </c>
      <c r="Z137" s="41" t="s">
        <v>64</v>
      </c>
      <c r="AA137" s="41" t="s">
        <v>64</v>
      </c>
      <c r="AB137" s="42">
        <v>0.0</v>
      </c>
      <c r="AC137" s="42">
        <v>0.0</v>
      </c>
      <c r="AD137" s="42">
        <v>0.0</v>
      </c>
      <c r="AE137" s="42">
        <v>0.0</v>
      </c>
      <c r="AF137" s="42">
        <v>0.0</v>
      </c>
      <c r="AG137" s="25"/>
      <c r="AH137" s="25"/>
      <c r="AI137" s="25"/>
      <c r="AJ137" s="25"/>
      <c r="AK137" s="25"/>
      <c r="AL137" s="25"/>
    </row>
    <row r="138">
      <c r="A138" s="26"/>
      <c r="B138" s="25"/>
      <c r="C138" s="25"/>
      <c r="D138" s="28"/>
      <c r="E138" s="29"/>
      <c r="F138" s="30"/>
      <c r="G138" s="33"/>
      <c r="H138" s="34"/>
      <c r="I138" s="35"/>
      <c r="J138" s="36"/>
      <c r="K138" s="28"/>
      <c r="L138" s="28"/>
      <c r="M138" s="34"/>
      <c r="N138" s="35"/>
      <c r="O138" s="36"/>
      <c r="P138" s="28"/>
      <c r="Q138" s="37"/>
      <c r="R138" s="38" t="s">
        <v>64</v>
      </c>
      <c r="S138" s="39" t="s">
        <v>64</v>
      </c>
      <c r="T138" s="40" t="s">
        <v>64</v>
      </c>
      <c r="U138" s="40" t="s">
        <v>64</v>
      </c>
      <c r="V138" s="40" t="s">
        <v>64</v>
      </c>
      <c r="W138" s="40" t="s">
        <v>64</v>
      </c>
      <c r="X138" s="39" t="s">
        <v>64</v>
      </c>
      <c r="Y138" s="41" t="s">
        <v>64</v>
      </c>
      <c r="Z138" s="41" t="s">
        <v>64</v>
      </c>
      <c r="AA138" s="41" t="s">
        <v>64</v>
      </c>
      <c r="AB138" s="42">
        <v>0.0</v>
      </c>
      <c r="AC138" s="42">
        <v>0.0</v>
      </c>
      <c r="AD138" s="42">
        <v>0.0</v>
      </c>
      <c r="AE138" s="42">
        <v>0.0</v>
      </c>
      <c r="AF138" s="42">
        <v>0.0</v>
      </c>
      <c r="AG138" s="25"/>
      <c r="AH138" s="25"/>
      <c r="AI138" s="25"/>
      <c r="AJ138" s="25"/>
      <c r="AK138" s="25"/>
      <c r="AL138" s="25"/>
    </row>
    <row r="139">
      <c r="A139" s="26"/>
      <c r="B139" s="25"/>
      <c r="C139" s="25"/>
      <c r="D139" s="28"/>
      <c r="E139" s="29"/>
      <c r="F139" s="30"/>
      <c r="G139" s="33"/>
      <c r="H139" s="34"/>
      <c r="I139" s="35"/>
      <c r="J139" s="36"/>
      <c r="K139" s="28"/>
      <c r="L139" s="28"/>
      <c r="M139" s="34"/>
      <c r="N139" s="35"/>
      <c r="O139" s="36"/>
      <c r="P139" s="28"/>
      <c r="Q139" s="37"/>
      <c r="R139" s="38" t="s">
        <v>64</v>
      </c>
      <c r="S139" s="39" t="s">
        <v>64</v>
      </c>
      <c r="T139" s="40" t="s">
        <v>64</v>
      </c>
      <c r="U139" s="40" t="s">
        <v>64</v>
      </c>
      <c r="V139" s="40" t="s">
        <v>64</v>
      </c>
      <c r="W139" s="40" t="s">
        <v>64</v>
      </c>
      <c r="X139" s="39" t="s">
        <v>64</v>
      </c>
      <c r="Y139" s="41" t="s">
        <v>64</v>
      </c>
      <c r="Z139" s="41" t="s">
        <v>64</v>
      </c>
      <c r="AA139" s="41" t="s">
        <v>64</v>
      </c>
      <c r="AB139" s="42">
        <v>0.0</v>
      </c>
      <c r="AC139" s="42">
        <v>0.0</v>
      </c>
      <c r="AD139" s="42">
        <v>0.0</v>
      </c>
      <c r="AE139" s="42">
        <v>0.0</v>
      </c>
      <c r="AF139" s="42">
        <v>0.0</v>
      </c>
      <c r="AG139" s="25"/>
      <c r="AH139" s="25"/>
      <c r="AI139" s="25"/>
      <c r="AJ139" s="25"/>
      <c r="AK139" s="25"/>
      <c r="AL139" s="25"/>
    </row>
    <row r="140">
      <c r="A140" s="26"/>
      <c r="B140" s="25"/>
      <c r="C140" s="25"/>
      <c r="D140" s="28"/>
      <c r="E140" s="29"/>
      <c r="F140" s="30"/>
      <c r="G140" s="33"/>
      <c r="H140" s="34"/>
      <c r="I140" s="35"/>
      <c r="J140" s="36"/>
      <c r="K140" s="28"/>
      <c r="L140" s="28"/>
      <c r="M140" s="34"/>
      <c r="N140" s="35"/>
      <c r="O140" s="36"/>
      <c r="P140" s="28"/>
      <c r="Q140" s="37"/>
      <c r="R140" s="38" t="s">
        <v>64</v>
      </c>
      <c r="S140" s="39" t="s">
        <v>64</v>
      </c>
      <c r="T140" s="40" t="s">
        <v>64</v>
      </c>
      <c r="U140" s="40" t="s">
        <v>64</v>
      </c>
      <c r="V140" s="40" t="s">
        <v>64</v>
      </c>
      <c r="W140" s="40" t="s">
        <v>64</v>
      </c>
      <c r="X140" s="39" t="s">
        <v>64</v>
      </c>
      <c r="Y140" s="41" t="s">
        <v>64</v>
      </c>
      <c r="Z140" s="41" t="s">
        <v>64</v>
      </c>
      <c r="AA140" s="41" t="s">
        <v>64</v>
      </c>
      <c r="AB140" s="42">
        <v>0.0</v>
      </c>
      <c r="AC140" s="42">
        <v>0.0</v>
      </c>
      <c r="AD140" s="42">
        <v>0.0</v>
      </c>
      <c r="AE140" s="42">
        <v>0.0</v>
      </c>
      <c r="AF140" s="42">
        <v>0.0</v>
      </c>
      <c r="AG140" s="25"/>
      <c r="AH140" s="25"/>
      <c r="AI140" s="25"/>
      <c r="AJ140" s="25"/>
      <c r="AK140" s="25"/>
      <c r="AL140" s="25"/>
    </row>
    <row r="141">
      <c r="A141" s="26"/>
      <c r="B141" s="25"/>
      <c r="C141" s="25"/>
      <c r="D141" s="28"/>
      <c r="E141" s="29"/>
      <c r="F141" s="30"/>
      <c r="G141" s="32"/>
      <c r="H141" s="34"/>
      <c r="I141" s="35"/>
      <c r="J141" s="36"/>
      <c r="K141" s="28"/>
      <c r="L141" s="28"/>
      <c r="M141" s="34"/>
      <c r="N141" s="35"/>
      <c r="O141" s="36"/>
      <c r="P141" s="28"/>
      <c r="Q141" s="37"/>
      <c r="R141" s="38" t="s">
        <v>64</v>
      </c>
      <c r="S141" s="39" t="s">
        <v>64</v>
      </c>
      <c r="T141" s="40" t="s">
        <v>64</v>
      </c>
      <c r="U141" s="40" t="s">
        <v>64</v>
      </c>
      <c r="V141" s="40" t="s">
        <v>64</v>
      </c>
      <c r="W141" s="40" t="s">
        <v>64</v>
      </c>
      <c r="X141" s="39" t="s">
        <v>64</v>
      </c>
      <c r="Y141" s="41" t="s">
        <v>64</v>
      </c>
      <c r="Z141" s="41" t="s">
        <v>64</v>
      </c>
      <c r="AA141" s="41" t="s">
        <v>64</v>
      </c>
      <c r="AB141" s="42">
        <v>0.0</v>
      </c>
      <c r="AC141" s="42">
        <v>0.0</v>
      </c>
      <c r="AD141" s="42">
        <v>0.0</v>
      </c>
      <c r="AE141" s="42">
        <v>0.0</v>
      </c>
      <c r="AF141" s="42">
        <v>0.0</v>
      </c>
      <c r="AG141" s="25"/>
      <c r="AH141" s="25"/>
      <c r="AI141" s="25"/>
      <c r="AJ141" s="25"/>
      <c r="AK141" s="25"/>
      <c r="AL141" s="25"/>
    </row>
    <row r="142">
      <c r="A142" s="26"/>
      <c r="B142" s="25"/>
      <c r="C142" s="25"/>
      <c r="D142" s="28"/>
      <c r="E142" s="29"/>
      <c r="F142" s="30"/>
      <c r="G142" s="33"/>
      <c r="H142" s="34"/>
      <c r="I142" s="35"/>
      <c r="J142" s="36"/>
      <c r="K142" s="28"/>
      <c r="L142" s="28"/>
      <c r="M142" s="34"/>
      <c r="N142" s="35"/>
      <c r="O142" s="36"/>
      <c r="P142" s="28"/>
      <c r="Q142" s="37"/>
      <c r="R142" s="38" t="s">
        <v>64</v>
      </c>
      <c r="S142" s="39" t="s">
        <v>64</v>
      </c>
      <c r="T142" s="40" t="s">
        <v>64</v>
      </c>
      <c r="U142" s="40" t="s">
        <v>64</v>
      </c>
      <c r="V142" s="40" t="s">
        <v>64</v>
      </c>
      <c r="W142" s="40" t="s">
        <v>64</v>
      </c>
      <c r="X142" s="39" t="s">
        <v>64</v>
      </c>
      <c r="Y142" s="41" t="s">
        <v>64</v>
      </c>
      <c r="Z142" s="41" t="s">
        <v>64</v>
      </c>
      <c r="AA142" s="41" t="s">
        <v>64</v>
      </c>
      <c r="AB142" s="42">
        <v>0.0</v>
      </c>
      <c r="AC142" s="42">
        <v>0.0</v>
      </c>
      <c r="AD142" s="42">
        <v>0.0</v>
      </c>
      <c r="AE142" s="42">
        <v>0.0</v>
      </c>
      <c r="AF142" s="42">
        <v>0.0</v>
      </c>
      <c r="AG142" s="25"/>
      <c r="AH142" s="25"/>
      <c r="AI142" s="25"/>
      <c r="AJ142" s="25"/>
      <c r="AK142" s="25"/>
      <c r="AL142" s="25"/>
    </row>
    <row r="143">
      <c r="A143" s="26"/>
      <c r="B143" s="25"/>
      <c r="C143" s="25"/>
      <c r="D143" s="28"/>
      <c r="E143" s="29"/>
      <c r="F143" s="30"/>
      <c r="G143" s="33"/>
      <c r="H143" s="34"/>
      <c r="I143" s="35"/>
      <c r="J143" s="36"/>
      <c r="K143" s="28"/>
      <c r="L143" s="28"/>
      <c r="M143" s="34"/>
      <c r="N143" s="35"/>
      <c r="O143" s="36"/>
      <c r="P143" s="28"/>
      <c r="Q143" s="37"/>
      <c r="R143" s="38" t="s">
        <v>64</v>
      </c>
      <c r="S143" s="39" t="s">
        <v>64</v>
      </c>
      <c r="T143" s="40" t="s">
        <v>64</v>
      </c>
      <c r="U143" s="40" t="s">
        <v>64</v>
      </c>
      <c r="V143" s="40" t="s">
        <v>64</v>
      </c>
      <c r="W143" s="40" t="s">
        <v>64</v>
      </c>
      <c r="X143" s="39" t="s">
        <v>64</v>
      </c>
      <c r="Y143" s="41" t="s">
        <v>64</v>
      </c>
      <c r="Z143" s="41" t="s">
        <v>64</v>
      </c>
      <c r="AA143" s="41" t="s">
        <v>64</v>
      </c>
      <c r="AB143" s="42">
        <v>0.0</v>
      </c>
      <c r="AC143" s="42">
        <v>0.0</v>
      </c>
      <c r="AD143" s="42">
        <v>0.0</v>
      </c>
      <c r="AE143" s="42">
        <v>0.0</v>
      </c>
      <c r="AF143" s="42">
        <v>0.0</v>
      </c>
      <c r="AG143" s="25"/>
      <c r="AH143" s="25"/>
      <c r="AI143" s="25"/>
      <c r="AJ143" s="25"/>
      <c r="AK143" s="25"/>
      <c r="AL143" s="25"/>
    </row>
    <row r="144">
      <c r="A144" s="26"/>
      <c r="B144" s="25"/>
      <c r="C144" s="25"/>
      <c r="D144" s="28"/>
      <c r="E144" s="29"/>
      <c r="F144" s="30"/>
      <c r="G144" s="33"/>
      <c r="H144" s="34"/>
      <c r="I144" s="35"/>
      <c r="J144" s="36"/>
      <c r="K144" s="28"/>
      <c r="L144" s="28"/>
      <c r="M144" s="34"/>
      <c r="N144" s="35"/>
      <c r="O144" s="36"/>
      <c r="P144" s="28"/>
      <c r="Q144" s="37"/>
      <c r="R144" s="38" t="s">
        <v>64</v>
      </c>
      <c r="S144" s="39" t="s">
        <v>64</v>
      </c>
      <c r="T144" s="40" t="s">
        <v>64</v>
      </c>
      <c r="U144" s="40" t="s">
        <v>64</v>
      </c>
      <c r="V144" s="40" t="s">
        <v>64</v>
      </c>
      <c r="W144" s="40" t="s">
        <v>64</v>
      </c>
      <c r="X144" s="39" t="s">
        <v>64</v>
      </c>
      <c r="Y144" s="41" t="s">
        <v>64</v>
      </c>
      <c r="Z144" s="41" t="s">
        <v>64</v>
      </c>
      <c r="AA144" s="41" t="s">
        <v>64</v>
      </c>
      <c r="AB144" s="42">
        <v>0.0</v>
      </c>
      <c r="AC144" s="42">
        <v>0.0</v>
      </c>
      <c r="AD144" s="42">
        <v>0.0</v>
      </c>
      <c r="AE144" s="42">
        <v>0.0</v>
      </c>
      <c r="AF144" s="42">
        <v>0.0</v>
      </c>
      <c r="AG144" s="25"/>
      <c r="AH144" s="25"/>
      <c r="AI144" s="25"/>
      <c r="AJ144" s="25"/>
      <c r="AK144" s="25"/>
      <c r="AL144" s="25"/>
    </row>
    <row r="145">
      <c r="A145" s="26"/>
      <c r="B145" s="25"/>
      <c r="C145" s="25"/>
      <c r="D145" s="28"/>
      <c r="E145" s="29"/>
      <c r="F145" s="30"/>
      <c r="G145" s="33"/>
      <c r="H145" s="34"/>
      <c r="I145" s="35"/>
      <c r="J145" s="36"/>
      <c r="K145" s="28"/>
      <c r="L145" s="28"/>
      <c r="M145" s="34"/>
      <c r="N145" s="35"/>
      <c r="O145" s="36"/>
      <c r="P145" s="28"/>
      <c r="Q145" s="37"/>
      <c r="R145" s="38" t="s">
        <v>64</v>
      </c>
      <c r="S145" s="39" t="s">
        <v>64</v>
      </c>
      <c r="T145" s="40" t="s">
        <v>64</v>
      </c>
      <c r="U145" s="40" t="s">
        <v>64</v>
      </c>
      <c r="V145" s="40" t="s">
        <v>64</v>
      </c>
      <c r="W145" s="40" t="s">
        <v>64</v>
      </c>
      <c r="X145" s="39" t="s">
        <v>64</v>
      </c>
      <c r="Y145" s="41" t="s">
        <v>64</v>
      </c>
      <c r="Z145" s="41" t="s">
        <v>64</v>
      </c>
      <c r="AA145" s="41" t="s">
        <v>64</v>
      </c>
      <c r="AB145" s="42">
        <v>0.0</v>
      </c>
      <c r="AC145" s="42">
        <v>0.0</v>
      </c>
      <c r="AD145" s="42">
        <v>0.0</v>
      </c>
      <c r="AE145" s="42">
        <v>0.0</v>
      </c>
      <c r="AF145" s="42">
        <v>0.0</v>
      </c>
      <c r="AG145" s="25"/>
      <c r="AH145" s="25"/>
      <c r="AI145" s="25"/>
      <c r="AJ145" s="25"/>
      <c r="AK145" s="25"/>
      <c r="AL145" s="25"/>
    </row>
    <row r="146">
      <c r="A146" s="26"/>
      <c r="B146" s="25"/>
      <c r="C146" s="25"/>
      <c r="D146" s="28"/>
      <c r="E146" s="29"/>
      <c r="F146" s="30"/>
      <c r="G146" s="33"/>
      <c r="H146" s="34"/>
      <c r="I146" s="35"/>
      <c r="J146" s="36"/>
      <c r="K146" s="28"/>
      <c r="L146" s="28"/>
      <c r="M146" s="34"/>
      <c r="N146" s="35"/>
      <c r="O146" s="36"/>
      <c r="P146" s="28"/>
      <c r="Q146" s="37"/>
      <c r="R146" s="38" t="s">
        <v>64</v>
      </c>
      <c r="S146" s="39" t="s">
        <v>64</v>
      </c>
      <c r="T146" s="40" t="s">
        <v>64</v>
      </c>
      <c r="U146" s="40" t="s">
        <v>64</v>
      </c>
      <c r="V146" s="40" t="s">
        <v>64</v>
      </c>
      <c r="W146" s="40" t="s">
        <v>64</v>
      </c>
      <c r="X146" s="39" t="s">
        <v>64</v>
      </c>
      <c r="Y146" s="41" t="s">
        <v>64</v>
      </c>
      <c r="Z146" s="41" t="s">
        <v>64</v>
      </c>
      <c r="AA146" s="41" t="s">
        <v>64</v>
      </c>
      <c r="AB146" s="42">
        <v>0.0</v>
      </c>
      <c r="AC146" s="42">
        <v>0.0</v>
      </c>
      <c r="AD146" s="42">
        <v>0.0</v>
      </c>
      <c r="AE146" s="42">
        <v>0.0</v>
      </c>
      <c r="AF146" s="42">
        <v>0.0</v>
      </c>
      <c r="AG146" s="25"/>
      <c r="AH146" s="25"/>
      <c r="AI146" s="25"/>
      <c r="AJ146" s="25"/>
      <c r="AK146" s="25"/>
      <c r="AL146" s="25"/>
    </row>
    <row r="147">
      <c r="A147" s="26"/>
      <c r="B147" s="25"/>
      <c r="C147" s="25"/>
      <c r="D147" s="28"/>
      <c r="E147" s="29"/>
      <c r="F147" s="30"/>
      <c r="G147" s="33"/>
      <c r="H147" s="34"/>
      <c r="I147" s="35"/>
      <c r="J147" s="36"/>
      <c r="K147" s="28"/>
      <c r="L147" s="28"/>
      <c r="M147" s="34"/>
      <c r="N147" s="35"/>
      <c r="O147" s="36"/>
      <c r="P147" s="28"/>
      <c r="Q147" s="37"/>
      <c r="R147" s="38" t="s">
        <v>64</v>
      </c>
      <c r="S147" s="39" t="s">
        <v>64</v>
      </c>
      <c r="T147" s="40" t="s">
        <v>64</v>
      </c>
      <c r="U147" s="40" t="s">
        <v>64</v>
      </c>
      <c r="V147" s="40" t="s">
        <v>64</v>
      </c>
      <c r="W147" s="40" t="s">
        <v>64</v>
      </c>
      <c r="X147" s="39" t="s">
        <v>64</v>
      </c>
      <c r="Y147" s="41" t="s">
        <v>64</v>
      </c>
      <c r="Z147" s="41" t="s">
        <v>64</v>
      </c>
      <c r="AA147" s="41" t="s">
        <v>64</v>
      </c>
      <c r="AB147" s="42">
        <v>0.0</v>
      </c>
      <c r="AC147" s="42">
        <v>0.0</v>
      </c>
      <c r="AD147" s="42">
        <v>0.0</v>
      </c>
      <c r="AE147" s="42">
        <v>0.0</v>
      </c>
      <c r="AF147" s="42">
        <v>0.0</v>
      </c>
      <c r="AG147" s="25"/>
      <c r="AH147" s="25"/>
      <c r="AI147" s="25"/>
      <c r="AJ147" s="25"/>
      <c r="AK147" s="25"/>
      <c r="AL147" s="25"/>
    </row>
    <row r="148">
      <c r="A148" s="26"/>
      <c r="B148" s="25"/>
      <c r="C148" s="25"/>
      <c r="D148" s="28"/>
      <c r="E148" s="29"/>
      <c r="F148" s="30"/>
      <c r="G148" s="33"/>
      <c r="H148" s="34"/>
      <c r="I148" s="35"/>
      <c r="J148" s="36"/>
      <c r="K148" s="28"/>
      <c r="L148" s="28"/>
      <c r="M148" s="34"/>
      <c r="N148" s="35"/>
      <c r="O148" s="36"/>
      <c r="P148" s="28"/>
      <c r="Q148" s="37"/>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0.0</v>
      </c>
      <c r="AF148" s="42">
        <v>0.0</v>
      </c>
      <c r="AG148" s="25"/>
      <c r="AH148" s="25"/>
      <c r="AI148" s="25"/>
      <c r="AJ148" s="25"/>
      <c r="AK148" s="25"/>
      <c r="AL148" s="25"/>
    </row>
    <row r="149">
      <c r="A149" s="26"/>
      <c r="B149" s="25"/>
      <c r="C149" s="25"/>
      <c r="D149" s="28"/>
      <c r="E149" s="29"/>
      <c r="F149" s="30"/>
      <c r="G149" s="33"/>
      <c r="H149" s="34"/>
      <c r="I149" s="35"/>
      <c r="J149" s="36"/>
      <c r="K149" s="28"/>
      <c r="L149" s="28"/>
      <c r="M149" s="34"/>
      <c r="N149" s="35"/>
      <c r="O149" s="36"/>
      <c r="P149" s="28"/>
      <c r="Q149" s="37"/>
      <c r="R149" s="38" t="s">
        <v>64</v>
      </c>
      <c r="S149" s="39" t="s">
        <v>64</v>
      </c>
      <c r="T149" s="40" t="s">
        <v>64</v>
      </c>
      <c r="U149" s="40" t="s">
        <v>64</v>
      </c>
      <c r="V149" s="40" t="s">
        <v>64</v>
      </c>
      <c r="W149" s="40" t="s">
        <v>64</v>
      </c>
      <c r="X149" s="39" t="s">
        <v>64</v>
      </c>
      <c r="Y149" s="41" t="s">
        <v>64</v>
      </c>
      <c r="Z149" s="41" t="s">
        <v>64</v>
      </c>
      <c r="AA149" s="41" t="s">
        <v>64</v>
      </c>
      <c r="AB149" s="42">
        <v>0.0</v>
      </c>
      <c r="AC149" s="42">
        <v>0.0</v>
      </c>
      <c r="AD149" s="42">
        <v>0.0</v>
      </c>
      <c r="AE149" s="42">
        <v>0.0</v>
      </c>
      <c r="AF149" s="42">
        <v>0.0</v>
      </c>
      <c r="AG149" s="25"/>
      <c r="AH149" s="25"/>
      <c r="AI149" s="25"/>
      <c r="AJ149" s="25"/>
      <c r="AK149" s="25"/>
      <c r="AL149" s="25"/>
    </row>
    <row r="150">
      <c r="A150" s="26"/>
      <c r="B150" s="25"/>
      <c r="C150" s="25"/>
      <c r="D150" s="28"/>
      <c r="E150" s="29"/>
      <c r="F150" s="30"/>
      <c r="G150" s="33"/>
      <c r="H150" s="34"/>
      <c r="I150" s="35"/>
      <c r="J150" s="36"/>
      <c r="K150" s="28"/>
      <c r="L150" s="28"/>
      <c r="M150" s="34"/>
      <c r="N150" s="35"/>
      <c r="O150" s="36"/>
      <c r="P150" s="28"/>
      <c r="Q150" s="37"/>
      <c r="R150" s="38" t="s">
        <v>64</v>
      </c>
      <c r="S150" s="39" t="s">
        <v>64</v>
      </c>
      <c r="T150" s="40" t="s">
        <v>64</v>
      </c>
      <c r="U150" s="40" t="s">
        <v>64</v>
      </c>
      <c r="V150" s="40" t="s">
        <v>64</v>
      </c>
      <c r="W150" s="40" t="s">
        <v>64</v>
      </c>
      <c r="X150" s="39" t="s">
        <v>64</v>
      </c>
      <c r="Y150" s="41" t="s">
        <v>64</v>
      </c>
      <c r="Z150" s="41" t="s">
        <v>64</v>
      </c>
      <c r="AA150" s="41" t="s">
        <v>64</v>
      </c>
      <c r="AB150" s="42">
        <v>0.0</v>
      </c>
      <c r="AC150" s="42">
        <v>0.0</v>
      </c>
      <c r="AD150" s="42">
        <v>0.0</v>
      </c>
      <c r="AE150" s="42">
        <v>0.0</v>
      </c>
      <c r="AF150" s="42">
        <v>0.0</v>
      </c>
      <c r="AG150" s="25"/>
      <c r="AH150" s="25"/>
      <c r="AI150" s="25"/>
      <c r="AJ150" s="25"/>
      <c r="AK150" s="25"/>
      <c r="AL150" s="25"/>
    </row>
    <row r="151">
      <c r="A151" s="26"/>
      <c r="B151" s="25"/>
      <c r="C151" s="25"/>
      <c r="D151" s="28"/>
      <c r="E151" s="29"/>
      <c r="F151" s="30"/>
      <c r="G151" s="33"/>
      <c r="H151" s="34"/>
      <c r="I151" s="35"/>
      <c r="J151" s="36"/>
      <c r="K151" s="28"/>
      <c r="L151" s="28"/>
      <c r="M151" s="34"/>
      <c r="N151" s="35"/>
      <c r="O151" s="36"/>
      <c r="P151" s="28"/>
      <c r="Q151" s="37"/>
      <c r="R151" s="38" t="s">
        <v>64</v>
      </c>
      <c r="S151" s="39" t="s">
        <v>64</v>
      </c>
      <c r="T151" s="40" t="s">
        <v>64</v>
      </c>
      <c r="U151" s="40" t="s">
        <v>64</v>
      </c>
      <c r="V151" s="40" t="s">
        <v>64</v>
      </c>
      <c r="W151" s="40" t="s">
        <v>64</v>
      </c>
      <c r="X151" s="39" t="s">
        <v>64</v>
      </c>
      <c r="Y151" s="41" t="s">
        <v>64</v>
      </c>
      <c r="Z151" s="41" t="s">
        <v>64</v>
      </c>
      <c r="AA151" s="41" t="s">
        <v>64</v>
      </c>
      <c r="AB151" s="42">
        <v>0.0</v>
      </c>
      <c r="AC151" s="42">
        <v>0.0</v>
      </c>
      <c r="AD151" s="42">
        <v>0.0</v>
      </c>
      <c r="AE151" s="42">
        <v>0.0</v>
      </c>
      <c r="AF151" s="42">
        <v>0.0</v>
      </c>
      <c r="AG151" s="25"/>
      <c r="AH151" s="25"/>
      <c r="AI151" s="25"/>
      <c r="AJ151" s="25"/>
      <c r="AK151" s="25"/>
      <c r="AL151" s="25"/>
    </row>
    <row r="152">
      <c r="A152" s="26"/>
      <c r="B152" s="25"/>
      <c r="C152" s="25"/>
      <c r="D152" s="28"/>
      <c r="E152" s="29"/>
      <c r="F152" s="30"/>
      <c r="G152" s="33"/>
      <c r="H152" s="34"/>
      <c r="I152" s="35"/>
      <c r="J152" s="36"/>
      <c r="K152" s="28"/>
      <c r="L152" s="28"/>
      <c r="M152" s="34"/>
      <c r="N152" s="35"/>
      <c r="O152" s="36"/>
      <c r="P152" s="28"/>
      <c r="Q152" s="37"/>
      <c r="R152" s="38" t="s">
        <v>64</v>
      </c>
      <c r="S152" s="39" t="s">
        <v>64</v>
      </c>
      <c r="T152" s="40" t="s">
        <v>64</v>
      </c>
      <c r="U152" s="40" t="s">
        <v>64</v>
      </c>
      <c r="V152" s="40" t="s">
        <v>64</v>
      </c>
      <c r="W152" s="40" t="s">
        <v>64</v>
      </c>
      <c r="X152" s="39" t="s">
        <v>64</v>
      </c>
      <c r="Y152" s="41" t="s">
        <v>64</v>
      </c>
      <c r="Z152" s="41" t="s">
        <v>64</v>
      </c>
      <c r="AA152" s="41" t="s">
        <v>64</v>
      </c>
      <c r="AB152" s="42">
        <v>0.0</v>
      </c>
      <c r="AC152" s="42">
        <v>0.0</v>
      </c>
      <c r="AD152" s="42">
        <v>0.0</v>
      </c>
      <c r="AE152" s="42">
        <v>0.0</v>
      </c>
      <c r="AF152" s="42">
        <v>0.0</v>
      </c>
      <c r="AG152" s="25"/>
      <c r="AH152" s="25"/>
      <c r="AI152" s="25"/>
      <c r="AJ152" s="25"/>
      <c r="AK152" s="25"/>
      <c r="AL152" s="25"/>
    </row>
    <row r="153">
      <c r="A153" s="26"/>
      <c r="B153" s="25"/>
      <c r="C153" s="25"/>
      <c r="D153" s="28"/>
      <c r="E153" s="29"/>
      <c r="F153" s="30"/>
      <c r="G153" s="32"/>
      <c r="H153" s="34"/>
      <c r="I153" s="35"/>
      <c r="J153" s="36"/>
      <c r="K153" s="28"/>
      <c r="L153" s="28"/>
      <c r="M153" s="34"/>
      <c r="N153" s="35"/>
      <c r="O153" s="36"/>
      <c r="P153" s="28"/>
      <c r="Q153" s="37"/>
      <c r="R153" s="38" t="s">
        <v>64</v>
      </c>
      <c r="S153" s="39" t="s">
        <v>64</v>
      </c>
      <c r="T153" s="40" t="s">
        <v>64</v>
      </c>
      <c r="U153" s="40" t="s">
        <v>64</v>
      </c>
      <c r="V153" s="40" t="s">
        <v>64</v>
      </c>
      <c r="W153" s="40" t="s">
        <v>64</v>
      </c>
      <c r="X153" s="39" t="s">
        <v>64</v>
      </c>
      <c r="Y153" s="41" t="s">
        <v>64</v>
      </c>
      <c r="Z153" s="41" t="s">
        <v>64</v>
      </c>
      <c r="AA153" s="41" t="s">
        <v>64</v>
      </c>
      <c r="AB153" s="42">
        <v>0.0</v>
      </c>
      <c r="AC153" s="42">
        <v>0.0</v>
      </c>
      <c r="AD153" s="42">
        <v>0.0</v>
      </c>
      <c r="AE153" s="42">
        <v>0.0</v>
      </c>
      <c r="AF153" s="42">
        <v>0.0</v>
      </c>
      <c r="AG153" s="25"/>
      <c r="AH153" s="25"/>
      <c r="AI153" s="25"/>
      <c r="AJ153" s="25"/>
      <c r="AK153" s="25"/>
      <c r="AL153" s="25"/>
    </row>
    <row r="154">
      <c r="A154" s="26"/>
      <c r="B154" s="25"/>
      <c r="C154" s="25"/>
      <c r="D154" s="28"/>
      <c r="E154" s="29"/>
      <c r="F154" s="30"/>
      <c r="G154" s="33"/>
      <c r="H154" s="34"/>
      <c r="I154" s="35"/>
      <c r="J154" s="36"/>
      <c r="K154" s="28"/>
      <c r="L154" s="28"/>
      <c r="M154" s="34"/>
      <c r="N154" s="35"/>
      <c r="O154" s="36"/>
      <c r="P154" s="28"/>
      <c r="Q154" s="37"/>
      <c r="R154" s="38" t="s">
        <v>64</v>
      </c>
      <c r="S154" s="39" t="s">
        <v>64</v>
      </c>
      <c r="T154" s="40" t="s">
        <v>64</v>
      </c>
      <c r="U154" s="40" t="s">
        <v>64</v>
      </c>
      <c r="V154" s="40" t="s">
        <v>64</v>
      </c>
      <c r="W154" s="40" t="s">
        <v>64</v>
      </c>
      <c r="X154" s="39" t="s">
        <v>64</v>
      </c>
      <c r="Y154" s="41" t="s">
        <v>64</v>
      </c>
      <c r="Z154" s="41" t="s">
        <v>64</v>
      </c>
      <c r="AA154" s="41" t="s">
        <v>64</v>
      </c>
      <c r="AB154" s="42">
        <v>0.0</v>
      </c>
      <c r="AC154" s="42">
        <v>0.0</v>
      </c>
      <c r="AD154" s="42">
        <v>0.0</v>
      </c>
      <c r="AE154" s="42">
        <v>0.0</v>
      </c>
      <c r="AF154" s="42">
        <v>0.0</v>
      </c>
      <c r="AG154" s="25"/>
      <c r="AH154" s="25"/>
      <c r="AI154" s="25"/>
      <c r="AJ154" s="25"/>
      <c r="AK154" s="25"/>
      <c r="AL154" s="25"/>
    </row>
    <row r="155">
      <c r="A155" s="26"/>
      <c r="B155" s="25"/>
      <c r="C155" s="25"/>
      <c r="D155" s="28"/>
      <c r="E155" s="29"/>
      <c r="F155" s="30"/>
      <c r="G155" s="33"/>
      <c r="H155" s="34"/>
      <c r="I155" s="35"/>
      <c r="J155" s="36"/>
      <c r="K155" s="28"/>
      <c r="L155" s="28"/>
      <c r="M155" s="34"/>
      <c r="N155" s="35"/>
      <c r="O155" s="36"/>
      <c r="P155" s="28"/>
      <c r="Q155" s="37"/>
      <c r="R155" s="38" t="s">
        <v>64</v>
      </c>
      <c r="S155" s="39" t="s">
        <v>64</v>
      </c>
      <c r="T155" s="40" t="s">
        <v>64</v>
      </c>
      <c r="U155" s="40" t="s">
        <v>64</v>
      </c>
      <c r="V155" s="40" t="s">
        <v>64</v>
      </c>
      <c r="W155" s="40" t="s">
        <v>64</v>
      </c>
      <c r="X155" s="39" t="s">
        <v>64</v>
      </c>
      <c r="Y155" s="41" t="s">
        <v>64</v>
      </c>
      <c r="Z155" s="41" t="s">
        <v>64</v>
      </c>
      <c r="AA155" s="41" t="s">
        <v>64</v>
      </c>
      <c r="AB155" s="42">
        <v>0.0</v>
      </c>
      <c r="AC155" s="42">
        <v>0.0</v>
      </c>
      <c r="AD155" s="42">
        <v>0.0</v>
      </c>
      <c r="AE155" s="42">
        <v>0.0</v>
      </c>
      <c r="AF155" s="42">
        <v>0.0</v>
      </c>
      <c r="AG155" s="25"/>
      <c r="AH155" s="25"/>
      <c r="AI155" s="25"/>
      <c r="AJ155" s="25"/>
      <c r="AK155" s="25"/>
      <c r="AL155" s="25"/>
    </row>
    <row r="156">
      <c r="A156" s="26"/>
      <c r="B156" s="25"/>
      <c r="C156" s="25"/>
      <c r="D156" s="28"/>
      <c r="E156" s="29"/>
      <c r="F156" s="30"/>
      <c r="G156" s="33"/>
      <c r="H156" s="34"/>
      <c r="I156" s="35"/>
      <c r="J156" s="36"/>
      <c r="K156" s="28"/>
      <c r="L156" s="28"/>
      <c r="M156" s="34"/>
      <c r="N156" s="35"/>
      <c r="O156" s="36"/>
      <c r="P156" s="28"/>
      <c r="Q156" s="37"/>
      <c r="R156" s="38" t="s">
        <v>64</v>
      </c>
      <c r="S156" s="39" t="s">
        <v>64</v>
      </c>
      <c r="T156" s="40" t="s">
        <v>64</v>
      </c>
      <c r="U156" s="40" t="s">
        <v>64</v>
      </c>
      <c r="V156" s="40" t="s">
        <v>64</v>
      </c>
      <c r="W156" s="40" t="s">
        <v>64</v>
      </c>
      <c r="X156" s="39" t="s">
        <v>64</v>
      </c>
      <c r="Y156" s="41" t="s">
        <v>64</v>
      </c>
      <c r="Z156" s="41" t="s">
        <v>64</v>
      </c>
      <c r="AA156" s="41" t="s">
        <v>64</v>
      </c>
      <c r="AB156" s="42">
        <v>0.0</v>
      </c>
      <c r="AC156" s="42">
        <v>0.0</v>
      </c>
      <c r="AD156" s="42">
        <v>0.0</v>
      </c>
      <c r="AE156" s="42">
        <v>0.0</v>
      </c>
      <c r="AF156" s="42">
        <v>0.0</v>
      </c>
      <c r="AG156" s="25"/>
      <c r="AH156" s="25"/>
      <c r="AI156" s="25"/>
      <c r="AJ156" s="25"/>
      <c r="AK156" s="25"/>
      <c r="AL156" s="25"/>
    </row>
    <row r="157">
      <c r="A157" s="26"/>
      <c r="B157" s="25"/>
      <c r="C157" s="25"/>
      <c r="D157" s="28"/>
      <c r="E157" s="29"/>
      <c r="F157" s="30"/>
      <c r="G157" s="33"/>
      <c r="H157" s="34"/>
      <c r="I157" s="35"/>
      <c r="J157" s="36"/>
      <c r="K157" s="28"/>
      <c r="L157" s="28"/>
      <c r="M157" s="34"/>
      <c r="N157" s="35"/>
      <c r="O157" s="36"/>
      <c r="P157" s="28"/>
      <c r="Q157" s="37"/>
      <c r="R157" s="38" t="s">
        <v>64</v>
      </c>
      <c r="S157" s="39" t="s">
        <v>64</v>
      </c>
      <c r="T157" s="40" t="s">
        <v>64</v>
      </c>
      <c r="U157" s="40" t="s">
        <v>64</v>
      </c>
      <c r="V157" s="40" t="s">
        <v>64</v>
      </c>
      <c r="W157" s="40" t="s">
        <v>64</v>
      </c>
      <c r="X157" s="39" t="s">
        <v>64</v>
      </c>
      <c r="Y157" s="41" t="s">
        <v>64</v>
      </c>
      <c r="Z157" s="41" t="s">
        <v>64</v>
      </c>
      <c r="AA157" s="41" t="s">
        <v>64</v>
      </c>
      <c r="AB157" s="42">
        <v>0.0</v>
      </c>
      <c r="AC157" s="42">
        <v>0.0</v>
      </c>
      <c r="AD157" s="42">
        <v>0.0</v>
      </c>
      <c r="AE157" s="42">
        <v>0.0</v>
      </c>
      <c r="AF157" s="42">
        <v>0.0</v>
      </c>
      <c r="AG157" s="25"/>
      <c r="AH157" s="25"/>
      <c r="AI157" s="25"/>
      <c r="AJ157" s="25"/>
      <c r="AK157" s="25"/>
      <c r="AL157" s="25"/>
    </row>
    <row r="158">
      <c r="A158" s="26"/>
      <c r="B158" s="25"/>
      <c r="C158" s="25"/>
      <c r="D158" s="28"/>
      <c r="E158" s="29"/>
      <c r="F158" s="30"/>
      <c r="G158" s="33"/>
      <c r="H158" s="34"/>
      <c r="I158" s="35"/>
      <c r="J158" s="36"/>
      <c r="K158" s="28"/>
      <c r="L158" s="28"/>
      <c r="M158" s="34"/>
      <c r="N158" s="35"/>
      <c r="O158" s="36"/>
      <c r="P158" s="28"/>
      <c r="Q158" s="37"/>
      <c r="R158" s="38" t="s">
        <v>64</v>
      </c>
      <c r="S158" s="39" t="s">
        <v>64</v>
      </c>
      <c r="T158" s="40" t="s">
        <v>64</v>
      </c>
      <c r="U158" s="40" t="s">
        <v>64</v>
      </c>
      <c r="V158" s="40" t="s">
        <v>64</v>
      </c>
      <c r="W158" s="40" t="s">
        <v>64</v>
      </c>
      <c r="X158" s="39" t="s">
        <v>64</v>
      </c>
      <c r="Y158" s="41" t="s">
        <v>64</v>
      </c>
      <c r="Z158" s="41" t="s">
        <v>64</v>
      </c>
      <c r="AA158" s="41" t="s">
        <v>64</v>
      </c>
      <c r="AB158" s="42">
        <v>0.0</v>
      </c>
      <c r="AC158" s="42">
        <v>0.0</v>
      </c>
      <c r="AD158" s="42">
        <v>0.0</v>
      </c>
      <c r="AE158" s="42">
        <v>0.0</v>
      </c>
      <c r="AF158" s="42">
        <v>0.0</v>
      </c>
      <c r="AG158" s="25"/>
      <c r="AH158" s="25"/>
      <c r="AI158" s="25"/>
      <c r="AJ158" s="25"/>
      <c r="AK158" s="25"/>
      <c r="AL158" s="25"/>
    </row>
    <row r="159">
      <c r="A159" s="26"/>
      <c r="B159" s="25"/>
      <c r="C159" s="25"/>
      <c r="D159" s="28"/>
      <c r="E159" s="29"/>
      <c r="F159" s="30"/>
      <c r="G159" s="33"/>
      <c r="H159" s="34"/>
      <c r="I159" s="35"/>
      <c r="J159" s="36"/>
      <c r="K159" s="28"/>
      <c r="L159" s="28"/>
      <c r="M159" s="34"/>
      <c r="N159" s="35"/>
      <c r="O159" s="36"/>
      <c r="P159" s="28"/>
      <c r="Q159" s="37"/>
      <c r="R159" s="38" t="s">
        <v>64</v>
      </c>
      <c r="S159" s="39" t="s">
        <v>64</v>
      </c>
      <c r="T159" s="40" t="s">
        <v>64</v>
      </c>
      <c r="U159" s="40" t="s">
        <v>64</v>
      </c>
      <c r="V159" s="40" t="s">
        <v>64</v>
      </c>
      <c r="W159" s="40" t="s">
        <v>64</v>
      </c>
      <c r="X159" s="39" t="s">
        <v>64</v>
      </c>
      <c r="Y159" s="41" t="s">
        <v>64</v>
      </c>
      <c r="Z159" s="41" t="s">
        <v>64</v>
      </c>
      <c r="AA159" s="41" t="s">
        <v>64</v>
      </c>
      <c r="AB159" s="42">
        <v>0.0</v>
      </c>
      <c r="AC159" s="42">
        <v>0.0</v>
      </c>
      <c r="AD159" s="42">
        <v>0.0</v>
      </c>
      <c r="AE159" s="42">
        <v>0.0</v>
      </c>
      <c r="AF159" s="42">
        <v>0.0</v>
      </c>
      <c r="AG159" s="25"/>
      <c r="AH159" s="25"/>
      <c r="AI159" s="25"/>
      <c r="AJ159" s="25"/>
      <c r="AK159" s="25"/>
      <c r="AL159" s="25"/>
    </row>
    <row r="160">
      <c r="A160" s="26"/>
      <c r="B160" s="25"/>
      <c r="C160" s="25"/>
      <c r="D160" s="28"/>
      <c r="E160" s="29"/>
      <c r="F160" s="30"/>
      <c r="G160" s="33"/>
      <c r="H160" s="34"/>
      <c r="I160" s="35"/>
      <c r="J160" s="36"/>
      <c r="K160" s="28"/>
      <c r="L160" s="28"/>
      <c r="M160" s="34"/>
      <c r="N160" s="35"/>
      <c r="O160" s="36"/>
      <c r="P160" s="28"/>
      <c r="Q160" s="37"/>
      <c r="R160" s="38" t="s">
        <v>64</v>
      </c>
      <c r="S160" s="39" t="s">
        <v>64</v>
      </c>
      <c r="T160" s="40" t="s">
        <v>64</v>
      </c>
      <c r="U160" s="40" t="s">
        <v>64</v>
      </c>
      <c r="V160" s="40" t="s">
        <v>64</v>
      </c>
      <c r="W160" s="40" t="s">
        <v>64</v>
      </c>
      <c r="X160" s="39" t="s">
        <v>64</v>
      </c>
      <c r="Y160" s="41" t="s">
        <v>64</v>
      </c>
      <c r="Z160" s="41" t="s">
        <v>64</v>
      </c>
      <c r="AA160" s="41" t="s">
        <v>64</v>
      </c>
      <c r="AB160" s="42">
        <v>0.0</v>
      </c>
      <c r="AC160" s="42">
        <v>0.0</v>
      </c>
      <c r="AD160" s="42">
        <v>0.0</v>
      </c>
      <c r="AE160" s="42">
        <v>0.0</v>
      </c>
      <c r="AF160" s="42">
        <v>0.0</v>
      </c>
      <c r="AG160" s="25"/>
      <c r="AH160" s="25"/>
      <c r="AI160" s="25"/>
      <c r="AJ160" s="25"/>
      <c r="AK160" s="25"/>
      <c r="AL160" s="25"/>
    </row>
    <row r="161">
      <c r="A161" s="26"/>
      <c r="B161" s="25"/>
      <c r="C161" s="25"/>
      <c r="D161" s="28"/>
      <c r="E161" s="29"/>
      <c r="F161" s="30"/>
      <c r="G161" s="33"/>
      <c r="H161" s="34"/>
      <c r="I161" s="35"/>
      <c r="J161" s="36"/>
      <c r="K161" s="28"/>
      <c r="L161" s="28"/>
      <c r="M161" s="34"/>
      <c r="N161" s="35"/>
      <c r="O161" s="36"/>
      <c r="P161" s="28"/>
      <c r="Q161" s="37"/>
      <c r="R161" s="38" t="s">
        <v>64</v>
      </c>
      <c r="S161" s="39" t="s">
        <v>64</v>
      </c>
      <c r="T161" s="40" t="s">
        <v>64</v>
      </c>
      <c r="U161" s="40" t="s">
        <v>64</v>
      </c>
      <c r="V161" s="40" t="s">
        <v>64</v>
      </c>
      <c r="W161" s="40" t="s">
        <v>64</v>
      </c>
      <c r="X161" s="39" t="s">
        <v>64</v>
      </c>
      <c r="Y161" s="41" t="s">
        <v>64</v>
      </c>
      <c r="Z161" s="41" t="s">
        <v>64</v>
      </c>
      <c r="AA161" s="41" t="s">
        <v>64</v>
      </c>
      <c r="AB161" s="42">
        <v>0.0</v>
      </c>
      <c r="AC161" s="42">
        <v>0.0</v>
      </c>
      <c r="AD161" s="42">
        <v>0.0</v>
      </c>
      <c r="AE161" s="42">
        <v>0.0</v>
      </c>
      <c r="AF161" s="42">
        <v>0.0</v>
      </c>
      <c r="AG161" s="25"/>
      <c r="AH161" s="25"/>
      <c r="AI161" s="25"/>
      <c r="AJ161" s="25"/>
      <c r="AK161" s="25"/>
      <c r="AL161" s="25"/>
    </row>
    <row r="162">
      <c r="A162" s="26"/>
      <c r="B162" s="25"/>
      <c r="C162" s="25"/>
      <c r="D162" s="28"/>
      <c r="E162" s="29"/>
      <c r="F162" s="30"/>
      <c r="G162" s="33"/>
      <c r="H162" s="34"/>
      <c r="I162" s="35"/>
      <c r="J162" s="36"/>
      <c r="K162" s="28"/>
      <c r="L162" s="28"/>
      <c r="M162" s="34"/>
      <c r="N162" s="35"/>
      <c r="O162" s="36"/>
      <c r="P162" s="28"/>
      <c r="Q162" s="37"/>
      <c r="R162" s="38" t="s">
        <v>64</v>
      </c>
      <c r="S162" s="39" t="s">
        <v>64</v>
      </c>
      <c r="T162" s="40" t="s">
        <v>64</v>
      </c>
      <c r="U162" s="40" t="s">
        <v>64</v>
      </c>
      <c r="V162" s="40" t="s">
        <v>64</v>
      </c>
      <c r="W162" s="40" t="s">
        <v>64</v>
      </c>
      <c r="X162" s="39" t="s">
        <v>64</v>
      </c>
      <c r="Y162" s="41" t="s">
        <v>64</v>
      </c>
      <c r="Z162" s="41" t="s">
        <v>64</v>
      </c>
      <c r="AA162" s="41" t="s">
        <v>64</v>
      </c>
      <c r="AB162" s="42">
        <v>0.0</v>
      </c>
      <c r="AC162" s="42">
        <v>0.0</v>
      </c>
      <c r="AD162" s="42">
        <v>0.0</v>
      </c>
      <c r="AE162" s="42">
        <v>0.0</v>
      </c>
      <c r="AF162" s="42">
        <v>0.0</v>
      </c>
      <c r="AG162" s="25"/>
      <c r="AH162" s="25"/>
      <c r="AI162" s="25"/>
      <c r="AJ162" s="25"/>
      <c r="AK162" s="25"/>
      <c r="AL162" s="25"/>
    </row>
    <row r="163">
      <c r="A163" s="26"/>
      <c r="B163" s="25"/>
      <c r="C163" s="25"/>
      <c r="D163" s="28"/>
      <c r="E163" s="29"/>
      <c r="F163" s="30"/>
      <c r="G163" s="33"/>
      <c r="H163" s="34"/>
      <c r="I163" s="35"/>
      <c r="J163" s="36"/>
      <c r="K163" s="28"/>
      <c r="L163" s="28"/>
      <c r="M163" s="34"/>
      <c r="N163" s="35"/>
      <c r="O163" s="36"/>
      <c r="P163" s="28"/>
      <c r="Q163" s="37"/>
      <c r="R163" s="38" t="s">
        <v>64</v>
      </c>
      <c r="S163" s="39" t="s">
        <v>64</v>
      </c>
      <c r="T163" s="40" t="s">
        <v>64</v>
      </c>
      <c r="U163" s="40" t="s">
        <v>64</v>
      </c>
      <c r="V163" s="40" t="s">
        <v>64</v>
      </c>
      <c r="W163" s="40" t="s">
        <v>64</v>
      </c>
      <c r="X163" s="39" t="s">
        <v>64</v>
      </c>
      <c r="Y163" s="41" t="s">
        <v>64</v>
      </c>
      <c r="Z163" s="41" t="s">
        <v>64</v>
      </c>
      <c r="AA163" s="41" t="s">
        <v>64</v>
      </c>
      <c r="AB163" s="42">
        <v>0.0</v>
      </c>
      <c r="AC163" s="42">
        <v>0.0</v>
      </c>
      <c r="AD163" s="42">
        <v>0.0</v>
      </c>
      <c r="AE163" s="42">
        <v>0.0</v>
      </c>
      <c r="AF163" s="42">
        <v>0.0</v>
      </c>
      <c r="AG163" s="25"/>
      <c r="AH163" s="25"/>
      <c r="AI163" s="25"/>
      <c r="AJ163" s="25"/>
      <c r="AK163" s="25"/>
      <c r="AL163" s="25"/>
    </row>
    <row r="164">
      <c r="A164" s="26"/>
      <c r="B164" s="25"/>
      <c r="C164" s="25"/>
      <c r="D164" s="28"/>
      <c r="E164" s="29"/>
      <c r="F164" s="30"/>
      <c r="G164" s="33"/>
      <c r="H164" s="34"/>
      <c r="I164" s="35"/>
      <c r="J164" s="36"/>
      <c r="K164" s="28"/>
      <c r="L164" s="28"/>
      <c r="M164" s="34"/>
      <c r="N164" s="35"/>
      <c r="O164" s="36"/>
      <c r="P164" s="28"/>
      <c r="Q164" s="37"/>
      <c r="R164" s="38" t="s">
        <v>64</v>
      </c>
      <c r="S164" s="39" t="s">
        <v>64</v>
      </c>
      <c r="T164" s="40" t="s">
        <v>64</v>
      </c>
      <c r="U164" s="40" t="s">
        <v>64</v>
      </c>
      <c r="V164" s="40" t="s">
        <v>64</v>
      </c>
      <c r="W164" s="40" t="s">
        <v>64</v>
      </c>
      <c r="X164" s="39" t="s">
        <v>64</v>
      </c>
      <c r="Y164" s="41" t="s">
        <v>64</v>
      </c>
      <c r="Z164" s="41" t="s">
        <v>64</v>
      </c>
      <c r="AA164" s="41" t="s">
        <v>64</v>
      </c>
      <c r="AB164" s="42">
        <v>0.0</v>
      </c>
      <c r="AC164" s="42">
        <v>0.0</v>
      </c>
      <c r="AD164" s="42">
        <v>0.0</v>
      </c>
      <c r="AE164" s="42">
        <v>0.0</v>
      </c>
      <c r="AF164" s="42">
        <v>0.0</v>
      </c>
      <c r="AG164" s="25"/>
      <c r="AH164" s="25"/>
      <c r="AI164" s="25"/>
      <c r="AJ164" s="25"/>
      <c r="AK164" s="25"/>
      <c r="AL164" s="25"/>
    </row>
    <row r="165">
      <c r="A165" s="26"/>
      <c r="B165" s="25"/>
      <c r="C165" s="25"/>
      <c r="D165" s="28"/>
      <c r="E165" s="29"/>
      <c r="F165" s="30"/>
      <c r="G165" s="33"/>
      <c r="H165" s="34"/>
      <c r="I165" s="35"/>
      <c r="J165" s="36"/>
      <c r="K165" s="28"/>
      <c r="L165" s="28"/>
      <c r="M165" s="34"/>
      <c r="N165" s="35"/>
      <c r="O165" s="36"/>
      <c r="P165" s="28"/>
      <c r="Q165" s="37"/>
      <c r="R165" s="38" t="s">
        <v>64</v>
      </c>
      <c r="S165" s="39" t="s">
        <v>64</v>
      </c>
      <c r="T165" s="40" t="s">
        <v>64</v>
      </c>
      <c r="U165" s="40" t="s">
        <v>64</v>
      </c>
      <c r="V165" s="40" t="s">
        <v>64</v>
      </c>
      <c r="W165" s="40" t="s">
        <v>64</v>
      </c>
      <c r="X165" s="39" t="s">
        <v>64</v>
      </c>
      <c r="Y165" s="41" t="s">
        <v>64</v>
      </c>
      <c r="Z165" s="41" t="s">
        <v>64</v>
      </c>
      <c r="AA165" s="41" t="s">
        <v>64</v>
      </c>
      <c r="AB165" s="42">
        <v>0.0</v>
      </c>
      <c r="AC165" s="42">
        <v>0.0</v>
      </c>
      <c r="AD165" s="42">
        <v>0.0</v>
      </c>
      <c r="AE165" s="42">
        <v>0.0</v>
      </c>
      <c r="AF165" s="42">
        <v>0.0</v>
      </c>
      <c r="AG165" s="25"/>
      <c r="AH165" s="25"/>
      <c r="AI165" s="25"/>
      <c r="AJ165" s="25"/>
      <c r="AK165" s="25"/>
      <c r="AL165" s="25"/>
    </row>
    <row r="166">
      <c r="A166" s="26"/>
      <c r="B166" s="25"/>
      <c r="C166" s="25"/>
      <c r="D166" s="28"/>
      <c r="E166" s="29"/>
      <c r="F166" s="30"/>
      <c r="G166" s="33"/>
      <c r="H166" s="34"/>
      <c r="I166" s="35"/>
      <c r="J166" s="36"/>
      <c r="K166" s="28"/>
      <c r="L166" s="28"/>
      <c r="M166" s="34"/>
      <c r="N166" s="35"/>
      <c r="O166" s="36"/>
      <c r="P166" s="28"/>
      <c r="Q166" s="37"/>
      <c r="R166" s="38" t="s">
        <v>64</v>
      </c>
      <c r="S166" s="39" t="s">
        <v>64</v>
      </c>
      <c r="T166" s="40" t="s">
        <v>64</v>
      </c>
      <c r="U166" s="40" t="s">
        <v>64</v>
      </c>
      <c r="V166" s="40" t="s">
        <v>64</v>
      </c>
      <c r="W166" s="40" t="s">
        <v>64</v>
      </c>
      <c r="X166" s="39" t="s">
        <v>64</v>
      </c>
      <c r="Y166" s="41" t="s">
        <v>64</v>
      </c>
      <c r="Z166" s="41" t="s">
        <v>64</v>
      </c>
      <c r="AA166" s="41" t="s">
        <v>64</v>
      </c>
      <c r="AB166" s="42">
        <v>0.0</v>
      </c>
      <c r="AC166" s="42">
        <v>0.0</v>
      </c>
      <c r="AD166" s="42">
        <v>0.0</v>
      </c>
      <c r="AE166" s="42">
        <v>0.0</v>
      </c>
      <c r="AF166" s="42">
        <v>0.0</v>
      </c>
      <c r="AG166" s="25"/>
      <c r="AH166" s="25"/>
      <c r="AI166" s="25"/>
      <c r="AJ166" s="25"/>
      <c r="AK166" s="25"/>
      <c r="AL166" s="25"/>
    </row>
    <row r="167">
      <c r="A167" s="26"/>
      <c r="B167" s="25"/>
      <c r="C167" s="25"/>
      <c r="D167" s="28"/>
      <c r="E167" s="29"/>
      <c r="F167" s="30"/>
      <c r="G167" s="33"/>
      <c r="H167" s="34"/>
      <c r="I167" s="35"/>
      <c r="J167" s="36"/>
      <c r="K167" s="28"/>
      <c r="L167" s="28"/>
      <c r="M167" s="34"/>
      <c r="N167" s="35"/>
      <c r="O167" s="36"/>
      <c r="P167" s="28"/>
      <c r="Q167" s="37"/>
      <c r="R167" s="38" t="s">
        <v>64</v>
      </c>
      <c r="S167" s="39" t="s">
        <v>64</v>
      </c>
      <c r="T167" s="40" t="s">
        <v>64</v>
      </c>
      <c r="U167" s="40" t="s">
        <v>64</v>
      </c>
      <c r="V167" s="40" t="s">
        <v>64</v>
      </c>
      <c r="W167" s="40" t="s">
        <v>64</v>
      </c>
      <c r="X167" s="39" t="s">
        <v>64</v>
      </c>
      <c r="Y167" s="41" t="s">
        <v>64</v>
      </c>
      <c r="Z167" s="41" t="s">
        <v>64</v>
      </c>
      <c r="AA167" s="41" t="s">
        <v>64</v>
      </c>
      <c r="AB167" s="42">
        <v>0.0</v>
      </c>
      <c r="AC167" s="42">
        <v>0.0</v>
      </c>
      <c r="AD167" s="42">
        <v>0.0</v>
      </c>
      <c r="AE167" s="42">
        <v>0.0</v>
      </c>
      <c r="AF167" s="42">
        <v>0.0</v>
      </c>
      <c r="AG167" s="25"/>
      <c r="AH167" s="25"/>
      <c r="AI167" s="25"/>
      <c r="AJ167" s="25"/>
      <c r="AK167" s="25"/>
      <c r="AL167" s="25"/>
    </row>
    <row r="168">
      <c r="A168" s="26"/>
      <c r="B168" s="25"/>
      <c r="C168" s="25"/>
      <c r="D168" s="28"/>
      <c r="E168" s="29"/>
      <c r="F168" s="30"/>
      <c r="G168" s="32"/>
      <c r="H168" s="34"/>
      <c r="I168" s="35"/>
      <c r="J168" s="36"/>
      <c r="K168" s="28"/>
      <c r="L168" s="28"/>
      <c r="M168" s="34"/>
      <c r="N168" s="35"/>
      <c r="O168" s="36"/>
      <c r="P168" s="28"/>
      <c r="Q168" s="37"/>
      <c r="R168" s="38" t="s">
        <v>64</v>
      </c>
      <c r="S168" s="39" t="s">
        <v>64</v>
      </c>
      <c r="T168" s="40" t="s">
        <v>64</v>
      </c>
      <c r="U168" s="40" t="s">
        <v>64</v>
      </c>
      <c r="V168" s="40" t="s">
        <v>64</v>
      </c>
      <c r="W168" s="40" t="s">
        <v>64</v>
      </c>
      <c r="X168" s="39" t="s">
        <v>64</v>
      </c>
      <c r="Y168" s="41" t="s">
        <v>64</v>
      </c>
      <c r="Z168" s="41" t="s">
        <v>64</v>
      </c>
      <c r="AA168" s="41" t="s">
        <v>64</v>
      </c>
      <c r="AB168" s="42">
        <v>0.0</v>
      </c>
      <c r="AC168" s="42">
        <v>0.0</v>
      </c>
      <c r="AD168" s="42">
        <v>0.0</v>
      </c>
      <c r="AE168" s="42">
        <v>0.0</v>
      </c>
      <c r="AF168" s="42">
        <v>0.0</v>
      </c>
      <c r="AG168" s="25"/>
      <c r="AH168" s="25"/>
      <c r="AI168" s="25"/>
      <c r="AJ168" s="25"/>
      <c r="AK168" s="25"/>
      <c r="AL168" s="25"/>
    </row>
    <row r="169">
      <c r="A169" s="26"/>
      <c r="B169" s="25"/>
      <c r="C169" s="25"/>
      <c r="D169" s="28"/>
      <c r="E169" s="29"/>
      <c r="F169" s="30"/>
      <c r="G169" s="32"/>
      <c r="H169" s="34"/>
      <c r="I169" s="35"/>
      <c r="J169" s="36"/>
      <c r="K169" s="28"/>
      <c r="L169" s="28"/>
      <c r="M169" s="34"/>
      <c r="N169" s="35"/>
      <c r="O169" s="36"/>
      <c r="P169" s="28"/>
      <c r="Q169" s="37"/>
      <c r="R169" s="38" t="s">
        <v>64</v>
      </c>
      <c r="S169" s="39" t="s">
        <v>64</v>
      </c>
      <c r="T169" s="40" t="s">
        <v>64</v>
      </c>
      <c r="U169" s="40" t="s">
        <v>64</v>
      </c>
      <c r="V169" s="40" t="s">
        <v>64</v>
      </c>
      <c r="W169" s="40" t="s">
        <v>64</v>
      </c>
      <c r="X169" s="39" t="s">
        <v>64</v>
      </c>
      <c r="Y169" s="41" t="s">
        <v>64</v>
      </c>
      <c r="Z169" s="41" t="s">
        <v>64</v>
      </c>
      <c r="AA169" s="41" t="s">
        <v>64</v>
      </c>
      <c r="AB169" s="42">
        <v>0.0</v>
      </c>
      <c r="AC169" s="42">
        <v>0.0</v>
      </c>
      <c r="AD169" s="42">
        <v>0.0</v>
      </c>
      <c r="AE169" s="42">
        <v>0.0</v>
      </c>
      <c r="AF169" s="42">
        <v>0.0</v>
      </c>
      <c r="AG169" s="25"/>
      <c r="AH169" s="25"/>
      <c r="AI169" s="25"/>
      <c r="AJ169" s="25"/>
      <c r="AK169" s="25"/>
      <c r="AL169" s="25"/>
    </row>
    <row r="170">
      <c r="A170" s="26"/>
      <c r="B170" s="25"/>
      <c r="C170" s="25"/>
      <c r="D170" s="28"/>
      <c r="E170" s="29"/>
      <c r="F170" s="30"/>
      <c r="G170" s="33"/>
      <c r="H170" s="34"/>
      <c r="I170" s="35"/>
      <c r="J170" s="36"/>
      <c r="K170" s="28"/>
      <c r="L170" s="28"/>
      <c r="M170" s="34"/>
      <c r="N170" s="35"/>
      <c r="O170" s="36"/>
      <c r="P170" s="28"/>
      <c r="Q170" s="37"/>
      <c r="R170" s="38" t="s">
        <v>64</v>
      </c>
      <c r="S170" s="39" t="s">
        <v>64</v>
      </c>
      <c r="T170" s="40" t="s">
        <v>64</v>
      </c>
      <c r="U170" s="40" t="s">
        <v>64</v>
      </c>
      <c r="V170" s="40" t="s">
        <v>64</v>
      </c>
      <c r="W170" s="40" t="s">
        <v>64</v>
      </c>
      <c r="X170" s="39" t="s">
        <v>64</v>
      </c>
      <c r="Y170" s="41" t="s">
        <v>64</v>
      </c>
      <c r="Z170" s="41" t="s">
        <v>64</v>
      </c>
      <c r="AA170" s="41" t="s">
        <v>64</v>
      </c>
      <c r="AB170" s="42">
        <v>0.0</v>
      </c>
      <c r="AC170" s="42">
        <v>0.0</v>
      </c>
      <c r="AD170" s="42">
        <v>0.0</v>
      </c>
      <c r="AE170" s="42">
        <v>0.0</v>
      </c>
      <c r="AF170" s="42">
        <v>0.0</v>
      </c>
      <c r="AG170" s="25"/>
      <c r="AH170" s="25"/>
      <c r="AI170" s="25"/>
      <c r="AJ170" s="25"/>
      <c r="AK170" s="25"/>
      <c r="AL170" s="25"/>
    </row>
    <row r="171">
      <c r="A171" s="26"/>
      <c r="B171" s="25"/>
      <c r="C171" s="25"/>
      <c r="D171" s="28"/>
      <c r="E171" s="29"/>
      <c r="F171" s="30"/>
      <c r="G171" s="33"/>
      <c r="H171" s="34"/>
      <c r="I171" s="35"/>
      <c r="J171" s="36"/>
      <c r="K171" s="28"/>
      <c r="L171" s="28"/>
      <c r="M171" s="34"/>
      <c r="N171" s="35"/>
      <c r="O171" s="36"/>
      <c r="P171" s="28"/>
      <c r="Q171" s="37"/>
      <c r="R171" s="38" t="s">
        <v>64</v>
      </c>
      <c r="S171" s="39" t="s">
        <v>64</v>
      </c>
      <c r="T171" s="40" t="s">
        <v>64</v>
      </c>
      <c r="U171" s="40" t="s">
        <v>64</v>
      </c>
      <c r="V171" s="40" t="s">
        <v>64</v>
      </c>
      <c r="W171" s="40" t="s">
        <v>64</v>
      </c>
      <c r="X171" s="39" t="s">
        <v>64</v>
      </c>
      <c r="Y171" s="41" t="s">
        <v>64</v>
      </c>
      <c r="Z171" s="41" t="s">
        <v>64</v>
      </c>
      <c r="AA171" s="41" t="s">
        <v>64</v>
      </c>
      <c r="AB171" s="42">
        <v>0.0</v>
      </c>
      <c r="AC171" s="42">
        <v>0.0</v>
      </c>
      <c r="AD171" s="42">
        <v>0.0</v>
      </c>
      <c r="AE171" s="42">
        <v>0.0</v>
      </c>
      <c r="AF171" s="42">
        <v>0.0</v>
      </c>
      <c r="AG171" s="25"/>
      <c r="AH171" s="25"/>
      <c r="AI171" s="25"/>
      <c r="AJ171" s="25"/>
      <c r="AK171" s="25"/>
      <c r="AL171" s="25"/>
    </row>
    <row r="172">
      <c r="A172" s="26"/>
      <c r="B172" s="25"/>
      <c r="C172" s="25"/>
      <c r="D172" s="28"/>
      <c r="E172" s="29"/>
      <c r="F172" s="30"/>
      <c r="G172" s="33"/>
      <c r="H172" s="34"/>
      <c r="I172" s="35"/>
      <c r="J172" s="36"/>
      <c r="K172" s="28"/>
      <c r="L172" s="28"/>
      <c r="M172" s="34"/>
      <c r="N172" s="35"/>
      <c r="O172" s="36"/>
      <c r="P172" s="28"/>
      <c r="Q172" s="37"/>
      <c r="R172" s="38" t="s">
        <v>64</v>
      </c>
      <c r="S172" s="39" t="s">
        <v>64</v>
      </c>
      <c r="T172" s="40" t="s">
        <v>64</v>
      </c>
      <c r="U172" s="40" t="s">
        <v>64</v>
      </c>
      <c r="V172" s="40" t="s">
        <v>64</v>
      </c>
      <c r="W172" s="40" t="s">
        <v>64</v>
      </c>
      <c r="X172" s="39" t="s">
        <v>64</v>
      </c>
      <c r="Y172" s="41" t="s">
        <v>64</v>
      </c>
      <c r="Z172" s="41" t="s">
        <v>64</v>
      </c>
      <c r="AA172" s="41" t="s">
        <v>64</v>
      </c>
      <c r="AB172" s="42">
        <v>0.0</v>
      </c>
      <c r="AC172" s="42">
        <v>0.0</v>
      </c>
      <c r="AD172" s="42">
        <v>0.0</v>
      </c>
      <c r="AE172" s="42">
        <v>0.0</v>
      </c>
      <c r="AF172" s="42">
        <v>0.0</v>
      </c>
      <c r="AG172" s="25"/>
      <c r="AH172" s="25"/>
      <c r="AI172" s="25"/>
      <c r="AJ172" s="25"/>
      <c r="AK172" s="25"/>
      <c r="AL172" s="25"/>
    </row>
    <row r="173">
      <c r="A173" s="26"/>
      <c r="B173" s="25"/>
      <c r="C173" s="25"/>
      <c r="D173" s="28"/>
      <c r="E173" s="29"/>
      <c r="F173" s="30"/>
      <c r="G173" s="33"/>
      <c r="H173" s="34"/>
      <c r="I173" s="35"/>
      <c r="J173" s="36"/>
      <c r="K173" s="28"/>
      <c r="L173" s="28"/>
      <c r="M173" s="34"/>
      <c r="N173" s="35"/>
      <c r="O173" s="36"/>
      <c r="P173" s="28"/>
      <c r="Q173" s="37"/>
      <c r="R173" s="38" t="s">
        <v>64</v>
      </c>
      <c r="S173" s="39" t="s">
        <v>64</v>
      </c>
      <c r="T173" s="40" t="s">
        <v>64</v>
      </c>
      <c r="U173" s="40" t="s">
        <v>64</v>
      </c>
      <c r="V173" s="40" t="s">
        <v>64</v>
      </c>
      <c r="W173" s="40" t="s">
        <v>64</v>
      </c>
      <c r="X173" s="39" t="s">
        <v>64</v>
      </c>
      <c r="Y173" s="41" t="s">
        <v>64</v>
      </c>
      <c r="Z173" s="41" t="s">
        <v>64</v>
      </c>
      <c r="AA173" s="41" t="s">
        <v>64</v>
      </c>
      <c r="AB173" s="42">
        <v>0.0</v>
      </c>
      <c r="AC173" s="42">
        <v>0.0</v>
      </c>
      <c r="AD173" s="42">
        <v>0.0</v>
      </c>
      <c r="AE173" s="42">
        <v>0.0</v>
      </c>
      <c r="AF173" s="42">
        <v>0.0</v>
      </c>
      <c r="AG173" s="25"/>
      <c r="AH173" s="25"/>
      <c r="AI173" s="25"/>
      <c r="AJ173" s="25"/>
      <c r="AK173" s="25"/>
      <c r="AL173" s="25"/>
    </row>
    <row r="174">
      <c r="A174" s="26"/>
      <c r="B174" s="25"/>
      <c r="C174" s="25"/>
      <c r="D174" s="28"/>
      <c r="E174" s="29"/>
      <c r="F174" s="30"/>
      <c r="G174" s="33"/>
      <c r="H174" s="34"/>
      <c r="I174" s="35"/>
      <c r="J174" s="36"/>
      <c r="K174" s="28"/>
      <c r="L174" s="28"/>
      <c r="M174" s="34"/>
      <c r="N174" s="35"/>
      <c r="O174" s="36"/>
      <c r="P174" s="28"/>
      <c r="Q174" s="37"/>
      <c r="R174" s="38" t="s">
        <v>64</v>
      </c>
      <c r="S174" s="39" t="s">
        <v>64</v>
      </c>
      <c r="T174" s="40" t="s">
        <v>64</v>
      </c>
      <c r="U174" s="40" t="s">
        <v>64</v>
      </c>
      <c r="V174" s="40" t="s">
        <v>64</v>
      </c>
      <c r="W174" s="40" t="s">
        <v>64</v>
      </c>
      <c r="X174" s="39" t="s">
        <v>64</v>
      </c>
      <c r="Y174" s="41" t="s">
        <v>64</v>
      </c>
      <c r="Z174" s="41" t="s">
        <v>64</v>
      </c>
      <c r="AA174" s="41" t="s">
        <v>64</v>
      </c>
      <c r="AB174" s="42">
        <v>0.0</v>
      </c>
      <c r="AC174" s="42">
        <v>0.0</v>
      </c>
      <c r="AD174" s="42">
        <v>0.0</v>
      </c>
      <c r="AE174" s="42">
        <v>0.0</v>
      </c>
      <c r="AF174" s="42">
        <v>0.0</v>
      </c>
      <c r="AG174" s="25"/>
      <c r="AH174" s="25"/>
      <c r="AI174" s="25"/>
      <c r="AJ174" s="25"/>
      <c r="AK174" s="25"/>
      <c r="AL174" s="25"/>
    </row>
    <row r="175">
      <c r="A175" s="26"/>
      <c r="B175" s="25"/>
      <c r="C175" s="25"/>
      <c r="D175" s="28"/>
      <c r="E175" s="29"/>
      <c r="F175" s="30"/>
      <c r="G175" s="33"/>
      <c r="H175" s="34"/>
      <c r="I175" s="35"/>
      <c r="J175" s="36"/>
      <c r="K175" s="28"/>
      <c r="L175" s="28"/>
      <c r="M175" s="34"/>
      <c r="N175" s="35"/>
      <c r="O175" s="36"/>
      <c r="P175" s="28"/>
      <c r="Q175" s="37"/>
      <c r="R175" s="38" t="s">
        <v>64</v>
      </c>
      <c r="S175" s="39" t="s">
        <v>64</v>
      </c>
      <c r="T175" s="40" t="s">
        <v>64</v>
      </c>
      <c r="U175" s="40" t="s">
        <v>64</v>
      </c>
      <c r="V175" s="40" t="s">
        <v>64</v>
      </c>
      <c r="W175" s="40" t="s">
        <v>64</v>
      </c>
      <c r="X175" s="39" t="s">
        <v>64</v>
      </c>
      <c r="Y175" s="41" t="s">
        <v>64</v>
      </c>
      <c r="Z175" s="41" t="s">
        <v>64</v>
      </c>
      <c r="AA175" s="41" t="s">
        <v>64</v>
      </c>
      <c r="AB175" s="42">
        <v>0.0</v>
      </c>
      <c r="AC175" s="42">
        <v>0.0</v>
      </c>
      <c r="AD175" s="42">
        <v>0.0</v>
      </c>
      <c r="AE175" s="42">
        <v>0.0</v>
      </c>
      <c r="AF175" s="42">
        <v>0.0</v>
      </c>
      <c r="AG175" s="25"/>
      <c r="AH175" s="25"/>
      <c r="AI175" s="25"/>
      <c r="AJ175" s="25"/>
      <c r="AK175" s="25"/>
      <c r="AL175" s="25"/>
    </row>
    <row r="176">
      <c r="A176" s="26"/>
      <c r="B176" s="25"/>
      <c r="C176" s="25"/>
      <c r="D176" s="28"/>
      <c r="E176" s="29"/>
      <c r="F176" s="30"/>
      <c r="G176" s="33"/>
      <c r="H176" s="34"/>
      <c r="I176" s="35"/>
      <c r="J176" s="36"/>
      <c r="K176" s="28"/>
      <c r="L176" s="28"/>
      <c r="M176" s="34"/>
      <c r="N176" s="35"/>
      <c r="O176" s="36"/>
      <c r="P176" s="28"/>
      <c r="Q176" s="37"/>
      <c r="R176" s="38" t="s">
        <v>64</v>
      </c>
      <c r="S176" s="39" t="s">
        <v>64</v>
      </c>
      <c r="T176" s="40" t="s">
        <v>64</v>
      </c>
      <c r="U176" s="40" t="s">
        <v>64</v>
      </c>
      <c r="V176" s="40" t="s">
        <v>64</v>
      </c>
      <c r="W176" s="40" t="s">
        <v>64</v>
      </c>
      <c r="X176" s="39" t="s">
        <v>64</v>
      </c>
      <c r="Y176" s="41" t="s">
        <v>64</v>
      </c>
      <c r="Z176" s="41" t="s">
        <v>64</v>
      </c>
      <c r="AA176" s="41" t="s">
        <v>64</v>
      </c>
      <c r="AB176" s="42">
        <v>0.0</v>
      </c>
      <c r="AC176" s="42">
        <v>0.0</v>
      </c>
      <c r="AD176" s="42">
        <v>0.0</v>
      </c>
      <c r="AE176" s="42">
        <v>0.0</v>
      </c>
      <c r="AF176" s="42">
        <v>0.0</v>
      </c>
      <c r="AG176" s="25"/>
      <c r="AH176" s="25"/>
      <c r="AI176" s="25"/>
      <c r="AJ176" s="25"/>
      <c r="AK176" s="25"/>
      <c r="AL176" s="25"/>
    </row>
    <row r="177">
      <c r="A177" s="26"/>
      <c r="B177" s="25"/>
      <c r="C177" s="25"/>
      <c r="D177" s="28"/>
      <c r="E177" s="29"/>
      <c r="F177" s="30"/>
      <c r="G177" s="33"/>
      <c r="H177" s="34"/>
      <c r="I177" s="35"/>
      <c r="J177" s="36"/>
      <c r="K177" s="28"/>
      <c r="L177" s="28"/>
      <c r="M177" s="34"/>
      <c r="N177" s="35"/>
      <c r="O177" s="36"/>
      <c r="P177" s="28"/>
      <c r="Q177" s="37"/>
      <c r="R177" s="38" t="s">
        <v>64</v>
      </c>
      <c r="S177" s="39" t="s">
        <v>64</v>
      </c>
      <c r="T177" s="40" t="s">
        <v>64</v>
      </c>
      <c r="U177" s="40" t="s">
        <v>64</v>
      </c>
      <c r="V177" s="40" t="s">
        <v>64</v>
      </c>
      <c r="W177" s="40" t="s">
        <v>64</v>
      </c>
      <c r="X177" s="39" t="s">
        <v>64</v>
      </c>
      <c r="Y177" s="41" t="s">
        <v>64</v>
      </c>
      <c r="Z177" s="41" t="s">
        <v>64</v>
      </c>
      <c r="AA177" s="41" t="s">
        <v>64</v>
      </c>
      <c r="AB177" s="42">
        <v>0.0</v>
      </c>
      <c r="AC177" s="42">
        <v>0.0</v>
      </c>
      <c r="AD177" s="42">
        <v>0.0</v>
      </c>
      <c r="AE177" s="42">
        <v>0.0</v>
      </c>
      <c r="AF177" s="42">
        <v>0.0</v>
      </c>
      <c r="AG177" s="25"/>
      <c r="AH177" s="25"/>
      <c r="AI177" s="25"/>
      <c r="AJ177" s="25"/>
      <c r="AK177" s="25"/>
      <c r="AL177" s="25"/>
    </row>
    <row r="178">
      <c r="A178" s="26"/>
      <c r="B178" s="25"/>
      <c r="C178" s="25"/>
      <c r="D178" s="28"/>
      <c r="E178" s="29"/>
      <c r="F178" s="30"/>
      <c r="G178" s="33"/>
      <c r="H178" s="34"/>
      <c r="I178" s="35"/>
      <c r="J178" s="36"/>
      <c r="K178" s="28"/>
      <c r="L178" s="28"/>
      <c r="M178" s="34"/>
      <c r="N178" s="35"/>
      <c r="O178" s="36"/>
      <c r="P178" s="28"/>
      <c r="Q178" s="37"/>
      <c r="R178" s="38" t="s">
        <v>64</v>
      </c>
      <c r="S178" s="39" t="s">
        <v>64</v>
      </c>
      <c r="T178" s="40" t="s">
        <v>64</v>
      </c>
      <c r="U178" s="40" t="s">
        <v>64</v>
      </c>
      <c r="V178" s="40" t="s">
        <v>64</v>
      </c>
      <c r="W178" s="40" t="s">
        <v>64</v>
      </c>
      <c r="X178" s="39" t="s">
        <v>64</v>
      </c>
      <c r="Y178" s="41" t="s">
        <v>64</v>
      </c>
      <c r="Z178" s="41" t="s">
        <v>64</v>
      </c>
      <c r="AA178" s="41" t="s">
        <v>64</v>
      </c>
      <c r="AB178" s="42">
        <v>0.0</v>
      </c>
      <c r="AC178" s="42">
        <v>0.0</v>
      </c>
      <c r="AD178" s="42">
        <v>0.0</v>
      </c>
      <c r="AE178" s="42">
        <v>0.0</v>
      </c>
      <c r="AF178" s="42">
        <v>0.0</v>
      </c>
      <c r="AG178" s="25"/>
      <c r="AH178" s="25"/>
      <c r="AI178" s="25"/>
      <c r="AJ178" s="25"/>
      <c r="AK178" s="25"/>
      <c r="AL178" s="25"/>
    </row>
    <row r="179">
      <c r="A179" s="26"/>
      <c r="B179" s="25"/>
      <c r="C179" s="25"/>
      <c r="D179" s="28"/>
      <c r="E179" s="29"/>
      <c r="F179" s="30"/>
      <c r="G179" s="33"/>
      <c r="H179" s="34"/>
      <c r="I179" s="35"/>
      <c r="J179" s="36"/>
      <c r="K179" s="28"/>
      <c r="L179" s="28"/>
      <c r="M179" s="34"/>
      <c r="N179" s="35"/>
      <c r="O179" s="36"/>
      <c r="P179" s="28"/>
      <c r="Q179" s="37"/>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0.0</v>
      </c>
      <c r="AF179" s="42">
        <v>0.0</v>
      </c>
      <c r="AG179" s="25"/>
      <c r="AH179" s="25"/>
      <c r="AI179" s="25"/>
      <c r="AJ179" s="25"/>
      <c r="AK179" s="25"/>
      <c r="AL179" s="25"/>
    </row>
    <row r="180">
      <c r="A180" s="26"/>
      <c r="B180" s="25"/>
      <c r="C180" s="25"/>
      <c r="D180" s="28"/>
      <c r="E180" s="29"/>
      <c r="F180" s="30"/>
      <c r="G180" s="33"/>
      <c r="H180" s="34"/>
      <c r="I180" s="35"/>
      <c r="J180" s="36"/>
      <c r="K180" s="28"/>
      <c r="L180" s="28"/>
      <c r="M180" s="34"/>
      <c r="N180" s="35"/>
      <c r="O180" s="36"/>
      <c r="P180" s="28"/>
      <c r="Q180" s="37"/>
      <c r="R180" s="38" t="s">
        <v>64</v>
      </c>
      <c r="S180" s="39" t="s">
        <v>64</v>
      </c>
      <c r="T180" s="40" t="s">
        <v>64</v>
      </c>
      <c r="U180" s="40" t="s">
        <v>64</v>
      </c>
      <c r="V180" s="40" t="s">
        <v>64</v>
      </c>
      <c r="W180" s="40" t="s">
        <v>64</v>
      </c>
      <c r="X180" s="39" t="s">
        <v>64</v>
      </c>
      <c r="Y180" s="41" t="s">
        <v>64</v>
      </c>
      <c r="Z180" s="41" t="s">
        <v>64</v>
      </c>
      <c r="AA180" s="41" t="s">
        <v>64</v>
      </c>
      <c r="AB180" s="42">
        <v>0.0</v>
      </c>
      <c r="AC180" s="42">
        <v>0.0</v>
      </c>
      <c r="AD180" s="42">
        <v>0.0</v>
      </c>
      <c r="AE180" s="42">
        <v>0.0</v>
      </c>
      <c r="AF180" s="42">
        <v>0.0</v>
      </c>
      <c r="AG180" s="25"/>
      <c r="AH180" s="25"/>
      <c r="AI180" s="25"/>
      <c r="AJ180" s="25"/>
      <c r="AK180" s="25"/>
      <c r="AL180" s="25"/>
    </row>
    <row r="181">
      <c r="A181" s="26"/>
      <c r="B181" s="25"/>
      <c r="C181" s="25"/>
      <c r="D181" s="28"/>
      <c r="E181" s="29"/>
      <c r="F181" s="30"/>
      <c r="G181" s="33"/>
      <c r="H181" s="34"/>
      <c r="I181" s="35"/>
      <c r="J181" s="36"/>
      <c r="K181" s="28"/>
      <c r="L181" s="28"/>
      <c r="M181" s="34"/>
      <c r="N181" s="35"/>
      <c r="O181" s="36"/>
      <c r="P181" s="28"/>
      <c r="Q181" s="37"/>
      <c r="R181" s="38" t="s">
        <v>64</v>
      </c>
      <c r="S181" s="39" t="s">
        <v>64</v>
      </c>
      <c r="T181" s="40" t="s">
        <v>64</v>
      </c>
      <c r="U181" s="40" t="s">
        <v>64</v>
      </c>
      <c r="V181" s="40" t="s">
        <v>64</v>
      </c>
      <c r="W181" s="40" t="s">
        <v>64</v>
      </c>
      <c r="X181" s="39" t="s">
        <v>64</v>
      </c>
      <c r="Y181" s="41" t="s">
        <v>64</v>
      </c>
      <c r="Z181" s="41" t="s">
        <v>64</v>
      </c>
      <c r="AA181" s="41" t="s">
        <v>64</v>
      </c>
      <c r="AB181" s="42">
        <v>0.0</v>
      </c>
      <c r="AC181" s="42">
        <v>0.0</v>
      </c>
      <c r="AD181" s="42">
        <v>0.0</v>
      </c>
      <c r="AE181" s="42">
        <v>0.0</v>
      </c>
      <c r="AF181" s="42">
        <v>0.0</v>
      </c>
      <c r="AG181" s="25"/>
      <c r="AH181" s="25"/>
      <c r="AI181" s="25"/>
      <c r="AJ181" s="25"/>
      <c r="AK181" s="25"/>
      <c r="AL181" s="25"/>
    </row>
    <row r="182">
      <c r="A182" s="26"/>
      <c r="B182" s="25"/>
      <c r="C182" s="25"/>
      <c r="D182" s="28"/>
      <c r="E182" s="29"/>
      <c r="F182" s="30"/>
      <c r="G182" s="33"/>
      <c r="H182" s="34"/>
      <c r="I182" s="35"/>
      <c r="J182" s="36"/>
      <c r="K182" s="28"/>
      <c r="L182" s="28"/>
      <c r="M182" s="34"/>
      <c r="N182" s="35"/>
      <c r="O182" s="36"/>
      <c r="P182" s="28"/>
      <c r="Q182" s="37"/>
      <c r="R182" s="38" t="s">
        <v>64</v>
      </c>
      <c r="S182" s="39" t="s">
        <v>64</v>
      </c>
      <c r="T182" s="40" t="s">
        <v>64</v>
      </c>
      <c r="U182" s="40" t="s">
        <v>64</v>
      </c>
      <c r="V182" s="40" t="s">
        <v>64</v>
      </c>
      <c r="W182" s="40" t="s">
        <v>64</v>
      </c>
      <c r="X182" s="39" t="s">
        <v>64</v>
      </c>
      <c r="Y182" s="41" t="s">
        <v>64</v>
      </c>
      <c r="Z182" s="41" t="s">
        <v>64</v>
      </c>
      <c r="AA182" s="41" t="s">
        <v>64</v>
      </c>
      <c r="AB182" s="42">
        <v>0.0</v>
      </c>
      <c r="AC182" s="42">
        <v>0.0</v>
      </c>
      <c r="AD182" s="42">
        <v>0.0</v>
      </c>
      <c r="AE182" s="42">
        <v>0.0</v>
      </c>
      <c r="AF182" s="42">
        <v>0.0</v>
      </c>
      <c r="AG182" s="25"/>
      <c r="AH182" s="25"/>
      <c r="AI182" s="25"/>
      <c r="AJ182" s="25"/>
      <c r="AK182" s="25"/>
      <c r="AL182" s="25"/>
    </row>
    <row r="183">
      <c r="A183" s="26"/>
      <c r="B183" s="25"/>
      <c r="C183" s="25"/>
      <c r="D183" s="28"/>
      <c r="E183" s="29"/>
      <c r="F183" s="30"/>
      <c r="G183" s="33"/>
      <c r="H183" s="34"/>
      <c r="I183" s="35"/>
      <c r="J183" s="36"/>
      <c r="K183" s="28"/>
      <c r="L183" s="28"/>
      <c r="M183" s="34"/>
      <c r="N183" s="35"/>
      <c r="O183" s="36"/>
      <c r="P183" s="28"/>
      <c r="Q183" s="37"/>
      <c r="R183" s="38" t="s">
        <v>64</v>
      </c>
      <c r="S183" s="39" t="s">
        <v>64</v>
      </c>
      <c r="T183" s="40" t="s">
        <v>64</v>
      </c>
      <c r="U183" s="40" t="s">
        <v>64</v>
      </c>
      <c r="V183" s="40" t="s">
        <v>64</v>
      </c>
      <c r="W183" s="40" t="s">
        <v>64</v>
      </c>
      <c r="X183" s="39" t="s">
        <v>64</v>
      </c>
      <c r="Y183" s="41" t="s">
        <v>64</v>
      </c>
      <c r="Z183" s="41" t="s">
        <v>64</v>
      </c>
      <c r="AA183" s="41" t="s">
        <v>64</v>
      </c>
      <c r="AB183" s="42">
        <v>0.0</v>
      </c>
      <c r="AC183" s="42">
        <v>0.0</v>
      </c>
      <c r="AD183" s="42">
        <v>0.0</v>
      </c>
      <c r="AE183" s="42">
        <v>0.0</v>
      </c>
      <c r="AF183" s="42">
        <v>0.0</v>
      </c>
      <c r="AG183" s="25"/>
      <c r="AH183" s="25"/>
      <c r="AI183" s="25"/>
      <c r="AJ183" s="25"/>
      <c r="AK183" s="25"/>
      <c r="AL183" s="25"/>
    </row>
    <row r="184">
      <c r="A184" s="26"/>
      <c r="B184" s="25"/>
      <c r="C184" s="25"/>
      <c r="D184" s="28"/>
      <c r="E184" s="29"/>
      <c r="F184" s="30"/>
      <c r="G184" s="33"/>
      <c r="H184" s="34"/>
      <c r="I184" s="35"/>
      <c r="J184" s="36"/>
      <c r="K184" s="28"/>
      <c r="L184" s="28"/>
      <c r="M184" s="34"/>
      <c r="N184" s="35"/>
      <c r="O184" s="36"/>
      <c r="P184" s="28"/>
      <c r="Q184" s="37"/>
      <c r="R184" s="38" t="s">
        <v>64</v>
      </c>
      <c r="S184" s="39" t="s">
        <v>64</v>
      </c>
      <c r="T184" s="40" t="s">
        <v>64</v>
      </c>
      <c r="U184" s="40" t="s">
        <v>64</v>
      </c>
      <c r="V184" s="40" t="s">
        <v>64</v>
      </c>
      <c r="W184" s="40" t="s">
        <v>64</v>
      </c>
      <c r="X184" s="39" t="s">
        <v>64</v>
      </c>
      <c r="Y184" s="41" t="s">
        <v>64</v>
      </c>
      <c r="Z184" s="41" t="s">
        <v>64</v>
      </c>
      <c r="AA184" s="41" t="s">
        <v>64</v>
      </c>
      <c r="AB184" s="42">
        <v>0.0</v>
      </c>
      <c r="AC184" s="42">
        <v>0.0</v>
      </c>
      <c r="AD184" s="42">
        <v>0.0</v>
      </c>
      <c r="AE184" s="42">
        <v>0.0</v>
      </c>
      <c r="AF184" s="42">
        <v>0.0</v>
      </c>
      <c r="AG184" s="25"/>
      <c r="AH184" s="25"/>
      <c r="AI184" s="25"/>
      <c r="AJ184" s="25"/>
      <c r="AK184" s="25"/>
      <c r="AL184" s="25"/>
    </row>
    <row r="185">
      <c r="A185" s="26"/>
      <c r="B185" s="25"/>
      <c r="C185" s="25"/>
      <c r="D185" s="28"/>
      <c r="E185" s="29"/>
      <c r="F185" s="30"/>
      <c r="G185" s="33"/>
      <c r="H185" s="34"/>
      <c r="I185" s="35"/>
      <c r="J185" s="36"/>
      <c r="K185" s="28"/>
      <c r="L185" s="28"/>
      <c r="M185" s="34"/>
      <c r="N185" s="35"/>
      <c r="O185" s="36"/>
      <c r="P185" s="28"/>
      <c r="Q185" s="37"/>
      <c r="R185" s="38" t="s">
        <v>64</v>
      </c>
      <c r="S185" s="39" t="s">
        <v>64</v>
      </c>
      <c r="T185" s="40" t="s">
        <v>64</v>
      </c>
      <c r="U185" s="40" t="s">
        <v>64</v>
      </c>
      <c r="V185" s="40" t="s">
        <v>64</v>
      </c>
      <c r="W185" s="40" t="s">
        <v>64</v>
      </c>
      <c r="X185" s="39" t="s">
        <v>64</v>
      </c>
      <c r="Y185" s="41" t="s">
        <v>64</v>
      </c>
      <c r="Z185" s="41" t="s">
        <v>64</v>
      </c>
      <c r="AA185" s="41" t="s">
        <v>64</v>
      </c>
      <c r="AB185" s="42">
        <v>0.0</v>
      </c>
      <c r="AC185" s="42">
        <v>0.0</v>
      </c>
      <c r="AD185" s="42">
        <v>0.0</v>
      </c>
      <c r="AE185" s="42">
        <v>0.0</v>
      </c>
      <c r="AF185" s="42">
        <v>0.0</v>
      </c>
      <c r="AG185" s="25"/>
      <c r="AH185" s="25"/>
      <c r="AI185" s="25"/>
      <c r="AJ185" s="25"/>
      <c r="AK185" s="25"/>
      <c r="AL185" s="25"/>
    </row>
    <row r="186">
      <c r="A186" s="26"/>
      <c r="B186" s="25"/>
      <c r="C186" s="25"/>
      <c r="D186" s="28"/>
      <c r="E186" s="29"/>
      <c r="F186" s="30"/>
      <c r="G186" s="33"/>
      <c r="H186" s="34"/>
      <c r="I186" s="35"/>
      <c r="J186" s="36"/>
      <c r="K186" s="28"/>
      <c r="L186" s="28"/>
      <c r="M186" s="34"/>
      <c r="N186" s="35"/>
      <c r="O186" s="36"/>
      <c r="P186" s="28"/>
      <c r="Q186" s="37"/>
      <c r="R186" s="38" t="s">
        <v>64</v>
      </c>
      <c r="S186" s="39" t="s">
        <v>64</v>
      </c>
      <c r="T186" s="40" t="s">
        <v>64</v>
      </c>
      <c r="U186" s="40" t="s">
        <v>64</v>
      </c>
      <c r="V186" s="40" t="s">
        <v>64</v>
      </c>
      <c r="W186" s="40" t="s">
        <v>64</v>
      </c>
      <c r="X186" s="39" t="s">
        <v>64</v>
      </c>
      <c r="Y186" s="41" t="s">
        <v>64</v>
      </c>
      <c r="Z186" s="41" t="s">
        <v>64</v>
      </c>
      <c r="AA186" s="41" t="s">
        <v>64</v>
      </c>
      <c r="AB186" s="42">
        <v>0.0</v>
      </c>
      <c r="AC186" s="42">
        <v>0.0</v>
      </c>
      <c r="AD186" s="42">
        <v>0.0</v>
      </c>
      <c r="AE186" s="42">
        <v>0.0</v>
      </c>
      <c r="AF186" s="42">
        <v>0.0</v>
      </c>
      <c r="AG186" s="25"/>
      <c r="AH186" s="25"/>
      <c r="AI186" s="25"/>
      <c r="AJ186" s="25"/>
      <c r="AK186" s="25"/>
      <c r="AL186" s="25"/>
    </row>
    <row r="187">
      <c r="A187" s="26"/>
      <c r="B187" s="25"/>
      <c r="C187" s="25"/>
      <c r="D187" s="28"/>
      <c r="E187" s="29"/>
      <c r="F187" s="30"/>
      <c r="G187" s="33"/>
      <c r="H187" s="34"/>
      <c r="I187" s="35"/>
      <c r="J187" s="36"/>
      <c r="K187" s="28"/>
      <c r="L187" s="28"/>
      <c r="M187" s="34"/>
      <c r="N187" s="35"/>
      <c r="O187" s="36"/>
      <c r="P187" s="28"/>
      <c r="Q187" s="37"/>
      <c r="R187" s="38" t="s">
        <v>64</v>
      </c>
      <c r="S187" s="39" t="s">
        <v>64</v>
      </c>
      <c r="T187" s="40" t="s">
        <v>64</v>
      </c>
      <c r="U187" s="40" t="s">
        <v>64</v>
      </c>
      <c r="V187" s="40" t="s">
        <v>64</v>
      </c>
      <c r="W187" s="40" t="s">
        <v>64</v>
      </c>
      <c r="X187" s="39" t="s">
        <v>64</v>
      </c>
      <c r="Y187" s="41" t="s">
        <v>64</v>
      </c>
      <c r="Z187" s="41" t="s">
        <v>64</v>
      </c>
      <c r="AA187" s="41" t="s">
        <v>64</v>
      </c>
      <c r="AB187" s="42">
        <v>0.0</v>
      </c>
      <c r="AC187" s="42">
        <v>0.0</v>
      </c>
      <c r="AD187" s="42">
        <v>0.0</v>
      </c>
      <c r="AE187" s="42">
        <v>0.0</v>
      </c>
      <c r="AF187" s="42">
        <v>0.0</v>
      </c>
      <c r="AG187" s="25"/>
      <c r="AH187" s="25"/>
      <c r="AI187" s="25"/>
      <c r="AJ187" s="25"/>
      <c r="AK187" s="25"/>
      <c r="AL187" s="25"/>
    </row>
    <row r="188">
      <c r="A188" s="26"/>
      <c r="B188" s="25"/>
      <c r="C188" s="25"/>
      <c r="D188" s="28"/>
      <c r="E188" s="29"/>
      <c r="F188" s="30"/>
      <c r="G188" s="33"/>
      <c r="H188" s="34"/>
      <c r="I188" s="35"/>
      <c r="J188" s="36"/>
      <c r="K188" s="28"/>
      <c r="L188" s="28"/>
      <c r="M188" s="34"/>
      <c r="N188" s="35"/>
      <c r="O188" s="36"/>
      <c r="P188" s="28"/>
      <c r="Q188" s="37"/>
      <c r="R188" s="38" t="s">
        <v>64</v>
      </c>
      <c r="S188" s="39" t="s">
        <v>64</v>
      </c>
      <c r="T188" s="40" t="s">
        <v>64</v>
      </c>
      <c r="U188" s="40" t="s">
        <v>64</v>
      </c>
      <c r="V188" s="40" t="s">
        <v>64</v>
      </c>
      <c r="W188" s="40" t="s">
        <v>64</v>
      </c>
      <c r="X188" s="39" t="s">
        <v>64</v>
      </c>
      <c r="Y188" s="41" t="s">
        <v>64</v>
      </c>
      <c r="Z188" s="41" t="s">
        <v>64</v>
      </c>
      <c r="AA188" s="41" t="s">
        <v>64</v>
      </c>
      <c r="AB188" s="42">
        <v>0.0</v>
      </c>
      <c r="AC188" s="42">
        <v>0.0</v>
      </c>
      <c r="AD188" s="42">
        <v>0.0</v>
      </c>
      <c r="AE188" s="42">
        <v>0.0</v>
      </c>
      <c r="AF188" s="42">
        <v>0.0</v>
      </c>
      <c r="AG188" s="25"/>
      <c r="AH188" s="25"/>
      <c r="AI188" s="25"/>
      <c r="AJ188" s="25"/>
      <c r="AK188" s="25"/>
      <c r="AL188" s="25"/>
    </row>
    <row r="189">
      <c r="A189" s="26"/>
      <c r="B189" s="25"/>
      <c r="C189" s="25"/>
      <c r="D189" s="28"/>
      <c r="E189" s="29"/>
      <c r="F189" s="30"/>
      <c r="G189" s="33"/>
      <c r="H189" s="34"/>
      <c r="I189" s="35"/>
      <c r="J189" s="36"/>
      <c r="K189" s="28"/>
      <c r="L189" s="28"/>
      <c r="M189" s="34"/>
      <c r="N189" s="35"/>
      <c r="O189" s="36"/>
      <c r="P189" s="28"/>
      <c r="Q189" s="37"/>
      <c r="R189" s="38" t="s">
        <v>64</v>
      </c>
      <c r="S189" s="39" t="s">
        <v>64</v>
      </c>
      <c r="T189" s="40" t="s">
        <v>64</v>
      </c>
      <c r="U189" s="40" t="s">
        <v>64</v>
      </c>
      <c r="V189" s="40" t="s">
        <v>64</v>
      </c>
      <c r="W189" s="40" t="s">
        <v>64</v>
      </c>
      <c r="X189" s="39" t="s">
        <v>64</v>
      </c>
      <c r="Y189" s="41" t="s">
        <v>64</v>
      </c>
      <c r="Z189" s="41" t="s">
        <v>64</v>
      </c>
      <c r="AA189" s="41" t="s">
        <v>64</v>
      </c>
      <c r="AB189" s="42">
        <v>0.0</v>
      </c>
      <c r="AC189" s="42">
        <v>0.0</v>
      </c>
      <c r="AD189" s="42">
        <v>0.0</v>
      </c>
      <c r="AE189" s="42">
        <v>0.0</v>
      </c>
      <c r="AF189" s="42">
        <v>0.0</v>
      </c>
      <c r="AG189" s="25"/>
      <c r="AH189" s="25"/>
      <c r="AI189" s="25"/>
      <c r="AJ189" s="25"/>
      <c r="AK189" s="25"/>
      <c r="AL189" s="25"/>
    </row>
    <row r="190">
      <c r="A190" s="26"/>
      <c r="B190" s="25"/>
      <c r="C190" s="25"/>
      <c r="D190" s="28"/>
      <c r="E190" s="29"/>
      <c r="F190" s="30"/>
      <c r="G190" s="33"/>
      <c r="H190" s="34"/>
      <c r="I190" s="35"/>
      <c r="J190" s="36"/>
      <c r="K190" s="28"/>
      <c r="L190" s="28"/>
      <c r="M190" s="34"/>
      <c r="N190" s="35"/>
      <c r="O190" s="36"/>
      <c r="P190" s="28"/>
      <c r="Q190" s="37"/>
      <c r="R190" s="38" t="s">
        <v>64</v>
      </c>
      <c r="S190" s="39" t="s">
        <v>64</v>
      </c>
      <c r="T190" s="40" t="s">
        <v>64</v>
      </c>
      <c r="U190" s="40" t="s">
        <v>64</v>
      </c>
      <c r="V190" s="40" t="s">
        <v>64</v>
      </c>
      <c r="W190" s="40" t="s">
        <v>64</v>
      </c>
      <c r="X190" s="39" t="s">
        <v>64</v>
      </c>
      <c r="Y190" s="41" t="s">
        <v>64</v>
      </c>
      <c r="Z190" s="41" t="s">
        <v>64</v>
      </c>
      <c r="AA190" s="41" t="s">
        <v>64</v>
      </c>
      <c r="AB190" s="42">
        <v>0.0</v>
      </c>
      <c r="AC190" s="42">
        <v>0.0</v>
      </c>
      <c r="AD190" s="42">
        <v>0.0</v>
      </c>
      <c r="AE190" s="42">
        <v>0.0</v>
      </c>
      <c r="AF190" s="42">
        <v>0.0</v>
      </c>
      <c r="AG190" s="25"/>
      <c r="AH190" s="25"/>
      <c r="AI190" s="25"/>
      <c r="AJ190" s="25"/>
      <c r="AK190" s="25"/>
      <c r="AL190" s="25"/>
    </row>
    <row r="191">
      <c r="A191" s="26"/>
      <c r="B191" s="25"/>
      <c r="C191" s="25"/>
      <c r="D191" s="28"/>
      <c r="E191" s="29"/>
      <c r="F191" s="30"/>
      <c r="G191" s="33"/>
      <c r="H191" s="34"/>
      <c r="I191" s="35"/>
      <c r="J191" s="36"/>
      <c r="K191" s="28"/>
      <c r="L191" s="28"/>
      <c r="M191" s="34"/>
      <c r="N191" s="35"/>
      <c r="O191" s="36"/>
      <c r="P191" s="28"/>
      <c r="Q191" s="37"/>
      <c r="R191" s="38" t="s">
        <v>64</v>
      </c>
      <c r="S191" s="39" t="s">
        <v>64</v>
      </c>
      <c r="T191" s="40" t="s">
        <v>64</v>
      </c>
      <c r="U191" s="40" t="s">
        <v>64</v>
      </c>
      <c r="V191" s="40" t="s">
        <v>64</v>
      </c>
      <c r="W191" s="40" t="s">
        <v>64</v>
      </c>
      <c r="X191" s="39" t="s">
        <v>64</v>
      </c>
      <c r="Y191" s="41" t="s">
        <v>64</v>
      </c>
      <c r="Z191" s="41" t="s">
        <v>64</v>
      </c>
      <c r="AA191" s="41" t="s">
        <v>64</v>
      </c>
      <c r="AB191" s="42">
        <v>0.0</v>
      </c>
      <c r="AC191" s="42">
        <v>0.0</v>
      </c>
      <c r="AD191" s="42">
        <v>0.0</v>
      </c>
      <c r="AE191" s="42">
        <v>0.0</v>
      </c>
      <c r="AF191" s="42">
        <v>0.0</v>
      </c>
      <c r="AG191" s="25"/>
      <c r="AH191" s="25"/>
      <c r="AI191" s="25"/>
      <c r="AJ191" s="25"/>
      <c r="AK191" s="25"/>
      <c r="AL191" s="25"/>
    </row>
    <row r="192">
      <c r="A192" s="26"/>
      <c r="B192" s="25"/>
      <c r="C192" s="25"/>
      <c r="D192" s="28"/>
      <c r="E192" s="29"/>
      <c r="F192" s="30"/>
      <c r="G192" s="33"/>
      <c r="H192" s="34"/>
      <c r="I192" s="35"/>
      <c r="J192" s="36"/>
      <c r="K192" s="28"/>
      <c r="L192" s="28"/>
      <c r="M192" s="34"/>
      <c r="N192" s="35"/>
      <c r="O192" s="36"/>
      <c r="P192" s="28"/>
      <c r="Q192" s="37"/>
      <c r="R192" s="38" t="s">
        <v>64</v>
      </c>
      <c r="S192" s="39" t="s">
        <v>64</v>
      </c>
      <c r="T192" s="40" t="s">
        <v>64</v>
      </c>
      <c r="U192" s="40" t="s">
        <v>64</v>
      </c>
      <c r="V192" s="40" t="s">
        <v>64</v>
      </c>
      <c r="W192" s="40" t="s">
        <v>64</v>
      </c>
      <c r="X192" s="39" t="s">
        <v>64</v>
      </c>
      <c r="Y192" s="41" t="s">
        <v>64</v>
      </c>
      <c r="Z192" s="41" t="s">
        <v>64</v>
      </c>
      <c r="AA192" s="41" t="s">
        <v>64</v>
      </c>
      <c r="AB192" s="42">
        <v>0.0</v>
      </c>
      <c r="AC192" s="42">
        <v>0.0</v>
      </c>
      <c r="AD192" s="42">
        <v>0.0</v>
      </c>
      <c r="AE192" s="42">
        <v>0.0</v>
      </c>
      <c r="AF192" s="42">
        <v>0.0</v>
      </c>
      <c r="AG192" s="25"/>
      <c r="AH192" s="25"/>
      <c r="AI192" s="25"/>
      <c r="AJ192" s="25"/>
      <c r="AK192" s="25"/>
      <c r="AL192" s="25"/>
    </row>
    <row r="193">
      <c r="A193" s="26"/>
      <c r="B193" s="25"/>
      <c r="C193" s="25"/>
      <c r="D193" s="28"/>
      <c r="E193" s="29"/>
      <c r="F193" s="30"/>
      <c r="G193" s="33"/>
      <c r="H193" s="34"/>
      <c r="I193" s="35"/>
      <c r="J193" s="36"/>
      <c r="K193" s="28"/>
      <c r="L193" s="28"/>
      <c r="M193" s="34"/>
      <c r="N193" s="35"/>
      <c r="O193" s="36"/>
      <c r="P193" s="28"/>
      <c r="Q193" s="37"/>
      <c r="R193" s="38" t="s">
        <v>64</v>
      </c>
      <c r="S193" s="39" t="s">
        <v>64</v>
      </c>
      <c r="T193" s="40" t="s">
        <v>64</v>
      </c>
      <c r="U193" s="40" t="s">
        <v>64</v>
      </c>
      <c r="V193" s="40" t="s">
        <v>64</v>
      </c>
      <c r="W193" s="40" t="s">
        <v>64</v>
      </c>
      <c r="X193" s="39" t="s">
        <v>64</v>
      </c>
      <c r="Y193" s="41" t="s">
        <v>64</v>
      </c>
      <c r="Z193" s="41" t="s">
        <v>64</v>
      </c>
      <c r="AA193" s="41" t="s">
        <v>64</v>
      </c>
      <c r="AB193" s="42">
        <v>0.0</v>
      </c>
      <c r="AC193" s="42">
        <v>0.0</v>
      </c>
      <c r="AD193" s="42">
        <v>0.0</v>
      </c>
      <c r="AE193" s="42">
        <v>0.0</v>
      </c>
      <c r="AF193" s="42">
        <v>0.0</v>
      </c>
      <c r="AG193" s="25"/>
      <c r="AH193" s="25"/>
      <c r="AI193" s="25"/>
      <c r="AJ193" s="25"/>
      <c r="AK193" s="25"/>
      <c r="AL193" s="25"/>
    </row>
    <row r="194">
      <c r="A194" s="26"/>
      <c r="B194" s="25"/>
      <c r="C194" s="25"/>
      <c r="D194" s="28"/>
      <c r="E194" s="29"/>
      <c r="F194" s="30"/>
      <c r="G194" s="33"/>
      <c r="H194" s="34"/>
      <c r="I194" s="35"/>
      <c r="J194" s="36"/>
      <c r="K194" s="28"/>
      <c r="L194" s="28"/>
      <c r="M194" s="34"/>
      <c r="N194" s="35"/>
      <c r="O194" s="36"/>
      <c r="P194" s="28"/>
      <c r="Q194" s="37"/>
      <c r="R194" s="38" t="s">
        <v>64</v>
      </c>
      <c r="S194" s="39" t="s">
        <v>64</v>
      </c>
      <c r="T194" s="40" t="s">
        <v>64</v>
      </c>
      <c r="U194" s="40" t="s">
        <v>64</v>
      </c>
      <c r="V194" s="40" t="s">
        <v>64</v>
      </c>
      <c r="W194" s="40" t="s">
        <v>64</v>
      </c>
      <c r="X194" s="39" t="s">
        <v>64</v>
      </c>
      <c r="Y194" s="41" t="s">
        <v>64</v>
      </c>
      <c r="Z194" s="41" t="s">
        <v>64</v>
      </c>
      <c r="AA194" s="41" t="s">
        <v>64</v>
      </c>
      <c r="AB194" s="42">
        <v>0.0</v>
      </c>
      <c r="AC194" s="42">
        <v>0.0</v>
      </c>
      <c r="AD194" s="42">
        <v>0.0</v>
      </c>
      <c r="AE194" s="42">
        <v>0.0</v>
      </c>
      <c r="AF194" s="42">
        <v>0.0</v>
      </c>
      <c r="AG194" s="25"/>
      <c r="AH194" s="25"/>
      <c r="AI194" s="25"/>
      <c r="AJ194" s="25"/>
      <c r="AK194" s="25"/>
      <c r="AL194" s="25"/>
    </row>
    <row r="195">
      <c r="A195" s="26"/>
      <c r="B195" s="25"/>
      <c r="C195" s="25"/>
      <c r="D195" s="28"/>
      <c r="E195" s="29"/>
      <c r="F195" s="30"/>
      <c r="G195" s="33"/>
      <c r="H195" s="34"/>
      <c r="I195" s="35"/>
      <c r="J195" s="36"/>
      <c r="K195" s="28"/>
      <c r="L195" s="28"/>
      <c r="M195" s="34"/>
      <c r="N195" s="35"/>
      <c r="O195" s="36"/>
      <c r="P195" s="28"/>
      <c r="Q195" s="37"/>
      <c r="R195" s="38" t="s">
        <v>64</v>
      </c>
      <c r="S195" s="39" t="s">
        <v>64</v>
      </c>
      <c r="T195" s="40" t="s">
        <v>64</v>
      </c>
      <c r="U195" s="40" t="s">
        <v>64</v>
      </c>
      <c r="V195" s="40" t="s">
        <v>64</v>
      </c>
      <c r="W195" s="40" t="s">
        <v>64</v>
      </c>
      <c r="X195" s="39" t="s">
        <v>64</v>
      </c>
      <c r="Y195" s="41" t="s">
        <v>64</v>
      </c>
      <c r="Z195" s="41" t="s">
        <v>64</v>
      </c>
      <c r="AA195" s="41" t="s">
        <v>64</v>
      </c>
      <c r="AB195" s="42">
        <v>0.0</v>
      </c>
      <c r="AC195" s="42">
        <v>0.0</v>
      </c>
      <c r="AD195" s="42">
        <v>0.0</v>
      </c>
      <c r="AE195" s="42">
        <v>0.0</v>
      </c>
      <c r="AF195" s="42">
        <v>0.0</v>
      </c>
      <c r="AG195" s="25"/>
      <c r="AH195" s="25"/>
      <c r="AI195" s="25"/>
      <c r="AJ195" s="25"/>
      <c r="AK195" s="25"/>
      <c r="AL195" s="25"/>
    </row>
    <row r="196">
      <c r="A196" s="26"/>
      <c r="B196" s="25"/>
      <c r="C196" s="25"/>
      <c r="D196" s="28"/>
      <c r="E196" s="29"/>
      <c r="F196" s="30"/>
      <c r="G196" s="33"/>
      <c r="H196" s="34"/>
      <c r="I196" s="35"/>
      <c r="J196" s="36"/>
      <c r="K196" s="28"/>
      <c r="L196" s="28"/>
      <c r="M196" s="34"/>
      <c r="N196" s="35"/>
      <c r="O196" s="36"/>
      <c r="P196" s="28"/>
      <c r="Q196" s="37"/>
      <c r="R196" s="38" t="s">
        <v>64</v>
      </c>
      <c r="S196" s="39" t="s">
        <v>64</v>
      </c>
      <c r="T196" s="40" t="s">
        <v>64</v>
      </c>
      <c r="U196" s="40" t="s">
        <v>64</v>
      </c>
      <c r="V196" s="40" t="s">
        <v>64</v>
      </c>
      <c r="W196" s="40" t="s">
        <v>64</v>
      </c>
      <c r="X196" s="39" t="s">
        <v>64</v>
      </c>
      <c r="Y196" s="41" t="s">
        <v>64</v>
      </c>
      <c r="Z196" s="41" t="s">
        <v>64</v>
      </c>
      <c r="AA196" s="41" t="s">
        <v>64</v>
      </c>
      <c r="AB196" s="42">
        <v>0.0</v>
      </c>
      <c r="AC196" s="42">
        <v>0.0</v>
      </c>
      <c r="AD196" s="42">
        <v>0.0</v>
      </c>
      <c r="AE196" s="42">
        <v>0.0</v>
      </c>
      <c r="AF196" s="42">
        <v>0.0</v>
      </c>
      <c r="AG196" s="25"/>
      <c r="AH196" s="25"/>
      <c r="AI196" s="25"/>
      <c r="AJ196" s="25"/>
      <c r="AK196" s="25"/>
      <c r="AL196" s="25"/>
    </row>
    <row r="197">
      <c r="A197" s="26"/>
      <c r="B197" s="25"/>
      <c r="C197" s="25"/>
      <c r="D197" s="28"/>
      <c r="E197" s="29"/>
      <c r="F197" s="30"/>
      <c r="G197" s="33"/>
      <c r="H197" s="34"/>
      <c r="I197" s="35"/>
      <c r="J197" s="36"/>
      <c r="K197" s="28"/>
      <c r="L197" s="28"/>
      <c r="M197" s="34"/>
      <c r="N197" s="35"/>
      <c r="O197" s="36"/>
      <c r="P197" s="28"/>
      <c r="Q197" s="37"/>
      <c r="R197" s="38" t="s">
        <v>64</v>
      </c>
      <c r="S197" s="39" t="s">
        <v>64</v>
      </c>
      <c r="T197" s="40" t="s">
        <v>64</v>
      </c>
      <c r="U197" s="40" t="s">
        <v>64</v>
      </c>
      <c r="V197" s="40" t="s">
        <v>64</v>
      </c>
      <c r="W197" s="40" t="s">
        <v>64</v>
      </c>
      <c r="X197" s="39" t="s">
        <v>64</v>
      </c>
      <c r="Y197" s="41" t="s">
        <v>64</v>
      </c>
      <c r="Z197" s="41" t="s">
        <v>64</v>
      </c>
      <c r="AA197" s="41" t="s">
        <v>64</v>
      </c>
      <c r="AB197" s="42">
        <v>0.0</v>
      </c>
      <c r="AC197" s="42">
        <v>0.0</v>
      </c>
      <c r="AD197" s="42">
        <v>0.0</v>
      </c>
      <c r="AE197" s="42">
        <v>0.0</v>
      </c>
      <c r="AF197" s="42">
        <v>0.0</v>
      </c>
      <c r="AG197" s="25"/>
      <c r="AH197" s="25"/>
      <c r="AI197" s="25"/>
      <c r="AJ197" s="25"/>
      <c r="AK197" s="25"/>
      <c r="AL197" s="25"/>
    </row>
    <row r="198">
      <c r="A198" s="26"/>
      <c r="B198" s="25"/>
      <c r="C198" s="25"/>
      <c r="D198" s="28"/>
      <c r="E198" s="29"/>
      <c r="F198" s="30"/>
      <c r="G198" s="33"/>
      <c r="H198" s="34"/>
      <c r="I198" s="35"/>
      <c r="J198" s="36"/>
      <c r="K198" s="28"/>
      <c r="L198" s="28"/>
      <c r="M198" s="34"/>
      <c r="N198" s="35"/>
      <c r="O198" s="36"/>
      <c r="P198" s="28"/>
      <c r="Q198" s="37"/>
      <c r="R198" s="38" t="s">
        <v>64</v>
      </c>
      <c r="S198" s="39" t="s">
        <v>64</v>
      </c>
      <c r="T198" s="40" t="s">
        <v>64</v>
      </c>
      <c r="U198" s="40" t="s">
        <v>64</v>
      </c>
      <c r="V198" s="40" t="s">
        <v>64</v>
      </c>
      <c r="W198" s="40" t="s">
        <v>64</v>
      </c>
      <c r="X198" s="39" t="s">
        <v>64</v>
      </c>
      <c r="Y198" s="41" t="s">
        <v>64</v>
      </c>
      <c r="Z198" s="41" t="s">
        <v>64</v>
      </c>
      <c r="AA198" s="41" t="s">
        <v>64</v>
      </c>
      <c r="AB198" s="42">
        <v>0.0</v>
      </c>
      <c r="AC198" s="42">
        <v>0.0</v>
      </c>
      <c r="AD198" s="42">
        <v>0.0</v>
      </c>
      <c r="AE198" s="42">
        <v>0.0</v>
      </c>
      <c r="AF198" s="42">
        <v>0.0</v>
      </c>
      <c r="AG198" s="25"/>
      <c r="AH198" s="25"/>
      <c r="AI198" s="25"/>
      <c r="AJ198" s="25"/>
      <c r="AK198" s="25"/>
      <c r="AL198" s="25"/>
    </row>
    <row r="199">
      <c r="A199" s="26"/>
      <c r="B199" s="25"/>
      <c r="C199" s="25"/>
      <c r="D199" s="28"/>
      <c r="E199" s="29"/>
      <c r="F199" s="30"/>
      <c r="G199" s="33"/>
      <c r="H199" s="34"/>
      <c r="I199" s="35"/>
      <c r="J199" s="36"/>
      <c r="K199" s="28"/>
      <c r="L199" s="28"/>
      <c r="M199" s="34"/>
      <c r="N199" s="35"/>
      <c r="O199" s="36"/>
      <c r="P199" s="28"/>
      <c r="Q199" s="37"/>
      <c r="R199" s="38" t="s">
        <v>64</v>
      </c>
      <c r="S199" s="39" t="s">
        <v>64</v>
      </c>
      <c r="T199" s="40" t="s">
        <v>64</v>
      </c>
      <c r="U199" s="40" t="s">
        <v>64</v>
      </c>
      <c r="V199" s="40" t="s">
        <v>64</v>
      </c>
      <c r="W199" s="40" t="s">
        <v>64</v>
      </c>
      <c r="X199" s="39" t="s">
        <v>64</v>
      </c>
      <c r="Y199" s="41" t="s">
        <v>64</v>
      </c>
      <c r="Z199" s="41" t="s">
        <v>64</v>
      </c>
      <c r="AA199" s="41" t="s">
        <v>64</v>
      </c>
      <c r="AB199" s="42">
        <v>0.0</v>
      </c>
      <c r="AC199" s="42">
        <v>0.0</v>
      </c>
      <c r="AD199" s="42">
        <v>0.0</v>
      </c>
      <c r="AE199" s="42">
        <v>0.0</v>
      </c>
      <c r="AF199" s="42">
        <v>0.0</v>
      </c>
      <c r="AG199" s="25"/>
      <c r="AH199" s="25"/>
      <c r="AI199" s="25"/>
      <c r="AJ199" s="25"/>
      <c r="AK199" s="25"/>
      <c r="AL199" s="25"/>
    </row>
    <row r="200">
      <c r="A200" s="26"/>
      <c r="B200" s="25"/>
      <c r="C200" s="25"/>
      <c r="D200" s="28"/>
      <c r="E200" s="29"/>
      <c r="F200" s="30"/>
      <c r="G200" s="33"/>
      <c r="H200" s="34"/>
      <c r="I200" s="35"/>
      <c r="J200" s="36"/>
      <c r="K200" s="28"/>
      <c r="L200" s="28"/>
      <c r="M200" s="34"/>
      <c r="N200" s="35"/>
      <c r="O200" s="36"/>
      <c r="P200" s="28"/>
      <c r="Q200" s="37"/>
      <c r="R200" s="38" t="s">
        <v>64</v>
      </c>
      <c r="S200" s="39" t="s">
        <v>64</v>
      </c>
      <c r="T200" s="40" t="s">
        <v>64</v>
      </c>
      <c r="U200" s="40" t="s">
        <v>64</v>
      </c>
      <c r="V200" s="40" t="s">
        <v>64</v>
      </c>
      <c r="W200" s="40" t="s">
        <v>64</v>
      </c>
      <c r="X200" s="39" t="s">
        <v>64</v>
      </c>
      <c r="Y200" s="41" t="s">
        <v>64</v>
      </c>
      <c r="Z200" s="41" t="s">
        <v>64</v>
      </c>
      <c r="AA200" s="41" t="s">
        <v>64</v>
      </c>
      <c r="AB200" s="42">
        <v>0.0</v>
      </c>
      <c r="AC200" s="42">
        <v>0.0</v>
      </c>
      <c r="AD200" s="42">
        <v>0.0</v>
      </c>
      <c r="AE200" s="42">
        <v>0.0</v>
      </c>
      <c r="AF200" s="42">
        <v>0.0</v>
      </c>
      <c r="AG200" s="25"/>
      <c r="AH200" s="25"/>
      <c r="AI200" s="25"/>
      <c r="AJ200" s="25"/>
      <c r="AK200" s="25"/>
      <c r="AL200" s="25"/>
    </row>
    <row r="201">
      <c r="A201" s="26"/>
      <c r="B201" s="25"/>
      <c r="C201" s="25"/>
      <c r="D201" s="28"/>
      <c r="E201" s="29"/>
      <c r="F201" s="30"/>
      <c r="G201" s="32"/>
      <c r="H201" s="34"/>
      <c r="I201" s="35"/>
      <c r="J201" s="36"/>
      <c r="K201" s="28"/>
      <c r="L201" s="28"/>
      <c r="M201" s="34"/>
      <c r="N201" s="35"/>
      <c r="O201" s="36"/>
      <c r="P201" s="28"/>
      <c r="Q201" s="37"/>
      <c r="R201" s="38" t="s">
        <v>64</v>
      </c>
      <c r="S201" s="39" t="s">
        <v>64</v>
      </c>
      <c r="T201" s="40" t="s">
        <v>64</v>
      </c>
      <c r="U201" s="40" t="s">
        <v>64</v>
      </c>
      <c r="V201" s="40" t="s">
        <v>64</v>
      </c>
      <c r="W201" s="40" t="s">
        <v>64</v>
      </c>
      <c r="X201" s="39" t="s">
        <v>64</v>
      </c>
      <c r="Y201" s="41" t="s">
        <v>64</v>
      </c>
      <c r="Z201" s="41" t="s">
        <v>64</v>
      </c>
      <c r="AA201" s="41" t="s">
        <v>64</v>
      </c>
      <c r="AB201" s="42">
        <v>0.0</v>
      </c>
      <c r="AC201" s="42">
        <v>0.0</v>
      </c>
      <c r="AD201" s="42">
        <v>0.0</v>
      </c>
      <c r="AE201" s="42">
        <v>0.0</v>
      </c>
      <c r="AF201" s="42">
        <v>0.0</v>
      </c>
      <c r="AG201" s="25"/>
      <c r="AH201" s="25"/>
      <c r="AI201" s="25"/>
      <c r="AJ201" s="25"/>
      <c r="AK201" s="25"/>
      <c r="AL201" s="25"/>
    </row>
    <row r="202">
      <c r="A202" s="26"/>
      <c r="B202" s="25"/>
      <c r="C202" s="25"/>
      <c r="D202" s="28"/>
      <c r="E202" s="29"/>
      <c r="F202" s="30"/>
      <c r="G202" s="33"/>
      <c r="H202" s="34"/>
      <c r="I202" s="35"/>
      <c r="J202" s="36"/>
      <c r="K202" s="28"/>
      <c r="L202" s="28"/>
      <c r="M202" s="34"/>
      <c r="N202" s="35"/>
      <c r="O202" s="36"/>
      <c r="P202" s="28"/>
      <c r="Q202" s="37"/>
      <c r="R202" s="38" t="s">
        <v>64</v>
      </c>
      <c r="S202" s="39" t="s">
        <v>64</v>
      </c>
      <c r="T202" s="40" t="s">
        <v>64</v>
      </c>
      <c r="U202" s="40" t="s">
        <v>64</v>
      </c>
      <c r="V202" s="40" t="s">
        <v>64</v>
      </c>
      <c r="W202" s="40" t="s">
        <v>64</v>
      </c>
      <c r="X202" s="39" t="s">
        <v>64</v>
      </c>
      <c r="Y202" s="41" t="s">
        <v>64</v>
      </c>
      <c r="Z202" s="41" t="s">
        <v>64</v>
      </c>
      <c r="AA202" s="41" t="s">
        <v>64</v>
      </c>
      <c r="AB202" s="42">
        <v>0.0</v>
      </c>
      <c r="AC202" s="42">
        <v>0.0</v>
      </c>
      <c r="AD202" s="42">
        <v>0.0</v>
      </c>
      <c r="AE202" s="42">
        <v>0.0</v>
      </c>
      <c r="AF202" s="42">
        <v>0.0</v>
      </c>
      <c r="AG202" s="25"/>
      <c r="AH202" s="25"/>
      <c r="AI202" s="25"/>
      <c r="AJ202" s="25"/>
      <c r="AK202" s="25"/>
      <c r="AL202" s="25"/>
    </row>
    <row r="203">
      <c r="A203" s="26"/>
      <c r="B203" s="25"/>
      <c r="C203" s="25"/>
      <c r="D203" s="28"/>
      <c r="E203" s="29"/>
      <c r="F203" s="30"/>
      <c r="G203" s="32"/>
      <c r="H203" s="34"/>
      <c r="I203" s="35"/>
      <c r="J203" s="36"/>
      <c r="K203" s="28"/>
      <c r="L203" s="28"/>
      <c r="M203" s="34"/>
      <c r="N203" s="35"/>
      <c r="O203" s="36"/>
      <c r="P203" s="28"/>
      <c r="Q203" s="37"/>
      <c r="R203" s="38" t="s">
        <v>64</v>
      </c>
      <c r="S203" s="39" t="s">
        <v>64</v>
      </c>
      <c r="T203" s="40" t="s">
        <v>64</v>
      </c>
      <c r="U203" s="40" t="s">
        <v>64</v>
      </c>
      <c r="V203" s="40" t="s">
        <v>64</v>
      </c>
      <c r="W203" s="40" t="s">
        <v>64</v>
      </c>
      <c r="X203" s="39" t="s">
        <v>64</v>
      </c>
      <c r="Y203" s="41" t="s">
        <v>64</v>
      </c>
      <c r="Z203" s="41" t="s">
        <v>64</v>
      </c>
      <c r="AA203" s="41" t="s">
        <v>64</v>
      </c>
      <c r="AB203" s="42">
        <v>0.0</v>
      </c>
      <c r="AC203" s="42">
        <v>0.0</v>
      </c>
      <c r="AD203" s="42">
        <v>0.0</v>
      </c>
      <c r="AE203" s="42">
        <v>0.0</v>
      </c>
      <c r="AF203" s="42">
        <v>0.0</v>
      </c>
      <c r="AG203" s="25"/>
      <c r="AH203" s="25"/>
      <c r="AI203" s="25"/>
      <c r="AJ203" s="25"/>
      <c r="AK203" s="25"/>
      <c r="AL203" s="25"/>
    </row>
    <row r="204">
      <c r="A204" s="26"/>
      <c r="B204" s="25"/>
      <c r="C204" s="25"/>
      <c r="D204" s="28"/>
      <c r="E204" s="29"/>
      <c r="F204" s="30"/>
      <c r="G204" s="33"/>
      <c r="H204" s="34"/>
      <c r="I204" s="35"/>
      <c r="J204" s="36"/>
      <c r="K204" s="28"/>
      <c r="L204" s="28"/>
      <c r="M204" s="34"/>
      <c r="N204" s="35"/>
      <c r="O204" s="36"/>
      <c r="P204" s="28"/>
      <c r="Q204" s="37"/>
      <c r="R204" s="38" t="s">
        <v>64</v>
      </c>
      <c r="S204" s="39" t="s">
        <v>64</v>
      </c>
      <c r="T204" s="40" t="s">
        <v>64</v>
      </c>
      <c r="U204" s="40" t="s">
        <v>64</v>
      </c>
      <c r="V204" s="40" t="s">
        <v>64</v>
      </c>
      <c r="W204" s="40" t="s">
        <v>64</v>
      </c>
      <c r="X204" s="39" t="s">
        <v>64</v>
      </c>
      <c r="Y204" s="41" t="s">
        <v>64</v>
      </c>
      <c r="Z204" s="41" t="s">
        <v>64</v>
      </c>
      <c r="AA204" s="41" t="s">
        <v>64</v>
      </c>
      <c r="AB204" s="42">
        <v>0.0</v>
      </c>
      <c r="AC204" s="42">
        <v>0.0</v>
      </c>
      <c r="AD204" s="42">
        <v>0.0</v>
      </c>
      <c r="AE204" s="42">
        <v>0.0</v>
      </c>
      <c r="AF204" s="42">
        <v>0.0</v>
      </c>
      <c r="AG204" s="25"/>
      <c r="AH204" s="25"/>
      <c r="AI204" s="25"/>
      <c r="AJ204" s="25"/>
      <c r="AK204" s="25"/>
      <c r="AL204" s="25"/>
    </row>
    <row r="205">
      <c r="A205" s="26"/>
      <c r="B205" s="25"/>
      <c r="C205" s="25"/>
      <c r="D205" s="28"/>
      <c r="E205" s="29"/>
      <c r="F205" s="30"/>
      <c r="G205" s="33"/>
      <c r="H205" s="34"/>
      <c r="I205" s="35"/>
      <c r="J205" s="36"/>
      <c r="K205" s="28"/>
      <c r="L205" s="28"/>
      <c r="M205" s="34"/>
      <c r="N205" s="35"/>
      <c r="O205" s="36"/>
      <c r="P205" s="28"/>
      <c r="Q205" s="37"/>
      <c r="R205" s="38" t="s">
        <v>64</v>
      </c>
      <c r="S205" s="39" t="s">
        <v>64</v>
      </c>
      <c r="T205" s="40" t="s">
        <v>64</v>
      </c>
      <c r="U205" s="40" t="s">
        <v>64</v>
      </c>
      <c r="V205" s="40" t="s">
        <v>64</v>
      </c>
      <c r="W205" s="40" t="s">
        <v>64</v>
      </c>
      <c r="X205" s="39" t="s">
        <v>64</v>
      </c>
      <c r="Y205" s="41" t="s">
        <v>64</v>
      </c>
      <c r="Z205" s="41" t="s">
        <v>64</v>
      </c>
      <c r="AA205" s="41" t="s">
        <v>64</v>
      </c>
      <c r="AB205" s="42">
        <v>0.0</v>
      </c>
      <c r="AC205" s="42">
        <v>0.0</v>
      </c>
      <c r="AD205" s="42">
        <v>0.0</v>
      </c>
      <c r="AE205" s="42">
        <v>0.0</v>
      </c>
      <c r="AF205" s="42">
        <v>0.0</v>
      </c>
      <c r="AG205" s="25"/>
      <c r="AH205" s="25"/>
      <c r="AI205" s="25"/>
      <c r="AJ205" s="25"/>
      <c r="AK205" s="25"/>
      <c r="AL205" s="25"/>
    </row>
    <row r="206">
      <c r="A206" s="26"/>
      <c r="B206" s="25"/>
      <c r="C206" s="25"/>
      <c r="D206" s="28"/>
      <c r="E206" s="29"/>
      <c r="F206" s="30"/>
      <c r="G206" s="33"/>
      <c r="H206" s="34"/>
      <c r="I206" s="35"/>
      <c r="J206" s="36"/>
      <c r="K206" s="28"/>
      <c r="L206" s="28"/>
      <c r="M206" s="34"/>
      <c r="N206" s="35"/>
      <c r="O206" s="36"/>
      <c r="P206" s="28"/>
      <c r="Q206" s="37"/>
      <c r="R206" s="38" t="s">
        <v>64</v>
      </c>
      <c r="S206" s="39" t="s">
        <v>64</v>
      </c>
      <c r="T206" s="40" t="s">
        <v>64</v>
      </c>
      <c r="U206" s="40" t="s">
        <v>64</v>
      </c>
      <c r="V206" s="40" t="s">
        <v>64</v>
      </c>
      <c r="W206" s="40" t="s">
        <v>64</v>
      </c>
      <c r="X206" s="39" t="s">
        <v>64</v>
      </c>
      <c r="Y206" s="41" t="s">
        <v>64</v>
      </c>
      <c r="Z206" s="41" t="s">
        <v>64</v>
      </c>
      <c r="AA206" s="41" t="s">
        <v>64</v>
      </c>
      <c r="AB206" s="42">
        <v>0.0</v>
      </c>
      <c r="AC206" s="42">
        <v>0.0</v>
      </c>
      <c r="AD206" s="42">
        <v>0.0</v>
      </c>
      <c r="AE206" s="42">
        <v>0.0</v>
      </c>
      <c r="AF206" s="42">
        <v>0.0</v>
      </c>
      <c r="AG206" s="25"/>
      <c r="AH206" s="25"/>
      <c r="AI206" s="25"/>
      <c r="AJ206" s="25"/>
      <c r="AK206" s="25"/>
      <c r="AL206" s="25"/>
    </row>
    <row r="207">
      <c r="A207" s="26"/>
      <c r="B207" s="25"/>
      <c r="C207" s="25"/>
      <c r="D207" s="28"/>
      <c r="E207" s="29"/>
      <c r="F207" s="30"/>
      <c r="G207" s="33"/>
      <c r="H207" s="34"/>
      <c r="I207" s="35"/>
      <c r="J207" s="36"/>
      <c r="K207" s="28"/>
      <c r="L207" s="28"/>
      <c r="M207" s="34"/>
      <c r="N207" s="35"/>
      <c r="O207" s="36"/>
      <c r="P207" s="28"/>
      <c r="Q207" s="37"/>
      <c r="R207" s="38" t="s">
        <v>64</v>
      </c>
      <c r="S207" s="39" t="s">
        <v>64</v>
      </c>
      <c r="T207" s="40" t="s">
        <v>64</v>
      </c>
      <c r="U207" s="40" t="s">
        <v>64</v>
      </c>
      <c r="V207" s="40" t="s">
        <v>64</v>
      </c>
      <c r="W207" s="40" t="s">
        <v>64</v>
      </c>
      <c r="X207" s="39" t="s">
        <v>64</v>
      </c>
      <c r="Y207" s="41" t="s">
        <v>64</v>
      </c>
      <c r="Z207" s="41" t="s">
        <v>64</v>
      </c>
      <c r="AA207" s="41" t="s">
        <v>64</v>
      </c>
      <c r="AB207" s="42">
        <v>0.0</v>
      </c>
      <c r="AC207" s="42">
        <v>0.0</v>
      </c>
      <c r="AD207" s="42">
        <v>0.0</v>
      </c>
      <c r="AE207" s="42">
        <v>0.0</v>
      </c>
      <c r="AF207" s="42">
        <v>0.0</v>
      </c>
      <c r="AG207" s="25"/>
      <c r="AH207" s="25"/>
      <c r="AI207" s="25"/>
      <c r="AJ207" s="25"/>
      <c r="AK207" s="25"/>
      <c r="AL207" s="25"/>
    </row>
    <row r="208">
      <c r="A208" s="26"/>
      <c r="B208" s="25"/>
      <c r="C208" s="25"/>
      <c r="D208" s="28"/>
      <c r="E208" s="29"/>
      <c r="F208" s="30"/>
      <c r="G208" s="33"/>
      <c r="H208" s="34"/>
      <c r="I208" s="35"/>
      <c r="J208" s="36"/>
      <c r="K208" s="28"/>
      <c r="L208" s="28"/>
      <c r="M208" s="34"/>
      <c r="N208" s="35"/>
      <c r="O208" s="36"/>
      <c r="P208" s="28"/>
      <c r="Q208" s="37"/>
      <c r="R208" s="38" t="s">
        <v>64</v>
      </c>
      <c r="S208" s="39" t="s">
        <v>64</v>
      </c>
      <c r="T208" s="40" t="s">
        <v>64</v>
      </c>
      <c r="U208" s="40" t="s">
        <v>64</v>
      </c>
      <c r="V208" s="40" t="s">
        <v>64</v>
      </c>
      <c r="W208" s="40" t="s">
        <v>64</v>
      </c>
      <c r="X208" s="39" t="s">
        <v>64</v>
      </c>
      <c r="Y208" s="41" t="s">
        <v>64</v>
      </c>
      <c r="Z208" s="41" t="s">
        <v>64</v>
      </c>
      <c r="AA208" s="41" t="s">
        <v>64</v>
      </c>
      <c r="AB208" s="42">
        <v>0.0</v>
      </c>
      <c r="AC208" s="42">
        <v>0.0</v>
      </c>
      <c r="AD208" s="42">
        <v>0.0</v>
      </c>
      <c r="AE208" s="42">
        <v>0.0</v>
      </c>
      <c r="AF208" s="42">
        <v>0.0</v>
      </c>
      <c r="AG208" s="25"/>
      <c r="AH208" s="25"/>
      <c r="AI208" s="25"/>
      <c r="AJ208" s="25"/>
      <c r="AK208" s="25"/>
      <c r="AL208" s="25"/>
    </row>
    <row r="209">
      <c r="A209" s="26"/>
      <c r="B209" s="25"/>
      <c r="C209" s="25"/>
      <c r="D209" s="28"/>
      <c r="E209" s="29"/>
      <c r="F209" s="30"/>
      <c r="G209" s="33"/>
      <c r="H209" s="34"/>
      <c r="I209" s="35"/>
      <c r="J209" s="36"/>
      <c r="K209" s="28"/>
      <c r="L209" s="28"/>
      <c r="M209" s="34"/>
      <c r="N209" s="35"/>
      <c r="O209" s="36"/>
      <c r="P209" s="28"/>
      <c r="Q209" s="37"/>
      <c r="R209" s="38" t="s">
        <v>64</v>
      </c>
      <c r="S209" s="39" t="s">
        <v>64</v>
      </c>
      <c r="T209" s="40" t="s">
        <v>64</v>
      </c>
      <c r="U209" s="40" t="s">
        <v>64</v>
      </c>
      <c r="V209" s="40" t="s">
        <v>64</v>
      </c>
      <c r="W209" s="40" t="s">
        <v>64</v>
      </c>
      <c r="X209" s="39" t="s">
        <v>64</v>
      </c>
      <c r="Y209" s="41" t="s">
        <v>64</v>
      </c>
      <c r="Z209" s="41" t="s">
        <v>64</v>
      </c>
      <c r="AA209" s="41" t="s">
        <v>64</v>
      </c>
      <c r="AB209" s="42">
        <v>0.0</v>
      </c>
      <c r="AC209" s="42">
        <v>0.0</v>
      </c>
      <c r="AD209" s="42">
        <v>0.0</v>
      </c>
      <c r="AE209" s="42">
        <v>0.0</v>
      </c>
      <c r="AF209" s="42">
        <v>0.0</v>
      </c>
      <c r="AG209" s="25"/>
      <c r="AH209" s="25"/>
      <c r="AI209" s="25"/>
      <c r="AJ209" s="25"/>
      <c r="AK209" s="25"/>
      <c r="AL209" s="25"/>
    </row>
    <row r="210">
      <c r="A210" s="26"/>
      <c r="B210" s="25"/>
      <c r="C210" s="25"/>
      <c r="D210" s="28"/>
      <c r="E210" s="29"/>
      <c r="F210" s="30"/>
      <c r="G210" s="33"/>
      <c r="H210" s="34"/>
      <c r="I210" s="35"/>
      <c r="J210" s="36"/>
      <c r="K210" s="28"/>
      <c r="L210" s="28"/>
      <c r="M210" s="34"/>
      <c r="N210" s="35"/>
      <c r="O210" s="36"/>
      <c r="P210" s="28"/>
      <c r="Q210" s="37"/>
      <c r="R210" s="38" t="s">
        <v>64</v>
      </c>
      <c r="S210" s="39" t="s">
        <v>64</v>
      </c>
      <c r="T210" s="40" t="s">
        <v>64</v>
      </c>
      <c r="U210" s="40" t="s">
        <v>64</v>
      </c>
      <c r="V210" s="40" t="s">
        <v>64</v>
      </c>
      <c r="W210" s="40" t="s">
        <v>64</v>
      </c>
      <c r="X210" s="39" t="s">
        <v>64</v>
      </c>
      <c r="Y210" s="41" t="s">
        <v>64</v>
      </c>
      <c r="Z210" s="41" t="s">
        <v>64</v>
      </c>
      <c r="AA210" s="41" t="s">
        <v>64</v>
      </c>
      <c r="AB210" s="42">
        <v>0.0</v>
      </c>
      <c r="AC210" s="42">
        <v>0.0</v>
      </c>
      <c r="AD210" s="42">
        <v>0.0</v>
      </c>
      <c r="AE210" s="42">
        <v>0.0</v>
      </c>
      <c r="AF210" s="42">
        <v>0.0</v>
      </c>
      <c r="AG210" s="25"/>
      <c r="AH210" s="25"/>
      <c r="AI210" s="25"/>
      <c r="AJ210" s="25"/>
      <c r="AK210" s="25"/>
      <c r="AL210" s="25"/>
    </row>
    <row r="211">
      <c r="A211" s="26"/>
      <c r="B211" s="25"/>
      <c r="C211" s="25"/>
      <c r="D211" s="28"/>
      <c r="E211" s="29"/>
      <c r="F211" s="30"/>
      <c r="G211" s="33"/>
      <c r="H211" s="34"/>
      <c r="I211" s="35"/>
      <c r="J211" s="36"/>
      <c r="K211" s="28"/>
      <c r="L211" s="28"/>
      <c r="M211" s="34"/>
      <c r="N211" s="35"/>
      <c r="O211" s="36"/>
      <c r="P211" s="28"/>
      <c r="Q211" s="37"/>
      <c r="R211" s="38" t="s">
        <v>64</v>
      </c>
      <c r="S211" s="39" t="s">
        <v>64</v>
      </c>
      <c r="T211" s="40" t="s">
        <v>64</v>
      </c>
      <c r="U211" s="40" t="s">
        <v>64</v>
      </c>
      <c r="V211" s="40" t="s">
        <v>64</v>
      </c>
      <c r="W211" s="40" t="s">
        <v>64</v>
      </c>
      <c r="X211" s="39" t="s">
        <v>64</v>
      </c>
      <c r="Y211" s="41" t="s">
        <v>64</v>
      </c>
      <c r="Z211" s="41" t="s">
        <v>64</v>
      </c>
      <c r="AA211" s="41" t="s">
        <v>64</v>
      </c>
      <c r="AB211" s="42">
        <v>0.0</v>
      </c>
      <c r="AC211" s="42">
        <v>0.0</v>
      </c>
      <c r="AD211" s="42">
        <v>0.0</v>
      </c>
      <c r="AE211" s="42">
        <v>0.0</v>
      </c>
      <c r="AF211" s="42">
        <v>0.0</v>
      </c>
      <c r="AG211" s="25"/>
      <c r="AH211" s="25"/>
      <c r="AI211" s="25"/>
      <c r="AJ211" s="25"/>
      <c r="AK211" s="25"/>
      <c r="AL211" s="25"/>
    </row>
    <row r="212">
      <c r="A212" s="26"/>
      <c r="B212" s="25"/>
      <c r="C212" s="25"/>
      <c r="D212" s="28"/>
      <c r="E212" s="29"/>
      <c r="F212" s="30"/>
      <c r="G212" s="33"/>
      <c r="H212" s="34"/>
      <c r="I212" s="35"/>
      <c r="J212" s="36"/>
      <c r="K212" s="28"/>
      <c r="L212" s="28"/>
      <c r="M212" s="34"/>
      <c r="N212" s="35"/>
      <c r="O212" s="36"/>
      <c r="P212" s="28"/>
      <c r="Q212" s="37"/>
      <c r="R212" s="38" t="s">
        <v>64</v>
      </c>
      <c r="S212" s="39" t="s">
        <v>64</v>
      </c>
      <c r="T212" s="40" t="s">
        <v>64</v>
      </c>
      <c r="U212" s="40" t="s">
        <v>64</v>
      </c>
      <c r="V212" s="40" t="s">
        <v>64</v>
      </c>
      <c r="W212" s="40" t="s">
        <v>64</v>
      </c>
      <c r="X212" s="39" t="s">
        <v>64</v>
      </c>
      <c r="Y212" s="41" t="s">
        <v>64</v>
      </c>
      <c r="Z212" s="41" t="s">
        <v>64</v>
      </c>
      <c r="AA212" s="41" t="s">
        <v>64</v>
      </c>
      <c r="AB212" s="42">
        <v>0.0</v>
      </c>
      <c r="AC212" s="42">
        <v>0.0</v>
      </c>
      <c r="AD212" s="42">
        <v>0.0</v>
      </c>
      <c r="AE212" s="42">
        <v>0.0</v>
      </c>
      <c r="AF212" s="42">
        <v>0.0</v>
      </c>
      <c r="AG212" s="25"/>
      <c r="AH212" s="25"/>
      <c r="AI212" s="25"/>
      <c r="AJ212" s="25"/>
      <c r="AK212" s="25"/>
      <c r="AL212" s="25"/>
    </row>
    <row r="213">
      <c r="A213" s="26"/>
      <c r="B213" s="25"/>
      <c r="C213" s="25"/>
      <c r="D213" s="28"/>
      <c r="E213" s="29"/>
      <c r="F213" s="30"/>
      <c r="G213" s="33"/>
      <c r="H213" s="34"/>
      <c r="I213" s="35"/>
      <c r="J213" s="36"/>
      <c r="K213" s="28"/>
      <c r="L213" s="28"/>
      <c r="M213" s="34"/>
      <c r="N213" s="35"/>
      <c r="O213" s="36"/>
      <c r="P213" s="28"/>
      <c r="Q213" s="37"/>
      <c r="R213" s="38" t="s">
        <v>64</v>
      </c>
      <c r="S213" s="39" t="s">
        <v>64</v>
      </c>
      <c r="T213" s="40" t="s">
        <v>64</v>
      </c>
      <c r="U213" s="40" t="s">
        <v>64</v>
      </c>
      <c r="V213" s="40" t="s">
        <v>64</v>
      </c>
      <c r="W213" s="40" t="s">
        <v>64</v>
      </c>
      <c r="X213" s="39" t="s">
        <v>64</v>
      </c>
      <c r="Y213" s="41" t="s">
        <v>64</v>
      </c>
      <c r="Z213" s="41" t="s">
        <v>64</v>
      </c>
      <c r="AA213" s="41" t="s">
        <v>64</v>
      </c>
      <c r="AB213" s="42">
        <v>0.0</v>
      </c>
      <c r="AC213" s="42">
        <v>0.0</v>
      </c>
      <c r="AD213" s="42">
        <v>0.0</v>
      </c>
      <c r="AE213" s="42">
        <v>0.0</v>
      </c>
      <c r="AF213" s="42">
        <v>0.0</v>
      </c>
      <c r="AG213" s="25"/>
      <c r="AH213" s="25"/>
      <c r="AI213" s="25"/>
      <c r="AJ213" s="25"/>
      <c r="AK213" s="25"/>
      <c r="AL213" s="25"/>
    </row>
    <row r="214">
      <c r="A214" s="26"/>
      <c r="B214" s="25"/>
      <c r="C214" s="25"/>
      <c r="D214" s="28"/>
      <c r="E214" s="29"/>
      <c r="F214" s="30"/>
      <c r="G214" s="33"/>
      <c r="H214" s="34"/>
      <c r="I214" s="35"/>
      <c r="J214" s="36"/>
      <c r="K214" s="28"/>
      <c r="L214" s="28"/>
      <c r="M214" s="34"/>
      <c r="N214" s="35"/>
      <c r="O214" s="36"/>
      <c r="P214" s="28"/>
      <c r="Q214" s="37"/>
      <c r="R214" s="38" t="s">
        <v>64</v>
      </c>
      <c r="S214" s="39" t="s">
        <v>64</v>
      </c>
      <c r="T214" s="40" t="s">
        <v>64</v>
      </c>
      <c r="U214" s="40" t="s">
        <v>64</v>
      </c>
      <c r="V214" s="40" t="s">
        <v>64</v>
      </c>
      <c r="W214" s="40" t="s">
        <v>64</v>
      </c>
      <c r="X214" s="39" t="s">
        <v>64</v>
      </c>
      <c r="Y214" s="41" t="s">
        <v>64</v>
      </c>
      <c r="Z214" s="41" t="s">
        <v>64</v>
      </c>
      <c r="AA214" s="41" t="s">
        <v>64</v>
      </c>
      <c r="AB214" s="42">
        <v>0.0</v>
      </c>
      <c r="AC214" s="42">
        <v>0.0</v>
      </c>
      <c r="AD214" s="42">
        <v>0.0</v>
      </c>
      <c r="AE214" s="42">
        <v>0.0</v>
      </c>
      <c r="AF214" s="42">
        <v>0.0</v>
      </c>
      <c r="AG214" s="25"/>
      <c r="AH214" s="25"/>
      <c r="AI214" s="25"/>
      <c r="AJ214" s="25"/>
      <c r="AK214" s="25"/>
      <c r="AL214" s="25"/>
    </row>
    <row r="215">
      <c r="A215" s="26"/>
      <c r="B215" s="25"/>
      <c r="C215" s="25"/>
      <c r="D215" s="28"/>
      <c r="E215" s="29"/>
      <c r="F215" s="30"/>
      <c r="G215" s="33"/>
      <c r="H215" s="34"/>
      <c r="I215" s="35"/>
      <c r="J215" s="36"/>
      <c r="K215" s="28"/>
      <c r="L215" s="28"/>
      <c r="M215" s="34"/>
      <c r="N215" s="35"/>
      <c r="O215" s="36"/>
      <c r="P215" s="28"/>
      <c r="Q215" s="37"/>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0.0</v>
      </c>
      <c r="AF215" s="42">
        <v>0.0</v>
      </c>
      <c r="AG215" s="25"/>
      <c r="AH215" s="25"/>
      <c r="AI215" s="25"/>
      <c r="AJ215" s="25"/>
      <c r="AK215" s="25"/>
      <c r="AL215" s="25"/>
    </row>
    <row r="216">
      <c r="A216" s="26"/>
      <c r="B216" s="25"/>
      <c r="C216" s="25"/>
      <c r="D216" s="28"/>
      <c r="E216" s="29"/>
      <c r="F216" s="30"/>
      <c r="G216" s="33"/>
      <c r="H216" s="34"/>
      <c r="I216" s="35"/>
      <c r="J216" s="36"/>
      <c r="K216" s="28"/>
      <c r="L216" s="28"/>
      <c r="M216" s="34"/>
      <c r="N216" s="35"/>
      <c r="O216" s="36"/>
      <c r="P216" s="28"/>
      <c r="Q216" s="37"/>
      <c r="R216" s="38" t="s">
        <v>64</v>
      </c>
      <c r="S216" s="39" t="s">
        <v>64</v>
      </c>
      <c r="T216" s="40" t="s">
        <v>64</v>
      </c>
      <c r="U216" s="40" t="s">
        <v>64</v>
      </c>
      <c r="V216" s="40" t="s">
        <v>64</v>
      </c>
      <c r="W216" s="40" t="s">
        <v>64</v>
      </c>
      <c r="X216" s="39" t="s">
        <v>64</v>
      </c>
      <c r="Y216" s="41" t="s">
        <v>64</v>
      </c>
      <c r="Z216" s="41" t="s">
        <v>64</v>
      </c>
      <c r="AA216" s="41" t="s">
        <v>64</v>
      </c>
      <c r="AB216" s="42">
        <v>0.0</v>
      </c>
      <c r="AC216" s="42">
        <v>0.0</v>
      </c>
      <c r="AD216" s="42">
        <v>0.0</v>
      </c>
      <c r="AE216" s="42">
        <v>0.0</v>
      </c>
      <c r="AF216" s="42">
        <v>0.0</v>
      </c>
      <c r="AG216" s="25"/>
      <c r="AH216" s="25"/>
      <c r="AI216" s="25"/>
      <c r="AJ216" s="25"/>
      <c r="AK216" s="25"/>
      <c r="AL216" s="25"/>
    </row>
    <row r="217">
      <c r="A217" s="26"/>
      <c r="B217" s="25"/>
      <c r="C217" s="25"/>
      <c r="D217" s="28"/>
      <c r="E217" s="29"/>
      <c r="F217" s="30"/>
      <c r="G217" s="33"/>
      <c r="H217" s="34"/>
      <c r="I217" s="35"/>
      <c r="J217" s="36"/>
      <c r="K217" s="28"/>
      <c r="L217" s="28"/>
      <c r="M217" s="34"/>
      <c r="N217" s="35"/>
      <c r="O217" s="36"/>
      <c r="P217" s="28"/>
      <c r="Q217" s="37"/>
      <c r="R217" s="38" t="s">
        <v>64</v>
      </c>
      <c r="S217" s="39" t="s">
        <v>64</v>
      </c>
      <c r="T217" s="40" t="s">
        <v>64</v>
      </c>
      <c r="U217" s="40" t="s">
        <v>64</v>
      </c>
      <c r="V217" s="40" t="s">
        <v>64</v>
      </c>
      <c r="W217" s="40" t="s">
        <v>64</v>
      </c>
      <c r="X217" s="39" t="s">
        <v>64</v>
      </c>
      <c r="Y217" s="41" t="s">
        <v>64</v>
      </c>
      <c r="Z217" s="41" t="s">
        <v>64</v>
      </c>
      <c r="AA217" s="41" t="s">
        <v>64</v>
      </c>
      <c r="AB217" s="42">
        <v>0.0</v>
      </c>
      <c r="AC217" s="42">
        <v>0.0</v>
      </c>
      <c r="AD217" s="42">
        <v>0.0</v>
      </c>
      <c r="AE217" s="42">
        <v>0.0</v>
      </c>
      <c r="AF217" s="42">
        <v>0.0</v>
      </c>
      <c r="AG217" s="25"/>
      <c r="AH217" s="25"/>
      <c r="AI217" s="25"/>
      <c r="AJ217" s="25"/>
      <c r="AK217" s="25"/>
      <c r="AL217" s="25"/>
    </row>
    <row r="218">
      <c r="A218" s="26"/>
      <c r="B218" s="25"/>
      <c r="C218" s="25"/>
      <c r="D218" s="28"/>
      <c r="E218" s="29"/>
      <c r="F218" s="30"/>
      <c r="G218" s="32"/>
      <c r="H218" s="34"/>
      <c r="I218" s="35"/>
      <c r="J218" s="36"/>
      <c r="K218" s="28"/>
      <c r="L218" s="28"/>
      <c r="M218" s="34"/>
      <c r="N218" s="35"/>
      <c r="O218" s="36"/>
      <c r="P218" s="28"/>
      <c r="Q218" s="37"/>
      <c r="R218" s="38" t="s">
        <v>64</v>
      </c>
      <c r="S218" s="39" t="s">
        <v>64</v>
      </c>
      <c r="T218" s="40" t="s">
        <v>64</v>
      </c>
      <c r="U218" s="40" t="s">
        <v>64</v>
      </c>
      <c r="V218" s="40" t="s">
        <v>64</v>
      </c>
      <c r="W218" s="40" t="s">
        <v>64</v>
      </c>
      <c r="X218" s="39" t="s">
        <v>64</v>
      </c>
      <c r="Y218" s="41" t="s">
        <v>64</v>
      </c>
      <c r="Z218" s="41" t="s">
        <v>64</v>
      </c>
      <c r="AA218" s="41" t="s">
        <v>64</v>
      </c>
      <c r="AB218" s="42">
        <v>0.0</v>
      </c>
      <c r="AC218" s="42">
        <v>0.0</v>
      </c>
      <c r="AD218" s="42">
        <v>0.0</v>
      </c>
      <c r="AE218" s="42">
        <v>0.0</v>
      </c>
      <c r="AF218" s="42">
        <v>0.0</v>
      </c>
      <c r="AG218" s="25"/>
      <c r="AH218" s="25"/>
      <c r="AI218" s="25"/>
      <c r="AJ218" s="25"/>
      <c r="AK218" s="25"/>
      <c r="AL218" s="25"/>
    </row>
    <row r="219">
      <c r="A219" s="26"/>
      <c r="B219" s="25"/>
      <c r="C219" s="25"/>
      <c r="D219" s="28"/>
      <c r="E219" s="29"/>
      <c r="F219" s="30"/>
      <c r="G219" s="33"/>
      <c r="H219" s="34"/>
      <c r="I219" s="35"/>
      <c r="J219" s="36"/>
      <c r="K219" s="28"/>
      <c r="L219" s="28"/>
      <c r="M219" s="34"/>
      <c r="N219" s="35"/>
      <c r="O219" s="36"/>
      <c r="P219" s="28"/>
      <c r="Q219" s="37"/>
      <c r="R219" s="38" t="s">
        <v>64</v>
      </c>
      <c r="S219" s="39" t="s">
        <v>64</v>
      </c>
      <c r="T219" s="40" t="s">
        <v>64</v>
      </c>
      <c r="U219" s="40" t="s">
        <v>64</v>
      </c>
      <c r="V219" s="40" t="s">
        <v>64</v>
      </c>
      <c r="W219" s="40" t="s">
        <v>64</v>
      </c>
      <c r="X219" s="39" t="s">
        <v>64</v>
      </c>
      <c r="Y219" s="41" t="s">
        <v>64</v>
      </c>
      <c r="Z219" s="41" t="s">
        <v>64</v>
      </c>
      <c r="AA219" s="41" t="s">
        <v>64</v>
      </c>
      <c r="AB219" s="42">
        <v>0.0</v>
      </c>
      <c r="AC219" s="42">
        <v>0.0</v>
      </c>
      <c r="AD219" s="42">
        <v>0.0</v>
      </c>
      <c r="AE219" s="42">
        <v>0.0</v>
      </c>
      <c r="AF219" s="42">
        <v>0.0</v>
      </c>
      <c r="AG219" s="25"/>
      <c r="AH219" s="25"/>
      <c r="AI219" s="25"/>
      <c r="AJ219" s="25"/>
      <c r="AK219" s="25"/>
      <c r="AL219" s="25"/>
    </row>
    <row r="220">
      <c r="A220" s="26"/>
      <c r="B220" s="25"/>
      <c r="C220" s="25"/>
      <c r="D220" s="28"/>
      <c r="E220" s="29"/>
      <c r="F220" s="30"/>
      <c r="G220" s="33"/>
      <c r="H220" s="34"/>
      <c r="I220" s="35"/>
      <c r="J220" s="36"/>
      <c r="K220" s="28"/>
      <c r="L220" s="28"/>
      <c r="M220" s="34"/>
      <c r="N220" s="35"/>
      <c r="O220" s="36"/>
      <c r="P220" s="28"/>
      <c r="Q220" s="37"/>
      <c r="R220" s="38" t="s">
        <v>64</v>
      </c>
      <c r="S220" s="39" t="s">
        <v>64</v>
      </c>
      <c r="T220" s="40" t="s">
        <v>64</v>
      </c>
      <c r="U220" s="40" t="s">
        <v>64</v>
      </c>
      <c r="V220" s="40" t="s">
        <v>64</v>
      </c>
      <c r="W220" s="40" t="s">
        <v>64</v>
      </c>
      <c r="X220" s="39" t="s">
        <v>64</v>
      </c>
      <c r="Y220" s="41" t="s">
        <v>64</v>
      </c>
      <c r="Z220" s="41" t="s">
        <v>64</v>
      </c>
      <c r="AA220" s="41" t="s">
        <v>64</v>
      </c>
      <c r="AB220" s="42">
        <v>0.0</v>
      </c>
      <c r="AC220" s="42">
        <v>0.0</v>
      </c>
      <c r="AD220" s="42">
        <v>0.0</v>
      </c>
      <c r="AE220" s="42">
        <v>0.0</v>
      </c>
      <c r="AF220" s="42">
        <v>0.0</v>
      </c>
      <c r="AG220" s="25"/>
      <c r="AH220" s="25"/>
      <c r="AI220" s="25"/>
      <c r="AJ220" s="25"/>
      <c r="AK220" s="25"/>
      <c r="AL220" s="25"/>
    </row>
    <row r="221">
      <c r="A221" s="26"/>
      <c r="B221" s="25"/>
      <c r="C221" s="25"/>
      <c r="D221" s="28"/>
      <c r="E221" s="29"/>
      <c r="F221" s="30"/>
      <c r="G221" s="33"/>
      <c r="H221" s="34"/>
      <c r="I221" s="35"/>
      <c r="J221" s="36"/>
      <c r="K221" s="28"/>
      <c r="L221" s="28"/>
      <c r="M221" s="34"/>
      <c r="N221" s="35"/>
      <c r="O221" s="36"/>
      <c r="P221" s="28"/>
      <c r="Q221" s="37"/>
      <c r="R221" s="38" t="s">
        <v>64</v>
      </c>
      <c r="S221" s="39" t="s">
        <v>64</v>
      </c>
      <c r="T221" s="40" t="s">
        <v>64</v>
      </c>
      <c r="U221" s="40" t="s">
        <v>64</v>
      </c>
      <c r="V221" s="40" t="s">
        <v>64</v>
      </c>
      <c r="W221" s="40" t="s">
        <v>64</v>
      </c>
      <c r="X221" s="39" t="s">
        <v>64</v>
      </c>
      <c r="Y221" s="41" t="s">
        <v>64</v>
      </c>
      <c r="Z221" s="41" t="s">
        <v>64</v>
      </c>
      <c r="AA221" s="41" t="s">
        <v>64</v>
      </c>
      <c r="AB221" s="42">
        <v>0.0</v>
      </c>
      <c r="AC221" s="42">
        <v>0.0</v>
      </c>
      <c r="AD221" s="42">
        <v>0.0</v>
      </c>
      <c r="AE221" s="42">
        <v>0.0</v>
      </c>
      <c r="AF221" s="42">
        <v>0.0</v>
      </c>
      <c r="AG221" s="25"/>
      <c r="AH221" s="25"/>
      <c r="AI221" s="25"/>
      <c r="AJ221" s="25"/>
      <c r="AK221" s="25"/>
      <c r="AL221" s="25"/>
    </row>
    <row r="222">
      <c r="A222" s="26"/>
      <c r="B222" s="25"/>
      <c r="C222" s="25"/>
      <c r="D222" s="28"/>
      <c r="E222" s="29"/>
      <c r="F222" s="30"/>
      <c r="G222" s="33"/>
      <c r="H222" s="34"/>
      <c r="I222" s="35"/>
      <c r="J222" s="36"/>
      <c r="K222" s="28"/>
      <c r="L222" s="28"/>
      <c r="M222" s="34"/>
      <c r="N222" s="35"/>
      <c r="O222" s="36"/>
      <c r="P222" s="28"/>
      <c r="Q222" s="37"/>
      <c r="R222" s="38" t="s">
        <v>64</v>
      </c>
      <c r="S222" s="39" t="s">
        <v>64</v>
      </c>
      <c r="T222" s="40" t="s">
        <v>64</v>
      </c>
      <c r="U222" s="40" t="s">
        <v>64</v>
      </c>
      <c r="V222" s="40" t="s">
        <v>64</v>
      </c>
      <c r="W222" s="40" t="s">
        <v>64</v>
      </c>
      <c r="X222" s="39" t="s">
        <v>64</v>
      </c>
      <c r="Y222" s="41" t="s">
        <v>64</v>
      </c>
      <c r="Z222" s="41" t="s">
        <v>64</v>
      </c>
      <c r="AA222" s="41" t="s">
        <v>64</v>
      </c>
      <c r="AB222" s="42">
        <v>0.0</v>
      </c>
      <c r="AC222" s="42">
        <v>0.0</v>
      </c>
      <c r="AD222" s="42">
        <v>0.0</v>
      </c>
      <c r="AE222" s="42">
        <v>0.0</v>
      </c>
      <c r="AF222" s="42">
        <v>0.0</v>
      </c>
      <c r="AG222" s="25"/>
      <c r="AH222" s="25"/>
      <c r="AI222" s="25"/>
      <c r="AJ222" s="25"/>
      <c r="AK222" s="25"/>
      <c r="AL222" s="25"/>
    </row>
    <row r="223">
      <c r="A223" s="26"/>
      <c r="B223" s="25"/>
      <c r="C223" s="25"/>
      <c r="D223" s="28"/>
      <c r="E223" s="29"/>
      <c r="F223" s="30"/>
      <c r="G223" s="32"/>
      <c r="H223" s="34"/>
      <c r="I223" s="35"/>
      <c r="J223" s="36"/>
      <c r="K223" s="28"/>
      <c r="L223" s="28"/>
      <c r="M223" s="34"/>
      <c r="N223" s="35"/>
      <c r="O223" s="36"/>
      <c r="P223" s="28"/>
      <c r="Q223" s="37"/>
      <c r="R223" s="38" t="s">
        <v>64</v>
      </c>
      <c r="S223" s="39" t="s">
        <v>64</v>
      </c>
      <c r="T223" s="40" t="s">
        <v>64</v>
      </c>
      <c r="U223" s="40" t="s">
        <v>64</v>
      </c>
      <c r="V223" s="40" t="s">
        <v>64</v>
      </c>
      <c r="W223" s="40" t="s">
        <v>64</v>
      </c>
      <c r="X223" s="39" t="s">
        <v>64</v>
      </c>
      <c r="Y223" s="41" t="s">
        <v>64</v>
      </c>
      <c r="Z223" s="41" t="s">
        <v>64</v>
      </c>
      <c r="AA223" s="41" t="s">
        <v>64</v>
      </c>
      <c r="AB223" s="42">
        <v>0.0</v>
      </c>
      <c r="AC223" s="42">
        <v>0.0</v>
      </c>
      <c r="AD223" s="42">
        <v>0.0</v>
      </c>
      <c r="AE223" s="42">
        <v>0.0</v>
      </c>
      <c r="AF223" s="42">
        <v>0.0</v>
      </c>
      <c r="AG223" s="25"/>
      <c r="AH223" s="25"/>
      <c r="AI223" s="25"/>
      <c r="AJ223" s="25"/>
      <c r="AK223" s="25"/>
      <c r="AL223" s="25"/>
    </row>
    <row r="224">
      <c r="A224" s="26"/>
      <c r="B224" s="25"/>
      <c r="C224" s="25"/>
      <c r="D224" s="28"/>
      <c r="E224" s="29"/>
      <c r="F224" s="30"/>
      <c r="G224" s="33"/>
      <c r="H224" s="34"/>
      <c r="I224" s="35"/>
      <c r="J224" s="36"/>
      <c r="K224" s="28"/>
      <c r="L224" s="28"/>
      <c r="M224" s="34"/>
      <c r="N224" s="35"/>
      <c r="O224" s="36"/>
      <c r="P224" s="28"/>
      <c r="Q224" s="37"/>
      <c r="R224" s="38" t="s">
        <v>64</v>
      </c>
      <c r="S224" s="39" t="s">
        <v>64</v>
      </c>
      <c r="T224" s="40" t="s">
        <v>64</v>
      </c>
      <c r="U224" s="40" t="s">
        <v>64</v>
      </c>
      <c r="V224" s="40" t="s">
        <v>64</v>
      </c>
      <c r="W224" s="40" t="s">
        <v>64</v>
      </c>
      <c r="X224" s="39" t="s">
        <v>64</v>
      </c>
      <c r="Y224" s="41" t="s">
        <v>64</v>
      </c>
      <c r="Z224" s="41" t="s">
        <v>64</v>
      </c>
      <c r="AA224" s="41" t="s">
        <v>64</v>
      </c>
      <c r="AB224" s="42">
        <v>0.0</v>
      </c>
      <c r="AC224" s="42">
        <v>0.0</v>
      </c>
      <c r="AD224" s="42">
        <v>0.0</v>
      </c>
      <c r="AE224" s="42">
        <v>0.0</v>
      </c>
      <c r="AF224" s="42">
        <v>0.0</v>
      </c>
      <c r="AG224" s="25"/>
      <c r="AH224" s="25"/>
      <c r="AI224" s="25"/>
      <c r="AJ224" s="25"/>
      <c r="AK224" s="25"/>
      <c r="AL224" s="25"/>
    </row>
    <row r="225">
      <c r="A225" s="26"/>
      <c r="B225" s="25"/>
      <c r="C225" s="25"/>
      <c r="D225" s="28"/>
      <c r="E225" s="29"/>
      <c r="F225" s="30"/>
      <c r="G225" s="33"/>
      <c r="H225" s="34"/>
      <c r="I225" s="35"/>
      <c r="J225" s="36"/>
      <c r="K225" s="28"/>
      <c r="L225" s="28"/>
      <c r="M225" s="34"/>
      <c r="N225" s="35"/>
      <c r="O225" s="36"/>
      <c r="P225" s="28"/>
      <c r="Q225" s="37"/>
      <c r="R225" s="38" t="s">
        <v>64</v>
      </c>
      <c r="S225" s="39" t="s">
        <v>64</v>
      </c>
      <c r="T225" s="40" t="s">
        <v>64</v>
      </c>
      <c r="U225" s="40" t="s">
        <v>64</v>
      </c>
      <c r="V225" s="40" t="s">
        <v>64</v>
      </c>
      <c r="W225" s="40" t="s">
        <v>64</v>
      </c>
      <c r="X225" s="39" t="s">
        <v>64</v>
      </c>
      <c r="Y225" s="41" t="s">
        <v>64</v>
      </c>
      <c r="Z225" s="41" t="s">
        <v>64</v>
      </c>
      <c r="AA225" s="41" t="s">
        <v>64</v>
      </c>
      <c r="AB225" s="42">
        <v>0.0</v>
      </c>
      <c r="AC225" s="42">
        <v>0.0</v>
      </c>
      <c r="AD225" s="42">
        <v>0.0</v>
      </c>
      <c r="AE225" s="42">
        <v>0.0</v>
      </c>
      <c r="AF225" s="42">
        <v>0.0</v>
      </c>
      <c r="AG225" s="25"/>
      <c r="AH225" s="25"/>
      <c r="AI225" s="25"/>
      <c r="AJ225" s="25"/>
      <c r="AK225" s="25"/>
      <c r="AL225" s="25"/>
    </row>
    <row r="226">
      <c r="A226" s="26"/>
      <c r="B226" s="25"/>
      <c r="C226" s="25"/>
      <c r="D226" s="28"/>
      <c r="E226" s="29"/>
      <c r="F226" s="30"/>
      <c r="G226" s="33"/>
      <c r="H226" s="34"/>
      <c r="I226" s="35"/>
      <c r="J226" s="36"/>
      <c r="K226" s="28"/>
      <c r="L226" s="28"/>
      <c r="M226" s="34"/>
      <c r="N226" s="35"/>
      <c r="O226" s="36"/>
      <c r="P226" s="28"/>
      <c r="Q226" s="37"/>
      <c r="R226" s="38" t="s">
        <v>64</v>
      </c>
      <c r="S226" s="39" t="s">
        <v>64</v>
      </c>
      <c r="T226" s="40" t="s">
        <v>64</v>
      </c>
      <c r="U226" s="40" t="s">
        <v>64</v>
      </c>
      <c r="V226" s="40" t="s">
        <v>64</v>
      </c>
      <c r="W226" s="40" t="s">
        <v>64</v>
      </c>
      <c r="X226" s="39" t="s">
        <v>64</v>
      </c>
      <c r="Y226" s="41" t="s">
        <v>64</v>
      </c>
      <c r="Z226" s="41" t="s">
        <v>64</v>
      </c>
      <c r="AA226" s="41" t="s">
        <v>64</v>
      </c>
      <c r="AB226" s="42">
        <v>0.0</v>
      </c>
      <c r="AC226" s="42">
        <v>0.0</v>
      </c>
      <c r="AD226" s="42">
        <v>0.0</v>
      </c>
      <c r="AE226" s="42">
        <v>0.0</v>
      </c>
      <c r="AF226" s="42">
        <v>0.0</v>
      </c>
      <c r="AG226" s="25"/>
      <c r="AH226" s="25"/>
      <c r="AI226" s="25"/>
      <c r="AJ226" s="25"/>
      <c r="AK226" s="25"/>
      <c r="AL226" s="25"/>
    </row>
    <row r="227">
      <c r="A227" s="26"/>
      <c r="B227" s="25"/>
      <c r="C227" s="25"/>
      <c r="D227" s="28"/>
      <c r="E227" s="29"/>
      <c r="F227" s="30"/>
      <c r="G227" s="33"/>
      <c r="H227" s="34"/>
      <c r="I227" s="35"/>
      <c r="J227" s="36"/>
      <c r="K227" s="28"/>
      <c r="L227" s="28"/>
      <c r="M227" s="34"/>
      <c r="N227" s="35"/>
      <c r="O227" s="36"/>
      <c r="P227" s="28"/>
      <c r="Q227" s="37"/>
      <c r="R227" s="38" t="s">
        <v>64</v>
      </c>
      <c r="S227" s="39" t="s">
        <v>64</v>
      </c>
      <c r="T227" s="40" t="s">
        <v>64</v>
      </c>
      <c r="U227" s="40" t="s">
        <v>64</v>
      </c>
      <c r="V227" s="40" t="s">
        <v>64</v>
      </c>
      <c r="W227" s="40" t="s">
        <v>64</v>
      </c>
      <c r="X227" s="39" t="s">
        <v>64</v>
      </c>
      <c r="Y227" s="41" t="s">
        <v>64</v>
      </c>
      <c r="Z227" s="41" t="s">
        <v>64</v>
      </c>
      <c r="AA227" s="41" t="s">
        <v>64</v>
      </c>
      <c r="AB227" s="42">
        <v>0.0</v>
      </c>
      <c r="AC227" s="42">
        <v>0.0</v>
      </c>
      <c r="AD227" s="42">
        <v>0.0</v>
      </c>
      <c r="AE227" s="42">
        <v>0.0</v>
      </c>
      <c r="AF227" s="42">
        <v>0.0</v>
      </c>
      <c r="AG227" s="25"/>
      <c r="AH227" s="25"/>
      <c r="AI227" s="25"/>
      <c r="AJ227" s="25"/>
      <c r="AK227" s="25"/>
      <c r="AL227" s="25"/>
    </row>
    <row r="228">
      <c r="A228" s="26"/>
      <c r="B228" s="25"/>
      <c r="C228" s="25"/>
      <c r="D228" s="28"/>
      <c r="E228" s="29"/>
      <c r="F228" s="30"/>
      <c r="G228" s="33"/>
      <c r="H228" s="34"/>
      <c r="I228" s="35"/>
      <c r="J228" s="36"/>
      <c r="K228" s="28"/>
      <c r="L228" s="28"/>
      <c r="M228" s="34"/>
      <c r="N228" s="35"/>
      <c r="O228" s="36"/>
      <c r="P228" s="28"/>
      <c r="Q228" s="37"/>
      <c r="R228" s="38" t="s">
        <v>64</v>
      </c>
      <c r="S228" s="39" t="s">
        <v>64</v>
      </c>
      <c r="T228" s="40" t="s">
        <v>64</v>
      </c>
      <c r="U228" s="40" t="s">
        <v>64</v>
      </c>
      <c r="V228" s="40" t="s">
        <v>64</v>
      </c>
      <c r="W228" s="40" t="s">
        <v>64</v>
      </c>
      <c r="X228" s="39" t="s">
        <v>64</v>
      </c>
      <c r="Y228" s="41" t="s">
        <v>64</v>
      </c>
      <c r="Z228" s="41" t="s">
        <v>64</v>
      </c>
      <c r="AA228" s="41" t="s">
        <v>64</v>
      </c>
      <c r="AB228" s="42">
        <v>0.0</v>
      </c>
      <c r="AC228" s="42">
        <v>0.0</v>
      </c>
      <c r="AD228" s="42">
        <v>0.0</v>
      </c>
      <c r="AE228" s="42">
        <v>0.0</v>
      </c>
      <c r="AF228" s="42">
        <v>0.0</v>
      </c>
      <c r="AG228" s="25"/>
      <c r="AH228" s="25"/>
      <c r="AI228" s="25"/>
      <c r="AJ228" s="25"/>
      <c r="AK228" s="25"/>
      <c r="AL228" s="25"/>
    </row>
    <row r="229">
      <c r="A229" s="26"/>
      <c r="B229" s="25"/>
      <c r="C229" s="25"/>
      <c r="D229" s="28"/>
      <c r="E229" s="29"/>
      <c r="F229" s="30"/>
      <c r="G229" s="33"/>
      <c r="H229" s="34"/>
      <c r="I229" s="35"/>
      <c r="J229" s="36"/>
      <c r="K229" s="28"/>
      <c r="L229" s="28"/>
      <c r="M229" s="34"/>
      <c r="N229" s="35"/>
      <c r="O229" s="36"/>
      <c r="P229" s="28"/>
      <c r="Q229" s="37"/>
      <c r="R229" s="38" t="s">
        <v>64</v>
      </c>
      <c r="S229" s="39" t="s">
        <v>64</v>
      </c>
      <c r="T229" s="40" t="s">
        <v>64</v>
      </c>
      <c r="U229" s="40" t="s">
        <v>64</v>
      </c>
      <c r="V229" s="40" t="s">
        <v>64</v>
      </c>
      <c r="W229" s="40" t="s">
        <v>64</v>
      </c>
      <c r="X229" s="39" t="s">
        <v>64</v>
      </c>
      <c r="Y229" s="41" t="s">
        <v>64</v>
      </c>
      <c r="Z229" s="41" t="s">
        <v>64</v>
      </c>
      <c r="AA229" s="41" t="s">
        <v>64</v>
      </c>
      <c r="AB229" s="42">
        <v>0.0</v>
      </c>
      <c r="AC229" s="42">
        <v>0.0</v>
      </c>
      <c r="AD229" s="42">
        <v>0.0</v>
      </c>
      <c r="AE229" s="42">
        <v>0.0</v>
      </c>
      <c r="AF229" s="42">
        <v>0.0</v>
      </c>
      <c r="AG229" s="25"/>
      <c r="AH229" s="25"/>
      <c r="AI229" s="25"/>
      <c r="AJ229" s="25"/>
      <c r="AK229" s="25"/>
      <c r="AL229" s="25"/>
    </row>
    <row r="230">
      <c r="A230" s="26"/>
      <c r="B230" s="25"/>
      <c r="C230" s="25"/>
      <c r="D230" s="28"/>
      <c r="E230" s="29"/>
      <c r="F230" s="30"/>
      <c r="G230" s="33"/>
      <c r="H230" s="34"/>
      <c r="I230" s="35"/>
      <c r="J230" s="36"/>
      <c r="K230" s="28"/>
      <c r="L230" s="28"/>
      <c r="M230" s="34"/>
      <c r="N230" s="35"/>
      <c r="O230" s="36"/>
      <c r="P230" s="28"/>
      <c r="Q230" s="37"/>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0.0</v>
      </c>
      <c r="AF230" s="42">
        <v>0.0</v>
      </c>
      <c r="AG230" s="25"/>
      <c r="AH230" s="25"/>
      <c r="AI230" s="25"/>
      <c r="AJ230" s="25"/>
      <c r="AK230" s="25"/>
      <c r="AL230" s="25"/>
    </row>
    <row r="231">
      <c r="A231" s="26"/>
      <c r="B231" s="25"/>
      <c r="C231" s="25"/>
      <c r="D231" s="28"/>
      <c r="E231" s="29"/>
      <c r="F231" s="30"/>
      <c r="G231" s="33"/>
      <c r="H231" s="34"/>
      <c r="I231" s="35"/>
      <c r="J231" s="36"/>
      <c r="K231" s="28"/>
      <c r="L231" s="28"/>
      <c r="M231" s="34"/>
      <c r="N231" s="35"/>
      <c r="O231" s="36"/>
      <c r="P231" s="28"/>
      <c r="Q231" s="37"/>
      <c r="R231" s="38" t="s">
        <v>64</v>
      </c>
      <c r="S231" s="39" t="s">
        <v>64</v>
      </c>
      <c r="T231" s="40" t="s">
        <v>64</v>
      </c>
      <c r="U231" s="40" t="s">
        <v>64</v>
      </c>
      <c r="V231" s="40" t="s">
        <v>64</v>
      </c>
      <c r="W231" s="40" t="s">
        <v>64</v>
      </c>
      <c r="X231" s="39" t="s">
        <v>64</v>
      </c>
      <c r="Y231" s="41" t="s">
        <v>64</v>
      </c>
      <c r="Z231" s="41" t="s">
        <v>64</v>
      </c>
      <c r="AA231" s="41" t="s">
        <v>64</v>
      </c>
      <c r="AB231" s="42">
        <v>0.0</v>
      </c>
      <c r="AC231" s="42">
        <v>0.0</v>
      </c>
      <c r="AD231" s="42">
        <v>0.0</v>
      </c>
      <c r="AE231" s="42">
        <v>0.0</v>
      </c>
      <c r="AF231" s="42">
        <v>0.0</v>
      </c>
      <c r="AG231" s="25"/>
      <c r="AH231" s="25"/>
      <c r="AI231" s="25"/>
      <c r="AJ231" s="25"/>
      <c r="AK231" s="25"/>
      <c r="AL231" s="25"/>
    </row>
    <row r="232">
      <c r="A232" s="26"/>
      <c r="B232" s="25"/>
      <c r="C232" s="25"/>
      <c r="D232" s="28"/>
      <c r="E232" s="29"/>
      <c r="F232" s="30"/>
      <c r="G232" s="33"/>
      <c r="H232" s="34"/>
      <c r="I232" s="35"/>
      <c r="J232" s="36"/>
      <c r="K232" s="28"/>
      <c r="L232" s="28"/>
      <c r="M232" s="34"/>
      <c r="N232" s="35"/>
      <c r="O232" s="36"/>
      <c r="P232" s="28"/>
      <c r="Q232" s="37"/>
      <c r="R232" s="38" t="s">
        <v>64</v>
      </c>
      <c r="S232" s="39" t="s">
        <v>64</v>
      </c>
      <c r="T232" s="40" t="s">
        <v>64</v>
      </c>
      <c r="U232" s="40" t="s">
        <v>64</v>
      </c>
      <c r="V232" s="40" t="s">
        <v>64</v>
      </c>
      <c r="W232" s="40" t="s">
        <v>64</v>
      </c>
      <c r="X232" s="39" t="s">
        <v>64</v>
      </c>
      <c r="Y232" s="41" t="s">
        <v>64</v>
      </c>
      <c r="Z232" s="41" t="s">
        <v>64</v>
      </c>
      <c r="AA232" s="41" t="s">
        <v>64</v>
      </c>
      <c r="AB232" s="42">
        <v>0.0</v>
      </c>
      <c r="AC232" s="42">
        <v>0.0</v>
      </c>
      <c r="AD232" s="42">
        <v>0.0</v>
      </c>
      <c r="AE232" s="42">
        <v>0.0</v>
      </c>
      <c r="AF232" s="42">
        <v>0.0</v>
      </c>
      <c r="AG232" s="25"/>
      <c r="AH232" s="25"/>
      <c r="AI232" s="25"/>
      <c r="AJ232" s="25"/>
      <c r="AK232" s="25"/>
      <c r="AL232" s="25"/>
    </row>
    <row r="233">
      <c r="A233" s="26"/>
      <c r="B233" s="25"/>
      <c r="C233" s="25"/>
      <c r="D233" s="28"/>
      <c r="E233" s="29"/>
      <c r="F233" s="30"/>
      <c r="G233" s="33"/>
      <c r="H233" s="34"/>
      <c r="I233" s="35"/>
      <c r="J233" s="36"/>
      <c r="K233" s="28"/>
      <c r="L233" s="28"/>
      <c r="M233" s="34"/>
      <c r="N233" s="35"/>
      <c r="O233" s="36"/>
      <c r="P233" s="28"/>
      <c r="Q233" s="37"/>
      <c r="R233" s="38" t="s">
        <v>64</v>
      </c>
      <c r="S233" s="39" t="s">
        <v>64</v>
      </c>
      <c r="T233" s="40" t="s">
        <v>64</v>
      </c>
      <c r="U233" s="40" t="s">
        <v>64</v>
      </c>
      <c r="V233" s="40" t="s">
        <v>64</v>
      </c>
      <c r="W233" s="40" t="s">
        <v>64</v>
      </c>
      <c r="X233" s="39" t="s">
        <v>64</v>
      </c>
      <c r="Y233" s="41" t="s">
        <v>64</v>
      </c>
      <c r="Z233" s="41" t="s">
        <v>64</v>
      </c>
      <c r="AA233" s="41" t="s">
        <v>64</v>
      </c>
      <c r="AB233" s="42">
        <v>0.0</v>
      </c>
      <c r="AC233" s="42">
        <v>0.0</v>
      </c>
      <c r="AD233" s="42">
        <v>0.0</v>
      </c>
      <c r="AE233" s="42">
        <v>0.0</v>
      </c>
      <c r="AF233" s="42">
        <v>0.0</v>
      </c>
      <c r="AG233" s="25"/>
      <c r="AH233" s="25"/>
      <c r="AI233" s="25"/>
      <c r="AJ233" s="25"/>
      <c r="AK233" s="25"/>
      <c r="AL233" s="25"/>
    </row>
    <row r="234">
      <c r="A234" s="26"/>
      <c r="B234" s="25"/>
      <c r="C234" s="25"/>
      <c r="D234" s="28"/>
      <c r="E234" s="29"/>
      <c r="F234" s="30"/>
      <c r="G234" s="33"/>
      <c r="H234" s="34"/>
      <c r="I234" s="35"/>
      <c r="J234" s="36"/>
      <c r="K234" s="28"/>
      <c r="L234" s="28"/>
      <c r="M234" s="34"/>
      <c r="N234" s="35"/>
      <c r="O234" s="36"/>
      <c r="P234" s="28"/>
      <c r="Q234" s="37"/>
      <c r="R234" s="38" t="s">
        <v>64</v>
      </c>
      <c r="S234" s="39" t="s">
        <v>64</v>
      </c>
      <c r="T234" s="40" t="s">
        <v>64</v>
      </c>
      <c r="U234" s="40" t="s">
        <v>64</v>
      </c>
      <c r="V234" s="40" t="s">
        <v>64</v>
      </c>
      <c r="W234" s="40" t="s">
        <v>64</v>
      </c>
      <c r="X234" s="39" t="s">
        <v>64</v>
      </c>
      <c r="Y234" s="41" t="s">
        <v>64</v>
      </c>
      <c r="Z234" s="41" t="s">
        <v>64</v>
      </c>
      <c r="AA234" s="41" t="s">
        <v>64</v>
      </c>
      <c r="AB234" s="42">
        <v>0.0</v>
      </c>
      <c r="AC234" s="42">
        <v>0.0</v>
      </c>
      <c r="AD234" s="42">
        <v>0.0</v>
      </c>
      <c r="AE234" s="42">
        <v>0.0</v>
      </c>
      <c r="AF234" s="42">
        <v>0.0</v>
      </c>
      <c r="AG234" s="25"/>
      <c r="AH234" s="25"/>
      <c r="AI234" s="25"/>
      <c r="AJ234" s="25"/>
      <c r="AK234" s="25"/>
      <c r="AL234" s="25"/>
    </row>
    <row r="235">
      <c r="A235" s="26"/>
      <c r="B235" s="25"/>
      <c r="C235" s="25"/>
      <c r="D235" s="28"/>
      <c r="E235" s="29"/>
      <c r="F235" s="30"/>
      <c r="G235" s="33"/>
      <c r="H235" s="34"/>
      <c r="I235" s="35"/>
      <c r="J235" s="36"/>
      <c r="K235" s="28"/>
      <c r="L235" s="28"/>
      <c r="M235" s="34"/>
      <c r="N235" s="35"/>
      <c r="O235" s="36"/>
      <c r="P235" s="28"/>
      <c r="Q235" s="37"/>
      <c r="R235" s="38" t="s">
        <v>64</v>
      </c>
      <c r="S235" s="39" t="s">
        <v>64</v>
      </c>
      <c r="T235" s="40" t="s">
        <v>64</v>
      </c>
      <c r="U235" s="40" t="s">
        <v>64</v>
      </c>
      <c r="V235" s="40" t="s">
        <v>64</v>
      </c>
      <c r="W235" s="40" t="s">
        <v>64</v>
      </c>
      <c r="X235" s="39" t="s">
        <v>64</v>
      </c>
      <c r="Y235" s="41" t="s">
        <v>64</v>
      </c>
      <c r="Z235" s="41" t="s">
        <v>64</v>
      </c>
      <c r="AA235" s="41" t="s">
        <v>64</v>
      </c>
      <c r="AB235" s="42">
        <v>0.0</v>
      </c>
      <c r="AC235" s="42">
        <v>0.0</v>
      </c>
      <c r="AD235" s="42">
        <v>0.0</v>
      </c>
      <c r="AE235" s="42">
        <v>0.0</v>
      </c>
      <c r="AF235" s="42">
        <v>0.0</v>
      </c>
      <c r="AG235" s="25"/>
      <c r="AH235" s="25"/>
      <c r="AI235" s="25"/>
      <c r="AJ235" s="25"/>
      <c r="AK235" s="25"/>
      <c r="AL235" s="25"/>
    </row>
    <row r="236">
      <c r="A236" s="26"/>
      <c r="B236" s="25"/>
      <c r="C236" s="25"/>
      <c r="D236" s="28"/>
      <c r="E236" s="29"/>
      <c r="F236" s="30"/>
      <c r="G236" s="33"/>
      <c r="H236" s="34"/>
      <c r="I236" s="35"/>
      <c r="J236" s="36"/>
      <c r="K236" s="28"/>
      <c r="L236" s="28"/>
      <c r="M236" s="34"/>
      <c r="N236" s="35"/>
      <c r="O236" s="36"/>
      <c r="P236" s="28"/>
      <c r="Q236" s="37"/>
      <c r="R236" s="38" t="s">
        <v>64</v>
      </c>
      <c r="S236" s="39" t="s">
        <v>64</v>
      </c>
      <c r="T236" s="40" t="s">
        <v>64</v>
      </c>
      <c r="U236" s="40" t="s">
        <v>64</v>
      </c>
      <c r="V236" s="40" t="s">
        <v>64</v>
      </c>
      <c r="W236" s="40" t="s">
        <v>64</v>
      </c>
      <c r="X236" s="39" t="s">
        <v>64</v>
      </c>
      <c r="Y236" s="41" t="s">
        <v>64</v>
      </c>
      <c r="Z236" s="41" t="s">
        <v>64</v>
      </c>
      <c r="AA236" s="41" t="s">
        <v>64</v>
      </c>
      <c r="AB236" s="42">
        <v>0.0</v>
      </c>
      <c r="AC236" s="42">
        <v>0.0</v>
      </c>
      <c r="AD236" s="42">
        <v>0.0</v>
      </c>
      <c r="AE236" s="42">
        <v>0.0</v>
      </c>
      <c r="AF236" s="42">
        <v>0.0</v>
      </c>
      <c r="AG236" s="25"/>
      <c r="AH236" s="25"/>
      <c r="AI236" s="25"/>
      <c r="AJ236" s="25"/>
      <c r="AK236" s="25"/>
      <c r="AL236" s="25"/>
    </row>
    <row r="237">
      <c r="A237" s="26"/>
      <c r="B237" s="25"/>
      <c r="C237" s="25"/>
      <c r="D237" s="28"/>
      <c r="E237" s="29"/>
      <c r="F237" s="30"/>
      <c r="G237" s="33"/>
      <c r="H237" s="34"/>
      <c r="I237" s="35"/>
      <c r="J237" s="36"/>
      <c r="K237" s="28"/>
      <c r="L237" s="28"/>
      <c r="M237" s="34"/>
      <c r="N237" s="35"/>
      <c r="O237" s="36"/>
      <c r="P237" s="28"/>
      <c r="Q237" s="37"/>
      <c r="R237" s="38" t="s">
        <v>64</v>
      </c>
      <c r="S237" s="39" t="s">
        <v>64</v>
      </c>
      <c r="T237" s="40" t="s">
        <v>64</v>
      </c>
      <c r="U237" s="40" t="s">
        <v>64</v>
      </c>
      <c r="V237" s="40" t="s">
        <v>64</v>
      </c>
      <c r="W237" s="40" t="s">
        <v>64</v>
      </c>
      <c r="X237" s="39" t="s">
        <v>64</v>
      </c>
      <c r="Y237" s="41" t="s">
        <v>64</v>
      </c>
      <c r="Z237" s="41" t="s">
        <v>64</v>
      </c>
      <c r="AA237" s="41" t="s">
        <v>64</v>
      </c>
      <c r="AB237" s="42">
        <v>0.0</v>
      </c>
      <c r="AC237" s="42">
        <v>0.0</v>
      </c>
      <c r="AD237" s="42">
        <v>0.0</v>
      </c>
      <c r="AE237" s="42">
        <v>0.0</v>
      </c>
      <c r="AF237" s="42">
        <v>0.0</v>
      </c>
      <c r="AG237" s="25"/>
      <c r="AH237" s="25"/>
      <c r="AI237" s="25"/>
      <c r="AJ237" s="25"/>
      <c r="AK237" s="25"/>
      <c r="AL237" s="25"/>
    </row>
    <row r="238">
      <c r="A238" s="26"/>
      <c r="B238" s="25"/>
      <c r="C238" s="25"/>
      <c r="D238" s="28"/>
      <c r="E238" s="29"/>
      <c r="F238" s="30"/>
      <c r="G238" s="33"/>
      <c r="H238" s="34"/>
      <c r="I238" s="35"/>
      <c r="J238" s="36"/>
      <c r="K238" s="28"/>
      <c r="L238" s="28"/>
      <c r="M238" s="34"/>
      <c r="N238" s="35"/>
      <c r="O238" s="36"/>
      <c r="P238" s="28"/>
      <c r="Q238" s="37"/>
      <c r="R238" s="38" t="s">
        <v>64</v>
      </c>
      <c r="S238" s="39" t="s">
        <v>64</v>
      </c>
      <c r="T238" s="40" t="s">
        <v>64</v>
      </c>
      <c r="U238" s="40" t="s">
        <v>64</v>
      </c>
      <c r="V238" s="40" t="s">
        <v>64</v>
      </c>
      <c r="W238" s="40" t="s">
        <v>64</v>
      </c>
      <c r="X238" s="39" t="s">
        <v>64</v>
      </c>
      <c r="Y238" s="41" t="s">
        <v>64</v>
      </c>
      <c r="Z238" s="41" t="s">
        <v>64</v>
      </c>
      <c r="AA238" s="41" t="s">
        <v>64</v>
      </c>
      <c r="AB238" s="42">
        <v>0.0</v>
      </c>
      <c r="AC238" s="42">
        <v>0.0</v>
      </c>
      <c r="AD238" s="42">
        <v>0.0</v>
      </c>
      <c r="AE238" s="42">
        <v>0.0</v>
      </c>
      <c r="AF238" s="42">
        <v>0.0</v>
      </c>
      <c r="AG238" s="25"/>
      <c r="AH238" s="25"/>
      <c r="AI238" s="25"/>
      <c r="AJ238" s="25"/>
      <c r="AK238" s="25"/>
      <c r="AL238" s="25"/>
    </row>
    <row r="239">
      <c r="A239" s="26"/>
      <c r="B239" s="25"/>
      <c r="C239" s="25"/>
      <c r="D239" s="28"/>
      <c r="E239" s="29"/>
      <c r="F239" s="30"/>
      <c r="G239" s="33"/>
      <c r="H239" s="34"/>
      <c r="I239" s="35"/>
      <c r="J239" s="36"/>
      <c r="K239" s="28"/>
      <c r="L239" s="28"/>
      <c r="M239" s="34"/>
      <c r="N239" s="35"/>
      <c r="O239" s="36"/>
      <c r="P239" s="28"/>
      <c r="Q239" s="37"/>
      <c r="R239" s="38" t="s">
        <v>64</v>
      </c>
      <c r="S239" s="39" t="s">
        <v>64</v>
      </c>
      <c r="T239" s="40" t="s">
        <v>64</v>
      </c>
      <c r="U239" s="40" t="s">
        <v>64</v>
      </c>
      <c r="V239" s="40" t="s">
        <v>64</v>
      </c>
      <c r="W239" s="40" t="s">
        <v>64</v>
      </c>
      <c r="X239" s="39" t="s">
        <v>64</v>
      </c>
      <c r="Y239" s="41" t="s">
        <v>64</v>
      </c>
      <c r="Z239" s="41" t="s">
        <v>64</v>
      </c>
      <c r="AA239" s="41" t="s">
        <v>64</v>
      </c>
      <c r="AB239" s="42">
        <v>0.0</v>
      </c>
      <c r="AC239" s="42">
        <v>0.0</v>
      </c>
      <c r="AD239" s="42">
        <v>0.0</v>
      </c>
      <c r="AE239" s="42">
        <v>0.0</v>
      </c>
      <c r="AF239" s="42">
        <v>0.0</v>
      </c>
      <c r="AG239" s="25"/>
      <c r="AH239" s="25"/>
      <c r="AI239" s="25"/>
      <c r="AJ239" s="25"/>
      <c r="AK239" s="25"/>
      <c r="AL239" s="25"/>
    </row>
    <row r="240">
      <c r="A240" s="26"/>
      <c r="B240" s="25"/>
      <c r="C240" s="25"/>
      <c r="D240" s="28"/>
      <c r="E240" s="29"/>
      <c r="F240" s="30"/>
      <c r="G240" s="33"/>
      <c r="H240" s="34"/>
      <c r="I240" s="35"/>
      <c r="J240" s="36"/>
      <c r="K240" s="28"/>
      <c r="L240" s="28"/>
      <c r="M240" s="34"/>
      <c r="N240" s="35"/>
      <c r="O240" s="36"/>
      <c r="P240" s="28"/>
      <c r="Q240" s="37"/>
      <c r="R240" s="38" t="s">
        <v>64</v>
      </c>
      <c r="S240" s="39" t="s">
        <v>64</v>
      </c>
      <c r="T240" s="40" t="s">
        <v>64</v>
      </c>
      <c r="U240" s="40" t="s">
        <v>64</v>
      </c>
      <c r="V240" s="40" t="s">
        <v>64</v>
      </c>
      <c r="W240" s="40" t="s">
        <v>64</v>
      </c>
      <c r="X240" s="39" t="s">
        <v>64</v>
      </c>
      <c r="Y240" s="41" t="s">
        <v>64</v>
      </c>
      <c r="Z240" s="41" t="s">
        <v>64</v>
      </c>
      <c r="AA240" s="41" t="s">
        <v>64</v>
      </c>
      <c r="AB240" s="42">
        <v>0.0</v>
      </c>
      <c r="AC240" s="42">
        <v>0.0</v>
      </c>
      <c r="AD240" s="42">
        <v>0.0</v>
      </c>
      <c r="AE240" s="42">
        <v>0.0</v>
      </c>
      <c r="AF240" s="42">
        <v>0.0</v>
      </c>
      <c r="AG240" s="25"/>
      <c r="AH240" s="25"/>
      <c r="AI240" s="25"/>
      <c r="AJ240" s="25"/>
      <c r="AK240" s="25"/>
      <c r="AL240" s="25"/>
    </row>
    <row r="241">
      <c r="A241" s="26"/>
      <c r="B241" s="25"/>
      <c r="C241" s="25"/>
      <c r="D241" s="28"/>
      <c r="E241" s="29"/>
      <c r="F241" s="30"/>
      <c r="G241" s="33"/>
      <c r="H241" s="34"/>
      <c r="I241" s="35"/>
      <c r="J241" s="36"/>
      <c r="K241" s="28"/>
      <c r="L241" s="28"/>
      <c r="M241" s="34"/>
      <c r="N241" s="35"/>
      <c r="O241" s="36"/>
      <c r="P241" s="28"/>
      <c r="Q241" s="37"/>
      <c r="R241" s="38" t="s">
        <v>64</v>
      </c>
      <c r="S241" s="39" t="s">
        <v>64</v>
      </c>
      <c r="T241" s="40" t="s">
        <v>64</v>
      </c>
      <c r="U241" s="40" t="s">
        <v>64</v>
      </c>
      <c r="V241" s="40" t="s">
        <v>64</v>
      </c>
      <c r="W241" s="40" t="s">
        <v>64</v>
      </c>
      <c r="X241" s="39" t="s">
        <v>64</v>
      </c>
      <c r="Y241" s="41" t="s">
        <v>64</v>
      </c>
      <c r="Z241" s="41" t="s">
        <v>64</v>
      </c>
      <c r="AA241" s="41" t="s">
        <v>64</v>
      </c>
      <c r="AB241" s="42">
        <v>0.0</v>
      </c>
      <c r="AC241" s="42">
        <v>0.0</v>
      </c>
      <c r="AD241" s="42">
        <v>0.0</v>
      </c>
      <c r="AE241" s="42">
        <v>0.0</v>
      </c>
      <c r="AF241" s="42">
        <v>0.0</v>
      </c>
      <c r="AG241" s="25"/>
      <c r="AH241" s="25"/>
      <c r="AI241" s="25"/>
      <c r="AJ241" s="25"/>
      <c r="AK241" s="25"/>
      <c r="AL241" s="25"/>
    </row>
    <row r="242">
      <c r="A242" s="26"/>
      <c r="B242" s="25"/>
      <c r="C242" s="25"/>
      <c r="D242" s="28"/>
      <c r="E242" s="29"/>
      <c r="F242" s="30"/>
      <c r="G242" s="33"/>
      <c r="H242" s="34"/>
      <c r="I242" s="35"/>
      <c r="J242" s="36"/>
      <c r="K242" s="28"/>
      <c r="L242" s="28"/>
      <c r="M242" s="34"/>
      <c r="N242" s="35"/>
      <c r="O242" s="36"/>
      <c r="P242" s="28"/>
      <c r="Q242" s="37"/>
      <c r="R242" s="38" t="s">
        <v>64</v>
      </c>
      <c r="S242" s="39" t="s">
        <v>64</v>
      </c>
      <c r="T242" s="40" t="s">
        <v>64</v>
      </c>
      <c r="U242" s="40" t="s">
        <v>64</v>
      </c>
      <c r="V242" s="40" t="s">
        <v>64</v>
      </c>
      <c r="W242" s="40" t="s">
        <v>64</v>
      </c>
      <c r="X242" s="39" t="s">
        <v>64</v>
      </c>
      <c r="Y242" s="41" t="s">
        <v>64</v>
      </c>
      <c r="Z242" s="41" t="s">
        <v>64</v>
      </c>
      <c r="AA242" s="41" t="s">
        <v>64</v>
      </c>
      <c r="AB242" s="42">
        <v>0.0</v>
      </c>
      <c r="AC242" s="42">
        <v>0.0</v>
      </c>
      <c r="AD242" s="42">
        <v>0.0</v>
      </c>
      <c r="AE242" s="42">
        <v>0.0</v>
      </c>
      <c r="AF242" s="42">
        <v>0.0</v>
      </c>
      <c r="AG242" s="25"/>
      <c r="AH242" s="25"/>
      <c r="AI242" s="25"/>
      <c r="AJ242" s="25"/>
      <c r="AK242" s="25"/>
      <c r="AL242" s="25"/>
    </row>
    <row r="243">
      <c r="A243" s="26"/>
      <c r="B243" s="25"/>
      <c r="C243" s="25"/>
      <c r="D243" s="28"/>
      <c r="E243" s="29"/>
      <c r="F243" s="30"/>
      <c r="G243" s="33"/>
      <c r="H243" s="34"/>
      <c r="I243" s="35"/>
      <c r="J243" s="36"/>
      <c r="K243" s="28"/>
      <c r="L243" s="28"/>
      <c r="M243" s="34"/>
      <c r="N243" s="35"/>
      <c r="O243" s="36"/>
      <c r="P243" s="28"/>
      <c r="Q243" s="37"/>
      <c r="R243" s="38" t="s">
        <v>64</v>
      </c>
      <c r="S243" s="39" t="s">
        <v>64</v>
      </c>
      <c r="T243" s="40" t="s">
        <v>64</v>
      </c>
      <c r="U243" s="40" t="s">
        <v>64</v>
      </c>
      <c r="V243" s="40" t="s">
        <v>64</v>
      </c>
      <c r="W243" s="40" t="s">
        <v>64</v>
      </c>
      <c r="X243" s="39" t="s">
        <v>64</v>
      </c>
      <c r="Y243" s="41" t="s">
        <v>64</v>
      </c>
      <c r="Z243" s="41" t="s">
        <v>64</v>
      </c>
      <c r="AA243" s="41" t="s">
        <v>64</v>
      </c>
      <c r="AB243" s="42">
        <v>0.0</v>
      </c>
      <c r="AC243" s="42">
        <v>0.0</v>
      </c>
      <c r="AD243" s="42">
        <v>0.0</v>
      </c>
      <c r="AE243" s="42">
        <v>0.0</v>
      </c>
      <c r="AF243" s="42">
        <v>0.0</v>
      </c>
      <c r="AG243" s="25"/>
      <c r="AH243" s="25"/>
      <c r="AI243" s="25"/>
      <c r="AJ243" s="25"/>
      <c r="AK243" s="25"/>
      <c r="AL243" s="25"/>
    </row>
    <row r="244">
      <c r="A244" s="26"/>
      <c r="B244" s="25"/>
      <c r="C244" s="25"/>
      <c r="D244" s="28"/>
      <c r="E244" s="29"/>
      <c r="F244" s="30"/>
      <c r="G244" s="33"/>
      <c r="H244" s="34"/>
      <c r="I244" s="35"/>
      <c r="J244" s="36"/>
      <c r="K244" s="28"/>
      <c r="L244" s="28"/>
      <c r="M244" s="34"/>
      <c r="N244" s="35"/>
      <c r="O244" s="36"/>
      <c r="P244" s="28"/>
      <c r="Q244" s="37"/>
      <c r="R244" s="38" t="s">
        <v>64</v>
      </c>
      <c r="S244" s="39" t="s">
        <v>64</v>
      </c>
      <c r="T244" s="40" t="s">
        <v>64</v>
      </c>
      <c r="U244" s="40" t="s">
        <v>64</v>
      </c>
      <c r="V244" s="40" t="s">
        <v>64</v>
      </c>
      <c r="W244" s="40" t="s">
        <v>64</v>
      </c>
      <c r="X244" s="39" t="s">
        <v>64</v>
      </c>
      <c r="Y244" s="41" t="s">
        <v>64</v>
      </c>
      <c r="Z244" s="41" t="s">
        <v>64</v>
      </c>
      <c r="AA244" s="41" t="s">
        <v>64</v>
      </c>
      <c r="AB244" s="42">
        <v>0.0</v>
      </c>
      <c r="AC244" s="42">
        <v>0.0</v>
      </c>
      <c r="AD244" s="42">
        <v>0.0</v>
      </c>
      <c r="AE244" s="42">
        <v>0.0</v>
      </c>
      <c r="AF244" s="42">
        <v>0.0</v>
      </c>
      <c r="AG244" s="25"/>
      <c r="AH244" s="25"/>
      <c r="AI244" s="25"/>
      <c r="AJ244" s="25"/>
      <c r="AK244" s="25"/>
      <c r="AL244" s="25"/>
    </row>
    <row r="245">
      <c r="A245" s="26"/>
      <c r="B245" s="25"/>
      <c r="C245" s="25"/>
      <c r="D245" s="28"/>
      <c r="E245" s="29"/>
      <c r="F245" s="30"/>
      <c r="G245" s="33"/>
      <c r="H245" s="34"/>
      <c r="I245" s="35"/>
      <c r="J245" s="36"/>
      <c r="K245" s="28"/>
      <c r="L245" s="28"/>
      <c r="M245" s="34"/>
      <c r="N245" s="35"/>
      <c r="O245" s="36"/>
      <c r="P245" s="28"/>
      <c r="Q245" s="37"/>
      <c r="R245" s="38" t="s">
        <v>64</v>
      </c>
      <c r="S245" s="39" t="s">
        <v>64</v>
      </c>
      <c r="T245" s="40" t="s">
        <v>64</v>
      </c>
      <c r="U245" s="40" t="s">
        <v>64</v>
      </c>
      <c r="V245" s="40" t="s">
        <v>64</v>
      </c>
      <c r="W245" s="40" t="s">
        <v>64</v>
      </c>
      <c r="X245" s="39" t="s">
        <v>64</v>
      </c>
      <c r="Y245" s="41" t="s">
        <v>64</v>
      </c>
      <c r="Z245" s="41" t="s">
        <v>64</v>
      </c>
      <c r="AA245" s="41" t="s">
        <v>64</v>
      </c>
      <c r="AB245" s="42">
        <v>0.0</v>
      </c>
      <c r="AC245" s="42">
        <v>0.0</v>
      </c>
      <c r="AD245" s="42">
        <v>0.0</v>
      </c>
      <c r="AE245" s="42">
        <v>0.0</v>
      </c>
      <c r="AF245" s="42">
        <v>0.0</v>
      </c>
      <c r="AG245" s="25"/>
      <c r="AH245" s="25"/>
      <c r="AI245" s="25"/>
      <c r="AJ245" s="25"/>
      <c r="AK245" s="25"/>
      <c r="AL245" s="25"/>
    </row>
    <row r="246">
      <c r="A246" s="26"/>
      <c r="B246" s="25"/>
      <c r="C246" s="25"/>
      <c r="D246" s="28"/>
      <c r="E246" s="29"/>
      <c r="F246" s="30"/>
      <c r="G246" s="33"/>
      <c r="H246" s="34"/>
      <c r="I246" s="35"/>
      <c r="J246" s="36"/>
      <c r="K246" s="28"/>
      <c r="L246" s="28"/>
      <c r="M246" s="34"/>
      <c r="N246" s="35"/>
      <c r="O246" s="36"/>
      <c r="P246" s="28"/>
      <c r="Q246" s="37"/>
      <c r="R246" s="38" t="s">
        <v>64</v>
      </c>
      <c r="S246" s="39" t="s">
        <v>64</v>
      </c>
      <c r="T246" s="40" t="s">
        <v>64</v>
      </c>
      <c r="U246" s="40" t="s">
        <v>64</v>
      </c>
      <c r="V246" s="40" t="s">
        <v>64</v>
      </c>
      <c r="W246" s="40" t="s">
        <v>64</v>
      </c>
      <c r="X246" s="39" t="s">
        <v>64</v>
      </c>
      <c r="Y246" s="41" t="s">
        <v>64</v>
      </c>
      <c r="Z246" s="41" t="s">
        <v>64</v>
      </c>
      <c r="AA246" s="41" t="s">
        <v>64</v>
      </c>
      <c r="AB246" s="42">
        <v>0.0</v>
      </c>
      <c r="AC246" s="42">
        <v>0.0</v>
      </c>
      <c r="AD246" s="42">
        <v>0.0</v>
      </c>
      <c r="AE246" s="42">
        <v>0.0</v>
      </c>
      <c r="AF246" s="42">
        <v>0.0</v>
      </c>
      <c r="AG246" s="25"/>
      <c r="AH246" s="25"/>
      <c r="AI246" s="25"/>
      <c r="AJ246" s="25"/>
      <c r="AK246" s="25"/>
      <c r="AL246" s="25"/>
    </row>
    <row r="247">
      <c r="A247" s="26"/>
      <c r="B247" s="25"/>
      <c r="C247" s="25"/>
      <c r="D247" s="28"/>
      <c r="E247" s="29"/>
      <c r="F247" s="30"/>
      <c r="G247" s="33"/>
      <c r="H247" s="34"/>
      <c r="I247" s="35"/>
      <c r="J247" s="36"/>
      <c r="K247" s="28"/>
      <c r="L247" s="28"/>
      <c r="M247" s="34"/>
      <c r="N247" s="35"/>
      <c r="O247" s="36"/>
      <c r="P247" s="28"/>
      <c r="Q247" s="37"/>
      <c r="R247" s="38" t="s">
        <v>64</v>
      </c>
      <c r="S247" s="39" t="s">
        <v>64</v>
      </c>
      <c r="T247" s="40" t="s">
        <v>64</v>
      </c>
      <c r="U247" s="40" t="s">
        <v>64</v>
      </c>
      <c r="V247" s="40" t="s">
        <v>64</v>
      </c>
      <c r="W247" s="40" t="s">
        <v>64</v>
      </c>
      <c r="X247" s="39" t="s">
        <v>64</v>
      </c>
      <c r="Y247" s="41" t="s">
        <v>64</v>
      </c>
      <c r="Z247" s="41" t="s">
        <v>64</v>
      </c>
      <c r="AA247" s="41" t="s">
        <v>64</v>
      </c>
      <c r="AB247" s="42">
        <v>0.0</v>
      </c>
      <c r="AC247" s="42">
        <v>0.0</v>
      </c>
      <c r="AD247" s="42">
        <v>0.0</v>
      </c>
      <c r="AE247" s="42">
        <v>0.0</v>
      </c>
      <c r="AF247" s="42">
        <v>0.0</v>
      </c>
      <c r="AG247" s="25"/>
      <c r="AH247" s="25"/>
      <c r="AI247" s="25"/>
      <c r="AJ247" s="25"/>
      <c r="AK247" s="25"/>
      <c r="AL247" s="25"/>
    </row>
    <row r="248">
      <c r="A248" s="26"/>
      <c r="B248" s="25"/>
      <c r="C248" s="25"/>
      <c r="D248" s="28"/>
      <c r="E248" s="29"/>
      <c r="F248" s="30"/>
      <c r="G248" s="33"/>
      <c r="H248" s="34"/>
      <c r="I248" s="35"/>
      <c r="J248" s="36"/>
      <c r="K248" s="28"/>
      <c r="L248" s="28"/>
      <c r="M248" s="34"/>
      <c r="N248" s="35"/>
      <c r="O248" s="36"/>
      <c r="P248" s="28"/>
      <c r="Q248" s="37"/>
      <c r="R248" s="38" t="s">
        <v>64</v>
      </c>
      <c r="S248" s="39" t="s">
        <v>64</v>
      </c>
      <c r="T248" s="40" t="s">
        <v>64</v>
      </c>
      <c r="U248" s="40" t="s">
        <v>64</v>
      </c>
      <c r="V248" s="40" t="s">
        <v>64</v>
      </c>
      <c r="W248" s="40" t="s">
        <v>64</v>
      </c>
      <c r="X248" s="39" t="s">
        <v>64</v>
      </c>
      <c r="Y248" s="41" t="s">
        <v>64</v>
      </c>
      <c r="Z248" s="41" t="s">
        <v>64</v>
      </c>
      <c r="AA248" s="41" t="s">
        <v>64</v>
      </c>
      <c r="AB248" s="42">
        <v>0.0</v>
      </c>
      <c r="AC248" s="42">
        <v>0.0</v>
      </c>
      <c r="AD248" s="42">
        <v>0.0</v>
      </c>
      <c r="AE248" s="42">
        <v>0.0</v>
      </c>
      <c r="AF248" s="42">
        <v>0.0</v>
      </c>
      <c r="AG248" s="25"/>
      <c r="AH248" s="25"/>
      <c r="AI248" s="25"/>
      <c r="AJ248" s="25"/>
      <c r="AK248" s="25"/>
      <c r="AL248" s="25"/>
    </row>
    <row r="249">
      <c r="A249" s="26"/>
      <c r="B249" s="25"/>
      <c r="C249" s="25"/>
      <c r="D249" s="28"/>
      <c r="E249" s="29"/>
      <c r="F249" s="30"/>
      <c r="G249" s="33"/>
      <c r="H249" s="34"/>
      <c r="I249" s="35"/>
      <c r="J249" s="36"/>
      <c r="K249" s="28"/>
      <c r="L249" s="28"/>
      <c r="M249" s="34"/>
      <c r="N249" s="35"/>
      <c r="O249" s="36"/>
      <c r="P249" s="28"/>
      <c r="Q249" s="37"/>
      <c r="R249" s="38" t="s">
        <v>64</v>
      </c>
      <c r="S249" s="39" t="s">
        <v>64</v>
      </c>
      <c r="T249" s="40" t="s">
        <v>64</v>
      </c>
      <c r="U249" s="40" t="s">
        <v>64</v>
      </c>
      <c r="V249" s="40" t="s">
        <v>64</v>
      </c>
      <c r="W249" s="40" t="s">
        <v>64</v>
      </c>
      <c r="X249" s="39" t="s">
        <v>64</v>
      </c>
      <c r="Y249" s="41" t="s">
        <v>64</v>
      </c>
      <c r="Z249" s="41" t="s">
        <v>64</v>
      </c>
      <c r="AA249" s="41" t="s">
        <v>64</v>
      </c>
      <c r="AB249" s="42">
        <v>0.0</v>
      </c>
      <c r="AC249" s="42">
        <v>0.0</v>
      </c>
      <c r="AD249" s="42">
        <v>0.0</v>
      </c>
      <c r="AE249" s="42">
        <v>0.0</v>
      </c>
      <c r="AF249" s="42">
        <v>0.0</v>
      </c>
      <c r="AG249" s="25"/>
      <c r="AH249" s="25"/>
      <c r="AI249" s="25"/>
      <c r="AJ249" s="25"/>
      <c r="AK249" s="25"/>
      <c r="AL249" s="25"/>
    </row>
    <row r="250">
      <c r="A250" s="26"/>
      <c r="B250" s="25"/>
      <c r="C250" s="25"/>
      <c r="D250" s="28"/>
      <c r="E250" s="29"/>
      <c r="F250" s="30"/>
      <c r="G250" s="33"/>
      <c r="H250" s="34"/>
      <c r="I250" s="35"/>
      <c r="J250" s="36"/>
      <c r="K250" s="28"/>
      <c r="L250" s="28"/>
      <c r="M250" s="34"/>
      <c r="N250" s="35"/>
      <c r="O250" s="36"/>
      <c r="P250" s="28"/>
      <c r="Q250" s="37"/>
      <c r="R250" s="38" t="s">
        <v>64</v>
      </c>
      <c r="S250" s="39" t="s">
        <v>64</v>
      </c>
      <c r="T250" s="40" t="s">
        <v>64</v>
      </c>
      <c r="U250" s="40" t="s">
        <v>64</v>
      </c>
      <c r="V250" s="40" t="s">
        <v>64</v>
      </c>
      <c r="W250" s="40" t="s">
        <v>64</v>
      </c>
      <c r="X250" s="39" t="s">
        <v>64</v>
      </c>
      <c r="Y250" s="41" t="s">
        <v>64</v>
      </c>
      <c r="Z250" s="41" t="s">
        <v>64</v>
      </c>
      <c r="AA250" s="41" t="s">
        <v>64</v>
      </c>
      <c r="AB250" s="42">
        <v>0.0</v>
      </c>
      <c r="AC250" s="42">
        <v>0.0</v>
      </c>
      <c r="AD250" s="42">
        <v>0.0</v>
      </c>
      <c r="AE250" s="42">
        <v>0.0</v>
      </c>
      <c r="AF250" s="42">
        <v>0.0</v>
      </c>
      <c r="AG250" s="25"/>
      <c r="AH250" s="25"/>
      <c r="AI250" s="25"/>
      <c r="AJ250" s="25"/>
      <c r="AK250" s="25"/>
      <c r="AL250" s="25"/>
    </row>
    <row r="251">
      <c r="A251" s="26"/>
      <c r="B251" s="25"/>
      <c r="C251" s="25"/>
      <c r="D251" s="28"/>
      <c r="E251" s="29"/>
      <c r="F251" s="30"/>
      <c r="G251" s="33"/>
      <c r="H251" s="34"/>
      <c r="I251" s="35"/>
      <c r="J251" s="36"/>
      <c r="K251" s="28"/>
      <c r="L251" s="28"/>
      <c r="M251" s="34"/>
      <c r="N251" s="35"/>
      <c r="O251" s="36"/>
      <c r="P251" s="28"/>
      <c r="Q251" s="37"/>
      <c r="R251" s="38" t="s">
        <v>64</v>
      </c>
      <c r="S251" s="39" t="s">
        <v>64</v>
      </c>
      <c r="T251" s="40" t="s">
        <v>64</v>
      </c>
      <c r="U251" s="40" t="s">
        <v>64</v>
      </c>
      <c r="V251" s="40" t="s">
        <v>64</v>
      </c>
      <c r="W251" s="40" t="s">
        <v>64</v>
      </c>
      <c r="X251" s="39" t="s">
        <v>64</v>
      </c>
      <c r="Y251" s="41" t="s">
        <v>64</v>
      </c>
      <c r="Z251" s="41" t="s">
        <v>64</v>
      </c>
      <c r="AA251" s="41" t="s">
        <v>64</v>
      </c>
      <c r="AB251" s="42">
        <v>0.0</v>
      </c>
      <c r="AC251" s="42">
        <v>0.0</v>
      </c>
      <c r="AD251" s="42">
        <v>0.0</v>
      </c>
      <c r="AE251" s="42">
        <v>0.0</v>
      </c>
      <c r="AF251" s="42">
        <v>0.0</v>
      </c>
      <c r="AG251" s="25"/>
      <c r="AH251" s="25"/>
      <c r="AI251" s="25"/>
      <c r="AJ251" s="25"/>
      <c r="AK251" s="25"/>
      <c r="AL251" s="25"/>
    </row>
    <row r="252">
      <c r="A252" s="26"/>
      <c r="B252" s="25"/>
      <c r="C252" s="25"/>
      <c r="D252" s="28"/>
      <c r="E252" s="29"/>
      <c r="F252" s="30"/>
      <c r="G252" s="33"/>
      <c r="H252" s="34"/>
      <c r="I252" s="35"/>
      <c r="J252" s="36"/>
      <c r="K252" s="28"/>
      <c r="L252" s="28"/>
      <c r="M252" s="34"/>
      <c r="N252" s="35"/>
      <c r="O252" s="36"/>
      <c r="P252" s="28"/>
      <c r="Q252" s="37"/>
      <c r="R252" s="38" t="s">
        <v>64</v>
      </c>
      <c r="S252" s="39" t="s">
        <v>64</v>
      </c>
      <c r="T252" s="40" t="s">
        <v>64</v>
      </c>
      <c r="U252" s="40" t="s">
        <v>64</v>
      </c>
      <c r="V252" s="40" t="s">
        <v>64</v>
      </c>
      <c r="W252" s="40" t="s">
        <v>64</v>
      </c>
      <c r="X252" s="39" t="s">
        <v>64</v>
      </c>
      <c r="Y252" s="41" t="s">
        <v>64</v>
      </c>
      <c r="Z252" s="41" t="s">
        <v>64</v>
      </c>
      <c r="AA252" s="41" t="s">
        <v>64</v>
      </c>
      <c r="AB252" s="42">
        <v>0.0</v>
      </c>
      <c r="AC252" s="42">
        <v>0.0</v>
      </c>
      <c r="AD252" s="42">
        <v>0.0</v>
      </c>
      <c r="AE252" s="42">
        <v>0.0</v>
      </c>
      <c r="AF252" s="42">
        <v>0.0</v>
      </c>
      <c r="AG252" s="25"/>
      <c r="AH252" s="25"/>
      <c r="AI252" s="25"/>
      <c r="AJ252" s="25"/>
      <c r="AK252" s="25"/>
      <c r="AL252" s="25"/>
    </row>
    <row r="253">
      <c r="A253" s="26"/>
      <c r="B253" s="25"/>
      <c r="C253" s="25"/>
      <c r="D253" s="28"/>
      <c r="E253" s="29"/>
      <c r="F253" s="30"/>
      <c r="G253" s="33"/>
      <c r="H253" s="34"/>
      <c r="I253" s="35"/>
      <c r="J253" s="36"/>
      <c r="K253" s="28"/>
      <c r="L253" s="28"/>
      <c r="M253" s="34"/>
      <c r="N253" s="35"/>
      <c r="O253" s="36"/>
      <c r="P253" s="28"/>
      <c r="Q253" s="37"/>
      <c r="R253" s="38" t="s">
        <v>64</v>
      </c>
      <c r="S253" s="39" t="s">
        <v>64</v>
      </c>
      <c r="T253" s="40" t="s">
        <v>64</v>
      </c>
      <c r="U253" s="40" t="s">
        <v>64</v>
      </c>
      <c r="V253" s="40" t="s">
        <v>64</v>
      </c>
      <c r="W253" s="40" t="s">
        <v>64</v>
      </c>
      <c r="X253" s="39" t="s">
        <v>64</v>
      </c>
      <c r="Y253" s="41" t="s">
        <v>64</v>
      </c>
      <c r="Z253" s="41" t="s">
        <v>64</v>
      </c>
      <c r="AA253" s="41" t="s">
        <v>64</v>
      </c>
      <c r="AB253" s="42">
        <v>0.0</v>
      </c>
      <c r="AC253" s="42">
        <v>0.0</v>
      </c>
      <c r="AD253" s="42">
        <v>0.0</v>
      </c>
      <c r="AE253" s="42">
        <v>0.0</v>
      </c>
      <c r="AF253" s="42">
        <v>0.0</v>
      </c>
      <c r="AG253" s="25"/>
      <c r="AH253" s="25"/>
      <c r="AI253" s="25"/>
      <c r="AJ253" s="25"/>
      <c r="AK253" s="25"/>
      <c r="AL253" s="25"/>
    </row>
    <row r="254">
      <c r="A254" s="26"/>
      <c r="B254" s="25"/>
      <c r="C254" s="25"/>
      <c r="D254" s="28"/>
      <c r="E254" s="29"/>
      <c r="F254" s="30"/>
      <c r="G254" s="33"/>
      <c r="H254" s="34"/>
      <c r="I254" s="35"/>
      <c r="J254" s="36"/>
      <c r="K254" s="28"/>
      <c r="L254" s="28"/>
      <c r="M254" s="34"/>
      <c r="N254" s="35"/>
      <c r="O254" s="36"/>
      <c r="P254" s="28"/>
      <c r="Q254" s="37"/>
      <c r="R254" s="38" t="s">
        <v>64</v>
      </c>
      <c r="S254" s="39" t="s">
        <v>64</v>
      </c>
      <c r="T254" s="40" t="s">
        <v>64</v>
      </c>
      <c r="U254" s="40" t="s">
        <v>64</v>
      </c>
      <c r="V254" s="40" t="s">
        <v>64</v>
      </c>
      <c r="W254" s="40" t="s">
        <v>64</v>
      </c>
      <c r="X254" s="39" t="s">
        <v>64</v>
      </c>
      <c r="Y254" s="41" t="s">
        <v>64</v>
      </c>
      <c r="Z254" s="41" t="s">
        <v>64</v>
      </c>
      <c r="AA254" s="41" t="s">
        <v>64</v>
      </c>
      <c r="AB254" s="42">
        <v>0.0</v>
      </c>
      <c r="AC254" s="42">
        <v>0.0</v>
      </c>
      <c r="AD254" s="42">
        <v>0.0</v>
      </c>
      <c r="AE254" s="42">
        <v>0.0</v>
      </c>
      <c r="AF254" s="42">
        <v>0.0</v>
      </c>
      <c r="AG254" s="25"/>
      <c r="AH254" s="25"/>
      <c r="AI254" s="25"/>
      <c r="AJ254" s="25"/>
      <c r="AK254" s="25"/>
      <c r="AL254" s="25"/>
    </row>
    <row r="255">
      <c r="A255" s="26"/>
      <c r="B255" s="25"/>
      <c r="C255" s="25"/>
      <c r="D255" s="28"/>
      <c r="E255" s="29"/>
      <c r="F255" s="30"/>
      <c r="G255" s="33"/>
      <c r="H255" s="34"/>
      <c r="I255" s="35"/>
      <c r="J255" s="36"/>
      <c r="K255" s="28"/>
      <c r="L255" s="28"/>
      <c r="M255" s="34"/>
      <c r="N255" s="35"/>
      <c r="O255" s="36"/>
      <c r="P255" s="28"/>
      <c r="Q255" s="37"/>
      <c r="R255" s="38" t="s">
        <v>64</v>
      </c>
      <c r="S255" s="39" t="s">
        <v>64</v>
      </c>
      <c r="T255" s="40" t="s">
        <v>64</v>
      </c>
      <c r="U255" s="40" t="s">
        <v>64</v>
      </c>
      <c r="V255" s="40" t="s">
        <v>64</v>
      </c>
      <c r="W255" s="40" t="s">
        <v>64</v>
      </c>
      <c r="X255" s="39" t="s">
        <v>64</v>
      </c>
      <c r="Y255" s="41" t="s">
        <v>64</v>
      </c>
      <c r="Z255" s="41" t="s">
        <v>64</v>
      </c>
      <c r="AA255" s="41" t="s">
        <v>64</v>
      </c>
      <c r="AB255" s="42">
        <v>0.0</v>
      </c>
      <c r="AC255" s="42">
        <v>0.0</v>
      </c>
      <c r="AD255" s="42">
        <v>0.0</v>
      </c>
      <c r="AE255" s="42">
        <v>0.0</v>
      </c>
      <c r="AF255" s="42">
        <v>0.0</v>
      </c>
      <c r="AG255" s="25"/>
      <c r="AH255" s="25"/>
      <c r="AI255" s="25"/>
      <c r="AJ255" s="25"/>
      <c r="AK255" s="25"/>
      <c r="AL255" s="25"/>
    </row>
    <row r="256">
      <c r="A256" s="26"/>
      <c r="B256" s="25"/>
      <c r="C256" s="25"/>
      <c r="D256" s="28"/>
      <c r="E256" s="29"/>
      <c r="F256" s="30"/>
      <c r="G256" s="32"/>
      <c r="H256" s="34"/>
      <c r="I256" s="35"/>
      <c r="J256" s="36"/>
      <c r="K256" s="28"/>
      <c r="L256" s="28"/>
      <c r="M256" s="34"/>
      <c r="N256" s="35"/>
      <c r="O256" s="36"/>
      <c r="P256" s="28"/>
      <c r="Q256" s="37"/>
      <c r="R256" s="38" t="s">
        <v>64</v>
      </c>
      <c r="S256" s="39" t="s">
        <v>64</v>
      </c>
      <c r="T256" s="40" t="s">
        <v>64</v>
      </c>
      <c r="U256" s="40" t="s">
        <v>64</v>
      </c>
      <c r="V256" s="40" t="s">
        <v>64</v>
      </c>
      <c r="W256" s="40" t="s">
        <v>64</v>
      </c>
      <c r="X256" s="39" t="s">
        <v>64</v>
      </c>
      <c r="Y256" s="41" t="s">
        <v>64</v>
      </c>
      <c r="Z256" s="41" t="s">
        <v>64</v>
      </c>
      <c r="AA256" s="41" t="s">
        <v>64</v>
      </c>
      <c r="AB256" s="42">
        <v>0.0</v>
      </c>
      <c r="AC256" s="42">
        <v>0.0</v>
      </c>
      <c r="AD256" s="42">
        <v>0.0</v>
      </c>
      <c r="AE256" s="42">
        <v>0.0</v>
      </c>
      <c r="AF256" s="42">
        <v>0.0</v>
      </c>
      <c r="AG256" s="25"/>
      <c r="AH256" s="25"/>
      <c r="AI256" s="25"/>
      <c r="AJ256" s="25"/>
      <c r="AK256" s="25"/>
      <c r="AL256" s="25"/>
    </row>
    <row r="257">
      <c r="A257" s="26"/>
      <c r="B257" s="25"/>
      <c r="C257" s="25"/>
      <c r="D257" s="28"/>
      <c r="E257" s="29"/>
      <c r="F257" s="30"/>
      <c r="G257" s="33"/>
      <c r="H257" s="34"/>
      <c r="I257" s="35"/>
      <c r="J257" s="36"/>
      <c r="K257" s="28"/>
      <c r="L257" s="28"/>
      <c r="M257" s="34"/>
      <c r="N257" s="35"/>
      <c r="O257" s="36"/>
      <c r="P257" s="28"/>
      <c r="Q257" s="37"/>
      <c r="R257" s="38" t="s">
        <v>64</v>
      </c>
      <c r="S257" s="39" t="s">
        <v>64</v>
      </c>
      <c r="T257" s="40" t="s">
        <v>64</v>
      </c>
      <c r="U257" s="40" t="s">
        <v>64</v>
      </c>
      <c r="V257" s="40" t="s">
        <v>64</v>
      </c>
      <c r="W257" s="40" t="s">
        <v>64</v>
      </c>
      <c r="X257" s="39" t="s">
        <v>64</v>
      </c>
      <c r="Y257" s="41" t="s">
        <v>64</v>
      </c>
      <c r="Z257" s="41" t="s">
        <v>64</v>
      </c>
      <c r="AA257" s="41" t="s">
        <v>64</v>
      </c>
      <c r="AB257" s="42">
        <v>0.0</v>
      </c>
      <c r="AC257" s="42">
        <v>0.0</v>
      </c>
      <c r="AD257" s="42">
        <v>0.0</v>
      </c>
      <c r="AE257" s="42">
        <v>0.0</v>
      </c>
      <c r="AF257" s="42">
        <v>0.0</v>
      </c>
      <c r="AG257" s="25"/>
      <c r="AH257" s="25"/>
      <c r="AI257" s="25"/>
      <c r="AJ257" s="25"/>
      <c r="AK257" s="25"/>
      <c r="AL257" s="25"/>
    </row>
    <row r="258">
      <c r="A258" s="26"/>
      <c r="B258" s="25"/>
      <c r="C258" s="25"/>
      <c r="D258" s="28"/>
      <c r="E258" s="29"/>
      <c r="F258" s="30"/>
      <c r="G258" s="33"/>
      <c r="H258" s="34"/>
      <c r="I258" s="35"/>
      <c r="J258" s="36"/>
      <c r="K258" s="28"/>
      <c r="L258" s="28"/>
      <c r="M258" s="34"/>
      <c r="N258" s="35"/>
      <c r="O258" s="36"/>
      <c r="P258" s="28"/>
      <c r="Q258" s="37"/>
      <c r="R258" s="38" t="s">
        <v>64</v>
      </c>
      <c r="S258" s="39" t="s">
        <v>64</v>
      </c>
      <c r="T258" s="40" t="s">
        <v>64</v>
      </c>
      <c r="U258" s="40" t="s">
        <v>64</v>
      </c>
      <c r="V258" s="40" t="s">
        <v>64</v>
      </c>
      <c r="W258" s="40" t="s">
        <v>64</v>
      </c>
      <c r="X258" s="39" t="s">
        <v>64</v>
      </c>
      <c r="Y258" s="41" t="s">
        <v>64</v>
      </c>
      <c r="Z258" s="41" t="s">
        <v>64</v>
      </c>
      <c r="AA258" s="41" t="s">
        <v>64</v>
      </c>
      <c r="AB258" s="42">
        <v>0.0</v>
      </c>
      <c r="AC258" s="42">
        <v>0.0</v>
      </c>
      <c r="AD258" s="42">
        <v>0.0</v>
      </c>
      <c r="AE258" s="42">
        <v>0.0</v>
      </c>
      <c r="AF258" s="42">
        <v>0.0</v>
      </c>
      <c r="AG258" s="25"/>
      <c r="AH258" s="25"/>
      <c r="AI258" s="25"/>
      <c r="AJ258" s="25"/>
      <c r="AK258" s="25"/>
      <c r="AL258" s="25"/>
    </row>
    <row r="259">
      <c r="A259" s="26"/>
      <c r="B259" s="25"/>
      <c r="C259" s="25"/>
      <c r="D259" s="28"/>
      <c r="E259" s="29"/>
      <c r="F259" s="30"/>
      <c r="G259" s="33"/>
      <c r="H259" s="34"/>
      <c r="I259" s="35"/>
      <c r="J259" s="36"/>
      <c r="K259" s="28"/>
      <c r="L259" s="28"/>
      <c r="M259" s="34"/>
      <c r="N259" s="35"/>
      <c r="O259" s="36"/>
      <c r="P259" s="28"/>
      <c r="Q259" s="37"/>
      <c r="R259" s="38" t="s">
        <v>64</v>
      </c>
      <c r="S259" s="39" t="s">
        <v>64</v>
      </c>
      <c r="T259" s="40" t="s">
        <v>64</v>
      </c>
      <c r="U259" s="40" t="s">
        <v>64</v>
      </c>
      <c r="V259" s="40" t="s">
        <v>64</v>
      </c>
      <c r="W259" s="40" t="s">
        <v>64</v>
      </c>
      <c r="X259" s="39" t="s">
        <v>64</v>
      </c>
      <c r="Y259" s="41" t="s">
        <v>64</v>
      </c>
      <c r="Z259" s="41" t="s">
        <v>64</v>
      </c>
      <c r="AA259" s="41" t="s">
        <v>64</v>
      </c>
      <c r="AB259" s="42">
        <v>0.0</v>
      </c>
      <c r="AC259" s="42">
        <v>0.0</v>
      </c>
      <c r="AD259" s="42">
        <v>0.0</v>
      </c>
      <c r="AE259" s="42">
        <v>0.0</v>
      </c>
      <c r="AF259" s="42">
        <v>0.0</v>
      </c>
      <c r="AG259" s="25"/>
      <c r="AH259" s="25"/>
      <c r="AI259" s="25"/>
      <c r="AJ259" s="25"/>
      <c r="AK259" s="25"/>
      <c r="AL259" s="25"/>
    </row>
    <row r="260">
      <c r="A260" s="26"/>
      <c r="B260" s="25"/>
      <c r="C260" s="25"/>
      <c r="D260" s="28"/>
      <c r="E260" s="29"/>
      <c r="F260" s="30"/>
      <c r="G260" s="33"/>
      <c r="H260" s="34"/>
      <c r="I260" s="35"/>
      <c r="J260" s="36"/>
      <c r="K260" s="28"/>
      <c r="L260" s="28"/>
      <c r="M260" s="34"/>
      <c r="N260" s="35"/>
      <c r="O260" s="36"/>
      <c r="P260" s="28"/>
      <c r="Q260" s="37"/>
      <c r="R260" s="38" t="s">
        <v>64</v>
      </c>
      <c r="S260" s="39" t="s">
        <v>64</v>
      </c>
      <c r="T260" s="40" t="s">
        <v>64</v>
      </c>
      <c r="U260" s="40" t="s">
        <v>64</v>
      </c>
      <c r="V260" s="40" t="s">
        <v>64</v>
      </c>
      <c r="W260" s="40" t="s">
        <v>64</v>
      </c>
      <c r="X260" s="39" t="s">
        <v>64</v>
      </c>
      <c r="Y260" s="41" t="s">
        <v>64</v>
      </c>
      <c r="Z260" s="41" t="s">
        <v>64</v>
      </c>
      <c r="AA260" s="41" t="s">
        <v>64</v>
      </c>
      <c r="AB260" s="42">
        <v>0.0</v>
      </c>
      <c r="AC260" s="42">
        <v>0.0</v>
      </c>
      <c r="AD260" s="42">
        <v>0.0</v>
      </c>
      <c r="AE260" s="42">
        <v>0.0</v>
      </c>
      <c r="AF260" s="42">
        <v>0.0</v>
      </c>
      <c r="AG260" s="25"/>
      <c r="AH260" s="25"/>
      <c r="AI260" s="25"/>
      <c r="AJ260" s="25"/>
      <c r="AK260" s="25"/>
      <c r="AL260" s="25"/>
    </row>
    <row r="261">
      <c r="A261" s="26"/>
      <c r="B261" s="25"/>
      <c r="C261" s="25"/>
      <c r="D261" s="28"/>
      <c r="E261" s="29"/>
      <c r="F261" s="30"/>
      <c r="G261" s="33"/>
      <c r="H261" s="34"/>
      <c r="I261" s="35"/>
      <c r="J261" s="36"/>
      <c r="K261" s="28"/>
      <c r="L261" s="28"/>
      <c r="M261" s="34"/>
      <c r="N261" s="35"/>
      <c r="O261" s="36"/>
      <c r="P261" s="28"/>
      <c r="Q261" s="37"/>
      <c r="R261" s="38" t="s">
        <v>64</v>
      </c>
      <c r="S261" s="39" t="s">
        <v>64</v>
      </c>
      <c r="T261" s="40" t="s">
        <v>64</v>
      </c>
      <c r="U261" s="40" t="s">
        <v>64</v>
      </c>
      <c r="V261" s="40" t="s">
        <v>64</v>
      </c>
      <c r="W261" s="40" t="s">
        <v>64</v>
      </c>
      <c r="X261" s="39" t="s">
        <v>64</v>
      </c>
      <c r="Y261" s="41" t="s">
        <v>64</v>
      </c>
      <c r="Z261" s="41" t="s">
        <v>64</v>
      </c>
      <c r="AA261" s="41" t="s">
        <v>64</v>
      </c>
      <c r="AB261" s="42">
        <v>0.0</v>
      </c>
      <c r="AC261" s="42">
        <v>0.0</v>
      </c>
      <c r="AD261" s="42">
        <v>0.0</v>
      </c>
      <c r="AE261" s="42">
        <v>0.0</v>
      </c>
      <c r="AF261" s="42">
        <v>0.0</v>
      </c>
      <c r="AG261" s="25"/>
      <c r="AH261" s="25"/>
      <c r="AI261" s="25"/>
      <c r="AJ261" s="25"/>
      <c r="AK261" s="25"/>
      <c r="AL261" s="25"/>
    </row>
    <row r="262">
      <c r="A262" s="26"/>
      <c r="B262" s="25"/>
      <c r="C262" s="25"/>
      <c r="D262" s="28"/>
      <c r="E262" s="29"/>
      <c r="F262" s="30"/>
      <c r="G262" s="33"/>
      <c r="H262" s="34"/>
      <c r="I262" s="35"/>
      <c r="J262" s="36"/>
      <c r="K262" s="28"/>
      <c r="L262" s="28"/>
      <c r="M262" s="34"/>
      <c r="N262" s="35"/>
      <c r="O262" s="36"/>
      <c r="P262" s="28"/>
      <c r="Q262" s="37"/>
      <c r="R262" s="38" t="s">
        <v>64</v>
      </c>
      <c r="S262" s="39" t="s">
        <v>64</v>
      </c>
      <c r="T262" s="40" t="s">
        <v>64</v>
      </c>
      <c r="U262" s="40" t="s">
        <v>64</v>
      </c>
      <c r="V262" s="40" t="s">
        <v>64</v>
      </c>
      <c r="W262" s="40" t="s">
        <v>64</v>
      </c>
      <c r="X262" s="39" t="s">
        <v>64</v>
      </c>
      <c r="Y262" s="41" t="s">
        <v>64</v>
      </c>
      <c r="Z262" s="41" t="s">
        <v>64</v>
      </c>
      <c r="AA262" s="41" t="s">
        <v>64</v>
      </c>
      <c r="AB262" s="42">
        <v>0.0</v>
      </c>
      <c r="AC262" s="42">
        <v>0.0</v>
      </c>
      <c r="AD262" s="42">
        <v>0.0</v>
      </c>
      <c r="AE262" s="42">
        <v>0.0</v>
      </c>
      <c r="AF262" s="42">
        <v>0.0</v>
      </c>
      <c r="AG262" s="25"/>
      <c r="AH262" s="25"/>
      <c r="AI262" s="25"/>
      <c r="AJ262" s="25"/>
      <c r="AK262" s="25"/>
      <c r="AL262" s="25"/>
    </row>
    <row r="263">
      <c r="A263" s="26"/>
      <c r="B263" s="25"/>
      <c r="C263" s="25"/>
      <c r="D263" s="28"/>
      <c r="E263" s="29"/>
      <c r="F263" s="30"/>
      <c r="G263" s="33"/>
      <c r="H263" s="34"/>
      <c r="I263" s="35"/>
      <c r="J263" s="36"/>
      <c r="K263" s="28"/>
      <c r="L263" s="28"/>
      <c r="M263" s="34"/>
      <c r="N263" s="35"/>
      <c r="O263" s="36"/>
      <c r="P263" s="28"/>
      <c r="Q263" s="37"/>
      <c r="R263" s="38" t="s">
        <v>64</v>
      </c>
      <c r="S263" s="39" t="s">
        <v>64</v>
      </c>
      <c r="T263" s="40" t="s">
        <v>64</v>
      </c>
      <c r="U263" s="40" t="s">
        <v>64</v>
      </c>
      <c r="V263" s="40" t="s">
        <v>64</v>
      </c>
      <c r="W263" s="40" t="s">
        <v>64</v>
      </c>
      <c r="X263" s="39" t="s">
        <v>64</v>
      </c>
      <c r="Y263" s="41" t="s">
        <v>64</v>
      </c>
      <c r="Z263" s="41" t="s">
        <v>64</v>
      </c>
      <c r="AA263" s="41" t="s">
        <v>64</v>
      </c>
      <c r="AB263" s="42">
        <v>0.0</v>
      </c>
      <c r="AC263" s="42">
        <v>0.0</v>
      </c>
      <c r="AD263" s="42">
        <v>0.0</v>
      </c>
      <c r="AE263" s="42">
        <v>0.0</v>
      </c>
      <c r="AF263" s="42">
        <v>0.0</v>
      </c>
      <c r="AG263" s="25"/>
      <c r="AH263" s="25"/>
      <c r="AI263" s="25"/>
      <c r="AJ263" s="25"/>
      <c r="AK263" s="25"/>
      <c r="AL263" s="25"/>
    </row>
    <row r="264">
      <c r="A264" s="26"/>
      <c r="B264" s="25"/>
      <c r="C264" s="25"/>
      <c r="D264" s="28"/>
      <c r="E264" s="29"/>
      <c r="F264" s="30"/>
      <c r="G264" s="33"/>
      <c r="H264" s="34"/>
      <c r="I264" s="35"/>
      <c r="J264" s="36"/>
      <c r="K264" s="28"/>
      <c r="L264" s="28"/>
      <c r="M264" s="34"/>
      <c r="N264" s="35"/>
      <c r="O264" s="36"/>
      <c r="P264" s="28"/>
      <c r="Q264" s="37"/>
      <c r="R264" s="38" t="s">
        <v>64</v>
      </c>
      <c r="S264" s="39" t="s">
        <v>64</v>
      </c>
      <c r="T264" s="40" t="s">
        <v>64</v>
      </c>
      <c r="U264" s="40" t="s">
        <v>64</v>
      </c>
      <c r="V264" s="40" t="s">
        <v>64</v>
      </c>
      <c r="W264" s="40" t="s">
        <v>64</v>
      </c>
      <c r="X264" s="39" t="s">
        <v>64</v>
      </c>
      <c r="Y264" s="41" t="s">
        <v>64</v>
      </c>
      <c r="Z264" s="41" t="s">
        <v>64</v>
      </c>
      <c r="AA264" s="41" t="s">
        <v>64</v>
      </c>
      <c r="AB264" s="42">
        <v>0.0</v>
      </c>
      <c r="AC264" s="42">
        <v>0.0</v>
      </c>
      <c r="AD264" s="42">
        <v>0.0</v>
      </c>
      <c r="AE264" s="42">
        <v>0.0</v>
      </c>
      <c r="AF264" s="42">
        <v>0.0</v>
      </c>
      <c r="AG264" s="25"/>
      <c r="AH264" s="25"/>
      <c r="AI264" s="25"/>
      <c r="AJ264" s="25"/>
      <c r="AK264" s="25"/>
      <c r="AL264" s="25"/>
    </row>
    <row r="265">
      <c r="A265" s="26"/>
      <c r="B265" s="25"/>
      <c r="C265" s="25"/>
      <c r="D265" s="28"/>
      <c r="E265" s="29"/>
      <c r="F265" s="30"/>
      <c r="G265" s="33"/>
      <c r="H265" s="34"/>
      <c r="I265" s="35"/>
      <c r="J265" s="36"/>
      <c r="K265" s="28"/>
      <c r="L265" s="28"/>
      <c r="M265" s="34"/>
      <c r="N265" s="35"/>
      <c r="O265" s="36"/>
      <c r="P265" s="28"/>
      <c r="Q265" s="37"/>
      <c r="R265" s="38" t="s">
        <v>64</v>
      </c>
      <c r="S265" s="39" t="s">
        <v>64</v>
      </c>
      <c r="T265" s="40" t="s">
        <v>64</v>
      </c>
      <c r="U265" s="40" t="s">
        <v>64</v>
      </c>
      <c r="V265" s="40" t="s">
        <v>64</v>
      </c>
      <c r="W265" s="40" t="s">
        <v>64</v>
      </c>
      <c r="X265" s="39" t="s">
        <v>64</v>
      </c>
      <c r="Y265" s="41" t="s">
        <v>64</v>
      </c>
      <c r="Z265" s="41" t="s">
        <v>64</v>
      </c>
      <c r="AA265" s="41" t="s">
        <v>64</v>
      </c>
      <c r="AB265" s="42">
        <v>0.0</v>
      </c>
      <c r="AC265" s="42">
        <v>0.0</v>
      </c>
      <c r="AD265" s="42">
        <v>0.0</v>
      </c>
      <c r="AE265" s="42">
        <v>0.0</v>
      </c>
      <c r="AF265" s="42">
        <v>0.0</v>
      </c>
      <c r="AG265" s="25"/>
      <c r="AH265" s="25"/>
      <c r="AI265" s="25"/>
      <c r="AJ265" s="25"/>
      <c r="AK265" s="25"/>
      <c r="AL265" s="25"/>
    </row>
    <row r="266">
      <c r="A266" s="26"/>
      <c r="B266" s="25"/>
      <c r="C266" s="25"/>
      <c r="D266" s="28"/>
      <c r="E266" s="29"/>
      <c r="F266" s="30"/>
      <c r="G266" s="33"/>
      <c r="H266" s="34"/>
      <c r="I266" s="35"/>
      <c r="J266" s="36"/>
      <c r="K266" s="28"/>
      <c r="L266" s="28"/>
      <c r="M266" s="34"/>
      <c r="N266" s="35"/>
      <c r="O266" s="36"/>
      <c r="P266" s="28"/>
      <c r="Q266" s="37"/>
      <c r="R266" s="38" t="s">
        <v>64</v>
      </c>
      <c r="S266" s="39" t="s">
        <v>64</v>
      </c>
      <c r="T266" s="40" t="s">
        <v>64</v>
      </c>
      <c r="U266" s="40" t="s">
        <v>64</v>
      </c>
      <c r="V266" s="40" t="s">
        <v>64</v>
      </c>
      <c r="W266" s="40" t="s">
        <v>64</v>
      </c>
      <c r="X266" s="39" t="s">
        <v>64</v>
      </c>
      <c r="Y266" s="41" t="s">
        <v>64</v>
      </c>
      <c r="Z266" s="41" t="s">
        <v>64</v>
      </c>
      <c r="AA266" s="41" t="s">
        <v>64</v>
      </c>
      <c r="AB266" s="42">
        <v>0.0</v>
      </c>
      <c r="AC266" s="42">
        <v>0.0</v>
      </c>
      <c r="AD266" s="42">
        <v>0.0</v>
      </c>
      <c r="AE266" s="42">
        <v>0.0</v>
      </c>
      <c r="AF266" s="42">
        <v>0.0</v>
      </c>
      <c r="AG266" s="25"/>
      <c r="AH266" s="25"/>
      <c r="AI266" s="25"/>
      <c r="AJ266" s="25"/>
      <c r="AK266" s="25"/>
      <c r="AL266" s="25"/>
    </row>
    <row r="267">
      <c r="A267" s="26"/>
      <c r="B267" s="25"/>
      <c r="C267" s="25"/>
      <c r="D267" s="28"/>
      <c r="E267" s="29"/>
      <c r="F267" s="30"/>
      <c r="G267" s="33"/>
      <c r="H267" s="34"/>
      <c r="I267" s="35"/>
      <c r="J267" s="36"/>
      <c r="K267" s="28"/>
      <c r="L267" s="28"/>
      <c r="M267" s="34"/>
      <c r="N267" s="35"/>
      <c r="O267" s="36"/>
      <c r="P267" s="28"/>
      <c r="Q267" s="37"/>
      <c r="R267" s="38" t="s">
        <v>64</v>
      </c>
      <c r="S267" s="39" t="s">
        <v>64</v>
      </c>
      <c r="T267" s="40" t="s">
        <v>64</v>
      </c>
      <c r="U267" s="40" t="s">
        <v>64</v>
      </c>
      <c r="V267" s="40" t="s">
        <v>64</v>
      </c>
      <c r="W267" s="40" t="s">
        <v>64</v>
      </c>
      <c r="X267" s="39" t="s">
        <v>64</v>
      </c>
      <c r="Y267" s="41" t="s">
        <v>64</v>
      </c>
      <c r="Z267" s="41" t="s">
        <v>64</v>
      </c>
      <c r="AA267" s="41" t="s">
        <v>64</v>
      </c>
      <c r="AB267" s="42">
        <v>0.0</v>
      </c>
      <c r="AC267" s="42">
        <v>0.0</v>
      </c>
      <c r="AD267" s="42">
        <v>0.0</v>
      </c>
      <c r="AE267" s="42">
        <v>0.0</v>
      </c>
      <c r="AF267" s="42">
        <v>0.0</v>
      </c>
      <c r="AG267" s="25"/>
      <c r="AH267" s="25"/>
      <c r="AI267" s="25"/>
      <c r="AJ267" s="25"/>
      <c r="AK267" s="25"/>
      <c r="AL267" s="25"/>
    </row>
    <row r="268">
      <c r="A268" s="26"/>
      <c r="B268" s="25"/>
      <c r="C268" s="25"/>
      <c r="D268" s="28"/>
      <c r="E268" s="29"/>
      <c r="F268" s="30"/>
      <c r="G268" s="33"/>
      <c r="H268" s="34"/>
      <c r="I268" s="35"/>
      <c r="J268" s="36"/>
      <c r="K268" s="28"/>
      <c r="L268" s="28"/>
      <c r="M268" s="34"/>
      <c r="N268" s="35"/>
      <c r="O268" s="36"/>
      <c r="P268" s="28"/>
      <c r="Q268" s="37"/>
      <c r="R268" s="38" t="s">
        <v>64</v>
      </c>
      <c r="S268" s="39" t="s">
        <v>64</v>
      </c>
      <c r="T268" s="40" t="s">
        <v>64</v>
      </c>
      <c r="U268" s="40" t="s">
        <v>64</v>
      </c>
      <c r="V268" s="40" t="s">
        <v>64</v>
      </c>
      <c r="W268" s="40" t="s">
        <v>64</v>
      </c>
      <c r="X268" s="39" t="s">
        <v>64</v>
      </c>
      <c r="Y268" s="41" t="s">
        <v>64</v>
      </c>
      <c r="Z268" s="41" t="s">
        <v>64</v>
      </c>
      <c r="AA268" s="41" t="s">
        <v>64</v>
      </c>
      <c r="AB268" s="42">
        <v>0.0</v>
      </c>
      <c r="AC268" s="42">
        <v>0.0</v>
      </c>
      <c r="AD268" s="42">
        <v>0.0</v>
      </c>
      <c r="AE268" s="42">
        <v>0.0</v>
      </c>
      <c r="AF268" s="42">
        <v>0.0</v>
      </c>
      <c r="AG268" s="25"/>
      <c r="AH268" s="25"/>
      <c r="AI268" s="25"/>
      <c r="AJ268" s="25"/>
      <c r="AK268" s="25"/>
      <c r="AL268" s="25"/>
    </row>
    <row r="269">
      <c r="A269" s="26"/>
      <c r="B269" s="25"/>
      <c r="C269" s="25"/>
      <c r="D269" s="28"/>
      <c r="E269" s="29"/>
      <c r="F269" s="30"/>
      <c r="G269" s="32"/>
      <c r="H269" s="34"/>
      <c r="I269" s="35"/>
      <c r="J269" s="36"/>
      <c r="K269" s="28"/>
      <c r="L269" s="28"/>
      <c r="M269" s="34"/>
      <c r="N269" s="35"/>
      <c r="O269" s="36"/>
      <c r="P269" s="28"/>
      <c r="Q269" s="37"/>
      <c r="R269" s="38" t="s">
        <v>64</v>
      </c>
      <c r="S269" s="39" t="s">
        <v>64</v>
      </c>
      <c r="T269" s="40" t="s">
        <v>64</v>
      </c>
      <c r="U269" s="40" t="s">
        <v>64</v>
      </c>
      <c r="V269" s="40" t="s">
        <v>64</v>
      </c>
      <c r="W269" s="40" t="s">
        <v>64</v>
      </c>
      <c r="X269" s="39" t="s">
        <v>64</v>
      </c>
      <c r="Y269" s="41" t="s">
        <v>64</v>
      </c>
      <c r="Z269" s="41" t="s">
        <v>64</v>
      </c>
      <c r="AA269" s="41" t="s">
        <v>64</v>
      </c>
      <c r="AB269" s="42">
        <v>0.0</v>
      </c>
      <c r="AC269" s="42">
        <v>0.0</v>
      </c>
      <c r="AD269" s="42">
        <v>0.0</v>
      </c>
      <c r="AE269" s="42">
        <v>0.0</v>
      </c>
      <c r="AF269" s="42">
        <v>0.0</v>
      </c>
      <c r="AG269" s="25"/>
      <c r="AH269" s="25"/>
      <c r="AI269" s="25"/>
      <c r="AJ269" s="25"/>
      <c r="AK269" s="25"/>
      <c r="AL269" s="25"/>
    </row>
    <row r="270">
      <c r="A270" s="26"/>
      <c r="B270" s="25"/>
      <c r="C270" s="25"/>
      <c r="D270" s="28"/>
      <c r="E270" s="29"/>
      <c r="F270" s="30"/>
      <c r="G270" s="33"/>
      <c r="H270" s="34"/>
      <c r="I270" s="35"/>
      <c r="J270" s="36"/>
      <c r="K270" s="28"/>
      <c r="L270" s="28"/>
      <c r="M270" s="34"/>
      <c r="N270" s="35"/>
      <c r="O270" s="36"/>
      <c r="P270" s="28"/>
      <c r="Q270" s="37"/>
      <c r="R270" s="38" t="s">
        <v>64</v>
      </c>
      <c r="S270" s="39" t="s">
        <v>64</v>
      </c>
      <c r="T270" s="40" t="s">
        <v>64</v>
      </c>
      <c r="U270" s="40" t="s">
        <v>64</v>
      </c>
      <c r="V270" s="40" t="s">
        <v>64</v>
      </c>
      <c r="W270" s="40" t="s">
        <v>64</v>
      </c>
      <c r="X270" s="39" t="s">
        <v>64</v>
      </c>
      <c r="Y270" s="41" t="s">
        <v>64</v>
      </c>
      <c r="Z270" s="41" t="s">
        <v>64</v>
      </c>
      <c r="AA270" s="41" t="s">
        <v>64</v>
      </c>
      <c r="AB270" s="42">
        <v>0.0</v>
      </c>
      <c r="AC270" s="42">
        <v>0.0</v>
      </c>
      <c r="AD270" s="42">
        <v>0.0</v>
      </c>
      <c r="AE270" s="42">
        <v>0.0</v>
      </c>
      <c r="AF270" s="42">
        <v>0.0</v>
      </c>
      <c r="AG270" s="25"/>
      <c r="AH270" s="25"/>
      <c r="AI270" s="25"/>
      <c r="AJ270" s="25"/>
      <c r="AK270" s="25"/>
      <c r="AL270" s="25"/>
    </row>
    <row r="271">
      <c r="A271" s="26"/>
      <c r="B271" s="25"/>
      <c r="C271" s="25"/>
      <c r="D271" s="28"/>
      <c r="E271" s="29"/>
      <c r="F271" s="30"/>
      <c r="G271" s="33"/>
      <c r="H271" s="34"/>
      <c r="I271" s="35"/>
      <c r="J271" s="36"/>
      <c r="K271" s="28"/>
      <c r="L271" s="28"/>
      <c r="M271" s="34"/>
      <c r="N271" s="35"/>
      <c r="O271" s="36"/>
      <c r="P271" s="28"/>
      <c r="Q271" s="37"/>
      <c r="R271" s="38" t="s">
        <v>64</v>
      </c>
      <c r="S271" s="39" t="s">
        <v>64</v>
      </c>
      <c r="T271" s="40" t="s">
        <v>64</v>
      </c>
      <c r="U271" s="40" t="s">
        <v>64</v>
      </c>
      <c r="V271" s="40" t="s">
        <v>64</v>
      </c>
      <c r="W271" s="40" t="s">
        <v>64</v>
      </c>
      <c r="X271" s="39" t="s">
        <v>64</v>
      </c>
      <c r="Y271" s="41" t="s">
        <v>64</v>
      </c>
      <c r="Z271" s="41" t="s">
        <v>64</v>
      </c>
      <c r="AA271" s="41" t="s">
        <v>64</v>
      </c>
      <c r="AB271" s="42">
        <v>0.0</v>
      </c>
      <c r="AC271" s="42">
        <v>0.0</v>
      </c>
      <c r="AD271" s="42">
        <v>0.0</v>
      </c>
      <c r="AE271" s="42">
        <v>0.0</v>
      </c>
      <c r="AF271" s="42">
        <v>0.0</v>
      </c>
      <c r="AG271" s="25"/>
      <c r="AH271" s="25"/>
      <c r="AI271" s="25"/>
      <c r="AJ271" s="25"/>
      <c r="AK271" s="25"/>
      <c r="AL271" s="25"/>
    </row>
    <row r="272">
      <c r="A272" s="26"/>
      <c r="B272" s="25"/>
      <c r="C272" s="25"/>
      <c r="D272" s="28"/>
      <c r="E272" s="29"/>
      <c r="F272" s="30"/>
      <c r="G272" s="33"/>
      <c r="H272" s="34"/>
      <c r="I272" s="35"/>
      <c r="J272" s="36"/>
      <c r="K272" s="28"/>
      <c r="L272" s="28"/>
      <c r="M272" s="34"/>
      <c r="N272" s="35"/>
      <c r="O272" s="36"/>
      <c r="P272" s="28"/>
      <c r="Q272" s="37"/>
      <c r="R272" s="38" t="s">
        <v>64</v>
      </c>
      <c r="S272" s="39" t="s">
        <v>64</v>
      </c>
      <c r="T272" s="40" t="s">
        <v>64</v>
      </c>
      <c r="U272" s="40" t="s">
        <v>64</v>
      </c>
      <c r="V272" s="40" t="s">
        <v>64</v>
      </c>
      <c r="W272" s="40" t="s">
        <v>64</v>
      </c>
      <c r="X272" s="39" t="s">
        <v>64</v>
      </c>
      <c r="Y272" s="41" t="s">
        <v>64</v>
      </c>
      <c r="Z272" s="41" t="s">
        <v>64</v>
      </c>
      <c r="AA272" s="41" t="s">
        <v>64</v>
      </c>
      <c r="AB272" s="42">
        <v>0.0</v>
      </c>
      <c r="AC272" s="42">
        <v>0.0</v>
      </c>
      <c r="AD272" s="42">
        <v>0.0</v>
      </c>
      <c r="AE272" s="42">
        <v>0.0</v>
      </c>
      <c r="AF272" s="42">
        <v>0.0</v>
      </c>
      <c r="AG272" s="25"/>
      <c r="AH272" s="25"/>
      <c r="AI272" s="25"/>
      <c r="AJ272" s="25"/>
      <c r="AK272" s="25"/>
      <c r="AL272" s="25"/>
    </row>
    <row r="273">
      <c r="A273" s="26"/>
      <c r="B273" s="25"/>
      <c r="C273" s="25"/>
      <c r="D273" s="28"/>
      <c r="E273" s="29"/>
      <c r="F273" s="30"/>
      <c r="G273" s="33"/>
      <c r="H273" s="34"/>
      <c r="I273" s="35"/>
      <c r="J273" s="36"/>
      <c r="K273" s="28"/>
      <c r="L273" s="28"/>
      <c r="M273" s="34"/>
      <c r="N273" s="35"/>
      <c r="O273" s="36"/>
      <c r="P273" s="28"/>
      <c r="Q273" s="37"/>
      <c r="R273" s="38" t="s">
        <v>64</v>
      </c>
      <c r="S273" s="39" t="s">
        <v>64</v>
      </c>
      <c r="T273" s="40" t="s">
        <v>64</v>
      </c>
      <c r="U273" s="40" t="s">
        <v>64</v>
      </c>
      <c r="V273" s="40" t="s">
        <v>64</v>
      </c>
      <c r="W273" s="40" t="s">
        <v>64</v>
      </c>
      <c r="X273" s="39" t="s">
        <v>64</v>
      </c>
      <c r="Y273" s="41" t="s">
        <v>64</v>
      </c>
      <c r="Z273" s="41" t="s">
        <v>64</v>
      </c>
      <c r="AA273" s="41" t="s">
        <v>64</v>
      </c>
      <c r="AB273" s="42">
        <v>0.0</v>
      </c>
      <c r="AC273" s="42">
        <v>0.0</v>
      </c>
      <c r="AD273" s="42">
        <v>0.0</v>
      </c>
      <c r="AE273" s="42">
        <v>0.0</v>
      </c>
      <c r="AF273" s="42">
        <v>0.0</v>
      </c>
      <c r="AG273" s="25"/>
      <c r="AH273" s="25"/>
      <c r="AI273" s="25"/>
      <c r="AJ273" s="25"/>
      <c r="AK273" s="25"/>
      <c r="AL273" s="25"/>
    </row>
    <row r="274">
      <c r="A274" s="26"/>
      <c r="B274" s="25"/>
      <c r="C274" s="25"/>
      <c r="D274" s="28"/>
      <c r="E274" s="29"/>
      <c r="F274" s="30"/>
      <c r="G274" s="33"/>
      <c r="H274" s="34"/>
      <c r="I274" s="35"/>
      <c r="J274" s="36"/>
      <c r="K274" s="28"/>
      <c r="L274" s="28"/>
      <c r="M274" s="34"/>
      <c r="N274" s="35"/>
      <c r="O274" s="36"/>
      <c r="P274" s="28"/>
      <c r="Q274" s="37"/>
      <c r="R274" s="38" t="s">
        <v>64</v>
      </c>
      <c r="S274" s="39" t="s">
        <v>64</v>
      </c>
      <c r="T274" s="40" t="s">
        <v>64</v>
      </c>
      <c r="U274" s="40" t="s">
        <v>64</v>
      </c>
      <c r="V274" s="40" t="s">
        <v>64</v>
      </c>
      <c r="W274" s="40" t="s">
        <v>64</v>
      </c>
      <c r="X274" s="39" t="s">
        <v>64</v>
      </c>
      <c r="Y274" s="41" t="s">
        <v>64</v>
      </c>
      <c r="Z274" s="41" t="s">
        <v>64</v>
      </c>
      <c r="AA274" s="41" t="s">
        <v>64</v>
      </c>
      <c r="AB274" s="42">
        <v>0.0</v>
      </c>
      <c r="AC274" s="42">
        <v>0.0</v>
      </c>
      <c r="AD274" s="42">
        <v>0.0</v>
      </c>
      <c r="AE274" s="42">
        <v>0.0</v>
      </c>
      <c r="AF274" s="42">
        <v>0.0</v>
      </c>
      <c r="AG274" s="25"/>
      <c r="AH274" s="25"/>
      <c r="AI274" s="25"/>
      <c r="AJ274" s="25"/>
      <c r="AK274" s="25"/>
      <c r="AL274" s="25"/>
    </row>
    <row r="275">
      <c r="A275" s="26"/>
      <c r="B275" s="25"/>
      <c r="C275" s="25"/>
      <c r="D275" s="28"/>
      <c r="E275" s="29"/>
      <c r="F275" s="30"/>
      <c r="G275" s="33"/>
      <c r="H275" s="34"/>
      <c r="I275" s="35"/>
      <c r="J275" s="36"/>
      <c r="K275" s="28"/>
      <c r="L275" s="28"/>
      <c r="M275" s="34"/>
      <c r="N275" s="35"/>
      <c r="O275" s="36"/>
      <c r="P275" s="28"/>
      <c r="Q275" s="37"/>
      <c r="R275" s="38" t="s">
        <v>64</v>
      </c>
      <c r="S275" s="39" t="s">
        <v>64</v>
      </c>
      <c r="T275" s="40" t="s">
        <v>64</v>
      </c>
      <c r="U275" s="40" t="s">
        <v>64</v>
      </c>
      <c r="V275" s="40" t="s">
        <v>64</v>
      </c>
      <c r="W275" s="40" t="s">
        <v>64</v>
      </c>
      <c r="X275" s="39" t="s">
        <v>64</v>
      </c>
      <c r="Y275" s="41" t="s">
        <v>64</v>
      </c>
      <c r="Z275" s="41" t="s">
        <v>64</v>
      </c>
      <c r="AA275" s="41" t="s">
        <v>64</v>
      </c>
      <c r="AB275" s="42">
        <v>0.0</v>
      </c>
      <c r="AC275" s="42">
        <v>0.0</v>
      </c>
      <c r="AD275" s="42">
        <v>0.0</v>
      </c>
      <c r="AE275" s="42">
        <v>0.0</v>
      </c>
      <c r="AF275" s="42">
        <v>0.0</v>
      </c>
      <c r="AG275" s="25"/>
      <c r="AH275" s="25"/>
      <c r="AI275" s="25"/>
      <c r="AJ275" s="25"/>
      <c r="AK275" s="25"/>
      <c r="AL275" s="25"/>
    </row>
    <row r="276">
      <c r="A276" s="26"/>
      <c r="B276" s="25"/>
      <c r="C276" s="25"/>
      <c r="D276" s="28"/>
      <c r="E276" s="29"/>
      <c r="F276" s="30"/>
      <c r="G276" s="33"/>
      <c r="H276" s="34"/>
      <c r="I276" s="35"/>
      <c r="J276" s="36"/>
      <c r="K276" s="28"/>
      <c r="L276" s="28"/>
      <c r="M276" s="34"/>
      <c r="N276" s="35"/>
      <c r="O276" s="36"/>
      <c r="P276" s="28"/>
      <c r="Q276" s="37"/>
      <c r="R276" s="38" t="s">
        <v>64</v>
      </c>
      <c r="S276" s="39" t="s">
        <v>64</v>
      </c>
      <c r="T276" s="40" t="s">
        <v>64</v>
      </c>
      <c r="U276" s="40" t="s">
        <v>64</v>
      </c>
      <c r="V276" s="40" t="s">
        <v>64</v>
      </c>
      <c r="W276" s="40" t="s">
        <v>64</v>
      </c>
      <c r="X276" s="39" t="s">
        <v>64</v>
      </c>
      <c r="Y276" s="41" t="s">
        <v>64</v>
      </c>
      <c r="Z276" s="41" t="s">
        <v>64</v>
      </c>
      <c r="AA276" s="41" t="s">
        <v>64</v>
      </c>
      <c r="AB276" s="42">
        <v>0.0</v>
      </c>
      <c r="AC276" s="42">
        <v>0.0</v>
      </c>
      <c r="AD276" s="42">
        <v>0.0</v>
      </c>
      <c r="AE276" s="42">
        <v>0.0</v>
      </c>
      <c r="AF276" s="42">
        <v>0.0</v>
      </c>
      <c r="AG276" s="25"/>
      <c r="AH276" s="25"/>
      <c r="AI276" s="25"/>
      <c r="AJ276" s="25"/>
      <c r="AK276" s="25"/>
      <c r="AL276" s="25"/>
    </row>
    <row r="277">
      <c r="A277" s="26"/>
      <c r="B277" s="25"/>
      <c r="C277" s="25"/>
      <c r="D277" s="28"/>
      <c r="E277" s="29"/>
      <c r="F277" s="30"/>
      <c r="G277" s="33"/>
      <c r="H277" s="34"/>
      <c r="I277" s="35"/>
      <c r="J277" s="36"/>
      <c r="K277" s="28"/>
      <c r="L277" s="28"/>
      <c r="M277" s="34"/>
      <c r="N277" s="35"/>
      <c r="O277" s="36"/>
      <c r="P277" s="28"/>
      <c r="Q277" s="37"/>
      <c r="R277" s="38" t="s">
        <v>64</v>
      </c>
      <c r="S277" s="39" t="s">
        <v>64</v>
      </c>
      <c r="T277" s="40" t="s">
        <v>64</v>
      </c>
      <c r="U277" s="40" t="s">
        <v>64</v>
      </c>
      <c r="V277" s="40" t="s">
        <v>64</v>
      </c>
      <c r="W277" s="40" t="s">
        <v>64</v>
      </c>
      <c r="X277" s="39" t="s">
        <v>64</v>
      </c>
      <c r="Y277" s="41" t="s">
        <v>64</v>
      </c>
      <c r="Z277" s="41" t="s">
        <v>64</v>
      </c>
      <c r="AA277" s="41" t="s">
        <v>64</v>
      </c>
      <c r="AB277" s="42">
        <v>0.0</v>
      </c>
      <c r="AC277" s="42">
        <v>0.0</v>
      </c>
      <c r="AD277" s="42">
        <v>0.0</v>
      </c>
      <c r="AE277" s="42">
        <v>0.0</v>
      </c>
      <c r="AF277" s="42">
        <v>0.0</v>
      </c>
      <c r="AG277" s="25"/>
      <c r="AH277" s="25"/>
      <c r="AI277" s="25"/>
      <c r="AJ277" s="25"/>
      <c r="AK277" s="25"/>
      <c r="AL277" s="25"/>
    </row>
    <row r="278">
      <c r="A278" s="26"/>
      <c r="B278" s="25"/>
      <c r="C278" s="25"/>
      <c r="D278" s="28"/>
      <c r="E278" s="29"/>
      <c r="F278" s="30"/>
      <c r="G278" s="33"/>
      <c r="H278" s="34"/>
      <c r="I278" s="35"/>
      <c r="J278" s="36"/>
      <c r="K278" s="28"/>
      <c r="L278" s="28"/>
      <c r="M278" s="34"/>
      <c r="N278" s="35"/>
      <c r="O278" s="36"/>
      <c r="P278" s="28"/>
      <c r="Q278" s="37"/>
      <c r="R278" s="38" t="s">
        <v>64</v>
      </c>
      <c r="S278" s="39" t="s">
        <v>64</v>
      </c>
      <c r="T278" s="40" t="s">
        <v>64</v>
      </c>
      <c r="U278" s="40" t="s">
        <v>64</v>
      </c>
      <c r="V278" s="40" t="s">
        <v>64</v>
      </c>
      <c r="W278" s="40" t="s">
        <v>64</v>
      </c>
      <c r="X278" s="39" t="s">
        <v>64</v>
      </c>
      <c r="Y278" s="41" t="s">
        <v>64</v>
      </c>
      <c r="Z278" s="41" t="s">
        <v>64</v>
      </c>
      <c r="AA278" s="41" t="s">
        <v>64</v>
      </c>
      <c r="AB278" s="42">
        <v>0.0</v>
      </c>
      <c r="AC278" s="42">
        <v>0.0</v>
      </c>
      <c r="AD278" s="42">
        <v>0.0</v>
      </c>
      <c r="AE278" s="42">
        <v>0.0</v>
      </c>
      <c r="AF278" s="42">
        <v>0.0</v>
      </c>
      <c r="AG278" s="25"/>
      <c r="AH278" s="25"/>
      <c r="AI278" s="25"/>
      <c r="AJ278" s="25"/>
      <c r="AK278" s="25"/>
      <c r="AL278" s="25"/>
    </row>
    <row r="279">
      <c r="A279" s="26"/>
      <c r="B279" s="25"/>
      <c r="C279" s="25"/>
      <c r="D279" s="28"/>
      <c r="E279" s="29"/>
      <c r="F279" s="30"/>
      <c r="G279" s="33"/>
      <c r="H279" s="34"/>
      <c r="I279" s="35"/>
      <c r="J279" s="36"/>
      <c r="K279" s="28"/>
      <c r="L279" s="28"/>
      <c r="M279" s="34"/>
      <c r="N279" s="35"/>
      <c r="O279" s="36"/>
      <c r="P279" s="28"/>
      <c r="Q279" s="37"/>
      <c r="R279" s="38" t="s">
        <v>64</v>
      </c>
      <c r="S279" s="39" t="s">
        <v>64</v>
      </c>
      <c r="T279" s="40" t="s">
        <v>64</v>
      </c>
      <c r="U279" s="40" t="s">
        <v>64</v>
      </c>
      <c r="V279" s="40" t="s">
        <v>64</v>
      </c>
      <c r="W279" s="40" t="s">
        <v>64</v>
      </c>
      <c r="X279" s="39" t="s">
        <v>64</v>
      </c>
      <c r="Y279" s="41" t="s">
        <v>64</v>
      </c>
      <c r="Z279" s="41" t="s">
        <v>64</v>
      </c>
      <c r="AA279" s="41" t="s">
        <v>64</v>
      </c>
      <c r="AB279" s="42">
        <v>0.0</v>
      </c>
      <c r="AC279" s="42">
        <v>0.0</v>
      </c>
      <c r="AD279" s="42">
        <v>0.0</v>
      </c>
      <c r="AE279" s="42">
        <v>0.0</v>
      </c>
      <c r="AF279" s="42">
        <v>0.0</v>
      </c>
      <c r="AG279" s="25"/>
      <c r="AH279" s="25"/>
      <c r="AI279" s="25"/>
      <c r="AJ279" s="25"/>
      <c r="AK279" s="25"/>
      <c r="AL279" s="25"/>
    </row>
    <row r="280">
      <c r="A280" s="26"/>
      <c r="B280" s="25"/>
      <c r="C280" s="25"/>
      <c r="D280" s="28"/>
      <c r="E280" s="29"/>
      <c r="F280" s="30"/>
      <c r="G280" s="33"/>
      <c r="H280" s="34"/>
      <c r="I280" s="35"/>
      <c r="J280" s="36"/>
      <c r="K280" s="28"/>
      <c r="L280" s="28"/>
      <c r="M280" s="34"/>
      <c r="N280" s="35"/>
      <c r="O280" s="36"/>
      <c r="P280" s="28"/>
      <c r="Q280" s="37"/>
      <c r="R280" s="38" t="s">
        <v>64</v>
      </c>
      <c r="S280" s="39" t="s">
        <v>64</v>
      </c>
      <c r="T280" s="40" t="s">
        <v>64</v>
      </c>
      <c r="U280" s="40" t="s">
        <v>64</v>
      </c>
      <c r="V280" s="40" t="s">
        <v>64</v>
      </c>
      <c r="W280" s="40" t="s">
        <v>64</v>
      </c>
      <c r="X280" s="39" t="s">
        <v>64</v>
      </c>
      <c r="Y280" s="41" t="s">
        <v>64</v>
      </c>
      <c r="Z280" s="41" t="s">
        <v>64</v>
      </c>
      <c r="AA280" s="41" t="s">
        <v>64</v>
      </c>
      <c r="AB280" s="42">
        <v>0.0</v>
      </c>
      <c r="AC280" s="42">
        <v>0.0</v>
      </c>
      <c r="AD280" s="42">
        <v>0.0</v>
      </c>
      <c r="AE280" s="42">
        <v>0.0</v>
      </c>
      <c r="AF280" s="42">
        <v>0.0</v>
      </c>
      <c r="AG280" s="25"/>
      <c r="AH280" s="25"/>
      <c r="AI280" s="25"/>
      <c r="AJ280" s="25"/>
      <c r="AK280" s="25"/>
      <c r="AL280" s="25"/>
    </row>
    <row r="281">
      <c r="A281" s="26"/>
      <c r="B281" s="25"/>
      <c r="C281" s="25"/>
      <c r="D281" s="28"/>
      <c r="E281" s="29"/>
      <c r="F281" s="30"/>
      <c r="G281" s="33"/>
      <c r="H281" s="34"/>
      <c r="I281" s="35"/>
      <c r="J281" s="36"/>
      <c r="K281" s="28"/>
      <c r="L281" s="28"/>
      <c r="M281" s="34"/>
      <c r="N281" s="35"/>
      <c r="O281" s="36"/>
      <c r="P281" s="28"/>
      <c r="Q281" s="37"/>
      <c r="R281" s="38" t="s">
        <v>64</v>
      </c>
      <c r="S281" s="39" t="s">
        <v>64</v>
      </c>
      <c r="T281" s="40" t="s">
        <v>64</v>
      </c>
      <c r="U281" s="40" t="s">
        <v>64</v>
      </c>
      <c r="V281" s="40" t="s">
        <v>64</v>
      </c>
      <c r="W281" s="40" t="s">
        <v>64</v>
      </c>
      <c r="X281" s="39" t="s">
        <v>64</v>
      </c>
      <c r="Y281" s="41" t="s">
        <v>64</v>
      </c>
      <c r="Z281" s="41" t="s">
        <v>64</v>
      </c>
      <c r="AA281" s="41" t="s">
        <v>64</v>
      </c>
      <c r="AB281" s="42">
        <v>0.0</v>
      </c>
      <c r="AC281" s="42">
        <v>0.0</v>
      </c>
      <c r="AD281" s="42">
        <v>0.0</v>
      </c>
      <c r="AE281" s="42">
        <v>0.0</v>
      </c>
      <c r="AF281" s="42">
        <v>0.0</v>
      </c>
      <c r="AG281" s="25"/>
      <c r="AH281" s="25"/>
      <c r="AI281" s="25"/>
      <c r="AJ281" s="25"/>
      <c r="AK281" s="25"/>
      <c r="AL281" s="25"/>
    </row>
    <row r="282">
      <c r="A282" s="26"/>
      <c r="B282" s="25"/>
      <c r="C282" s="25"/>
      <c r="D282" s="28"/>
      <c r="E282" s="29"/>
      <c r="F282" s="30"/>
      <c r="G282" s="33"/>
      <c r="H282" s="34"/>
      <c r="I282" s="35"/>
      <c r="J282" s="36"/>
      <c r="K282" s="28"/>
      <c r="L282" s="28"/>
      <c r="M282" s="34"/>
      <c r="N282" s="35"/>
      <c r="O282" s="36"/>
      <c r="P282" s="28"/>
      <c r="Q282" s="37"/>
      <c r="R282" s="38" t="s">
        <v>64</v>
      </c>
      <c r="S282" s="39" t="s">
        <v>64</v>
      </c>
      <c r="T282" s="40" t="s">
        <v>64</v>
      </c>
      <c r="U282" s="40" t="s">
        <v>64</v>
      </c>
      <c r="V282" s="40" t="s">
        <v>64</v>
      </c>
      <c r="W282" s="40" t="s">
        <v>64</v>
      </c>
      <c r="X282" s="39" t="s">
        <v>64</v>
      </c>
      <c r="Y282" s="41" t="s">
        <v>64</v>
      </c>
      <c r="Z282" s="41" t="s">
        <v>64</v>
      </c>
      <c r="AA282" s="41" t="s">
        <v>64</v>
      </c>
      <c r="AB282" s="42">
        <v>0.0</v>
      </c>
      <c r="AC282" s="42">
        <v>0.0</v>
      </c>
      <c r="AD282" s="42">
        <v>0.0</v>
      </c>
      <c r="AE282" s="42">
        <v>0.0</v>
      </c>
      <c r="AF282" s="42">
        <v>0.0</v>
      </c>
      <c r="AG282" s="25"/>
      <c r="AH282" s="25"/>
      <c r="AI282" s="25"/>
      <c r="AJ282" s="25"/>
      <c r="AK282" s="25"/>
      <c r="AL282" s="25"/>
    </row>
    <row r="283">
      <c r="A283" s="26"/>
      <c r="B283" s="25"/>
      <c r="C283" s="25"/>
      <c r="D283" s="28"/>
      <c r="E283" s="29"/>
      <c r="F283" s="30"/>
      <c r="G283" s="33"/>
      <c r="H283" s="34"/>
      <c r="I283" s="35"/>
      <c r="J283" s="36"/>
      <c r="K283" s="28"/>
      <c r="L283" s="28"/>
      <c r="M283" s="34"/>
      <c r="N283" s="35"/>
      <c r="O283" s="36"/>
      <c r="P283" s="28"/>
      <c r="Q283" s="37"/>
      <c r="R283" s="38" t="s">
        <v>64</v>
      </c>
      <c r="S283" s="39" t="s">
        <v>64</v>
      </c>
      <c r="T283" s="40" t="s">
        <v>64</v>
      </c>
      <c r="U283" s="40" t="s">
        <v>64</v>
      </c>
      <c r="V283" s="40" t="s">
        <v>64</v>
      </c>
      <c r="W283" s="40" t="s">
        <v>64</v>
      </c>
      <c r="X283" s="39" t="s">
        <v>64</v>
      </c>
      <c r="Y283" s="41" t="s">
        <v>64</v>
      </c>
      <c r="Z283" s="41" t="s">
        <v>64</v>
      </c>
      <c r="AA283" s="41" t="s">
        <v>64</v>
      </c>
      <c r="AB283" s="42">
        <v>0.0</v>
      </c>
      <c r="AC283" s="42">
        <v>0.0</v>
      </c>
      <c r="AD283" s="42">
        <v>0.0</v>
      </c>
      <c r="AE283" s="42">
        <v>0.0</v>
      </c>
      <c r="AF283" s="42">
        <v>0.0</v>
      </c>
      <c r="AG283" s="25"/>
      <c r="AH283" s="25"/>
      <c r="AI283" s="25"/>
      <c r="AJ283" s="25"/>
      <c r="AK283" s="25"/>
      <c r="AL283" s="25"/>
    </row>
    <row r="284">
      <c r="A284" s="26"/>
      <c r="B284" s="25"/>
      <c r="C284" s="25"/>
      <c r="D284" s="28"/>
      <c r="E284" s="29"/>
      <c r="F284" s="30"/>
      <c r="G284" s="33"/>
      <c r="H284" s="34"/>
      <c r="I284" s="35"/>
      <c r="J284" s="36"/>
      <c r="K284" s="28"/>
      <c r="L284" s="28"/>
      <c r="M284" s="34"/>
      <c r="N284" s="35"/>
      <c r="O284" s="36"/>
      <c r="P284" s="28"/>
      <c r="Q284" s="37"/>
      <c r="R284" s="38" t="s">
        <v>64</v>
      </c>
      <c r="S284" s="39" t="s">
        <v>64</v>
      </c>
      <c r="T284" s="40" t="s">
        <v>64</v>
      </c>
      <c r="U284" s="40" t="s">
        <v>64</v>
      </c>
      <c r="V284" s="40" t="s">
        <v>64</v>
      </c>
      <c r="W284" s="40" t="s">
        <v>64</v>
      </c>
      <c r="X284" s="39" t="s">
        <v>64</v>
      </c>
      <c r="Y284" s="41" t="s">
        <v>64</v>
      </c>
      <c r="Z284" s="41" t="s">
        <v>64</v>
      </c>
      <c r="AA284" s="41" t="s">
        <v>64</v>
      </c>
      <c r="AB284" s="42">
        <v>0.0</v>
      </c>
      <c r="AC284" s="42">
        <v>0.0</v>
      </c>
      <c r="AD284" s="42">
        <v>0.0</v>
      </c>
      <c r="AE284" s="42">
        <v>0.0</v>
      </c>
      <c r="AF284" s="42">
        <v>0.0</v>
      </c>
      <c r="AG284" s="25"/>
      <c r="AH284" s="25"/>
      <c r="AI284" s="25"/>
      <c r="AJ284" s="25"/>
      <c r="AK284" s="25"/>
      <c r="AL284" s="25"/>
    </row>
    <row r="285">
      <c r="A285" s="26"/>
      <c r="B285" s="25"/>
      <c r="C285" s="25"/>
      <c r="D285" s="28"/>
      <c r="E285" s="29"/>
      <c r="F285" s="30"/>
      <c r="G285" s="33"/>
      <c r="H285" s="34"/>
      <c r="I285" s="35"/>
      <c r="J285" s="36"/>
      <c r="K285" s="28"/>
      <c r="L285" s="28"/>
      <c r="M285" s="34"/>
      <c r="N285" s="35"/>
      <c r="O285" s="36"/>
      <c r="P285" s="28"/>
      <c r="Q285" s="37"/>
      <c r="R285" s="38" t="s">
        <v>64</v>
      </c>
      <c r="S285" s="39" t="s">
        <v>64</v>
      </c>
      <c r="T285" s="40" t="s">
        <v>64</v>
      </c>
      <c r="U285" s="40" t="s">
        <v>64</v>
      </c>
      <c r="V285" s="40" t="s">
        <v>64</v>
      </c>
      <c r="W285" s="40" t="s">
        <v>64</v>
      </c>
      <c r="X285" s="39" t="s">
        <v>64</v>
      </c>
      <c r="Y285" s="41" t="s">
        <v>64</v>
      </c>
      <c r="Z285" s="41" t="s">
        <v>64</v>
      </c>
      <c r="AA285" s="41" t="s">
        <v>64</v>
      </c>
      <c r="AB285" s="42">
        <v>0.0</v>
      </c>
      <c r="AC285" s="42">
        <v>0.0</v>
      </c>
      <c r="AD285" s="42">
        <v>0.0</v>
      </c>
      <c r="AE285" s="42">
        <v>0.0</v>
      </c>
      <c r="AF285" s="42">
        <v>0.0</v>
      </c>
      <c r="AG285" s="25"/>
      <c r="AH285" s="25"/>
      <c r="AI285" s="25"/>
      <c r="AJ285" s="25"/>
      <c r="AK285" s="25"/>
      <c r="AL285" s="25"/>
    </row>
    <row r="286">
      <c r="A286" s="26"/>
      <c r="B286" s="25"/>
      <c r="C286" s="25"/>
      <c r="D286" s="28"/>
      <c r="E286" s="29"/>
      <c r="F286" s="30"/>
      <c r="G286" s="32"/>
      <c r="H286" s="34"/>
      <c r="I286" s="35"/>
      <c r="J286" s="36"/>
      <c r="K286" s="28"/>
      <c r="L286" s="28"/>
      <c r="M286" s="34"/>
      <c r="N286" s="35"/>
      <c r="O286" s="36"/>
      <c r="P286" s="28"/>
      <c r="Q286" s="37"/>
      <c r="R286" s="38" t="s">
        <v>64</v>
      </c>
      <c r="S286" s="39" t="s">
        <v>64</v>
      </c>
      <c r="T286" s="40" t="s">
        <v>64</v>
      </c>
      <c r="U286" s="40" t="s">
        <v>64</v>
      </c>
      <c r="V286" s="40" t="s">
        <v>64</v>
      </c>
      <c r="W286" s="40" t="s">
        <v>64</v>
      </c>
      <c r="X286" s="39" t="s">
        <v>64</v>
      </c>
      <c r="Y286" s="41" t="s">
        <v>64</v>
      </c>
      <c r="Z286" s="41" t="s">
        <v>64</v>
      </c>
      <c r="AA286" s="41" t="s">
        <v>64</v>
      </c>
      <c r="AB286" s="42">
        <v>0.0</v>
      </c>
      <c r="AC286" s="42">
        <v>0.0</v>
      </c>
      <c r="AD286" s="42">
        <v>0.0</v>
      </c>
      <c r="AE286" s="42">
        <v>0.0</v>
      </c>
      <c r="AF286" s="42">
        <v>0.0</v>
      </c>
      <c r="AG286" s="25"/>
      <c r="AH286" s="25"/>
      <c r="AI286" s="25"/>
      <c r="AJ286" s="25"/>
      <c r="AK286" s="25"/>
      <c r="AL286" s="25"/>
    </row>
    <row r="287">
      <c r="A287" s="26"/>
      <c r="B287" s="25"/>
      <c r="C287" s="25"/>
      <c r="D287" s="28"/>
      <c r="E287" s="29"/>
      <c r="F287" s="30"/>
      <c r="G287" s="33"/>
      <c r="H287" s="34"/>
      <c r="I287" s="35"/>
      <c r="J287" s="36"/>
      <c r="K287" s="28"/>
      <c r="L287" s="28"/>
      <c r="M287" s="34"/>
      <c r="N287" s="35"/>
      <c r="O287" s="36"/>
      <c r="P287" s="28"/>
      <c r="Q287" s="37"/>
      <c r="R287" s="38" t="s">
        <v>64</v>
      </c>
      <c r="S287" s="39" t="s">
        <v>64</v>
      </c>
      <c r="T287" s="40" t="s">
        <v>64</v>
      </c>
      <c r="U287" s="40" t="s">
        <v>64</v>
      </c>
      <c r="V287" s="40" t="s">
        <v>64</v>
      </c>
      <c r="W287" s="40" t="s">
        <v>64</v>
      </c>
      <c r="X287" s="39" t="s">
        <v>64</v>
      </c>
      <c r="Y287" s="41" t="s">
        <v>64</v>
      </c>
      <c r="Z287" s="41" t="s">
        <v>64</v>
      </c>
      <c r="AA287" s="41" t="s">
        <v>64</v>
      </c>
      <c r="AB287" s="42">
        <v>0.0</v>
      </c>
      <c r="AC287" s="42">
        <v>0.0</v>
      </c>
      <c r="AD287" s="42">
        <v>0.0</v>
      </c>
      <c r="AE287" s="42">
        <v>0.0</v>
      </c>
      <c r="AF287" s="42">
        <v>0.0</v>
      </c>
      <c r="AG287" s="25"/>
      <c r="AH287" s="25"/>
      <c r="AI287" s="25"/>
      <c r="AJ287" s="25"/>
      <c r="AK287" s="25"/>
      <c r="AL287" s="25"/>
    </row>
    <row r="288">
      <c r="A288" s="26"/>
      <c r="B288" s="25"/>
      <c r="C288" s="25"/>
      <c r="D288" s="28"/>
      <c r="E288" s="29"/>
      <c r="F288" s="30"/>
      <c r="G288" s="33"/>
      <c r="H288" s="34"/>
      <c r="I288" s="35"/>
      <c r="J288" s="36"/>
      <c r="K288" s="28"/>
      <c r="L288" s="28"/>
      <c r="M288" s="34"/>
      <c r="N288" s="35"/>
      <c r="O288" s="36"/>
      <c r="P288" s="28"/>
      <c r="Q288" s="37"/>
      <c r="R288" s="38" t="s">
        <v>64</v>
      </c>
      <c r="S288" s="39" t="s">
        <v>64</v>
      </c>
      <c r="T288" s="40" t="s">
        <v>64</v>
      </c>
      <c r="U288" s="40" t="s">
        <v>64</v>
      </c>
      <c r="V288" s="40" t="s">
        <v>64</v>
      </c>
      <c r="W288" s="40" t="s">
        <v>64</v>
      </c>
      <c r="X288" s="39" t="s">
        <v>64</v>
      </c>
      <c r="Y288" s="41" t="s">
        <v>64</v>
      </c>
      <c r="Z288" s="41" t="s">
        <v>64</v>
      </c>
      <c r="AA288" s="41" t="s">
        <v>64</v>
      </c>
      <c r="AB288" s="42">
        <v>0.0</v>
      </c>
      <c r="AC288" s="42">
        <v>0.0</v>
      </c>
      <c r="AD288" s="42">
        <v>0.0</v>
      </c>
      <c r="AE288" s="42">
        <v>0.0</v>
      </c>
      <c r="AF288" s="42">
        <v>0.0</v>
      </c>
      <c r="AG288" s="25"/>
      <c r="AH288" s="25"/>
      <c r="AI288" s="25"/>
      <c r="AJ288" s="25"/>
      <c r="AK288" s="25"/>
      <c r="AL288" s="25"/>
    </row>
    <row r="289">
      <c r="A289" s="26"/>
      <c r="B289" s="25"/>
      <c r="C289" s="25"/>
      <c r="D289" s="28"/>
      <c r="E289" s="29"/>
      <c r="F289" s="30"/>
      <c r="G289" s="33"/>
      <c r="H289" s="34"/>
      <c r="I289" s="35"/>
      <c r="J289" s="36"/>
      <c r="K289" s="28"/>
      <c r="L289" s="28"/>
      <c r="M289" s="34"/>
      <c r="N289" s="35"/>
      <c r="O289" s="36"/>
      <c r="P289" s="28"/>
      <c r="Q289" s="37"/>
      <c r="R289" s="38" t="s">
        <v>64</v>
      </c>
      <c r="S289" s="39" t="s">
        <v>64</v>
      </c>
      <c r="T289" s="40" t="s">
        <v>64</v>
      </c>
      <c r="U289" s="40" t="s">
        <v>64</v>
      </c>
      <c r="V289" s="40" t="s">
        <v>64</v>
      </c>
      <c r="W289" s="40" t="s">
        <v>64</v>
      </c>
      <c r="X289" s="39" t="s">
        <v>64</v>
      </c>
      <c r="Y289" s="41" t="s">
        <v>64</v>
      </c>
      <c r="Z289" s="41" t="s">
        <v>64</v>
      </c>
      <c r="AA289" s="41" t="s">
        <v>64</v>
      </c>
      <c r="AB289" s="42">
        <v>0.0</v>
      </c>
      <c r="AC289" s="42">
        <v>0.0</v>
      </c>
      <c r="AD289" s="42">
        <v>0.0</v>
      </c>
      <c r="AE289" s="42">
        <v>0.0</v>
      </c>
      <c r="AF289" s="42">
        <v>0.0</v>
      </c>
      <c r="AG289" s="25"/>
      <c r="AH289" s="25"/>
      <c r="AI289" s="25"/>
      <c r="AJ289" s="25"/>
      <c r="AK289" s="25"/>
      <c r="AL289" s="25"/>
    </row>
    <row r="290">
      <c r="A290" s="26"/>
      <c r="B290" s="25"/>
      <c r="C290" s="25"/>
      <c r="D290" s="28"/>
      <c r="E290" s="29"/>
      <c r="F290" s="30"/>
      <c r="G290" s="33"/>
      <c r="H290" s="34"/>
      <c r="I290" s="35"/>
      <c r="J290" s="36"/>
      <c r="K290" s="28"/>
      <c r="L290" s="28"/>
      <c r="M290" s="34"/>
      <c r="N290" s="35"/>
      <c r="O290" s="36"/>
      <c r="P290" s="28"/>
      <c r="Q290" s="37"/>
      <c r="R290" s="38" t="s">
        <v>64</v>
      </c>
      <c r="S290" s="39" t="s">
        <v>64</v>
      </c>
      <c r="T290" s="40" t="s">
        <v>64</v>
      </c>
      <c r="U290" s="40" t="s">
        <v>64</v>
      </c>
      <c r="V290" s="40" t="s">
        <v>64</v>
      </c>
      <c r="W290" s="40" t="s">
        <v>64</v>
      </c>
      <c r="X290" s="39" t="s">
        <v>64</v>
      </c>
      <c r="Y290" s="41" t="s">
        <v>64</v>
      </c>
      <c r="Z290" s="41" t="s">
        <v>64</v>
      </c>
      <c r="AA290" s="41" t="s">
        <v>64</v>
      </c>
      <c r="AB290" s="42">
        <v>0.0</v>
      </c>
      <c r="AC290" s="42">
        <v>0.0</v>
      </c>
      <c r="AD290" s="42">
        <v>0.0</v>
      </c>
      <c r="AE290" s="42">
        <v>0.0</v>
      </c>
      <c r="AF290" s="42">
        <v>0.0</v>
      </c>
      <c r="AG290" s="25"/>
      <c r="AH290" s="25"/>
      <c r="AI290" s="25"/>
      <c r="AJ290" s="25"/>
      <c r="AK290" s="25"/>
      <c r="AL290" s="25"/>
    </row>
    <row r="291">
      <c r="A291" s="26"/>
      <c r="B291" s="25"/>
      <c r="C291" s="25"/>
      <c r="D291" s="28"/>
      <c r="E291" s="29"/>
      <c r="F291" s="30"/>
      <c r="G291" s="33"/>
      <c r="H291" s="34"/>
      <c r="I291" s="35"/>
      <c r="J291" s="36"/>
      <c r="K291" s="28"/>
      <c r="L291" s="28"/>
      <c r="M291" s="34"/>
      <c r="N291" s="35"/>
      <c r="O291" s="36"/>
      <c r="P291" s="28"/>
      <c r="Q291" s="37"/>
      <c r="R291" s="38" t="s">
        <v>64</v>
      </c>
      <c r="S291" s="39" t="s">
        <v>64</v>
      </c>
      <c r="T291" s="40" t="s">
        <v>64</v>
      </c>
      <c r="U291" s="40" t="s">
        <v>64</v>
      </c>
      <c r="V291" s="40" t="s">
        <v>64</v>
      </c>
      <c r="W291" s="40" t="s">
        <v>64</v>
      </c>
      <c r="X291" s="39" t="s">
        <v>64</v>
      </c>
      <c r="Y291" s="41" t="s">
        <v>64</v>
      </c>
      <c r="Z291" s="41" t="s">
        <v>64</v>
      </c>
      <c r="AA291" s="41" t="s">
        <v>64</v>
      </c>
      <c r="AB291" s="42">
        <v>0.0</v>
      </c>
      <c r="AC291" s="42">
        <v>0.0</v>
      </c>
      <c r="AD291" s="42">
        <v>0.0</v>
      </c>
      <c r="AE291" s="42">
        <v>0.0</v>
      </c>
      <c r="AF291" s="42">
        <v>0.0</v>
      </c>
      <c r="AG291" s="25"/>
      <c r="AH291" s="25"/>
      <c r="AI291" s="25"/>
      <c r="AJ291" s="25"/>
      <c r="AK291" s="25"/>
      <c r="AL291" s="25"/>
    </row>
    <row r="292">
      <c r="A292" s="26"/>
      <c r="B292" s="25"/>
      <c r="C292" s="25"/>
      <c r="D292" s="28"/>
      <c r="E292" s="29"/>
      <c r="F292" s="30"/>
      <c r="G292" s="33"/>
      <c r="H292" s="34"/>
      <c r="I292" s="35"/>
      <c r="J292" s="36"/>
      <c r="K292" s="28"/>
      <c r="L292" s="28"/>
      <c r="M292" s="34"/>
      <c r="N292" s="35"/>
      <c r="O292" s="36"/>
      <c r="P292" s="28"/>
      <c r="Q292" s="37"/>
      <c r="R292" s="38" t="s">
        <v>64</v>
      </c>
      <c r="S292" s="39" t="s">
        <v>64</v>
      </c>
      <c r="T292" s="40" t="s">
        <v>64</v>
      </c>
      <c r="U292" s="40" t="s">
        <v>64</v>
      </c>
      <c r="V292" s="40" t="s">
        <v>64</v>
      </c>
      <c r="W292" s="40" t="s">
        <v>64</v>
      </c>
      <c r="X292" s="39" t="s">
        <v>64</v>
      </c>
      <c r="Y292" s="41" t="s">
        <v>64</v>
      </c>
      <c r="Z292" s="41" t="s">
        <v>64</v>
      </c>
      <c r="AA292" s="41" t="s">
        <v>64</v>
      </c>
      <c r="AB292" s="42">
        <v>0.0</v>
      </c>
      <c r="AC292" s="42">
        <v>0.0</v>
      </c>
      <c r="AD292" s="42">
        <v>0.0</v>
      </c>
      <c r="AE292" s="42">
        <v>0.0</v>
      </c>
      <c r="AF292" s="42">
        <v>0.0</v>
      </c>
      <c r="AG292" s="25"/>
      <c r="AH292" s="25"/>
      <c r="AI292" s="25"/>
      <c r="AJ292" s="25"/>
      <c r="AK292" s="25"/>
      <c r="AL292" s="25"/>
    </row>
    <row r="293">
      <c r="A293" s="26"/>
      <c r="B293" s="25"/>
      <c r="C293" s="25"/>
      <c r="D293" s="28"/>
      <c r="E293" s="29"/>
      <c r="F293" s="30"/>
      <c r="G293" s="33"/>
      <c r="H293" s="34"/>
      <c r="I293" s="35"/>
      <c r="J293" s="36"/>
      <c r="K293" s="28"/>
      <c r="L293" s="28"/>
      <c r="M293" s="34"/>
      <c r="N293" s="35"/>
      <c r="O293" s="36"/>
      <c r="P293" s="28"/>
      <c r="Q293" s="37"/>
      <c r="R293" s="38" t="s">
        <v>64</v>
      </c>
      <c r="S293" s="39" t="s">
        <v>64</v>
      </c>
      <c r="T293" s="40" t="s">
        <v>64</v>
      </c>
      <c r="U293" s="40" t="s">
        <v>64</v>
      </c>
      <c r="V293" s="40" t="s">
        <v>64</v>
      </c>
      <c r="W293" s="40" t="s">
        <v>64</v>
      </c>
      <c r="X293" s="39" t="s">
        <v>64</v>
      </c>
      <c r="Y293" s="41" t="s">
        <v>64</v>
      </c>
      <c r="Z293" s="41" t="s">
        <v>64</v>
      </c>
      <c r="AA293" s="41" t="s">
        <v>64</v>
      </c>
      <c r="AB293" s="42">
        <v>0.0</v>
      </c>
      <c r="AC293" s="42">
        <v>0.0</v>
      </c>
      <c r="AD293" s="42">
        <v>0.0</v>
      </c>
      <c r="AE293" s="42">
        <v>0.0</v>
      </c>
      <c r="AF293" s="42">
        <v>0.0</v>
      </c>
      <c r="AG293" s="25"/>
      <c r="AH293" s="25"/>
      <c r="AI293" s="25"/>
      <c r="AJ293" s="25"/>
      <c r="AK293" s="25"/>
      <c r="AL293" s="25"/>
    </row>
    <row r="294">
      <c r="A294" s="26"/>
      <c r="B294" s="25"/>
      <c r="C294" s="25"/>
      <c r="D294" s="28"/>
      <c r="E294" s="29"/>
      <c r="F294" s="30"/>
      <c r="G294" s="33"/>
      <c r="H294" s="34"/>
      <c r="I294" s="35"/>
      <c r="J294" s="36"/>
      <c r="K294" s="28"/>
      <c r="L294" s="28"/>
      <c r="M294" s="34"/>
      <c r="N294" s="35"/>
      <c r="O294" s="36"/>
      <c r="P294" s="28"/>
      <c r="Q294" s="37"/>
      <c r="R294" s="38" t="s">
        <v>64</v>
      </c>
      <c r="S294" s="39" t="s">
        <v>64</v>
      </c>
      <c r="T294" s="40" t="s">
        <v>64</v>
      </c>
      <c r="U294" s="40" t="s">
        <v>64</v>
      </c>
      <c r="V294" s="40" t="s">
        <v>64</v>
      </c>
      <c r="W294" s="40" t="s">
        <v>64</v>
      </c>
      <c r="X294" s="39" t="s">
        <v>64</v>
      </c>
      <c r="Y294" s="41" t="s">
        <v>64</v>
      </c>
      <c r="Z294" s="41" t="s">
        <v>64</v>
      </c>
      <c r="AA294" s="41" t="s">
        <v>64</v>
      </c>
      <c r="AB294" s="42">
        <v>0.0</v>
      </c>
      <c r="AC294" s="42">
        <v>0.0</v>
      </c>
      <c r="AD294" s="42">
        <v>0.0</v>
      </c>
      <c r="AE294" s="42">
        <v>0.0</v>
      </c>
      <c r="AF294" s="42">
        <v>0.0</v>
      </c>
      <c r="AG294" s="25"/>
      <c r="AH294" s="25"/>
      <c r="AI294" s="25"/>
      <c r="AJ294" s="25"/>
      <c r="AK294" s="25"/>
      <c r="AL294" s="25"/>
    </row>
    <row r="295">
      <c r="A295" s="26"/>
      <c r="B295" s="25"/>
      <c r="C295" s="25"/>
      <c r="D295" s="28"/>
      <c r="E295" s="29"/>
      <c r="F295" s="30"/>
      <c r="G295" s="33"/>
      <c r="H295" s="34"/>
      <c r="I295" s="35"/>
      <c r="J295" s="36"/>
      <c r="K295" s="28"/>
      <c r="L295" s="28"/>
      <c r="M295" s="34"/>
      <c r="N295" s="35"/>
      <c r="O295" s="36"/>
      <c r="P295" s="28"/>
      <c r="Q295" s="37"/>
      <c r="R295" s="38" t="s">
        <v>64</v>
      </c>
      <c r="S295" s="39" t="s">
        <v>64</v>
      </c>
      <c r="T295" s="40" t="s">
        <v>64</v>
      </c>
      <c r="U295" s="40" t="s">
        <v>64</v>
      </c>
      <c r="V295" s="40" t="s">
        <v>64</v>
      </c>
      <c r="W295" s="40" t="s">
        <v>64</v>
      </c>
      <c r="X295" s="39" t="s">
        <v>64</v>
      </c>
      <c r="Y295" s="41" t="s">
        <v>64</v>
      </c>
      <c r="Z295" s="41" t="s">
        <v>64</v>
      </c>
      <c r="AA295" s="41" t="s">
        <v>64</v>
      </c>
      <c r="AB295" s="42">
        <v>0.0</v>
      </c>
      <c r="AC295" s="42">
        <v>0.0</v>
      </c>
      <c r="AD295" s="42">
        <v>0.0</v>
      </c>
      <c r="AE295" s="42">
        <v>0.0</v>
      </c>
      <c r="AF295" s="42">
        <v>0.0</v>
      </c>
      <c r="AG295" s="25"/>
      <c r="AH295" s="25"/>
      <c r="AI295" s="25"/>
      <c r="AJ295" s="25"/>
      <c r="AK295" s="25"/>
      <c r="AL295" s="25"/>
    </row>
    <row r="296">
      <c r="A296" s="26"/>
      <c r="B296" s="25"/>
      <c r="C296" s="25"/>
      <c r="D296" s="28"/>
      <c r="E296" s="29"/>
      <c r="F296" s="30"/>
      <c r="G296" s="33"/>
      <c r="H296" s="34"/>
      <c r="I296" s="35"/>
      <c r="J296" s="36"/>
      <c r="K296" s="28"/>
      <c r="L296" s="28"/>
      <c r="M296" s="34"/>
      <c r="N296" s="35"/>
      <c r="O296" s="36"/>
      <c r="P296" s="28"/>
      <c r="Q296" s="37"/>
      <c r="R296" s="38" t="s">
        <v>64</v>
      </c>
      <c r="S296" s="39" t="s">
        <v>64</v>
      </c>
      <c r="T296" s="40" t="s">
        <v>64</v>
      </c>
      <c r="U296" s="40" t="s">
        <v>64</v>
      </c>
      <c r="V296" s="40" t="s">
        <v>64</v>
      </c>
      <c r="W296" s="40" t="s">
        <v>64</v>
      </c>
      <c r="X296" s="39" t="s">
        <v>64</v>
      </c>
      <c r="Y296" s="41" t="s">
        <v>64</v>
      </c>
      <c r="Z296" s="41" t="s">
        <v>64</v>
      </c>
      <c r="AA296" s="41" t="s">
        <v>64</v>
      </c>
      <c r="AB296" s="42">
        <v>0.0</v>
      </c>
      <c r="AC296" s="42">
        <v>0.0</v>
      </c>
      <c r="AD296" s="42">
        <v>0.0</v>
      </c>
      <c r="AE296" s="42">
        <v>0.0</v>
      </c>
      <c r="AF296" s="42">
        <v>0.0</v>
      </c>
      <c r="AG296" s="25"/>
      <c r="AH296" s="25"/>
      <c r="AI296" s="25"/>
      <c r="AJ296" s="25"/>
      <c r="AK296" s="25"/>
      <c r="AL296" s="25"/>
    </row>
    <row r="297">
      <c r="A297" s="26"/>
      <c r="B297" s="25"/>
      <c r="C297" s="25"/>
      <c r="D297" s="28"/>
      <c r="E297" s="29"/>
      <c r="F297" s="30"/>
      <c r="G297" s="33"/>
      <c r="H297" s="34"/>
      <c r="I297" s="35"/>
      <c r="J297" s="36"/>
      <c r="K297" s="28"/>
      <c r="L297" s="28"/>
      <c r="M297" s="34"/>
      <c r="N297" s="35"/>
      <c r="O297" s="36"/>
      <c r="P297" s="28"/>
      <c r="Q297" s="37"/>
      <c r="R297" s="38" t="s">
        <v>64</v>
      </c>
      <c r="S297" s="39" t="s">
        <v>64</v>
      </c>
      <c r="T297" s="40" t="s">
        <v>64</v>
      </c>
      <c r="U297" s="40" t="s">
        <v>64</v>
      </c>
      <c r="V297" s="40" t="s">
        <v>64</v>
      </c>
      <c r="W297" s="40" t="s">
        <v>64</v>
      </c>
      <c r="X297" s="39" t="s">
        <v>64</v>
      </c>
      <c r="Y297" s="41" t="s">
        <v>64</v>
      </c>
      <c r="Z297" s="41" t="s">
        <v>64</v>
      </c>
      <c r="AA297" s="41" t="s">
        <v>64</v>
      </c>
      <c r="AB297" s="42">
        <v>0.0</v>
      </c>
      <c r="AC297" s="42">
        <v>0.0</v>
      </c>
      <c r="AD297" s="42">
        <v>0.0</v>
      </c>
      <c r="AE297" s="42">
        <v>0.0</v>
      </c>
      <c r="AF297" s="42">
        <v>0.0</v>
      </c>
      <c r="AG297" s="25"/>
      <c r="AH297" s="25"/>
      <c r="AI297" s="25"/>
      <c r="AJ297" s="25"/>
      <c r="AK297" s="25"/>
      <c r="AL297" s="25"/>
    </row>
    <row r="298">
      <c r="A298" s="26"/>
      <c r="B298" s="25"/>
      <c r="C298" s="25"/>
      <c r="D298" s="28"/>
      <c r="E298" s="29"/>
      <c r="F298" s="30"/>
      <c r="G298" s="33"/>
      <c r="H298" s="34"/>
      <c r="I298" s="35"/>
      <c r="J298" s="36"/>
      <c r="K298" s="28"/>
      <c r="L298" s="28"/>
      <c r="M298" s="34"/>
      <c r="N298" s="35"/>
      <c r="O298" s="36"/>
      <c r="P298" s="28"/>
      <c r="Q298" s="37"/>
      <c r="R298" s="38" t="s">
        <v>64</v>
      </c>
      <c r="S298" s="39" t="s">
        <v>64</v>
      </c>
      <c r="T298" s="40" t="s">
        <v>64</v>
      </c>
      <c r="U298" s="40" t="s">
        <v>64</v>
      </c>
      <c r="V298" s="40" t="s">
        <v>64</v>
      </c>
      <c r="W298" s="40" t="s">
        <v>64</v>
      </c>
      <c r="X298" s="39" t="s">
        <v>64</v>
      </c>
      <c r="Y298" s="41" t="s">
        <v>64</v>
      </c>
      <c r="Z298" s="41" t="s">
        <v>64</v>
      </c>
      <c r="AA298" s="41" t="s">
        <v>64</v>
      </c>
      <c r="AB298" s="42">
        <v>0.0</v>
      </c>
      <c r="AC298" s="42">
        <v>0.0</v>
      </c>
      <c r="AD298" s="42">
        <v>0.0</v>
      </c>
      <c r="AE298" s="42">
        <v>0.0</v>
      </c>
      <c r="AF298" s="42">
        <v>0.0</v>
      </c>
      <c r="AG298" s="25"/>
      <c r="AH298" s="25"/>
      <c r="AI298" s="25"/>
      <c r="AJ298" s="25"/>
      <c r="AK298" s="25"/>
      <c r="AL298" s="25"/>
    </row>
    <row r="299">
      <c r="A299" s="26"/>
      <c r="B299" s="25"/>
      <c r="C299" s="25"/>
      <c r="D299" s="28"/>
      <c r="E299" s="29"/>
      <c r="F299" s="30"/>
      <c r="G299" s="33"/>
      <c r="H299" s="34"/>
      <c r="I299" s="35"/>
      <c r="J299" s="36"/>
      <c r="K299" s="28"/>
      <c r="L299" s="28"/>
      <c r="M299" s="34"/>
      <c r="N299" s="35"/>
      <c r="O299" s="36"/>
      <c r="P299" s="28"/>
      <c r="Q299" s="37"/>
      <c r="R299" s="38" t="s">
        <v>64</v>
      </c>
      <c r="S299" s="39" t="s">
        <v>64</v>
      </c>
      <c r="T299" s="40" t="s">
        <v>64</v>
      </c>
      <c r="U299" s="40" t="s">
        <v>64</v>
      </c>
      <c r="V299" s="40" t="s">
        <v>64</v>
      </c>
      <c r="W299" s="40" t="s">
        <v>64</v>
      </c>
      <c r="X299" s="39" t="s">
        <v>64</v>
      </c>
      <c r="Y299" s="41" t="s">
        <v>64</v>
      </c>
      <c r="Z299" s="41" t="s">
        <v>64</v>
      </c>
      <c r="AA299" s="41" t="s">
        <v>64</v>
      </c>
      <c r="AB299" s="42">
        <v>0.0</v>
      </c>
      <c r="AC299" s="42">
        <v>0.0</v>
      </c>
      <c r="AD299" s="42">
        <v>0.0</v>
      </c>
      <c r="AE299" s="42">
        <v>0.0</v>
      </c>
      <c r="AF299" s="42">
        <v>0.0</v>
      </c>
      <c r="AG299" s="25"/>
      <c r="AH299" s="25"/>
      <c r="AI299" s="25"/>
      <c r="AJ299" s="25"/>
      <c r="AK299" s="25"/>
      <c r="AL299" s="25"/>
    </row>
    <row r="300">
      <c r="A300" s="26"/>
      <c r="B300" s="25"/>
      <c r="C300" s="25"/>
      <c r="D300" s="28"/>
      <c r="E300" s="29"/>
      <c r="F300" s="30"/>
      <c r="G300" s="33"/>
      <c r="H300" s="34"/>
      <c r="I300" s="35"/>
      <c r="J300" s="36"/>
      <c r="K300" s="28"/>
      <c r="L300" s="28"/>
      <c r="M300" s="34"/>
      <c r="N300" s="35"/>
      <c r="O300" s="36"/>
      <c r="P300" s="28"/>
      <c r="Q300" s="37"/>
      <c r="R300" s="38" t="s">
        <v>64</v>
      </c>
      <c r="S300" s="39" t="s">
        <v>64</v>
      </c>
      <c r="T300" s="40" t="s">
        <v>64</v>
      </c>
      <c r="U300" s="40" t="s">
        <v>64</v>
      </c>
      <c r="V300" s="40" t="s">
        <v>64</v>
      </c>
      <c r="W300" s="40" t="s">
        <v>64</v>
      </c>
      <c r="X300" s="39" t="s">
        <v>64</v>
      </c>
      <c r="Y300" s="41" t="s">
        <v>64</v>
      </c>
      <c r="Z300" s="41" t="s">
        <v>64</v>
      </c>
      <c r="AA300" s="41" t="s">
        <v>64</v>
      </c>
      <c r="AB300" s="42">
        <v>0.0</v>
      </c>
      <c r="AC300" s="42">
        <v>0.0</v>
      </c>
      <c r="AD300" s="42">
        <v>0.0</v>
      </c>
      <c r="AE300" s="42">
        <v>0.0</v>
      </c>
      <c r="AF300" s="42">
        <v>0.0</v>
      </c>
      <c r="AG300" s="25"/>
      <c r="AH300" s="25"/>
      <c r="AI300" s="25"/>
      <c r="AJ300" s="25"/>
      <c r="AK300" s="25"/>
      <c r="AL300" s="25"/>
    </row>
    <row r="301">
      <c r="A301" s="26"/>
      <c r="B301" s="25"/>
      <c r="C301" s="25"/>
      <c r="D301" s="28"/>
      <c r="E301" s="29"/>
      <c r="F301" s="30"/>
      <c r="G301" s="33"/>
      <c r="H301" s="34"/>
      <c r="I301" s="35"/>
      <c r="J301" s="36"/>
      <c r="K301" s="28"/>
      <c r="L301" s="28"/>
      <c r="M301" s="34"/>
      <c r="N301" s="35"/>
      <c r="O301" s="36"/>
      <c r="P301" s="28"/>
      <c r="Q301" s="37"/>
      <c r="R301" s="38" t="s">
        <v>64</v>
      </c>
      <c r="S301" s="39" t="s">
        <v>64</v>
      </c>
      <c r="T301" s="40" t="s">
        <v>64</v>
      </c>
      <c r="U301" s="40" t="s">
        <v>64</v>
      </c>
      <c r="V301" s="40" t="s">
        <v>64</v>
      </c>
      <c r="W301" s="40" t="s">
        <v>64</v>
      </c>
      <c r="X301" s="39" t="s">
        <v>64</v>
      </c>
      <c r="Y301" s="41" t="s">
        <v>64</v>
      </c>
      <c r="Z301" s="41" t="s">
        <v>64</v>
      </c>
      <c r="AA301" s="41" t="s">
        <v>64</v>
      </c>
      <c r="AB301" s="42">
        <v>0.0</v>
      </c>
      <c r="AC301" s="42">
        <v>0.0</v>
      </c>
      <c r="AD301" s="42">
        <v>0.0</v>
      </c>
      <c r="AE301" s="42">
        <v>0.0</v>
      </c>
      <c r="AF301" s="42">
        <v>0.0</v>
      </c>
      <c r="AG301" s="25"/>
      <c r="AH301" s="25"/>
      <c r="AI301" s="25"/>
      <c r="AJ301" s="25"/>
      <c r="AK301" s="25"/>
      <c r="AL301" s="25"/>
    </row>
    <row r="302">
      <c r="A302" s="26"/>
      <c r="B302" s="25"/>
      <c r="C302" s="25"/>
      <c r="D302" s="28"/>
      <c r="E302" s="29"/>
      <c r="F302" s="30"/>
      <c r="G302" s="33"/>
      <c r="H302" s="34"/>
      <c r="I302" s="35"/>
      <c r="J302" s="36"/>
      <c r="K302" s="28"/>
      <c r="L302" s="28"/>
      <c r="M302" s="34"/>
      <c r="N302" s="35"/>
      <c r="O302" s="36"/>
      <c r="P302" s="28"/>
      <c r="Q302" s="37"/>
      <c r="R302" s="38" t="s">
        <v>64</v>
      </c>
      <c r="S302" s="39" t="s">
        <v>64</v>
      </c>
      <c r="T302" s="40" t="s">
        <v>64</v>
      </c>
      <c r="U302" s="40" t="s">
        <v>64</v>
      </c>
      <c r="V302" s="40" t="s">
        <v>64</v>
      </c>
      <c r="W302" s="40" t="s">
        <v>64</v>
      </c>
      <c r="X302" s="39" t="s">
        <v>64</v>
      </c>
      <c r="Y302" s="41" t="s">
        <v>64</v>
      </c>
      <c r="Z302" s="41" t="s">
        <v>64</v>
      </c>
      <c r="AA302" s="41" t="s">
        <v>64</v>
      </c>
      <c r="AB302" s="42">
        <v>0.0</v>
      </c>
      <c r="AC302" s="42">
        <v>0.0</v>
      </c>
      <c r="AD302" s="42">
        <v>0.0</v>
      </c>
      <c r="AE302" s="42">
        <v>0.0</v>
      </c>
      <c r="AF302" s="42">
        <v>0.0</v>
      </c>
      <c r="AG302" s="25"/>
      <c r="AH302" s="25"/>
      <c r="AI302" s="25"/>
      <c r="AJ302" s="25"/>
      <c r="AK302" s="25"/>
      <c r="AL302" s="25"/>
    </row>
    <row r="303">
      <c r="A303" s="26"/>
      <c r="B303" s="25"/>
      <c r="C303" s="25"/>
      <c r="D303" s="28"/>
      <c r="E303" s="29"/>
      <c r="F303" s="30"/>
      <c r="G303" s="33"/>
      <c r="H303" s="34"/>
      <c r="I303" s="35"/>
      <c r="J303" s="36"/>
      <c r="K303" s="28"/>
      <c r="L303" s="28"/>
      <c r="M303" s="34"/>
      <c r="N303" s="35"/>
      <c r="O303" s="36"/>
      <c r="P303" s="28"/>
      <c r="Q303" s="37"/>
      <c r="R303" s="38" t="s">
        <v>64</v>
      </c>
      <c r="S303" s="39" t="s">
        <v>64</v>
      </c>
      <c r="T303" s="40" t="s">
        <v>64</v>
      </c>
      <c r="U303" s="40" t="s">
        <v>64</v>
      </c>
      <c r="V303" s="40" t="s">
        <v>64</v>
      </c>
      <c r="W303" s="40" t="s">
        <v>64</v>
      </c>
      <c r="X303" s="39" t="s">
        <v>64</v>
      </c>
      <c r="Y303" s="41" t="s">
        <v>64</v>
      </c>
      <c r="Z303" s="41" t="s">
        <v>64</v>
      </c>
      <c r="AA303" s="41" t="s">
        <v>64</v>
      </c>
      <c r="AB303" s="42">
        <v>0.0</v>
      </c>
      <c r="AC303" s="42">
        <v>0.0</v>
      </c>
      <c r="AD303" s="42">
        <v>0.0</v>
      </c>
      <c r="AE303" s="42">
        <v>0.0</v>
      </c>
      <c r="AF303" s="42">
        <v>0.0</v>
      </c>
      <c r="AG303" s="25"/>
      <c r="AH303" s="25"/>
      <c r="AI303" s="25"/>
      <c r="AJ303" s="25"/>
      <c r="AK303" s="25"/>
      <c r="AL303" s="25"/>
    </row>
    <row r="304">
      <c r="A304" s="26"/>
      <c r="B304" s="25"/>
      <c r="C304" s="25"/>
      <c r="D304" s="28"/>
      <c r="E304" s="29"/>
      <c r="F304" s="30"/>
      <c r="G304" s="33"/>
      <c r="H304" s="34"/>
      <c r="I304" s="35"/>
      <c r="J304" s="36"/>
      <c r="K304" s="28"/>
      <c r="L304" s="28"/>
      <c r="M304" s="34"/>
      <c r="N304" s="35"/>
      <c r="O304" s="36"/>
      <c r="P304" s="28"/>
      <c r="Q304" s="37"/>
      <c r="R304" s="38" t="s">
        <v>64</v>
      </c>
      <c r="S304" s="39" t="s">
        <v>64</v>
      </c>
      <c r="T304" s="40" t="s">
        <v>64</v>
      </c>
      <c r="U304" s="40" t="s">
        <v>64</v>
      </c>
      <c r="V304" s="40" t="s">
        <v>64</v>
      </c>
      <c r="W304" s="40" t="s">
        <v>64</v>
      </c>
      <c r="X304" s="39" t="s">
        <v>64</v>
      </c>
      <c r="Y304" s="41" t="s">
        <v>64</v>
      </c>
      <c r="Z304" s="41" t="s">
        <v>64</v>
      </c>
      <c r="AA304" s="41" t="s">
        <v>64</v>
      </c>
      <c r="AB304" s="42">
        <v>0.0</v>
      </c>
      <c r="AC304" s="42">
        <v>0.0</v>
      </c>
      <c r="AD304" s="42">
        <v>0.0</v>
      </c>
      <c r="AE304" s="42">
        <v>0.0</v>
      </c>
      <c r="AF304" s="42">
        <v>0.0</v>
      </c>
      <c r="AG304" s="25"/>
      <c r="AH304" s="25"/>
      <c r="AI304" s="25"/>
      <c r="AJ304" s="25"/>
      <c r="AK304" s="25"/>
      <c r="AL304" s="25"/>
    </row>
    <row r="305">
      <c r="A305" s="26"/>
      <c r="B305" s="25"/>
      <c r="C305" s="25"/>
      <c r="D305" s="28"/>
      <c r="E305" s="29"/>
      <c r="F305" s="30"/>
      <c r="G305" s="33"/>
      <c r="H305" s="34"/>
      <c r="I305" s="35"/>
      <c r="J305" s="36"/>
      <c r="K305" s="28"/>
      <c r="L305" s="28"/>
      <c r="M305" s="34"/>
      <c r="N305" s="35"/>
      <c r="O305" s="36"/>
      <c r="P305" s="28"/>
      <c r="Q305" s="37"/>
      <c r="R305" s="38" t="s">
        <v>64</v>
      </c>
      <c r="S305" s="39" t="s">
        <v>64</v>
      </c>
      <c r="T305" s="40" t="s">
        <v>64</v>
      </c>
      <c r="U305" s="40" t="s">
        <v>64</v>
      </c>
      <c r="V305" s="40" t="s">
        <v>64</v>
      </c>
      <c r="W305" s="40" t="s">
        <v>64</v>
      </c>
      <c r="X305" s="39" t="s">
        <v>64</v>
      </c>
      <c r="Y305" s="41" t="s">
        <v>64</v>
      </c>
      <c r="Z305" s="41" t="s">
        <v>64</v>
      </c>
      <c r="AA305" s="41" t="s">
        <v>64</v>
      </c>
      <c r="AB305" s="42">
        <v>0.0</v>
      </c>
      <c r="AC305" s="42">
        <v>0.0</v>
      </c>
      <c r="AD305" s="42">
        <v>0.0</v>
      </c>
      <c r="AE305" s="42">
        <v>0.0</v>
      </c>
      <c r="AF305" s="42">
        <v>0.0</v>
      </c>
      <c r="AG305" s="25"/>
      <c r="AH305" s="25"/>
      <c r="AI305" s="25"/>
      <c r="AJ305" s="25"/>
      <c r="AK305" s="25"/>
      <c r="AL305" s="25"/>
    </row>
    <row r="306">
      <c r="A306" s="26"/>
      <c r="B306" s="25"/>
      <c r="C306" s="25"/>
      <c r="D306" s="28"/>
      <c r="E306" s="29"/>
      <c r="F306" s="30"/>
      <c r="G306" s="33"/>
      <c r="H306" s="34"/>
      <c r="I306" s="35"/>
      <c r="J306" s="36"/>
      <c r="K306" s="28"/>
      <c r="L306" s="28"/>
      <c r="M306" s="34"/>
      <c r="N306" s="35"/>
      <c r="O306" s="36"/>
      <c r="P306" s="28"/>
      <c r="Q306" s="37"/>
      <c r="R306" s="38" t="s">
        <v>64</v>
      </c>
      <c r="S306" s="39" t="s">
        <v>64</v>
      </c>
      <c r="T306" s="40" t="s">
        <v>64</v>
      </c>
      <c r="U306" s="40" t="s">
        <v>64</v>
      </c>
      <c r="V306" s="40" t="s">
        <v>64</v>
      </c>
      <c r="W306" s="40" t="s">
        <v>64</v>
      </c>
      <c r="X306" s="39" t="s">
        <v>64</v>
      </c>
      <c r="Y306" s="41" t="s">
        <v>64</v>
      </c>
      <c r="Z306" s="41" t="s">
        <v>64</v>
      </c>
      <c r="AA306" s="41" t="s">
        <v>64</v>
      </c>
      <c r="AB306" s="42">
        <v>0.0</v>
      </c>
      <c r="AC306" s="42">
        <v>0.0</v>
      </c>
      <c r="AD306" s="42">
        <v>0.0</v>
      </c>
      <c r="AE306" s="42">
        <v>0.0</v>
      </c>
      <c r="AF306" s="42">
        <v>0.0</v>
      </c>
      <c r="AG306" s="25"/>
      <c r="AH306" s="25"/>
      <c r="AI306" s="25"/>
      <c r="AJ306" s="25"/>
      <c r="AK306" s="25"/>
      <c r="AL306" s="25"/>
    </row>
    <row r="307">
      <c r="A307" s="26"/>
      <c r="B307" s="25"/>
      <c r="C307" s="25"/>
      <c r="D307" s="28"/>
      <c r="E307" s="29"/>
      <c r="F307" s="30"/>
      <c r="G307" s="33"/>
      <c r="H307" s="34"/>
      <c r="I307" s="35"/>
      <c r="J307" s="36"/>
      <c r="K307" s="28"/>
      <c r="L307" s="28"/>
      <c r="M307" s="34"/>
      <c r="N307" s="35"/>
      <c r="O307" s="36"/>
      <c r="P307" s="28"/>
      <c r="Q307" s="37"/>
      <c r="R307" s="38" t="s">
        <v>64</v>
      </c>
      <c r="S307" s="39" t="s">
        <v>64</v>
      </c>
      <c r="T307" s="40" t="s">
        <v>64</v>
      </c>
      <c r="U307" s="40" t="s">
        <v>64</v>
      </c>
      <c r="V307" s="40" t="s">
        <v>64</v>
      </c>
      <c r="W307" s="40" t="s">
        <v>64</v>
      </c>
      <c r="X307" s="39" t="s">
        <v>64</v>
      </c>
      <c r="Y307" s="41" t="s">
        <v>64</v>
      </c>
      <c r="Z307" s="41" t="s">
        <v>64</v>
      </c>
      <c r="AA307" s="41" t="s">
        <v>64</v>
      </c>
      <c r="AB307" s="42">
        <v>0.0</v>
      </c>
      <c r="AC307" s="42">
        <v>0.0</v>
      </c>
      <c r="AD307" s="42">
        <v>0.0</v>
      </c>
      <c r="AE307" s="42">
        <v>0.0</v>
      </c>
      <c r="AF307" s="42">
        <v>0.0</v>
      </c>
      <c r="AG307" s="25"/>
      <c r="AH307" s="25"/>
      <c r="AI307" s="25"/>
      <c r="AJ307" s="25"/>
      <c r="AK307" s="25"/>
      <c r="AL307" s="25"/>
    </row>
    <row r="308">
      <c r="A308" s="26"/>
      <c r="B308" s="25"/>
      <c r="C308" s="25"/>
      <c r="D308" s="28"/>
      <c r="E308" s="29"/>
      <c r="F308" s="30"/>
      <c r="G308" s="33"/>
      <c r="H308" s="34"/>
      <c r="I308" s="35"/>
      <c r="J308" s="36"/>
      <c r="K308" s="28"/>
      <c r="L308" s="28"/>
      <c r="M308" s="34"/>
      <c r="N308" s="35"/>
      <c r="O308" s="36"/>
      <c r="P308" s="28"/>
      <c r="Q308" s="37"/>
      <c r="R308" s="38" t="s">
        <v>64</v>
      </c>
      <c r="S308" s="39" t="s">
        <v>64</v>
      </c>
      <c r="T308" s="40" t="s">
        <v>64</v>
      </c>
      <c r="U308" s="40" t="s">
        <v>64</v>
      </c>
      <c r="V308" s="40" t="s">
        <v>64</v>
      </c>
      <c r="W308" s="40" t="s">
        <v>64</v>
      </c>
      <c r="X308" s="39" t="s">
        <v>64</v>
      </c>
      <c r="Y308" s="41" t="s">
        <v>64</v>
      </c>
      <c r="Z308" s="41" t="s">
        <v>64</v>
      </c>
      <c r="AA308" s="41" t="s">
        <v>64</v>
      </c>
      <c r="AB308" s="42">
        <v>0.0</v>
      </c>
      <c r="AC308" s="42">
        <v>0.0</v>
      </c>
      <c r="AD308" s="42">
        <v>0.0</v>
      </c>
      <c r="AE308" s="42">
        <v>0.0</v>
      </c>
      <c r="AF308" s="42">
        <v>0.0</v>
      </c>
      <c r="AG308" s="25"/>
      <c r="AH308" s="25"/>
      <c r="AI308" s="25"/>
      <c r="AJ308" s="25"/>
      <c r="AK308" s="25"/>
      <c r="AL308" s="25"/>
    </row>
    <row r="309">
      <c r="A309" s="26"/>
      <c r="B309" s="25"/>
      <c r="C309" s="25"/>
      <c r="D309" s="28"/>
      <c r="E309" s="29"/>
      <c r="F309" s="30"/>
      <c r="G309" s="33"/>
      <c r="H309" s="34"/>
      <c r="I309" s="35"/>
      <c r="J309" s="36"/>
      <c r="K309" s="28"/>
      <c r="L309" s="28"/>
      <c r="M309" s="34"/>
      <c r="N309" s="35"/>
      <c r="O309" s="36"/>
      <c r="P309" s="28"/>
      <c r="Q309" s="37"/>
      <c r="R309" s="38" t="s">
        <v>64</v>
      </c>
      <c r="S309" s="39" t="s">
        <v>64</v>
      </c>
      <c r="T309" s="40" t="s">
        <v>64</v>
      </c>
      <c r="U309" s="40" t="s">
        <v>64</v>
      </c>
      <c r="V309" s="40" t="s">
        <v>64</v>
      </c>
      <c r="W309" s="40" t="s">
        <v>64</v>
      </c>
      <c r="X309" s="39" t="s">
        <v>64</v>
      </c>
      <c r="Y309" s="41" t="s">
        <v>64</v>
      </c>
      <c r="Z309" s="41" t="s">
        <v>64</v>
      </c>
      <c r="AA309" s="41" t="s">
        <v>64</v>
      </c>
      <c r="AB309" s="42">
        <v>0.0</v>
      </c>
      <c r="AC309" s="42">
        <v>0.0</v>
      </c>
      <c r="AD309" s="42">
        <v>0.0</v>
      </c>
      <c r="AE309" s="42">
        <v>0.0</v>
      </c>
      <c r="AF309" s="42">
        <v>0.0</v>
      </c>
      <c r="AG309" s="25"/>
      <c r="AH309" s="25"/>
      <c r="AI309" s="25"/>
      <c r="AJ309" s="25"/>
      <c r="AK309" s="25"/>
      <c r="AL309" s="25"/>
    </row>
    <row r="310">
      <c r="A310" s="26"/>
      <c r="B310" s="25"/>
      <c r="C310" s="25"/>
      <c r="D310" s="28"/>
      <c r="E310" s="29"/>
      <c r="F310" s="30"/>
      <c r="G310" s="33"/>
      <c r="H310" s="34"/>
      <c r="I310" s="35"/>
      <c r="J310" s="36"/>
      <c r="K310" s="28"/>
      <c r="L310" s="28"/>
      <c r="M310" s="34"/>
      <c r="N310" s="35"/>
      <c r="O310" s="36"/>
      <c r="P310" s="28"/>
      <c r="Q310" s="37"/>
      <c r="R310" s="38" t="s">
        <v>64</v>
      </c>
      <c r="S310" s="39" t="s">
        <v>64</v>
      </c>
      <c r="T310" s="40" t="s">
        <v>64</v>
      </c>
      <c r="U310" s="40" t="s">
        <v>64</v>
      </c>
      <c r="V310" s="40" t="s">
        <v>64</v>
      </c>
      <c r="W310" s="40" t="s">
        <v>64</v>
      </c>
      <c r="X310" s="39" t="s">
        <v>64</v>
      </c>
      <c r="Y310" s="41" t="s">
        <v>64</v>
      </c>
      <c r="Z310" s="41" t="s">
        <v>64</v>
      </c>
      <c r="AA310" s="41" t="s">
        <v>64</v>
      </c>
      <c r="AB310" s="42">
        <v>0.0</v>
      </c>
      <c r="AC310" s="42">
        <v>0.0</v>
      </c>
      <c r="AD310" s="42">
        <v>0.0</v>
      </c>
      <c r="AE310" s="42">
        <v>0.0</v>
      </c>
      <c r="AF310" s="42">
        <v>0.0</v>
      </c>
      <c r="AG310" s="25"/>
      <c r="AH310" s="25"/>
      <c r="AI310" s="25"/>
      <c r="AJ310" s="25"/>
      <c r="AK310" s="25"/>
      <c r="AL310" s="25"/>
    </row>
    <row r="311">
      <c r="A311" s="26"/>
      <c r="B311" s="25"/>
      <c r="C311" s="25"/>
      <c r="D311" s="28"/>
      <c r="E311" s="29"/>
      <c r="F311" s="30"/>
      <c r="G311" s="33"/>
      <c r="H311" s="34"/>
      <c r="I311" s="35"/>
      <c r="J311" s="36"/>
      <c r="K311" s="28"/>
      <c r="L311" s="28"/>
      <c r="M311" s="34"/>
      <c r="N311" s="35"/>
      <c r="O311" s="36"/>
      <c r="P311" s="28"/>
      <c r="Q311" s="37"/>
      <c r="R311" s="38" t="s">
        <v>64</v>
      </c>
      <c r="S311" s="39" t="s">
        <v>64</v>
      </c>
      <c r="T311" s="40" t="s">
        <v>64</v>
      </c>
      <c r="U311" s="40" t="s">
        <v>64</v>
      </c>
      <c r="V311" s="40" t="s">
        <v>64</v>
      </c>
      <c r="W311" s="40" t="s">
        <v>64</v>
      </c>
      <c r="X311" s="39" t="s">
        <v>64</v>
      </c>
      <c r="Y311" s="41" t="s">
        <v>64</v>
      </c>
      <c r="Z311" s="41" t="s">
        <v>64</v>
      </c>
      <c r="AA311" s="41" t="s">
        <v>64</v>
      </c>
      <c r="AB311" s="42">
        <v>0.0</v>
      </c>
      <c r="AC311" s="42">
        <v>0.0</v>
      </c>
      <c r="AD311" s="42">
        <v>0.0</v>
      </c>
      <c r="AE311" s="42">
        <v>0.0</v>
      </c>
      <c r="AF311" s="42">
        <v>0.0</v>
      </c>
      <c r="AG311" s="25"/>
      <c r="AH311" s="25"/>
      <c r="AI311" s="25"/>
      <c r="AJ311" s="25"/>
      <c r="AK311" s="25"/>
      <c r="AL311" s="25"/>
    </row>
    <row r="312">
      <c r="A312" s="26"/>
      <c r="B312" s="25"/>
      <c r="C312" s="25"/>
      <c r="D312" s="28"/>
      <c r="E312" s="29"/>
      <c r="F312" s="30"/>
      <c r="G312" s="33"/>
      <c r="H312" s="34"/>
      <c r="I312" s="35"/>
      <c r="J312" s="36"/>
      <c r="K312" s="28"/>
      <c r="L312" s="28"/>
      <c r="M312" s="34"/>
      <c r="N312" s="35"/>
      <c r="O312" s="36"/>
      <c r="P312" s="28"/>
      <c r="Q312" s="37"/>
      <c r="R312" s="38" t="s">
        <v>64</v>
      </c>
      <c r="S312" s="39" t="s">
        <v>64</v>
      </c>
      <c r="T312" s="40" t="s">
        <v>64</v>
      </c>
      <c r="U312" s="40" t="s">
        <v>64</v>
      </c>
      <c r="V312" s="40" t="s">
        <v>64</v>
      </c>
      <c r="W312" s="40" t="s">
        <v>64</v>
      </c>
      <c r="X312" s="39" t="s">
        <v>64</v>
      </c>
      <c r="Y312" s="41" t="s">
        <v>64</v>
      </c>
      <c r="Z312" s="41" t="s">
        <v>64</v>
      </c>
      <c r="AA312" s="41" t="s">
        <v>64</v>
      </c>
      <c r="AB312" s="42">
        <v>0.0</v>
      </c>
      <c r="AC312" s="42">
        <v>0.0</v>
      </c>
      <c r="AD312" s="42">
        <v>0.0</v>
      </c>
      <c r="AE312" s="42">
        <v>0.0</v>
      </c>
      <c r="AF312" s="42">
        <v>0.0</v>
      </c>
      <c r="AG312" s="25"/>
      <c r="AH312" s="25"/>
      <c r="AI312" s="25"/>
      <c r="AJ312" s="25"/>
      <c r="AK312" s="25"/>
      <c r="AL312" s="25"/>
    </row>
    <row r="313">
      <c r="A313" s="26"/>
      <c r="B313" s="25"/>
      <c r="C313" s="25"/>
      <c r="D313" s="28"/>
      <c r="E313" s="29"/>
      <c r="F313" s="30"/>
      <c r="G313" s="33"/>
      <c r="H313" s="34"/>
      <c r="I313" s="35"/>
      <c r="J313" s="36"/>
      <c r="K313" s="28"/>
      <c r="L313" s="28"/>
      <c r="M313" s="34"/>
      <c r="N313" s="35"/>
      <c r="O313" s="36"/>
      <c r="P313" s="28"/>
      <c r="Q313" s="37"/>
      <c r="R313" s="38" t="s">
        <v>64</v>
      </c>
      <c r="S313" s="39" t="s">
        <v>64</v>
      </c>
      <c r="T313" s="40" t="s">
        <v>64</v>
      </c>
      <c r="U313" s="40" t="s">
        <v>64</v>
      </c>
      <c r="V313" s="40" t="s">
        <v>64</v>
      </c>
      <c r="W313" s="40" t="s">
        <v>64</v>
      </c>
      <c r="X313" s="39" t="s">
        <v>64</v>
      </c>
      <c r="Y313" s="41" t="s">
        <v>64</v>
      </c>
      <c r="Z313" s="41" t="s">
        <v>64</v>
      </c>
      <c r="AA313" s="41" t="s">
        <v>64</v>
      </c>
      <c r="AB313" s="42">
        <v>0.0</v>
      </c>
      <c r="AC313" s="42">
        <v>0.0</v>
      </c>
      <c r="AD313" s="42">
        <v>0.0</v>
      </c>
      <c r="AE313" s="42">
        <v>0.0</v>
      </c>
      <c r="AF313" s="42">
        <v>0.0</v>
      </c>
      <c r="AG313" s="25"/>
      <c r="AH313" s="25"/>
      <c r="AI313" s="25"/>
      <c r="AJ313" s="25"/>
      <c r="AK313" s="25"/>
      <c r="AL313" s="25"/>
    </row>
    <row r="314">
      <c r="A314" s="26"/>
      <c r="B314" s="25"/>
      <c r="C314" s="25"/>
      <c r="D314" s="28"/>
      <c r="E314" s="29"/>
      <c r="F314" s="30"/>
      <c r="G314" s="33"/>
      <c r="H314" s="34"/>
      <c r="I314" s="35"/>
      <c r="J314" s="36"/>
      <c r="K314" s="28"/>
      <c r="L314" s="28"/>
      <c r="M314" s="34"/>
      <c r="N314" s="35"/>
      <c r="O314" s="36"/>
      <c r="P314" s="28"/>
      <c r="Q314" s="37"/>
      <c r="R314" s="38" t="s">
        <v>64</v>
      </c>
      <c r="S314" s="39" t="s">
        <v>64</v>
      </c>
      <c r="T314" s="40" t="s">
        <v>64</v>
      </c>
      <c r="U314" s="40" t="s">
        <v>64</v>
      </c>
      <c r="V314" s="40" t="s">
        <v>64</v>
      </c>
      <c r="W314" s="40" t="s">
        <v>64</v>
      </c>
      <c r="X314" s="39" t="s">
        <v>64</v>
      </c>
      <c r="Y314" s="41" t="s">
        <v>64</v>
      </c>
      <c r="Z314" s="41" t="s">
        <v>64</v>
      </c>
      <c r="AA314" s="41" t="s">
        <v>64</v>
      </c>
      <c r="AB314" s="42">
        <v>0.0</v>
      </c>
      <c r="AC314" s="42">
        <v>0.0</v>
      </c>
      <c r="AD314" s="42">
        <v>0.0</v>
      </c>
      <c r="AE314" s="42">
        <v>0.0</v>
      </c>
      <c r="AF314" s="42">
        <v>0.0</v>
      </c>
      <c r="AG314" s="25"/>
      <c r="AH314" s="25"/>
      <c r="AI314" s="25"/>
      <c r="AJ314" s="25"/>
      <c r="AK314" s="25"/>
      <c r="AL314" s="25"/>
    </row>
    <row r="315">
      <c r="A315" s="26"/>
      <c r="B315" s="25"/>
      <c r="C315" s="25"/>
      <c r="D315" s="28"/>
      <c r="E315" s="29"/>
      <c r="F315" s="30"/>
      <c r="G315" s="33"/>
      <c r="H315" s="34"/>
      <c r="I315" s="35"/>
      <c r="J315" s="36"/>
      <c r="K315" s="28"/>
      <c r="L315" s="28"/>
      <c r="M315" s="34"/>
      <c r="N315" s="35"/>
      <c r="O315" s="36"/>
      <c r="P315" s="28"/>
      <c r="Q315" s="37"/>
      <c r="R315" s="38" t="s">
        <v>64</v>
      </c>
      <c r="S315" s="39" t="s">
        <v>64</v>
      </c>
      <c r="T315" s="40" t="s">
        <v>64</v>
      </c>
      <c r="U315" s="40" t="s">
        <v>64</v>
      </c>
      <c r="V315" s="40" t="s">
        <v>64</v>
      </c>
      <c r="W315" s="40" t="s">
        <v>64</v>
      </c>
      <c r="X315" s="39" t="s">
        <v>64</v>
      </c>
      <c r="Y315" s="41" t="s">
        <v>64</v>
      </c>
      <c r="Z315" s="41" t="s">
        <v>64</v>
      </c>
      <c r="AA315" s="41" t="s">
        <v>64</v>
      </c>
      <c r="AB315" s="42">
        <v>0.0</v>
      </c>
      <c r="AC315" s="42">
        <v>0.0</v>
      </c>
      <c r="AD315" s="42">
        <v>0.0</v>
      </c>
      <c r="AE315" s="42">
        <v>0.0</v>
      </c>
      <c r="AF315" s="42">
        <v>0.0</v>
      </c>
      <c r="AG315" s="25"/>
      <c r="AH315" s="25"/>
      <c r="AI315" s="25"/>
      <c r="AJ315" s="25"/>
      <c r="AK315" s="25"/>
      <c r="AL315" s="25"/>
    </row>
    <row r="316">
      <c r="A316" s="26"/>
      <c r="B316" s="25"/>
      <c r="C316" s="25"/>
      <c r="D316" s="28"/>
      <c r="E316" s="29"/>
      <c r="F316" s="30"/>
      <c r="G316" s="33"/>
      <c r="H316" s="34"/>
      <c r="I316" s="35"/>
      <c r="J316" s="36"/>
      <c r="K316" s="28"/>
      <c r="L316" s="28"/>
      <c r="M316" s="34"/>
      <c r="N316" s="35"/>
      <c r="O316" s="36"/>
      <c r="P316" s="28"/>
      <c r="Q316" s="37"/>
      <c r="R316" s="38" t="s">
        <v>64</v>
      </c>
      <c r="S316" s="39" t="s">
        <v>64</v>
      </c>
      <c r="T316" s="40" t="s">
        <v>64</v>
      </c>
      <c r="U316" s="40" t="s">
        <v>64</v>
      </c>
      <c r="V316" s="40" t="s">
        <v>64</v>
      </c>
      <c r="W316" s="40" t="s">
        <v>64</v>
      </c>
      <c r="X316" s="39" t="s">
        <v>64</v>
      </c>
      <c r="Y316" s="41" t="s">
        <v>64</v>
      </c>
      <c r="Z316" s="41" t="s">
        <v>64</v>
      </c>
      <c r="AA316" s="41" t="s">
        <v>64</v>
      </c>
      <c r="AB316" s="42">
        <v>0.0</v>
      </c>
      <c r="AC316" s="42">
        <v>0.0</v>
      </c>
      <c r="AD316" s="42">
        <v>0.0</v>
      </c>
      <c r="AE316" s="42">
        <v>0.0</v>
      </c>
      <c r="AF316" s="42">
        <v>0.0</v>
      </c>
      <c r="AG316" s="25"/>
      <c r="AH316" s="25"/>
      <c r="AI316" s="25"/>
      <c r="AJ316" s="25"/>
      <c r="AK316" s="25"/>
      <c r="AL316" s="25"/>
    </row>
    <row r="317">
      <c r="A317" s="26"/>
      <c r="B317" s="25"/>
      <c r="C317" s="25"/>
      <c r="D317" s="28"/>
      <c r="E317" s="29"/>
      <c r="F317" s="30"/>
      <c r="G317" s="33"/>
      <c r="H317" s="34"/>
      <c r="I317" s="35"/>
      <c r="J317" s="36"/>
      <c r="K317" s="28"/>
      <c r="L317" s="28"/>
      <c r="M317" s="34"/>
      <c r="N317" s="35"/>
      <c r="O317" s="36"/>
      <c r="P317" s="28"/>
      <c r="Q317" s="37"/>
      <c r="R317" s="38" t="s">
        <v>64</v>
      </c>
      <c r="S317" s="39" t="s">
        <v>64</v>
      </c>
      <c r="T317" s="40" t="s">
        <v>64</v>
      </c>
      <c r="U317" s="40" t="s">
        <v>64</v>
      </c>
      <c r="V317" s="40" t="s">
        <v>64</v>
      </c>
      <c r="W317" s="40" t="s">
        <v>64</v>
      </c>
      <c r="X317" s="39" t="s">
        <v>64</v>
      </c>
      <c r="Y317" s="41" t="s">
        <v>64</v>
      </c>
      <c r="Z317" s="41" t="s">
        <v>64</v>
      </c>
      <c r="AA317" s="41" t="s">
        <v>64</v>
      </c>
      <c r="AB317" s="42">
        <v>0.0</v>
      </c>
      <c r="AC317" s="42">
        <v>0.0</v>
      </c>
      <c r="AD317" s="42">
        <v>0.0</v>
      </c>
      <c r="AE317" s="42">
        <v>0.0</v>
      </c>
      <c r="AF317" s="42">
        <v>0.0</v>
      </c>
      <c r="AG317" s="25"/>
      <c r="AH317" s="25"/>
      <c r="AI317" s="25"/>
      <c r="AJ317" s="25"/>
      <c r="AK317" s="25"/>
      <c r="AL317" s="25"/>
    </row>
    <row r="318">
      <c r="A318" s="26"/>
      <c r="B318" s="25"/>
      <c r="C318" s="25"/>
      <c r="D318" s="28"/>
      <c r="E318" s="29"/>
      <c r="F318" s="30"/>
      <c r="G318" s="33"/>
      <c r="H318" s="34"/>
      <c r="I318" s="35"/>
      <c r="J318" s="36"/>
      <c r="K318" s="28"/>
      <c r="L318" s="28"/>
      <c r="M318" s="34"/>
      <c r="N318" s="35"/>
      <c r="O318" s="36"/>
      <c r="P318" s="28"/>
      <c r="Q318" s="37"/>
      <c r="R318" s="38" t="s">
        <v>64</v>
      </c>
      <c r="S318" s="39" t="s">
        <v>64</v>
      </c>
      <c r="T318" s="40" t="s">
        <v>64</v>
      </c>
      <c r="U318" s="40" t="s">
        <v>64</v>
      </c>
      <c r="V318" s="40" t="s">
        <v>64</v>
      </c>
      <c r="W318" s="40" t="s">
        <v>64</v>
      </c>
      <c r="X318" s="39" t="s">
        <v>64</v>
      </c>
      <c r="Y318" s="41" t="s">
        <v>64</v>
      </c>
      <c r="Z318" s="41" t="s">
        <v>64</v>
      </c>
      <c r="AA318" s="41" t="s">
        <v>64</v>
      </c>
      <c r="AB318" s="42">
        <v>0.0</v>
      </c>
      <c r="AC318" s="42">
        <v>0.0</v>
      </c>
      <c r="AD318" s="42">
        <v>0.0</v>
      </c>
      <c r="AE318" s="42">
        <v>0.0</v>
      </c>
      <c r="AF318" s="42">
        <v>0.0</v>
      </c>
      <c r="AG318" s="25"/>
      <c r="AH318" s="25"/>
      <c r="AI318" s="25"/>
      <c r="AJ318" s="25"/>
      <c r="AK318" s="25"/>
      <c r="AL318" s="25"/>
    </row>
    <row r="319">
      <c r="A319" s="26"/>
      <c r="B319" s="25"/>
      <c r="C319" s="25"/>
      <c r="D319" s="28"/>
      <c r="E319" s="29"/>
      <c r="F319" s="30"/>
      <c r="G319" s="33"/>
      <c r="H319" s="34"/>
      <c r="I319" s="35"/>
      <c r="J319" s="36"/>
      <c r="K319" s="28"/>
      <c r="L319" s="28"/>
      <c r="M319" s="34"/>
      <c r="N319" s="35"/>
      <c r="O319" s="36"/>
      <c r="P319" s="28"/>
      <c r="Q319" s="37"/>
      <c r="R319" s="38" t="s">
        <v>64</v>
      </c>
      <c r="S319" s="39" t="s">
        <v>64</v>
      </c>
      <c r="T319" s="40" t="s">
        <v>64</v>
      </c>
      <c r="U319" s="40" t="s">
        <v>64</v>
      </c>
      <c r="V319" s="40" t="s">
        <v>64</v>
      </c>
      <c r="W319" s="40" t="s">
        <v>64</v>
      </c>
      <c r="X319" s="39" t="s">
        <v>64</v>
      </c>
      <c r="Y319" s="41" t="s">
        <v>64</v>
      </c>
      <c r="Z319" s="41" t="s">
        <v>64</v>
      </c>
      <c r="AA319" s="41" t="s">
        <v>64</v>
      </c>
      <c r="AB319" s="42">
        <v>0.0</v>
      </c>
      <c r="AC319" s="42">
        <v>0.0</v>
      </c>
      <c r="AD319" s="42">
        <v>0.0</v>
      </c>
      <c r="AE319" s="42">
        <v>0.0</v>
      </c>
      <c r="AF319" s="42">
        <v>0.0</v>
      </c>
      <c r="AG319" s="25"/>
      <c r="AH319" s="25"/>
      <c r="AI319" s="25"/>
      <c r="AJ319" s="25"/>
      <c r="AK319" s="25"/>
      <c r="AL319" s="25"/>
    </row>
    <row r="320">
      <c r="A320" s="26"/>
      <c r="B320" s="25"/>
      <c r="C320" s="25"/>
      <c r="D320" s="28"/>
      <c r="E320" s="29"/>
      <c r="F320" s="30"/>
      <c r="G320" s="33"/>
      <c r="H320" s="34"/>
      <c r="I320" s="35"/>
      <c r="J320" s="36"/>
      <c r="K320" s="28"/>
      <c r="L320" s="28"/>
      <c r="M320" s="34"/>
      <c r="N320" s="35"/>
      <c r="O320" s="36"/>
      <c r="P320" s="28"/>
      <c r="Q320" s="37"/>
      <c r="R320" s="38" t="s">
        <v>64</v>
      </c>
      <c r="S320" s="39" t="s">
        <v>64</v>
      </c>
      <c r="T320" s="40" t="s">
        <v>64</v>
      </c>
      <c r="U320" s="40" t="s">
        <v>64</v>
      </c>
      <c r="V320" s="40" t="s">
        <v>64</v>
      </c>
      <c r="W320" s="40" t="s">
        <v>64</v>
      </c>
      <c r="X320" s="39" t="s">
        <v>64</v>
      </c>
      <c r="Y320" s="41" t="s">
        <v>64</v>
      </c>
      <c r="Z320" s="41" t="s">
        <v>64</v>
      </c>
      <c r="AA320" s="41" t="s">
        <v>64</v>
      </c>
      <c r="AB320" s="42">
        <v>0.0</v>
      </c>
      <c r="AC320" s="42">
        <v>0.0</v>
      </c>
      <c r="AD320" s="42">
        <v>0.0</v>
      </c>
      <c r="AE320" s="42">
        <v>0.0</v>
      </c>
      <c r="AF320" s="42">
        <v>0.0</v>
      </c>
      <c r="AG320" s="25"/>
      <c r="AH320" s="25"/>
      <c r="AI320" s="25"/>
      <c r="AJ320" s="25"/>
      <c r="AK320" s="25"/>
      <c r="AL320" s="25"/>
    </row>
    <row r="321">
      <c r="A321" s="26"/>
      <c r="B321" s="25"/>
      <c r="C321" s="25"/>
      <c r="D321" s="28"/>
      <c r="E321" s="29"/>
      <c r="F321" s="30"/>
      <c r="G321" s="33"/>
      <c r="H321" s="34"/>
      <c r="I321" s="35"/>
      <c r="J321" s="36"/>
      <c r="K321" s="28"/>
      <c r="L321" s="28"/>
      <c r="M321" s="34"/>
      <c r="N321" s="35"/>
      <c r="O321" s="36"/>
      <c r="P321" s="28"/>
      <c r="Q321" s="37"/>
      <c r="R321" s="38" t="s">
        <v>64</v>
      </c>
      <c r="S321" s="39" t="s">
        <v>64</v>
      </c>
      <c r="T321" s="40" t="s">
        <v>64</v>
      </c>
      <c r="U321" s="40" t="s">
        <v>64</v>
      </c>
      <c r="V321" s="40" t="s">
        <v>64</v>
      </c>
      <c r="W321" s="40" t="s">
        <v>64</v>
      </c>
      <c r="X321" s="39" t="s">
        <v>64</v>
      </c>
      <c r="Y321" s="41" t="s">
        <v>64</v>
      </c>
      <c r="Z321" s="41" t="s">
        <v>64</v>
      </c>
      <c r="AA321" s="41" t="s">
        <v>64</v>
      </c>
      <c r="AB321" s="42">
        <v>0.0</v>
      </c>
      <c r="AC321" s="42">
        <v>0.0</v>
      </c>
      <c r="AD321" s="42">
        <v>0.0</v>
      </c>
      <c r="AE321" s="42">
        <v>0.0</v>
      </c>
      <c r="AF321" s="42">
        <v>0.0</v>
      </c>
      <c r="AG321" s="25"/>
      <c r="AH321" s="25"/>
      <c r="AI321" s="25"/>
      <c r="AJ321" s="25"/>
      <c r="AK321" s="25"/>
      <c r="AL321" s="25"/>
    </row>
    <row r="322">
      <c r="A322" s="26"/>
      <c r="B322" s="25"/>
      <c r="C322" s="25"/>
      <c r="D322" s="28"/>
      <c r="E322" s="29"/>
      <c r="F322" s="30"/>
      <c r="G322" s="33"/>
      <c r="H322" s="34"/>
      <c r="I322" s="35"/>
      <c r="J322" s="36"/>
      <c r="K322" s="28"/>
      <c r="L322" s="28"/>
      <c r="M322" s="34"/>
      <c r="N322" s="35"/>
      <c r="O322" s="36"/>
      <c r="P322" s="28"/>
      <c r="Q322" s="37"/>
      <c r="R322" s="38" t="s">
        <v>64</v>
      </c>
      <c r="S322" s="39" t="s">
        <v>64</v>
      </c>
      <c r="T322" s="40" t="s">
        <v>64</v>
      </c>
      <c r="U322" s="40" t="s">
        <v>64</v>
      </c>
      <c r="V322" s="40" t="s">
        <v>64</v>
      </c>
      <c r="W322" s="40" t="s">
        <v>64</v>
      </c>
      <c r="X322" s="39" t="s">
        <v>64</v>
      </c>
      <c r="Y322" s="41" t="s">
        <v>64</v>
      </c>
      <c r="Z322" s="41" t="s">
        <v>64</v>
      </c>
      <c r="AA322" s="41" t="s">
        <v>64</v>
      </c>
      <c r="AB322" s="42">
        <v>0.0</v>
      </c>
      <c r="AC322" s="42">
        <v>0.0</v>
      </c>
      <c r="AD322" s="42">
        <v>0.0</v>
      </c>
      <c r="AE322" s="42">
        <v>0.0</v>
      </c>
      <c r="AF322" s="42">
        <v>0.0</v>
      </c>
      <c r="AG322" s="25"/>
      <c r="AH322" s="25"/>
      <c r="AI322" s="25"/>
      <c r="AJ322" s="25"/>
      <c r="AK322" s="25"/>
      <c r="AL322" s="25"/>
    </row>
    <row r="323">
      <c r="A323" s="26"/>
      <c r="B323" s="25"/>
      <c r="C323" s="25"/>
      <c r="D323" s="28"/>
      <c r="E323" s="29"/>
      <c r="F323" s="30"/>
      <c r="G323" s="33"/>
      <c r="H323" s="34"/>
      <c r="I323" s="35"/>
      <c r="J323" s="36"/>
      <c r="K323" s="28"/>
      <c r="L323" s="28"/>
      <c r="M323" s="34"/>
      <c r="N323" s="35"/>
      <c r="O323" s="36"/>
      <c r="P323" s="28"/>
      <c r="Q323" s="37"/>
      <c r="R323" s="38" t="s">
        <v>64</v>
      </c>
      <c r="S323" s="39" t="s">
        <v>64</v>
      </c>
      <c r="T323" s="40" t="s">
        <v>64</v>
      </c>
      <c r="U323" s="40" t="s">
        <v>64</v>
      </c>
      <c r="V323" s="40" t="s">
        <v>64</v>
      </c>
      <c r="W323" s="40" t="s">
        <v>64</v>
      </c>
      <c r="X323" s="39" t="s">
        <v>64</v>
      </c>
      <c r="Y323" s="41" t="s">
        <v>64</v>
      </c>
      <c r="Z323" s="41" t="s">
        <v>64</v>
      </c>
      <c r="AA323" s="41" t="s">
        <v>64</v>
      </c>
      <c r="AB323" s="42">
        <v>0.0</v>
      </c>
      <c r="AC323" s="42">
        <v>0.0</v>
      </c>
      <c r="AD323" s="42">
        <v>0.0</v>
      </c>
      <c r="AE323" s="42">
        <v>0.0</v>
      </c>
      <c r="AF323" s="42">
        <v>0.0</v>
      </c>
      <c r="AG323" s="25"/>
      <c r="AH323" s="25"/>
      <c r="AI323" s="25"/>
      <c r="AJ323" s="25"/>
      <c r="AK323" s="25"/>
      <c r="AL323" s="25"/>
    </row>
    <row r="324">
      <c r="A324" s="26"/>
      <c r="B324" s="25"/>
      <c r="C324" s="25"/>
      <c r="D324" s="28"/>
      <c r="E324" s="29"/>
      <c r="F324" s="30"/>
      <c r="G324" s="33"/>
      <c r="H324" s="34"/>
      <c r="I324" s="35"/>
      <c r="J324" s="36"/>
      <c r="K324" s="28"/>
      <c r="L324" s="28"/>
      <c r="M324" s="34"/>
      <c r="N324" s="35"/>
      <c r="O324" s="36"/>
      <c r="P324" s="28"/>
      <c r="Q324" s="37"/>
      <c r="R324" s="38" t="s">
        <v>64</v>
      </c>
      <c r="S324" s="39" t="s">
        <v>64</v>
      </c>
      <c r="T324" s="40" t="s">
        <v>64</v>
      </c>
      <c r="U324" s="40" t="s">
        <v>64</v>
      </c>
      <c r="V324" s="40" t="s">
        <v>64</v>
      </c>
      <c r="W324" s="40" t="s">
        <v>64</v>
      </c>
      <c r="X324" s="39" t="s">
        <v>64</v>
      </c>
      <c r="Y324" s="41" t="s">
        <v>64</v>
      </c>
      <c r="Z324" s="41" t="s">
        <v>64</v>
      </c>
      <c r="AA324" s="41" t="s">
        <v>64</v>
      </c>
      <c r="AB324" s="42">
        <v>0.0</v>
      </c>
      <c r="AC324" s="42">
        <v>0.0</v>
      </c>
      <c r="AD324" s="42">
        <v>0.0</v>
      </c>
      <c r="AE324" s="42">
        <v>0.0</v>
      </c>
      <c r="AF324" s="42">
        <v>0.0</v>
      </c>
      <c r="AG324" s="25"/>
      <c r="AH324" s="25"/>
      <c r="AI324" s="25"/>
      <c r="AJ324" s="25"/>
      <c r="AK324" s="25"/>
      <c r="AL324" s="25"/>
    </row>
    <row r="325">
      <c r="A325" s="26"/>
      <c r="B325" s="25"/>
      <c r="C325" s="25"/>
      <c r="D325" s="28"/>
      <c r="E325" s="29"/>
      <c r="F325" s="30"/>
      <c r="G325" s="33"/>
      <c r="H325" s="34"/>
      <c r="I325" s="35"/>
      <c r="J325" s="36"/>
      <c r="K325" s="28"/>
      <c r="L325" s="28"/>
      <c r="M325" s="34"/>
      <c r="N325" s="35"/>
      <c r="O325" s="36"/>
      <c r="P325" s="28"/>
      <c r="Q325" s="37"/>
      <c r="R325" s="38" t="s">
        <v>64</v>
      </c>
      <c r="S325" s="39" t="s">
        <v>64</v>
      </c>
      <c r="T325" s="40" t="s">
        <v>64</v>
      </c>
      <c r="U325" s="40" t="s">
        <v>64</v>
      </c>
      <c r="V325" s="40" t="s">
        <v>64</v>
      </c>
      <c r="W325" s="40" t="s">
        <v>64</v>
      </c>
      <c r="X325" s="39" t="s">
        <v>64</v>
      </c>
      <c r="Y325" s="41" t="s">
        <v>64</v>
      </c>
      <c r="Z325" s="41" t="s">
        <v>64</v>
      </c>
      <c r="AA325" s="41" t="s">
        <v>64</v>
      </c>
      <c r="AB325" s="42">
        <v>0.0</v>
      </c>
      <c r="AC325" s="42">
        <v>0.0</v>
      </c>
      <c r="AD325" s="42">
        <v>0.0</v>
      </c>
      <c r="AE325" s="42">
        <v>0.0</v>
      </c>
      <c r="AF325" s="42">
        <v>0.0</v>
      </c>
      <c r="AG325" s="25"/>
      <c r="AH325" s="25"/>
      <c r="AI325" s="25"/>
      <c r="AJ325" s="25"/>
      <c r="AK325" s="25"/>
      <c r="AL325" s="25"/>
    </row>
    <row r="326">
      <c r="A326" s="26"/>
      <c r="B326" s="25"/>
      <c r="C326" s="25"/>
      <c r="D326" s="28"/>
      <c r="E326" s="29"/>
      <c r="F326" s="30"/>
      <c r="G326" s="33"/>
      <c r="H326" s="34"/>
      <c r="I326" s="35"/>
      <c r="J326" s="36"/>
      <c r="K326" s="28"/>
      <c r="L326" s="28"/>
      <c r="M326" s="34"/>
      <c r="N326" s="35"/>
      <c r="O326" s="36"/>
      <c r="P326" s="28"/>
      <c r="Q326" s="37"/>
      <c r="R326" s="38" t="s">
        <v>64</v>
      </c>
      <c r="S326" s="39" t="s">
        <v>64</v>
      </c>
      <c r="T326" s="40" t="s">
        <v>64</v>
      </c>
      <c r="U326" s="40" t="s">
        <v>64</v>
      </c>
      <c r="V326" s="40" t="s">
        <v>64</v>
      </c>
      <c r="W326" s="40" t="s">
        <v>64</v>
      </c>
      <c r="X326" s="39" t="s">
        <v>64</v>
      </c>
      <c r="Y326" s="41" t="s">
        <v>64</v>
      </c>
      <c r="Z326" s="41" t="s">
        <v>64</v>
      </c>
      <c r="AA326" s="41" t="s">
        <v>64</v>
      </c>
      <c r="AB326" s="42">
        <v>0.0</v>
      </c>
      <c r="AC326" s="42">
        <v>0.0</v>
      </c>
      <c r="AD326" s="42">
        <v>0.0</v>
      </c>
      <c r="AE326" s="42">
        <v>0.0</v>
      </c>
      <c r="AF326" s="42">
        <v>0.0</v>
      </c>
      <c r="AG326" s="25"/>
      <c r="AH326" s="25"/>
      <c r="AI326" s="25"/>
      <c r="AJ326" s="25"/>
      <c r="AK326" s="25"/>
      <c r="AL326" s="25"/>
    </row>
    <row r="327">
      <c r="A327" s="26"/>
      <c r="B327" s="25"/>
      <c r="C327" s="25"/>
      <c r="D327" s="28"/>
      <c r="E327" s="29"/>
      <c r="F327" s="30"/>
      <c r="G327" s="33"/>
      <c r="H327" s="34"/>
      <c r="I327" s="35"/>
      <c r="J327" s="36"/>
      <c r="K327" s="28"/>
      <c r="L327" s="28"/>
      <c r="M327" s="34"/>
      <c r="N327" s="35"/>
      <c r="O327" s="36"/>
      <c r="P327" s="28"/>
      <c r="Q327" s="37"/>
      <c r="R327" s="38" t="s">
        <v>64</v>
      </c>
      <c r="S327" s="39" t="s">
        <v>64</v>
      </c>
      <c r="T327" s="40" t="s">
        <v>64</v>
      </c>
      <c r="U327" s="40" t="s">
        <v>64</v>
      </c>
      <c r="V327" s="40" t="s">
        <v>64</v>
      </c>
      <c r="W327" s="40" t="s">
        <v>64</v>
      </c>
      <c r="X327" s="39" t="s">
        <v>64</v>
      </c>
      <c r="Y327" s="41" t="s">
        <v>64</v>
      </c>
      <c r="Z327" s="41" t="s">
        <v>64</v>
      </c>
      <c r="AA327" s="41" t="s">
        <v>64</v>
      </c>
      <c r="AB327" s="42">
        <v>0.0</v>
      </c>
      <c r="AC327" s="42">
        <v>0.0</v>
      </c>
      <c r="AD327" s="42">
        <v>0.0</v>
      </c>
      <c r="AE327" s="42">
        <v>0.0</v>
      </c>
      <c r="AF327" s="42">
        <v>0.0</v>
      </c>
      <c r="AG327" s="25"/>
      <c r="AH327" s="25"/>
      <c r="AI327" s="25"/>
      <c r="AJ327" s="25"/>
      <c r="AK327" s="25"/>
      <c r="AL327" s="25"/>
    </row>
    <row r="328">
      <c r="A328" s="26"/>
      <c r="B328" s="25"/>
      <c r="C328" s="25"/>
      <c r="D328" s="28"/>
      <c r="E328" s="29"/>
      <c r="F328" s="30"/>
      <c r="G328" s="33"/>
      <c r="H328" s="34"/>
      <c r="I328" s="35"/>
      <c r="J328" s="36"/>
      <c r="K328" s="28"/>
      <c r="L328" s="28"/>
      <c r="M328" s="34"/>
      <c r="N328" s="35"/>
      <c r="O328" s="36"/>
      <c r="P328" s="28"/>
      <c r="Q328" s="37"/>
      <c r="R328" s="38" t="s">
        <v>64</v>
      </c>
      <c r="S328" s="39" t="s">
        <v>64</v>
      </c>
      <c r="T328" s="40" t="s">
        <v>64</v>
      </c>
      <c r="U328" s="40" t="s">
        <v>64</v>
      </c>
      <c r="V328" s="40" t="s">
        <v>64</v>
      </c>
      <c r="W328" s="40" t="s">
        <v>64</v>
      </c>
      <c r="X328" s="39" t="s">
        <v>64</v>
      </c>
      <c r="Y328" s="41" t="s">
        <v>64</v>
      </c>
      <c r="Z328" s="41" t="s">
        <v>64</v>
      </c>
      <c r="AA328" s="41" t="s">
        <v>64</v>
      </c>
      <c r="AB328" s="42">
        <v>0.0</v>
      </c>
      <c r="AC328" s="42">
        <v>0.0</v>
      </c>
      <c r="AD328" s="42">
        <v>0.0</v>
      </c>
      <c r="AE328" s="42">
        <v>0.0</v>
      </c>
      <c r="AF328" s="42">
        <v>0.0</v>
      </c>
      <c r="AG328" s="25"/>
      <c r="AH328" s="25"/>
      <c r="AI328" s="25"/>
      <c r="AJ328" s="25"/>
      <c r="AK328" s="25"/>
      <c r="AL328" s="25"/>
    </row>
    <row r="329">
      <c r="A329" s="26"/>
      <c r="B329" s="25"/>
      <c r="C329" s="25"/>
      <c r="D329" s="28"/>
      <c r="E329" s="29"/>
      <c r="F329" s="30"/>
      <c r="G329" s="33"/>
      <c r="H329" s="34"/>
      <c r="I329" s="35"/>
      <c r="J329" s="36"/>
      <c r="K329" s="28"/>
      <c r="L329" s="28"/>
      <c r="M329" s="34"/>
      <c r="N329" s="35"/>
      <c r="O329" s="36"/>
      <c r="P329" s="28"/>
      <c r="Q329" s="37"/>
      <c r="R329" s="38" t="s">
        <v>64</v>
      </c>
      <c r="S329" s="39" t="s">
        <v>64</v>
      </c>
      <c r="T329" s="40" t="s">
        <v>64</v>
      </c>
      <c r="U329" s="40" t="s">
        <v>64</v>
      </c>
      <c r="V329" s="40" t="s">
        <v>64</v>
      </c>
      <c r="W329" s="40" t="s">
        <v>64</v>
      </c>
      <c r="X329" s="39" t="s">
        <v>64</v>
      </c>
      <c r="Y329" s="41" t="s">
        <v>64</v>
      </c>
      <c r="Z329" s="41" t="s">
        <v>64</v>
      </c>
      <c r="AA329" s="41" t="s">
        <v>64</v>
      </c>
      <c r="AB329" s="42">
        <v>0.0</v>
      </c>
      <c r="AC329" s="42">
        <v>0.0</v>
      </c>
      <c r="AD329" s="42">
        <v>0.0</v>
      </c>
      <c r="AE329" s="42">
        <v>0.0</v>
      </c>
      <c r="AF329" s="42">
        <v>0.0</v>
      </c>
      <c r="AG329" s="25"/>
      <c r="AH329" s="25"/>
      <c r="AI329" s="25"/>
      <c r="AJ329" s="25"/>
      <c r="AK329" s="25"/>
      <c r="AL329" s="25"/>
    </row>
    <row r="330">
      <c r="A330" s="26"/>
      <c r="B330" s="25"/>
      <c r="C330" s="25"/>
      <c r="D330" s="28"/>
      <c r="E330" s="29"/>
      <c r="F330" s="30"/>
      <c r="G330" s="33"/>
      <c r="H330" s="34"/>
      <c r="I330" s="35"/>
      <c r="J330" s="36"/>
      <c r="K330" s="28"/>
      <c r="L330" s="28"/>
      <c r="M330" s="34"/>
      <c r="N330" s="35"/>
      <c r="O330" s="36"/>
      <c r="P330" s="28"/>
      <c r="Q330" s="37"/>
      <c r="R330" s="38" t="s">
        <v>64</v>
      </c>
      <c r="S330" s="39" t="s">
        <v>64</v>
      </c>
      <c r="T330" s="40" t="s">
        <v>64</v>
      </c>
      <c r="U330" s="40" t="s">
        <v>64</v>
      </c>
      <c r="V330" s="40" t="s">
        <v>64</v>
      </c>
      <c r="W330" s="40" t="s">
        <v>64</v>
      </c>
      <c r="X330" s="39" t="s">
        <v>64</v>
      </c>
      <c r="Y330" s="41" t="s">
        <v>64</v>
      </c>
      <c r="Z330" s="41" t="s">
        <v>64</v>
      </c>
      <c r="AA330" s="41" t="s">
        <v>64</v>
      </c>
      <c r="AB330" s="42">
        <v>0.0</v>
      </c>
      <c r="AC330" s="42">
        <v>0.0</v>
      </c>
      <c r="AD330" s="42">
        <v>0.0</v>
      </c>
      <c r="AE330" s="42">
        <v>0.0</v>
      </c>
      <c r="AF330" s="42">
        <v>0.0</v>
      </c>
      <c r="AG330" s="25"/>
      <c r="AH330" s="25"/>
      <c r="AI330" s="25"/>
      <c r="AJ330" s="25"/>
      <c r="AK330" s="25"/>
      <c r="AL330" s="25"/>
    </row>
    <row r="331">
      <c r="A331" s="26"/>
      <c r="B331" s="25"/>
      <c r="C331" s="25"/>
      <c r="D331" s="28"/>
      <c r="E331" s="29"/>
      <c r="F331" s="30"/>
      <c r="G331" s="33"/>
      <c r="H331" s="34"/>
      <c r="I331" s="35"/>
      <c r="J331" s="36"/>
      <c r="K331" s="28"/>
      <c r="L331" s="28"/>
      <c r="M331" s="34"/>
      <c r="N331" s="35"/>
      <c r="O331" s="36"/>
      <c r="P331" s="28"/>
      <c r="Q331" s="37"/>
      <c r="R331" s="38" t="s">
        <v>64</v>
      </c>
      <c r="S331" s="39" t="s">
        <v>64</v>
      </c>
      <c r="T331" s="40" t="s">
        <v>64</v>
      </c>
      <c r="U331" s="40" t="s">
        <v>64</v>
      </c>
      <c r="V331" s="40" t="s">
        <v>64</v>
      </c>
      <c r="W331" s="40" t="s">
        <v>64</v>
      </c>
      <c r="X331" s="39" t="s">
        <v>64</v>
      </c>
      <c r="Y331" s="41" t="s">
        <v>64</v>
      </c>
      <c r="Z331" s="41" t="s">
        <v>64</v>
      </c>
      <c r="AA331" s="41" t="s">
        <v>64</v>
      </c>
      <c r="AB331" s="42">
        <v>0.0</v>
      </c>
      <c r="AC331" s="42">
        <v>0.0</v>
      </c>
      <c r="AD331" s="42">
        <v>0.0</v>
      </c>
      <c r="AE331" s="42">
        <v>0.0</v>
      </c>
      <c r="AF331" s="42">
        <v>0.0</v>
      </c>
      <c r="AG331" s="25"/>
      <c r="AH331" s="25"/>
      <c r="AI331" s="25"/>
      <c r="AJ331" s="25"/>
      <c r="AK331" s="25"/>
      <c r="AL331" s="25"/>
    </row>
    <row r="332">
      <c r="A332" s="26"/>
      <c r="B332" s="25"/>
      <c r="C332" s="25"/>
      <c r="D332" s="28"/>
      <c r="E332" s="29"/>
      <c r="F332" s="30"/>
      <c r="G332" s="33"/>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2"/>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4" t="s">
        <v>6</v>
      </c>
      <c r="H1" s="6" t="s">
        <v>7</v>
      </c>
      <c r="I1" s="11" t="s">
        <v>8</v>
      </c>
      <c r="J1" s="12" t="s">
        <v>9</v>
      </c>
      <c r="K1" s="14" t="s">
        <v>10</v>
      </c>
      <c r="L1" s="14" t="s">
        <v>11</v>
      </c>
      <c r="M1" s="6" t="s">
        <v>12</v>
      </c>
      <c r="N1" s="11" t="s">
        <v>13</v>
      </c>
      <c r="O1" s="12" t="s">
        <v>14</v>
      </c>
      <c r="P1" s="14" t="s">
        <v>15</v>
      </c>
      <c r="Q1" s="16" t="s">
        <v>16</v>
      </c>
      <c r="R1" s="1" t="s">
        <v>17</v>
      </c>
      <c r="S1" s="14" t="s">
        <v>18</v>
      </c>
      <c r="T1" s="18" t="s">
        <v>19</v>
      </c>
      <c r="U1" s="18" t="s">
        <v>20</v>
      </c>
      <c r="V1" s="1" t="s">
        <v>21</v>
      </c>
      <c r="W1" s="1" t="s">
        <v>22</v>
      </c>
      <c r="X1" s="14" t="s">
        <v>23</v>
      </c>
      <c r="Y1" s="1" t="s">
        <v>24</v>
      </c>
      <c r="Z1" s="20" t="s">
        <v>25</v>
      </c>
      <c r="AA1" s="20" t="s">
        <v>26</v>
      </c>
      <c r="AB1" s="21" t="s">
        <v>27</v>
      </c>
      <c r="AC1" s="21" t="s">
        <v>28</v>
      </c>
      <c r="AD1" s="21" t="s">
        <v>29</v>
      </c>
      <c r="AE1" s="21" t="s">
        <v>30</v>
      </c>
      <c r="AF1" s="21" t="s">
        <v>31</v>
      </c>
      <c r="AG1" s="22"/>
      <c r="AH1" s="1" t="s">
        <v>32</v>
      </c>
      <c r="AI1" s="23" t="s">
        <v>33</v>
      </c>
      <c r="AJ1" s="24"/>
      <c r="AK1" s="25"/>
      <c r="AL1" s="25"/>
    </row>
    <row r="2">
      <c r="A2" s="27" t="s">
        <v>35</v>
      </c>
      <c r="B2" s="25" t="s">
        <v>36</v>
      </c>
      <c r="C2" s="25" t="s">
        <v>38</v>
      </c>
      <c r="D2" s="28">
        <v>100.29758364312269</v>
      </c>
      <c r="E2" s="29">
        <v>0.28092580181905213</v>
      </c>
      <c r="F2" s="31">
        <v>34.0</v>
      </c>
      <c r="G2" s="33"/>
      <c r="H2" s="34">
        <v>37.83238983681293</v>
      </c>
      <c r="I2" s="35" t="s">
        <v>27</v>
      </c>
      <c r="J2" s="36">
        <v>7300.0</v>
      </c>
      <c r="K2" s="28">
        <v>5.182519155727799</v>
      </c>
      <c r="L2" s="28">
        <v>7.406574021956583</v>
      </c>
      <c r="M2" s="34">
        <v>36.33823365315264</v>
      </c>
      <c r="N2" s="35" t="s">
        <v>27</v>
      </c>
      <c r="O2" s="36">
        <v>8000.0</v>
      </c>
      <c r="P2" s="28">
        <v>4.54227920664408</v>
      </c>
      <c r="Q2" s="37">
        <v>6.302885469238564</v>
      </c>
      <c r="R2" s="38">
        <v>21.46598616918216</v>
      </c>
      <c r="S2" s="39">
        <v>21.934030992102283</v>
      </c>
      <c r="T2" s="40">
        <v>0.09264590935887312</v>
      </c>
      <c r="U2" s="40">
        <v>0.021540448676558875</v>
      </c>
      <c r="V2" s="40">
        <v>0.04692740604536041</v>
      </c>
      <c r="W2" s="40">
        <v>0.052532318711199705</v>
      </c>
      <c r="X2" s="39">
        <v>19.987882556956976</v>
      </c>
      <c r="Y2" s="41">
        <v>17.844507279855954</v>
      </c>
      <c r="Z2" s="41">
        <v>17.35666520473256</v>
      </c>
      <c r="AA2" s="41">
        <v>18.981568448420077</v>
      </c>
      <c r="AB2" s="42">
        <v>1.0</v>
      </c>
      <c r="AC2" s="42">
        <v>0.0</v>
      </c>
      <c r="AD2" s="42">
        <v>0.0</v>
      </c>
      <c r="AE2" s="42">
        <v>0.0</v>
      </c>
      <c r="AF2" s="42">
        <v>0.0</v>
      </c>
      <c r="AG2" s="25"/>
      <c r="AH2" s="44">
        <v>43044.0</v>
      </c>
      <c r="AI2" s="47">
        <v>0.3576388888888889</v>
      </c>
      <c r="AJ2" s="24"/>
      <c r="AK2" s="48"/>
      <c r="AL2" s="48"/>
    </row>
    <row r="3">
      <c r="A3" s="27" t="s">
        <v>41</v>
      </c>
      <c r="B3" s="25" t="s">
        <v>36</v>
      </c>
      <c r="C3" s="25" t="s">
        <v>38</v>
      </c>
      <c r="D3" s="28">
        <v>100.29758364312269</v>
      </c>
      <c r="E3" s="29">
        <v>0.18272136222910215</v>
      </c>
      <c r="F3" s="31">
        <v>32.0</v>
      </c>
      <c r="G3" s="33"/>
      <c r="H3" s="34">
        <v>27.218370354298084</v>
      </c>
      <c r="I3" s="35" t="s">
        <v>40</v>
      </c>
      <c r="J3" s="36">
        <v>5500.0</v>
      </c>
      <c r="K3" s="28">
        <v>4.948794609872379</v>
      </c>
      <c r="L3" s="28">
        <v>5.557652682647662</v>
      </c>
      <c r="M3" s="34">
        <v>27.222210545286096</v>
      </c>
      <c r="N3" s="35" t="s">
        <v>29</v>
      </c>
      <c r="O3" s="36">
        <v>5900.0</v>
      </c>
      <c r="P3" s="28">
        <v>4.613933990726458</v>
      </c>
      <c r="Q3" s="37">
        <v>5.182128793094728</v>
      </c>
      <c r="R3" s="38">
        <v>12.029149437297178</v>
      </c>
      <c r="S3" s="39">
        <v>12.291433269676725</v>
      </c>
      <c r="T3" s="40">
        <v>0.054426606557162194</v>
      </c>
      <c r="U3" s="40">
        <v>0.019114704705842544</v>
      </c>
      <c r="V3" s="40">
        <v>0.03078473494730431</v>
      </c>
      <c r="W3" s="40">
        <v>0.033400431380735396</v>
      </c>
      <c r="X3" s="39">
        <v>12.693608616379866</v>
      </c>
      <c r="Y3" s="41">
        <v>14.524761737918219</v>
      </c>
      <c r="Z3" s="41">
        <v>10.937894864988692</v>
      </c>
      <c r="AA3" s="41">
        <v>16.284315680297404</v>
      </c>
      <c r="AB3" s="42">
        <v>0.0</v>
      </c>
      <c r="AC3" s="42">
        <v>1.0</v>
      </c>
      <c r="AD3" s="42">
        <v>1.0</v>
      </c>
      <c r="AE3" s="42">
        <v>0.0</v>
      </c>
      <c r="AF3" s="42">
        <v>0.0</v>
      </c>
      <c r="AG3" s="25"/>
      <c r="AH3" s="25"/>
      <c r="AI3" s="25"/>
      <c r="AJ3" s="25"/>
      <c r="AK3" s="49"/>
    </row>
    <row r="4">
      <c r="A4" s="27" t="s">
        <v>43</v>
      </c>
      <c r="B4" s="25" t="s">
        <v>36</v>
      </c>
      <c r="C4" s="25" t="s">
        <v>38</v>
      </c>
      <c r="D4" s="28">
        <v>100.29758364312269</v>
      </c>
      <c r="E4" s="29">
        <v>0.2127777777777778</v>
      </c>
      <c r="F4" s="31">
        <v>29.0</v>
      </c>
      <c r="G4" s="33"/>
      <c r="H4" s="34">
        <v>33.38938425851262</v>
      </c>
      <c r="I4" s="35" t="s">
        <v>45</v>
      </c>
      <c r="J4" s="36">
        <v>4700.0</v>
      </c>
      <c r="K4" s="28">
        <v>7.104124310321834</v>
      </c>
      <c r="L4" s="28">
        <v>9.265509792144277</v>
      </c>
      <c r="M4" s="34">
        <v>34.08009313333522</v>
      </c>
      <c r="N4" s="35" t="s">
        <v>30</v>
      </c>
      <c r="O4" s="36">
        <v>5500.0</v>
      </c>
      <c r="P4" s="28">
        <v>6.196380569697312</v>
      </c>
      <c r="Q4" s="37">
        <v>8.203638448524996</v>
      </c>
      <c r="R4" s="38">
        <v>13.042711444681022</v>
      </c>
      <c r="S4" s="39">
        <v>13.327095004812447</v>
      </c>
      <c r="T4" s="40">
        <v>0.09312939574120029</v>
      </c>
      <c r="U4" s="40">
        <v>0.004444577155240413</v>
      </c>
      <c r="V4" s="40">
        <v>0.047236552556857415</v>
      </c>
      <c r="W4" s="40">
        <v>0.03007841749244094</v>
      </c>
      <c r="X4" s="39">
        <v>14.180307457862057</v>
      </c>
      <c r="Y4" s="41">
        <v>19.20907680065056</v>
      </c>
      <c r="Z4" s="41">
        <v>13.134321881244139</v>
      </c>
      <c r="AA4" s="41">
        <v>20.94577125209108</v>
      </c>
      <c r="AB4" s="42">
        <v>0.0</v>
      </c>
      <c r="AC4" s="42">
        <v>0.0</v>
      </c>
      <c r="AD4" s="42">
        <v>0.0</v>
      </c>
      <c r="AE4" s="42">
        <v>1.0</v>
      </c>
      <c r="AF4" s="42">
        <v>1.0</v>
      </c>
      <c r="AG4" s="25"/>
      <c r="AH4" s="48"/>
      <c r="AI4" s="48"/>
      <c r="AJ4" s="48"/>
      <c r="AK4" s="49"/>
    </row>
    <row r="5">
      <c r="A5" s="27" t="s">
        <v>39</v>
      </c>
      <c r="B5" s="25" t="s">
        <v>36</v>
      </c>
      <c r="C5" s="25" t="s">
        <v>38</v>
      </c>
      <c r="D5" s="28">
        <v>100.29758364312269</v>
      </c>
      <c r="E5" s="29">
        <v>0.21864006139677666</v>
      </c>
      <c r="F5" s="31">
        <v>29.0</v>
      </c>
      <c r="G5" s="33"/>
      <c r="H5" s="34">
        <v>24.260342759067985</v>
      </c>
      <c r="I5" s="35" t="s">
        <v>40</v>
      </c>
      <c r="J5" s="36">
        <v>5200.0</v>
      </c>
      <c r="K5" s="28">
        <v>4.665450530589997</v>
      </c>
      <c r="L5" s="28">
        <v>4.8162442841712165</v>
      </c>
      <c r="M5" s="34">
        <v>24.26464580235864</v>
      </c>
      <c r="N5" s="35" t="s">
        <v>28</v>
      </c>
      <c r="O5" s="36">
        <v>5800.0</v>
      </c>
      <c r="P5" s="28">
        <v>4.183559621096317</v>
      </c>
      <c r="Q5" s="37">
        <v>4.319338751873048</v>
      </c>
      <c r="R5" s="38">
        <v>13.472950667280715</v>
      </c>
      <c r="S5" s="39">
        <v>13.766715172651177</v>
      </c>
      <c r="T5" s="40">
        <v>0.04894116047054436</v>
      </c>
      <c r="U5" s="40">
        <v>0.02192480861843919</v>
      </c>
      <c r="V5" s="40">
        <v>0.033666530769546434</v>
      </c>
      <c r="W5" s="40">
        <v>0.030653168447580856</v>
      </c>
      <c r="X5" s="39">
        <v>11.692637621986199</v>
      </c>
      <c r="Y5" s="41">
        <v>12.567705137081786</v>
      </c>
      <c r="Z5" s="41">
        <v>10.099618064440424</v>
      </c>
      <c r="AA5" s="41">
        <v>14.165027737918216</v>
      </c>
      <c r="AB5" s="42">
        <v>0.0</v>
      </c>
      <c r="AC5" s="42">
        <v>1.0</v>
      </c>
      <c r="AD5" s="42">
        <v>1.0</v>
      </c>
      <c r="AE5" s="42">
        <v>0.0</v>
      </c>
      <c r="AF5" s="42">
        <v>0.0</v>
      </c>
      <c r="AG5" s="25"/>
      <c r="AH5" s="25"/>
      <c r="AI5" s="25"/>
      <c r="AJ5" s="25"/>
      <c r="AK5" s="25"/>
      <c r="AL5" s="25"/>
    </row>
    <row r="6">
      <c r="A6" s="27" t="s">
        <v>42</v>
      </c>
      <c r="B6" s="25" t="s">
        <v>36</v>
      </c>
      <c r="C6" s="25" t="s">
        <v>38</v>
      </c>
      <c r="D6" s="28">
        <v>100.29758364312269</v>
      </c>
      <c r="E6" s="29">
        <v>0.13474324324324324</v>
      </c>
      <c r="F6" s="31">
        <v>28.0</v>
      </c>
      <c r="G6" s="33"/>
      <c r="H6" s="34">
        <v>17.54151234046921</v>
      </c>
      <c r="I6" s="35" t="s">
        <v>44</v>
      </c>
      <c r="J6" s="36">
        <v>3400.0</v>
      </c>
      <c r="K6" s="28">
        <v>5.159268335432121</v>
      </c>
      <c r="L6" s="28">
        <v>4.2005716086891285</v>
      </c>
      <c r="M6" s="34">
        <v>16.820247035813274</v>
      </c>
      <c r="N6" s="35" t="s">
        <v>30</v>
      </c>
      <c r="O6" s="36">
        <v>3800.0</v>
      </c>
      <c r="P6" s="28">
        <v>4.42638079889823</v>
      </c>
      <c r="Q6" s="37">
        <v>3.494784087676682</v>
      </c>
      <c r="R6" s="38">
        <v>7.433745288288942</v>
      </c>
      <c r="S6" s="39">
        <v>7.5958308300231305</v>
      </c>
      <c r="T6" s="40">
        <v>0.02524424081692964</v>
      </c>
      <c r="U6" s="40">
        <v>0.02967643576952034</v>
      </c>
      <c r="V6" s="40">
        <v>0.012333064215904558</v>
      </c>
      <c r="W6" s="40">
        <v>0.01348928898614561</v>
      </c>
      <c r="X6" s="39">
        <v>9.357856375088168</v>
      </c>
      <c r="Y6" s="41">
        <v>8.183655965381043</v>
      </c>
      <c r="Z6" s="41">
        <v>8.095109490738922</v>
      </c>
      <c r="AA6" s="41">
        <v>8.72513754507435</v>
      </c>
      <c r="AB6" s="42">
        <v>0.0</v>
      </c>
      <c r="AC6" s="42">
        <v>0.0</v>
      </c>
      <c r="AD6" s="42">
        <v>1.0</v>
      </c>
      <c r="AE6" s="42">
        <v>1.0</v>
      </c>
      <c r="AF6" s="42">
        <v>0.0</v>
      </c>
      <c r="AG6" s="25"/>
      <c r="AH6" s="25"/>
      <c r="AI6" s="52" t="s">
        <v>46</v>
      </c>
      <c r="AJ6" s="53" t="s">
        <v>47</v>
      </c>
      <c r="AK6" s="25"/>
      <c r="AL6" s="25"/>
    </row>
    <row r="7">
      <c r="A7" s="27" t="s">
        <v>51</v>
      </c>
      <c r="B7" s="25" t="s">
        <v>36</v>
      </c>
      <c r="C7" s="25" t="s">
        <v>38</v>
      </c>
      <c r="D7" s="28">
        <v>100.29758364312269</v>
      </c>
      <c r="E7" s="29">
        <v>0.20046225535880707</v>
      </c>
      <c r="F7" s="31">
        <v>28.0</v>
      </c>
      <c r="G7" s="33"/>
      <c r="H7" s="34">
        <v>19.036281276484722</v>
      </c>
      <c r="I7" s="35" t="s">
        <v>28</v>
      </c>
      <c r="J7" s="36">
        <v>4100.0</v>
      </c>
      <c r="K7" s="28">
        <v>4.642995433288957</v>
      </c>
      <c r="L7" s="28">
        <v>4.013445554818673</v>
      </c>
      <c r="M7" s="34">
        <v>18.27067655674487</v>
      </c>
      <c r="N7" s="35" t="s">
        <v>28</v>
      </c>
      <c r="O7" s="36">
        <v>4300.0</v>
      </c>
      <c r="P7" s="28">
        <v>4.248994548080202</v>
      </c>
      <c r="Q7" s="37">
        <v>3.5641392975671904</v>
      </c>
      <c r="R7" s="38">
        <v>11.73331028915169</v>
      </c>
      <c r="S7" s="39">
        <v>11.989143638398746</v>
      </c>
      <c r="T7" s="40">
        <v>0.03996916214375252</v>
      </c>
      <c r="U7" s="40">
        <v>0.0264757365606954</v>
      </c>
      <c r="V7" s="40">
        <v>0.03322244935222396</v>
      </c>
      <c r="W7" s="40">
        <v>0.01911568624266425</v>
      </c>
      <c r="X7" s="39">
        <v>11.483037414960556</v>
      </c>
      <c r="Y7" s="41">
        <v>7.553243861524167</v>
      </c>
      <c r="Z7" s="41">
        <v>10.149330465202118</v>
      </c>
      <c r="AA7" s="41">
        <v>8.121346091542753</v>
      </c>
      <c r="AB7" s="42">
        <v>0.0</v>
      </c>
      <c r="AC7" s="42">
        <v>1.0</v>
      </c>
      <c r="AD7" s="42">
        <v>0.0</v>
      </c>
      <c r="AE7" s="42">
        <v>0.0</v>
      </c>
      <c r="AF7" s="42">
        <v>0.0</v>
      </c>
      <c r="AG7" s="25"/>
      <c r="AH7" s="24">
        <v>0.625</v>
      </c>
      <c r="AI7" s="24" t="s">
        <v>59</v>
      </c>
      <c r="AJ7" s="24" t="s">
        <v>49</v>
      </c>
      <c r="AK7" s="49"/>
    </row>
    <row r="8">
      <c r="A8" s="27" t="s">
        <v>48</v>
      </c>
      <c r="B8" s="25" t="s">
        <v>36</v>
      </c>
      <c r="C8" s="25" t="s">
        <v>38</v>
      </c>
      <c r="D8" s="28">
        <v>100.29758364312269</v>
      </c>
      <c r="E8" s="29">
        <v>0.1434246575342466</v>
      </c>
      <c r="F8" s="31">
        <v>23.0</v>
      </c>
      <c r="G8" s="33"/>
      <c r="H8" s="34">
        <v>21.369129738464025</v>
      </c>
      <c r="I8" s="35" t="s">
        <v>31</v>
      </c>
      <c r="J8" s="36">
        <v>4200.0</v>
      </c>
      <c r="K8" s="28">
        <v>5.087888032967625</v>
      </c>
      <c r="L8" s="28">
        <v>4.786400910560571</v>
      </c>
      <c r="M8" s="34">
        <v>21.91855782395526</v>
      </c>
      <c r="N8" s="35" t="s">
        <v>31</v>
      </c>
      <c r="O8" s="36">
        <v>4600.0</v>
      </c>
      <c r="P8" s="28">
        <v>4.764903874772883</v>
      </c>
      <c r="Q8" s="37">
        <v>4.566638494416606</v>
      </c>
      <c r="R8" s="38">
        <v>6.550697836651235</v>
      </c>
      <c r="S8" s="39">
        <v>6.693529392806825</v>
      </c>
      <c r="T8" s="40">
        <v>0.058944457570781324</v>
      </c>
      <c r="U8" s="40">
        <v>0.001165294054117588</v>
      </c>
      <c r="V8" s="40">
        <v>0.026898871082547657</v>
      </c>
      <c r="W8" s="40">
        <v>0.023500096758038026</v>
      </c>
      <c r="X8" s="39">
        <v>6.589706167076944</v>
      </c>
      <c r="Y8" s="41">
        <v>14.779423571387083</v>
      </c>
      <c r="Z8" s="41">
        <v>5.997005966497078</v>
      </c>
      <c r="AA8" s="41">
        <v>15.921551857458182</v>
      </c>
      <c r="AB8" s="42">
        <v>0.0</v>
      </c>
      <c r="AC8" s="42">
        <v>0.0</v>
      </c>
      <c r="AD8" s="42">
        <v>0.0</v>
      </c>
      <c r="AE8" s="42">
        <v>0.0</v>
      </c>
      <c r="AF8" s="42">
        <v>1.0</v>
      </c>
      <c r="AG8" s="25"/>
      <c r="AH8" s="24">
        <v>0.6458333333333334</v>
      </c>
      <c r="AI8" s="24" t="s">
        <v>62</v>
      </c>
      <c r="AJ8" s="24" t="s">
        <v>56</v>
      </c>
      <c r="AK8" s="49"/>
    </row>
    <row r="9">
      <c r="A9" s="27" t="s">
        <v>54</v>
      </c>
      <c r="B9" s="25" t="s">
        <v>36</v>
      </c>
      <c r="C9" s="25" t="s">
        <v>38</v>
      </c>
      <c r="D9" s="28">
        <v>100.29758364312269</v>
      </c>
      <c r="E9" s="29">
        <v>0.15880676328502416</v>
      </c>
      <c r="F9" s="31">
        <v>18.0</v>
      </c>
      <c r="G9" s="33"/>
      <c r="H9" s="34">
        <v>14.92170541380143</v>
      </c>
      <c r="I9" s="35" t="s">
        <v>27</v>
      </c>
      <c r="J9" s="36">
        <v>3300.0</v>
      </c>
      <c r="K9" s="28">
        <v>4.521728913273161</v>
      </c>
      <c r="L9" s="28">
        <v>3.2703879572623498</v>
      </c>
      <c r="M9" s="34">
        <v>14.853281257137786</v>
      </c>
      <c r="N9" s="35" t="s">
        <v>27</v>
      </c>
      <c r="O9" s="36">
        <v>3300.0</v>
      </c>
      <c r="P9" s="28">
        <v>4.500994320344783</v>
      </c>
      <c r="Q9" s="37">
        <v>3.2444568506506197</v>
      </c>
      <c r="R9" s="38">
        <v>5.755588502052328</v>
      </c>
      <c r="S9" s="39">
        <v>5.881083477219677</v>
      </c>
      <c r="T9" s="40">
        <v>0.05267692239496666</v>
      </c>
      <c r="U9" s="40">
        <v>0.014375384429280621</v>
      </c>
      <c r="V9" s="40">
        <v>0.036135384147575264</v>
      </c>
      <c r="W9" s="40">
        <v>0.03564307646164099</v>
      </c>
      <c r="X9" s="39">
        <v>6.543722880111838</v>
      </c>
      <c r="Y9" s="41">
        <v>8.377982533689591</v>
      </c>
      <c r="Z9" s="41">
        <v>5.603085861691687</v>
      </c>
      <c r="AA9" s="41">
        <v>9.250195395446099</v>
      </c>
      <c r="AB9" s="42">
        <v>1.0</v>
      </c>
      <c r="AC9" s="42">
        <v>0.0</v>
      </c>
      <c r="AD9" s="42">
        <v>0.0</v>
      </c>
      <c r="AE9" s="42">
        <v>0.0</v>
      </c>
      <c r="AF9" s="42">
        <v>0.0</v>
      </c>
      <c r="AG9" s="25"/>
      <c r="AH9" s="24">
        <v>0.75</v>
      </c>
      <c r="AI9" s="24" t="s">
        <v>65</v>
      </c>
      <c r="AJ9" s="24" t="s">
        <v>50</v>
      </c>
      <c r="AK9" s="49"/>
    </row>
    <row r="10">
      <c r="A10" s="27" t="s">
        <v>60</v>
      </c>
      <c r="B10" s="25" t="s">
        <v>36</v>
      </c>
      <c r="C10" s="25" t="s">
        <v>38</v>
      </c>
      <c r="D10" s="28">
        <v>100.29758364312269</v>
      </c>
      <c r="E10" s="29">
        <v>0.16840909090909092</v>
      </c>
      <c r="F10" s="31">
        <v>10.0</v>
      </c>
      <c r="G10" s="33"/>
      <c r="H10" s="34">
        <v>8.73526836337275</v>
      </c>
      <c r="I10" s="35" t="s">
        <v>40</v>
      </c>
      <c r="J10" s="36">
        <v>3000.0</v>
      </c>
      <c r="K10" s="28">
        <v>2.91175612112425</v>
      </c>
      <c r="L10" s="28">
        <v>1.423039769520276</v>
      </c>
      <c r="M10" s="34">
        <v>8.618988223395652</v>
      </c>
      <c r="N10" s="35" t="s">
        <v>29</v>
      </c>
      <c r="O10" s="36">
        <v>3000.0</v>
      </c>
      <c r="P10" s="28">
        <v>2.8729960744652177</v>
      </c>
      <c r="Q10" s="37">
        <v>1.3903897681853998</v>
      </c>
      <c r="R10" s="38">
        <v>3.4203219110292205</v>
      </c>
      <c r="S10" s="39">
        <v>3.494898683349878</v>
      </c>
      <c r="T10" s="40">
        <v>0.03565449375228434</v>
      </c>
      <c r="U10" s="40">
        <v>0.027609886526838566</v>
      </c>
      <c r="V10" s="40">
        <v>0.02393518939916581</v>
      </c>
      <c r="W10" s="40">
        <v>0.027609886526838566</v>
      </c>
      <c r="X10" s="39">
        <v>3.7209115644647572</v>
      </c>
      <c r="Y10" s="41">
        <v>5.014356798907993</v>
      </c>
      <c r="Z10" s="41">
        <v>3.1439938762766912</v>
      </c>
      <c r="AA10" s="41">
        <v>5.474994347118961</v>
      </c>
      <c r="AB10" s="42">
        <v>0.0</v>
      </c>
      <c r="AC10" s="42">
        <v>1.0</v>
      </c>
      <c r="AD10" s="42">
        <v>1.0</v>
      </c>
      <c r="AE10" s="42">
        <v>0.0</v>
      </c>
      <c r="AF10" s="42">
        <v>0.0</v>
      </c>
      <c r="AG10" s="25"/>
      <c r="AH10" s="24"/>
      <c r="AI10" s="24" t="s">
        <v>68</v>
      </c>
      <c r="AJ10" s="24" t="s">
        <v>69</v>
      </c>
      <c r="AK10" s="49"/>
    </row>
    <row r="11">
      <c r="A11" s="27" t="s">
        <v>61</v>
      </c>
      <c r="B11" s="25" t="s">
        <v>36</v>
      </c>
      <c r="C11" s="25" t="s">
        <v>38</v>
      </c>
      <c r="D11" s="28">
        <v>100.29758364312269</v>
      </c>
      <c r="E11" s="29">
        <v>0.1766470588235294</v>
      </c>
      <c r="F11" s="31">
        <v>9.0</v>
      </c>
      <c r="G11" s="33"/>
      <c r="H11" s="34">
        <v>7.606435672386471</v>
      </c>
      <c r="I11" s="35" t="s">
        <v>58</v>
      </c>
      <c r="J11" s="36">
        <v>3000.0</v>
      </c>
      <c r="K11" s="28">
        <v>2.5354785574621572</v>
      </c>
      <c r="L11" s="28">
        <v>1.119771342710139</v>
      </c>
      <c r="M11" s="34">
        <v>7.384962760489113</v>
      </c>
      <c r="N11" s="35" t="s">
        <v>27</v>
      </c>
      <c r="O11" s="36">
        <v>3000.0</v>
      </c>
      <c r="P11" s="28">
        <v>2.4616542534963712</v>
      </c>
      <c r="Q11" s="37">
        <v>1.0639032517947369</v>
      </c>
      <c r="R11" s="38">
        <v>3.2528969472626956</v>
      </c>
      <c r="S11" s="39">
        <v>3.323823182081796</v>
      </c>
      <c r="T11" s="40">
        <v>0.053729654155973354</v>
      </c>
      <c r="U11" s="40">
        <v>0.026714744245148764</v>
      </c>
      <c r="V11" s="40">
        <v>0.038921481315965796</v>
      </c>
      <c r="W11" s="40">
        <v>0.03431894110893642</v>
      </c>
      <c r="X11" s="39">
        <v>4.188482079798181</v>
      </c>
      <c r="Y11" s="41">
        <v>3.4179535925882902</v>
      </c>
      <c r="Z11" s="41">
        <v>3.6145885333748002</v>
      </c>
      <c r="AA11" s="41">
        <v>3.7703742271143126</v>
      </c>
      <c r="AB11" s="42">
        <v>1.0</v>
      </c>
      <c r="AC11" s="42">
        <v>1.0</v>
      </c>
      <c r="AD11" s="42">
        <v>0.0</v>
      </c>
      <c r="AE11" s="42">
        <v>0.0</v>
      </c>
      <c r="AF11" s="42">
        <v>0.0</v>
      </c>
      <c r="AG11" s="25"/>
      <c r="AH11" s="24">
        <v>0.7916666666666666</v>
      </c>
      <c r="AI11" s="24" t="s">
        <v>71</v>
      </c>
      <c r="AJ11" s="24" t="s">
        <v>72</v>
      </c>
      <c r="AK11" s="49"/>
    </row>
    <row r="12">
      <c r="A12" s="27" t="s">
        <v>63</v>
      </c>
      <c r="B12" s="25" t="s">
        <v>36</v>
      </c>
      <c r="C12" s="25" t="s">
        <v>38</v>
      </c>
      <c r="D12" s="28">
        <v>100.29758364312269</v>
      </c>
      <c r="E12" s="29">
        <v>0.14399253731343284</v>
      </c>
      <c r="F12" s="31">
        <v>0.0</v>
      </c>
      <c r="G12" s="33"/>
      <c r="H12" s="34" t="s">
        <v>64</v>
      </c>
      <c r="I12" s="35" t="s">
        <v>40</v>
      </c>
      <c r="J12" s="36">
        <v>3000.0</v>
      </c>
      <c r="K12" s="28" t="s">
        <v>64</v>
      </c>
      <c r="L12" s="28" t="s">
        <v>64</v>
      </c>
      <c r="M12" s="34" t="s">
        <v>64</v>
      </c>
      <c r="N12" s="35" t="s">
        <v>29</v>
      </c>
      <c r="O12" s="36">
        <v>3600.0</v>
      </c>
      <c r="P12" s="28" t="s">
        <v>64</v>
      </c>
      <c r="Q12" s="37" t="s">
        <v>64</v>
      </c>
      <c r="R12" s="38" t="s">
        <v>64</v>
      </c>
      <c r="S12" s="39" t="s">
        <v>64</v>
      </c>
      <c r="T12" s="40" t="s">
        <v>64</v>
      </c>
      <c r="U12" s="40" t="s">
        <v>64</v>
      </c>
      <c r="V12" s="40" t="s">
        <v>64</v>
      </c>
      <c r="W12" s="40" t="s">
        <v>64</v>
      </c>
      <c r="X12" s="39" t="s">
        <v>64</v>
      </c>
      <c r="Y12" s="41" t="s">
        <v>64</v>
      </c>
      <c r="Z12" s="41" t="s">
        <v>64</v>
      </c>
      <c r="AA12" s="41" t="s">
        <v>64</v>
      </c>
      <c r="AB12" s="42">
        <v>0.0</v>
      </c>
      <c r="AC12" s="42">
        <v>1.0</v>
      </c>
      <c r="AD12" s="42">
        <v>1.0</v>
      </c>
      <c r="AE12" s="42">
        <v>0.0</v>
      </c>
      <c r="AF12" s="42">
        <v>0.0</v>
      </c>
      <c r="AG12" s="25"/>
      <c r="AH12" s="24"/>
      <c r="AI12" s="24" t="s">
        <v>75</v>
      </c>
      <c r="AJ12" s="24" t="s">
        <v>52</v>
      </c>
      <c r="AK12" s="49"/>
    </row>
    <row r="13">
      <c r="A13" s="27" t="s">
        <v>66</v>
      </c>
      <c r="B13" s="25" t="s">
        <v>36</v>
      </c>
      <c r="C13" s="25" t="s">
        <v>38</v>
      </c>
      <c r="D13" s="28">
        <v>100.29758364312269</v>
      </c>
      <c r="E13" s="29">
        <v>0.20538677554272053</v>
      </c>
      <c r="F13" s="31">
        <v>0.0</v>
      </c>
      <c r="G13" s="33"/>
      <c r="H13" s="34" t="s">
        <v>64</v>
      </c>
      <c r="I13" s="35" t="s">
        <v>44</v>
      </c>
      <c r="J13" s="36">
        <v>4000.0</v>
      </c>
      <c r="K13" s="28" t="s">
        <v>64</v>
      </c>
      <c r="L13" s="28" t="s">
        <v>64</v>
      </c>
      <c r="M13" s="34" t="s">
        <v>64</v>
      </c>
      <c r="N13" s="35" t="s">
        <v>30</v>
      </c>
      <c r="O13" s="36">
        <v>4300.0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1.0</v>
      </c>
      <c r="AE13" s="42">
        <v>1.0</v>
      </c>
      <c r="AF13" s="42">
        <v>0.0</v>
      </c>
      <c r="AG13" s="25"/>
      <c r="AH13" s="24">
        <v>0.8125</v>
      </c>
      <c r="AI13" s="24" t="s">
        <v>77</v>
      </c>
      <c r="AJ13" s="24" t="s">
        <v>78</v>
      </c>
      <c r="AK13" s="49"/>
    </row>
    <row r="14">
      <c r="A14" s="27" t="s">
        <v>67</v>
      </c>
      <c r="B14" s="25" t="s">
        <v>36</v>
      </c>
      <c r="C14" s="25" t="s">
        <v>38</v>
      </c>
      <c r="D14" s="28">
        <v>100.29758364312269</v>
      </c>
      <c r="E14" s="29">
        <v>0.1733274336283186</v>
      </c>
      <c r="F14" s="31">
        <v>0.0</v>
      </c>
      <c r="G14" s="33"/>
      <c r="H14" s="34" t="s">
        <v>64</v>
      </c>
      <c r="I14" s="35" t="s">
        <v>27</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0.0</v>
      </c>
      <c r="AD14" s="42">
        <v>0.0</v>
      </c>
      <c r="AE14" s="42">
        <v>0.0</v>
      </c>
      <c r="AF14" s="42">
        <v>0.0</v>
      </c>
      <c r="AG14" s="25"/>
      <c r="AH14" s="24">
        <v>0.8333333333333334</v>
      </c>
      <c r="AI14" s="24" t="s">
        <v>80</v>
      </c>
      <c r="AJ14" s="24" t="s">
        <v>81</v>
      </c>
      <c r="AK14" s="49"/>
    </row>
    <row r="15">
      <c r="A15" s="27" t="s">
        <v>57</v>
      </c>
      <c r="B15" s="25" t="s">
        <v>36</v>
      </c>
      <c r="C15" s="25" t="s">
        <v>38</v>
      </c>
      <c r="D15" s="28">
        <v>100.29758364312269</v>
      </c>
      <c r="E15" s="29">
        <v>0.17367286126241585</v>
      </c>
      <c r="F15" s="31">
        <v>0.0</v>
      </c>
      <c r="G15" s="33"/>
      <c r="H15" s="34" t="s">
        <v>64</v>
      </c>
      <c r="I15" s="35" t="s">
        <v>58</v>
      </c>
      <c r="J15" s="36">
        <v>3800.0</v>
      </c>
      <c r="K15" s="28" t="s">
        <v>64</v>
      </c>
      <c r="L15" s="28" t="s">
        <v>64</v>
      </c>
      <c r="M15" s="34" t="s">
        <v>64</v>
      </c>
      <c r="N15" s="35" t="s">
        <v>27</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1.0</v>
      </c>
      <c r="AC15" s="42">
        <v>1.0</v>
      </c>
      <c r="AD15" s="42">
        <v>0.0</v>
      </c>
      <c r="AE15" s="42">
        <v>0.0</v>
      </c>
      <c r="AF15" s="42">
        <v>0.0</v>
      </c>
      <c r="AG15" s="25"/>
      <c r="AH15" s="24">
        <v>0.875</v>
      </c>
      <c r="AI15" s="24" t="s">
        <v>82</v>
      </c>
      <c r="AJ15" s="24" t="s">
        <v>83</v>
      </c>
      <c r="AK15" s="49"/>
    </row>
    <row r="16">
      <c r="A16" s="27" t="s">
        <v>70</v>
      </c>
      <c r="B16" s="25" t="s">
        <v>36</v>
      </c>
      <c r="C16" s="25" t="s">
        <v>38</v>
      </c>
      <c r="D16" s="28">
        <v>100.29758364312269</v>
      </c>
      <c r="E16" s="29">
        <v>0.14174776918500895</v>
      </c>
      <c r="F16" s="31">
        <v>0.0</v>
      </c>
      <c r="G16" s="33"/>
      <c r="H16" s="34" t="s">
        <v>64</v>
      </c>
      <c r="I16" s="35" t="s">
        <v>31</v>
      </c>
      <c r="J16" s="36">
        <v>3600.0</v>
      </c>
      <c r="K16" s="28" t="s">
        <v>64</v>
      </c>
      <c r="L16" s="28" t="s">
        <v>64</v>
      </c>
      <c r="M16" s="34" t="s">
        <v>64</v>
      </c>
      <c r="N16" s="35" t="s">
        <v>31</v>
      </c>
      <c r="O16" s="36">
        <v>4000.0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0.0</v>
      </c>
      <c r="AD16" s="42">
        <v>0.0</v>
      </c>
      <c r="AE16" s="42">
        <v>0.0</v>
      </c>
      <c r="AF16" s="42">
        <v>1.0</v>
      </c>
      <c r="AG16" s="25"/>
      <c r="AH16" s="24">
        <v>0.8958333333333334</v>
      </c>
      <c r="AI16" s="24" t="s">
        <v>85</v>
      </c>
      <c r="AJ16" s="24" t="s">
        <v>86</v>
      </c>
      <c r="AK16" s="49"/>
    </row>
    <row r="17">
      <c r="A17" s="27" t="s">
        <v>73</v>
      </c>
      <c r="B17" s="25" t="s">
        <v>36</v>
      </c>
      <c r="C17" s="25" t="s">
        <v>38</v>
      </c>
      <c r="D17" s="28">
        <v>100.29758364312269</v>
      </c>
      <c r="E17" s="29">
        <v>0.12601277955271564</v>
      </c>
      <c r="F17" s="31">
        <v>0.0</v>
      </c>
      <c r="G17" s="33"/>
      <c r="H17" s="34" t="s">
        <v>64</v>
      </c>
      <c r="I17" s="35" t="s">
        <v>31</v>
      </c>
      <c r="J17" s="36">
        <v>3000.0</v>
      </c>
      <c r="K17" s="28" t="s">
        <v>64</v>
      </c>
      <c r="L17" s="28" t="s">
        <v>64</v>
      </c>
      <c r="M17" s="34" t="s">
        <v>64</v>
      </c>
      <c r="N17" s="35" t="s">
        <v>31</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0.0</v>
      </c>
      <c r="AE17" s="42">
        <v>0.0</v>
      </c>
      <c r="AF17" s="42">
        <v>1.0</v>
      </c>
      <c r="AG17" s="25"/>
      <c r="AH17" s="25"/>
      <c r="AI17" s="25"/>
      <c r="AJ17" s="25"/>
      <c r="AK17" s="25"/>
      <c r="AL17" s="25"/>
    </row>
    <row r="18">
      <c r="A18" s="27" t="s">
        <v>74</v>
      </c>
      <c r="B18" s="25" t="s">
        <v>37</v>
      </c>
      <c r="C18" s="25" t="s">
        <v>88</v>
      </c>
      <c r="D18" s="28">
        <v>100.45190520446097</v>
      </c>
      <c r="E18" s="29">
        <v>0.18286278396096964</v>
      </c>
      <c r="F18" s="31">
        <v>32.0</v>
      </c>
      <c r="G18" s="33"/>
      <c r="H18" s="34">
        <v>33.54380830627637</v>
      </c>
      <c r="I18" s="35" t="s">
        <v>45</v>
      </c>
      <c r="J18" s="36">
        <v>7200.0</v>
      </c>
      <c r="K18" s="28">
        <v>4.658862264760606</v>
      </c>
      <c r="L18" s="28">
        <v>6.09685177614491</v>
      </c>
      <c r="M18" s="34">
        <v>33.84622569333341</v>
      </c>
      <c r="N18" s="35" t="s">
        <v>31</v>
      </c>
      <c r="O18" s="36">
        <v>6700.0</v>
      </c>
      <c r="P18" s="28">
        <v>5.051675476616927</v>
      </c>
      <c r="Q18" s="37">
        <v>6.654488122116728</v>
      </c>
      <c r="R18" s="38">
        <v>12.058517219130694</v>
      </c>
      <c r="S18" s="39">
        <v>12.002453122315725</v>
      </c>
      <c r="T18" s="40">
        <v>0.07880137958117694</v>
      </c>
      <c r="U18" s="40">
        <v>0.013525609928112461</v>
      </c>
      <c r="V18" s="40">
        <v>0.021072508221334628</v>
      </c>
      <c r="W18" s="40">
        <v>0.022542683213520768</v>
      </c>
      <c r="X18" s="39">
        <v>14.380933190105363</v>
      </c>
      <c r="Y18" s="41">
        <v>19.162875116171005</v>
      </c>
      <c r="Z18" s="41">
        <v>13.173223602255348</v>
      </c>
      <c r="AA18" s="41">
        <v>20.673002091078065</v>
      </c>
      <c r="AB18" s="42">
        <v>0.0</v>
      </c>
      <c r="AC18" s="42">
        <v>0.0</v>
      </c>
      <c r="AD18" s="42">
        <v>0.0</v>
      </c>
      <c r="AE18" s="42">
        <v>1.0</v>
      </c>
      <c r="AF18" s="42">
        <v>1.0</v>
      </c>
      <c r="AG18" s="25"/>
      <c r="AH18" s="25"/>
      <c r="AI18" s="25"/>
      <c r="AJ18" s="25"/>
      <c r="AK18" s="25"/>
      <c r="AL18" s="25"/>
    </row>
    <row r="19">
      <c r="A19" s="27" t="s">
        <v>76</v>
      </c>
      <c r="B19" s="25" t="s">
        <v>37</v>
      </c>
      <c r="C19" s="25" t="s">
        <v>88</v>
      </c>
      <c r="D19" s="28">
        <v>100.45190520446097</v>
      </c>
      <c r="E19" s="29">
        <v>0.3091443411039981</v>
      </c>
      <c r="F19" s="31">
        <v>32.0</v>
      </c>
      <c r="G19" s="33"/>
      <c r="H19" s="34">
        <v>37.9809438917705</v>
      </c>
      <c r="I19" s="35" t="s">
        <v>27</v>
      </c>
      <c r="J19" s="36">
        <v>8500.0</v>
      </c>
      <c r="K19" s="28">
        <v>4.468346340208295</v>
      </c>
      <c r="L19" s="28">
        <v>6.404263806929894</v>
      </c>
      <c r="M19" s="34">
        <v>37.036945364392714</v>
      </c>
      <c r="N19" s="35" t="s">
        <v>27</v>
      </c>
      <c r="O19" s="36">
        <v>8400.0</v>
      </c>
      <c r="P19" s="28">
        <v>4.409160162427704</v>
      </c>
      <c r="Q19" s="37">
        <v>6.204067455235917</v>
      </c>
      <c r="R19" s="38">
        <v>22.839622778464765</v>
      </c>
      <c r="S19" s="39">
        <v>22.733433700703383</v>
      </c>
      <c r="T19" s="40">
        <v>0.10080440216506904</v>
      </c>
      <c r="U19" s="40">
        <v>0.03107586689838185</v>
      </c>
      <c r="V19" s="40">
        <v>0.06017517689156627</v>
      </c>
      <c r="W19" s="40">
        <v>0.03634668531224167</v>
      </c>
      <c r="X19" s="39">
        <v>23.597905264911763</v>
      </c>
      <c r="Y19" s="41">
        <v>14.383038626858736</v>
      </c>
      <c r="Z19" s="41">
        <v>21.340330657143642</v>
      </c>
      <c r="AA19" s="41">
        <v>15.696614707249072</v>
      </c>
      <c r="AB19" s="42">
        <v>1.0</v>
      </c>
      <c r="AC19" s="42">
        <v>0.0</v>
      </c>
      <c r="AD19" s="42">
        <v>0.0</v>
      </c>
      <c r="AE19" s="42">
        <v>0.0</v>
      </c>
      <c r="AF19" s="42">
        <v>0.0</v>
      </c>
      <c r="AG19" s="25"/>
      <c r="AH19" s="25"/>
      <c r="AI19" s="25"/>
      <c r="AJ19" s="25"/>
      <c r="AK19" s="25"/>
      <c r="AL19" s="25"/>
    </row>
    <row r="20">
      <c r="A20" s="27" t="s">
        <v>79</v>
      </c>
      <c r="B20" s="25" t="s">
        <v>37</v>
      </c>
      <c r="C20" s="25" t="s">
        <v>88</v>
      </c>
      <c r="D20" s="28">
        <v>100.45190520446097</v>
      </c>
      <c r="E20" s="29">
        <v>0.1920183740246665</v>
      </c>
      <c r="F20" s="31">
        <v>31.0</v>
      </c>
      <c r="G20" s="33"/>
      <c r="H20" s="34">
        <v>26.84795743204658</v>
      </c>
      <c r="I20" s="35" t="s">
        <v>40</v>
      </c>
      <c r="J20" s="36">
        <v>5800.0</v>
      </c>
      <c r="K20" s="28">
        <v>4.628958177939065</v>
      </c>
      <c r="L20" s="28">
        <v>5.146581942954001</v>
      </c>
      <c r="M20" s="34">
        <v>26.5918101774338</v>
      </c>
      <c r="N20" s="35" t="s">
        <v>29</v>
      </c>
      <c r="O20" s="36">
        <v>5400.0</v>
      </c>
      <c r="P20" s="28">
        <v>4.92440929211737</v>
      </c>
      <c r="Q20" s="37">
        <v>5.4367829389199995</v>
      </c>
      <c r="R20" s="38">
        <v>12.368062862275618</v>
      </c>
      <c r="S20" s="39">
        <v>12.310559583794232</v>
      </c>
      <c r="T20" s="40">
        <v>0.05731712069066609</v>
      </c>
      <c r="U20" s="40">
        <v>0.02095039583865726</v>
      </c>
      <c r="V20" s="40">
        <v>0.034192627170638736</v>
      </c>
      <c r="W20" s="40">
        <v>0.027176221017126162</v>
      </c>
      <c r="X20" s="39">
        <v>13.530703055667045</v>
      </c>
      <c r="Y20" s="41">
        <v>13.317254376379536</v>
      </c>
      <c r="Z20" s="41">
        <v>11.969591378787193</v>
      </c>
      <c r="AA20" s="41">
        <v>14.622218798646609</v>
      </c>
      <c r="AB20" s="42">
        <v>0.0</v>
      </c>
      <c r="AC20" s="42">
        <v>1.0</v>
      </c>
      <c r="AD20" s="42">
        <v>1.0</v>
      </c>
      <c r="AE20" s="42">
        <v>0.0</v>
      </c>
      <c r="AF20" s="42">
        <v>0.0</v>
      </c>
      <c r="AG20" s="25"/>
      <c r="AH20" s="25"/>
      <c r="AI20" s="25"/>
      <c r="AJ20" s="25"/>
      <c r="AK20" s="54"/>
      <c r="AL20" s="55"/>
    </row>
    <row r="21">
      <c r="A21" s="27" t="s">
        <v>84</v>
      </c>
      <c r="B21" s="25" t="s">
        <v>37</v>
      </c>
      <c r="C21" s="25" t="s">
        <v>88</v>
      </c>
      <c r="D21" s="28">
        <v>100.45190520446097</v>
      </c>
      <c r="E21" s="29">
        <v>0.18392387543252595</v>
      </c>
      <c r="F21" s="31">
        <v>31.0</v>
      </c>
      <c r="G21" s="33"/>
      <c r="H21" s="34">
        <v>27.796091672472908</v>
      </c>
      <c r="I21" s="35" t="s">
        <v>44</v>
      </c>
      <c r="J21" s="36">
        <v>5700.0</v>
      </c>
      <c r="K21" s="28">
        <v>4.876507310960159</v>
      </c>
      <c r="L21" s="28">
        <v>5.561325813528728</v>
      </c>
      <c r="M21" s="34">
        <v>27.528248533241914</v>
      </c>
      <c r="N21" s="35" t="s">
        <v>30</v>
      </c>
      <c r="O21" s="36">
        <v>5500.0</v>
      </c>
      <c r="P21" s="28">
        <v>5.005136096953075</v>
      </c>
      <c r="Q21" s="37">
        <v>5.667701427563509</v>
      </c>
      <c r="R21" s="38">
        <v>11.76069937996505</v>
      </c>
      <c r="S21" s="39">
        <v>11.706019938316615</v>
      </c>
      <c r="T21" s="40">
        <v>0.04816970733845422</v>
      </c>
      <c r="U21" s="40">
        <v>0.022368010739648805</v>
      </c>
      <c r="V21" s="40">
        <v>0.042872020584326875</v>
      </c>
      <c r="W21" s="40">
        <v>0.0290391718374388</v>
      </c>
      <c r="X21" s="39">
        <v>13.168358482780178</v>
      </c>
      <c r="Y21" s="41">
        <v>14.62773318969273</v>
      </c>
      <c r="Z21" s="41">
        <v>11.5008331456664</v>
      </c>
      <c r="AA21" s="41">
        <v>16.027415387575513</v>
      </c>
      <c r="AB21" s="42">
        <v>0.0</v>
      </c>
      <c r="AC21" s="42">
        <v>0.0</v>
      </c>
      <c r="AD21" s="42">
        <v>1.0</v>
      </c>
      <c r="AE21" s="42">
        <v>1.0</v>
      </c>
      <c r="AF21" s="42">
        <v>0.0</v>
      </c>
      <c r="AG21" s="25"/>
      <c r="AH21" s="25"/>
      <c r="AI21" s="25"/>
      <c r="AJ21" s="25"/>
      <c r="AK21" s="54"/>
      <c r="AL21" s="55"/>
    </row>
    <row r="22">
      <c r="A22" s="27" t="s">
        <v>87</v>
      </c>
      <c r="B22" s="25" t="s">
        <v>37</v>
      </c>
      <c r="C22" s="25" t="s">
        <v>88</v>
      </c>
      <c r="D22" s="28">
        <v>100.45190520446097</v>
      </c>
      <c r="E22" s="29">
        <v>0.18954030033711308</v>
      </c>
      <c r="F22" s="31">
        <v>28.0</v>
      </c>
      <c r="G22" s="33"/>
      <c r="H22" s="34">
        <v>24.53289212992822</v>
      </c>
      <c r="I22" s="35" t="s">
        <v>40</v>
      </c>
      <c r="J22" s="36">
        <v>5100.0</v>
      </c>
      <c r="K22" s="28">
        <v>4.810371005868279</v>
      </c>
      <c r="L22" s="28">
        <v>5.006627348946942</v>
      </c>
      <c r="M22" s="34">
        <v>24.725743682599248</v>
      </c>
      <c r="N22" s="35" t="s">
        <v>28</v>
      </c>
      <c r="O22" s="36">
        <v>5900.0</v>
      </c>
      <c r="P22" s="28">
        <v>4.190804013999872</v>
      </c>
      <c r="Q22" s="37">
        <v>4.3868568946876065</v>
      </c>
      <c r="R22" s="38">
        <v>11.002419651894002</v>
      </c>
      <c r="S22" s="39">
        <v>10.951265707395411</v>
      </c>
      <c r="T22" s="40">
        <v>0.034017851014581324</v>
      </c>
      <c r="U22" s="40">
        <v>0.020706518008875588</v>
      </c>
      <c r="V22" s="40">
        <v>0.03746893734939392</v>
      </c>
      <c r="W22" s="40">
        <v>0.030961174546604447</v>
      </c>
      <c r="X22" s="39">
        <v>9.521819820739092</v>
      </c>
      <c r="Y22" s="41">
        <v>15.011072309189128</v>
      </c>
      <c r="Z22" s="41">
        <v>8.008035358946834</v>
      </c>
      <c r="AA22" s="41">
        <v>16.717708323652413</v>
      </c>
      <c r="AB22" s="42">
        <v>0.0</v>
      </c>
      <c r="AC22" s="42">
        <v>1.0</v>
      </c>
      <c r="AD22" s="42">
        <v>1.0</v>
      </c>
      <c r="AE22" s="42">
        <v>0.0</v>
      </c>
      <c r="AF22" s="42">
        <v>0.0</v>
      </c>
      <c r="AG22" s="25"/>
      <c r="AH22" s="25"/>
      <c r="AI22" s="25"/>
      <c r="AJ22" s="25"/>
      <c r="AK22" s="54"/>
      <c r="AL22" s="55"/>
    </row>
    <row r="23">
      <c r="A23" s="27" t="s">
        <v>89</v>
      </c>
      <c r="B23" s="25" t="s">
        <v>37</v>
      </c>
      <c r="C23" s="25" t="s">
        <v>88</v>
      </c>
      <c r="D23" s="28">
        <v>100.45190520446097</v>
      </c>
      <c r="E23" s="29">
        <v>0.17631712473572939</v>
      </c>
      <c r="F23" s="31">
        <v>22.0</v>
      </c>
      <c r="G23" s="33"/>
      <c r="H23" s="34">
        <v>19.57631954922321</v>
      </c>
      <c r="I23" s="35" t="s">
        <v>58</v>
      </c>
      <c r="J23" s="36">
        <v>3800.0</v>
      </c>
      <c r="K23" s="28">
        <v>5.151663039269265</v>
      </c>
      <c r="L23" s="28">
        <v>4.545275415464875</v>
      </c>
      <c r="M23" s="34">
        <v>19.545985219502434</v>
      </c>
      <c r="N23" s="35" t="s">
        <v>28</v>
      </c>
      <c r="O23" s="36">
        <v>3700.0</v>
      </c>
      <c r="P23" s="28">
        <v>5.282698707973631</v>
      </c>
      <c r="Q23" s="37">
        <v>4.655599102396642</v>
      </c>
      <c r="R23" s="38">
        <v>7.946526001811274</v>
      </c>
      <c r="S23" s="39">
        <v>7.90957993331776</v>
      </c>
      <c r="T23" s="40">
        <v>0.04043592659025254</v>
      </c>
      <c r="U23" s="40">
        <v>0.02435899192183888</v>
      </c>
      <c r="V23" s="40">
        <v>0.023969248051089454</v>
      </c>
      <c r="W23" s="40">
        <v>0.020948733052781433</v>
      </c>
      <c r="X23" s="39">
        <v>8.269934431454857</v>
      </c>
      <c r="Y23" s="41">
        <v>11.306385117768354</v>
      </c>
      <c r="Z23" s="41">
        <v>7.22694025987186</v>
      </c>
      <c r="AA23" s="41">
        <v>12.319044959630576</v>
      </c>
      <c r="AB23" s="42">
        <v>1.0</v>
      </c>
      <c r="AC23" s="42">
        <v>1.0</v>
      </c>
      <c r="AD23" s="42">
        <v>0.0</v>
      </c>
      <c r="AE23" s="42">
        <v>0.0</v>
      </c>
      <c r="AF23" s="42">
        <v>0.0</v>
      </c>
      <c r="AG23" s="25"/>
      <c r="AH23" s="25"/>
      <c r="AI23" s="25"/>
      <c r="AJ23" s="25"/>
      <c r="AK23" s="54"/>
      <c r="AL23" s="55"/>
    </row>
    <row r="24">
      <c r="A24" s="27" t="s">
        <v>95</v>
      </c>
      <c r="B24" s="25" t="s">
        <v>37</v>
      </c>
      <c r="C24" s="25" t="s">
        <v>88</v>
      </c>
      <c r="D24" s="28">
        <v>100.45190520446097</v>
      </c>
      <c r="E24" s="29">
        <v>0.207369259606373</v>
      </c>
      <c r="F24" s="31">
        <v>21.0</v>
      </c>
      <c r="G24" s="33"/>
      <c r="H24" s="34">
        <v>15.735805866030363</v>
      </c>
      <c r="I24" s="35" t="s">
        <v>44</v>
      </c>
      <c r="J24" s="36">
        <v>4300.0</v>
      </c>
      <c r="K24" s="28">
        <v>3.659489736286131</v>
      </c>
      <c r="L24" s="28">
        <v>2.751719011826231</v>
      </c>
      <c r="M24" s="34">
        <v>15.350295933468125</v>
      </c>
      <c r="N24" s="35" t="s">
        <v>30</v>
      </c>
      <c r="O24" s="36">
        <v>4000.0</v>
      </c>
      <c r="P24" s="28">
        <v>3.8375739833670313</v>
      </c>
      <c r="Q24" s="37">
        <v>2.8337040295446694</v>
      </c>
      <c r="R24" s="38">
        <v>9.174047796519137</v>
      </c>
      <c r="S24" s="39">
        <v>9.131394566897072</v>
      </c>
      <c r="T24" s="40">
        <v>0.05450739114665235</v>
      </c>
      <c r="U24" s="40">
        <v>0.01873691570666175</v>
      </c>
      <c r="V24" s="40">
        <v>0.028957051546659063</v>
      </c>
      <c r="W24" s="40">
        <v>0.0188371131168578</v>
      </c>
      <c r="X24" s="39">
        <v>8.531677745749809</v>
      </c>
      <c r="Y24" s="41">
        <v>7.204128120280554</v>
      </c>
      <c r="Z24" s="41">
        <v>7.706031512290151</v>
      </c>
      <c r="AA24" s="41">
        <v>7.644264421177973</v>
      </c>
      <c r="AB24" s="42">
        <v>0.0</v>
      </c>
      <c r="AC24" s="42">
        <v>0.0</v>
      </c>
      <c r="AD24" s="42">
        <v>1.0</v>
      </c>
      <c r="AE24" s="42">
        <v>1.0</v>
      </c>
      <c r="AF24" s="42">
        <v>0.0</v>
      </c>
      <c r="AG24" s="25"/>
      <c r="AH24" s="25"/>
      <c r="AI24" s="25"/>
      <c r="AJ24" s="25"/>
      <c r="AK24" s="54"/>
      <c r="AL24" s="55"/>
    </row>
    <row r="25">
      <c r="A25" s="27" t="s">
        <v>90</v>
      </c>
      <c r="B25" s="25" t="s">
        <v>37</v>
      </c>
      <c r="C25" s="25" t="s">
        <v>88</v>
      </c>
      <c r="D25" s="28">
        <v>100.45190520446097</v>
      </c>
      <c r="E25" s="29">
        <v>0.14680789022298457</v>
      </c>
      <c r="F25" s="31">
        <v>20.0</v>
      </c>
      <c r="G25" s="33"/>
      <c r="H25" s="34">
        <v>16.371874170074047</v>
      </c>
      <c r="I25" s="35" t="s">
        <v>31</v>
      </c>
      <c r="J25" s="36">
        <v>3500.0</v>
      </c>
      <c r="K25" s="28">
        <v>4.67767833430687</v>
      </c>
      <c r="L25" s="28">
        <v>3.6208627793130934</v>
      </c>
      <c r="M25" s="34">
        <v>16.601606490231923</v>
      </c>
      <c r="N25" s="35" t="s">
        <v>31</v>
      </c>
      <c r="O25" s="36">
        <v>3500.0</v>
      </c>
      <c r="P25" s="28">
        <v>4.743316140066264</v>
      </c>
      <c r="Q25" s="37">
        <v>3.709316988509358</v>
      </c>
      <c r="R25" s="38">
        <v>5.857406949017816</v>
      </c>
      <c r="S25" s="39">
        <v>5.830173896702442</v>
      </c>
      <c r="T25" s="40">
        <v>0.06214790236235362</v>
      </c>
      <c r="U25" s="40">
        <v>9.488229368298263E-5</v>
      </c>
      <c r="V25" s="40">
        <v>0.03368321425745883</v>
      </c>
      <c r="W25" s="40">
        <v>0.022107574428134952</v>
      </c>
      <c r="X25" s="39">
        <v>6.163449303670702</v>
      </c>
      <c r="Y25" s="41">
        <v>10.208424866403346</v>
      </c>
      <c r="Z25" s="41">
        <v>5.698807829102742</v>
      </c>
      <c r="AA25" s="41">
        <v>10.902798661129182</v>
      </c>
      <c r="AB25" s="42">
        <v>0.0</v>
      </c>
      <c r="AC25" s="42">
        <v>0.0</v>
      </c>
      <c r="AD25" s="42">
        <v>0.0</v>
      </c>
      <c r="AE25" s="42">
        <v>0.0</v>
      </c>
      <c r="AF25" s="42">
        <v>1.0</v>
      </c>
      <c r="AG25" s="25"/>
      <c r="AH25" s="25"/>
      <c r="AI25" s="25"/>
      <c r="AJ25" s="25"/>
      <c r="AK25" s="54"/>
      <c r="AL25" s="55"/>
    </row>
    <row r="26">
      <c r="A26" s="27" t="s">
        <v>92</v>
      </c>
      <c r="B26" s="25" t="s">
        <v>37</v>
      </c>
      <c r="C26" s="25" t="s">
        <v>88</v>
      </c>
      <c r="D26" s="28">
        <v>100.45190520446097</v>
      </c>
      <c r="E26" s="29">
        <v>0.18415204678362573</v>
      </c>
      <c r="F26" s="31">
        <v>10.0</v>
      </c>
      <c r="G26" s="33"/>
      <c r="H26" s="34">
        <v>9.450134820551229</v>
      </c>
      <c r="I26" s="35" t="s">
        <v>45</v>
      </c>
      <c r="J26" s="36">
        <v>3000.0</v>
      </c>
      <c r="K26" s="28">
        <v>3.150044940183743</v>
      </c>
      <c r="L26" s="28">
        <v>1.6307482779232472</v>
      </c>
      <c r="M26" s="34">
        <v>9.599476804511266</v>
      </c>
      <c r="N26" s="35" t="s">
        <v>30</v>
      </c>
      <c r="O26" s="36">
        <v>3400.0</v>
      </c>
      <c r="P26" s="28">
        <v>2.8233755307386077</v>
      </c>
      <c r="Q26" s="37">
        <v>1.4785083059214343</v>
      </c>
      <c r="R26" s="38">
        <v>3.799260568561961</v>
      </c>
      <c r="S26" s="39">
        <v>3.781596530067806</v>
      </c>
      <c r="T26" s="40">
        <v>0.07006157748995175</v>
      </c>
      <c r="U26" s="40">
        <v>0.00480814747480061</v>
      </c>
      <c r="V26" s="40">
        <v>0.034343910534290076</v>
      </c>
      <c r="W26" s="40">
        <v>0.030909519480861063</v>
      </c>
      <c r="X26" s="39">
        <v>3.679905328363728</v>
      </c>
      <c r="Y26" s="41">
        <v>5.770229492187501</v>
      </c>
      <c r="Z26" s="41">
        <v>3.3061649434517864</v>
      </c>
      <c r="AA26" s="41">
        <v>6.29331186105948</v>
      </c>
      <c r="AB26" s="42">
        <v>0.0</v>
      </c>
      <c r="AC26" s="42">
        <v>0.0</v>
      </c>
      <c r="AD26" s="42">
        <v>0.0</v>
      </c>
      <c r="AE26" s="42">
        <v>1.0</v>
      </c>
      <c r="AF26" s="42">
        <v>1.0</v>
      </c>
      <c r="AG26" s="25"/>
      <c r="AH26" s="25"/>
      <c r="AI26" s="25"/>
      <c r="AJ26" s="25"/>
      <c r="AK26" s="54"/>
      <c r="AL26" s="55"/>
    </row>
    <row r="27">
      <c r="A27" s="27" t="s">
        <v>93</v>
      </c>
      <c r="B27" s="25" t="s">
        <v>37</v>
      </c>
      <c r="C27" s="25" t="s">
        <v>88</v>
      </c>
      <c r="D27" s="28">
        <v>100.45190520446097</v>
      </c>
      <c r="E27" s="29">
        <v>0.17017937219730944</v>
      </c>
      <c r="F27" s="31">
        <v>8.0</v>
      </c>
      <c r="G27" s="33"/>
      <c r="H27" s="34">
        <v>5.701832987616172</v>
      </c>
      <c r="I27" s="35" t="s">
        <v>27</v>
      </c>
      <c r="J27" s="36">
        <v>3000.0</v>
      </c>
      <c r="K27" s="28">
        <v>1.9006109958720574</v>
      </c>
      <c r="L27" s="28">
        <v>0.6797265865917287</v>
      </c>
      <c r="M27" s="34">
        <v>5.7177898095990844</v>
      </c>
      <c r="N27" s="35" t="s">
        <v>27</v>
      </c>
      <c r="O27" s="36">
        <v>3000.0</v>
      </c>
      <c r="P27" s="28">
        <v>1.9059299365330282</v>
      </c>
      <c r="Q27" s="37">
        <v>0.6830247435347777</v>
      </c>
      <c r="R27" s="38">
        <v>2.773690533218047</v>
      </c>
      <c r="S27" s="39">
        <v>2.760794714290791</v>
      </c>
      <c r="T27" s="40">
        <v>0.042926353342759224</v>
      </c>
      <c r="U27" s="40">
        <v>0.006395348353548779</v>
      </c>
      <c r="V27" s="40">
        <v>0.022383719237420725</v>
      </c>
      <c r="W27" s="40">
        <v>0.03129844724539781</v>
      </c>
      <c r="X27" s="39">
        <v>1.92484135192844</v>
      </c>
      <c r="Y27" s="41">
        <v>3.7769916356877324</v>
      </c>
      <c r="Z27" s="41">
        <v>1.609306886736631</v>
      </c>
      <c r="AA27" s="41">
        <v>4.1084829228624535</v>
      </c>
      <c r="AB27" s="42">
        <v>1.0</v>
      </c>
      <c r="AC27" s="42">
        <v>0.0</v>
      </c>
      <c r="AD27" s="42">
        <v>0.0</v>
      </c>
      <c r="AE27" s="42">
        <v>0.0</v>
      </c>
      <c r="AF27" s="42">
        <v>0.0</v>
      </c>
      <c r="AG27" s="25"/>
      <c r="AH27" s="25"/>
      <c r="AI27" s="25"/>
      <c r="AJ27" s="25"/>
      <c r="AK27" s="54"/>
      <c r="AL27" s="55"/>
    </row>
    <row r="28">
      <c r="A28" s="27" t="s">
        <v>91</v>
      </c>
      <c r="B28" s="25" t="s">
        <v>37</v>
      </c>
      <c r="C28" s="25" t="s">
        <v>88</v>
      </c>
      <c r="D28" s="28">
        <v>100.45190520446097</v>
      </c>
      <c r="E28" s="29">
        <v>0.13577011494252875</v>
      </c>
      <c r="F28" s="31">
        <v>5.0</v>
      </c>
      <c r="G28" s="33"/>
      <c r="H28" s="34">
        <v>3.617472523991924</v>
      </c>
      <c r="I28" s="35" t="s">
        <v>44</v>
      </c>
      <c r="J28" s="36">
        <v>3000.0</v>
      </c>
      <c r="K28" s="28">
        <v>1.2058241746639746</v>
      </c>
      <c r="L28" s="28">
        <v>0.3090757944408326</v>
      </c>
      <c r="M28" s="34">
        <v>3.5930395016589385</v>
      </c>
      <c r="N28" s="35" t="s">
        <v>29</v>
      </c>
      <c r="O28" s="36">
        <v>3000.0</v>
      </c>
      <c r="P28" s="28">
        <v>1.1976798338863128</v>
      </c>
      <c r="Q28" s="37">
        <v>0.30546899552429907</v>
      </c>
      <c r="R28" s="38">
        <v>1.3408676547627618</v>
      </c>
      <c r="S28" s="39">
        <v>1.3346335106597524</v>
      </c>
      <c r="T28" s="40">
        <v>0.04255681293883044</v>
      </c>
      <c r="U28" s="40">
        <v>0.018694935485269886</v>
      </c>
      <c r="V28" s="40">
        <v>0.029216708220698162</v>
      </c>
      <c r="W28" s="40">
        <v>0.021795100666244287</v>
      </c>
      <c r="X28" s="39">
        <v>1.7669600828034941</v>
      </c>
      <c r="Y28" s="41">
        <v>1.8505124411884297</v>
      </c>
      <c r="Z28" s="41">
        <v>1.5551214748234365</v>
      </c>
      <c r="AA28" s="41">
        <v>2.0379180268355017</v>
      </c>
      <c r="AB28" s="42">
        <v>0.0</v>
      </c>
      <c r="AC28" s="42">
        <v>0.0</v>
      </c>
      <c r="AD28" s="42">
        <v>1.0</v>
      </c>
      <c r="AE28" s="42">
        <v>1.0</v>
      </c>
      <c r="AF28" s="42">
        <v>0.0</v>
      </c>
      <c r="AG28" s="25"/>
      <c r="AH28" s="25"/>
      <c r="AI28" s="25"/>
      <c r="AJ28" s="25"/>
      <c r="AK28" s="54"/>
      <c r="AL28" s="55"/>
    </row>
    <row r="29">
      <c r="A29" s="27" t="s">
        <v>94</v>
      </c>
      <c r="B29" s="25" t="s">
        <v>37</v>
      </c>
      <c r="C29" s="25" t="s">
        <v>88</v>
      </c>
      <c r="D29" s="28">
        <v>100.45190520446097</v>
      </c>
      <c r="E29" s="29">
        <v>0.18165079365079365</v>
      </c>
      <c r="F29" s="31">
        <v>0.0</v>
      </c>
      <c r="G29" s="33"/>
      <c r="H29" s="34" t="s">
        <v>64</v>
      </c>
      <c r="I29" s="35" t="s">
        <v>30</v>
      </c>
      <c r="J29" s="36">
        <v>3000.0</v>
      </c>
      <c r="K29" s="28" t="s">
        <v>64</v>
      </c>
      <c r="L29" s="28" t="s">
        <v>64</v>
      </c>
      <c r="M29" s="34" t="s">
        <v>64</v>
      </c>
      <c r="N29" s="35" t="s">
        <v>28</v>
      </c>
      <c r="O29" s="36">
        <v>3100.0</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0.0</v>
      </c>
      <c r="AD29" s="42">
        <v>0.0</v>
      </c>
      <c r="AE29" s="42">
        <v>1.0</v>
      </c>
      <c r="AF29" s="42">
        <v>0.0</v>
      </c>
      <c r="AG29" s="25"/>
      <c r="AH29" s="25"/>
      <c r="AI29" s="25"/>
      <c r="AJ29" s="25"/>
      <c r="AK29" s="54"/>
      <c r="AL29" s="55"/>
    </row>
    <row r="30">
      <c r="A30" s="27" t="s">
        <v>96</v>
      </c>
      <c r="B30" s="25" t="s">
        <v>37</v>
      </c>
      <c r="C30" s="25" t="s">
        <v>88</v>
      </c>
      <c r="D30" s="28">
        <v>100.45190520446097</v>
      </c>
      <c r="E30" s="29">
        <v>0.26725038719669597</v>
      </c>
      <c r="F30" s="31">
        <v>0.0</v>
      </c>
      <c r="G30" s="33"/>
      <c r="H30" s="34" t="s">
        <v>64</v>
      </c>
      <c r="I30" s="35" t="s">
        <v>40</v>
      </c>
      <c r="J30" s="36">
        <v>3000.0</v>
      </c>
      <c r="K30" s="28" t="s">
        <v>64</v>
      </c>
      <c r="L30" s="28" t="s">
        <v>64</v>
      </c>
      <c r="M30" s="34" t="s">
        <v>64</v>
      </c>
      <c r="N30" s="35" t="s">
        <v>64</v>
      </c>
      <c r="O30" s="36" t="s">
        <v>64</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1.0</v>
      </c>
      <c r="AD30" s="42">
        <v>1.0</v>
      </c>
      <c r="AE30" s="42">
        <v>0.0</v>
      </c>
      <c r="AF30" s="42">
        <v>0.0</v>
      </c>
      <c r="AG30" s="25"/>
      <c r="AH30" s="25"/>
      <c r="AI30" s="25"/>
      <c r="AJ30" s="25"/>
      <c r="AK30" s="54"/>
      <c r="AL30" s="55"/>
    </row>
    <row r="31">
      <c r="A31" s="27" t="s">
        <v>97</v>
      </c>
      <c r="B31" s="25" t="s">
        <v>37</v>
      </c>
      <c r="C31" s="25" t="s">
        <v>88</v>
      </c>
      <c r="D31" s="28">
        <v>100.45190520446097</v>
      </c>
      <c r="E31" s="29">
        <v>0.18123404255319148</v>
      </c>
      <c r="F31" s="31">
        <v>0.0</v>
      </c>
      <c r="G31" s="33"/>
      <c r="H31" s="34" t="s">
        <v>64</v>
      </c>
      <c r="I31" s="35" t="s">
        <v>45</v>
      </c>
      <c r="J31" s="36">
        <v>3000.0</v>
      </c>
      <c r="K31" s="28" t="s">
        <v>64</v>
      </c>
      <c r="L31" s="28" t="s">
        <v>64</v>
      </c>
      <c r="M31" s="34" t="s">
        <v>64</v>
      </c>
      <c r="N31" s="35" t="s">
        <v>30</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0.0</v>
      </c>
      <c r="AD31" s="42">
        <v>0.0</v>
      </c>
      <c r="AE31" s="42">
        <v>1.0</v>
      </c>
      <c r="AF31" s="42">
        <v>1.0</v>
      </c>
      <c r="AG31" s="25"/>
      <c r="AH31" s="25"/>
      <c r="AI31" s="25"/>
      <c r="AJ31" s="25"/>
      <c r="AK31" s="54"/>
      <c r="AL31" s="55"/>
    </row>
    <row r="32">
      <c r="A32" s="27" t="s">
        <v>98</v>
      </c>
      <c r="B32" s="25" t="s">
        <v>37</v>
      </c>
      <c r="C32" s="25" t="s">
        <v>88</v>
      </c>
      <c r="D32" s="28">
        <v>100.45190520446097</v>
      </c>
      <c r="E32" s="29">
        <v>0.17435135135135135</v>
      </c>
      <c r="F32" s="31">
        <v>0.0</v>
      </c>
      <c r="G32" s="33"/>
      <c r="H32" s="34" t="s">
        <v>64</v>
      </c>
      <c r="I32" s="35" t="s">
        <v>28</v>
      </c>
      <c r="J32" s="36">
        <v>3000.0</v>
      </c>
      <c r="K32" s="28" t="s">
        <v>64</v>
      </c>
      <c r="L32" s="28" t="s">
        <v>64</v>
      </c>
      <c r="M32" s="34" t="s">
        <v>64</v>
      </c>
      <c r="N32" s="35" t="s">
        <v>28</v>
      </c>
      <c r="O32" s="36">
        <v>3000.0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1.0</v>
      </c>
      <c r="AD32" s="42">
        <v>0.0</v>
      </c>
      <c r="AE32" s="42">
        <v>0.0</v>
      </c>
      <c r="AF32" s="42">
        <v>0.0</v>
      </c>
      <c r="AG32" s="25"/>
      <c r="AH32" s="25"/>
      <c r="AI32" s="25"/>
      <c r="AJ32" s="25"/>
      <c r="AK32" s="54"/>
      <c r="AL32" s="55"/>
    </row>
    <row r="33">
      <c r="A33" s="27" t="s">
        <v>99</v>
      </c>
      <c r="B33" s="25" t="s">
        <v>37</v>
      </c>
      <c r="C33" s="25" t="s">
        <v>88</v>
      </c>
      <c r="D33" s="28">
        <v>100.45190520446097</v>
      </c>
      <c r="E33" s="29">
        <v>0.18</v>
      </c>
      <c r="F33" s="31">
        <v>0.0</v>
      </c>
      <c r="G33" s="33"/>
      <c r="H33" s="34" t="s">
        <v>64</v>
      </c>
      <c r="I33" s="35" t="s">
        <v>28</v>
      </c>
      <c r="J33" s="36">
        <v>3000.0</v>
      </c>
      <c r="K33" s="28" t="s">
        <v>64</v>
      </c>
      <c r="L33" s="28" t="s">
        <v>64</v>
      </c>
      <c r="M33" s="34" t="s">
        <v>64</v>
      </c>
      <c r="N33" s="35" t="s">
        <v>27</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1.0</v>
      </c>
      <c r="AD33" s="42">
        <v>0.0</v>
      </c>
      <c r="AE33" s="42">
        <v>0.0</v>
      </c>
      <c r="AF33" s="42">
        <v>0.0</v>
      </c>
      <c r="AG33" s="25"/>
      <c r="AH33" s="25"/>
      <c r="AI33" s="25"/>
      <c r="AJ33" s="25"/>
      <c r="AK33" s="54"/>
      <c r="AL33" s="55"/>
    </row>
    <row r="34">
      <c r="A34" s="27" t="s">
        <v>105</v>
      </c>
      <c r="B34" s="25" t="s">
        <v>106</v>
      </c>
      <c r="C34" s="25" t="s">
        <v>107</v>
      </c>
      <c r="D34" s="28">
        <v>99.69172862453532</v>
      </c>
      <c r="E34" s="29">
        <v>0.2809818526116459</v>
      </c>
      <c r="F34" s="31">
        <v>34.0</v>
      </c>
      <c r="G34" s="33"/>
      <c r="H34" s="34">
        <v>36.74363063331119</v>
      </c>
      <c r="I34" s="35" t="s">
        <v>27</v>
      </c>
      <c r="J34" s="36">
        <v>7300.0</v>
      </c>
      <c r="K34" s="28">
        <v>5.033374059357698</v>
      </c>
      <c r="L34" s="28">
        <v>7.041286288290582</v>
      </c>
      <c r="M34" s="34">
        <v>35.7509876567988</v>
      </c>
      <c r="N34" s="35" t="s">
        <v>27</v>
      </c>
      <c r="O34" s="36">
        <v>7800.0</v>
      </c>
      <c r="P34" s="28">
        <v>4.583459955999846</v>
      </c>
      <c r="Q34" s="37">
        <v>6.284622682175965</v>
      </c>
      <c r="R34" s="38">
        <v>21.341652908505733</v>
      </c>
      <c r="S34" s="39">
        <v>20.944905565083513</v>
      </c>
      <c r="T34" s="40">
        <v>0.07199257431072988</v>
      </c>
      <c r="U34" s="40">
        <v>0.03177384877936905</v>
      </c>
      <c r="V34" s="40">
        <v>0.06101423453314057</v>
      </c>
      <c r="W34" s="40">
        <v>0.029240385753771518</v>
      </c>
      <c r="X34" s="39">
        <v>21.296604974040743</v>
      </c>
      <c r="Y34" s="41">
        <v>15.447025659270446</v>
      </c>
      <c r="Z34" s="41">
        <v>19.142345667951215</v>
      </c>
      <c r="AA34" s="41">
        <v>16.60864198884758</v>
      </c>
      <c r="AB34" s="42">
        <v>1.0</v>
      </c>
      <c r="AC34" s="42">
        <v>0.0</v>
      </c>
      <c r="AD34" s="42">
        <v>0.0</v>
      </c>
      <c r="AE34" s="42">
        <v>0.0</v>
      </c>
      <c r="AF34" s="42">
        <v>0.0</v>
      </c>
      <c r="AG34" s="25"/>
      <c r="AH34" s="25"/>
      <c r="AI34" s="25"/>
      <c r="AJ34" s="25"/>
      <c r="AK34" s="25"/>
      <c r="AL34" s="25"/>
    </row>
    <row r="35">
      <c r="A35" s="27" t="s">
        <v>108</v>
      </c>
      <c r="B35" s="25" t="s">
        <v>106</v>
      </c>
      <c r="C35" s="25" t="s">
        <v>107</v>
      </c>
      <c r="D35" s="28">
        <v>99.69172862453532</v>
      </c>
      <c r="E35" s="29">
        <v>0.19893105291288082</v>
      </c>
      <c r="F35" s="31">
        <v>30.0</v>
      </c>
      <c r="G35" s="33"/>
      <c r="H35" s="34">
        <v>32.81653017814806</v>
      </c>
      <c r="I35" s="35" t="s">
        <v>31</v>
      </c>
      <c r="J35" s="36">
        <v>6800.0</v>
      </c>
      <c r="K35" s="28">
        <v>4.8259603203158905</v>
      </c>
      <c r="L35" s="28">
        <v>6.214992408180144</v>
      </c>
      <c r="M35" s="34">
        <v>33.0047451535191</v>
      </c>
      <c r="N35" s="35" t="s">
        <v>31</v>
      </c>
      <c r="O35" s="36">
        <v>7600.0</v>
      </c>
      <c r="P35" s="28">
        <v>4.34272962546304</v>
      </c>
      <c r="Q35" s="37">
        <v>5.616139146905075</v>
      </c>
      <c r="R35" s="38">
        <v>12.38294406562724</v>
      </c>
      <c r="S35" s="39">
        <v>12.152741644903516</v>
      </c>
      <c r="T35" s="40">
        <v>0.0843200763944836</v>
      </c>
      <c r="U35" s="40">
        <v>0.0</v>
      </c>
      <c r="V35" s="40">
        <v>0.04882720702843354</v>
      </c>
      <c r="W35" s="40">
        <v>0.03470849656238047</v>
      </c>
      <c r="X35" s="39">
        <v>12.468513755924542</v>
      </c>
      <c r="Y35" s="41">
        <v>20.348016422223512</v>
      </c>
      <c r="Z35" s="41">
        <v>11.387216874592525</v>
      </c>
      <c r="AA35" s="41">
        <v>21.617528278926578</v>
      </c>
      <c r="AB35" s="42">
        <v>0.0</v>
      </c>
      <c r="AC35" s="42">
        <v>0.0</v>
      </c>
      <c r="AD35" s="42">
        <v>0.0</v>
      </c>
      <c r="AE35" s="42">
        <v>0.0</v>
      </c>
      <c r="AF35" s="42">
        <v>1.0</v>
      </c>
      <c r="AG35" s="25"/>
      <c r="AH35" s="25"/>
      <c r="AI35" s="25"/>
      <c r="AJ35" s="25"/>
      <c r="AK35" s="25"/>
      <c r="AL35" s="25"/>
    </row>
    <row r="36">
      <c r="A36" s="27" t="s">
        <v>110</v>
      </c>
      <c r="B36" s="25" t="s">
        <v>106</v>
      </c>
      <c r="C36" s="25" t="s">
        <v>107</v>
      </c>
      <c r="D36" s="28">
        <v>99.69172862453532</v>
      </c>
      <c r="E36" s="29">
        <v>0.23330318635339553</v>
      </c>
      <c r="F36" s="31">
        <v>30.0</v>
      </c>
      <c r="G36" s="33"/>
      <c r="H36" s="34">
        <v>27.314348560907735</v>
      </c>
      <c r="I36" s="35" t="s">
        <v>40</v>
      </c>
      <c r="J36" s="36">
        <v>6000.0</v>
      </c>
      <c r="K36" s="28">
        <v>4.552391426817956</v>
      </c>
      <c r="L36" s="28">
        <v>5.125670405795235</v>
      </c>
      <c r="M36" s="34">
        <v>27.15326731907531</v>
      </c>
      <c r="N36" s="35" t="s">
        <v>28</v>
      </c>
      <c r="O36" s="36">
        <v>6400.0</v>
      </c>
      <c r="P36" s="28">
        <v>4.242698018605518</v>
      </c>
      <c r="Q36" s="37">
        <v>4.756338378395586</v>
      </c>
      <c r="R36" s="38">
        <v>14.978794592474882</v>
      </c>
      <c r="S36" s="39">
        <v>14.700334578730445</v>
      </c>
      <c r="T36" s="40">
        <v>0.06886753162230318</v>
      </c>
      <c r="U36" s="40">
        <v>0.019011888318638766</v>
      </c>
      <c r="V36" s="40">
        <v>0.03711363304755546</v>
      </c>
      <c r="W36" s="40">
        <v>0.01961865071178681</v>
      </c>
      <c r="X36" s="39">
        <v>14.429192636186546</v>
      </c>
      <c r="Y36" s="41">
        <v>12.88515592472119</v>
      </c>
      <c r="Z36" s="41">
        <v>13.225709756923825</v>
      </c>
      <c r="AA36" s="41">
        <v>13.927557562151486</v>
      </c>
      <c r="AB36" s="42">
        <v>0.0</v>
      </c>
      <c r="AC36" s="42">
        <v>1.0</v>
      </c>
      <c r="AD36" s="42">
        <v>1.0</v>
      </c>
      <c r="AE36" s="42">
        <v>0.0</v>
      </c>
      <c r="AF36" s="42">
        <v>0.0</v>
      </c>
      <c r="AG36" s="25"/>
      <c r="AH36" s="25"/>
      <c r="AI36" s="25"/>
      <c r="AJ36" s="25"/>
      <c r="AK36" s="25"/>
      <c r="AL36" s="25"/>
    </row>
    <row r="37">
      <c r="A37" s="27" t="s">
        <v>112</v>
      </c>
      <c r="B37" s="25" t="s">
        <v>106</v>
      </c>
      <c r="C37" s="25" t="s">
        <v>107</v>
      </c>
      <c r="D37" s="28">
        <v>99.69172862453532</v>
      </c>
      <c r="E37" s="29">
        <v>0.21645707454901109</v>
      </c>
      <c r="F37" s="31">
        <v>27.0</v>
      </c>
      <c r="G37" s="33"/>
      <c r="H37" s="34">
        <v>23.518152788591777</v>
      </c>
      <c r="I37" s="35" t="s">
        <v>45</v>
      </c>
      <c r="J37" s="36">
        <v>4500.0</v>
      </c>
      <c r="K37" s="28">
        <v>5.226256175242618</v>
      </c>
      <c r="L37" s="28">
        <v>5.273846914617464</v>
      </c>
      <c r="M37" s="34">
        <v>23.238959850451742</v>
      </c>
      <c r="N37" s="35" t="s">
        <v>30</v>
      </c>
      <c r="O37" s="36">
        <v>4300.0</v>
      </c>
      <c r="P37" s="28">
        <v>5.404409267546916</v>
      </c>
      <c r="Q37" s="37">
        <v>5.40615207295031</v>
      </c>
      <c r="R37" s="38">
        <v>12.319297210734353</v>
      </c>
      <c r="S37" s="39">
        <v>12.090278002984066</v>
      </c>
      <c r="T37" s="40">
        <v>0.05159559307328554</v>
      </c>
      <c r="U37" s="40">
        <v>0.024004899480042113</v>
      </c>
      <c r="V37" s="40">
        <v>0.03247135780287854</v>
      </c>
      <c r="W37" s="40">
        <v>0.019522656838540473</v>
      </c>
      <c r="X37" s="39">
        <v>11.771507558427974</v>
      </c>
      <c r="Y37" s="41">
        <v>11.746645230163802</v>
      </c>
      <c r="Z37" s="41">
        <v>10.551068933746356</v>
      </c>
      <c r="AA37" s="41">
        <v>12.687890916705388</v>
      </c>
      <c r="AB37" s="42">
        <v>0.0</v>
      </c>
      <c r="AC37" s="42">
        <v>0.0</v>
      </c>
      <c r="AD37" s="42">
        <v>0.0</v>
      </c>
      <c r="AE37" s="42">
        <v>1.0</v>
      </c>
      <c r="AF37" s="42">
        <v>1.0</v>
      </c>
      <c r="AG37" s="25"/>
      <c r="AH37" s="25"/>
      <c r="AI37" s="25"/>
      <c r="AJ37" s="25"/>
      <c r="AK37" s="25"/>
      <c r="AL37" s="25"/>
    </row>
    <row r="38">
      <c r="A38" s="27" t="s">
        <v>114</v>
      </c>
      <c r="B38" s="25" t="s">
        <v>106</v>
      </c>
      <c r="C38" s="25" t="s">
        <v>107</v>
      </c>
      <c r="D38" s="28">
        <v>99.69172862453532</v>
      </c>
      <c r="E38" s="29">
        <v>0.1535930210506353</v>
      </c>
      <c r="F38" s="31">
        <v>26.0</v>
      </c>
      <c r="G38" s="33"/>
      <c r="H38" s="34">
        <v>19.142261821339375</v>
      </c>
      <c r="I38" s="35" t="s">
        <v>44</v>
      </c>
      <c r="J38" s="36">
        <v>3900.0</v>
      </c>
      <c r="K38" s="28">
        <v>4.9082722618818915</v>
      </c>
      <c r="L38" s="28">
        <v>4.260031795150077</v>
      </c>
      <c r="M38" s="34">
        <v>19.057462099927527</v>
      </c>
      <c r="N38" s="35" t="s">
        <v>30</v>
      </c>
      <c r="O38" s="36">
        <v>4200.0</v>
      </c>
      <c r="P38" s="28">
        <v>4.5374909761732205</v>
      </c>
      <c r="Q38" s="37">
        <v>3.92544086002317</v>
      </c>
      <c r="R38" s="38">
        <v>7.9547008974956865</v>
      </c>
      <c r="S38" s="39">
        <v>7.806820765514816</v>
      </c>
      <c r="T38" s="40">
        <v>0.03360312789183926</v>
      </c>
      <c r="U38" s="40">
        <v>0.021931453217923103</v>
      </c>
      <c r="V38" s="40">
        <v>0.02136669476595942</v>
      </c>
      <c r="W38" s="40">
        <v>0.011389295447934314</v>
      </c>
      <c r="X38" s="39">
        <v>8.620422938323578</v>
      </c>
      <c r="Y38" s="41">
        <v>10.521838883015798</v>
      </c>
      <c r="Z38" s="41">
        <v>7.720767950066933</v>
      </c>
      <c r="AA38" s="41">
        <v>11.336694149860593</v>
      </c>
      <c r="AB38" s="42">
        <v>0.0</v>
      </c>
      <c r="AC38" s="42">
        <v>0.0</v>
      </c>
      <c r="AD38" s="42">
        <v>1.0</v>
      </c>
      <c r="AE38" s="42">
        <v>1.0</v>
      </c>
      <c r="AF38" s="42">
        <v>0.0</v>
      </c>
      <c r="AG38" s="25"/>
      <c r="AH38" s="25"/>
      <c r="AI38" s="25"/>
      <c r="AJ38" s="25"/>
      <c r="AK38" s="25"/>
      <c r="AL38" s="25"/>
    </row>
    <row r="39">
      <c r="A39" s="27" t="s">
        <v>116</v>
      </c>
      <c r="B39" s="25" t="s">
        <v>106</v>
      </c>
      <c r="C39" s="25" t="s">
        <v>107</v>
      </c>
      <c r="D39" s="28">
        <v>99.69172862453532</v>
      </c>
      <c r="E39" s="29">
        <v>0.15887054161162484</v>
      </c>
      <c r="F39" s="31">
        <v>24.0</v>
      </c>
      <c r="G39" s="33"/>
      <c r="H39" s="34">
        <v>18.547756974874567</v>
      </c>
      <c r="I39" s="35" t="s">
        <v>40</v>
      </c>
      <c r="J39" s="36">
        <v>3000.0</v>
      </c>
      <c r="K39" s="28">
        <v>6.182585658291522</v>
      </c>
      <c r="L39" s="28">
        <v>5.243531525200021</v>
      </c>
      <c r="M39" s="34">
        <v>18.210477136977445</v>
      </c>
      <c r="N39" s="35" t="s">
        <v>28</v>
      </c>
      <c r="O39" s="36">
        <v>3800.0</v>
      </c>
      <c r="P39" s="28">
        <v>4.79223082552038</v>
      </c>
      <c r="Q39" s="37">
        <v>4.010116337648338</v>
      </c>
      <c r="R39" s="38">
        <v>7.631263330210664</v>
      </c>
      <c r="S39" s="39">
        <v>7.489395993777234</v>
      </c>
      <c r="T39" s="40">
        <v>0.04265312239052018</v>
      </c>
      <c r="U39" s="40">
        <v>0.019955230209312103</v>
      </c>
      <c r="V39" s="40">
        <v>0.028561514328020166</v>
      </c>
      <c r="W39" s="40">
        <v>0.024967681399328884</v>
      </c>
      <c r="X39" s="39">
        <v>8.534968981147797</v>
      </c>
      <c r="Y39" s="41">
        <v>10.012787993726768</v>
      </c>
      <c r="Z39" s="41">
        <v>7.41535830286964</v>
      </c>
      <c r="AA39" s="41">
        <v>10.795118834107804</v>
      </c>
      <c r="AB39" s="42">
        <v>0.0</v>
      </c>
      <c r="AC39" s="42">
        <v>1.0</v>
      </c>
      <c r="AD39" s="42">
        <v>1.0</v>
      </c>
      <c r="AE39" s="42">
        <v>0.0</v>
      </c>
      <c r="AF39" s="42">
        <v>0.0</v>
      </c>
      <c r="AG39" s="25"/>
      <c r="AH39" s="25"/>
      <c r="AI39" s="25"/>
      <c r="AJ39" s="25"/>
      <c r="AK39" s="25"/>
      <c r="AL39" s="25"/>
    </row>
    <row r="40">
      <c r="A40" s="27" t="s">
        <v>118</v>
      </c>
      <c r="B40" s="25" t="s">
        <v>106</v>
      </c>
      <c r="C40" s="25" t="s">
        <v>107</v>
      </c>
      <c r="D40" s="28">
        <v>99.69172862453532</v>
      </c>
      <c r="E40" s="29">
        <v>0.2107575322812052</v>
      </c>
      <c r="F40" s="31">
        <v>22.0</v>
      </c>
      <c r="G40" s="33"/>
      <c r="H40" s="34">
        <v>18.568306410563608</v>
      </c>
      <c r="I40" s="35" t="s">
        <v>58</v>
      </c>
      <c r="J40" s="36">
        <v>4200.0</v>
      </c>
      <c r="K40" s="28">
        <v>4.421025335848478</v>
      </c>
      <c r="L40" s="28">
        <v>3.7525698620605263</v>
      </c>
      <c r="M40" s="34">
        <v>17.931907077898046</v>
      </c>
      <c r="N40" s="35" t="s">
        <v>28</v>
      </c>
      <c r="O40" s="36">
        <v>4000.0</v>
      </c>
      <c r="P40" s="28">
        <v>4.4829767694745115</v>
      </c>
      <c r="Q40" s="37">
        <v>3.7092385542832256</v>
      </c>
      <c r="R40" s="38">
        <v>9.723629848943826</v>
      </c>
      <c r="S40" s="39">
        <v>9.542864829124207</v>
      </c>
      <c r="T40" s="40">
        <v>0.049547882804923254</v>
      </c>
      <c r="U40" s="40">
        <v>0.03379165607295766</v>
      </c>
      <c r="V40" s="40">
        <v>0.029035059323685025</v>
      </c>
      <c r="W40" s="40">
        <v>0.03349436877612811</v>
      </c>
      <c r="X40" s="39">
        <v>10.493380237526896</v>
      </c>
      <c r="Y40" s="41">
        <v>8.07492617303671</v>
      </c>
      <c r="Z40" s="41">
        <v>8.956162291188006</v>
      </c>
      <c r="AA40" s="41">
        <v>8.975744786710038</v>
      </c>
      <c r="AB40" s="42">
        <v>1.0</v>
      </c>
      <c r="AC40" s="42">
        <v>1.0</v>
      </c>
      <c r="AD40" s="42">
        <v>0.0</v>
      </c>
      <c r="AE40" s="42">
        <v>0.0</v>
      </c>
      <c r="AF40" s="42">
        <v>0.0</v>
      </c>
      <c r="AG40" s="25"/>
      <c r="AH40" s="25"/>
      <c r="AI40" s="25"/>
      <c r="AJ40" s="25"/>
      <c r="AK40" s="25"/>
      <c r="AL40" s="25"/>
    </row>
    <row r="41">
      <c r="A41" s="27" t="s">
        <v>120</v>
      </c>
      <c r="B41" s="25" t="s">
        <v>106</v>
      </c>
      <c r="C41" s="25" t="s">
        <v>107</v>
      </c>
      <c r="D41" s="28">
        <v>99.69172862453532</v>
      </c>
      <c r="E41" s="29">
        <v>0.15786046511627905</v>
      </c>
      <c r="F41" s="31">
        <v>20.0</v>
      </c>
      <c r="G41" s="33"/>
      <c r="H41" s="34">
        <v>16.545847014805336</v>
      </c>
      <c r="I41" s="35" t="s">
        <v>31</v>
      </c>
      <c r="J41" s="36">
        <v>4000.0</v>
      </c>
      <c r="K41" s="28">
        <v>4.136461753701334</v>
      </c>
      <c r="L41" s="28">
        <v>3.226794314259709</v>
      </c>
      <c r="M41" s="34">
        <v>17.07053854068582</v>
      </c>
      <c r="N41" s="35" t="s">
        <v>31</v>
      </c>
      <c r="O41" s="36">
        <v>3900.0</v>
      </c>
      <c r="P41" s="28">
        <v>4.377061164278415</v>
      </c>
      <c r="Q41" s="37">
        <v>3.493415072657763</v>
      </c>
      <c r="R41" s="38">
        <v>6.313212274578379</v>
      </c>
      <c r="S41" s="39">
        <v>6.195847878805583</v>
      </c>
      <c r="T41" s="40">
        <v>0.0627404403892111</v>
      </c>
      <c r="U41" s="40">
        <v>9.448861504399262E-5</v>
      </c>
      <c r="V41" s="40">
        <v>0.03826788909281701</v>
      </c>
      <c r="W41" s="40">
        <v>0.017102439322962664</v>
      </c>
      <c r="X41" s="39">
        <v>6.460367135623181</v>
      </c>
      <c r="Y41" s="41">
        <v>10.085479879182156</v>
      </c>
      <c r="Z41" s="41">
        <v>6.10320224537913</v>
      </c>
      <c r="AA41" s="41">
        <v>10.96733629530669</v>
      </c>
      <c r="AB41" s="42">
        <v>0.0</v>
      </c>
      <c r="AC41" s="42">
        <v>0.0</v>
      </c>
      <c r="AD41" s="42">
        <v>0.0</v>
      </c>
      <c r="AE41" s="42">
        <v>0.0</v>
      </c>
      <c r="AF41" s="42">
        <v>1.0</v>
      </c>
      <c r="AG41" s="25"/>
      <c r="AH41" s="25"/>
      <c r="AI41" s="25"/>
      <c r="AJ41" s="25"/>
      <c r="AK41" s="25"/>
      <c r="AL41" s="25"/>
    </row>
    <row r="42">
      <c r="A42" s="27" t="s">
        <v>122</v>
      </c>
      <c r="B42" s="25" t="s">
        <v>106</v>
      </c>
      <c r="C42" s="25" t="s">
        <v>107</v>
      </c>
      <c r="D42" s="28">
        <v>99.69172862453532</v>
      </c>
      <c r="E42" s="29">
        <v>0.14282089552238805</v>
      </c>
      <c r="F42" s="31">
        <v>18.0</v>
      </c>
      <c r="G42" s="33"/>
      <c r="H42" s="34">
        <v>12.65025826810436</v>
      </c>
      <c r="I42" s="35" t="s">
        <v>40</v>
      </c>
      <c r="J42" s="36">
        <v>3000.0</v>
      </c>
      <c r="K42" s="28">
        <v>4.216752756034786</v>
      </c>
      <c r="L42" s="28">
        <v>2.70253226439495</v>
      </c>
      <c r="M42" s="34">
        <v>12.505981277683086</v>
      </c>
      <c r="N42" s="35" t="s">
        <v>28</v>
      </c>
      <c r="O42" s="36">
        <v>3000.0</v>
      </c>
      <c r="P42" s="28">
        <v>4.168660425894362</v>
      </c>
      <c r="Q42" s="37">
        <v>2.6493691321935677</v>
      </c>
      <c r="R42" s="38">
        <v>5.071458005183479</v>
      </c>
      <c r="S42" s="39">
        <v>4.977178171308383</v>
      </c>
      <c r="T42" s="40">
        <v>0.0383127092136451</v>
      </c>
      <c r="U42" s="40">
        <v>0.018736872389154904</v>
      </c>
      <c r="V42" s="40">
        <v>0.027219735013100658</v>
      </c>
      <c r="W42" s="40">
        <v>0.022931694565831377</v>
      </c>
      <c r="X42" s="39">
        <v>5.90517821669869</v>
      </c>
      <c r="Y42" s="41">
        <v>6.745080051405669</v>
      </c>
      <c r="Z42" s="41">
        <v>5.126301066251858</v>
      </c>
      <c r="AA42" s="41">
        <v>7.379680211431228</v>
      </c>
      <c r="AB42" s="42">
        <v>0.0</v>
      </c>
      <c r="AC42" s="42">
        <v>1.0</v>
      </c>
      <c r="AD42" s="42">
        <v>1.0</v>
      </c>
      <c r="AE42" s="42">
        <v>0.0</v>
      </c>
      <c r="AF42" s="42">
        <v>0.0</v>
      </c>
      <c r="AG42" s="25"/>
      <c r="AH42" s="25"/>
      <c r="AI42" s="25"/>
      <c r="AJ42" s="25"/>
      <c r="AK42" s="25"/>
      <c r="AL42" s="25"/>
    </row>
    <row r="43">
      <c r="A43" s="27" t="s">
        <v>124</v>
      </c>
      <c r="B43" s="25" t="s">
        <v>106</v>
      </c>
      <c r="C43" s="25" t="s">
        <v>107</v>
      </c>
      <c r="D43" s="28">
        <v>99.69172862453532</v>
      </c>
      <c r="E43" s="29">
        <v>0.2056289460903351</v>
      </c>
      <c r="F43" s="31">
        <v>9.0</v>
      </c>
      <c r="G43" s="33"/>
      <c r="H43" s="34">
        <v>8.574202777031648</v>
      </c>
      <c r="I43" s="35" t="s">
        <v>27</v>
      </c>
      <c r="J43" s="36">
        <v>3200.0</v>
      </c>
      <c r="K43" s="28">
        <v>2.6794383678223896</v>
      </c>
      <c r="L43" s="28">
        <v>1.2917813506005953</v>
      </c>
      <c r="M43" s="34">
        <v>8.569744160745248</v>
      </c>
      <c r="N43" s="35" t="s">
        <v>27</v>
      </c>
      <c r="O43" s="36">
        <v>3400.0</v>
      </c>
      <c r="P43" s="28">
        <v>2.520512988454485</v>
      </c>
      <c r="Q43" s="37">
        <v>1.2146993881667116</v>
      </c>
      <c r="R43" s="38">
        <v>3.863178776728073</v>
      </c>
      <c r="S43" s="39">
        <v>3.7913611943035597</v>
      </c>
      <c r="T43" s="40">
        <v>0.06865303669912785</v>
      </c>
      <c r="U43" s="40">
        <v>0.00552380755050454</v>
      </c>
      <c r="V43" s="40">
        <v>0.03827209517135289</v>
      </c>
      <c r="W43" s="40">
        <v>0.0461632488149308</v>
      </c>
      <c r="X43" s="39">
        <v>3.2118781553134776</v>
      </c>
      <c r="Y43" s="41">
        <v>5.3623246217181695</v>
      </c>
      <c r="Z43" s="41">
        <v>2.7288057806337234</v>
      </c>
      <c r="AA43" s="41">
        <v>5.840938380111524</v>
      </c>
      <c r="AB43" s="42">
        <v>1.0</v>
      </c>
      <c r="AC43" s="42">
        <v>0.0</v>
      </c>
      <c r="AD43" s="42">
        <v>0.0</v>
      </c>
      <c r="AE43" s="42">
        <v>0.0</v>
      </c>
      <c r="AF43" s="42">
        <v>0.0</v>
      </c>
      <c r="AG43" s="25"/>
      <c r="AH43" s="25"/>
      <c r="AI43" s="25"/>
      <c r="AJ43" s="25"/>
      <c r="AK43" s="25"/>
      <c r="AL43" s="25"/>
    </row>
    <row r="44">
      <c r="A44" s="27" t="s">
        <v>126</v>
      </c>
      <c r="B44" s="25" t="s">
        <v>106</v>
      </c>
      <c r="C44" s="25" t="s">
        <v>107</v>
      </c>
      <c r="D44" s="28">
        <v>99.69172862453532</v>
      </c>
      <c r="E44" s="29">
        <v>0.1903760539629005</v>
      </c>
      <c r="F44" s="31">
        <v>0.0</v>
      </c>
      <c r="G44" s="33"/>
      <c r="H44" s="34" t="s">
        <v>64</v>
      </c>
      <c r="I44" s="35" t="s">
        <v>45</v>
      </c>
      <c r="J44" s="36">
        <v>3000.0</v>
      </c>
      <c r="K44" s="28" t="s">
        <v>64</v>
      </c>
      <c r="L44" s="28" t="s">
        <v>64</v>
      </c>
      <c r="M44" s="34" t="s">
        <v>64</v>
      </c>
      <c r="N44" s="35" t="s">
        <v>30</v>
      </c>
      <c r="O44" s="36">
        <v>3000.0</v>
      </c>
      <c r="P44" s="28" t="s">
        <v>64</v>
      </c>
      <c r="Q44" s="37" t="s">
        <v>64</v>
      </c>
      <c r="R44" s="38" t="s">
        <v>64</v>
      </c>
      <c r="S44" s="39" t="s">
        <v>64</v>
      </c>
      <c r="T44" s="40" t="s">
        <v>64</v>
      </c>
      <c r="U44" s="40" t="s">
        <v>64</v>
      </c>
      <c r="V44" s="40" t="s">
        <v>64</v>
      </c>
      <c r="W44" s="40" t="s">
        <v>64</v>
      </c>
      <c r="X44" s="39" t="s">
        <v>64</v>
      </c>
      <c r="Y44" s="41" t="s">
        <v>64</v>
      </c>
      <c r="Z44" s="41" t="s">
        <v>64</v>
      </c>
      <c r="AA44" s="41" t="s">
        <v>64</v>
      </c>
      <c r="AB44" s="42">
        <v>0.0</v>
      </c>
      <c r="AC44" s="42">
        <v>0.0</v>
      </c>
      <c r="AD44" s="42">
        <v>0.0</v>
      </c>
      <c r="AE44" s="42">
        <v>1.0</v>
      </c>
      <c r="AF44" s="42">
        <v>1.0</v>
      </c>
      <c r="AG44" s="25"/>
      <c r="AH44" s="25"/>
      <c r="AI44" s="25"/>
      <c r="AJ44" s="25"/>
      <c r="AK44" s="25"/>
      <c r="AL44" s="25"/>
    </row>
    <row r="45">
      <c r="A45" s="27" t="s">
        <v>128</v>
      </c>
      <c r="B45" s="25" t="s">
        <v>106</v>
      </c>
      <c r="C45" s="25" t="s">
        <v>107</v>
      </c>
      <c r="D45" s="28">
        <v>99.69172862453532</v>
      </c>
      <c r="E45" s="29">
        <v>0.17604747774480714</v>
      </c>
      <c r="F45" s="31">
        <v>0.0</v>
      </c>
      <c r="G45" s="33"/>
      <c r="H45" s="34" t="s">
        <v>64</v>
      </c>
      <c r="I45" s="35" t="s">
        <v>58</v>
      </c>
      <c r="J45" s="36">
        <v>3000.0</v>
      </c>
      <c r="K45" s="28" t="s">
        <v>64</v>
      </c>
      <c r="L45" s="28" t="s">
        <v>64</v>
      </c>
      <c r="M45" s="34" t="s">
        <v>64</v>
      </c>
      <c r="N45" s="35" t="s">
        <v>27</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1.0</v>
      </c>
      <c r="AC45" s="42">
        <v>1.0</v>
      </c>
      <c r="AD45" s="42">
        <v>0.0</v>
      </c>
      <c r="AE45" s="42">
        <v>0.0</v>
      </c>
      <c r="AF45" s="42">
        <v>0.0</v>
      </c>
      <c r="AG45" s="25"/>
      <c r="AH45" s="25"/>
      <c r="AI45" s="25"/>
      <c r="AJ45" s="25"/>
      <c r="AK45" s="25"/>
      <c r="AL45" s="25"/>
    </row>
    <row r="46">
      <c r="A46" s="27" t="s">
        <v>130</v>
      </c>
      <c r="B46" s="25" t="s">
        <v>106</v>
      </c>
      <c r="C46" s="25" t="s">
        <v>107</v>
      </c>
      <c r="D46" s="28">
        <v>99.69172862453532</v>
      </c>
      <c r="E46" s="29">
        <v>0.18</v>
      </c>
      <c r="F46" s="31">
        <v>0.0</v>
      </c>
      <c r="G46" s="33"/>
      <c r="H46" s="34" t="s">
        <v>64</v>
      </c>
      <c r="I46" s="35" t="s">
        <v>45</v>
      </c>
      <c r="J46" s="36">
        <v>3000.0</v>
      </c>
      <c r="K46" s="28" t="s">
        <v>64</v>
      </c>
      <c r="L46" s="28" t="s">
        <v>64</v>
      </c>
      <c r="M46" s="34" t="s">
        <v>64</v>
      </c>
      <c r="N46" s="35" t="s">
        <v>30</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0.0</v>
      </c>
      <c r="AC46" s="42">
        <v>0.0</v>
      </c>
      <c r="AD46" s="42">
        <v>0.0</v>
      </c>
      <c r="AE46" s="42">
        <v>1.0</v>
      </c>
      <c r="AF46" s="42">
        <v>1.0</v>
      </c>
      <c r="AG46" s="25"/>
      <c r="AH46" s="25"/>
      <c r="AI46" s="25"/>
      <c r="AJ46" s="25"/>
      <c r="AK46" s="25"/>
      <c r="AL46" s="25"/>
    </row>
    <row r="47">
      <c r="A47" s="27" t="s">
        <v>132</v>
      </c>
      <c r="B47" s="25" t="s">
        <v>106</v>
      </c>
      <c r="C47" s="25" t="s">
        <v>107</v>
      </c>
      <c r="D47" s="28">
        <v>99.69172862453532</v>
      </c>
      <c r="E47" s="29">
        <v>0.18</v>
      </c>
      <c r="F47" s="31">
        <v>0.0</v>
      </c>
      <c r="G47" s="33"/>
      <c r="H47" s="34" t="s">
        <v>64</v>
      </c>
      <c r="I47" s="35" t="s">
        <v>27</v>
      </c>
      <c r="J47" s="36">
        <v>3000.0</v>
      </c>
      <c r="K47" s="28" t="s">
        <v>64</v>
      </c>
      <c r="L47" s="28" t="s">
        <v>64</v>
      </c>
      <c r="M47" s="34" t="s">
        <v>64</v>
      </c>
      <c r="N47" s="35" t="s">
        <v>27</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1.0</v>
      </c>
      <c r="AC47" s="42">
        <v>0.0</v>
      </c>
      <c r="AD47" s="42">
        <v>0.0</v>
      </c>
      <c r="AE47" s="42">
        <v>0.0</v>
      </c>
      <c r="AF47" s="42">
        <v>0.0</v>
      </c>
      <c r="AG47" s="25"/>
      <c r="AH47" s="25"/>
      <c r="AI47" s="25"/>
      <c r="AJ47" s="25"/>
      <c r="AK47" s="25"/>
      <c r="AL47" s="25"/>
    </row>
    <row r="48">
      <c r="A48" s="27" t="s">
        <v>133</v>
      </c>
      <c r="B48" s="25" t="s">
        <v>106</v>
      </c>
      <c r="C48" s="25" t="s">
        <v>107</v>
      </c>
      <c r="D48" s="28">
        <v>99.69172862453532</v>
      </c>
      <c r="E48" s="29">
        <v>0.1480035356511491</v>
      </c>
      <c r="F48" s="31">
        <v>0.0</v>
      </c>
      <c r="G48" s="33"/>
      <c r="H48" s="34" t="s">
        <v>64</v>
      </c>
      <c r="I48" s="35" t="s">
        <v>29</v>
      </c>
      <c r="J48" s="36">
        <v>4200.0</v>
      </c>
      <c r="K48" s="28" t="s">
        <v>64</v>
      </c>
      <c r="L48" s="28" t="s">
        <v>64</v>
      </c>
      <c r="M48" s="34" t="s">
        <v>64</v>
      </c>
      <c r="N48" s="35" t="s">
        <v>29</v>
      </c>
      <c r="O48" s="36">
        <v>4500.0</v>
      </c>
      <c r="P48" s="28" t="s">
        <v>64</v>
      </c>
      <c r="Q48" s="37" t="s">
        <v>64</v>
      </c>
      <c r="R48" s="38" t="s">
        <v>64</v>
      </c>
      <c r="S48" s="39" t="s">
        <v>64</v>
      </c>
      <c r="T48" s="40" t="s">
        <v>64</v>
      </c>
      <c r="U48" s="40" t="s">
        <v>64</v>
      </c>
      <c r="V48" s="40" t="s">
        <v>64</v>
      </c>
      <c r="W48" s="40" t="s">
        <v>64</v>
      </c>
      <c r="X48" s="39" t="s">
        <v>64</v>
      </c>
      <c r="Y48" s="41" t="s">
        <v>64</v>
      </c>
      <c r="Z48" s="41" t="s">
        <v>64</v>
      </c>
      <c r="AA48" s="41" t="s">
        <v>64</v>
      </c>
      <c r="AB48" s="42">
        <v>0.0</v>
      </c>
      <c r="AC48" s="42">
        <v>0.0</v>
      </c>
      <c r="AD48" s="42">
        <v>1.0</v>
      </c>
      <c r="AE48" s="42">
        <v>0.0</v>
      </c>
      <c r="AF48" s="42">
        <v>0.0</v>
      </c>
      <c r="AG48" s="25"/>
      <c r="AH48" s="25"/>
      <c r="AI48" s="25"/>
      <c r="AJ48" s="25"/>
      <c r="AK48" s="25"/>
      <c r="AL48" s="25"/>
    </row>
    <row r="49">
      <c r="A49" s="27" t="s">
        <v>137</v>
      </c>
      <c r="B49" s="25" t="s">
        <v>106</v>
      </c>
      <c r="C49" s="25" t="s">
        <v>107</v>
      </c>
      <c r="D49" s="28">
        <v>99.69172862453532</v>
      </c>
      <c r="E49" s="29">
        <v>0.22724922061250688</v>
      </c>
      <c r="F49" s="31">
        <v>0.0</v>
      </c>
      <c r="G49" s="33"/>
      <c r="H49" s="34" t="s">
        <v>64</v>
      </c>
      <c r="I49" s="35" t="s">
        <v>40</v>
      </c>
      <c r="J49" s="36">
        <v>4000.0</v>
      </c>
      <c r="K49" s="28" t="s">
        <v>64</v>
      </c>
      <c r="L49" s="28" t="s">
        <v>64</v>
      </c>
      <c r="M49" s="34" t="s">
        <v>64</v>
      </c>
      <c r="N49" s="35" t="s">
        <v>28</v>
      </c>
      <c r="O49" s="36">
        <v>6300.0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1.0</v>
      </c>
      <c r="AD49" s="42">
        <v>1.0</v>
      </c>
      <c r="AE49" s="42">
        <v>0.0</v>
      </c>
      <c r="AF49" s="42">
        <v>0.0</v>
      </c>
      <c r="AG49" s="25"/>
      <c r="AH49" s="25"/>
      <c r="AI49" s="25"/>
      <c r="AJ49" s="25"/>
      <c r="AK49" s="25"/>
      <c r="AL49" s="25"/>
    </row>
    <row r="50">
      <c r="A50" s="27" t="s">
        <v>139</v>
      </c>
      <c r="B50" s="25" t="s">
        <v>38</v>
      </c>
      <c r="C50" s="25" t="s">
        <v>36</v>
      </c>
      <c r="D50" s="28">
        <v>100.29758364312269</v>
      </c>
      <c r="E50" s="29">
        <v>0.2989508394601119</v>
      </c>
      <c r="F50" s="31">
        <v>35.0</v>
      </c>
      <c r="G50" s="33">
        <v>0.28</v>
      </c>
      <c r="H50" s="34">
        <v>47.105338415405015</v>
      </c>
      <c r="I50" s="35" t="s">
        <v>44</v>
      </c>
      <c r="J50" s="36">
        <v>11600.0</v>
      </c>
      <c r="K50" s="28">
        <v>4.060805035810777</v>
      </c>
      <c r="L50" s="28">
        <v>6.813723052605149</v>
      </c>
      <c r="M50" s="34">
        <v>46.397546856386306</v>
      </c>
      <c r="N50" s="35" t="s">
        <v>29</v>
      </c>
      <c r="O50" s="36">
        <v>11500.0</v>
      </c>
      <c r="P50" s="28">
        <v>4.034569291859679</v>
      </c>
      <c r="Q50" s="37">
        <v>6.69508666535225</v>
      </c>
      <c r="R50" s="38">
        <v>22.006172411165366</v>
      </c>
      <c r="S50" s="39">
        <v>20.127440485016855</v>
      </c>
      <c r="T50" s="40">
        <v>0.1058691282660951</v>
      </c>
      <c r="U50" s="40">
        <v>0.016754940299503748</v>
      </c>
      <c r="V50" s="40">
        <v>0.06029937305590634</v>
      </c>
      <c r="W50" s="40">
        <v>0.04161117041415216</v>
      </c>
      <c r="X50" s="39">
        <v>22.66224266000306</v>
      </c>
      <c r="Y50" s="41">
        <v>24.443095755401956</v>
      </c>
      <c r="Z50" s="41">
        <v>20.527979165285004</v>
      </c>
      <c r="AA50" s="41">
        <v>25.869567691101302</v>
      </c>
      <c r="AB50" s="42">
        <v>0.0</v>
      </c>
      <c r="AC50" s="42">
        <v>0.0</v>
      </c>
      <c r="AD50" s="42">
        <v>1.0</v>
      </c>
      <c r="AE50" s="42">
        <v>1.0</v>
      </c>
      <c r="AF50" s="42">
        <v>0.0</v>
      </c>
      <c r="AG50" s="25"/>
      <c r="AH50" s="25"/>
      <c r="AI50" s="25"/>
      <c r="AJ50" s="25"/>
      <c r="AK50" s="25"/>
      <c r="AL50" s="25"/>
    </row>
    <row r="51">
      <c r="A51" s="27" t="s">
        <v>141</v>
      </c>
      <c r="B51" s="25" t="s">
        <v>38</v>
      </c>
      <c r="C51" s="25" t="s">
        <v>36</v>
      </c>
      <c r="D51" s="28">
        <v>100.29758364312269</v>
      </c>
      <c r="E51" s="29">
        <v>0.1742727686013032</v>
      </c>
      <c r="F51" s="31">
        <v>33.0</v>
      </c>
      <c r="G51" s="33"/>
      <c r="H51" s="34">
        <v>25.1824993583923</v>
      </c>
      <c r="I51" s="35" t="s">
        <v>44</v>
      </c>
      <c r="J51" s="36">
        <v>4600.0</v>
      </c>
      <c r="K51" s="28">
        <v>5.474456382259196</v>
      </c>
      <c r="L51" s="28">
        <v>5.807865241812677</v>
      </c>
      <c r="M51" s="34">
        <v>25.25224439084385</v>
      </c>
      <c r="N51" s="35" t="s">
        <v>30</v>
      </c>
      <c r="O51" s="36">
        <v>5000.0</v>
      </c>
      <c r="P51" s="28">
        <v>5.050448878168769</v>
      </c>
      <c r="Q51" s="37">
        <v>5.368893819417137</v>
      </c>
      <c r="R51" s="38">
        <v>11.74185811586624</v>
      </c>
      <c r="S51" s="39">
        <v>10.739421013110864</v>
      </c>
      <c r="T51" s="40">
        <v>0.03637328906337422</v>
      </c>
      <c r="U51" s="40">
        <v>0.022163576628296818</v>
      </c>
      <c r="V51" s="40">
        <v>0.03092176416689798</v>
      </c>
      <c r="W51" s="40">
        <v>0.01367349687148957</v>
      </c>
      <c r="X51" s="39">
        <v>12.02596382400568</v>
      </c>
      <c r="Y51" s="41">
        <v>13.156535534386618</v>
      </c>
      <c r="Z51" s="41">
        <v>10.790398491331766</v>
      </c>
      <c r="AA51" s="41">
        <v>14.461845899512083</v>
      </c>
      <c r="AB51" s="42">
        <v>0.0</v>
      </c>
      <c r="AC51" s="42">
        <v>0.0</v>
      </c>
      <c r="AD51" s="42">
        <v>1.0</v>
      </c>
      <c r="AE51" s="42">
        <v>1.0</v>
      </c>
      <c r="AF51" s="42">
        <v>0.0</v>
      </c>
      <c r="AG51" s="25"/>
      <c r="AH51" s="25"/>
      <c r="AI51" s="25"/>
      <c r="AJ51" s="25"/>
      <c r="AK51" s="25"/>
      <c r="AL51" s="25"/>
    </row>
    <row r="52">
      <c r="A52" s="27" t="s">
        <v>143</v>
      </c>
      <c r="B52" s="25" t="s">
        <v>38</v>
      </c>
      <c r="C52" s="25" t="s">
        <v>36</v>
      </c>
      <c r="D52" s="28">
        <v>100.29758364312269</v>
      </c>
      <c r="E52" s="29">
        <v>0.23723714504988486</v>
      </c>
      <c r="F52" s="31">
        <v>33.0</v>
      </c>
      <c r="G52" s="33"/>
      <c r="H52" s="34">
        <v>37.448551355105245</v>
      </c>
      <c r="I52" s="35" t="s">
        <v>45</v>
      </c>
      <c r="J52" s="36">
        <v>7700.0</v>
      </c>
      <c r="K52" s="28">
        <v>4.863448227935746</v>
      </c>
      <c r="L52" s="28">
        <v>6.898881350166934</v>
      </c>
      <c r="M52" s="34">
        <v>36.17426823095853</v>
      </c>
      <c r="N52" s="35" t="s">
        <v>31</v>
      </c>
      <c r="O52" s="36">
        <v>7800.0</v>
      </c>
      <c r="P52" s="28">
        <v>4.637726696276735</v>
      </c>
      <c r="Q52" s="37">
        <v>6.414059002770508</v>
      </c>
      <c r="R52" s="38">
        <v>16.916112301896643</v>
      </c>
      <c r="S52" s="39">
        <v>15.471933838959488</v>
      </c>
      <c r="T52" s="40">
        <v>0.05230267114110948</v>
      </c>
      <c r="U52" s="40">
        <v>0.029887240652062563</v>
      </c>
      <c r="V52" s="40">
        <v>0.058355783171906955</v>
      </c>
      <c r="W52" s="40">
        <v>0.02525282675348324</v>
      </c>
      <c r="X52" s="39">
        <v>17.579286605453753</v>
      </c>
      <c r="Y52" s="41">
        <v>19.869264749651492</v>
      </c>
      <c r="Z52" s="41">
        <v>15.678206269527298</v>
      </c>
      <c r="AA52" s="41">
        <v>20.496061961431234</v>
      </c>
      <c r="AB52" s="42">
        <v>0.0</v>
      </c>
      <c r="AC52" s="42">
        <v>0.0</v>
      </c>
      <c r="AD52" s="42">
        <v>0.0</v>
      </c>
      <c r="AE52" s="42">
        <v>1.0</v>
      </c>
      <c r="AF52" s="42">
        <v>1.0</v>
      </c>
      <c r="AG52" s="25"/>
      <c r="AH52" s="25"/>
      <c r="AI52" s="25"/>
      <c r="AJ52" s="25"/>
      <c r="AK52" s="25"/>
      <c r="AL52" s="25"/>
    </row>
    <row r="53">
      <c r="A53" s="27" t="s">
        <v>145</v>
      </c>
      <c r="B53" s="25" t="s">
        <v>38</v>
      </c>
      <c r="C53" s="25" t="s">
        <v>36</v>
      </c>
      <c r="D53" s="28">
        <v>100.29758364312269</v>
      </c>
      <c r="E53" s="29">
        <v>0.24649873203719358</v>
      </c>
      <c r="F53" s="31">
        <v>29.0</v>
      </c>
      <c r="G53" s="33"/>
      <c r="H53" s="34">
        <v>26.306078692839755</v>
      </c>
      <c r="I53" s="35" t="s">
        <v>27</v>
      </c>
      <c r="J53" s="36">
        <v>4800.0</v>
      </c>
      <c r="K53" s="28">
        <v>5.4804330610082825</v>
      </c>
      <c r="L53" s="28">
        <v>6.002996681911718</v>
      </c>
      <c r="M53" s="34">
        <v>25.48090056393933</v>
      </c>
      <c r="N53" s="35" t="s">
        <v>27</v>
      </c>
      <c r="O53" s="36">
        <v>5000.0</v>
      </c>
      <c r="P53" s="28">
        <v>5.096180112787866</v>
      </c>
      <c r="Q53" s="37">
        <v>5.453375830235582</v>
      </c>
      <c r="R53" s="38">
        <v>15.575308189364733</v>
      </c>
      <c r="S53" s="39">
        <v>14.245598133102737</v>
      </c>
      <c r="T53" s="40">
        <v>0.09184278731315124</v>
      </c>
      <c r="U53" s="40">
        <v>0.008297323464427993</v>
      </c>
      <c r="V53" s="40">
        <v>0.042821818799174356</v>
      </c>
      <c r="W53" s="40">
        <v>0.037957870561406225</v>
      </c>
      <c r="X53" s="39">
        <v>14.335248655084179</v>
      </c>
      <c r="Y53" s="41">
        <v>11.970830037755578</v>
      </c>
      <c r="Z53" s="41">
        <v>12.933798222164237</v>
      </c>
      <c r="AA53" s="41">
        <v>12.547102341775094</v>
      </c>
      <c r="AB53" s="42">
        <v>1.0</v>
      </c>
      <c r="AC53" s="42">
        <v>0.0</v>
      </c>
      <c r="AD53" s="42">
        <v>0.0</v>
      </c>
      <c r="AE53" s="42">
        <v>0.0</v>
      </c>
      <c r="AF53" s="42">
        <v>0.0</v>
      </c>
      <c r="AG53" s="25"/>
      <c r="AH53" s="25"/>
      <c r="AI53" s="25"/>
      <c r="AJ53" s="25"/>
      <c r="AK53" s="25"/>
      <c r="AL53" s="25"/>
    </row>
    <row r="54">
      <c r="A54" s="27" t="s">
        <v>146</v>
      </c>
      <c r="B54" s="25" t="s">
        <v>38</v>
      </c>
      <c r="C54" s="25" t="s">
        <v>36</v>
      </c>
      <c r="D54" s="28">
        <v>100.29758364312269</v>
      </c>
      <c r="E54" s="29">
        <v>0.13483632066180817</v>
      </c>
      <c r="F54" s="31">
        <v>29.0</v>
      </c>
      <c r="G54" s="33"/>
      <c r="H54" s="34">
        <v>17.601547717158397</v>
      </c>
      <c r="I54" s="35" t="s">
        <v>40</v>
      </c>
      <c r="J54" s="36">
        <v>3800.0</v>
      </c>
      <c r="K54" s="28">
        <v>4.631986241357472</v>
      </c>
      <c r="L54" s="28">
        <v>3.7807135316135256</v>
      </c>
      <c r="M54" s="34">
        <v>17.233684672792783</v>
      </c>
      <c r="N54" s="35" t="s">
        <v>28</v>
      </c>
      <c r="O54" s="36">
        <v>3200.0</v>
      </c>
      <c r="P54" s="28">
        <v>5.385526460247745</v>
      </c>
      <c r="Q54" s="37">
        <v>4.328324187456884</v>
      </c>
      <c r="R54" s="38">
        <v>7.705200075247559</v>
      </c>
      <c r="S54" s="39">
        <v>7.047384390254345</v>
      </c>
      <c r="T54" s="40">
        <v>0.02268451950958219</v>
      </c>
      <c r="U54" s="40">
        <v>0.030619788691641354</v>
      </c>
      <c r="V54" s="40">
        <v>0.009574074774006172</v>
      </c>
      <c r="W54" s="40">
        <v>0.010781615736493437</v>
      </c>
      <c r="X54" s="39">
        <v>9.496771622246685</v>
      </c>
      <c r="Y54" s="41">
        <v>8.104776094911712</v>
      </c>
      <c r="Z54" s="41">
        <v>8.242382415125496</v>
      </c>
      <c r="AA54" s="41">
        <v>8.991302257667286</v>
      </c>
      <c r="AB54" s="42">
        <v>0.0</v>
      </c>
      <c r="AC54" s="42">
        <v>1.0</v>
      </c>
      <c r="AD54" s="42">
        <v>1.0</v>
      </c>
      <c r="AE54" s="42">
        <v>0.0</v>
      </c>
      <c r="AF54" s="42">
        <v>0.0</v>
      </c>
      <c r="AG54" s="25"/>
      <c r="AH54" s="25"/>
      <c r="AI54" s="25"/>
      <c r="AJ54" s="25"/>
      <c r="AK54" s="25"/>
      <c r="AL54" s="25"/>
    </row>
    <row r="55">
      <c r="A55" s="27" t="s">
        <v>148</v>
      </c>
      <c r="B55" s="25" t="s">
        <v>38</v>
      </c>
      <c r="C55" s="25" t="s">
        <v>36</v>
      </c>
      <c r="D55" s="28">
        <v>100.29758364312269</v>
      </c>
      <c r="E55" s="29">
        <v>0.2616886446886447</v>
      </c>
      <c r="F55" s="31">
        <v>22.0</v>
      </c>
      <c r="G55" s="33"/>
      <c r="H55" s="34">
        <v>22.840637617583287</v>
      </c>
      <c r="I55" s="35" t="s">
        <v>58</v>
      </c>
      <c r="J55" s="36">
        <v>4500.0</v>
      </c>
      <c r="K55" s="28">
        <v>5.075697248351841</v>
      </c>
      <c r="L55" s="28">
        <v>5.013478559007138</v>
      </c>
      <c r="M55" s="34">
        <v>22.789127603322587</v>
      </c>
      <c r="N55" s="35" t="s">
        <v>28</v>
      </c>
      <c r="O55" s="36">
        <v>4400.0</v>
      </c>
      <c r="P55" s="28">
        <v>5.179347182573315</v>
      </c>
      <c r="Q55" s="37">
        <v>5.107409536129774</v>
      </c>
      <c r="R55" s="38">
        <v>12.716533091963466</v>
      </c>
      <c r="S55" s="39">
        <v>11.63088510814261</v>
      </c>
      <c r="T55" s="40">
        <v>0.10451573236304848</v>
      </c>
      <c r="U55" s="40">
        <v>0.00667121695934352</v>
      </c>
      <c r="V55" s="40">
        <v>0.055496790357437396</v>
      </c>
      <c r="W55" s="40">
        <v>0.03557982378316544</v>
      </c>
      <c r="X55" s="39">
        <v>12.415853041026596</v>
      </c>
      <c r="Y55" s="41">
        <v>10.424784576556691</v>
      </c>
      <c r="Z55" s="41">
        <v>11.444718661408087</v>
      </c>
      <c r="AA55" s="41">
        <v>11.3444089419145</v>
      </c>
      <c r="AB55" s="42">
        <v>1.0</v>
      </c>
      <c r="AC55" s="42">
        <v>1.0</v>
      </c>
      <c r="AD55" s="42">
        <v>0.0</v>
      </c>
      <c r="AE55" s="42">
        <v>0.0</v>
      </c>
      <c r="AF55" s="42">
        <v>0.0</v>
      </c>
      <c r="AG55" s="25"/>
      <c r="AH55" s="25"/>
      <c r="AI55" s="25"/>
      <c r="AJ55" s="25"/>
      <c r="AK55" s="25"/>
      <c r="AL55" s="25"/>
    </row>
    <row r="56">
      <c r="A56" s="27" t="s">
        <v>149</v>
      </c>
      <c r="B56" s="25" t="s">
        <v>38</v>
      </c>
      <c r="C56" s="25" t="s">
        <v>36</v>
      </c>
      <c r="D56" s="28">
        <v>100.29758364312269</v>
      </c>
      <c r="E56" s="29">
        <v>0.21951068433865298</v>
      </c>
      <c r="F56" s="31">
        <v>21.0</v>
      </c>
      <c r="G56" s="33"/>
      <c r="H56" s="34">
        <v>14.568044809371768</v>
      </c>
      <c r="I56" s="35" t="s">
        <v>44</v>
      </c>
      <c r="J56" s="36">
        <v>4000.0</v>
      </c>
      <c r="K56" s="28">
        <v>3.642011202342942</v>
      </c>
      <c r="L56" s="28">
        <v>2.588273200073993</v>
      </c>
      <c r="M56" s="34">
        <v>14.343807093927216</v>
      </c>
      <c r="N56" s="35" t="s">
        <v>29</v>
      </c>
      <c r="O56" s="36">
        <v>4100.0</v>
      </c>
      <c r="P56" s="28">
        <v>3.4984895351041994</v>
      </c>
      <c r="Q56" s="37">
        <v>2.458202825572049</v>
      </c>
      <c r="R56" s="38">
        <v>9.802802108586567</v>
      </c>
      <c r="S56" s="39">
        <v>8.965907943485266</v>
      </c>
      <c r="T56" s="40">
        <v>0.05612901183000588</v>
      </c>
      <c r="U56" s="40">
        <v>0.012380030801643089</v>
      </c>
      <c r="V56" s="40">
        <v>0.04039799524746692</v>
      </c>
      <c r="W56" s="40">
        <v>0.018430421794927307</v>
      </c>
      <c r="X56" s="39">
        <v>8.195543803621302</v>
      </c>
      <c r="Y56" s="41">
        <v>6.3725010057504665</v>
      </c>
      <c r="Z56" s="41">
        <v>7.519559502849148</v>
      </c>
      <c r="AA56" s="41">
        <v>6.824247591078068</v>
      </c>
      <c r="AB56" s="42">
        <v>0.0</v>
      </c>
      <c r="AC56" s="42">
        <v>0.0</v>
      </c>
      <c r="AD56" s="42">
        <v>1.0</v>
      </c>
      <c r="AE56" s="42">
        <v>1.0</v>
      </c>
      <c r="AF56" s="42">
        <v>0.0</v>
      </c>
      <c r="AG56" s="25"/>
      <c r="AH56" s="25"/>
      <c r="AI56" s="25"/>
      <c r="AJ56" s="25"/>
      <c r="AK56" s="25"/>
      <c r="AL56" s="25"/>
    </row>
    <row r="57">
      <c r="A57" s="27" t="s">
        <v>151</v>
      </c>
      <c r="B57" s="25" t="s">
        <v>38</v>
      </c>
      <c r="C57" s="25" t="s">
        <v>36</v>
      </c>
      <c r="D57" s="28">
        <v>100.29758364312269</v>
      </c>
      <c r="E57" s="29">
        <v>0.15370766415938197</v>
      </c>
      <c r="F57" s="31">
        <v>20.0</v>
      </c>
      <c r="G57" s="33"/>
      <c r="H57" s="34">
        <v>11.894714294276824</v>
      </c>
      <c r="I57" s="35" t="s">
        <v>40</v>
      </c>
      <c r="J57" s="36">
        <v>3600.0</v>
      </c>
      <c r="K57" s="28">
        <v>3.304087303965784</v>
      </c>
      <c r="L57" s="28">
        <v>2.024255319532604</v>
      </c>
      <c r="M57" s="34">
        <v>11.44554458114067</v>
      </c>
      <c r="N57" s="35" t="s">
        <v>28</v>
      </c>
      <c r="O57" s="36">
        <v>3300.0</v>
      </c>
      <c r="P57" s="28">
        <v>3.4683468427699</v>
      </c>
      <c r="Q57" s="37">
        <v>2.0658472095224325</v>
      </c>
      <c r="R57" s="38">
        <v>6.161418324330124</v>
      </c>
      <c r="S57" s="39">
        <v>5.63539984642334</v>
      </c>
      <c r="T57" s="40">
        <v>0.0153528155829199</v>
      </c>
      <c r="U57" s="40">
        <v>0.032197047536752024</v>
      </c>
      <c r="V57" s="40">
        <v>0.011580409468259582</v>
      </c>
      <c r="W57" s="40">
        <v>0.013949129586767224</v>
      </c>
      <c r="X57" s="39">
        <v>6.185065392092808</v>
      </c>
      <c r="Y57" s="41">
        <v>5.709648902184017</v>
      </c>
      <c r="Z57" s="41">
        <v>5.220825796289366</v>
      </c>
      <c r="AA57" s="41">
        <v>6.224718784851303</v>
      </c>
      <c r="AB57" s="42">
        <v>0.0</v>
      </c>
      <c r="AC57" s="42">
        <v>1.0</v>
      </c>
      <c r="AD57" s="42">
        <v>1.0</v>
      </c>
      <c r="AE57" s="42">
        <v>0.0</v>
      </c>
      <c r="AF57" s="42">
        <v>0.0</v>
      </c>
      <c r="AG57" s="25"/>
      <c r="AH57" s="25"/>
      <c r="AI57" s="25"/>
      <c r="AJ57" s="25"/>
      <c r="AK57" s="25"/>
      <c r="AL57" s="25"/>
    </row>
    <row r="58">
      <c r="A58" s="27" t="s">
        <v>153</v>
      </c>
      <c r="B58" s="25" t="s">
        <v>38</v>
      </c>
      <c r="C58" s="25" t="s">
        <v>36</v>
      </c>
      <c r="D58" s="28">
        <v>100.29758364312269</v>
      </c>
      <c r="E58" s="29">
        <v>0.18737090432503278</v>
      </c>
      <c r="F58" s="31">
        <v>6.0</v>
      </c>
      <c r="G58" s="33"/>
      <c r="H58" s="34">
        <v>4.4268103000814225</v>
      </c>
      <c r="I58" s="35" t="s">
        <v>45</v>
      </c>
      <c r="J58" s="36">
        <v>3500.0</v>
      </c>
      <c r="K58" s="28">
        <v>1.2648029428804064</v>
      </c>
      <c r="L58" s="28">
        <v>0.3758324206216987</v>
      </c>
      <c r="M58" s="34">
        <v>4.308970887103738</v>
      </c>
      <c r="N58" s="35" t="s">
        <v>31</v>
      </c>
      <c r="O58" s="36">
        <v>3000.0</v>
      </c>
      <c r="P58" s="28">
        <v>1.4363236290345793</v>
      </c>
      <c r="Q58" s="37">
        <v>0.4184523218239544</v>
      </c>
      <c r="R58" s="38">
        <v>2.322556908727589</v>
      </c>
      <c r="S58" s="39">
        <v>2.1242733665833216</v>
      </c>
      <c r="T58" s="40">
        <v>0.027399989509941932</v>
      </c>
      <c r="U58" s="40">
        <v>0.03291615901524377</v>
      </c>
      <c r="V58" s="40">
        <v>0.014468641325381879</v>
      </c>
      <c r="W58" s="40">
        <v>0.013112206201127328</v>
      </c>
      <c r="X58" s="39">
        <v>2.230606648245921</v>
      </c>
      <c r="Y58" s="41">
        <v>2.196203651835502</v>
      </c>
      <c r="Z58" s="41">
        <v>1.9420732851055975</v>
      </c>
      <c r="AA58" s="41">
        <v>2.3668976019981414</v>
      </c>
      <c r="AB58" s="42">
        <v>0.0</v>
      </c>
      <c r="AC58" s="42">
        <v>0.0</v>
      </c>
      <c r="AD58" s="42">
        <v>0.0</v>
      </c>
      <c r="AE58" s="42">
        <v>1.0</v>
      </c>
      <c r="AF58" s="42">
        <v>1.0</v>
      </c>
      <c r="AG58" s="25"/>
      <c r="AH58" s="25"/>
      <c r="AI58" s="25"/>
      <c r="AJ58" s="25"/>
      <c r="AK58" s="25"/>
      <c r="AL58" s="25"/>
    </row>
    <row r="59">
      <c r="A59" s="27" t="s">
        <v>155</v>
      </c>
      <c r="B59" s="25" t="s">
        <v>38</v>
      </c>
      <c r="C59" s="25" t="s">
        <v>36</v>
      </c>
      <c r="D59" s="28">
        <v>100.29758364312269</v>
      </c>
      <c r="E59" s="29">
        <v>0.1788235294117647</v>
      </c>
      <c r="F59" s="31">
        <v>5.0</v>
      </c>
      <c r="G59" s="33"/>
      <c r="H59" s="34">
        <v>4.095994303046381</v>
      </c>
      <c r="I59" s="35" t="s">
        <v>45</v>
      </c>
      <c r="J59" s="36">
        <v>3000.0</v>
      </c>
      <c r="K59" s="28">
        <v>1.3653314343487937</v>
      </c>
      <c r="L59" s="28">
        <v>0.38328007377879025</v>
      </c>
      <c r="M59" s="34">
        <v>4.272302522307417</v>
      </c>
      <c r="N59" s="35" t="s">
        <v>31</v>
      </c>
      <c r="O59" s="36">
        <v>3000.0</v>
      </c>
      <c r="P59" s="28">
        <v>1.424100840769139</v>
      </c>
      <c r="Q59" s="37">
        <v>0.4123038284416235</v>
      </c>
      <c r="R59" s="38">
        <v>1.833018117248806</v>
      </c>
      <c r="S59" s="39">
        <v>1.6765279474118788</v>
      </c>
      <c r="T59" s="40">
        <v>0.057879745481727196</v>
      </c>
      <c r="U59" s="40">
        <v>8.076243555589841E-4</v>
      </c>
      <c r="V59" s="40">
        <v>0.029433420958149645</v>
      </c>
      <c r="W59" s="40">
        <v>0.023241634232197432</v>
      </c>
      <c r="X59" s="39">
        <v>1.4250487553000977</v>
      </c>
      <c r="Y59" s="41">
        <v>2.670945547746283</v>
      </c>
      <c r="Z59" s="41">
        <v>1.2994194571354833</v>
      </c>
      <c r="AA59" s="41">
        <v>2.9728830651719336</v>
      </c>
      <c r="AB59" s="42">
        <v>0.0</v>
      </c>
      <c r="AC59" s="42">
        <v>0.0</v>
      </c>
      <c r="AD59" s="42">
        <v>0.0</v>
      </c>
      <c r="AE59" s="42">
        <v>1.0</v>
      </c>
      <c r="AF59" s="42">
        <v>1.0</v>
      </c>
      <c r="AG59" s="25"/>
      <c r="AH59" s="25"/>
      <c r="AI59" s="25"/>
      <c r="AJ59" s="25"/>
      <c r="AK59" s="25"/>
      <c r="AL59" s="25"/>
    </row>
    <row r="60">
      <c r="A60" s="27" t="s">
        <v>156</v>
      </c>
      <c r="B60" s="25" t="s">
        <v>38</v>
      </c>
      <c r="C60" s="25" t="s">
        <v>36</v>
      </c>
      <c r="D60" s="28">
        <v>100.29758364312269</v>
      </c>
      <c r="E60" s="29">
        <v>0.17676119402985074</v>
      </c>
      <c r="F60" s="31">
        <v>0.0</v>
      </c>
      <c r="G60" s="33"/>
      <c r="H60" s="34" t="s">
        <v>64</v>
      </c>
      <c r="I60" s="35" t="s">
        <v>40</v>
      </c>
      <c r="J60" s="36">
        <v>3000.0</v>
      </c>
      <c r="K60" s="28" t="s">
        <v>64</v>
      </c>
      <c r="L60" s="28" t="s">
        <v>64</v>
      </c>
      <c r="M60" s="34" t="s">
        <v>64</v>
      </c>
      <c r="N60" s="35" t="s">
        <v>29</v>
      </c>
      <c r="O60" s="36">
        <v>3000.0</v>
      </c>
      <c r="P60" s="28" t="s">
        <v>64</v>
      </c>
      <c r="Q60" s="37" t="s">
        <v>64</v>
      </c>
      <c r="R60" s="38" t="s">
        <v>64</v>
      </c>
      <c r="S60" s="39" t="s">
        <v>64</v>
      </c>
      <c r="T60" s="40" t="s">
        <v>64</v>
      </c>
      <c r="U60" s="40" t="s">
        <v>64</v>
      </c>
      <c r="V60" s="40" t="s">
        <v>64</v>
      </c>
      <c r="W60" s="40" t="s">
        <v>64</v>
      </c>
      <c r="X60" s="39" t="s">
        <v>64</v>
      </c>
      <c r="Y60" s="41" t="s">
        <v>64</v>
      </c>
      <c r="Z60" s="41" t="s">
        <v>64</v>
      </c>
      <c r="AA60" s="41" t="s">
        <v>64</v>
      </c>
      <c r="AB60" s="42">
        <v>0.0</v>
      </c>
      <c r="AC60" s="42">
        <v>1.0</v>
      </c>
      <c r="AD60" s="42">
        <v>1.0</v>
      </c>
      <c r="AE60" s="42">
        <v>0.0</v>
      </c>
      <c r="AF60" s="42">
        <v>0.0</v>
      </c>
      <c r="AG60" s="25"/>
      <c r="AH60" s="25"/>
      <c r="AI60" s="25"/>
      <c r="AJ60" s="25"/>
      <c r="AK60" s="25"/>
      <c r="AL60" s="25"/>
    </row>
    <row r="61">
      <c r="A61" s="27" t="s">
        <v>158</v>
      </c>
      <c r="B61" s="25" t="s">
        <v>38</v>
      </c>
      <c r="C61" s="25" t="s">
        <v>36</v>
      </c>
      <c r="D61" s="28">
        <v>100.29758364312269</v>
      </c>
      <c r="E61" s="29">
        <v>0.13938095238095238</v>
      </c>
      <c r="F61" s="31">
        <v>0.0</v>
      </c>
      <c r="G61" s="33"/>
      <c r="H61" s="34" t="s">
        <v>64</v>
      </c>
      <c r="I61" s="35" t="s">
        <v>58</v>
      </c>
      <c r="J61" s="36">
        <v>3700.0</v>
      </c>
      <c r="K61" s="28" t="s">
        <v>64</v>
      </c>
      <c r="L61" s="28" t="s">
        <v>64</v>
      </c>
      <c r="M61" s="34" t="s">
        <v>64</v>
      </c>
      <c r="N61" s="35" t="s">
        <v>28</v>
      </c>
      <c r="O61" s="36">
        <v>3000.0</v>
      </c>
      <c r="P61" s="28" t="s">
        <v>64</v>
      </c>
      <c r="Q61" s="37" t="s">
        <v>64</v>
      </c>
      <c r="R61" s="38" t="s">
        <v>64</v>
      </c>
      <c r="S61" s="39" t="s">
        <v>64</v>
      </c>
      <c r="T61" s="40" t="s">
        <v>64</v>
      </c>
      <c r="U61" s="40" t="s">
        <v>64</v>
      </c>
      <c r="V61" s="40" t="s">
        <v>64</v>
      </c>
      <c r="W61" s="40" t="s">
        <v>64</v>
      </c>
      <c r="X61" s="39" t="s">
        <v>64</v>
      </c>
      <c r="Y61" s="41" t="s">
        <v>64</v>
      </c>
      <c r="Z61" s="41" t="s">
        <v>64</v>
      </c>
      <c r="AA61" s="41" t="s">
        <v>64</v>
      </c>
      <c r="AB61" s="42">
        <v>1.0</v>
      </c>
      <c r="AC61" s="42">
        <v>1.0</v>
      </c>
      <c r="AD61" s="42">
        <v>0.0</v>
      </c>
      <c r="AE61" s="42">
        <v>0.0</v>
      </c>
      <c r="AF61" s="42">
        <v>0.0</v>
      </c>
      <c r="AG61" s="25"/>
      <c r="AH61" s="25"/>
      <c r="AI61" s="25"/>
      <c r="AJ61" s="25"/>
      <c r="AK61" s="25"/>
      <c r="AL61" s="25"/>
    </row>
    <row r="62">
      <c r="A62" s="27" t="s">
        <v>160</v>
      </c>
      <c r="B62" s="25" t="s">
        <v>38</v>
      </c>
      <c r="C62" s="25" t="s">
        <v>36</v>
      </c>
      <c r="D62" s="28">
        <v>100.29758364312269</v>
      </c>
      <c r="E62" s="29">
        <v>0.3277783817362945</v>
      </c>
      <c r="F62" s="31">
        <v>0.0</v>
      </c>
      <c r="G62" s="33"/>
      <c r="H62" s="34" t="s">
        <v>64</v>
      </c>
      <c r="I62" s="35" t="s">
        <v>27</v>
      </c>
      <c r="J62" s="36">
        <v>6600.0</v>
      </c>
      <c r="K62" s="28" t="s">
        <v>64</v>
      </c>
      <c r="L62" s="28" t="s">
        <v>64</v>
      </c>
      <c r="M62" s="34" t="s">
        <v>64</v>
      </c>
      <c r="N62" s="35" t="s">
        <v>64</v>
      </c>
      <c r="O62" s="36" t="s">
        <v>64</v>
      </c>
      <c r="P62" s="28" t="s">
        <v>64</v>
      </c>
      <c r="Q62" s="37" t="s">
        <v>64</v>
      </c>
      <c r="R62" s="38" t="s">
        <v>64</v>
      </c>
      <c r="S62" s="39" t="s">
        <v>64</v>
      </c>
      <c r="T62" s="40" t="s">
        <v>64</v>
      </c>
      <c r="U62" s="40" t="s">
        <v>64</v>
      </c>
      <c r="V62" s="40" t="s">
        <v>64</v>
      </c>
      <c r="W62" s="40" t="s">
        <v>64</v>
      </c>
      <c r="X62" s="39" t="s">
        <v>64</v>
      </c>
      <c r="Y62" s="41" t="s">
        <v>64</v>
      </c>
      <c r="Z62" s="41" t="s">
        <v>64</v>
      </c>
      <c r="AA62" s="41" t="s">
        <v>64</v>
      </c>
      <c r="AB62" s="42">
        <v>1.0</v>
      </c>
      <c r="AC62" s="42">
        <v>0.0</v>
      </c>
      <c r="AD62" s="42">
        <v>0.0</v>
      </c>
      <c r="AE62" s="42">
        <v>0.0</v>
      </c>
      <c r="AF62" s="42">
        <v>0.0</v>
      </c>
      <c r="AG62" s="25"/>
      <c r="AH62" s="25"/>
      <c r="AI62" s="25"/>
      <c r="AJ62" s="25"/>
      <c r="AK62" s="25"/>
      <c r="AL62" s="25"/>
    </row>
    <row r="63">
      <c r="A63" s="27" t="s">
        <v>162</v>
      </c>
      <c r="B63" s="25" t="s">
        <v>38</v>
      </c>
      <c r="C63" s="25" t="s">
        <v>36</v>
      </c>
      <c r="D63" s="28">
        <v>100.29758364312269</v>
      </c>
      <c r="E63" s="29">
        <v>0.18</v>
      </c>
      <c r="F63" s="31">
        <v>0.0</v>
      </c>
      <c r="G63" s="33"/>
      <c r="H63" s="34" t="s">
        <v>64</v>
      </c>
      <c r="I63" s="35" t="s">
        <v>40</v>
      </c>
      <c r="J63" s="36">
        <v>3000.0</v>
      </c>
      <c r="K63" s="28" t="s">
        <v>64</v>
      </c>
      <c r="L63" s="28" t="s">
        <v>64</v>
      </c>
      <c r="M63" s="34" t="s">
        <v>64</v>
      </c>
      <c r="N63" s="35" t="s">
        <v>29</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1.0</v>
      </c>
      <c r="AD63" s="42">
        <v>1.0</v>
      </c>
      <c r="AE63" s="42">
        <v>0.0</v>
      </c>
      <c r="AF63" s="42">
        <v>0.0</v>
      </c>
      <c r="AG63" s="25"/>
      <c r="AH63" s="25"/>
      <c r="AI63" s="25"/>
      <c r="AJ63" s="25"/>
      <c r="AK63" s="25"/>
      <c r="AL63" s="25"/>
    </row>
    <row r="64">
      <c r="A64" s="27" t="s">
        <v>164</v>
      </c>
      <c r="B64" s="25" t="s">
        <v>38</v>
      </c>
      <c r="C64" s="25" t="s">
        <v>36</v>
      </c>
      <c r="D64" s="28">
        <v>100.29758364312269</v>
      </c>
      <c r="E64" s="29">
        <v>0.1433694978301302</v>
      </c>
      <c r="F64" s="31">
        <v>0.0</v>
      </c>
      <c r="G64" s="33"/>
      <c r="H64" s="34" t="s">
        <v>64</v>
      </c>
      <c r="I64" s="35" t="s">
        <v>27</v>
      </c>
      <c r="J64" s="36">
        <v>3000.0</v>
      </c>
      <c r="K64" s="28" t="s">
        <v>64</v>
      </c>
      <c r="L64" s="28" t="s">
        <v>64</v>
      </c>
      <c r="M64" s="34" t="s">
        <v>64</v>
      </c>
      <c r="N64" s="35" t="s">
        <v>27</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1.0</v>
      </c>
      <c r="AC64" s="42">
        <v>0.0</v>
      </c>
      <c r="AD64" s="42">
        <v>0.0</v>
      </c>
      <c r="AE64" s="42">
        <v>0.0</v>
      </c>
      <c r="AF64" s="42">
        <v>0.0</v>
      </c>
      <c r="AG64" s="25"/>
      <c r="AH64" s="25"/>
      <c r="AI64" s="25"/>
      <c r="AJ64" s="25"/>
      <c r="AK64" s="25"/>
      <c r="AL64" s="25"/>
    </row>
    <row r="65">
      <c r="A65" s="27" t="s">
        <v>166</v>
      </c>
      <c r="B65" s="25" t="s">
        <v>38</v>
      </c>
      <c r="C65" s="25" t="s">
        <v>36</v>
      </c>
      <c r="D65" s="28">
        <v>100.29758364312269</v>
      </c>
      <c r="E65" s="29">
        <v>0.18</v>
      </c>
      <c r="F65" s="31">
        <v>0.0</v>
      </c>
      <c r="G65" s="33"/>
      <c r="H65" s="34" t="s">
        <v>64</v>
      </c>
      <c r="I65" s="35" t="s">
        <v>27</v>
      </c>
      <c r="J65" s="36">
        <v>3000.0</v>
      </c>
      <c r="K65" s="28" t="s">
        <v>64</v>
      </c>
      <c r="L65" s="28" t="s">
        <v>64</v>
      </c>
      <c r="M65" s="34" t="s">
        <v>64</v>
      </c>
      <c r="N65" s="35" t="s">
        <v>27</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1.0</v>
      </c>
      <c r="AC65" s="42">
        <v>0.0</v>
      </c>
      <c r="AD65" s="42">
        <v>0.0</v>
      </c>
      <c r="AE65" s="42">
        <v>0.0</v>
      </c>
      <c r="AF65" s="42">
        <v>0.0</v>
      </c>
      <c r="AG65" s="25"/>
      <c r="AH65" s="25"/>
      <c r="AI65" s="25"/>
      <c r="AJ65" s="25"/>
      <c r="AK65" s="25"/>
      <c r="AL65" s="25"/>
    </row>
    <row r="66">
      <c r="A66" s="27" t="s">
        <v>168</v>
      </c>
      <c r="B66" s="25" t="s">
        <v>38</v>
      </c>
      <c r="C66" s="25" t="s">
        <v>36</v>
      </c>
      <c r="D66" s="28">
        <v>100.29758364312269</v>
      </c>
      <c r="E66" s="29">
        <v>0.1157789299046039</v>
      </c>
      <c r="F66" s="31">
        <v>0.0</v>
      </c>
      <c r="G66" s="33"/>
      <c r="H66" s="34" t="s">
        <v>64</v>
      </c>
      <c r="I66" s="35" t="s">
        <v>45</v>
      </c>
      <c r="J66" s="36">
        <v>3900.0</v>
      </c>
      <c r="K66" s="28" t="s">
        <v>64</v>
      </c>
      <c r="L66" s="28" t="s">
        <v>64</v>
      </c>
      <c r="M66" s="34" t="s">
        <v>64</v>
      </c>
      <c r="N66" s="35" t="s">
        <v>31</v>
      </c>
      <c r="O66" s="36">
        <v>3400.0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0.0</v>
      </c>
      <c r="AD66" s="42">
        <v>0.0</v>
      </c>
      <c r="AE66" s="42">
        <v>1.0</v>
      </c>
      <c r="AF66" s="42">
        <v>1.0</v>
      </c>
      <c r="AG66" s="25"/>
      <c r="AH66" s="25"/>
      <c r="AI66" s="25"/>
      <c r="AJ66" s="25"/>
      <c r="AK66" s="25"/>
      <c r="AL66" s="25"/>
    </row>
    <row r="67">
      <c r="A67" s="27" t="s">
        <v>170</v>
      </c>
      <c r="B67" s="25" t="s">
        <v>171</v>
      </c>
      <c r="C67" s="25" t="s">
        <v>172</v>
      </c>
      <c r="D67" s="28">
        <v>96.16117306897976</v>
      </c>
      <c r="E67" s="29">
        <v>0.34256680624286256</v>
      </c>
      <c r="F67" s="31">
        <v>36.0</v>
      </c>
      <c r="G67" s="33"/>
      <c r="H67" s="34">
        <v>51.42733532089696</v>
      </c>
      <c r="I67" s="35" t="s">
        <v>58</v>
      </c>
      <c r="J67" s="36">
        <v>10100.0</v>
      </c>
      <c r="K67" s="28">
        <v>5.091815378306629</v>
      </c>
      <c r="L67" s="28">
        <v>9.110739186105329</v>
      </c>
      <c r="M67" s="34">
        <v>48.875196203695154</v>
      </c>
      <c r="N67" s="35" t="s">
        <v>28</v>
      </c>
      <c r="O67" s="36">
        <v>10800.0</v>
      </c>
      <c r="P67" s="28">
        <v>4.525481129971773</v>
      </c>
      <c r="Q67" s="37">
        <v>7.8012351510605775</v>
      </c>
      <c r="R67" s="38">
        <v>28.088637564752265</v>
      </c>
      <c r="S67" s="39">
        <v>28.80492691204462</v>
      </c>
      <c r="T67" s="40">
        <v>0.07963081974190175</v>
      </c>
      <c r="U67" s="40">
        <v>0.041389371900988466</v>
      </c>
      <c r="V67" s="40">
        <v>0.12754921932304614</v>
      </c>
      <c r="W67" s="40">
        <v>0.06890455998164559</v>
      </c>
      <c r="X67" s="39">
        <v>28.64795543551901</v>
      </c>
      <c r="Y67" s="41">
        <v>22.779379885377946</v>
      </c>
      <c r="Z67" s="41">
        <v>24.670707733434927</v>
      </c>
      <c r="AA67" s="41">
        <v>24.204488470260223</v>
      </c>
      <c r="AB67" s="42">
        <v>1.0</v>
      </c>
      <c r="AC67" s="42">
        <v>1.0</v>
      </c>
      <c r="AD67" s="42">
        <v>0.0</v>
      </c>
      <c r="AE67" s="42">
        <v>0.0</v>
      </c>
      <c r="AF67" s="42">
        <v>0.0</v>
      </c>
      <c r="AG67" s="25"/>
      <c r="AH67" s="25"/>
      <c r="AI67" s="25"/>
      <c r="AJ67" s="25"/>
      <c r="AK67" s="25"/>
      <c r="AL67" s="25"/>
    </row>
    <row r="68">
      <c r="A68" s="27" t="s">
        <v>174</v>
      </c>
      <c r="B68" s="25" t="s">
        <v>171</v>
      </c>
      <c r="C68" s="25" t="s">
        <v>172</v>
      </c>
      <c r="D68" s="28">
        <v>96.16117306897976</v>
      </c>
      <c r="E68" s="29">
        <v>0.13394989844278943</v>
      </c>
      <c r="F68" s="31">
        <v>35.0</v>
      </c>
      <c r="G68" s="33"/>
      <c r="H68" s="34">
        <v>23.96662448845423</v>
      </c>
      <c r="I68" s="35" t="s">
        <v>40</v>
      </c>
      <c r="J68" s="36">
        <v>4600.0</v>
      </c>
      <c r="K68" s="28">
        <v>5.210135758359615</v>
      </c>
      <c r="L68" s="28">
        <v>5.330787417773849</v>
      </c>
      <c r="M68" s="34">
        <v>24.001744802060237</v>
      </c>
      <c r="N68" s="35" t="s">
        <v>29</v>
      </c>
      <c r="O68" s="36">
        <v>5500.0</v>
      </c>
      <c r="P68" s="28">
        <v>4.363953600374589</v>
      </c>
      <c r="Q68" s="37">
        <v>4.46979896698141</v>
      </c>
      <c r="R68" s="38">
        <v>8.850183452179536</v>
      </c>
      <c r="S68" s="39">
        <v>9.075872295711568</v>
      </c>
      <c r="T68" s="40">
        <v>0.025897284160038715</v>
      </c>
      <c r="U68" s="40">
        <v>0.026863600733174484</v>
      </c>
      <c r="V68" s="40">
        <v>0.01845664654689326</v>
      </c>
      <c r="W68" s="40">
        <v>0.014784643568977325</v>
      </c>
      <c r="X68" s="39">
        <v>11.000141727155524</v>
      </c>
      <c r="Y68" s="41">
        <v>12.966482761298707</v>
      </c>
      <c r="Z68" s="41">
        <v>9.540005883483202</v>
      </c>
      <c r="AA68" s="41">
        <v>14.461738918577035</v>
      </c>
      <c r="AB68" s="42">
        <v>0.0</v>
      </c>
      <c r="AC68" s="42">
        <v>1.0</v>
      </c>
      <c r="AD68" s="42">
        <v>1.0</v>
      </c>
      <c r="AE68" s="42">
        <v>0.0</v>
      </c>
      <c r="AF68" s="42">
        <v>0.0</v>
      </c>
      <c r="AG68" s="25"/>
      <c r="AH68" s="25"/>
      <c r="AI68" s="25"/>
      <c r="AJ68" s="25"/>
      <c r="AK68" s="25"/>
      <c r="AL68" s="25"/>
    </row>
    <row r="69">
      <c r="A69" s="27" t="s">
        <v>176</v>
      </c>
      <c r="B69" s="25" t="s">
        <v>171</v>
      </c>
      <c r="C69" s="25" t="s">
        <v>172</v>
      </c>
      <c r="D69" s="28">
        <v>96.16117306897976</v>
      </c>
      <c r="E69" s="29">
        <v>0.22097710522189118</v>
      </c>
      <c r="F69" s="31">
        <v>33.0</v>
      </c>
      <c r="G69" s="33"/>
      <c r="H69" s="34">
        <v>26.44239891980201</v>
      </c>
      <c r="I69" s="35" t="s">
        <v>28</v>
      </c>
      <c r="J69" s="36">
        <v>6500.0</v>
      </c>
      <c r="K69" s="28">
        <v>4.068061372277232</v>
      </c>
      <c r="L69" s="28">
        <v>4.472846396484979</v>
      </c>
      <c r="M69" s="34">
        <v>25.20726878746802</v>
      </c>
      <c r="N69" s="35" t="s">
        <v>28</v>
      </c>
      <c r="O69" s="36">
        <v>6500.0</v>
      </c>
      <c r="P69" s="28">
        <v>3.878041351918157</v>
      </c>
      <c r="Q69" s="37">
        <v>4.1171863456125415</v>
      </c>
      <c r="R69" s="38">
        <v>14.887403251128353</v>
      </c>
      <c r="S69" s="39">
        <v>15.267047451849942</v>
      </c>
      <c r="T69" s="40">
        <v>0.04284687741002869</v>
      </c>
      <c r="U69" s="40">
        <v>0.041279308724295936</v>
      </c>
      <c r="V69" s="40">
        <v>0.037412639299488466</v>
      </c>
      <c r="W69" s="40">
        <v>0.026126144762212616</v>
      </c>
      <c r="X69" s="39">
        <v>16.826582116569874</v>
      </c>
      <c r="Y69" s="41">
        <v>9.615816803232136</v>
      </c>
      <c r="Z69" s="41">
        <v>14.598467670832331</v>
      </c>
      <c r="AA69" s="41">
        <v>10.60880111663569</v>
      </c>
      <c r="AB69" s="42">
        <v>0.0</v>
      </c>
      <c r="AC69" s="42">
        <v>1.0</v>
      </c>
      <c r="AD69" s="42">
        <v>0.0</v>
      </c>
      <c r="AE69" s="42">
        <v>0.0</v>
      </c>
      <c r="AF69" s="42">
        <v>0.0</v>
      </c>
      <c r="AG69" s="25"/>
      <c r="AH69" s="25"/>
      <c r="AI69" s="25"/>
      <c r="AJ69" s="25"/>
      <c r="AK69" s="25"/>
      <c r="AL69" s="25"/>
    </row>
    <row r="70">
      <c r="A70" s="27" t="s">
        <v>179</v>
      </c>
      <c r="B70" s="25" t="s">
        <v>171</v>
      </c>
      <c r="C70" s="25" t="s">
        <v>172</v>
      </c>
      <c r="D70" s="28">
        <v>96.16117306897976</v>
      </c>
      <c r="E70" s="29">
        <v>0.16860698027314114</v>
      </c>
      <c r="F70" s="31">
        <v>31.0</v>
      </c>
      <c r="G70" s="33"/>
      <c r="H70" s="34">
        <v>23.164889630076836</v>
      </c>
      <c r="I70" s="35" t="s">
        <v>45</v>
      </c>
      <c r="J70" s="36">
        <v>4600.0</v>
      </c>
      <c r="K70" s="28">
        <v>5.035845571755834</v>
      </c>
      <c r="L70" s="28">
        <v>5.02571063486969</v>
      </c>
      <c r="M70" s="34">
        <v>22.1298871696477</v>
      </c>
      <c r="N70" s="35" t="s">
        <v>30</v>
      </c>
      <c r="O70" s="36">
        <v>4200.0</v>
      </c>
      <c r="P70" s="28">
        <v>5.269020754678023</v>
      </c>
      <c r="Q70" s="37">
        <v>5.085375407992246</v>
      </c>
      <c r="R70" s="38">
        <v>10.179473724515423</v>
      </c>
      <c r="S70" s="39">
        <v>10.439060846642795</v>
      </c>
      <c r="T70" s="40">
        <v>0.0402760651491374</v>
      </c>
      <c r="U70" s="40">
        <v>0.03469324423737578</v>
      </c>
      <c r="V70" s="40">
        <v>0.03200152701206214</v>
      </c>
      <c r="W70" s="40">
        <v>0.013657972587702533</v>
      </c>
      <c r="X70" s="39">
        <v>14.10700796642201</v>
      </c>
      <c r="Y70" s="41">
        <v>9.057881663654825</v>
      </c>
      <c r="Z70" s="41">
        <v>12.605603783030597</v>
      </c>
      <c r="AA70" s="41">
        <v>9.524283386617101</v>
      </c>
      <c r="AB70" s="42">
        <v>0.0</v>
      </c>
      <c r="AC70" s="42">
        <v>0.0</v>
      </c>
      <c r="AD70" s="42">
        <v>0.0</v>
      </c>
      <c r="AE70" s="42">
        <v>1.0</v>
      </c>
      <c r="AF70" s="42">
        <v>1.0</v>
      </c>
      <c r="AG70" s="25"/>
      <c r="AH70" s="25"/>
      <c r="AI70" s="25"/>
      <c r="AJ70" s="25"/>
      <c r="AK70" s="25"/>
      <c r="AL70" s="25"/>
    </row>
    <row r="71">
      <c r="A71" s="27" t="s">
        <v>180</v>
      </c>
      <c r="B71" s="25" t="s">
        <v>171</v>
      </c>
      <c r="C71" s="25" t="s">
        <v>172</v>
      </c>
      <c r="D71" s="28">
        <v>96.16117306897976</v>
      </c>
      <c r="E71" s="29">
        <v>0.12467753999584458</v>
      </c>
      <c r="F71" s="31">
        <v>28.0</v>
      </c>
      <c r="G71" s="33"/>
      <c r="H71" s="34">
        <v>15.010191267721535</v>
      </c>
      <c r="I71" s="35" t="s">
        <v>44</v>
      </c>
      <c r="J71" s="36">
        <v>3700.0</v>
      </c>
      <c r="K71" s="28">
        <v>4.0568084507355495</v>
      </c>
      <c r="L71" s="28">
        <v>2.9468565081843265</v>
      </c>
      <c r="M71" s="34">
        <v>15.55718780542972</v>
      </c>
      <c r="N71" s="35" t="s">
        <v>30</v>
      </c>
      <c r="O71" s="36">
        <v>4500.0</v>
      </c>
      <c r="P71" s="28">
        <v>3.457152845651049</v>
      </c>
      <c r="Q71" s="37">
        <v>2.577939381841327</v>
      </c>
      <c r="R71" s="38">
        <v>6.5352748235414415</v>
      </c>
      <c r="S71" s="39">
        <v>6.701931099658049</v>
      </c>
      <c r="T71" s="40">
        <v>0.038714758323568056</v>
      </c>
      <c r="U71" s="40">
        <v>0.009295375142044806</v>
      </c>
      <c r="V71" s="40">
        <v>0.018207435845242405</v>
      </c>
      <c r="W71" s="40">
        <v>0.014661777285905725</v>
      </c>
      <c r="X71" s="39">
        <v>6.778394181462412</v>
      </c>
      <c r="Y71" s="41">
        <v>8.231797086259123</v>
      </c>
      <c r="Z71" s="41">
        <v>6.106467716210387</v>
      </c>
      <c r="AA71" s="41">
        <v>9.450720089219333</v>
      </c>
      <c r="AB71" s="42">
        <v>0.0</v>
      </c>
      <c r="AC71" s="42">
        <v>0.0</v>
      </c>
      <c r="AD71" s="42">
        <v>1.0</v>
      </c>
      <c r="AE71" s="42">
        <v>1.0</v>
      </c>
      <c r="AF71" s="42">
        <v>0.0</v>
      </c>
      <c r="AG71" s="25"/>
      <c r="AH71" s="25"/>
      <c r="AI71" s="25"/>
      <c r="AJ71" s="25"/>
      <c r="AK71" s="25"/>
      <c r="AL71" s="25"/>
    </row>
    <row r="72">
      <c r="A72" s="27" t="s">
        <v>182</v>
      </c>
      <c r="B72" s="25" t="s">
        <v>171</v>
      </c>
      <c r="C72" s="25" t="s">
        <v>172</v>
      </c>
      <c r="D72" s="28">
        <v>96.16117306897976</v>
      </c>
      <c r="E72" s="29">
        <v>0.11832650972364381</v>
      </c>
      <c r="F72" s="31">
        <v>28.0</v>
      </c>
      <c r="G72" s="33"/>
      <c r="H72" s="34">
        <v>17.311476714914004</v>
      </c>
      <c r="I72" s="35" t="s">
        <v>44</v>
      </c>
      <c r="J72" s="36">
        <v>3800.0</v>
      </c>
      <c r="K72" s="28">
        <v>4.555651767082632</v>
      </c>
      <c r="L72" s="28">
        <v>3.67344895078887</v>
      </c>
      <c r="M72" s="34">
        <v>17.554061662858672</v>
      </c>
      <c r="N72" s="35" t="s">
        <v>29</v>
      </c>
      <c r="O72" s="36">
        <v>4500.0</v>
      </c>
      <c r="P72" s="28">
        <v>3.9009025917463713</v>
      </c>
      <c r="Q72" s="37">
        <v>3.177698925703404</v>
      </c>
      <c r="R72" s="38">
        <v>6.1670190419595</v>
      </c>
      <c r="S72" s="39">
        <v>6.324284414269616</v>
      </c>
      <c r="T72" s="40">
        <v>0.02686964323525285</v>
      </c>
      <c r="U72" s="40">
        <v>0.011910302852505697</v>
      </c>
      <c r="V72" s="40">
        <v>0.016960271261968113</v>
      </c>
      <c r="W72" s="40">
        <v>0.015340470074027338</v>
      </c>
      <c r="X72" s="39">
        <v>5.873906521467769</v>
      </c>
      <c r="Y72" s="41">
        <v>11.437570193446236</v>
      </c>
      <c r="Z72" s="41">
        <v>5.109603853069325</v>
      </c>
      <c r="AA72" s="41">
        <v>12.444457809789345</v>
      </c>
      <c r="AB72" s="42">
        <v>0.0</v>
      </c>
      <c r="AC72" s="42">
        <v>0.0</v>
      </c>
      <c r="AD72" s="42">
        <v>1.0</v>
      </c>
      <c r="AE72" s="42">
        <v>1.0</v>
      </c>
      <c r="AF72" s="42">
        <v>0.0</v>
      </c>
      <c r="AG72" s="25"/>
      <c r="AH72" s="25"/>
      <c r="AI72" s="25"/>
      <c r="AJ72" s="25"/>
      <c r="AK72" s="25"/>
      <c r="AL72" s="25"/>
    </row>
    <row r="73">
      <c r="A73" s="27" t="s">
        <v>184</v>
      </c>
      <c r="B73" s="25" t="s">
        <v>171</v>
      </c>
      <c r="C73" s="25" t="s">
        <v>172</v>
      </c>
      <c r="D73" s="28">
        <v>96.16117306897976</v>
      </c>
      <c r="E73" s="29">
        <v>0.19400902884827131</v>
      </c>
      <c r="F73" s="31">
        <v>27.0</v>
      </c>
      <c r="G73" s="33"/>
      <c r="H73" s="34">
        <v>29.401740590154446</v>
      </c>
      <c r="I73" s="35" t="s">
        <v>31</v>
      </c>
      <c r="J73" s="36">
        <v>6700.0</v>
      </c>
      <c r="K73" s="28">
        <v>4.388319491067827</v>
      </c>
      <c r="L73" s="28">
        <v>5.214610918687154</v>
      </c>
      <c r="M73" s="34">
        <v>30.57740927069019</v>
      </c>
      <c r="N73" s="35" t="s">
        <v>31</v>
      </c>
      <c r="O73" s="36">
        <v>7000.0</v>
      </c>
      <c r="P73" s="28">
        <v>4.368201324384313</v>
      </c>
      <c r="Q73" s="37">
        <v>5.34184667031818</v>
      </c>
      <c r="R73" s="38">
        <v>10.437645919203703</v>
      </c>
      <c r="S73" s="39">
        <v>10.703816699666087</v>
      </c>
      <c r="T73" s="40">
        <v>0.10006067989810802</v>
      </c>
      <c r="U73" s="40">
        <v>2.0399730866077067E-4</v>
      </c>
      <c r="V73" s="40">
        <v>0.030701594953445984</v>
      </c>
      <c r="W73" s="40">
        <v>0.02274569991567593</v>
      </c>
      <c r="X73" s="39">
        <v>11.908821194243668</v>
      </c>
      <c r="Y73" s="41">
        <v>17.49291939591078</v>
      </c>
      <c r="Z73" s="41">
        <v>11.288139061117697</v>
      </c>
      <c r="AA73" s="41">
        <v>19.289270209572493</v>
      </c>
      <c r="AB73" s="42">
        <v>0.0</v>
      </c>
      <c r="AC73" s="42">
        <v>0.0</v>
      </c>
      <c r="AD73" s="42">
        <v>0.0</v>
      </c>
      <c r="AE73" s="42">
        <v>0.0</v>
      </c>
      <c r="AF73" s="42">
        <v>1.0</v>
      </c>
      <c r="AG73" s="25"/>
      <c r="AH73" s="25"/>
      <c r="AI73" s="25"/>
      <c r="AJ73" s="25"/>
      <c r="AK73" s="25"/>
      <c r="AL73" s="25"/>
    </row>
    <row r="74">
      <c r="A74" s="27" t="s">
        <v>185</v>
      </c>
      <c r="B74" s="25" t="s">
        <v>171</v>
      </c>
      <c r="C74" s="25" t="s">
        <v>172</v>
      </c>
      <c r="D74" s="28">
        <v>96.16117306897976</v>
      </c>
      <c r="E74" s="29">
        <v>0.20272105742935279</v>
      </c>
      <c r="F74" s="31">
        <v>11.0</v>
      </c>
      <c r="G74" s="33"/>
      <c r="H74" s="34">
        <v>9.869955171178965</v>
      </c>
      <c r="I74" s="35" t="s">
        <v>31</v>
      </c>
      <c r="J74" s="36">
        <v>3300.0</v>
      </c>
      <c r="K74" s="28">
        <v>2.990895506417868</v>
      </c>
      <c r="L74" s="28">
        <v>1.5984184022354881</v>
      </c>
      <c r="M74" s="34">
        <v>9.974004249546825</v>
      </c>
      <c r="N74" s="35" t="s">
        <v>31</v>
      </c>
      <c r="O74" s="36">
        <v>3200.0</v>
      </c>
      <c r="P74" s="28">
        <v>3.1168763279833827</v>
      </c>
      <c r="Q74" s="37">
        <v>1.6785830390294922</v>
      </c>
      <c r="R74" s="38">
        <v>4.478304599588549</v>
      </c>
      <c r="S74" s="39">
        <v>4.592506004737547</v>
      </c>
      <c r="T74" s="40">
        <v>0.09581104607093446</v>
      </c>
      <c r="U74" s="40">
        <v>0.0010280155157825586</v>
      </c>
      <c r="V74" s="40">
        <v>0.043176651662867466</v>
      </c>
      <c r="W74" s="40">
        <v>0.028578831338755127</v>
      </c>
      <c r="X74" s="39">
        <v>4.938639930791041</v>
      </c>
      <c r="Y74" s="41">
        <v>4.931315240387925</v>
      </c>
      <c r="Z74" s="41">
        <v>4.6124178436195225</v>
      </c>
      <c r="AA74" s="41">
        <v>5.361586405927302</v>
      </c>
      <c r="AB74" s="42">
        <v>0.0</v>
      </c>
      <c r="AC74" s="42">
        <v>0.0</v>
      </c>
      <c r="AD74" s="42">
        <v>0.0</v>
      </c>
      <c r="AE74" s="42">
        <v>0.0</v>
      </c>
      <c r="AF74" s="42">
        <v>1.0</v>
      </c>
      <c r="AG74" s="25"/>
      <c r="AH74" s="25"/>
      <c r="AI74" s="25"/>
      <c r="AJ74" s="25"/>
      <c r="AK74" s="25"/>
      <c r="AL74" s="25"/>
    </row>
    <row r="75">
      <c r="A75" s="27" t="s">
        <v>187</v>
      </c>
      <c r="B75" s="25" t="s">
        <v>171</v>
      </c>
      <c r="C75" s="25" t="s">
        <v>172</v>
      </c>
      <c r="D75" s="28">
        <v>96.16117306897976</v>
      </c>
      <c r="E75" s="29">
        <v>0.19227423822714682</v>
      </c>
      <c r="F75" s="31">
        <v>9.0</v>
      </c>
      <c r="G75" s="33"/>
      <c r="H75" s="34">
        <v>7.952621772711242</v>
      </c>
      <c r="I75" s="35" t="s">
        <v>27</v>
      </c>
      <c r="J75" s="36">
        <v>3200.0</v>
      </c>
      <c r="K75" s="28">
        <v>2.4851943039722633</v>
      </c>
      <c r="L75" s="28">
        <v>1.1339128117366726</v>
      </c>
      <c r="M75" s="34">
        <v>7.5717956757243305</v>
      </c>
      <c r="N75" s="35" t="s">
        <v>27</v>
      </c>
      <c r="O75" s="36">
        <v>3000.0</v>
      </c>
      <c r="P75" s="28">
        <v>2.52393189190811</v>
      </c>
      <c r="Q75" s="37">
        <v>1.1109535111461661</v>
      </c>
      <c r="R75" s="38">
        <v>3.442725481226572</v>
      </c>
      <c r="S75" s="39">
        <v>3.5305185463821798</v>
      </c>
      <c r="T75" s="40">
        <v>0.05132712156185506</v>
      </c>
      <c r="U75" s="40">
        <v>0.04093948981719392</v>
      </c>
      <c r="V75" s="40">
        <v>0.02719115368455417</v>
      </c>
      <c r="W75" s="40">
        <v>0.03452359962196203</v>
      </c>
      <c r="X75" s="39">
        <v>4.61342503789092</v>
      </c>
      <c r="Y75" s="41">
        <v>3.339196734820322</v>
      </c>
      <c r="Z75" s="41">
        <v>3.9331169875273044</v>
      </c>
      <c r="AA75" s="41">
        <v>3.638678688197026</v>
      </c>
      <c r="AB75" s="42">
        <v>1.0</v>
      </c>
      <c r="AC75" s="42">
        <v>0.0</v>
      </c>
      <c r="AD75" s="42">
        <v>0.0</v>
      </c>
      <c r="AE75" s="42">
        <v>0.0</v>
      </c>
      <c r="AF75" s="42">
        <v>0.0</v>
      </c>
      <c r="AG75" s="25"/>
      <c r="AH75" s="25"/>
      <c r="AI75" s="25"/>
      <c r="AJ75" s="25"/>
      <c r="AK75" s="25"/>
      <c r="AL75" s="25"/>
    </row>
    <row r="76">
      <c r="A76" s="27" t="s">
        <v>188</v>
      </c>
      <c r="B76" s="25" t="s">
        <v>171</v>
      </c>
      <c r="C76" s="25" t="s">
        <v>172</v>
      </c>
      <c r="D76" s="28">
        <v>96.16117306897976</v>
      </c>
      <c r="E76" s="29">
        <v>0.1720693641618497</v>
      </c>
      <c r="F76" s="31">
        <v>0.0</v>
      </c>
      <c r="G76" s="33"/>
      <c r="H76" s="34" t="s">
        <v>64</v>
      </c>
      <c r="I76" s="35" t="s">
        <v>27</v>
      </c>
      <c r="J76" s="36">
        <v>3000.0</v>
      </c>
      <c r="K76" s="28" t="s">
        <v>64</v>
      </c>
      <c r="L76" s="28" t="s">
        <v>64</v>
      </c>
      <c r="M76" s="34" t="s">
        <v>64</v>
      </c>
      <c r="N76" s="35" t="s">
        <v>27</v>
      </c>
      <c r="O76" s="36">
        <v>3000.0</v>
      </c>
      <c r="P76" s="28" t="s">
        <v>64</v>
      </c>
      <c r="Q76" s="37" t="s">
        <v>64</v>
      </c>
      <c r="R76" s="38" t="s">
        <v>64</v>
      </c>
      <c r="S76" s="39" t="s">
        <v>64</v>
      </c>
      <c r="T76" s="40" t="s">
        <v>64</v>
      </c>
      <c r="U76" s="40" t="s">
        <v>64</v>
      </c>
      <c r="V76" s="40" t="s">
        <v>64</v>
      </c>
      <c r="W76" s="40" t="s">
        <v>64</v>
      </c>
      <c r="X76" s="39" t="s">
        <v>64</v>
      </c>
      <c r="Y76" s="41" t="s">
        <v>64</v>
      </c>
      <c r="Z76" s="41" t="s">
        <v>64</v>
      </c>
      <c r="AA76" s="41" t="s">
        <v>64</v>
      </c>
      <c r="AB76" s="42">
        <v>1.0</v>
      </c>
      <c r="AC76" s="42">
        <v>0.0</v>
      </c>
      <c r="AD76" s="42">
        <v>0.0</v>
      </c>
      <c r="AE76" s="42">
        <v>0.0</v>
      </c>
      <c r="AF76" s="42">
        <v>0.0</v>
      </c>
      <c r="AG76" s="25"/>
      <c r="AH76" s="25"/>
      <c r="AI76" s="25"/>
      <c r="AJ76" s="25"/>
      <c r="AK76" s="25"/>
      <c r="AL76" s="25"/>
    </row>
    <row r="77">
      <c r="A77" s="27" t="s">
        <v>190</v>
      </c>
      <c r="B77" s="25" t="s">
        <v>171</v>
      </c>
      <c r="C77" s="25" t="s">
        <v>172</v>
      </c>
      <c r="D77" s="28">
        <v>96.16117306897976</v>
      </c>
      <c r="E77" s="29">
        <v>0.16544117647058823</v>
      </c>
      <c r="F77" s="31">
        <v>0.0</v>
      </c>
      <c r="G77" s="33"/>
      <c r="H77" s="34" t="s">
        <v>64</v>
      </c>
      <c r="I77" s="35" t="s">
        <v>45</v>
      </c>
      <c r="J77" s="36">
        <v>3000.0</v>
      </c>
      <c r="K77" s="28" t="s">
        <v>64</v>
      </c>
      <c r="L77" s="28" t="s">
        <v>64</v>
      </c>
      <c r="M77" s="34" t="s">
        <v>64</v>
      </c>
      <c r="N77" s="35" t="s">
        <v>31</v>
      </c>
      <c r="O77" s="36">
        <v>3000.0</v>
      </c>
      <c r="P77" s="28" t="s">
        <v>64</v>
      </c>
      <c r="Q77" s="37" t="s">
        <v>64</v>
      </c>
      <c r="R77" s="38" t="s">
        <v>64</v>
      </c>
      <c r="S77" s="39" t="s">
        <v>64</v>
      </c>
      <c r="T77" s="40" t="s">
        <v>64</v>
      </c>
      <c r="U77" s="40" t="s">
        <v>64</v>
      </c>
      <c r="V77" s="40" t="s">
        <v>64</v>
      </c>
      <c r="W77" s="40" t="s">
        <v>64</v>
      </c>
      <c r="X77" s="39" t="s">
        <v>64</v>
      </c>
      <c r="Y77" s="41" t="s">
        <v>64</v>
      </c>
      <c r="Z77" s="41" t="s">
        <v>64</v>
      </c>
      <c r="AA77" s="41" t="s">
        <v>64</v>
      </c>
      <c r="AB77" s="42">
        <v>0.0</v>
      </c>
      <c r="AC77" s="42">
        <v>0.0</v>
      </c>
      <c r="AD77" s="42">
        <v>0.0</v>
      </c>
      <c r="AE77" s="42">
        <v>1.0</v>
      </c>
      <c r="AF77" s="42">
        <v>1.0</v>
      </c>
      <c r="AG77" s="25"/>
      <c r="AH77" s="25"/>
      <c r="AI77" s="25"/>
      <c r="AJ77" s="25"/>
      <c r="AK77" s="25"/>
      <c r="AL77" s="25"/>
    </row>
    <row r="78">
      <c r="A78" s="27" t="s">
        <v>193</v>
      </c>
      <c r="B78" s="25" t="s">
        <v>171</v>
      </c>
      <c r="C78" s="25" t="s">
        <v>172</v>
      </c>
      <c r="D78" s="28">
        <v>96.16117306897976</v>
      </c>
      <c r="E78" s="29">
        <v>0.2585466349275049</v>
      </c>
      <c r="F78" s="31">
        <v>0.0</v>
      </c>
      <c r="G78" s="33"/>
      <c r="H78" s="34" t="s">
        <v>64</v>
      </c>
      <c r="I78" s="35" t="s">
        <v>58</v>
      </c>
      <c r="J78" s="36">
        <v>7700.0</v>
      </c>
      <c r="K78" s="28" t="s">
        <v>64</v>
      </c>
      <c r="L78" s="28" t="s">
        <v>64</v>
      </c>
      <c r="M78" s="34" t="s">
        <v>64</v>
      </c>
      <c r="N78" s="35" t="s">
        <v>27</v>
      </c>
      <c r="O78" s="36">
        <v>8500.0</v>
      </c>
      <c r="P78" s="28" t="s">
        <v>64</v>
      </c>
      <c r="Q78" s="37" t="s">
        <v>64</v>
      </c>
      <c r="R78" s="38" t="s">
        <v>64</v>
      </c>
      <c r="S78" s="39" t="s">
        <v>64</v>
      </c>
      <c r="T78" s="40" t="s">
        <v>64</v>
      </c>
      <c r="U78" s="40" t="s">
        <v>64</v>
      </c>
      <c r="V78" s="40" t="s">
        <v>64</v>
      </c>
      <c r="W78" s="40" t="s">
        <v>64</v>
      </c>
      <c r="X78" s="39" t="s">
        <v>64</v>
      </c>
      <c r="Y78" s="41" t="s">
        <v>64</v>
      </c>
      <c r="Z78" s="41" t="s">
        <v>64</v>
      </c>
      <c r="AA78" s="41" t="s">
        <v>64</v>
      </c>
      <c r="AB78" s="42">
        <v>1.0</v>
      </c>
      <c r="AC78" s="42">
        <v>1.0</v>
      </c>
      <c r="AD78" s="42">
        <v>0.0</v>
      </c>
      <c r="AE78" s="42">
        <v>0.0</v>
      </c>
      <c r="AF78" s="42">
        <v>0.0</v>
      </c>
      <c r="AG78" s="25"/>
      <c r="AH78" s="25"/>
      <c r="AI78" s="25"/>
      <c r="AJ78" s="25"/>
      <c r="AK78" s="25"/>
      <c r="AL78" s="25"/>
    </row>
    <row r="79">
      <c r="A79" s="27" t="s">
        <v>195</v>
      </c>
      <c r="B79" s="25" t="s">
        <v>171</v>
      </c>
      <c r="C79" s="25" t="s">
        <v>172</v>
      </c>
      <c r="D79" s="28">
        <v>96.16117306897976</v>
      </c>
      <c r="E79" s="29">
        <v>0.1745</v>
      </c>
      <c r="F79" s="31">
        <v>0.0</v>
      </c>
      <c r="G79" s="33"/>
      <c r="H79" s="34" t="s">
        <v>64</v>
      </c>
      <c r="I79" s="35" t="s">
        <v>27</v>
      </c>
      <c r="J79" s="36">
        <v>3000.0</v>
      </c>
      <c r="K79" s="28" t="s">
        <v>64</v>
      </c>
      <c r="L79" s="28" t="s">
        <v>64</v>
      </c>
      <c r="M79" s="34" t="s">
        <v>64</v>
      </c>
      <c r="N79" s="35" t="s">
        <v>27</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1.0</v>
      </c>
      <c r="AC79" s="42">
        <v>0.0</v>
      </c>
      <c r="AD79" s="42">
        <v>0.0</v>
      </c>
      <c r="AE79" s="42">
        <v>0.0</v>
      </c>
      <c r="AF79" s="42">
        <v>0.0</v>
      </c>
      <c r="AG79" s="25"/>
      <c r="AH79" s="25"/>
      <c r="AI79" s="25"/>
      <c r="AJ79" s="25"/>
      <c r="AK79" s="25"/>
      <c r="AL79" s="25"/>
    </row>
    <row r="80">
      <c r="A80" s="27" t="s">
        <v>197</v>
      </c>
      <c r="B80" s="25" t="s">
        <v>171</v>
      </c>
      <c r="C80" s="25" t="s">
        <v>172</v>
      </c>
      <c r="D80" s="28">
        <v>96.16117306897976</v>
      </c>
      <c r="E80" s="29">
        <v>0.15545785324439054</v>
      </c>
      <c r="F80" s="31">
        <v>0.0</v>
      </c>
      <c r="G80" s="33"/>
      <c r="H80" s="34" t="s">
        <v>64</v>
      </c>
      <c r="I80" s="35" t="s">
        <v>64</v>
      </c>
      <c r="J80" s="36" t="s">
        <v>64</v>
      </c>
      <c r="K80" s="28" t="s">
        <v>64</v>
      </c>
      <c r="L80" s="28" t="s">
        <v>64</v>
      </c>
      <c r="M80" s="34" t="s">
        <v>64</v>
      </c>
      <c r="N80" s="35" t="s">
        <v>27</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0.0</v>
      </c>
      <c r="AF80" s="42">
        <v>0.0</v>
      </c>
      <c r="AG80" s="25"/>
      <c r="AH80" s="25"/>
      <c r="AI80" s="25"/>
      <c r="AJ80" s="25"/>
      <c r="AK80" s="25"/>
      <c r="AL80" s="25"/>
    </row>
    <row r="81">
      <c r="A81" s="27" t="s">
        <v>198</v>
      </c>
      <c r="B81" s="25" t="s">
        <v>171</v>
      </c>
      <c r="C81" s="25" t="s">
        <v>172</v>
      </c>
      <c r="D81" s="28">
        <v>96.16117306897976</v>
      </c>
      <c r="E81" s="29">
        <v>0.14722374429223745</v>
      </c>
      <c r="F81" s="31">
        <v>0.0</v>
      </c>
      <c r="G81" s="33"/>
      <c r="H81" s="34" t="s">
        <v>64</v>
      </c>
      <c r="I81" s="35" t="s">
        <v>45</v>
      </c>
      <c r="J81" s="36">
        <v>3200.0</v>
      </c>
      <c r="K81" s="28" t="s">
        <v>64</v>
      </c>
      <c r="L81" s="28" t="s">
        <v>64</v>
      </c>
      <c r="M81" s="34" t="s">
        <v>64</v>
      </c>
      <c r="N81" s="35" t="s">
        <v>30</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0.0</v>
      </c>
      <c r="AE81" s="42">
        <v>1.0</v>
      </c>
      <c r="AF81" s="42">
        <v>1.0</v>
      </c>
      <c r="AG81" s="25"/>
      <c r="AH81" s="25"/>
      <c r="AI81" s="25"/>
      <c r="AJ81" s="25"/>
      <c r="AK81" s="25"/>
      <c r="AL81" s="25"/>
    </row>
    <row r="82">
      <c r="A82" s="27" t="s">
        <v>199</v>
      </c>
      <c r="B82" s="25" t="s">
        <v>171</v>
      </c>
      <c r="C82" s="25" t="s">
        <v>172</v>
      </c>
      <c r="D82" s="28">
        <v>96.16117306897976</v>
      </c>
      <c r="E82" s="29">
        <v>0.16967306374228924</v>
      </c>
      <c r="F82" s="31">
        <v>0.0</v>
      </c>
      <c r="G82" s="33"/>
      <c r="H82" s="34" t="s">
        <v>64</v>
      </c>
      <c r="I82" s="35" t="s">
        <v>28</v>
      </c>
      <c r="J82" s="36">
        <v>3000.0</v>
      </c>
      <c r="K82" s="28" t="s">
        <v>64</v>
      </c>
      <c r="L82" s="28" t="s">
        <v>64</v>
      </c>
      <c r="M82" s="34" t="s">
        <v>64</v>
      </c>
      <c r="N82" s="35" t="s">
        <v>29</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1.0</v>
      </c>
      <c r="AD82" s="42">
        <v>0.0</v>
      </c>
      <c r="AE82" s="42">
        <v>0.0</v>
      </c>
      <c r="AF82" s="42">
        <v>0.0</v>
      </c>
      <c r="AG82" s="25"/>
      <c r="AH82" s="25"/>
      <c r="AI82" s="25"/>
      <c r="AJ82" s="25"/>
      <c r="AK82" s="25"/>
      <c r="AL82" s="25"/>
    </row>
    <row r="83">
      <c r="A83" s="27" t="s">
        <v>201</v>
      </c>
      <c r="B83" s="25" t="s">
        <v>171</v>
      </c>
      <c r="C83" s="25" t="s">
        <v>172</v>
      </c>
      <c r="D83" s="28">
        <v>96.16117306897976</v>
      </c>
      <c r="E83" s="29">
        <v>0.18837572254335258</v>
      </c>
      <c r="F83" s="31">
        <v>0.0</v>
      </c>
      <c r="G83" s="33"/>
      <c r="H83" s="34" t="s">
        <v>64</v>
      </c>
      <c r="I83" s="35" t="s">
        <v>45</v>
      </c>
      <c r="J83" s="36">
        <v>3000.0</v>
      </c>
      <c r="K83" s="28" t="s">
        <v>64</v>
      </c>
      <c r="L83" s="28" t="s">
        <v>64</v>
      </c>
      <c r="M83" s="34" t="s">
        <v>64</v>
      </c>
      <c r="N83" s="35" t="s">
        <v>31</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0.0</v>
      </c>
      <c r="AE83" s="42">
        <v>1.0</v>
      </c>
      <c r="AF83" s="42">
        <v>1.0</v>
      </c>
      <c r="AG83" s="25"/>
      <c r="AH83" s="25"/>
      <c r="AI83" s="25"/>
      <c r="AJ83" s="25"/>
      <c r="AK83" s="25"/>
      <c r="AL83" s="25"/>
    </row>
    <row r="84">
      <c r="A84" s="27" t="s">
        <v>203</v>
      </c>
      <c r="B84" s="25" t="s">
        <v>204</v>
      </c>
      <c r="C84" s="25" t="s">
        <v>205</v>
      </c>
      <c r="D84" s="28">
        <v>98.5635300495663</v>
      </c>
      <c r="E84" s="29">
        <v>0.19032749133890361</v>
      </c>
      <c r="F84" s="31">
        <v>33.0</v>
      </c>
      <c r="G84" s="33"/>
      <c r="H84" s="34">
        <v>25.71120809054779</v>
      </c>
      <c r="I84" s="35" t="s">
        <v>27</v>
      </c>
      <c r="J84" s="36">
        <v>6200.0</v>
      </c>
      <c r="K84" s="28">
        <v>4.146969046862546</v>
      </c>
      <c r="L84" s="28">
        <v>4.466960338433046</v>
      </c>
      <c r="M84" s="34">
        <v>25.284044772247487</v>
      </c>
      <c r="N84" s="35" t="s">
        <v>27</v>
      </c>
      <c r="O84" s="36">
        <v>5600.0</v>
      </c>
      <c r="P84" s="28">
        <v>4.515007995044194</v>
      </c>
      <c r="Q84" s="37">
        <v>4.804115875005524</v>
      </c>
      <c r="R84" s="38">
        <v>12.785267816052588</v>
      </c>
      <c r="S84" s="39">
        <v>13.31957164893119</v>
      </c>
      <c r="T84" s="40">
        <v>0.06020995989959243</v>
      </c>
      <c r="U84" s="40">
        <v>0.013838995928894315</v>
      </c>
      <c r="V84" s="40">
        <v>0.036869563780710976</v>
      </c>
      <c r="W84" s="40">
        <v>0.02643867878952944</v>
      </c>
      <c r="X84" s="39">
        <v>13.044716440568603</v>
      </c>
      <c r="Y84" s="41">
        <v>12.666491649979186</v>
      </c>
      <c r="Z84" s="41">
        <v>11.680059945981222</v>
      </c>
      <c r="AA84" s="41">
        <v>13.603984826266265</v>
      </c>
      <c r="AB84" s="42">
        <v>1.0</v>
      </c>
      <c r="AC84" s="42">
        <v>0.0</v>
      </c>
      <c r="AD84" s="42">
        <v>0.0</v>
      </c>
      <c r="AE84" s="42">
        <v>0.0</v>
      </c>
      <c r="AF84" s="42">
        <v>0.0</v>
      </c>
      <c r="AG84" s="25"/>
      <c r="AH84" s="25"/>
      <c r="AI84" s="25"/>
      <c r="AJ84" s="25"/>
      <c r="AK84" s="25"/>
      <c r="AL84" s="25"/>
    </row>
    <row r="85">
      <c r="A85" s="27" t="s">
        <v>207</v>
      </c>
      <c r="B85" s="25" t="s">
        <v>204</v>
      </c>
      <c r="C85" s="25" t="s">
        <v>205</v>
      </c>
      <c r="D85" s="28">
        <v>98.5635300495663</v>
      </c>
      <c r="E85" s="29">
        <v>0.17148017072736974</v>
      </c>
      <c r="F85" s="31">
        <v>32.0</v>
      </c>
      <c r="G85" s="33"/>
      <c r="H85" s="34">
        <v>27.22706079564708</v>
      </c>
      <c r="I85" s="35" t="s">
        <v>44</v>
      </c>
      <c r="J85" s="36">
        <v>5500.0</v>
      </c>
      <c r="K85" s="28">
        <v>4.950374690117651</v>
      </c>
      <c r="L85" s="28">
        <v>5.560726531397265</v>
      </c>
      <c r="M85" s="34">
        <v>27.68535092168707</v>
      </c>
      <c r="N85" s="35" t="s">
        <v>30</v>
      </c>
      <c r="O85" s="36">
        <v>6300.0</v>
      </c>
      <c r="P85" s="28">
        <v>4.394500146299535</v>
      </c>
      <c r="Q85" s="37">
        <v>4.997005005039453</v>
      </c>
      <c r="R85" s="38">
        <v>10.982254241090185</v>
      </c>
      <c r="S85" s="39">
        <v>11.441209080291468</v>
      </c>
      <c r="T85" s="40">
        <v>0.0839727805777636</v>
      </c>
      <c r="U85" s="40">
        <v>0.006498498134192105</v>
      </c>
      <c r="V85" s="40">
        <v>0.018073947935721788</v>
      </c>
      <c r="W85" s="40">
        <v>0.02061242376939058</v>
      </c>
      <c r="X85" s="39">
        <v>13.040483370512838</v>
      </c>
      <c r="Y85" s="41">
        <v>14.186577425134242</v>
      </c>
      <c r="Z85" s="41">
        <v>12.149767315274433</v>
      </c>
      <c r="AA85" s="41">
        <v>15.535583606412638</v>
      </c>
      <c r="AB85" s="42">
        <v>0.0</v>
      </c>
      <c r="AC85" s="42">
        <v>0.0</v>
      </c>
      <c r="AD85" s="42">
        <v>1.0</v>
      </c>
      <c r="AE85" s="42">
        <v>1.0</v>
      </c>
      <c r="AF85" s="42">
        <v>0.0</v>
      </c>
      <c r="AG85" s="25"/>
      <c r="AH85" s="25"/>
      <c r="AI85" s="25"/>
      <c r="AJ85" s="25"/>
      <c r="AK85" s="25"/>
      <c r="AL85" s="25"/>
    </row>
    <row r="86">
      <c r="A86" s="27" t="s">
        <v>209</v>
      </c>
      <c r="B86" s="25" t="s">
        <v>204</v>
      </c>
      <c r="C86" s="25" t="s">
        <v>205</v>
      </c>
      <c r="D86" s="28">
        <v>98.5635300495663</v>
      </c>
      <c r="E86" s="29">
        <v>0.23214285714285715</v>
      </c>
      <c r="F86" s="31">
        <v>32.0</v>
      </c>
      <c r="G86" s="33"/>
      <c r="H86" s="34">
        <v>30.002649470083107</v>
      </c>
      <c r="I86" s="35" t="s">
        <v>58</v>
      </c>
      <c r="J86" s="36">
        <v>8200.0</v>
      </c>
      <c r="K86" s="28">
        <v>3.6588596914735496</v>
      </c>
      <c r="L86" s="28">
        <v>4.412671925635089</v>
      </c>
      <c r="M86" s="34">
        <v>29.442981846374053</v>
      </c>
      <c r="N86" s="35" t="s">
        <v>28</v>
      </c>
      <c r="O86" s="36">
        <v>7500.0</v>
      </c>
      <c r="P86" s="28">
        <v>3.9257309128498736</v>
      </c>
      <c r="Q86" s="37">
        <v>4.669709179063609</v>
      </c>
      <c r="R86" s="38">
        <v>15.701597290697688</v>
      </c>
      <c r="S86" s="39">
        <v>16.357776240989416</v>
      </c>
      <c r="T86" s="40">
        <v>0.07152696233814977</v>
      </c>
      <c r="U86" s="40">
        <v>0.023699338345923693</v>
      </c>
      <c r="V86" s="40">
        <v>0.042894730037870935</v>
      </c>
      <c r="W86" s="40">
        <v>0.0354953891063382</v>
      </c>
      <c r="X86" s="39">
        <v>16.50273130429418</v>
      </c>
      <c r="Y86" s="41">
        <v>13.499918165788928</v>
      </c>
      <c r="Z86" s="41">
        <v>14.55791753828855</v>
      </c>
      <c r="AA86" s="41">
        <v>14.885064308085504</v>
      </c>
      <c r="AB86" s="42">
        <v>1.0</v>
      </c>
      <c r="AC86" s="42">
        <v>1.0</v>
      </c>
      <c r="AD86" s="42">
        <v>0.0</v>
      </c>
      <c r="AE86" s="42">
        <v>0.0</v>
      </c>
      <c r="AF86" s="42">
        <v>0.0</v>
      </c>
      <c r="AG86" s="25"/>
      <c r="AH86" s="25"/>
      <c r="AI86" s="25"/>
      <c r="AJ86" s="25"/>
      <c r="AK86" s="25"/>
      <c r="AL86" s="25"/>
    </row>
    <row r="87">
      <c r="A87" s="27" t="s">
        <v>210</v>
      </c>
      <c r="B87" s="25" t="s">
        <v>204</v>
      </c>
      <c r="C87" s="25" t="s">
        <v>205</v>
      </c>
      <c r="D87" s="28">
        <v>98.5635300495663</v>
      </c>
      <c r="E87" s="29">
        <v>0.18757872564507636</v>
      </c>
      <c r="F87" s="31">
        <v>30.0</v>
      </c>
      <c r="G87" s="33"/>
      <c r="H87" s="34">
        <v>31.473059464624537</v>
      </c>
      <c r="I87" s="35" t="s">
        <v>31</v>
      </c>
      <c r="J87" s="36">
        <v>7000.0</v>
      </c>
      <c r="K87" s="28">
        <v>4.496151352089219</v>
      </c>
      <c r="L87" s="28">
        <v>5.615757545611346</v>
      </c>
      <c r="M87" s="34">
        <v>32.998258781977896</v>
      </c>
      <c r="N87" s="35" t="s">
        <v>31</v>
      </c>
      <c r="O87" s="36">
        <v>8400.0</v>
      </c>
      <c r="P87" s="28">
        <v>3.928364140711654</v>
      </c>
      <c r="Q87" s="37">
        <v>5.079539226386457</v>
      </c>
      <c r="R87" s="38">
        <v>11.42680473113156</v>
      </c>
      <c r="S87" s="39">
        <v>11.90433759577232</v>
      </c>
      <c r="T87" s="40">
        <v>0.08818589998644412</v>
      </c>
      <c r="U87" s="40">
        <v>0.008035631073531122</v>
      </c>
      <c r="V87" s="40">
        <v>0.043474824526027356</v>
      </c>
      <c r="W87" s="40">
        <v>0.0230766841086022</v>
      </c>
      <c r="X87" s="39">
        <v>14.564793895652844</v>
      </c>
      <c r="Y87" s="41">
        <v>16.908265568971693</v>
      </c>
      <c r="Z87" s="41">
        <v>13.60650026678854</v>
      </c>
      <c r="AA87" s="41">
        <v>19.391758515189355</v>
      </c>
      <c r="AB87" s="42">
        <v>0.0</v>
      </c>
      <c r="AC87" s="42">
        <v>0.0</v>
      </c>
      <c r="AD87" s="42">
        <v>0.0</v>
      </c>
      <c r="AE87" s="42">
        <v>0.0</v>
      </c>
      <c r="AF87" s="42">
        <v>1.0</v>
      </c>
      <c r="AG87" s="25"/>
      <c r="AH87" s="25"/>
      <c r="AI87" s="25"/>
      <c r="AJ87" s="25"/>
      <c r="AK87" s="25"/>
      <c r="AL87" s="25"/>
    </row>
    <row r="88">
      <c r="A88" s="27" t="s">
        <v>211</v>
      </c>
      <c r="B88" s="25" t="s">
        <v>204</v>
      </c>
      <c r="C88" s="25" t="s">
        <v>205</v>
      </c>
      <c r="D88" s="28">
        <v>98.5635300495663</v>
      </c>
      <c r="E88" s="29">
        <v>0.20841883345045678</v>
      </c>
      <c r="F88" s="31">
        <v>29.0</v>
      </c>
      <c r="G88" s="33"/>
      <c r="H88" s="34">
        <v>22.274238650220454</v>
      </c>
      <c r="I88" s="35" t="s">
        <v>40</v>
      </c>
      <c r="J88" s="36">
        <v>4600.0</v>
      </c>
      <c r="K88" s="28">
        <v>4.842225793526185</v>
      </c>
      <c r="L88" s="28">
        <v>4.695752680388838</v>
      </c>
      <c r="M88" s="34">
        <v>21.034005799243673</v>
      </c>
      <c r="N88" s="35" t="s">
        <v>29</v>
      </c>
      <c r="O88" s="36">
        <v>4800.0</v>
      </c>
      <c r="P88" s="28">
        <v>4.382084541509099</v>
      </c>
      <c r="Q88" s="37">
        <v>4.074992958071417</v>
      </c>
      <c r="R88" s="38">
        <v>12.505486687876138</v>
      </c>
      <c r="S88" s="39">
        <v>13.028098303485415</v>
      </c>
      <c r="T88" s="40">
        <v>0.05143599391581211</v>
      </c>
      <c r="U88" s="40">
        <v>0.031071539181796705</v>
      </c>
      <c r="V88" s="40">
        <v>0.039679195306483624</v>
      </c>
      <c r="W88" s="40">
        <v>0.026452796870989084</v>
      </c>
      <c r="X88" s="39">
        <v>14.177090651132882</v>
      </c>
      <c r="Y88" s="41">
        <v>8.097147999087573</v>
      </c>
      <c r="Z88" s="41">
        <v>12.46433807687785</v>
      </c>
      <c r="AA88" s="41">
        <v>8.569667722365823</v>
      </c>
      <c r="AB88" s="42">
        <v>0.0</v>
      </c>
      <c r="AC88" s="42">
        <v>1.0</v>
      </c>
      <c r="AD88" s="42">
        <v>1.0</v>
      </c>
      <c r="AE88" s="42">
        <v>0.0</v>
      </c>
      <c r="AF88" s="42">
        <v>0.0</v>
      </c>
      <c r="AG88" s="25"/>
      <c r="AH88" s="25"/>
      <c r="AI88" s="25"/>
      <c r="AJ88" s="25"/>
      <c r="AK88" s="25"/>
      <c r="AL88" s="25"/>
    </row>
    <row r="89">
      <c r="A89" s="27" t="s">
        <v>213</v>
      </c>
      <c r="B89" s="25" t="s">
        <v>204</v>
      </c>
      <c r="C89" s="25" t="s">
        <v>205</v>
      </c>
      <c r="D89" s="28">
        <v>98.5635300495663</v>
      </c>
      <c r="E89" s="29">
        <v>0.17536514118792598</v>
      </c>
      <c r="F89" s="31">
        <v>29.0</v>
      </c>
      <c r="G89" s="33"/>
      <c r="H89" s="34">
        <v>24.992471943655396</v>
      </c>
      <c r="I89" s="35" t="s">
        <v>45</v>
      </c>
      <c r="J89" s="36">
        <v>6400.0</v>
      </c>
      <c r="K89" s="28">
        <v>3.9050737411961554</v>
      </c>
      <c r="L89" s="28">
        <v>4.119994181001259</v>
      </c>
      <c r="M89" s="34">
        <v>24.84615496901255</v>
      </c>
      <c r="N89" s="35" t="s">
        <v>30</v>
      </c>
      <c r="O89" s="36">
        <v>5100.0</v>
      </c>
      <c r="P89" s="28">
        <v>4.871795091963246</v>
      </c>
      <c r="Q89" s="37">
        <v>5.117874478183589</v>
      </c>
      <c r="R89" s="38">
        <v>10.213800579409554</v>
      </c>
      <c r="S89" s="39">
        <v>10.640641289854766</v>
      </c>
      <c r="T89" s="40">
        <v>0.05838565351675532</v>
      </c>
      <c r="U89" s="40">
        <v>0.014774729074920633</v>
      </c>
      <c r="V89" s="40">
        <v>0.024964197402452103</v>
      </c>
      <c r="W89" s="40">
        <v>0.029549458149841265</v>
      </c>
      <c r="X89" s="39">
        <v>10.639722567078213</v>
      </c>
      <c r="Y89" s="41">
        <v>14.352749376577181</v>
      </c>
      <c r="Z89" s="41">
        <v>9.319996500160899</v>
      </c>
      <c r="AA89" s="41">
        <v>15.52615846885165</v>
      </c>
      <c r="AB89" s="42">
        <v>0.0</v>
      </c>
      <c r="AC89" s="42">
        <v>0.0</v>
      </c>
      <c r="AD89" s="42">
        <v>0.0</v>
      </c>
      <c r="AE89" s="42">
        <v>1.0</v>
      </c>
      <c r="AF89" s="42">
        <v>1.0</v>
      </c>
      <c r="AG89" s="25"/>
      <c r="AH89" s="25"/>
      <c r="AI89" s="25"/>
      <c r="AJ89" s="25"/>
      <c r="AK89" s="25"/>
      <c r="AL89" s="25"/>
    </row>
    <row r="90">
      <c r="A90" s="27" t="s">
        <v>215</v>
      </c>
      <c r="B90" s="25" t="s">
        <v>204</v>
      </c>
      <c r="C90" s="25" t="s">
        <v>205</v>
      </c>
      <c r="D90" s="28">
        <v>98.5635300495663</v>
      </c>
      <c r="E90" s="29">
        <v>0.18472894831947959</v>
      </c>
      <c r="F90" s="31">
        <v>23.0</v>
      </c>
      <c r="G90" s="33"/>
      <c r="H90" s="34">
        <v>17.670059749254325</v>
      </c>
      <c r="I90" s="35" t="s">
        <v>27</v>
      </c>
      <c r="J90" s="36">
        <v>3500.0</v>
      </c>
      <c r="K90" s="28">
        <v>5.04858849978695</v>
      </c>
      <c r="L90" s="28">
        <v>4.132487722807646</v>
      </c>
      <c r="M90" s="34">
        <v>17.526524052418715</v>
      </c>
      <c r="N90" s="35" t="s">
        <v>27</v>
      </c>
      <c r="O90" s="36">
        <v>3800.0</v>
      </c>
      <c r="P90" s="28">
        <v>4.612243171689135</v>
      </c>
      <c r="Q90" s="37">
        <v>3.75284568085436</v>
      </c>
      <c r="R90" s="38">
        <v>8.605356871745066</v>
      </c>
      <c r="S90" s="39">
        <v>8.964979777265176</v>
      </c>
      <c r="T90" s="40">
        <v>0.06011285773218347</v>
      </c>
      <c r="U90" s="40">
        <v>0.011303272394085781</v>
      </c>
      <c r="V90" s="40">
        <v>0.029491265246387448</v>
      </c>
      <c r="W90" s="40">
        <v>0.027025096724041457</v>
      </c>
      <c r="X90" s="39">
        <v>8.301134201495943</v>
      </c>
      <c r="Y90" s="41">
        <v>9.368925547758382</v>
      </c>
      <c r="Z90" s="41">
        <v>7.39604122951173</v>
      </c>
      <c r="AA90" s="41">
        <v>10.130482822906986</v>
      </c>
      <c r="AB90" s="42">
        <v>1.0</v>
      </c>
      <c r="AC90" s="42">
        <v>0.0</v>
      </c>
      <c r="AD90" s="42">
        <v>0.0</v>
      </c>
      <c r="AE90" s="42">
        <v>0.0</v>
      </c>
      <c r="AF90" s="42">
        <v>0.0</v>
      </c>
      <c r="AG90" s="25"/>
      <c r="AH90" s="25"/>
      <c r="AI90" s="25"/>
      <c r="AJ90" s="25"/>
      <c r="AK90" s="25"/>
      <c r="AL90" s="25"/>
    </row>
    <row r="91">
      <c r="A91" s="27" t="s">
        <v>217</v>
      </c>
      <c r="B91" s="25" t="s">
        <v>204</v>
      </c>
      <c r="C91" s="25" t="s">
        <v>205</v>
      </c>
      <c r="D91" s="28">
        <v>98.5635300495663</v>
      </c>
      <c r="E91" s="29">
        <v>0.19053787878787878</v>
      </c>
      <c r="F91" s="31">
        <v>18.0</v>
      </c>
      <c r="G91" s="33"/>
      <c r="H91" s="34">
        <v>13.307356031014463</v>
      </c>
      <c r="I91" s="35" t="s">
        <v>40</v>
      </c>
      <c r="J91" s="36">
        <v>3200.0</v>
      </c>
      <c r="K91" s="28">
        <v>4.158548759692019</v>
      </c>
      <c r="L91" s="28">
        <v>2.765884819346331</v>
      </c>
      <c r="M91" s="34">
        <v>12.875755798214563</v>
      </c>
      <c r="N91" s="35" t="s">
        <v>29</v>
      </c>
      <c r="O91" s="36">
        <v>3300.0</v>
      </c>
      <c r="P91" s="28">
        <v>3.9017441812771403</v>
      </c>
      <c r="Q91" s="37">
        <v>2.533196127863322</v>
      </c>
      <c r="R91" s="38">
        <v>6.982813305198183</v>
      </c>
      <c r="S91" s="39">
        <v>7.274629164429436</v>
      </c>
      <c r="T91" s="40">
        <v>0.06363011797709332</v>
      </c>
      <c r="U91" s="40">
        <v>0.007024103932536275</v>
      </c>
      <c r="V91" s="40">
        <v>0.022725042134676184</v>
      </c>
      <c r="W91" s="40">
        <v>0.02727005056161142</v>
      </c>
      <c r="X91" s="39">
        <v>5.94835646868872</v>
      </c>
      <c r="Y91" s="41">
        <v>7.358999562325742</v>
      </c>
      <c r="Z91" s="41">
        <v>5.314577794874646</v>
      </c>
      <c r="AA91" s="41">
        <v>7.561178003339916</v>
      </c>
      <c r="AB91" s="42">
        <v>0.0</v>
      </c>
      <c r="AC91" s="42">
        <v>1.0</v>
      </c>
      <c r="AD91" s="42">
        <v>1.0</v>
      </c>
      <c r="AE91" s="42">
        <v>0.0</v>
      </c>
      <c r="AF91" s="42">
        <v>0.0</v>
      </c>
      <c r="AG91" s="25"/>
      <c r="AH91" s="25"/>
      <c r="AI91" s="25"/>
      <c r="AJ91" s="25"/>
      <c r="AK91" s="25"/>
      <c r="AL91" s="25"/>
    </row>
    <row r="92">
      <c r="A92" s="27" t="s">
        <v>219</v>
      </c>
      <c r="B92" s="25" t="s">
        <v>204</v>
      </c>
      <c r="C92" s="25" t="s">
        <v>205</v>
      </c>
      <c r="D92" s="28">
        <v>98.5635300495663</v>
      </c>
      <c r="E92" s="29">
        <v>0.16751819757365685</v>
      </c>
      <c r="F92" s="31">
        <v>8.0</v>
      </c>
      <c r="G92" s="33"/>
      <c r="H92" s="34">
        <v>7.246334191180421</v>
      </c>
      <c r="I92" s="35" t="s">
        <v>44</v>
      </c>
      <c r="J92" s="36">
        <v>3000.0</v>
      </c>
      <c r="K92" s="28">
        <v>2.4154447303934736</v>
      </c>
      <c r="L92" s="28">
        <v>1.0295500025245992</v>
      </c>
      <c r="M92" s="34">
        <v>7.217669560391061</v>
      </c>
      <c r="N92" s="35" t="s">
        <v>30</v>
      </c>
      <c r="O92" s="36">
        <v>3000.0</v>
      </c>
      <c r="P92" s="28">
        <v>2.405889853463687</v>
      </c>
      <c r="Q92" s="37">
        <v>1.0225062097611564</v>
      </c>
      <c r="R92" s="38">
        <v>2.6725816960387094</v>
      </c>
      <c r="S92" s="39">
        <v>2.7842704509728673</v>
      </c>
      <c r="T92" s="40">
        <v>0.07224081544673742</v>
      </c>
      <c r="U92" s="40">
        <v>0.015480174738586589</v>
      </c>
      <c r="V92" s="40">
        <v>0.030859171864502676</v>
      </c>
      <c r="W92" s="40">
        <v>0.026609712132341652</v>
      </c>
      <c r="X92" s="39">
        <v>3.5518445398225116</v>
      </c>
      <c r="Y92" s="41">
        <v>3.6944896513579093</v>
      </c>
      <c r="Z92" s="41">
        <v>3.2061338873737126</v>
      </c>
      <c r="AA92" s="41">
        <v>4.011535673017348</v>
      </c>
      <c r="AB92" s="42">
        <v>0.0</v>
      </c>
      <c r="AC92" s="42">
        <v>0.0</v>
      </c>
      <c r="AD92" s="42">
        <v>1.0</v>
      </c>
      <c r="AE92" s="42">
        <v>1.0</v>
      </c>
      <c r="AF92" s="42">
        <v>0.0</v>
      </c>
      <c r="AG92" s="25"/>
      <c r="AH92" s="25"/>
      <c r="AI92" s="25"/>
      <c r="AJ92" s="25"/>
      <c r="AK92" s="25"/>
      <c r="AL92" s="25"/>
    </row>
    <row r="93">
      <c r="A93" s="27" t="s">
        <v>221</v>
      </c>
      <c r="B93" s="25" t="s">
        <v>204</v>
      </c>
      <c r="C93" s="25" t="s">
        <v>205</v>
      </c>
      <c r="D93" s="28">
        <v>98.5635300495663</v>
      </c>
      <c r="E93" s="29">
        <v>0.2445772495755518</v>
      </c>
      <c r="F93" s="31">
        <v>4.0</v>
      </c>
      <c r="G93" s="33"/>
      <c r="H93" s="34">
        <v>4.305907929566352</v>
      </c>
      <c r="I93" s="35" t="s">
        <v>45</v>
      </c>
      <c r="J93" s="36">
        <v>3600.0</v>
      </c>
      <c r="K93" s="28">
        <v>1.1960855359906535</v>
      </c>
      <c r="L93" s="28">
        <v>0.3482810483730019</v>
      </c>
      <c r="M93" s="34">
        <v>4.3442350087549055</v>
      </c>
      <c r="N93" s="35" t="s">
        <v>31</v>
      </c>
      <c r="O93" s="36">
        <v>4300.0</v>
      </c>
      <c r="P93" s="28">
        <v>1.01028721133835</v>
      </c>
      <c r="Q93" s="37">
        <v>0.29609413845943866</v>
      </c>
      <c r="R93" s="38">
        <v>2.091099740972277</v>
      </c>
      <c r="S93" s="39">
        <v>2.178488024315871</v>
      </c>
      <c r="T93" s="40">
        <v>0.12969860245341647</v>
      </c>
      <c r="U93" s="40">
        <v>1.0844364753630141E-4</v>
      </c>
      <c r="V93" s="40">
        <v>0.028412235654510967</v>
      </c>
      <c r="W93" s="40">
        <v>0.0153989979501548</v>
      </c>
      <c r="X93" s="39">
        <v>2.303836225434537</v>
      </c>
      <c r="Y93" s="41">
        <v>2.002071704131815</v>
      </c>
      <c r="Z93" s="41">
        <v>2.2401500510217893</v>
      </c>
      <c r="AA93" s="41">
        <v>2.104084957733116</v>
      </c>
      <c r="AB93" s="42">
        <v>0.0</v>
      </c>
      <c r="AC93" s="42">
        <v>0.0</v>
      </c>
      <c r="AD93" s="42">
        <v>0.0</v>
      </c>
      <c r="AE93" s="42">
        <v>1.0</v>
      </c>
      <c r="AF93" s="42">
        <v>1.0</v>
      </c>
      <c r="AG93" s="25"/>
      <c r="AH93" s="25"/>
      <c r="AI93" s="25"/>
      <c r="AJ93" s="25"/>
      <c r="AK93" s="25"/>
      <c r="AL93" s="25"/>
    </row>
    <row r="94">
      <c r="A94" s="27" t="s">
        <v>223</v>
      </c>
      <c r="B94" s="25" t="s">
        <v>204</v>
      </c>
      <c r="C94" s="25" t="s">
        <v>205</v>
      </c>
      <c r="D94" s="28">
        <v>98.5635300495663</v>
      </c>
      <c r="E94" s="29">
        <v>0.16194188861985473</v>
      </c>
      <c r="F94" s="31">
        <v>2.0</v>
      </c>
      <c r="G94" s="33"/>
      <c r="H94" s="34">
        <v>1.0372569411172488</v>
      </c>
      <c r="I94" s="35" t="s">
        <v>40</v>
      </c>
      <c r="J94" s="36">
        <v>3000.0</v>
      </c>
      <c r="K94" s="28">
        <v>0.3457523137057496</v>
      </c>
      <c r="L94" s="28">
        <v>0.035513600928079814</v>
      </c>
      <c r="M94" s="34">
        <v>1.03190707964754</v>
      </c>
      <c r="N94" s="35" t="s">
        <v>28</v>
      </c>
      <c r="O94" s="36">
        <v>3000.0</v>
      </c>
      <c r="P94" s="28">
        <v>0.34396902654918005</v>
      </c>
      <c r="Q94" s="37">
        <v>0.03519694291117852</v>
      </c>
      <c r="R94" s="38">
        <v>0.6426708806186108</v>
      </c>
      <c r="S94" s="39">
        <v>0.6695284732583876</v>
      </c>
      <c r="T94" s="40">
        <v>0.04107381160038784</v>
      </c>
      <c r="U94" s="40">
        <v>0.009966439579505873</v>
      </c>
      <c r="V94" s="40">
        <v>0.023859052326695874</v>
      </c>
      <c r="W94" s="40">
        <v>0.020838919120785004</v>
      </c>
      <c r="X94" s="39">
        <v>0.5358149819900804</v>
      </c>
      <c r="Y94" s="41">
        <v>0.5014419591271684</v>
      </c>
      <c r="Z94" s="41">
        <v>0.4725590466162515</v>
      </c>
      <c r="AA94" s="41">
        <v>0.5593480330312887</v>
      </c>
      <c r="AB94" s="42">
        <v>0.0</v>
      </c>
      <c r="AC94" s="42">
        <v>1.0</v>
      </c>
      <c r="AD94" s="42">
        <v>1.0</v>
      </c>
      <c r="AE94" s="42">
        <v>0.0</v>
      </c>
      <c r="AF94" s="42">
        <v>0.0</v>
      </c>
      <c r="AG94" s="25"/>
      <c r="AH94" s="25"/>
      <c r="AI94" s="25"/>
      <c r="AJ94" s="25"/>
      <c r="AK94" s="25"/>
      <c r="AL94" s="25"/>
    </row>
    <row r="95">
      <c r="A95" s="27" t="s">
        <v>225</v>
      </c>
      <c r="B95" s="25" t="s">
        <v>204</v>
      </c>
      <c r="C95" s="25" t="s">
        <v>205</v>
      </c>
      <c r="D95" s="28">
        <v>98.5635300495663</v>
      </c>
      <c r="E95" s="29">
        <v>0.16943396226415092</v>
      </c>
      <c r="F95" s="31">
        <v>0.0</v>
      </c>
      <c r="G95" s="33"/>
      <c r="H95" s="34" t="s">
        <v>64</v>
      </c>
      <c r="I95" s="35" t="s">
        <v>29</v>
      </c>
      <c r="J95" s="36">
        <v>3000.0</v>
      </c>
      <c r="K95" s="28" t="s">
        <v>64</v>
      </c>
      <c r="L95" s="28" t="s">
        <v>64</v>
      </c>
      <c r="M95" s="34" t="s">
        <v>64</v>
      </c>
      <c r="N95" s="35" t="s">
        <v>30</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0.0</v>
      </c>
      <c r="AC95" s="42">
        <v>0.0</v>
      </c>
      <c r="AD95" s="42">
        <v>1.0</v>
      </c>
      <c r="AE95" s="42">
        <v>0.0</v>
      </c>
      <c r="AF95" s="42">
        <v>0.0</v>
      </c>
      <c r="AG95" s="25"/>
      <c r="AH95" s="25"/>
      <c r="AI95" s="25"/>
      <c r="AJ95" s="25"/>
      <c r="AK95" s="25"/>
      <c r="AL95" s="25"/>
    </row>
    <row r="96">
      <c r="A96" s="27" t="s">
        <v>227</v>
      </c>
      <c r="B96" s="25" t="s">
        <v>204</v>
      </c>
      <c r="C96" s="25" t="s">
        <v>205</v>
      </c>
      <c r="D96" s="28">
        <v>98.5635300495663</v>
      </c>
      <c r="E96" s="29">
        <v>0.18</v>
      </c>
      <c r="F96" s="31">
        <v>0.0</v>
      </c>
      <c r="G96" s="33"/>
      <c r="H96" s="34" t="s">
        <v>64</v>
      </c>
      <c r="I96" s="35" t="s">
        <v>27</v>
      </c>
      <c r="J96" s="36">
        <v>3000.0</v>
      </c>
      <c r="K96" s="28" t="s">
        <v>64</v>
      </c>
      <c r="L96" s="28" t="s">
        <v>64</v>
      </c>
      <c r="M96" s="34" t="s">
        <v>64</v>
      </c>
      <c r="N96" s="35" t="s">
        <v>27</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1.0</v>
      </c>
      <c r="AC96" s="42">
        <v>0.0</v>
      </c>
      <c r="AD96" s="42">
        <v>0.0</v>
      </c>
      <c r="AE96" s="42">
        <v>0.0</v>
      </c>
      <c r="AF96" s="42">
        <v>0.0</v>
      </c>
      <c r="AG96" s="25"/>
      <c r="AH96" s="25"/>
      <c r="AI96" s="25"/>
      <c r="AJ96" s="25"/>
      <c r="AK96" s="25"/>
      <c r="AL96" s="25"/>
    </row>
    <row r="97">
      <c r="A97" s="27" t="s">
        <v>229</v>
      </c>
      <c r="B97" s="25" t="s">
        <v>204</v>
      </c>
      <c r="C97" s="25" t="s">
        <v>205</v>
      </c>
      <c r="D97" s="28">
        <v>98.5635300495663</v>
      </c>
      <c r="E97" s="29">
        <v>0.1301772827110135</v>
      </c>
      <c r="F97" s="31">
        <v>0.0</v>
      </c>
      <c r="G97" s="33"/>
      <c r="H97" s="34" t="s">
        <v>64</v>
      </c>
      <c r="I97" s="35" t="s">
        <v>40</v>
      </c>
      <c r="J97" s="36">
        <v>3800.0</v>
      </c>
      <c r="K97" s="28" t="s">
        <v>64</v>
      </c>
      <c r="L97" s="28" t="s">
        <v>64</v>
      </c>
      <c r="M97" s="34" t="s">
        <v>64</v>
      </c>
      <c r="N97" s="35" t="s">
        <v>29</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1.0</v>
      </c>
      <c r="AD97" s="42">
        <v>1.0</v>
      </c>
      <c r="AE97" s="42">
        <v>0.0</v>
      </c>
      <c r="AF97" s="42">
        <v>0.0</v>
      </c>
      <c r="AG97" s="25"/>
      <c r="AH97" s="25"/>
      <c r="AI97" s="25"/>
      <c r="AJ97" s="25"/>
      <c r="AK97" s="25"/>
      <c r="AL97" s="25"/>
    </row>
    <row r="98">
      <c r="A98" s="27" t="s">
        <v>230</v>
      </c>
      <c r="B98" s="25" t="s">
        <v>204</v>
      </c>
      <c r="C98" s="25" t="s">
        <v>205</v>
      </c>
      <c r="D98" s="28">
        <v>98.5635300495663</v>
      </c>
      <c r="E98" s="29">
        <v>0.17977777777777776</v>
      </c>
      <c r="F98" s="31">
        <v>0.0</v>
      </c>
      <c r="G98" s="33"/>
      <c r="H98" s="34" t="s">
        <v>64</v>
      </c>
      <c r="I98" s="35" t="s">
        <v>45</v>
      </c>
      <c r="J98" s="36">
        <v>3000.0</v>
      </c>
      <c r="K98" s="28" t="s">
        <v>64</v>
      </c>
      <c r="L98" s="28" t="s">
        <v>64</v>
      </c>
      <c r="M98" s="34" t="s">
        <v>64</v>
      </c>
      <c r="N98" s="35" t="s">
        <v>31</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1.0</v>
      </c>
      <c r="AF98" s="42">
        <v>1.0</v>
      </c>
      <c r="AG98" s="25"/>
      <c r="AH98" s="25"/>
      <c r="AI98" s="25"/>
      <c r="AJ98" s="25"/>
      <c r="AK98" s="25"/>
      <c r="AL98" s="25"/>
    </row>
    <row r="99">
      <c r="A99" s="27" t="s">
        <v>232</v>
      </c>
      <c r="B99" s="25" t="s">
        <v>204</v>
      </c>
      <c r="C99" s="25" t="s">
        <v>205</v>
      </c>
      <c r="D99" s="28">
        <v>98.5635300495663</v>
      </c>
      <c r="E99" s="29">
        <v>0.16938967136150238</v>
      </c>
      <c r="F99" s="31">
        <v>0.0</v>
      </c>
      <c r="G99" s="33"/>
      <c r="H99" s="34" t="s">
        <v>64</v>
      </c>
      <c r="I99" s="35" t="s">
        <v>58</v>
      </c>
      <c r="J99" s="36">
        <v>3000.0</v>
      </c>
      <c r="K99" s="28" t="s">
        <v>64</v>
      </c>
      <c r="L99" s="28" t="s">
        <v>64</v>
      </c>
      <c r="M99" s="34" t="s">
        <v>64</v>
      </c>
      <c r="N99" s="35" t="s">
        <v>27</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1.0</v>
      </c>
      <c r="AC99" s="42">
        <v>1.0</v>
      </c>
      <c r="AD99" s="42">
        <v>0.0</v>
      </c>
      <c r="AE99" s="42">
        <v>0.0</v>
      </c>
      <c r="AF99" s="42">
        <v>0.0</v>
      </c>
      <c r="AG99" s="25"/>
      <c r="AH99" s="25"/>
      <c r="AI99" s="25"/>
      <c r="AJ99" s="25"/>
      <c r="AK99" s="25"/>
      <c r="AL99" s="25"/>
    </row>
    <row r="100">
      <c r="A100" s="27" t="s">
        <v>234</v>
      </c>
      <c r="B100" s="25" t="s">
        <v>235</v>
      </c>
      <c r="C100" s="25" t="s">
        <v>136</v>
      </c>
      <c r="D100" s="28">
        <v>97.53588393225941</v>
      </c>
      <c r="E100" s="29">
        <v>0.2713152959562415</v>
      </c>
      <c r="F100" s="31">
        <v>33.0</v>
      </c>
      <c r="G100" s="33"/>
      <c r="H100" s="34">
        <v>39.79546996314491</v>
      </c>
      <c r="I100" s="35" t="s">
        <v>45</v>
      </c>
      <c r="J100" s="36">
        <v>9100.0</v>
      </c>
      <c r="K100" s="28">
        <v>4.373128567378561</v>
      </c>
      <c r="L100" s="28">
        <v>6.485623775736219</v>
      </c>
      <c r="M100" s="34">
        <v>39.06784428497099</v>
      </c>
      <c r="N100" s="35" t="s">
        <v>30</v>
      </c>
      <c r="O100" s="36">
        <v>9000.0</v>
      </c>
      <c r="P100" s="28">
        <v>4.340871587218999</v>
      </c>
      <c r="Q100" s="37">
        <v>6.3514027255722985</v>
      </c>
      <c r="R100" s="38">
        <v>19.399300076092587</v>
      </c>
      <c r="S100" s="39">
        <v>19.57464914526946</v>
      </c>
      <c r="T100" s="40">
        <v>0.11975061307217386</v>
      </c>
      <c r="U100" s="40">
        <v>0.007531485098878859</v>
      </c>
      <c r="V100" s="40">
        <v>0.07058077464092188</v>
      </c>
      <c r="W100" s="40">
        <v>0.03260057121371849</v>
      </c>
      <c r="X100" s="39">
        <v>21.467410573542853</v>
      </c>
      <c r="Y100" s="41">
        <v>18.328059389602053</v>
      </c>
      <c r="Z100" s="41">
        <v>20.121864590694344</v>
      </c>
      <c r="AA100" s="41">
        <v>18.945979694276645</v>
      </c>
      <c r="AB100" s="42">
        <v>0.0</v>
      </c>
      <c r="AC100" s="42">
        <v>0.0</v>
      </c>
      <c r="AD100" s="42">
        <v>0.0</v>
      </c>
      <c r="AE100" s="42">
        <v>1.0</v>
      </c>
      <c r="AF100" s="42">
        <v>1.0</v>
      </c>
      <c r="AG100" s="25"/>
      <c r="AH100" s="25"/>
      <c r="AI100" s="25"/>
      <c r="AJ100" s="25"/>
      <c r="AK100" s="25"/>
      <c r="AL100" s="25"/>
    </row>
    <row r="101">
      <c r="A101" s="27" t="s">
        <v>237</v>
      </c>
      <c r="B101" s="25" t="s">
        <v>235</v>
      </c>
      <c r="C101" s="25" t="s">
        <v>136</v>
      </c>
      <c r="D101" s="28">
        <v>97.53588393225941</v>
      </c>
      <c r="E101" s="29">
        <v>0.20354791868344624</v>
      </c>
      <c r="F101" s="31">
        <v>33.0</v>
      </c>
      <c r="G101" s="33"/>
      <c r="H101" s="34">
        <v>27.19308846875346</v>
      </c>
      <c r="I101" s="35" t="s">
        <v>29</v>
      </c>
      <c r="J101" s="36">
        <v>6200.0</v>
      </c>
      <c r="K101" s="28">
        <v>4.3859820110892676</v>
      </c>
      <c r="L101" s="28">
        <v>4.92224668902727</v>
      </c>
      <c r="M101" s="34">
        <v>26.406902466618668</v>
      </c>
      <c r="N101" s="35" t="s">
        <v>29</v>
      </c>
      <c r="O101" s="36">
        <v>6300.0</v>
      </c>
      <c r="P101" s="28">
        <v>4.191571820098201</v>
      </c>
      <c r="Q101" s="37">
        <v>4.604116748498056</v>
      </c>
      <c r="R101" s="38">
        <v>13.692745935248123</v>
      </c>
      <c r="S101" s="39">
        <v>13.816513815780068</v>
      </c>
      <c r="T101" s="40">
        <v>0.04727282578679544</v>
      </c>
      <c r="U101" s="40">
        <v>0.024193159235640496</v>
      </c>
      <c r="V101" s="40">
        <v>0.07217457127619946</v>
      </c>
      <c r="W101" s="40">
        <v>0.019435508674656796</v>
      </c>
      <c r="X101" s="39">
        <v>16.205975943421727</v>
      </c>
      <c r="Y101" s="41">
        <v>10.987112525331732</v>
      </c>
      <c r="Z101" s="41">
        <v>14.743195706434342</v>
      </c>
      <c r="AA101" s="41">
        <v>11.663706760184327</v>
      </c>
      <c r="AB101" s="42">
        <v>0.0</v>
      </c>
      <c r="AC101" s="42">
        <v>0.0</v>
      </c>
      <c r="AD101" s="42">
        <v>1.0</v>
      </c>
      <c r="AE101" s="42">
        <v>0.0</v>
      </c>
      <c r="AF101" s="42">
        <v>0.0</v>
      </c>
      <c r="AG101" s="25"/>
      <c r="AH101" s="25"/>
      <c r="AI101" s="25"/>
      <c r="AJ101" s="25"/>
      <c r="AK101" s="25"/>
      <c r="AL101" s="25"/>
    </row>
    <row r="102">
      <c r="A102" s="27" t="s">
        <v>239</v>
      </c>
      <c r="B102" s="25" t="s">
        <v>235</v>
      </c>
      <c r="C102" s="25" t="s">
        <v>136</v>
      </c>
      <c r="D102" s="28">
        <v>97.53588393225941</v>
      </c>
      <c r="E102" s="29">
        <v>0.15617887456774598</v>
      </c>
      <c r="F102" s="31">
        <v>32.0</v>
      </c>
      <c r="G102" s="33"/>
      <c r="H102" s="34">
        <v>33.110933388938044</v>
      </c>
      <c r="I102" s="35" t="s">
        <v>31</v>
      </c>
      <c r="J102" s="36">
        <v>7200.0</v>
      </c>
      <c r="K102" s="28">
        <v>4.598740748463617</v>
      </c>
      <c r="L102" s="28">
        <v>5.9612211723436035</v>
      </c>
      <c r="M102" s="34">
        <v>34.152443845201766</v>
      </c>
      <c r="N102" s="35" t="s">
        <v>31</v>
      </c>
      <c r="O102" s="36">
        <v>7600.0</v>
      </c>
      <c r="P102" s="28">
        <v>4.493742611210759</v>
      </c>
      <c r="Q102" s="37">
        <v>5.958690802218576</v>
      </c>
      <c r="R102" s="38">
        <v>9.76264075374412</v>
      </c>
      <c r="S102" s="39">
        <v>9.850884657501606</v>
      </c>
      <c r="T102" s="40">
        <v>0.0688712758858751</v>
      </c>
      <c r="U102" s="40">
        <v>0.0</v>
      </c>
      <c r="V102" s="40">
        <v>0.03618167028934002</v>
      </c>
      <c r="W102" s="40">
        <v>0.016975314478912883</v>
      </c>
      <c r="X102" s="39">
        <v>10.757334389729722</v>
      </c>
      <c r="Y102" s="41">
        <v>22.35359899920832</v>
      </c>
      <c r="Z102" s="41">
        <v>10.20543362215344</v>
      </c>
      <c r="AA102" s="41">
        <v>23.947010223048327</v>
      </c>
      <c r="AB102" s="42">
        <v>0.0</v>
      </c>
      <c r="AC102" s="42">
        <v>0.0</v>
      </c>
      <c r="AD102" s="42">
        <v>0.0</v>
      </c>
      <c r="AE102" s="42">
        <v>0.0</v>
      </c>
      <c r="AF102" s="42">
        <v>1.0</v>
      </c>
      <c r="AG102" s="25"/>
      <c r="AH102" s="25"/>
      <c r="AI102" s="25"/>
      <c r="AJ102" s="25"/>
      <c r="AK102" s="25"/>
      <c r="AL102" s="25"/>
    </row>
    <row r="103">
      <c r="A103" s="27" t="s">
        <v>241</v>
      </c>
      <c r="B103" s="25" t="s">
        <v>235</v>
      </c>
      <c r="C103" s="25" t="s">
        <v>136</v>
      </c>
      <c r="D103" s="28">
        <v>97.53588393225941</v>
      </c>
      <c r="E103" s="29">
        <v>0.16389473684210526</v>
      </c>
      <c r="F103" s="31">
        <v>32.0</v>
      </c>
      <c r="G103" s="33"/>
      <c r="H103" s="34">
        <v>24.685126620066704</v>
      </c>
      <c r="I103" s="35" t="s">
        <v>58</v>
      </c>
      <c r="J103" s="36">
        <v>6000.0</v>
      </c>
      <c r="K103" s="28">
        <v>4.114187770011117</v>
      </c>
      <c r="L103" s="28">
        <v>4.301476336356455</v>
      </c>
      <c r="M103" s="34">
        <v>24.476535044605612</v>
      </c>
      <c r="N103" s="35" t="s">
        <v>27</v>
      </c>
      <c r="O103" s="36">
        <v>5800.0</v>
      </c>
      <c r="P103" s="28">
        <v>4.220092249069933</v>
      </c>
      <c r="Q103" s="37">
        <v>4.384877431238181</v>
      </c>
      <c r="R103" s="38">
        <v>10.316345714557638</v>
      </c>
      <c r="S103" s="39">
        <v>10.409594523084698</v>
      </c>
      <c r="T103" s="40">
        <v>0.029498680064696442</v>
      </c>
      <c r="U103" s="40">
        <v>0.025884603368028333</v>
      </c>
      <c r="V103" s="40">
        <v>0.01709360599775456</v>
      </c>
      <c r="W103" s="40">
        <v>0.022661237665594615</v>
      </c>
      <c r="X103" s="39">
        <v>10.101886374128387</v>
      </c>
      <c r="Y103" s="41">
        <v>14.583240245938317</v>
      </c>
      <c r="Z103" s="41">
        <v>8.523565868645267</v>
      </c>
      <c r="AA103" s="41">
        <v>15.952969175960344</v>
      </c>
      <c r="AB103" s="42">
        <v>1.0</v>
      </c>
      <c r="AC103" s="42">
        <v>1.0</v>
      </c>
      <c r="AD103" s="42">
        <v>0.0</v>
      </c>
      <c r="AE103" s="42">
        <v>0.0</v>
      </c>
      <c r="AF103" s="42">
        <v>0.0</v>
      </c>
      <c r="AG103" s="25"/>
      <c r="AH103" s="25"/>
      <c r="AI103" s="25"/>
      <c r="AJ103" s="25"/>
      <c r="AK103" s="25"/>
      <c r="AL103" s="25"/>
    </row>
    <row r="104">
      <c r="A104" s="27" t="s">
        <v>243</v>
      </c>
      <c r="B104" s="25" t="s">
        <v>235</v>
      </c>
      <c r="C104" s="25" t="s">
        <v>136</v>
      </c>
      <c r="D104" s="28">
        <v>97.53588393225941</v>
      </c>
      <c r="E104" s="29">
        <v>0.20256630824372757</v>
      </c>
      <c r="F104" s="31">
        <v>31.0</v>
      </c>
      <c r="G104" s="33"/>
      <c r="H104" s="34">
        <v>20.97988370332135</v>
      </c>
      <c r="I104" s="35" t="s">
        <v>58</v>
      </c>
      <c r="J104" s="36">
        <v>4900.0</v>
      </c>
      <c r="K104" s="28">
        <v>4.281608919045174</v>
      </c>
      <c r="L104" s="28">
        <v>3.974056213874963</v>
      </c>
      <c r="M104" s="34">
        <v>20.453610139322286</v>
      </c>
      <c r="N104" s="35" t="s">
        <v>28</v>
      </c>
      <c r="O104" s="36">
        <v>4600.0</v>
      </c>
      <c r="P104" s="28">
        <v>4.446436986809192</v>
      </c>
      <c r="Q104" s="37">
        <v>4.05100108816515</v>
      </c>
      <c r="R104" s="38">
        <v>12.789547345768964</v>
      </c>
      <c r="S104" s="39">
        <v>12.905151270316631</v>
      </c>
      <c r="T104" s="40">
        <v>0.05016406041880472</v>
      </c>
      <c r="U104" s="40">
        <v>0.02063199259160517</v>
      </c>
      <c r="V104" s="40">
        <v>0.028925244515681757</v>
      </c>
      <c r="W104" s="40">
        <v>0.023767246367780465</v>
      </c>
      <c r="X104" s="39">
        <v>11.942117258267006</v>
      </c>
      <c r="Y104" s="41">
        <v>9.037766445054343</v>
      </c>
      <c r="Z104" s="41">
        <v>10.5437204920949</v>
      </c>
      <c r="AA104" s="41">
        <v>9.909889647227386</v>
      </c>
      <c r="AB104" s="42">
        <v>1.0</v>
      </c>
      <c r="AC104" s="42">
        <v>1.0</v>
      </c>
      <c r="AD104" s="42">
        <v>0.0</v>
      </c>
      <c r="AE104" s="42">
        <v>0.0</v>
      </c>
      <c r="AF104" s="42">
        <v>0.0</v>
      </c>
      <c r="AG104" s="25"/>
      <c r="AH104" s="25"/>
      <c r="AI104" s="25"/>
      <c r="AJ104" s="25"/>
      <c r="AK104" s="25"/>
      <c r="AL104" s="25"/>
    </row>
    <row r="105">
      <c r="A105" s="27" t="s">
        <v>245</v>
      </c>
      <c r="B105" s="25" t="s">
        <v>235</v>
      </c>
      <c r="C105" s="25" t="s">
        <v>136</v>
      </c>
      <c r="D105" s="28">
        <v>97.53588393225941</v>
      </c>
      <c r="E105" s="29">
        <v>0.2601631259484067</v>
      </c>
      <c r="F105" s="31">
        <v>23.0</v>
      </c>
      <c r="G105" s="33"/>
      <c r="H105" s="34">
        <v>22.27224066263122</v>
      </c>
      <c r="I105" s="35" t="s">
        <v>58</v>
      </c>
      <c r="J105" s="36">
        <v>5100.0</v>
      </c>
      <c r="K105" s="28">
        <v>4.367106012280631</v>
      </c>
      <c r="L105" s="28">
        <v>4.234726765603096</v>
      </c>
      <c r="M105" s="34">
        <v>21.585435255880725</v>
      </c>
      <c r="N105" s="35" t="s">
        <v>28</v>
      </c>
      <c r="O105" s="36">
        <v>4500.0</v>
      </c>
      <c r="P105" s="28">
        <v>4.796763390195717</v>
      </c>
      <c r="Q105" s="37">
        <v>4.545920068483068</v>
      </c>
      <c r="R105" s="38">
        <v>12.835489246995664</v>
      </c>
      <c r="S105" s="39">
        <v>12.951508437536676</v>
      </c>
      <c r="T105" s="40">
        <v>0.059437123980047635</v>
      </c>
      <c r="U105" s="40">
        <v>0.033340178863360055</v>
      </c>
      <c r="V105" s="40">
        <v>0.08702532310340307</v>
      </c>
      <c r="W105" s="40">
        <v>0.030570707136691164</v>
      </c>
      <c r="X105" s="39">
        <v>14.362182075604075</v>
      </c>
      <c r="Y105" s="41">
        <v>7.910058587027144</v>
      </c>
      <c r="Z105" s="41">
        <v>12.86871426878216</v>
      </c>
      <c r="AA105" s="41">
        <v>8.716720987098565</v>
      </c>
      <c r="AB105" s="42">
        <v>1.0</v>
      </c>
      <c r="AC105" s="42">
        <v>1.0</v>
      </c>
      <c r="AD105" s="42">
        <v>0.0</v>
      </c>
      <c r="AE105" s="42">
        <v>0.0</v>
      </c>
      <c r="AF105" s="42">
        <v>0.0</v>
      </c>
      <c r="AG105" s="25"/>
      <c r="AH105" s="25"/>
      <c r="AI105" s="25"/>
      <c r="AJ105" s="25"/>
      <c r="AK105" s="25"/>
      <c r="AL105" s="25"/>
    </row>
    <row r="106">
      <c r="A106" s="27" t="s">
        <v>247</v>
      </c>
      <c r="B106" s="25" t="s">
        <v>235</v>
      </c>
      <c r="C106" s="25" t="s">
        <v>136</v>
      </c>
      <c r="D106" s="28">
        <v>97.53588393225941</v>
      </c>
      <c r="E106" s="29">
        <v>0.13683371298405467</v>
      </c>
      <c r="F106" s="31">
        <v>16.0</v>
      </c>
      <c r="G106" s="33"/>
      <c r="H106" s="34">
        <v>9.568624030911794</v>
      </c>
      <c r="I106" s="35" t="s">
        <v>44</v>
      </c>
      <c r="J106" s="36">
        <v>3400.0</v>
      </c>
      <c r="K106" s="28">
        <v>2.8143011855622926</v>
      </c>
      <c r="L106" s="28">
        <v>1.4702873997851122</v>
      </c>
      <c r="M106" s="34">
        <v>9.810194807608978</v>
      </c>
      <c r="N106" s="35" t="s">
        <v>29</v>
      </c>
      <c r="O106" s="36">
        <v>3500.0</v>
      </c>
      <c r="P106" s="28">
        <v>2.802912802173994</v>
      </c>
      <c r="Q106" s="37">
        <v>1.4913102341001456</v>
      </c>
      <c r="R106" s="38">
        <v>4.202878045024349</v>
      </c>
      <c r="S106" s="39">
        <v>4.240867598779805</v>
      </c>
      <c r="T106" s="40">
        <v>0.03203005689398378</v>
      </c>
      <c r="U106" s="40">
        <v>0.016586993748670172</v>
      </c>
      <c r="V106" s="40">
        <v>0.012392581536362772</v>
      </c>
      <c r="W106" s="40">
        <v>0.012392581536362772</v>
      </c>
      <c r="X106" s="39">
        <v>4.171638453326775</v>
      </c>
      <c r="Y106" s="41">
        <v>5.396985577585019</v>
      </c>
      <c r="Z106" s="41">
        <v>3.70054703809225</v>
      </c>
      <c r="AA106" s="41">
        <v>6.109647769516728</v>
      </c>
      <c r="AB106" s="42">
        <v>0.0</v>
      </c>
      <c r="AC106" s="42">
        <v>0.0</v>
      </c>
      <c r="AD106" s="42">
        <v>1.0</v>
      </c>
      <c r="AE106" s="42">
        <v>1.0</v>
      </c>
      <c r="AF106" s="42">
        <v>0.0</v>
      </c>
      <c r="AG106" s="25"/>
      <c r="AH106" s="25"/>
      <c r="AI106" s="25"/>
      <c r="AJ106" s="25"/>
      <c r="AK106" s="25"/>
      <c r="AL106" s="25"/>
    </row>
    <row r="107">
      <c r="A107" s="27" t="s">
        <v>249</v>
      </c>
      <c r="B107" s="25" t="s">
        <v>235</v>
      </c>
      <c r="C107" s="25" t="s">
        <v>136</v>
      </c>
      <c r="D107" s="28">
        <v>97.53588393225941</v>
      </c>
      <c r="E107" s="29">
        <v>0.16768606985146528</v>
      </c>
      <c r="F107" s="31">
        <v>11.0</v>
      </c>
      <c r="G107" s="33"/>
      <c r="H107" s="34">
        <v>10.525868964480106</v>
      </c>
      <c r="I107" s="35" t="s">
        <v>31</v>
      </c>
      <c r="J107" s="36">
        <v>3000.0</v>
      </c>
      <c r="K107" s="28">
        <v>3.508622988160035</v>
      </c>
      <c r="L107" s="28">
        <v>1.9655381112958492</v>
      </c>
      <c r="M107" s="34">
        <v>10.880004183006251</v>
      </c>
      <c r="N107" s="35" t="s">
        <v>31</v>
      </c>
      <c r="O107" s="36">
        <v>3000.0</v>
      </c>
      <c r="P107" s="28">
        <v>3.626668061002084</v>
      </c>
      <c r="Q107" s="37">
        <v>2.081483391100035</v>
      </c>
      <c r="R107" s="38">
        <v>3.6406797033112164</v>
      </c>
      <c r="S107" s="39">
        <v>3.6735875811543712</v>
      </c>
      <c r="T107" s="40">
        <v>0.07664508201294798</v>
      </c>
      <c r="U107" s="40">
        <v>0.0033323948701281724</v>
      </c>
      <c r="V107" s="40">
        <v>0.027051205416334576</v>
      </c>
      <c r="W107" s="40">
        <v>0.02068045051756013</v>
      </c>
      <c r="X107" s="39">
        <v>4.060560658199557</v>
      </c>
      <c r="Y107" s="41">
        <v>6.465308306280549</v>
      </c>
      <c r="Z107" s="41">
        <v>3.7921934175038756</v>
      </c>
      <c r="AA107" s="41">
        <v>7.087810765502375</v>
      </c>
      <c r="AB107" s="42">
        <v>0.0</v>
      </c>
      <c r="AC107" s="42">
        <v>0.0</v>
      </c>
      <c r="AD107" s="42">
        <v>0.0</v>
      </c>
      <c r="AE107" s="42">
        <v>0.0</v>
      </c>
      <c r="AF107" s="42">
        <v>1.0</v>
      </c>
      <c r="AG107" s="25"/>
      <c r="AH107" s="25"/>
      <c r="AI107" s="25"/>
      <c r="AJ107" s="25"/>
      <c r="AK107" s="25"/>
      <c r="AL107" s="25"/>
    </row>
    <row r="108">
      <c r="A108" s="27" t="s">
        <v>251</v>
      </c>
      <c r="B108" s="25" t="s">
        <v>235</v>
      </c>
      <c r="C108" s="25" t="s">
        <v>136</v>
      </c>
      <c r="D108" s="28">
        <v>97.53588393225941</v>
      </c>
      <c r="E108" s="29">
        <v>0.17929310344827587</v>
      </c>
      <c r="F108" s="31">
        <v>9.0</v>
      </c>
      <c r="G108" s="33"/>
      <c r="H108" s="34">
        <v>7.144384592022131</v>
      </c>
      <c r="I108" s="35" t="s">
        <v>28</v>
      </c>
      <c r="J108" s="36">
        <v>3000.0</v>
      </c>
      <c r="K108" s="28">
        <v>2.3814615306740436</v>
      </c>
      <c r="L108" s="28">
        <v>1.004590831859184</v>
      </c>
      <c r="M108" s="34">
        <v>7.164830629220063</v>
      </c>
      <c r="N108" s="35" t="s">
        <v>28</v>
      </c>
      <c r="O108" s="36">
        <v>3300.0</v>
      </c>
      <c r="P108" s="28">
        <v>2.1711607967333526</v>
      </c>
      <c r="Q108" s="37">
        <v>0.91779603931165</v>
      </c>
      <c r="R108" s="38">
        <v>3.2183678342946496</v>
      </c>
      <c r="S108" s="39">
        <v>3.2474584613687596</v>
      </c>
      <c r="T108" s="40">
        <v>0.05506670814166415</v>
      </c>
      <c r="U108" s="40">
        <v>0.01852063745052374</v>
      </c>
      <c r="V108" s="40">
        <v>0.041696194474173755</v>
      </c>
      <c r="W108" s="40">
        <v>0.027533354070832076</v>
      </c>
      <c r="X108" s="39">
        <v>3.7103594785133804</v>
      </c>
      <c r="Y108" s="41">
        <v>3.4340251135087514</v>
      </c>
      <c r="Z108" s="41">
        <v>3.2892422811717354</v>
      </c>
      <c r="AA108" s="41">
        <v>3.8755883480483275</v>
      </c>
      <c r="AB108" s="42">
        <v>0.0</v>
      </c>
      <c r="AC108" s="42">
        <v>1.0</v>
      </c>
      <c r="AD108" s="42">
        <v>0.0</v>
      </c>
      <c r="AE108" s="42">
        <v>0.0</v>
      </c>
      <c r="AF108" s="42">
        <v>0.0</v>
      </c>
      <c r="AG108" s="25"/>
      <c r="AH108" s="25"/>
      <c r="AI108" s="25"/>
      <c r="AJ108" s="25"/>
      <c r="AK108" s="25"/>
      <c r="AL108" s="25"/>
    </row>
    <row r="109">
      <c r="A109" s="27" t="s">
        <v>252</v>
      </c>
      <c r="B109" s="25" t="s">
        <v>235</v>
      </c>
      <c r="C109" s="25" t="s">
        <v>136</v>
      </c>
      <c r="D109" s="28">
        <v>97.53588393225941</v>
      </c>
      <c r="E109" s="29">
        <v>0.1544962852897474</v>
      </c>
      <c r="F109" s="31">
        <v>7.0</v>
      </c>
      <c r="G109" s="33"/>
      <c r="H109" s="34">
        <v>5.7855021292917055</v>
      </c>
      <c r="I109" s="35" t="s">
        <v>44</v>
      </c>
      <c r="J109" s="36">
        <v>3000.0</v>
      </c>
      <c r="K109" s="28">
        <v>1.9285007097639018</v>
      </c>
      <c r="L109" s="28">
        <v>0.6970953568154009</v>
      </c>
      <c r="M109" s="34">
        <v>5.774718879460673</v>
      </c>
      <c r="N109" s="35" t="s">
        <v>29</v>
      </c>
      <c r="O109" s="36">
        <v>3000.0</v>
      </c>
      <c r="P109" s="28">
        <v>1.9249062931535577</v>
      </c>
      <c r="Q109" s="37">
        <v>0.6948464834798455</v>
      </c>
      <c r="R109" s="38">
        <v>2.1093733633121765</v>
      </c>
      <c r="S109" s="39">
        <v>2.1284398582038717</v>
      </c>
      <c r="T109" s="40">
        <v>0.0483306526961118</v>
      </c>
      <c r="U109" s="40">
        <v>0.02334205871695981</v>
      </c>
      <c r="V109" s="40">
        <v>0.017821322837844832</v>
      </c>
      <c r="W109" s="40">
        <v>0.01927414806919088</v>
      </c>
      <c r="X109" s="39">
        <v>2.653381056517025</v>
      </c>
      <c r="Y109" s="41">
        <v>3.13212107277468</v>
      </c>
      <c r="Z109" s="41">
        <v>2.3502949545265026</v>
      </c>
      <c r="AA109" s="41">
        <v>3.4244239249341706</v>
      </c>
      <c r="AB109" s="42">
        <v>0.0</v>
      </c>
      <c r="AC109" s="42">
        <v>0.0</v>
      </c>
      <c r="AD109" s="42">
        <v>1.0</v>
      </c>
      <c r="AE109" s="42">
        <v>1.0</v>
      </c>
      <c r="AF109" s="42">
        <v>0.0</v>
      </c>
      <c r="AG109" s="25"/>
      <c r="AH109" s="25"/>
      <c r="AI109" s="25"/>
      <c r="AJ109" s="25"/>
      <c r="AK109" s="25"/>
      <c r="AL109" s="25"/>
    </row>
    <row r="110">
      <c r="A110" s="27" t="s">
        <v>253</v>
      </c>
      <c r="B110" s="25" t="s">
        <v>235</v>
      </c>
      <c r="C110" s="25" t="s">
        <v>136</v>
      </c>
      <c r="D110" s="28">
        <v>97.53588393225941</v>
      </c>
      <c r="E110" s="29">
        <v>0.18</v>
      </c>
      <c r="F110" s="31">
        <v>5.0</v>
      </c>
      <c r="G110" s="33"/>
      <c r="H110" s="34">
        <v>4.654361807046191</v>
      </c>
      <c r="I110" s="35" t="s">
        <v>27</v>
      </c>
      <c r="J110" s="36">
        <v>3000.0</v>
      </c>
      <c r="K110" s="28">
        <v>1.5514539356820638</v>
      </c>
      <c r="L110" s="28">
        <v>0.478240597618365</v>
      </c>
      <c r="M110" s="34">
        <v>4.560184400664659</v>
      </c>
      <c r="N110" s="35" t="s">
        <v>27</v>
      </c>
      <c r="O110" s="36">
        <v>3000.0</v>
      </c>
      <c r="P110" s="28">
        <v>1.5200614668882197</v>
      </c>
      <c r="Q110" s="37">
        <v>0.4616041996962221</v>
      </c>
      <c r="R110" s="38">
        <v>1.796173958529137</v>
      </c>
      <c r="S110" s="39">
        <v>1.8124094634428416</v>
      </c>
      <c r="T110" s="40">
        <v>0.058372180900272</v>
      </c>
      <c r="U110" s="40">
        <v>0.020415397734220766</v>
      </c>
      <c r="V110" s="40">
        <v>0.03865051027352475</v>
      </c>
      <c r="W110" s="40">
        <v>0.04053348385095288</v>
      </c>
      <c r="X110" s="39">
        <v>2.098870848081446</v>
      </c>
      <c r="Y110" s="41">
        <v>2.5554909589647448</v>
      </c>
      <c r="Z110" s="41">
        <v>1.7892508980766275</v>
      </c>
      <c r="AA110" s="41">
        <v>2.770933502588032</v>
      </c>
      <c r="AB110" s="42">
        <v>1.0</v>
      </c>
      <c r="AC110" s="42">
        <v>0.0</v>
      </c>
      <c r="AD110" s="42">
        <v>0.0</v>
      </c>
      <c r="AE110" s="42">
        <v>0.0</v>
      </c>
      <c r="AF110" s="42">
        <v>0.0</v>
      </c>
      <c r="AG110" s="25"/>
      <c r="AH110" s="25"/>
      <c r="AI110" s="25"/>
      <c r="AJ110" s="25"/>
      <c r="AK110" s="25"/>
      <c r="AL110" s="25"/>
    </row>
    <row r="111">
      <c r="A111" s="27" t="s">
        <v>254</v>
      </c>
      <c r="B111" s="25" t="s">
        <v>235</v>
      </c>
      <c r="C111" s="25" t="s">
        <v>136</v>
      </c>
      <c r="D111" s="28">
        <v>97.53588393225941</v>
      </c>
      <c r="E111" s="29">
        <v>0.18122033898305084</v>
      </c>
      <c r="F111" s="31">
        <v>3.0</v>
      </c>
      <c r="G111" s="33"/>
      <c r="H111" s="34">
        <v>2.8106363298677848</v>
      </c>
      <c r="I111" s="35" t="s">
        <v>45</v>
      </c>
      <c r="J111" s="36">
        <v>3000.0</v>
      </c>
      <c r="K111" s="28">
        <v>0.9368787766225949</v>
      </c>
      <c r="L111" s="28">
        <v>0.19963248434940664</v>
      </c>
      <c r="M111" s="34">
        <v>2.8666770375811645</v>
      </c>
      <c r="N111" s="35" t="s">
        <v>30</v>
      </c>
      <c r="O111" s="36">
        <v>3000.0</v>
      </c>
      <c r="P111" s="28">
        <v>0.9555590125270549</v>
      </c>
      <c r="Q111" s="37">
        <v>0.20657702050468693</v>
      </c>
      <c r="R111" s="38">
        <v>1.0862031730356965</v>
      </c>
      <c r="S111" s="39">
        <v>1.0960212960907394</v>
      </c>
      <c r="T111" s="40">
        <v>0.07629462672679134</v>
      </c>
      <c r="U111" s="40">
        <v>0.004266149478871298</v>
      </c>
      <c r="V111" s="40">
        <v>0.03452604694528399</v>
      </c>
      <c r="W111" s="40">
        <v>0.029267769680628667</v>
      </c>
      <c r="X111" s="39">
        <v>1.1424679149888608</v>
      </c>
      <c r="Y111" s="41">
        <v>1.668168414878924</v>
      </c>
      <c r="Z111" s="41">
        <v>1.0402566510221496</v>
      </c>
      <c r="AA111" s="41">
        <v>1.826420386559015</v>
      </c>
      <c r="AB111" s="42">
        <v>0.0</v>
      </c>
      <c r="AC111" s="42">
        <v>0.0</v>
      </c>
      <c r="AD111" s="42">
        <v>0.0</v>
      </c>
      <c r="AE111" s="42">
        <v>1.0</v>
      </c>
      <c r="AF111" s="42">
        <v>1.0</v>
      </c>
      <c r="AG111" s="25"/>
      <c r="AH111" s="25"/>
      <c r="AI111" s="25"/>
      <c r="AJ111" s="25"/>
      <c r="AK111" s="25"/>
      <c r="AL111" s="25"/>
    </row>
    <row r="112">
      <c r="A112" s="27" t="s">
        <v>255</v>
      </c>
      <c r="B112" s="25" t="s">
        <v>235</v>
      </c>
      <c r="C112" s="25" t="s">
        <v>136</v>
      </c>
      <c r="D112" s="28">
        <v>97.53588393225941</v>
      </c>
      <c r="E112" s="29">
        <v>0.18</v>
      </c>
      <c r="F112" s="31">
        <v>0.0</v>
      </c>
      <c r="G112" s="33"/>
      <c r="H112" s="34" t="s">
        <v>64</v>
      </c>
      <c r="I112" s="35" t="s">
        <v>28</v>
      </c>
      <c r="J112" s="36">
        <v>3000.0</v>
      </c>
      <c r="K112" s="28" t="s">
        <v>64</v>
      </c>
      <c r="L112" s="28" t="s">
        <v>64</v>
      </c>
      <c r="M112" s="34" t="s">
        <v>64</v>
      </c>
      <c r="N112" s="35" t="s">
        <v>28</v>
      </c>
      <c r="O112" s="36">
        <v>3000.0</v>
      </c>
      <c r="P112" s="28" t="s">
        <v>64</v>
      </c>
      <c r="Q112" s="37" t="s">
        <v>64</v>
      </c>
      <c r="R112" s="38" t="s">
        <v>64</v>
      </c>
      <c r="S112" s="39" t="s">
        <v>64</v>
      </c>
      <c r="T112" s="40" t="s">
        <v>64</v>
      </c>
      <c r="U112" s="40" t="s">
        <v>64</v>
      </c>
      <c r="V112" s="40" t="s">
        <v>64</v>
      </c>
      <c r="W112" s="40" t="s">
        <v>64</v>
      </c>
      <c r="X112" s="39" t="s">
        <v>64</v>
      </c>
      <c r="Y112" s="41" t="s">
        <v>64</v>
      </c>
      <c r="Z112" s="41" t="s">
        <v>64</v>
      </c>
      <c r="AA112" s="41" t="s">
        <v>64</v>
      </c>
      <c r="AB112" s="42">
        <v>0.0</v>
      </c>
      <c r="AC112" s="42">
        <v>1.0</v>
      </c>
      <c r="AD112" s="42">
        <v>0.0</v>
      </c>
      <c r="AE112" s="42">
        <v>0.0</v>
      </c>
      <c r="AF112" s="42">
        <v>0.0</v>
      </c>
      <c r="AG112" s="25"/>
      <c r="AH112" s="25"/>
      <c r="AI112" s="25"/>
      <c r="AJ112" s="25"/>
      <c r="AK112" s="25"/>
      <c r="AL112" s="25"/>
    </row>
    <row r="113">
      <c r="A113" s="27" t="s">
        <v>256</v>
      </c>
      <c r="B113" s="25" t="s">
        <v>235</v>
      </c>
      <c r="C113" s="25" t="s">
        <v>136</v>
      </c>
      <c r="D113" s="28">
        <v>97.53588393225941</v>
      </c>
      <c r="E113" s="29">
        <v>0.18</v>
      </c>
      <c r="F113" s="31">
        <v>0.0</v>
      </c>
      <c r="G113" s="33"/>
      <c r="H113" s="34" t="s">
        <v>64</v>
      </c>
      <c r="I113" s="35" t="s">
        <v>44</v>
      </c>
      <c r="J113" s="36">
        <v>3000.0</v>
      </c>
      <c r="K113" s="28" t="s">
        <v>64</v>
      </c>
      <c r="L113" s="28" t="s">
        <v>64</v>
      </c>
      <c r="M113" s="34" t="s">
        <v>64</v>
      </c>
      <c r="N113" s="35" t="s">
        <v>30</v>
      </c>
      <c r="O113" s="36">
        <v>3000.0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0.0</v>
      </c>
      <c r="AC113" s="42">
        <v>0.0</v>
      </c>
      <c r="AD113" s="42">
        <v>1.0</v>
      </c>
      <c r="AE113" s="42">
        <v>1.0</v>
      </c>
      <c r="AF113" s="42">
        <v>0.0</v>
      </c>
      <c r="AG113" s="25"/>
      <c r="AH113" s="25"/>
      <c r="AI113" s="25"/>
      <c r="AJ113" s="25"/>
      <c r="AK113" s="25"/>
      <c r="AL113" s="25"/>
    </row>
    <row r="114">
      <c r="A114" s="27" t="s">
        <v>257</v>
      </c>
      <c r="B114" s="25" t="s">
        <v>235</v>
      </c>
      <c r="C114" s="25" t="s">
        <v>136</v>
      </c>
      <c r="D114" s="28">
        <v>97.53588393225941</v>
      </c>
      <c r="E114" s="29">
        <v>0.17962601626016259</v>
      </c>
      <c r="F114" s="31">
        <v>0.0</v>
      </c>
      <c r="G114" s="33"/>
      <c r="H114" s="34" t="s">
        <v>64</v>
      </c>
      <c r="I114" s="35" t="s">
        <v>58</v>
      </c>
      <c r="J114" s="36">
        <v>4000.0</v>
      </c>
      <c r="K114" s="28" t="s">
        <v>64</v>
      </c>
      <c r="L114" s="28" t="s">
        <v>64</v>
      </c>
      <c r="M114" s="34" t="s">
        <v>64</v>
      </c>
      <c r="N114" s="35" t="s">
        <v>27</v>
      </c>
      <c r="O114" s="36">
        <v>4300.0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1.0</v>
      </c>
      <c r="AC114" s="42">
        <v>1.0</v>
      </c>
      <c r="AD114" s="42">
        <v>0.0</v>
      </c>
      <c r="AE114" s="42">
        <v>0.0</v>
      </c>
      <c r="AF114" s="42">
        <v>0.0</v>
      </c>
      <c r="AG114" s="25"/>
      <c r="AH114" s="25"/>
      <c r="AI114" s="25"/>
      <c r="AJ114" s="25"/>
      <c r="AK114" s="25"/>
      <c r="AL114" s="25"/>
    </row>
    <row r="115">
      <c r="A115" s="27" t="s">
        <v>258</v>
      </c>
      <c r="B115" s="25" t="s">
        <v>235</v>
      </c>
      <c r="C115" s="25" t="s">
        <v>136</v>
      </c>
      <c r="D115" s="28">
        <v>97.53588393225941</v>
      </c>
      <c r="E115" s="29">
        <v>0.15787466462246072</v>
      </c>
      <c r="F115" s="31">
        <v>0.0</v>
      </c>
      <c r="G115" s="33"/>
      <c r="H115" s="34" t="s">
        <v>64</v>
      </c>
      <c r="I115" s="35" t="s">
        <v>45</v>
      </c>
      <c r="J115" s="36">
        <v>3200.0</v>
      </c>
      <c r="K115" s="28" t="s">
        <v>64</v>
      </c>
      <c r="L115" s="28" t="s">
        <v>64</v>
      </c>
      <c r="M115" s="34" t="s">
        <v>64</v>
      </c>
      <c r="N115" s="35" t="s">
        <v>30</v>
      </c>
      <c r="O115" s="36">
        <v>3200.0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0.0</v>
      </c>
      <c r="AD115" s="42">
        <v>0.0</v>
      </c>
      <c r="AE115" s="42">
        <v>1.0</v>
      </c>
      <c r="AF115" s="42">
        <v>1.0</v>
      </c>
      <c r="AG115" s="25"/>
      <c r="AH115" s="25"/>
      <c r="AI115" s="25"/>
      <c r="AJ115" s="25"/>
      <c r="AK115" s="25"/>
      <c r="AL115" s="25"/>
    </row>
    <row r="116">
      <c r="A116" s="27" t="s">
        <v>259</v>
      </c>
      <c r="B116" s="25" t="s">
        <v>260</v>
      </c>
      <c r="C116" s="25" t="s">
        <v>261</v>
      </c>
      <c r="D116" s="28">
        <v>98.01991171003719</v>
      </c>
      <c r="E116" s="29">
        <v>0.18284191111891795</v>
      </c>
      <c r="F116" s="31">
        <v>32.0</v>
      </c>
      <c r="G116" s="33"/>
      <c r="H116" s="34">
        <v>22.28651958244076</v>
      </c>
      <c r="I116" s="35" t="s">
        <v>28</v>
      </c>
      <c r="J116" s="36">
        <v>4900.0</v>
      </c>
      <c r="K116" s="28">
        <v>4.548269302538931</v>
      </c>
      <c r="L116" s="28">
        <v>4.412468215465775</v>
      </c>
      <c r="M116" s="34">
        <v>22.02090317828197</v>
      </c>
      <c r="N116" s="35" t="s">
        <v>28</v>
      </c>
      <c r="O116" s="36">
        <v>4600.0</v>
      </c>
      <c r="P116" s="28">
        <v>4.787152864843906</v>
      </c>
      <c r="Q116" s="37">
        <v>4.603634490893729</v>
      </c>
      <c r="R116" s="38">
        <v>11.765010062663436</v>
      </c>
      <c r="S116" s="39">
        <v>11.643126204329405</v>
      </c>
      <c r="T116" s="40">
        <v>0.04492330817229744</v>
      </c>
      <c r="U116" s="40">
        <v>0.024751670880181233</v>
      </c>
      <c r="V116" s="40">
        <v>0.02816233419044243</v>
      </c>
      <c r="W116" s="40">
        <v>0.018027791782809166</v>
      </c>
      <c r="X116" s="39">
        <v>12.783489142152654</v>
      </c>
      <c r="Y116" s="41">
        <v>9.503030440288105</v>
      </c>
      <c r="Z116" s="41">
        <v>11.385742757742936</v>
      </c>
      <c r="AA116" s="41">
        <v>10.635160420539036</v>
      </c>
      <c r="AB116" s="42">
        <v>0.0</v>
      </c>
      <c r="AC116" s="42">
        <v>1.0</v>
      </c>
      <c r="AD116" s="42">
        <v>0.0</v>
      </c>
      <c r="AE116" s="42">
        <v>0.0</v>
      </c>
      <c r="AF116" s="42">
        <v>0.0</v>
      </c>
      <c r="AG116" s="25"/>
      <c r="AH116" s="25"/>
      <c r="AI116" s="25"/>
      <c r="AJ116" s="25"/>
      <c r="AK116" s="25"/>
      <c r="AL116" s="25"/>
    </row>
    <row r="117">
      <c r="A117" s="27" t="s">
        <v>262</v>
      </c>
      <c r="B117" s="25" t="s">
        <v>260</v>
      </c>
      <c r="C117" s="25" t="s">
        <v>261</v>
      </c>
      <c r="D117" s="28">
        <v>98.01991171003719</v>
      </c>
      <c r="E117" s="29">
        <v>0.19324187725631767</v>
      </c>
      <c r="F117" s="31">
        <v>31.0</v>
      </c>
      <c r="G117" s="33"/>
      <c r="H117" s="34">
        <v>23.365748202813794</v>
      </c>
      <c r="I117" s="35" t="s">
        <v>40</v>
      </c>
      <c r="J117" s="36">
        <v>6000.0</v>
      </c>
      <c r="K117" s="28">
        <v>3.8942913671356325</v>
      </c>
      <c r="L117" s="28">
        <v>3.9110945120058047</v>
      </c>
      <c r="M117" s="34">
        <v>23.39461714484961</v>
      </c>
      <c r="N117" s="35" t="s">
        <v>29</v>
      </c>
      <c r="O117" s="36">
        <v>6200.0</v>
      </c>
      <c r="P117" s="28">
        <v>3.7733253459434857</v>
      </c>
      <c r="Q117" s="37">
        <v>3.793033549297584</v>
      </c>
      <c r="R117" s="38">
        <v>12.158905899840704</v>
      </c>
      <c r="S117" s="39">
        <v>12.032941335739219</v>
      </c>
      <c r="T117" s="40">
        <v>0.054591970598322284</v>
      </c>
      <c r="U117" s="40">
        <v>0.013082400161399754</v>
      </c>
      <c r="V117" s="40">
        <v>0.03059117631725807</v>
      </c>
      <c r="W117" s="40">
        <v>0.028525534186510746</v>
      </c>
      <c r="X117" s="39">
        <v>10.844112898155336</v>
      </c>
      <c r="Y117" s="41">
        <v>12.521635304658458</v>
      </c>
      <c r="Z117" s="41">
        <v>9.527127610782465</v>
      </c>
      <c r="AA117" s="41">
        <v>13.867489534067149</v>
      </c>
      <c r="AB117" s="42">
        <v>0.0</v>
      </c>
      <c r="AC117" s="42">
        <v>1.0</v>
      </c>
      <c r="AD117" s="42">
        <v>1.0</v>
      </c>
      <c r="AE117" s="42">
        <v>0.0</v>
      </c>
      <c r="AF117" s="42">
        <v>0.0</v>
      </c>
      <c r="AG117" s="25"/>
      <c r="AH117" s="25"/>
      <c r="AI117" s="25"/>
      <c r="AJ117" s="25"/>
      <c r="AK117" s="25"/>
      <c r="AL117" s="25"/>
    </row>
    <row r="118">
      <c r="A118" s="27" t="s">
        <v>263</v>
      </c>
      <c r="B118" s="25" t="s">
        <v>260</v>
      </c>
      <c r="C118" s="25" t="s">
        <v>261</v>
      </c>
      <c r="D118" s="28">
        <v>98.01991171003719</v>
      </c>
      <c r="E118" s="29">
        <v>0.17932327586206895</v>
      </c>
      <c r="F118" s="31">
        <v>31.0</v>
      </c>
      <c r="G118" s="33"/>
      <c r="H118" s="34">
        <v>28.842991033568783</v>
      </c>
      <c r="I118" s="35" t="s">
        <v>27</v>
      </c>
      <c r="J118" s="36">
        <v>6200.0</v>
      </c>
      <c r="K118" s="28">
        <v>4.652095327994965</v>
      </c>
      <c r="L118" s="28">
        <v>5.450951055182555</v>
      </c>
      <c r="M118" s="34">
        <v>28.571926784899432</v>
      </c>
      <c r="N118" s="35" t="s">
        <v>27</v>
      </c>
      <c r="O118" s="36">
        <v>7000.0</v>
      </c>
      <c r="P118" s="28">
        <v>4.081703826414205</v>
      </c>
      <c r="Q118" s="37">
        <v>4.749667371927322</v>
      </c>
      <c r="R118" s="38">
        <v>11.142678985049725</v>
      </c>
      <c r="S118" s="39">
        <v>11.027242389616172</v>
      </c>
      <c r="T118" s="40">
        <v>0.044975550162133456</v>
      </c>
      <c r="U118" s="40">
        <v>0.01826221043300451</v>
      </c>
      <c r="V118" s="40">
        <v>0.02428485429920813</v>
      </c>
      <c r="W118" s="40">
        <v>0.0352616084424502</v>
      </c>
      <c r="X118" s="39">
        <v>10.161825318681462</v>
      </c>
      <c r="Y118" s="41">
        <v>18.68116571488732</v>
      </c>
      <c r="Z118" s="41">
        <v>8.467675318501891</v>
      </c>
      <c r="AA118" s="41">
        <v>20.10425146639754</v>
      </c>
      <c r="AB118" s="42">
        <v>1.0</v>
      </c>
      <c r="AC118" s="42">
        <v>0.0</v>
      </c>
      <c r="AD118" s="42">
        <v>0.0</v>
      </c>
      <c r="AE118" s="42">
        <v>0.0</v>
      </c>
      <c r="AF118" s="42">
        <v>0.0</v>
      </c>
      <c r="AG118" s="25"/>
      <c r="AH118" s="25"/>
      <c r="AI118" s="25"/>
      <c r="AJ118" s="25"/>
      <c r="AK118" s="25"/>
      <c r="AL118" s="25"/>
    </row>
    <row r="119">
      <c r="A119" s="27" t="s">
        <v>264</v>
      </c>
      <c r="B119" s="25" t="s">
        <v>260</v>
      </c>
      <c r="C119" s="25" t="s">
        <v>261</v>
      </c>
      <c r="D119" s="28">
        <v>98.01991171003719</v>
      </c>
      <c r="E119" s="29">
        <v>0.19738004750593824</v>
      </c>
      <c r="F119" s="31">
        <v>30.0</v>
      </c>
      <c r="G119" s="33"/>
      <c r="H119" s="34">
        <v>27.094641448069048</v>
      </c>
      <c r="I119" s="35" t="s">
        <v>44</v>
      </c>
      <c r="J119" s="36">
        <v>5600.0</v>
      </c>
      <c r="K119" s="28">
        <v>4.83832883001233</v>
      </c>
      <c r="L119" s="28">
        <v>5.415503456606681</v>
      </c>
      <c r="M119" s="34">
        <v>26.606111167537527</v>
      </c>
      <c r="N119" s="35" t="s">
        <v>30</v>
      </c>
      <c r="O119" s="36">
        <v>5600.0</v>
      </c>
      <c r="P119" s="28">
        <v>4.751091279917415</v>
      </c>
      <c r="Q119" s="37">
        <v>5.247496528819607</v>
      </c>
      <c r="R119" s="38">
        <v>12.06350547583385</v>
      </c>
      <c r="S119" s="39">
        <v>11.938529246778636</v>
      </c>
      <c r="T119" s="40">
        <v>0.07582535883122281</v>
      </c>
      <c r="U119" s="40">
        <v>0.019548725323674635</v>
      </c>
      <c r="V119" s="40">
        <v>0.030310397345293498</v>
      </c>
      <c r="W119" s="40">
        <v>0.025670043354320222</v>
      </c>
      <c r="X119" s="39">
        <v>14.552687432545694</v>
      </c>
      <c r="Y119" s="41">
        <v>12.541954015523354</v>
      </c>
      <c r="Z119" s="41">
        <v>13.167581272091429</v>
      </c>
      <c r="AA119" s="41">
        <v>13.438529895446099</v>
      </c>
      <c r="AB119" s="42">
        <v>0.0</v>
      </c>
      <c r="AC119" s="42">
        <v>0.0</v>
      </c>
      <c r="AD119" s="42">
        <v>1.0</v>
      </c>
      <c r="AE119" s="42">
        <v>1.0</v>
      </c>
      <c r="AF119" s="42">
        <v>0.0</v>
      </c>
      <c r="AG119" s="25"/>
      <c r="AH119" s="25"/>
      <c r="AI119" s="25"/>
      <c r="AJ119" s="25"/>
      <c r="AK119" s="25"/>
      <c r="AL119" s="25"/>
    </row>
    <row r="120">
      <c r="A120" s="27" t="s">
        <v>265</v>
      </c>
      <c r="B120" s="25" t="s">
        <v>260</v>
      </c>
      <c r="C120" s="25" t="s">
        <v>261</v>
      </c>
      <c r="D120" s="28">
        <v>98.01991171003719</v>
      </c>
      <c r="E120" s="29">
        <v>0.28389792899408284</v>
      </c>
      <c r="F120" s="31">
        <v>26.0</v>
      </c>
      <c r="G120" s="33"/>
      <c r="H120" s="34">
        <v>29.484614163427196</v>
      </c>
      <c r="I120" s="35" t="s">
        <v>31</v>
      </c>
      <c r="J120" s="36">
        <v>5800.0</v>
      </c>
      <c r="K120" s="28">
        <v>5.083554166108137</v>
      </c>
      <c r="L120" s="28">
        <v>6.053213480932515</v>
      </c>
      <c r="M120" s="34">
        <v>29.640080019287907</v>
      </c>
      <c r="N120" s="35" t="s">
        <v>31</v>
      </c>
      <c r="O120" s="36">
        <v>6000.0</v>
      </c>
      <c r="P120" s="28">
        <v>4.940013336547985</v>
      </c>
      <c r="Q120" s="37">
        <v>5.904982354015485</v>
      </c>
      <c r="R120" s="38">
        <v>16.255540289847865</v>
      </c>
      <c r="S120" s="39">
        <v>16.087135166581664</v>
      </c>
      <c r="T120" s="40">
        <v>0.11131517599204964</v>
      </c>
      <c r="U120" s="40">
        <v>0.014941634361348944</v>
      </c>
      <c r="V120" s="40">
        <v>0.06414230179407654</v>
      </c>
      <c r="W120" s="40">
        <v>0.033832129232482966</v>
      </c>
      <c r="X120" s="39">
        <v>17.104393002225407</v>
      </c>
      <c r="Y120" s="41">
        <v>12.38022116120179</v>
      </c>
      <c r="Z120" s="41">
        <v>15.8095930018913</v>
      </c>
      <c r="AA120" s="41">
        <v>13.83048701739661</v>
      </c>
      <c r="AB120" s="42">
        <v>0.0</v>
      </c>
      <c r="AC120" s="42">
        <v>0.0</v>
      </c>
      <c r="AD120" s="42">
        <v>0.0</v>
      </c>
      <c r="AE120" s="42">
        <v>0.0</v>
      </c>
      <c r="AF120" s="42">
        <v>1.0</v>
      </c>
      <c r="AG120" s="25"/>
      <c r="AH120" s="25"/>
      <c r="AI120" s="25"/>
      <c r="AJ120" s="25"/>
      <c r="AK120" s="25"/>
      <c r="AL120" s="25"/>
    </row>
    <row r="121">
      <c r="A121" s="27" t="s">
        <v>266</v>
      </c>
      <c r="B121" s="25" t="s">
        <v>260</v>
      </c>
      <c r="C121" s="25" t="s">
        <v>261</v>
      </c>
      <c r="D121" s="28">
        <v>98.01991171003719</v>
      </c>
      <c r="E121" s="29">
        <v>0.22040442655935616</v>
      </c>
      <c r="F121" s="31">
        <v>24.0</v>
      </c>
      <c r="G121" s="33"/>
      <c r="H121" s="34">
        <v>25.593010294305763</v>
      </c>
      <c r="I121" s="35" t="s">
        <v>45</v>
      </c>
      <c r="J121" s="36">
        <v>4900.0</v>
      </c>
      <c r="K121" s="28">
        <v>5.223063325368523</v>
      </c>
      <c r="L121" s="28">
        <v>5.60714359730142</v>
      </c>
      <c r="M121" s="34">
        <v>25.255152854967314</v>
      </c>
      <c r="N121" s="35" t="s">
        <v>30</v>
      </c>
      <c r="O121" s="36">
        <v>5100.0</v>
      </c>
      <c r="P121" s="28">
        <v>4.951990755875944</v>
      </c>
      <c r="Q121" s="37">
        <v>5.264671483479557</v>
      </c>
      <c r="R121" s="38">
        <v>11.002211789873751</v>
      </c>
      <c r="S121" s="39">
        <v>10.888230414930977</v>
      </c>
      <c r="T121" s="40">
        <v>0.08426727620374025</v>
      </c>
      <c r="U121" s="40">
        <v>0.003427138027424843</v>
      </c>
      <c r="V121" s="40">
        <v>0.04556077612929497</v>
      </c>
      <c r="W121" s="40">
        <v>0.035380160224297644</v>
      </c>
      <c r="X121" s="39">
        <v>10.213686147000928</v>
      </c>
      <c r="Y121" s="41">
        <v>15.379324147304834</v>
      </c>
      <c r="Z121" s="41">
        <v>9.262714159916198</v>
      </c>
      <c r="AA121" s="41">
        <v>15.992438695051115</v>
      </c>
      <c r="AB121" s="42">
        <v>0.0</v>
      </c>
      <c r="AC121" s="42">
        <v>0.0</v>
      </c>
      <c r="AD121" s="42">
        <v>0.0</v>
      </c>
      <c r="AE121" s="42">
        <v>1.0</v>
      </c>
      <c r="AF121" s="42">
        <v>1.0</v>
      </c>
      <c r="AG121" s="25"/>
      <c r="AH121" s="25"/>
      <c r="AI121" s="25"/>
      <c r="AJ121" s="25"/>
      <c r="AK121" s="25"/>
      <c r="AL121" s="25"/>
    </row>
    <row r="122">
      <c r="A122" s="27" t="s">
        <v>267</v>
      </c>
      <c r="B122" s="25" t="s">
        <v>260</v>
      </c>
      <c r="C122" s="25" t="s">
        <v>261</v>
      </c>
      <c r="D122" s="28">
        <v>98.01991171003719</v>
      </c>
      <c r="E122" s="29">
        <v>0.25094740634005763</v>
      </c>
      <c r="F122" s="31">
        <v>20.0</v>
      </c>
      <c r="G122" s="33"/>
      <c r="H122" s="34">
        <v>17.647038209356662</v>
      </c>
      <c r="I122" s="35" t="s">
        <v>58</v>
      </c>
      <c r="J122" s="36">
        <v>4200.0</v>
      </c>
      <c r="K122" s="28">
        <v>4.201675764132538</v>
      </c>
      <c r="L122" s="28">
        <v>3.4359722893206186</v>
      </c>
      <c r="M122" s="34">
        <v>17.13699024097676</v>
      </c>
      <c r="N122" s="35" t="s">
        <v>28</v>
      </c>
      <c r="O122" s="36">
        <v>4400.0</v>
      </c>
      <c r="P122" s="28">
        <v>3.8947705093129</v>
      </c>
      <c r="Q122" s="37">
        <v>3.117343474873972</v>
      </c>
      <c r="R122" s="38">
        <v>10.729990473442298</v>
      </c>
      <c r="S122" s="39">
        <v>10.618829273254216</v>
      </c>
      <c r="T122" s="40">
        <v>0.07801638771457511</v>
      </c>
      <c r="U122" s="40">
        <v>0.02320806221522553</v>
      </c>
      <c r="V122" s="40">
        <v>0.03325798201378301</v>
      </c>
      <c r="W122" s="40">
        <v>0.03356880427559407</v>
      </c>
      <c r="X122" s="39">
        <v>10.362933520404523</v>
      </c>
      <c r="Y122" s="41">
        <v>7.284104688952139</v>
      </c>
      <c r="Z122" s="41">
        <v>9.203503636945626</v>
      </c>
      <c r="AA122" s="41">
        <v>7.933486604031135</v>
      </c>
      <c r="AB122" s="42">
        <v>1.0</v>
      </c>
      <c r="AC122" s="42">
        <v>1.0</v>
      </c>
      <c r="AD122" s="42">
        <v>0.0</v>
      </c>
      <c r="AE122" s="42">
        <v>0.0</v>
      </c>
      <c r="AF122" s="42">
        <v>0.0</v>
      </c>
      <c r="AG122" s="25"/>
      <c r="AH122" s="25"/>
      <c r="AI122" s="25"/>
      <c r="AJ122" s="25"/>
      <c r="AK122" s="25"/>
      <c r="AL122" s="25"/>
    </row>
    <row r="123">
      <c r="A123" s="27" t="s">
        <v>268</v>
      </c>
      <c r="B123" s="25" t="s">
        <v>260</v>
      </c>
      <c r="C123" s="25" t="s">
        <v>261</v>
      </c>
      <c r="D123" s="28">
        <v>98.01991171003719</v>
      </c>
      <c r="E123" s="29">
        <v>0.15272778827977318</v>
      </c>
      <c r="F123" s="31">
        <v>17.0</v>
      </c>
      <c r="G123" s="33"/>
      <c r="H123" s="34">
        <v>12.773167442096494</v>
      </c>
      <c r="I123" s="35" t="s">
        <v>58</v>
      </c>
      <c r="J123" s="36">
        <v>3000.0</v>
      </c>
      <c r="K123" s="28">
        <v>4.257722480698831</v>
      </c>
      <c r="L123" s="28">
        <v>2.748173440281628</v>
      </c>
      <c r="M123" s="34">
        <v>12.879801966502033</v>
      </c>
      <c r="N123" s="35" t="s">
        <v>28</v>
      </c>
      <c r="O123" s="36">
        <v>3000.0</v>
      </c>
      <c r="P123" s="28">
        <v>4.293267322167344</v>
      </c>
      <c r="Q123" s="37">
        <v>2.7880325929272276</v>
      </c>
      <c r="R123" s="38">
        <v>5.081161502089817</v>
      </c>
      <c r="S123" s="39">
        <v>5.028521379778452</v>
      </c>
      <c r="T123" s="40">
        <v>0.048084843478737836</v>
      </c>
      <c r="U123" s="40">
        <v>0.01745090966486738</v>
      </c>
      <c r="V123" s="40">
        <v>0.03319466512338904</v>
      </c>
      <c r="W123" s="40">
        <v>0.026555732098711232</v>
      </c>
      <c r="X123" s="39">
        <v>6.150339792925663</v>
      </c>
      <c r="Y123" s="41">
        <v>6.622827649170831</v>
      </c>
      <c r="Z123" s="41">
        <v>5.386486028493783</v>
      </c>
      <c r="AA123" s="41">
        <v>7.493315938008251</v>
      </c>
      <c r="AB123" s="42">
        <v>1.0</v>
      </c>
      <c r="AC123" s="42">
        <v>1.0</v>
      </c>
      <c r="AD123" s="42">
        <v>0.0</v>
      </c>
      <c r="AE123" s="42">
        <v>0.0</v>
      </c>
      <c r="AF123" s="42">
        <v>0.0</v>
      </c>
      <c r="AG123" s="25"/>
      <c r="AH123" s="25"/>
      <c r="AI123" s="25"/>
      <c r="AJ123" s="25"/>
      <c r="AK123" s="25"/>
      <c r="AL123" s="25"/>
    </row>
    <row r="124">
      <c r="A124" s="27" t="s">
        <v>269</v>
      </c>
      <c r="B124" s="25" t="s">
        <v>260</v>
      </c>
      <c r="C124" s="25" t="s">
        <v>261</v>
      </c>
      <c r="D124" s="28">
        <v>98.01991171003719</v>
      </c>
      <c r="E124" s="29">
        <v>0.14555583281347473</v>
      </c>
      <c r="F124" s="31">
        <v>12.0</v>
      </c>
      <c r="G124" s="33"/>
      <c r="H124" s="34">
        <v>6.986613800074452</v>
      </c>
      <c r="I124" s="35" t="s">
        <v>40</v>
      </c>
      <c r="J124" s="36">
        <v>3000.0</v>
      </c>
      <c r="K124" s="28">
        <v>2.3288712666914844</v>
      </c>
      <c r="L124" s="28">
        <v>0.9664772365482157</v>
      </c>
      <c r="M124" s="34">
        <v>7.183937054411617</v>
      </c>
      <c r="N124" s="35" t="s">
        <v>29</v>
      </c>
      <c r="O124" s="36">
        <v>3000.0</v>
      </c>
      <c r="P124" s="28">
        <v>2.3946456848038724</v>
      </c>
      <c r="Q124" s="37">
        <v>1.0142432751444992</v>
      </c>
      <c r="R124" s="38">
        <v>3.396280940321703</v>
      </c>
      <c r="S124" s="39">
        <v>3.3610959449168605</v>
      </c>
      <c r="T124" s="40">
        <v>0.04494851620357683</v>
      </c>
      <c r="U124" s="40">
        <v>0.00866931549419092</v>
      </c>
      <c r="V124" s="40">
        <v>0.024123312679487776</v>
      </c>
      <c r="W124" s="40">
        <v>0.017055935917919093</v>
      </c>
      <c r="X124" s="39">
        <v>3.3286332199455018</v>
      </c>
      <c r="Y124" s="41">
        <v>3.6579805801289504</v>
      </c>
      <c r="Z124" s="41">
        <v>3.0134348609288097</v>
      </c>
      <c r="AA124" s="41">
        <v>4.1705021934828075</v>
      </c>
      <c r="AB124" s="42">
        <v>0.0</v>
      </c>
      <c r="AC124" s="42">
        <v>1.0</v>
      </c>
      <c r="AD124" s="42">
        <v>1.0</v>
      </c>
      <c r="AE124" s="42">
        <v>0.0</v>
      </c>
      <c r="AF124" s="42">
        <v>0.0</v>
      </c>
      <c r="AG124" s="25"/>
      <c r="AH124" s="25"/>
      <c r="AI124" s="25"/>
      <c r="AJ124" s="25"/>
      <c r="AK124" s="25"/>
      <c r="AL124" s="25"/>
    </row>
    <row r="125">
      <c r="A125" s="27" t="s">
        <v>270</v>
      </c>
      <c r="B125" s="25" t="s">
        <v>260</v>
      </c>
      <c r="C125" s="25" t="s">
        <v>261</v>
      </c>
      <c r="D125" s="28">
        <v>98.01991171003719</v>
      </c>
      <c r="E125" s="29">
        <v>0.177570703868104</v>
      </c>
      <c r="F125" s="31">
        <v>9.0</v>
      </c>
      <c r="G125" s="33"/>
      <c r="H125" s="34">
        <v>6.975549348715243</v>
      </c>
      <c r="I125" s="35" t="s">
        <v>58</v>
      </c>
      <c r="J125" s="36">
        <v>3000.0</v>
      </c>
      <c r="K125" s="28">
        <v>2.3251831162384144</v>
      </c>
      <c r="L125" s="28">
        <v>0.9638277388224626</v>
      </c>
      <c r="M125" s="34">
        <v>6.882085853604831</v>
      </c>
      <c r="N125" s="35" t="s">
        <v>27</v>
      </c>
      <c r="O125" s="36">
        <v>3100.0</v>
      </c>
      <c r="P125" s="28">
        <v>2.220027694711236</v>
      </c>
      <c r="Q125" s="37">
        <v>0.9111965313364279</v>
      </c>
      <c r="R125" s="38">
        <v>3.1983064039167135</v>
      </c>
      <c r="S125" s="39">
        <v>3.1651723970125536</v>
      </c>
      <c r="T125" s="40">
        <v>0.05217863936972584</v>
      </c>
      <c r="U125" s="40">
        <v>0.01425698882407007</v>
      </c>
      <c r="V125" s="40">
        <v>0.022694798536274808</v>
      </c>
      <c r="W125" s="40">
        <v>0.03656384208622052</v>
      </c>
      <c r="X125" s="39">
        <v>2.916146598911282</v>
      </c>
      <c r="Y125" s="41">
        <v>4.0594027498039615</v>
      </c>
      <c r="Z125" s="41">
        <v>2.4491353465184</v>
      </c>
      <c r="AA125" s="41">
        <v>4.4329505070864315</v>
      </c>
      <c r="AB125" s="42">
        <v>1.0</v>
      </c>
      <c r="AC125" s="42">
        <v>1.0</v>
      </c>
      <c r="AD125" s="42">
        <v>0.0</v>
      </c>
      <c r="AE125" s="42">
        <v>0.0</v>
      </c>
      <c r="AF125" s="42">
        <v>0.0</v>
      </c>
      <c r="AG125" s="25"/>
      <c r="AH125" s="25"/>
      <c r="AI125" s="25"/>
      <c r="AJ125" s="25"/>
      <c r="AK125" s="25"/>
      <c r="AL125" s="25"/>
    </row>
    <row r="126">
      <c r="A126" s="27" t="s">
        <v>271</v>
      </c>
      <c r="B126" s="25" t="s">
        <v>260</v>
      </c>
      <c r="C126" s="25" t="s">
        <v>261</v>
      </c>
      <c r="D126" s="28">
        <v>98.01991171003719</v>
      </c>
      <c r="E126" s="29">
        <v>0.11981218274111675</v>
      </c>
      <c r="F126" s="31">
        <v>5.0</v>
      </c>
      <c r="G126" s="33"/>
      <c r="H126" s="34">
        <v>4.4096077090831525</v>
      </c>
      <c r="I126" s="35" t="s">
        <v>31</v>
      </c>
      <c r="J126" s="36">
        <v>3000.0</v>
      </c>
      <c r="K126" s="28">
        <v>1.4698692363610508</v>
      </c>
      <c r="L126" s="28">
        <v>0.435524116067049</v>
      </c>
      <c r="M126" s="34">
        <v>4.573885909262717</v>
      </c>
      <c r="N126" s="35" t="s">
        <v>31</v>
      </c>
      <c r="O126" s="36">
        <v>3000.0</v>
      </c>
      <c r="P126" s="28">
        <v>1.5246286364209058</v>
      </c>
      <c r="Q126" s="37">
        <v>0.4640090806911853</v>
      </c>
      <c r="R126" s="38">
        <v>1.1381550777395542</v>
      </c>
      <c r="S126" s="39">
        <v>1.1263639503611251</v>
      </c>
      <c r="T126" s="40">
        <v>0.04935140006352257</v>
      </c>
      <c r="U126" s="40">
        <v>9.207350758119883E-5</v>
      </c>
      <c r="V126" s="40">
        <v>0.006813439561008713</v>
      </c>
      <c r="W126" s="40">
        <v>0.021729347789162922</v>
      </c>
      <c r="X126" s="39">
        <v>0.9697214325090355</v>
      </c>
      <c r="Y126" s="41">
        <v>3.4398862765741174</v>
      </c>
      <c r="Z126" s="41">
        <v>0.8583186310041195</v>
      </c>
      <c r="AA126" s="41">
        <v>3.7155672782585976</v>
      </c>
      <c r="AB126" s="42">
        <v>0.0</v>
      </c>
      <c r="AC126" s="42">
        <v>0.0</v>
      </c>
      <c r="AD126" s="42">
        <v>0.0</v>
      </c>
      <c r="AE126" s="42">
        <v>0.0</v>
      </c>
      <c r="AF126" s="42">
        <v>1.0</v>
      </c>
      <c r="AG126" s="25"/>
      <c r="AH126" s="25"/>
      <c r="AI126" s="25"/>
      <c r="AJ126" s="25"/>
      <c r="AK126" s="25"/>
      <c r="AL126" s="25"/>
    </row>
    <row r="127">
      <c r="A127" s="27" t="s">
        <v>272</v>
      </c>
      <c r="B127" s="25" t="s">
        <v>260</v>
      </c>
      <c r="C127" s="25" t="s">
        <v>261</v>
      </c>
      <c r="D127" s="28">
        <v>98.01991171003719</v>
      </c>
      <c r="E127" s="29">
        <v>0.1682325581395349</v>
      </c>
      <c r="F127" s="31">
        <v>0.0</v>
      </c>
      <c r="G127" s="33"/>
      <c r="H127" s="34" t="s">
        <v>64</v>
      </c>
      <c r="I127" s="35" t="s">
        <v>58</v>
      </c>
      <c r="J127" s="36">
        <v>3000.0</v>
      </c>
      <c r="K127" s="28" t="s">
        <v>64</v>
      </c>
      <c r="L127" s="28" t="s">
        <v>64</v>
      </c>
      <c r="M127" s="34" t="s">
        <v>64</v>
      </c>
      <c r="N127" s="35" t="s">
        <v>28</v>
      </c>
      <c r="O127" s="36">
        <v>3000.0</v>
      </c>
      <c r="P127" s="28" t="s">
        <v>64</v>
      </c>
      <c r="Q127" s="37" t="s">
        <v>64</v>
      </c>
      <c r="R127" s="38" t="s">
        <v>64</v>
      </c>
      <c r="S127" s="39" t="s">
        <v>64</v>
      </c>
      <c r="T127" s="40" t="s">
        <v>64</v>
      </c>
      <c r="U127" s="40" t="s">
        <v>64</v>
      </c>
      <c r="V127" s="40" t="s">
        <v>64</v>
      </c>
      <c r="W127" s="40" t="s">
        <v>64</v>
      </c>
      <c r="X127" s="39" t="s">
        <v>64</v>
      </c>
      <c r="Y127" s="41" t="s">
        <v>64</v>
      </c>
      <c r="Z127" s="41" t="s">
        <v>64</v>
      </c>
      <c r="AA127" s="41" t="s">
        <v>64</v>
      </c>
      <c r="AB127" s="42">
        <v>1.0</v>
      </c>
      <c r="AC127" s="42">
        <v>1.0</v>
      </c>
      <c r="AD127" s="42">
        <v>0.0</v>
      </c>
      <c r="AE127" s="42">
        <v>0.0</v>
      </c>
      <c r="AF127" s="42">
        <v>0.0</v>
      </c>
      <c r="AG127" s="25"/>
      <c r="AH127" s="25"/>
      <c r="AI127" s="25"/>
      <c r="AJ127" s="25"/>
      <c r="AK127" s="25"/>
      <c r="AL127" s="25"/>
    </row>
    <row r="128">
      <c r="A128" s="27" t="s">
        <v>273</v>
      </c>
      <c r="B128" s="25" t="s">
        <v>260</v>
      </c>
      <c r="C128" s="25" t="s">
        <v>261</v>
      </c>
      <c r="D128" s="28">
        <v>98.01991171003719</v>
      </c>
      <c r="E128" s="29">
        <v>0.19371603348358019</v>
      </c>
      <c r="F128" s="31">
        <v>0.0</v>
      </c>
      <c r="G128" s="33"/>
      <c r="H128" s="34" t="s">
        <v>64</v>
      </c>
      <c r="I128" s="35" t="s">
        <v>31</v>
      </c>
      <c r="J128" s="36">
        <v>3500.0</v>
      </c>
      <c r="K128" s="28" t="s">
        <v>64</v>
      </c>
      <c r="L128" s="28" t="s">
        <v>64</v>
      </c>
      <c r="M128" s="34" t="s">
        <v>64</v>
      </c>
      <c r="N128" s="35" t="s">
        <v>31</v>
      </c>
      <c r="O128" s="36">
        <v>3000.0</v>
      </c>
      <c r="P128" s="28" t="s">
        <v>64</v>
      </c>
      <c r="Q128" s="37" t="s">
        <v>64</v>
      </c>
      <c r="R128" s="38" t="s">
        <v>64</v>
      </c>
      <c r="S128" s="39" t="s">
        <v>64</v>
      </c>
      <c r="T128" s="40" t="s">
        <v>64</v>
      </c>
      <c r="U128" s="40" t="s">
        <v>64</v>
      </c>
      <c r="V128" s="40" t="s">
        <v>64</v>
      </c>
      <c r="W128" s="40" t="s">
        <v>64</v>
      </c>
      <c r="X128" s="39" t="s">
        <v>64</v>
      </c>
      <c r="Y128" s="41" t="s">
        <v>64</v>
      </c>
      <c r="Z128" s="41" t="s">
        <v>64</v>
      </c>
      <c r="AA128" s="41" t="s">
        <v>64</v>
      </c>
      <c r="AB128" s="42">
        <v>0.0</v>
      </c>
      <c r="AC128" s="42">
        <v>0.0</v>
      </c>
      <c r="AD128" s="42">
        <v>0.0</v>
      </c>
      <c r="AE128" s="42">
        <v>0.0</v>
      </c>
      <c r="AF128" s="42">
        <v>1.0</v>
      </c>
      <c r="AG128" s="25"/>
      <c r="AH128" s="25"/>
      <c r="AI128" s="25"/>
      <c r="AJ128" s="25"/>
      <c r="AK128" s="25"/>
      <c r="AL128" s="25"/>
    </row>
    <row r="129">
      <c r="A129" s="27" t="s">
        <v>274</v>
      </c>
      <c r="B129" s="25" t="s">
        <v>260</v>
      </c>
      <c r="C129" s="25" t="s">
        <v>261</v>
      </c>
      <c r="D129" s="28">
        <v>98.01991171003719</v>
      </c>
      <c r="E129" s="29">
        <v>0.15431980115990054</v>
      </c>
      <c r="F129" s="31">
        <v>0.0</v>
      </c>
      <c r="G129" s="33"/>
      <c r="H129" s="34" t="s">
        <v>64</v>
      </c>
      <c r="I129" s="35" t="s">
        <v>44</v>
      </c>
      <c r="J129" s="36">
        <v>5700.0</v>
      </c>
      <c r="K129" s="28" t="s">
        <v>64</v>
      </c>
      <c r="L129" s="28" t="s">
        <v>64</v>
      </c>
      <c r="M129" s="34" t="s">
        <v>64</v>
      </c>
      <c r="N129" s="35" t="s">
        <v>30</v>
      </c>
      <c r="O129" s="36">
        <v>5300.0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0.0</v>
      </c>
      <c r="AC129" s="42">
        <v>0.0</v>
      </c>
      <c r="AD129" s="42">
        <v>1.0</v>
      </c>
      <c r="AE129" s="42">
        <v>1.0</v>
      </c>
      <c r="AF129" s="42">
        <v>0.0</v>
      </c>
      <c r="AG129" s="25"/>
      <c r="AH129" s="25"/>
      <c r="AI129" s="25"/>
      <c r="AJ129" s="25"/>
      <c r="AK129" s="25"/>
      <c r="AL129" s="25"/>
    </row>
    <row r="130">
      <c r="A130" s="27" t="s">
        <v>275</v>
      </c>
      <c r="B130" s="25" t="s">
        <v>260</v>
      </c>
      <c r="C130" s="25" t="s">
        <v>261</v>
      </c>
      <c r="D130" s="28">
        <v>98.01991171003719</v>
      </c>
      <c r="E130" s="29">
        <v>0.13403334229631622</v>
      </c>
      <c r="F130" s="31">
        <v>0.0</v>
      </c>
      <c r="G130" s="33"/>
      <c r="H130" s="34" t="s">
        <v>64</v>
      </c>
      <c r="I130" s="35" t="s">
        <v>44</v>
      </c>
      <c r="J130" s="36">
        <v>3000.0</v>
      </c>
      <c r="K130" s="28" t="s">
        <v>64</v>
      </c>
      <c r="L130" s="28" t="s">
        <v>64</v>
      </c>
      <c r="M130" s="34" t="s">
        <v>64</v>
      </c>
      <c r="N130" s="35" t="s">
        <v>29</v>
      </c>
      <c r="O130" s="36">
        <v>3200.0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0.0</v>
      </c>
      <c r="AC130" s="42">
        <v>0.0</v>
      </c>
      <c r="AD130" s="42">
        <v>1.0</v>
      </c>
      <c r="AE130" s="42">
        <v>1.0</v>
      </c>
      <c r="AF130" s="42">
        <v>0.0</v>
      </c>
      <c r="AG130" s="25"/>
      <c r="AH130" s="25"/>
      <c r="AI130" s="25"/>
      <c r="AJ130" s="25"/>
      <c r="AK130" s="25"/>
      <c r="AL130" s="25"/>
    </row>
    <row r="131">
      <c r="A131" s="27" t="s">
        <v>276</v>
      </c>
      <c r="B131" s="25" t="s">
        <v>260</v>
      </c>
      <c r="C131" s="25" t="s">
        <v>261</v>
      </c>
      <c r="D131" s="28">
        <v>98.01991171003719</v>
      </c>
      <c r="E131" s="29">
        <v>0.18</v>
      </c>
      <c r="F131" s="31">
        <v>0.0</v>
      </c>
      <c r="G131" s="33"/>
      <c r="H131" s="34" t="s">
        <v>64</v>
      </c>
      <c r="I131" s="35" t="s">
        <v>45</v>
      </c>
      <c r="J131" s="36">
        <v>3000.0</v>
      </c>
      <c r="K131" s="28" t="s">
        <v>64</v>
      </c>
      <c r="L131" s="28" t="s">
        <v>64</v>
      </c>
      <c r="M131" s="34" t="s">
        <v>64</v>
      </c>
      <c r="N131" s="35" t="s">
        <v>31</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1.0</v>
      </c>
      <c r="AF131" s="42">
        <v>1.0</v>
      </c>
      <c r="AG131" s="25"/>
      <c r="AH131" s="25"/>
      <c r="AI131" s="25"/>
      <c r="AJ131" s="25"/>
      <c r="AK131" s="25"/>
      <c r="AL131" s="25"/>
    </row>
    <row r="132">
      <c r="A132" s="27" t="s">
        <v>277</v>
      </c>
      <c r="B132" s="25" t="s">
        <v>260</v>
      </c>
      <c r="C132" s="25" t="s">
        <v>261</v>
      </c>
      <c r="D132" s="28">
        <v>98.01991171003719</v>
      </c>
      <c r="E132" s="29">
        <v>0.18</v>
      </c>
      <c r="F132" s="31">
        <v>0.0</v>
      </c>
      <c r="G132" s="33"/>
      <c r="H132" s="34" t="s">
        <v>64</v>
      </c>
      <c r="I132" s="35" t="s">
        <v>58</v>
      </c>
      <c r="J132" s="36">
        <v>3000.0</v>
      </c>
      <c r="K132" s="28" t="s">
        <v>64</v>
      </c>
      <c r="L132" s="28" t="s">
        <v>64</v>
      </c>
      <c r="M132" s="34" t="s">
        <v>64</v>
      </c>
      <c r="N132" s="35" t="s">
        <v>28</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1.0</v>
      </c>
      <c r="AC132" s="42">
        <v>1.0</v>
      </c>
      <c r="AD132" s="42">
        <v>0.0</v>
      </c>
      <c r="AE132" s="42">
        <v>0.0</v>
      </c>
      <c r="AF132" s="42">
        <v>0.0</v>
      </c>
      <c r="AG132" s="25"/>
      <c r="AH132" s="25"/>
      <c r="AI132" s="25"/>
      <c r="AJ132" s="25"/>
      <c r="AK132" s="25"/>
      <c r="AL132" s="25"/>
    </row>
    <row r="133">
      <c r="A133" s="27" t="s">
        <v>278</v>
      </c>
      <c r="B133" s="25" t="s">
        <v>261</v>
      </c>
      <c r="C133" s="25" t="s">
        <v>260</v>
      </c>
      <c r="D133" s="28">
        <v>98.01991171003719</v>
      </c>
      <c r="E133" s="29">
        <v>0.2570526315789474</v>
      </c>
      <c r="F133" s="31">
        <v>34.0</v>
      </c>
      <c r="G133" s="33"/>
      <c r="H133" s="34">
        <v>36.590917311313724</v>
      </c>
      <c r="I133" s="35" t="s">
        <v>31</v>
      </c>
      <c r="J133" s="36">
        <v>7900.0</v>
      </c>
      <c r="K133" s="28">
        <v>4.631761684976421</v>
      </c>
      <c r="L133" s="28">
        <v>6.45973780170971</v>
      </c>
      <c r="M133" s="34">
        <v>36.742507152609335</v>
      </c>
      <c r="N133" s="35" t="s">
        <v>31</v>
      </c>
      <c r="O133" s="36">
        <v>8400.0</v>
      </c>
      <c r="P133" s="28">
        <v>4.374107994358254</v>
      </c>
      <c r="Q133" s="37">
        <v>6.118889016808268</v>
      </c>
      <c r="R133" s="38">
        <v>18.787713105549322</v>
      </c>
      <c r="S133" s="39">
        <v>18.567367398637217</v>
      </c>
      <c r="T133" s="40">
        <v>0.08894927339225173</v>
      </c>
      <c r="U133" s="40">
        <v>0.011027629215881499</v>
      </c>
      <c r="V133" s="40">
        <v>0.05649059117192126</v>
      </c>
      <c r="W133" s="40">
        <v>0.029545723559531566</v>
      </c>
      <c r="X133" s="39">
        <v>17.927926121722642</v>
      </c>
      <c r="Y133" s="41">
        <v>18.662991189591082</v>
      </c>
      <c r="Z133" s="41">
        <v>16.51940654326337</v>
      </c>
      <c r="AA133" s="41">
        <v>20.223100609345963</v>
      </c>
      <c r="AB133" s="42">
        <v>0.0</v>
      </c>
      <c r="AC133" s="42">
        <v>0.0</v>
      </c>
      <c r="AD133" s="42">
        <v>0.0</v>
      </c>
      <c r="AE133" s="42">
        <v>0.0</v>
      </c>
      <c r="AF133" s="42">
        <v>1.0</v>
      </c>
      <c r="AG133" s="25"/>
      <c r="AH133" s="25"/>
      <c r="AI133" s="25"/>
      <c r="AJ133" s="25"/>
      <c r="AK133" s="25"/>
      <c r="AL133" s="25"/>
    </row>
    <row r="134">
      <c r="A134" s="27" t="s">
        <v>279</v>
      </c>
      <c r="B134" s="25" t="s">
        <v>261</v>
      </c>
      <c r="C134" s="25" t="s">
        <v>260</v>
      </c>
      <c r="D134" s="28">
        <v>98.01991171003719</v>
      </c>
      <c r="E134" s="29">
        <v>0.2641778941665162</v>
      </c>
      <c r="F134" s="31">
        <v>32.0</v>
      </c>
      <c r="G134" s="33"/>
      <c r="H134" s="34">
        <v>32.695896143481775</v>
      </c>
      <c r="I134" s="35" t="s">
        <v>27</v>
      </c>
      <c r="J134" s="36">
        <v>7300.0</v>
      </c>
      <c r="K134" s="28">
        <v>4.478889882668737</v>
      </c>
      <c r="L134" s="28">
        <v>5.7524968334747975</v>
      </c>
      <c r="M134" s="34">
        <v>32.046199013583</v>
      </c>
      <c r="N134" s="35" t="s">
        <v>27</v>
      </c>
      <c r="O134" s="36">
        <v>7300.0</v>
      </c>
      <c r="P134" s="28">
        <v>4.389890275833287</v>
      </c>
      <c r="Q134" s="37">
        <v>5.555953301145606</v>
      </c>
      <c r="R134" s="38">
        <v>18.289608813282904</v>
      </c>
      <c r="S134" s="39">
        <v>18.075104963853867</v>
      </c>
      <c r="T134" s="40">
        <v>0.0651255929928521</v>
      </c>
      <c r="U134" s="40">
        <v>0.02648999200513116</v>
      </c>
      <c r="V134" s="40">
        <v>0.05936689907869316</v>
      </c>
      <c r="W134" s="40">
        <v>0.028374655467946815</v>
      </c>
      <c r="X134" s="39">
        <v>17.52241381076802</v>
      </c>
      <c r="Y134" s="41">
        <v>15.173482332713755</v>
      </c>
      <c r="Z134" s="41">
        <v>15.729804510330213</v>
      </c>
      <c r="AA134" s="41">
        <v>16.316394503252788</v>
      </c>
      <c r="AB134" s="42">
        <v>1.0</v>
      </c>
      <c r="AC134" s="42">
        <v>0.0</v>
      </c>
      <c r="AD134" s="42">
        <v>0.0</v>
      </c>
      <c r="AE134" s="42">
        <v>0.0</v>
      </c>
      <c r="AF134" s="42">
        <v>0.0</v>
      </c>
      <c r="AG134" s="25"/>
      <c r="AH134" s="25"/>
      <c r="AI134" s="25"/>
      <c r="AJ134" s="25"/>
      <c r="AK134" s="25"/>
      <c r="AL134" s="25"/>
    </row>
    <row r="135">
      <c r="A135" s="27" t="s">
        <v>280</v>
      </c>
      <c r="B135" s="25" t="s">
        <v>261</v>
      </c>
      <c r="C135" s="25" t="s">
        <v>260</v>
      </c>
      <c r="D135" s="28">
        <v>98.01991171003719</v>
      </c>
      <c r="E135" s="29">
        <v>0.13011063181933522</v>
      </c>
      <c r="F135" s="31">
        <v>28.0</v>
      </c>
      <c r="G135" s="33"/>
      <c r="H135" s="34">
        <v>19.55443346046728</v>
      </c>
      <c r="I135" s="35" t="s">
        <v>40</v>
      </c>
      <c r="J135" s="36">
        <v>3900.0</v>
      </c>
      <c r="K135" s="28">
        <v>5.013957297555713</v>
      </c>
      <c r="L135" s="28">
        <v>4.420157556512875</v>
      </c>
      <c r="M135" s="34">
        <v>19.390040635450923</v>
      </c>
      <c r="N135" s="35" t="s">
        <v>29</v>
      </c>
      <c r="O135" s="36">
        <v>4100.0</v>
      </c>
      <c r="P135" s="28">
        <v>4.7292782037685175</v>
      </c>
      <c r="Q135" s="37">
        <v>4.143505348005049</v>
      </c>
      <c r="R135" s="38">
        <v>6.985967751497807</v>
      </c>
      <c r="S135" s="39">
        <v>6.90403505463252</v>
      </c>
      <c r="T135" s="40">
        <v>0.03535770570526792</v>
      </c>
      <c r="U135" s="40">
        <v>0.01874608019019454</v>
      </c>
      <c r="V135" s="40">
        <v>0.028675934548366894</v>
      </c>
      <c r="W135" s="40">
        <v>0.019674103961986347</v>
      </c>
      <c r="X135" s="39">
        <v>8.87210095741779</v>
      </c>
      <c r="Y135" s="41">
        <v>10.68233250304949</v>
      </c>
      <c r="Z135" s="41">
        <v>7.773700898694414</v>
      </c>
      <c r="AA135" s="41">
        <v>11.61633973675651</v>
      </c>
      <c r="AB135" s="42">
        <v>0.0</v>
      </c>
      <c r="AC135" s="42">
        <v>1.0</v>
      </c>
      <c r="AD135" s="42">
        <v>1.0</v>
      </c>
      <c r="AE135" s="42">
        <v>0.0</v>
      </c>
      <c r="AF135" s="42">
        <v>0.0</v>
      </c>
      <c r="AG135" s="25"/>
      <c r="AH135" s="25"/>
      <c r="AI135" s="25"/>
      <c r="AJ135" s="25"/>
      <c r="AK135" s="25"/>
      <c r="AL135" s="25"/>
    </row>
    <row r="136">
      <c r="A136" s="27" t="s">
        <v>281</v>
      </c>
      <c r="B136" s="25" t="s">
        <v>261</v>
      </c>
      <c r="C136" s="25" t="s">
        <v>260</v>
      </c>
      <c r="D136" s="28">
        <v>98.01991171003719</v>
      </c>
      <c r="E136" s="29">
        <v>0.166078335373317</v>
      </c>
      <c r="F136" s="31">
        <v>27.0</v>
      </c>
      <c r="G136" s="33"/>
      <c r="H136" s="34">
        <v>19.10205948186109</v>
      </c>
      <c r="I136" s="35" t="s">
        <v>40</v>
      </c>
      <c r="J136" s="36">
        <v>3900.0</v>
      </c>
      <c r="K136" s="28">
        <v>4.8979639697079715</v>
      </c>
      <c r="L136" s="28">
        <v>4.244547283985466</v>
      </c>
      <c r="M136" s="34">
        <v>19.03525826027344</v>
      </c>
      <c r="N136" s="35" t="s">
        <v>29</v>
      </c>
      <c r="O136" s="36">
        <v>3800.0</v>
      </c>
      <c r="P136" s="28">
        <v>5.009278489545642</v>
      </c>
      <c r="Q136" s="37">
        <v>4.329893459280643</v>
      </c>
      <c r="R136" s="38">
        <v>8.881596204266513</v>
      </c>
      <c r="S136" s="39">
        <v>8.777431233088677</v>
      </c>
      <c r="T136" s="40">
        <v>0.04783195857790749</v>
      </c>
      <c r="U136" s="40">
        <v>0.015528611802847722</v>
      </c>
      <c r="V136" s="40">
        <v>0.026935431583951914</v>
      </c>
      <c r="W136" s="40">
        <v>0.03019452294998168</v>
      </c>
      <c r="X136" s="39">
        <v>8.923916899670104</v>
      </c>
      <c r="Y136" s="41">
        <v>10.178142582190986</v>
      </c>
      <c r="Z136" s="41">
        <v>7.663416940788659</v>
      </c>
      <c r="AA136" s="41">
        <v>11.371841319484782</v>
      </c>
      <c r="AB136" s="42">
        <v>0.0</v>
      </c>
      <c r="AC136" s="42">
        <v>1.0</v>
      </c>
      <c r="AD136" s="42">
        <v>1.0</v>
      </c>
      <c r="AE136" s="42">
        <v>0.0</v>
      </c>
      <c r="AF136" s="42">
        <v>0.0</v>
      </c>
      <c r="AG136" s="25"/>
      <c r="AH136" s="25"/>
      <c r="AI136" s="25"/>
      <c r="AJ136" s="25"/>
      <c r="AK136" s="25"/>
      <c r="AL136" s="25"/>
    </row>
    <row r="137">
      <c r="A137" s="27" t="s">
        <v>282</v>
      </c>
      <c r="B137" s="25" t="s">
        <v>261</v>
      </c>
      <c r="C137" s="25" t="s">
        <v>260</v>
      </c>
      <c r="D137" s="28">
        <v>98.01991171003719</v>
      </c>
      <c r="E137" s="29">
        <v>0.2566792452830189</v>
      </c>
      <c r="F137" s="31">
        <v>26.0</v>
      </c>
      <c r="G137" s="33"/>
      <c r="H137" s="34">
        <v>25.240807059449185</v>
      </c>
      <c r="I137" s="35" t="s">
        <v>40</v>
      </c>
      <c r="J137" s="36">
        <v>5800.0</v>
      </c>
      <c r="K137" s="28">
        <v>4.351863286111929</v>
      </c>
      <c r="L137" s="28">
        <v>4.624726460505947</v>
      </c>
      <c r="M137" s="34">
        <v>24.639738015162777</v>
      </c>
      <c r="N137" s="35" t="s">
        <v>28</v>
      </c>
      <c r="O137" s="36">
        <v>6100.0</v>
      </c>
      <c r="P137" s="28">
        <v>4.039301313961111</v>
      </c>
      <c r="Q137" s="37">
        <v>4.21749495053214</v>
      </c>
      <c r="R137" s="38">
        <v>14.341385383139714</v>
      </c>
      <c r="S137" s="39">
        <v>14.173187014206059</v>
      </c>
      <c r="T137" s="40">
        <v>0.07685547035600046</v>
      </c>
      <c r="U137" s="40">
        <v>0.015183895361266669</v>
      </c>
      <c r="V137" s="40">
        <v>0.040871718335464394</v>
      </c>
      <c r="W137" s="40">
        <v>0.03660774772031416</v>
      </c>
      <c r="X137" s="39">
        <v>12.180981177057806</v>
      </c>
      <c r="Y137" s="41">
        <v>13.05982588239138</v>
      </c>
      <c r="Z137" s="41">
        <v>10.806065350635594</v>
      </c>
      <c r="AA137" s="41">
        <v>13.833672664527182</v>
      </c>
      <c r="AB137" s="42">
        <v>0.0</v>
      </c>
      <c r="AC137" s="42">
        <v>1.0</v>
      </c>
      <c r="AD137" s="42">
        <v>1.0</v>
      </c>
      <c r="AE137" s="42">
        <v>0.0</v>
      </c>
      <c r="AF137" s="42">
        <v>0.0</v>
      </c>
      <c r="AG137" s="25"/>
      <c r="AH137" s="25"/>
      <c r="AI137" s="25"/>
      <c r="AJ137" s="25"/>
      <c r="AK137" s="25"/>
      <c r="AL137" s="25"/>
    </row>
    <row r="138">
      <c r="A138" s="27" t="s">
        <v>283</v>
      </c>
      <c r="B138" s="25" t="s">
        <v>261</v>
      </c>
      <c r="C138" s="25" t="s">
        <v>260</v>
      </c>
      <c r="D138" s="28">
        <v>98.01991171003719</v>
      </c>
      <c r="E138" s="29">
        <v>0.16088076490438694</v>
      </c>
      <c r="F138" s="31">
        <v>25.0</v>
      </c>
      <c r="G138" s="33"/>
      <c r="H138" s="34">
        <v>20.685357862908198</v>
      </c>
      <c r="I138" s="35" t="s">
        <v>45</v>
      </c>
      <c r="J138" s="36">
        <v>3800.0</v>
      </c>
      <c r="K138" s="28">
        <v>5.443515227081105</v>
      </c>
      <c r="L138" s="28">
        <v>5.000479280191967</v>
      </c>
      <c r="M138" s="34">
        <v>20.941570246356253</v>
      </c>
      <c r="N138" s="35" t="s">
        <v>30</v>
      </c>
      <c r="O138" s="36">
        <v>3900.0</v>
      </c>
      <c r="P138" s="28">
        <v>5.369633396501603</v>
      </c>
      <c r="Q138" s="37">
        <v>4.977262191245623</v>
      </c>
      <c r="R138" s="38">
        <v>7.929154123849299</v>
      </c>
      <c r="S138" s="39">
        <v>7.83615956613921</v>
      </c>
      <c r="T138" s="40">
        <v>0.05447812832970365</v>
      </c>
      <c r="U138" s="40">
        <v>0.008205112147731198</v>
      </c>
      <c r="V138" s="40">
        <v>0.03539647217218923</v>
      </c>
      <c r="W138" s="40">
        <v>0.027477584866820753</v>
      </c>
      <c r="X138" s="39">
        <v>8.134214480662031</v>
      </c>
      <c r="Y138" s="41">
        <v>12.551143382246169</v>
      </c>
      <c r="Z138" s="41">
        <v>7.223377290312452</v>
      </c>
      <c r="AA138" s="41">
        <v>13.7181929560438</v>
      </c>
      <c r="AB138" s="42">
        <v>0.0</v>
      </c>
      <c r="AC138" s="42">
        <v>0.0</v>
      </c>
      <c r="AD138" s="42">
        <v>0.0</v>
      </c>
      <c r="AE138" s="42">
        <v>1.0</v>
      </c>
      <c r="AF138" s="42">
        <v>1.0</v>
      </c>
      <c r="AG138" s="25"/>
      <c r="AH138" s="25"/>
      <c r="AI138" s="25"/>
      <c r="AJ138" s="25"/>
      <c r="AK138" s="25"/>
      <c r="AL138" s="25"/>
    </row>
    <row r="139">
      <c r="A139" s="27" t="s">
        <v>284</v>
      </c>
      <c r="B139" s="25" t="s">
        <v>261</v>
      </c>
      <c r="C139" s="25" t="s">
        <v>260</v>
      </c>
      <c r="D139" s="28">
        <v>98.01991171003719</v>
      </c>
      <c r="E139" s="29">
        <v>0.1950909090909091</v>
      </c>
      <c r="F139" s="31">
        <v>23.0</v>
      </c>
      <c r="G139" s="33"/>
      <c r="H139" s="34">
        <v>14.604892548849874</v>
      </c>
      <c r="I139" s="35" t="s">
        <v>27</v>
      </c>
      <c r="J139" s="36">
        <v>4000.0</v>
      </c>
      <c r="K139" s="28">
        <v>3.6512231372124684</v>
      </c>
      <c r="L139" s="28">
        <v>2.599622840975685</v>
      </c>
      <c r="M139" s="34">
        <v>14.536075648096228</v>
      </c>
      <c r="N139" s="35" t="s">
        <v>27</v>
      </c>
      <c r="O139" s="36">
        <v>4300.0</v>
      </c>
      <c r="P139" s="28">
        <v>3.380482708859588</v>
      </c>
      <c r="Q139" s="37">
        <v>2.3985518529554115</v>
      </c>
      <c r="R139" s="38">
        <v>9.122610784600761</v>
      </c>
      <c r="S139" s="39">
        <v>9.015619150710892</v>
      </c>
      <c r="T139" s="40">
        <v>0.03581450911407907</v>
      </c>
      <c r="U139" s="40">
        <v>0.008560061244299116</v>
      </c>
      <c r="V139" s="40">
        <v>0.0409308675589475</v>
      </c>
      <c r="W139" s="40">
        <v>0.028730320498107382</v>
      </c>
      <c r="X139" s="39">
        <v>6.019165115648198</v>
      </c>
      <c r="Y139" s="41">
        <v>8.585727433201676</v>
      </c>
      <c r="Z139" s="41">
        <v>5.14344013337155</v>
      </c>
      <c r="AA139" s="41">
        <v>9.392635514724677</v>
      </c>
      <c r="AB139" s="42">
        <v>1.0</v>
      </c>
      <c r="AC139" s="42">
        <v>0.0</v>
      </c>
      <c r="AD139" s="42">
        <v>0.0</v>
      </c>
      <c r="AE139" s="42">
        <v>0.0</v>
      </c>
      <c r="AF139" s="42">
        <v>0.0</v>
      </c>
      <c r="AG139" s="25"/>
      <c r="AH139" s="25"/>
      <c r="AI139" s="25"/>
      <c r="AJ139" s="25"/>
      <c r="AK139" s="25"/>
      <c r="AL139" s="25"/>
    </row>
    <row r="140">
      <c r="A140" s="27" t="s">
        <v>285</v>
      </c>
      <c r="B140" s="25" t="s">
        <v>261</v>
      </c>
      <c r="C140" s="25" t="s">
        <v>260</v>
      </c>
      <c r="D140" s="28">
        <v>98.01991171003719</v>
      </c>
      <c r="E140" s="29">
        <v>0.17075718849840257</v>
      </c>
      <c r="F140" s="31">
        <v>17.0</v>
      </c>
      <c r="G140" s="33"/>
      <c r="H140" s="34">
        <v>11.90533135196797</v>
      </c>
      <c r="I140" s="35" t="s">
        <v>44</v>
      </c>
      <c r="J140" s="36">
        <v>3400.0</v>
      </c>
      <c r="K140" s="28">
        <v>3.501568044696462</v>
      </c>
      <c r="L140" s="28">
        <v>2.146643841158004</v>
      </c>
      <c r="M140" s="34">
        <v>11.650543243372582</v>
      </c>
      <c r="N140" s="35" t="s">
        <v>29</v>
      </c>
      <c r="O140" s="36">
        <v>3800.0</v>
      </c>
      <c r="P140" s="28">
        <v>3.065932432466469</v>
      </c>
      <c r="Q140" s="37">
        <v>1.850044432581881</v>
      </c>
      <c r="R140" s="38">
        <v>5.7739230818074745</v>
      </c>
      <c r="S140" s="39">
        <v>5.706205464662192</v>
      </c>
      <c r="T140" s="40">
        <v>0.047071200851501786</v>
      </c>
      <c r="U140" s="40">
        <v>0.019540805261461885</v>
      </c>
      <c r="V140" s="40">
        <v>0.02175478812359796</v>
      </c>
      <c r="W140" s="40">
        <v>0.01549788003495253</v>
      </c>
      <c r="X140" s="39">
        <v>6.128691221856444</v>
      </c>
      <c r="Y140" s="41">
        <v>5.776640130111526</v>
      </c>
      <c r="Z140" s="41">
        <v>5.520500489916492</v>
      </c>
      <c r="AA140" s="41">
        <v>6.13004275345609</v>
      </c>
      <c r="AB140" s="42">
        <v>0.0</v>
      </c>
      <c r="AC140" s="42">
        <v>0.0</v>
      </c>
      <c r="AD140" s="42">
        <v>1.0</v>
      </c>
      <c r="AE140" s="42">
        <v>1.0</v>
      </c>
      <c r="AF140" s="42">
        <v>0.0</v>
      </c>
      <c r="AG140" s="25"/>
      <c r="AH140" s="25"/>
      <c r="AI140" s="25"/>
      <c r="AJ140" s="25"/>
      <c r="AK140" s="25"/>
      <c r="AL140" s="25"/>
    </row>
    <row r="141">
      <c r="A141" s="27" t="s">
        <v>286</v>
      </c>
      <c r="B141" s="25" t="s">
        <v>261</v>
      </c>
      <c r="C141" s="25" t="s">
        <v>260</v>
      </c>
      <c r="D141" s="28">
        <v>98.01991171003719</v>
      </c>
      <c r="E141" s="29">
        <v>0.16102793296089388</v>
      </c>
      <c r="F141" s="31">
        <v>14.0</v>
      </c>
      <c r="G141" s="33"/>
      <c r="H141" s="34">
        <v>10.496323868492867</v>
      </c>
      <c r="I141" s="35" t="s">
        <v>45</v>
      </c>
      <c r="J141" s="36">
        <v>3100.0</v>
      </c>
      <c r="K141" s="28">
        <v>3.38591092532028</v>
      </c>
      <c r="L141" s="28">
        <v>1.8928955580146596</v>
      </c>
      <c r="M141" s="34">
        <v>11.041980259268993</v>
      </c>
      <c r="N141" s="35" t="s">
        <v>31</v>
      </c>
      <c r="O141" s="36">
        <v>3000.0</v>
      </c>
      <c r="P141" s="28">
        <v>3.6806600864229972</v>
      </c>
      <c r="Q141" s="37">
        <v>2.1354484193307917</v>
      </c>
      <c r="R141" s="38">
        <v>4.444976867205273</v>
      </c>
      <c r="S141" s="39">
        <v>4.39284537230167</v>
      </c>
      <c r="T141" s="40">
        <v>0.07576420934508105</v>
      </c>
      <c r="U141" s="40">
        <v>0.0010496301042769414</v>
      </c>
      <c r="V141" s="40">
        <v>0.02395065056122839</v>
      </c>
      <c r="W141" s="40">
        <v>0.013168086762747083</v>
      </c>
      <c r="X141" s="39">
        <v>4.933591774873559</v>
      </c>
      <c r="Y141" s="41">
        <v>5.562732093619308</v>
      </c>
      <c r="Z141" s="41">
        <v>4.7303556193700596</v>
      </c>
      <c r="AA141" s="41">
        <v>6.311624639898933</v>
      </c>
      <c r="AB141" s="42">
        <v>0.0</v>
      </c>
      <c r="AC141" s="42">
        <v>0.0</v>
      </c>
      <c r="AD141" s="42">
        <v>0.0</v>
      </c>
      <c r="AE141" s="42">
        <v>1.0</v>
      </c>
      <c r="AF141" s="42">
        <v>1.0</v>
      </c>
      <c r="AG141" s="25"/>
      <c r="AH141" s="25"/>
      <c r="AI141" s="25"/>
      <c r="AJ141" s="25"/>
      <c r="AK141" s="25"/>
      <c r="AL141" s="25"/>
    </row>
    <row r="142">
      <c r="A142" s="27" t="s">
        <v>287</v>
      </c>
      <c r="B142" s="25" t="s">
        <v>261</v>
      </c>
      <c r="C142" s="25" t="s">
        <v>260</v>
      </c>
      <c r="D142" s="28">
        <v>98.01991171003719</v>
      </c>
      <c r="E142" s="29">
        <v>0.16533296306581505</v>
      </c>
      <c r="F142" s="31">
        <v>13.0</v>
      </c>
      <c r="G142" s="33"/>
      <c r="H142" s="34">
        <v>10.43496772880113</v>
      </c>
      <c r="I142" s="35" t="s">
        <v>58</v>
      </c>
      <c r="J142" s="36">
        <v>3400.0</v>
      </c>
      <c r="K142" s="28">
        <v>3.069108155529744</v>
      </c>
      <c r="L142" s="28">
        <v>1.708438827623744</v>
      </c>
      <c r="M142" s="34">
        <v>10.449303762679527</v>
      </c>
      <c r="N142" s="35" t="s">
        <v>27</v>
      </c>
      <c r="O142" s="36">
        <v>3100.0</v>
      </c>
      <c r="P142" s="28">
        <v>3.3707431492514606</v>
      </c>
      <c r="Q142" s="37">
        <v>1.8782326305150314</v>
      </c>
      <c r="R142" s="38">
        <v>4.25427675225964</v>
      </c>
      <c r="S142" s="39">
        <v>4.2043818228922385</v>
      </c>
      <c r="T142" s="40">
        <v>0.03525121557030423</v>
      </c>
      <c r="U142" s="40">
        <v>0.01963722606497926</v>
      </c>
      <c r="V142" s="40">
        <v>0.044542976196172465</v>
      </c>
      <c r="W142" s="40">
        <v>0.03180272709060056</v>
      </c>
      <c r="X142" s="39">
        <v>4.456569947086447</v>
      </c>
      <c r="Y142" s="41">
        <v>5.978397781714684</v>
      </c>
      <c r="Z142" s="41">
        <v>3.7737802005570815</v>
      </c>
      <c r="AA142" s="41">
        <v>6.675523562122446</v>
      </c>
      <c r="AB142" s="42">
        <v>1.0</v>
      </c>
      <c r="AC142" s="42">
        <v>1.0</v>
      </c>
      <c r="AD142" s="42">
        <v>0.0</v>
      </c>
      <c r="AE142" s="42">
        <v>0.0</v>
      </c>
      <c r="AF142" s="42">
        <v>0.0</v>
      </c>
      <c r="AG142" s="25"/>
      <c r="AH142" s="25"/>
      <c r="AI142" s="25"/>
      <c r="AJ142" s="25"/>
      <c r="AK142" s="25"/>
      <c r="AL142" s="25"/>
    </row>
    <row r="143">
      <c r="A143" s="27" t="s">
        <v>288</v>
      </c>
      <c r="B143" s="25" t="s">
        <v>261</v>
      </c>
      <c r="C143" s="25" t="s">
        <v>260</v>
      </c>
      <c r="D143" s="28">
        <v>98.01991171003719</v>
      </c>
      <c r="E143" s="29">
        <v>0.20741756548536205</v>
      </c>
      <c r="F143" s="31">
        <v>0.0</v>
      </c>
      <c r="G143" s="33"/>
      <c r="H143" s="34" t="s">
        <v>64</v>
      </c>
      <c r="I143" s="35" t="s">
        <v>40</v>
      </c>
      <c r="J143" s="36">
        <v>3500.0</v>
      </c>
      <c r="K143" s="28" t="s">
        <v>64</v>
      </c>
      <c r="L143" s="28" t="s">
        <v>64</v>
      </c>
      <c r="M143" s="34" t="s">
        <v>64</v>
      </c>
      <c r="N143" s="35" t="s">
        <v>28</v>
      </c>
      <c r="O143" s="36">
        <v>3000.0</v>
      </c>
      <c r="P143" s="28" t="s">
        <v>64</v>
      </c>
      <c r="Q143" s="37" t="s">
        <v>64</v>
      </c>
      <c r="R143" s="38" t="s">
        <v>64</v>
      </c>
      <c r="S143" s="39" t="s">
        <v>64</v>
      </c>
      <c r="T143" s="40" t="s">
        <v>64</v>
      </c>
      <c r="U143" s="40" t="s">
        <v>64</v>
      </c>
      <c r="V143" s="40" t="s">
        <v>64</v>
      </c>
      <c r="W143" s="40" t="s">
        <v>64</v>
      </c>
      <c r="X143" s="39" t="s">
        <v>64</v>
      </c>
      <c r="Y143" s="41" t="s">
        <v>64</v>
      </c>
      <c r="Z143" s="41" t="s">
        <v>64</v>
      </c>
      <c r="AA143" s="41" t="s">
        <v>64</v>
      </c>
      <c r="AB143" s="42">
        <v>0.0</v>
      </c>
      <c r="AC143" s="42">
        <v>1.0</v>
      </c>
      <c r="AD143" s="42">
        <v>1.0</v>
      </c>
      <c r="AE143" s="42">
        <v>0.0</v>
      </c>
      <c r="AF143" s="42">
        <v>0.0</v>
      </c>
      <c r="AG143" s="25"/>
      <c r="AH143" s="25"/>
      <c r="AI143" s="25"/>
      <c r="AJ143" s="25"/>
      <c r="AK143" s="25"/>
      <c r="AL143" s="25"/>
    </row>
    <row r="144">
      <c r="A144" s="27" t="s">
        <v>289</v>
      </c>
      <c r="B144" s="25" t="s">
        <v>261</v>
      </c>
      <c r="C144" s="25" t="s">
        <v>260</v>
      </c>
      <c r="D144" s="28">
        <v>98.01991171003719</v>
      </c>
      <c r="E144" s="29">
        <v>0.15723076923076923</v>
      </c>
      <c r="F144" s="31">
        <v>0.0</v>
      </c>
      <c r="G144" s="33"/>
      <c r="H144" s="34" t="s">
        <v>64</v>
      </c>
      <c r="I144" s="35" t="s">
        <v>45</v>
      </c>
      <c r="J144" s="36">
        <v>3000.0</v>
      </c>
      <c r="K144" s="28" t="s">
        <v>64</v>
      </c>
      <c r="L144" s="28" t="s">
        <v>64</v>
      </c>
      <c r="M144" s="34" t="s">
        <v>64</v>
      </c>
      <c r="N144" s="35" t="s">
        <v>31</v>
      </c>
      <c r="O144" s="36">
        <v>3000.0</v>
      </c>
      <c r="P144" s="28" t="s">
        <v>64</v>
      </c>
      <c r="Q144" s="37" t="s">
        <v>64</v>
      </c>
      <c r="R144" s="38" t="s">
        <v>64</v>
      </c>
      <c r="S144" s="39" t="s">
        <v>64</v>
      </c>
      <c r="T144" s="40" t="s">
        <v>64</v>
      </c>
      <c r="U144" s="40" t="s">
        <v>64</v>
      </c>
      <c r="V144" s="40" t="s">
        <v>64</v>
      </c>
      <c r="W144" s="40" t="s">
        <v>64</v>
      </c>
      <c r="X144" s="39" t="s">
        <v>64</v>
      </c>
      <c r="Y144" s="41" t="s">
        <v>64</v>
      </c>
      <c r="Z144" s="41" t="s">
        <v>64</v>
      </c>
      <c r="AA144" s="41" t="s">
        <v>64</v>
      </c>
      <c r="AB144" s="42">
        <v>0.0</v>
      </c>
      <c r="AC144" s="42">
        <v>0.0</v>
      </c>
      <c r="AD144" s="42">
        <v>0.0</v>
      </c>
      <c r="AE144" s="42">
        <v>1.0</v>
      </c>
      <c r="AF144" s="42">
        <v>1.0</v>
      </c>
      <c r="AG144" s="25"/>
      <c r="AH144" s="25"/>
      <c r="AI144" s="25"/>
      <c r="AJ144" s="25"/>
      <c r="AK144" s="25"/>
      <c r="AL144" s="25"/>
    </row>
    <row r="145">
      <c r="A145" s="27" t="s">
        <v>290</v>
      </c>
      <c r="B145" s="25" t="s">
        <v>261</v>
      </c>
      <c r="C145" s="25" t="s">
        <v>260</v>
      </c>
      <c r="D145" s="28">
        <v>98.01991171003719</v>
      </c>
      <c r="E145" s="29">
        <v>0.18</v>
      </c>
      <c r="F145" s="31">
        <v>0.0</v>
      </c>
      <c r="G145" s="33"/>
      <c r="H145" s="34" t="s">
        <v>64</v>
      </c>
      <c r="I145" s="35" t="s">
        <v>45</v>
      </c>
      <c r="J145" s="36">
        <v>3000.0</v>
      </c>
      <c r="K145" s="28" t="s">
        <v>64</v>
      </c>
      <c r="L145" s="28" t="s">
        <v>64</v>
      </c>
      <c r="M145" s="34" t="s">
        <v>64</v>
      </c>
      <c r="N145" s="35" t="s">
        <v>30</v>
      </c>
      <c r="O145" s="36">
        <v>3000.0</v>
      </c>
      <c r="P145" s="28" t="s">
        <v>64</v>
      </c>
      <c r="Q145" s="37" t="s">
        <v>64</v>
      </c>
      <c r="R145" s="38" t="s">
        <v>64</v>
      </c>
      <c r="S145" s="39" t="s">
        <v>64</v>
      </c>
      <c r="T145" s="40" t="s">
        <v>64</v>
      </c>
      <c r="U145" s="40" t="s">
        <v>64</v>
      </c>
      <c r="V145" s="40" t="s">
        <v>64</v>
      </c>
      <c r="W145" s="40" t="s">
        <v>64</v>
      </c>
      <c r="X145" s="39" t="s">
        <v>64</v>
      </c>
      <c r="Y145" s="41" t="s">
        <v>64</v>
      </c>
      <c r="Z145" s="41" t="s">
        <v>64</v>
      </c>
      <c r="AA145" s="41" t="s">
        <v>64</v>
      </c>
      <c r="AB145" s="42">
        <v>0.0</v>
      </c>
      <c r="AC145" s="42">
        <v>0.0</v>
      </c>
      <c r="AD145" s="42">
        <v>0.0</v>
      </c>
      <c r="AE145" s="42">
        <v>1.0</v>
      </c>
      <c r="AF145" s="42">
        <v>1.0</v>
      </c>
      <c r="AG145" s="25"/>
      <c r="AH145" s="25"/>
      <c r="AI145" s="25"/>
      <c r="AJ145" s="25"/>
      <c r="AK145" s="25"/>
      <c r="AL145" s="25"/>
    </row>
    <row r="146">
      <c r="A146" s="27" t="s">
        <v>291</v>
      </c>
      <c r="B146" s="25" t="s">
        <v>261</v>
      </c>
      <c r="C146" s="25" t="s">
        <v>260</v>
      </c>
      <c r="D146" s="28">
        <v>98.01991171003719</v>
      </c>
      <c r="E146" s="29">
        <v>0.15292563081009297</v>
      </c>
      <c r="F146" s="31">
        <v>0.0</v>
      </c>
      <c r="G146" s="33"/>
      <c r="H146" s="34" t="s">
        <v>64</v>
      </c>
      <c r="I146" s="35" t="s">
        <v>44</v>
      </c>
      <c r="J146" s="36">
        <v>4800.0</v>
      </c>
      <c r="K146" s="28" t="s">
        <v>64</v>
      </c>
      <c r="L146" s="28" t="s">
        <v>64</v>
      </c>
      <c r="M146" s="34" t="s">
        <v>64</v>
      </c>
      <c r="N146" s="35" t="s">
        <v>30</v>
      </c>
      <c r="O146" s="36">
        <v>4100.0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0.0</v>
      </c>
      <c r="AC146" s="42">
        <v>0.0</v>
      </c>
      <c r="AD146" s="42">
        <v>1.0</v>
      </c>
      <c r="AE146" s="42">
        <v>1.0</v>
      </c>
      <c r="AF146" s="42">
        <v>0.0</v>
      </c>
      <c r="AG146" s="25"/>
      <c r="AH146" s="25"/>
      <c r="AI146" s="25"/>
      <c r="AJ146" s="25"/>
      <c r="AK146" s="25"/>
      <c r="AL146" s="25"/>
    </row>
    <row r="147">
      <c r="A147" s="27" t="s">
        <v>292</v>
      </c>
      <c r="B147" s="25" t="s">
        <v>261</v>
      </c>
      <c r="C147" s="25" t="s">
        <v>260</v>
      </c>
      <c r="D147" s="28">
        <v>98.01991171003719</v>
      </c>
      <c r="E147" s="29">
        <v>0.18</v>
      </c>
      <c r="F147" s="31">
        <v>0.0</v>
      </c>
      <c r="G147" s="33"/>
      <c r="H147" s="34" t="s">
        <v>64</v>
      </c>
      <c r="I147" s="35" t="s">
        <v>28</v>
      </c>
      <c r="J147" s="36">
        <v>3000.0</v>
      </c>
      <c r="K147" s="28" t="s">
        <v>64</v>
      </c>
      <c r="L147" s="28" t="s">
        <v>64</v>
      </c>
      <c r="M147" s="34" t="s">
        <v>64</v>
      </c>
      <c r="N147" s="35" t="s">
        <v>28</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0.0</v>
      </c>
      <c r="AC147" s="42">
        <v>1.0</v>
      </c>
      <c r="AD147" s="42">
        <v>0.0</v>
      </c>
      <c r="AE147" s="42">
        <v>0.0</v>
      </c>
      <c r="AF147" s="42">
        <v>0.0</v>
      </c>
      <c r="AG147" s="25"/>
      <c r="AH147" s="25"/>
      <c r="AI147" s="25"/>
      <c r="AJ147" s="25"/>
      <c r="AK147" s="25"/>
      <c r="AL147" s="25"/>
    </row>
    <row r="148">
      <c r="A148" s="27" t="s">
        <v>293</v>
      </c>
      <c r="B148" s="25" t="s">
        <v>261</v>
      </c>
      <c r="C148" s="25" t="s">
        <v>260</v>
      </c>
      <c r="D148" s="28">
        <v>98.01991171003719</v>
      </c>
      <c r="E148" s="29">
        <v>0.18</v>
      </c>
      <c r="F148" s="31">
        <v>0.0</v>
      </c>
      <c r="G148" s="33"/>
      <c r="H148" s="34" t="s">
        <v>64</v>
      </c>
      <c r="I148" s="35" t="s">
        <v>30</v>
      </c>
      <c r="J148" s="36">
        <v>3000.0</v>
      </c>
      <c r="K148" s="28" t="s">
        <v>64</v>
      </c>
      <c r="L148" s="28" t="s">
        <v>64</v>
      </c>
      <c r="M148" s="34" t="s">
        <v>64</v>
      </c>
      <c r="N148" s="35" t="s">
        <v>30</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1.0</v>
      </c>
      <c r="AF148" s="42">
        <v>0.0</v>
      </c>
      <c r="AG148" s="25"/>
      <c r="AH148" s="25"/>
      <c r="AI148" s="25"/>
      <c r="AJ148" s="25"/>
      <c r="AK148" s="25"/>
      <c r="AL148" s="25"/>
    </row>
    <row r="149">
      <c r="A149" s="27" t="s">
        <v>294</v>
      </c>
      <c r="B149" s="25" t="s">
        <v>261</v>
      </c>
      <c r="C149" s="25" t="s">
        <v>260</v>
      </c>
      <c r="D149" s="28">
        <v>98.01991171003719</v>
      </c>
      <c r="E149" s="29">
        <v>0.15762231759656653</v>
      </c>
      <c r="F149" s="31">
        <v>0.0</v>
      </c>
      <c r="G149" s="33"/>
      <c r="H149" s="34" t="s">
        <v>64</v>
      </c>
      <c r="I149" s="35" t="s">
        <v>58</v>
      </c>
      <c r="J149" s="36">
        <v>3000.0</v>
      </c>
      <c r="K149" s="28" t="s">
        <v>64</v>
      </c>
      <c r="L149" s="28" t="s">
        <v>64</v>
      </c>
      <c r="M149" s="34" t="s">
        <v>64</v>
      </c>
      <c r="N149" s="35" t="s">
        <v>28</v>
      </c>
      <c r="O149" s="36">
        <v>3100.0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1.0</v>
      </c>
      <c r="AC149" s="42">
        <v>1.0</v>
      </c>
      <c r="AD149" s="42">
        <v>0.0</v>
      </c>
      <c r="AE149" s="42">
        <v>0.0</v>
      </c>
      <c r="AF149" s="42">
        <v>0.0</v>
      </c>
      <c r="AG149" s="25"/>
      <c r="AH149" s="25"/>
      <c r="AI149" s="25"/>
      <c r="AJ149" s="25"/>
      <c r="AK149" s="25"/>
      <c r="AL149" s="25"/>
    </row>
    <row r="150">
      <c r="A150" s="27" t="s">
        <v>175</v>
      </c>
      <c r="B150" s="25" t="s">
        <v>136</v>
      </c>
      <c r="C150" s="25" t="s">
        <v>235</v>
      </c>
      <c r="D150" s="28">
        <v>97.53588393225941</v>
      </c>
      <c r="E150" s="29">
        <v>0.266512082853855</v>
      </c>
      <c r="F150" s="31">
        <v>33.0</v>
      </c>
      <c r="G150" s="33"/>
      <c r="H150" s="34">
        <v>30.491695424007414</v>
      </c>
      <c r="I150" s="35" t="s">
        <v>27</v>
      </c>
      <c r="J150" s="36">
        <v>6700.0</v>
      </c>
      <c r="K150" s="28">
        <v>4.550999317016032</v>
      </c>
      <c r="L150" s="28">
        <v>5.553964371607428</v>
      </c>
      <c r="M150" s="34">
        <v>29.585276457107277</v>
      </c>
      <c r="N150" s="35" t="s">
        <v>27</v>
      </c>
      <c r="O150" s="36">
        <v>7000.0</v>
      </c>
      <c r="P150" s="28">
        <v>4.22646806530104</v>
      </c>
      <c r="Q150" s="37">
        <v>5.045215207656782</v>
      </c>
      <c r="R150" s="38">
        <v>18.973667149923997</v>
      </c>
      <c r="S150" s="39">
        <v>17.900668687012196</v>
      </c>
      <c r="T150" s="40">
        <v>0.07832889095841099</v>
      </c>
      <c r="U150" s="40">
        <v>0.016527195662580325</v>
      </c>
      <c r="V150" s="40">
        <v>0.043271203189301215</v>
      </c>
      <c r="W150" s="40">
        <v>0.03495752294691232</v>
      </c>
      <c r="X150" s="39">
        <v>16.113229734387293</v>
      </c>
      <c r="Y150" s="41">
        <v>14.378465689620121</v>
      </c>
      <c r="Z150" s="41">
        <v>14.387052143000243</v>
      </c>
      <c r="AA150" s="41">
        <v>15.198224314107032</v>
      </c>
      <c r="AB150" s="42">
        <v>1.0</v>
      </c>
      <c r="AC150" s="42">
        <v>0.0</v>
      </c>
      <c r="AD150" s="42">
        <v>0.0</v>
      </c>
      <c r="AE150" s="42">
        <v>0.0</v>
      </c>
      <c r="AF150" s="42">
        <v>0.0</v>
      </c>
      <c r="AG150" s="25"/>
      <c r="AH150" s="25"/>
      <c r="AI150" s="25"/>
      <c r="AJ150" s="25"/>
      <c r="AK150" s="25"/>
      <c r="AL150" s="25"/>
    </row>
    <row r="151">
      <c r="A151" s="27" t="s">
        <v>177</v>
      </c>
      <c r="B151" s="25" t="s">
        <v>136</v>
      </c>
      <c r="C151" s="25" t="s">
        <v>235</v>
      </c>
      <c r="D151" s="28">
        <v>97.53588393225941</v>
      </c>
      <c r="E151" s="29">
        <v>0.15489340813464236</v>
      </c>
      <c r="F151" s="31">
        <v>32.0</v>
      </c>
      <c r="G151" s="33"/>
      <c r="H151" s="34">
        <v>21.577804810078128</v>
      </c>
      <c r="I151" s="35" t="s">
        <v>40</v>
      </c>
      <c r="J151" s="36">
        <v>5000.0</v>
      </c>
      <c r="K151" s="28">
        <v>4.315560962015626</v>
      </c>
      <c r="L151" s="28">
        <v>4.088823349412931</v>
      </c>
      <c r="M151" s="34">
        <v>21.948546490085278</v>
      </c>
      <c r="N151" s="35" t="s">
        <v>29</v>
      </c>
      <c r="O151" s="36">
        <v>4800.0</v>
      </c>
      <c r="P151" s="28">
        <v>4.5726138521010995</v>
      </c>
      <c r="Q151" s="37">
        <v>4.386738045186968</v>
      </c>
      <c r="R151" s="38">
        <v>9.671091923475224</v>
      </c>
      <c r="S151" s="39">
        <v>9.124172517407262</v>
      </c>
      <c r="T151" s="40">
        <v>0.03342825862699904</v>
      </c>
      <c r="U151" s="40">
        <v>0.020383084528657947</v>
      </c>
      <c r="V151" s="40">
        <v>0.01893362073995338</v>
      </c>
      <c r="W151" s="40">
        <v>0.020473676015451983</v>
      </c>
      <c r="X151" s="39">
        <v>9.551630321230542</v>
      </c>
      <c r="Y151" s="41">
        <v>12.026174488847584</v>
      </c>
      <c r="Z151" s="41">
        <v>8.223296903137735</v>
      </c>
      <c r="AA151" s="41">
        <v>13.725249586947543</v>
      </c>
      <c r="AB151" s="42">
        <v>0.0</v>
      </c>
      <c r="AC151" s="42">
        <v>1.0</v>
      </c>
      <c r="AD151" s="42">
        <v>1.0</v>
      </c>
      <c r="AE151" s="42">
        <v>0.0</v>
      </c>
      <c r="AF151" s="42">
        <v>0.0</v>
      </c>
      <c r="AG151" s="25"/>
      <c r="AH151" s="25"/>
      <c r="AI151" s="25"/>
      <c r="AJ151" s="25"/>
      <c r="AK151" s="25"/>
      <c r="AL151" s="25"/>
    </row>
    <row r="152">
      <c r="A152" s="27" t="s">
        <v>202</v>
      </c>
      <c r="B152" s="25" t="s">
        <v>136</v>
      </c>
      <c r="C152" s="25" t="s">
        <v>235</v>
      </c>
      <c r="D152" s="28">
        <v>97.53588393225941</v>
      </c>
      <c r="E152" s="29">
        <v>0.2561021337808679</v>
      </c>
      <c r="F152" s="31">
        <v>31.0</v>
      </c>
      <c r="G152" s="33"/>
      <c r="H152" s="34">
        <v>22.431860066310954</v>
      </c>
      <c r="I152" s="35" t="s">
        <v>40</v>
      </c>
      <c r="J152" s="36">
        <v>5700.0</v>
      </c>
      <c r="K152" s="28">
        <v>3.9354140467212195</v>
      </c>
      <c r="L152" s="28">
        <v>3.836122399164965</v>
      </c>
      <c r="M152" s="34">
        <v>21.880050865748466</v>
      </c>
      <c r="N152" s="35" t="s">
        <v>28</v>
      </c>
      <c r="O152" s="36">
        <v>6100.0</v>
      </c>
      <c r="P152" s="28">
        <v>3.5868935845489287</v>
      </c>
      <c r="Q152" s="37">
        <v>3.4332225189380874</v>
      </c>
      <c r="R152" s="38">
        <v>16.96783529849146</v>
      </c>
      <c r="S152" s="39">
        <v>16.008270600198813</v>
      </c>
      <c r="T152" s="40">
        <v>0.060629997397496416</v>
      </c>
      <c r="U152" s="40">
        <v>0.01855615304964293</v>
      </c>
      <c r="V152" s="40">
        <v>0.02679230654226519</v>
      </c>
      <c r="W152" s="40">
        <v>0.02788384495695007</v>
      </c>
      <c r="X152" s="39">
        <v>12.538978238844255</v>
      </c>
      <c r="Y152" s="41">
        <v>9.892881827466699</v>
      </c>
      <c r="Z152" s="41">
        <v>11.07630580220938</v>
      </c>
      <c r="AA152" s="41">
        <v>10.803745063539088</v>
      </c>
      <c r="AB152" s="42">
        <v>0.0</v>
      </c>
      <c r="AC152" s="42">
        <v>1.0</v>
      </c>
      <c r="AD152" s="42">
        <v>1.0</v>
      </c>
      <c r="AE152" s="42">
        <v>0.0</v>
      </c>
      <c r="AF152" s="42">
        <v>0.0</v>
      </c>
      <c r="AG152" s="25"/>
      <c r="AH152" s="25"/>
      <c r="AI152" s="25"/>
      <c r="AJ152" s="25"/>
      <c r="AK152" s="25"/>
      <c r="AL152" s="25"/>
    </row>
    <row r="153">
      <c r="A153" s="27" t="s">
        <v>178</v>
      </c>
      <c r="B153" s="25" t="s">
        <v>136</v>
      </c>
      <c r="C153" s="25" t="s">
        <v>235</v>
      </c>
      <c r="D153" s="28">
        <v>97.53588393225941</v>
      </c>
      <c r="E153" s="29">
        <v>0.2234822112753147</v>
      </c>
      <c r="F153" s="31">
        <v>29.0</v>
      </c>
      <c r="G153" s="33"/>
      <c r="H153" s="34">
        <v>36.09020599932986</v>
      </c>
      <c r="I153" s="35" t="s">
        <v>31</v>
      </c>
      <c r="J153" s="36">
        <v>7300.0</v>
      </c>
      <c r="K153" s="28">
        <v>4.943863835524639</v>
      </c>
      <c r="L153" s="28">
        <v>6.825816993473882</v>
      </c>
      <c r="M153" s="34">
        <v>37.64625777676883</v>
      </c>
      <c r="N153" s="35" t="s">
        <v>31</v>
      </c>
      <c r="O153" s="36">
        <v>8700.0</v>
      </c>
      <c r="P153" s="28">
        <v>4.3271560662952675</v>
      </c>
      <c r="Q153" s="37">
        <v>6.161848040094291</v>
      </c>
      <c r="R153" s="38">
        <v>13.45062670521207</v>
      </c>
      <c r="S153" s="39">
        <v>12.689967120227688</v>
      </c>
      <c r="T153" s="40">
        <v>0.10059973829040984</v>
      </c>
      <c r="U153" s="40">
        <v>3.854396103080837E-4</v>
      </c>
      <c r="V153" s="40">
        <v>0.042109277426158144</v>
      </c>
      <c r="W153" s="40">
        <v>0.028522531162798192</v>
      </c>
      <c r="X153" s="39">
        <v>13.57679039030337</v>
      </c>
      <c r="Y153" s="41">
        <v>22.513415609026488</v>
      </c>
      <c r="Z153" s="41">
        <v>12.725046953019598</v>
      </c>
      <c r="AA153" s="41">
        <v>24.92121082374923</v>
      </c>
      <c r="AB153" s="42">
        <v>0.0</v>
      </c>
      <c r="AC153" s="42">
        <v>0.0</v>
      </c>
      <c r="AD153" s="42">
        <v>0.0</v>
      </c>
      <c r="AE153" s="42">
        <v>0.0</v>
      </c>
      <c r="AF153" s="42">
        <v>1.0</v>
      </c>
      <c r="AG153" s="25"/>
      <c r="AH153" s="25"/>
      <c r="AI153" s="25"/>
      <c r="AJ153" s="25"/>
      <c r="AK153" s="25"/>
      <c r="AL153" s="25"/>
    </row>
    <row r="154">
      <c r="A154" s="27" t="s">
        <v>181</v>
      </c>
      <c r="B154" s="25" t="s">
        <v>136</v>
      </c>
      <c r="C154" s="25" t="s">
        <v>235</v>
      </c>
      <c r="D154" s="28">
        <v>97.53588393225941</v>
      </c>
      <c r="E154" s="29">
        <v>0.2203976195279403</v>
      </c>
      <c r="F154" s="31">
        <v>28.0</v>
      </c>
      <c r="G154" s="33"/>
      <c r="H154" s="34">
        <v>24.05576013113202</v>
      </c>
      <c r="I154" s="35" t="s">
        <v>30</v>
      </c>
      <c r="J154" s="36">
        <v>6300.0</v>
      </c>
      <c r="K154" s="28">
        <v>3.818374623989209</v>
      </c>
      <c r="L154" s="28">
        <v>3.9174285260941613</v>
      </c>
      <c r="M154" s="34">
        <v>24.386818437957338</v>
      </c>
      <c r="N154" s="35" t="s">
        <v>30</v>
      </c>
      <c r="O154" s="36">
        <v>6400.0</v>
      </c>
      <c r="P154" s="28">
        <v>3.8104403809308343</v>
      </c>
      <c r="Q154" s="37">
        <v>3.9486006711758366</v>
      </c>
      <c r="R154" s="38">
        <v>12.772056582163719</v>
      </c>
      <c r="S154" s="39">
        <v>12.049771481840395</v>
      </c>
      <c r="T154" s="40">
        <v>0.060538442383475805</v>
      </c>
      <c r="U154" s="40">
        <v>0.013933451024768242</v>
      </c>
      <c r="V154" s="40">
        <v>0.028443458643664824</v>
      </c>
      <c r="W154" s="40">
        <v>0.030269221191737902</v>
      </c>
      <c r="X154" s="39">
        <v>10.420649956918538</v>
      </c>
      <c r="Y154" s="41">
        <v>13.635110174213482</v>
      </c>
      <c r="Z154" s="41">
        <v>9.163173834100457</v>
      </c>
      <c r="AA154" s="41">
        <v>15.223644603856881</v>
      </c>
      <c r="AB154" s="42">
        <v>0.0</v>
      </c>
      <c r="AC154" s="42">
        <v>0.0</v>
      </c>
      <c r="AD154" s="42">
        <v>0.0</v>
      </c>
      <c r="AE154" s="42">
        <v>1.0</v>
      </c>
      <c r="AF154" s="42">
        <v>0.0</v>
      </c>
      <c r="AG154" s="25"/>
      <c r="AH154" s="25"/>
      <c r="AI154" s="25"/>
      <c r="AJ154" s="25"/>
      <c r="AK154" s="25"/>
      <c r="AL154" s="25"/>
    </row>
    <row r="155">
      <c r="A155" s="27" t="s">
        <v>183</v>
      </c>
      <c r="B155" s="25" t="s">
        <v>136</v>
      </c>
      <c r="C155" s="25" t="s">
        <v>235</v>
      </c>
      <c r="D155" s="28">
        <v>97.53588393225941</v>
      </c>
      <c r="E155" s="29">
        <v>0.20540926944226237</v>
      </c>
      <c r="F155" s="31">
        <v>25.0</v>
      </c>
      <c r="G155" s="33"/>
      <c r="H155" s="34">
        <v>21.130914320444386</v>
      </c>
      <c r="I155" s="35" t="s">
        <v>58</v>
      </c>
      <c r="J155" s="36">
        <v>4400.0</v>
      </c>
      <c r="K155" s="28">
        <v>4.802480527373724</v>
      </c>
      <c r="L155" s="28">
        <v>4.4809811408047935</v>
      </c>
      <c r="M155" s="34">
        <v>21.310148706732086</v>
      </c>
      <c r="N155" s="35" t="s">
        <v>27</v>
      </c>
      <c r="O155" s="36">
        <v>3900.0</v>
      </c>
      <c r="P155" s="28">
        <v>5.464140694033868</v>
      </c>
      <c r="Q155" s="37">
        <v>5.1299682727344935</v>
      </c>
      <c r="R155" s="38">
        <v>10.48570240275523</v>
      </c>
      <c r="S155" s="39">
        <v>9.892715160394335</v>
      </c>
      <c r="T155" s="40">
        <v>0.054513004118199204</v>
      </c>
      <c r="U155" s="40">
        <v>0.018866239686124595</v>
      </c>
      <c r="V155" s="40">
        <v>0.03934416818965682</v>
      </c>
      <c r="W155" s="40">
        <v>0.023227280015580533</v>
      </c>
      <c r="X155" s="39">
        <v>10.301637207288449</v>
      </c>
      <c r="Y155" s="41">
        <v>10.829277113155937</v>
      </c>
      <c r="Z155" s="41">
        <v>9.232463079182773</v>
      </c>
      <c r="AA155" s="41">
        <v>12.077685627549313</v>
      </c>
      <c r="AB155" s="42">
        <v>1.0</v>
      </c>
      <c r="AC155" s="42">
        <v>1.0</v>
      </c>
      <c r="AD155" s="42">
        <v>0.0</v>
      </c>
      <c r="AE155" s="42">
        <v>0.0</v>
      </c>
      <c r="AF155" s="42">
        <v>0.0</v>
      </c>
      <c r="AG155" s="25"/>
      <c r="AH155" s="25"/>
      <c r="AI155" s="25"/>
      <c r="AJ155" s="25"/>
      <c r="AK155" s="25"/>
      <c r="AL155" s="25"/>
    </row>
    <row r="156">
      <c r="A156" s="27" t="s">
        <v>189</v>
      </c>
      <c r="B156" s="25" t="s">
        <v>136</v>
      </c>
      <c r="C156" s="25" t="s">
        <v>235</v>
      </c>
      <c r="D156" s="28">
        <v>97.53588393225941</v>
      </c>
      <c r="E156" s="29">
        <v>0.15417246175243393</v>
      </c>
      <c r="F156" s="31">
        <v>21.0</v>
      </c>
      <c r="G156" s="33"/>
      <c r="H156" s="34">
        <v>13.292757461183015</v>
      </c>
      <c r="I156" s="35" t="s">
        <v>44</v>
      </c>
      <c r="J156" s="36">
        <v>4000.0</v>
      </c>
      <c r="K156" s="28">
        <v>3.323189365295754</v>
      </c>
      <c r="L156" s="28">
        <v>2.208505151497878</v>
      </c>
      <c r="M156" s="34">
        <v>13.410774622721117</v>
      </c>
      <c r="N156" s="35" t="s">
        <v>29</v>
      </c>
      <c r="O156" s="36">
        <v>3600.0</v>
      </c>
      <c r="P156" s="28">
        <v>3.7252151729780882</v>
      </c>
      <c r="Q156" s="37">
        <v>2.491752340090016</v>
      </c>
      <c r="R156" s="38">
        <v>6.313016236886084</v>
      </c>
      <c r="S156" s="39">
        <v>5.956002663021258</v>
      </c>
      <c r="T156" s="40">
        <v>0.04245984821992183</v>
      </c>
      <c r="U156" s="40">
        <v>0.005250898074105471</v>
      </c>
      <c r="V156" s="40">
        <v>0.02064146139475944</v>
      </c>
      <c r="W156" s="40">
        <v>0.02000773231685016</v>
      </c>
      <c r="X156" s="39">
        <v>4.861847093969698</v>
      </c>
      <c r="Y156" s="41">
        <v>8.430910367213317</v>
      </c>
      <c r="Z156" s="41">
        <v>4.322929597260304</v>
      </c>
      <c r="AA156" s="41">
        <v>9.087845025460814</v>
      </c>
      <c r="AB156" s="42">
        <v>0.0</v>
      </c>
      <c r="AC156" s="42">
        <v>0.0</v>
      </c>
      <c r="AD156" s="42">
        <v>1.0</v>
      </c>
      <c r="AE156" s="42">
        <v>1.0</v>
      </c>
      <c r="AF156" s="42">
        <v>0.0</v>
      </c>
      <c r="AG156" s="25"/>
      <c r="AH156" s="25"/>
      <c r="AI156" s="25"/>
      <c r="AJ156" s="25"/>
      <c r="AK156" s="25"/>
      <c r="AL156" s="25"/>
    </row>
    <row r="157">
      <c r="A157" s="27" t="s">
        <v>191</v>
      </c>
      <c r="B157" s="25" t="s">
        <v>136</v>
      </c>
      <c r="C157" s="25" t="s">
        <v>235</v>
      </c>
      <c r="D157" s="28">
        <v>97.53588393225941</v>
      </c>
      <c r="E157" s="29">
        <v>0.20701142857142857</v>
      </c>
      <c r="F157" s="31">
        <v>18.0</v>
      </c>
      <c r="G157" s="33"/>
      <c r="H157" s="34">
        <v>16.199393426136993</v>
      </c>
      <c r="I157" s="35" t="s">
        <v>45</v>
      </c>
      <c r="J157" s="36">
        <v>5400.0</v>
      </c>
      <c r="K157" s="28">
        <v>2.9998876715068508</v>
      </c>
      <c r="L157" s="28">
        <v>2.3041966034303623</v>
      </c>
      <c r="M157" s="34">
        <v>16.006630203572325</v>
      </c>
      <c r="N157" s="35" t="s">
        <v>30</v>
      </c>
      <c r="O157" s="36">
        <v>4100.0</v>
      </c>
      <c r="P157" s="28">
        <v>3.904056147212762</v>
      </c>
      <c r="Q157" s="37">
        <v>2.972519948648287</v>
      </c>
      <c r="R157" s="38">
        <v>7.6195712870679735</v>
      </c>
      <c r="S157" s="39">
        <v>7.188669436915955</v>
      </c>
      <c r="T157" s="40">
        <v>0.05838934655008785</v>
      </c>
      <c r="U157" s="40">
        <v>0.019747941597428084</v>
      </c>
      <c r="V157" s="40">
        <v>0.029337086315409995</v>
      </c>
      <c r="W157" s="40">
        <v>0.028672492127035012</v>
      </c>
      <c r="X157" s="39">
        <v>7.3480119592844515</v>
      </c>
      <c r="Y157" s="41">
        <v>8.851381466852542</v>
      </c>
      <c r="Z157" s="41">
        <v>6.46250012109091</v>
      </c>
      <c r="AA157" s="41">
        <v>9.544130082481415</v>
      </c>
      <c r="AB157" s="42">
        <v>0.0</v>
      </c>
      <c r="AC157" s="42">
        <v>0.0</v>
      </c>
      <c r="AD157" s="42">
        <v>0.0</v>
      </c>
      <c r="AE157" s="42">
        <v>1.0</v>
      </c>
      <c r="AF157" s="42">
        <v>1.0</v>
      </c>
      <c r="AG157" s="25"/>
      <c r="AH157" s="25"/>
      <c r="AI157" s="25"/>
      <c r="AJ157" s="25"/>
      <c r="AK157" s="25"/>
      <c r="AL157" s="25"/>
    </row>
    <row r="158">
      <c r="A158" s="27" t="s">
        <v>186</v>
      </c>
      <c r="B158" s="25" t="s">
        <v>136</v>
      </c>
      <c r="C158" s="25" t="s">
        <v>235</v>
      </c>
      <c r="D158" s="28">
        <v>97.53588393225941</v>
      </c>
      <c r="E158" s="29">
        <v>0.17725951557093425</v>
      </c>
      <c r="F158" s="31">
        <v>11.0</v>
      </c>
      <c r="G158" s="33"/>
      <c r="H158" s="34">
        <v>6.430505672089822</v>
      </c>
      <c r="I158" s="35" t="s">
        <v>40</v>
      </c>
      <c r="J158" s="36">
        <v>3300.0</v>
      </c>
      <c r="K158" s="28">
        <v>1.948638082451461</v>
      </c>
      <c r="L158" s="28">
        <v>0.76104034865305</v>
      </c>
      <c r="M158" s="34">
        <v>6.189138020256518</v>
      </c>
      <c r="N158" s="35" t="s">
        <v>28</v>
      </c>
      <c r="O158" s="36">
        <v>3000.0</v>
      </c>
      <c r="P158" s="28">
        <v>2.063046006752173</v>
      </c>
      <c r="Q158" s="37">
        <v>0.7834700814391597</v>
      </c>
      <c r="R158" s="38">
        <v>3.8818340916531806</v>
      </c>
      <c r="S158" s="39">
        <v>3.6623086841128054</v>
      </c>
      <c r="T158" s="40">
        <v>0.028284658736632474</v>
      </c>
      <c r="U158" s="40">
        <v>0.030410629818144064</v>
      </c>
      <c r="V158" s="40">
        <v>0.014419629944165574</v>
      </c>
      <c r="W158" s="40">
        <v>0.012016358286804646</v>
      </c>
      <c r="X158" s="39">
        <v>3.8315299648719456</v>
      </c>
      <c r="Y158" s="41">
        <v>2.5989757072178765</v>
      </c>
      <c r="Z158" s="41">
        <v>3.357366510065739</v>
      </c>
      <c r="AA158" s="41">
        <v>2.8317715101907788</v>
      </c>
      <c r="AB158" s="42">
        <v>0.0</v>
      </c>
      <c r="AC158" s="42">
        <v>1.0</v>
      </c>
      <c r="AD158" s="42">
        <v>1.0</v>
      </c>
      <c r="AE158" s="42">
        <v>0.0</v>
      </c>
      <c r="AF158" s="42">
        <v>0.0</v>
      </c>
      <c r="AG158" s="25"/>
      <c r="AH158" s="25"/>
      <c r="AI158" s="25"/>
      <c r="AJ158" s="25"/>
      <c r="AK158" s="25"/>
      <c r="AL158" s="25"/>
    </row>
    <row r="159">
      <c r="A159" s="27" t="s">
        <v>192</v>
      </c>
      <c r="B159" s="25" t="s">
        <v>136</v>
      </c>
      <c r="C159" s="25" t="s">
        <v>235</v>
      </c>
      <c r="D159" s="28">
        <v>97.53588393225941</v>
      </c>
      <c r="E159" s="29">
        <v>0.13111501120238983</v>
      </c>
      <c r="F159" s="31">
        <v>8.0</v>
      </c>
      <c r="G159" s="33"/>
      <c r="H159" s="34">
        <v>5.832129995509678</v>
      </c>
      <c r="I159" s="35" t="s">
        <v>44</v>
      </c>
      <c r="J159" s="36">
        <v>3000.0</v>
      </c>
      <c r="K159" s="28">
        <v>1.9440433318365595</v>
      </c>
      <c r="L159" s="28">
        <v>0.7068550383904529</v>
      </c>
      <c r="M159" s="34">
        <v>5.896947706659511</v>
      </c>
      <c r="N159" s="35" t="s">
        <v>30</v>
      </c>
      <c r="O159" s="36">
        <v>3000.0</v>
      </c>
      <c r="P159" s="28">
        <v>1.9656492355531705</v>
      </c>
      <c r="Q159" s="37">
        <v>0.7205171822300698</v>
      </c>
      <c r="R159" s="38">
        <v>2.003276316788648</v>
      </c>
      <c r="S159" s="39">
        <v>1.8899870727159518</v>
      </c>
      <c r="T159" s="40">
        <v>0.040257712713075766</v>
      </c>
      <c r="U159" s="40">
        <v>0.014276413539218498</v>
      </c>
      <c r="V159" s="40">
        <v>0.024739871909577396</v>
      </c>
      <c r="W159" s="40">
        <v>0.021458956996837742</v>
      </c>
      <c r="X159" s="39">
        <v>2.348879740578864</v>
      </c>
      <c r="Y159" s="41">
        <v>3.483250254930814</v>
      </c>
      <c r="Z159" s="41">
        <v>2.0584229945054426</v>
      </c>
      <c r="AA159" s="41">
        <v>3.8385247121540687</v>
      </c>
      <c r="AB159" s="42">
        <v>0.0</v>
      </c>
      <c r="AC159" s="42">
        <v>0.0</v>
      </c>
      <c r="AD159" s="42">
        <v>1.0</v>
      </c>
      <c r="AE159" s="42">
        <v>1.0</v>
      </c>
      <c r="AF159" s="42">
        <v>0.0</v>
      </c>
      <c r="AG159" s="25"/>
      <c r="AH159" s="25"/>
      <c r="AI159" s="25"/>
      <c r="AJ159" s="25"/>
      <c r="AK159" s="25"/>
      <c r="AL159" s="25"/>
    </row>
    <row r="160">
      <c r="A160" s="27" t="s">
        <v>194</v>
      </c>
      <c r="B160" s="25" t="s">
        <v>136</v>
      </c>
      <c r="C160" s="25" t="s">
        <v>235</v>
      </c>
      <c r="D160" s="28">
        <v>97.53588393225941</v>
      </c>
      <c r="E160" s="29">
        <v>0.15879352226720647</v>
      </c>
      <c r="F160" s="31">
        <v>4.0</v>
      </c>
      <c r="G160" s="33"/>
      <c r="H160" s="34">
        <v>3.1813442905638847</v>
      </c>
      <c r="I160" s="35" t="s">
        <v>45</v>
      </c>
      <c r="J160" s="36">
        <v>3700.0</v>
      </c>
      <c r="K160" s="28">
        <v>0.8598227812334823</v>
      </c>
      <c r="L160" s="28">
        <v>0.20060672865538212</v>
      </c>
      <c r="M160" s="34">
        <v>3.264647828155973</v>
      </c>
      <c r="N160" s="35" t="s">
        <v>31</v>
      </c>
      <c r="O160" s="36">
        <v>3100.0</v>
      </c>
      <c r="P160" s="28">
        <v>1.053112202630959</v>
      </c>
      <c r="Q160" s="37">
        <v>0.2503969023326075</v>
      </c>
      <c r="R160" s="38">
        <v>1.2436832604454886</v>
      </c>
      <c r="S160" s="39">
        <v>1.1733505084127593</v>
      </c>
      <c r="T160" s="40">
        <v>0.05854605993339401</v>
      </c>
      <c r="U160" s="40">
        <v>0.001545470526192078</v>
      </c>
      <c r="V160" s="40">
        <v>0.030273040307174235</v>
      </c>
      <c r="W160" s="40">
        <v>0.021636587366689095</v>
      </c>
      <c r="X160" s="39">
        <v>1.1538171033220421</v>
      </c>
      <c r="Y160" s="41">
        <v>2.0275271872418426</v>
      </c>
      <c r="Z160" s="41">
        <v>1.0596053321574184</v>
      </c>
      <c r="AA160" s="41">
        <v>2.205042495998555</v>
      </c>
      <c r="AB160" s="42">
        <v>0.0</v>
      </c>
      <c r="AC160" s="42">
        <v>0.0</v>
      </c>
      <c r="AD160" s="42">
        <v>0.0</v>
      </c>
      <c r="AE160" s="42">
        <v>1.0</v>
      </c>
      <c r="AF160" s="42">
        <v>1.0</v>
      </c>
      <c r="AG160" s="25"/>
      <c r="AH160" s="25"/>
      <c r="AI160" s="25"/>
      <c r="AJ160" s="25"/>
      <c r="AK160" s="25"/>
      <c r="AL160" s="25"/>
    </row>
    <row r="161">
      <c r="A161" s="27" t="s">
        <v>196</v>
      </c>
      <c r="B161" s="25" t="s">
        <v>136</v>
      </c>
      <c r="C161" s="25" t="s">
        <v>235</v>
      </c>
      <c r="D161" s="28">
        <v>97.53588393225941</v>
      </c>
      <c r="E161" s="29">
        <v>0.1779607843137255</v>
      </c>
      <c r="F161" s="31">
        <v>0.0</v>
      </c>
      <c r="G161" s="33"/>
      <c r="H161" s="34" t="s">
        <v>64</v>
      </c>
      <c r="I161" s="35" t="s">
        <v>31</v>
      </c>
      <c r="J161" s="36">
        <v>3000.0</v>
      </c>
      <c r="K161" s="28" t="s">
        <v>64</v>
      </c>
      <c r="L161" s="28" t="s">
        <v>64</v>
      </c>
      <c r="M161" s="34" t="s">
        <v>64</v>
      </c>
      <c r="N161" s="35" t="s">
        <v>31</v>
      </c>
      <c r="O161" s="36">
        <v>3000.0</v>
      </c>
      <c r="P161" s="28" t="s">
        <v>64</v>
      </c>
      <c r="Q161" s="37" t="s">
        <v>64</v>
      </c>
      <c r="R161" s="38" t="s">
        <v>64</v>
      </c>
      <c r="S161" s="39" t="s">
        <v>64</v>
      </c>
      <c r="T161" s="40" t="s">
        <v>64</v>
      </c>
      <c r="U161" s="40" t="s">
        <v>64</v>
      </c>
      <c r="V161" s="40" t="s">
        <v>64</v>
      </c>
      <c r="W161" s="40" t="s">
        <v>64</v>
      </c>
      <c r="X161" s="39" t="s">
        <v>64</v>
      </c>
      <c r="Y161" s="41" t="s">
        <v>64</v>
      </c>
      <c r="Z161" s="41" t="s">
        <v>64</v>
      </c>
      <c r="AA161" s="41" t="s">
        <v>64</v>
      </c>
      <c r="AB161" s="42">
        <v>0.0</v>
      </c>
      <c r="AC161" s="42">
        <v>0.0</v>
      </c>
      <c r="AD161" s="42">
        <v>0.0</v>
      </c>
      <c r="AE161" s="42">
        <v>0.0</v>
      </c>
      <c r="AF161" s="42">
        <v>1.0</v>
      </c>
      <c r="AG161" s="25"/>
      <c r="AH161" s="25"/>
      <c r="AI161" s="25"/>
      <c r="AJ161" s="25"/>
      <c r="AK161" s="25"/>
      <c r="AL161" s="25"/>
    </row>
    <row r="162">
      <c r="A162" s="27" t="s">
        <v>200</v>
      </c>
      <c r="B162" s="25" t="s">
        <v>136</v>
      </c>
      <c r="C162" s="25" t="s">
        <v>235</v>
      </c>
      <c r="D162" s="28">
        <v>97.53588393225941</v>
      </c>
      <c r="E162" s="29">
        <v>0.18</v>
      </c>
      <c r="F162" s="31">
        <v>0.0</v>
      </c>
      <c r="G162" s="33"/>
      <c r="H162" s="34" t="s">
        <v>64</v>
      </c>
      <c r="I162" s="35" t="s">
        <v>27</v>
      </c>
      <c r="J162" s="36">
        <v>3000.0</v>
      </c>
      <c r="K162" s="28" t="s">
        <v>64</v>
      </c>
      <c r="L162" s="28" t="s">
        <v>64</v>
      </c>
      <c r="M162" s="34" t="s">
        <v>64</v>
      </c>
      <c r="N162" s="35" t="s">
        <v>64</v>
      </c>
      <c r="O162" s="36" t="s">
        <v>64</v>
      </c>
      <c r="P162" s="28" t="s">
        <v>64</v>
      </c>
      <c r="Q162" s="37" t="s">
        <v>64</v>
      </c>
      <c r="R162" s="38" t="s">
        <v>64</v>
      </c>
      <c r="S162" s="39" t="s">
        <v>64</v>
      </c>
      <c r="T162" s="40" t="s">
        <v>64</v>
      </c>
      <c r="U162" s="40" t="s">
        <v>64</v>
      </c>
      <c r="V162" s="40" t="s">
        <v>64</v>
      </c>
      <c r="W162" s="40" t="s">
        <v>64</v>
      </c>
      <c r="X162" s="39" t="s">
        <v>64</v>
      </c>
      <c r="Y162" s="41" t="s">
        <v>64</v>
      </c>
      <c r="Z162" s="41" t="s">
        <v>64</v>
      </c>
      <c r="AA162" s="41" t="s">
        <v>64</v>
      </c>
      <c r="AB162" s="42">
        <v>1.0</v>
      </c>
      <c r="AC162" s="42">
        <v>0.0</v>
      </c>
      <c r="AD162" s="42">
        <v>0.0</v>
      </c>
      <c r="AE162" s="42">
        <v>0.0</v>
      </c>
      <c r="AF162" s="42">
        <v>0.0</v>
      </c>
      <c r="AG162" s="25"/>
      <c r="AH162" s="25"/>
      <c r="AI162" s="25"/>
      <c r="AJ162" s="25"/>
      <c r="AK162" s="25"/>
      <c r="AL162" s="25"/>
    </row>
    <row r="163">
      <c r="A163" s="27" t="s">
        <v>206</v>
      </c>
      <c r="B163" s="25" t="s">
        <v>136</v>
      </c>
      <c r="C163" s="25" t="s">
        <v>235</v>
      </c>
      <c r="D163" s="28">
        <v>97.53588393225941</v>
      </c>
      <c r="E163" s="29">
        <v>0.16501780415430267</v>
      </c>
      <c r="F163" s="31">
        <v>0.0</v>
      </c>
      <c r="G163" s="33"/>
      <c r="H163" s="34" t="s">
        <v>64</v>
      </c>
      <c r="I163" s="35" t="s">
        <v>45</v>
      </c>
      <c r="J163" s="36">
        <v>3000.0</v>
      </c>
      <c r="K163" s="28" t="s">
        <v>64</v>
      </c>
      <c r="L163" s="28" t="s">
        <v>64</v>
      </c>
      <c r="M163" s="34" t="s">
        <v>64</v>
      </c>
      <c r="N163" s="35" t="s">
        <v>30</v>
      </c>
      <c r="O163" s="36">
        <v>3000.0</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0.0</v>
      </c>
      <c r="AC163" s="42">
        <v>0.0</v>
      </c>
      <c r="AD163" s="42">
        <v>0.0</v>
      </c>
      <c r="AE163" s="42">
        <v>1.0</v>
      </c>
      <c r="AF163" s="42">
        <v>1.0</v>
      </c>
      <c r="AG163" s="25"/>
      <c r="AH163" s="25"/>
      <c r="AI163" s="25"/>
      <c r="AJ163" s="25"/>
      <c r="AK163" s="25"/>
      <c r="AL163" s="25"/>
    </row>
    <row r="164">
      <c r="A164" s="27" t="s">
        <v>208</v>
      </c>
      <c r="B164" s="25" t="s">
        <v>136</v>
      </c>
      <c r="C164" s="25" t="s">
        <v>235</v>
      </c>
      <c r="D164" s="28">
        <v>97.53588393225941</v>
      </c>
      <c r="E164" s="29" t="e">
        <v>#N/A</v>
      </c>
      <c r="F164" s="31">
        <v>0.0</v>
      </c>
      <c r="G164" s="33"/>
      <c r="H164" s="34" t="s">
        <v>64</v>
      </c>
      <c r="I164" s="35" t="s">
        <v>28</v>
      </c>
      <c r="J164" s="36">
        <v>3000.0</v>
      </c>
      <c r="K164" s="28" t="s">
        <v>64</v>
      </c>
      <c r="L164" s="28" t="s">
        <v>64</v>
      </c>
      <c r="M164" s="34" t="s">
        <v>64</v>
      </c>
      <c r="N164" s="35" t="s">
        <v>28</v>
      </c>
      <c r="O164" s="36">
        <v>3000.0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1.0</v>
      </c>
      <c r="AD164" s="42">
        <v>0.0</v>
      </c>
      <c r="AE164" s="42">
        <v>0.0</v>
      </c>
      <c r="AF164" s="42">
        <v>0.0</v>
      </c>
      <c r="AG164" s="25"/>
      <c r="AH164" s="25"/>
      <c r="AI164" s="25"/>
      <c r="AJ164" s="25"/>
      <c r="AK164" s="25"/>
      <c r="AL164" s="25"/>
    </row>
    <row r="165">
      <c r="A165" s="27" t="s">
        <v>212</v>
      </c>
      <c r="B165" s="25" t="s">
        <v>136</v>
      </c>
      <c r="C165" s="25" t="s">
        <v>235</v>
      </c>
      <c r="D165" s="28">
        <v>97.53588393225941</v>
      </c>
      <c r="E165" s="29">
        <v>0.13640497464380585</v>
      </c>
      <c r="F165" s="31">
        <v>0.0</v>
      </c>
      <c r="G165" s="33"/>
      <c r="H165" s="34" t="s">
        <v>64</v>
      </c>
      <c r="I165" s="35" t="s">
        <v>40</v>
      </c>
      <c r="J165" s="36">
        <v>3000.0</v>
      </c>
      <c r="K165" s="28" t="s">
        <v>64</v>
      </c>
      <c r="L165" s="28" t="s">
        <v>64</v>
      </c>
      <c r="M165" s="34" t="s">
        <v>64</v>
      </c>
      <c r="N165" s="35" t="s">
        <v>29</v>
      </c>
      <c r="O165" s="36">
        <v>3700.0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0.0</v>
      </c>
      <c r="AC165" s="42">
        <v>1.0</v>
      </c>
      <c r="AD165" s="42">
        <v>1.0</v>
      </c>
      <c r="AE165" s="42">
        <v>0.0</v>
      </c>
      <c r="AF165" s="42">
        <v>0.0</v>
      </c>
      <c r="AG165" s="25"/>
      <c r="AH165" s="25"/>
      <c r="AI165" s="25"/>
      <c r="AJ165" s="25"/>
      <c r="AK165" s="25"/>
      <c r="AL165" s="25"/>
    </row>
    <row r="166">
      <c r="A166" s="27" t="s">
        <v>214</v>
      </c>
      <c r="B166" s="25" t="s">
        <v>136</v>
      </c>
      <c r="C166" s="25" t="s">
        <v>235</v>
      </c>
      <c r="D166" s="28">
        <v>97.53588393225941</v>
      </c>
      <c r="E166" s="29">
        <v>0.1606924265842349</v>
      </c>
      <c r="F166" s="31">
        <v>0.0</v>
      </c>
      <c r="G166" s="33"/>
      <c r="H166" s="34" t="s">
        <v>64</v>
      </c>
      <c r="I166" s="35" t="s">
        <v>45</v>
      </c>
      <c r="J166" s="36">
        <v>3000.0</v>
      </c>
      <c r="K166" s="28" t="s">
        <v>64</v>
      </c>
      <c r="L166" s="28" t="s">
        <v>64</v>
      </c>
      <c r="M166" s="34" t="s">
        <v>64</v>
      </c>
      <c r="N166" s="35" t="s">
        <v>31</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0.0</v>
      </c>
      <c r="AC166" s="42">
        <v>0.0</v>
      </c>
      <c r="AD166" s="42">
        <v>0.0</v>
      </c>
      <c r="AE166" s="42">
        <v>1.0</v>
      </c>
      <c r="AF166" s="42">
        <v>1.0</v>
      </c>
      <c r="AG166" s="25"/>
      <c r="AH166" s="25"/>
      <c r="AI166" s="25"/>
      <c r="AJ166" s="25"/>
      <c r="AK166" s="25"/>
      <c r="AL166" s="25"/>
    </row>
    <row r="167">
      <c r="A167" s="27" t="s">
        <v>295</v>
      </c>
      <c r="B167" s="25" t="s">
        <v>107</v>
      </c>
      <c r="C167" s="25" t="s">
        <v>106</v>
      </c>
      <c r="D167" s="28">
        <v>99.69172862453532</v>
      </c>
      <c r="E167" s="29">
        <v>0.2861753115039119</v>
      </c>
      <c r="F167" s="31">
        <v>35.0</v>
      </c>
      <c r="G167" s="33"/>
      <c r="H167" s="34">
        <v>30.959066852376466</v>
      </c>
      <c r="I167" s="35" t="s">
        <v>44</v>
      </c>
      <c r="J167" s="36">
        <v>6800.0</v>
      </c>
      <c r="K167" s="28">
        <v>4.552803948878893</v>
      </c>
      <c r="L167" s="28">
        <v>5.618383856955126</v>
      </c>
      <c r="M167" s="34">
        <v>30.604634369526735</v>
      </c>
      <c r="N167" s="35" t="s">
        <v>28</v>
      </c>
      <c r="O167" s="36">
        <v>6500.0</v>
      </c>
      <c r="P167" s="28">
        <v>4.708405287619497</v>
      </c>
      <c r="Q167" s="37">
        <v>5.761632516299135</v>
      </c>
      <c r="R167" s="38">
        <v>22.48024364233576</v>
      </c>
      <c r="S167" s="39">
        <v>19.85350955181622</v>
      </c>
      <c r="T167" s="40">
        <v>0.08971127828928402</v>
      </c>
      <c r="U167" s="40">
        <v>0.012884066562822705</v>
      </c>
      <c r="V167" s="40">
        <v>0.06356139504325868</v>
      </c>
      <c r="W167" s="40">
        <v>0.02891757161877985</v>
      </c>
      <c r="X167" s="39">
        <v>19.889909994656904</v>
      </c>
      <c r="Y167" s="41">
        <v>11.069156857719562</v>
      </c>
      <c r="Z167" s="41">
        <v>18.370590047384542</v>
      </c>
      <c r="AA167" s="41">
        <v>12.234044322142191</v>
      </c>
      <c r="AB167" s="42">
        <v>0.0</v>
      </c>
      <c r="AC167" s="42">
        <v>0.0</v>
      </c>
      <c r="AD167" s="42">
        <v>1.0</v>
      </c>
      <c r="AE167" s="42">
        <v>1.0</v>
      </c>
      <c r="AF167" s="42">
        <v>0.0</v>
      </c>
      <c r="AG167" s="25"/>
      <c r="AH167" s="25"/>
      <c r="AI167" s="25"/>
      <c r="AJ167" s="25"/>
      <c r="AK167" s="25"/>
      <c r="AL167" s="25"/>
    </row>
    <row r="168">
      <c r="A168" s="27" t="s">
        <v>296</v>
      </c>
      <c r="B168" s="25" t="s">
        <v>107</v>
      </c>
      <c r="C168" s="25" t="s">
        <v>106</v>
      </c>
      <c r="D168" s="28">
        <v>99.69172862453532</v>
      </c>
      <c r="E168" s="29">
        <v>0.2440402002650567</v>
      </c>
      <c r="F168" s="31">
        <v>35.0</v>
      </c>
      <c r="G168" s="33"/>
      <c r="H168" s="34">
        <v>33.94043377125517</v>
      </c>
      <c r="I168" s="35" t="s">
        <v>28</v>
      </c>
      <c r="J168" s="36">
        <v>7300.0</v>
      </c>
      <c r="K168" s="28">
        <v>4.649374489213038</v>
      </c>
      <c r="L168" s="28">
        <v>6.137018447135792</v>
      </c>
      <c r="M168" s="34">
        <v>34.263262975094186</v>
      </c>
      <c r="N168" s="35" t="s">
        <v>29</v>
      </c>
      <c r="O168" s="36">
        <v>8500.0</v>
      </c>
      <c r="P168" s="28">
        <v>4.030972114716963</v>
      </c>
      <c r="Q168" s="37">
        <v>5.357749413628044</v>
      </c>
      <c r="R168" s="38">
        <v>18.45699865824307</v>
      </c>
      <c r="S168" s="39">
        <v>16.300366000891536</v>
      </c>
      <c r="T168" s="40">
        <v>0.06689311636298602</v>
      </c>
      <c r="U168" s="40">
        <v>0.01212897164823373</v>
      </c>
      <c r="V168" s="40">
        <v>0.07185496840089982</v>
      </c>
      <c r="W168" s="40">
        <v>0.021868903426360817</v>
      </c>
      <c r="X168" s="39">
        <v>17.23947308787924</v>
      </c>
      <c r="Y168" s="41">
        <v>16.70096068337593</v>
      </c>
      <c r="Z168" s="41">
        <v>16.00378826755469</v>
      </c>
      <c r="AA168" s="41">
        <v>18.259474707539496</v>
      </c>
      <c r="AB168" s="42">
        <v>0.0</v>
      </c>
      <c r="AC168" s="42">
        <v>1.0</v>
      </c>
      <c r="AD168" s="42">
        <v>0.0</v>
      </c>
      <c r="AE168" s="42">
        <v>0.0</v>
      </c>
      <c r="AF168" s="42">
        <v>0.0</v>
      </c>
      <c r="AG168" s="25"/>
      <c r="AH168" s="25"/>
      <c r="AI168" s="25"/>
      <c r="AJ168" s="25"/>
      <c r="AK168" s="25"/>
      <c r="AL168" s="25"/>
    </row>
    <row r="169">
      <c r="A169" s="27" t="s">
        <v>297</v>
      </c>
      <c r="B169" s="25" t="s">
        <v>107</v>
      </c>
      <c r="C169" s="25" t="s">
        <v>106</v>
      </c>
      <c r="D169" s="28">
        <v>99.69172862453532</v>
      </c>
      <c r="E169" s="29">
        <v>0.26795485856661294</v>
      </c>
      <c r="F169" s="31">
        <v>34.0</v>
      </c>
      <c r="G169" s="33"/>
      <c r="H169" s="34">
        <v>43.620160334622895</v>
      </c>
      <c r="I169" s="35" t="s">
        <v>31</v>
      </c>
      <c r="J169" s="36">
        <v>9200.0</v>
      </c>
      <c r="K169" s="28">
        <v>4.741321775502488</v>
      </c>
      <c r="L169" s="28">
        <v>7.520276545089399</v>
      </c>
      <c r="M169" s="34">
        <v>43.64444514197566</v>
      </c>
      <c r="N169" s="35" t="s">
        <v>31</v>
      </c>
      <c r="O169" s="36">
        <v>9800.0</v>
      </c>
      <c r="P169" s="28">
        <v>4.45351481040568</v>
      </c>
      <c r="Q169" s="37">
        <v>7.066660587642856</v>
      </c>
      <c r="R169" s="38">
        <v>20.114980710875507</v>
      </c>
      <c r="S169" s="39">
        <v>17.764618926366403</v>
      </c>
      <c r="T169" s="40">
        <v>0.10928245272522918</v>
      </c>
      <c r="U169" s="40">
        <v>0.012298970195021498</v>
      </c>
      <c r="V169" s="40">
        <v>0.05107358615337171</v>
      </c>
      <c r="W169" s="40">
        <v>0.03173322080852874</v>
      </c>
      <c r="X169" s="39">
        <v>20.959815036063414</v>
      </c>
      <c r="Y169" s="41">
        <v>22.66034529855948</v>
      </c>
      <c r="Z169" s="41">
        <v>19.405149014884582</v>
      </c>
      <c r="AA169" s="41">
        <v>24.239296127091077</v>
      </c>
      <c r="AB169" s="42">
        <v>0.0</v>
      </c>
      <c r="AC169" s="42">
        <v>0.0</v>
      </c>
      <c r="AD169" s="42">
        <v>0.0</v>
      </c>
      <c r="AE169" s="42">
        <v>0.0</v>
      </c>
      <c r="AF169" s="42">
        <v>1.0</v>
      </c>
      <c r="AG169" s="25"/>
      <c r="AH169" s="25"/>
      <c r="AI169" s="25"/>
      <c r="AJ169" s="25"/>
      <c r="AK169" s="25"/>
      <c r="AL169" s="25"/>
    </row>
    <row r="170">
      <c r="A170" s="27" t="s">
        <v>298</v>
      </c>
      <c r="B170" s="25" t="s">
        <v>107</v>
      </c>
      <c r="C170" s="25" t="s">
        <v>106</v>
      </c>
      <c r="D170" s="28">
        <v>99.69172862453532</v>
      </c>
      <c r="E170" s="29">
        <v>0.20862047823421215</v>
      </c>
      <c r="F170" s="31">
        <v>33.0</v>
      </c>
      <c r="G170" s="33"/>
      <c r="H170" s="34">
        <v>31.454581821882993</v>
      </c>
      <c r="I170" s="35" t="s">
        <v>27</v>
      </c>
      <c r="J170" s="36">
        <v>6400.0</v>
      </c>
      <c r="K170" s="28">
        <v>4.914778409669218</v>
      </c>
      <c r="L170" s="28">
        <v>6.135990263241026</v>
      </c>
      <c r="M170" s="34">
        <v>31.089692579218887</v>
      </c>
      <c r="N170" s="35" t="s">
        <v>27</v>
      </c>
      <c r="O170" s="36">
        <v>6800.0</v>
      </c>
      <c r="P170" s="28">
        <v>4.572013614591013</v>
      </c>
      <c r="Q170" s="37">
        <v>5.6595066719604095</v>
      </c>
      <c r="R170" s="38">
        <v>14.409808499210817</v>
      </c>
      <c r="S170" s="39">
        <v>12.726075180971634</v>
      </c>
      <c r="T170" s="40">
        <v>0.055805018913225195</v>
      </c>
      <c r="U170" s="40">
        <v>0.013706495873423732</v>
      </c>
      <c r="V170" s="40">
        <v>0.05055382893574467</v>
      </c>
      <c r="W170" s="40">
        <v>0.03560128798291878</v>
      </c>
      <c r="X170" s="39">
        <v>13.182334111613475</v>
      </c>
      <c r="Y170" s="41">
        <v>18.272247710269518</v>
      </c>
      <c r="Z170" s="41">
        <v>11.492604102859687</v>
      </c>
      <c r="AA170" s="41">
        <v>19.5970884763592</v>
      </c>
      <c r="AB170" s="42">
        <v>1.0</v>
      </c>
      <c r="AC170" s="42">
        <v>0.0</v>
      </c>
      <c r="AD170" s="42">
        <v>0.0</v>
      </c>
      <c r="AE170" s="42">
        <v>0.0</v>
      </c>
      <c r="AF170" s="42">
        <v>0.0</v>
      </c>
      <c r="AG170" s="25"/>
      <c r="AH170" s="25"/>
      <c r="AI170" s="25"/>
      <c r="AJ170" s="25"/>
      <c r="AK170" s="25"/>
      <c r="AL170" s="25"/>
    </row>
    <row r="171">
      <c r="A171" s="27" t="s">
        <v>299</v>
      </c>
      <c r="B171" s="25" t="s">
        <v>107</v>
      </c>
      <c r="C171" s="25" t="s">
        <v>106</v>
      </c>
      <c r="D171" s="28">
        <v>99.69172862453532</v>
      </c>
      <c r="E171" s="29">
        <v>0.17624009603841537</v>
      </c>
      <c r="F171" s="31">
        <v>28.0</v>
      </c>
      <c r="G171" s="33"/>
      <c r="H171" s="34">
        <v>21.63966609734866</v>
      </c>
      <c r="I171" s="35" t="s">
        <v>45</v>
      </c>
      <c r="J171" s="36">
        <v>4200.0</v>
      </c>
      <c r="K171" s="28">
        <v>5.152301451749681</v>
      </c>
      <c r="L171" s="28">
        <v>4.891843021732725</v>
      </c>
      <c r="M171" s="34">
        <v>22.073501915963227</v>
      </c>
      <c r="N171" s="35" t="s">
        <v>30</v>
      </c>
      <c r="O171" s="36">
        <v>4700.0</v>
      </c>
      <c r="P171" s="28">
        <v>4.696489769353878</v>
      </c>
      <c r="Q171" s="37">
        <v>4.524341789427127</v>
      </c>
      <c r="R171" s="38">
        <v>10.032143269384195</v>
      </c>
      <c r="S171" s="39">
        <v>8.85992409125034</v>
      </c>
      <c r="T171" s="40">
        <v>0.06820659399100096</v>
      </c>
      <c r="U171" s="40">
        <v>8.644688718758044E-4</v>
      </c>
      <c r="V171" s="40">
        <v>0.024291575299710103</v>
      </c>
      <c r="W171" s="40">
        <v>0.01763516498626641</v>
      </c>
      <c r="X171" s="39">
        <v>9.008724080620036</v>
      </c>
      <c r="Y171" s="41">
        <v>12.630942016728625</v>
      </c>
      <c r="Z171" s="41">
        <v>8.470814774466943</v>
      </c>
      <c r="AA171" s="41">
        <v>13.602687141496283</v>
      </c>
      <c r="AB171" s="42">
        <v>0.0</v>
      </c>
      <c r="AC171" s="42">
        <v>0.0</v>
      </c>
      <c r="AD171" s="42">
        <v>0.0</v>
      </c>
      <c r="AE171" s="42">
        <v>1.0</v>
      </c>
      <c r="AF171" s="42">
        <v>1.0</v>
      </c>
      <c r="AG171" s="25"/>
      <c r="AH171" s="25"/>
      <c r="AI171" s="25"/>
      <c r="AJ171" s="25"/>
      <c r="AK171" s="25"/>
      <c r="AL171" s="25"/>
    </row>
    <row r="172">
      <c r="A172" s="27" t="s">
        <v>300</v>
      </c>
      <c r="B172" s="25" t="s">
        <v>107</v>
      </c>
      <c r="C172" s="25" t="s">
        <v>106</v>
      </c>
      <c r="D172" s="28">
        <v>99.69172862453532</v>
      </c>
      <c r="E172" s="29">
        <v>0.22433610428868317</v>
      </c>
      <c r="F172" s="31">
        <v>19.0</v>
      </c>
      <c r="G172" s="33"/>
      <c r="H172" s="34">
        <v>13.167183393356794</v>
      </c>
      <c r="I172" s="35" t="s">
        <v>28</v>
      </c>
      <c r="J172" s="36">
        <v>3900.0</v>
      </c>
      <c r="K172" s="28">
        <v>3.3762008700914854</v>
      </c>
      <c r="L172" s="28">
        <v>2.228198859585465</v>
      </c>
      <c r="M172" s="34">
        <v>12.782828359595976</v>
      </c>
      <c r="N172" s="35" t="s">
        <v>28</v>
      </c>
      <c r="O172" s="36">
        <v>3800.0</v>
      </c>
      <c r="P172" s="28">
        <v>3.363902199893678</v>
      </c>
      <c r="Q172" s="37">
        <v>2.1724536470009723</v>
      </c>
      <c r="R172" s="38">
        <v>9.048629292746556</v>
      </c>
      <c r="S172" s="39">
        <v>7.99133011868558</v>
      </c>
      <c r="T172" s="40">
        <v>0.050551777930510106</v>
      </c>
      <c r="U172" s="40">
        <v>0.021935860780560635</v>
      </c>
      <c r="V172" s="40">
        <v>0.04206630092074591</v>
      </c>
      <c r="W172" s="40">
        <v>0.021394234588448028</v>
      </c>
      <c r="X172" s="39">
        <v>8.257209990272454</v>
      </c>
      <c r="Y172" s="41">
        <v>4.909973403084339</v>
      </c>
      <c r="Z172" s="41">
        <v>7.402278843738634</v>
      </c>
      <c r="AA172" s="41">
        <v>5.380549515857342</v>
      </c>
      <c r="AB172" s="42">
        <v>0.0</v>
      </c>
      <c r="AC172" s="42">
        <v>1.0</v>
      </c>
      <c r="AD172" s="42">
        <v>0.0</v>
      </c>
      <c r="AE172" s="42">
        <v>0.0</v>
      </c>
      <c r="AF172" s="42">
        <v>0.0</v>
      </c>
      <c r="AG172" s="25"/>
      <c r="AH172" s="25"/>
      <c r="AI172" s="25"/>
      <c r="AJ172" s="25"/>
      <c r="AK172" s="25"/>
      <c r="AL172" s="25"/>
    </row>
    <row r="173">
      <c r="A173" s="27" t="s">
        <v>301</v>
      </c>
      <c r="B173" s="25" t="s">
        <v>107</v>
      </c>
      <c r="C173" s="25" t="s">
        <v>106</v>
      </c>
      <c r="D173" s="28">
        <v>99.69172862453532</v>
      </c>
      <c r="E173" s="29">
        <v>0.13977884615384617</v>
      </c>
      <c r="F173" s="31">
        <v>16.0</v>
      </c>
      <c r="G173" s="33"/>
      <c r="H173" s="34">
        <v>12.563152629604053</v>
      </c>
      <c r="I173" s="35" t="s">
        <v>58</v>
      </c>
      <c r="J173" s="36">
        <v>3000.0</v>
      </c>
      <c r="K173" s="28">
        <v>4.187717543201351</v>
      </c>
      <c r="L173" s="28">
        <v>2.6703822059990596</v>
      </c>
      <c r="M173" s="34">
        <v>12.775490482972575</v>
      </c>
      <c r="N173" s="35" t="s">
        <v>27</v>
      </c>
      <c r="O173" s="36">
        <v>3000.0</v>
      </c>
      <c r="P173" s="28">
        <v>4.258496827657526</v>
      </c>
      <c r="Q173" s="37">
        <v>2.7490391891264143</v>
      </c>
      <c r="R173" s="38">
        <v>4.3998814969791695</v>
      </c>
      <c r="S173" s="39">
        <v>3.8857714674688086</v>
      </c>
      <c r="T173" s="40">
        <v>0.029865249556389056</v>
      </c>
      <c r="U173" s="40">
        <v>0.014137891246581932</v>
      </c>
      <c r="V173" s="40">
        <v>0.022838132013709277</v>
      </c>
      <c r="W173" s="40">
        <v>0.02568244149527014</v>
      </c>
      <c r="X173" s="39">
        <v>3.9614179781170638</v>
      </c>
      <c r="Y173" s="41">
        <v>8.60173465148699</v>
      </c>
      <c r="Z173" s="41">
        <v>3.299791677210494</v>
      </c>
      <c r="AA173" s="41">
        <v>9.475698805762082</v>
      </c>
      <c r="AB173" s="42">
        <v>1.0</v>
      </c>
      <c r="AC173" s="42">
        <v>1.0</v>
      </c>
      <c r="AD173" s="42">
        <v>0.0</v>
      </c>
      <c r="AE173" s="42">
        <v>0.0</v>
      </c>
      <c r="AF173" s="42">
        <v>0.0</v>
      </c>
      <c r="AG173" s="25"/>
      <c r="AH173" s="25"/>
      <c r="AI173" s="25"/>
      <c r="AJ173" s="25"/>
      <c r="AK173" s="25"/>
      <c r="AL173" s="25"/>
    </row>
    <row r="174">
      <c r="A174" s="27" t="s">
        <v>302</v>
      </c>
      <c r="B174" s="25" t="s">
        <v>107</v>
      </c>
      <c r="C174" s="25" t="s">
        <v>106</v>
      </c>
      <c r="D174" s="28">
        <v>99.69172862453532</v>
      </c>
      <c r="E174" s="29">
        <v>0.14588055023506877</v>
      </c>
      <c r="F174" s="31">
        <v>14.0</v>
      </c>
      <c r="G174" s="33"/>
      <c r="H174" s="34">
        <v>11.583192774950923</v>
      </c>
      <c r="I174" s="35" t="s">
        <v>45</v>
      </c>
      <c r="J174" s="36">
        <v>3300.0</v>
      </c>
      <c r="K174" s="28">
        <v>3.510058416651795</v>
      </c>
      <c r="L174" s="28">
        <v>2.1090685659350163</v>
      </c>
      <c r="M174" s="34">
        <v>12.050775707547823</v>
      </c>
      <c r="N174" s="35" t="s">
        <v>30</v>
      </c>
      <c r="O174" s="36">
        <v>3300.0</v>
      </c>
      <c r="P174" s="28">
        <v>3.6517502144084313</v>
      </c>
      <c r="Q174" s="37">
        <v>2.258702172639606</v>
      </c>
      <c r="R174" s="38">
        <v>4.040079554904699</v>
      </c>
      <c r="S174" s="39">
        <v>3.568011063827769</v>
      </c>
      <c r="T174" s="40">
        <v>0.05215243185209236</v>
      </c>
      <c r="U174" s="40">
        <v>0.0021870374647651636</v>
      </c>
      <c r="V174" s="40">
        <v>0.027422085135132432</v>
      </c>
      <c r="W174" s="40">
        <v>0.019430986706182797</v>
      </c>
      <c r="X174" s="39">
        <v>3.77026892620557</v>
      </c>
      <c r="Y174" s="41">
        <v>7.812923848745354</v>
      </c>
      <c r="Z174" s="41">
        <v>3.4559779388442897</v>
      </c>
      <c r="AA174" s="41">
        <v>8.594797768703533</v>
      </c>
      <c r="AB174" s="42">
        <v>0.0</v>
      </c>
      <c r="AC174" s="42">
        <v>0.0</v>
      </c>
      <c r="AD174" s="42">
        <v>0.0</v>
      </c>
      <c r="AE174" s="42">
        <v>1.0</v>
      </c>
      <c r="AF174" s="42">
        <v>1.0</v>
      </c>
      <c r="AG174" s="25"/>
      <c r="AH174" s="25"/>
      <c r="AI174" s="25"/>
      <c r="AJ174" s="25"/>
      <c r="AK174" s="25"/>
      <c r="AL174" s="25"/>
    </row>
    <row r="175">
      <c r="A175" s="27" t="s">
        <v>303</v>
      </c>
      <c r="B175" s="25" t="s">
        <v>107</v>
      </c>
      <c r="C175" s="25" t="s">
        <v>106</v>
      </c>
      <c r="D175" s="28">
        <v>99.69172862453532</v>
      </c>
      <c r="E175" s="29">
        <v>0.16565745856353592</v>
      </c>
      <c r="F175" s="31">
        <v>13.0</v>
      </c>
      <c r="G175" s="33"/>
      <c r="H175" s="34">
        <v>10.466605017420747</v>
      </c>
      <c r="I175" s="35" t="s">
        <v>44</v>
      </c>
      <c r="J175" s="36">
        <v>3400.0</v>
      </c>
      <c r="K175" s="28">
        <v>3.078413240417867</v>
      </c>
      <c r="L175" s="28">
        <v>1.7174203459635222</v>
      </c>
      <c r="M175" s="34">
        <v>10.40577945336015</v>
      </c>
      <c r="N175" s="35" t="s">
        <v>29</v>
      </c>
      <c r="O175" s="36">
        <v>3200.0</v>
      </c>
      <c r="P175" s="28">
        <v>3.251806079175047</v>
      </c>
      <c r="Q175" s="37">
        <v>1.8064308583659954</v>
      </c>
      <c r="R175" s="38">
        <v>4.336595724056664</v>
      </c>
      <c r="S175" s="39">
        <v>3.829880405200923</v>
      </c>
      <c r="T175" s="40">
        <v>0.037333565264006933</v>
      </c>
      <c r="U175" s="40">
        <v>0.02183499803284809</v>
      </c>
      <c r="V175" s="40">
        <v>0.021149978486719522</v>
      </c>
      <c r="W175" s="40">
        <v>0.021920625476114165</v>
      </c>
      <c r="X175" s="39">
        <v>4.354515520005552</v>
      </c>
      <c r="Y175" s="41">
        <v>6.112089497415195</v>
      </c>
      <c r="Z175" s="41">
        <v>3.763818033750485</v>
      </c>
      <c r="AA175" s="41">
        <v>6.641961419609665</v>
      </c>
      <c r="AB175" s="42">
        <v>0.0</v>
      </c>
      <c r="AC175" s="42">
        <v>0.0</v>
      </c>
      <c r="AD175" s="42">
        <v>1.0</v>
      </c>
      <c r="AE175" s="42">
        <v>1.0</v>
      </c>
      <c r="AF175" s="42">
        <v>0.0</v>
      </c>
      <c r="AG175" s="25"/>
      <c r="AH175" s="25"/>
      <c r="AI175" s="25"/>
      <c r="AJ175" s="25"/>
      <c r="AK175" s="25"/>
      <c r="AL175" s="25"/>
    </row>
    <row r="176">
      <c r="A176" s="27" t="s">
        <v>304</v>
      </c>
      <c r="B176" s="25" t="s">
        <v>107</v>
      </c>
      <c r="C176" s="25" t="s">
        <v>106</v>
      </c>
      <c r="D176" s="28">
        <v>99.69172862453532</v>
      </c>
      <c r="E176" s="29">
        <v>0.20562174405436012</v>
      </c>
      <c r="F176" s="31">
        <v>10.0</v>
      </c>
      <c r="G176" s="33"/>
      <c r="H176" s="34">
        <v>7.308771928444777</v>
      </c>
      <c r="I176" s="35" t="s">
        <v>40</v>
      </c>
      <c r="J176" s="36">
        <v>3800.0</v>
      </c>
      <c r="K176" s="28">
        <v>1.923361033801257</v>
      </c>
      <c r="L176" s="28">
        <v>0.8249712448878035</v>
      </c>
      <c r="M176" s="34">
        <v>7.1772602512768735</v>
      </c>
      <c r="N176" s="35" t="s">
        <v>29</v>
      </c>
      <c r="O176" s="36">
        <v>3000.0</v>
      </c>
      <c r="P176" s="28">
        <v>2.392420083758958</v>
      </c>
      <c r="Q176" s="37">
        <v>1.0126111215024005</v>
      </c>
      <c r="R176" s="38">
        <v>4.292242701762898</v>
      </c>
      <c r="S176" s="39">
        <v>3.7907098710300704</v>
      </c>
      <c r="T176" s="40">
        <v>0.07145448589126732</v>
      </c>
      <c r="U176" s="40">
        <v>0.010917890390839603</v>
      </c>
      <c r="V176" s="40">
        <v>0.04109742480454257</v>
      </c>
      <c r="W176" s="40">
        <v>0.016776270600558415</v>
      </c>
      <c r="X176" s="39">
        <v>4.441077047229628</v>
      </c>
      <c r="Y176" s="41">
        <v>2.867694881215149</v>
      </c>
      <c r="Z176" s="41">
        <v>4.1534855074339365</v>
      </c>
      <c r="AA176" s="41">
        <v>3.0237747438429374</v>
      </c>
      <c r="AB176" s="42">
        <v>0.0</v>
      </c>
      <c r="AC176" s="42">
        <v>1.0</v>
      </c>
      <c r="AD176" s="42">
        <v>1.0</v>
      </c>
      <c r="AE176" s="42">
        <v>0.0</v>
      </c>
      <c r="AF176" s="42">
        <v>0.0</v>
      </c>
      <c r="AG176" s="25"/>
      <c r="AH176" s="25"/>
      <c r="AI176" s="25"/>
      <c r="AJ176" s="25"/>
      <c r="AK176" s="25"/>
      <c r="AL176" s="25"/>
    </row>
    <row r="177">
      <c r="A177" s="27" t="s">
        <v>305</v>
      </c>
      <c r="B177" s="25" t="s">
        <v>107</v>
      </c>
      <c r="C177" s="25" t="s">
        <v>106</v>
      </c>
      <c r="D177" s="28">
        <v>99.69172862453532</v>
      </c>
      <c r="E177" s="29">
        <v>0.18342748091603053</v>
      </c>
      <c r="F177" s="31">
        <v>0.0</v>
      </c>
      <c r="G177" s="33"/>
      <c r="H177" s="34" t="s">
        <v>64</v>
      </c>
      <c r="I177" s="35" t="s">
        <v>58</v>
      </c>
      <c r="J177" s="36">
        <v>3000.0</v>
      </c>
      <c r="K177" s="28" t="s">
        <v>64</v>
      </c>
      <c r="L177" s="28" t="s">
        <v>64</v>
      </c>
      <c r="M177" s="34" t="s">
        <v>64</v>
      </c>
      <c r="N177" s="35" t="s">
        <v>27</v>
      </c>
      <c r="O177" s="36">
        <v>3000.0</v>
      </c>
      <c r="P177" s="28" t="s">
        <v>64</v>
      </c>
      <c r="Q177" s="37" t="s">
        <v>64</v>
      </c>
      <c r="R177" s="38" t="s">
        <v>64</v>
      </c>
      <c r="S177" s="39" t="s">
        <v>64</v>
      </c>
      <c r="T177" s="40" t="s">
        <v>64</v>
      </c>
      <c r="U177" s="40" t="s">
        <v>64</v>
      </c>
      <c r="V177" s="40" t="s">
        <v>64</v>
      </c>
      <c r="W177" s="40" t="s">
        <v>64</v>
      </c>
      <c r="X177" s="39" t="s">
        <v>64</v>
      </c>
      <c r="Y177" s="41" t="s">
        <v>64</v>
      </c>
      <c r="Z177" s="41" t="s">
        <v>64</v>
      </c>
      <c r="AA177" s="41" t="s">
        <v>64</v>
      </c>
      <c r="AB177" s="42">
        <v>1.0</v>
      </c>
      <c r="AC177" s="42">
        <v>1.0</v>
      </c>
      <c r="AD177" s="42">
        <v>0.0</v>
      </c>
      <c r="AE177" s="42">
        <v>0.0</v>
      </c>
      <c r="AF177" s="42">
        <v>0.0</v>
      </c>
      <c r="AG177" s="25"/>
      <c r="AH177" s="25"/>
      <c r="AI177" s="25"/>
      <c r="AJ177" s="25"/>
      <c r="AK177" s="25"/>
      <c r="AL177" s="25"/>
    </row>
    <row r="178">
      <c r="A178" s="27" t="s">
        <v>306</v>
      </c>
      <c r="B178" s="25" t="s">
        <v>107</v>
      </c>
      <c r="C178" s="25" t="s">
        <v>106</v>
      </c>
      <c r="D178" s="28">
        <v>99.69172862453532</v>
      </c>
      <c r="E178" s="29">
        <v>0.21257610474631752</v>
      </c>
      <c r="F178" s="31">
        <v>0.0</v>
      </c>
      <c r="G178" s="33"/>
      <c r="H178" s="34" t="s">
        <v>64</v>
      </c>
      <c r="I178" s="35" t="s">
        <v>40</v>
      </c>
      <c r="J178" s="36">
        <v>3000.0</v>
      </c>
      <c r="K178" s="28" t="s">
        <v>64</v>
      </c>
      <c r="L178" s="28" t="s">
        <v>64</v>
      </c>
      <c r="M178" s="34" t="s">
        <v>64</v>
      </c>
      <c r="N178" s="35" t="s">
        <v>29</v>
      </c>
      <c r="O178" s="36">
        <v>3000.0</v>
      </c>
      <c r="P178" s="28" t="s">
        <v>64</v>
      </c>
      <c r="Q178" s="37" t="s">
        <v>64</v>
      </c>
      <c r="R178" s="38" t="s">
        <v>64</v>
      </c>
      <c r="S178" s="39" t="s">
        <v>64</v>
      </c>
      <c r="T178" s="40" t="s">
        <v>64</v>
      </c>
      <c r="U178" s="40" t="s">
        <v>64</v>
      </c>
      <c r="V178" s="40" t="s">
        <v>64</v>
      </c>
      <c r="W178" s="40" t="s">
        <v>64</v>
      </c>
      <c r="X178" s="39" t="s">
        <v>64</v>
      </c>
      <c r="Y178" s="41" t="s">
        <v>64</v>
      </c>
      <c r="Z178" s="41" t="s">
        <v>64</v>
      </c>
      <c r="AA178" s="41" t="s">
        <v>64</v>
      </c>
      <c r="AB178" s="42">
        <v>0.0</v>
      </c>
      <c r="AC178" s="42">
        <v>1.0</v>
      </c>
      <c r="AD178" s="42">
        <v>1.0</v>
      </c>
      <c r="AE178" s="42">
        <v>0.0</v>
      </c>
      <c r="AF178" s="42">
        <v>0.0</v>
      </c>
      <c r="AG178" s="25"/>
      <c r="AH178" s="25"/>
      <c r="AI178" s="25"/>
      <c r="AJ178" s="25"/>
      <c r="AK178" s="25"/>
      <c r="AL178" s="25"/>
    </row>
    <row r="179">
      <c r="A179" s="27" t="s">
        <v>307</v>
      </c>
      <c r="B179" s="25" t="s">
        <v>107</v>
      </c>
      <c r="C179" s="25" t="s">
        <v>106</v>
      </c>
      <c r="D179" s="28">
        <v>99.69172862453532</v>
      </c>
      <c r="E179" s="29">
        <v>0.1254753131908622</v>
      </c>
      <c r="F179" s="31">
        <v>0.0</v>
      </c>
      <c r="G179" s="33"/>
      <c r="H179" s="34" t="s">
        <v>64</v>
      </c>
      <c r="I179" s="35" t="s">
        <v>31</v>
      </c>
      <c r="J179" s="36">
        <v>3000.0</v>
      </c>
      <c r="K179" s="28" t="s">
        <v>64</v>
      </c>
      <c r="L179" s="28" t="s">
        <v>64</v>
      </c>
      <c r="M179" s="34" t="s">
        <v>64</v>
      </c>
      <c r="N179" s="35" t="s">
        <v>31</v>
      </c>
      <c r="O179" s="36">
        <v>3000.0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0.0</v>
      </c>
      <c r="AF179" s="42">
        <v>1.0</v>
      </c>
      <c r="AG179" s="25"/>
      <c r="AH179" s="25"/>
      <c r="AI179" s="25"/>
      <c r="AJ179" s="25"/>
      <c r="AK179" s="25"/>
      <c r="AL179" s="25"/>
    </row>
    <row r="180">
      <c r="A180" s="27" t="s">
        <v>308</v>
      </c>
      <c r="B180" s="25" t="s">
        <v>107</v>
      </c>
      <c r="C180" s="25" t="s">
        <v>106</v>
      </c>
      <c r="D180" s="28">
        <v>99.69172862453532</v>
      </c>
      <c r="E180" s="29">
        <v>0.18</v>
      </c>
      <c r="F180" s="31">
        <v>0.0</v>
      </c>
      <c r="G180" s="33"/>
      <c r="H180" s="34" t="s">
        <v>64</v>
      </c>
      <c r="I180" s="35" t="s">
        <v>31</v>
      </c>
      <c r="J180" s="36">
        <v>3000.0</v>
      </c>
      <c r="K180" s="28" t="s">
        <v>64</v>
      </c>
      <c r="L180" s="28" t="s">
        <v>64</v>
      </c>
      <c r="M180" s="34" t="s">
        <v>64</v>
      </c>
      <c r="N180" s="35" t="s">
        <v>31</v>
      </c>
      <c r="O180" s="36">
        <v>3000.0</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0.0</v>
      </c>
      <c r="AC180" s="42">
        <v>0.0</v>
      </c>
      <c r="AD180" s="42">
        <v>0.0</v>
      </c>
      <c r="AE180" s="42">
        <v>0.0</v>
      </c>
      <c r="AF180" s="42">
        <v>1.0</v>
      </c>
      <c r="AG180" s="25"/>
      <c r="AH180" s="25"/>
      <c r="AI180" s="25"/>
      <c r="AJ180" s="25"/>
      <c r="AK180" s="25"/>
      <c r="AL180" s="25"/>
    </row>
    <row r="181">
      <c r="A181" s="27" t="s">
        <v>309</v>
      </c>
      <c r="B181" s="25" t="s">
        <v>107</v>
      </c>
      <c r="C181" s="25" t="s">
        <v>106</v>
      </c>
      <c r="D181" s="28">
        <v>99.69172862453532</v>
      </c>
      <c r="E181" s="29">
        <v>0.17008695652173914</v>
      </c>
      <c r="F181" s="31">
        <v>0.0</v>
      </c>
      <c r="G181" s="33"/>
      <c r="H181" s="34" t="s">
        <v>64</v>
      </c>
      <c r="I181" s="35" t="s">
        <v>40</v>
      </c>
      <c r="J181" s="36">
        <v>3000.0</v>
      </c>
      <c r="K181" s="28" t="s">
        <v>64</v>
      </c>
      <c r="L181" s="28" t="s">
        <v>64</v>
      </c>
      <c r="M181" s="34" t="s">
        <v>64</v>
      </c>
      <c r="N181" s="35" t="s">
        <v>28</v>
      </c>
      <c r="O181" s="36">
        <v>3000.0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0.0</v>
      </c>
      <c r="AC181" s="42">
        <v>1.0</v>
      </c>
      <c r="AD181" s="42">
        <v>1.0</v>
      </c>
      <c r="AE181" s="42">
        <v>0.0</v>
      </c>
      <c r="AF181" s="42">
        <v>0.0</v>
      </c>
      <c r="AG181" s="25"/>
      <c r="AH181" s="25"/>
      <c r="AI181" s="25"/>
      <c r="AJ181" s="25"/>
      <c r="AK181" s="25"/>
      <c r="AL181" s="25"/>
    </row>
    <row r="182">
      <c r="A182" s="27" t="s">
        <v>310</v>
      </c>
      <c r="B182" s="25" t="s">
        <v>205</v>
      </c>
      <c r="C182" s="25" t="s">
        <v>204</v>
      </c>
      <c r="D182" s="28">
        <v>98.5635300495663</v>
      </c>
      <c r="E182" s="29">
        <v>0.2741474834178697</v>
      </c>
      <c r="F182" s="31">
        <v>33.0</v>
      </c>
      <c r="G182" s="33"/>
      <c r="H182" s="34">
        <v>38.2276304299195</v>
      </c>
      <c r="I182" s="35" t="s">
        <v>45</v>
      </c>
      <c r="J182" s="36">
        <v>9300.0</v>
      </c>
      <c r="K182" s="28">
        <v>4.110497895690269</v>
      </c>
      <c r="L182" s="28">
        <v>5.919364290448744</v>
      </c>
      <c r="M182" s="34">
        <v>38.812146074311485</v>
      </c>
      <c r="N182" s="35" t="s">
        <v>30</v>
      </c>
      <c r="O182" s="36">
        <v>9700.0</v>
      </c>
      <c r="P182" s="28">
        <v>4.001252172609432</v>
      </c>
      <c r="Q182" s="37">
        <v>5.82640915893931</v>
      </c>
      <c r="R182" s="38">
        <v>19.858885600393712</v>
      </c>
      <c r="S182" s="39">
        <v>19.528952005077215</v>
      </c>
      <c r="T182" s="40">
        <v>0.08830494182226373</v>
      </c>
      <c r="U182" s="40">
        <v>0.023547984485936993</v>
      </c>
      <c r="V182" s="40">
        <v>0.05403421440076614</v>
      </c>
      <c r="W182" s="40">
        <v>0.02954010553816203</v>
      </c>
      <c r="X182" s="39">
        <v>20.21298923614143</v>
      </c>
      <c r="Y182" s="41">
        <v>18.014641193778075</v>
      </c>
      <c r="Z182" s="41">
        <v>18.414300326141174</v>
      </c>
      <c r="AA182" s="41">
        <v>20.397845748170308</v>
      </c>
      <c r="AB182" s="42">
        <v>0.0</v>
      </c>
      <c r="AC182" s="42">
        <v>0.0</v>
      </c>
      <c r="AD182" s="42">
        <v>0.0</v>
      </c>
      <c r="AE182" s="42">
        <v>1.0</v>
      </c>
      <c r="AF182" s="42">
        <v>1.0</v>
      </c>
      <c r="AG182" s="25"/>
      <c r="AH182" s="25"/>
      <c r="AI182" s="25"/>
      <c r="AJ182" s="25"/>
      <c r="AK182" s="25"/>
      <c r="AL182" s="25"/>
    </row>
    <row r="183">
      <c r="A183" s="27" t="s">
        <v>311</v>
      </c>
      <c r="B183" s="25" t="s">
        <v>205</v>
      </c>
      <c r="C183" s="25" t="s">
        <v>204</v>
      </c>
      <c r="D183" s="28">
        <v>98.5635300495663</v>
      </c>
      <c r="E183" s="29">
        <v>0.21974436090225563</v>
      </c>
      <c r="F183" s="31">
        <v>33.0</v>
      </c>
      <c r="G183" s="33"/>
      <c r="H183" s="34">
        <v>25.03204739718415</v>
      </c>
      <c r="I183" s="35" t="s">
        <v>40</v>
      </c>
      <c r="J183" s="36">
        <v>6100.0</v>
      </c>
      <c r="K183" s="28">
        <v>4.103614327407238</v>
      </c>
      <c r="L183" s="28">
        <v>4.334479330321174</v>
      </c>
      <c r="M183" s="34">
        <v>24.03921293654729</v>
      </c>
      <c r="N183" s="35" t="s">
        <v>28</v>
      </c>
      <c r="O183" s="36">
        <v>5800.0</v>
      </c>
      <c r="P183" s="28">
        <v>4.144691885611602</v>
      </c>
      <c r="Q183" s="37">
        <v>4.25006948989281</v>
      </c>
      <c r="R183" s="38">
        <v>15.157377643561624</v>
      </c>
      <c r="S183" s="39">
        <v>14.905554444509054</v>
      </c>
      <c r="T183" s="40">
        <v>0.04884962862338307</v>
      </c>
      <c r="U183" s="40">
        <v>0.0310315263796081</v>
      </c>
      <c r="V183" s="40">
        <v>0.03473528920556133</v>
      </c>
      <c r="W183" s="40">
        <v>0.021521865069728197</v>
      </c>
      <c r="X183" s="39">
        <v>15.604599753458837</v>
      </c>
      <c r="Y183" s="41">
        <v>9.427447643725314</v>
      </c>
      <c r="Z183" s="41">
        <v>13.824027080003958</v>
      </c>
      <c r="AA183" s="41">
        <v>10.215185856543332</v>
      </c>
      <c r="AB183" s="42">
        <v>0.0</v>
      </c>
      <c r="AC183" s="42">
        <v>1.0</v>
      </c>
      <c r="AD183" s="42">
        <v>1.0</v>
      </c>
      <c r="AE183" s="42">
        <v>0.0</v>
      </c>
      <c r="AF183" s="42">
        <v>0.0</v>
      </c>
      <c r="AG183" s="25"/>
      <c r="AH183" s="25"/>
      <c r="AI183" s="25"/>
      <c r="AJ183" s="25"/>
      <c r="AK183" s="25"/>
      <c r="AL183" s="25"/>
    </row>
    <row r="184">
      <c r="A184" s="27" t="s">
        <v>312</v>
      </c>
      <c r="B184" s="25" t="s">
        <v>205</v>
      </c>
      <c r="C184" s="25" t="s">
        <v>204</v>
      </c>
      <c r="D184" s="28">
        <v>98.5635300495663</v>
      </c>
      <c r="E184" s="29">
        <v>0.1534830508474576</v>
      </c>
      <c r="F184" s="31">
        <v>32.0</v>
      </c>
      <c r="G184" s="33"/>
      <c r="H184" s="34">
        <v>18.135268556393974</v>
      </c>
      <c r="I184" s="35" t="s">
        <v>40</v>
      </c>
      <c r="J184" s="36">
        <v>4300.0</v>
      </c>
      <c r="K184" s="28">
        <v>4.217504315440459</v>
      </c>
      <c r="L184" s="28">
        <v>3.5185120260631306</v>
      </c>
      <c r="M184" s="34">
        <v>18.18378234559755</v>
      </c>
      <c r="N184" s="35" t="s">
        <v>28</v>
      </c>
      <c r="O184" s="36">
        <v>4700.0</v>
      </c>
      <c r="P184" s="28">
        <v>3.868889860765436</v>
      </c>
      <c r="Q184" s="37">
        <v>3.23399407702835</v>
      </c>
      <c r="R184" s="38">
        <v>9.671716650842518</v>
      </c>
      <c r="S184" s="39">
        <v>9.511031690381714</v>
      </c>
      <c r="T184" s="40">
        <v>0.03942017037243995</v>
      </c>
      <c r="U184" s="40">
        <v>0.015371980312697875</v>
      </c>
      <c r="V184" s="40">
        <v>0.018767018909367345</v>
      </c>
      <c r="W184" s="40">
        <v>0.012731394737510511</v>
      </c>
      <c r="X184" s="39">
        <v>9.530672383066838</v>
      </c>
      <c r="Y184" s="41">
        <v>8.604596173327135</v>
      </c>
      <c r="Z184" s="41">
        <v>8.607349765981688</v>
      </c>
      <c r="AA184" s="41">
        <v>9.57643257961586</v>
      </c>
      <c r="AB184" s="42">
        <v>0.0</v>
      </c>
      <c r="AC184" s="42">
        <v>1.0</v>
      </c>
      <c r="AD184" s="42">
        <v>1.0</v>
      </c>
      <c r="AE184" s="42">
        <v>0.0</v>
      </c>
      <c r="AF184" s="42">
        <v>0.0</v>
      </c>
      <c r="AG184" s="25"/>
      <c r="AH184" s="25"/>
      <c r="AI184" s="25"/>
      <c r="AJ184" s="25"/>
      <c r="AK184" s="25"/>
      <c r="AL184" s="25"/>
    </row>
    <row r="185">
      <c r="A185" s="27" t="s">
        <v>313</v>
      </c>
      <c r="B185" s="25" t="s">
        <v>205</v>
      </c>
      <c r="C185" s="25" t="s">
        <v>204</v>
      </c>
      <c r="D185" s="28">
        <v>98.5635300495663</v>
      </c>
      <c r="E185" s="29">
        <v>0.146764192139738</v>
      </c>
      <c r="F185" s="31">
        <v>27.0</v>
      </c>
      <c r="G185" s="33"/>
      <c r="H185" s="34">
        <v>19.124794793506013</v>
      </c>
      <c r="I185" s="35" t="s">
        <v>27</v>
      </c>
      <c r="J185" s="36">
        <v>4600.0</v>
      </c>
      <c r="K185" s="28">
        <v>4.157564085544785</v>
      </c>
      <c r="L185" s="28">
        <v>3.606059704205713</v>
      </c>
      <c r="M185" s="34">
        <v>18.695860112514058</v>
      </c>
      <c r="N185" s="35" t="s">
        <v>27</v>
      </c>
      <c r="O185" s="36">
        <v>4800.0</v>
      </c>
      <c r="P185" s="28">
        <v>3.894970856773762</v>
      </c>
      <c r="Q185" s="37">
        <v>3.3226645361598752</v>
      </c>
      <c r="R185" s="38">
        <v>7.756233387180173</v>
      </c>
      <c r="S185" s="39">
        <v>7.627372079499572</v>
      </c>
      <c r="T185" s="40">
        <v>0.05080603871046213</v>
      </c>
      <c r="U185" s="40">
        <v>0.005155594334087485</v>
      </c>
      <c r="V185" s="40">
        <v>0.03018366137411219</v>
      </c>
      <c r="W185" s="40">
        <v>0.028027685561675605</v>
      </c>
      <c r="X185" s="39">
        <v>7.530489543847264</v>
      </c>
      <c r="Y185" s="41">
        <v>11.594305249658749</v>
      </c>
      <c r="Z185" s="41">
        <v>6.610616079899048</v>
      </c>
      <c r="AA185" s="41">
        <v>12.08524403261501</v>
      </c>
      <c r="AB185" s="42">
        <v>1.0</v>
      </c>
      <c r="AC185" s="42">
        <v>0.0</v>
      </c>
      <c r="AD185" s="42">
        <v>0.0</v>
      </c>
      <c r="AE185" s="42">
        <v>0.0</v>
      </c>
      <c r="AF185" s="42">
        <v>0.0</v>
      </c>
      <c r="AG185" s="25"/>
      <c r="AH185" s="25"/>
      <c r="AI185" s="25"/>
      <c r="AJ185" s="25"/>
      <c r="AK185" s="25"/>
      <c r="AL185" s="25"/>
    </row>
    <row r="186">
      <c r="A186" s="27" t="s">
        <v>314</v>
      </c>
      <c r="B186" s="25" t="s">
        <v>205</v>
      </c>
      <c r="C186" s="25" t="s">
        <v>204</v>
      </c>
      <c r="D186" s="28">
        <v>98.5635300495663</v>
      </c>
      <c r="E186" s="29">
        <v>0.2682751297781973</v>
      </c>
      <c r="F186" s="31">
        <v>24.0</v>
      </c>
      <c r="G186" s="33"/>
      <c r="H186" s="34">
        <v>26.2734339453474</v>
      </c>
      <c r="I186" s="35" t="s">
        <v>45</v>
      </c>
      <c r="J186" s="36">
        <v>6000.0</v>
      </c>
      <c r="K186" s="28">
        <v>4.3789056575579</v>
      </c>
      <c r="L186" s="28">
        <v>4.792079747984955</v>
      </c>
      <c r="M186" s="34">
        <v>25.906007842263946</v>
      </c>
      <c r="N186" s="35" t="s">
        <v>31</v>
      </c>
      <c r="O186" s="36">
        <v>6300.0</v>
      </c>
      <c r="P186" s="28">
        <v>4.112064736867294</v>
      </c>
      <c r="Q186" s="37">
        <v>4.453904649313314</v>
      </c>
      <c r="R186" s="38">
        <v>14.058954591158063</v>
      </c>
      <c r="S186" s="39">
        <v>13.825380485944414</v>
      </c>
      <c r="T186" s="40">
        <v>0.11868785648447652</v>
      </c>
      <c r="U186" s="40">
        <v>0.0010457079866473702</v>
      </c>
      <c r="V186" s="40">
        <v>0.05385396131233956</v>
      </c>
      <c r="W186" s="40">
        <v>0.030325531612773737</v>
      </c>
      <c r="X186" s="39">
        <v>13.785434688067353</v>
      </c>
      <c r="Y186" s="41">
        <v>12.487999257280048</v>
      </c>
      <c r="Z186" s="41">
        <v>13.01241965882993</v>
      </c>
      <c r="AA186" s="41">
        <v>12.893588183434016</v>
      </c>
      <c r="AB186" s="42">
        <v>0.0</v>
      </c>
      <c r="AC186" s="42">
        <v>0.0</v>
      </c>
      <c r="AD186" s="42">
        <v>0.0</v>
      </c>
      <c r="AE186" s="42">
        <v>1.0</v>
      </c>
      <c r="AF186" s="42">
        <v>1.0</v>
      </c>
      <c r="AG186" s="25"/>
      <c r="AH186" s="25"/>
      <c r="AI186" s="25"/>
      <c r="AJ186" s="25"/>
      <c r="AK186" s="25"/>
      <c r="AL186" s="25"/>
    </row>
    <row r="187">
      <c r="A187" s="27" t="s">
        <v>315</v>
      </c>
      <c r="B187" s="25" t="s">
        <v>205</v>
      </c>
      <c r="C187" s="25" t="s">
        <v>204</v>
      </c>
      <c r="D187" s="28">
        <v>98.5635300495663</v>
      </c>
      <c r="E187" s="29">
        <v>0.1783121387283237</v>
      </c>
      <c r="F187" s="31">
        <v>21.0</v>
      </c>
      <c r="G187" s="33"/>
      <c r="H187" s="34">
        <v>17.85803426567503</v>
      </c>
      <c r="I187" s="35" t="s">
        <v>58</v>
      </c>
      <c r="J187" s="36">
        <v>3800.0</v>
      </c>
      <c r="K187" s="28">
        <v>4.699482701493429</v>
      </c>
      <c r="L187" s="28">
        <v>3.876643736438829</v>
      </c>
      <c r="M187" s="34">
        <v>17.657937676935266</v>
      </c>
      <c r="N187" s="35" t="s">
        <v>27</v>
      </c>
      <c r="O187" s="36">
        <v>4200.0</v>
      </c>
      <c r="P187" s="28">
        <v>4.204270875460777</v>
      </c>
      <c r="Q187" s="37">
        <v>3.4396488513930983</v>
      </c>
      <c r="R187" s="38">
        <v>7.540466054074483</v>
      </c>
      <c r="S187" s="39">
        <v>7.415189483896071</v>
      </c>
      <c r="T187" s="40">
        <v>0.04899037341255828</v>
      </c>
      <c r="U187" s="40">
        <v>0.01880535987293084</v>
      </c>
      <c r="V187" s="40">
        <v>0.02922063611024638</v>
      </c>
      <c r="W187" s="40">
        <v>0.03992522557637624</v>
      </c>
      <c r="X187" s="39">
        <v>7.462507950244131</v>
      </c>
      <c r="Y187" s="41">
        <v>10.395526315430898</v>
      </c>
      <c r="Z187" s="41">
        <v>6.196231176296327</v>
      </c>
      <c r="AA187" s="41">
        <v>11.46170650063894</v>
      </c>
      <c r="AB187" s="42">
        <v>1.0</v>
      </c>
      <c r="AC187" s="42">
        <v>1.0</v>
      </c>
      <c r="AD187" s="42">
        <v>0.0</v>
      </c>
      <c r="AE187" s="42">
        <v>0.0</v>
      </c>
      <c r="AF187" s="42">
        <v>0.0</v>
      </c>
      <c r="AG187" s="25"/>
      <c r="AH187" s="25"/>
      <c r="AI187" s="25"/>
      <c r="AJ187" s="25"/>
      <c r="AK187" s="25"/>
      <c r="AL187" s="25"/>
    </row>
    <row r="188">
      <c r="A188" s="27" t="s">
        <v>316</v>
      </c>
      <c r="B188" s="25" t="s">
        <v>205</v>
      </c>
      <c r="C188" s="25" t="s">
        <v>204</v>
      </c>
      <c r="D188" s="28">
        <v>98.5635300495663</v>
      </c>
      <c r="E188" s="29">
        <v>0.15609677419354837</v>
      </c>
      <c r="F188" s="31">
        <v>19.0</v>
      </c>
      <c r="G188" s="33"/>
      <c r="H188" s="34">
        <v>11.89230437159802</v>
      </c>
      <c r="I188" s="35" t="s">
        <v>44</v>
      </c>
      <c r="J188" s="36">
        <v>3500.0</v>
      </c>
      <c r="K188" s="28">
        <v>3.3978012490280056</v>
      </c>
      <c r="L188" s="28">
        <v>2.081360589858371</v>
      </c>
      <c r="M188" s="34">
        <v>11.390085717395749</v>
      </c>
      <c r="N188" s="35" t="s">
        <v>29</v>
      </c>
      <c r="O188" s="36">
        <v>3100.0</v>
      </c>
      <c r="P188" s="28">
        <v>3.674221199159919</v>
      </c>
      <c r="Q188" s="37">
        <v>2.1807040824573134</v>
      </c>
      <c r="R188" s="38">
        <v>5.854129231301352</v>
      </c>
      <c r="S188" s="39">
        <v>5.756869297204528</v>
      </c>
      <c r="T188" s="40">
        <v>0.04376680250229711</v>
      </c>
      <c r="U188" s="40">
        <v>0.024388412625470094</v>
      </c>
      <c r="V188" s="40">
        <v>0.01985103353235938</v>
      </c>
      <c r="W188" s="40">
        <v>0.01370666601043862</v>
      </c>
      <c r="X188" s="39">
        <v>7.252477529686587</v>
      </c>
      <c r="Y188" s="41">
        <v>4.639826841911432</v>
      </c>
      <c r="Z188" s="41">
        <v>6.5093429137537875</v>
      </c>
      <c r="AA188" s="41">
        <v>4.880742803641961</v>
      </c>
      <c r="AB188" s="42">
        <v>0.0</v>
      </c>
      <c r="AC188" s="42">
        <v>0.0</v>
      </c>
      <c r="AD188" s="42">
        <v>1.0</v>
      </c>
      <c r="AE188" s="42">
        <v>1.0</v>
      </c>
      <c r="AF188" s="42">
        <v>0.0</v>
      </c>
      <c r="AG188" s="25"/>
      <c r="AH188" s="25"/>
      <c r="AI188" s="25"/>
      <c r="AJ188" s="25"/>
      <c r="AK188" s="25"/>
      <c r="AL188" s="25"/>
    </row>
    <row r="189">
      <c r="A189" s="27" t="s">
        <v>317</v>
      </c>
      <c r="B189" s="25" t="s">
        <v>205</v>
      </c>
      <c r="C189" s="25" t="s">
        <v>204</v>
      </c>
      <c r="D189" s="28">
        <v>98.5635300495663</v>
      </c>
      <c r="E189" s="29">
        <v>0.1853987975951904</v>
      </c>
      <c r="F189" s="31">
        <v>15.0</v>
      </c>
      <c r="G189" s="33"/>
      <c r="H189" s="34">
        <v>15.435262586197325</v>
      </c>
      <c r="I189" s="35" t="s">
        <v>45</v>
      </c>
      <c r="J189" s="36">
        <v>4200.0</v>
      </c>
      <c r="K189" s="28">
        <v>3.6750625205231726</v>
      </c>
      <c r="L189" s="28">
        <v>2.724691779473618</v>
      </c>
      <c r="M189" s="34">
        <v>16.01509443940283</v>
      </c>
      <c r="N189" s="35" t="s">
        <v>31</v>
      </c>
      <c r="O189" s="36">
        <v>3900.0</v>
      </c>
      <c r="P189" s="28">
        <v>4.106434471641752</v>
      </c>
      <c r="Q189" s="37">
        <v>3.127819573752938</v>
      </c>
      <c r="R189" s="38">
        <v>5.635936415304204</v>
      </c>
      <c r="S189" s="39">
        <v>5.542301515446601</v>
      </c>
      <c r="T189" s="40">
        <v>0.07385869355226965</v>
      </c>
      <c r="U189" s="40">
        <v>0.0014558218177188498</v>
      </c>
      <c r="V189" s="40">
        <v>0.02698123102172268</v>
      </c>
      <c r="W189" s="40">
        <v>0.028534107627289456</v>
      </c>
      <c r="X189" s="39">
        <v>5.09841237224906</v>
      </c>
      <c r="Y189" s="41">
        <v>10.336850213948265</v>
      </c>
      <c r="Z189" s="41">
        <v>4.636550917243208</v>
      </c>
      <c r="AA189" s="41">
        <v>11.378543522159621</v>
      </c>
      <c r="AB189" s="42">
        <v>0.0</v>
      </c>
      <c r="AC189" s="42">
        <v>0.0</v>
      </c>
      <c r="AD189" s="42">
        <v>0.0</v>
      </c>
      <c r="AE189" s="42">
        <v>1.0</v>
      </c>
      <c r="AF189" s="42">
        <v>1.0</v>
      </c>
      <c r="AG189" s="25"/>
      <c r="AH189" s="25"/>
      <c r="AI189" s="25"/>
      <c r="AJ189" s="25"/>
      <c r="AK189" s="25"/>
      <c r="AL189" s="25"/>
    </row>
    <row r="190">
      <c r="A190" s="27" t="s">
        <v>318</v>
      </c>
      <c r="B190" s="25" t="s">
        <v>205</v>
      </c>
      <c r="C190" s="25" t="s">
        <v>204</v>
      </c>
      <c r="D190" s="28">
        <v>98.5635300495663</v>
      </c>
      <c r="E190" s="29">
        <v>0.23856525388166175</v>
      </c>
      <c r="F190" s="31">
        <v>12.0</v>
      </c>
      <c r="G190" s="33"/>
      <c r="H190" s="34">
        <v>10.939935699580921</v>
      </c>
      <c r="I190" s="35" t="s">
        <v>44</v>
      </c>
      <c r="J190" s="36">
        <v>3500.0</v>
      </c>
      <c r="K190" s="28">
        <v>3.1256959141659775</v>
      </c>
      <c r="L190" s="28">
        <v>1.8011850186685834</v>
      </c>
      <c r="M190" s="34">
        <v>10.928169917534273</v>
      </c>
      <c r="N190" s="35" t="s">
        <v>30</v>
      </c>
      <c r="O190" s="36">
        <v>3000.0</v>
      </c>
      <c r="P190" s="28">
        <v>3.6427233058447577</v>
      </c>
      <c r="Q190" s="37">
        <v>2.097469603662268</v>
      </c>
      <c r="R190" s="38">
        <v>6.086074410310432</v>
      </c>
      <c r="S190" s="39">
        <v>5.9849609615518755</v>
      </c>
      <c r="T190" s="40">
        <v>0.09784108519762898</v>
      </c>
      <c r="U190" s="40">
        <v>0.008043127711355555</v>
      </c>
      <c r="V190" s="40">
        <v>0.03471780442496512</v>
      </c>
      <c r="W190" s="40">
        <v>0.028201852861335298</v>
      </c>
      <c r="X190" s="39">
        <v>6.023463616295992</v>
      </c>
      <c r="Y190" s="41">
        <v>4.916472083284929</v>
      </c>
      <c r="Z190" s="41">
        <v>5.576909462318197</v>
      </c>
      <c r="AA190" s="41">
        <v>5.351260455216077</v>
      </c>
      <c r="AB190" s="42">
        <v>0.0</v>
      </c>
      <c r="AC190" s="42">
        <v>0.0</v>
      </c>
      <c r="AD190" s="42">
        <v>1.0</v>
      </c>
      <c r="AE190" s="42">
        <v>1.0</v>
      </c>
      <c r="AF190" s="42">
        <v>0.0</v>
      </c>
      <c r="AG190" s="25"/>
      <c r="AH190" s="25"/>
      <c r="AI190" s="25"/>
      <c r="AJ190" s="25"/>
      <c r="AK190" s="25"/>
      <c r="AL190" s="25"/>
    </row>
    <row r="191">
      <c r="A191" s="27" t="s">
        <v>319</v>
      </c>
      <c r="B191" s="25" t="s">
        <v>205</v>
      </c>
      <c r="C191" s="25" t="s">
        <v>204</v>
      </c>
      <c r="D191" s="28">
        <v>98.5635300495663</v>
      </c>
      <c r="E191" s="29">
        <v>0.21332084852502484</v>
      </c>
      <c r="F191" s="31">
        <v>12.0</v>
      </c>
      <c r="G191" s="33"/>
      <c r="H191" s="34">
        <v>13.415489360247257</v>
      </c>
      <c r="I191" s="35" t="s">
        <v>45</v>
      </c>
      <c r="J191" s="36">
        <v>3500.0</v>
      </c>
      <c r="K191" s="28">
        <v>3.832996960070645</v>
      </c>
      <c r="L191" s="28">
        <v>2.5645061080770284</v>
      </c>
      <c r="M191" s="34">
        <v>13.478624605842937</v>
      </c>
      <c r="N191" s="35" t="s">
        <v>31</v>
      </c>
      <c r="O191" s="36">
        <v>3000.0</v>
      </c>
      <c r="P191" s="28">
        <v>4.4928748686143125</v>
      </c>
      <c r="Q191" s="37">
        <v>3.016353803329309</v>
      </c>
      <c r="R191" s="38">
        <v>5.319811138269539</v>
      </c>
      <c r="S191" s="39">
        <v>5.231428313040957</v>
      </c>
      <c r="T191" s="40">
        <v>0.0888755245269635</v>
      </c>
      <c r="U191" s="40">
        <v>0.002189542597528776</v>
      </c>
      <c r="V191" s="40">
        <v>0.03373886093464795</v>
      </c>
      <c r="W191" s="40">
        <v>0.03642602684979691</v>
      </c>
      <c r="X191" s="39">
        <v>4.9513462172407525</v>
      </c>
      <c r="Y191" s="41">
        <v>8.464143143006504</v>
      </c>
      <c r="Z191" s="41">
        <v>4.475585362290428</v>
      </c>
      <c r="AA191" s="41">
        <v>9.003039243552509</v>
      </c>
      <c r="AB191" s="42">
        <v>0.0</v>
      </c>
      <c r="AC191" s="42">
        <v>0.0</v>
      </c>
      <c r="AD191" s="42">
        <v>0.0</v>
      </c>
      <c r="AE191" s="42">
        <v>1.0</v>
      </c>
      <c r="AF191" s="42">
        <v>1.0</v>
      </c>
      <c r="AG191" s="25"/>
      <c r="AH191" s="25"/>
      <c r="AI191" s="25"/>
      <c r="AJ191" s="25"/>
      <c r="AK191" s="25"/>
      <c r="AL191" s="25"/>
    </row>
    <row r="192">
      <c r="A192" s="27" t="s">
        <v>320</v>
      </c>
      <c r="B192" s="25" t="s">
        <v>205</v>
      </c>
      <c r="C192" s="25" t="s">
        <v>204</v>
      </c>
      <c r="D192" s="28">
        <v>98.5635300495663</v>
      </c>
      <c r="E192" s="29">
        <v>0.1292986577181208</v>
      </c>
      <c r="F192" s="31">
        <v>9.0</v>
      </c>
      <c r="G192" s="33"/>
      <c r="H192" s="34">
        <v>5.149323731602271</v>
      </c>
      <c r="I192" s="35" t="s">
        <v>44</v>
      </c>
      <c r="J192" s="36">
        <v>3000.0</v>
      </c>
      <c r="K192" s="28">
        <v>1.7164412438674237</v>
      </c>
      <c r="L192" s="28">
        <v>0.5697262730046918</v>
      </c>
      <c r="M192" s="34">
        <v>5.033095501844409</v>
      </c>
      <c r="N192" s="35" t="s">
        <v>29</v>
      </c>
      <c r="O192" s="36">
        <v>3000.0</v>
      </c>
      <c r="P192" s="28">
        <v>1.6776985006148029</v>
      </c>
      <c r="Q192" s="37">
        <v>0.5476371733812061</v>
      </c>
      <c r="R192" s="38">
        <v>2.2422129434257925</v>
      </c>
      <c r="S192" s="39">
        <v>2.2049610355002547</v>
      </c>
      <c r="T192" s="40">
        <v>0.042077916184298306</v>
      </c>
      <c r="U192" s="40">
        <v>0.012365001685736782</v>
      </c>
      <c r="V192" s="40">
        <v>0.02620642148320333</v>
      </c>
      <c r="W192" s="40">
        <v>0.017163360548858517</v>
      </c>
      <c r="X192" s="39">
        <v>2.6807693204077423</v>
      </c>
      <c r="Y192" s="41">
        <v>2.4685544111945283</v>
      </c>
      <c r="Z192" s="41">
        <v>2.4079174811804913</v>
      </c>
      <c r="AA192" s="41">
        <v>2.6251780206639177</v>
      </c>
      <c r="AB192" s="42">
        <v>0.0</v>
      </c>
      <c r="AC192" s="42">
        <v>0.0</v>
      </c>
      <c r="AD192" s="42">
        <v>1.0</v>
      </c>
      <c r="AE192" s="42">
        <v>1.0</v>
      </c>
      <c r="AF192" s="42">
        <v>0.0</v>
      </c>
      <c r="AG192" s="25"/>
      <c r="AH192" s="25"/>
      <c r="AI192" s="25"/>
      <c r="AJ192" s="25"/>
      <c r="AK192" s="25"/>
      <c r="AL192" s="25"/>
    </row>
    <row r="193">
      <c r="A193" s="27" t="s">
        <v>321</v>
      </c>
      <c r="B193" s="25" t="s">
        <v>205</v>
      </c>
      <c r="C193" s="25" t="s">
        <v>204</v>
      </c>
      <c r="D193" s="28">
        <v>98.5635300495663</v>
      </c>
      <c r="E193" s="29">
        <v>0.16815384615384615</v>
      </c>
      <c r="F193" s="31">
        <v>2.0</v>
      </c>
      <c r="G193" s="33"/>
      <c r="H193" s="34">
        <v>1.6472037768055927</v>
      </c>
      <c r="I193" s="35" t="s">
        <v>28</v>
      </c>
      <c r="J193" s="36">
        <v>3000.0</v>
      </c>
      <c r="K193" s="28">
        <v>0.5490679256018642</v>
      </c>
      <c r="L193" s="28">
        <v>0.07912179515344005</v>
      </c>
      <c r="M193" s="34">
        <v>1.6216867450835497</v>
      </c>
      <c r="N193" s="35" t="s">
        <v>28</v>
      </c>
      <c r="O193" s="36">
        <v>3000.0</v>
      </c>
      <c r="P193" s="28">
        <v>0.5405622483611833</v>
      </c>
      <c r="Q193" s="37">
        <v>0.07701090020696695</v>
      </c>
      <c r="R193" s="38">
        <v>0.6710645002152124</v>
      </c>
      <c r="S193" s="39">
        <v>0.6599154998281572</v>
      </c>
      <c r="T193" s="40">
        <v>0.05437368695005226</v>
      </c>
      <c r="U193" s="40">
        <v>0.019303136667681117</v>
      </c>
      <c r="V193" s="40">
        <v>0.03478387003483132</v>
      </c>
      <c r="W193" s="40">
        <v>0.027903544093875673</v>
      </c>
      <c r="X193" s="39">
        <v>0.8096191120718823</v>
      </c>
      <c r="Y193" s="41">
        <v>0.8375846647337104</v>
      </c>
      <c r="Z193" s="41">
        <v>0.7126845892014244</v>
      </c>
      <c r="AA193" s="41">
        <v>0.9090021558821253</v>
      </c>
      <c r="AB193" s="42">
        <v>0.0</v>
      </c>
      <c r="AC193" s="42">
        <v>1.0</v>
      </c>
      <c r="AD193" s="42">
        <v>0.0</v>
      </c>
      <c r="AE193" s="42">
        <v>0.0</v>
      </c>
      <c r="AF193" s="42">
        <v>0.0</v>
      </c>
      <c r="AG193" s="25"/>
      <c r="AH193" s="25"/>
      <c r="AI193" s="25"/>
      <c r="AJ193" s="25"/>
      <c r="AK193" s="25"/>
      <c r="AL193" s="25"/>
    </row>
    <row r="194">
      <c r="A194" s="27" t="s">
        <v>322</v>
      </c>
      <c r="B194" s="25" t="s">
        <v>205</v>
      </c>
      <c r="C194" s="25" t="s">
        <v>204</v>
      </c>
      <c r="D194" s="28">
        <v>98.5635300495663</v>
      </c>
      <c r="E194" s="29">
        <v>0.18</v>
      </c>
      <c r="F194" s="31">
        <v>0.0</v>
      </c>
      <c r="G194" s="33"/>
      <c r="H194" s="34" t="s">
        <v>64</v>
      </c>
      <c r="I194" s="35" t="s">
        <v>30</v>
      </c>
      <c r="J194" s="36">
        <v>3000.0</v>
      </c>
      <c r="K194" s="28" t="s">
        <v>64</v>
      </c>
      <c r="L194" s="28" t="s">
        <v>64</v>
      </c>
      <c r="M194" s="34" t="s">
        <v>64</v>
      </c>
      <c r="N194" s="35" t="s">
        <v>30</v>
      </c>
      <c r="O194" s="36">
        <v>3000.0</v>
      </c>
      <c r="P194" s="28" t="s">
        <v>64</v>
      </c>
      <c r="Q194" s="37" t="s">
        <v>64</v>
      </c>
      <c r="R194" s="38" t="s">
        <v>64</v>
      </c>
      <c r="S194" s="39" t="s">
        <v>64</v>
      </c>
      <c r="T194" s="40" t="s">
        <v>64</v>
      </c>
      <c r="U194" s="40" t="s">
        <v>64</v>
      </c>
      <c r="V194" s="40" t="s">
        <v>64</v>
      </c>
      <c r="W194" s="40" t="s">
        <v>64</v>
      </c>
      <c r="X194" s="39" t="s">
        <v>64</v>
      </c>
      <c r="Y194" s="41" t="s">
        <v>64</v>
      </c>
      <c r="Z194" s="41" t="s">
        <v>64</v>
      </c>
      <c r="AA194" s="41" t="s">
        <v>64</v>
      </c>
      <c r="AB194" s="42">
        <v>0.0</v>
      </c>
      <c r="AC194" s="42">
        <v>0.0</v>
      </c>
      <c r="AD194" s="42">
        <v>0.0</v>
      </c>
      <c r="AE194" s="42">
        <v>1.0</v>
      </c>
      <c r="AF194" s="42">
        <v>0.0</v>
      </c>
      <c r="AG194" s="25"/>
      <c r="AH194" s="25"/>
      <c r="AI194" s="25"/>
      <c r="AJ194" s="25"/>
      <c r="AK194" s="25"/>
      <c r="AL194" s="25"/>
    </row>
    <row r="195">
      <c r="A195" s="27" t="s">
        <v>323</v>
      </c>
      <c r="B195" s="25" t="s">
        <v>205</v>
      </c>
      <c r="C195" s="25" t="s">
        <v>204</v>
      </c>
      <c r="D195" s="28">
        <v>98.5635300495663</v>
      </c>
      <c r="E195" s="29">
        <v>0.11903225806451613</v>
      </c>
      <c r="F195" s="31">
        <v>0.0</v>
      </c>
      <c r="G195" s="33"/>
      <c r="H195" s="34" t="s">
        <v>64</v>
      </c>
      <c r="I195" s="35" t="s">
        <v>31</v>
      </c>
      <c r="J195" s="36">
        <v>4000.0</v>
      </c>
      <c r="K195" s="28" t="s">
        <v>64</v>
      </c>
      <c r="L195" s="28" t="s">
        <v>64</v>
      </c>
      <c r="M195" s="34" t="s">
        <v>64</v>
      </c>
      <c r="N195" s="35" t="s">
        <v>31</v>
      </c>
      <c r="O195" s="36">
        <v>3000.0</v>
      </c>
      <c r="P195" s="28" t="s">
        <v>64</v>
      </c>
      <c r="Q195" s="37" t="s">
        <v>64</v>
      </c>
      <c r="R195" s="38" t="s">
        <v>64</v>
      </c>
      <c r="S195" s="39" t="s">
        <v>64</v>
      </c>
      <c r="T195" s="40" t="s">
        <v>64</v>
      </c>
      <c r="U195" s="40" t="s">
        <v>64</v>
      </c>
      <c r="V195" s="40" t="s">
        <v>64</v>
      </c>
      <c r="W195" s="40" t="s">
        <v>64</v>
      </c>
      <c r="X195" s="39" t="s">
        <v>64</v>
      </c>
      <c r="Y195" s="41" t="s">
        <v>64</v>
      </c>
      <c r="Z195" s="41" t="s">
        <v>64</v>
      </c>
      <c r="AA195" s="41" t="s">
        <v>64</v>
      </c>
      <c r="AB195" s="42">
        <v>0.0</v>
      </c>
      <c r="AC195" s="42">
        <v>0.0</v>
      </c>
      <c r="AD195" s="42">
        <v>0.0</v>
      </c>
      <c r="AE195" s="42">
        <v>0.0</v>
      </c>
      <c r="AF195" s="42">
        <v>1.0</v>
      </c>
      <c r="AG195" s="25"/>
      <c r="AH195" s="25"/>
      <c r="AI195" s="25"/>
      <c r="AJ195" s="25"/>
      <c r="AK195" s="25"/>
      <c r="AL195" s="25"/>
    </row>
    <row r="196">
      <c r="A196" s="27" t="s">
        <v>324</v>
      </c>
      <c r="B196" s="25" t="s">
        <v>205</v>
      </c>
      <c r="C196" s="25" t="s">
        <v>204</v>
      </c>
      <c r="D196" s="28">
        <v>98.5635300495663</v>
      </c>
      <c r="E196" s="29">
        <v>0.18</v>
      </c>
      <c r="F196" s="31">
        <v>0.0</v>
      </c>
      <c r="G196" s="33"/>
      <c r="H196" s="34" t="s">
        <v>64</v>
      </c>
      <c r="I196" s="35" t="s">
        <v>30</v>
      </c>
      <c r="J196" s="36">
        <v>3000.0</v>
      </c>
      <c r="K196" s="28" t="s">
        <v>64</v>
      </c>
      <c r="L196" s="28" t="s">
        <v>64</v>
      </c>
      <c r="M196" s="34" t="s">
        <v>64</v>
      </c>
      <c r="N196" s="35" t="s">
        <v>30</v>
      </c>
      <c r="O196" s="36">
        <v>3000.0</v>
      </c>
      <c r="P196" s="28" t="s">
        <v>64</v>
      </c>
      <c r="Q196" s="37" t="s">
        <v>64</v>
      </c>
      <c r="R196" s="38" t="s">
        <v>64</v>
      </c>
      <c r="S196" s="39" t="s">
        <v>64</v>
      </c>
      <c r="T196" s="40" t="s">
        <v>64</v>
      </c>
      <c r="U196" s="40" t="s">
        <v>64</v>
      </c>
      <c r="V196" s="40" t="s">
        <v>64</v>
      </c>
      <c r="W196" s="40" t="s">
        <v>64</v>
      </c>
      <c r="X196" s="39" t="s">
        <v>64</v>
      </c>
      <c r="Y196" s="41" t="s">
        <v>64</v>
      </c>
      <c r="Z196" s="41" t="s">
        <v>64</v>
      </c>
      <c r="AA196" s="41" t="s">
        <v>64</v>
      </c>
      <c r="AB196" s="42">
        <v>0.0</v>
      </c>
      <c r="AC196" s="42">
        <v>0.0</v>
      </c>
      <c r="AD196" s="42">
        <v>0.0</v>
      </c>
      <c r="AE196" s="42">
        <v>1.0</v>
      </c>
      <c r="AF196" s="42">
        <v>0.0</v>
      </c>
      <c r="AG196" s="25"/>
      <c r="AH196" s="25"/>
      <c r="AI196" s="25"/>
      <c r="AJ196" s="25"/>
      <c r="AK196" s="25"/>
      <c r="AL196" s="25"/>
    </row>
    <row r="197">
      <c r="A197" s="27" t="s">
        <v>325</v>
      </c>
      <c r="B197" s="25" t="s">
        <v>205</v>
      </c>
      <c r="C197" s="25" t="s">
        <v>204</v>
      </c>
      <c r="D197" s="28">
        <v>98.5635300495663</v>
      </c>
      <c r="E197" s="29">
        <v>0.19131387808041506</v>
      </c>
      <c r="F197" s="31">
        <v>0.0</v>
      </c>
      <c r="G197" s="33"/>
      <c r="H197" s="34" t="s">
        <v>64</v>
      </c>
      <c r="I197" s="35" t="s">
        <v>29</v>
      </c>
      <c r="J197" s="36">
        <v>3000.0</v>
      </c>
      <c r="K197" s="28" t="s">
        <v>64</v>
      </c>
      <c r="L197" s="28" t="s">
        <v>64</v>
      </c>
      <c r="M197" s="34" t="s">
        <v>64</v>
      </c>
      <c r="N197" s="35" t="s">
        <v>30</v>
      </c>
      <c r="O197" s="36">
        <v>3000.0</v>
      </c>
      <c r="P197" s="28" t="s">
        <v>64</v>
      </c>
      <c r="Q197" s="37" t="s">
        <v>64</v>
      </c>
      <c r="R197" s="38" t="s">
        <v>64</v>
      </c>
      <c r="S197" s="39" t="s">
        <v>64</v>
      </c>
      <c r="T197" s="40" t="s">
        <v>64</v>
      </c>
      <c r="U197" s="40" t="s">
        <v>64</v>
      </c>
      <c r="V197" s="40" t="s">
        <v>64</v>
      </c>
      <c r="W197" s="40" t="s">
        <v>64</v>
      </c>
      <c r="X197" s="39" t="s">
        <v>64</v>
      </c>
      <c r="Y197" s="41" t="s">
        <v>64</v>
      </c>
      <c r="Z197" s="41" t="s">
        <v>64</v>
      </c>
      <c r="AA197" s="41" t="s">
        <v>64</v>
      </c>
      <c r="AB197" s="42">
        <v>0.0</v>
      </c>
      <c r="AC197" s="42">
        <v>0.0</v>
      </c>
      <c r="AD197" s="42">
        <v>1.0</v>
      </c>
      <c r="AE197" s="42">
        <v>0.0</v>
      </c>
      <c r="AF197" s="42">
        <v>0.0</v>
      </c>
      <c r="AG197" s="25"/>
      <c r="AH197" s="25"/>
      <c r="AI197" s="25"/>
      <c r="AJ197" s="25"/>
      <c r="AK197" s="25"/>
      <c r="AL197" s="25"/>
    </row>
    <row r="198">
      <c r="A198" s="27" t="s">
        <v>326</v>
      </c>
      <c r="B198" s="25" t="s">
        <v>205</v>
      </c>
      <c r="C198" s="25" t="s">
        <v>204</v>
      </c>
      <c r="D198" s="28">
        <v>98.5635300495663</v>
      </c>
      <c r="E198" s="29">
        <v>0.18598892633606162</v>
      </c>
      <c r="F198" s="31">
        <v>0.0</v>
      </c>
      <c r="G198" s="33"/>
      <c r="H198" s="34" t="s">
        <v>64</v>
      </c>
      <c r="I198" s="35" t="s">
        <v>27</v>
      </c>
      <c r="J198" s="36">
        <v>3700.0</v>
      </c>
      <c r="K198" s="28" t="s">
        <v>64</v>
      </c>
      <c r="L198" s="28" t="s">
        <v>64</v>
      </c>
      <c r="M198" s="34" t="s">
        <v>64</v>
      </c>
      <c r="N198" s="35" t="s">
        <v>27</v>
      </c>
      <c r="O198" s="36">
        <v>3500.0</v>
      </c>
      <c r="P198" s="28" t="s">
        <v>64</v>
      </c>
      <c r="Q198" s="37" t="s">
        <v>64</v>
      </c>
      <c r="R198" s="38" t="s">
        <v>64</v>
      </c>
      <c r="S198" s="39" t="s">
        <v>64</v>
      </c>
      <c r="T198" s="40" t="s">
        <v>64</v>
      </c>
      <c r="U198" s="40" t="s">
        <v>64</v>
      </c>
      <c r="V198" s="40" t="s">
        <v>64</v>
      </c>
      <c r="W198" s="40" t="s">
        <v>64</v>
      </c>
      <c r="X198" s="39" t="s">
        <v>64</v>
      </c>
      <c r="Y198" s="41" t="s">
        <v>64</v>
      </c>
      <c r="Z198" s="41" t="s">
        <v>64</v>
      </c>
      <c r="AA198" s="41" t="s">
        <v>64</v>
      </c>
      <c r="AB198" s="42">
        <v>1.0</v>
      </c>
      <c r="AC198" s="42">
        <v>0.0</v>
      </c>
      <c r="AD198" s="42">
        <v>0.0</v>
      </c>
      <c r="AE198" s="42">
        <v>0.0</v>
      </c>
      <c r="AF198" s="42">
        <v>0.0</v>
      </c>
      <c r="AG198" s="25"/>
      <c r="AH198" s="25"/>
      <c r="AI198" s="25"/>
      <c r="AJ198" s="25"/>
      <c r="AK198" s="25"/>
      <c r="AL198" s="25"/>
    </row>
    <row r="199">
      <c r="A199" s="27" t="s">
        <v>327</v>
      </c>
      <c r="B199" s="25" t="s">
        <v>205</v>
      </c>
      <c r="C199" s="25" t="s">
        <v>204</v>
      </c>
      <c r="D199" s="28">
        <v>98.5635300495663</v>
      </c>
      <c r="E199" s="29">
        <v>0.15606779661016948</v>
      </c>
      <c r="F199" s="31">
        <v>0.0</v>
      </c>
      <c r="G199" s="33"/>
      <c r="H199" s="34" t="s">
        <v>64</v>
      </c>
      <c r="I199" s="35" t="s">
        <v>58</v>
      </c>
      <c r="J199" s="36">
        <v>3000.0</v>
      </c>
      <c r="K199" s="28" t="s">
        <v>64</v>
      </c>
      <c r="L199" s="28" t="s">
        <v>64</v>
      </c>
      <c r="M199" s="34" t="s">
        <v>64</v>
      </c>
      <c r="N199" s="35" t="s">
        <v>27</v>
      </c>
      <c r="O199" s="36">
        <v>3100.0</v>
      </c>
      <c r="P199" s="28" t="s">
        <v>64</v>
      </c>
      <c r="Q199" s="37" t="s">
        <v>64</v>
      </c>
      <c r="R199" s="38" t="s">
        <v>64</v>
      </c>
      <c r="S199" s="39" t="s">
        <v>64</v>
      </c>
      <c r="T199" s="40" t="s">
        <v>64</v>
      </c>
      <c r="U199" s="40" t="s">
        <v>64</v>
      </c>
      <c r="V199" s="40" t="s">
        <v>64</v>
      </c>
      <c r="W199" s="40" t="s">
        <v>64</v>
      </c>
      <c r="X199" s="39" t="s">
        <v>64</v>
      </c>
      <c r="Y199" s="41" t="s">
        <v>64</v>
      </c>
      <c r="Z199" s="41" t="s">
        <v>64</v>
      </c>
      <c r="AA199" s="41" t="s">
        <v>64</v>
      </c>
      <c r="AB199" s="42">
        <v>1.0</v>
      </c>
      <c r="AC199" s="42">
        <v>1.0</v>
      </c>
      <c r="AD199" s="42">
        <v>0.0</v>
      </c>
      <c r="AE199" s="42">
        <v>0.0</v>
      </c>
      <c r="AF199" s="42">
        <v>0.0</v>
      </c>
      <c r="AG199" s="25"/>
      <c r="AH199" s="25"/>
      <c r="AI199" s="25"/>
      <c r="AJ199" s="25"/>
      <c r="AK199" s="25"/>
      <c r="AL199" s="25"/>
    </row>
    <row r="200">
      <c r="A200" s="27" t="s">
        <v>328</v>
      </c>
      <c r="B200" s="25" t="s">
        <v>329</v>
      </c>
      <c r="C200" s="25" t="s">
        <v>330</v>
      </c>
      <c r="D200" s="28">
        <v>99.58884758364312</v>
      </c>
      <c r="E200" s="29">
        <v>0.2868011759244932</v>
      </c>
      <c r="F200" s="31">
        <v>35.0</v>
      </c>
      <c r="G200" s="33"/>
      <c r="H200" s="34">
        <v>37.58025180567272</v>
      </c>
      <c r="I200" s="35" t="s">
        <v>29</v>
      </c>
      <c r="J200" s="36">
        <v>7200.0</v>
      </c>
      <c r="K200" s="28">
        <v>5.219479417454544</v>
      </c>
      <c r="L200" s="28">
        <v>7.422969894339862</v>
      </c>
      <c r="M200" s="34">
        <v>36.55575372149343</v>
      </c>
      <c r="N200" s="35" t="s">
        <v>29</v>
      </c>
      <c r="O200" s="36">
        <v>7700.0</v>
      </c>
      <c r="P200" s="28">
        <v>4.7475004833108345</v>
      </c>
      <c r="Q200" s="37">
        <v>6.616495650308002</v>
      </c>
      <c r="R200" s="38">
        <v>22.518838488926043</v>
      </c>
      <c r="S200" s="39">
        <v>19.73987212475072</v>
      </c>
      <c r="T200" s="40">
        <v>0.06577871177834588</v>
      </c>
      <c r="U200" s="40">
        <v>0.030898933774842582</v>
      </c>
      <c r="V200" s="40">
        <v>0.0590491893918004</v>
      </c>
      <c r="W200" s="40">
        <v>0.03582759805794631</v>
      </c>
      <c r="X200" s="39">
        <v>20.39365456473406</v>
      </c>
      <c r="Y200" s="41">
        <v>17.18659724093866</v>
      </c>
      <c r="Z200" s="41">
        <v>17.97091868664213</v>
      </c>
      <c r="AA200" s="41">
        <v>18.5848350348513</v>
      </c>
      <c r="AB200" s="42">
        <v>0.0</v>
      </c>
      <c r="AC200" s="42">
        <v>0.0</v>
      </c>
      <c r="AD200" s="42">
        <v>1.0</v>
      </c>
      <c r="AE200" s="42">
        <v>0.0</v>
      </c>
      <c r="AF200" s="42">
        <v>0.0</v>
      </c>
      <c r="AG200" s="25"/>
      <c r="AH200" s="25"/>
      <c r="AI200" s="25"/>
      <c r="AJ200" s="25"/>
      <c r="AK200" s="25"/>
      <c r="AL200" s="25"/>
    </row>
    <row r="201">
      <c r="A201" s="27" t="s">
        <v>331</v>
      </c>
      <c r="B201" s="25" t="s">
        <v>329</v>
      </c>
      <c r="C201" s="25" t="s">
        <v>330</v>
      </c>
      <c r="D201" s="28">
        <v>99.58884758364312</v>
      </c>
      <c r="E201" s="29">
        <v>0.2834226505202115</v>
      </c>
      <c r="F201" s="31">
        <v>34.0</v>
      </c>
      <c r="G201" s="33"/>
      <c r="H201" s="34">
        <v>35.122140367815675</v>
      </c>
      <c r="I201" s="35" t="s">
        <v>44</v>
      </c>
      <c r="J201" s="36">
        <v>6900.0</v>
      </c>
      <c r="K201" s="28">
        <v>5.090165270697924</v>
      </c>
      <c r="L201" s="28">
        <v>6.889309311964456</v>
      </c>
      <c r="M201" s="34">
        <v>34.29659811167252</v>
      </c>
      <c r="N201" s="35" t="s">
        <v>30</v>
      </c>
      <c r="O201" s="36">
        <v>7400.0</v>
      </c>
      <c r="P201" s="28">
        <v>4.634675420496286</v>
      </c>
      <c r="Q201" s="37">
        <v>6.1645459133307305</v>
      </c>
      <c r="R201" s="38">
        <v>21.5521171368474</v>
      </c>
      <c r="S201" s="39">
        <v>18.892450270391627</v>
      </c>
      <c r="T201" s="40">
        <v>0.08655672575553007</v>
      </c>
      <c r="U201" s="40">
        <v>0.02050525053378824</v>
      </c>
      <c r="V201" s="40">
        <v>0.058397441612355445</v>
      </c>
      <c r="W201" s="40">
        <v>0.02608041081716845</v>
      </c>
      <c r="X201" s="39">
        <v>20.47407322562237</v>
      </c>
      <c r="Y201" s="41">
        <v>14.648067142193305</v>
      </c>
      <c r="Z201" s="41">
        <v>18.830948026170663</v>
      </c>
      <c r="AA201" s="41">
        <v>15.465650085501858</v>
      </c>
      <c r="AB201" s="42">
        <v>0.0</v>
      </c>
      <c r="AC201" s="42">
        <v>0.0</v>
      </c>
      <c r="AD201" s="42">
        <v>1.0</v>
      </c>
      <c r="AE201" s="42">
        <v>1.0</v>
      </c>
      <c r="AF201" s="42">
        <v>0.0</v>
      </c>
      <c r="AG201" s="25"/>
      <c r="AH201" s="25"/>
      <c r="AI201" s="25"/>
      <c r="AJ201" s="25"/>
      <c r="AK201" s="25"/>
      <c r="AL201" s="25"/>
    </row>
    <row r="202">
      <c r="A202" s="27" t="s">
        <v>332</v>
      </c>
      <c r="B202" s="25" t="s">
        <v>329</v>
      </c>
      <c r="C202" s="25" t="s">
        <v>330</v>
      </c>
      <c r="D202" s="28">
        <v>99.58884758364312</v>
      </c>
      <c r="E202" s="29">
        <v>0.3838020108275329</v>
      </c>
      <c r="F202" s="31">
        <v>33.0</v>
      </c>
      <c r="G202" s="33"/>
      <c r="H202" s="34">
        <v>52.17076454534877</v>
      </c>
      <c r="I202" s="35" t="s">
        <v>27</v>
      </c>
      <c r="J202" s="36">
        <v>10600.0</v>
      </c>
      <c r="K202" s="28">
        <v>4.921770240127243</v>
      </c>
      <c r="L202" s="28">
        <v>8.899493814352637</v>
      </c>
      <c r="M202" s="34">
        <v>50.54487354447011</v>
      </c>
      <c r="N202" s="35" t="s">
        <v>27</v>
      </c>
      <c r="O202" s="36">
        <v>10400.0</v>
      </c>
      <c r="P202" s="28">
        <v>4.860083994660587</v>
      </c>
      <c r="Q202" s="37">
        <v>8.58661483512882</v>
      </c>
      <c r="R202" s="38">
        <v>31.00504987491621</v>
      </c>
      <c r="S202" s="39">
        <v>27.178831628165078</v>
      </c>
      <c r="T202" s="40">
        <v>0.10580733158178192</v>
      </c>
      <c r="U202" s="40">
        <v>0.022650836379677654</v>
      </c>
      <c r="V202" s="40">
        <v>0.10073933622742483</v>
      </c>
      <c r="W202" s="40">
        <v>0.0649530833170665</v>
      </c>
      <c r="X202" s="39">
        <v>24.590411244930554</v>
      </c>
      <c r="Y202" s="41">
        <v>27.580353300418214</v>
      </c>
      <c r="Z202" s="41">
        <v>21.59140788647754</v>
      </c>
      <c r="AA202" s="41">
        <v>28.953465657992563</v>
      </c>
      <c r="AB202" s="42">
        <v>1.0</v>
      </c>
      <c r="AC202" s="42">
        <v>0.0</v>
      </c>
      <c r="AD202" s="42">
        <v>0.0</v>
      </c>
      <c r="AE202" s="42">
        <v>0.0</v>
      </c>
      <c r="AF202" s="42">
        <v>0.0</v>
      </c>
      <c r="AG202" s="25"/>
      <c r="AH202" s="25"/>
      <c r="AI202" s="25"/>
      <c r="AJ202" s="25"/>
      <c r="AK202" s="25"/>
      <c r="AL202" s="25"/>
    </row>
    <row r="203">
      <c r="A203" s="27" t="s">
        <v>333</v>
      </c>
      <c r="B203" s="25" t="s">
        <v>329</v>
      </c>
      <c r="C203" s="25" t="s">
        <v>330</v>
      </c>
      <c r="D203" s="28">
        <v>99.58884758364312</v>
      </c>
      <c r="E203" s="29">
        <v>0.15422208811104404</v>
      </c>
      <c r="F203" s="31">
        <v>30.0</v>
      </c>
      <c r="G203" s="33"/>
      <c r="H203" s="34">
        <v>23.51840128270953</v>
      </c>
      <c r="I203" s="35" t="s">
        <v>31</v>
      </c>
      <c r="J203" s="36">
        <v>6200.0</v>
      </c>
      <c r="K203" s="28">
        <v>3.793290529469279</v>
      </c>
      <c r="L203" s="28">
        <v>3.8278621679347675</v>
      </c>
      <c r="M203" s="34">
        <v>24.3852017063098</v>
      </c>
      <c r="N203" s="35" t="s">
        <v>31</v>
      </c>
      <c r="O203" s="36">
        <v>6600.0</v>
      </c>
      <c r="P203" s="28">
        <v>3.6947275312590606</v>
      </c>
      <c r="Q203" s="37">
        <v>3.828506450260781</v>
      </c>
      <c r="R203" s="38">
        <v>9.211796136239434</v>
      </c>
      <c r="S203" s="39">
        <v>8.075002529906744</v>
      </c>
      <c r="T203" s="40">
        <v>0.05972603886953831</v>
      </c>
      <c r="U203" s="40">
        <v>0.0</v>
      </c>
      <c r="V203" s="40">
        <v>0.02346980964028337</v>
      </c>
      <c r="W203" s="40">
        <v>0.01934787174647016</v>
      </c>
      <c r="X203" s="39">
        <v>8.293756208360088</v>
      </c>
      <c r="Y203" s="41">
        <v>15.224645074349441</v>
      </c>
      <c r="Z203" s="41">
        <v>7.691621130101623</v>
      </c>
      <c r="AA203" s="41">
        <v>16.693580576208177</v>
      </c>
      <c r="AB203" s="42">
        <v>0.0</v>
      </c>
      <c r="AC203" s="42">
        <v>0.0</v>
      </c>
      <c r="AD203" s="42">
        <v>0.0</v>
      </c>
      <c r="AE203" s="42">
        <v>0.0</v>
      </c>
      <c r="AF203" s="42">
        <v>1.0</v>
      </c>
      <c r="AG203" s="25"/>
      <c r="AH203" s="25"/>
      <c r="AI203" s="25"/>
      <c r="AJ203" s="25"/>
      <c r="AK203" s="25"/>
      <c r="AL203" s="25"/>
    </row>
    <row r="204">
      <c r="A204" s="27" t="s">
        <v>334</v>
      </c>
      <c r="B204" s="25" t="s">
        <v>329</v>
      </c>
      <c r="C204" s="25" t="s">
        <v>330</v>
      </c>
      <c r="D204" s="28">
        <v>99.58884758364312</v>
      </c>
      <c r="E204" s="29">
        <v>0.13562264150943396</v>
      </c>
      <c r="F204" s="31">
        <v>24.0</v>
      </c>
      <c r="G204" s="33"/>
      <c r="H204" s="34">
        <v>16.583311877622457</v>
      </c>
      <c r="I204" s="35" t="s">
        <v>44</v>
      </c>
      <c r="J204" s="36">
        <v>3400.0</v>
      </c>
      <c r="K204" s="28">
        <v>4.877444669888957</v>
      </c>
      <c r="L204" s="28">
        <v>3.8111293453122066</v>
      </c>
      <c r="M204" s="34">
        <v>17.50577495226907</v>
      </c>
      <c r="N204" s="35" t="s">
        <v>30</v>
      </c>
      <c r="O204" s="36">
        <v>3900.0</v>
      </c>
      <c r="P204" s="28">
        <v>4.488660244171556</v>
      </c>
      <c r="Q204" s="37">
        <v>3.6491241462324284</v>
      </c>
      <c r="R204" s="38">
        <v>6.373090000810774</v>
      </c>
      <c r="S204" s="39">
        <v>5.586610593499216</v>
      </c>
      <c r="T204" s="40">
        <v>0.03606799325567971</v>
      </c>
      <c r="U204" s="40">
        <v>0.010423319151870744</v>
      </c>
      <c r="V204" s="40">
        <v>0.03251082878321589</v>
      </c>
      <c r="W204" s="40">
        <v>0.017785822362319122</v>
      </c>
      <c r="X204" s="39">
        <v>6.584591580224687</v>
      </c>
      <c r="Y204" s="41">
        <v>9.99872029739777</v>
      </c>
      <c r="Z204" s="41">
        <v>5.882262606544167</v>
      </c>
      <c r="AA204" s="41">
        <v>11.623512345724906</v>
      </c>
      <c r="AB204" s="42">
        <v>0.0</v>
      </c>
      <c r="AC204" s="42">
        <v>0.0</v>
      </c>
      <c r="AD204" s="42">
        <v>1.0</v>
      </c>
      <c r="AE204" s="42">
        <v>1.0</v>
      </c>
      <c r="AF204" s="42">
        <v>0.0</v>
      </c>
      <c r="AG204" s="25"/>
      <c r="AH204" s="25"/>
      <c r="AI204" s="25"/>
      <c r="AJ204" s="25"/>
      <c r="AK204" s="25"/>
      <c r="AL204" s="25"/>
    </row>
    <row r="205">
      <c r="A205" s="27" t="s">
        <v>335</v>
      </c>
      <c r="B205" s="25" t="s">
        <v>329</v>
      </c>
      <c r="C205" s="25" t="s">
        <v>330</v>
      </c>
      <c r="D205" s="28">
        <v>99.58884758364312</v>
      </c>
      <c r="E205" s="29">
        <v>0.10945525291828793</v>
      </c>
      <c r="F205" s="31">
        <v>19.0</v>
      </c>
      <c r="G205" s="33"/>
      <c r="H205" s="34">
        <v>10.690873528120992</v>
      </c>
      <c r="I205" s="35" t="s">
        <v>40</v>
      </c>
      <c r="J205" s="36">
        <v>3100.0</v>
      </c>
      <c r="K205" s="28">
        <v>3.4486688800390297</v>
      </c>
      <c r="L205" s="28">
        <v>1.9540759346513918</v>
      </c>
      <c r="M205" s="34">
        <v>11.402252627194065</v>
      </c>
      <c r="N205" s="35" t="s">
        <v>28</v>
      </c>
      <c r="O205" s="36">
        <v>3400.0</v>
      </c>
      <c r="P205" s="28">
        <v>3.353603713880607</v>
      </c>
      <c r="Q205" s="37">
        <v>1.9919691466236809</v>
      </c>
      <c r="R205" s="38">
        <v>3.977121910978933</v>
      </c>
      <c r="S205" s="39">
        <v>3.486320042033949</v>
      </c>
      <c r="T205" s="40">
        <v>0.026582968169525427</v>
      </c>
      <c r="U205" s="40">
        <v>0.007514334467373449</v>
      </c>
      <c r="V205" s="40">
        <v>0.009211119669683583</v>
      </c>
      <c r="W205" s="40">
        <v>0.010503908395253208</v>
      </c>
      <c r="X205" s="39">
        <v>3.288673085509468</v>
      </c>
      <c r="Y205" s="41">
        <v>7.402200442611523</v>
      </c>
      <c r="Z205" s="41">
        <v>2.9335282438297536</v>
      </c>
      <c r="AA205" s="41">
        <v>8.46872438336431</v>
      </c>
      <c r="AB205" s="42">
        <v>0.0</v>
      </c>
      <c r="AC205" s="42">
        <v>1.0</v>
      </c>
      <c r="AD205" s="42">
        <v>1.0</v>
      </c>
      <c r="AE205" s="42">
        <v>0.0</v>
      </c>
      <c r="AF205" s="42">
        <v>0.0</v>
      </c>
      <c r="AG205" s="25"/>
      <c r="AH205" s="25"/>
      <c r="AI205" s="25"/>
      <c r="AJ205" s="25"/>
      <c r="AK205" s="25"/>
      <c r="AL205" s="25"/>
    </row>
    <row r="206">
      <c r="A206" s="27" t="s">
        <v>336</v>
      </c>
      <c r="B206" s="25" t="s">
        <v>329</v>
      </c>
      <c r="C206" s="25" t="s">
        <v>330</v>
      </c>
      <c r="D206" s="28">
        <v>99.58884758364312</v>
      </c>
      <c r="E206" s="29">
        <v>0.1605107913669065</v>
      </c>
      <c r="F206" s="31">
        <v>19.0</v>
      </c>
      <c r="G206" s="33"/>
      <c r="H206" s="34">
        <v>12.668524590054256</v>
      </c>
      <c r="I206" s="35" t="s">
        <v>58</v>
      </c>
      <c r="J206" s="36">
        <v>3500.0</v>
      </c>
      <c r="K206" s="28">
        <v>3.619578454301216</v>
      </c>
      <c r="L206" s="28">
        <v>2.3222527272214513</v>
      </c>
      <c r="M206" s="34">
        <v>12.714064726043876</v>
      </c>
      <c r="N206" s="35" t="s">
        <v>27</v>
      </c>
      <c r="O206" s="36">
        <v>3300.0</v>
      </c>
      <c r="P206" s="28">
        <v>3.852746886679962</v>
      </c>
      <c r="Q206" s="37">
        <v>2.478350795814484</v>
      </c>
      <c r="R206" s="38">
        <v>6.106499916876971</v>
      </c>
      <c r="S206" s="39">
        <v>5.352919403379987</v>
      </c>
      <c r="T206" s="40">
        <v>0.04052275011285596</v>
      </c>
      <c r="U206" s="40">
        <v>0.009221252113363882</v>
      </c>
      <c r="V206" s="40">
        <v>0.018442504226727763</v>
      </c>
      <c r="W206" s="40">
        <v>0.020388273021290784</v>
      </c>
      <c r="X206" s="39">
        <v>4.792291606782881</v>
      </c>
      <c r="Y206" s="41">
        <v>7.876232983271374</v>
      </c>
      <c r="Z206" s="41">
        <v>4.208679198162836</v>
      </c>
      <c r="AA206" s="41">
        <v>8.505385527881039</v>
      </c>
      <c r="AB206" s="42">
        <v>1.0</v>
      </c>
      <c r="AC206" s="42">
        <v>1.0</v>
      </c>
      <c r="AD206" s="42">
        <v>0.0</v>
      </c>
      <c r="AE206" s="42">
        <v>0.0</v>
      </c>
      <c r="AF206" s="42">
        <v>0.0</v>
      </c>
      <c r="AG206" s="25"/>
      <c r="AH206" s="25"/>
      <c r="AI206" s="25"/>
      <c r="AJ206" s="25"/>
      <c r="AK206" s="25"/>
      <c r="AL206" s="25"/>
    </row>
    <row r="207">
      <c r="A207" s="27" t="s">
        <v>337</v>
      </c>
      <c r="B207" s="25" t="s">
        <v>329</v>
      </c>
      <c r="C207" s="25" t="s">
        <v>330</v>
      </c>
      <c r="D207" s="28">
        <v>99.58884758364312</v>
      </c>
      <c r="E207" s="29">
        <v>0.14503866068346563</v>
      </c>
      <c r="F207" s="31">
        <v>17.0</v>
      </c>
      <c r="G207" s="33"/>
      <c r="H207" s="34">
        <v>11.349130888256992</v>
      </c>
      <c r="I207" s="35" t="s">
        <v>40</v>
      </c>
      <c r="J207" s="36">
        <v>3000.0</v>
      </c>
      <c r="K207" s="28">
        <v>3.783043629418997</v>
      </c>
      <c r="L207" s="28">
        <v>2.239378873530643</v>
      </c>
      <c r="M207" s="34">
        <v>11.194177843950119</v>
      </c>
      <c r="N207" s="35" t="s">
        <v>28</v>
      </c>
      <c r="O207" s="36">
        <v>3000.0</v>
      </c>
      <c r="P207" s="28">
        <v>3.73139261465004</v>
      </c>
      <c r="Q207" s="37">
        <v>2.186686564131686</v>
      </c>
      <c r="R207" s="38">
        <v>4.868775009369309</v>
      </c>
      <c r="S207" s="39">
        <v>4.267937537559724</v>
      </c>
      <c r="T207" s="40">
        <v>0.02361034421510796</v>
      </c>
      <c r="U207" s="40">
        <v>0.033872083926974675</v>
      </c>
      <c r="V207" s="40">
        <v>0.020273193089297648</v>
      </c>
      <c r="W207" s="40">
        <v>0.01835433119195672</v>
      </c>
      <c r="X207" s="39">
        <v>6.238355716323907</v>
      </c>
      <c r="Y207" s="41">
        <v>5.110775171933085</v>
      </c>
      <c r="Z207" s="41">
        <v>5.317315461979858</v>
      </c>
      <c r="AA207" s="41">
        <v>5.876862381970261</v>
      </c>
      <c r="AB207" s="42">
        <v>0.0</v>
      </c>
      <c r="AC207" s="42">
        <v>1.0</v>
      </c>
      <c r="AD207" s="42">
        <v>1.0</v>
      </c>
      <c r="AE207" s="42">
        <v>0.0</v>
      </c>
      <c r="AF207" s="42">
        <v>0.0</v>
      </c>
      <c r="AG207" s="25"/>
      <c r="AH207" s="25"/>
      <c r="AI207" s="25"/>
      <c r="AJ207" s="25"/>
      <c r="AK207" s="25"/>
      <c r="AL207" s="25"/>
    </row>
    <row r="208">
      <c r="A208" s="27" t="s">
        <v>338</v>
      </c>
      <c r="B208" s="25" t="s">
        <v>329</v>
      </c>
      <c r="C208" s="25" t="s">
        <v>330</v>
      </c>
      <c r="D208" s="28">
        <v>99.58884758364312</v>
      </c>
      <c r="E208" s="29">
        <v>0.12477801494130203</v>
      </c>
      <c r="F208" s="31">
        <v>17.0</v>
      </c>
      <c r="G208" s="33"/>
      <c r="H208" s="34">
        <v>9.859461814766554</v>
      </c>
      <c r="I208" s="35" t="s">
        <v>45</v>
      </c>
      <c r="J208" s="36">
        <v>3000.0</v>
      </c>
      <c r="K208" s="28">
        <v>3.2864872715888516</v>
      </c>
      <c r="L208" s="28">
        <v>1.7550237546514584</v>
      </c>
      <c r="M208" s="34">
        <v>9.744095394571952</v>
      </c>
      <c r="N208" s="35" t="s">
        <v>30</v>
      </c>
      <c r="O208" s="36">
        <v>3000.0</v>
      </c>
      <c r="P208" s="28">
        <v>3.2480317981906506</v>
      </c>
      <c r="Q208" s="37">
        <v>1.7196074012963878</v>
      </c>
      <c r="R208" s="38">
        <v>4.112963158881087</v>
      </c>
      <c r="S208" s="39">
        <v>3.605397625194987</v>
      </c>
      <c r="T208" s="40">
        <v>0.022610272018375486</v>
      </c>
      <c r="U208" s="40">
        <v>0.016957704013781615</v>
      </c>
      <c r="V208" s="40">
        <v>0.010813608356614364</v>
      </c>
      <c r="W208" s="40">
        <v>0.01040400197946988</v>
      </c>
      <c r="X208" s="39">
        <v>3.886309465788859</v>
      </c>
      <c r="Y208" s="41">
        <v>5.9731523489776945</v>
      </c>
      <c r="Z208" s="41">
        <v>3.4037714131593124</v>
      </c>
      <c r="AA208" s="41">
        <v>6.340323981412639</v>
      </c>
      <c r="AB208" s="42">
        <v>0.0</v>
      </c>
      <c r="AC208" s="42">
        <v>0.0</v>
      </c>
      <c r="AD208" s="42">
        <v>0.0</v>
      </c>
      <c r="AE208" s="42">
        <v>1.0</v>
      </c>
      <c r="AF208" s="42">
        <v>1.0</v>
      </c>
      <c r="AG208" s="25"/>
      <c r="AH208" s="25"/>
      <c r="AI208" s="25"/>
      <c r="AJ208" s="25"/>
      <c r="AK208" s="25"/>
      <c r="AL208" s="25"/>
    </row>
    <row r="209">
      <c r="A209" s="27" t="s">
        <v>339</v>
      </c>
      <c r="B209" s="25" t="s">
        <v>329</v>
      </c>
      <c r="C209" s="25" t="s">
        <v>330</v>
      </c>
      <c r="D209" s="28">
        <v>99.58884758364312</v>
      </c>
      <c r="E209" s="29">
        <v>0.15945403377110695</v>
      </c>
      <c r="F209" s="31">
        <v>10.0</v>
      </c>
      <c r="G209" s="33"/>
      <c r="H209" s="34">
        <v>7.659760553752725</v>
      </c>
      <c r="I209" s="35" t="s">
        <v>44</v>
      </c>
      <c r="J209" s="36">
        <v>3000.0</v>
      </c>
      <c r="K209" s="28">
        <v>2.553253517917575</v>
      </c>
      <c r="L209" s="28">
        <v>1.1334030723327801</v>
      </c>
      <c r="M209" s="34">
        <v>7.828041670814875</v>
      </c>
      <c r="N209" s="35" t="s">
        <v>29</v>
      </c>
      <c r="O209" s="36">
        <v>3000.0</v>
      </c>
      <c r="P209" s="28">
        <v>2.609347223604958</v>
      </c>
      <c r="Q209" s="37">
        <v>1.1768777950817997</v>
      </c>
      <c r="R209" s="38">
        <v>3.189752446906696</v>
      </c>
      <c r="S209" s="39">
        <v>2.796116924170532</v>
      </c>
      <c r="T209" s="40">
        <v>0.040737782646799496</v>
      </c>
      <c r="U209" s="40">
        <v>0.01419906117149858</v>
      </c>
      <c r="V209" s="40">
        <v>0.022143773969837074</v>
      </c>
      <c r="W209" s="40">
        <v>0.022059255748578154</v>
      </c>
      <c r="X209" s="39">
        <v>2.952112737767595</v>
      </c>
      <c r="Y209" s="41">
        <v>4.70764781598513</v>
      </c>
      <c r="Z209" s="41">
        <v>2.5759748213724962</v>
      </c>
      <c r="AA209" s="41">
        <v>5.252066849442379</v>
      </c>
      <c r="AB209" s="42">
        <v>0.0</v>
      </c>
      <c r="AC209" s="42">
        <v>0.0</v>
      </c>
      <c r="AD209" s="42">
        <v>1.0</v>
      </c>
      <c r="AE209" s="42">
        <v>1.0</v>
      </c>
      <c r="AF209" s="42">
        <v>0.0</v>
      </c>
      <c r="AG209" s="25"/>
      <c r="AH209" s="25"/>
      <c r="AI209" s="25"/>
      <c r="AJ209" s="25"/>
      <c r="AK209" s="25"/>
      <c r="AL209" s="25"/>
    </row>
    <row r="210">
      <c r="A210" s="27" t="s">
        <v>340</v>
      </c>
      <c r="B210" s="25" t="s">
        <v>329</v>
      </c>
      <c r="C210" s="25" t="s">
        <v>330</v>
      </c>
      <c r="D210" s="28">
        <v>99.58884758364312</v>
      </c>
      <c r="E210" s="29">
        <v>0.17134426229508198</v>
      </c>
      <c r="F210" s="31">
        <v>2.0</v>
      </c>
      <c r="G210" s="33"/>
      <c r="H210" s="34">
        <v>1.4175056806172683</v>
      </c>
      <c r="I210" s="35" t="s">
        <v>40</v>
      </c>
      <c r="J210" s="36">
        <v>3000.0</v>
      </c>
      <c r="K210" s="28">
        <v>0.47250189353908945</v>
      </c>
      <c r="L210" s="28">
        <v>0.06099965957636554</v>
      </c>
      <c r="M210" s="34">
        <v>1.4244714085734618</v>
      </c>
      <c r="N210" s="35" t="s">
        <v>28</v>
      </c>
      <c r="O210" s="36">
        <v>3000.0</v>
      </c>
      <c r="P210" s="28">
        <v>0.47482380285782055</v>
      </c>
      <c r="Q210" s="37">
        <v>0.0615197871187076</v>
      </c>
      <c r="R210" s="38">
        <v>0.6928967196950823</v>
      </c>
      <c r="S210" s="39">
        <v>0.6073889045905437</v>
      </c>
      <c r="T210" s="40">
        <v>0.04408060278240982</v>
      </c>
      <c r="U210" s="40">
        <v>0.0163166572314734</v>
      </c>
      <c r="V210" s="40">
        <v>0.02784937307570853</v>
      </c>
      <c r="W210" s="40">
        <v>0.02417598951050771</v>
      </c>
      <c r="X210" s="39">
        <v>0.6682033409332535</v>
      </c>
      <c r="Y210" s="41">
        <v>0.7493023396840148</v>
      </c>
      <c r="Z210" s="41">
        <v>0.5841905070864732</v>
      </c>
      <c r="AA210" s="41">
        <v>0.8402809014869886</v>
      </c>
      <c r="AB210" s="42">
        <v>0.0</v>
      </c>
      <c r="AC210" s="42">
        <v>1.0</v>
      </c>
      <c r="AD210" s="42">
        <v>1.0</v>
      </c>
      <c r="AE210" s="42">
        <v>0.0</v>
      </c>
      <c r="AF210" s="42">
        <v>0.0</v>
      </c>
      <c r="AG210" s="25"/>
      <c r="AH210" s="25"/>
      <c r="AI210" s="25"/>
      <c r="AJ210" s="25"/>
      <c r="AK210" s="25"/>
      <c r="AL210" s="25"/>
    </row>
    <row r="211">
      <c r="A211" s="27" t="s">
        <v>341</v>
      </c>
      <c r="B211" s="25" t="s">
        <v>329</v>
      </c>
      <c r="C211" s="25" t="s">
        <v>330</v>
      </c>
      <c r="D211" s="28">
        <v>99.58884758364312</v>
      </c>
      <c r="E211" s="29">
        <v>0.178391167192429</v>
      </c>
      <c r="F211" s="31">
        <v>0.0</v>
      </c>
      <c r="G211" s="33"/>
      <c r="H211" s="34" t="s">
        <v>64</v>
      </c>
      <c r="I211" s="35" t="s">
        <v>31</v>
      </c>
      <c r="J211" s="36">
        <v>3000.0</v>
      </c>
      <c r="K211" s="28" t="s">
        <v>64</v>
      </c>
      <c r="L211" s="28" t="s">
        <v>64</v>
      </c>
      <c r="M211" s="34" t="s">
        <v>64</v>
      </c>
      <c r="N211" s="35" t="s">
        <v>31</v>
      </c>
      <c r="O211" s="36">
        <v>3000.0</v>
      </c>
      <c r="P211" s="28" t="s">
        <v>64</v>
      </c>
      <c r="Q211" s="37" t="s">
        <v>64</v>
      </c>
      <c r="R211" s="38" t="s">
        <v>64</v>
      </c>
      <c r="S211" s="39" t="s">
        <v>64</v>
      </c>
      <c r="T211" s="40" t="s">
        <v>64</v>
      </c>
      <c r="U211" s="40" t="s">
        <v>64</v>
      </c>
      <c r="V211" s="40" t="s">
        <v>64</v>
      </c>
      <c r="W211" s="40" t="s">
        <v>64</v>
      </c>
      <c r="X211" s="39" t="s">
        <v>64</v>
      </c>
      <c r="Y211" s="41" t="s">
        <v>64</v>
      </c>
      <c r="Z211" s="41" t="s">
        <v>64</v>
      </c>
      <c r="AA211" s="41" t="s">
        <v>64</v>
      </c>
      <c r="AB211" s="42">
        <v>0.0</v>
      </c>
      <c r="AC211" s="42">
        <v>0.0</v>
      </c>
      <c r="AD211" s="42">
        <v>0.0</v>
      </c>
      <c r="AE211" s="42">
        <v>0.0</v>
      </c>
      <c r="AF211" s="42">
        <v>1.0</v>
      </c>
      <c r="AG211" s="25"/>
      <c r="AH211" s="25"/>
      <c r="AI211" s="25"/>
      <c r="AJ211" s="25"/>
      <c r="AK211" s="25"/>
      <c r="AL211" s="25"/>
    </row>
    <row r="212">
      <c r="A212" s="27" t="s">
        <v>342</v>
      </c>
      <c r="B212" s="25" t="s">
        <v>329</v>
      </c>
      <c r="C212" s="25" t="s">
        <v>330</v>
      </c>
      <c r="D212" s="28">
        <v>99.58884758364312</v>
      </c>
      <c r="E212" s="29">
        <v>0.18</v>
      </c>
      <c r="F212" s="31">
        <v>0.0</v>
      </c>
      <c r="G212" s="33"/>
      <c r="H212" s="34" t="s">
        <v>64</v>
      </c>
      <c r="I212" s="35" t="s">
        <v>29</v>
      </c>
      <c r="J212" s="36">
        <v>3000.0</v>
      </c>
      <c r="K212" s="28" t="s">
        <v>64</v>
      </c>
      <c r="L212" s="28" t="s">
        <v>64</v>
      </c>
      <c r="M212" s="34" t="s">
        <v>64</v>
      </c>
      <c r="N212" s="35" t="s">
        <v>29</v>
      </c>
      <c r="O212" s="36">
        <v>3000.0</v>
      </c>
      <c r="P212" s="28" t="s">
        <v>64</v>
      </c>
      <c r="Q212" s="37" t="s">
        <v>64</v>
      </c>
      <c r="R212" s="38" t="s">
        <v>64</v>
      </c>
      <c r="S212" s="39" t="s">
        <v>64</v>
      </c>
      <c r="T212" s="40" t="s">
        <v>64</v>
      </c>
      <c r="U212" s="40" t="s">
        <v>64</v>
      </c>
      <c r="V212" s="40" t="s">
        <v>64</v>
      </c>
      <c r="W212" s="40" t="s">
        <v>64</v>
      </c>
      <c r="X212" s="39" t="s">
        <v>64</v>
      </c>
      <c r="Y212" s="41" t="s">
        <v>64</v>
      </c>
      <c r="Z212" s="41" t="s">
        <v>64</v>
      </c>
      <c r="AA212" s="41" t="s">
        <v>64</v>
      </c>
      <c r="AB212" s="42">
        <v>0.0</v>
      </c>
      <c r="AC212" s="42">
        <v>0.0</v>
      </c>
      <c r="AD212" s="42">
        <v>1.0</v>
      </c>
      <c r="AE212" s="42">
        <v>0.0</v>
      </c>
      <c r="AF212" s="42">
        <v>0.0</v>
      </c>
      <c r="AG212" s="25"/>
      <c r="AH212" s="25"/>
      <c r="AI212" s="25"/>
      <c r="AJ212" s="25"/>
      <c r="AK212" s="25"/>
      <c r="AL212" s="25"/>
    </row>
    <row r="213">
      <c r="A213" s="27" t="s">
        <v>343</v>
      </c>
      <c r="B213" s="25" t="s">
        <v>329</v>
      </c>
      <c r="C213" s="25" t="s">
        <v>330</v>
      </c>
      <c r="D213" s="28">
        <v>99.58884758364312</v>
      </c>
      <c r="E213" s="29">
        <v>0.12465065502183406</v>
      </c>
      <c r="F213" s="31">
        <v>0.0</v>
      </c>
      <c r="G213" s="33"/>
      <c r="H213" s="34" t="s">
        <v>64</v>
      </c>
      <c r="I213" s="35" t="s">
        <v>40</v>
      </c>
      <c r="J213" s="36">
        <v>3000.0</v>
      </c>
      <c r="K213" s="28" t="s">
        <v>64</v>
      </c>
      <c r="L213" s="28" t="s">
        <v>64</v>
      </c>
      <c r="M213" s="34" t="s">
        <v>64</v>
      </c>
      <c r="N213" s="35" t="s">
        <v>29</v>
      </c>
      <c r="O213" s="36">
        <v>3000.0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0.0</v>
      </c>
      <c r="AC213" s="42">
        <v>1.0</v>
      </c>
      <c r="AD213" s="42">
        <v>1.0</v>
      </c>
      <c r="AE213" s="42">
        <v>0.0</v>
      </c>
      <c r="AF213" s="42">
        <v>0.0</v>
      </c>
      <c r="AG213" s="25"/>
      <c r="AH213" s="25"/>
      <c r="AI213" s="25"/>
      <c r="AJ213" s="25"/>
      <c r="AK213" s="25"/>
      <c r="AL213" s="25"/>
    </row>
    <row r="214">
      <c r="A214" s="27" t="s">
        <v>344</v>
      </c>
      <c r="B214" s="25" t="s">
        <v>329</v>
      </c>
      <c r="C214" s="25" t="s">
        <v>330</v>
      </c>
      <c r="D214" s="28">
        <v>99.58884758364312</v>
      </c>
      <c r="E214" s="29">
        <v>0.14075257731958765</v>
      </c>
      <c r="F214" s="31">
        <v>0.0</v>
      </c>
      <c r="G214" s="33"/>
      <c r="H214" s="34" t="s">
        <v>64</v>
      </c>
      <c r="I214" s="35" t="s">
        <v>45</v>
      </c>
      <c r="J214" s="36">
        <v>3000.0</v>
      </c>
      <c r="K214" s="28" t="s">
        <v>64</v>
      </c>
      <c r="L214" s="28" t="s">
        <v>64</v>
      </c>
      <c r="M214" s="34" t="s">
        <v>64</v>
      </c>
      <c r="N214" s="35" t="s">
        <v>31</v>
      </c>
      <c r="O214" s="36">
        <v>3000.0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0.0</v>
      </c>
      <c r="AC214" s="42">
        <v>0.0</v>
      </c>
      <c r="AD214" s="42">
        <v>0.0</v>
      </c>
      <c r="AE214" s="42">
        <v>1.0</v>
      </c>
      <c r="AF214" s="42">
        <v>1.0</v>
      </c>
      <c r="AG214" s="25"/>
      <c r="AH214" s="25"/>
      <c r="AI214" s="25"/>
      <c r="AJ214" s="25"/>
      <c r="AK214" s="25"/>
      <c r="AL214" s="25"/>
    </row>
    <row r="215">
      <c r="A215" s="27" t="s">
        <v>345</v>
      </c>
      <c r="B215" s="25" t="s">
        <v>329</v>
      </c>
      <c r="C215" s="25" t="s">
        <v>330</v>
      </c>
      <c r="D215" s="28">
        <v>99.58884758364312</v>
      </c>
      <c r="E215" s="29">
        <v>0.18</v>
      </c>
      <c r="F215" s="31">
        <v>0.0</v>
      </c>
      <c r="G215" s="33"/>
      <c r="H215" s="34" t="s">
        <v>64</v>
      </c>
      <c r="I215" s="35" t="s">
        <v>58</v>
      </c>
      <c r="J215" s="36">
        <v>3000.0</v>
      </c>
      <c r="K215" s="28" t="s">
        <v>64</v>
      </c>
      <c r="L215" s="28" t="s">
        <v>64</v>
      </c>
      <c r="M215" s="34" t="s">
        <v>64</v>
      </c>
      <c r="N215" s="35" t="s">
        <v>28</v>
      </c>
      <c r="O215" s="36">
        <v>3000.0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1.0</v>
      </c>
      <c r="AC215" s="42">
        <v>1.0</v>
      </c>
      <c r="AD215" s="42">
        <v>0.0</v>
      </c>
      <c r="AE215" s="42">
        <v>0.0</v>
      </c>
      <c r="AF215" s="42">
        <v>0.0</v>
      </c>
      <c r="AG215" s="25"/>
      <c r="AH215" s="25"/>
      <c r="AI215" s="25"/>
      <c r="AJ215" s="25"/>
      <c r="AK215" s="25"/>
      <c r="AL215" s="25"/>
    </row>
    <row r="216">
      <c r="A216" s="27" t="s">
        <v>346</v>
      </c>
      <c r="B216" s="25" t="s">
        <v>88</v>
      </c>
      <c r="C216" s="25" t="s">
        <v>37</v>
      </c>
      <c r="D216" s="28">
        <v>100.45190520446097</v>
      </c>
      <c r="E216" s="29">
        <v>0.20831334332833581</v>
      </c>
      <c r="F216" s="31">
        <v>34.0</v>
      </c>
      <c r="G216" s="33"/>
      <c r="H216" s="34">
        <v>31.716541467347646</v>
      </c>
      <c r="I216" s="35" t="s">
        <v>44</v>
      </c>
      <c r="J216" s="36">
        <v>7100.0</v>
      </c>
      <c r="K216" s="28">
        <v>4.4671185165278375</v>
      </c>
      <c r="L216" s="28">
        <v>5.611060796462271</v>
      </c>
      <c r="M216" s="34">
        <v>31.829190217139903</v>
      </c>
      <c r="N216" s="35" t="s">
        <v>30</v>
      </c>
      <c r="O216" s="36">
        <v>7700.0</v>
      </c>
      <c r="P216" s="28">
        <v>4.133661067161026</v>
      </c>
      <c r="Q216" s="37">
        <v>5.20570496891902</v>
      </c>
      <c r="R216" s="38">
        <v>14.933525305329646</v>
      </c>
      <c r="S216" s="39">
        <v>14.753331081310593</v>
      </c>
      <c r="T216" s="40">
        <v>0.06658911751382274</v>
      </c>
      <c r="U216" s="40">
        <v>0.01612471903922165</v>
      </c>
      <c r="V216" s="40">
        <v>0.034638285343513174</v>
      </c>
      <c r="W216" s="40">
        <v>0.01950891933140397</v>
      </c>
      <c r="X216" s="39">
        <v>15.262310120054432</v>
      </c>
      <c r="Y216" s="41">
        <v>16.454231347293216</v>
      </c>
      <c r="Z216" s="41">
        <v>13.994582272495386</v>
      </c>
      <c r="AA216" s="41">
        <v>17.834607944644517</v>
      </c>
      <c r="AB216" s="42">
        <v>0.0</v>
      </c>
      <c r="AC216" s="42">
        <v>0.0</v>
      </c>
      <c r="AD216" s="42">
        <v>1.0</v>
      </c>
      <c r="AE216" s="42">
        <v>1.0</v>
      </c>
      <c r="AF216" s="42">
        <v>0.0</v>
      </c>
      <c r="AG216" s="25"/>
      <c r="AH216" s="25"/>
      <c r="AI216" s="25"/>
      <c r="AJ216" s="25"/>
      <c r="AK216" s="25"/>
      <c r="AL216" s="25"/>
    </row>
    <row r="217">
      <c r="A217" s="27" t="s">
        <v>347</v>
      </c>
      <c r="B217" s="25" t="s">
        <v>88</v>
      </c>
      <c r="C217" s="25" t="s">
        <v>37</v>
      </c>
      <c r="D217" s="28">
        <v>100.45190520446097</v>
      </c>
      <c r="E217" s="29">
        <v>0.23098940717338787</v>
      </c>
      <c r="F217" s="31">
        <v>33.0</v>
      </c>
      <c r="G217" s="33"/>
      <c r="H217" s="34">
        <v>26.090916846996322</v>
      </c>
      <c r="I217" s="35" t="s">
        <v>40</v>
      </c>
      <c r="J217" s="36">
        <v>6900.0</v>
      </c>
      <c r="K217" s="28">
        <v>3.781292296666134</v>
      </c>
      <c r="L217" s="28">
        <v>4.117014681316573</v>
      </c>
      <c r="M217" s="34">
        <v>25.200682135369977</v>
      </c>
      <c r="N217" s="35" t="s">
        <v>29</v>
      </c>
      <c r="O217" s="36">
        <v>7300.0</v>
      </c>
      <c r="P217" s="28">
        <v>3.4521482377219144</v>
      </c>
      <c r="Q217" s="37">
        <v>3.6643288318440734</v>
      </c>
      <c r="R217" s="38">
        <v>16.40346591670409</v>
      </c>
      <c r="S217" s="39">
        <v>16.205534768388524</v>
      </c>
      <c r="T217" s="40">
        <v>0.05678743201992546</v>
      </c>
      <c r="U217" s="40">
        <v>0.02590482140443827</v>
      </c>
      <c r="V217" s="40">
        <v>0.04053342643282694</v>
      </c>
      <c r="W217" s="40">
        <v>0.026006408939357635</v>
      </c>
      <c r="X217" s="39">
        <v>16.00633034497785</v>
      </c>
      <c r="Y217" s="41">
        <v>10.084586502018471</v>
      </c>
      <c r="Z217" s="41">
        <v>14.213817786072813</v>
      </c>
      <c r="AA217" s="41">
        <v>10.986864349297164</v>
      </c>
      <c r="AB217" s="42">
        <v>0.0</v>
      </c>
      <c r="AC217" s="42">
        <v>1.0</v>
      </c>
      <c r="AD217" s="42">
        <v>1.0</v>
      </c>
      <c r="AE217" s="42">
        <v>0.0</v>
      </c>
      <c r="AF217" s="42">
        <v>0.0</v>
      </c>
      <c r="AG217" s="25"/>
      <c r="AH217" s="25"/>
      <c r="AI217" s="25"/>
      <c r="AJ217" s="25"/>
      <c r="AK217" s="25"/>
      <c r="AL217" s="25"/>
    </row>
    <row r="218">
      <c r="A218" s="27" t="s">
        <v>348</v>
      </c>
      <c r="B218" s="25" t="s">
        <v>88</v>
      </c>
      <c r="C218" s="25" t="s">
        <v>37</v>
      </c>
      <c r="D218" s="28">
        <v>100.45190520446097</v>
      </c>
      <c r="E218" s="29">
        <v>0.24314055299539172</v>
      </c>
      <c r="F218" s="31">
        <v>31.0</v>
      </c>
      <c r="G218" s="33"/>
      <c r="H218" s="34">
        <v>36.07402053480115</v>
      </c>
      <c r="I218" s="35" t="s">
        <v>31</v>
      </c>
      <c r="J218" s="36">
        <v>7000.0</v>
      </c>
      <c r="K218" s="28">
        <v>5.153431504971593</v>
      </c>
      <c r="L218" s="28">
        <v>7.112823542079647</v>
      </c>
      <c r="M218" s="34">
        <v>36.096506661302584</v>
      </c>
      <c r="N218" s="35" t="s">
        <v>31</v>
      </c>
      <c r="O218" s="36">
        <v>7100.0</v>
      </c>
      <c r="P218" s="28">
        <v>5.084015022718674</v>
      </c>
      <c r="Q218" s="37">
        <v>7.020215816651386</v>
      </c>
      <c r="R218" s="38">
        <v>16.398275118251817</v>
      </c>
      <c r="S218" s="39">
        <v>16.200406604302888</v>
      </c>
      <c r="T218" s="40">
        <v>0.1124615330044751</v>
      </c>
      <c r="U218" s="40">
        <v>0.004827116028502584</v>
      </c>
      <c r="V218" s="40">
        <v>0.024854512316970754</v>
      </c>
      <c r="W218" s="40">
        <v>0.026189672069535295</v>
      </c>
      <c r="X218" s="39">
        <v>16.450897809211586</v>
      </c>
      <c r="Y218" s="41">
        <v>19.623122725589567</v>
      </c>
      <c r="Z218" s="41">
        <v>15.444787817639712</v>
      </c>
      <c r="AA218" s="41">
        <v>20.651718843662874</v>
      </c>
      <c r="AB218" s="42">
        <v>0.0</v>
      </c>
      <c r="AC218" s="42">
        <v>0.0</v>
      </c>
      <c r="AD218" s="42">
        <v>0.0</v>
      </c>
      <c r="AE218" s="42">
        <v>0.0</v>
      </c>
      <c r="AF218" s="42">
        <v>1.0</v>
      </c>
      <c r="AG218" s="25"/>
      <c r="AH218" s="25"/>
      <c r="AI218" s="25"/>
      <c r="AJ218" s="25"/>
      <c r="AK218" s="25"/>
      <c r="AL218" s="25"/>
    </row>
    <row r="219">
      <c r="A219" s="27" t="s">
        <v>349</v>
      </c>
      <c r="B219" s="25" t="s">
        <v>88</v>
      </c>
      <c r="C219" s="25" t="s">
        <v>37</v>
      </c>
      <c r="D219" s="28">
        <v>100.45190520446097</v>
      </c>
      <c r="E219" s="29">
        <v>0.22052494244052187</v>
      </c>
      <c r="F219" s="31">
        <v>27.0</v>
      </c>
      <c r="G219" s="33"/>
      <c r="H219" s="34">
        <v>27.764117923836174</v>
      </c>
      <c r="I219" s="35" t="s">
        <v>27</v>
      </c>
      <c r="J219" s="36">
        <v>6500.0</v>
      </c>
      <c r="K219" s="28">
        <v>4.271402757513258</v>
      </c>
      <c r="L219" s="28">
        <v>4.867142525951216</v>
      </c>
      <c r="M219" s="34">
        <v>27.686855028068162</v>
      </c>
      <c r="N219" s="35" t="s">
        <v>27</v>
      </c>
      <c r="O219" s="36">
        <v>6800.0</v>
      </c>
      <c r="P219" s="28">
        <v>4.071596327657083</v>
      </c>
      <c r="Q219" s="37">
        <v>4.630013817925541</v>
      </c>
      <c r="R219" s="38">
        <v>12.692901348026037</v>
      </c>
      <c r="S219" s="39">
        <v>12.539743439079938</v>
      </c>
      <c r="T219" s="40">
        <v>0.07336311395121915</v>
      </c>
      <c r="U219" s="40">
        <v>0.007950186559871486</v>
      </c>
      <c r="V219" s="40">
        <v>0.029184229143832036</v>
      </c>
      <c r="W219" s="40">
        <v>0.03874458007025977</v>
      </c>
      <c r="X219" s="39">
        <v>10.41732954384082</v>
      </c>
      <c r="Y219" s="41">
        <v>17.346788379995353</v>
      </c>
      <c r="Z219" s="41">
        <v>9.098104405101154</v>
      </c>
      <c r="AA219" s="41">
        <v>18.58875062296701</v>
      </c>
      <c r="AB219" s="42">
        <v>1.0</v>
      </c>
      <c r="AC219" s="42">
        <v>0.0</v>
      </c>
      <c r="AD219" s="42">
        <v>0.0</v>
      </c>
      <c r="AE219" s="42">
        <v>0.0</v>
      </c>
      <c r="AF219" s="42">
        <v>0.0</v>
      </c>
      <c r="AG219" s="25"/>
      <c r="AH219" s="25"/>
      <c r="AI219" s="25"/>
      <c r="AJ219" s="25"/>
      <c r="AK219" s="25"/>
      <c r="AL219" s="25"/>
    </row>
    <row r="220">
      <c r="A220" s="27" t="s">
        <v>350</v>
      </c>
      <c r="B220" s="25" t="s">
        <v>88</v>
      </c>
      <c r="C220" s="25" t="s">
        <v>37</v>
      </c>
      <c r="D220" s="28">
        <v>100.45190520446097</v>
      </c>
      <c r="E220" s="29">
        <v>0.19667679490321</v>
      </c>
      <c r="F220" s="31">
        <v>26.0</v>
      </c>
      <c r="G220" s="33"/>
      <c r="H220" s="34">
        <v>21.034220978042576</v>
      </c>
      <c r="I220" s="35" t="s">
        <v>40</v>
      </c>
      <c r="J220" s="36">
        <v>4800.0</v>
      </c>
      <c r="K220" s="28">
        <v>4.382129370425536</v>
      </c>
      <c r="L220" s="28">
        <v>4.075065162960606</v>
      </c>
      <c r="M220" s="34">
        <v>21.01862518964481</v>
      </c>
      <c r="N220" s="35" t="s">
        <v>29</v>
      </c>
      <c r="O220" s="36">
        <v>4800.0</v>
      </c>
      <c r="P220" s="28">
        <v>4.378880247842668</v>
      </c>
      <c r="Q220" s="37">
        <v>4.069833277825728</v>
      </c>
      <c r="R220" s="38">
        <v>10.66951028405659</v>
      </c>
      <c r="S220" s="39">
        <v>10.540767466336737</v>
      </c>
      <c r="T220" s="40">
        <v>0.06185694474832008</v>
      </c>
      <c r="U220" s="40">
        <v>0.014085259711799</v>
      </c>
      <c r="V220" s="40">
        <v>0.040088816102812536</v>
      </c>
      <c r="W220" s="40">
        <v>0.02964799421854195</v>
      </c>
      <c r="X220" s="39">
        <v>10.788545196792576</v>
      </c>
      <c r="Y220" s="41">
        <v>10.245675781249998</v>
      </c>
      <c r="Z220" s="41">
        <v>9.598750346475661</v>
      </c>
      <c r="AA220" s="41">
        <v>11.419874843169145</v>
      </c>
      <c r="AB220" s="42">
        <v>0.0</v>
      </c>
      <c r="AC220" s="42">
        <v>1.0</v>
      </c>
      <c r="AD220" s="42">
        <v>1.0</v>
      </c>
      <c r="AE220" s="42">
        <v>0.0</v>
      </c>
      <c r="AF220" s="42">
        <v>0.0</v>
      </c>
      <c r="AG220" s="25"/>
      <c r="AH220" s="25"/>
      <c r="AI220" s="25"/>
      <c r="AJ220" s="25"/>
      <c r="AK220" s="25"/>
      <c r="AL220" s="25"/>
    </row>
    <row r="221">
      <c r="A221" s="27" t="s">
        <v>351</v>
      </c>
      <c r="B221" s="25" t="s">
        <v>88</v>
      </c>
      <c r="C221" s="25" t="s">
        <v>37</v>
      </c>
      <c r="D221" s="28">
        <v>100.45190520446097</v>
      </c>
      <c r="E221" s="29">
        <v>0.1818827896073452</v>
      </c>
      <c r="F221" s="31">
        <v>26.0</v>
      </c>
      <c r="G221" s="33"/>
      <c r="H221" s="34">
        <v>17.361702663221383</v>
      </c>
      <c r="I221" s="35" t="s">
        <v>40</v>
      </c>
      <c r="J221" s="36">
        <v>3900.0</v>
      </c>
      <c r="K221" s="28">
        <v>4.451718631595226</v>
      </c>
      <c r="L221" s="28">
        <v>3.5972635891006624</v>
      </c>
      <c r="M221" s="34">
        <v>17.11719079755281</v>
      </c>
      <c r="N221" s="35" t="s">
        <v>28</v>
      </c>
      <c r="O221" s="36">
        <v>4600.0</v>
      </c>
      <c r="P221" s="28">
        <v>3.7211284342506104</v>
      </c>
      <c r="Q221" s="37">
        <v>2.9758422910566904</v>
      </c>
      <c r="R221" s="38">
        <v>9.736447158784328</v>
      </c>
      <c r="S221" s="39">
        <v>9.61896307484512</v>
      </c>
      <c r="T221" s="40">
        <v>0.03819784944948115</v>
      </c>
      <c r="U221" s="40">
        <v>0.02993622806727785</v>
      </c>
      <c r="V221" s="40">
        <v>0.014384940759601044</v>
      </c>
      <c r="W221" s="40">
        <v>0.015551287307676805</v>
      </c>
      <c r="X221" s="39">
        <v>10.217479455159115</v>
      </c>
      <c r="Y221" s="41">
        <v>7.144223208062267</v>
      </c>
      <c r="Z221" s="41">
        <v>8.979958651583942</v>
      </c>
      <c r="AA221" s="41">
        <v>8.137232145968865</v>
      </c>
      <c r="AB221" s="42">
        <v>0.0</v>
      </c>
      <c r="AC221" s="42">
        <v>1.0</v>
      </c>
      <c r="AD221" s="42">
        <v>1.0</v>
      </c>
      <c r="AE221" s="42">
        <v>0.0</v>
      </c>
      <c r="AF221" s="42">
        <v>0.0</v>
      </c>
      <c r="AG221" s="25"/>
      <c r="AH221" s="25"/>
      <c r="AI221" s="25"/>
      <c r="AJ221" s="25"/>
      <c r="AK221" s="25"/>
      <c r="AL221" s="25"/>
    </row>
    <row r="222">
      <c r="A222" s="27" t="s">
        <v>352</v>
      </c>
      <c r="B222" s="25" t="s">
        <v>88</v>
      </c>
      <c r="C222" s="25" t="s">
        <v>37</v>
      </c>
      <c r="D222" s="28">
        <v>100.45190520446097</v>
      </c>
      <c r="E222" s="29">
        <v>0.1709478672985782</v>
      </c>
      <c r="F222" s="31">
        <v>21.0</v>
      </c>
      <c r="G222" s="33"/>
      <c r="H222" s="34">
        <v>16.270478467134815</v>
      </c>
      <c r="I222" s="35" t="s">
        <v>27</v>
      </c>
      <c r="J222" s="36">
        <v>4300.0</v>
      </c>
      <c r="K222" s="28">
        <v>3.7838322016592594</v>
      </c>
      <c r="L222" s="28">
        <v>2.915670579836065</v>
      </c>
      <c r="M222" s="34">
        <v>15.906273133379752</v>
      </c>
      <c r="N222" s="35" t="s">
        <v>27</v>
      </c>
      <c r="O222" s="36">
        <v>4200.0</v>
      </c>
      <c r="P222" s="28">
        <v>3.7872078888999408</v>
      </c>
      <c r="Q222" s="37">
        <v>2.870306595221484</v>
      </c>
      <c r="R222" s="38">
        <v>7.318877188064791</v>
      </c>
      <c r="S222" s="39">
        <v>7.230564524535611</v>
      </c>
      <c r="T222" s="40">
        <v>0.049084283929707935</v>
      </c>
      <c r="U222" s="40">
        <v>0.014436554096972923</v>
      </c>
      <c r="V222" s="40">
        <v>0.02213604961535848</v>
      </c>
      <c r="W222" s="40">
        <v>0.031567931625380796</v>
      </c>
      <c r="X222" s="39">
        <v>6.814030284847989</v>
      </c>
      <c r="Y222" s="41">
        <v>9.456448182286826</v>
      </c>
      <c r="Z222" s="41">
        <v>5.803134420118833</v>
      </c>
      <c r="AA222" s="41">
        <v>10.10313871326092</v>
      </c>
      <c r="AB222" s="42">
        <v>1.0</v>
      </c>
      <c r="AC222" s="42">
        <v>0.0</v>
      </c>
      <c r="AD222" s="42">
        <v>0.0</v>
      </c>
      <c r="AE222" s="42">
        <v>0.0</v>
      </c>
      <c r="AF222" s="42">
        <v>0.0</v>
      </c>
      <c r="AG222" s="25"/>
      <c r="AH222" s="25"/>
      <c r="AI222" s="25"/>
      <c r="AJ222" s="25"/>
      <c r="AK222" s="25"/>
      <c r="AL222" s="25"/>
    </row>
    <row r="223">
      <c r="A223" s="27" t="s">
        <v>353</v>
      </c>
      <c r="B223" s="25" t="s">
        <v>88</v>
      </c>
      <c r="C223" s="25" t="s">
        <v>37</v>
      </c>
      <c r="D223" s="28">
        <v>100.45190520446097</v>
      </c>
      <c r="E223" s="29">
        <v>0.16008646003262642</v>
      </c>
      <c r="F223" s="31">
        <v>17.0</v>
      </c>
      <c r="G223" s="33"/>
      <c r="H223" s="34">
        <v>15.891749699219158</v>
      </c>
      <c r="I223" s="35" t="s">
        <v>44</v>
      </c>
      <c r="J223" s="36">
        <v>3500.0</v>
      </c>
      <c r="K223" s="28">
        <v>4.540499914062616</v>
      </c>
      <c r="L223" s="28">
        <v>3.4389225634076315</v>
      </c>
      <c r="M223" s="34">
        <v>16.253682739025244</v>
      </c>
      <c r="N223" s="35" t="s">
        <v>30</v>
      </c>
      <c r="O223" s="36">
        <v>3700.0</v>
      </c>
      <c r="P223" s="28">
        <v>4.3928872267635795</v>
      </c>
      <c r="Q223" s="37">
        <v>3.3824258255607274</v>
      </c>
      <c r="R223" s="38">
        <v>5.494392191022148</v>
      </c>
      <c r="S223" s="39">
        <v>5.428094534100896</v>
      </c>
      <c r="T223" s="40">
        <v>0.06499969426380064</v>
      </c>
      <c r="U223" s="40">
        <v>0.009149517081121498</v>
      </c>
      <c r="V223" s="40">
        <v>0.03373884423663553</v>
      </c>
      <c r="W223" s="40">
        <v>0.027543858712959512</v>
      </c>
      <c r="X223" s="39">
        <v>6.474592861103452</v>
      </c>
      <c r="Y223" s="41">
        <v>9.417156838115707</v>
      </c>
      <c r="Z223" s="41">
        <v>5.8218779484234755</v>
      </c>
      <c r="AA223" s="41">
        <v>10.431804790601769</v>
      </c>
      <c r="AB223" s="42">
        <v>0.0</v>
      </c>
      <c r="AC223" s="42">
        <v>0.0</v>
      </c>
      <c r="AD223" s="42">
        <v>1.0</v>
      </c>
      <c r="AE223" s="42">
        <v>1.0</v>
      </c>
      <c r="AF223" s="42">
        <v>0.0</v>
      </c>
      <c r="AG223" s="25"/>
      <c r="AH223" s="25"/>
      <c r="AI223" s="25"/>
      <c r="AJ223" s="25"/>
      <c r="AK223" s="25"/>
      <c r="AL223" s="25"/>
    </row>
    <row r="224">
      <c r="A224" s="27" t="s">
        <v>354</v>
      </c>
      <c r="B224" s="25" t="s">
        <v>88</v>
      </c>
      <c r="C224" s="25" t="s">
        <v>37</v>
      </c>
      <c r="D224" s="28">
        <v>100.45190520446097</v>
      </c>
      <c r="E224" s="29">
        <v>0.14626320201173512</v>
      </c>
      <c r="F224" s="31">
        <v>13.0</v>
      </c>
      <c r="G224" s="33"/>
      <c r="H224" s="34">
        <v>10.364712470381047</v>
      </c>
      <c r="I224" s="35" t="s">
        <v>45</v>
      </c>
      <c r="J224" s="36">
        <v>3400.0</v>
      </c>
      <c r="K224" s="28">
        <v>3.0484448442297194</v>
      </c>
      <c r="L224" s="28">
        <v>1.6885652720718167</v>
      </c>
      <c r="M224" s="34">
        <v>10.760739864403615</v>
      </c>
      <c r="N224" s="35" t="s">
        <v>31</v>
      </c>
      <c r="O224" s="36">
        <v>3000.0</v>
      </c>
      <c r="P224" s="28">
        <v>3.586913288134538</v>
      </c>
      <c r="Q224" s="37">
        <v>2.0421222840059263</v>
      </c>
      <c r="R224" s="38">
        <v>3.791329538759188</v>
      </c>
      <c r="S224" s="39">
        <v>3.745581755146875</v>
      </c>
      <c r="T224" s="40">
        <v>0.039722480633065535</v>
      </c>
      <c r="U224" s="40">
        <v>9.412910102622166E-5</v>
      </c>
      <c r="V224" s="40">
        <v>0.030027183227364706</v>
      </c>
      <c r="W224" s="40">
        <v>0.019202336609349217</v>
      </c>
      <c r="X224" s="39">
        <v>2.7260252226899455</v>
      </c>
      <c r="Y224" s="41">
        <v>7.6386872476911005</v>
      </c>
      <c r="Z224" s="41">
        <v>2.4635380593966447</v>
      </c>
      <c r="AA224" s="41">
        <v>8.29720180500697</v>
      </c>
      <c r="AB224" s="42">
        <v>0.0</v>
      </c>
      <c r="AC224" s="42">
        <v>0.0</v>
      </c>
      <c r="AD224" s="42">
        <v>0.0</v>
      </c>
      <c r="AE224" s="42">
        <v>1.0</v>
      </c>
      <c r="AF224" s="42">
        <v>1.0</v>
      </c>
      <c r="AG224" s="25"/>
      <c r="AH224" s="25"/>
      <c r="AI224" s="25"/>
      <c r="AJ224" s="25"/>
      <c r="AK224" s="25"/>
      <c r="AL224" s="25"/>
    </row>
    <row r="225">
      <c r="A225" s="27" t="s">
        <v>355</v>
      </c>
      <c r="B225" s="25" t="s">
        <v>88</v>
      </c>
      <c r="C225" s="25" t="s">
        <v>37</v>
      </c>
      <c r="D225" s="28">
        <v>100.45190520446097</v>
      </c>
      <c r="E225" s="29">
        <v>0.17299420049710024</v>
      </c>
      <c r="F225" s="31">
        <v>12.0</v>
      </c>
      <c r="G225" s="33"/>
      <c r="H225" s="34">
        <v>8.376220102169851</v>
      </c>
      <c r="I225" s="35" t="s">
        <v>356</v>
      </c>
      <c r="J225" s="36">
        <v>3000.0</v>
      </c>
      <c r="K225" s="28">
        <v>2.7920733673899503</v>
      </c>
      <c r="L225" s="28">
        <v>1.3232591906042983</v>
      </c>
      <c r="M225" s="34">
        <v>8.154269927285238</v>
      </c>
      <c r="N225" s="35" t="s">
        <v>29</v>
      </c>
      <c r="O225" s="36">
        <v>3000.0</v>
      </c>
      <c r="P225" s="28">
        <v>2.718089975761746</v>
      </c>
      <c r="Q225" s="37">
        <v>1.2631182655143312</v>
      </c>
      <c r="R225" s="38">
        <v>4.240080559386347</v>
      </c>
      <c r="S225" s="39">
        <v>4.188917956413811</v>
      </c>
      <c r="T225" s="40">
        <v>0.03673644264409487</v>
      </c>
      <c r="U225" s="40">
        <v>0.021887591811573584</v>
      </c>
      <c r="V225" s="40">
        <v>0.019766327406927686</v>
      </c>
      <c r="W225" s="40">
        <v>0.028058542806907106</v>
      </c>
      <c r="X225" s="39">
        <v>3.9130163890541447</v>
      </c>
      <c r="Y225" s="41">
        <v>4.463203713115706</v>
      </c>
      <c r="Z225" s="41">
        <v>3.285868341551036</v>
      </c>
      <c r="AA225" s="41">
        <v>4.868401585734201</v>
      </c>
      <c r="AB225" s="42">
        <v>1.0</v>
      </c>
      <c r="AC225" s="42">
        <v>0.0</v>
      </c>
      <c r="AD225" s="42">
        <v>1.0</v>
      </c>
      <c r="AE225" s="42">
        <v>0.0</v>
      </c>
      <c r="AF225" s="42">
        <v>0.0</v>
      </c>
      <c r="AG225" s="25"/>
      <c r="AH225" s="25"/>
      <c r="AI225" s="25"/>
      <c r="AJ225" s="25"/>
      <c r="AK225" s="25"/>
      <c r="AL225" s="25"/>
    </row>
    <row r="226">
      <c r="A226" s="27" t="s">
        <v>357</v>
      </c>
      <c r="B226" s="25" t="s">
        <v>88</v>
      </c>
      <c r="C226" s="25" t="s">
        <v>37</v>
      </c>
      <c r="D226" s="28">
        <v>100.45190520446097</v>
      </c>
      <c r="E226" s="29">
        <v>0.16648042704626334</v>
      </c>
      <c r="F226" s="31">
        <v>0.0</v>
      </c>
      <c r="G226" s="33"/>
      <c r="H226" s="34" t="s">
        <v>64</v>
      </c>
      <c r="I226" s="35" t="s">
        <v>30</v>
      </c>
      <c r="J226" s="36">
        <v>3000.0</v>
      </c>
      <c r="K226" s="28" t="s">
        <v>64</v>
      </c>
      <c r="L226" s="28" t="s">
        <v>64</v>
      </c>
      <c r="M226" s="34" t="s">
        <v>64</v>
      </c>
      <c r="N226" s="35" t="s">
        <v>30</v>
      </c>
      <c r="O226" s="36">
        <v>3000.0</v>
      </c>
      <c r="P226" s="28" t="s">
        <v>64</v>
      </c>
      <c r="Q226" s="37" t="s">
        <v>64</v>
      </c>
      <c r="R226" s="38" t="s">
        <v>64</v>
      </c>
      <c r="S226" s="39" t="s">
        <v>64</v>
      </c>
      <c r="T226" s="40" t="s">
        <v>64</v>
      </c>
      <c r="U226" s="40" t="s">
        <v>64</v>
      </c>
      <c r="V226" s="40" t="s">
        <v>64</v>
      </c>
      <c r="W226" s="40" t="s">
        <v>64</v>
      </c>
      <c r="X226" s="39" t="s">
        <v>64</v>
      </c>
      <c r="Y226" s="41" t="s">
        <v>64</v>
      </c>
      <c r="Z226" s="41" t="s">
        <v>64</v>
      </c>
      <c r="AA226" s="41" t="s">
        <v>64</v>
      </c>
      <c r="AB226" s="42">
        <v>0.0</v>
      </c>
      <c r="AC226" s="42">
        <v>0.0</v>
      </c>
      <c r="AD226" s="42">
        <v>0.0</v>
      </c>
      <c r="AE226" s="42">
        <v>1.0</v>
      </c>
      <c r="AF226" s="42">
        <v>0.0</v>
      </c>
      <c r="AG226" s="25"/>
      <c r="AH226" s="25"/>
      <c r="AI226" s="25"/>
      <c r="AJ226" s="25"/>
      <c r="AK226" s="25"/>
      <c r="AL226" s="25"/>
    </row>
    <row r="227">
      <c r="A227" s="27" t="s">
        <v>358</v>
      </c>
      <c r="B227" s="25" t="s">
        <v>88</v>
      </c>
      <c r="C227" s="25" t="s">
        <v>37</v>
      </c>
      <c r="D227" s="28">
        <v>100.45190520446097</v>
      </c>
      <c r="E227" s="29">
        <v>0.14802158273381294</v>
      </c>
      <c r="F227" s="31">
        <v>0.0</v>
      </c>
      <c r="G227" s="33"/>
      <c r="H227" s="34" t="s">
        <v>64</v>
      </c>
      <c r="I227" s="35" t="s">
        <v>40</v>
      </c>
      <c r="J227" s="36">
        <v>3000.0</v>
      </c>
      <c r="K227" s="28" t="s">
        <v>64</v>
      </c>
      <c r="L227" s="28" t="s">
        <v>64</v>
      </c>
      <c r="M227" s="34" t="s">
        <v>64</v>
      </c>
      <c r="N227" s="35" t="s">
        <v>28</v>
      </c>
      <c r="O227" s="36">
        <v>3000.0</v>
      </c>
      <c r="P227" s="28" t="s">
        <v>64</v>
      </c>
      <c r="Q227" s="37" t="s">
        <v>64</v>
      </c>
      <c r="R227" s="38" t="s">
        <v>64</v>
      </c>
      <c r="S227" s="39" t="s">
        <v>64</v>
      </c>
      <c r="T227" s="40" t="s">
        <v>64</v>
      </c>
      <c r="U227" s="40" t="s">
        <v>64</v>
      </c>
      <c r="V227" s="40" t="s">
        <v>64</v>
      </c>
      <c r="W227" s="40" t="s">
        <v>64</v>
      </c>
      <c r="X227" s="39" t="s">
        <v>64</v>
      </c>
      <c r="Y227" s="41" t="s">
        <v>64</v>
      </c>
      <c r="Z227" s="41" t="s">
        <v>64</v>
      </c>
      <c r="AA227" s="41" t="s">
        <v>64</v>
      </c>
      <c r="AB227" s="42">
        <v>0.0</v>
      </c>
      <c r="AC227" s="42">
        <v>1.0</v>
      </c>
      <c r="AD227" s="42">
        <v>1.0</v>
      </c>
      <c r="AE227" s="42">
        <v>0.0</v>
      </c>
      <c r="AF227" s="42">
        <v>0.0</v>
      </c>
      <c r="AG227" s="25"/>
      <c r="AH227" s="25"/>
      <c r="AI227" s="25"/>
      <c r="AJ227" s="25"/>
      <c r="AK227" s="25"/>
      <c r="AL227" s="25"/>
    </row>
    <row r="228">
      <c r="A228" s="27" t="s">
        <v>359</v>
      </c>
      <c r="B228" s="25" t="s">
        <v>88</v>
      </c>
      <c r="C228" s="25" t="s">
        <v>37</v>
      </c>
      <c r="D228" s="28">
        <v>100.45190520446097</v>
      </c>
      <c r="E228" s="29">
        <v>0.18091978609625667</v>
      </c>
      <c r="F228" s="31">
        <v>0.0</v>
      </c>
      <c r="G228" s="33"/>
      <c r="H228" s="34" t="s">
        <v>64</v>
      </c>
      <c r="I228" s="35" t="s">
        <v>58</v>
      </c>
      <c r="J228" s="36">
        <v>4700.0</v>
      </c>
      <c r="K228" s="28" t="s">
        <v>64</v>
      </c>
      <c r="L228" s="28" t="s">
        <v>64</v>
      </c>
      <c r="M228" s="34" t="s">
        <v>64</v>
      </c>
      <c r="N228" s="35" t="s">
        <v>27</v>
      </c>
      <c r="O228" s="36">
        <v>5000.0</v>
      </c>
      <c r="P228" s="28" t="s">
        <v>64</v>
      </c>
      <c r="Q228" s="37" t="s">
        <v>64</v>
      </c>
      <c r="R228" s="38" t="s">
        <v>64</v>
      </c>
      <c r="S228" s="39" t="s">
        <v>64</v>
      </c>
      <c r="T228" s="40" t="s">
        <v>64</v>
      </c>
      <c r="U228" s="40" t="s">
        <v>64</v>
      </c>
      <c r="V228" s="40" t="s">
        <v>64</v>
      </c>
      <c r="W228" s="40" t="s">
        <v>64</v>
      </c>
      <c r="X228" s="39" t="s">
        <v>64</v>
      </c>
      <c r="Y228" s="41" t="s">
        <v>64</v>
      </c>
      <c r="Z228" s="41" t="s">
        <v>64</v>
      </c>
      <c r="AA228" s="41" t="s">
        <v>64</v>
      </c>
      <c r="AB228" s="42">
        <v>1.0</v>
      </c>
      <c r="AC228" s="42">
        <v>1.0</v>
      </c>
      <c r="AD228" s="42">
        <v>0.0</v>
      </c>
      <c r="AE228" s="42">
        <v>0.0</v>
      </c>
      <c r="AF228" s="42">
        <v>0.0</v>
      </c>
      <c r="AG228" s="25"/>
      <c r="AH228" s="25"/>
      <c r="AI228" s="25"/>
      <c r="AJ228" s="25"/>
      <c r="AK228" s="25"/>
      <c r="AL228" s="25"/>
    </row>
    <row r="229">
      <c r="A229" s="27" t="s">
        <v>360</v>
      </c>
      <c r="B229" s="25" t="s">
        <v>88</v>
      </c>
      <c r="C229" s="25" t="s">
        <v>37</v>
      </c>
      <c r="D229" s="28">
        <v>100.45190520446097</v>
      </c>
      <c r="E229" s="29">
        <v>0.18</v>
      </c>
      <c r="F229" s="31">
        <v>0.0</v>
      </c>
      <c r="G229" s="33"/>
      <c r="H229" s="34" t="s">
        <v>64</v>
      </c>
      <c r="I229" s="35" t="s">
        <v>40</v>
      </c>
      <c r="J229" s="36">
        <v>3000.0</v>
      </c>
      <c r="K229" s="28" t="s">
        <v>64</v>
      </c>
      <c r="L229" s="28" t="s">
        <v>64</v>
      </c>
      <c r="M229" s="34" t="s">
        <v>64</v>
      </c>
      <c r="N229" s="35" t="s">
        <v>29</v>
      </c>
      <c r="O229" s="36">
        <v>3000.0</v>
      </c>
      <c r="P229" s="28" t="s">
        <v>64</v>
      </c>
      <c r="Q229" s="37" t="s">
        <v>64</v>
      </c>
      <c r="R229" s="38" t="s">
        <v>64</v>
      </c>
      <c r="S229" s="39" t="s">
        <v>64</v>
      </c>
      <c r="T229" s="40" t="s">
        <v>64</v>
      </c>
      <c r="U229" s="40" t="s">
        <v>64</v>
      </c>
      <c r="V229" s="40" t="s">
        <v>64</v>
      </c>
      <c r="W229" s="40" t="s">
        <v>64</v>
      </c>
      <c r="X229" s="39" t="s">
        <v>64</v>
      </c>
      <c r="Y229" s="41" t="s">
        <v>64</v>
      </c>
      <c r="Z229" s="41" t="s">
        <v>64</v>
      </c>
      <c r="AA229" s="41" t="s">
        <v>64</v>
      </c>
      <c r="AB229" s="42">
        <v>0.0</v>
      </c>
      <c r="AC229" s="42">
        <v>1.0</v>
      </c>
      <c r="AD229" s="42">
        <v>1.0</v>
      </c>
      <c r="AE229" s="42">
        <v>0.0</v>
      </c>
      <c r="AF229" s="42">
        <v>0.0</v>
      </c>
      <c r="AG229" s="25"/>
      <c r="AH229" s="25"/>
      <c r="AI229" s="25"/>
      <c r="AJ229" s="25"/>
      <c r="AK229" s="25"/>
      <c r="AL229" s="25"/>
    </row>
    <row r="230">
      <c r="A230" s="27" t="s">
        <v>361</v>
      </c>
      <c r="B230" s="25" t="s">
        <v>88</v>
      </c>
      <c r="C230" s="25" t="s">
        <v>37</v>
      </c>
      <c r="D230" s="28">
        <v>100.45190520446097</v>
      </c>
      <c r="E230" s="29">
        <v>0.1808076923076923</v>
      </c>
      <c r="F230" s="31">
        <v>0.0</v>
      </c>
      <c r="G230" s="33"/>
      <c r="H230" s="34" t="s">
        <v>64</v>
      </c>
      <c r="I230" s="35" t="s">
        <v>30</v>
      </c>
      <c r="J230" s="36">
        <v>3000.0</v>
      </c>
      <c r="K230" s="28" t="s">
        <v>64</v>
      </c>
      <c r="L230" s="28" t="s">
        <v>64</v>
      </c>
      <c r="M230" s="34" t="s">
        <v>64</v>
      </c>
      <c r="N230" s="35" t="s">
        <v>30</v>
      </c>
      <c r="O230" s="36">
        <v>3000.0</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1.0</v>
      </c>
      <c r="AF230" s="42">
        <v>0.0</v>
      </c>
      <c r="AG230" s="25"/>
      <c r="AH230" s="25"/>
      <c r="AI230" s="25"/>
      <c r="AJ230" s="25"/>
      <c r="AK230" s="25"/>
      <c r="AL230" s="25"/>
    </row>
    <row r="231">
      <c r="A231" s="27" t="s">
        <v>362</v>
      </c>
      <c r="B231" s="25" t="s">
        <v>88</v>
      </c>
      <c r="C231" s="25" t="s">
        <v>37</v>
      </c>
      <c r="D231" s="28">
        <v>100.45190520446097</v>
      </c>
      <c r="E231" s="29">
        <v>0.22374090505767527</v>
      </c>
      <c r="F231" s="31">
        <v>0.0</v>
      </c>
      <c r="G231" s="33"/>
      <c r="H231" s="34" t="s">
        <v>64</v>
      </c>
      <c r="I231" s="35" t="s">
        <v>45</v>
      </c>
      <c r="J231" s="36">
        <v>3000.0</v>
      </c>
      <c r="K231" s="28" t="s">
        <v>64</v>
      </c>
      <c r="L231" s="28" t="s">
        <v>64</v>
      </c>
      <c r="M231" s="34" t="s">
        <v>64</v>
      </c>
      <c r="N231" s="35" t="s">
        <v>31</v>
      </c>
      <c r="O231" s="36">
        <v>3000.0</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0.0</v>
      </c>
      <c r="AC231" s="42">
        <v>0.0</v>
      </c>
      <c r="AD231" s="42">
        <v>0.0</v>
      </c>
      <c r="AE231" s="42">
        <v>1.0</v>
      </c>
      <c r="AF231" s="42">
        <v>1.0</v>
      </c>
      <c r="AG231" s="25"/>
      <c r="AH231" s="25"/>
      <c r="AI231" s="25"/>
      <c r="AJ231" s="25"/>
      <c r="AK231" s="25"/>
      <c r="AL231" s="25"/>
    </row>
    <row r="232">
      <c r="A232" s="27" t="s">
        <v>363</v>
      </c>
      <c r="B232" s="25" t="s">
        <v>88</v>
      </c>
      <c r="C232" s="25" t="s">
        <v>37</v>
      </c>
      <c r="D232" s="28">
        <v>100.45190520446097</v>
      </c>
      <c r="E232" s="29">
        <v>0.19129411764705884</v>
      </c>
      <c r="F232" s="31">
        <v>0.0</v>
      </c>
      <c r="G232" s="33"/>
      <c r="H232" s="34" t="s">
        <v>64</v>
      </c>
      <c r="I232" s="35" t="s">
        <v>40</v>
      </c>
      <c r="J232" s="36">
        <v>3000.0</v>
      </c>
      <c r="K232" s="28" t="s">
        <v>64</v>
      </c>
      <c r="L232" s="28" t="s">
        <v>64</v>
      </c>
      <c r="M232" s="34" t="s">
        <v>64</v>
      </c>
      <c r="N232" s="35" t="s">
        <v>29</v>
      </c>
      <c r="O232" s="36">
        <v>3000.0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0.0</v>
      </c>
      <c r="AC232" s="42">
        <v>1.0</v>
      </c>
      <c r="AD232" s="42">
        <v>1.0</v>
      </c>
      <c r="AE232" s="42">
        <v>0.0</v>
      </c>
      <c r="AF232" s="42">
        <v>0.0</v>
      </c>
      <c r="AG232" s="25"/>
      <c r="AH232" s="25"/>
      <c r="AI232" s="25"/>
      <c r="AJ232" s="25"/>
      <c r="AK232" s="25"/>
      <c r="AL232" s="25"/>
    </row>
    <row r="233">
      <c r="A233" s="27" t="s">
        <v>216</v>
      </c>
      <c r="B233" s="25" t="s">
        <v>101</v>
      </c>
      <c r="C233" s="25" t="s">
        <v>364</v>
      </c>
      <c r="D233" s="28">
        <v>102.01565468814539</v>
      </c>
      <c r="E233" s="29">
        <v>0.28879768786127163</v>
      </c>
      <c r="F233" s="31">
        <v>33.0</v>
      </c>
      <c r="G233" s="33"/>
      <c r="H233" s="34">
        <v>33.69908758751404</v>
      </c>
      <c r="I233" s="35" t="s">
        <v>40</v>
      </c>
      <c r="J233" s="36">
        <v>7800.0</v>
      </c>
      <c r="K233" s="28">
        <v>4.320395844553082</v>
      </c>
      <c r="L233" s="28">
        <v>5.673063365752482</v>
      </c>
      <c r="M233" s="34">
        <v>32.150406008326925</v>
      </c>
      <c r="N233" s="35" t="s">
        <v>28</v>
      </c>
      <c r="O233" s="36">
        <v>7700.0</v>
      </c>
      <c r="P233" s="28">
        <v>4.175377403678821</v>
      </c>
      <c r="Q233" s="37">
        <v>5.297034518350109</v>
      </c>
      <c r="R233" s="38">
        <v>21.940228519743616</v>
      </c>
      <c r="S233" s="39">
        <v>22.0750873979804</v>
      </c>
      <c r="T233" s="40">
        <v>0.0843548693150748</v>
      </c>
      <c r="U233" s="40">
        <v>0.028663217868042216</v>
      </c>
      <c r="V233" s="40">
        <v>0.0663722421355046</v>
      </c>
      <c r="W233" s="40">
        <v>0.04413917580439961</v>
      </c>
      <c r="X233" s="39">
        <v>21.975894869241632</v>
      </c>
      <c r="Y233" s="41">
        <v>11.723192718272408</v>
      </c>
      <c r="Z233" s="41">
        <v>19.422869169649726</v>
      </c>
      <c r="AA233" s="41">
        <v>12.727536838677198</v>
      </c>
      <c r="AB233" s="42">
        <v>0.0</v>
      </c>
      <c r="AC233" s="42">
        <v>1.0</v>
      </c>
      <c r="AD233" s="42">
        <v>1.0</v>
      </c>
      <c r="AE233" s="42">
        <v>0.0</v>
      </c>
      <c r="AF233" s="42">
        <v>0.0</v>
      </c>
      <c r="AG233" s="25"/>
      <c r="AH233" s="25"/>
      <c r="AI233" s="25"/>
      <c r="AJ233" s="25"/>
      <c r="AK233" s="25"/>
      <c r="AL233" s="25"/>
    </row>
    <row r="234">
      <c r="A234" s="27" t="s">
        <v>220</v>
      </c>
      <c r="B234" s="25" t="s">
        <v>101</v>
      </c>
      <c r="C234" s="25" t="s">
        <v>364</v>
      </c>
      <c r="D234" s="28">
        <v>102.01565468814539</v>
      </c>
      <c r="E234" s="29">
        <v>0.19787218045112784</v>
      </c>
      <c r="F234" s="31">
        <v>29.0</v>
      </c>
      <c r="G234" s="33"/>
      <c r="H234" s="34">
        <v>25.210156835015297</v>
      </c>
      <c r="I234" s="35" t="s">
        <v>44</v>
      </c>
      <c r="J234" s="36">
        <v>5800.0</v>
      </c>
      <c r="K234" s="28">
        <v>4.346578764657809</v>
      </c>
      <c r="L234" s="28">
        <v>4.615003824984509</v>
      </c>
      <c r="M234" s="34">
        <v>25.75835464781995</v>
      </c>
      <c r="N234" s="35" t="s">
        <v>29</v>
      </c>
      <c r="O234" s="36">
        <v>5800.0</v>
      </c>
      <c r="P234" s="28">
        <v>4.441095628934474</v>
      </c>
      <c r="Q234" s="37">
        <v>4.790202496963299</v>
      </c>
      <c r="R234" s="38">
        <v>12.172411642924573</v>
      </c>
      <c r="S234" s="39">
        <v>12.247231181751342</v>
      </c>
      <c r="T234" s="40">
        <v>0.09058079588528617</v>
      </c>
      <c r="U234" s="40">
        <v>0.007330818292268171</v>
      </c>
      <c r="V234" s="40">
        <v>0.028017784980038624</v>
      </c>
      <c r="W234" s="40">
        <v>0.01677050212066828</v>
      </c>
      <c r="X234" s="39">
        <v>13.957245658224547</v>
      </c>
      <c r="Y234" s="41">
        <v>11.252911176790752</v>
      </c>
      <c r="Z234" s="41">
        <v>13.214509747365591</v>
      </c>
      <c r="AA234" s="41">
        <v>12.543844900454356</v>
      </c>
      <c r="AB234" s="42">
        <v>0.0</v>
      </c>
      <c r="AC234" s="42">
        <v>0.0</v>
      </c>
      <c r="AD234" s="42">
        <v>1.0</v>
      </c>
      <c r="AE234" s="42">
        <v>1.0</v>
      </c>
      <c r="AF234" s="42">
        <v>0.0</v>
      </c>
      <c r="AG234" s="25"/>
      <c r="AH234" s="25"/>
      <c r="AI234" s="25"/>
      <c r="AJ234" s="25"/>
      <c r="AK234" s="25"/>
      <c r="AL234" s="25"/>
    </row>
    <row r="235">
      <c r="A235" s="27" t="s">
        <v>218</v>
      </c>
      <c r="B235" s="25" t="s">
        <v>101</v>
      </c>
      <c r="C235" s="25" t="s">
        <v>364</v>
      </c>
      <c r="D235" s="28">
        <v>102.01565468814539</v>
      </c>
      <c r="E235" s="29">
        <v>0.2170471204188482</v>
      </c>
      <c r="F235" s="31">
        <v>27.0</v>
      </c>
      <c r="G235" s="33"/>
      <c r="H235" s="34">
        <v>22.68831648681316</v>
      </c>
      <c r="I235" s="35" t="s">
        <v>27</v>
      </c>
      <c r="J235" s="36">
        <v>5000.0</v>
      </c>
      <c r="K235" s="28">
        <v>4.537663297362632</v>
      </c>
      <c r="L235" s="28">
        <v>4.460139220928287</v>
      </c>
      <c r="M235" s="34">
        <v>22.31909404147607</v>
      </c>
      <c r="N235" s="35" t="s">
        <v>27</v>
      </c>
      <c r="O235" s="36">
        <v>5100.0</v>
      </c>
      <c r="P235" s="28">
        <v>4.3762929493090335</v>
      </c>
      <c r="Q235" s="37">
        <v>4.250168541294169</v>
      </c>
      <c r="R235" s="38">
        <v>12.647552751633027</v>
      </c>
      <c r="S235" s="39">
        <v>12.725292815962389</v>
      </c>
      <c r="T235" s="40">
        <v>0.0451592455335128</v>
      </c>
      <c r="U235" s="40">
        <v>0.018492813216212253</v>
      </c>
      <c r="V235" s="40">
        <v>0.04015290383409622</v>
      </c>
      <c r="W235" s="40">
        <v>0.034635710940861625</v>
      </c>
      <c r="X235" s="39">
        <v>10.207338733560373</v>
      </c>
      <c r="Y235" s="41">
        <v>12.480977753252787</v>
      </c>
      <c r="Z235" s="41">
        <v>8.682980278232577</v>
      </c>
      <c r="AA235" s="41">
        <v>13.636113763243493</v>
      </c>
      <c r="AB235" s="42">
        <v>1.0</v>
      </c>
      <c r="AC235" s="42">
        <v>0.0</v>
      </c>
      <c r="AD235" s="42">
        <v>0.0</v>
      </c>
      <c r="AE235" s="42">
        <v>0.0</v>
      </c>
      <c r="AF235" s="42">
        <v>0.0</v>
      </c>
      <c r="AG235" s="25"/>
      <c r="AH235" s="25"/>
      <c r="AI235" s="25"/>
      <c r="AJ235" s="25"/>
      <c r="AK235" s="25"/>
      <c r="AL235" s="25"/>
    </row>
    <row r="236">
      <c r="A236" s="27" t="s">
        <v>222</v>
      </c>
      <c r="B236" s="25" t="s">
        <v>101</v>
      </c>
      <c r="C236" s="25" t="s">
        <v>364</v>
      </c>
      <c r="D236" s="28">
        <v>102.01565468814539</v>
      </c>
      <c r="E236" s="29">
        <v>0.12980489225393127</v>
      </c>
      <c r="F236" s="31">
        <v>26.0</v>
      </c>
      <c r="G236" s="33"/>
      <c r="H236" s="34">
        <v>21.364899731205163</v>
      </c>
      <c r="I236" s="35" t="s">
        <v>31</v>
      </c>
      <c r="J236" s="36">
        <v>4100.0</v>
      </c>
      <c r="K236" s="28">
        <v>5.210951153952479</v>
      </c>
      <c r="L236" s="28">
        <v>4.901461434005229</v>
      </c>
      <c r="M236" s="34">
        <v>21.290060281654846</v>
      </c>
      <c r="N236" s="35" t="s">
        <v>31</v>
      </c>
      <c r="O236" s="36">
        <v>4600.0</v>
      </c>
      <c r="P236" s="28">
        <v>4.628273974272792</v>
      </c>
      <c r="Q236" s="37">
        <v>4.34222201797801</v>
      </c>
      <c r="R236" s="38">
        <v>6.733690940274654</v>
      </c>
      <c r="S236" s="39">
        <v>6.775080573285151</v>
      </c>
      <c r="T236" s="40">
        <v>0.05091118867020712</v>
      </c>
      <c r="U236" s="40">
        <v>9.445489549203548E-5</v>
      </c>
      <c r="V236" s="40">
        <v>0.02861983333408675</v>
      </c>
      <c r="W236" s="40">
        <v>0.01832424972545488</v>
      </c>
      <c r="X236" s="39">
        <v>6.720021169187057</v>
      </c>
      <c r="Y236" s="41">
        <v>14.644878562018105</v>
      </c>
      <c r="Z236" s="41">
        <v>6.211126362200076</v>
      </c>
      <c r="AA236" s="41">
        <v>15.07893391945477</v>
      </c>
      <c r="AB236" s="42">
        <v>0.0</v>
      </c>
      <c r="AC236" s="42">
        <v>0.0</v>
      </c>
      <c r="AD236" s="42">
        <v>0.0</v>
      </c>
      <c r="AE236" s="42">
        <v>0.0</v>
      </c>
      <c r="AF236" s="42">
        <v>1.0</v>
      </c>
      <c r="AG236" s="25"/>
      <c r="AH236" s="25"/>
      <c r="AI236" s="25"/>
      <c r="AJ236" s="25"/>
      <c r="AK236" s="25"/>
      <c r="AL236" s="25"/>
    </row>
    <row r="237">
      <c r="A237" s="27" t="s">
        <v>224</v>
      </c>
      <c r="B237" s="25" t="s">
        <v>101</v>
      </c>
      <c r="C237" s="25" t="s">
        <v>364</v>
      </c>
      <c r="D237" s="28">
        <v>102.01565468814539</v>
      </c>
      <c r="E237" s="29">
        <v>0.15810958904109587</v>
      </c>
      <c r="F237" s="31">
        <v>25.0</v>
      </c>
      <c r="G237" s="33"/>
      <c r="H237" s="34">
        <v>21.273695908468433</v>
      </c>
      <c r="I237" s="35" t="s">
        <v>45</v>
      </c>
      <c r="J237" s="36">
        <v>3400.0</v>
      </c>
      <c r="K237" s="28">
        <v>6.256969384843656</v>
      </c>
      <c r="L237" s="28">
        <v>5.866951954206712</v>
      </c>
      <c r="M237" s="34">
        <v>21.423681032366325</v>
      </c>
      <c r="N237" s="35" t="s">
        <v>30</v>
      </c>
      <c r="O237" s="36">
        <v>3500.0</v>
      </c>
      <c r="P237" s="28">
        <v>6.121051723533236</v>
      </c>
      <c r="Q237" s="37">
        <v>5.769101042317025</v>
      </c>
      <c r="R237" s="38">
        <v>8.090033225778061</v>
      </c>
      <c r="S237" s="39">
        <v>8.139759818404247</v>
      </c>
      <c r="T237" s="40">
        <v>0.03836922030261989</v>
      </c>
      <c r="U237" s="40">
        <v>0.0230602889697564</v>
      </c>
      <c r="V237" s="40">
        <v>0.019572178033154586</v>
      </c>
      <c r="W237" s="40">
        <v>0.030424078724804654</v>
      </c>
      <c r="X237" s="39">
        <v>8.597453816164114</v>
      </c>
      <c r="Y237" s="41">
        <v>12.676242092304317</v>
      </c>
      <c r="Z237" s="41">
        <v>7.176557257325015</v>
      </c>
      <c r="AA237" s="41">
        <v>14.247123775041308</v>
      </c>
      <c r="AB237" s="42">
        <v>0.0</v>
      </c>
      <c r="AC237" s="42">
        <v>0.0</v>
      </c>
      <c r="AD237" s="42">
        <v>0.0</v>
      </c>
      <c r="AE237" s="42">
        <v>1.0</v>
      </c>
      <c r="AF237" s="42">
        <v>1.0</v>
      </c>
      <c r="AG237" s="25"/>
      <c r="AH237" s="25"/>
      <c r="AI237" s="25"/>
      <c r="AJ237" s="25"/>
      <c r="AK237" s="25"/>
      <c r="AL237" s="25"/>
    </row>
    <row r="238">
      <c r="A238" s="27" t="s">
        <v>226</v>
      </c>
      <c r="B238" s="25" t="s">
        <v>101</v>
      </c>
      <c r="C238" s="25" t="s">
        <v>364</v>
      </c>
      <c r="D238" s="28">
        <v>102.01565468814539</v>
      </c>
      <c r="E238" s="29">
        <v>0.19519607843137254</v>
      </c>
      <c r="F238" s="31">
        <v>22.0</v>
      </c>
      <c r="G238" s="33"/>
      <c r="H238" s="34">
        <v>17.2384585977179</v>
      </c>
      <c r="I238" s="35" t="s">
        <v>40</v>
      </c>
      <c r="J238" s="36">
        <v>3800.0</v>
      </c>
      <c r="K238" s="28">
        <v>4.536436473083659</v>
      </c>
      <c r="L238" s="28">
        <v>3.6466535726889613</v>
      </c>
      <c r="M238" s="34">
        <v>17.132077512658128</v>
      </c>
      <c r="N238" s="35" t="s">
        <v>29</v>
      </c>
      <c r="O238" s="36">
        <v>3700.0</v>
      </c>
      <c r="P238" s="28">
        <v>4.630291219637332</v>
      </c>
      <c r="Q238" s="37">
        <v>3.7052706464326848</v>
      </c>
      <c r="R238" s="38">
        <v>9.087442329212674</v>
      </c>
      <c r="S238" s="39">
        <v>9.143299645259145</v>
      </c>
      <c r="T238" s="40">
        <v>0.051993727999906536</v>
      </c>
      <c r="U238" s="40">
        <v>0.020336660470098314</v>
      </c>
      <c r="V238" s="40">
        <v>0.03416158236602722</v>
      </c>
      <c r="W238" s="40">
        <v>0.024243703614599963</v>
      </c>
      <c r="X238" s="39">
        <v>9.220772003378443</v>
      </c>
      <c r="Y238" s="41">
        <v>8.01768659433946</v>
      </c>
      <c r="Z238" s="41">
        <v>8.17854605938469</v>
      </c>
      <c r="AA238" s="41">
        <v>8.95353145327344</v>
      </c>
      <c r="AB238" s="42">
        <v>0.0</v>
      </c>
      <c r="AC238" s="42">
        <v>1.0</v>
      </c>
      <c r="AD238" s="42">
        <v>1.0</v>
      </c>
      <c r="AE238" s="42">
        <v>0.0</v>
      </c>
      <c r="AF238" s="42">
        <v>0.0</v>
      </c>
      <c r="AG238" s="25"/>
      <c r="AH238" s="25"/>
      <c r="AI238" s="25"/>
      <c r="AJ238" s="25"/>
      <c r="AK238" s="25"/>
      <c r="AL238" s="25"/>
    </row>
    <row r="239">
      <c r="A239" s="27" t="s">
        <v>231</v>
      </c>
      <c r="B239" s="25" t="s">
        <v>101</v>
      </c>
      <c r="C239" s="25" t="s">
        <v>364</v>
      </c>
      <c r="D239" s="28">
        <v>102.01565468814539</v>
      </c>
      <c r="E239" s="29">
        <v>0.18651174145547547</v>
      </c>
      <c r="F239" s="31">
        <v>21.0</v>
      </c>
      <c r="G239" s="33"/>
      <c r="H239" s="34">
        <v>20.62469821309846</v>
      </c>
      <c r="I239" s="35" t="s">
        <v>45</v>
      </c>
      <c r="J239" s="36">
        <v>4200.0</v>
      </c>
      <c r="K239" s="28">
        <v>4.910642431690109</v>
      </c>
      <c r="L239" s="28">
        <v>4.501288179478527</v>
      </c>
      <c r="M239" s="34">
        <v>21.077239667641905</v>
      </c>
      <c r="N239" s="35" t="s">
        <v>30</v>
      </c>
      <c r="O239" s="36">
        <v>4000.0</v>
      </c>
      <c r="P239" s="28">
        <v>5.269309916910476</v>
      </c>
      <c r="Q239" s="37">
        <v>4.9074135251053965</v>
      </c>
      <c r="R239" s="38">
        <v>8.223921701651475</v>
      </c>
      <c r="S239" s="39">
        <v>8.274471259710719</v>
      </c>
      <c r="T239" s="40">
        <v>0.06133019709921742</v>
      </c>
      <c r="U239" s="40">
        <v>0.021072936442518793</v>
      </c>
      <c r="V239" s="40">
        <v>0.03389561946650428</v>
      </c>
      <c r="W239" s="40">
        <v>0.03180820595097176</v>
      </c>
      <c r="X239" s="39">
        <v>9.569389234112503</v>
      </c>
      <c r="Y239" s="41">
        <v>11.055308978985956</v>
      </c>
      <c r="Z239" s="41">
        <v>8.389297654940542</v>
      </c>
      <c r="AA239" s="41">
        <v>12.687942012701361</v>
      </c>
      <c r="AB239" s="42">
        <v>0.0</v>
      </c>
      <c r="AC239" s="42">
        <v>0.0</v>
      </c>
      <c r="AD239" s="42">
        <v>0.0</v>
      </c>
      <c r="AE239" s="42">
        <v>1.0</v>
      </c>
      <c r="AF239" s="42">
        <v>1.0</v>
      </c>
      <c r="AG239" s="25"/>
      <c r="AH239" s="25"/>
      <c r="AI239" s="25"/>
      <c r="AJ239" s="25"/>
      <c r="AK239" s="25"/>
      <c r="AL239" s="25"/>
    </row>
    <row r="240">
      <c r="A240" s="27" t="s">
        <v>233</v>
      </c>
      <c r="B240" s="25" t="s">
        <v>101</v>
      </c>
      <c r="C240" s="25" t="s">
        <v>364</v>
      </c>
      <c r="D240" s="28">
        <v>102.01565468814539</v>
      </c>
      <c r="E240" s="29">
        <v>0.17630534351145039</v>
      </c>
      <c r="F240" s="31">
        <v>20.0</v>
      </c>
      <c r="G240" s="33"/>
      <c r="H240" s="34">
        <v>18.497728131136856</v>
      </c>
      <c r="I240" s="35" t="s">
        <v>45</v>
      </c>
      <c r="J240" s="36">
        <v>4600.0</v>
      </c>
      <c r="K240" s="28">
        <v>4.021245245899316</v>
      </c>
      <c r="L240" s="28">
        <v>3.403733920602688</v>
      </c>
      <c r="M240" s="34">
        <v>18.909733022684502</v>
      </c>
      <c r="N240" s="35" t="s">
        <v>31</v>
      </c>
      <c r="O240" s="36">
        <v>4300.0</v>
      </c>
      <c r="P240" s="28">
        <v>4.3976123308568615</v>
      </c>
      <c r="Q240" s="37">
        <v>3.7828186177379832</v>
      </c>
      <c r="R240" s="38">
        <v>7.336005390893218</v>
      </c>
      <c r="S240" s="39">
        <v>7.381097239269573</v>
      </c>
      <c r="T240" s="40">
        <v>0.06382265667950517</v>
      </c>
      <c r="U240" s="40">
        <v>5.90950524810233E-4</v>
      </c>
      <c r="V240" s="40">
        <v>0.04166201199912142</v>
      </c>
      <c r="W240" s="40">
        <v>0.029153559223971497</v>
      </c>
      <c r="X240" s="39">
        <v>6.664974850381658</v>
      </c>
      <c r="Y240" s="41">
        <v>11.832753280755199</v>
      </c>
      <c r="Z240" s="41">
        <v>6.0328070096733475</v>
      </c>
      <c r="AA240" s="41">
        <v>12.876926013011154</v>
      </c>
      <c r="AB240" s="42">
        <v>0.0</v>
      </c>
      <c r="AC240" s="42">
        <v>0.0</v>
      </c>
      <c r="AD240" s="42">
        <v>0.0</v>
      </c>
      <c r="AE240" s="42">
        <v>1.0</v>
      </c>
      <c r="AF240" s="42">
        <v>1.0</v>
      </c>
      <c r="AG240" s="25"/>
      <c r="AH240" s="25"/>
      <c r="AI240" s="25"/>
      <c r="AJ240" s="25"/>
      <c r="AK240" s="25"/>
      <c r="AL240" s="25"/>
    </row>
    <row r="241">
      <c r="A241" s="27" t="s">
        <v>228</v>
      </c>
      <c r="B241" s="25" t="s">
        <v>101</v>
      </c>
      <c r="C241" s="25" t="s">
        <v>364</v>
      </c>
      <c r="D241" s="28">
        <v>102.01565468814539</v>
      </c>
      <c r="E241" s="29">
        <v>0.20697377269670475</v>
      </c>
      <c r="F241" s="31">
        <v>19.0</v>
      </c>
      <c r="G241" s="33"/>
      <c r="H241" s="34">
        <v>17.89246374721606</v>
      </c>
      <c r="I241" s="35" t="s">
        <v>27</v>
      </c>
      <c r="J241" s="36">
        <v>3800.0</v>
      </c>
      <c r="K241" s="28">
        <v>4.708543091372647</v>
      </c>
      <c r="L241" s="28">
        <v>3.8895982068027997</v>
      </c>
      <c r="M241" s="34">
        <v>17.820401257760295</v>
      </c>
      <c r="N241" s="35" t="s">
        <v>27</v>
      </c>
      <c r="O241" s="36">
        <v>4100.0</v>
      </c>
      <c r="P241" s="28">
        <v>4.346439331161048</v>
      </c>
      <c r="Q241" s="37">
        <v>3.5798825013430062</v>
      </c>
      <c r="R241" s="38">
        <v>8.410470744850342</v>
      </c>
      <c r="S241" s="39">
        <v>8.462166954353043</v>
      </c>
      <c r="T241" s="40">
        <v>0.07127869634269077</v>
      </c>
      <c r="U241" s="40">
        <v>0.010631055562475185</v>
      </c>
      <c r="V241" s="40">
        <v>0.030981933353499108</v>
      </c>
      <c r="W241" s="40">
        <v>0.037968055580268514</v>
      </c>
      <c r="X241" s="39">
        <v>7.743659499810548</v>
      </c>
      <c r="Y241" s="41">
        <v>10.148804247405511</v>
      </c>
      <c r="Z241" s="41">
        <v>6.76241436783878</v>
      </c>
      <c r="AA241" s="41">
        <v>11.057986889921517</v>
      </c>
      <c r="AB241" s="42">
        <v>1.0</v>
      </c>
      <c r="AC241" s="42">
        <v>0.0</v>
      </c>
      <c r="AD241" s="42">
        <v>0.0</v>
      </c>
      <c r="AE241" s="42">
        <v>0.0</v>
      </c>
      <c r="AF241" s="42">
        <v>0.0</v>
      </c>
      <c r="AG241" s="25"/>
      <c r="AH241" s="25"/>
      <c r="AI241" s="25"/>
      <c r="AJ241" s="25"/>
      <c r="AK241" s="25"/>
      <c r="AL241" s="25"/>
    </row>
    <row r="242">
      <c r="A242" s="27" t="s">
        <v>236</v>
      </c>
      <c r="B242" s="25" t="s">
        <v>101</v>
      </c>
      <c r="C242" s="25" t="s">
        <v>364</v>
      </c>
      <c r="D242" s="28">
        <v>102.01565468814539</v>
      </c>
      <c r="E242" s="29">
        <v>0.17910138560324435</v>
      </c>
      <c r="F242" s="31">
        <v>14.0</v>
      </c>
      <c r="G242" s="33"/>
      <c r="H242" s="34">
        <v>10.284613650679713</v>
      </c>
      <c r="I242" s="35" t="s">
        <v>28</v>
      </c>
      <c r="J242" s="36">
        <v>3000.0</v>
      </c>
      <c r="K242" s="28">
        <v>3.428204550226571</v>
      </c>
      <c r="L242" s="28">
        <v>1.8881641886889369</v>
      </c>
      <c r="M242" s="34">
        <v>9.541993876235647</v>
      </c>
      <c r="N242" s="35" t="s">
        <v>28</v>
      </c>
      <c r="O242" s="36">
        <v>3000.0</v>
      </c>
      <c r="P242" s="28">
        <v>3.1806646254118824</v>
      </c>
      <c r="Q242" s="37">
        <v>1.65830151535502</v>
      </c>
      <c r="R242" s="38">
        <v>5.229787316170065</v>
      </c>
      <c r="S242" s="39">
        <v>5.261932981847202</v>
      </c>
      <c r="T242" s="40">
        <v>0.025079938314888056</v>
      </c>
      <c r="U242" s="40">
        <v>0.04976491697127394</v>
      </c>
      <c r="V242" s="40">
        <v>0.018266884205725552</v>
      </c>
      <c r="W242" s="40">
        <v>0.02261144044924947</v>
      </c>
      <c r="X242" s="39">
        <v>6.882179034216131</v>
      </c>
      <c r="Y242" s="41">
        <v>3.402434616463583</v>
      </c>
      <c r="Z242" s="41">
        <v>5.805415484145602</v>
      </c>
      <c r="AA242" s="41">
        <v>3.736578392090046</v>
      </c>
      <c r="AB242" s="42">
        <v>0.0</v>
      </c>
      <c r="AC242" s="42">
        <v>1.0</v>
      </c>
      <c r="AD242" s="42">
        <v>0.0</v>
      </c>
      <c r="AE242" s="42">
        <v>0.0</v>
      </c>
      <c r="AF242" s="42">
        <v>0.0</v>
      </c>
      <c r="AG242" s="25"/>
      <c r="AH242" s="25"/>
      <c r="AI242" s="25"/>
      <c r="AJ242" s="25"/>
      <c r="AK242" s="25"/>
      <c r="AL242" s="25"/>
    </row>
    <row r="243">
      <c r="A243" s="27" t="s">
        <v>238</v>
      </c>
      <c r="B243" s="25" t="s">
        <v>101</v>
      </c>
      <c r="C243" s="25" t="s">
        <v>364</v>
      </c>
      <c r="D243" s="28">
        <v>102.01565468814539</v>
      </c>
      <c r="E243" s="29">
        <v>0.21326977005047673</v>
      </c>
      <c r="F243" s="31">
        <v>0.0</v>
      </c>
      <c r="G243" s="33"/>
      <c r="H243" s="34" t="s">
        <v>64</v>
      </c>
      <c r="I243" s="35" t="s">
        <v>31</v>
      </c>
      <c r="J243" s="36">
        <v>3400.0</v>
      </c>
      <c r="K243" s="28" t="s">
        <v>64</v>
      </c>
      <c r="L243" s="28" t="s">
        <v>64</v>
      </c>
      <c r="M243" s="34" t="s">
        <v>64</v>
      </c>
      <c r="N243" s="35" t="s">
        <v>31</v>
      </c>
      <c r="O243" s="36">
        <v>4300.0</v>
      </c>
      <c r="P243" s="28" t="s">
        <v>64</v>
      </c>
      <c r="Q243" s="37" t="s">
        <v>64</v>
      </c>
      <c r="R243" s="38" t="s">
        <v>64</v>
      </c>
      <c r="S243" s="39" t="s">
        <v>64</v>
      </c>
      <c r="T243" s="40" t="s">
        <v>64</v>
      </c>
      <c r="U243" s="40" t="s">
        <v>64</v>
      </c>
      <c r="V243" s="40" t="s">
        <v>64</v>
      </c>
      <c r="W243" s="40" t="s">
        <v>64</v>
      </c>
      <c r="X243" s="39" t="s">
        <v>64</v>
      </c>
      <c r="Y243" s="41" t="s">
        <v>64</v>
      </c>
      <c r="Z243" s="41" t="s">
        <v>64</v>
      </c>
      <c r="AA243" s="41" t="s">
        <v>64</v>
      </c>
      <c r="AB243" s="42">
        <v>0.0</v>
      </c>
      <c r="AC243" s="42">
        <v>0.0</v>
      </c>
      <c r="AD243" s="42">
        <v>0.0</v>
      </c>
      <c r="AE243" s="42">
        <v>0.0</v>
      </c>
      <c r="AF243" s="42">
        <v>1.0</v>
      </c>
      <c r="AG243" s="25"/>
      <c r="AH243" s="25"/>
      <c r="AI243" s="25"/>
      <c r="AJ243" s="25"/>
      <c r="AK243" s="25"/>
      <c r="AL243" s="25"/>
    </row>
    <row r="244">
      <c r="A244" s="27" t="s">
        <v>240</v>
      </c>
      <c r="B244" s="25" t="s">
        <v>101</v>
      </c>
      <c r="C244" s="25" t="s">
        <v>364</v>
      </c>
      <c r="D244" s="28">
        <v>102.01565468814539</v>
      </c>
      <c r="E244" s="29">
        <v>0.1740909090909091</v>
      </c>
      <c r="F244" s="31">
        <v>0.0</v>
      </c>
      <c r="G244" s="33"/>
      <c r="H244" s="34" t="s">
        <v>64</v>
      </c>
      <c r="I244" s="35" t="s">
        <v>44</v>
      </c>
      <c r="J244" s="36">
        <v>3000.0</v>
      </c>
      <c r="K244" s="28" t="s">
        <v>64</v>
      </c>
      <c r="L244" s="28" t="s">
        <v>64</v>
      </c>
      <c r="M244" s="34" t="s">
        <v>64</v>
      </c>
      <c r="N244" s="35" t="s">
        <v>30</v>
      </c>
      <c r="O244" s="36">
        <v>3000.0</v>
      </c>
      <c r="P244" s="28" t="s">
        <v>64</v>
      </c>
      <c r="Q244" s="37" t="s">
        <v>64</v>
      </c>
      <c r="R244" s="38" t="s">
        <v>64</v>
      </c>
      <c r="S244" s="39" t="s">
        <v>64</v>
      </c>
      <c r="T244" s="40" t="s">
        <v>64</v>
      </c>
      <c r="U244" s="40" t="s">
        <v>64</v>
      </c>
      <c r="V244" s="40" t="s">
        <v>64</v>
      </c>
      <c r="W244" s="40" t="s">
        <v>64</v>
      </c>
      <c r="X244" s="39" t="s">
        <v>64</v>
      </c>
      <c r="Y244" s="41" t="s">
        <v>64</v>
      </c>
      <c r="Z244" s="41" t="s">
        <v>64</v>
      </c>
      <c r="AA244" s="41" t="s">
        <v>64</v>
      </c>
      <c r="AB244" s="42">
        <v>0.0</v>
      </c>
      <c r="AC244" s="42">
        <v>0.0</v>
      </c>
      <c r="AD244" s="42">
        <v>1.0</v>
      </c>
      <c r="AE244" s="42">
        <v>1.0</v>
      </c>
      <c r="AF244" s="42">
        <v>0.0</v>
      </c>
      <c r="AG244" s="25"/>
      <c r="AH244" s="25"/>
      <c r="AI244" s="25"/>
      <c r="AJ244" s="25"/>
      <c r="AK244" s="25"/>
      <c r="AL244" s="25"/>
    </row>
    <row r="245">
      <c r="A245" s="27" t="s">
        <v>242</v>
      </c>
      <c r="B245" s="25" t="s">
        <v>101</v>
      </c>
      <c r="C245" s="25" t="s">
        <v>364</v>
      </c>
      <c r="D245" s="28">
        <v>102.01565468814539</v>
      </c>
      <c r="E245" s="29">
        <v>0.22788909845341382</v>
      </c>
      <c r="F245" s="31">
        <v>0.0</v>
      </c>
      <c r="G245" s="33"/>
      <c r="H245" s="34" t="s">
        <v>64</v>
      </c>
      <c r="I245" s="35" t="s">
        <v>58</v>
      </c>
      <c r="J245" s="36">
        <v>3000.0</v>
      </c>
      <c r="K245" s="28" t="s">
        <v>64</v>
      </c>
      <c r="L245" s="28" t="s">
        <v>64</v>
      </c>
      <c r="M245" s="34" t="s">
        <v>64</v>
      </c>
      <c r="N245" s="35" t="s">
        <v>64</v>
      </c>
      <c r="O245" s="36" t="s">
        <v>64</v>
      </c>
      <c r="P245" s="28" t="s">
        <v>64</v>
      </c>
      <c r="Q245" s="37" t="s">
        <v>64</v>
      </c>
      <c r="R245" s="38" t="s">
        <v>64</v>
      </c>
      <c r="S245" s="39" t="s">
        <v>64</v>
      </c>
      <c r="T245" s="40" t="s">
        <v>64</v>
      </c>
      <c r="U245" s="40" t="s">
        <v>64</v>
      </c>
      <c r="V245" s="40" t="s">
        <v>64</v>
      </c>
      <c r="W245" s="40" t="s">
        <v>64</v>
      </c>
      <c r="X245" s="39" t="s">
        <v>64</v>
      </c>
      <c r="Y245" s="41" t="s">
        <v>64</v>
      </c>
      <c r="Z245" s="41" t="s">
        <v>64</v>
      </c>
      <c r="AA245" s="41" t="s">
        <v>64</v>
      </c>
      <c r="AB245" s="42">
        <v>1.0</v>
      </c>
      <c r="AC245" s="42">
        <v>1.0</v>
      </c>
      <c r="AD245" s="42">
        <v>0.0</v>
      </c>
      <c r="AE245" s="42">
        <v>0.0</v>
      </c>
      <c r="AF245" s="42">
        <v>0.0</v>
      </c>
      <c r="AG245" s="25"/>
      <c r="AH245" s="25"/>
      <c r="AI245" s="25"/>
      <c r="AJ245" s="25"/>
      <c r="AK245" s="25"/>
      <c r="AL245" s="25"/>
    </row>
    <row r="246">
      <c r="A246" s="27" t="s">
        <v>244</v>
      </c>
      <c r="B246" s="25" t="s">
        <v>101</v>
      </c>
      <c r="C246" s="25" t="s">
        <v>364</v>
      </c>
      <c r="D246" s="28">
        <v>102.01565468814539</v>
      </c>
      <c r="E246" s="29">
        <v>0.18</v>
      </c>
      <c r="F246" s="31">
        <v>0.0</v>
      </c>
      <c r="G246" s="33"/>
      <c r="H246" s="34" t="s">
        <v>64</v>
      </c>
      <c r="I246" s="35" t="s">
        <v>28</v>
      </c>
      <c r="J246" s="36">
        <v>3000.0</v>
      </c>
      <c r="K246" s="28" t="s">
        <v>64</v>
      </c>
      <c r="L246" s="28" t="s">
        <v>64</v>
      </c>
      <c r="M246" s="34" t="s">
        <v>64</v>
      </c>
      <c r="N246" s="35" t="s">
        <v>64</v>
      </c>
      <c r="O246" s="36" t="s">
        <v>64</v>
      </c>
      <c r="P246" s="28" t="s">
        <v>64</v>
      </c>
      <c r="Q246" s="37" t="s">
        <v>64</v>
      </c>
      <c r="R246" s="38" t="s">
        <v>64</v>
      </c>
      <c r="S246" s="39" t="s">
        <v>64</v>
      </c>
      <c r="T246" s="40" t="s">
        <v>64</v>
      </c>
      <c r="U246" s="40" t="s">
        <v>64</v>
      </c>
      <c r="V246" s="40" t="s">
        <v>64</v>
      </c>
      <c r="W246" s="40" t="s">
        <v>64</v>
      </c>
      <c r="X246" s="39" t="s">
        <v>64</v>
      </c>
      <c r="Y246" s="41" t="s">
        <v>64</v>
      </c>
      <c r="Z246" s="41" t="s">
        <v>64</v>
      </c>
      <c r="AA246" s="41" t="s">
        <v>64</v>
      </c>
      <c r="AB246" s="42">
        <v>0.0</v>
      </c>
      <c r="AC246" s="42">
        <v>1.0</v>
      </c>
      <c r="AD246" s="42">
        <v>0.0</v>
      </c>
      <c r="AE246" s="42">
        <v>0.0</v>
      </c>
      <c r="AF246" s="42">
        <v>0.0</v>
      </c>
      <c r="AG246" s="25"/>
      <c r="AH246" s="25"/>
      <c r="AI246" s="25"/>
      <c r="AJ246" s="25"/>
      <c r="AK246" s="25"/>
      <c r="AL246" s="25"/>
    </row>
    <row r="247">
      <c r="A247" s="27" t="s">
        <v>246</v>
      </c>
      <c r="B247" s="25" t="s">
        <v>101</v>
      </c>
      <c r="C247" s="25" t="s">
        <v>364</v>
      </c>
      <c r="D247" s="28">
        <v>102.01565468814539</v>
      </c>
      <c r="E247" s="29">
        <v>0.1296336898395722</v>
      </c>
      <c r="F247" s="31">
        <v>0.0</v>
      </c>
      <c r="G247" s="33"/>
      <c r="H247" s="34" t="s">
        <v>64</v>
      </c>
      <c r="I247" s="35" t="s">
        <v>29</v>
      </c>
      <c r="J247" s="36">
        <v>3000.0</v>
      </c>
      <c r="K247" s="28" t="s">
        <v>64</v>
      </c>
      <c r="L247" s="28" t="s">
        <v>64</v>
      </c>
      <c r="M247" s="34" t="s">
        <v>64</v>
      </c>
      <c r="N247" s="35" t="s">
        <v>29</v>
      </c>
      <c r="O247" s="36">
        <v>3000.0</v>
      </c>
      <c r="P247" s="28" t="s">
        <v>64</v>
      </c>
      <c r="Q247" s="37" t="s">
        <v>64</v>
      </c>
      <c r="R247" s="38" t="s">
        <v>64</v>
      </c>
      <c r="S247" s="39" t="s">
        <v>64</v>
      </c>
      <c r="T247" s="40" t="s">
        <v>64</v>
      </c>
      <c r="U247" s="40" t="s">
        <v>64</v>
      </c>
      <c r="V247" s="40" t="s">
        <v>64</v>
      </c>
      <c r="W247" s="40" t="s">
        <v>64</v>
      </c>
      <c r="X247" s="39" t="s">
        <v>64</v>
      </c>
      <c r="Y247" s="41" t="s">
        <v>64</v>
      </c>
      <c r="Z247" s="41" t="s">
        <v>64</v>
      </c>
      <c r="AA247" s="41" t="s">
        <v>64</v>
      </c>
      <c r="AB247" s="42">
        <v>0.0</v>
      </c>
      <c r="AC247" s="42">
        <v>0.0</v>
      </c>
      <c r="AD247" s="42">
        <v>1.0</v>
      </c>
      <c r="AE247" s="42">
        <v>0.0</v>
      </c>
      <c r="AF247" s="42">
        <v>0.0</v>
      </c>
      <c r="AG247" s="25"/>
      <c r="AH247" s="25"/>
      <c r="AI247" s="25"/>
      <c r="AJ247" s="25"/>
      <c r="AK247" s="25"/>
      <c r="AL247" s="25"/>
    </row>
    <row r="248">
      <c r="A248" s="27" t="s">
        <v>248</v>
      </c>
      <c r="B248" s="25" t="s">
        <v>101</v>
      </c>
      <c r="C248" s="25" t="s">
        <v>364</v>
      </c>
      <c r="D248" s="28">
        <v>102.01565468814539</v>
      </c>
      <c r="E248" s="29">
        <v>0.2842713679531218</v>
      </c>
      <c r="F248" s="31">
        <v>0.0</v>
      </c>
      <c r="G248" s="33"/>
      <c r="H248" s="34" t="s">
        <v>64</v>
      </c>
      <c r="I248" s="35" t="s">
        <v>58</v>
      </c>
      <c r="J248" s="36">
        <v>6500.0</v>
      </c>
      <c r="K248" s="28" t="s">
        <v>64</v>
      </c>
      <c r="L248" s="28" t="s">
        <v>64</v>
      </c>
      <c r="M248" s="34" t="s">
        <v>64</v>
      </c>
      <c r="N248" s="35" t="s">
        <v>27</v>
      </c>
      <c r="O248" s="36">
        <v>7100.0</v>
      </c>
      <c r="P248" s="28" t="s">
        <v>64</v>
      </c>
      <c r="Q248" s="37" t="s">
        <v>64</v>
      </c>
      <c r="R248" s="38" t="s">
        <v>64</v>
      </c>
      <c r="S248" s="39" t="s">
        <v>64</v>
      </c>
      <c r="T248" s="40" t="s">
        <v>64</v>
      </c>
      <c r="U248" s="40" t="s">
        <v>64</v>
      </c>
      <c r="V248" s="40" t="s">
        <v>64</v>
      </c>
      <c r="W248" s="40" t="s">
        <v>64</v>
      </c>
      <c r="X248" s="39" t="s">
        <v>64</v>
      </c>
      <c r="Y248" s="41" t="s">
        <v>64</v>
      </c>
      <c r="Z248" s="41" t="s">
        <v>64</v>
      </c>
      <c r="AA248" s="41" t="s">
        <v>64</v>
      </c>
      <c r="AB248" s="42">
        <v>1.0</v>
      </c>
      <c r="AC248" s="42">
        <v>1.0</v>
      </c>
      <c r="AD248" s="42">
        <v>0.0</v>
      </c>
      <c r="AE248" s="42">
        <v>0.0</v>
      </c>
      <c r="AF248" s="42">
        <v>0.0</v>
      </c>
      <c r="AG248" s="25"/>
      <c r="AH248" s="25"/>
      <c r="AI248" s="25"/>
      <c r="AJ248" s="25"/>
      <c r="AK248" s="25"/>
      <c r="AL248" s="25"/>
    </row>
    <row r="249">
      <c r="A249" s="27" t="s">
        <v>250</v>
      </c>
      <c r="B249" s="25" t="s">
        <v>101</v>
      </c>
      <c r="C249" s="25" t="s">
        <v>364</v>
      </c>
      <c r="D249" s="28">
        <v>102.01565468814539</v>
      </c>
      <c r="E249" s="29">
        <v>0.13383870967741937</v>
      </c>
      <c r="F249" s="31">
        <v>0.0</v>
      </c>
      <c r="G249" s="33"/>
      <c r="H249" s="34" t="s">
        <v>64</v>
      </c>
      <c r="I249" s="35" t="s">
        <v>30</v>
      </c>
      <c r="J249" s="36">
        <v>3000.0</v>
      </c>
      <c r="K249" s="28" t="s">
        <v>64</v>
      </c>
      <c r="L249" s="28" t="s">
        <v>64</v>
      </c>
      <c r="M249" s="34" t="s">
        <v>64</v>
      </c>
      <c r="N249" s="35" t="s">
        <v>30</v>
      </c>
      <c r="O249" s="36">
        <v>3000.0</v>
      </c>
      <c r="P249" s="28" t="s">
        <v>64</v>
      </c>
      <c r="Q249" s="37" t="s">
        <v>64</v>
      </c>
      <c r="R249" s="38" t="s">
        <v>64</v>
      </c>
      <c r="S249" s="39" t="s">
        <v>64</v>
      </c>
      <c r="T249" s="40" t="s">
        <v>64</v>
      </c>
      <c r="U249" s="40" t="s">
        <v>64</v>
      </c>
      <c r="V249" s="40" t="s">
        <v>64</v>
      </c>
      <c r="W249" s="40" t="s">
        <v>64</v>
      </c>
      <c r="X249" s="39" t="s">
        <v>64</v>
      </c>
      <c r="Y249" s="41" t="s">
        <v>64</v>
      </c>
      <c r="Z249" s="41" t="s">
        <v>64</v>
      </c>
      <c r="AA249" s="41" t="s">
        <v>64</v>
      </c>
      <c r="AB249" s="42">
        <v>0.0</v>
      </c>
      <c r="AC249" s="42">
        <v>0.0</v>
      </c>
      <c r="AD249" s="42">
        <v>0.0</v>
      </c>
      <c r="AE249" s="42">
        <v>1.0</v>
      </c>
      <c r="AF249" s="42">
        <v>0.0</v>
      </c>
      <c r="AG249" s="25"/>
      <c r="AH249" s="25"/>
      <c r="AI249" s="25"/>
      <c r="AJ249" s="25"/>
      <c r="AK249" s="25"/>
      <c r="AL249" s="25"/>
    </row>
    <row r="250">
      <c r="A250" s="27" t="s">
        <v>365</v>
      </c>
      <c r="B250" s="25" t="s">
        <v>330</v>
      </c>
      <c r="C250" s="25" t="s">
        <v>329</v>
      </c>
      <c r="D250" s="28">
        <v>99.58884758364312</v>
      </c>
      <c r="E250" s="29">
        <v>0.2652003700014231</v>
      </c>
      <c r="F250" s="31">
        <v>35.0</v>
      </c>
      <c r="G250" s="33"/>
      <c r="H250" s="34">
        <v>34.47812699316888</v>
      </c>
      <c r="I250" s="35" t="s">
        <v>58</v>
      </c>
      <c r="J250" s="36">
        <v>7500.0</v>
      </c>
      <c r="K250" s="28">
        <v>4.597083599089184</v>
      </c>
      <c r="L250" s="28">
        <v>6.1382204700370115</v>
      </c>
      <c r="M250" s="34">
        <v>33.47109702247485</v>
      </c>
      <c r="N250" s="35" t="s">
        <v>28</v>
      </c>
      <c r="O250" s="36">
        <v>7500.0</v>
      </c>
      <c r="P250" s="28">
        <v>4.462812936329979</v>
      </c>
      <c r="Q250" s="37">
        <v>5.831020241938219</v>
      </c>
      <c r="R250" s="38">
        <v>20.421901836303686</v>
      </c>
      <c r="S250" s="39">
        <v>19.421753443278764</v>
      </c>
      <c r="T250" s="40">
        <v>0.08078101637704013</v>
      </c>
      <c r="U250" s="40">
        <v>0.03166696522146142</v>
      </c>
      <c r="V250" s="40">
        <v>0.04185283620033914</v>
      </c>
      <c r="W250" s="40">
        <v>0.030658463144344814</v>
      </c>
      <c r="X250" s="39">
        <v>21.7066353284384</v>
      </c>
      <c r="Y250" s="41">
        <v>12.77149166473048</v>
      </c>
      <c r="Z250" s="41">
        <v>19.443696625170023</v>
      </c>
      <c r="AA250" s="41">
        <v>14.027400397304831</v>
      </c>
      <c r="AB250" s="42">
        <v>1.0</v>
      </c>
      <c r="AC250" s="42">
        <v>1.0</v>
      </c>
      <c r="AD250" s="42">
        <v>0.0</v>
      </c>
      <c r="AE250" s="42">
        <v>0.0</v>
      </c>
      <c r="AF250" s="42">
        <v>0.0</v>
      </c>
      <c r="AG250" s="25"/>
      <c r="AH250" s="25"/>
      <c r="AI250" s="25"/>
      <c r="AJ250" s="25"/>
      <c r="AK250" s="25"/>
      <c r="AL250" s="25"/>
    </row>
    <row r="251">
      <c r="A251" s="27" t="s">
        <v>366</v>
      </c>
      <c r="B251" s="25" t="s">
        <v>330</v>
      </c>
      <c r="C251" s="25" t="s">
        <v>329</v>
      </c>
      <c r="D251" s="28">
        <v>99.58884758364312</v>
      </c>
      <c r="E251" s="29">
        <v>0.3129626465904155</v>
      </c>
      <c r="F251" s="31">
        <v>35.0</v>
      </c>
      <c r="G251" s="33"/>
      <c r="H251" s="34">
        <v>41.623267251491725</v>
      </c>
      <c r="I251" s="35" t="s">
        <v>27</v>
      </c>
      <c r="J251" s="36">
        <v>9100.0</v>
      </c>
      <c r="K251" s="28">
        <v>4.5739854122518375</v>
      </c>
      <c r="L251" s="28">
        <v>7.010211554609258</v>
      </c>
      <c r="M251" s="34">
        <v>39.72965757860554</v>
      </c>
      <c r="N251" s="35" t="s">
        <v>27</v>
      </c>
      <c r="O251" s="36">
        <v>10000.0</v>
      </c>
      <c r="P251" s="28">
        <v>3.972965757860554</v>
      </c>
      <c r="Q251" s="37">
        <v>5.885022380770417</v>
      </c>
      <c r="R251" s="38">
        <v>25.15840871604611</v>
      </c>
      <c r="S251" s="39">
        <v>23.92629320348952</v>
      </c>
      <c r="T251" s="40">
        <v>0.07632791644844836</v>
      </c>
      <c r="U251" s="40">
        <v>0.037269079203794096</v>
      </c>
      <c r="V251" s="40">
        <v>0.07885463368260388</v>
      </c>
      <c r="W251" s="40">
        <v>0.03737435908855057</v>
      </c>
      <c r="X251" s="39">
        <v>24.926833869753803</v>
      </c>
      <c r="Y251" s="41">
        <v>16.69643338173792</v>
      </c>
      <c r="Z251" s="41">
        <v>22.216647515873195</v>
      </c>
      <c r="AA251" s="41">
        <v>17.51301006273234</v>
      </c>
      <c r="AB251" s="42">
        <v>1.0</v>
      </c>
      <c r="AC251" s="42">
        <v>0.0</v>
      </c>
      <c r="AD251" s="42">
        <v>0.0</v>
      </c>
      <c r="AE251" s="42">
        <v>0.0</v>
      </c>
      <c r="AF251" s="42">
        <v>0.0</v>
      </c>
      <c r="AG251" s="25"/>
      <c r="AH251" s="25"/>
      <c r="AI251" s="25"/>
      <c r="AJ251" s="25"/>
      <c r="AK251" s="25"/>
      <c r="AL251" s="25"/>
    </row>
    <row r="252">
      <c r="A252" s="27" t="s">
        <v>367</v>
      </c>
      <c r="B252" s="25" t="s">
        <v>330</v>
      </c>
      <c r="C252" s="25" t="s">
        <v>329</v>
      </c>
      <c r="D252" s="28">
        <v>99.58884758364312</v>
      </c>
      <c r="E252" s="29">
        <v>0.13553871083903493</v>
      </c>
      <c r="F252" s="31">
        <v>29.0</v>
      </c>
      <c r="G252" s="33"/>
      <c r="H252" s="34">
        <v>18.50165151068655</v>
      </c>
      <c r="I252" s="35" t="s">
        <v>44</v>
      </c>
      <c r="J252" s="36">
        <v>3800.0</v>
      </c>
      <c r="K252" s="28">
        <v>4.868855660706987</v>
      </c>
      <c r="L252" s="28">
        <v>4.121823274505155</v>
      </c>
      <c r="M252" s="34">
        <v>19.197309078098396</v>
      </c>
      <c r="N252" s="35" t="s">
        <v>29</v>
      </c>
      <c r="O252" s="36">
        <v>4500.0</v>
      </c>
      <c r="P252" s="28">
        <v>4.266068684021866</v>
      </c>
      <c r="Q252" s="37">
        <v>3.710436325332325</v>
      </c>
      <c r="R252" s="38">
        <v>7.695470080343383</v>
      </c>
      <c r="S252" s="39">
        <v>7.318589802682629</v>
      </c>
      <c r="T252" s="40">
        <v>0.04325572808285199</v>
      </c>
      <c r="U252" s="40">
        <v>0.010858803107935874</v>
      </c>
      <c r="V252" s="40">
        <v>0.0174099818424757</v>
      </c>
      <c r="W252" s="40">
        <v>0.01480745878354892</v>
      </c>
      <c r="X252" s="39">
        <v>8.094046377089898</v>
      </c>
      <c r="Y252" s="41">
        <v>10.407605133596654</v>
      </c>
      <c r="Z252" s="41">
        <v>7.321899191016613</v>
      </c>
      <c r="AA252" s="41">
        <v>11.875409887081783</v>
      </c>
      <c r="AB252" s="42">
        <v>0.0</v>
      </c>
      <c r="AC252" s="42">
        <v>0.0</v>
      </c>
      <c r="AD252" s="42">
        <v>1.0</v>
      </c>
      <c r="AE252" s="42">
        <v>1.0</v>
      </c>
      <c r="AF252" s="42">
        <v>0.0</v>
      </c>
      <c r="AG252" s="25"/>
      <c r="AH252" s="25"/>
      <c r="AI252" s="25"/>
      <c r="AJ252" s="25"/>
      <c r="AK252" s="25"/>
      <c r="AL252" s="25"/>
    </row>
    <row r="253">
      <c r="A253" s="27" t="s">
        <v>368</v>
      </c>
      <c r="B253" s="25" t="s">
        <v>330</v>
      </c>
      <c r="C253" s="25" t="s">
        <v>329</v>
      </c>
      <c r="D253" s="28">
        <v>99.58884758364312</v>
      </c>
      <c r="E253" s="29">
        <v>0.17440871934604904</v>
      </c>
      <c r="F253" s="31">
        <v>28.0</v>
      </c>
      <c r="G253" s="33"/>
      <c r="H253" s="34">
        <v>21.715328821415937</v>
      </c>
      <c r="I253" s="35" t="s">
        <v>40</v>
      </c>
      <c r="J253" s="36">
        <v>4400.0</v>
      </c>
      <c r="K253" s="28">
        <v>4.935302004867259</v>
      </c>
      <c r="L253" s="28">
        <v>4.6978015134095035</v>
      </c>
      <c r="M253" s="34">
        <v>21.564806467222922</v>
      </c>
      <c r="N253" s="35" t="s">
        <v>29</v>
      </c>
      <c r="O253" s="36">
        <v>4700.0</v>
      </c>
      <c r="P253" s="28">
        <v>4.588256695153814</v>
      </c>
      <c r="Q253" s="37">
        <v>4.34527457971907</v>
      </c>
      <c r="R253" s="38">
        <v>9.901316820247727</v>
      </c>
      <c r="S253" s="39">
        <v>9.416406737632533</v>
      </c>
      <c r="T253" s="40">
        <v>0.05706343179418063</v>
      </c>
      <c r="U253" s="40">
        <v>0.005576231119952505</v>
      </c>
      <c r="V253" s="40">
        <v>0.025278914410451353</v>
      </c>
      <c r="W253" s="40">
        <v>0.02834584152642523</v>
      </c>
      <c r="X253" s="39">
        <v>8.40901392364642</v>
      </c>
      <c r="Y253" s="41">
        <v>13.306314897769518</v>
      </c>
      <c r="Z253" s="41">
        <v>7.423688054583516</v>
      </c>
      <c r="AA253" s="41">
        <v>14.141118412639406</v>
      </c>
      <c r="AB253" s="42">
        <v>0.0</v>
      </c>
      <c r="AC253" s="42">
        <v>1.0</v>
      </c>
      <c r="AD253" s="42">
        <v>1.0</v>
      </c>
      <c r="AE253" s="42">
        <v>0.0</v>
      </c>
      <c r="AF253" s="42">
        <v>0.0</v>
      </c>
      <c r="AG253" s="25"/>
      <c r="AH253" s="25"/>
      <c r="AI253" s="25"/>
      <c r="AJ253" s="25"/>
      <c r="AK253" s="25"/>
      <c r="AL253" s="25"/>
    </row>
    <row r="254">
      <c r="A254" s="27" t="s">
        <v>369</v>
      </c>
      <c r="B254" s="25" t="s">
        <v>330</v>
      </c>
      <c r="C254" s="25" t="s">
        <v>329</v>
      </c>
      <c r="D254" s="28">
        <v>99.58884758364312</v>
      </c>
      <c r="E254" s="29">
        <v>0.24788261228988703</v>
      </c>
      <c r="F254" s="31">
        <v>27.0</v>
      </c>
      <c r="G254" s="33"/>
      <c r="H254" s="34">
        <v>30.79989315216941</v>
      </c>
      <c r="I254" s="35" t="s">
        <v>31</v>
      </c>
      <c r="J254" s="36">
        <v>6300.0</v>
      </c>
      <c r="K254" s="28">
        <v>4.88887192891578</v>
      </c>
      <c r="L254" s="28">
        <v>6.010385272291838</v>
      </c>
      <c r="M254" s="34">
        <v>31.504148805961414</v>
      </c>
      <c r="N254" s="35" t="s">
        <v>31</v>
      </c>
      <c r="O254" s="36">
        <v>8300.0</v>
      </c>
      <c r="P254" s="28">
        <v>3.7956805790314956</v>
      </c>
      <c r="Q254" s="37">
        <v>4.744287284047545</v>
      </c>
      <c r="R254" s="38">
        <v>14.49756073364581</v>
      </c>
      <c r="S254" s="39">
        <v>13.787552812406998</v>
      </c>
      <c r="T254" s="40">
        <v>0.09104942904256845</v>
      </c>
      <c r="U254" s="40">
        <v>9.929054421217934E-5</v>
      </c>
      <c r="V254" s="40">
        <v>0.043886420541783266</v>
      </c>
      <c r="W254" s="40">
        <v>0.04378712999757109</v>
      </c>
      <c r="X254" s="39">
        <v>11.452425395431495</v>
      </c>
      <c r="Y254" s="41">
        <v>19.347467756737913</v>
      </c>
      <c r="Z254" s="41">
        <v>10.223194694901935</v>
      </c>
      <c r="AA254" s="41">
        <v>21.28095411105948</v>
      </c>
      <c r="AB254" s="42">
        <v>0.0</v>
      </c>
      <c r="AC254" s="42">
        <v>0.0</v>
      </c>
      <c r="AD254" s="42">
        <v>0.0</v>
      </c>
      <c r="AE254" s="42">
        <v>0.0</v>
      </c>
      <c r="AF254" s="42">
        <v>1.0</v>
      </c>
      <c r="AG254" s="25"/>
      <c r="AH254" s="25"/>
      <c r="AI254" s="25"/>
      <c r="AJ254" s="25"/>
      <c r="AK254" s="25"/>
      <c r="AL254" s="25"/>
    </row>
    <row r="255">
      <c r="A255" s="27" t="s">
        <v>370</v>
      </c>
      <c r="B255" s="25" t="s">
        <v>330</v>
      </c>
      <c r="C255" s="25" t="s">
        <v>329</v>
      </c>
      <c r="D255" s="28">
        <v>99.58884758364312</v>
      </c>
      <c r="E255" s="29">
        <v>0.1565837600585223</v>
      </c>
      <c r="F255" s="31">
        <v>20.0</v>
      </c>
      <c r="G255" s="33"/>
      <c r="H255" s="34">
        <v>15.160130117531637</v>
      </c>
      <c r="I255" s="35" t="s">
        <v>40</v>
      </c>
      <c r="J255" s="36">
        <v>3000.0</v>
      </c>
      <c r="K255" s="28">
        <v>5.053376705843879</v>
      </c>
      <c r="L255" s="28">
        <v>3.697568315024971</v>
      </c>
      <c r="M255" s="34">
        <v>14.561682977464852</v>
      </c>
      <c r="N255" s="35" t="s">
        <v>28</v>
      </c>
      <c r="O255" s="36">
        <v>3100.0</v>
      </c>
      <c r="P255" s="28">
        <v>4.697317089504791</v>
      </c>
      <c r="Q255" s="37">
        <v>3.3371816620845327</v>
      </c>
      <c r="R255" s="38">
        <v>6.24850746003557</v>
      </c>
      <c r="S255" s="39">
        <v>5.942491167084377</v>
      </c>
      <c r="T255" s="40">
        <v>0.03438826042663925</v>
      </c>
      <c r="U255" s="40">
        <v>0.02789473252692811</v>
      </c>
      <c r="V255" s="40">
        <v>0.023321825555300553</v>
      </c>
      <c r="W255" s="40">
        <v>0.02441932322849117</v>
      </c>
      <c r="X255" s="39">
        <v>7.3662654102825655</v>
      </c>
      <c r="Y255" s="41">
        <v>7.793864707249071</v>
      </c>
      <c r="Z255" s="41">
        <v>6.280870300884929</v>
      </c>
      <c r="AA255" s="41">
        <v>8.280812676579924</v>
      </c>
      <c r="AB255" s="42">
        <v>0.0</v>
      </c>
      <c r="AC255" s="42">
        <v>1.0</v>
      </c>
      <c r="AD255" s="42">
        <v>1.0</v>
      </c>
      <c r="AE255" s="42">
        <v>0.0</v>
      </c>
      <c r="AF255" s="42">
        <v>0.0</v>
      </c>
      <c r="AG255" s="25"/>
      <c r="AH255" s="25"/>
      <c r="AI255" s="25"/>
      <c r="AJ255" s="25"/>
      <c r="AK255" s="25"/>
      <c r="AL255" s="25"/>
    </row>
    <row r="256">
      <c r="A256" s="27" t="s">
        <v>371</v>
      </c>
      <c r="B256" s="25" t="s">
        <v>330</v>
      </c>
      <c r="C256" s="25" t="s">
        <v>329</v>
      </c>
      <c r="D256" s="28">
        <v>99.58884758364312</v>
      </c>
      <c r="E256" s="29">
        <v>0.15380710659898475</v>
      </c>
      <c r="F256" s="31">
        <v>19.0</v>
      </c>
      <c r="G256" s="33"/>
      <c r="H256" s="34">
        <v>15.871244210637805</v>
      </c>
      <c r="I256" s="35" t="s">
        <v>45</v>
      </c>
      <c r="J256" s="36">
        <v>3900.0</v>
      </c>
      <c r="K256" s="28">
        <v>4.0695497975994375</v>
      </c>
      <c r="L256" s="28">
        <v>3.079318423525616</v>
      </c>
      <c r="M256" s="34">
        <v>16.220850248900266</v>
      </c>
      <c r="N256" s="35" t="s">
        <v>30</v>
      </c>
      <c r="O256" s="36">
        <v>4500.0</v>
      </c>
      <c r="P256" s="28">
        <v>3.6046333886445034</v>
      </c>
      <c r="Q256" s="37">
        <v>2.771382486361462</v>
      </c>
      <c r="R256" s="38">
        <v>5.816266344079153</v>
      </c>
      <c r="S256" s="39">
        <v>5.531418758185136</v>
      </c>
      <c r="T256" s="40">
        <v>0.05510284266797957</v>
      </c>
      <c r="U256" s="40">
        <v>5.473792318011214E-4</v>
      </c>
      <c r="V256" s="40">
        <v>0.025909283638586418</v>
      </c>
      <c r="W256" s="40">
        <v>0.015235388618464548</v>
      </c>
      <c r="X256" s="39">
        <v>5.14096083703186</v>
      </c>
      <c r="Y256" s="41">
        <v>10.730283373605946</v>
      </c>
      <c r="Z256" s="41">
        <v>4.829877862283168</v>
      </c>
      <c r="AA256" s="41">
        <v>11.390972386617099</v>
      </c>
      <c r="AB256" s="42">
        <v>0.0</v>
      </c>
      <c r="AC256" s="42">
        <v>0.0</v>
      </c>
      <c r="AD256" s="42">
        <v>0.0</v>
      </c>
      <c r="AE256" s="42">
        <v>1.0</v>
      </c>
      <c r="AF256" s="42">
        <v>1.0</v>
      </c>
      <c r="AG256" s="25"/>
      <c r="AH256" s="25"/>
      <c r="AI256" s="25"/>
      <c r="AJ256" s="25"/>
      <c r="AK256" s="25"/>
      <c r="AL256" s="25"/>
    </row>
    <row r="257">
      <c r="A257" s="27" t="s">
        <v>372</v>
      </c>
      <c r="B257" s="25" t="s">
        <v>330</v>
      </c>
      <c r="C257" s="25" t="s">
        <v>329</v>
      </c>
      <c r="D257" s="28">
        <v>99.58884758364312</v>
      </c>
      <c r="E257" s="29">
        <v>0.12946163849154746</v>
      </c>
      <c r="F257" s="31">
        <v>19.0</v>
      </c>
      <c r="G257" s="33"/>
      <c r="H257" s="34">
        <v>14.225285034719967</v>
      </c>
      <c r="I257" s="35" t="s">
        <v>45</v>
      </c>
      <c r="J257" s="36">
        <v>3500.0</v>
      </c>
      <c r="K257" s="28">
        <v>4.064367152777133</v>
      </c>
      <c r="L257" s="28">
        <v>2.838521266646997</v>
      </c>
      <c r="M257" s="34">
        <v>14.379237081646583</v>
      </c>
      <c r="N257" s="35" t="s">
        <v>30</v>
      </c>
      <c r="O257" s="36">
        <v>3500.0</v>
      </c>
      <c r="P257" s="28">
        <v>4.108353451899024</v>
      </c>
      <c r="Q257" s="37">
        <v>2.89193987672284</v>
      </c>
      <c r="R257" s="38">
        <v>4.789533228413273</v>
      </c>
      <c r="S257" s="39">
        <v>4.554969180454652</v>
      </c>
      <c r="T257" s="40">
        <v>0.044983351504015376</v>
      </c>
      <c r="U257" s="40">
        <v>0.00249907508355641</v>
      </c>
      <c r="V257" s="40">
        <v>0.022580928433563276</v>
      </c>
      <c r="W257" s="40">
        <v>0.02267018111511886</v>
      </c>
      <c r="X257" s="39">
        <v>4.3346601323036085</v>
      </c>
      <c r="Y257" s="41">
        <v>9.890624902416358</v>
      </c>
      <c r="Z257" s="41">
        <v>3.8385667243045756</v>
      </c>
      <c r="AA257" s="41">
        <v>10.540670357342007</v>
      </c>
      <c r="AB257" s="42">
        <v>0.0</v>
      </c>
      <c r="AC257" s="42">
        <v>0.0</v>
      </c>
      <c r="AD257" s="42">
        <v>0.0</v>
      </c>
      <c r="AE257" s="42">
        <v>1.0</v>
      </c>
      <c r="AF257" s="42">
        <v>1.0</v>
      </c>
      <c r="AG257" s="25"/>
      <c r="AH257" s="25"/>
      <c r="AI257" s="25"/>
      <c r="AJ257" s="25"/>
      <c r="AK257" s="25"/>
      <c r="AL257" s="25"/>
    </row>
    <row r="258">
      <c r="A258" s="27" t="s">
        <v>373</v>
      </c>
      <c r="B258" s="25" t="s">
        <v>330</v>
      </c>
      <c r="C258" s="25" t="s">
        <v>329</v>
      </c>
      <c r="D258" s="28">
        <v>99.58884758364312</v>
      </c>
      <c r="E258" s="29">
        <v>0.18598630136986302</v>
      </c>
      <c r="F258" s="31">
        <v>10.0</v>
      </c>
      <c r="G258" s="33"/>
      <c r="H258" s="34">
        <v>9.097354533318978</v>
      </c>
      <c r="I258" s="35" t="s">
        <v>30</v>
      </c>
      <c r="J258" s="36">
        <v>3500.0</v>
      </c>
      <c r="K258" s="28">
        <v>2.599244152376851</v>
      </c>
      <c r="L258" s="28">
        <v>1.3086444376136808</v>
      </c>
      <c r="M258" s="34">
        <v>9.209455072625763</v>
      </c>
      <c r="N258" s="35" t="s">
        <v>30</v>
      </c>
      <c r="O258" s="36">
        <v>3000.0</v>
      </c>
      <c r="P258" s="28">
        <v>3.069818357541921</v>
      </c>
      <c r="Q258" s="37">
        <v>1.559483947078236</v>
      </c>
      <c r="R258" s="38">
        <v>3.8104210050925498</v>
      </c>
      <c r="S258" s="39">
        <v>3.6238082950942583</v>
      </c>
      <c r="T258" s="40">
        <v>0.06254448438934902</v>
      </c>
      <c r="U258" s="40">
        <v>0.005446816958832197</v>
      </c>
      <c r="V258" s="40">
        <v>0.03305654430187816</v>
      </c>
      <c r="W258" s="40">
        <v>0.028267101803594676</v>
      </c>
      <c r="X258" s="39">
        <v>3.383444403207455</v>
      </c>
      <c r="Y258" s="41">
        <v>5.713910130111524</v>
      </c>
      <c r="Z258" s="41">
        <v>3.0337016618450945</v>
      </c>
      <c r="AA258" s="41">
        <v>6.175753410780668</v>
      </c>
      <c r="AB258" s="42">
        <v>0.0</v>
      </c>
      <c r="AC258" s="42">
        <v>0.0</v>
      </c>
      <c r="AD258" s="42">
        <v>0.0</v>
      </c>
      <c r="AE258" s="42">
        <v>1.0</v>
      </c>
      <c r="AF258" s="42">
        <v>0.0</v>
      </c>
      <c r="AG258" s="25"/>
      <c r="AH258" s="25"/>
      <c r="AI258" s="25"/>
      <c r="AJ258" s="25"/>
      <c r="AK258" s="25"/>
      <c r="AL258" s="25"/>
    </row>
    <row r="259">
      <c r="A259" s="27" t="s">
        <v>374</v>
      </c>
      <c r="B259" s="25" t="s">
        <v>330</v>
      </c>
      <c r="C259" s="25" t="s">
        <v>329</v>
      </c>
      <c r="D259" s="28">
        <v>99.58884758364312</v>
      </c>
      <c r="E259" s="29">
        <v>0.17497727272727273</v>
      </c>
      <c r="F259" s="31">
        <v>10.0</v>
      </c>
      <c r="G259" s="33"/>
      <c r="H259" s="34">
        <v>8.180451007664637</v>
      </c>
      <c r="I259" s="35" t="s">
        <v>45</v>
      </c>
      <c r="J259" s="36">
        <v>3000.0</v>
      </c>
      <c r="K259" s="28">
        <v>2.726817002554879</v>
      </c>
      <c r="L259" s="28">
        <v>1.2701508840755629</v>
      </c>
      <c r="M259" s="34">
        <v>8.32870195859148</v>
      </c>
      <c r="N259" s="35" t="s">
        <v>31</v>
      </c>
      <c r="O259" s="36">
        <v>3000.0</v>
      </c>
      <c r="P259" s="28">
        <v>2.7762339861971603</v>
      </c>
      <c r="Q259" s="37">
        <v>1.3102840001393679</v>
      </c>
      <c r="R259" s="38">
        <v>3.5495279761706313</v>
      </c>
      <c r="S259" s="39">
        <v>3.375692320225347</v>
      </c>
      <c r="T259" s="40">
        <v>0.0610909829033714</v>
      </c>
      <c r="U259" s="40">
        <v>0.00409132914421361</v>
      </c>
      <c r="V259" s="40">
        <v>0.030220044815214165</v>
      </c>
      <c r="W259" s="40">
        <v>0.02547782239805748</v>
      </c>
      <c r="X259" s="39">
        <v>3.194784325508504</v>
      </c>
      <c r="Y259" s="41">
        <v>4.9856666821561335</v>
      </c>
      <c r="Z259" s="41">
        <v>2.888038729037578</v>
      </c>
      <c r="AA259" s="41">
        <v>5.440663229553903</v>
      </c>
      <c r="AB259" s="42">
        <v>0.0</v>
      </c>
      <c r="AC259" s="42">
        <v>0.0</v>
      </c>
      <c r="AD259" s="42">
        <v>0.0</v>
      </c>
      <c r="AE259" s="42">
        <v>1.0</v>
      </c>
      <c r="AF259" s="42">
        <v>1.0</v>
      </c>
      <c r="AG259" s="25"/>
      <c r="AH259" s="25"/>
      <c r="AI259" s="25"/>
      <c r="AJ259" s="25"/>
      <c r="AK259" s="25"/>
      <c r="AL259" s="25"/>
    </row>
    <row r="260">
      <c r="A260" s="27" t="s">
        <v>375</v>
      </c>
      <c r="B260" s="25" t="s">
        <v>330</v>
      </c>
      <c r="C260" s="25" t="s">
        <v>329</v>
      </c>
      <c r="D260" s="28">
        <v>99.58884758364312</v>
      </c>
      <c r="E260" s="29">
        <v>0.1687906976744186</v>
      </c>
      <c r="F260" s="31">
        <v>6.0</v>
      </c>
      <c r="G260" s="33"/>
      <c r="H260" s="34">
        <v>4.583584946638057</v>
      </c>
      <c r="I260" s="35" t="s">
        <v>58</v>
      </c>
      <c r="J260" s="36">
        <v>3100.0</v>
      </c>
      <c r="K260" s="28">
        <v>1.4785757892380829</v>
      </c>
      <c r="L260" s="28">
        <v>0.4506915889082452</v>
      </c>
      <c r="M260" s="34">
        <v>4.468880493265367</v>
      </c>
      <c r="N260" s="35" t="s">
        <v>27</v>
      </c>
      <c r="O260" s="36">
        <v>3000.0</v>
      </c>
      <c r="P260" s="28">
        <v>1.4896268310884557</v>
      </c>
      <c r="Q260" s="37">
        <v>0.445713716701225</v>
      </c>
      <c r="R260" s="38">
        <v>2.0430105209835223</v>
      </c>
      <c r="S260" s="39">
        <v>1.9429555062315509</v>
      </c>
      <c r="T260" s="40">
        <v>0.03190161887586764</v>
      </c>
      <c r="U260" s="40">
        <v>0.024319205114067214</v>
      </c>
      <c r="V260" s="40">
        <v>0.02977484428414313</v>
      </c>
      <c r="W260" s="40">
        <v>0.03143927657331884</v>
      </c>
      <c r="X260" s="39">
        <v>2.0288197909689125</v>
      </c>
      <c r="Y260" s="41">
        <v>2.554765155669145</v>
      </c>
      <c r="Z260" s="41">
        <v>1.6817621075776346</v>
      </c>
      <c r="AA260" s="41">
        <v>2.7871183856877324</v>
      </c>
      <c r="AB260" s="42">
        <v>1.0</v>
      </c>
      <c r="AC260" s="42">
        <v>1.0</v>
      </c>
      <c r="AD260" s="42">
        <v>0.0</v>
      </c>
      <c r="AE260" s="42">
        <v>0.0</v>
      </c>
      <c r="AF260" s="42">
        <v>0.0</v>
      </c>
      <c r="AG260" s="25"/>
      <c r="AH260" s="25"/>
      <c r="AI260" s="25"/>
      <c r="AJ260" s="25"/>
      <c r="AK260" s="25"/>
      <c r="AL260" s="25"/>
    </row>
    <row r="261">
      <c r="A261" s="27" t="s">
        <v>376</v>
      </c>
      <c r="B261" s="25" t="s">
        <v>330</v>
      </c>
      <c r="C261" s="25" t="s">
        <v>329</v>
      </c>
      <c r="D261" s="28">
        <v>99.58884758364312</v>
      </c>
      <c r="E261" s="29">
        <v>0.15563487738419618</v>
      </c>
      <c r="F261" s="31">
        <v>0.0</v>
      </c>
      <c r="G261" s="33"/>
      <c r="H261" s="34" t="s">
        <v>64</v>
      </c>
      <c r="I261" s="35" t="s">
        <v>44</v>
      </c>
      <c r="J261" s="36">
        <v>4900.0</v>
      </c>
      <c r="K261" s="28" t="s">
        <v>64</v>
      </c>
      <c r="L261" s="28" t="s">
        <v>64</v>
      </c>
      <c r="M261" s="34" t="s">
        <v>64</v>
      </c>
      <c r="N261" s="35" t="s">
        <v>30</v>
      </c>
      <c r="O261" s="36">
        <v>5600.0</v>
      </c>
      <c r="P261" s="28" t="s">
        <v>64</v>
      </c>
      <c r="Q261" s="37" t="s">
        <v>64</v>
      </c>
      <c r="R261" s="38" t="s">
        <v>64</v>
      </c>
      <c r="S261" s="39" t="s">
        <v>64</v>
      </c>
      <c r="T261" s="40" t="s">
        <v>64</v>
      </c>
      <c r="U261" s="40" t="s">
        <v>64</v>
      </c>
      <c r="V261" s="40" t="s">
        <v>64</v>
      </c>
      <c r="W261" s="40" t="s">
        <v>64</v>
      </c>
      <c r="X261" s="39" t="s">
        <v>64</v>
      </c>
      <c r="Y261" s="41" t="s">
        <v>64</v>
      </c>
      <c r="Z261" s="41" t="s">
        <v>64</v>
      </c>
      <c r="AA261" s="41" t="s">
        <v>64</v>
      </c>
      <c r="AB261" s="42">
        <v>0.0</v>
      </c>
      <c r="AC261" s="42">
        <v>0.0</v>
      </c>
      <c r="AD261" s="42">
        <v>1.0</v>
      </c>
      <c r="AE261" s="42">
        <v>1.0</v>
      </c>
      <c r="AF261" s="42">
        <v>0.0</v>
      </c>
      <c r="AG261" s="25"/>
      <c r="AH261" s="25"/>
      <c r="AI261" s="25"/>
      <c r="AJ261" s="25"/>
      <c r="AK261" s="25"/>
      <c r="AL261" s="25"/>
    </row>
    <row r="262">
      <c r="A262" s="27" t="s">
        <v>377</v>
      </c>
      <c r="B262" s="25" t="s">
        <v>330</v>
      </c>
      <c r="C262" s="25" t="s">
        <v>329</v>
      </c>
      <c r="D262" s="28">
        <v>99.58884758364312</v>
      </c>
      <c r="E262" s="29">
        <v>0.17460233918128654</v>
      </c>
      <c r="F262" s="31">
        <v>0.0</v>
      </c>
      <c r="G262" s="33"/>
      <c r="H262" s="34" t="s">
        <v>64</v>
      </c>
      <c r="I262" s="35" t="s">
        <v>40</v>
      </c>
      <c r="J262" s="36">
        <v>3000.0</v>
      </c>
      <c r="K262" s="28" t="s">
        <v>64</v>
      </c>
      <c r="L262" s="28" t="s">
        <v>64</v>
      </c>
      <c r="M262" s="34" t="s">
        <v>64</v>
      </c>
      <c r="N262" s="35" t="s">
        <v>28</v>
      </c>
      <c r="O262" s="36">
        <v>3000.0</v>
      </c>
      <c r="P262" s="28" t="s">
        <v>64</v>
      </c>
      <c r="Q262" s="37" t="s">
        <v>64</v>
      </c>
      <c r="R262" s="38" t="s">
        <v>64</v>
      </c>
      <c r="S262" s="39" t="s">
        <v>64</v>
      </c>
      <c r="T262" s="40" t="s">
        <v>64</v>
      </c>
      <c r="U262" s="40" t="s">
        <v>64</v>
      </c>
      <c r="V262" s="40" t="s">
        <v>64</v>
      </c>
      <c r="W262" s="40" t="s">
        <v>64</v>
      </c>
      <c r="X262" s="39" t="s">
        <v>64</v>
      </c>
      <c r="Y262" s="41" t="s">
        <v>64</v>
      </c>
      <c r="Z262" s="41" t="s">
        <v>64</v>
      </c>
      <c r="AA262" s="41" t="s">
        <v>64</v>
      </c>
      <c r="AB262" s="42">
        <v>0.0</v>
      </c>
      <c r="AC262" s="42">
        <v>1.0</v>
      </c>
      <c r="AD262" s="42">
        <v>1.0</v>
      </c>
      <c r="AE262" s="42">
        <v>0.0</v>
      </c>
      <c r="AF262" s="42">
        <v>0.0</v>
      </c>
      <c r="AG262" s="25"/>
      <c r="AH262" s="25"/>
      <c r="AI262" s="25"/>
      <c r="AJ262" s="25"/>
      <c r="AK262" s="25"/>
      <c r="AL262" s="25"/>
    </row>
    <row r="263">
      <c r="A263" s="27" t="s">
        <v>378</v>
      </c>
      <c r="B263" s="25" t="s">
        <v>330</v>
      </c>
      <c r="C263" s="25" t="s">
        <v>329</v>
      </c>
      <c r="D263" s="28">
        <v>99.58884758364312</v>
      </c>
      <c r="E263" s="29">
        <v>0.15857894736842104</v>
      </c>
      <c r="F263" s="31">
        <v>0.0</v>
      </c>
      <c r="G263" s="33"/>
      <c r="H263" s="34" t="s">
        <v>64</v>
      </c>
      <c r="I263" s="35" t="s">
        <v>44</v>
      </c>
      <c r="J263" s="36">
        <v>3000.0</v>
      </c>
      <c r="K263" s="28" t="s">
        <v>64</v>
      </c>
      <c r="L263" s="28" t="s">
        <v>64</v>
      </c>
      <c r="M263" s="34" t="s">
        <v>64</v>
      </c>
      <c r="N263" s="35" t="s">
        <v>29</v>
      </c>
      <c r="O263" s="36">
        <v>3000.0</v>
      </c>
      <c r="P263" s="28" t="s">
        <v>64</v>
      </c>
      <c r="Q263" s="37" t="s">
        <v>64</v>
      </c>
      <c r="R263" s="38" t="s">
        <v>64</v>
      </c>
      <c r="S263" s="39" t="s">
        <v>64</v>
      </c>
      <c r="T263" s="40" t="s">
        <v>64</v>
      </c>
      <c r="U263" s="40" t="s">
        <v>64</v>
      </c>
      <c r="V263" s="40" t="s">
        <v>64</v>
      </c>
      <c r="W263" s="40" t="s">
        <v>64</v>
      </c>
      <c r="X263" s="39" t="s">
        <v>64</v>
      </c>
      <c r="Y263" s="41" t="s">
        <v>64</v>
      </c>
      <c r="Z263" s="41" t="s">
        <v>64</v>
      </c>
      <c r="AA263" s="41" t="s">
        <v>64</v>
      </c>
      <c r="AB263" s="42">
        <v>0.0</v>
      </c>
      <c r="AC263" s="42">
        <v>0.0</v>
      </c>
      <c r="AD263" s="42">
        <v>1.0</v>
      </c>
      <c r="AE263" s="42">
        <v>1.0</v>
      </c>
      <c r="AF263" s="42">
        <v>0.0</v>
      </c>
      <c r="AG263" s="25"/>
      <c r="AH263" s="25"/>
      <c r="AI263" s="25"/>
      <c r="AJ263" s="25"/>
      <c r="AK263" s="25"/>
      <c r="AL263" s="25"/>
    </row>
    <row r="264">
      <c r="A264" s="27" t="s">
        <v>379</v>
      </c>
      <c r="B264" s="25" t="s">
        <v>330</v>
      </c>
      <c r="C264" s="25" t="s">
        <v>329</v>
      </c>
      <c r="D264" s="28">
        <v>99.58884758364312</v>
      </c>
      <c r="E264" s="29">
        <v>0.14961317747077577</v>
      </c>
      <c r="F264" s="31">
        <v>0.0</v>
      </c>
      <c r="G264" s="33"/>
      <c r="H264" s="34" t="s">
        <v>64</v>
      </c>
      <c r="I264" s="35" t="s">
        <v>45</v>
      </c>
      <c r="J264" s="36">
        <v>3000.0</v>
      </c>
      <c r="K264" s="28" t="s">
        <v>64</v>
      </c>
      <c r="L264" s="28" t="s">
        <v>64</v>
      </c>
      <c r="M264" s="34" t="s">
        <v>64</v>
      </c>
      <c r="N264" s="35" t="s">
        <v>31</v>
      </c>
      <c r="O264" s="36">
        <v>3000.0</v>
      </c>
      <c r="P264" s="28" t="s">
        <v>64</v>
      </c>
      <c r="Q264" s="37" t="s">
        <v>64</v>
      </c>
      <c r="R264" s="38" t="s">
        <v>64</v>
      </c>
      <c r="S264" s="39" t="s">
        <v>64</v>
      </c>
      <c r="T264" s="40" t="s">
        <v>64</v>
      </c>
      <c r="U264" s="40" t="s">
        <v>64</v>
      </c>
      <c r="V264" s="40" t="s">
        <v>64</v>
      </c>
      <c r="W264" s="40" t="s">
        <v>64</v>
      </c>
      <c r="X264" s="39" t="s">
        <v>64</v>
      </c>
      <c r="Y264" s="41" t="s">
        <v>64</v>
      </c>
      <c r="Z264" s="41" t="s">
        <v>64</v>
      </c>
      <c r="AA264" s="41" t="s">
        <v>64</v>
      </c>
      <c r="AB264" s="42">
        <v>0.0</v>
      </c>
      <c r="AC264" s="42">
        <v>0.0</v>
      </c>
      <c r="AD264" s="42">
        <v>0.0</v>
      </c>
      <c r="AE264" s="42">
        <v>1.0</v>
      </c>
      <c r="AF264" s="42">
        <v>1.0</v>
      </c>
      <c r="AG264" s="25"/>
      <c r="AH264" s="25"/>
      <c r="AI264" s="25"/>
      <c r="AJ264" s="25"/>
      <c r="AK264" s="25"/>
      <c r="AL264" s="25"/>
    </row>
    <row r="265">
      <c r="A265" s="27" t="s">
        <v>380</v>
      </c>
      <c r="B265" s="25" t="s">
        <v>330</v>
      </c>
      <c r="C265" s="25" t="s">
        <v>329</v>
      </c>
      <c r="D265" s="28">
        <v>99.58884758364312</v>
      </c>
      <c r="E265" s="29">
        <v>0.16764480874316942</v>
      </c>
      <c r="F265" s="31">
        <v>0.0</v>
      </c>
      <c r="G265" s="33"/>
      <c r="H265" s="34" t="s">
        <v>64</v>
      </c>
      <c r="I265" s="35" t="s">
        <v>58</v>
      </c>
      <c r="J265" s="36">
        <v>3000.0</v>
      </c>
      <c r="K265" s="28" t="s">
        <v>64</v>
      </c>
      <c r="L265" s="28" t="s">
        <v>64</v>
      </c>
      <c r="M265" s="34" t="s">
        <v>64</v>
      </c>
      <c r="N265" s="35" t="s">
        <v>27</v>
      </c>
      <c r="O265" s="36">
        <v>3000.0</v>
      </c>
      <c r="P265" s="28" t="s">
        <v>64</v>
      </c>
      <c r="Q265" s="37" t="s">
        <v>64</v>
      </c>
      <c r="R265" s="38" t="s">
        <v>64</v>
      </c>
      <c r="S265" s="39" t="s">
        <v>64</v>
      </c>
      <c r="T265" s="40" t="s">
        <v>64</v>
      </c>
      <c r="U265" s="40" t="s">
        <v>64</v>
      </c>
      <c r="V265" s="40" t="s">
        <v>64</v>
      </c>
      <c r="W265" s="40" t="s">
        <v>64</v>
      </c>
      <c r="X265" s="39" t="s">
        <v>64</v>
      </c>
      <c r="Y265" s="41" t="s">
        <v>64</v>
      </c>
      <c r="Z265" s="41" t="s">
        <v>64</v>
      </c>
      <c r="AA265" s="41" t="s">
        <v>64</v>
      </c>
      <c r="AB265" s="42">
        <v>1.0</v>
      </c>
      <c r="AC265" s="42">
        <v>1.0</v>
      </c>
      <c r="AD265" s="42">
        <v>0.0</v>
      </c>
      <c r="AE265" s="42">
        <v>0.0</v>
      </c>
      <c r="AF265" s="42">
        <v>0.0</v>
      </c>
      <c r="AG265" s="25"/>
      <c r="AH265" s="25"/>
      <c r="AI265" s="25"/>
      <c r="AJ265" s="25"/>
      <c r="AK265" s="25"/>
      <c r="AL265" s="25"/>
    </row>
    <row r="266">
      <c r="A266" s="27" t="s">
        <v>381</v>
      </c>
      <c r="B266" s="25" t="s">
        <v>364</v>
      </c>
      <c r="C266" s="25" t="s">
        <v>101</v>
      </c>
      <c r="D266" s="28">
        <v>102.01565468814539</v>
      </c>
      <c r="E266" s="29">
        <v>0.2535645449137418</v>
      </c>
      <c r="F266" s="31">
        <v>33.0</v>
      </c>
      <c r="G266" s="33"/>
      <c r="H266" s="34">
        <v>38.224991768619816</v>
      </c>
      <c r="I266" s="35" t="s">
        <v>45</v>
      </c>
      <c r="J266" s="36">
        <v>8300.0</v>
      </c>
      <c r="K266" s="28">
        <v>4.605420695014436</v>
      </c>
      <c r="L266" s="28">
        <v>6.631747779161813</v>
      </c>
      <c r="M266" s="34">
        <v>38.44684864905393</v>
      </c>
      <c r="N266" s="35" t="s">
        <v>30</v>
      </c>
      <c r="O266" s="36">
        <v>8000.0</v>
      </c>
      <c r="P266" s="28">
        <v>4.805856081131742</v>
      </c>
      <c r="Q266" s="37">
        <v>6.949752709339638</v>
      </c>
      <c r="R266" s="38">
        <v>18.66227387985316</v>
      </c>
      <c r="S266" s="39">
        <v>19.276199449585818</v>
      </c>
      <c r="T266" s="40">
        <v>0.1243245162791683</v>
      </c>
      <c r="U266" s="40">
        <v>0.004010468267069946</v>
      </c>
      <c r="V266" s="40">
        <v>0.05658011987595977</v>
      </c>
      <c r="W266" s="40">
        <v>0.021353033746291328</v>
      </c>
      <c r="X266" s="39">
        <v>21.643144096364033</v>
      </c>
      <c r="Y266" s="41">
        <v>16.58184767225578</v>
      </c>
      <c r="Z266" s="41">
        <v>20.75369981843126</v>
      </c>
      <c r="AA266" s="41">
        <v>17.693148830622672</v>
      </c>
      <c r="AB266" s="42">
        <v>0.0</v>
      </c>
      <c r="AC266" s="42">
        <v>0.0</v>
      </c>
      <c r="AD266" s="42">
        <v>0.0</v>
      </c>
      <c r="AE266" s="42">
        <v>1.0</v>
      </c>
      <c r="AF266" s="42">
        <v>1.0</v>
      </c>
      <c r="AG266" s="25"/>
      <c r="AH266" s="25"/>
      <c r="AI266" s="25"/>
      <c r="AJ266" s="25"/>
      <c r="AK266" s="25"/>
      <c r="AL266" s="25"/>
    </row>
    <row r="267">
      <c r="A267" s="27" t="s">
        <v>382</v>
      </c>
      <c r="B267" s="25" t="s">
        <v>364</v>
      </c>
      <c r="C267" s="25" t="s">
        <v>101</v>
      </c>
      <c r="D267" s="28">
        <v>102.01565468814539</v>
      </c>
      <c r="E267" s="29">
        <v>0.14977449168207024</v>
      </c>
      <c r="F267" s="31">
        <v>30.0</v>
      </c>
      <c r="G267" s="33"/>
      <c r="H267" s="34">
        <v>20.566649682224465</v>
      </c>
      <c r="I267" s="35" t="s">
        <v>40</v>
      </c>
      <c r="J267" s="36">
        <v>4700.0</v>
      </c>
      <c r="K267" s="28">
        <v>4.375882911111589</v>
      </c>
      <c r="L267" s="28">
        <v>4.002839073350638</v>
      </c>
      <c r="M267" s="34">
        <v>20.661674248418635</v>
      </c>
      <c r="N267" s="35" t="s">
        <v>28</v>
      </c>
      <c r="O267" s="36">
        <v>4700.0</v>
      </c>
      <c r="P267" s="28">
        <v>4.3961009039188585</v>
      </c>
      <c r="Q267" s="37">
        <v>4.034926481600774</v>
      </c>
      <c r="R267" s="38">
        <v>9.127530601529745</v>
      </c>
      <c r="S267" s="39">
        <v>9.427795427824348</v>
      </c>
      <c r="T267" s="40">
        <v>0.02073216957121519</v>
      </c>
      <c r="U267" s="40">
        <v>0.030111008186764918</v>
      </c>
      <c r="V267" s="40">
        <v>0.011155881721653887</v>
      </c>
      <c r="W267" s="40">
        <v>0.016388286422960578</v>
      </c>
      <c r="X267" s="39">
        <v>9.552146965113769</v>
      </c>
      <c r="Y267" s="41">
        <v>11.014502717110696</v>
      </c>
      <c r="Z267" s="41">
        <v>8.069754470692489</v>
      </c>
      <c r="AA267" s="41">
        <v>12.591919777726146</v>
      </c>
      <c r="AB267" s="42">
        <v>0.0</v>
      </c>
      <c r="AC267" s="42">
        <v>1.0</v>
      </c>
      <c r="AD267" s="42">
        <v>1.0</v>
      </c>
      <c r="AE267" s="42">
        <v>0.0</v>
      </c>
      <c r="AF267" s="42">
        <v>0.0</v>
      </c>
      <c r="AG267" s="25"/>
      <c r="AH267" s="25"/>
      <c r="AI267" s="25"/>
      <c r="AJ267" s="25"/>
      <c r="AK267" s="25"/>
      <c r="AL267" s="25"/>
    </row>
    <row r="268">
      <c r="A268" s="27" t="s">
        <v>383</v>
      </c>
      <c r="B268" s="25" t="s">
        <v>364</v>
      </c>
      <c r="C268" s="25" t="s">
        <v>101</v>
      </c>
      <c r="D268" s="28">
        <v>102.01565468814539</v>
      </c>
      <c r="E268" s="29">
        <v>0.14196101854762655</v>
      </c>
      <c r="F268" s="31">
        <v>26.0</v>
      </c>
      <c r="G268" s="33"/>
      <c r="H268" s="34">
        <v>22.47729414324821</v>
      </c>
      <c r="I268" s="35" t="s">
        <v>40</v>
      </c>
      <c r="J268" s="36">
        <v>4300.0</v>
      </c>
      <c r="K268" s="28">
        <v>5.227277707732142</v>
      </c>
      <c r="L268" s="28">
        <v>5.102944927262924</v>
      </c>
      <c r="M268" s="34">
        <v>23.21762172721755</v>
      </c>
      <c r="N268" s="35" t="s">
        <v>29</v>
      </c>
      <c r="O268" s="36">
        <v>5000.0</v>
      </c>
      <c r="P268" s="28">
        <v>4.6435243454435104</v>
      </c>
      <c r="Q268" s="37">
        <v>4.64189914161191</v>
      </c>
      <c r="R268" s="38">
        <v>7.44530733724776</v>
      </c>
      <c r="S268" s="39">
        <v>7.690232718703501</v>
      </c>
      <c r="T268" s="40">
        <v>0.04842820733523726</v>
      </c>
      <c r="U268" s="40">
        <v>0.007450493436190348</v>
      </c>
      <c r="V268" s="40">
        <v>0.025390497368069736</v>
      </c>
      <c r="W268" s="40">
        <v>0.01921443044070142</v>
      </c>
      <c r="X268" s="39">
        <v>7.6652586803713</v>
      </c>
      <c r="Y268" s="41">
        <v>14.81203546287691</v>
      </c>
      <c r="Z268" s="41">
        <v>6.928527104024659</v>
      </c>
      <c r="AA268" s="41">
        <v>16.28909462319289</v>
      </c>
      <c r="AB268" s="42">
        <v>0.0</v>
      </c>
      <c r="AC268" s="42">
        <v>1.0</v>
      </c>
      <c r="AD268" s="42">
        <v>1.0</v>
      </c>
      <c r="AE268" s="42">
        <v>0.0</v>
      </c>
      <c r="AF268" s="42">
        <v>0.0</v>
      </c>
      <c r="AG268" s="25"/>
      <c r="AH268" s="25"/>
      <c r="AI268" s="25"/>
      <c r="AJ268" s="25"/>
      <c r="AK268" s="25"/>
      <c r="AL268" s="25"/>
    </row>
    <row r="269">
      <c r="A269" s="27" t="s">
        <v>384</v>
      </c>
      <c r="B269" s="25" t="s">
        <v>364</v>
      </c>
      <c r="C269" s="25" t="s">
        <v>101</v>
      </c>
      <c r="D269" s="28">
        <v>102.01565468814539</v>
      </c>
      <c r="E269" s="29">
        <v>0.1948235294117647</v>
      </c>
      <c r="F269" s="31">
        <v>25.0</v>
      </c>
      <c r="G269" s="33"/>
      <c r="H269" s="34">
        <v>25.601789674502697</v>
      </c>
      <c r="I269" s="35" t="s">
        <v>27</v>
      </c>
      <c r="J269" s="36">
        <v>5200.0</v>
      </c>
      <c r="K269" s="28">
        <v>4.9234210912505185</v>
      </c>
      <c r="L269" s="28">
        <v>5.2867942718048875</v>
      </c>
      <c r="M269" s="34">
        <v>25.446667978186582</v>
      </c>
      <c r="N269" s="35" t="s">
        <v>27</v>
      </c>
      <c r="O269" s="36">
        <v>4200.0</v>
      </c>
      <c r="P269" s="28">
        <v>6.058730470996805</v>
      </c>
      <c r="Q269" s="37">
        <v>6.477014740170873</v>
      </c>
      <c r="R269" s="38">
        <v>10.303474430869988</v>
      </c>
      <c r="S269" s="39">
        <v>10.642423824224807</v>
      </c>
      <c r="T269" s="40">
        <v>0.07073298554947967</v>
      </c>
      <c r="U269" s="40">
        <v>0.00976690934186129</v>
      </c>
      <c r="V269" s="40">
        <v>0.03834797036330802</v>
      </c>
      <c r="W269" s="40">
        <v>0.04801207013314971</v>
      </c>
      <c r="X269" s="39">
        <v>10.094878830369764</v>
      </c>
      <c r="Y269" s="41">
        <v>15.506910844132936</v>
      </c>
      <c r="Z269" s="41">
        <v>8.559889138089515</v>
      </c>
      <c r="AA269" s="41">
        <v>16.886778840097065</v>
      </c>
      <c r="AB269" s="42">
        <v>1.0</v>
      </c>
      <c r="AC269" s="42">
        <v>0.0</v>
      </c>
      <c r="AD269" s="42">
        <v>0.0</v>
      </c>
      <c r="AE269" s="42">
        <v>0.0</v>
      </c>
      <c r="AF269" s="42">
        <v>0.0</v>
      </c>
      <c r="AG269" s="25"/>
      <c r="AH269" s="25"/>
      <c r="AI269" s="25"/>
      <c r="AJ269" s="25"/>
      <c r="AK269" s="25"/>
      <c r="AL269" s="25"/>
    </row>
    <row r="270">
      <c r="A270" s="27" t="s">
        <v>385</v>
      </c>
      <c r="B270" s="25" t="s">
        <v>364</v>
      </c>
      <c r="C270" s="25" t="s">
        <v>101</v>
      </c>
      <c r="D270" s="28">
        <v>102.01565468814539</v>
      </c>
      <c r="E270" s="29">
        <v>0.2052295081967213</v>
      </c>
      <c r="F270" s="31">
        <v>25.0</v>
      </c>
      <c r="G270" s="33"/>
      <c r="H270" s="34">
        <v>29.61917761137469</v>
      </c>
      <c r="I270" s="35" t="s">
        <v>45</v>
      </c>
      <c r="J270" s="36">
        <v>5900.0</v>
      </c>
      <c r="K270" s="28">
        <v>5.020199595148252</v>
      </c>
      <c r="L270" s="28">
        <v>5.997733773526557</v>
      </c>
      <c r="M270" s="34">
        <v>29.79440646038553</v>
      </c>
      <c r="N270" s="35" t="s">
        <v>31</v>
      </c>
      <c r="O270" s="36">
        <v>5700.0</v>
      </c>
      <c r="P270" s="28">
        <v>5.227088852699216</v>
      </c>
      <c r="Q270" s="37">
        <v>6.271932967217783</v>
      </c>
      <c r="R270" s="38">
        <v>10.955934536817338</v>
      </c>
      <c r="S270" s="39">
        <v>11.316347656663922</v>
      </c>
      <c r="T270" s="40">
        <v>0.08893684243318853</v>
      </c>
      <c r="U270" s="40">
        <v>0.00788704787038778</v>
      </c>
      <c r="V270" s="40">
        <v>0.04182210910218784</v>
      </c>
      <c r="W270" s="40">
        <v>0.02739711365503124</v>
      </c>
      <c r="X270" s="39">
        <v>12.412005855772664</v>
      </c>
      <c r="Y270" s="41">
        <v>17.207171755602023</v>
      </c>
      <c r="Z270" s="41">
        <v>11.47462647084092</v>
      </c>
      <c r="AA270" s="41">
        <v>18.31977998954461</v>
      </c>
      <c r="AB270" s="42">
        <v>0.0</v>
      </c>
      <c r="AC270" s="42">
        <v>0.0</v>
      </c>
      <c r="AD270" s="42">
        <v>0.0</v>
      </c>
      <c r="AE270" s="42">
        <v>1.0</v>
      </c>
      <c r="AF270" s="42">
        <v>1.0</v>
      </c>
      <c r="AG270" s="25"/>
      <c r="AH270" s="25"/>
      <c r="AI270" s="25"/>
      <c r="AJ270" s="25"/>
      <c r="AK270" s="25"/>
      <c r="AL270" s="25"/>
    </row>
    <row r="271">
      <c r="A271" s="27" t="s">
        <v>386</v>
      </c>
      <c r="B271" s="25" t="s">
        <v>364</v>
      </c>
      <c r="C271" s="25" t="s">
        <v>101</v>
      </c>
      <c r="D271" s="28">
        <v>102.01565468814539</v>
      </c>
      <c r="E271" s="29">
        <v>0.18846311393915294</v>
      </c>
      <c r="F271" s="31">
        <v>24.0</v>
      </c>
      <c r="G271" s="33"/>
      <c r="H271" s="34">
        <v>19.642996400367746</v>
      </c>
      <c r="I271" s="35" t="s">
        <v>27</v>
      </c>
      <c r="J271" s="36">
        <v>3500.0</v>
      </c>
      <c r="K271" s="28">
        <v>5.612284685819356</v>
      </c>
      <c r="L271" s="28">
        <v>4.964019295675551</v>
      </c>
      <c r="M271" s="34">
        <v>18.85752492946188</v>
      </c>
      <c r="N271" s="35" t="s">
        <v>27</v>
      </c>
      <c r="O271" s="36">
        <v>4700.0</v>
      </c>
      <c r="P271" s="28">
        <v>4.012239346694017</v>
      </c>
      <c r="Q271" s="37">
        <v>3.4443432917772068</v>
      </c>
      <c r="R271" s="38">
        <v>9.513795732379956</v>
      </c>
      <c r="S271" s="39">
        <v>9.826767372541495</v>
      </c>
      <c r="T271" s="40">
        <v>0.037209074750921584</v>
      </c>
      <c r="U271" s="40">
        <v>0.035062397361445334</v>
      </c>
      <c r="V271" s="40">
        <v>0.01972898743661502</v>
      </c>
      <c r="W271" s="40">
        <v>0.02463567861256072</v>
      </c>
      <c r="X271" s="39">
        <v>10.433533173395421</v>
      </c>
      <c r="Y271" s="41">
        <v>9.209463226972325</v>
      </c>
      <c r="Z271" s="41">
        <v>8.910998597367703</v>
      </c>
      <c r="AA271" s="41">
        <v>9.946526332094177</v>
      </c>
      <c r="AB271" s="42">
        <v>1.0</v>
      </c>
      <c r="AC271" s="42">
        <v>0.0</v>
      </c>
      <c r="AD271" s="42">
        <v>0.0</v>
      </c>
      <c r="AE271" s="42">
        <v>0.0</v>
      </c>
      <c r="AF271" s="42">
        <v>0.0</v>
      </c>
      <c r="AG271" s="25"/>
      <c r="AH271" s="25"/>
      <c r="AI271" s="25"/>
      <c r="AJ271" s="25"/>
      <c r="AK271" s="25"/>
      <c r="AL271" s="25"/>
    </row>
    <row r="272">
      <c r="A272" s="27" t="s">
        <v>387</v>
      </c>
      <c r="B272" s="25" t="s">
        <v>364</v>
      </c>
      <c r="C272" s="25" t="s">
        <v>101</v>
      </c>
      <c r="D272" s="28">
        <v>102.01565468814539</v>
      </c>
      <c r="E272" s="29">
        <v>0.23869102990033222</v>
      </c>
      <c r="F272" s="31">
        <v>24.0</v>
      </c>
      <c r="G272" s="33"/>
      <c r="H272" s="34">
        <v>22.567851442714506</v>
      </c>
      <c r="I272" s="35" t="s">
        <v>44</v>
      </c>
      <c r="J272" s="36">
        <v>5300.0</v>
      </c>
      <c r="K272" s="28">
        <v>4.258085177870662</v>
      </c>
      <c r="L272" s="28">
        <v>4.16905811599801</v>
      </c>
      <c r="M272" s="34">
        <v>22.27122565747076</v>
      </c>
      <c r="N272" s="35" t="s">
        <v>29</v>
      </c>
      <c r="O272" s="36">
        <v>5300.0</v>
      </c>
      <c r="P272" s="28">
        <v>4.202118048579389</v>
      </c>
      <c r="Q272" s="37">
        <v>4.074604110122484</v>
      </c>
      <c r="R272" s="38">
        <v>12.606539659164522</v>
      </c>
      <c r="S272" s="39">
        <v>13.021252094124822</v>
      </c>
      <c r="T272" s="40">
        <v>0.08470421167087469</v>
      </c>
      <c r="U272" s="40">
        <v>0.013796519325180346</v>
      </c>
      <c r="V272" s="40">
        <v>0.05154978538555757</v>
      </c>
      <c r="W272" s="40">
        <v>0.031764079376578006</v>
      </c>
      <c r="X272" s="39">
        <v>12.923546487633958</v>
      </c>
      <c r="Y272" s="41">
        <v>9.644304955080546</v>
      </c>
      <c r="Z272" s="41">
        <v>11.761572911498023</v>
      </c>
      <c r="AA272" s="41">
        <v>10.509652745972739</v>
      </c>
      <c r="AB272" s="42">
        <v>0.0</v>
      </c>
      <c r="AC272" s="42">
        <v>0.0</v>
      </c>
      <c r="AD272" s="42">
        <v>1.0</v>
      </c>
      <c r="AE272" s="42">
        <v>1.0</v>
      </c>
      <c r="AF272" s="42">
        <v>0.0</v>
      </c>
      <c r="AG272" s="25"/>
      <c r="AH272" s="25"/>
      <c r="AI272" s="25"/>
      <c r="AJ272" s="25"/>
      <c r="AK272" s="25"/>
      <c r="AL272" s="25"/>
    </row>
    <row r="273">
      <c r="A273" s="27" t="s">
        <v>388</v>
      </c>
      <c r="B273" s="25" t="s">
        <v>364</v>
      </c>
      <c r="C273" s="25" t="s">
        <v>101</v>
      </c>
      <c r="D273" s="28">
        <v>102.01565468814539</v>
      </c>
      <c r="E273" s="29">
        <v>0.20305649131899453</v>
      </c>
      <c r="F273" s="31">
        <v>20.0</v>
      </c>
      <c r="G273" s="33"/>
      <c r="H273" s="34">
        <v>18.163260339901015</v>
      </c>
      <c r="I273" s="35" t="s">
        <v>40</v>
      </c>
      <c r="J273" s="36">
        <v>3600.0</v>
      </c>
      <c r="K273" s="28">
        <v>5.045350094416949</v>
      </c>
      <c r="L273" s="28">
        <v>4.213908983728108</v>
      </c>
      <c r="M273" s="34">
        <v>17.81692057535547</v>
      </c>
      <c r="N273" s="35" t="s">
        <v>28</v>
      </c>
      <c r="O273" s="36">
        <v>4300.0</v>
      </c>
      <c r="P273" s="28">
        <v>4.143469901245459</v>
      </c>
      <c r="Q273" s="37">
        <v>3.4122216610786564</v>
      </c>
      <c r="R273" s="38">
        <v>8.65500120091151</v>
      </c>
      <c r="S273" s="39">
        <v>8.93972141118785</v>
      </c>
      <c r="T273" s="40">
        <v>0.04360473224236495</v>
      </c>
      <c r="U273" s="40">
        <v>0.02506495297542118</v>
      </c>
      <c r="V273" s="40">
        <v>0.038943893879166795</v>
      </c>
      <c r="W273" s="40">
        <v>0.033350887843329007</v>
      </c>
      <c r="X273" s="39">
        <v>8.382509446675074</v>
      </c>
      <c r="Y273" s="41">
        <v>9.78075089322594</v>
      </c>
      <c r="Z273" s="41">
        <v>7.140982312241055</v>
      </c>
      <c r="AA273" s="41">
        <v>10.675938263114416</v>
      </c>
      <c r="AB273" s="42">
        <v>0.0</v>
      </c>
      <c r="AC273" s="42">
        <v>1.0</v>
      </c>
      <c r="AD273" s="42">
        <v>1.0</v>
      </c>
      <c r="AE273" s="42">
        <v>0.0</v>
      </c>
      <c r="AF273" s="42">
        <v>0.0</v>
      </c>
      <c r="AG273" s="25"/>
      <c r="AH273" s="25"/>
      <c r="AI273" s="25"/>
      <c r="AJ273" s="25"/>
      <c r="AK273" s="25"/>
      <c r="AL273" s="25"/>
    </row>
    <row r="274">
      <c r="A274" s="27" t="s">
        <v>389</v>
      </c>
      <c r="B274" s="25" t="s">
        <v>364</v>
      </c>
      <c r="C274" s="25" t="s">
        <v>101</v>
      </c>
      <c r="D274" s="28">
        <v>102.01565468814539</v>
      </c>
      <c r="E274" s="29">
        <v>0.1709975020815987</v>
      </c>
      <c r="F274" s="31">
        <v>18.0</v>
      </c>
      <c r="G274" s="33"/>
      <c r="H274" s="34">
        <v>14.531825714323471</v>
      </c>
      <c r="I274" s="35" t="s">
        <v>58</v>
      </c>
      <c r="J274" s="36">
        <v>3400.0</v>
      </c>
      <c r="K274" s="28">
        <v>4.2740663865657265</v>
      </c>
      <c r="L274" s="28">
        <v>3.031926649692412</v>
      </c>
      <c r="M274" s="34">
        <v>14.04123144098406</v>
      </c>
      <c r="N274" s="35" t="s">
        <v>28</v>
      </c>
      <c r="O274" s="36">
        <v>3400.0</v>
      </c>
      <c r="P274" s="28">
        <v>4.129773953230607</v>
      </c>
      <c r="Q274" s="37">
        <v>2.856835161999314</v>
      </c>
      <c r="R274" s="38">
        <v>6.373115550395025</v>
      </c>
      <c r="S274" s="39">
        <v>6.58276945540347</v>
      </c>
      <c r="T274" s="40">
        <v>0.051823652592390905</v>
      </c>
      <c r="U274" s="40">
        <v>0.027773452651456098</v>
      </c>
      <c r="V274" s="40">
        <v>0.029081622522720334</v>
      </c>
      <c r="W274" s="40">
        <v>0.024754599102384783</v>
      </c>
      <c r="X274" s="39">
        <v>8.322897930866223</v>
      </c>
      <c r="Y274" s="41">
        <v>6.2089277834572485</v>
      </c>
      <c r="Z274" s="41">
        <v>7.31814475789856</v>
      </c>
      <c r="AA274" s="41">
        <v>6.7230866830855005</v>
      </c>
      <c r="AB274" s="42">
        <v>1.0</v>
      </c>
      <c r="AC274" s="42">
        <v>1.0</v>
      </c>
      <c r="AD274" s="42">
        <v>0.0</v>
      </c>
      <c r="AE274" s="42">
        <v>0.0</v>
      </c>
      <c r="AF274" s="42">
        <v>0.0</v>
      </c>
      <c r="AG274" s="25"/>
      <c r="AH274" s="25"/>
      <c r="AI274" s="25"/>
      <c r="AJ274" s="25"/>
      <c r="AK274" s="25"/>
      <c r="AL274" s="25"/>
    </row>
    <row r="275">
      <c r="A275" s="27" t="s">
        <v>390</v>
      </c>
      <c r="B275" s="25" t="s">
        <v>364</v>
      </c>
      <c r="C275" s="25" t="s">
        <v>101</v>
      </c>
      <c r="D275" s="28">
        <v>102.01565468814539</v>
      </c>
      <c r="E275" s="29">
        <v>0.15963503649635039</v>
      </c>
      <c r="F275" s="31">
        <v>10.0</v>
      </c>
      <c r="G275" s="33"/>
      <c r="H275" s="34">
        <v>7.898993122400769</v>
      </c>
      <c r="I275" s="35" t="s">
        <v>28</v>
      </c>
      <c r="J275" s="36">
        <v>3400.0</v>
      </c>
      <c r="K275" s="28">
        <v>2.323233271294344</v>
      </c>
      <c r="L275" s="28">
        <v>1.054777683480915</v>
      </c>
      <c r="M275" s="34">
        <v>7.721961638567152</v>
      </c>
      <c r="N275" s="35" t="s">
        <v>28</v>
      </c>
      <c r="O275" s="36">
        <v>3000.0</v>
      </c>
      <c r="P275" s="28">
        <v>2.5739872128557177</v>
      </c>
      <c r="Q275" s="37">
        <v>1.1493918693882261</v>
      </c>
      <c r="R275" s="38">
        <v>3.2717231478193494</v>
      </c>
      <c r="S275" s="39">
        <v>3.3793517524826266</v>
      </c>
      <c r="T275" s="40">
        <v>0.045718532879954865</v>
      </c>
      <c r="U275" s="40">
        <v>0.025797603520497404</v>
      </c>
      <c r="V275" s="40">
        <v>0.03466241708545597</v>
      </c>
      <c r="W275" s="40">
        <v>0.03486162637905055</v>
      </c>
      <c r="X275" s="39">
        <v>4.228554879766871</v>
      </c>
      <c r="Y275" s="41">
        <v>3.6704382426338977</v>
      </c>
      <c r="Z275" s="41">
        <v>3.583951645279255</v>
      </c>
      <c r="AA275" s="41">
        <v>4.1380099932878975</v>
      </c>
      <c r="AB275" s="42">
        <v>0.0</v>
      </c>
      <c r="AC275" s="42">
        <v>1.0</v>
      </c>
      <c r="AD275" s="42">
        <v>0.0</v>
      </c>
      <c r="AE275" s="42">
        <v>0.0</v>
      </c>
      <c r="AF275" s="42">
        <v>0.0</v>
      </c>
      <c r="AG275" s="25"/>
      <c r="AH275" s="25"/>
      <c r="AI275" s="25"/>
      <c r="AJ275" s="25"/>
      <c r="AK275" s="25"/>
      <c r="AL275" s="25"/>
    </row>
    <row r="276">
      <c r="A276" s="27" t="s">
        <v>391</v>
      </c>
      <c r="B276" s="25" t="s">
        <v>364</v>
      </c>
      <c r="C276" s="25" t="s">
        <v>101</v>
      </c>
      <c r="D276" s="28">
        <v>102.01565468814539</v>
      </c>
      <c r="E276" s="29">
        <v>0.16645454545454544</v>
      </c>
      <c r="F276" s="31">
        <v>0.0</v>
      </c>
      <c r="G276" s="33"/>
      <c r="H276" s="34" t="s">
        <v>64</v>
      </c>
      <c r="I276" s="35" t="s">
        <v>40</v>
      </c>
      <c r="J276" s="36">
        <v>3000.0</v>
      </c>
      <c r="K276" s="28" t="s">
        <v>64</v>
      </c>
      <c r="L276" s="28" t="s">
        <v>64</v>
      </c>
      <c r="M276" s="34" t="s">
        <v>64</v>
      </c>
      <c r="N276" s="35" t="s">
        <v>28</v>
      </c>
      <c r="O276" s="36">
        <v>3000.0</v>
      </c>
      <c r="P276" s="28" t="s">
        <v>64</v>
      </c>
      <c r="Q276" s="37" t="s">
        <v>64</v>
      </c>
      <c r="R276" s="38" t="s">
        <v>64</v>
      </c>
      <c r="S276" s="39" t="s">
        <v>64</v>
      </c>
      <c r="T276" s="40" t="s">
        <v>64</v>
      </c>
      <c r="U276" s="40" t="s">
        <v>64</v>
      </c>
      <c r="V276" s="40" t="s">
        <v>64</v>
      </c>
      <c r="W276" s="40" t="s">
        <v>64</v>
      </c>
      <c r="X276" s="39" t="s">
        <v>64</v>
      </c>
      <c r="Y276" s="41" t="s">
        <v>64</v>
      </c>
      <c r="Z276" s="41" t="s">
        <v>64</v>
      </c>
      <c r="AA276" s="41" t="s">
        <v>64</v>
      </c>
      <c r="AB276" s="42">
        <v>0.0</v>
      </c>
      <c r="AC276" s="42">
        <v>1.0</v>
      </c>
      <c r="AD276" s="42">
        <v>1.0</v>
      </c>
      <c r="AE276" s="42">
        <v>0.0</v>
      </c>
      <c r="AF276" s="42">
        <v>0.0</v>
      </c>
      <c r="AG276" s="25"/>
      <c r="AH276" s="25"/>
      <c r="AI276" s="25"/>
      <c r="AJ276" s="25"/>
      <c r="AK276" s="25"/>
      <c r="AL276" s="25"/>
    </row>
    <row r="277">
      <c r="A277" s="27" t="s">
        <v>392</v>
      </c>
      <c r="B277" s="25" t="s">
        <v>364</v>
      </c>
      <c r="C277" s="25" t="s">
        <v>101</v>
      </c>
      <c r="D277" s="28">
        <v>102.01565468814539</v>
      </c>
      <c r="E277" s="29">
        <v>0.1653556581986143</v>
      </c>
      <c r="F277" s="31">
        <v>0.0</v>
      </c>
      <c r="G277" s="33"/>
      <c r="H277" s="34" t="s">
        <v>64</v>
      </c>
      <c r="I277" s="35" t="s">
        <v>44</v>
      </c>
      <c r="J277" s="36">
        <v>3000.0</v>
      </c>
      <c r="K277" s="28" t="s">
        <v>64</v>
      </c>
      <c r="L277" s="28" t="s">
        <v>64</v>
      </c>
      <c r="M277" s="34" t="s">
        <v>64</v>
      </c>
      <c r="N277" s="35" t="s">
        <v>30</v>
      </c>
      <c r="O277" s="36">
        <v>3000.0</v>
      </c>
      <c r="P277" s="28" t="s">
        <v>64</v>
      </c>
      <c r="Q277" s="37" t="s">
        <v>64</v>
      </c>
      <c r="R277" s="38" t="s">
        <v>64</v>
      </c>
      <c r="S277" s="39" t="s">
        <v>64</v>
      </c>
      <c r="T277" s="40" t="s">
        <v>64</v>
      </c>
      <c r="U277" s="40" t="s">
        <v>64</v>
      </c>
      <c r="V277" s="40" t="s">
        <v>64</v>
      </c>
      <c r="W277" s="40" t="s">
        <v>64</v>
      </c>
      <c r="X277" s="39" t="s">
        <v>64</v>
      </c>
      <c r="Y277" s="41" t="s">
        <v>64</v>
      </c>
      <c r="Z277" s="41" t="s">
        <v>64</v>
      </c>
      <c r="AA277" s="41" t="s">
        <v>64</v>
      </c>
      <c r="AB277" s="42">
        <v>0.0</v>
      </c>
      <c r="AC277" s="42">
        <v>0.0</v>
      </c>
      <c r="AD277" s="42">
        <v>1.0</v>
      </c>
      <c r="AE277" s="42">
        <v>1.0</v>
      </c>
      <c r="AF277" s="42">
        <v>0.0</v>
      </c>
      <c r="AG277" s="25"/>
      <c r="AH277" s="25"/>
      <c r="AI277" s="25"/>
      <c r="AJ277" s="25"/>
      <c r="AK277" s="25"/>
      <c r="AL277" s="25"/>
    </row>
    <row r="278">
      <c r="A278" s="27" t="s">
        <v>393</v>
      </c>
      <c r="B278" s="25" t="s">
        <v>364</v>
      </c>
      <c r="C278" s="25" t="s">
        <v>101</v>
      </c>
      <c r="D278" s="28">
        <v>102.01565468814539</v>
      </c>
      <c r="E278" s="29">
        <v>0.17005263157894737</v>
      </c>
      <c r="F278" s="31">
        <v>0.0</v>
      </c>
      <c r="G278" s="33"/>
      <c r="H278" s="34" t="s">
        <v>64</v>
      </c>
      <c r="I278" s="35" t="s">
        <v>58</v>
      </c>
      <c r="J278" s="36">
        <v>3000.0</v>
      </c>
      <c r="K278" s="28" t="s">
        <v>64</v>
      </c>
      <c r="L278" s="28" t="s">
        <v>64</v>
      </c>
      <c r="M278" s="34" t="s">
        <v>64</v>
      </c>
      <c r="N278" s="35" t="s">
        <v>27</v>
      </c>
      <c r="O278" s="36">
        <v>3000.0</v>
      </c>
      <c r="P278" s="28" t="s">
        <v>64</v>
      </c>
      <c r="Q278" s="37" t="s">
        <v>64</v>
      </c>
      <c r="R278" s="38" t="s">
        <v>64</v>
      </c>
      <c r="S278" s="39" t="s">
        <v>64</v>
      </c>
      <c r="T278" s="40" t="s">
        <v>64</v>
      </c>
      <c r="U278" s="40" t="s">
        <v>64</v>
      </c>
      <c r="V278" s="40" t="s">
        <v>64</v>
      </c>
      <c r="W278" s="40" t="s">
        <v>64</v>
      </c>
      <c r="X278" s="39" t="s">
        <v>64</v>
      </c>
      <c r="Y278" s="41" t="s">
        <v>64</v>
      </c>
      <c r="Z278" s="41" t="s">
        <v>64</v>
      </c>
      <c r="AA278" s="41" t="s">
        <v>64</v>
      </c>
      <c r="AB278" s="42">
        <v>1.0</v>
      </c>
      <c r="AC278" s="42">
        <v>1.0</v>
      </c>
      <c r="AD278" s="42">
        <v>0.0</v>
      </c>
      <c r="AE278" s="42">
        <v>0.0</v>
      </c>
      <c r="AF278" s="42">
        <v>0.0</v>
      </c>
      <c r="AG278" s="25"/>
      <c r="AH278" s="25"/>
      <c r="AI278" s="25"/>
      <c r="AJ278" s="25"/>
      <c r="AK278" s="25"/>
      <c r="AL278" s="25"/>
    </row>
    <row r="279">
      <c r="A279" s="27" t="s">
        <v>394</v>
      </c>
      <c r="B279" s="25" t="s">
        <v>364</v>
      </c>
      <c r="C279" s="25" t="s">
        <v>101</v>
      </c>
      <c r="D279" s="28">
        <v>102.01565468814539</v>
      </c>
      <c r="E279" s="29">
        <v>0.19838372093023257</v>
      </c>
      <c r="F279" s="31">
        <v>0.0</v>
      </c>
      <c r="G279" s="33"/>
      <c r="H279" s="34" t="s">
        <v>64</v>
      </c>
      <c r="I279" s="35" t="s">
        <v>45</v>
      </c>
      <c r="J279" s="36">
        <v>3000.0</v>
      </c>
      <c r="K279" s="28" t="s">
        <v>64</v>
      </c>
      <c r="L279" s="28" t="s">
        <v>64</v>
      </c>
      <c r="M279" s="34" t="s">
        <v>64</v>
      </c>
      <c r="N279" s="35" t="s">
        <v>31</v>
      </c>
      <c r="O279" s="36">
        <v>3100.0</v>
      </c>
      <c r="P279" s="28" t="s">
        <v>64</v>
      </c>
      <c r="Q279" s="37" t="s">
        <v>64</v>
      </c>
      <c r="R279" s="38" t="s">
        <v>64</v>
      </c>
      <c r="S279" s="39" t="s">
        <v>64</v>
      </c>
      <c r="T279" s="40" t="s">
        <v>64</v>
      </c>
      <c r="U279" s="40" t="s">
        <v>64</v>
      </c>
      <c r="V279" s="40" t="s">
        <v>64</v>
      </c>
      <c r="W279" s="40" t="s">
        <v>64</v>
      </c>
      <c r="X279" s="39" t="s">
        <v>64</v>
      </c>
      <c r="Y279" s="41" t="s">
        <v>64</v>
      </c>
      <c r="Z279" s="41" t="s">
        <v>64</v>
      </c>
      <c r="AA279" s="41" t="s">
        <v>64</v>
      </c>
      <c r="AB279" s="42">
        <v>0.0</v>
      </c>
      <c r="AC279" s="42">
        <v>0.0</v>
      </c>
      <c r="AD279" s="42">
        <v>0.0</v>
      </c>
      <c r="AE279" s="42">
        <v>1.0</v>
      </c>
      <c r="AF279" s="42">
        <v>1.0</v>
      </c>
      <c r="AG279" s="25"/>
      <c r="AH279" s="25"/>
      <c r="AI279" s="25"/>
      <c r="AJ279" s="25"/>
      <c r="AK279" s="25"/>
      <c r="AL279" s="25"/>
    </row>
    <row r="280">
      <c r="A280" s="27" t="s">
        <v>395</v>
      </c>
      <c r="B280" s="25" t="s">
        <v>364</v>
      </c>
      <c r="C280" s="25" t="s">
        <v>101</v>
      </c>
      <c r="D280" s="28">
        <v>102.01565468814539</v>
      </c>
      <c r="E280" s="29">
        <v>0.30939805825242717</v>
      </c>
      <c r="F280" s="31">
        <v>0.0</v>
      </c>
      <c r="G280" s="33"/>
      <c r="H280" s="34" t="s">
        <v>64</v>
      </c>
      <c r="I280" s="35" t="s">
        <v>44</v>
      </c>
      <c r="J280" s="36">
        <v>8000.0</v>
      </c>
      <c r="K280" s="28" t="s">
        <v>64</v>
      </c>
      <c r="L280" s="28" t="s">
        <v>64</v>
      </c>
      <c r="M280" s="34" t="s">
        <v>64</v>
      </c>
      <c r="N280" s="35" t="s">
        <v>29</v>
      </c>
      <c r="O280" s="36">
        <v>8400.0</v>
      </c>
      <c r="P280" s="28" t="s">
        <v>64</v>
      </c>
      <c r="Q280" s="37" t="s">
        <v>64</v>
      </c>
      <c r="R280" s="38" t="s">
        <v>64</v>
      </c>
      <c r="S280" s="39" t="s">
        <v>64</v>
      </c>
      <c r="T280" s="40" t="s">
        <v>64</v>
      </c>
      <c r="U280" s="40" t="s">
        <v>64</v>
      </c>
      <c r="V280" s="40" t="s">
        <v>64</v>
      </c>
      <c r="W280" s="40" t="s">
        <v>64</v>
      </c>
      <c r="X280" s="39" t="s">
        <v>64</v>
      </c>
      <c r="Y280" s="41" t="s">
        <v>64</v>
      </c>
      <c r="Z280" s="41" t="s">
        <v>64</v>
      </c>
      <c r="AA280" s="41" t="s">
        <v>64</v>
      </c>
      <c r="AB280" s="42">
        <v>0.0</v>
      </c>
      <c r="AC280" s="42">
        <v>0.0</v>
      </c>
      <c r="AD280" s="42">
        <v>1.0</v>
      </c>
      <c r="AE280" s="42">
        <v>1.0</v>
      </c>
      <c r="AF280" s="42">
        <v>0.0</v>
      </c>
      <c r="AG280" s="25"/>
      <c r="AH280" s="25"/>
      <c r="AI280" s="25"/>
      <c r="AJ280" s="25"/>
      <c r="AK280" s="25"/>
      <c r="AL280" s="25"/>
    </row>
    <row r="281">
      <c r="A281" s="27" t="s">
        <v>396</v>
      </c>
      <c r="B281" s="25" t="s">
        <v>364</v>
      </c>
      <c r="C281" s="25" t="s">
        <v>101</v>
      </c>
      <c r="D281" s="28">
        <v>102.01565468814539</v>
      </c>
      <c r="E281" s="29">
        <v>0.18</v>
      </c>
      <c r="F281" s="31">
        <v>0.0</v>
      </c>
      <c r="G281" s="33"/>
      <c r="H281" s="34" t="s">
        <v>64</v>
      </c>
      <c r="I281" s="35" t="s">
        <v>30</v>
      </c>
      <c r="J281" s="36">
        <v>3000.0</v>
      </c>
      <c r="K281" s="28" t="s">
        <v>64</v>
      </c>
      <c r="L281" s="28" t="s">
        <v>64</v>
      </c>
      <c r="M281" s="34" t="s">
        <v>64</v>
      </c>
      <c r="N281" s="35" t="s">
        <v>30</v>
      </c>
      <c r="O281" s="36">
        <v>3000.0</v>
      </c>
      <c r="P281" s="28" t="s">
        <v>64</v>
      </c>
      <c r="Q281" s="37" t="s">
        <v>64</v>
      </c>
      <c r="R281" s="38" t="s">
        <v>64</v>
      </c>
      <c r="S281" s="39" t="s">
        <v>64</v>
      </c>
      <c r="T281" s="40" t="s">
        <v>64</v>
      </c>
      <c r="U281" s="40" t="s">
        <v>64</v>
      </c>
      <c r="V281" s="40" t="s">
        <v>64</v>
      </c>
      <c r="W281" s="40" t="s">
        <v>64</v>
      </c>
      <c r="X281" s="39" t="s">
        <v>64</v>
      </c>
      <c r="Y281" s="41" t="s">
        <v>64</v>
      </c>
      <c r="Z281" s="41" t="s">
        <v>64</v>
      </c>
      <c r="AA281" s="41" t="s">
        <v>64</v>
      </c>
      <c r="AB281" s="42">
        <v>0.0</v>
      </c>
      <c r="AC281" s="42">
        <v>0.0</v>
      </c>
      <c r="AD281" s="42">
        <v>0.0</v>
      </c>
      <c r="AE281" s="42">
        <v>1.0</v>
      </c>
      <c r="AF281" s="42">
        <v>0.0</v>
      </c>
      <c r="AG281" s="25"/>
      <c r="AH281" s="25"/>
      <c r="AI281" s="25"/>
      <c r="AJ281" s="25"/>
      <c r="AK281" s="25"/>
      <c r="AL281" s="25"/>
    </row>
    <row r="282">
      <c r="A282" s="27" t="s">
        <v>397</v>
      </c>
      <c r="B282" s="25" t="s">
        <v>364</v>
      </c>
      <c r="C282" s="25" t="s">
        <v>101</v>
      </c>
      <c r="D282" s="28">
        <v>102.01565468814539</v>
      </c>
      <c r="E282" s="29">
        <v>0.20589315274642586</v>
      </c>
      <c r="F282" s="31">
        <v>0.0</v>
      </c>
      <c r="G282" s="33"/>
      <c r="H282" s="34" t="s">
        <v>64</v>
      </c>
      <c r="I282" s="35" t="s">
        <v>27</v>
      </c>
      <c r="J282" s="36">
        <v>3700.0</v>
      </c>
      <c r="K282" s="28" t="s">
        <v>64</v>
      </c>
      <c r="L282" s="28" t="s">
        <v>64</v>
      </c>
      <c r="M282" s="34" t="s">
        <v>64</v>
      </c>
      <c r="N282" s="35" t="s">
        <v>27</v>
      </c>
      <c r="O282" s="36">
        <v>3300.0</v>
      </c>
      <c r="P282" s="28" t="s">
        <v>64</v>
      </c>
      <c r="Q282" s="37" t="s">
        <v>64</v>
      </c>
      <c r="R282" s="38" t="s">
        <v>64</v>
      </c>
      <c r="S282" s="39" t="s">
        <v>64</v>
      </c>
      <c r="T282" s="40" t="s">
        <v>64</v>
      </c>
      <c r="U282" s="40" t="s">
        <v>64</v>
      </c>
      <c r="V282" s="40" t="s">
        <v>64</v>
      </c>
      <c r="W282" s="40" t="s">
        <v>64</v>
      </c>
      <c r="X282" s="39" t="s">
        <v>64</v>
      </c>
      <c r="Y282" s="41" t="s">
        <v>64</v>
      </c>
      <c r="Z282" s="41" t="s">
        <v>64</v>
      </c>
      <c r="AA282" s="41" t="s">
        <v>64</v>
      </c>
      <c r="AB282" s="42">
        <v>1.0</v>
      </c>
      <c r="AC282" s="42">
        <v>0.0</v>
      </c>
      <c r="AD282" s="42">
        <v>0.0</v>
      </c>
      <c r="AE282" s="42">
        <v>0.0</v>
      </c>
      <c r="AF282" s="42">
        <v>0.0</v>
      </c>
      <c r="AG282" s="25"/>
      <c r="AH282" s="25"/>
      <c r="AI282" s="25"/>
      <c r="AJ282" s="25"/>
      <c r="AK282" s="25"/>
      <c r="AL282" s="25"/>
    </row>
    <row r="283">
      <c r="A283" s="27" t="s">
        <v>398</v>
      </c>
      <c r="B283" s="25" t="s">
        <v>399</v>
      </c>
      <c r="C283" s="25" t="s">
        <v>400</v>
      </c>
      <c r="D283" s="28">
        <v>100.18549411400248</v>
      </c>
      <c r="E283" s="29">
        <v>0.32015454424129186</v>
      </c>
      <c r="F283" s="31">
        <v>34.0</v>
      </c>
      <c r="G283" s="33"/>
      <c r="H283" s="34">
        <v>36.028913367215615</v>
      </c>
      <c r="I283" s="35" t="s">
        <v>40</v>
      </c>
      <c r="J283" s="36">
        <v>7600.0</v>
      </c>
      <c r="K283" s="28">
        <v>4.740646495686265</v>
      </c>
      <c r="L283" s="28">
        <v>6.5371027825406856</v>
      </c>
      <c r="M283" s="34">
        <v>35.56442712120966</v>
      </c>
      <c r="N283" s="35" t="s">
        <v>28</v>
      </c>
      <c r="O283" s="36">
        <v>8000.0</v>
      </c>
      <c r="P283" s="28">
        <v>4.445553390151208</v>
      </c>
      <c r="Q283" s="37">
        <v>6.072229985245885</v>
      </c>
      <c r="R283" s="38">
        <v>25.3143280965514</v>
      </c>
      <c r="S283" s="39">
        <v>23.4558893730504</v>
      </c>
      <c r="T283" s="40">
        <v>0.11273852497022101</v>
      </c>
      <c r="U283" s="40">
        <v>0.005781462818985692</v>
      </c>
      <c r="V283" s="40">
        <v>0.09539413651326392</v>
      </c>
      <c r="W283" s="40">
        <v>0.03055916061463866</v>
      </c>
      <c r="X283" s="39">
        <v>23.12220400831014</v>
      </c>
      <c r="Y283" s="41">
        <v>12.906709358905477</v>
      </c>
      <c r="Z283" s="41">
        <v>21.8327528342092</v>
      </c>
      <c r="AA283" s="41">
        <v>13.731674287000464</v>
      </c>
      <c r="AB283" s="42">
        <v>0.0</v>
      </c>
      <c r="AC283" s="42">
        <v>1.0</v>
      </c>
      <c r="AD283" s="42">
        <v>1.0</v>
      </c>
      <c r="AE283" s="42">
        <v>0.0</v>
      </c>
      <c r="AF283" s="42">
        <v>0.0</v>
      </c>
      <c r="AG283" s="25"/>
      <c r="AH283" s="25"/>
      <c r="AI283" s="25"/>
      <c r="AJ283" s="25"/>
      <c r="AK283" s="25"/>
      <c r="AL283" s="25"/>
    </row>
    <row r="284">
      <c r="A284" s="27" t="s">
        <v>401</v>
      </c>
      <c r="B284" s="25" t="s">
        <v>399</v>
      </c>
      <c r="C284" s="25" t="s">
        <v>400</v>
      </c>
      <c r="D284" s="28">
        <v>100.18549411400248</v>
      </c>
      <c r="E284" s="29">
        <v>0.22868882175226588</v>
      </c>
      <c r="F284" s="31">
        <v>33.0</v>
      </c>
      <c r="G284" s="33"/>
      <c r="H284" s="34">
        <v>34.5192453814862</v>
      </c>
      <c r="I284" s="35" t="s">
        <v>27</v>
      </c>
      <c r="J284" s="36">
        <v>7400.0</v>
      </c>
      <c r="K284" s="28">
        <v>4.664762889390027</v>
      </c>
      <c r="L284" s="28">
        <v>6.234025653605829</v>
      </c>
      <c r="M284" s="34">
        <v>33.585104022113825</v>
      </c>
      <c r="N284" s="35" t="s">
        <v>27</v>
      </c>
      <c r="O284" s="36">
        <v>7400.0</v>
      </c>
      <c r="P284" s="28">
        <v>4.538527570555923</v>
      </c>
      <c r="Q284" s="37">
        <v>5.944726798978339</v>
      </c>
      <c r="R284" s="38">
        <v>16.16351986004481</v>
      </c>
      <c r="S284" s="39">
        <v>14.976883141842642</v>
      </c>
      <c r="T284" s="40">
        <v>0.04887222103223955</v>
      </c>
      <c r="U284" s="40">
        <v>0.030331203325456062</v>
      </c>
      <c r="V284" s="40">
        <v>0.05391157456280122</v>
      </c>
      <c r="W284" s="40">
        <v>0.032993503303866</v>
      </c>
      <c r="X284" s="39">
        <v>16.62141993768876</v>
      </c>
      <c r="Y284" s="41">
        <v>17.897825443797437</v>
      </c>
      <c r="Z284" s="41">
        <v>14.44059533593527</v>
      </c>
      <c r="AA284" s="41">
        <v>19.144508686178554</v>
      </c>
      <c r="AB284" s="42">
        <v>1.0</v>
      </c>
      <c r="AC284" s="42">
        <v>0.0</v>
      </c>
      <c r="AD284" s="42">
        <v>0.0</v>
      </c>
      <c r="AE284" s="42">
        <v>0.0</v>
      </c>
      <c r="AF284" s="42">
        <v>0.0</v>
      </c>
      <c r="AG284" s="25"/>
      <c r="AH284" s="25"/>
      <c r="AI284" s="25"/>
      <c r="AJ284" s="25"/>
      <c r="AK284" s="25"/>
      <c r="AL284" s="25"/>
    </row>
    <row r="285">
      <c r="A285" s="27" t="s">
        <v>402</v>
      </c>
      <c r="B285" s="25" t="s">
        <v>399</v>
      </c>
      <c r="C285" s="25" t="s">
        <v>400</v>
      </c>
      <c r="D285" s="28">
        <v>100.18549411400248</v>
      </c>
      <c r="E285" s="29">
        <v>0.20866883597101019</v>
      </c>
      <c r="F285" s="31">
        <v>27.0</v>
      </c>
      <c r="G285" s="33"/>
      <c r="H285" s="34">
        <v>22.816959429907758</v>
      </c>
      <c r="I285" s="35" t="s">
        <v>45</v>
      </c>
      <c r="J285" s="36">
        <v>4900.0</v>
      </c>
      <c r="K285" s="28">
        <v>4.656522332634236</v>
      </c>
      <c r="L285" s="28">
        <v>4.595950978220411</v>
      </c>
      <c r="M285" s="34">
        <v>23.46804571479641</v>
      </c>
      <c r="N285" s="35" t="s">
        <v>30</v>
      </c>
      <c r="O285" s="36">
        <v>5000.0</v>
      </c>
      <c r="P285" s="28">
        <v>4.693609142959282</v>
      </c>
      <c r="Q285" s="37">
        <v>4.728960225893047</v>
      </c>
      <c r="R285" s="38">
        <v>11.851499690604125</v>
      </c>
      <c r="S285" s="39">
        <v>10.981427774313392</v>
      </c>
      <c r="T285" s="40">
        <v>0.06648961810600273</v>
      </c>
      <c r="U285" s="40">
        <v>0.01419441285409047</v>
      </c>
      <c r="V285" s="40">
        <v>0.018583474723447395</v>
      </c>
      <c r="W285" s="40">
        <v>0.01596871446085178</v>
      </c>
      <c r="X285" s="39">
        <v>10.890972134477636</v>
      </c>
      <c r="Y285" s="41">
        <v>11.925987295430122</v>
      </c>
      <c r="Z285" s="41">
        <v>10.041060561770154</v>
      </c>
      <c r="AA285" s="41">
        <v>13.426985153026255</v>
      </c>
      <c r="AB285" s="42">
        <v>0.0</v>
      </c>
      <c r="AC285" s="42">
        <v>0.0</v>
      </c>
      <c r="AD285" s="42">
        <v>0.0</v>
      </c>
      <c r="AE285" s="42">
        <v>1.0</v>
      </c>
      <c r="AF285" s="42">
        <v>1.0</v>
      </c>
      <c r="AG285" s="25"/>
      <c r="AH285" s="25"/>
      <c r="AI285" s="25"/>
      <c r="AJ285" s="25"/>
      <c r="AK285" s="25"/>
      <c r="AL285" s="25"/>
    </row>
    <row r="286">
      <c r="A286" s="27" t="s">
        <v>403</v>
      </c>
      <c r="B286" s="25" t="s">
        <v>399</v>
      </c>
      <c r="C286" s="25" t="s">
        <v>400</v>
      </c>
      <c r="D286" s="28">
        <v>100.18549411400248</v>
      </c>
      <c r="E286" s="29">
        <v>0.2206023166023166</v>
      </c>
      <c r="F286" s="31">
        <v>24.0</v>
      </c>
      <c r="G286" s="33"/>
      <c r="H286" s="34">
        <v>19.739682507640307</v>
      </c>
      <c r="I286" s="35" t="s">
        <v>40</v>
      </c>
      <c r="J286" s="36">
        <v>3700.0</v>
      </c>
      <c r="K286" s="28">
        <v>5.335049326389272</v>
      </c>
      <c r="L286" s="28">
        <v>4.73579889332454</v>
      </c>
      <c r="M286" s="34">
        <v>19.656814679553793</v>
      </c>
      <c r="N286" s="35" t="s">
        <v>28</v>
      </c>
      <c r="O286" s="36">
        <v>4000.0</v>
      </c>
      <c r="P286" s="28">
        <v>4.914203669888448</v>
      </c>
      <c r="Q286" s="37">
        <v>4.348810594026835</v>
      </c>
      <c r="R286" s="38">
        <v>11.257388204466567</v>
      </c>
      <c r="S286" s="39">
        <v>10.430932685486619</v>
      </c>
      <c r="T286" s="40">
        <v>0.05248231901324206</v>
      </c>
      <c r="U286" s="40">
        <v>0.022654238422982188</v>
      </c>
      <c r="V286" s="40">
        <v>0.03879538329935699</v>
      </c>
      <c r="W286" s="40">
        <v>0.026524337486908307</v>
      </c>
      <c r="X286" s="39">
        <v>10.508841543711405</v>
      </c>
      <c r="Y286" s="41">
        <v>9.230840963928902</v>
      </c>
      <c r="Z286" s="41">
        <v>9.277096561872566</v>
      </c>
      <c r="AA286" s="41">
        <v>10.379718117681227</v>
      </c>
      <c r="AB286" s="42">
        <v>0.0</v>
      </c>
      <c r="AC286" s="42">
        <v>1.0</v>
      </c>
      <c r="AD286" s="42">
        <v>1.0</v>
      </c>
      <c r="AE286" s="42">
        <v>0.0</v>
      </c>
      <c r="AF286" s="42">
        <v>0.0</v>
      </c>
      <c r="AG286" s="25"/>
      <c r="AH286" s="25"/>
      <c r="AI286" s="25"/>
      <c r="AJ286" s="25"/>
      <c r="AK286" s="25"/>
      <c r="AL286" s="25"/>
    </row>
    <row r="287">
      <c r="A287" s="27" t="s">
        <v>404</v>
      </c>
      <c r="B287" s="25" t="s">
        <v>399</v>
      </c>
      <c r="C287" s="25" t="s">
        <v>400</v>
      </c>
      <c r="D287" s="28">
        <v>100.18549411400248</v>
      </c>
      <c r="E287" s="29">
        <v>0.203527679623086</v>
      </c>
      <c r="F287" s="31">
        <v>22.0</v>
      </c>
      <c r="G287" s="33"/>
      <c r="H287" s="34">
        <v>22.520997542562927</v>
      </c>
      <c r="I287" s="35" t="s">
        <v>31</v>
      </c>
      <c r="J287" s="36">
        <v>5100.0</v>
      </c>
      <c r="K287" s="28">
        <v>4.41588187109077</v>
      </c>
      <c r="L287" s="28">
        <v>4.316982707080115</v>
      </c>
      <c r="M287" s="34">
        <v>22.66387352024974</v>
      </c>
      <c r="N287" s="35" t="s">
        <v>31</v>
      </c>
      <c r="O287" s="36">
        <v>5200.0</v>
      </c>
      <c r="P287" s="28">
        <v>4.358437215432643</v>
      </c>
      <c r="Q287" s="37">
        <v>4.280596030069255</v>
      </c>
      <c r="R287" s="38">
        <v>9.375374309586542</v>
      </c>
      <c r="S287" s="39">
        <v>8.68708589846234</v>
      </c>
      <c r="T287" s="40">
        <v>0.0883984934597249</v>
      </c>
      <c r="U287" s="40">
        <v>1.859064005462143E-4</v>
      </c>
      <c r="V287" s="40">
        <v>0.041085314520713366</v>
      </c>
      <c r="W287" s="40">
        <v>0.021751048863907073</v>
      </c>
      <c r="X287" s="39">
        <v>9.535287747152973</v>
      </c>
      <c r="Y287" s="41">
        <v>12.985709795409955</v>
      </c>
      <c r="Z287" s="41">
        <v>9.031633336157425</v>
      </c>
      <c r="AA287" s="41">
        <v>13.632240184092316</v>
      </c>
      <c r="AB287" s="42">
        <v>0.0</v>
      </c>
      <c r="AC287" s="42">
        <v>0.0</v>
      </c>
      <c r="AD287" s="42">
        <v>0.0</v>
      </c>
      <c r="AE287" s="42">
        <v>0.0</v>
      </c>
      <c r="AF287" s="42">
        <v>1.0</v>
      </c>
      <c r="AG287" s="25"/>
      <c r="AH287" s="25"/>
      <c r="AI287" s="25"/>
      <c r="AJ287" s="25"/>
      <c r="AK287" s="25"/>
      <c r="AL287" s="25"/>
    </row>
    <row r="288">
      <c r="A288" s="27" t="s">
        <v>405</v>
      </c>
      <c r="B288" s="25" t="s">
        <v>399</v>
      </c>
      <c r="C288" s="25" t="s">
        <v>400</v>
      </c>
      <c r="D288" s="28">
        <v>100.18549411400248</v>
      </c>
      <c r="E288" s="29">
        <v>0.18185822306238186</v>
      </c>
      <c r="F288" s="31">
        <v>21.0</v>
      </c>
      <c r="G288" s="33"/>
      <c r="H288" s="34">
        <v>14.557276649566557</v>
      </c>
      <c r="I288" s="35" t="s">
        <v>40</v>
      </c>
      <c r="J288" s="36">
        <v>3600.0</v>
      </c>
      <c r="K288" s="28">
        <v>4.043687958212932</v>
      </c>
      <c r="L288" s="28">
        <v>2.8721782373421085</v>
      </c>
      <c r="M288" s="34">
        <v>14.118401655171507</v>
      </c>
      <c r="N288" s="35" t="s">
        <v>29</v>
      </c>
      <c r="O288" s="36">
        <v>3300.0</v>
      </c>
      <c r="P288" s="28">
        <v>4.278303531870153</v>
      </c>
      <c r="Q288" s="37">
        <v>2.971481433906825</v>
      </c>
      <c r="R288" s="38">
        <v>7.841964263375229</v>
      </c>
      <c r="S288" s="39">
        <v>7.266250383086503</v>
      </c>
      <c r="T288" s="40">
        <v>0.03144949012485945</v>
      </c>
      <c r="U288" s="40">
        <v>0.0360073872444043</v>
      </c>
      <c r="V288" s="40">
        <v>0.02251601177055155</v>
      </c>
      <c r="W288" s="40">
        <v>0.014038323128198133</v>
      </c>
      <c r="X288" s="39">
        <v>8.96003832528488</v>
      </c>
      <c r="Y288" s="41">
        <v>5.597238324281676</v>
      </c>
      <c r="Z288" s="41">
        <v>7.863257714229942</v>
      </c>
      <c r="AA288" s="41">
        <v>6.255143940941566</v>
      </c>
      <c r="AB288" s="42">
        <v>0.0</v>
      </c>
      <c r="AC288" s="42">
        <v>1.0</v>
      </c>
      <c r="AD288" s="42">
        <v>1.0</v>
      </c>
      <c r="AE288" s="42">
        <v>0.0</v>
      </c>
      <c r="AF288" s="42">
        <v>0.0</v>
      </c>
      <c r="AG288" s="25"/>
      <c r="AH288" s="25"/>
      <c r="AI288" s="25"/>
      <c r="AJ288" s="25"/>
      <c r="AK288" s="25"/>
      <c r="AL288" s="25"/>
    </row>
    <row r="289">
      <c r="A289" s="27" t="s">
        <v>406</v>
      </c>
      <c r="B289" s="25" t="s">
        <v>399</v>
      </c>
      <c r="C289" s="25" t="s">
        <v>400</v>
      </c>
      <c r="D289" s="28">
        <v>100.18549411400248</v>
      </c>
      <c r="E289" s="29">
        <v>0.15923250564334085</v>
      </c>
      <c r="F289" s="31">
        <v>19.0</v>
      </c>
      <c r="G289" s="33"/>
      <c r="H289" s="34">
        <v>15.609886306262947</v>
      </c>
      <c r="I289" s="35" t="s">
        <v>58</v>
      </c>
      <c r="J289" s="36">
        <v>3700.0</v>
      </c>
      <c r="K289" s="28">
        <v>4.218888190881878</v>
      </c>
      <c r="L289" s="28">
        <v>3.153749968617419</v>
      </c>
      <c r="M289" s="34">
        <v>15.852496507605888</v>
      </c>
      <c r="N289" s="35" t="s">
        <v>27</v>
      </c>
      <c r="O289" s="36">
        <v>3700.0</v>
      </c>
      <c r="P289" s="28">
        <v>4.284458515569159</v>
      </c>
      <c r="Q289" s="37">
        <v>3.239130219037869</v>
      </c>
      <c r="R289" s="38">
        <v>6.0871548396537385</v>
      </c>
      <c r="S289" s="39">
        <v>5.6402694146560215</v>
      </c>
      <c r="T289" s="40">
        <v>0.042516535136124765</v>
      </c>
      <c r="U289" s="40">
        <v>0.013576708698930597</v>
      </c>
      <c r="V289" s="40">
        <v>0.04242721468415812</v>
      </c>
      <c r="W289" s="40">
        <v>0.029207787793094114</v>
      </c>
      <c r="X289" s="39">
        <v>6.359947482518563</v>
      </c>
      <c r="Y289" s="41">
        <v>9.249938823744385</v>
      </c>
      <c r="Z289" s="41">
        <v>5.5116002688938375</v>
      </c>
      <c r="AA289" s="41">
        <v>10.34089623871205</v>
      </c>
      <c r="AB289" s="42">
        <v>1.0</v>
      </c>
      <c r="AC289" s="42">
        <v>1.0</v>
      </c>
      <c r="AD289" s="42">
        <v>0.0</v>
      </c>
      <c r="AE289" s="42">
        <v>0.0</v>
      </c>
      <c r="AF289" s="42">
        <v>0.0</v>
      </c>
      <c r="AG289" s="25"/>
      <c r="AH289" s="25"/>
      <c r="AI289" s="25"/>
      <c r="AJ289" s="25"/>
      <c r="AK289" s="25"/>
      <c r="AL289" s="25"/>
    </row>
    <row r="290">
      <c r="A290" s="27" t="s">
        <v>407</v>
      </c>
      <c r="B290" s="25" t="s">
        <v>399</v>
      </c>
      <c r="C290" s="25" t="s">
        <v>400</v>
      </c>
      <c r="D290" s="28">
        <v>100.18549411400248</v>
      </c>
      <c r="E290" s="29">
        <v>0.1643946784922395</v>
      </c>
      <c r="F290" s="31">
        <v>18.0</v>
      </c>
      <c r="G290" s="33"/>
      <c r="H290" s="34">
        <v>15.573440143771576</v>
      </c>
      <c r="I290" s="35" t="s">
        <v>30</v>
      </c>
      <c r="J290" s="36">
        <v>3800.0</v>
      </c>
      <c r="K290" s="28">
        <v>4.0982737220451515</v>
      </c>
      <c r="L290" s="28">
        <v>3.0583489794609307</v>
      </c>
      <c r="M290" s="34">
        <v>16.509404104737644</v>
      </c>
      <c r="N290" s="35" t="s">
        <v>30</v>
      </c>
      <c r="O290" s="36">
        <v>4300.0</v>
      </c>
      <c r="P290" s="28">
        <v>3.8393963034273595</v>
      </c>
      <c r="Q290" s="37">
        <v>2.9902272556040552</v>
      </c>
      <c r="R290" s="38">
        <v>5.981457099036852</v>
      </c>
      <c r="S290" s="39">
        <v>5.542331420748578</v>
      </c>
      <c r="T290" s="40">
        <v>0.06111048587942053</v>
      </c>
      <c r="U290" s="40">
        <v>0.00430734702233801</v>
      </c>
      <c r="V290" s="40">
        <v>0.02054963475240426</v>
      </c>
      <c r="W290" s="40">
        <v>0.02144699871539135</v>
      </c>
      <c r="X290" s="39">
        <v>5.527339721489978</v>
      </c>
      <c r="Y290" s="41">
        <v>10.046100422281597</v>
      </c>
      <c r="Z290" s="41">
        <v>5.043549998992989</v>
      </c>
      <c r="AA290" s="41">
        <v>11.465854105744656</v>
      </c>
      <c r="AB290" s="42">
        <v>0.0</v>
      </c>
      <c r="AC290" s="42">
        <v>0.0</v>
      </c>
      <c r="AD290" s="42">
        <v>0.0</v>
      </c>
      <c r="AE290" s="42">
        <v>1.0</v>
      </c>
      <c r="AF290" s="42">
        <v>0.0</v>
      </c>
      <c r="AG290" s="25"/>
      <c r="AH290" s="25"/>
      <c r="AI290" s="25"/>
      <c r="AJ290" s="25"/>
      <c r="AK290" s="25"/>
      <c r="AL290" s="25"/>
    </row>
    <row r="291">
      <c r="A291" s="27" t="s">
        <v>408</v>
      </c>
      <c r="B291" s="25" t="s">
        <v>399</v>
      </c>
      <c r="C291" s="25" t="s">
        <v>400</v>
      </c>
      <c r="D291" s="28">
        <v>100.18549411400248</v>
      </c>
      <c r="E291" s="29">
        <v>0.16389419795221843</v>
      </c>
      <c r="F291" s="31">
        <v>17.0</v>
      </c>
      <c r="G291" s="33"/>
      <c r="H291" s="34">
        <v>13.08540945976863</v>
      </c>
      <c r="I291" s="35" t="s">
        <v>44</v>
      </c>
      <c r="J291" s="36">
        <v>3000.0</v>
      </c>
      <c r="K291" s="28">
        <v>4.36180315325621</v>
      </c>
      <c r="L291" s="28">
        <v>2.8655706429559262</v>
      </c>
      <c r="M291" s="34">
        <v>13.030193913103528</v>
      </c>
      <c r="N291" s="35" t="s">
        <v>29</v>
      </c>
      <c r="O291" s="36">
        <v>3400.0</v>
      </c>
      <c r="P291" s="28">
        <v>3.832409974442214</v>
      </c>
      <c r="Q291" s="37">
        <v>2.509993825199682</v>
      </c>
      <c r="R291" s="38">
        <v>5.629419488081584</v>
      </c>
      <c r="S291" s="39">
        <v>5.216138474752724</v>
      </c>
      <c r="T291" s="40">
        <v>0.03910744955267336</v>
      </c>
      <c r="U291" s="40">
        <v>0.021975516377075628</v>
      </c>
      <c r="V291" s="40">
        <v>0.024935483889089897</v>
      </c>
      <c r="W291" s="40">
        <v>0.018656764924211144</v>
      </c>
      <c r="X291" s="39">
        <v>6.058127566899273</v>
      </c>
      <c r="Y291" s="41">
        <v>7.027281892869358</v>
      </c>
      <c r="Z291" s="41">
        <v>5.337262899758382</v>
      </c>
      <c r="AA291" s="41">
        <v>7.692931013345144</v>
      </c>
      <c r="AB291" s="42">
        <v>0.0</v>
      </c>
      <c r="AC291" s="42">
        <v>0.0</v>
      </c>
      <c r="AD291" s="42">
        <v>1.0</v>
      </c>
      <c r="AE291" s="42">
        <v>1.0</v>
      </c>
      <c r="AF291" s="42">
        <v>0.0</v>
      </c>
      <c r="AG291" s="25"/>
      <c r="AH291" s="25"/>
      <c r="AI291" s="25"/>
      <c r="AJ291" s="25"/>
      <c r="AK291" s="25"/>
      <c r="AL291" s="25"/>
    </row>
    <row r="292">
      <c r="A292" s="27" t="s">
        <v>409</v>
      </c>
      <c r="B292" s="25" t="s">
        <v>399</v>
      </c>
      <c r="C292" s="25" t="s">
        <v>400</v>
      </c>
      <c r="D292" s="28">
        <v>100.18549411400248</v>
      </c>
      <c r="E292" s="29">
        <v>0.15064516129032257</v>
      </c>
      <c r="F292" s="31">
        <v>14.0</v>
      </c>
      <c r="G292" s="33"/>
      <c r="H292" s="34">
        <v>12.157641852288505</v>
      </c>
      <c r="I292" s="35" t="s">
        <v>45</v>
      </c>
      <c r="J292" s="36">
        <v>4400.0</v>
      </c>
      <c r="K292" s="28">
        <v>2.76310042097466</v>
      </c>
      <c r="L292" s="28">
        <v>1.7201309436132122</v>
      </c>
      <c r="M292" s="34">
        <v>12.638132407556459</v>
      </c>
      <c r="N292" s="35" t="s">
        <v>31</v>
      </c>
      <c r="O292" s="36">
        <v>3700.0</v>
      </c>
      <c r="P292" s="28">
        <v>3.415711461501745</v>
      </c>
      <c r="Q292" s="37">
        <v>2.187605640251367</v>
      </c>
      <c r="R292" s="38">
        <v>4.210714043789972</v>
      </c>
      <c r="S292" s="39">
        <v>3.9015865803739143</v>
      </c>
      <c r="T292" s="40">
        <v>0.0614225233279213</v>
      </c>
      <c r="U292" s="40">
        <v>1.7726557958996046E-4</v>
      </c>
      <c r="V292" s="40">
        <v>0.022424095818129996</v>
      </c>
      <c r="W292" s="40">
        <v>0.024905813932389442</v>
      </c>
      <c r="X292" s="39">
        <v>3.8991219807139363</v>
      </c>
      <c r="Y292" s="41">
        <v>8.258519871574569</v>
      </c>
      <c r="Z292" s="41">
        <v>3.5326485431377006</v>
      </c>
      <c r="AA292" s="41">
        <v>9.105483864418758</v>
      </c>
      <c r="AB292" s="42">
        <v>0.0</v>
      </c>
      <c r="AC292" s="42">
        <v>0.0</v>
      </c>
      <c r="AD292" s="42">
        <v>0.0</v>
      </c>
      <c r="AE292" s="42">
        <v>1.0</v>
      </c>
      <c r="AF292" s="42">
        <v>1.0</v>
      </c>
      <c r="AG292" s="25"/>
      <c r="AH292" s="25"/>
      <c r="AI292" s="25"/>
      <c r="AJ292" s="25"/>
      <c r="AK292" s="25"/>
      <c r="AL292" s="25"/>
    </row>
    <row r="293">
      <c r="A293" s="27" t="s">
        <v>410</v>
      </c>
      <c r="B293" s="25" t="s">
        <v>399</v>
      </c>
      <c r="C293" s="25" t="s">
        <v>400</v>
      </c>
      <c r="D293" s="28">
        <v>100.18549411400248</v>
      </c>
      <c r="E293" s="29">
        <v>0.18805093833780162</v>
      </c>
      <c r="F293" s="31">
        <v>7.0</v>
      </c>
      <c r="G293" s="33"/>
      <c r="H293" s="34">
        <v>6.159394594495648</v>
      </c>
      <c r="I293" s="35" t="s">
        <v>27</v>
      </c>
      <c r="J293" s="36">
        <v>3000.0</v>
      </c>
      <c r="K293" s="28">
        <v>2.053131531498549</v>
      </c>
      <c r="L293" s="28">
        <v>0.7769601123343242</v>
      </c>
      <c r="M293" s="34">
        <v>6.161704672200845</v>
      </c>
      <c r="N293" s="35" t="s">
        <v>27</v>
      </c>
      <c r="O293" s="36">
        <v>3000.0</v>
      </c>
      <c r="P293" s="28">
        <v>2.0539015574002817</v>
      </c>
      <c r="Q293" s="37">
        <v>0.7774648985939946</v>
      </c>
      <c r="R293" s="38">
        <v>2.718107829343894</v>
      </c>
      <c r="S293" s="39">
        <v>2.5185593038828484</v>
      </c>
      <c r="T293" s="40">
        <v>0.04748372590194723</v>
      </c>
      <c r="U293" s="40">
        <v>0.02007516597012827</v>
      </c>
      <c r="V293" s="40">
        <v>0.03135025918622771</v>
      </c>
      <c r="W293" s="40">
        <v>0.03345860995021378</v>
      </c>
      <c r="X293" s="39">
        <v>2.627699387142508</v>
      </c>
      <c r="Y293" s="41">
        <v>3.5316952073531405</v>
      </c>
      <c r="Z293" s="41">
        <v>2.236624860615692</v>
      </c>
      <c r="AA293" s="41">
        <v>3.925079811585153</v>
      </c>
      <c r="AB293" s="42">
        <v>1.0</v>
      </c>
      <c r="AC293" s="42">
        <v>0.0</v>
      </c>
      <c r="AD293" s="42">
        <v>0.0</v>
      </c>
      <c r="AE293" s="42">
        <v>0.0</v>
      </c>
      <c r="AF293" s="42">
        <v>0.0</v>
      </c>
      <c r="AG293" s="25"/>
      <c r="AH293" s="25"/>
      <c r="AI293" s="25"/>
      <c r="AJ293" s="25"/>
      <c r="AK293" s="25"/>
      <c r="AL293" s="25"/>
    </row>
    <row r="294">
      <c r="A294" s="27" t="s">
        <v>411</v>
      </c>
      <c r="B294" s="25" t="s">
        <v>399</v>
      </c>
      <c r="C294" s="25" t="s">
        <v>400</v>
      </c>
      <c r="D294" s="28">
        <v>100.18549411400248</v>
      </c>
      <c r="E294" s="29">
        <v>0.12403125000000001</v>
      </c>
      <c r="F294" s="31">
        <v>7.0</v>
      </c>
      <c r="G294" s="33"/>
      <c r="H294" s="34">
        <v>5.976329742733353</v>
      </c>
      <c r="I294" s="35" t="s">
        <v>31</v>
      </c>
      <c r="J294" s="36">
        <v>3800.0</v>
      </c>
      <c r="K294" s="28">
        <v>1.5727183533508822</v>
      </c>
      <c r="L294" s="28">
        <v>0.5821574980789169</v>
      </c>
      <c r="M294" s="34">
        <v>6.596347462952513</v>
      </c>
      <c r="N294" s="35" t="s">
        <v>31</v>
      </c>
      <c r="O294" s="36">
        <v>3600.0</v>
      </c>
      <c r="P294" s="28">
        <v>1.8323187397090315</v>
      </c>
      <c r="Q294" s="37">
        <v>0.729076046206712</v>
      </c>
      <c r="R294" s="38">
        <v>1.6923852814883076</v>
      </c>
      <c r="S294" s="39">
        <v>1.568139663346482</v>
      </c>
      <c r="T294" s="40">
        <v>0.045084753060343354</v>
      </c>
      <c r="U294" s="40">
        <v>0.0018172357279600967</v>
      </c>
      <c r="V294" s="40">
        <v>0.020941478388873495</v>
      </c>
      <c r="W294" s="40">
        <v>0.020249198111555365</v>
      </c>
      <c r="X294" s="39">
        <v>1.5683767214966478</v>
      </c>
      <c r="Y294" s="41">
        <v>4.407953021236705</v>
      </c>
      <c r="Z294" s="41">
        <v>1.407177179383933</v>
      </c>
      <c r="AA294" s="41">
        <v>5.18917028356858</v>
      </c>
      <c r="AB294" s="42">
        <v>0.0</v>
      </c>
      <c r="AC294" s="42">
        <v>0.0</v>
      </c>
      <c r="AD294" s="42">
        <v>0.0</v>
      </c>
      <c r="AE294" s="42">
        <v>0.0</v>
      </c>
      <c r="AF294" s="42">
        <v>1.0</v>
      </c>
      <c r="AG294" s="25"/>
      <c r="AH294" s="25"/>
      <c r="AI294" s="25"/>
      <c r="AJ294" s="25"/>
      <c r="AK294" s="25"/>
      <c r="AL294" s="25"/>
    </row>
    <row r="295">
      <c r="A295" s="27" t="s">
        <v>412</v>
      </c>
      <c r="B295" s="25" t="s">
        <v>399</v>
      </c>
      <c r="C295" s="25" t="s">
        <v>400</v>
      </c>
      <c r="D295" s="28">
        <v>100.18549411400248</v>
      </c>
      <c r="E295" s="29">
        <v>0.1804782608695652</v>
      </c>
      <c r="F295" s="31">
        <v>0.0</v>
      </c>
      <c r="G295" s="33"/>
      <c r="H295" s="34" t="s">
        <v>64</v>
      </c>
      <c r="I295" s="35" t="s">
        <v>30</v>
      </c>
      <c r="J295" s="36">
        <v>3000.0</v>
      </c>
      <c r="K295" s="28" t="s">
        <v>64</v>
      </c>
      <c r="L295" s="28" t="s">
        <v>64</v>
      </c>
      <c r="M295" s="34" t="s">
        <v>64</v>
      </c>
      <c r="N295" s="35" t="s">
        <v>30</v>
      </c>
      <c r="O295" s="36">
        <v>3000.0</v>
      </c>
      <c r="P295" s="28" t="s">
        <v>64</v>
      </c>
      <c r="Q295" s="37" t="s">
        <v>64</v>
      </c>
      <c r="R295" s="38" t="s">
        <v>64</v>
      </c>
      <c r="S295" s="39" t="s">
        <v>64</v>
      </c>
      <c r="T295" s="40" t="s">
        <v>64</v>
      </c>
      <c r="U295" s="40" t="s">
        <v>64</v>
      </c>
      <c r="V295" s="40" t="s">
        <v>64</v>
      </c>
      <c r="W295" s="40" t="s">
        <v>64</v>
      </c>
      <c r="X295" s="39" t="s">
        <v>64</v>
      </c>
      <c r="Y295" s="41" t="s">
        <v>64</v>
      </c>
      <c r="Z295" s="41" t="s">
        <v>64</v>
      </c>
      <c r="AA295" s="41" t="s">
        <v>64</v>
      </c>
      <c r="AB295" s="42">
        <v>0.0</v>
      </c>
      <c r="AC295" s="42">
        <v>0.0</v>
      </c>
      <c r="AD295" s="42">
        <v>0.0</v>
      </c>
      <c r="AE295" s="42">
        <v>1.0</v>
      </c>
      <c r="AF295" s="42">
        <v>0.0</v>
      </c>
      <c r="AG295" s="25"/>
      <c r="AH295" s="25"/>
      <c r="AI295" s="25"/>
      <c r="AJ295" s="25"/>
      <c r="AK295" s="25"/>
      <c r="AL295" s="25"/>
    </row>
    <row r="296">
      <c r="A296" s="27" t="s">
        <v>413</v>
      </c>
      <c r="B296" s="25" t="s">
        <v>399</v>
      </c>
      <c r="C296" s="25" t="s">
        <v>400</v>
      </c>
      <c r="D296" s="28">
        <v>100.18549411400248</v>
      </c>
      <c r="E296" s="29">
        <v>0.1783708439897698</v>
      </c>
      <c r="F296" s="31">
        <v>0.0</v>
      </c>
      <c r="G296" s="33"/>
      <c r="H296" s="34" t="s">
        <v>64</v>
      </c>
      <c r="I296" s="35" t="s">
        <v>29</v>
      </c>
      <c r="J296" s="36">
        <v>3000.0</v>
      </c>
      <c r="K296" s="28" t="s">
        <v>64</v>
      </c>
      <c r="L296" s="28" t="s">
        <v>64</v>
      </c>
      <c r="M296" s="34" t="s">
        <v>64</v>
      </c>
      <c r="N296" s="35" t="s">
        <v>29</v>
      </c>
      <c r="O296" s="36">
        <v>3000.0</v>
      </c>
      <c r="P296" s="28" t="s">
        <v>64</v>
      </c>
      <c r="Q296" s="37" t="s">
        <v>64</v>
      </c>
      <c r="R296" s="38" t="s">
        <v>64</v>
      </c>
      <c r="S296" s="39" t="s">
        <v>64</v>
      </c>
      <c r="T296" s="40" t="s">
        <v>64</v>
      </c>
      <c r="U296" s="40" t="s">
        <v>64</v>
      </c>
      <c r="V296" s="40" t="s">
        <v>64</v>
      </c>
      <c r="W296" s="40" t="s">
        <v>64</v>
      </c>
      <c r="X296" s="39" t="s">
        <v>64</v>
      </c>
      <c r="Y296" s="41" t="s">
        <v>64</v>
      </c>
      <c r="Z296" s="41" t="s">
        <v>64</v>
      </c>
      <c r="AA296" s="41" t="s">
        <v>64</v>
      </c>
      <c r="AB296" s="42">
        <v>0.0</v>
      </c>
      <c r="AC296" s="42">
        <v>0.0</v>
      </c>
      <c r="AD296" s="42">
        <v>1.0</v>
      </c>
      <c r="AE296" s="42">
        <v>0.0</v>
      </c>
      <c r="AF296" s="42">
        <v>0.0</v>
      </c>
      <c r="AG296" s="25"/>
      <c r="AH296" s="25"/>
      <c r="AI296" s="25"/>
      <c r="AJ296" s="25"/>
      <c r="AK296" s="25"/>
      <c r="AL296" s="25"/>
    </row>
    <row r="297">
      <c r="A297" s="27" t="s">
        <v>414</v>
      </c>
      <c r="B297" s="25" t="s">
        <v>399</v>
      </c>
      <c r="C297" s="25" t="s">
        <v>400</v>
      </c>
      <c r="D297" s="28">
        <v>100.18549411400248</v>
      </c>
      <c r="E297" s="29">
        <v>0.18</v>
      </c>
      <c r="F297" s="31">
        <v>0.0</v>
      </c>
      <c r="G297" s="33"/>
      <c r="H297" s="34" t="s">
        <v>64</v>
      </c>
      <c r="I297" s="35" t="s">
        <v>27</v>
      </c>
      <c r="J297" s="36">
        <v>3000.0</v>
      </c>
      <c r="K297" s="28" t="s">
        <v>64</v>
      </c>
      <c r="L297" s="28" t="s">
        <v>64</v>
      </c>
      <c r="M297" s="34" t="s">
        <v>64</v>
      </c>
      <c r="N297" s="35" t="s">
        <v>27</v>
      </c>
      <c r="O297" s="36">
        <v>3000.0</v>
      </c>
      <c r="P297" s="28" t="s">
        <v>64</v>
      </c>
      <c r="Q297" s="37" t="s">
        <v>64</v>
      </c>
      <c r="R297" s="38" t="s">
        <v>64</v>
      </c>
      <c r="S297" s="39" t="s">
        <v>64</v>
      </c>
      <c r="T297" s="40" t="s">
        <v>64</v>
      </c>
      <c r="U297" s="40" t="s">
        <v>64</v>
      </c>
      <c r="V297" s="40" t="s">
        <v>64</v>
      </c>
      <c r="W297" s="40" t="s">
        <v>64</v>
      </c>
      <c r="X297" s="39" t="s">
        <v>64</v>
      </c>
      <c r="Y297" s="41" t="s">
        <v>64</v>
      </c>
      <c r="Z297" s="41" t="s">
        <v>64</v>
      </c>
      <c r="AA297" s="41" t="s">
        <v>64</v>
      </c>
      <c r="AB297" s="42">
        <v>1.0</v>
      </c>
      <c r="AC297" s="42">
        <v>0.0</v>
      </c>
      <c r="AD297" s="42">
        <v>0.0</v>
      </c>
      <c r="AE297" s="42">
        <v>0.0</v>
      </c>
      <c r="AF297" s="42">
        <v>0.0</v>
      </c>
      <c r="AG297" s="25"/>
      <c r="AH297" s="25"/>
      <c r="AI297" s="25"/>
      <c r="AJ297" s="25"/>
      <c r="AK297" s="25"/>
      <c r="AL297" s="25"/>
    </row>
    <row r="298">
      <c r="A298" s="27" t="s">
        <v>415</v>
      </c>
      <c r="B298" s="25" t="s">
        <v>399</v>
      </c>
      <c r="C298" s="25" t="s">
        <v>400</v>
      </c>
      <c r="D298" s="28">
        <v>100.18549411400248</v>
      </c>
      <c r="E298" s="29">
        <v>0.18</v>
      </c>
      <c r="F298" s="31">
        <v>0.0</v>
      </c>
      <c r="G298" s="33"/>
      <c r="H298" s="34" t="s">
        <v>64</v>
      </c>
      <c r="I298" s="35" t="s">
        <v>30</v>
      </c>
      <c r="J298" s="36">
        <v>3000.0</v>
      </c>
      <c r="K298" s="28" t="s">
        <v>64</v>
      </c>
      <c r="L298" s="28" t="s">
        <v>64</v>
      </c>
      <c r="M298" s="34" t="s">
        <v>64</v>
      </c>
      <c r="N298" s="35" t="s">
        <v>30</v>
      </c>
      <c r="O298" s="36">
        <v>3000.0</v>
      </c>
      <c r="P298" s="28" t="s">
        <v>64</v>
      </c>
      <c r="Q298" s="37" t="s">
        <v>64</v>
      </c>
      <c r="R298" s="38" t="s">
        <v>64</v>
      </c>
      <c r="S298" s="39" t="s">
        <v>64</v>
      </c>
      <c r="T298" s="40" t="s">
        <v>64</v>
      </c>
      <c r="U298" s="40" t="s">
        <v>64</v>
      </c>
      <c r="V298" s="40" t="s">
        <v>64</v>
      </c>
      <c r="W298" s="40" t="s">
        <v>64</v>
      </c>
      <c r="X298" s="39" t="s">
        <v>64</v>
      </c>
      <c r="Y298" s="41" t="s">
        <v>64</v>
      </c>
      <c r="Z298" s="41" t="s">
        <v>64</v>
      </c>
      <c r="AA298" s="41" t="s">
        <v>64</v>
      </c>
      <c r="AB298" s="42">
        <v>0.0</v>
      </c>
      <c r="AC298" s="42">
        <v>0.0</v>
      </c>
      <c r="AD298" s="42">
        <v>0.0</v>
      </c>
      <c r="AE298" s="42">
        <v>1.0</v>
      </c>
      <c r="AF298" s="42">
        <v>0.0</v>
      </c>
      <c r="AG298" s="25"/>
      <c r="AH298" s="25"/>
      <c r="AI298" s="25"/>
      <c r="AJ298" s="25"/>
      <c r="AK298" s="25"/>
      <c r="AL298" s="25"/>
    </row>
    <row r="299">
      <c r="A299" s="27" t="s">
        <v>416</v>
      </c>
      <c r="B299" s="25" t="s">
        <v>172</v>
      </c>
      <c r="C299" s="25" t="s">
        <v>171</v>
      </c>
      <c r="D299" s="28">
        <v>96.16117306897976</v>
      </c>
      <c r="E299" s="29">
        <v>0.22168136307746353</v>
      </c>
      <c r="F299" s="31">
        <v>33.0</v>
      </c>
      <c r="G299" s="33"/>
      <c r="H299" s="34">
        <v>33.423556903026245</v>
      </c>
      <c r="I299" s="35" t="s">
        <v>27</v>
      </c>
      <c r="J299" s="36">
        <v>6800.0</v>
      </c>
      <c r="K299" s="28">
        <v>4.91522895632739</v>
      </c>
      <c r="L299" s="28">
        <v>6.415459044920126</v>
      </c>
      <c r="M299" s="34">
        <v>33.155000239891145</v>
      </c>
      <c r="N299" s="35" t="s">
        <v>27</v>
      </c>
      <c r="O299" s="36">
        <v>7800.0</v>
      </c>
      <c r="P299" s="28">
        <v>4.2506410563963</v>
      </c>
      <c r="Q299" s="37">
        <v>5.51535640503594</v>
      </c>
      <c r="R299" s="38">
        <v>14.944318850026384</v>
      </c>
      <c r="S299" s="39">
        <v>16.020684147283276</v>
      </c>
      <c r="T299" s="40">
        <v>0.04383528076451502</v>
      </c>
      <c r="U299" s="40">
        <v>0.013117789754967088</v>
      </c>
      <c r="V299" s="40">
        <v>0.05596923628785958</v>
      </c>
      <c r="W299" s="40">
        <v>0.043616650935265566</v>
      </c>
      <c r="X299" s="39">
        <v>11.089673702256935</v>
      </c>
      <c r="Y299" s="41">
        <v>22.33388320076931</v>
      </c>
      <c r="Z299" s="41">
        <v>9.214293887505765</v>
      </c>
      <c r="AA299" s="41">
        <v>23.94070635238538</v>
      </c>
      <c r="AB299" s="42">
        <v>1.0</v>
      </c>
      <c r="AC299" s="42">
        <v>0.0</v>
      </c>
      <c r="AD299" s="42">
        <v>0.0</v>
      </c>
      <c r="AE299" s="42">
        <v>0.0</v>
      </c>
      <c r="AF299" s="42">
        <v>0.0</v>
      </c>
      <c r="AG299" s="25"/>
      <c r="AH299" s="25"/>
      <c r="AI299" s="25"/>
      <c r="AJ299" s="25"/>
      <c r="AK299" s="25"/>
      <c r="AL299" s="25"/>
    </row>
    <row r="300">
      <c r="A300" s="27" t="s">
        <v>417</v>
      </c>
      <c r="B300" s="25" t="s">
        <v>172</v>
      </c>
      <c r="C300" s="25" t="s">
        <v>171</v>
      </c>
      <c r="D300" s="28">
        <v>96.16117306897976</v>
      </c>
      <c r="E300" s="29">
        <v>0.17618382352941175</v>
      </c>
      <c r="F300" s="31">
        <v>33.0</v>
      </c>
      <c r="G300" s="33"/>
      <c r="H300" s="34">
        <v>36.70112708593635</v>
      </c>
      <c r="I300" s="35" t="s">
        <v>31</v>
      </c>
      <c r="J300" s="36">
        <v>7600.0</v>
      </c>
      <c r="K300" s="28">
        <v>4.829095669202151</v>
      </c>
      <c r="L300" s="28">
        <v>6.749795712663103</v>
      </c>
      <c r="M300" s="34">
        <v>38.391379611952864</v>
      </c>
      <c r="N300" s="35" t="s">
        <v>31</v>
      </c>
      <c r="O300" s="36">
        <v>8500.0</v>
      </c>
      <c r="P300" s="28">
        <v>4.516632895523866</v>
      </c>
      <c r="Q300" s="37">
        <v>6.524607133568862</v>
      </c>
      <c r="R300" s="38">
        <v>11.40064900965558</v>
      </c>
      <c r="S300" s="39">
        <v>12.221781313064495</v>
      </c>
      <c r="T300" s="40">
        <v>0.07470953206098792</v>
      </c>
      <c r="U300" s="40">
        <v>0.0</v>
      </c>
      <c r="V300" s="40">
        <v>0.05235962991352945</v>
      </c>
      <c r="W300" s="40">
        <v>0.02801607452287047</v>
      </c>
      <c r="X300" s="39">
        <v>12.413669553537554</v>
      </c>
      <c r="Y300" s="41">
        <v>24.287457532398797</v>
      </c>
      <c r="Z300" s="41">
        <v>11.487586912913208</v>
      </c>
      <c r="AA300" s="41">
        <v>26.903792699039656</v>
      </c>
      <c r="AB300" s="42">
        <v>0.0</v>
      </c>
      <c r="AC300" s="42">
        <v>0.0</v>
      </c>
      <c r="AD300" s="42">
        <v>0.0</v>
      </c>
      <c r="AE300" s="42">
        <v>0.0</v>
      </c>
      <c r="AF300" s="42">
        <v>1.0</v>
      </c>
      <c r="AG300" s="25"/>
      <c r="AH300" s="25"/>
      <c r="AI300" s="25"/>
      <c r="AJ300" s="25"/>
      <c r="AK300" s="25"/>
      <c r="AL300" s="25"/>
    </row>
    <row r="301">
      <c r="A301" s="27" t="s">
        <v>418</v>
      </c>
      <c r="B301" s="25" t="s">
        <v>172</v>
      </c>
      <c r="C301" s="25" t="s">
        <v>171</v>
      </c>
      <c r="D301" s="28">
        <v>96.16117306897976</v>
      </c>
      <c r="E301" s="29">
        <v>0.14044186046511628</v>
      </c>
      <c r="F301" s="31">
        <v>30.0</v>
      </c>
      <c r="G301" s="33"/>
      <c r="H301" s="34">
        <v>22.46622797324396</v>
      </c>
      <c r="I301" s="35" t="s">
        <v>40</v>
      </c>
      <c r="J301" s="36">
        <v>5000.0</v>
      </c>
      <c r="K301" s="28">
        <v>4.4932455946487915</v>
      </c>
      <c r="L301" s="28">
        <v>4.384791057780232</v>
      </c>
      <c r="M301" s="34">
        <v>22.0816790276582</v>
      </c>
      <c r="N301" s="35" t="s">
        <v>29</v>
      </c>
      <c r="O301" s="36">
        <v>5500.0</v>
      </c>
      <c r="P301" s="28">
        <v>4.014850732301491</v>
      </c>
      <c r="Q301" s="37">
        <v>3.8687367795801153</v>
      </c>
      <c r="R301" s="38">
        <v>8.000131944883025</v>
      </c>
      <c r="S301" s="39">
        <v>8.576341840119111</v>
      </c>
      <c r="T301" s="40">
        <v>0.02286168608389049</v>
      </c>
      <c r="U301" s="40">
        <v>0.03170153803632815</v>
      </c>
      <c r="V301" s="40">
        <v>0.011278431801385977</v>
      </c>
      <c r="W301" s="40">
        <v>0.02814527575661185</v>
      </c>
      <c r="X301" s="39">
        <v>9.248574231246847</v>
      </c>
      <c r="Y301" s="41">
        <v>13.217653741997111</v>
      </c>
      <c r="Z301" s="41">
        <v>7.450155537881248</v>
      </c>
      <c r="AA301" s="41">
        <v>14.631523489776953</v>
      </c>
      <c r="AB301" s="42">
        <v>0.0</v>
      </c>
      <c r="AC301" s="42">
        <v>1.0</v>
      </c>
      <c r="AD301" s="42">
        <v>1.0</v>
      </c>
      <c r="AE301" s="42">
        <v>0.0</v>
      </c>
      <c r="AF301" s="42">
        <v>0.0</v>
      </c>
      <c r="AG301" s="25"/>
      <c r="AH301" s="25"/>
      <c r="AI301" s="25"/>
      <c r="AJ301" s="25"/>
      <c r="AK301" s="25"/>
      <c r="AL301" s="25"/>
    </row>
    <row r="302">
      <c r="A302" s="27" t="s">
        <v>419</v>
      </c>
      <c r="B302" s="25" t="s">
        <v>172</v>
      </c>
      <c r="C302" s="25" t="s">
        <v>171</v>
      </c>
      <c r="D302" s="28">
        <v>96.16117306897976</v>
      </c>
      <c r="E302" s="29">
        <v>0.22547988505747127</v>
      </c>
      <c r="F302" s="31">
        <v>29.0</v>
      </c>
      <c r="G302" s="33"/>
      <c r="H302" s="34">
        <v>24.898144762217974</v>
      </c>
      <c r="I302" s="35" t="s">
        <v>40</v>
      </c>
      <c r="J302" s="36">
        <v>4800.0</v>
      </c>
      <c r="K302" s="28">
        <v>5.187113492128745</v>
      </c>
      <c r="L302" s="28">
        <v>5.457464522127498</v>
      </c>
      <c r="M302" s="34">
        <v>23.71429831480777</v>
      </c>
      <c r="N302" s="35" t="s">
        <v>28</v>
      </c>
      <c r="O302" s="36">
        <v>4800.0</v>
      </c>
      <c r="P302" s="28">
        <v>4.940478815584952</v>
      </c>
      <c r="Q302" s="37">
        <v>5.015871782943952</v>
      </c>
      <c r="R302" s="38">
        <v>13.403663430687804</v>
      </c>
      <c r="S302" s="39">
        <v>14.369062945894088</v>
      </c>
      <c r="T302" s="40">
        <v>0.05692872892264857</v>
      </c>
      <c r="U302" s="40">
        <v>0.037952485948432375</v>
      </c>
      <c r="V302" s="40">
        <v>0.035868389899241</v>
      </c>
      <c r="W302" s="40">
        <v>0.027751384233969337</v>
      </c>
      <c r="X302" s="39">
        <v>15.609826870807744</v>
      </c>
      <c r="Y302" s="41">
        <v>9.28831789141023</v>
      </c>
      <c r="Z302" s="41">
        <v>13.701215665334416</v>
      </c>
      <c r="AA302" s="41">
        <v>10.013082649473356</v>
      </c>
      <c r="AB302" s="42">
        <v>0.0</v>
      </c>
      <c r="AC302" s="42">
        <v>1.0</v>
      </c>
      <c r="AD302" s="42">
        <v>1.0</v>
      </c>
      <c r="AE302" s="42">
        <v>0.0</v>
      </c>
      <c r="AF302" s="42">
        <v>0.0</v>
      </c>
      <c r="AG302" s="25"/>
      <c r="AH302" s="25"/>
      <c r="AI302" s="25"/>
      <c r="AJ302" s="25"/>
      <c r="AK302" s="25"/>
      <c r="AL302" s="25"/>
    </row>
    <row r="303">
      <c r="A303" s="27" t="s">
        <v>420</v>
      </c>
      <c r="B303" s="25" t="s">
        <v>172</v>
      </c>
      <c r="C303" s="25" t="s">
        <v>171</v>
      </c>
      <c r="D303" s="28">
        <v>96.16117306897976</v>
      </c>
      <c r="E303" s="29">
        <v>0.24302739726027398</v>
      </c>
      <c r="F303" s="31">
        <v>28.0</v>
      </c>
      <c r="G303" s="33"/>
      <c r="H303" s="34">
        <v>27.16534362815766</v>
      </c>
      <c r="I303" s="35" t="s">
        <v>58</v>
      </c>
      <c r="J303" s="36">
        <v>3800.0</v>
      </c>
      <c r="K303" s="28">
        <v>7.148774638988859</v>
      </c>
      <c r="L303" s="28">
        <v>8.016846973827507</v>
      </c>
      <c r="M303" s="34">
        <v>26.59061386265559</v>
      </c>
      <c r="N303" s="35" t="s">
        <v>28</v>
      </c>
      <c r="O303" s="36">
        <v>5500.0</v>
      </c>
      <c r="P303" s="28">
        <v>4.834657065937381</v>
      </c>
      <c r="Q303" s="37">
        <v>5.337516406333629</v>
      </c>
      <c r="R303" s="38">
        <v>14.17064725614665</v>
      </c>
      <c r="S303" s="39">
        <v>15.191288818954172</v>
      </c>
      <c r="T303" s="40">
        <v>0.06975850610614988</v>
      </c>
      <c r="U303" s="40">
        <v>0.03510212367961216</v>
      </c>
      <c r="V303" s="40">
        <v>0.0444626899941754</v>
      </c>
      <c r="W303" s="40">
        <v>0.03955953621035656</v>
      </c>
      <c r="X303" s="39">
        <v>16.102201002348764</v>
      </c>
      <c r="Y303" s="41">
        <v>11.063142625808897</v>
      </c>
      <c r="Z303" s="41">
        <v>14.008164769512259</v>
      </c>
      <c r="AA303" s="41">
        <v>12.582449093143332</v>
      </c>
      <c r="AB303" s="42">
        <v>1.0</v>
      </c>
      <c r="AC303" s="42">
        <v>1.0</v>
      </c>
      <c r="AD303" s="42">
        <v>0.0</v>
      </c>
      <c r="AE303" s="42">
        <v>0.0</v>
      </c>
      <c r="AF303" s="42">
        <v>0.0</v>
      </c>
      <c r="AG303" s="25"/>
      <c r="AH303" s="25"/>
      <c r="AI303" s="25"/>
      <c r="AJ303" s="25"/>
      <c r="AK303" s="25"/>
      <c r="AL303" s="25"/>
    </row>
    <row r="304">
      <c r="A304" s="27" t="s">
        <v>421</v>
      </c>
      <c r="B304" s="25" t="s">
        <v>172</v>
      </c>
      <c r="C304" s="25" t="s">
        <v>171</v>
      </c>
      <c r="D304" s="28">
        <v>96.16117306897976</v>
      </c>
      <c r="E304" s="29">
        <v>0.18912663755458514</v>
      </c>
      <c r="F304" s="31">
        <v>27.0</v>
      </c>
      <c r="G304" s="33"/>
      <c r="H304" s="34">
        <v>26.469189987077634</v>
      </c>
      <c r="I304" s="35" t="s">
        <v>45</v>
      </c>
      <c r="J304" s="36">
        <v>4700.0</v>
      </c>
      <c r="K304" s="28">
        <v>5.63174255044205</v>
      </c>
      <c r="L304" s="28">
        <v>6.196710910824653</v>
      </c>
      <c r="M304" s="34">
        <v>27.124031645242788</v>
      </c>
      <c r="N304" s="35" t="s">
        <v>30</v>
      </c>
      <c r="O304" s="36">
        <v>4900.0</v>
      </c>
      <c r="P304" s="28">
        <v>5.535516662294446</v>
      </c>
      <c r="Q304" s="37">
        <v>6.200779570627633</v>
      </c>
      <c r="R304" s="38">
        <v>10.130361973211354</v>
      </c>
      <c r="S304" s="39">
        <v>10.860001790592278</v>
      </c>
      <c r="T304" s="40">
        <v>0.09978902277541277</v>
      </c>
      <c r="U304" s="40">
        <v>0.0010615853486746038</v>
      </c>
      <c r="V304" s="40">
        <v>0.03874786522662304</v>
      </c>
      <c r="W304" s="40">
        <v>0.023885670345178585</v>
      </c>
      <c r="X304" s="39">
        <v>12.446186420627818</v>
      </c>
      <c r="Y304" s="41">
        <v>14.023003566449814</v>
      </c>
      <c r="Z304" s="41">
        <v>11.771479659647994</v>
      </c>
      <c r="AA304" s="41">
        <v>15.352551985594795</v>
      </c>
      <c r="AB304" s="42">
        <v>0.0</v>
      </c>
      <c r="AC304" s="42">
        <v>0.0</v>
      </c>
      <c r="AD304" s="42">
        <v>0.0</v>
      </c>
      <c r="AE304" s="42">
        <v>1.0</v>
      </c>
      <c r="AF304" s="42">
        <v>1.0</v>
      </c>
      <c r="AG304" s="25"/>
      <c r="AH304" s="25"/>
      <c r="AI304" s="25"/>
      <c r="AJ304" s="25"/>
      <c r="AK304" s="25"/>
      <c r="AL304" s="25"/>
    </row>
    <row r="305">
      <c r="A305" s="27" t="s">
        <v>422</v>
      </c>
      <c r="B305" s="25" t="s">
        <v>172</v>
      </c>
      <c r="C305" s="25" t="s">
        <v>171</v>
      </c>
      <c r="D305" s="28">
        <v>96.16117306897976</v>
      </c>
      <c r="E305" s="29">
        <v>0.1365179640718563</v>
      </c>
      <c r="F305" s="31">
        <v>17.0</v>
      </c>
      <c r="G305" s="33"/>
      <c r="H305" s="34">
        <v>10.075740690499316</v>
      </c>
      <c r="I305" s="35" t="s">
        <v>40</v>
      </c>
      <c r="J305" s="36">
        <v>3900.0</v>
      </c>
      <c r="K305" s="28">
        <v>2.5835232539741835</v>
      </c>
      <c r="L305" s="28">
        <v>1.4017226782739376</v>
      </c>
      <c r="M305" s="34">
        <v>10.422976876868418</v>
      </c>
      <c r="N305" s="35" t="s">
        <v>29</v>
      </c>
      <c r="O305" s="36">
        <v>3500.0</v>
      </c>
      <c r="P305" s="28">
        <v>2.9779933933909764</v>
      </c>
      <c r="Q305" s="37">
        <v>1.6563245172285337</v>
      </c>
      <c r="R305" s="38">
        <v>4.391211260431481</v>
      </c>
      <c r="S305" s="39">
        <v>4.707488466578203</v>
      </c>
      <c r="T305" s="40">
        <v>0.03401976446792031</v>
      </c>
      <c r="U305" s="40">
        <v>0.009517434107096753</v>
      </c>
      <c r="V305" s="40">
        <v>0.015693641346808476</v>
      </c>
      <c r="W305" s="40">
        <v>0.015491142748785141</v>
      </c>
      <c r="X305" s="39">
        <v>3.7223920194095457</v>
      </c>
      <c r="Y305" s="41">
        <v>6.353348671089771</v>
      </c>
      <c r="Z305" s="41">
        <v>3.2965324414594956</v>
      </c>
      <c r="AA305" s="41">
        <v>7.126444435408923</v>
      </c>
      <c r="AB305" s="42">
        <v>0.0</v>
      </c>
      <c r="AC305" s="42">
        <v>1.0</v>
      </c>
      <c r="AD305" s="42">
        <v>1.0</v>
      </c>
      <c r="AE305" s="42">
        <v>0.0</v>
      </c>
      <c r="AF305" s="42">
        <v>0.0</v>
      </c>
      <c r="AG305" s="25"/>
      <c r="AH305" s="25"/>
      <c r="AI305" s="25"/>
      <c r="AJ305" s="25"/>
      <c r="AK305" s="25"/>
      <c r="AL305" s="25"/>
    </row>
    <row r="306">
      <c r="A306" s="27" t="s">
        <v>423</v>
      </c>
      <c r="B306" s="25" t="s">
        <v>172</v>
      </c>
      <c r="C306" s="25" t="s">
        <v>171</v>
      </c>
      <c r="D306" s="28">
        <v>96.16117306897976</v>
      </c>
      <c r="E306" s="29">
        <v>0.13127000650618087</v>
      </c>
      <c r="F306" s="31">
        <v>14.0</v>
      </c>
      <c r="G306" s="33"/>
      <c r="H306" s="34">
        <v>9.325297770142912</v>
      </c>
      <c r="I306" s="35" t="s">
        <v>44</v>
      </c>
      <c r="J306" s="36">
        <v>3500.0</v>
      </c>
      <c r="K306" s="28">
        <v>2.6643707914694037</v>
      </c>
      <c r="L306" s="28">
        <v>1.365957014592842</v>
      </c>
      <c r="M306" s="34">
        <v>9.17312971325617</v>
      </c>
      <c r="N306" s="35" t="s">
        <v>30</v>
      </c>
      <c r="O306" s="36">
        <v>3000.0</v>
      </c>
      <c r="P306" s="28">
        <v>3.0577099044187235</v>
      </c>
      <c r="Q306" s="37">
        <v>1.5488452157427197</v>
      </c>
      <c r="R306" s="38">
        <v>3.460890880389</v>
      </c>
      <c r="S306" s="39">
        <v>3.7101617155891597</v>
      </c>
      <c r="T306" s="40">
        <v>0.03335560143094374</v>
      </c>
      <c r="U306" s="40">
        <v>0.015720464722740853</v>
      </c>
      <c r="V306" s="40">
        <v>0.018340542176531</v>
      </c>
      <c r="W306" s="40">
        <v>0.015720464722740853</v>
      </c>
      <c r="X306" s="39">
        <v>3.7081830803625193</v>
      </c>
      <c r="Y306" s="41">
        <v>5.617114689780393</v>
      </c>
      <c r="Z306" s="41">
        <v>3.267271067758439</v>
      </c>
      <c r="AA306" s="41">
        <v>5.90585864549773</v>
      </c>
      <c r="AB306" s="42">
        <v>0.0</v>
      </c>
      <c r="AC306" s="42">
        <v>0.0</v>
      </c>
      <c r="AD306" s="42">
        <v>1.0</v>
      </c>
      <c r="AE306" s="42">
        <v>1.0</v>
      </c>
      <c r="AF306" s="42">
        <v>0.0</v>
      </c>
      <c r="AG306" s="25"/>
      <c r="AH306" s="25"/>
      <c r="AI306" s="25"/>
      <c r="AJ306" s="25"/>
      <c r="AK306" s="25"/>
      <c r="AL306" s="25"/>
    </row>
    <row r="307">
      <c r="A307" s="27" t="s">
        <v>424</v>
      </c>
      <c r="B307" s="25" t="s">
        <v>172</v>
      </c>
      <c r="C307" s="25" t="s">
        <v>171</v>
      </c>
      <c r="D307" s="28">
        <v>96.16117306897976</v>
      </c>
      <c r="E307" s="29">
        <v>0.1315671641791045</v>
      </c>
      <c r="F307" s="31">
        <v>13.0</v>
      </c>
      <c r="G307" s="33"/>
      <c r="H307" s="34">
        <v>6.708480680971037</v>
      </c>
      <c r="I307" s="35" t="s">
        <v>45</v>
      </c>
      <c r="J307" s="36">
        <v>3000.0</v>
      </c>
      <c r="K307" s="28">
        <v>2.2361602269903456</v>
      </c>
      <c r="L307" s="28">
        <v>0.900811273026895</v>
      </c>
      <c r="M307" s="34">
        <v>7.096678950560511</v>
      </c>
      <c r="N307" s="35" t="s">
        <v>31</v>
      </c>
      <c r="O307" s="36">
        <v>3000.0</v>
      </c>
      <c r="P307" s="28">
        <v>2.365559650186837</v>
      </c>
      <c r="Q307" s="37">
        <v>0.9930006202562985</v>
      </c>
      <c r="R307" s="38">
        <v>3.2218207840312956</v>
      </c>
      <c r="S307" s="39">
        <v>3.4538725838298627</v>
      </c>
      <c r="T307" s="40">
        <v>0.03548130575516338</v>
      </c>
      <c r="U307" s="40">
        <v>0.0024191799378520482</v>
      </c>
      <c r="V307" s="40">
        <v>0.021571021112514098</v>
      </c>
      <c r="W307" s="40">
        <v>0.016329464580501326</v>
      </c>
      <c r="X307" s="39">
        <v>2.417789172210883</v>
      </c>
      <c r="Y307" s="41">
        <v>4.290691508760154</v>
      </c>
      <c r="Z307" s="41">
        <v>2.173647594560924</v>
      </c>
      <c r="AA307" s="41">
        <v>4.923031355999587</v>
      </c>
      <c r="AB307" s="42">
        <v>0.0</v>
      </c>
      <c r="AC307" s="42">
        <v>0.0</v>
      </c>
      <c r="AD307" s="42">
        <v>0.0</v>
      </c>
      <c r="AE307" s="42">
        <v>1.0</v>
      </c>
      <c r="AF307" s="42">
        <v>1.0</v>
      </c>
      <c r="AG307" s="25"/>
      <c r="AH307" s="25"/>
      <c r="AI307" s="25"/>
      <c r="AJ307" s="25"/>
      <c r="AK307" s="25"/>
      <c r="AL307" s="25"/>
    </row>
    <row r="308">
      <c r="A308" s="27" t="s">
        <v>425</v>
      </c>
      <c r="B308" s="25" t="s">
        <v>172</v>
      </c>
      <c r="C308" s="25" t="s">
        <v>171</v>
      </c>
      <c r="D308" s="28">
        <v>96.16117306897976</v>
      </c>
      <c r="E308" s="29">
        <v>0.21473775216138327</v>
      </c>
      <c r="F308" s="31">
        <v>12.0</v>
      </c>
      <c r="G308" s="33"/>
      <c r="H308" s="34">
        <v>9.08680401110471</v>
      </c>
      <c r="I308" s="35" t="s">
        <v>58</v>
      </c>
      <c r="J308" s="36">
        <v>3100.0</v>
      </c>
      <c r="K308" s="28">
        <v>2.9312271003563586</v>
      </c>
      <c r="L308" s="28">
        <v>1.4745351565851463</v>
      </c>
      <c r="M308" s="34">
        <v>8.83333248265502</v>
      </c>
      <c r="N308" s="35" t="s">
        <v>28</v>
      </c>
      <c r="O308" s="36">
        <v>3000.0</v>
      </c>
      <c r="P308" s="28">
        <v>2.944444160885007</v>
      </c>
      <c r="Q308" s="37">
        <v>1.450823506945268</v>
      </c>
      <c r="R308" s="38">
        <v>5.231288071428435</v>
      </c>
      <c r="S308" s="39">
        <v>5.608071851040415</v>
      </c>
      <c r="T308" s="40">
        <v>0.0647458094770991</v>
      </c>
      <c r="U308" s="40">
        <v>0.014991479375569924</v>
      </c>
      <c r="V308" s="40">
        <v>0.0542083203507927</v>
      </c>
      <c r="W308" s="40">
        <v>0.02737574494669291</v>
      </c>
      <c r="X308" s="39">
        <v>5.348538408048121</v>
      </c>
      <c r="Y308" s="41">
        <v>3.738265603056589</v>
      </c>
      <c r="Z308" s="41">
        <v>4.839278159234945</v>
      </c>
      <c r="AA308" s="41">
        <v>3.994054323420075</v>
      </c>
      <c r="AB308" s="42">
        <v>1.0</v>
      </c>
      <c r="AC308" s="42">
        <v>1.0</v>
      </c>
      <c r="AD308" s="42">
        <v>0.0</v>
      </c>
      <c r="AE308" s="42">
        <v>0.0</v>
      </c>
      <c r="AF308" s="42">
        <v>0.0</v>
      </c>
      <c r="AG308" s="25"/>
      <c r="AH308" s="25"/>
      <c r="AI308" s="25"/>
      <c r="AJ308" s="25"/>
      <c r="AK308" s="25"/>
      <c r="AL308" s="25"/>
    </row>
    <row r="309">
      <c r="A309" s="27" t="s">
        <v>426</v>
      </c>
      <c r="B309" s="25" t="s">
        <v>172</v>
      </c>
      <c r="C309" s="25" t="s">
        <v>171</v>
      </c>
      <c r="D309" s="28">
        <v>96.16117306897976</v>
      </c>
      <c r="E309" s="29">
        <v>0.18802456647398844</v>
      </c>
      <c r="F309" s="31">
        <v>0.0</v>
      </c>
      <c r="G309" s="33"/>
      <c r="H309" s="34" t="s">
        <v>64</v>
      </c>
      <c r="I309" s="35" t="s">
        <v>58</v>
      </c>
      <c r="J309" s="36">
        <v>3100.0</v>
      </c>
      <c r="K309" s="28" t="s">
        <v>64</v>
      </c>
      <c r="L309" s="28" t="s">
        <v>64</v>
      </c>
      <c r="M309" s="34" t="s">
        <v>64</v>
      </c>
      <c r="N309" s="35" t="s">
        <v>64</v>
      </c>
      <c r="O309" s="36" t="s">
        <v>64</v>
      </c>
      <c r="P309" s="28" t="s">
        <v>64</v>
      </c>
      <c r="Q309" s="37" t="s">
        <v>64</v>
      </c>
      <c r="R309" s="38" t="s">
        <v>64</v>
      </c>
      <c r="S309" s="39" t="s">
        <v>64</v>
      </c>
      <c r="T309" s="40" t="s">
        <v>64</v>
      </c>
      <c r="U309" s="40" t="s">
        <v>64</v>
      </c>
      <c r="V309" s="40" t="s">
        <v>64</v>
      </c>
      <c r="W309" s="40" t="s">
        <v>64</v>
      </c>
      <c r="X309" s="39" t="s">
        <v>64</v>
      </c>
      <c r="Y309" s="41" t="s">
        <v>64</v>
      </c>
      <c r="Z309" s="41" t="s">
        <v>64</v>
      </c>
      <c r="AA309" s="41" t="s">
        <v>64</v>
      </c>
      <c r="AB309" s="42">
        <v>1.0</v>
      </c>
      <c r="AC309" s="42">
        <v>1.0</v>
      </c>
      <c r="AD309" s="42">
        <v>0.0</v>
      </c>
      <c r="AE309" s="42">
        <v>0.0</v>
      </c>
      <c r="AF309" s="42">
        <v>0.0</v>
      </c>
      <c r="AG309" s="25"/>
      <c r="AH309" s="25"/>
      <c r="AI309" s="25"/>
      <c r="AJ309" s="25"/>
      <c r="AK309" s="25"/>
      <c r="AL309" s="25"/>
    </row>
    <row r="310">
      <c r="A310" s="27" t="s">
        <v>427</v>
      </c>
      <c r="B310" s="25" t="s">
        <v>172</v>
      </c>
      <c r="C310" s="25" t="s">
        <v>171</v>
      </c>
      <c r="D310" s="28">
        <v>96.16117306897976</v>
      </c>
      <c r="E310" s="29">
        <v>0.18</v>
      </c>
      <c r="F310" s="31">
        <v>0.0</v>
      </c>
      <c r="G310" s="33"/>
      <c r="H310" s="34" t="s">
        <v>64</v>
      </c>
      <c r="I310" s="35" t="s">
        <v>44</v>
      </c>
      <c r="J310" s="36">
        <v>3000.0</v>
      </c>
      <c r="K310" s="28" t="s">
        <v>64</v>
      </c>
      <c r="L310" s="28" t="s">
        <v>64</v>
      </c>
      <c r="M310" s="34" t="s">
        <v>64</v>
      </c>
      <c r="N310" s="35" t="s">
        <v>29</v>
      </c>
      <c r="O310" s="36">
        <v>3000.0</v>
      </c>
      <c r="P310" s="28" t="s">
        <v>64</v>
      </c>
      <c r="Q310" s="37" t="s">
        <v>64</v>
      </c>
      <c r="R310" s="38" t="s">
        <v>64</v>
      </c>
      <c r="S310" s="39" t="s">
        <v>64</v>
      </c>
      <c r="T310" s="40" t="s">
        <v>64</v>
      </c>
      <c r="U310" s="40" t="s">
        <v>64</v>
      </c>
      <c r="V310" s="40" t="s">
        <v>64</v>
      </c>
      <c r="W310" s="40" t="s">
        <v>64</v>
      </c>
      <c r="X310" s="39" t="s">
        <v>64</v>
      </c>
      <c r="Y310" s="41" t="s">
        <v>64</v>
      </c>
      <c r="Z310" s="41" t="s">
        <v>64</v>
      </c>
      <c r="AA310" s="41" t="s">
        <v>64</v>
      </c>
      <c r="AB310" s="42">
        <v>0.0</v>
      </c>
      <c r="AC310" s="42">
        <v>0.0</v>
      </c>
      <c r="AD310" s="42">
        <v>1.0</v>
      </c>
      <c r="AE310" s="42">
        <v>1.0</v>
      </c>
      <c r="AF310" s="42">
        <v>0.0</v>
      </c>
      <c r="AG310" s="25"/>
      <c r="AH310" s="25"/>
      <c r="AI310" s="25"/>
      <c r="AJ310" s="25"/>
      <c r="AK310" s="25"/>
      <c r="AL310" s="25"/>
    </row>
    <row r="311">
      <c r="A311" s="27" t="s">
        <v>428</v>
      </c>
      <c r="B311" s="25" t="s">
        <v>172</v>
      </c>
      <c r="C311" s="25" t="s">
        <v>171</v>
      </c>
      <c r="D311" s="28">
        <v>96.16117306897976</v>
      </c>
      <c r="E311" s="29">
        <v>0.1969232303090728</v>
      </c>
      <c r="F311" s="31">
        <v>0.0</v>
      </c>
      <c r="G311" s="33"/>
      <c r="H311" s="34" t="s">
        <v>64</v>
      </c>
      <c r="I311" s="35" t="s">
        <v>40</v>
      </c>
      <c r="J311" s="36">
        <v>3600.0</v>
      </c>
      <c r="K311" s="28" t="s">
        <v>64</v>
      </c>
      <c r="L311" s="28" t="s">
        <v>64</v>
      </c>
      <c r="M311" s="34" t="s">
        <v>64</v>
      </c>
      <c r="N311" s="35" t="s">
        <v>29</v>
      </c>
      <c r="O311" s="36">
        <v>3200.0</v>
      </c>
      <c r="P311" s="28" t="s">
        <v>64</v>
      </c>
      <c r="Q311" s="37" t="s">
        <v>64</v>
      </c>
      <c r="R311" s="38" t="s">
        <v>64</v>
      </c>
      <c r="S311" s="39" t="s">
        <v>64</v>
      </c>
      <c r="T311" s="40" t="s">
        <v>64</v>
      </c>
      <c r="U311" s="40" t="s">
        <v>64</v>
      </c>
      <c r="V311" s="40" t="s">
        <v>64</v>
      </c>
      <c r="W311" s="40" t="s">
        <v>64</v>
      </c>
      <c r="X311" s="39" t="s">
        <v>64</v>
      </c>
      <c r="Y311" s="41" t="s">
        <v>64</v>
      </c>
      <c r="Z311" s="41" t="s">
        <v>64</v>
      </c>
      <c r="AA311" s="41" t="s">
        <v>64</v>
      </c>
      <c r="AB311" s="42">
        <v>0.0</v>
      </c>
      <c r="AC311" s="42">
        <v>1.0</v>
      </c>
      <c r="AD311" s="42">
        <v>1.0</v>
      </c>
      <c r="AE311" s="42">
        <v>0.0</v>
      </c>
      <c r="AF311" s="42">
        <v>0.0</v>
      </c>
      <c r="AG311" s="25"/>
      <c r="AH311" s="25"/>
      <c r="AI311" s="25"/>
      <c r="AJ311" s="25"/>
      <c r="AK311" s="25"/>
      <c r="AL311" s="25"/>
    </row>
    <row r="312">
      <c r="A312" s="27" t="s">
        <v>429</v>
      </c>
      <c r="B312" s="25" t="s">
        <v>172</v>
      </c>
      <c r="C312" s="25" t="s">
        <v>171</v>
      </c>
      <c r="D312" s="28">
        <v>96.16117306897976</v>
      </c>
      <c r="E312" s="29">
        <v>0.18</v>
      </c>
      <c r="F312" s="31">
        <v>0.0</v>
      </c>
      <c r="G312" s="33"/>
      <c r="H312" s="34" t="s">
        <v>64</v>
      </c>
      <c r="I312" s="35" t="s">
        <v>27</v>
      </c>
      <c r="J312" s="36">
        <v>3000.0</v>
      </c>
      <c r="K312" s="28" t="s">
        <v>64</v>
      </c>
      <c r="L312" s="28" t="s">
        <v>64</v>
      </c>
      <c r="M312" s="34" t="s">
        <v>64</v>
      </c>
      <c r="N312" s="35" t="s">
        <v>27</v>
      </c>
      <c r="O312" s="36">
        <v>3000.0</v>
      </c>
      <c r="P312" s="28" t="s">
        <v>64</v>
      </c>
      <c r="Q312" s="37" t="s">
        <v>64</v>
      </c>
      <c r="R312" s="38" t="s">
        <v>64</v>
      </c>
      <c r="S312" s="39" t="s">
        <v>64</v>
      </c>
      <c r="T312" s="40" t="s">
        <v>64</v>
      </c>
      <c r="U312" s="40" t="s">
        <v>64</v>
      </c>
      <c r="V312" s="40" t="s">
        <v>64</v>
      </c>
      <c r="W312" s="40" t="s">
        <v>64</v>
      </c>
      <c r="X312" s="39" t="s">
        <v>64</v>
      </c>
      <c r="Y312" s="41" t="s">
        <v>64</v>
      </c>
      <c r="Z312" s="41" t="s">
        <v>64</v>
      </c>
      <c r="AA312" s="41" t="s">
        <v>64</v>
      </c>
      <c r="AB312" s="42">
        <v>1.0</v>
      </c>
      <c r="AC312" s="42">
        <v>0.0</v>
      </c>
      <c r="AD312" s="42">
        <v>0.0</v>
      </c>
      <c r="AE312" s="42">
        <v>0.0</v>
      </c>
      <c r="AF312" s="42">
        <v>0.0</v>
      </c>
      <c r="AG312" s="25"/>
      <c r="AH312" s="25"/>
      <c r="AI312" s="25"/>
      <c r="AJ312" s="25"/>
      <c r="AK312" s="25"/>
      <c r="AL312" s="25"/>
    </row>
    <row r="313">
      <c r="A313" s="27" t="s">
        <v>430</v>
      </c>
      <c r="B313" s="25" t="s">
        <v>172</v>
      </c>
      <c r="C313" s="25" t="s">
        <v>171</v>
      </c>
      <c r="D313" s="28">
        <v>96.16117306897976</v>
      </c>
      <c r="E313" s="29">
        <v>0.14742857142857146</v>
      </c>
      <c r="F313" s="31">
        <v>0.0</v>
      </c>
      <c r="G313" s="33"/>
      <c r="H313" s="34" t="s">
        <v>64</v>
      </c>
      <c r="I313" s="35" t="s">
        <v>27</v>
      </c>
      <c r="J313" s="36">
        <v>3000.0</v>
      </c>
      <c r="K313" s="28" t="s">
        <v>64</v>
      </c>
      <c r="L313" s="28" t="s">
        <v>64</v>
      </c>
      <c r="M313" s="34" t="s">
        <v>64</v>
      </c>
      <c r="N313" s="35" t="s">
        <v>27</v>
      </c>
      <c r="O313" s="36">
        <v>3000.0</v>
      </c>
      <c r="P313" s="28" t="s">
        <v>64</v>
      </c>
      <c r="Q313" s="37" t="s">
        <v>64</v>
      </c>
      <c r="R313" s="38" t="s">
        <v>64</v>
      </c>
      <c r="S313" s="39" t="s">
        <v>64</v>
      </c>
      <c r="T313" s="40" t="s">
        <v>64</v>
      </c>
      <c r="U313" s="40" t="s">
        <v>64</v>
      </c>
      <c r="V313" s="40" t="s">
        <v>64</v>
      </c>
      <c r="W313" s="40" t="s">
        <v>64</v>
      </c>
      <c r="X313" s="39" t="s">
        <v>64</v>
      </c>
      <c r="Y313" s="41" t="s">
        <v>64</v>
      </c>
      <c r="Z313" s="41" t="s">
        <v>64</v>
      </c>
      <c r="AA313" s="41" t="s">
        <v>64</v>
      </c>
      <c r="AB313" s="42">
        <v>1.0</v>
      </c>
      <c r="AC313" s="42">
        <v>0.0</v>
      </c>
      <c r="AD313" s="42">
        <v>0.0</v>
      </c>
      <c r="AE313" s="42">
        <v>0.0</v>
      </c>
      <c r="AF313" s="42">
        <v>0.0</v>
      </c>
      <c r="AG313" s="25"/>
      <c r="AH313" s="25"/>
      <c r="AI313" s="25"/>
      <c r="AJ313" s="25"/>
      <c r="AK313" s="25"/>
      <c r="AL313" s="25"/>
    </row>
    <row r="314">
      <c r="A314" s="27" t="s">
        <v>431</v>
      </c>
      <c r="B314" s="25" t="s">
        <v>172</v>
      </c>
      <c r="C314" s="25" t="s">
        <v>171</v>
      </c>
      <c r="D314" s="28">
        <v>96.16117306897976</v>
      </c>
      <c r="E314" s="29">
        <v>0.17828391167192428</v>
      </c>
      <c r="F314" s="31">
        <v>0.0</v>
      </c>
      <c r="G314" s="33"/>
      <c r="H314" s="34" t="s">
        <v>64</v>
      </c>
      <c r="I314" s="35" t="s">
        <v>29</v>
      </c>
      <c r="J314" s="36">
        <v>3000.0</v>
      </c>
      <c r="K314" s="28" t="s">
        <v>64</v>
      </c>
      <c r="L314" s="28" t="s">
        <v>64</v>
      </c>
      <c r="M314" s="34" t="s">
        <v>64</v>
      </c>
      <c r="N314" s="35" t="s">
        <v>29</v>
      </c>
      <c r="O314" s="36">
        <v>3000.0</v>
      </c>
      <c r="P314" s="28" t="s">
        <v>64</v>
      </c>
      <c r="Q314" s="37" t="s">
        <v>64</v>
      </c>
      <c r="R314" s="38" t="s">
        <v>64</v>
      </c>
      <c r="S314" s="39" t="s">
        <v>64</v>
      </c>
      <c r="T314" s="40" t="s">
        <v>64</v>
      </c>
      <c r="U314" s="40" t="s">
        <v>64</v>
      </c>
      <c r="V314" s="40" t="s">
        <v>64</v>
      </c>
      <c r="W314" s="40" t="s">
        <v>64</v>
      </c>
      <c r="X314" s="39" t="s">
        <v>64</v>
      </c>
      <c r="Y314" s="41" t="s">
        <v>64</v>
      </c>
      <c r="Z314" s="41" t="s">
        <v>64</v>
      </c>
      <c r="AA314" s="41" t="s">
        <v>64</v>
      </c>
      <c r="AB314" s="42">
        <v>0.0</v>
      </c>
      <c r="AC314" s="42">
        <v>0.0</v>
      </c>
      <c r="AD314" s="42">
        <v>1.0</v>
      </c>
      <c r="AE314" s="42">
        <v>0.0</v>
      </c>
      <c r="AF314" s="42">
        <v>0.0</v>
      </c>
      <c r="AG314" s="25"/>
      <c r="AH314" s="25"/>
      <c r="AI314" s="25"/>
      <c r="AJ314" s="25"/>
      <c r="AK314" s="25"/>
      <c r="AL314" s="25"/>
    </row>
    <row r="315">
      <c r="A315" s="27" t="s">
        <v>432</v>
      </c>
      <c r="B315" s="25" t="s">
        <v>172</v>
      </c>
      <c r="C315" s="25" t="s">
        <v>171</v>
      </c>
      <c r="D315" s="28">
        <v>96.16117306897976</v>
      </c>
      <c r="E315" s="29">
        <v>0.18</v>
      </c>
      <c r="F315" s="31">
        <v>0.0</v>
      </c>
      <c r="G315" s="33"/>
      <c r="H315" s="34" t="s">
        <v>64</v>
      </c>
      <c r="I315" s="35" t="s">
        <v>45</v>
      </c>
      <c r="J315" s="36">
        <v>3000.0</v>
      </c>
      <c r="K315" s="28" t="s">
        <v>64</v>
      </c>
      <c r="L315" s="28" t="s">
        <v>64</v>
      </c>
      <c r="M315" s="34" t="s">
        <v>64</v>
      </c>
      <c r="N315" s="35" t="s">
        <v>31</v>
      </c>
      <c r="O315" s="36">
        <v>3000.0</v>
      </c>
      <c r="P315" s="28" t="s">
        <v>64</v>
      </c>
      <c r="Q315" s="37" t="s">
        <v>64</v>
      </c>
      <c r="R315" s="38" t="s">
        <v>64</v>
      </c>
      <c r="S315" s="39" t="s">
        <v>64</v>
      </c>
      <c r="T315" s="40" t="s">
        <v>64</v>
      </c>
      <c r="U315" s="40" t="s">
        <v>64</v>
      </c>
      <c r="V315" s="40" t="s">
        <v>64</v>
      </c>
      <c r="W315" s="40" t="s">
        <v>64</v>
      </c>
      <c r="X315" s="39" t="s">
        <v>64</v>
      </c>
      <c r="Y315" s="41" t="s">
        <v>64</v>
      </c>
      <c r="Z315" s="41" t="s">
        <v>64</v>
      </c>
      <c r="AA315" s="41" t="s">
        <v>64</v>
      </c>
      <c r="AB315" s="42">
        <v>0.0</v>
      </c>
      <c r="AC315" s="42">
        <v>0.0</v>
      </c>
      <c r="AD315" s="42">
        <v>0.0</v>
      </c>
      <c r="AE315" s="42">
        <v>1.0</v>
      </c>
      <c r="AF315" s="42">
        <v>1.0</v>
      </c>
      <c r="AG315" s="25"/>
      <c r="AH315" s="25"/>
      <c r="AI315" s="25"/>
      <c r="AJ315" s="25"/>
      <c r="AK315" s="25"/>
      <c r="AL315" s="25"/>
    </row>
    <row r="316">
      <c r="A316" s="27" t="s">
        <v>433</v>
      </c>
      <c r="B316" s="25" t="s">
        <v>400</v>
      </c>
      <c r="C316" s="25" t="s">
        <v>399</v>
      </c>
      <c r="D316" s="28">
        <v>100.18549411400248</v>
      </c>
      <c r="E316" s="29">
        <v>0.3029420442571128</v>
      </c>
      <c r="F316" s="31">
        <v>35.0</v>
      </c>
      <c r="G316" s="33"/>
      <c r="H316" s="34">
        <v>45.59016563577606</v>
      </c>
      <c r="I316" s="35" t="s">
        <v>27</v>
      </c>
      <c r="J316" s="36">
        <v>9500.0</v>
      </c>
      <c r="K316" s="28">
        <v>4.798964803765902</v>
      </c>
      <c r="L316" s="28">
        <v>7.8618643194509135</v>
      </c>
      <c r="M316" s="34">
        <v>44.90134084176414</v>
      </c>
      <c r="N316" s="35" t="s">
        <v>27</v>
      </c>
      <c r="O316" s="36">
        <v>9800.0</v>
      </c>
      <c r="P316" s="28">
        <v>4.581769473649402</v>
      </c>
      <c r="Q316" s="37">
        <v>7.4228553355026134</v>
      </c>
      <c r="R316" s="38">
        <v>24.278824104962478</v>
      </c>
      <c r="S316" s="39">
        <v>24.13826311769031</v>
      </c>
      <c r="T316" s="40">
        <v>0.09532926541529843</v>
      </c>
      <c r="U316" s="40">
        <v>0.016033640750627996</v>
      </c>
      <c r="V316" s="40">
        <v>0.06642508310974456</v>
      </c>
      <c r="W316" s="40">
        <v>0.05704485790869688</v>
      </c>
      <c r="X316" s="39">
        <v>20.796343040354497</v>
      </c>
      <c r="Y316" s="41">
        <v>24.793822595421567</v>
      </c>
      <c r="Z316" s="41">
        <v>18.127080619466085</v>
      </c>
      <c r="AA316" s="41">
        <v>26.774260222298057</v>
      </c>
      <c r="AB316" s="42">
        <v>1.0</v>
      </c>
      <c r="AC316" s="42">
        <v>0.0</v>
      </c>
      <c r="AD316" s="42">
        <v>0.0</v>
      </c>
      <c r="AE316" s="42">
        <v>0.0</v>
      </c>
      <c r="AF316" s="42">
        <v>0.0</v>
      </c>
      <c r="AG316" s="25"/>
      <c r="AH316" s="25"/>
      <c r="AI316" s="25"/>
      <c r="AJ316" s="25"/>
      <c r="AK316" s="25"/>
      <c r="AL316" s="25"/>
    </row>
    <row r="317">
      <c r="A317" s="27" t="s">
        <v>434</v>
      </c>
      <c r="B317" s="25" t="s">
        <v>400</v>
      </c>
      <c r="C317" s="25" t="s">
        <v>399</v>
      </c>
      <c r="D317" s="28">
        <v>100.18549411400248</v>
      </c>
      <c r="E317" s="29">
        <v>0.15322681466335622</v>
      </c>
      <c r="F317" s="31">
        <v>34.0</v>
      </c>
      <c r="G317" s="33"/>
      <c r="H317" s="34">
        <v>28.399082018517184</v>
      </c>
      <c r="I317" s="35" t="s">
        <v>44</v>
      </c>
      <c r="J317" s="36">
        <v>6700.0</v>
      </c>
      <c r="K317" s="28">
        <v>4.23866895798764</v>
      </c>
      <c r="L317" s="28">
        <v>4.910458977027454</v>
      </c>
      <c r="M317" s="34">
        <v>28.924848953120538</v>
      </c>
      <c r="N317" s="35" t="s">
        <v>30</v>
      </c>
      <c r="O317" s="36">
        <v>6400.0</v>
      </c>
      <c r="P317" s="28">
        <v>4.519507648925083</v>
      </c>
      <c r="Q317" s="37">
        <v>5.306593422369247</v>
      </c>
      <c r="R317" s="38">
        <v>10.425461645043576</v>
      </c>
      <c r="S317" s="39">
        <v>10.365103977997588</v>
      </c>
      <c r="T317" s="40">
        <v>0.04928183934949839</v>
      </c>
      <c r="U317" s="40">
        <v>0.02182889982792095</v>
      </c>
      <c r="V317" s="40">
        <v>0.020017768401150215</v>
      </c>
      <c r="W317" s="40">
        <v>0.011343402093985122</v>
      </c>
      <c r="X317" s="39">
        <v>13.434395634686572</v>
      </c>
      <c r="Y317" s="41">
        <v>14.964686383830612</v>
      </c>
      <c r="Z317" s="41">
        <v>12.257363992976872</v>
      </c>
      <c r="AA317" s="41">
        <v>16.667484960143668</v>
      </c>
      <c r="AB317" s="42">
        <v>0.0</v>
      </c>
      <c r="AC317" s="42">
        <v>0.0</v>
      </c>
      <c r="AD317" s="42">
        <v>1.0</v>
      </c>
      <c r="AE317" s="42">
        <v>1.0</v>
      </c>
      <c r="AF317" s="42">
        <v>0.0</v>
      </c>
      <c r="AG317" s="25"/>
      <c r="AH317" s="25"/>
      <c r="AI317" s="25"/>
      <c r="AJ317" s="25"/>
      <c r="AK317" s="25"/>
      <c r="AL317" s="25"/>
    </row>
    <row r="318">
      <c r="A318" s="27" t="s">
        <v>435</v>
      </c>
      <c r="B318" s="25" t="s">
        <v>400</v>
      </c>
      <c r="C318" s="25" t="s">
        <v>399</v>
      </c>
      <c r="D318" s="28">
        <v>100.18549411400248</v>
      </c>
      <c r="E318" s="29">
        <v>0.2633940315004145</v>
      </c>
      <c r="F318" s="31">
        <v>33.0</v>
      </c>
      <c r="G318" s="33"/>
      <c r="H318" s="34">
        <v>32.53688264463521</v>
      </c>
      <c r="I318" s="35" t="s">
        <v>28</v>
      </c>
      <c r="J318" s="36">
        <v>7700.0</v>
      </c>
      <c r="K318" s="28">
        <v>4.22556917462795</v>
      </c>
      <c r="L318" s="28">
        <v>5.407807759223473</v>
      </c>
      <c r="M318" s="34">
        <v>31.52014430346523</v>
      </c>
      <c r="N318" s="35" t="s">
        <v>28</v>
      </c>
      <c r="O318" s="36">
        <v>8200.0</v>
      </c>
      <c r="P318" s="28">
        <v>3.8439200370079547</v>
      </c>
      <c r="Q318" s="37">
        <v>4.806368277185235</v>
      </c>
      <c r="R318" s="38">
        <v>19.207108374923084</v>
      </c>
      <c r="S318" s="39">
        <v>19.095909821642618</v>
      </c>
      <c r="T318" s="40">
        <v>0.08020692191558564</v>
      </c>
      <c r="U318" s="40">
        <v>0.032209078879487145</v>
      </c>
      <c r="V318" s="40">
        <v>0.04841887674694145</v>
      </c>
      <c r="W318" s="40">
        <v>0.028104000198768193</v>
      </c>
      <c r="X318" s="39">
        <v>21.180700346978476</v>
      </c>
      <c r="Y318" s="41">
        <v>11.356182297656733</v>
      </c>
      <c r="Z318" s="41">
        <v>19.10359247451251</v>
      </c>
      <c r="AA318" s="41">
        <v>12.416551828952718</v>
      </c>
      <c r="AB318" s="42">
        <v>0.0</v>
      </c>
      <c r="AC318" s="42">
        <v>1.0</v>
      </c>
      <c r="AD318" s="42">
        <v>0.0</v>
      </c>
      <c r="AE318" s="42">
        <v>0.0</v>
      </c>
      <c r="AF318" s="42">
        <v>0.0</v>
      </c>
      <c r="AG318" s="25"/>
      <c r="AH318" s="25"/>
      <c r="AI318" s="25"/>
      <c r="AJ318" s="25"/>
      <c r="AK318" s="25"/>
      <c r="AL318" s="25"/>
    </row>
    <row r="319">
      <c r="A319" s="27" t="s">
        <v>436</v>
      </c>
      <c r="B319" s="25" t="s">
        <v>400</v>
      </c>
      <c r="C319" s="25" t="s">
        <v>399</v>
      </c>
      <c r="D319" s="28">
        <v>100.18549411400248</v>
      </c>
      <c r="E319" s="29">
        <v>0.15229118432769367</v>
      </c>
      <c r="F319" s="31">
        <v>32.0</v>
      </c>
      <c r="G319" s="33"/>
      <c r="H319" s="34">
        <v>28.573409412485315</v>
      </c>
      <c r="I319" s="35" t="s">
        <v>31</v>
      </c>
      <c r="J319" s="36">
        <v>5700.0</v>
      </c>
      <c r="K319" s="28">
        <v>5.012878844295669</v>
      </c>
      <c r="L319" s="28">
        <v>5.8334491040229395</v>
      </c>
      <c r="M319" s="34">
        <v>28.82069420289829</v>
      </c>
      <c r="N319" s="35" t="s">
        <v>31</v>
      </c>
      <c r="O319" s="36">
        <v>5700.0</v>
      </c>
      <c r="P319" s="28">
        <v>5.056262140859349</v>
      </c>
      <c r="Q319" s="37">
        <v>5.921168144580167</v>
      </c>
      <c r="R319" s="38">
        <v>9.744075529077309</v>
      </c>
      <c r="S319" s="39">
        <v>9.687662711450702</v>
      </c>
      <c r="T319" s="40">
        <v>0.07647970527601909</v>
      </c>
      <c r="U319" s="40">
        <v>0.0</v>
      </c>
      <c r="V319" s="40">
        <v>0.021905768634476203</v>
      </c>
      <c r="W319" s="40">
        <v>0.01971519177102858</v>
      </c>
      <c r="X319" s="39">
        <v>11.02091084371208</v>
      </c>
      <c r="Y319" s="41">
        <v>17.552498568773235</v>
      </c>
      <c r="Z319" s="41">
        <v>10.362518767334475</v>
      </c>
      <c r="AA319" s="41">
        <v>18.458175435563817</v>
      </c>
      <c r="AB319" s="42">
        <v>0.0</v>
      </c>
      <c r="AC319" s="42">
        <v>0.0</v>
      </c>
      <c r="AD319" s="42">
        <v>0.0</v>
      </c>
      <c r="AE319" s="42">
        <v>0.0</v>
      </c>
      <c r="AF319" s="42">
        <v>1.0</v>
      </c>
      <c r="AG319" s="25"/>
      <c r="AH319" s="25"/>
      <c r="AI319" s="25"/>
      <c r="AJ319" s="25"/>
      <c r="AK319" s="25"/>
      <c r="AL319" s="25"/>
    </row>
    <row r="320">
      <c r="A320" s="27" t="s">
        <v>437</v>
      </c>
      <c r="B320" s="25" t="s">
        <v>400</v>
      </c>
      <c r="C320" s="25" t="s">
        <v>399</v>
      </c>
      <c r="D320" s="28">
        <v>100.18549411400248</v>
      </c>
      <c r="E320" s="29">
        <v>0.14829781482315837</v>
      </c>
      <c r="F320" s="31">
        <v>30.0</v>
      </c>
      <c r="G320" s="33"/>
      <c r="H320" s="34">
        <v>22.061058213406632</v>
      </c>
      <c r="I320" s="35" t="s">
        <v>40</v>
      </c>
      <c r="J320" s="36">
        <v>5200.0</v>
      </c>
      <c r="K320" s="28">
        <v>4.24251119488589</v>
      </c>
      <c r="L320" s="28">
        <v>4.085316844438107</v>
      </c>
      <c r="M320" s="34">
        <v>22.21485129972121</v>
      </c>
      <c r="N320" s="35" t="s">
        <v>29</v>
      </c>
      <c r="O320" s="36">
        <v>4500.0</v>
      </c>
      <c r="P320" s="28">
        <v>4.936633622160269</v>
      </c>
      <c r="Q320" s="37">
        <v>4.777957616335506</v>
      </c>
      <c r="R320" s="38">
        <v>8.863618130727351</v>
      </c>
      <c r="S320" s="39">
        <v>8.81230267533823</v>
      </c>
      <c r="T320" s="40">
        <v>0.0409971378967145</v>
      </c>
      <c r="U320" s="40">
        <v>0.02087817207703053</v>
      </c>
      <c r="V320" s="40">
        <v>0.023630294759911828</v>
      </c>
      <c r="W320" s="40">
        <v>0.019549561126674043</v>
      </c>
      <c r="X320" s="39">
        <v>10.577295950589097</v>
      </c>
      <c r="Y320" s="41">
        <v>11.483762262817534</v>
      </c>
      <c r="Z320" s="41">
        <v>9.311585817175906</v>
      </c>
      <c r="AA320" s="41">
        <v>12.903265482545304</v>
      </c>
      <c r="AB320" s="42">
        <v>0.0</v>
      </c>
      <c r="AC320" s="42">
        <v>1.0</v>
      </c>
      <c r="AD320" s="42">
        <v>1.0</v>
      </c>
      <c r="AE320" s="42">
        <v>0.0</v>
      </c>
      <c r="AF320" s="42">
        <v>0.0</v>
      </c>
      <c r="AG320" s="25"/>
      <c r="AH320" s="25"/>
      <c r="AI320" s="25"/>
      <c r="AJ320" s="25"/>
      <c r="AK320" s="25"/>
      <c r="AL320" s="25"/>
    </row>
    <row r="321">
      <c r="A321" s="27" t="s">
        <v>438</v>
      </c>
      <c r="B321" s="25" t="s">
        <v>400</v>
      </c>
      <c r="C321" s="25" t="s">
        <v>399</v>
      </c>
      <c r="D321" s="28">
        <v>100.18549411400248</v>
      </c>
      <c r="E321" s="29">
        <v>0.17714285714285713</v>
      </c>
      <c r="F321" s="31">
        <v>17.0</v>
      </c>
      <c r="G321" s="33"/>
      <c r="H321" s="34">
        <v>11.549563066442849</v>
      </c>
      <c r="I321" s="35" t="s">
        <v>30</v>
      </c>
      <c r="J321" s="36">
        <v>3500.0</v>
      </c>
      <c r="K321" s="28">
        <v>3.299875161840814</v>
      </c>
      <c r="L321" s="28">
        <v>1.9785611748880425</v>
      </c>
      <c r="M321" s="34">
        <v>11.272818121582862</v>
      </c>
      <c r="N321" s="35" t="s">
        <v>30</v>
      </c>
      <c r="O321" s="36">
        <v>3400.0</v>
      </c>
      <c r="P321" s="28">
        <v>3.3155347416420184</v>
      </c>
      <c r="Q321" s="37">
        <v>1.952966637242899</v>
      </c>
      <c r="R321" s="38">
        <v>6.157467322082214</v>
      </c>
      <c r="S321" s="39">
        <v>6.121818985814104</v>
      </c>
      <c r="T321" s="40">
        <v>0.05347079666952534</v>
      </c>
      <c r="U321" s="40">
        <v>0.013245953273325037</v>
      </c>
      <c r="V321" s="40">
        <v>0.022985624797828744</v>
      </c>
      <c r="W321" s="40">
        <v>0.015973061300186078</v>
      </c>
      <c r="X321" s="39">
        <v>5.971735681645759</v>
      </c>
      <c r="Y321" s="41">
        <v>5.577827384797089</v>
      </c>
      <c r="Z321" s="41">
        <v>5.453355848169565</v>
      </c>
      <c r="AA321" s="41">
        <v>5.819462273413296</v>
      </c>
      <c r="AB321" s="42">
        <v>0.0</v>
      </c>
      <c r="AC321" s="42">
        <v>0.0</v>
      </c>
      <c r="AD321" s="42">
        <v>0.0</v>
      </c>
      <c r="AE321" s="42">
        <v>1.0</v>
      </c>
      <c r="AF321" s="42">
        <v>0.0</v>
      </c>
      <c r="AG321" s="25"/>
      <c r="AH321" s="25"/>
      <c r="AI321" s="25"/>
      <c r="AJ321" s="25"/>
      <c r="AK321" s="25"/>
      <c r="AL321" s="25"/>
    </row>
    <row r="322">
      <c r="A322" s="27" t="s">
        <v>439</v>
      </c>
      <c r="B322" s="25" t="s">
        <v>400</v>
      </c>
      <c r="C322" s="25" t="s">
        <v>399</v>
      </c>
      <c r="D322" s="28">
        <v>100.18549411400248</v>
      </c>
      <c r="E322" s="29">
        <v>0.2099928469241774</v>
      </c>
      <c r="F322" s="31">
        <v>16.0</v>
      </c>
      <c r="G322" s="33"/>
      <c r="H322" s="34">
        <v>10.024948168526832</v>
      </c>
      <c r="I322" s="35" t="s">
        <v>28</v>
      </c>
      <c r="J322" s="36">
        <v>3500.0</v>
      </c>
      <c r="K322" s="28">
        <v>2.8642709052933806</v>
      </c>
      <c r="L322" s="28">
        <v>1.5483070010270534</v>
      </c>
      <c r="M322" s="34">
        <v>9.81581032380287</v>
      </c>
      <c r="N322" s="35" t="s">
        <v>28</v>
      </c>
      <c r="O322" s="36">
        <v>3100.0</v>
      </c>
      <c r="P322" s="28">
        <v>3.1663904270331837</v>
      </c>
      <c r="Q322" s="37">
        <v>1.685407059389579</v>
      </c>
      <c r="R322" s="38">
        <v>7.076099736957079</v>
      </c>
      <c r="S322" s="39">
        <v>7.035133026182164</v>
      </c>
      <c r="T322" s="40">
        <v>0.0379206717871915</v>
      </c>
      <c r="U322" s="40">
        <v>0.025280447858127667</v>
      </c>
      <c r="V322" s="40">
        <v>0.038020991024723755</v>
      </c>
      <c r="W322" s="40">
        <v>0.017154589618015203</v>
      </c>
      <c r="X322" s="39">
        <v>6.470867764832594</v>
      </c>
      <c r="Y322" s="41">
        <v>3.554080403694238</v>
      </c>
      <c r="Z322" s="41">
        <v>5.76230523195033</v>
      </c>
      <c r="AA322" s="41">
        <v>4.05350509185254</v>
      </c>
      <c r="AB322" s="42">
        <v>0.0</v>
      </c>
      <c r="AC322" s="42">
        <v>1.0</v>
      </c>
      <c r="AD322" s="42">
        <v>0.0</v>
      </c>
      <c r="AE322" s="42">
        <v>0.0</v>
      </c>
      <c r="AF322" s="42">
        <v>0.0</v>
      </c>
      <c r="AG322" s="25"/>
      <c r="AH322" s="25"/>
      <c r="AI322" s="25"/>
      <c r="AJ322" s="25"/>
      <c r="AK322" s="25"/>
      <c r="AL322" s="25"/>
    </row>
    <row r="323">
      <c r="A323" s="27" t="s">
        <v>440</v>
      </c>
      <c r="B323" s="25" t="s">
        <v>400</v>
      </c>
      <c r="C323" s="25" t="s">
        <v>399</v>
      </c>
      <c r="D323" s="28">
        <v>100.18549411400248</v>
      </c>
      <c r="E323" s="29">
        <v>0.2056111111111111</v>
      </c>
      <c r="F323" s="31">
        <v>16.0</v>
      </c>
      <c r="G323" s="33"/>
      <c r="H323" s="34">
        <v>13.650231068922952</v>
      </c>
      <c r="I323" s="35" t="s">
        <v>44</v>
      </c>
      <c r="J323" s="36">
        <v>4800.0</v>
      </c>
      <c r="K323" s="28">
        <v>2.8437981393589484</v>
      </c>
      <c r="L323" s="28">
        <v>1.9269876075067396</v>
      </c>
      <c r="M323" s="34">
        <v>13.586920934230754</v>
      </c>
      <c r="N323" s="35" t="s">
        <v>30</v>
      </c>
      <c r="O323" s="36">
        <v>4100.0</v>
      </c>
      <c r="P323" s="28">
        <v>3.3138831546904277</v>
      </c>
      <c r="Q323" s="37">
        <v>2.2378932676598904</v>
      </c>
      <c r="R323" s="38">
        <v>6.901180029084545</v>
      </c>
      <c r="S323" s="39">
        <v>6.861226006845354</v>
      </c>
      <c r="T323" s="40">
        <v>0.0704467029997551</v>
      </c>
      <c r="U323" s="40">
        <v>0.010791835353153974</v>
      </c>
      <c r="V323" s="40">
        <v>0.034673767292078043</v>
      </c>
      <c r="W323" s="40">
        <v>0.02677973958004875</v>
      </c>
      <c r="X323" s="39">
        <v>6.67732067858838</v>
      </c>
      <c r="Y323" s="41">
        <v>6.972910390334573</v>
      </c>
      <c r="Z323" s="41">
        <v>6.049966212034349</v>
      </c>
      <c r="AA323" s="41">
        <v>7.5369547221964055</v>
      </c>
      <c r="AB323" s="42">
        <v>0.0</v>
      </c>
      <c r="AC323" s="42">
        <v>0.0</v>
      </c>
      <c r="AD323" s="42">
        <v>1.0</v>
      </c>
      <c r="AE323" s="42">
        <v>1.0</v>
      </c>
      <c r="AF323" s="42">
        <v>0.0</v>
      </c>
      <c r="AG323" s="25"/>
      <c r="AH323" s="25"/>
      <c r="AI323" s="25"/>
      <c r="AJ323" s="25"/>
      <c r="AK323" s="25"/>
      <c r="AL323" s="25"/>
    </row>
    <row r="324">
      <c r="A324" s="27" t="s">
        <v>441</v>
      </c>
      <c r="B324" s="25" t="s">
        <v>400</v>
      </c>
      <c r="C324" s="25" t="s">
        <v>399</v>
      </c>
      <c r="D324" s="28">
        <v>100.18549411400248</v>
      </c>
      <c r="E324" s="29">
        <v>0.14265740215541692</v>
      </c>
      <c r="F324" s="31">
        <v>12.0</v>
      </c>
      <c r="G324" s="33"/>
      <c r="H324" s="34">
        <v>8.554199301952949</v>
      </c>
      <c r="I324" s="35" t="s">
        <v>31</v>
      </c>
      <c r="J324" s="36">
        <v>3500.0</v>
      </c>
      <c r="K324" s="28">
        <v>2.444056943415128</v>
      </c>
      <c r="L324" s="28">
        <v>1.176288840344732</v>
      </c>
      <c r="M324" s="34">
        <v>8.832905650222175</v>
      </c>
      <c r="N324" s="35" t="s">
        <v>31</v>
      </c>
      <c r="O324" s="36">
        <v>3000.0</v>
      </c>
      <c r="P324" s="28">
        <v>2.944301883407392</v>
      </c>
      <c r="Q324" s="37">
        <v>1.450702084111522</v>
      </c>
      <c r="R324" s="38">
        <v>3.393328836745719</v>
      </c>
      <c r="S324" s="39">
        <v>3.373683336231771</v>
      </c>
      <c r="T324" s="40">
        <v>0.05004273316800807</v>
      </c>
      <c r="U324" s="40">
        <v>9.442025126039259E-5</v>
      </c>
      <c r="V324" s="40">
        <v>0.024643685578962467</v>
      </c>
      <c r="W324" s="40">
        <v>0.020300354020984405</v>
      </c>
      <c r="X324" s="39">
        <v>2.8780649010564945</v>
      </c>
      <c r="Y324" s="41">
        <v>5.676134400896453</v>
      </c>
      <c r="Z324" s="41">
        <v>2.6226573338304457</v>
      </c>
      <c r="AA324" s="41">
        <v>6.210248316391729</v>
      </c>
      <c r="AB324" s="42">
        <v>0.0</v>
      </c>
      <c r="AC324" s="42">
        <v>0.0</v>
      </c>
      <c r="AD324" s="42">
        <v>0.0</v>
      </c>
      <c r="AE324" s="42">
        <v>0.0</v>
      </c>
      <c r="AF324" s="42">
        <v>1.0</v>
      </c>
      <c r="AG324" s="25"/>
      <c r="AH324" s="25"/>
      <c r="AI324" s="25"/>
      <c r="AJ324" s="25"/>
      <c r="AK324" s="25"/>
      <c r="AL324" s="25"/>
    </row>
    <row r="325">
      <c r="A325" s="27" t="s">
        <v>442</v>
      </c>
      <c r="B325" s="25" t="s">
        <v>400</v>
      </c>
      <c r="C325" s="25" t="s">
        <v>399</v>
      </c>
      <c r="D325" s="28">
        <v>100.18549411400248</v>
      </c>
      <c r="E325" s="29">
        <v>0.14243191964285715</v>
      </c>
      <c r="F325" s="31">
        <v>8.0</v>
      </c>
      <c r="G325" s="33"/>
      <c r="H325" s="34">
        <v>7.139268921806855</v>
      </c>
      <c r="I325" s="35" t="s">
        <v>27</v>
      </c>
      <c r="J325" s="36">
        <v>3900.0</v>
      </c>
      <c r="K325" s="28">
        <v>1.8305817748222706</v>
      </c>
      <c r="L325" s="28">
        <v>0.7718040353029815</v>
      </c>
      <c r="M325" s="34">
        <v>7.072918216581567</v>
      </c>
      <c r="N325" s="35" t="s">
        <v>64</v>
      </c>
      <c r="O325" s="36" t="s">
        <v>64</v>
      </c>
      <c r="P325" s="28" t="s">
        <v>64</v>
      </c>
      <c r="Q325" s="37" t="s">
        <v>64</v>
      </c>
      <c r="R325" s="38">
        <v>2.258185279311265</v>
      </c>
      <c r="S325" s="39">
        <v>2.245111633284125</v>
      </c>
      <c r="T325" s="40">
        <v>0.041347678340037254</v>
      </c>
      <c r="U325" s="40">
        <v>0.012838548525673666</v>
      </c>
      <c r="V325" s="40">
        <v>0.030397151656374417</v>
      </c>
      <c r="W325" s="40">
        <v>0.034078794248295546</v>
      </c>
      <c r="X325" s="39">
        <v>2.3541592591868117</v>
      </c>
      <c r="Y325" s="41">
        <v>4.785109662620044</v>
      </c>
      <c r="Z325" s="41">
        <v>1.9624561618263014</v>
      </c>
      <c r="AA325" s="41">
        <v>5.110462054755266</v>
      </c>
      <c r="AB325" s="42">
        <v>1.0</v>
      </c>
      <c r="AC325" s="42">
        <v>0.0</v>
      </c>
      <c r="AD325" s="42">
        <v>0.0</v>
      </c>
      <c r="AE325" s="42">
        <v>0.0</v>
      </c>
      <c r="AF325" s="42">
        <v>0.0</v>
      </c>
      <c r="AG325" s="25"/>
      <c r="AH325" s="25"/>
      <c r="AI325" s="25"/>
      <c r="AJ325" s="25"/>
      <c r="AK325" s="25"/>
      <c r="AL325" s="25"/>
    </row>
    <row r="326">
      <c r="A326" s="27" t="s">
        <v>443</v>
      </c>
      <c r="B326" s="25" t="s">
        <v>400</v>
      </c>
      <c r="C326" s="25" t="s">
        <v>399</v>
      </c>
      <c r="D326" s="28">
        <v>100.18549411400248</v>
      </c>
      <c r="E326" s="29">
        <v>0.16836842105263158</v>
      </c>
      <c r="F326" s="31">
        <v>5.0</v>
      </c>
      <c r="G326" s="33"/>
      <c r="H326" s="34">
        <v>4.014197921175167</v>
      </c>
      <c r="I326" s="35" t="s">
        <v>45</v>
      </c>
      <c r="J326" s="36">
        <v>3900.0</v>
      </c>
      <c r="K326" s="28">
        <v>1.0292815182500425</v>
      </c>
      <c r="L326" s="28">
        <v>0.28470765891565203</v>
      </c>
      <c r="M326" s="34">
        <v>4.092039349472323</v>
      </c>
      <c r="N326" s="35" t="s">
        <v>30</v>
      </c>
      <c r="O326" s="36">
        <v>3000.0</v>
      </c>
      <c r="P326" s="28">
        <v>1.3640131164907743</v>
      </c>
      <c r="Q326" s="37">
        <v>0.3826392990356441</v>
      </c>
      <c r="R326" s="38">
        <v>1.7077746882561478</v>
      </c>
      <c r="S326" s="39">
        <v>1.6978876156705098</v>
      </c>
      <c r="T326" s="40">
        <v>0.06957403422437079</v>
      </c>
      <c r="U326" s="40">
        <v>0.007827078850241713</v>
      </c>
      <c r="V326" s="40">
        <v>0.024544173184708584</v>
      </c>
      <c r="W326" s="40">
        <v>0.022225038710562892</v>
      </c>
      <c r="X326" s="39">
        <v>1.878211878697723</v>
      </c>
      <c r="Y326" s="41">
        <v>2.1359860424774437</v>
      </c>
      <c r="Z326" s="41">
        <v>1.7214000949997388</v>
      </c>
      <c r="AA326" s="41">
        <v>2.3706392544725836</v>
      </c>
      <c r="AB326" s="42">
        <v>0.0</v>
      </c>
      <c r="AC326" s="42">
        <v>0.0</v>
      </c>
      <c r="AD326" s="42">
        <v>0.0</v>
      </c>
      <c r="AE326" s="42">
        <v>1.0</v>
      </c>
      <c r="AF326" s="42">
        <v>1.0</v>
      </c>
      <c r="AG326" s="25"/>
      <c r="AH326" s="25"/>
      <c r="AI326" s="25"/>
      <c r="AJ326" s="25"/>
      <c r="AK326" s="25"/>
      <c r="AL326" s="25"/>
    </row>
    <row r="327">
      <c r="A327" s="27" t="s">
        <v>444</v>
      </c>
      <c r="B327" s="25" t="s">
        <v>400</v>
      </c>
      <c r="C327" s="25" t="s">
        <v>399</v>
      </c>
      <c r="D327" s="28">
        <v>100.18549411400248</v>
      </c>
      <c r="E327" s="29">
        <v>0.18597912317327767</v>
      </c>
      <c r="F327" s="31">
        <v>0.0</v>
      </c>
      <c r="G327" s="33"/>
      <c r="H327" s="34" t="s">
        <v>64</v>
      </c>
      <c r="I327" s="35" t="s">
        <v>45</v>
      </c>
      <c r="J327" s="36">
        <v>3000.0</v>
      </c>
      <c r="K327" s="28" t="s">
        <v>64</v>
      </c>
      <c r="L327" s="28" t="s">
        <v>64</v>
      </c>
      <c r="M327" s="34" t="s">
        <v>64</v>
      </c>
      <c r="N327" s="35" t="s">
        <v>30</v>
      </c>
      <c r="O327" s="36">
        <v>3000.0</v>
      </c>
      <c r="P327" s="28" t="s">
        <v>64</v>
      </c>
      <c r="Q327" s="37" t="s">
        <v>64</v>
      </c>
      <c r="R327" s="38" t="s">
        <v>64</v>
      </c>
      <c r="S327" s="39" t="s">
        <v>64</v>
      </c>
      <c r="T327" s="40" t="s">
        <v>64</v>
      </c>
      <c r="U327" s="40" t="s">
        <v>64</v>
      </c>
      <c r="V327" s="40" t="s">
        <v>64</v>
      </c>
      <c r="W327" s="40" t="s">
        <v>64</v>
      </c>
      <c r="X327" s="39" t="s">
        <v>64</v>
      </c>
      <c r="Y327" s="41" t="s">
        <v>64</v>
      </c>
      <c r="Z327" s="41" t="s">
        <v>64</v>
      </c>
      <c r="AA327" s="41" t="s">
        <v>64</v>
      </c>
      <c r="AB327" s="42">
        <v>0.0</v>
      </c>
      <c r="AC327" s="42">
        <v>0.0</v>
      </c>
      <c r="AD327" s="42">
        <v>0.0</v>
      </c>
      <c r="AE327" s="42">
        <v>1.0</v>
      </c>
      <c r="AF327" s="42">
        <v>1.0</v>
      </c>
      <c r="AG327" s="25"/>
      <c r="AH327" s="25"/>
      <c r="AI327" s="25"/>
      <c r="AJ327" s="25"/>
      <c r="AK327" s="25"/>
      <c r="AL327" s="25"/>
    </row>
    <row r="328">
      <c r="A328" s="27" t="s">
        <v>445</v>
      </c>
      <c r="B328" s="25" t="s">
        <v>400</v>
      </c>
      <c r="C328" s="25" t="s">
        <v>399</v>
      </c>
      <c r="D328" s="28">
        <v>100.18549411400248</v>
      </c>
      <c r="E328" s="29">
        <v>0.18</v>
      </c>
      <c r="F328" s="31">
        <v>0.0</v>
      </c>
      <c r="G328" s="33"/>
      <c r="H328" s="34" t="s">
        <v>64</v>
      </c>
      <c r="I328" s="35" t="s">
        <v>28</v>
      </c>
      <c r="J328" s="36">
        <v>3000.0</v>
      </c>
      <c r="K328" s="28" t="s">
        <v>64</v>
      </c>
      <c r="L328" s="28" t="s">
        <v>64</v>
      </c>
      <c r="M328" s="34" t="s">
        <v>64</v>
      </c>
      <c r="N328" s="35" t="s">
        <v>29</v>
      </c>
      <c r="O328" s="36">
        <v>3000.0</v>
      </c>
      <c r="P328" s="28" t="s">
        <v>64</v>
      </c>
      <c r="Q328" s="37" t="s">
        <v>64</v>
      </c>
      <c r="R328" s="38" t="s">
        <v>64</v>
      </c>
      <c r="S328" s="39" t="s">
        <v>64</v>
      </c>
      <c r="T328" s="40" t="s">
        <v>64</v>
      </c>
      <c r="U328" s="40" t="s">
        <v>64</v>
      </c>
      <c r="V328" s="40" t="s">
        <v>64</v>
      </c>
      <c r="W328" s="40" t="s">
        <v>64</v>
      </c>
      <c r="X328" s="39" t="s">
        <v>64</v>
      </c>
      <c r="Y328" s="41" t="s">
        <v>64</v>
      </c>
      <c r="Z328" s="41" t="s">
        <v>64</v>
      </c>
      <c r="AA328" s="41" t="s">
        <v>64</v>
      </c>
      <c r="AB328" s="42">
        <v>0.0</v>
      </c>
      <c r="AC328" s="42">
        <v>1.0</v>
      </c>
      <c r="AD328" s="42">
        <v>0.0</v>
      </c>
      <c r="AE328" s="42">
        <v>0.0</v>
      </c>
      <c r="AF328" s="42">
        <v>0.0</v>
      </c>
      <c r="AG328" s="25"/>
      <c r="AH328" s="25"/>
      <c r="AI328" s="25"/>
      <c r="AJ328" s="25"/>
      <c r="AK328" s="25"/>
      <c r="AL328" s="25"/>
    </row>
    <row r="329">
      <c r="A329" s="27" t="s">
        <v>446</v>
      </c>
      <c r="B329" s="25" t="s">
        <v>400</v>
      </c>
      <c r="C329" s="25" t="s">
        <v>399</v>
      </c>
      <c r="D329" s="28">
        <v>100.18549411400248</v>
      </c>
      <c r="E329" s="29">
        <v>0.18</v>
      </c>
      <c r="F329" s="31">
        <v>0.0</v>
      </c>
      <c r="G329" s="33"/>
      <c r="H329" s="34" t="s">
        <v>64</v>
      </c>
      <c r="I329" s="35" t="s">
        <v>30</v>
      </c>
      <c r="J329" s="36">
        <v>3000.0</v>
      </c>
      <c r="K329" s="28" t="s">
        <v>64</v>
      </c>
      <c r="L329" s="28" t="s">
        <v>64</v>
      </c>
      <c r="M329" s="34" t="s">
        <v>64</v>
      </c>
      <c r="N329" s="35" t="s">
        <v>30</v>
      </c>
      <c r="O329" s="36">
        <v>3000.0</v>
      </c>
      <c r="P329" s="28" t="s">
        <v>64</v>
      </c>
      <c r="Q329" s="37" t="s">
        <v>64</v>
      </c>
      <c r="R329" s="38" t="s">
        <v>64</v>
      </c>
      <c r="S329" s="39" t="s">
        <v>64</v>
      </c>
      <c r="T329" s="40" t="s">
        <v>64</v>
      </c>
      <c r="U329" s="40" t="s">
        <v>64</v>
      </c>
      <c r="V329" s="40" t="s">
        <v>64</v>
      </c>
      <c r="W329" s="40" t="s">
        <v>64</v>
      </c>
      <c r="X329" s="39" t="s">
        <v>64</v>
      </c>
      <c r="Y329" s="41" t="s">
        <v>64</v>
      </c>
      <c r="Z329" s="41" t="s">
        <v>64</v>
      </c>
      <c r="AA329" s="41" t="s">
        <v>64</v>
      </c>
      <c r="AB329" s="42">
        <v>0.0</v>
      </c>
      <c r="AC329" s="42">
        <v>0.0</v>
      </c>
      <c r="AD329" s="42">
        <v>0.0</v>
      </c>
      <c r="AE329" s="42">
        <v>1.0</v>
      </c>
      <c r="AF329" s="42">
        <v>0.0</v>
      </c>
      <c r="AG329" s="25"/>
      <c r="AH329" s="25"/>
      <c r="AI329" s="25"/>
      <c r="AJ329" s="25"/>
      <c r="AK329" s="25"/>
      <c r="AL329" s="25"/>
    </row>
    <row r="330">
      <c r="A330" s="27" t="s">
        <v>447</v>
      </c>
      <c r="B330" s="25" t="s">
        <v>400</v>
      </c>
      <c r="C330" s="25" t="s">
        <v>399</v>
      </c>
      <c r="D330" s="28">
        <v>100.18549411400248</v>
      </c>
      <c r="E330" s="29">
        <v>0.16395580110497238</v>
      </c>
      <c r="F330" s="31">
        <v>0.0</v>
      </c>
      <c r="G330" s="33"/>
      <c r="H330" s="34" t="s">
        <v>64</v>
      </c>
      <c r="I330" s="35" t="s">
        <v>28</v>
      </c>
      <c r="J330" s="36">
        <v>3000.0</v>
      </c>
      <c r="K330" s="28" t="s">
        <v>64</v>
      </c>
      <c r="L330" s="28" t="s">
        <v>64</v>
      </c>
      <c r="M330" s="34" t="s">
        <v>64</v>
      </c>
      <c r="N330" s="35" t="s">
        <v>28</v>
      </c>
      <c r="O330" s="36">
        <v>3500.0</v>
      </c>
      <c r="P330" s="28" t="s">
        <v>64</v>
      </c>
      <c r="Q330" s="37" t="s">
        <v>64</v>
      </c>
      <c r="R330" s="38" t="s">
        <v>64</v>
      </c>
      <c r="S330" s="39" t="s">
        <v>64</v>
      </c>
      <c r="T330" s="40" t="s">
        <v>64</v>
      </c>
      <c r="U330" s="40" t="s">
        <v>64</v>
      </c>
      <c r="V330" s="40" t="s">
        <v>64</v>
      </c>
      <c r="W330" s="40" t="s">
        <v>64</v>
      </c>
      <c r="X330" s="39" t="s">
        <v>64</v>
      </c>
      <c r="Y330" s="41" t="s">
        <v>64</v>
      </c>
      <c r="Z330" s="41" t="s">
        <v>64</v>
      </c>
      <c r="AA330" s="41" t="s">
        <v>64</v>
      </c>
      <c r="AB330" s="42">
        <v>0.0</v>
      </c>
      <c r="AC330" s="42">
        <v>1.0</v>
      </c>
      <c r="AD330" s="42">
        <v>0.0</v>
      </c>
      <c r="AE330" s="42">
        <v>0.0</v>
      </c>
      <c r="AF330" s="42">
        <v>0.0</v>
      </c>
      <c r="AG330" s="25"/>
      <c r="AH330" s="25"/>
      <c r="AI330" s="25"/>
      <c r="AJ330" s="25"/>
      <c r="AK330" s="25"/>
      <c r="AL330" s="25"/>
    </row>
    <row r="331">
      <c r="A331" s="27" t="s">
        <v>448</v>
      </c>
      <c r="B331" s="25" t="s">
        <v>400</v>
      </c>
      <c r="C331" s="25" t="s">
        <v>399</v>
      </c>
      <c r="D331" s="28">
        <v>100.18549411400248</v>
      </c>
      <c r="E331" s="29">
        <v>0.12857613814756672</v>
      </c>
      <c r="F331" s="31">
        <v>0.0</v>
      </c>
      <c r="G331" s="33"/>
      <c r="H331" s="34" t="s">
        <v>64</v>
      </c>
      <c r="I331" s="35" t="s">
        <v>58</v>
      </c>
      <c r="J331" s="36">
        <v>3600.0</v>
      </c>
      <c r="K331" s="28" t="s">
        <v>64</v>
      </c>
      <c r="L331" s="28" t="s">
        <v>64</v>
      </c>
      <c r="M331" s="34" t="s">
        <v>64</v>
      </c>
      <c r="N331" s="35" t="s">
        <v>27</v>
      </c>
      <c r="O331" s="36">
        <v>3000.0</v>
      </c>
      <c r="P331" s="28" t="s">
        <v>64</v>
      </c>
      <c r="Q331" s="37" t="s">
        <v>64</v>
      </c>
      <c r="R331" s="38" t="s">
        <v>64</v>
      </c>
      <c r="S331" s="39" t="s">
        <v>64</v>
      </c>
      <c r="T331" s="40" t="s">
        <v>64</v>
      </c>
      <c r="U331" s="40" t="s">
        <v>64</v>
      </c>
      <c r="V331" s="40" t="s">
        <v>64</v>
      </c>
      <c r="W331" s="40" t="s">
        <v>64</v>
      </c>
      <c r="X331" s="39" t="s">
        <v>64</v>
      </c>
      <c r="Y331" s="41" t="s">
        <v>64</v>
      </c>
      <c r="Z331" s="41" t="s">
        <v>64</v>
      </c>
      <c r="AA331" s="41" t="s">
        <v>64</v>
      </c>
      <c r="AB331" s="42">
        <v>1.0</v>
      </c>
      <c r="AC331" s="42">
        <v>1.0</v>
      </c>
      <c r="AD331" s="42">
        <v>0.0</v>
      </c>
      <c r="AE331" s="42">
        <v>0.0</v>
      </c>
      <c r="AF331" s="42">
        <v>0.0</v>
      </c>
      <c r="AG331" s="25"/>
      <c r="AH331" s="25"/>
      <c r="AI331" s="25"/>
      <c r="AJ331" s="25"/>
      <c r="AK331" s="25"/>
      <c r="AL331" s="25"/>
    </row>
    <row r="332">
      <c r="A332" s="27"/>
      <c r="B332" s="25"/>
      <c r="C332" s="25"/>
      <c r="D332" s="28"/>
      <c r="E332" s="29"/>
      <c r="F332" s="31"/>
      <c r="G332" s="33"/>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7"/>
      <c r="B333" s="25"/>
      <c r="C333" s="25"/>
      <c r="D333" s="28"/>
      <c r="E333" s="29"/>
      <c r="F333" s="31"/>
      <c r="G333" s="33"/>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7"/>
      <c r="B334" s="25"/>
      <c r="C334" s="25"/>
      <c r="D334" s="28"/>
      <c r="E334" s="29"/>
      <c r="F334" s="31"/>
      <c r="G334" s="33"/>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7"/>
      <c r="B335" s="25"/>
      <c r="C335" s="25"/>
      <c r="D335" s="28"/>
      <c r="E335" s="29"/>
      <c r="F335" s="31"/>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7"/>
      <c r="B336" s="25"/>
      <c r="C336" s="25"/>
      <c r="D336" s="28"/>
      <c r="E336" s="29"/>
      <c r="F336" s="31"/>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7"/>
      <c r="B337" s="25"/>
      <c r="C337" s="25"/>
      <c r="D337" s="28"/>
      <c r="E337" s="29"/>
      <c r="F337" s="31"/>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7"/>
      <c r="B338" s="25"/>
      <c r="C338" s="25"/>
      <c r="D338" s="28"/>
      <c r="E338" s="29"/>
      <c r="F338" s="31"/>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7"/>
      <c r="B339" s="25"/>
      <c r="C339" s="25"/>
      <c r="D339" s="28"/>
      <c r="E339" s="29"/>
      <c r="F339" s="31"/>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7"/>
      <c r="B340" s="25"/>
      <c r="C340" s="25"/>
      <c r="D340" s="28"/>
      <c r="E340" s="29"/>
      <c r="F340" s="31"/>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7"/>
      <c r="B341" s="25"/>
      <c r="C341" s="25"/>
      <c r="D341" s="28"/>
      <c r="E341" s="29"/>
      <c r="F341" s="31"/>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7"/>
      <c r="B342" s="25"/>
      <c r="C342" s="25"/>
      <c r="D342" s="28"/>
      <c r="E342" s="29"/>
      <c r="F342" s="31"/>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7"/>
      <c r="B343" s="25"/>
      <c r="C343" s="25"/>
      <c r="D343" s="28"/>
      <c r="E343" s="29"/>
      <c r="F343" s="31"/>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7"/>
      <c r="B344" s="25"/>
      <c r="C344" s="25"/>
      <c r="D344" s="28"/>
      <c r="E344" s="29"/>
      <c r="F344" s="31"/>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7"/>
      <c r="B345" s="25"/>
      <c r="C345" s="25"/>
      <c r="D345" s="28"/>
      <c r="E345" s="29"/>
      <c r="F345" s="31"/>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7"/>
      <c r="B346" s="25"/>
      <c r="C346" s="25"/>
      <c r="D346" s="28"/>
      <c r="E346" s="29"/>
      <c r="F346" s="31"/>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7"/>
      <c r="B347" s="25"/>
      <c r="C347" s="25"/>
      <c r="D347" s="28"/>
      <c r="E347" s="29"/>
      <c r="F347" s="31"/>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7"/>
      <c r="B348" s="25"/>
      <c r="C348" s="25"/>
      <c r="D348" s="28"/>
      <c r="E348" s="29"/>
      <c r="F348" s="31"/>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7"/>
      <c r="B349" s="25"/>
      <c r="C349" s="25"/>
      <c r="D349" s="28"/>
      <c r="E349" s="29"/>
      <c r="F349" s="31"/>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7"/>
      <c r="B350" s="25"/>
      <c r="C350" s="25"/>
      <c r="D350" s="28"/>
      <c r="E350" s="29"/>
      <c r="F350" s="31"/>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7"/>
      <c r="B351" s="25"/>
      <c r="C351" s="25"/>
      <c r="D351" s="28"/>
      <c r="E351" s="29"/>
      <c r="F351" s="31"/>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7"/>
      <c r="B352" s="25"/>
      <c r="C352" s="25"/>
      <c r="D352" s="28"/>
      <c r="E352" s="29"/>
      <c r="F352" s="31"/>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7"/>
      <c r="B353" s="25"/>
      <c r="C353" s="25"/>
      <c r="D353" s="28"/>
      <c r="E353" s="29"/>
      <c r="F353" s="31"/>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7"/>
      <c r="B354" s="25"/>
      <c r="C354" s="25"/>
      <c r="D354" s="28"/>
      <c r="E354" s="29"/>
      <c r="F354" s="31"/>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7"/>
      <c r="B355" s="25"/>
      <c r="C355" s="25"/>
      <c r="D355" s="28"/>
      <c r="E355" s="29"/>
      <c r="F355" s="31"/>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7"/>
      <c r="B356" s="25"/>
      <c r="C356" s="25"/>
      <c r="D356" s="28"/>
      <c r="E356" s="29"/>
      <c r="F356" s="31"/>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7"/>
      <c r="B357" s="25"/>
      <c r="C357" s="25"/>
      <c r="D357" s="28"/>
      <c r="E357" s="29"/>
      <c r="F357" s="31"/>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7"/>
      <c r="B358" s="25"/>
      <c r="C358" s="25"/>
      <c r="D358" s="28"/>
      <c r="E358" s="29"/>
      <c r="F358" s="31"/>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7"/>
      <c r="B359" s="25"/>
      <c r="C359" s="25"/>
      <c r="D359" s="28"/>
      <c r="E359" s="29"/>
      <c r="F359" s="31"/>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7"/>
      <c r="B360" s="25"/>
      <c r="C360" s="25"/>
      <c r="D360" s="28"/>
      <c r="E360" s="29"/>
      <c r="F360" s="31"/>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7"/>
      <c r="B361" s="25"/>
      <c r="C361" s="25"/>
      <c r="D361" s="28"/>
      <c r="E361" s="29"/>
      <c r="F361" s="31"/>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7"/>
      <c r="B362" s="25"/>
      <c r="C362" s="25"/>
      <c r="D362" s="28"/>
      <c r="E362" s="29"/>
      <c r="F362" s="31"/>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7"/>
      <c r="B363" s="25"/>
      <c r="C363" s="25"/>
      <c r="D363" s="28"/>
      <c r="E363" s="29"/>
      <c r="F363" s="31"/>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7"/>
      <c r="B364" s="25"/>
      <c r="C364" s="25"/>
      <c r="D364" s="28"/>
      <c r="E364" s="29"/>
      <c r="F364" s="31"/>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7"/>
      <c r="B365" s="25"/>
      <c r="C365" s="25"/>
      <c r="D365" s="28"/>
      <c r="E365" s="29"/>
      <c r="F365" s="31"/>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7"/>
      <c r="B366" s="25"/>
      <c r="C366" s="25"/>
      <c r="D366" s="28"/>
      <c r="E366" s="29"/>
      <c r="F366" s="31"/>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7"/>
      <c r="B367" s="25"/>
      <c r="C367" s="25"/>
      <c r="D367" s="28"/>
      <c r="E367" s="29"/>
      <c r="F367" s="31"/>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7"/>
      <c r="B368" s="25"/>
      <c r="C368" s="25"/>
      <c r="D368" s="28"/>
      <c r="E368" s="29"/>
      <c r="F368" s="31"/>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7"/>
      <c r="B369" s="25"/>
      <c r="C369" s="25"/>
      <c r="D369" s="28"/>
      <c r="E369" s="29"/>
      <c r="F369" s="31"/>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7"/>
      <c r="B370" s="25"/>
      <c r="C370" s="25"/>
      <c r="D370" s="28"/>
      <c r="E370" s="29"/>
      <c r="F370" s="31"/>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7"/>
      <c r="B371" s="25"/>
      <c r="C371" s="25"/>
      <c r="D371" s="28"/>
      <c r="E371" s="29"/>
      <c r="F371" s="31"/>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7"/>
      <c r="B372" s="25"/>
      <c r="C372" s="25"/>
      <c r="D372" s="28"/>
      <c r="E372" s="29"/>
      <c r="F372" s="31"/>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7"/>
      <c r="B373" s="25"/>
      <c r="C373" s="25"/>
      <c r="D373" s="28"/>
      <c r="E373" s="29"/>
      <c r="F373" s="31"/>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7"/>
      <c r="B374" s="25"/>
      <c r="C374" s="25"/>
      <c r="D374" s="28"/>
      <c r="E374" s="29"/>
      <c r="F374" s="31"/>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7"/>
      <c r="B375" s="25"/>
      <c r="C375" s="25"/>
      <c r="D375" s="28"/>
      <c r="E375" s="29"/>
      <c r="F375" s="31"/>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7"/>
      <c r="B376" s="25"/>
      <c r="C376" s="25"/>
      <c r="D376" s="28"/>
      <c r="E376" s="29"/>
      <c r="F376" s="31"/>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7"/>
      <c r="B377" s="25"/>
      <c r="C377" s="25"/>
      <c r="D377" s="28"/>
      <c r="E377" s="29"/>
      <c r="F377" s="31"/>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7"/>
      <c r="B378" s="25"/>
      <c r="C378" s="25"/>
      <c r="D378" s="28"/>
      <c r="E378" s="29"/>
      <c r="F378" s="31"/>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7"/>
      <c r="B379" s="25"/>
      <c r="C379" s="25"/>
      <c r="D379" s="28"/>
      <c r="E379" s="29"/>
      <c r="F379" s="31"/>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7"/>
      <c r="B380" s="25"/>
      <c r="C380" s="25"/>
      <c r="D380" s="28"/>
      <c r="E380" s="29"/>
      <c r="F380" s="31"/>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7"/>
      <c r="B381" s="25"/>
      <c r="C381" s="25"/>
      <c r="D381" s="28"/>
      <c r="E381" s="29"/>
      <c r="F381" s="31"/>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7"/>
      <c r="B382" s="25"/>
      <c r="C382" s="25"/>
      <c r="D382" s="28"/>
      <c r="E382" s="29"/>
      <c r="F382" s="31"/>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7"/>
      <c r="B383" s="25"/>
      <c r="C383" s="25"/>
      <c r="D383" s="28"/>
      <c r="E383" s="29"/>
      <c r="F383" s="31"/>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7"/>
      <c r="B384" s="25"/>
      <c r="C384" s="25"/>
      <c r="D384" s="28"/>
      <c r="E384" s="29"/>
      <c r="F384" s="31"/>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7"/>
      <c r="B385" s="25"/>
      <c r="C385" s="25"/>
      <c r="D385" s="28"/>
      <c r="E385" s="29"/>
      <c r="F385" s="31"/>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7"/>
      <c r="B386" s="25"/>
      <c r="C386" s="25"/>
      <c r="D386" s="28"/>
      <c r="E386" s="29"/>
      <c r="F386" s="31"/>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7"/>
      <c r="B387" s="25"/>
      <c r="C387" s="25"/>
      <c r="D387" s="28"/>
      <c r="E387" s="29"/>
      <c r="F387" s="31"/>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7"/>
      <c r="B388" s="25"/>
      <c r="C388" s="25"/>
      <c r="D388" s="28"/>
      <c r="E388" s="29"/>
      <c r="F388" s="31"/>
      <c r="G388" s="33"/>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7"/>
      <c r="B389" s="25"/>
      <c r="C389" s="25"/>
      <c r="D389" s="28"/>
      <c r="E389" s="29"/>
      <c r="F389" s="31"/>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7"/>
      <c r="B390" s="25"/>
      <c r="C390" s="25"/>
      <c r="D390" s="28"/>
      <c r="E390" s="29"/>
      <c r="F390" s="31"/>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7"/>
      <c r="B391" s="25"/>
      <c r="C391" s="25"/>
      <c r="D391" s="28"/>
      <c r="E391" s="29"/>
      <c r="F391" s="31"/>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7"/>
      <c r="B392" s="25"/>
      <c r="C392" s="25"/>
      <c r="D392" s="28"/>
      <c r="E392" s="29"/>
      <c r="F392" s="31"/>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7"/>
      <c r="B393" s="25"/>
      <c r="C393" s="25"/>
      <c r="D393" s="28"/>
      <c r="E393" s="29"/>
      <c r="F393" s="31"/>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7"/>
      <c r="B394" s="25"/>
      <c r="C394" s="25"/>
      <c r="D394" s="28"/>
      <c r="E394" s="29"/>
      <c r="F394" s="31"/>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7"/>
      <c r="B395" s="25"/>
      <c r="C395" s="25"/>
      <c r="D395" s="28"/>
      <c r="E395" s="29"/>
      <c r="F395" s="31"/>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7"/>
      <c r="B396" s="25"/>
      <c r="C396" s="25"/>
      <c r="D396" s="28"/>
      <c r="E396" s="29"/>
      <c r="F396" s="31"/>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7"/>
      <c r="B397" s="25"/>
      <c r="C397" s="25"/>
      <c r="D397" s="28"/>
      <c r="E397" s="29"/>
      <c r="F397" s="31"/>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7"/>
      <c r="B398" s="25"/>
      <c r="C398" s="25"/>
      <c r="D398" s="28"/>
      <c r="E398" s="29"/>
      <c r="F398" s="31"/>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7"/>
      <c r="B399" s="25"/>
      <c r="C399" s="25"/>
      <c r="D399" s="28"/>
      <c r="E399" s="29"/>
      <c r="F399" s="31"/>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7"/>
      <c r="B400" s="25"/>
      <c r="C400" s="25"/>
      <c r="D400" s="28"/>
      <c r="E400" s="29"/>
      <c r="F400" s="31"/>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7"/>
      <c r="B401" s="25"/>
      <c r="C401" s="25"/>
      <c r="D401" s="28"/>
      <c r="E401" s="29"/>
      <c r="F401" s="31"/>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7"/>
      <c r="B402" s="25"/>
      <c r="C402" s="25"/>
      <c r="D402" s="28"/>
      <c r="E402" s="29"/>
      <c r="F402" s="31"/>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7"/>
      <c r="B403" s="25"/>
      <c r="C403" s="25"/>
      <c r="D403" s="28"/>
      <c r="E403" s="29"/>
      <c r="F403" s="31"/>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7"/>
      <c r="B404" s="25"/>
      <c r="C404" s="25"/>
      <c r="D404" s="28"/>
      <c r="E404" s="29"/>
      <c r="F404" s="31"/>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7"/>
      <c r="B405" s="25"/>
      <c r="C405" s="25"/>
      <c r="D405" s="28"/>
      <c r="E405" s="29"/>
      <c r="F405" s="31"/>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7"/>
      <c r="B406" s="25"/>
      <c r="C406" s="25"/>
      <c r="D406" s="28"/>
      <c r="E406" s="29"/>
      <c r="F406" s="31"/>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7"/>
      <c r="B407" s="25"/>
      <c r="C407" s="25"/>
      <c r="D407" s="28"/>
      <c r="E407" s="29"/>
      <c r="F407" s="31"/>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7"/>
      <c r="B408" s="25"/>
      <c r="C408" s="25"/>
      <c r="D408" s="28"/>
      <c r="E408" s="29"/>
      <c r="F408" s="31"/>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7"/>
      <c r="B409" s="25"/>
      <c r="C409" s="25"/>
      <c r="D409" s="28"/>
      <c r="E409" s="29"/>
      <c r="F409" s="31"/>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7"/>
      <c r="B410" s="25"/>
      <c r="C410" s="25"/>
      <c r="D410" s="28"/>
      <c r="E410" s="29"/>
      <c r="F410" s="31"/>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7"/>
      <c r="B411" s="25"/>
      <c r="C411" s="25"/>
      <c r="D411" s="28"/>
      <c r="E411" s="29"/>
      <c r="F411" s="31"/>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7"/>
      <c r="B412" s="25"/>
      <c r="C412" s="25"/>
      <c r="D412" s="28"/>
      <c r="E412" s="29"/>
      <c r="F412" s="31"/>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7"/>
      <c r="B413" s="25"/>
      <c r="C413" s="25"/>
      <c r="D413" s="28"/>
      <c r="E413" s="29"/>
      <c r="F413" s="31"/>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7"/>
      <c r="B414" s="25"/>
      <c r="C414" s="25"/>
      <c r="D414" s="28"/>
      <c r="E414" s="29"/>
      <c r="F414" s="31"/>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7"/>
      <c r="B415" s="25"/>
      <c r="C415" s="25"/>
      <c r="D415" s="28"/>
      <c r="E415" s="29"/>
      <c r="F415" s="31"/>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7"/>
      <c r="B416" s="25"/>
      <c r="C416" s="25"/>
      <c r="D416" s="28"/>
      <c r="E416" s="29"/>
      <c r="F416" s="31"/>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7"/>
      <c r="B417" s="25"/>
      <c r="C417" s="25"/>
      <c r="D417" s="28"/>
      <c r="E417" s="29"/>
      <c r="F417" s="31"/>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7"/>
      <c r="B418" s="25"/>
      <c r="C418" s="25"/>
      <c r="D418" s="28"/>
      <c r="E418" s="29"/>
      <c r="F418" s="31"/>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7"/>
      <c r="B419" s="25"/>
      <c r="C419" s="25"/>
      <c r="D419" s="28"/>
      <c r="E419" s="29"/>
      <c r="F419" s="31"/>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7"/>
      <c r="B420" s="25"/>
      <c r="C420" s="25"/>
      <c r="D420" s="28"/>
      <c r="E420" s="29"/>
      <c r="F420" s="31"/>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7"/>
      <c r="B421" s="25"/>
      <c r="C421" s="25"/>
      <c r="D421" s="28"/>
      <c r="E421" s="29"/>
      <c r="F421" s="31"/>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7"/>
      <c r="B422" s="25"/>
      <c r="C422" s="25"/>
      <c r="D422" s="28"/>
      <c r="E422" s="29"/>
      <c r="F422" s="31"/>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7"/>
      <c r="B423" s="25"/>
      <c r="C423" s="25"/>
      <c r="D423" s="28"/>
      <c r="E423" s="29"/>
      <c r="F423" s="31"/>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7"/>
      <c r="B424" s="25"/>
      <c r="C424" s="25"/>
      <c r="D424" s="28"/>
      <c r="E424" s="29"/>
      <c r="F424" s="31"/>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449</v>
      </c>
      <c r="B2" s="25" t="s">
        <v>450</v>
      </c>
      <c r="C2" s="25" t="s">
        <v>451</v>
      </c>
      <c r="D2" s="28">
        <v>98.3098203221809</v>
      </c>
      <c r="E2" s="29">
        <v>0.2012848620432513</v>
      </c>
      <c r="F2" s="30">
        <v>34.0</v>
      </c>
      <c r="G2" s="32"/>
      <c r="H2" s="34">
        <v>26.80474312660004</v>
      </c>
      <c r="I2" s="35" t="s">
        <v>40</v>
      </c>
      <c r="J2" s="36">
        <v>5900.0</v>
      </c>
      <c r="K2" s="28">
        <v>4.543176801118651</v>
      </c>
      <c r="L2" s="28">
        <v>5.04525509399825</v>
      </c>
      <c r="M2" s="34">
        <v>26.569747156866747</v>
      </c>
      <c r="N2" s="35" t="s">
        <v>28</v>
      </c>
      <c r="O2" s="36">
        <v>5600.0</v>
      </c>
      <c r="P2" s="28">
        <v>4.744597706583348</v>
      </c>
      <c r="Q2" s="37">
        <v>5.235080411186586</v>
      </c>
      <c r="R2" s="38">
        <v>14.032915301952515</v>
      </c>
      <c r="S2" s="39">
        <v>15.666339913437238</v>
      </c>
      <c r="T2" s="40">
        <v>0.04280757466759372</v>
      </c>
      <c r="U2" s="40">
        <v>0.030736509226079036</v>
      </c>
      <c r="V2" s="40">
        <v>0.026489282496657204</v>
      </c>
      <c r="W2" s="40">
        <v>0.02481274562978017</v>
      </c>
      <c r="X2" s="39">
        <v>14.433885923933271</v>
      </c>
      <c r="Y2" s="41">
        <v>12.37085720266677</v>
      </c>
      <c r="Z2" s="41">
        <v>12.499768559631617</v>
      </c>
      <c r="AA2" s="41">
        <v>14.069978597235128</v>
      </c>
      <c r="AB2" s="42">
        <v>0.0</v>
      </c>
      <c r="AC2" s="42">
        <v>1.0</v>
      </c>
      <c r="AD2" s="42">
        <v>1.0</v>
      </c>
      <c r="AE2" s="42">
        <v>0.0</v>
      </c>
      <c r="AF2" s="42">
        <v>0.0</v>
      </c>
      <c r="AG2" s="25"/>
      <c r="AH2" s="43">
        <v>43043.0</v>
      </c>
      <c r="AI2" s="45">
        <v>0.6944444444444444</v>
      </c>
      <c r="AJ2" s="24"/>
      <c r="AK2" s="46"/>
      <c r="AL2" s="46"/>
    </row>
    <row r="3">
      <c r="A3" s="26" t="s">
        <v>452</v>
      </c>
      <c r="B3" s="25" t="s">
        <v>450</v>
      </c>
      <c r="C3" s="25" t="s">
        <v>451</v>
      </c>
      <c r="D3" s="28">
        <v>98.3098203221809</v>
      </c>
      <c r="E3" s="29">
        <v>0.19962162162162161</v>
      </c>
      <c r="F3" s="30">
        <v>31.0</v>
      </c>
      <c r="G3" s="32"/>
      <c r="H3" s="34">
        <v>34.88153846455633</v>
      </c>
      <c r="I3" s="35" t="s">
        <v>30</v>
      </c>
      <c r="J3" s="36">
        <v>6600.0</v>
      </c>
      <c r="K3" s="28">
        <v>5.285081585538838</v>
      </c>
      <c r="L3" s="28">
        <v>7.117214807010229</v>
      </c>
      <c r="M3" s="34">
        <v>33.787703388086086</v>
      </c>
      <c r="N3" s="35" t="s">
        <v>30</v>
      </c>
      <c r="O3" s="36">
        <v>7000.0</v>
      </c>
      <c r="P3" s="28">
        <v>4.826814769726584</v>
      </c>
      <c r="Q3" s="37">
        <v>6.350232906195644</v>
      </c>
      <c r="R3" s="38">
        <v>12.670012495175806</v>
      </c>
      <c r="S3" s="39">
        <v>14.14479587354905</v>
      </c>
      <c r="T3" s="40">
        <v>0.07053242645079753</v>
      </c>
      <c r="U3" s="40">
        <v>0.03470820352246524</v>
      </c>
      <c r="V3" s="40">
        <v>0.045087183997028796</v>
      </c>
      <c r="W3" s="40">
        <v>0.032587766651317844</v>
      </c>
      <c r="X3" s="39">
        <v>18.49749006542503</v>
      </c>
      <c r="Y3" s="41">
        <v>16.3840483991313</v>
      </c>
      <c r="Z3" s="41">
        <v>16.3611203068632</v>
      </c>
      <c r="AA3" s="41">
        <v>17.426583081222887</v>
      </c>
      <c r="AB3" s="42">
        <v>0.0</v>
      </c>
      <c r="AC3" s="42">
        <v>0.0</v>
      </c>
      <c r="AD3" s="42">
        <v>0.0</v>
      </c>
      <c r="AE3" s="42">
        <v>1.0</v>
      </c>
      <c r="AF3" s="42">
        <v>0.0</v>
      </c>
      <c r="AG3" s="25"/>
      <c r="AH3" s="25"/>
      <c r="AI3" s="25"/>
      <c r="AJ3" s="25"/>
      <c r="AK3" s="49"/>
    </row>
    <row r="4">
      <c r="A4" s="26" t="s">
        <v>453</v>
      </c>
      <c r="B4" s="25" t="s">
        <v>450</v>
      </c>
      <c r="C4" s="25" t="s">
        <v>451</v>
      </c>
      <c r="D4" s="28">
        <v>98.3098203221809</v>
      </c>
      <c r="E4" s="29">
        <v>0.20646827133479212</v>
      </c>
      <c r="F4" s="30">
        <v>31.0</v>
      </c>
      <c r="G4" s="32"/>
      <c r="H4" s="34">
        <v>27.269277257780924</v>
      </c>
      <c r="I4" s="35" t="s">
        <v>31</v>
      </c>
      <c r="J4" s="36">
        <v>5400.0</v>
      </c>
      <c r="K4" s="28">
        <v>5.049866158848319</v>
      </c>
      <c r="L4" s="28">
        <v>5.678922033623021</v>
      </c>
      <c r="M4" s="34">
        <v>27.872574082199733</v>
      </c>
      <c r="N4" s="35" t="s">
        <v>31</v>
      </c>
      <c r="O4" s="36">
        <v>6100.0</v>
      </c>
      <c r="P4" s="28">
        <v>4.569274439704874</v>
      </c>
      <c r="Q4" s="37">
        <v>5.221439987086524</v>
      </c>
      <c r="R4" s="38">
        <v>13.185569783467745</v>
      </c>
      <c r="S4" s="39">
        <v>14.720363782956133</v>
      </c>
      <c r="T4" s="40">
        <v>0.09286527986859043</v>
      </c>
      <c r="U4" s="40">
        <v>3.3687525949911885E-4</v>
      </c>
      <c r="V4" s="40">
        <v>0.026613145500430393</v>
      </c>
      <c r="W4" s="40">
        <v>0.0220091836206091</v>
      </c>
      <c r="X4" s="39">
        <v>12.858235268271812</v>
      </c>
      <c r="Y4" s="41">
        <v>14.411041989509112</v>
      </c>
      <c r="Z4" s="41">
        <v>12.148839976232418</v>
      </c>
      <c r="AA4" s="41">
        <v>15.723734105967313</v>
      </c>
      <c r="AB4" s="42">
        <v>0.0</v>
      </c>
      <c r="AC4" s="42">
        <v>0.0</v>
      </c>
      <c r="AD4" s="42">
        <v>0.0</v>
      </c>
      <c r="AE4" s="42">
        <v>0.0</v>
      </c>
      <c r="AF4" s="42">
        <v>1.0</v>
      </c>
      <c r="AG4" s="25"/>
      <c r="AH4" s="46"/>
      <c r="AI4" s="46"/>
      <c r="AJ4" s="46"/>
      <c r="AK4" s="49"/>
    </row>
    <row r="5">
      <c r="A5" s="26" t="s">
        <v>454</v>
      </c>
      <c r="B5" s="25" t="s">
        <v>450</v>
      </c>
      <c r="C5" s="25" t="s">
        <v>451</v>
      </c>
      <c r="D5" s="28">
        <v>98.3098203221809</v>
      </c>
      <c r="E5" s="29">
        <v>0.13680257510729613</v>
      </c>
      <c r="F5" s="30">
        <v>29.0</v>
      </c>
      <c r="G5" s="32"/>
      <c r="H5" s="34">
        <v>22.716068331122013</v>
      </c>
      <c r="I5" s="35" t="s">
        <v>58</v>
      </c>
      <c r="J5" s="36">
        <v>3900.0</v>
      </c>
      <c r="K5" s="28">
        <v>5.824632905415901</v>
      </c>
      <c r="L5" s="28">
        <v>5.730247088377334</v>
      </c>
      <c r="M5" s="34">
        <v>23.135390532535247</v>
      </c>
      <c r="N5" s="35" t="s">
        <v>29</v>
      </c>
      <c r="O5" s="36">
        <v>4600.0</v>
      </c>
      <c r="P5" s="28">
        <v>5.0294327244641845</v>
      </c>
      <c r="Q5" s="37">
        <v>5.01463077923633</v>
      </c>
      <c r="R5" s="38">
        <v>7.676199825415084</v>
      </c>
      <c r="S5" s="39">
        <v>8.569705803874397</v>
      </c>
      <c r="T5" s="40">
        <v>0.060010914370074386</v>
      </c>
      <c r="U5" s="40">
        <v>0.008859256251469681</v>
      </c>
      <c r="V5" s="40">
        <v>0.038495577759362305</v>
      </c>
      <c r="W5" s="40">
        <v>0.023941085346233543</v>
      </c>
      <c r="X5" s="39">
        <v>10.545927011613031</v>
      </c>
      <c r="Y5" s="41">
        <v>12.170141319508982</v>
      </c>
      <c r="Z5" s="41">
        <v>9.571830397234756</v>
      </c>
      <c r="AA5" s="41">
        <v>13.563560135300493</v>
      </c>
      <c r="AB5" s="42">
        <v>1.0</v>
      </c>
      <c r="AC5" s="42">
        <v>1.0</v>
      </c>
      <c r="AD5" s="42">
        <v>0.0</v>
      </c>
      <c r="AE5" s="42">
        <v>0.0</v>
      </c>
      <c r="AF5" s="42">
        <v>0.0</v>
      </c>
      <c r="AG5" s="25"/>
      <c r="AH5" s="25"/>
      <c r="AI5" s="25"/>
      <c r="AJ5" s="25"/>
      <c r="AK5" s="25"/>
      <c r="AL5" s="25"/>
    </row>
    <row r="6">
      <c r="A6" s="26" t="s">
        <v>455</v>
      </c>
      <c r="B6" s="25" t="s">
        <v>450</v>
      </c>
      <c r="C6" s="25" t="s">
        <v>451</v>
      </c>
      <c r="D6" s="28">
        <v>98.3098203221809</v>
      </c>
      <c r="E6" s="29">
        <v>0.19160714285714286</v>
      </c>
      <c r="F6" s="30">
        <v>26.0</v>
      </c>
      <c r="G6" s="33"/>
      <c r="H6" s="34">
        <v>22.29222807851403</v>
      </c>
      <c r="I6" s="35" t="s">
        <v>58</v>
      </c>
      <c r="J6" s="36">
        <v>5000.0</v>
      </c>
      <c r="K6" s="28">
        <v>4.458445615702805</v>
      </c>
      <c r="L6" s="28">
        <v>4.326137468926258</v>
      </c>
      <c r="M6" s="34">
        <v>22.00574939001372</v>
      </c>
      <c r="N6" s="35" t="s">
        <v>27</v>
      </c>
      <c r="O6" s="36">
        <v>4600.0</v>
      </c>
      <c r="P6" s="28">
        <v>4.7838585630464605</v>
      </c>
      <c r="Q6" s="37">
        <v>4.598148714029934</v>
      </c>
      <c r="R6" s="38">
        <v>10.126520203764864</v>
      </c>
      <c r="S6" s="39">
        <v>11.305242299181868</v>
      </c>
      <c r="T6" s="40">
        <v>0.052962327619757214</v>
      </c>
      <c r="U6" s="40">
        <v>0.019057573955226444</v>
      </c>
      <c r="V6" s="40">
        <v>0.04143914336775983</v>
      </c>
      <c r="W6" s="40">
        <v>0.0321319560873004</v>
      </c>
      <c r="X6" s="39">
        <v>10.543692519699235</v>
      </c>
      <c r="Y6" s="41">
        <v>11.748535558814794</v>
      </c>
      <c r="Z6" s="41">
        <v>9.18074177988361</v>
      </c>
      <c r="AA6" s="41">
        <v>12.825007610130111</v>
      </c>
      <c r="AB6" s="42">
        <v>1.0</v>
      </c>
      <c r="AC6" s="42">
        <v>1.0</v>
      </c>
      <c r="AD6" s="42">
        <v>0.0</v>
      </c>
      <c r="AE6" s="42">
        <v>0.0</v>
      </c>
      <c r="AF6" s="42">
        <v>0.0</v>
      </c>
      <c r="AG6" s="25"/>
      <c r="AH6" s="25"/>
      <c r="AI6" s="50" t="s">
        <v>46</v>
      </c>
      <c r="AJ6" s="51" t="s">
        <v>47</v>
      </c>
      <c r="AK6" s="25"/>
      <c r="AL6" s="25"/>
    </row>
    <row r="7">
      <c r="A7" s="26" t="s">
        <v>456</v>
      </c>
      <c r="B7" s="25" t="s">
        <v>450</v>
      </c>
      <c r="C7" s="25" t="s">
        <v>451</v>
      </c>
      <c r="D7" s="28">
        <v>98.3098203221809</v>
      </c>
      <c r="E7" s="29">
        <v>0.17188293001962068</v>
      </c>
      <c r="F7" s="30">
        <v>25.0</v>
      </c>
      <c r="G7" s="32"/>
      <c r="H7" s="34">
        <v>22.227017007302127</v>
      </c>
      <c r="I7" s="35" t="s">
        <v>27</v>
      </c>
      <c r="J7" s="36">
        <v>4900.0</v>
      </c>
      <c r="K7" s="28">
        <v>4.536125919857577</v>
      </c>
      <c r="L7" s="28">
        <v>4.392083201880373</v>
      </c>
      <c r="M7" s="34">
        <v>22.727174233989164</v>
      </c>
      <c r="N7" s="35" t="s">
        <v>28</v>
      </c>
      <c r="O7" s="36">
        <v>5400.0</v>
      </c>
      <c r="P7" s="28">
        <v>4.208735969257252</v>
      </c>
      <c r="Q7" s="37">
        <v>4.142016908825917</v>
      </c>
      <c r="R7" s="38">
        <v>8.581010679359254</v>
      </c>
      <c r="S7" s="39">
        <v>9.579836207304144</v>
      </c>
      <c r="T7" s="40">
        <v>0.050179991931067675</v>
      </c>
      <c r="U7" s="40">
        <v>0.013932839408192326</v>
      </c>
      <c r="V7" s="40">
        <v>0.023076265269818538</v>
      </c>
      <c r="W7" s="40">
        <v>0.04441092561361304</v>
      </c>
      <c r="X7" s="39">
        <v>7.68023578150442</v>
      </c>
      <c r="Y7" s="41">
        <v>14.546781225797707</v>
      </c>
      <c r="Z7" s="41">
        <v>6.186546964782225</v>
      </c>
      <c r="AA7" s="41">
        <v>16.54062726920694</v>
      </c>
      <c r="AB7" s="42">
        <v>1.0</v>
      </c>
      <c r="AC7" s="42">
        <v>0.0</v>
      </c>
      <c r="AD7" s="42">
        <v>0.0</v>
      </c>
      <c r="AE7" s="42">
        <v>0.0</v>
      </c>
      <c r="AF7" s="42">
        <v>0.0</v>
      </c>
      <c r="AG7" s="25"/>
      <c r="AH7" s="24">
        <v>0.6458333333333334</v>
      </c>
      <c r="AI7" s="24" t="s">
        <v>62</v>
      </c>
      <c r="AJ7" s="24" t="s">
        <v>86</v>
      </c>
      <c r="AK7" s="49"/>
    </row>
    <row r="8">
      <c r="A8" s="26" t="s">
        <v>457</v>
      </c>
      <c r="B8" s="25" t="s">
        <v>450</v>
      </c>
      <c r="C8" s="25" t="s">
        <v>451</v>
      </c>
      <c r="D8" s="28">
        <v>98.3098203221809</v>
      </c>
      <c r="E8" s="29">
        <v>0.17822979701263883</v>
      </c>
      <c r="F8" s="30">
        <v>23.0</v>
      </c>
      <c r="G8" s="32"/>
      <c r="H8" s="34">
        <v>19.268092785987864</v>
      </c>
      <c r="I8" s="35" t="s">
        <v>40</v>
      </c>
      <c r="J8" s="36">
        <v>4400.0</v>
      </c>
      <c r="K8" s="28">
        <v>4.379111996815423</v>
      </c>
      <c r="L8" s="28">
        <v>3.8190318619434436</v>
      </c>
      <c r="M8" s="34">
        <v>18.457097175509812</v>
      </c>
      <c r="N8" s="35" t="s">
        <v>29</v>
      </c>
      <c r="O8" s="36">
        <v>4000.0</v>
      </c>
      <c r="P8" s="28">
        <v>4.614274293877453</v>
      </c>
      <c r="Q8" s="37">
        <v>3.8994139947430715</v>
      </c>
      <c r="R8" s="38">
        <v>8.232933402494401</v>
      </c>
      <c r="S8" s="39">
        <v>9.191242902337097</v>
      </c>
      <c r="T8" s="40">
        <v>0.02912004667615861</v>
      </c>
      <c r="U8" s="40">
        <v>0.04072427580274813</v>
      </c>
      <c r="V8" s="40">
        <v>0.01685897439146025</v>
      </c>
      <c r="W8" s="40">
        <v>0.029557942114897838</v>
      </c>
      <c r="X8" s="39">
        <v>9.55585058362766</v>
      </c>
      <c r="Y8" s="41">
        <v>9.712242202360205</v>
      </c>
      <c r="Z8" s="41">
        <v>7.9004657820386255</v>
      </c>
      <c r="AA8" s="41">
        <v>10.556631393471188</v>
      </c>
      <c r="AB8" s="42">
        <v>0.0</v>
      </c>
      <c r="AC8" s="42">
        <v>1.0</v>
      </c>
      <c r="AD8" s="42">
        <v>1.0</v>
      </c>
      <c r="AE8" s="42">
        <v>0.0</v>
      </c>
      <c r="AF8" s="42">
        <v>0.0</v>
      </c>
      <c r="AG8" s="25"/>
      <c r="AH8" s="24">
        <v>0.7916666666666666</v>
      </c>
      <c r="AI8" s="24" t="s">
        <v>458</v>
      </c>
      <c r="AJ8" s="24" t="s">
        <v>459</v>
      </c>
      <c r="AK8" s="49"/>
    </row>
    <row r="9">
      <c r="A9" s="26" t="s">
        <v>460</v>
      </c>
      <c r="B9" s="25" t="s">
        <v>450</v>
      </c>
      <c r="C9" s="25" t="s">
        <v>451</v>
      </c>
      <c r="D9" s="28">
        <v>98.3098203221809</v>
      </c>
      <c r="E9" s="29">
        <v>0.17296385542168674</v>
      </c>
      <c r="F9" s="30">
        <v>16.0</v>
      </c>
      <c r="G9" s="32"/>
      <c r="H9" s="34">
        <v>11.931321301480391</v>
      </c>
      <c r="I9" s="35" t="s">
        <v>44</v>
      </c>
      <c r="J9" s="36">
        <v>3600.0</v>
      </c>
      <c r="K9" s="28">
        <v>3.3142559170778867</v>
      </c>
      <c r="L9" s="28">
        <v>2.0350578360381237</v>
      </c>
      <c r="M9" s="34">
        <v>11.573381778216806</v>
      </c>
      <c r="N9" s="35" t="s">
        <v>29</v>
      </c>
      <c r="O9" s="36">
        <v>3400.0</v>
      </c>
      <c r="P9" s="28">
        <v>3.4039358171225897</v>
      </c>
      <c r="Q9" s="37">
        <v>2.0440349589382416</v>
      </c>
      <c r="R9" s="38">
        <v>5.5317624422622345</v>
      </c>
      <c r="S9" s="39">
        <v>6.175656937714705</v>
      </c>
      <c r="T9" s="40">
        <v>0.041076507214330774</v>
      </c>
      <c r="U9" s="40">
        <v>0.025168894340876418</v>
      </c>
      <c r="V9" s="40">
        <v>0.0232076817948341</v>
      </c>
      <c r="W9" s="40">
        <v>0.030616706968771747</v>
      </c>
      <c r="X9" s="39">
        <v>5.837750938510546</v>
      </c>
      <c r="Y9" s="41">
        <v>6.093570362969846</v>
      </c>
      <c r="Z9" s="41">
        <v>4.923705531624491</v>
      </c>
      <c r="AA9" s="41">
        <v>6.649676246592315</v>
      </c>
      <c r="AB9" s="42">
        <v>0.0</v>
      </c>
      <c r="AC9" s="42">
        <v>0.0</v>
      </c>
      <c r="AD9" s="42">
        <v>1.0</v>
      </c>
      <c r="AE9" s="42">
        <v>1.0</v>
      </c>
      <c r="AF9" s="42">
        <v>0.0</v>
      </c>
      <c r="AG9" s="25"/>
      <c r="AH9" s="24">
        <v>0.8333333333333334</v>
      </c>
      <c r="AI9" s="24" t="s">
        <v>461</v>
      </c>
      <c r="AJ9" s="24" t="s">
        <v>462</v>
      </c>
      <c r="AK9" s="49"/>
    </row>
    <row r="10">
      <c r="A10" s="26" t="s">
        <v>463</v>
      </c>
      <c r="B10" s="25" t="s">
        <v>450</v>
      </c>
      <c r="C10" s="25" t="s">
        <v>451</v>
      </c>
      <c r="D10" s="28">
        <v>98.3098203221809</v>
      </c>
      <c r="E10" s="29">
        <v>0.15152164343360236</v>
      </c>
      <c r="F10" s="30">
        <v>15.0</v>
      </c>
      <c r="G10" s="32"/>
      <c r="H10" s="34">
        <v>13.215789491904312</v>
      </c>
      <c r="I10" s="35" t="s">
        <v>45</v>
      </c>
      <c r="J10" s="36">
        <v>3000.0</v>
      </c>
      <c r="K10" s="28">
        <v>4.405263163968105</v>
      </c>
      <c r="L10" s="28">
        <v>2.9152041658348593</v>
      </c>
      <c r="M10" s="34">
        <v>13.33473577265278</v>
      </c>
      <c r="N10" s="35" t="s">
        <v>31</v>
      </c>
      <c r="O10" s="36">
        <v>3000.0</v>
      </c>
      <c r="P10" s="28">
        <v>4.444911924217593</v>
      </c>
      <c r="Q10" s="37">
        <v>2.960798888541803</v>
      </c>
      <c r="R10" s="38">
        <v>4.456286472447773</v>
      </c>
      <c r="S10" s="39">
        <v>4.974996080771985</v>
      </c>
      <c r="T10" s="40">
        <v>0.06786484664951424</v>
      </c>
      <c r="U10" s="40">
        <v>7.481164197584247E-4</v>
      </c>
      <c r="V10" s="40">
        <v>0.032062132275361054</v>
      </c>
      <c r="W10" s="40">
        <v>0.026718443562800884</v>
      </c>
      <c r="X10" s="39">
        <v>4.82489271831192</v>
      </c>
      <c r="Y10" s="41">
        <v>8.390896773592392</v>
      </c>
      <c r="Z10" s="41">
        <v>4.402981378194138</v>
      </c>
      <c r="AA10" s="41">
        <v>8.931754394458641</v>
      </c>
      <c r="AB10" s="42">
        <v>0.0</v>
      </c>
      <c r="AC10" s="42">
        <v>0.0</v>
      </c>
      <c r="AD10" s="42">
        <v>0.0</v>
      </c>
      <c r="AE10" s="42">
        <v>1.0</v>
      </c>
      <c r="AF10" s="42">
        <v>1.0</v>
      </c>
      <c r="AG10" s="25"/>
      <c r="AH10" s="24"/>
      <c r="AI10" s="24" t="s">
        <v>80</v>
      </c>
      <c r="AJ10" s="24" t="s">
        <v>464</v>
      </c>
      <c r="AK10" s="49"/>
    </row>
    <row r="11">
      <c r="A11" s="26" t="s">
        <v>465</v>
      </c>
      <c r="B11" s="25" t="s">
        <v>450</v>
      </c>
      <c r="C11" s="25" t="s">
        <v>451</v>
      </c>
      <c r="D11" s="28">
        <v>98.3098203221809</v>
      </c>
      <c r="E11" s="29">
        <v>0.1851891891891892</v>
      </c>
      <c r="F11" s="30">
        <v>6.0</v>
      </c>
      <c r="G11" s="33"/>
      <c r="H11" s="34">
        <v>3.1122186728113777</v>
      </c>
      <c r="I11" s="35" t="s">
        <v>40</v>
      </c>
      <c r="J11" s="36">
        <v>3000.0</v>
      </c>
      <c r="K11" s="28">
        <v>1.0374062242704591</v>
      </c>
      <c r="L11" s="28">
        <v>0.23817776588327783</v>
      </c>
      <c r="M11" s="34">
        <v>3.021274361817901</v>
      </c>
      <c r="N11" s="35" t="s">
        <v>29</v>
      </c>
      <c r="O11" s="36">
        <v>3100.0</v>
      </c>
      <c r="P11" s="28">
        <v>0.9746046328444842</v>
      </c>
      <c r="Q11" s="37">
        <v>0.21895358972833057</v>
      </c>
      <c r="R11" s="38">
        <v>2.245605780303031</v>
      </c>
      <c r="S11" s="39">
        <v>2.5069932162215647</v>
      </c>
      <c r="T11" s="40">
        <v>0.029743657898785802</v>
      </c>
      <c r="U11" s="40">
        <v>0.01784619473927148</v>
      </c>
      <c r="V11" s="40">
        <v>0.024896543278242932</v>
      </c>
      <c r="W11" s="40">
        <v>0.01707506286782148</v>
      </c>
      <c r="X11" s="39">
        <v>1.699629442057041</v>
      </c>
      <c r="Y11" s="41">
        <v>1.4125892307543366</v>
      </c>
      <c r="Z11" s="41">
        <v>1.4850605320084218</v>
      </c>
      <c r="AA11" s="41">
        <v>1.536213829809479</v>
      </c>
      <c r="AB11" s="42">
        <v>0.0</v>
      </c>
      <c r="AC11" s="42">
        <v>1.0</v>
      </c>
      <c r="AD11" s="42">
        <v>1.0</v>
      </c>
      <c r="AE11" s="42">
        <v>0.0</v>
      </c>
      <c r="AF11" s="42">
        <v>0.0</v>
      </c>
      <c r="AG11" s="25"/>
      <c r="AH11" s="24">
        <v>0.875</v>
      </c>
      <c r="AI11" s="24" t="s">
        <v>466</v>
      </c>
      <c r="AJ11" s="24" t="s">
        <v>55</v>
      </c>
      <c r="AK11" s="49"/>
    </row>
    <row r="12">
      <c r="A12" s="26" t="s">
        <v>467</v>
      </c>
      <c r="B12" s="25" t="s">
        <v>450</v>
      </c>
      <c r="C12" s="25" t="s">
        <v>451</v>
      </c>
      <c r="D12" s="28">
        <v>98.3098203221809</v>
      </c>
      <c r="E12" s="29">
        <v>0.17971287128712873</v>
      </c>
      <c r="F12" s="30">
        <v>0.0</v>
      </c>
      <c r="G12" s="32"/>
      <c r="H12" s="34" t="s">
        <v>64</v>
      </c>
      <c r="I12" s="35" t="s">
        <v>27</v>
      </c>
      <c r="J12" s="36">
        <v>3000.0</v>
      </c>
      <c r="K12" s="28" t="s">
        <v>64</v>
      </c>
      <c r="L12" s="28" t="s">
        <v>64</v>
      </c>
      <c r="M12" s="34" t="s">
        <v>64</v>
      </c>
      <c r="N12" s="35" t="s">
        <v>27</v>
      </c>
      <c r="O12" s="36">
        <v>3000.0</v>
      </c>
      <c r="P12" s="28" t="s">
        <v>64</v>
      </c>
      <c r="Q12" s="37" t="s">
        <v>64</v>
      </c>
      <c r="R12" s="38" t="s">
        <v>64</v>
      </c>
      <c r="S12" s="39" t="s">
        <v>64</v>
      </c>
      <c r="T12" s="40" t="s">
        <v>64</v>
      </c>
      <c r="U12" s="40" t="s">
        <v>64</v>
      </c>
      <c r="V12" s="40" t="s">
        <v>64</v>
      </c>
      <c r="W12" s="40" t="s">
        <v>64</v>
      </c>
      <c r="X12" s="39" t="s">
        <v>64</v>
      </c>
      <c r="Y12" s="41" t="s">
        <v>64</v>
      </c>
      <c r="Z12" s="41" t="s">
        <v>64</v>
      </c>
      <c r="AA12" s="41" t="s">
        <v>64</v>
      </c>
      <c r="AB12" s="42">
        <v>1.0</v>
      </c>
      <c r="AC12" s="42">
        <v>0.0</v>
      </c>
      <c r="AD12" s="42">
        <v>0.0</v>
      </c>
      <c r="AE12" s="42">
        <v>0.0</v>
      </c>
      <c r="AF12" s="42">
        <v>0.0</v>
      </c>
      <c r="AG12" s="25"/>
      <c r="AH12" s="24"/>
      <c r="AI12" s="24"/>
      <c r="AJ12" s="24"/>
      <c r="AK12" s="49"/>
    </row>
    <row r="13">
      <c r="A13" s="26" t="s">
        <v>468</v>
      </c>
      <c r="B13" s="25" t="s">
        <v>450</v>
      </c>
      <c r="C13" s="25" t="s">
        <v>451</v>
      </c>
      <c r="D13" s="28">
        <v>98.3098203221809</v>
      </c>
      <c r="E13" s="29">
        <v>0.20728000000000002</v>
      </c>
      <c r="F13" s="30">
        <v>0.0</v>
      </c>
      <c r="G13" s="32"/>
      <c r="H13" s="34" t="s">
        <v>64</v>
      </c>
      <c r="I13" s="35" t="s">
        <v>30</v>
      </c>
      <c r="J13" s="36">
        <v>5600.0</v>
      </c>
      <c r="K13" s="28" t="s">
        <v>64</v>
      </c>
      <c r="L13" s="28" t="s">
        <v>64</v>
      </c>
      <c r="M13" s="34" t="s">
        <v>64</v>
      </c>
      <c r="N13" s="35" t="s">
        <v>30</v>
      </c>
      <c r="O13" s="36">
        <v>3700.0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0.0</v>
      </c>
      <c r="AE13" s="42">
        <v>1.0</v>
      </c>
      <c r="AF13" s="42">
        <v>0.0</v>
      </c>
      <c r="AG13" s="25"/>
      <c r="AH13" s="24"/>
      <c r="AI13" s="24"/>
      <c r="AJ13" s="24"/>
      <c r="AK13" s="49"/>
    </row>
    <row r="14">
      <c r="A14" s="26" t="s">
        <v>469</v>
      </c>
      <c r="B14" s="25" t="s">
        <v>450</v>
      </c>
      <c r="C14" s="25" t="s">
        <v>451</v>
      </c>
      <c r="D14" s="28">
        <v>98.3098203221809</v>
      </c>
      <c r="E14" s="29">
        <v>0.22313629402756507</v>
      </c>
      <c r="F14" s="30">
        <v>0.0</v>
      </c>
      <c r="G14" s="33"/>
      <c r="H14" s="34" t="s">
        <v>64</v>
      </c>
      <c r="I14" s="35" t="s">
        <v>58</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1.0</v>
      </c>
      <c r="AD14" s="42">
        <v>0.0</v>
      </c>
      <c r="AE14" s="42">
        <v>0.0</v>
      </c>
      <c r="AF14" s="42">
        <v>0.0</v>
      </c>
      <c r="AG14" s="25"/>
      <c r="AH14" s="24"/>
      <c r="AI14" s="24"/>
      <c r="AJ14" s="24"/>
      <c r="AK14" s="49"/>
    </row>
    <row r="15">
      <c r="A15" s="26" t="s">
        <v>470</v>
      </c>
      <c r="B15" s="25" t="s">
        <v>450</v>
      </c>
      <c r="C15" s="25" t="s">
        <v>451</v>
      </c>
      <c r="D15" s="28">
        <v>98.3098203221809</v>
      </c>
      <c r="E15" s="29">
        <v>0.23313087248322148</v>
      </c>
      <c r="F15" s="30">
        <v>0.0</v>
      </c>
      <c r="G15" s="32"/>
      <c r="H15" s="34" t="s">
        <v>64</v>
      </c>
      <c r="I15" s="35" t="s">
        <v>27</v>
      </c>
      <c r="J15" s="36">
        <v>3000.0</v>
      </c>
      <c r="K15" s="28" t="s">
        <v>64</v>
      </c>
      <c r="L15" s="28" t="s">
        <v>64</v>
      </c>
      <c r="M15" s="34" t="s">
        <v>64</v>
      </c>
      <c r="N15" s="35" t="s">
        <v>27</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1.0</v>
      </c>
      <c r="AC15" s="42">
        <v>0.0</v>
      </c>
      <c r="AD15" s="42">
        <v>0.0</v>
      </c>
      <c r="AE15" s="42">
        <v>0.0</v>
      </c>
      <c r="AF15" s="42">
        <v>0.0</v>
      </c>
      <c r="AG15" s="25"/>
      <c r="AH15" s="24"/>
      <c r="AI15" s="24"/>
      <c r="AJ15" s="24"/>
      <c r="AK15" s="49"/>
    </row>
    <row r="16">
      <c r="A16" s="26" t="s">
        <v>471</v>
      </c>
      <c r="B16" s="25" t="s">
        <v>450</v>
      </c>
      <c r="C16" s="25" t="s">
        <v>451</v>
      </c>
      <c r="D16" s="28">
        <v>98.3098203221809</v>
      </c>
      <c r="E16" s="29">
        <v>0.2215455475946776</v>
      </c>
      <c r="F16" s="30">
        <v>0.0</v>
      </c>
      <c r="G16" s="32"/>
      <c r="H16" s="34" t="s">
        <v>64</v>
      </c>
      <c r="I16" s="35" t="s">
        <v>45</v>
      </c>
      <c r="J16" s="36">
        <v>5000.0</v>
      </c>
      <c r="K16" s="28" t="s">
        <v>64</v>
      </c>
      <c r="L16" s="28" t="s">
        <v>64</v>
      </c>
      <c r="M16" s="34" t="s">
        <v>64</v>
      </c>
      <c r="N16" s="35" t="s">
        <v>30</v>
      </c>
      <c r="O16" s="36">
        <v>4900.0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0.0</v>
      </c>
      <c r="AD16" s="42">
        <v>0.0</v>
      </c>
      <c r="AE16" s="42">
        <v>1.0</v>
      </c>
      <c r="AF16" s="42">
        <v>1.0</v>
      </c>
      <c r="AG16" s="25"/>
      <c r="AH16" s="24"/>
      <c r="AI16" s="24"/>
      <c r="AJ16" s="24"/>
      <c r="AK16" s="49"/>
    </row>
    <row r="17">
      <c r="A17" s="26" t="s">
        <v>472</v>
      </c>
      <c r="B17" s="25" t="s">
        <v>450</v>
      </c>
      <c r="C17" s="25" t="s">
        <v>451</v>
      </c>
      <c r="D17" s="28">
        <v>98.3098203221809</v>
      </c>
      <c r="E17" s="29">
        <v>0.17915112540192926</v>
      </c>
      <c r="F17" s="30">
        <v>0.0</v>
      </c>
      <c r="G17" s="32"/>
      <c r="H17" s="34" t="s">
        <v>64</v>
      </c>
      <c r="I17" s="35" t="s">
        <v>27</v>
      </c>
      <c r="J17" s="36">
        <v>3000.0</v>
      </c>
      <c r="K17" s="28" t="s">
        <v>64</v>
      </c>
      <c r="L17" s="28" t="s">
        <v>64</v>
      </c>
      <c r="M17" s="34" t="s">
        <v>64</v>
      </c>
      <c r="N17" s="35" t="s">
        <v>27</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1.0</v>
      </c>
      <c r="AC17" s="42">
        <v>0.0</v>
      </c>
      <c r="AD17" s="42">
        <v>0.0</v>
      </c>
      <c r="AE17" s="42">
        <v>0.0</v>
      </c>
      <c r="AF17" s="42">
        <v>0.0</v>
      </c>
      <c r="AG17" s="25"/>
      <c r="AH17" s="25"/>
      <c r="AI17" s="25"/>
      <c r="AJ17" s="25"/>
      <c r="AK17" s="25"/>
      <c r="AL17" s="25"/>
    </row>
    <row r="18">
      <c r="A18" s="26" t="s">
        <v>473</v>
      </c>
      <c r="B18" s="25" t="s">
        <v>450</v>
      </c>
      <c r="C18" s="25" t="s">
        <v>451</v>
      </c>
      <c r="D18" s="28">
        <v>98.3098203221809</v>
      </c>
      <c r="E18" s="29">
        <v>0.24526030719482622</v>
      </c>
      <c r="F18" s="30">
        <v>0.0</v>
      </c>
      <c r="G18" s="32"/>
      <c r="H18" s="34" t="s">
        <v>64</v>
      </c>
      <c r="I18" s="35" t="s">
        <v>58</v>
      </c>
      <c r="J18" s="36">
        <v>4500.0</v>
      </c>
      <c r="K18" s="28" t="s">
        <v>64</v>
      </c>
      <c r="L18" s="28" t="s">
        <v>64</v>
      </c>
      <c r="M18" s="34" t="s">
        <v>64</v>
      </c>
      <c r="N18" s="35" t="s">
        <v>28</v>
      </c>
      <c r="O18" s="36">
        <v>5100.0</v>
      </c>
      <c r="P18" s="28" t="s">
        <v>64</v>
      </c>
      <c r="Q18" s="37" t="s">
        <v>64</v>
      </c>
      <c r="R18" s="38" t="s">
        <v>64</v>
      </c>
      <c r="S18" s="39" t="s">
        <v>64</v>
      </c>
      <c r="T18" s="40" t="s">
        <v>64</v>
      </c>
      <c r="U18" s="40" t="s">
        <v>64</v>
      </c>
      <c r="V18" s="40" t="s">
        <v>64</v>
      </c>
      <c r="W18" s="40" t="s">
        <v>64</v>
      </c>
      <c r="X18" s="39" t="s">
        <v>64</v>
      </c>
      <c r="Y18" s="41" t="s">
        <v>64</v>
      </c>
      <c r="Z18" s="41" t="s">
        <v>64</v>
      </c>
      <c r="AA18" s="41" t="s">
        <v>64</v>
      </c>
      <c r="AB18" s="42">
        <v>1.0</v>
      </c>
      <c r="AC18" s="42">
        <v>1.0</v>
      </c>
      <c r="AD18" s="42">
        <v>0.0</v>
      </c>
      <c r="AE18" s="42">
        <v>0.0</v>
      </c>
      <c r="AF18" s="42">
        <v>0.0</v>
      </c>
      <c r="AG18" s="25"/>
      <c r="AH18" s="25"/>
      <c r="AI18" s="25"/>
      <c r="AJ18" s="25"/>
      <c r="AK18" s="25"/>
      <c r="AL18" s="25"/>
    </row>
    <row r="19">
      <c r="A19" s="26" t="s">
        <v>474</v>
      </c>
      <c r="B19" s="25" t="s">
        <v>475</v>
      </c>
      <c r="C19" s="25" t="s">
        <v>107</v>
      </c>
      <c r="D19" s="28">
        <v>95.69175185873605</v>
      </c>
      <c r="E19" s="29">
        <v>0.2807072771872445</v>
      </c>
      <c r="F19" s="30">
        <v>34.0</v>
      </c>
      <c r="G19" s="33"/>
      <c r="H19" s="34">
        <v>22.697596372590873</v>
      </c>
      <c r="I19" s="35" t="s">
        <v>44</v>
      </c>
      <c r="J19" s="36">
        <v>5800.0</v>
      </c>
      <c r="K19" s="28">
        <v>3.9133786849294605</v>
      </c>
      <c r="L19" s="28">
        <v>3.847671913614512</v>
      </c>
      <c r="M19" s="34">
        <v>22.32890676851762</v>
      </c>
      <c r="N19" s="35" t="s">
        <v>29</v>
      </c>
      <c r="O19" s="36">
        <v>6100.0</v>
      </c>
      <c r="P19" s="28">
        <v>3.660476519429118</v>
      </c>
      <c r="Q19" s="37">
        <v>3.556125988712781</v>
      </c>
      <c r="R19" s="38">
        <v>20.460277012169826</v>
      </c>
      <c r="S19" s="39">
        <v>17.296862525994896</v>
      </c>
      <c r="T19" s="40">
        <v>0.059271930522936694</v>
      </c>
      <c r="U19" s="40">
        <v>0.012999825252729982</v>
      </c>
      <c r="V19" s="40">
        <v>0.02899961017916688</v>
      </c>
      <c r="W19" s="40">
        <v>0.012908917383829772</v>
      </c>
      <c r="X19" s="39">
        <v>12.647271096902562</v>
      </c>
      <c r="Y19" s="41">
        <v>10.050325275688312</v>
      </c>
      <c r="Z19" s="41">
        <v>11.769202336216269</v>
      </c>
      <c r="AA19" s="41">
        <v>10.559704432301348</v>
      </c>
      <c r="AB19" s="42">
        <v>0.0</v>
      </c>
      <c r="AC19" s="42">
        <v>0.0</v>
      </c>
      <c r="AD19" s="42">
        <v>1.0</v>
      </c>
      <c r="AE19" s="42">
        <v>1.0</v>
      </c>
      <c r="AF19" s="42">
        <v>0.0</v>
      </c>
      <c r="AG19" s="25"/>
      <c r="AH19" s="25"/>
      <c r="AI19" s="25"/>
      <c r="AJ19" s="25"/>
      <c r="AK19" s="25"/>
      <c r="AL19" s="25"/>
    </row>
    <row r="20">
      <c r="A20" s="26" t="s">
        <v>476</v>
      </c>
      <c r="B20" s="25" t="s">
        <v>475</v>
      </c>
      <c r="C20" s="25" t="s">
        <v>107</v>
      </c>
      <c r="D20" s="28">
        <v>95.69175185873605</v>
      </c>
      <c r="E20" s="29">
        <v>0.21220832601440368</v>
      </c>
      <c r="F20" s="30">
        <v>33.0</v>
      </c>
      <c r="G20" s="32"/>
      <c r="H20" s="34">
        <v>19.714846496575817</v>
      </c>
      <c r="I20" s="35" t="s">
        <v>40</v>
      </c>
      <c r="J20" s="36">
        <v>4800.0</v>
      </c>
      <c r="K20" s="28">
        <v>4.1072596867866284</v>
      </c>
      <c r="L20" s="28">
        <v>3.6425600203844186</v>
      </c>
      <c r="M20" s="34">
        <v>19.166566623859275</v>
      </c>
      <c r="N20" s="35" t="s">
        <v>28</v>
      </c>
      <c r="O20" s="36">
        <v>5000.0</v>
      </c>
      <c r="P20" s="28">
        <v>3.8333133247718547</v>
      </c>
      <c r="Q20" s="37">
        <v>3.330135663786951</v>
      </c>
      <c r="R20" s="38">
        <v>14.115017962785744</v>
      </c>
      <c r="S20" s="39">
        <v>11.932659812427524</v>
      </c>
      <c r="T20" s="40">
        <v>0.02624013152752518</v>
      </c>
      <c r="U20" s="40">
        <v>0.027607695385637242</v>
      </c>
      <c r="V20" s="40">
        <v>0.023505003811301054</v>
      </c>
      <c r="W20" s="40">
        <v>0.014530365992440654</v>
      </c>
      <c r="X20" s="39">
        <v>10.877862730783821</v>
      </c>
      <c r="Y20" s="41">
        <v>8.836983765791995</v>
      </c>
      <c r="Z20" s="41">
        <v>9.491771666871589</v>
      </c>
      <c r="AA20" s="41">
        <v>9.674794956987688</v>
      </c>
      <c r="AB20" s="42">
        <v>0.0</v>
      </c>
      <c r="AC20" s="42">
        <v>1.0</v>
      </c>
      <c r="AD20" s="42">
        <v>1.0</v>
      </c>
      <c r="AE20" s="42">
        <v>0.0</v>
      </c>
      <c r="AF20" s="42">
        <v>0.0</v>
      </c>
      <c r="AG20" s="25"/>
      <c r="AH20" s="25"/>
      <c r="AI20" s="25"/>
      <c r="AJ20" s="25"/>
      <c r="AK20" s="54"/>
      <c r="AL20" s="55"/>
    </row>
    <row r="21">
      <c r="A21" s="26" t="s">
        <v>477</v>
      </c>
      <c r="B21" s="25" t="s">
        <v>475</v>
      </c>
      <c r="C21" s="25" t="s">
        <v>107</v>
      </c>
      <c r="D21" s="28">
        <v>95.69175185873605</v>
      </c>
      <c r="E21" s="29">
        <v>0.2413625498007968</v>
      </c>
      <c r="F21" s="30">
        <v>29.0</v>
      </c>
      <c r="G21" s="33"/>
      <c r="H21" s="34">
        <v>24.725718691832583</v>
      </c>
      <c r="I21" s="35" t="s">
        <v>58</v>
      </c>
      <c r="J21" s="36">
        <v>5100.0</v>
      </c>
      <c r="K21" s="28">
        <v>4.848180135653448</v>
      </c>
      <c r="L21" s="28">
        <v>5.074982425183874</v>
      </c>
      <c r="M21" s="34">
        <v>24.053794654030952</v>
      </c>
      <c r="N21" s="35" t="s">
        <v>27</v>
      </c>
      <c r="O21" s="36">
        <v>5600.0</v>
      </c>
      <c r="P21" s="28">
        <v>4.295320473934098</v>
      </c>
      <c r="Q21" s="37">
        <v>4.406483428615748</v>
      </c>
      <c r="R21" s="38">
        <v>14.483326645583242</v>
      </c>
      <c r="S21" s="39">
        <v>12.244023370686747</v>
      </c>
      <c r="T21" s="40">
        <v>0.05694658635852495</v>
      </c>
      <c r="U21" s="40">
        <v>0.019040692203081532</v>
      </c>
      <c r="V21" s="40">
        <v>0.031325009753456715</v>
      </c>
      <c r="W21" s="40">
        <v>0.040713738166957746</v>
      </c>
      <c r="X21" s="39">
        <v>11.071552330126902</v>
      </c>
      <c r="Y21" s="41">
        <v>13.654166361705679</v>
      </c>
      <c r="Z21" s="41">
        <v>9.34423798034078</v>
      </c>
      <c r="AA21" s="41">
        <v>14.70955667369017</v>
      </c>
      <c r="AB21" s="42">
        <v>1.0</v>
      </c>
      <c r="AC21" s="42">
        <v>1.0</v>
      </c>
      <c r="AD21" s="42">
        <v>0.0</v>
      </c>
      <c r="AE21" s="42">
        <v>0.0</v>
      </c>
      <c r="AF21" s="42">
        <v>0.0</v>
      </c>
      <c r="AG21" s="25"/>
      <c r="AH21" s="25"/>
      <c r="AI21" s="25"/>
      <c r="AJ21" s="25"/>
      <c r="AK21" s="54"/>
      <c r="AL21" s="55"/>
    </row>
    <row r="22">
      <c r="A22" s="26" t="s">
        <v>478</v>
      </c>
      <c r="B22" s="25" t="s">
        <v>475</v>
      </c>
      <c r="C22" s="25" t="s">
        <v>107</v>
      </c>
      <c r="D22" s="28">
        <v>95.69175185873605</v>
      </c>
      <c r="E22" s="29">
        <v>0.2035563909774436</v>
      </c>
      <c r="F22" s="30">
        <v>28.0</v>
      </c>
      <c r="G22" s="32"/>
      <c r="H22" s="34">
        <v>21.533144620700728</v>
      </c>
      <c r="I22" s="35" t="s">
        <v>58</v>
      </c>
      <c r="J22" s="36">
        <v>3900.0</v>
      </c>
      <c r="K22" s="28">
        <v>5.521319133513007</v>
      </c>
      <c r="L22" s="28">
        <v>5.223303254264998</v>
      </c>
      <c r="M22" s="34">
        <v>21.379443611815617</v>
      </c>
      <c r="N22" s="35" t="s">
        <v>28</v>
      </c>
      <c r="O22" s="36">
        <v>3900.0</v>
      </c>
      <c r="P22" s="28">
        <v>5.481908618414261</v>
      </c>
      <c r="Q22" s="37">
        <v>5.158895484692713</v>
      </c>
      <c r="R22" s="38">
        <v>11.398983120567426</v>
      </c>
      <c r="S22" s="39">
        <v>9.636557894857232</v>
      </c>
      <c r="T22" s="40">
        <v>0.03434795746762165</v>
      </c>
      <c r="U22" s="40">
        <v>0.025103692371397552</v>
      </c>
      <c r="V22" s="40">
        <v>0.03036189820594704</v>
      </c>
      <c r="W22" s="40">
        <v>0.025273311914447535</v>
      </c>
      <c r="X22" s="39">
        <v>9.728570239843771</v>
      </c>
      <c r="Y22" s="41">
        <v>11.804574380856957</v>
      </c>
      <c r="Z22" s="41">
        <v>8.32254330007073</v>
      </c>
      <c r="AA22" s="41">
        <v>13.056900311744888</v>
      </c>
      <c r="AB22" s="42">
        <v>1.0</v>
      </c>
      <c r="AC22" s="42">
        <v>1.0</v>
      </c>
      <c r="AD22" s="42">
        <v>0.0</v>
      </c>
      <c r="AE22" s="42">
        <v>0.0</v>
      </c>
      <c r="AF22" s="42">
        <v>0.0</v>
      </c>
      <c r="AG22" s="25"/>
      <c r="AH22" s="25"/>
      <c r="AI22" s="25"/>
      <c r="AJ22" s="25"/>
      <c r="AK22" s="54"/>
      <c r="AL22" s="55"/>
    </row>
    <row r="23">
      <c r="A23" s="26" t="s">
        <v>479</v>
      </c>
      <c r="B23" s="25" t="s">
        <v>475</v>
      </c>
      <c r="C23" s="25" t="s">
        <v>107</v>
      </c>
      <c r="D23" s="28">
        <v>95.69175185873605</v>
      </c>
      <c r="E23" s="29">
        <v>0.2696524701873936</v>
      </c>
      <c r="F23" s="30">
        <v>24.0</v>
      </c>
      <c r="G23" s="32"/>
      <c r="H23" s="34">
        <v>20.947449467240183</v>
      </c>
      <c r="I23" s="35" t="s">
        <v>45</v>
      </c>
      <c r="J23" s="36">
        <v>4600.0</v>
      </c>
      <c r="K23" s="28">
        <v>4.5537933624435185</v>
      </c>
      <c r="L23" s="28">
        <v>4.221904896159151</v>
      </c>
      <c r="M23" s="34">
        <v>20.628729565205802</v>
      </c>
      <c r="N23" s="35" t="s">
        <v>30</v>
      </c>
      <c r="O23" s="36">
        <v>5100.0</v>
      </c>
      <c r="P23" s="28">
        <v>4.0448489343540786</v>
      </c>
      <c r="Q23" s="37">
        <v>3.70819828475026</v>
      </c>
      <c r="R23" s="38">
        <v>13.736422110474619</v>
      </c>
      <c r="S23" s="39">
        <v>11.612599609604155</v>
      </c>
      <c r="T23" s="40">
        <v>0.07164627360074864</v>
      </c>
      <c r="U23" s="40">
        <v>0.018001576281595134</v>
      </c>
      <c r="V23" s="40">
        <v>0.04005350722654918</v>
      </c>
      <c r="W23" s="40">
        <v>0.013681197974012302</v>
      </c>
      <c r="X23" s="39">
        <v>11.459612270446504</v>
      </c>
      <c r="Y23" s="41">
        <v>9.48783719679368</v>
      </c>
      <c r="Z23" s="41">
        <v>10.70166722738052</v>
      </c>
      <c r="AA23" s="41">
        <v>9.92706233782528</v>
      </c>
      <c r="AB23" s="42">
        <v>0.0</v>
      </c>
      <c r="AC23" s="42">
        <v>0.0</v>
      </c>
      <c r="AD23" s="42">
        <v>0.0</v>
      </c>
      <c r="AE23" s="42">
        <v>1.0</v>
      </c>
      <c r="AF23" s="42">
        <v>1.0</v>
      </c>
      <c r="AG23" s="25"/>
      <c r="AH23" s="25"/>
      <c r="AI23" s="25"/>
      <c r="AJ23" s="25"/>
      <c r="AK23" s="54"/>
      <c r="AL23" s="55"/>
    </row>
    <row r="24">
      <c r="A24" s="26" t="s">
        <v>480</v>
      </c>
      <c r="B24" s="25" t="s">
        <v>475</v>
      </c>
      <c r="C24" s="25" t="s">
        <v>107</v>
      </c>
      <c r="D24" s="28">
        <v>95.69175185873605</v>
      </c>
      <c r="E24" s="29">
        <v>0.28378378378378377</v>
      </c>
      <c r="F24" s="30">
        <v>22.0</v>
      </c>
      <c r="G24" s="33"/>
      <c r="H24" s="34">
        <v>18.530978748531233</v>
      </c>
      <c r="I24" s="35" t="s">
        <v>58</v>
      </c>
      <c r="J24" s="36">
        <v>4300.0</v>
      </c>
      <c r="K24" s="28">
        <v>4.309529941518891</v>
      </c>
      <c r="L24" s="28">
        <v>3.652547893940446</v>
      </c>
      <c r="M24" s="34">
        <v>17.72217310120649</v>
      </c>
      <c r="N24" s="35" t="s">
        <v>27</v>
      </c>
      <c r="O24" s="36">
        <v>4000.0</v>
      </c>
      <c r="P24" s="28">
        <v>4.4305432753016225</v>
      </c>
      <c r="Q24" s="37">
        <v>3.6344177271480165</v>
      </c>
      <c r="R24" s="38">
        <v>13.421210110485779</v>
      </c>
      <c r="S24" s="39">
        <v>11.34612332352514</v>
      </c>
      <c r="T24" s="40">
        <v>0.0531462383096896</v>
      </c>
      <c r="U24" s="40">
        <v>0.022607662265528336</v>
      </c>
      <c r="V24" s="40">
        <v>0.02069330376723763</v>
      </c>
      <c r="W24" s="40">
        <v>0.02944465690228086</v>
      </c>
      <c r="X24" s="39">
        <v>8.394132180537314</v>
      </c>
      <c r="Y24" s="41">
        <v>10.136846567993919</v>
      </c>
      <c r="Z24" s="41">
        <v>7.252658145032003</v>
      </c>
      <c r="AA24" s="41">
        <v>10.469514956174487</v>
      </c>
      <c r="AB24" s="42">
        <v>1.0</v>
      </c>
      <c r="AC24" s="42">
        <v>1.0</v>
      </c>
      <c r="AD24" s="42">
        <v>0.0</v>
      </c>
      <c r="AE24" s="42">
        <v>0.0</v>
      </c>
      <c r="AF24" s="42">
        <v>0.0</v>
      </c>
      <c r="AG24" s="25"/>
      <c r="AH24" s="25"/>
      <c r="AI24" s="25"/>
      <c r="AJ24" s="25"/>
      <c r="AK24" s="54"/>
      <c r="AL24" s="55"/>
    </row>
    <row r="25">
      <c r="A25" s="26" t="s">
        <v>481</v>
      </c>
      <c r="B25" s="25" t="s">
        <v>475</v>
      </c>
      <c r="C25" s="25" t="s">
        <v>107</v>
      </c>
      <c r="D25" s="28">
        <v>95.69175185873605</v>
      </c>
      <c r="E25" s="29">
        <v>0.18801603498542271</v>
      </c>
      <c r="F25" s="30">
        <v>20.0</v>
      </c>
      <c r="G25" s="32"/>
      <c r="H25" s="34">
        <v>18.193141141450337</v>
      </c>
      <c r="I25" s="35" t="s">
        <v>31</v>
      </c>
      <c r="J25" s="36">
        <v>3700.0</v>
      </c>
      <c r="K25" s="28">
        <v>4.917065173364956</v>
      </c>
      <c r="L25" s="28">
        <v>4.111709333051276</v>
      </c>
      <c r="M25" s="34">
        <v>19.35134651338705</v>
      </c>
      <c r="N25" s="35" t="s">
        <v>31</v>
      </c>
      <c r="O25" s="36">
        <v>4000.0</v>
      </c>
      <c r="P25" s="28">
        <v>4.837836628346762</v>
      </c>
      <c r="Q25" s="37">
        <v>4.232423955610354</v>
      </c>
      <c r="R25" s="38">
        <v>7.416073758614098</v>
      </c>
      <c r="S25" s="39">
        <v>6.2694560884531585</v>
      </c>
      <c r="T25" s="40">
        <v>0.06339294341679148</v>
      </c>
      <c r="U25" s="40">
        <v>8.363185147333968E-5</v>
      </c>
      <c r="V25" s="40">
        <v>0.028434829500935493</v>
      </c>
      <c r="W25" s="40">
        <v>0.025089555442001903</v>
      </c>
      <c r="X25" s="39">
        <v>5.7003835784759715</v>
      </c>
      <c r="Y25" s="41">
        <v>12.492757562974365</v>
      </c>
      <c r="Z25" s="41">
        <v>5.198536413479989</v>
      </c>
      <c r="AA25" s="41">
        <v>14.152810099907063</v>
      </c>
      <c r="AB25" s="42">
        <v>0.0</v>
      </c>
      <c r="AC25" s="42">
        <v>0.0</v>
      </c>
      <c r="AD25" s="42">
        <v>0.0</v>
      </c>
      <c r="AE25" s="42">
        <v>0.0</v>
      </c>
      <c r="AF25" s="42">
        <v>1.0</v>
      </c>
      <c r="AG25" s="25"/>
      <c r="AH25" s="25"/>
      <c r="AI25" s="25"/>
      <c r="AJ25" s="25"/>
      <c r="AK25" s="54"/>
      <c r="AL25" s="55"/>
    </row>
    <row r="26">
      <c r="A26" s="26" t="s">
        <v>482</v>
      </c>
      <c r="B26" s="25" t="s">
        <v>475</v>
      </c>
      <c r="C26" s="25" t="s">
        <v>107</v>
      </c>
      <c r="D26" s="28">
        <v>95.69175185873605</v>
      </c>
      <c r="E26" s="29">
        <v>0.18724170616113744</v>
      </c>
      <c r="F26" s="30">
        <v>18.0</v>
      </c>
      <c r="G26" s="33"/>
      <c r="H26" s="34">
        <v>14.597418921046602</v>
      </c>
      <c r="I26" s="35" t="s">
        <v>45</v>
      </c>
      <c r="J26" s="36">
        <v>3200.0</v>
      </c>
      <c r="K26" s="28">
        <v>4.561693412827063</v>
      </c>
      <c r="L26" s="28">
        <v>3.246648947485519</v>
      </c>
      <c r="M26" s="34">
        <v>15.191232512061184</v>
      </c>
      <c r="N26" s="35" t="s">
        <v>30</v>
      </c>
      <c r="O26" s="36">
        <v>3600.0</v>
      </c>
      <c r="P26" s="28">
        <v>4.2197868089058845</v>
      </c>
      <c r="Q26" s="37">
        <v>3.092264453169921</v>
      </c>
      <c r="R26" s="38">
        <v>6.642347494745353</v>
      </c>
      <c r="S26" s="39">
        <v>5.615357573025969</v>
      </c>
      <c r="T26" s="40">
        <v>0.05365424418885214</v>
      </c>
      <c r="U26" s="40">
        <v>0.005766577646465417</v>
      </c>
      <c r="V26" s="40">
        <v>0.032677273329970696</v>
      </c>
      <c r="W26" s="40">
        <v>0.014207510143465522</v>
      </c>
      <c r="X26" s="39">
        <v>5.492647768412423</v>
      </c>
      <c r="Y26" s="41">
        <v>9.104771152634179</v>
      </c>
      <c r="Z26" s="41">
        <v>5.13426862108767</v>
      </c>
      <c r="AA26" s="41">
        <v>10.056963890973513</v>
      </c>
      <c r="AB26" s="42">
        <v>0.0</v>
      </c>
      <c r="AC26" s="42">
        <v>0.0</v>
      </c>
      <c r="AD26" s="42">
        <v>0.0</v>
      </c>
      <c r="AE26" s="42">
        <v>1.0</v>
      </c>
      <c r="AF26" s="42">
        <v>1.0</v>
      </c>
      <c r="AG26" s="25"/>
      <c r="AH26" s="25"/>
      <c r="AI26" s="25"/>
      <c r="AJ26" s="25"/>
      <c r="AK26" s="54"/>
      <c r="AL26" s="55"/>
    </row>
    <row r="27">
      <c r="A27" s="26" t="s">
        <v>483</v>
      </c>
      <c r="B27" s="25" t="s">
        <v>475</v>
      </c>
      <c r="C27" s="25" t="s">
        <v>107</v>
      </c>
      <c r="D27" s="28">
        <v>95.69175185873605</v>
      </c>
      <c r="E27" s="29">
        <v>0.22328682471822778</v>
      </c>
      <c r="F27" s="30">
        <v>17.0</v>
      </c>
      <c r="G27" s="32"/>
      <c r="H27" s="34">
        <v>10.79513813442554</v>
      </c>
      <c r="I27" s="35" t="s">
        <v>58</v>
      </c>
      <c r="J27" s="36">
        <v>3500.0</v>
      </c>
      <c r="K27" s="28">
        <v>3.08432518126444</v>
      </c>
      <c r="L27" s="28">
        <v>1.7600933442786058</v>
      </c>
      <c r="M27" s="34">
        <v>10.749571396948216</v>
      </c>
      <c r="N27" s="35" t="s">
        <v>28</v>
      </c>
      <c r="O27" s="36">
        <v>3900.0</v>
      </c>
      <c r="P27" s="28">
        <v>2.7563003581918504</v>
      </c>
      <c r="Q27" s="37">
        <v>1.56804046075521</v>
      </c>
      <c r="R27" s="38">
        <v>7.72764731196561</v>
      </c>
      <c r="S27" s="39">
        <v>6.532856477208957</v>
      </c>
      <c r="T27" s="40">
        <v>0.031164849344501436</v>
      </c>
      <c r="U27" s="40">
        <v>0.01588457695121403</v>
      </c>
      <c r="V27" s="40">
        <v>0.034963335137183055</v>
      </c>
      <c r="W27" s="40">
        <v>0.0184744536280424</v>
      </c>
      <c r="X27" s="39">
        <v>4.868479450945539</v>
      </c>
      <c r="Y27" s="41">
        <v>5.926658683480001</v>
      </c>
      <c r="Z27" s="41">
        <v>4.286251439684625</v>
      </c>
      <c r="AA27" s="41">
        <v>6.463319957263592</v>
      </c>
      <c r="AB27" s="42">
        <v>1.0</v>
      </c>
      <c r="AC27" s="42">
        <v>1.0</v>
      </c>
      <c r="AD27" s="42">
        <v>0.0</v>
      </c>
      <c r="AE27" s="42">
        <v>0.0</v>
      </c>
      <c r="AF27" s="42">
        <v>0.0</v>
      </c>
      <c r="AG27" s="25"/>
      <c r="AH27" s="25"/>
      <c r="AI27" s="25"/>
      <c r="AJ27" s="25"/>
      <c r="AK27" s="54"/>
      <c r="AL27" s="55"/>
    </row>
    <row r="28">
      <c r="A28" s="26" t="s">
        <v>484</v>
      </c>
      <c r="B28" s="25" t="s">
        <v>475</v>
      </c>
      <c r="C28" s="25" t="s">
        <v>107</v>
      </c>
      <c r="D28" s="28">
        <v>95.69175185873605</v>
      </c>
      <c r="E28" s="29">
        <v>0.13448940178991994</v>
      </c>
      <c r="F28" s="30">
        <v>15.0</v>
      </c>
      <c r="G28" s="32"/>
      <c r="H28" s="34">
        <v>12.75855304979227</v>
      </c>
      <c r="I28" s="35" t="s">
        <v>31</v>
      </c>
      <c r="J28" s="36">
        <v>3000.0</v>
      </c>
      <c r="K28" s="28">
        <v>4.252851016597424</v>
      </c>
      <c r="L28" s="28">
        <v>2.742729604853131</v>
      </c>
      <c r="M28" s="34">
        <v>13.720543734719392</v>
      </c>
      <c r="N28" s="35" t="s">
        <v>31</v>
      </c>
      <c r="O28" s="36">
        <v>3000.0</v>
      </c>
      <c r="P28" s="28">
        <v>4.573514578239797</v>
      </c>
      <c r="Q28" s="37">
        <v>3.110739636048545</v>
      </c>
      <c r="R28" s="38">
        <v>3.7914626909555444</v>
      </c>
      <c r="S28" s="39">
        <v>3.20525518295228</v>
      </c>
      <c r="T28" s="40">
        <v>0.043754463859169014</v>
      </c>
      <c r="U28" s="40">
        <v>5.578893388236487E-4</v>
      </c>
      <c r="V28" s="40">
        <v>0.01984492076672693</v>
      </c>
      <c r="W28" s="40">
        <v>0.020402810105550583</v>
      </c>
      <c r="X28" s="39">
        <v>2.963605136876959</v>
      </c>
      <c r="Y28" s="41">
        <v>9.794947912915312</v>
      </c>
      <c r="Z28" s="41">
        <v>2.6502041915618646</v>
      </c>
      <c r="AA28" s="41">
        <v>11.070339543157528</v>
      </c>
      <c r="AB28" s="42">
        <v>0.0</v>
      </c>
      <c r="AC28" s="42">
        <v>0.0</v>
      </c>
      <c r="AD28" s="42">
        <v>0.0</v>
      </c>
      <c r="AE28" s="42">
        <v>0.0</v>
      </c>
      <c r="AF28" s="42">
        <v>1.0</v>
      </c>
      <c r="AG28" s="25"/>
      <c r="AH28" s="25"/>
      <c r="AI28" s="25"/>
      <c r="AJ28" s="25"/>
      <c r="AK28" s="54"/>
      <c r="AL28" s="55"/>
    </row>
    <row r="29">
      <c r="A29" s="26" t="s">
        <v>485</v>
      </c>
      <c r="B29" s="25" t="s">
        <v>475</v>
      </c>
      <c r="C29" s="25" t="s">
        <v>107</v>
      </c>
      <c r="D29" s="28">
        <v>95.69175185873605</v>
      </c>
      <c r="E29" s="29">
        <v>0.1342735042735043</v>
      </c>
      <c r="F29" s="30">
        <v>0.0</v>
      </c>
      <c r="G29" s="33"/>
      <c r="H29" s="34" t="s">
        <v>64</v>
      </c>
      <c r="I29" s="35" t="s">
        <v>29</v>
      </c>
      <c r="J29" s="36">
        <v>3000.0</v>
      </c>
      <c r="K29" s="28" t="s">
        <v>64</v>
      </c>
      <c r="L29" s="28" t="s">
        <v>64</v>
      </c>
      <c r="M29" s="34" t="s">
        <v>64</v>
      </c>
      <c r="N29" s="35" t="s">
        <v>29</v>
      </c>
      <c r="O29" s="36">
        <v>3000.0</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0.0</v>
      </c>
      <c r="AD29" s="42">
        <v>1.0</v>
      </c>
      <c r="AE29" s="42">
        <v>0.0</v>
      </c>
      <c r="AF29" s="42">
        <v>0.0</v>
      </c>
      <c r="AG29" s="25"/>
      <c r="AH29" s="25"/>
      <c r="AI29" s="25"/>
      <c r="AJ29" s="25"/>
      <c r="AK29" s="54"/>
      <c r="AL29" s="55"/>
    </row>
    <row r="30">
      <c r="A30" s="26" t="s">
        <v>486</v>
      </c>
      <c r="B30" s="25" t="s">
        <v>475</v>
      </c>
      <c r="C30" s="25" t="s">
        <v>107</v>
      </c>
      <c r="D30" s="28">
        <v>95.69175185873605</v>
      </c>
      <c r="E30" s="29">
        <v>0.17215384615384616</v>
      </c>
      <c r="F30" s="30">
        <v>0.0</v>
      </c>
      <c r="G30" s="32"/>
      <c r="H30" s="34" t="s">
        <v>64</v>
      </c>
      <c r="I30" s="35" t="s">
        <v>27</v>
      </c>
      <c r="J30" s="36">
        <v>3000.0</v>
      </c>
      <c r="K30" s="28" t="s">
        <v>64</v>
      </c>
      <c r="L30" s="28" t="s">
        <v>64</v>
      </c>
      <c r="M30" s="34" t="s">
        <v>64</v>
      </c>
      <c r="N30" s="35" t="s">
        <v>27</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1.0</v>
      </c>
      <c r="AC30" s="42">
        <v>0.0</v>
      </c>
      <c r="AD30" s="42">
        <v>0.0</v>
      </c>
      <c r="AE30" s="42">
        <v>0.0</v>
      </c>
      <c r="AF30" s="42">
        <v>0.0</v>
      </c>
      <c r="AG30" s="25"/>
      <c r="AH30" s="25"/>
      <c r="AI30" s="25"/>
      <c r="AJ30" s="25"/>
      <c r="AK30" s="54"/>
      <c r="AL30" s="55"/>
    </row>
    <row r="31">
      <c r="A31" s="26" t="s">
        <v>487</v>
      </c>
      <c r="B31" s="25" t="s">
        <v>475</v>
      </c>
      <c r="C31" s="25" t="s">
        <v>107</v>
      </c>
      <c r="D31" s="28">
        <v>95.69175185873605</v>
      </c>
      <c r="E31" s="29">
        <v>0.1822455993294216</v>
      </c>
      <c r="F31" s="30">
        <v>0.0</v>
      </c>
      <c r="G31" s="33"/>
      <c r="H31" s="34" t="s">
        <v>64</v>
      </c>
      <c r="I31" s="35" t="s">
        <v>31</v>
      </c>
      <c r="J31" s="36">
        <v>3000.0</v>
      </c>
      <c r="K31" s="28" t="s">
        <v>64</v>
      </c>
      <c r="L31" s="28" t="s">
        <v>64</v>
      </c>
      <c r="M31" s="34" t="s">
        <v>64</v>
      </c>
      <c r="N31" s="35" t="s">
        <v>31</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0.0</v>
      </c>
      <c r="AD31" s="42">
        <v>0.0</v>
      </c>
      <c r="AE31" s="42">
        <v>0.0</v>
      </c>
      <c r="AF31" s="42">
        <v>1.0</v>
      </c>
      <c r="AG31" s="25"/>
      <c r="AH31" s="25"/>
      <c r="AI31" s="25"/>
      <c r="AJ31" s="25"/>
      <c r="AK31" s="54"/>
      <c r="AL31" s="55"/>
    </row>
    <row r="32">
      <c r="A32" s="26" t="s">
        <v>488</v>
      </c>
      <c r="B32" s="25" t="s">
        <v>475</v>
      </c>
      <c r="C32" s="25" t="s">
        <v>107</v>
      </c>
      <c r="D32" s="28">
        <v>95.69175185873605</v>
      </c>
      <c r="E32" s="29">
        <v>0.18</v>
      </c>
      <c r="F32" s="30">
        <v>0.0</v>
      </c>
      <c r="G32" s="33"/>
      <c r="H32" s="34" t="s">
        <v>64</v>
      </c>
      <c r="I32" s="35" t="s">
        <v>45</v>
      </c>
      <c r="J32" s="36">
        <v>3000.0</v>
      </c>
      <c r="K32" s="28" t="s">
        <v>64</v>
      </c>
      <c r="L32" s="28" t="s">
        <v>64</v>
      </c>
      <c r="M32" s="34" t="s">
        <v>64</v>
      </c>
      <c r="N32" s="35" t="s">
        <v>29</v>
      </c>
      <c r="O32" s="36">
        <v>3000.0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0.0</v>
      </c>
      <c r="AD32" s="42">
        <v>0.0</v>
      </c>
      <c r="AE32" s="42">
        <v>1.0</v>
      </c>
      <c r="AF32" s="42">
        <v>1.0</v>
      </c>
      <c r="AG32" s="25"/>
      <c r="AH32" s="25"/>
      <c r="AI32" s="25"/>
      <c r="AJ32" s="25"/>
      <c r="AK32" s="54"/>
      <c r="AL32" s="55"/>
    </row>
    <row r="33">
      <c r="A33" s="26" t="s">
        <v>489</v>
      </c>
      <c r="B33" s="25" t="s">
        <v>475</v>
      </c>
      <c r="C33" s="25" t="s">
        <v>107</v>
      </c>
      <c r="D33" s="28">
        <v>95.69175185873605</v>
      </c>
      <c r="E33" s="29">
        <v>0.19795465994962216</v>
      </c>
      <c r="F33" s="30">
        <v>0.0</v>
      </c>
      <c r="G33" s="33"/>
      <c r="H33" s="34" t="s">
        <v>64</v>
      </c>
      <c r="I33" s="35" t="s">
        <v>45</v>
      </c>
      <c r="J33" s="36">
        <v>3000.0</v>
      </c>
      <c r="K33" s="28" t="s">
        <v>64</v>
      </c>
      <c r="L33" s="28" t="s">
        <v>64</v>
      </c>
      <c r="M33" s="34" t="s">
        <v>64</v>
      </c>
      <c r="N33" s="35" t="s">
        <v>30</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0.0</v>
      </c>
      <c r="AD33" s="42">
        <v>0.0</v>
      </c>
      <c r="AE33" s="42">
        <v>1.0</v>
      </c>
      <c r="AF33" s="42">
        <v>1.0</v>
      </c>
      <c r="AG33" s="25"/>
      <c r="AH33" s="25"/>
      <c r="AI33" s="25"/>
      <c r="AJ33" s="25"/>
      <c r="AK33" s="54"/>
      <c r="AL33" s="55"/>
    </row>
    <row r="34">
      <c r="A34" s="26" t="s">
        <v>490</v>
      </c>
      <c r="B34" s="25" t="s">
        <v>475</v>
      </c>
      <c r="C34" s="25" t="s">
        <v>107</v>
      </c>
      <c r="D34" s="28">
        <v>95.69175185873605</v>
      </c>
      <c r="E34" s="29">
        <v>0.17321182266009852</v>
      </c>
      <c r="F34" s="30">
        <v>0.0</v>
      </c>
      <c r="G34" s="33"/>
      <c r="H34" s="34" t="s">
        <v>64</v>
      </c>
      <c r="I34" s="35" t="s">
        <v>30</v>
      </c>
      <c r="J34" s="36">
        <v>3000.0</v>
      </c>
      <c r="K34" s="28" t="s">
        <v>64</v>
      </c>
      <c r="L34" s="28" t="s">
        <v>64</v>
      </c>
      <c r="M34" s="34" t="s">
        <v>64</v>
      </c>
      <c r="N34" s="35" t="s">
        <v>30</v>
      </c>
      <c r="O34" s="36">
        <v>3100.0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0.0</v>
      </c>
      <c r="AD34" s="42">
        <v>0.0</v>
      </c>
      <c r="AE34" s="42">
        <v>1.0</v>
      </c>
      <c r="AF34" s="42">
        <v>0.0</v>
      </c>
      <c r="AG34" s="25"/>
      <c r="AH34" s="25"/>
      <c r="AI34" s="25"/>
      <c r="AJ34" s="25"/>
      <c r="AK34" s="25"/>
      <c r="AL34" s="25"/>
    </row>
    <row r="35">
      <c r="A35" s="26" t="s">
        <v>491</v>
      </c>
      <c r="B35" s="25" t="s">
        <v>475</v>
      </c>
      <c r="C35" s="25" t="s">
        <v>107</v>
      </c>
      <c r="D35" s="28">
        <v>95.69175185873605</v>
      </c>
      <c r="E35" s="29">
        <v>0.22450570249939336</v>
      </c>
      <c r="F35" s="30">
        <v>0.0</v>
      </c>
      <c r="G35" s="32"/>
      <c r="H35" s="34" t="s">
        <v>64</v>
      </c>
      <c r="I35" s="35" t="s">
        <v>58</v>
      </c>
      <c r="J35" s="36">
        <v>4000.0</v>
      </c>
      <c r="K35" s="28" t="s">
        <v>64</v>
      </c>
      <c r="L35" s="28" t="s">
        <v>64</v>
      </c>
      <c r="M35" s="34" t="s">
        <v>64</v>
      </c>
      <c r="N35" s="35" t="s">
        <v>28</v>
      </c>
      <c r="O35" s="36">
        <v>4500.0</v>
      </c>
      <c r="P35" s="28" t="s">
        <v>64</v>
      </c>
      <c r="Q35" s="37" t="s">
        <v>64</v>
      </c>
      <c r="R35" s="38" t="s">
        <v>64</v>
      </c>
      <c r="S35" s="39" t="s">
        <v>64</v>
      </c>
      <c r="T35" s="40" t="s">
        <v>64</v>
      </c>
      <c r="U35" s="40" t="s">
        <v>64</v>
      </c>
      <c r="V35" s="40" t="s">
        <v>64</v>
      </c>
      <c r="W35" s="40" t="s">
        <v>64</v>
      </c>
      <c r="X35" s="39" t="s">
        <v>64</v>
      </c>
      <c r="Y35" s="41" t="s">
        <v>64</v>
      </c>
      <c r="Z35" s="41" t="s">
        <v>64</v>
      </c>
      <c r="AA35" s="41" t="s">
        <v>64</v>
      </c>
      <c r="AB35" s="42">
        <v>1.0</v>
      </c>
      <c r="AC35" s="42">
        <v>1.0</v>
      </c>
      <c r="AD35" s="42">
        <v>0.0</v>
      </c>
      <c r="AE35" s="42">
        <v>0.0</v>
      </c>
      <c r="AF35" s="42">
        <v>0.0</v>
      </c>
      <c r="AG35" s="25"/>
      <c r="AH35" s="25"/>
      <c r="AI35" s="25"/>
      <c r="AJ35" s="25"/>
      <c r="AK35" s="25"/>
      <c r="AL35" s="25"/>
    </row>
    <row r="36">
      <c r="A36" s="26" t="s">
        <v>492</v>
      </c>
      <c r="B36" s="25" t="s">
        <v>493</v>
      </c>
      <c r="C36" s="25" t="s">
        <v>135</v>
      </c>
      <c r="D36" s="28">
        <v>101.85021943411813</v>
      </c>
      <c r="E36" s="29">
        <v>0.2033281319661168</v>
      </c>
      <c r="F36" s="30">
        <v>33.0</v>
      </c>
      <c r="G36" s="33"/>
      <c r="H36" s="34">
        <v>22.90502964107064</v>
      </c>
      <c r="I36" s="35" t="s">
        <v>28</v>
      </c>
      <c r="J36" s="36">
        <v>5300.0</v>
      </c>
      <c r="K36" s="28">
        <v>4.321703705862385</v>
      </c>
      <c r="L36" s="28">
        <v>4.2775340121814684</v>
      </c>
      <c r="M36" s="34">
        <v>22.904681774143057</v>
      </c>
      <c r="N36" s="35" t="s">
        <v>28</v>
      </c>
      <c r="O36" s="36">
        <v>5700.0</v>
      </c>
      <c r="P36" s="28">
        <v>4.01836522353387</v>
      </c>
      <c r="Q36" s="37">
        <v>3.9772515618830697</v>
      </c>
      <c r="R36" s="38">
        <v>14.280157341702548</v>
      </c>
      <c r="S36" s="39">
        <v>11.798037767708974</v>
      </c>
      <c r="T36" s="40">
        <v>0.04466490402060333</v>
      </c>
      <c r="U36" s="40">
        <v>0.02030222910027424</v>
      </c>
      <c r="V36" s="40">
        <v>0.02104802527130472</v>
      </c>
      <c r="W36" s="40">
        <v>0.0181477068284084</v>
      </c>
      <c r="X36" s="39">
        <v>12.069121139087667</v>
      </c>
      <c r="Y36" s="41">
        <v>10.835908501982972</v>
      </c>
      <c r="Z36" s="41">
        <v>10.722949935112503</v>
      </c>
      <c r="AA36" s="41">
        <v>12.181731839030553</v>
      </c>
      <c r="AB36" s="42">
        <v>0.0</v>
      </c>
      <c r="AC36" s="42">
        <v>1.0</v>
      </c>
      <c r="AD36" s="42">
        <v>0.0</v>
      </c>
      <c r="AE36" s="42">
        <v>0.0</v>
      </c>
      <c r="AF36" s="42">
        <v>0.0</v>
      </c>
      <c r="AG36" s="25"/>
      <c r="AH36" s="25"/>
      <c r="AI36" s="25"/>
      <c r="AJ36" s="25"/>
      <c r="AK36" s="25"/>
      <c r="AL36" s="25"/>
    </row>
    <row r="37">
      <c r="A37" s="26" t="s">
        <v>494</v>
      </c>
      <c r="B37" s="25" t="s">
        <v>493</v>
      </c>
      <c r="C37" s="25" t="s">
        <v>135</v>
      </c>
      <c r="D37" s="28">
        <v>101.85021943411813</v>
      </c>
      <c r="E37" s="29">
        <v>0.25521149241819635</v>
      </c>
      <c r="F37" s="30">
        <v>32.0</v>
      </c>
      <c r="G37" s="32"/>
      <c r="H37" s="34">
        <v>41.34097061907113</v>
      </c>
      <c r="I37" s="35" t="s">
        <v>31</v>
      </c>
      <c r="J37" s="36">
        <v>8500.0</v>
      </c>
      <c r="K37" s="28">
        <v>4.863643602243662</v>
      </c>
      <c r="L37" s="28">
        <v>7.417106539379693</v>
      </c>
      <c r="M37" s="34">
        <v>41.425426480284365</v>
      </c>
      <c r="N37" s="35" t="s">
        <v>31</v>
      </c>
      <c r="O37" s="36">
        <v>9500.0</v>
      </c>
      <c r="P37" s="28">
        <v>4.3605712084509864</v>
      </c>
      <c r="Q37" s="37">
        <v>6.659858282113565</v>
      </c>
      <c r="R37" s="38">
        <v>18.211728993080175</v>
      </c>
      <c r="S37" s="39">
        <v>15.0462394310022</v>
      </c>
      <c r="T37" s="40">
        <v>0.08387531375158086</v>
      </c>
      <c r="U37" s="40">
        <v>0.008856399588676239</v>
      </c>
      <c r="V37" s="40">
        <v>0.037509457081452306</v>
      </c>
      <c r="W37" s="40">
        <v>0.03021595153783658</v>
      </c>
      <c r="X37" s="39">
        <v>15.016083902666068</v>
      </c>
      <c r="Y37" s="41">
        <v>26.32488671640506</v>
      </c>
      <c r="Z37" s="41">
        <v>13.689574723985318</v>
      </c>
      <c r="AA37" s="41">
        <v>27.735851756299045</v>
      </c>
      <c r="AB37" s="42">
        <v>0.0</v>
      </c>
      <c r="AC37" s="42">
        <v>0.0</v>
      </c>
      <c r="AD37" s="42">
        <v>0.0</v>
      </c>
      <c r="AE37" s="42">
        <v>0.0</v>
      </c>
      <c r="AF37" s="42">
        <v>1.0</v>
      </c>
      <c r="AG37" s="25"/>
      <c r="AH37" s="25"/>
      <c r="AI37" s="25"/>
      <c r="AJ37" s="25"/>
      <c r="AK37" s="25"/>
      <c r="AL37" s="25"/>
    </row>
    <row r="38">
      <c r="A38" s="26" t="s">
        <v>495</v>
      </c>
      <c r="B38" s="25" t="s">
        <v>493</v>
      </c>
      <c r="C38" s="25" t="s">
        <v>135</v>
      </c>
      <c r="D38" s="28">
        <v>101.85021943411813</v>
      </c>
      <c r="E38" s="29">
        <v>0.27326950925181015</v>
      </c>
      <c r="F38" s="30">
        <v>31.0</v>
      </c>
      <c r="G38" s="33"/>
      <c r="H38" s="34">
        <v>32.31230047903086</v>
      </c>
      <c r="I38" s="35" t="s">
        <v>45</v>
      </c>
      <c r="J38" s="36">
        <v>6800.0</v>
      </c>
      <c r="K38" s="28">
        <v>4.751808893975126</v>
      </c>
      <c r="L38" s="28">
        <v>6.050523341022674</v>
      </c>
      <c r="M38" s="34">
        <v>32.92544281150839</v>
      </c>
      <c r="N38" s="35" t="s">
        <v>30</v>
      </c>
      <c r="O38" s="36">
        <v>7200.0</v>
      </c>
      <c r="P38" s="28">
        <v>4.572978168265054</v>
      </c>
      <c r="Q38" s="37">
        <v>5.903497439774626</v>
      </c>
      <c r="R38" s="38">
        <v>19.200480248476143</v>
      </c>
      <c r="S38" s="39">
        <v>15.863129915812538</v>
      </c>
      <c r="T38" s="40">
        <v>0.06865858926267909</v>
      </c>
      <c r="U38" s="40">
        <v>0.010060513079621358</v>
      </c>
      <c r="V38" s="40">
        <v>0.04942006425077159</v>
      </c>
      <c r="W38" s="40">
        <v>0.026386784305322687</v>
      </c>
      <c r="X38" s="39">
        <v>13.731584587901109</v>
      </c>
      <c r="Y38" s="41">
        <v>18.580715891129753</v>
      </c>
      <c r="Z38" s="41">
        <v>12.53286456363496</v>
      </c>
      <c r="AA38" s="41">
        <v>20.392578247873427</v>
      </c>
      <c r="AB38" s="42">
        <v>0.0</v>
      </c>
      <c r="AC38" s="42">
        <v>0.0</v>
      </c>
      <c r="AD38" s="42">
        <v>0.0</v>
      </c>
      <c r="AE38" s="42">
        <v>1.0</v>
      </c>
      <c r="AF38" s="42">
        <v>1.0</v>
      </c>
      <c r="AG38" s="25"/>
      <c r="AH38" s="25"/>
      <c r="AI38" s="25"/>
      <c r="AJ38" s="25"/>
      <c r="AK38" s="25"/>
      <c r="AL38" s="25"/>
    </row>
    <row r="39">
      <c r="A39" s="26" t="s">
        <v>496</v>
      </c>
      <c r="B39" s="25" t="s">
        <v>493</v>
      </c>
      <c r="C39" s="25" t="s">
        <v>135</v>
      </c>
      <c r="D39" s="28">
        <v>101.85021943411813</v>
      </c>
      <c r="E39" s="29">
        <v>0.22810993577635058</v>
      </c>
      <c r="F39" s="30">
        <v>31.0</v>
      </c>
      <c r="G39" s="32"/>
      <c r="H39" s="34">
        <v>23.686080549293123</v>
      </c>
      <c r="I39" s="35" t="s">
        <v>44</v>
      </c>
      <c r="J39" s="36">
        <v>4500.0</v>
      </c>
      <c r="K39" s="28">
        <v>5.263573455398472</v>
      </c>
      <c r="L39" s="28">
        <v>5.339241273205505</v>
      </c>
      <c r="M39" s="34">
        <v>23.298080690635203</v>
      </c>
      <c r="N39" s="35" t="s">
        <v>29</v>
      </c>
      <c r="O39" s="36">
        <v>4500.0</v>
      </c>
      <c r="P39" s="28">
        <v>5.177351264585601</v>
      </c>
      <c r="Q39" s="37">
        <v>5.188662799353509</v>
      </c>
      <c r="R39" s="38">
        <v>15.389121152983572</v>
      </c>
      <c r="S39" s="39">
        <v>12.71424594493317</v>
      </c>
      <c r="T39" s="40">
        <v>0.04999378200020132</v>
      </c>
      <c r="U39" s="40">
        <v>0.018387543549226587</v>
      </c>
      <c r="V39" s="40">
        <v>0.022200628617038556</v>
      </c>
      <c r="W39" s="40">
        <v>0.01770966175939335</v>
      </c>
      <c r="X39" s="39">
        <v>11.688124699954008</v>
      </c>
      <c r="Y39" s="41">
        <v>11.997955849339114</v>
      </c>
      <c r="Z39" s="41">
        <v>10.500918900673987</v>
      </c>
      <c r="AA39" s="41">
        <v>12.797161789961214</v>
      </c>
      <c r="AB39" s="42">
        <v>0.0</v>
      </c>
      <c r="AC39" s="42">
        <v>0.0</v>
      </c>
      <c r="AD39" s="42">
        <v>1.0</v>
      </c>
      <c r="AE39" s="42">
        <v>1.0</v>
      </c>
      <c r="AF39" s="42">
        <v>0.0</v>
      </c>
      <c r="AG39" s="25"/>
      <c r="AH39" s="25"/>
      <c r="AI39" s="25"/>
      <c r="AJ39" s="25"/>
      <c r="AK39" s="25"/>
      <c r="AL39" s="25"/>
    </row>
    <row r="40">
      <c r="A40" s="26" t="s">
        <v>497</v>
      </c>
      <c r="B40" s="25" t="s">
        <v>493</v>
      </c>
      <c r="C40" s="25" t="s">
        <v>135</v>
      </c>
      <c r="D40" s="28">
        <v>101.85021943411813</v>
      </c>
      <c r="E40" s="29">
        <v>0.2366727358713644</v>
      </c>
      <c r="F40" s="30">
        <v>26.0</v>
      </c>
      <c r="G40" s="32"/>
      <c r="H40" s="34">
        <v>22.44476179246024</v>
      </c>
      <c r="I40" s="35" t="s">
        <v>40</v>
      </c>
      <c r="J40" s="36">
        <v>5500.0</v>
      </c>
      <c r="K40" s="28">
        <v>4.080865780447317</v>
      </c>
      <c r="L40" s="28">
        <v>3.9795790724612568</v>
      </c>
      <c r="M40" s="34">
        <v>22.249593638337508</v>
      </c>
      <c r="N40" s="35" t="s">
        <v>28</v>
      </c>
      <c r="O40" s="36">
        <v>5200.0</v>
      </c>
      <c r="P40" s="28">
        <v>4.278768007372598</v>
      </c>
      <c r="Q40" s="37">
        <v>4.145977674978972</v>
      </c>
      <c r="R40" s="38">
        <v>13.495109129982415</v>
      </c>
      <c r="S40" s="39">
        <v>11.149443481965463</v>
      </c>
      <c r="T40" s="40">
        <v>0.05072211152354875</v>
      </c>
      <c r="U40" s="40">
        <v>0.01878596723094398</v>
      </c>
      <c r="V40" s="40">
        <v>0.033217005694714585</v>
      </c>
      <c r="W40" s="40">
        <v>0.022799332957554742</v>
      </c>
      <c r="X40" s="39">
        <v>10.427602932998651</v>
      </c>
      <c r="Y40" s="41">
        <v>12.01715885946159</v>
      </c>
      <c r="Z40" s="41">
        <v>9.28049594669408</v>
      </c>
      <c r="AA40" s="41">
        <v>12.96909769164343</v>
      </c>
      <c r="AB40" s="42">
        <v>0.0</v>
      </c>
      <c r="AC40" s="42">
        <v>1.0</v>
      </c>
      <c r="AD40" s="42">
        <v>1.0</v>
      </c>
      <c r="AE40" s="42">
        <v>0.0</v>
      </c>
      <c r="AF40" s="42">
        <v>0.0</v>
      </c>
      <c r="AG40" s="25"/>
      <c r="AH40" s="25"/>
      <c r="AI40" s="25"/>
      <c r="AJ40" s="25"/>
      <c r="AK40" s="25"/>
      <c r="AL40" s="25"/>
    </row>
    <row r="41">
      <c r="A41" s="26" t="s">
        <v>498</v>
      </c>
      <c r="B41" s="25" t="s">
        <v>493</v>
      </c>
      <c r="C41" s="25" t="s">
        <v>135</v>
      </c>
      <c r="D41" s="28">
        <v>101.85021943411813</v>
      </c>
      <c r="E41" s="29">
        <v>0.24143357933579335</v>
      </c>
      <c r="F41" s="30">
        <v>25.0</v>
      </c>
      <c r="G41" s="33"/>
      <c r="H41" s="34">
        <v>21.601783986548003</v>
      </c>
      <c r="I41" s="35" t="s">
        <v>58</v>
      </c>
      <c r="J41" s="36">
        <v>5400.0</v>
      </c>
      <c r="K41" s="28">
        <v>4.00033036787926</v>
      </c>
      <c r="L41" s="28">
        <v>3.7932377353570654</v>
      </c>
      <c r="M41" s="34">
        <v>21.291148200546605</v>
      </c>
      <c r="N41" s="35" t="s">
        <v>27</v>
      </c>
      <c r="O41" s="36">
        <v>5400.0</v>
      </c>
      <c r="P41" s="28">
        <v>3.942805222323445</v>
      </c>
      <c r="Q41" s="37">
        <v>3.6992572564612933</v>
      </c>
      <c r="R41" s="38">
        <v>13.293928868946812</v>
      </c>
      <c r="S41" s="39">
        <v>10.983231565596437</v>
      </c>
      <c r="T41" s="40">
        <v>0.04862445938012689</v>
      </c>
      <c r="U41" s="40">
        <v>0.026070256881055687</v>
      </c>
      <c r="V41" s="40">
        <v>0.028385707327728393</v>
      </c>
      <c r="W41" s="40">
        <v>0.028471464751679235</v>
      </c>
      <c r="X41" s="39">
        <v>10.749696152832003</v>
      </c>
      <c r="Y41" s="41">
        <v>10.852087833716</v>
      </c>
      <c r="Z41" s="41">
        <v>9.30305909121517</v>
      </c>
      <c r="AA41" s="41">
        <v>11.988089109331435</v>
      </c>
      <c r="AB41" s="42">
        <v>1.0</v>
      </c>
      <c r="AC41" s="42">
        <v>1.0</v>
      </c>
      <c r="AD41" s="42">
        <v>0.0</v>
      </c>
      <c r="AE41" s="42">
        <v>0.0</v>
      </c>
      <c r="AF41" s="42">
        <v>0.0</v>
      </c>
      <c r="AG41" s="25"/>
      <c r="AH41" s="25"/>
      <c r="AI41" s="25"/>
      <c r="AJ41" s="25"/>
      <c r="AK41" s="25"/>
      <c r="AL41" s="25"/>
    </row>
    <row r="42">
      <c r="A42" s="26" t="s">
        <v>499</v>
      </c>
      <c r="B42" s="25" t="s">
        <v>493</v>
      </c>
      <c r="C42" s="25" t="s">
        <v>135</v>
      </c>
      <c r="D42" s="28">
        <v>101.85021943411813</v>
      </c>
      <c r="E42" s="29">
        <v>0.253256532733914</v>
      </c>
      <c r="F42" s="30">
        <v>24.0</v>
      </c>
      <c r="G42" s="32"/>
      <c r="H42" s="34">
        <v>21.22964116458865</v>
      </c>
      <c r="I42" s="35" t="s">
        <v>27</v>
      </c>
      <c r="J42" s="36">
        <v>4400.0</v>
      </c>
      <c r="K42" s="28">
        <v>4.824918446497421</v>
      </c>
      <c r="L42" s="28">
        <v>4.5173050402121575</v>
      </c>
      <c r="M42" s="34">
        <v>20.683422131358107</v>
      </c>
      <c r="N42" s="35" t="s">
        <v>27</v>
      </c>
      <c r="O42" s="36">
        <v>4500.0</v>
      </c>
      <c r="P42" s="28">
        <v>4.596316029190691</v>
      </c>
      <c r="Q42" s="37">
        <v>4.221942546842715</v>
      </c>
      <c r="R42" s="38">
        <v>13.530341139958969</v>
      </c>
      <c r="S42" s="39">
        <v>11.178551605523863</v>
      </c>
      <c r="T42" s="40">
        <v>0.05157151285617518</v>
      </c>
      <c r="U42" s="40">
        <v>0.01534144163956808</v>
      </c>
      <c r="V42" s="40">
        <v>0.03657677046269904</v>
      </c>
      <c r="W42" s="40">
        <v>0.03987041330057241</v>
      </c>
      <c r="X42" s="39">
        <v>8.834469459456471</v>
      </c>
      <c r="Y42" s="41">
        <v>12.395171705132176</v>
      </c>
      <c r="Z42" s="41">
        <v>7.42863457420197</v>
      </c>
      <c r="AA42" s="41">
        <v>13.254787557156135</v>
      </c>
      <c r="AB42" s="42">
        <v>1.0</v>
      </c>
      <c r="AC42" s="42">
        <v>0.0</v>
      </c>
      <c r="AD42" s="42">
        <v>0.0</v>
      </c>
      <c r="AE42" s="42">
        <v>0.0</v>
      </c>
      <c r="AF42" s="42">
        <v>0.0</v>
      </c>
      <c r="AG42" s="25"/>
      <c r="AH42" s="25"/>
      <c r="AI42" s="25"/>
      <c r="AJ42" s="25"/>
      <c r="AK42" s="25"/>
      <c r="AL42" s="25"/>
    </row>
    <row r="43">
      <c r="A43" s="26" t="s">
        <v>500</v>
      </c>
      <c r="B43" s="25" t="s">
        <v>493</v>
      </c>
      <c r="C43" s="25" t="s">
        <v>135</v>
      </c>
      <c r="D43" s="28">
        <v>101.85021943411813</v>
      </c>
      <c r="E43" s="29">
        <v>0.20634743261853236</v>
      </c>
      <c r="F43" s="30">
        <v>16.0</v>
      </c>
      <c r="G43" s="33"/>
      <c r="H43" s="34">
        <v>15.44537314193312</v>
      </c>
      <c r="I43" s="35" t="s">
        <v>45</v>
      </c>
      <c r="J43" s="36">
        <v>3800.0</v>
      </c>
      <c r="K43" s="28">
        <v>4.064571879456084</v>
      </c>
      <c r="L43" s="28">
        <v>3.014918942765861</v>
      </c>
      <c r="M43" s="34">
        <v>15.828134300785615</v>
      </c>
      <c r="N43" s="35" t="s">
        <v>31</v>
      </c>
      <c r="O43" s="36">
        <v>4000.0</v>
      </c>
      <c r="P43" s="28">
        <v>3.957033575196404</v>
      </c>
      <c r="Q43" s="37">
        <v>2.9882245898758186</v>
      </c>
      <c r="R43" s="38">
        <v>7.045645265268586</v>
      </c>
      <c r="S43" s="39">
        <v>5.820999513413495</v>
      </c>
      <c r="T43" s="40">
        <v>0.058912033546769625</v>
      </c>
      <c r="U43" s="40">
        <v>8.309172573592331E-5</v>
      </c>
      <c r="V43" s="40">
        <v>0.034483066180408174</v>
      </c>
      <c r="W43" s="40">
        <v>0.025758434978136225</v>
      </c>
      <c r="X43" s="39">
        <v>4.743461334893157</v>
      </c>
      <c r="Y43" s="41">
        <v>10.701911807039963</v>
      </c>
      <c r="Z43" s="41">
        <v>4.30480047400949</v>
      </c>
      <c r="AA43" s="41">
        <v>11.523333826776126</v>
      </c>
      <c r="AB43" s="42">
        <v>0.0</v>
      </c>
      <c r="AC43" s="42">
        <v>0.0</v>
      </c>
      <c r="AD43" s="42">
        <v>0.0</v>
      </c>
      <c r="AE43" s="42">
        <v>1.0</v>
      </c>
      <c r="AF43" s="42">
        <v>1.0</v>
      </c>
      <c r="AG43" s="25"/>
      <c r="AH43" s="25"/>
      <c r="AI43" s="25"/>
      <c r="AJ43" s="25"/>
      <c r="AK43" s="25"/>
      <c r="AL43" s="25"/>
    </row>
    <row r="44">
      <c r="A44" s="26" t="s">
        <v>501</v>
      </c>
      <c r="B44" s="25" t="s">
        <v>493</v>
      </c>
      <c r="C44" s="25" t="s">
        <v>135</v>
      </c>
      <c r="D44" s="28">
        <v>101.85021943411813</v>
      </c>
      <c r="E44" s="29">
        <v>0.19626142949130718</v>
      </c>
      <c r="F44" s="30">
        <v>8.0</v>
      </c>
      <c r="G44" s="33"/>
      <c r="H44" s="34">
        <v>7.459649137935871</v>
      </c>
      <c r="I44" s="35" t="s">
        <v>45</v>
      </c>
      <c r="J44" s="36">
        <v>3500.0</v>
      </c>
      <c r="K44" s="28">
        <v>2.1313283251245347</v>
      </c>
      <c r="L44" s="28">
        <v>0.9279499805216812</v>
      </c>
      <c r="M44" s="34">
        <v>7.531774187270161</v>
      </c>
      <c r="N44" s="35" t="s">
        <v>30</v>
      </c>
      <c r="O44" s="36">
        <v>3000.0</v>
      </c>
      <c r="P44" s="28">
        <v>2.5105913957567205</v>
      </c>
      <c r="Q44" s="37">
        <v>1.1008024968846473</v>
      </c>
      <c r="R44" s="38">
        <v>3.320354086821675</v>
      </c>
      <c r="S44" s="39">
        <v>2.7432234800445476</v>
      </c>
      <c r="T44" s="40">
        <v>0.07377742998847381</v>
      </c>
      <c r="U44" s="40">
        <v>4.1170440841782266E-4</v>
      </c>
      <c r="V44" s="40">
        <v>0.03227762561995729</v>
      </c>
      <c r="W44" s="40">
        <v>0.01655051721839647</v>
      </c>
      <c r="X44" s="39">
        <v>2.9366506432324098</v>
      </c>
      <c r="Y44" s="41">
        <v>4.522998494703462</v>
      </c>
      <c r="Z44" s="41">
        <v>2.792683477000644</v>
      </c>
      <c r="AA44" s="41">
        <v>4.739090710269516</v>
      </c>
      <c r="AB44" s="42">
        <v>0.0</v>
      </c>
      <c r="AC44" s="42">
        <v>0.0</v>
      </c>
      <c r="AD44" s="42">
        <v>0.0</v>
      </c>
      <c r="AE44" s="42">
        <v>1.0</v>
      </c>
      <c r="AF44" s="42">
        <v>1.0</v>
      </c>
      <c r="AG44" s="25"/>
      <c r="AH44" s="25"/>
      <c r="AI44" s="25"/>
      <c r="AJ44" s="25"/>
      <c r="AK44" s="25"/>
      <c r="AL44" s="25"/>
    </row>
    <row r="45">
      <c r="A45" s="26" t="s">
        <v>502</v>
      </c>
      <c r="B45" s="25" t="s">
        <v>493</v>
      </c>
      <c r="C45" s="25" t="s">
        <v>135</v>
      </c>
      <c r="D45" s="28">
        <v>101.85021943411813</v>
      </c>
      <c r="E45" s="29">
        <v>0.1781494252873563</v>
      </c>
      <c r="F45" s="30">
        <v>7.0</v>
      </c>
      <c r="G45" s="33"/>
      <c r="H45" s="34">
        <v>5.32605745608365</v>
      </c>
      <c r="I45" s="35" t="s">
        <v>28</v>
      </c>
      <c r="J45" s="36">
        <v>3000.0</v>
      </c>
      <c r="K45" s="28">
        <v>1.7753524853612168</v>
      </c>
      <c r="L45" s="28">
        <v>0.6040189715235204</v>
      </c>
      <c r="M45" s="34">
        <v>5.264585691490013</v>
      </c>
      <c r="N45" s="35" t="s">
        <v>28</v>
      </c>
      <c r="O45" s="36">
        <v>3000.0</v>
      </c>
      <c r="P45" s="28">
        <v>1.7548618971633376</v>
      </c>
      <c r="Q45" s="37">
        <v>0.5919952046906853</v>
      </c>
      <c r="R45" s="38">
        <v>2.5945531496408445</v>
      </c>
      <c r="S45" s="39">
        <v>2.1435783456249657</v>
      </c>
      <c r="T45" s="40">
        <v>0.0487677428276828</v>
      </c>
      <c r="U45" s="40">
        <v>0.021386518449349266</v>
      </c>
      <c r="V45" s="40">
        <v>0.024707909572164875</v>
      </c>
      <c r="W45" s="40">
        <v>0.02333074739929011</v>
      </c>
      <c r="X45" s="39">
        <v>2.7542333213935906</v>
      </c>
      <c r="Y45" s="41">
        <v>2.57182413469006</v>
      </c>
      <c r="Z45" s="41">
        <v>2.422137036245215</v>
      </c>
      <c r="AA45" s="41">
        <v>2.842448655244798</v>
      </c>
      <c r="AB45" s="42">
        <v>0.0</v>
      </c>
      <c r="AC45" s="42">
        <v>1.0</v>
      </c>
      <c r="AD45" s="42">
        <v>0.0</v>
      </c>
      <c r="AE45" s="42">
        <v>0.0</v>
      </c>
      <c r="AF45" s="42">
        <v>0.0</v>
      </c>
      <c r="AG45" s="25"/>
      <c r="AH45" s="25"/>
      <c r="AI45" s="25"/>
      <c r="AJ45" s="25"/>
      <c r="AK45" s="25"/>
      <c r="AL45" s="25"/>
    </row>
    <row r="46">
      <c r="A46" s="26" t="s">
        <v>503</v>
      </c>
      <c r="B46" s="25" t="s">
        <v>493</v>
      </c>
      <c r="C46" s="25" t="s">
        <v>135</v>
      </c>
      <c r="D46" s="28">
        <v>101.85021943411813</v>
      </c>
      <c r="E46" s="29">
        <v>0.14922922765142985</v>
      </c>
      <c r="F46" s="30">
        <v>2.0</v>
      </c>
      <c r="G46" s="33"/>
      <c r="H46" s="34">
        <v>0.9292850679858855</v>
      </c>
      <c r="I46" s="35" t="s">
        <v>44</v>
      </c>
      <c r="J46" s="36">
        <v>3000.0</v>
      </c>
      <c r="K46" s="28">
        <v>0.3097616893286285</v>
      </c>
      <c r="L46" s="28">
        <v>0.029356962881146722</v>
      </c>
      <c r="M46" s="34">
        <v>0.9153680464817576</v>
      </c>
      <c r="N46" s="35" t="s">
        <v>29</v>
      </c>
      <c r="O46" s="36">
        <v>3000.0</v>
      </c>
      <c r="P46" s="28">
        <v>0.3051226821605859</v>
      </c>
      <c r="Q46" s="37">
        <v>0.028599644166449643</v>
      </c>
      <c r="R46" s="38">
        <v>0.6050065812456905</v>
      </c>
      <c r="S46" s="39">
        <v>0.49984676810277573</v>
      </c>
      <c r="T46" s="40">
        <v>0.021468473921379055</v>
      </c>
      <c r="U46" s="40">
        <v>0.012865298710238183</v>
      </c>
      <c r="V46" s="40">
        <v>0.018548130042367935</v>
      </c>
      <c r="W46" s="40">
        <v>0.011523519090151995</v>
      </c>
      <c r="X46" s="39">
        <v>0.4275666432942767</v>
      </c>
      <c r="Y46" s="41">
        <v>0.5017184246916089</v>
      </c>
      <c r="Z46" s="41">
        <v>0.375816509029517</v>
      </c>
      <c r="AA46" s="41">
        <v>0.5395515374522406</v>
      </c>
      <c r="AB46" s="42">
        <v>0.0</v>
      </c>
      <c r="AC46" s="42">
        <v>0.0</v>
      </c>
      <c r="AD46" s="42">
        <v>1.0</v>
      </c>
      <c r="AE46" s="42">
        <v>1.0</v>
      </c>
      <c r="AF46" s="42">
        <v>0.0</v>
      </c>
      <c r="AG46" s="25"/>
      <c r="AH46" s="25"/>
      <c r="AI46" s="25"/>
      <c r="AJ46" s="25"/>
      <c r="AK46" s="25"/>
      <c r="AL46" s="25"/>
    </row>
    <row r="47">
      <c r="A47" s="26" t="s">
        <v>504</v>
      </c>
      <c r="B47" s="25" t="s">
        <v>493</v>
      </c>
      <c r="C47" s="25" t="s">
        <v>135</v>
      </c>
      <c r="D47" s="28">
        <v>101.85021943411813</v>
      </c>
      <c r="E47" s="29">
        <v>0.1954508094645081</v>
      </c>
      <c r="F47" s="30">
        <v>0.0</v>
      </c>
      <c r="G47" s="33"/>
      <c r="H47" s="34" t="s">
        <v>64</v>
      </c>
      <c r="I47" s="35" t="s">
        <v>30</v>
      </c>
      <c r="J47" s="36">
        <v>3000.0</v>
      </c>
      <c r="K47" s="28" t="s">
        <v>64</v>
      </c>
      <c r="L47" s="28" t="s">
        <v>64</v>
      </c>
      <c r="M47" s="34" t="s">
        <v>64</v>
      </c>
      <c r="N47" s="35" t="s">
        <v>30</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0.0</v>
      </c>
      <c r="AC47" s="42">
        <v>0.0</v>
      </c>
      <c r="AD47" s="42">
        <v>0.0</v>
      </c>
      <c r="AE47" s="42">
        <v>1.0</v>
      </c>
      <c r="AF47" s="42">
        <v>0.0</v>
      </c>
      <c r="AG47" s="25"/>
      <c r="AH47" s="25"/>
      <c r="AI47" s="25"/>
      <c r="AJ47" s="25"/>
      <c r="AK47" s="25"/>
      <c r="AL47" s="25"/>
    </row>
    <row r="48">
      <c r="A48" s="26" t="s">
        <v>505</v>
      </c>
      <c r="B48" s="25" t="s">
        <v>493</v>
      </c>
      <c r="C48" s="25" t="s">
        <v>135</v>
      </c>
      <c r="D48" s="28">
        <v>101.85021943411813</v>
      </c>
      <c r="E48" s="29">
        <v>0.16806998521439134</v>
      </c>
      <c r="F48" s="30">
        <v>0.0</v>
      </c>
      <c r="G48" s="32"/>
      <c r="H48" s="34" t="s">
        <v>64</v>
      </c>
      <c r="I48" s="35" t="s">
        <v>44</v>
      </c>
      <c r="J48" s="36">
        <v>3800.0</v>
      </c>
      <c r="K48" s="28" t="s">
        <v>64</v>
      </c>
      <c r="L48" s="28" t="s">
        <v>64</v>
      </c>
      <c r="M48" s="34" t="s">
        <v>64</v>
      </c>
      <c r="N48" s="35" t="s">
        <v>29</v>
      </c>
      <c r="O48" s="36">
        <v>3000.0</v>
      </c>
      <c r="P48" s="28" t="s">
        <v>64</v>
      </c>
      <c r="Q48" s="37" t="s">
        <v>64</v>
      </c>
      <c r="R48" s="38" t="s">
        <v>64</v>
      </c>
      <c r="S48" s="39" t="s">
        <v>64</v>
      </c>
      <c r="T48" s="40" t="s">
        <v>64</v>
      </c>
      <c r="U48" s="40" t="s">
        <v>64</v>
      </c>
      <c r="V48" s="40" t="s">
        <v>64</v>
      </c>
      <c r="W48" s="40" t="s">
        <v>64</v>
      </c>
      <c r="X48" s="39" t="s">
        <v>64</v>
      </c>
      <c r="Y48" s="41" t="s">
        <v>64</v>
      </c>
      <c r="Z48" s="41" t="s">
        <v>64</v>
      </c>
      <c r="AA48" s="41" t="s">
        <v>64</v>
      </c>
      <c r="AB48" s="42">
        <v>0.0</v>
      </c>
      <c r="AC48" s="42">
        <v>0.0</v>
      </c>
      <c r="AD48" s="42">
        <v>1.0</v>
      </c>
      <c r="AE48" s="42">
        <v>1.0</v>
      </c>
      <c r="AF48" s="42">
        <v>0.0</v>
      </c>
      <c r="AG48" s="25"/>
      <c r="AH48" s="25"/>
      <c r="AI48" s="25"/>
      <c r="AJ48" s="25"/>
      <c r="AK48" s="25"/>
      <c r="AL48" s="25"/>
    </row>
    <row r="49">
      <c r="A49" s="26" t="s">
        <v>506</v>
      </c>
      <c r="B49" s="25" t="s">
        <v>493</v>
      </c>
      <c r="C49" s="25" t="s">
        <v>135</v>
      </c>
      <c r="D49" s="28">
        <v>101.85021943411813</v>
      </c>
      <c r="E49" s="29">
        <v>0.18</v>
      </c>
      <c r="F49" s="30">
        <v>0.0</v>
      </c>
      <c r="G49" s="33"/>
      <c r="H49" s="34" t="s">
        <v>64</v>
      </c>
      <c r="I49" s="35" t="s">
        <v>27</v>
      </c>
      <c r="J49" s="36">
        <v>3000.0</v>
      </c>
      <c r="K49" s="28" t="s">
        <v>64</v>
      </c>
      <c r="L49" s="28" t="s">
        <v>64</v>
      </c>
      <c r="M49" s="34" t="s">
        <v>64</v>
      </c>
      <c r="N49" s="35" t="s">
        <v>27</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1.0</v>
      </c>
      <c r="AC49" s="42">
        <v>0.0</v>
      </c>
      <c r="AD49" s="42">
        <v>0.0</v>
      </c>
      <c r="AE49" s="42">
        <v>0.0</v>
      </c>
      <c r="AF49" s="42">
        <v>0.0</v>
      </c>
      <c r="AG49" s="25"/>
      <c r="AH49" s="25"/>
      <c r="AI49" s="25"/>
      <c r="AJ49" s="25"/>
      <c r="AK49" s="25"/>
      <c r="AL49" s="25"/>
    </row>
    <row r="50">
      <c r="A50" s="26" t="s">
        <v>507</v>
      </c>
      <c r="B50" s="25" t="s">
        <v>493</v>
      </c>
      <c r="C50" s="25" t="s">
        <v>135</v>
      </c>
      <c r="D50" s="28">
        <v>101.85021943411813</v>
      </c>
      <c r="E50" s="29">
        <v>0.18</v>
      </c>
      <c r="F50" s="30">
        <v>0.0</v>
      </c>
      <c r="G50" s="33"/>
      <c r="H50" s="34" t="s">
        <v>64</v>
      </c>
      <c r="I50" s="35" t="s">
        <v>40</v>
      </c>
      <c r="J50" s="36">
        <v>3000.0</v>
      </c>
      <c r="K50" s="28" t="s">
        <v>64</v>
      </c>
      <c r="L50" s="28" t="s">
        <v>64</v>
      </c>
      <c r="M50" s="34" t="s">
        <v>64</v>
      </c>
      <c r="N50" s="35" t="s">
        <v>29</v>
      </c>
      <c r="O50" s="36">
        <v>3000.0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1.0</v>
      </c>
      <c r="AD50" s="42">
        <v>1.0</v>
      </c>
      <c r="AE50" s="42">
        <v>0.0</v>
      </c>
      <c r="AF50" s="42">
        <v>0.0</v>
      </c>
      <c r="AG50" s="25"/>
      <c r="AH50" s="25"/>
      <c r="AI50" s="25"/>
      <c r="AJ50" s="25"/>
      <c r="AK50" s="25"/>
      <c r="AL50" s="25"/>
    </row>
    <row r="51">
      <c r="A51" s="26" t="s">
        <v>508</v>
      </c>
      <c r="B51" s="25" t="s">
        <v>493</v>
      </c>
      <c r="C51" s="25" t="s">
        <v>135</v>
      </c>
      <c r="D51" s="28">
        <v>101.85021943411813</v>
      </c>
      <c r="E51" s="29">
        <v>0.23111708860759494</v>
      </c>
      <c r="F51" s="30">
        <v>0.0</v>
      </c>
      <c r="G51" s="33"/>
      <c r="H51" s="34" t="s">
        <v>64</v>
      </c>
      <c r="I51" s="35" t="s">
        <v>44</v>
      </c>
      <c r="J51" s="36">
        <v>3000.0</v>
      </c>
      <c r="K51" s="28" t="s">
        <v>64</v>
      </c>
      <c r="L51" s="28" t="s">
        <v>64</v>
      </c>
      <c r="M51" s="34" t="s">
        <v>64</v>
      </c>
      <c r="N51" s="35" t="s">
        <v>30</v>
      </c>
      <c r="O51" s="36">
        <v>3000.0</v>
      </c>
      <c r="P51" s="28" t="s">
        <v>64</v>
      </c>
      <c r="Q51" s="37" t="s">
        <v>64</v>
      </c>
      <c r="R51" s="38" t="s">
        <v>64</v>
      </c>
      <c r="S51" s="39" t="s">
        <v>64</v>
      </c>
      <c r="T51" s="40" t="s">
        <v>64</v>
      </c>
      <c r="U51" s="40" t="s">
        <v>64</v>
      </c>
      <c r="V51" s="40" t="s">
        <v>64</v>
      </c>
      <c r="W51" s="40" t="s">
        <v>64</v>
      </c>
      <c r="X51" s="39" t="s">
        <v>64</v>
      </c>
      <c r="Y51" s="41" t="s">
        <v>64</v>
      </c>
      <c r="Z51" s="41" t="s">
        <v>64</v>
      </c>
      <c r="AA51" s="41" t="s">
        <v>64</v>
      </c>
      <c r="AB51" s="42">
        <v>0.0</v>
      </c>
      <c r="AC51" s="42">
        <v>0.0</v>
      </c>
      <c r="AD51" s="42">
        <v>1.0</v>
      </c>
      <c r="AE51" s="42">
        <v>1.0</v>
      </c>
      <c r="AF51" s="42">
        <v>0.0</v>
      </c>
      <c r="AG51" s="25"/>
      <c r="AH51" s="25"/>
      <c r="AI51" s="25"/>
      <c r="AJ51" s="25"/>
      <c r="AK51" s="25"/>
      <c r="AL51" s="25"/>
    </row>
    <row r="52">
      <c r="A52" s="26" t="s">
        <v>509</v>
      </c>
      <c r="B52" s="25" t="s">
        <v>493</v>
      </c>
      <c r="C52" s="25" t="s">
        <v>135</v>
      </c>
      <c r="D52" s="28">
        <v>101.85021943411813</v>
      </c>
      <c r="E52" s="29">
        <v>0.18</v>
      </c>
      <c r="F52" s="30">
        <v>0.0</v>
      </c>
      <c r="G52" s="32"/>
      <c r="H52" s="34" t="s">
        <v>64</v>
      </c>
      <c r="I52" s="35" t="s">
        <v>30</v>
      </c>
      <c r="J52" s="36">
        <v>3000.0</v>
      </c>
      <c r="K52" s="28" t="s">
        <v>64</v>
      </c>
      <c r="L52" s="28" t="s">
        <v>64</v>
      </c>
      <c r="M52" s="34" t="s">
        <v>64</v>
      </c>
      <c r="N52" s="35" t="s">
        <v>30</v>
      </c>
      <c r="O52" s="36">
        <v>3000.0</v>
      </c>
      <c r="P52" s="28" t="s">
        <v>64</v>
      </c>
      <c r="Q52" s="37" t="s">
        <v>64</v>
      </c>
      <c r="R52" s="38" t="s">
        <v>64</v>
      </c>
      <c r="S52" s="39" t="s">
        <v>64</v>
      </c>
      <c r="T52" s="40" t="s">
        <v>64</v>
      </c>
      <c r="U52" s="40" t="s">
        <v>64</v>
      </c>
      <c r="V52" s="40" t="s">
        <v>64</v>
      </c>
      <c r="W52" s="40" t="s">
        <v>64</v>
      </c>
      <c r="X52" s="39" t="s">
        <v>64</v>
      </c>
      <c r="Y52" s="41" t="s">
        <v>64</v>
      </c>
      <c r="Z52" s="41" t="s">
        <v>64</v>
      </c>
      <c r="AA52" s="41" t="s">
        <v>64</v>
      </c>
      <c r="AB52" s="42">
        <v>0.0</v>
      </c>
      <c r="AC52" s="42">
        <v>0.0</v>
      </c>
      <c r="AD52" s="42">
        <v>0.0</v>
      </c>
      <c r="AE52" s="42">
        <v>1.0</v>
      </c>
      <c r="AF52" s="42">
        <v>0.0</v>
      </c>
      <c r="AG52" s="25"/>
      <c r="AH52" s="25"/>
      <c r="AI52" s="25"/>
      <c r="AJ52" s="25"/>
      <c r="AK52" s="25"/>
      <c r="AL52" s="25"/>
    </row>
    <row r="53">
      <c r="A53" s="26" t="s">
        <v>510</v>
      </c>
      <c r="B53" s="25" t="s">
        <v>511</v>
      </c>
      <c r="C53" s="25" t="s">
        <v>512</v>
      </c>
      <c r="D53" s="28">
        <v>94.81779223461379</v>
      </c>
      <c r="E53" s="29">
        <v>0.24244140905823147</v>
      </c>
      <c r="F53" s="30">
        <v>33.0</v>
      </c>
      <c r="G53" s="33"/>
      <c r="H53" s="34">
        <v>37.744179409420994</v>
      </c>
      <c r="I53" s="35" t="s">
        <v>31</v>
      </c>
      <c r="J53" s="36">
        <v>8100.0</v>
      </c>
      <c r="K53" s="28">
        <v>4.6597752357309865</v>
      </c>
      <c r="L53" s="28">
        <v>6.648126522460693</v>
      </c>
      <c r="M53" s="34">
        <v>38.66357978055173</v>
      </c>
      <c r="N53" s="35" t="s">
        <v>31</v>
      </c>
      <c r="O53" s="36">
        <v>9400.0</v>
      </c>
      <c r="P53" s="28">
        <v>4.113146785165077</v>
      </c>
      <c r="Q53" s="37">
        <v>5.972552344961913</v>
      </c>
      <c r="R53" s="38">
        <v>16.419434803917277</v>
      </c>
      <c r="S53" s="39">
        <v>14.512811564036829</v>
      </c>
      <c r="T53" s="40">
        <v>0.09118669264298307</v>
      </c>
      <c r="U53" s="40">
        <v>2.7548849741082493E-4</v>
      </c>
      <c r="V53" s="40">
        <v>0.02773250873935638</v>
      </c>
      <c r="W53" s="40">
        <v>0.02341652227992012</v>
      </c>
      <c r="X53" s="39">
        <v>12.995846719384593</v>
      </c>
      <c r="Y53" s="41">
        <v>24.7483326900364</v>
      </c>
      <c r="Z53" s="41">
        <v>12.223638415929681</v>
      </c>
      <c r="AA53" s="41">
        <v>26.43994136462205</v>
      </c>
      <c r="AB53" s="42">
        <v>0.0</v>
      </c>
      <c r="AC53" s="42">
        <v>0.0</v>
      </c>
      <c r="AD53" s="42">
        <v>0.0</v>
      </c>
      <c r="AE53" s="42">
        <v>0.0</v>
      </c>
      <c r="AF53" s="42">
        <v>1.0</v>
      </c>
      <c r="AG53" s="25"/>
      <c r="AH53" s="25"/>
      <c r="AI53" s="25"/>
      <c r="AJ53" s="25"/>
      <c r="AK53" s="25"/>
      <c r="AL53" s="25"/>
    </row>
    <row r="54">
      <c r="A54" s="26" t="s">
        <v>513</v>
      </c>
      <c r="B54" s="25" t="s">
        <v>511</v>
      </c>
      <c r="C54" s="25" t="s">
        <v>512</v>
      </c>
      <c r="D54" s="28">
        <v>94.81779223461379</v>
      </c>
      <c r="E54" s="29">
        <v>0.245482582837723</v>
      </c>
      <c r="F54" s="30">
        <v>33.0</v>
      </c>
      <c r="G54" s="33"/>
      <c r="H54" s="34">
        <v>26.699763576651335</v>
      </c>
      <c r="I54" s="35" t="s">
        <v>44</v>
      </c>
      <c r="J54" s="36">
        <v>6400.0</v>
      </c>
      <c r="K54" s="28">
        <v>4.171838058851772</v>
      </c>
      <c r="L54" s="28">
        <v>4.61958909494715</v>
      </c>
      <c r="M54" s="34">
        <v>26.44714687697151</v>
      </c>
      <c r="N54" s="35" t="s">
        <v>30</v>
      </c>
      <c r="O54" s="36">
        <v>6700.0</v>
      </c>
      <c r="P54" s="28">
        <v>3.947335354771867</v>
      </c>
      <c r="Q54" s="37">
        <v>4.340678232690404</v>
      </c>
      <c r="R54" s="38">
        <v>16.670966419001783</v>
      </c>
      <c r="S54" s="39">
        <v>14.735135351409118</v>
      </c>
      <c r="T54" s="40">
        <v>0.07117875673066566</v>
      </c>
      <c r="U54" s="40">
        <v>0.016390451097100245</v>
      </c>
      <c r="V54" s="40">
        <v>0.03370171405358814</v>
      </c>
      <c r="W54" s="40">
        <v>0.015930045167406415</v>
      </c>
      <c r="X54" s="39">
        <v>14.697164454952532</v>
      </c>
      <c r="Y54" s="41">
        <v>12.002599121698806</v>
      </c>
      <c r="Z54" s="41">
        <v>13.643722608171167</v>
      </c>
      <c r="AA54" s="41">
        <v>12.803424268800342</v>
      </c>
      <c r="AB54" s="42">
        <v>0.0</v>
      </c>
      <c r="AC54" s="42">
        <v>0.0</v>
      </c>
      <c r="AD54" s="42">
        <v>1.0</v>
      </c>
      <c r="AE54" s="42">
        <v>1.0</v>
      </c>
      <c r="AF54" s="42">
        <v>0.0</v>
      </c>
      <c r="AG54" s="25"/>
      <c r="AH54" s="25"/>
      <c r="AI54" s="25"/>
      <c r="AJ54" s="25"/>
      <c r="AK54" s="25"/>
      <c r="AL54" s="25"/>
    </row>
    <row r="55">
      <c r="A55" s="26" t="s">
        <v>514</v>
      </c>
      <c r="B55" s="25" t="s">
        <v>511</v>
      </c>
      <c r="C55" s="25" t="s">
        <v>512</v>
      </c>
      <c r="D55" s="28">
        <v>94.81779223461379</v>
      </c>
      <c r="E55" s="29">
        <v>0.24539937380413984</v>
      </c>
      <c r="F55" s="30">
        <v>32.0</v>
      </c>
      <c r="G55" s="32"/>
      <c r="H55" s="34">
        <v>22.258961226513136</v>
      </c>
      <c r="I55" s="35" t="s">
        <v>58</v>
      </c>
      <c r="J55" s="36">
        <v>5300.0</v>
      </c>
      <c r="K55" s="28">
        <v>4.199804005002478</v>
      </c>
      <c r="L55" s="28">
        <v>4.0707184771203515</v>
      </c>
      <c r="M55" s="34">
        <v>21.902726376374105</v>
      </c>
      <c r="N55" s="35" t="s">
        <v>28</v>
      </c>
      <c r="O55" s="36">
        <v>5500.0</v>
      </c>
      <c r="P55" s="28">
        <v>3.9823138866134737</v>
      </c>
      <c r="Q55" s="37">
        <v>3.814593476425674</v>
      </c>
      <c r="R55" s="38">
        <v>16.159095876998997</v>
      </c>
      <c r="S55" s="39">
        <v>14.28270316906046</v>
      </c>
      <c r="T55" s="40">
        <v>0.057822654376928295</v>
      </c>
      <c r="U55" s="40">
        <v>0.02320272118309862</v>
      </c>
      <c r="V55" s="40">
        <v>0.01740204088732396</v>
      </c>
      <c r="W55" s="40">
        <v>0.020348418180415852</v>
      </c>
      <c r="X55" s="39">
        <v>12.900445132956754</v>
      </c>
      <c r="Y55" s="41">
        <v>9.358516093556382</v>
      </c>
      <c r="Z55" s="41">
        <v>11.52397083837328</v>
      </c>
      <c r="AA55" s="41">
        <v>10.378755538000824</v>
      </c>
      <c r="AB55" s="42">
        <v>1.0</v>
      </c>
      <c r="AC55" s="42">
        <v>1.0</v>
      </c>
      <c r="AD55" s="42">
        <v>0.0</v>
      </c>
      <c r="AE55" s="42">
        <v>0.0</v>
      </c>
      <c r="AF55" s="42">
        <v>0.0</v>
      </c>
      <c r="AG55" s="25"/>
      <c r="AH55" s="25"/>
      <c r="AI55" s="25"/>
      <c r="AJ55" s="25"/>
      <c r="AK55" s="25"/>
      <c r="AL55" s="25"/>
    </row>
    <row r="56">
      <c r="A56" s="26" t="s">
        <v>515</v>
      </c>
      <c r="B56" s="25" t="s">
        <v>511</v>
      </c>
      <c r="C56" s="25" t="s">
        <v>512</v>
      </c>
      <c r="D56" s="28">
        <v>94.81779223461379</v>
      </c>
      <c r="E56" s="29">
        <v>0.17084626234132583</v>
      </c>
      <c r="F56" s="30">
        <v>32.0</v>
      </c>
      <c r="G56" s="33"/>
      <c r="H56" s="34">
        <v>20.64421949525</v>
      </c>
      <c r="I56" s="35" t="s">
        <v>40</v>
      </c>
      <c r="J56" s="36">
        <v>3900.0</v>
      </c>
      <c r="K56" s="28">
        <v>5.293389614166666</v>
      </c>
      <c r="L56" s="28">
        <v>4.8554908629386935</v>
      </c>
      <c r="M56" s="34">
        <v>20.790619365787315</v>
      </c>
      <c r="N56" s="35" t="s">
        <v>29</v>
      </c>
      <c r="O56" s="36">
        <v>4500.0</v>
      </c>
      <c r="P56" s="28">
        <v>4.620137636841625</v>
      </c>
      <c r="Q56" s="37">
        <v>4.259913966770543</v>
      </c>
      <c r="R56" s="38">
        <v>10.519833960328656</v>
      </c>
      <c r="S56" s="39">
        <v>9.298271820829129</v>
      </c>
      <c r="T56" s="40">
        <v>0.03366471433110313</v>
      </c>
      <c r="U56" s="40">
        <v>0.01523952541331267</v>
      </c>
      <c r="V56" s="40">
        <v>0.017564198781445113</v>
      </c>
      <c r="W56" s="40">
        <v>0.022988436640420808</v>
      </c>
      <c r="X56" s="39">
        <v>8.011328976524954</v>
      </c>
      <c r="Y56" s="41">
        <v>12.632890518725043</v>
      </c>
      <c r="Z56" s="41">
        <v>6.803098655337089</v>
      </c>
      <c r="AA56" s="41">
        <v>13.987520710450227</v>
      </c>
      <c r="AB56" s="42">
        <v>0.0</v>
      </c>
      <c r="AC56" s="42">
        <v>1.0</v>
      </c>
      <c r="AD56" s="42">
        <v>1.0</v>
      </c>
      <c r="AE56" s="42">
        <v>0.0</v>
      </c>
      <c r="AF56" s="42">
        <v>0.0</v>
      </c>
      <c r="AG56" s="25"/>
      <c r="AH56" s="25"/>
      <c r="AI56" s="25"/>
      <c r="AJ56" s="25"/>
      <c r="AK56" s="25"/>
      <c r="AL56" s="25"/>
    </row>
    <row r="57">
      <c r="A57" s="26" t="s">
        <v>516</v>
      </c>
      <c r="B57" s="25" t="s">
        <v>511</v>
      </c>
      <c r="C57" s="25" t="s">
        <v>512</v>
      </c>
      <c r="D57" s="28">
        <v>94.81779223461379</v>
      </c>
      <c r="E57" s="29">
        <v>0.28082823790995</v>
      </c>
      <c r="F57" s="30">
        <v>29.0</v>
      </c>
      <c r="G57" s="32"/>
      <c r="H57" s="34">
        <v>25.70335279270839</v>
      </c>
      <c r="I57" s="35" t="s">
        <v>27</v>
      </c>
      <c r="J57" s="36">
        <v>6300.0</v>
      </c>
      <c r="K57" s="28">
        <v>4.0798972686838715</v>
      </c>
      <c r="L57" s="28">
        <v>4.393730175248507</v>
      </c>
      <c r="M57" s="34">
        <v>24.788341251449552</v>
      </c>
      <c r="N57" s="35" t="s">
        <v>27</v>
      </c>
      <c r="O57" s="36">
        <v>6400.0</v>
      </c>
      <c r="P57" s="28">
        <v>3.8731783205389925</v>
      </c>
      <c r="Q57" s="37">
        <v>4.061883619837245</v>
      </c>
      <c r="R57" s="38">
        <v>17.30136252579752</v>
      </c>
      <c r="S57" s="39">
        <v>15.292329921008205</v>
      </c>
      <c r="T57" s="40">
        <v>0.07224368278247646</v>
      </c>
      <c r="U57" s="40">
        <v>0.01539931132994893</v>
      </c>
      <c r="V57" s="40">
        <v>0.04106483021319715</v>
      </c>
      <c r="W57" s="40">
        <v>0.035076209140439234</v>
      </c>
      <c r="X57" s="39">
        <v>12.712376955497312</v>
      </c>
      <c r="Y57" s="41">
        <v>12.990975837211078</v>
      </c>
      <c r="Z57" s="41">
        <v>11.266612945351868</v>
      </c>
      <c r="AA57" s="41">
        <v>13.521728306097684</v>
      </c>
      <c r="AB57" s="42">
        <v>1.0</v>
      </c>
      <c r="AC57" s="42">
        <v>0.0</v>
      </c>
      <c r="AD57" s="42">
        <v>0.0</v>
      </c>
      <c r="AE57" s="42">
        <v>0.0</v>
      </c>
      <c r="AF57" s="42">
        <v>0.0</v>
      </c>
      <c r="AG57" s="25"/>
      <c r="AH57" s="25"/>
      <c r="AI57" s="25"/>
      <c r="AJ57" s="25"/>
      <c r="AK57" s="25"/>
      <c r="AL57" s="25"/>
    </row>
    <row r="58">
      <c r="A58" s="26" t="s">
        <v>517</v>
      </c>
      <c r="B58" s="25" t="s">
        <v>511</v>
      </c>
      <c r="C58" s="25" t="s">
        <v>512</v>
      </c>
      <c r="D58" s="28">
        <v>94.81779223461379</v>
      </c>
      <c r="E58" s="29">
        <v>0.16267943429581616</v>
      </c>
      <c r="F58" s="30">
        <v>20.0</v>
      </c>
      <c r="G58" s="33"/>
      <c r="H58" s="34">
        <v>11.036679870711144</v>
      </c>
      <c r="I58" s="35" t="s">
        <v>44</v>
      </c>
      <c r="J58" s="36">
        <v>3100.0</v>
      </c>
      <c r="K58" s="28">
        <v>3.560219313132627</v>
      </c>
      <c r="L58" s="28">
        <v>2.0648451029829977</v>
      </c>
      <c r="M58" s="34">
        <v>10.714915798641815</v>
      </c>
      <c r="N58" s="35" t="s">
        <v>30</v>
      </c>
      <c r="O58" s="36">
        <v>3100.0</v>
      </c>
      <c r="P58" s="28">
        <v>3.456424451174779</v>
      </c>
      <c r="Q58" s="37">
        <v>1.9616935952226404</v>
      </c>
      <c r="R58" s="38">
        <v>6.214754056474765</v>
      </c>
      <c r="S58" s="39">
        <v>5.493097394371564</v>
      </c>
      <c r="T58" s="40">
        <v>0.017691978139059407</v>
      </c>
      <c r="U58" s="40">
        <v>0.024358520626241213</v>
      </c>
      <c r="V58" s="40">
        <v>0.016153545257402067</v>
      </c>
      <c r="W58" s="40">
        <v>0.012820274013811164</v>
      </c>
      <c r="X58" s="39">
        <v>5.151062954814648</v>
      </c>
      <c r="Y58" s="41">
        <v>5.885616915896495</v>
      </c>
      <c r="Z58" s="41">
        <v>4.416643949457594</v>
      </c>
      <c r="AA58" s="41">
        <v>6.298271849184221</v>
      </c>
      <c r="AB58" s="42">
        <v>0.0</v>
      </c>
      <c r="AC58" s="42">
        <v>0.0</v>
      </c>
      <c r="AD58" s="42">
        <v>1.0</v>
      </c>
      <c r="AE58" s="42">
        <v>1.0</v>
      </c>
      <c r="AF58" s="42">
        <v>0.0</v>
      </c>
      <c r="AG58" s="25"/>
      <c r="AH58" s="25"/>
      <c r="AI58" s="25"/>
      <c r="AJ58" s="25"/>
      <c r="AK58" s="25"/>
      <c r="AL58" s="25"/>
    </row>
    <row r="59">
      <c r="A59" s="26" t="s">
        <v>518</v>
      </c>
      <c r="B59" s="25" t="s">
        <v>511</v>
      </c>
      <c r="C59" s="25" t="s">
        <v>512</v>
      </c>
      <c r="D59" s="28">
        <v>94.81779223461379</v>
      </c>
      <c r="E59" s="29">
        <v>0.23036200314394792</v>
      </c>
      <c r="F59" s="30">
        <v>19.0</v>
      </c>
      <c r="G59" s="33"/>
      <c r="H59" s="34">
        <v>16.536060063080612</v>
      </c>
      <c r="I59" s="35" t="s">
        <v>27</v>
      </c>
      <c r="J59" s="36">
        <v>3500.0</v>
      </c>
      <c r="K59" s="28">
        <v>4.724588589451603</v>
      </c>
      <c r="L59" s="28">
        <v>3.683987571630786</v>
      </c>
      <c r="M59" s="34">
        <v>16.573535811229743</v>
      </c>
      <c r="N59" s="35" t="s">
        <v>27</v>
      </c>
      <c r="O59" s="36">
        <v>3900.0</v>
      </c>
      <c r="P59" s="28">
        <v>4.249624566981986</v>
      </c>
      <c r="Q59" s="37">
        <v>3.3191312382156286</v>
      </c>
      <c r="R59" s="38">
        <v>8.885471826121046</v>
      </c>
      <c r="S59" s="39">
        <v>7.853691665396903</v>
      </c>
      <c r="T59" s="40">
        <v>0.06776409234805988</v>
      </c>
      <c r="U59" s="40">
        <v>0.007448599963191569</v>
      </c>
      <c r="V59" s="40">
        <v>0.019984048681733476</v>
      </c>
      <c r="W59" s="40">
        <v>0.029794399852766277</v>
      </c>
      <c r="X59" s="39">
        <v>6.256033551244077</v>
      </c>
      <c r="Y59" s="41">
        <v>10.280026511836533</v>
      </c>
      <c r="Z59" s="41">
        <v>5.557130620451142</v>
      </c>
      <c r="AA59" s="41">
        <v>11.0164051907786</v>
      </c>
      <c r="AB59" s="42">
        <v>1.0</v>
      </c>
      <c r="AC59" s="42">
        <v>0.0</v>
      </c>
      <c r="AD59" s="42">
        <v>0.0</v>
      </c>
      <c r="AE59" s="42">
        <v>0.0</v>
      </c>
      <c r="AF59" s="42">
        <v>0.0</v>
      </c>
      <c r="AG59" s="25"/>
      <c r="AH59" s="25"/>
      <c r="AI59" s="25"/>
      <c r="AJ59" s="25"/>
      <c r="AK59" s="25"/>
      <c r="AL59" s="25"/>
    </row>
    <row r="60">
      <c r="A60" s="26" t="s">
        <v>519</v>
      </c>
      <c r="B60" s="25" t="s">
        <v>511</v>
      </c>
      <c r="C60" s="25" t="s">
        <v>512</v>
      </c>
      <c r="D60" s="28">
        <v>94.81779223461379</v>
      </c>
      <c r="E60" s="29">
        <v>0.15692307692307692</v>
      </c>
      <c r="F60" s="30">
        <v>14.0</v>
      </c>
      <c r="G60" s="33"/>
      <c r="H60" s="34">
        <v>7.780954661592688</v>
      </c>
      <c r="I60" s="35" t="s">
        <v>40</v>
      </c>
      <c r="J60" s="36">
        <v>3000.0</v>
      </c>
      <c r="K60" s="28">
        <v>2.5936515538642295</v>
      </c>
      <c r="L60" s="28">
        <v>1.164643408041509</v>
      </c>
      <c r="M60" s="34">
        <v>7.767191541742649</v>
      </c>
      <c r="N60" s="35" t="s">
        <v>29</v>
      </c>
      <c r="O60" s="36">
        <v>3000.0</v>
      </c>
      <c r="P60" s="28">
        <v>2.58906384724755</v>
      </c>
      <c r="Q60" s="37">
        <v>1.1610776136720453</v>
      </c>
      <c r="R60" s="38">
        <v>4.174708818435992</v>
      </c>
      <c r="S60" s="39">
        <v>3.68994201933369</v>
      </c>
      <c r="T60" s="40">
        <v>0.024317679087447648</v>
      </c>
      <c r="U60" s="40">
        <v>0.019046014390168786</v>
      </c>
      <c r="V60" s="40">
        <v>0.013604295992977704</v>
      </c>
      <c r="W60" s="40">
        <v>0.013689322842933815</v>
      </c>
      <c r="X60" s="39">
        <v>3.3754829898919447</v>
      </c>
      <c r="Y60" s="41">
        <v>4.405471671700743</v>
      </c>
      <c r="Z60" s="41">
        <v>2.922832014235937</v>
      </c>
      <c r="AA60" s="41">
        <v>4.844359527506713</v>
      </c>
      <c r="AB60" s="42">
        <v>0.0</v>
      </c>
      <c r="AC60" s="42">
        <v>1.0</v>
      </c>
      <c r="AD60" s="42">
        <v>1.0</v>
      </c>
      <c r="AE60" s="42">
        <v>0.0</v>
      </c>
      <c r="AF60" s="42">
        <v>0.0</v>
      </c>
      <c r="AG60" s="25"/>
      <c r="AH60" s="25"/>
      <c r="AI60" s="25"/>
      <c r="AJ60" s="25"/>
      <c r="AK60" s="25"/>
      <c r="AL60" s="25"/>
    </row>
    <row r="61">
      <c r="A61" s="26" t="s">
        <v>520</v>
      </c>
      <c r="B61" s="25" t="s">
        <v>511</v>
      </c>
      <c r="C61" s="25" t="s">
        <v>512</v>
      </c>
      <c r="D61" s="28">
        <v>94.81779223461379</v>
      </c>
      <c r="E61" s="29">
        <v>0.1616390977443609</v>
      </c>
      <c r="F61" s="30">
        <v>10.0</v>
      </c>
      <c r="G61" s="33"/>
      <c r="H61" s="34">
        <v>7.934337166831966</v>
      </c>
      <c r="I61" s="35" t="s">
        <v>45</v>
      </c>
      <c r="J61" s="36">
        <v>3000.0</v>
      </c>
      <c r="K61" s="28">
        <v>2.6447790556106554</v>
      </c>
      <c r="L61" s="28">
        <v>1.2046944124036982</v>
      </c>
      <c r="M61" s="34">
        <v>8.114514855515019</v>
      </c>
      <c r="N61" s="35" t="s">
        <v>30</v>
      </c>
      <c r="O61" s="36">
        <v>3000.0</v>
      </c>
      <c r="P61" s="28">
        <v>2.704838285171673</v>
      </c>
      <c r="Q61" s="37">
        <v>1.2524710494403826</v>
      </c>
      <c r="R61" s="38">
        <v>3.084615834922639</v>
      </c>
      <c r="S61" s="39">
        <v>2.7264305315184303</v>
      </c>
      <c r="T61" s="40">
        <v>0.05601486025043288</v>
      </c>
      <c r="U61" s="40">
        <v>0.00537947590819706</v>
      </c>
      <c r="V61" s="40">
        <v>0.028434372657613036</v>
      </c>
      <c r="W61" s="40">
        <v>0.0259581059697128</v>
      </c>
      <c r="X61" s="39">
        <v>2.890228157017668</v>
      </c>
      <c r="Y61" s="41">
        <v>5.044109009814298</v>
      </c>
      <c r="Z61" s="41">
        <v>2.580711456222371</v>
      </c>
      <c r="AA61" s="41">
        <v>5.533803399292648</v>
      </c>
      <c r="AB61" s="42">
        <v>0.0</v>
      </c>
      <c r="AC61" s="42">
        <v>0.0</v>
      </c>
      <c r="AD61" s="42">
        <v>0.0</v>
      </c>
      <c r="AE61" s="42">
        <v>1.0</v>
      </c>
      <c r="AF61" s="42">
        <v>1.0</v>
      </c>
      <c r="AG61" s="25"/>
      <c r="AH61" s="25"/>
      <c r="AI61" s="25"/>
      <c r="AJ61" s="25"/>
      <c r="AK61" s="25"/>
      <c r="AL61" s="25"/>
    </row>
    <row r="62">
      <c r="A62" s="26" t="s">
        <v>521</v>
      </c>
      <c r="B62" s="25" t="s">
        <v>511</v>
      </c>
      <c r="C62" s="25" t="s">
        <v>512</v>
      </c>
      <c r="D62" s="28">
        <v>94.81779223461379</v>
      </c>
      <c r="E62" s="29">
        <v>0.19555154785572282</v>
      </c>
      <c r="F62" s="30">
        <v>10.0</v>
      </c>
      <c r="G62" s="33"/>
      <c r="H62" s="34">
        <v>6.879481203206002</v>
      </c>
      <c r="I62" s="35" t="s">
        <v>58</v>
      </c>
      <c r="J62" s="36">
        <v>3000.0</v>
      </c>
      <c r="K62" s="28">
        <v>2.2931604010686675</v>
      </c>
      <c r="L62" s="28">
        <v>0.9409526110183513</v>
      </c>
      <c r="M62" s="34">
        <v>6.780307671218647</v>
      </c>
      <c r="N62" s="35" t="s">
        <v>27</v>
      </c>
      <c r="O62" s="36">
        <v>3000.0</v>
      </c>
      <c r="P62" s="28">
        <v>2.2601025570728828</v>
      </c>
      <c r="Q62" s="37">
        <v>0.9175821197915314</v>
      </c>
      <c r="R62" s="38">
        <v>3.8474334367493754</v>
      </c>
      <c r="S62" s="39">
        <v>3.4006698244812257</v>
      </c>
      <c r="T62" s="40">
        <v>0.033893415673175026</v>
      </c>
      <c r="U62" s="40">
        <v>0.025970279541783457</v>
      </c>
      <c r="V62" s="40">
        <v>0.018575352485818</v>
      </c>
      <c r="W62" s="40">
        <v>0.01699072525953969</v>
      </c>
      <c r="X62" s="39">
        <v>3.333690847765758</v>
      </c>
      <c r="Y62" s="41">
        <v>3.5457903554402446</v>
      </c>
      <c r="Z62" s="41">
        <v>2.9093713032405395</v>
      </c>
      <c r="AA62" s="41">
        <v>3.870936367978108</v>
      </c>
      <c r="AB62" s="42">
        <v>1.0</v>
      </c>
      <c r="AC62" s="42">
        <v>1.0</v>
      </c>
      <c r="AD62" s="42">
        <v>0.0</v>
      </c>
      <c r="AE62" s="42">
        <v>0.0</v>
      </c>
      <c r="AF62" s="42">
        <v>0.0</v>
      </c>
      <c r="AG62" s="25"/>
      <c r="AH62" s="25"/>
      <c r="AI62" s="25"/>
      <c r="AJ62" s="25"/>
      <c r="AK62" s="25"/>
      <c r="AL62" s="25"/>
    </row>
    <row r="63">
      <c r="A63" s="26" t="s">
        <v>522</v>
      </c>
      <c r="B63" s="25" t="s">
        <v>511</v>
      </c>
      <c r="C63" s="25" t="s">
        <v>512</v>
      </c>
      <c r="D63" s="28">
        <v>94.81779223461379</v>
      </c>
      <c r="E63" s="29">
        <v>0.2206703910614525</v>
      </c>
      <c r="F63" s="30">
        <v>9.0</v>
      </c>
      <c r="G63" s="33"/>
      <c r="H63" s="34">
        <v>8.012192672792517</v>
      </c>
      <c r="I63" s="35" t="s">
        <v>45</v>
      </c>
      <c r="J63" s="36">
        <v>3000.0</v>
      </c>
      <c r="K63" s="28">
        <v>2.670730890930839</v>
      </c>
      <c r="L63" s="28">
        <v>1.2252425218240373</v>
      </c>
      <c r="M63" s="34">
        <v>7.853102336460611</v>
      </c>
      <c r="N63" s="35" t="s">
        <v>30</v>
      </c>
      <c r="O63" s="36">
        <v>3000.0</v>
      </c>
      <c r="P63" s="28">
        <v>2.6177007788202036</v>
      </c>
      <c r="Q63" s="37">
        <v>1.1834112053305246</v>
      </c>
      <c r="R63" s="38">
        <v>3.9968192524381623</v>
      </c>
      <c r="S63" s="39">
        <v>3.532708973168248</v>
      </c>
      <c r="T63" s="40">
        <v>0.05952153810690574</v>
      </c>
      <c r="U63" s="40">
        <v>0.020710973925247077</v>
      </c>
      <c r="V63" s="40">
        <v>0.025033264135733424</v>
      </c>
      <c r="W63" s="40">
        <v>0.030436126898841356</v>
      </c>
      <c r="X63" s="39">
        <v>3.57960903862469</v>
      </c>
      <c r="Y63" s="41">
        <v>4.432583634167828</v>
      </c>
      <c r="Z63" s="41">
        <v>3.124953865561447</v>
      </c>
      <c r="AA63" s="41">
        <v>4.728148470899164</v>
      </c>
      <c r="AB63" s="42">
        <v>0.0</v>
      </c>
      <c r="AC63" s="42">
        <v>0.0</v>
      </c>
      <c r="AD63" s="42">
        <v>0.0</v>
      </c>
      <c r="AE63" s="42">
        <v>1.0</v>
      </c>
      <c r="AF63" s="42">
        <v>1.0</v>
      </c>
      <c r="AG63" s="25"/>
      <c r="AH63" s="25"/>
      <c r="AI63" s="25"/>
      <c r="AJ63" s="25"/>
      <c r="AK63" s="25"/>
      <c r="AL63" s="25"/>
    </row>
    <row r="64">
      <c r="A64" s="26" t="s">
        <v>523</v>
      </c>
      <c r="B64" s="25" t="s">
        <v>511</v>
      </c>
      <c r="C64" s="25" t="s">
        <v>512</v>
      </c>
      <c r="D64" s="28">
        <v>94.81779223461379</v>
      </c>
      <c r="E64" s="29">
        <v>0.22213907284768214</v>
      </c>
      <c r="F64" s="30">
        <v>0.0</v>
      </c>
      <c r="G64" s="33"/>
      <c r="H64" s="34" t="s">
        <v>64</v>
      </c>
      <c r="I64" s="35" t="s">
        <v>31</v>
      </c>
      <c r="J64" s="36">
        <v>3000.0</v>
      </c>
      <c r="K64" s="28" t="s">
        <v>64</v>
      </c>
      <c r="L64" s="28" t="s">
        <v>64</v>
      </c>
      <c r="M64" s="34" t="s">
        <v>64</v>
      </c>
      <c r="N64" s="35" t="s">
        <v>31</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0.0</v>
      </c>
      <c r="AC64" s="42">
        <v>0.0</v>
      </c>
      <c r="AD64" s="42">
        <v>0.0</v>
      </c>
      <c r="AE64" s="42">
        <v>0.0</v>
      </c>
      <c r="AF64" s="42">
        <v>1.0</v>
      </c>
      <c r="AG64" s="25"/>
      <c r="AH64" s="25"/>
      <c r="AI64" s="25"/>
      <c r="AJ64" s="25"/>
      <c r="AK64" s="25"/>
      <c r="AL64" s="25"/>
    </row>
    <row r="65">
      <c r="A65" s="26" t="s">
        <v>524</v>
      </c>
      <c r="B65" s="25" t="s">
        <v>511</v>
      </c>
      <c r="C65" s="25" t="s">
        <v>512</v>
      </c>
      <c r="D65" s="28">
        <v>94.81779223461379</v>
      </c>
      <c r="E65" s="29">
        <v>0.18</v>
      </c>
      <c r="F65" s="30">
        <v>0.0</v>
      </c>
      <c r="G65" s="33"/>
      <c r="H65" s="34" t="s">
        <v>64</v>
      </c>
      <c r="I65" s="35" t="s">
        <v>27</v>
      </c>
      <c r="J65" s="36">
        <v>3000.0</v>
      </c>
      <c r="K65" s="28" t="s">
        <v>64</v>
      </c>
      <c r="L65" s="28" t="s">
        <v>64</v>
      </c>
      <c r="M65" s="34" t="s">
        <v>64</v>
      </c>
      <c r="N65" s="35" t="s">
        <v>27</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1.0</v>
      </c>
      <c r="AC65" s="42">
        <v>0.0</v>
      </c>
      <c r="AD65" s="42">
        <v>0.0</v>
      </c>
      <c r="AE65" s="42">
        <v>0.0</v>
      </c>
      <c r="AF65" s="42">
        <v>0.0</v>
      </c>
      <c r="AG65" s="25"/>
      <c r="AH65" s="25"/>
      <c r="AI65" s="25"/>
      <c r="AJ65" s="25"/>
      <c r="AK65" s="25"/>
      <c r="AL65" s="25"/>
    </row>
    <row r="66">
      <c r="A66" s="26" t="s">
        <v>525</v>
      </c>
      <c r="B66" s="25" t="s">
        <v>511</v>
      </c>
      <c r="C66" s="25" t="s">
        <v>512</v>
      </c>
      <c r="D66" s="28">
        <v>94.81779223461379</v>
      </c>
      <c r="E66" s="29">
        <v>0.19303846153846155</v>
      </c>
      <c r="F66" s="30">
        <v>0.0</v>
      </c>
      <c r="G66" s="33"/>
      <c r="H66" s="34" t="s">
        <v>64</v>
      </c>
      <c r="I66" s="35" t="s">
        <v>45</v>
      </c>
      <c r="J66" s="36">
        <v>3000.0</v>
      </c>
      <c r="K66" s="28" t="s">
        <v>64</v>
      </c>
      <c r="L66" s="28" t="s">
        <v>64</v>
      </c>
      <c r="M66" s="34" t="s">
        <v>64</v>
      </c>
      <c r="N66" s="35" t="s">
        <v>30</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0.0</v>
      </c>
      <c r="AD66" s="42">
        <v>0.0</v>
      </c>
      <c r="AE66" s="42">
        <v>1.0</v>
      </c>
      <c r="AF66" s="42">
        <v>1.0</v>
      </c>
      <c r="AG66" s="25"/>
      <c r="AH66" s="25"/>
      <c r="AI66" s="25"/>
      <c r="AJ66" s="25"/>
      <c r="AK66" s="25"/>
      <c r="AL66" s="25"/>
    </row>
    <row r="67">
      <c r="A67" s="26" t="s">
        <v>526</v>
      </c>
      <c r="B67" s="25" t="s">
        <v>511</v>
      </c>
      <c r="C67" s="25" t="s">
        <v>512</v>
      </c>
      <c r="D67" s="28">
        <v>94.81779223461379</v>
      </c>
      <c r="E67" s="29">
        <v>0.17880794701986755</v>
      </c>
      <c r="F67" s="30">
        <v>0.0</v>
      </c>
      <c r="G67" s="33"/>
      <c r="H67" s="34" t="s">
        <v>64</v>
      </c>
      <c r="I67" s="35" t="s">
        <v>29</v>
      </c>
      <c r="J67" s="36">
        <v>3000.0</v>
      </c>
      <c r="K67" s="28" t="s">
        <v>64</v>
      </c>
      <c r="L67" s="28" t="s">
        <v>64</v>
      </c>
      <c r="M67" s="34" t="s">
        <v>64</v>
      </c>
      <c r="N67" s="35" t="s">
        <v>29</v>
      </c>
      <c r="O67" s="36">
        <v>3000.0</v>
      </c>
      <c r="P67" s="28" t="s">
        <v>64</v>
      </c>
      <c r="Q67" s="37" t="s">
        <v>64</v>
      </c>
      <c r="R67" s="38" t="s">
        <v>64</v>
      </c>
      <c r="S67" s="39" t="s">
        <v>64</v>
      </c>
      <c r="T67" s="40" t="s">
        <v>64</v>
      </c>
      <c r="U67" s="40" t="s">
        <v>64</v>
      </c>
      <c r="V67" s="40" t="s">
        <v>64</v>
      </c>
      <c r="W67" s="40" t="s">
        <v>64</v>
      </c>
      <c r="X67" s="39" t="s">
        <v>64</v>
      </c>
      <c r="Y67" s="41" t="s">
        <v>64</v>
      </c>
      <c r="Z67" s="41" t="s">
        <v>64</v>
      </c>
      <c r="AA67" s="41" t="s">
        <v>64</v>
      </c>
      <c r="AB67" s="42">
        <v>0.0</v>
      </c>
      <c r="AC67" s="42">
        <v>0.0</v>
      </c>
      <c r="AD67" s="42">
        <v>1.0</v>
      </c>
      <c r="AE67" s="42">
        <v>0.0</v>
      </c>
      <c r="AF67" s="42">
        <v>0.0</v>
      </c>
      <c r="AG67" s="25"/>
      <c r="AH67" s="25"/>
      <c r="AI67" s="25"/>
      <c r="AJ67" s="25"/>
      <c r="AK67" s="25"/>
      <c r="AL67" s="25"/>
    </row>
    <row r="68">
      <c r="A68" s="26" t="s">
        <v>527</v>
      </c>
      <c r="B68" s="25" t="s">
        <v>511</v>
      </c>
      <c r="C68" s="25" t="s">
        <v>512</v>
      </c>
      <c r="D68" s="28">
        <v>94.81779223461379</v>
      </c>
      <c r="E68" s="29">
        <v>0.1834176904176904</v>
      </c>
      <c r="F68" s="30">
        <v>0.0</v>
      </c>
      <c r="G68" s="32"/>
      <c r="H68" s="34" t="s">
        <v>64</v>
      </c>
      <c r="I68" s="35" t="s">
        <v>28</v>
      </c>
      <c r="J68" s="36">
        <v>3000.0</v>
      </c>
      <c r="K68" s="28" t="s">
        <v>64</v>
      </c>
      <c r="L68" s="28" t="s">
        <v>64</v>
      </c>
      <c r="M68" s="34" t="s">
        <v>64</v>
      </c>
      <c r="N68" s="35" t="s">
        <v>28</v>
      </c>
      <c r="O68" s="36">
        <v>3000.0</v>
      </c>
      <c r="P68" s="28" t="s">
        <v>64</v>
      </c>
      <c r="Q68" s="37" t="s">
        <v>64</v>
      </c>
      <c r="R68" s="38" t="s">
        <v>64</v>
      </c>
      <c r="S68" s="39" t="s">
        <v>64</v>
      </c>
      <c r="T68" s="40" t="s">
        <v>64</v>
      </c>
      <c r="U68" s="40" t="s">
        <v>64</v>
      </c>
      <c r="V68" s="40" t="s">
        <v>64</v>
      </c>
      <c r="W68" s="40" t="s">
        <v>64</v>
      </c>
      <c r="X68" s="39" t="s">
        <v>64</v>
      </c>
      <c r="Y68" s="41" t="s">
        <v>64</v>
      </c>
      <c r="Z68" s="41" t="s">
        <v>64</v>
      </c>
      <c r="AA68" s="41" t="s">
        <v>64</v>
      </c>
      <c r="AB68" s="42">
        <v>0.0</v>
      </c>
      <c r="AC68" s="42">
        <v>1.0</v>
      </c>
      <c r="AD68" s="42">
        <v>0.0</v>
      </c>
      <c r="AE68" s="42">
        <v>0.0</v>
      </c>
      <c r="AF68" s="42">
        <v>0.0</v>
      </c>
      <c r="AG68" s="25"/>
      <c r="AH68" s="25"/>
      <c r="AI68" s="25"/>
      <c r="AJ68" s="25"/>
      <c r="AK68" s="25"/>
      <c r="AL68" s="25"/>
    </row>
    <row r="69">
      <c r="A69" s="26" t="s">
        <v>134</v>
      </c>
      <c r="B69" s="25" t="s">
        <v>135</v>
      </c>
      <c r="C69" s="25" t="s">
        <v>493</v>
      </c>
      <c r="D69" s="28">
        <v>101.85021943411813</v>
      </c>
      <c r="E69" s="29">
        <v>0.3027209238383283</v>
      </c>
      <c r="F69" s="30">
        <v>35.0</v>
      </c>
      <c r="G69" s="33"/>
      <c r="H69" s="34">
        <v>44.04000789786008</v>
      </c>
      <c r="I69" s="35" t="s">
        <v>44</v>
      </c>
      <c r="J69" s="36">
        <v>10300.0</v>
      </c>
      <c r="K69" s="28">
        <v>4.2757289221223385</v>
      </c>
      <c r="L69" s="28">
        <v>6.829516702927934</v>
      </c>
      <c r="M69" s="34">
        <v>43.333590341066795</v>
      </c>
      <c r="N69" s="35" t="s">
        <v>29</v>
      </c>
      <c r="O69" s="36">
        <v>10000.0</v>
      </c>
      <c r="P69" s="28">
        <v>4.33335903410668</v>
      </c>
      <c r="Q69" s="37">
        <v>6.840116479611426</v>
      </c>
      <c r="R69" s="38">
        <v>24.65932778056576</v>
      </c>
      <c r="S69" s="39">
        <v>20.732670872165283</v>
      </c>
      <c r="T69" s="40">
        <v>0.08908429834634826</v>
      </c>
      <c r="U69" s="40">
        <v>0.02434601942384673</v>
      </c>
      <c r="V69" s="40">
        <v>0.07414469551807867</v>
      </c>
      <c r="W69" s="40">
        <v>0.03273801854343025</v>
      </c>
      <c r="X69" s="39">
        <v>23.85085424451059</v>
      </c>
      <c r="Y69" s="41">
        <v>20.18915365334949</v>
      </c>
      <c r="Z69" s="41">
        <v>21.731158799090345</v>
      </c>
      <c r="AA69" s="41">
        <v>21.602431541976454</v>
      </c>
      <c r="AB69" s="42">
        <v>0.0</v>
      </c>
      <c r="AC69" s="42">
        <v>0.0</v>
      </c>
      <c r="AD69" s="42">
        <v>1.0</v>
      </c>
      <c r="AE69" s="42">
        <v>1.0</v>
      </c>
      <c r="AF69" s="42">
        <v>0.0</v>
      </c>
      <c r="AG69" s="25"/>
      <c r="AH69" s="25"/>
      <c r="AI69" s="25"/>
      <c r="AJ69" s="25"/>
      <c r="AK69" s="25"/>
      <c r="AL69" s="25"/>
    </row>
    <row r="70">
      <c r="A70" s="26" t="s">
        <v>140</v>
      </c>
      <c r="B70" s="25" t="s">
        <v>135</v>
      </c>
      <c r="C70" s="25" t="s">
        <v>493</v>
      </c>
      <c r="D70" s="28">
        <v>101.85021943411813</v>
      </c>
      <c r="E70" s="29">
        <v>0.27659786799727837</v>
      </c>
      <c r="F70" s="30">
        <v>33.0</v>
      </c>
      <c r="G70" s="33"/>
      <c r="H70" s="34">
        <v>28.005733417601597</v>
      </c>
      <c r="I70" s="35" t="s">
        <v>28</v>
      </c>
      <c r="J70" s="36">
        <v>7000.0</v>
      </c>
      <c r="K70" s="28">
        <v>4.000819059657371</v>
      </c>
      <c r="L70" s="28">
        <v>4.587828863662302</v>
      </c>
      <c r="M70" s="34">
        <v>26.866839075668658</v>
      </c>
      <c r="N70" s="35" t="s">
        <v>28</v>
      </c>
      <c r="O70" s="36">
        <v>6900.0</v>
      </c>
      <c r="P70" s="28">
        <v>3.8937447935751677</v>
      </c>
      <c r="Q70" s="37">
        <v>4.3313834273386105</v>
      </c>
      <c r="R70" s="38">
        <v>20.750230628416727</v>
      </c>
      <c r="S70" s="39">
        <v>17.44604337834132</v>
      </c>
      <c r="T70" s="40">
        <v>0.056388141567902644</v>
      </c>
      <c r="U70" s="40">
        <v>0.038462837778745096</v>
      </c>
      <c r="V70" s="40">
        <v>0.027203224845857188</v>
      </c>
      <c r="W70" s="40">
        <v>0.01963676495495651</v>
      </c>
      <c r="X70" s="39">
        <v>18.540506071846842</v>
      </c>
      <c r="Y70" s="41">
        <v>9.465227345754755</v>
      </c>
      <c r="Z70" s="41">
        <v>16.506380129281574</v>
      </c>
      <c r="AA70" s="41">
        <v>10.360458946387082</v>
      </c>
      <c r="AB70" s="42">
        <v>0.0</v>
      </c>
      <c r="AC70" s="42">
        <v>1.0</v>
      </c>
      <c r="AD70" s="42">
        <v>0.0</v>
      </c>
      <c r="AE70" s="42">
        <v>0.0</v>
      </c>
      <c r="AF70" s="42">
        <v>0.0</v>
      </c>
      <c r="AG70" s="25"/>
      <c r="AH70" s="25"/>
      <c r="AI70" s="25"/>
      <c r="AJ70" s="25"/>
      <c r="AK70" s="25"/>
      <c r="AL70" s="25"/>
    </row>
    <row r="71">
      <c r="A71" s="26" t="s">
        <v>138</v>
      </c>
      <c r="B71" s="25" t="s">
        <v>135</v>
      </c>
      <c r="C71" s="25" t="s">
        <v>493</v>
      </c>
      <c r="D71" s="28">
        <v>101.85021943411813</v>
      </c>
      <c r="E71" s="29">
        <v>0.33257417582417587</v>
      </c>
      <c r="F71" s="30">
        <v>32.0</v>
      </c>
      <c r="G71" s="32"/>
      <c r="H71" s="34">
        <v>41.84036648142801</v>
      </c>
      <c r="I71" s="35" t="s">
        <v>58</v>
      </c>
      <c r="J71" s="36">
        <v>9500.0</v>
      </c>
      <c r="K71" s="28">
        <v>4.404249103308212</v>
      </c>
      <c r="L71" s="28">
        <v>6.775824598874303</v>
      </c>
      <c r="M71" s="34">
        <v>40.16798098590611</v>
      </c>
      <c r="N71" s="35" t="s">
        <v>27</v>
      </c>
      <c r="O71" s="36">
        <v>9200.0</v>
      </c>
      <c r="P71" s="28">
        <v>4.366084889772403</v>
      </c>
      <c r="Q71" s="37">
        <v>6.519493050509344</v>
      </c>
      <c r="R71" s="38">
        <v>25.44355803876559</v>
      </c>
      <c r="S71" s="39">
        <v>21.392023307719683</v>
      </c>
      <c r="T71" s="40">
        <v>0.060248986448222554</v>
      </c>
      <c r="U71" s="40">
        <v>0.05267049758681091</v>
      </c>
      <c r="V71" s="40">
        <v>0.05655447312828438</v>
      </c>
      <c r="W71" s="40">
        <v>0.04063964651931993</v>
      </c>
      <c r="X71" s="39">
        <v>23.15933873355351</v>
      </c>
      <c r="Y71" s="41">
        <v>18.681027747874502</v>
      </c>
      <c r="Z71" s="41">
        <v>19.991452516007307</v>
      </c>
      <c r="AA71" s="41">
        <v>20.176528469898802</v>
      </c>
      <c r="AB71" s="42">
        <v>1.0</v>
      </c>
      <c r="AC71" s="42">
        <v>1.0</v>
      </c>
      <c r="AD71" s="42">
        <v>0.0</v>
      </c>
      <c r="AE71" s="42">
        <v>0.0</v>
      </c>
      <c r="AF71" s="42">
        <v>0.0</v>
      </c>
      <c r="AG71" s="25"/>
      <c r="AH71" s="25"/>
      <c r="AI71" s="25"/>
      <c r="AJ71" s="25"/>
      <c r="AK71" s="25"/>
      <c r="AL71" s="25"/>
    </row>
    <row r="72">
      <c r="A72" s="26" t="s">
        <v>142</v>
      </c>
      <c r="B72" s="25" t="s">
        <v>135</v>
      </c>
      <c r="C72" s="25" t="s">
        <v>493</v>
      </c>
      <c r="D72" s="28">
        <v>101.85021943411813</v>
      </c>
      <c r="E72" s="29">
        <v>0.18385717686265177</v>
      </c>
      <c r="F72" s="30">
        <v>31.0</v>
      </c>
      <c r="G72" s="33"/>
      <c r="H72" s="34">
        <v>32.30973717377949</v>
      </c>
      <c r="I72" s="35" t="s">
        <v>45</v>
      </c>
      <c r="J72" s="36">
        <v>7200.0</v>
      </c>
      <c r="K72" s="28">
        <v>4.487463496358262</v>
      </c>
      <c r="L72" s="28">
        <v>5.713598010495683</v>
      </c>
      <c r="M72" s="34">
        <v>33.080455477003156</v>
      </c>
      <c r="N72" s="35" t="s">
        <v>30</v>
      </c>
      <c r="O72" s="36">
        <v>7600.0</v>
      </c>
      <c r="P72" s="28">
        <v>4.3526915101319945</v>
      </c>
      <c r="Q72" s="37">
        <v>5.638471867148296</v>
      </c>
      <c r="R72" s="38">
        <v>11.919371269778999</v>
      </c>
      <c r="S72" s="39">
        <v>10.021376241011266</v>
      </c>
      <c r="T72" s="40">
        <v>0.03463702926998918</v>
      </c>
      <c r="U72" s="40">
        <v>0.013589647847555564</v>
      </c>
      <c r="V72" s="40">
        <v>0.026682113456785922</v>
      </c>
      <c r="W72" s="40">
        <v>0.028256523878149066</v>
      </c>
      <c r="X72" s="39">
        <v>8.511160275254861</v>
      </c>
      <c r="Y72" s="41">
        <v>23.79857689852463</v>
      </c>
      <c r="Z72" s="41">
        <v>7.13487595280731</v>
      </c>
      <c r="AA72" s="41">
        <v>25.945579524195843</v>
      </c>
      <c r="AB72" s="42">
        <v>0.0</v>
      </c>
      <c r="AC72" s="42">
        <v>0.0</v>
      </c>
      <c r="AD72" s="42">
        <v>0.0</v>
      </c>
      <c r="AE72" s="42">
        <v>1.0</v>
      </c>
      <c r="AF72" s="42">
        <v>1.0</v>
      </c>
      <c r="AG72" s="25"/>
      <c r="AH72" s="25"/>
      <c r="AI72" s="25"/>
      <c r="AJ72" s="25"/>
      <c r="AK72" s="25"/>
      <c r="AL72" s="25"/>
    </row>
    <row r="73">
      <c r="A73" s="26" t="s">
        <v>144</v>
      </c>
      <c r="B73" s="25" t="s">
        <v>135</v>
      </c>
      <c r="C73" s="25" t="s">
        <v>493</v>
      </c>
      <c r="D73" s="28">
        <v>101.85021943411813</v>
      </c>
      <c r="E73" s="29">
        <v>0.13123618824904998</v>
      </c>
      <c r="F73" s="30">
        <v>24.0</v>
      </c>
      <c r="G73" s="33"/>
      <c r="H73" s="34">
        <v>15.314697778659468</v>
      </c>
      <c r="I73" s="35" t="s">
        <v>40</v>
      </c>
      <c r="J73" s="36">
        <v>3800.0</v>
      </c>
      <c r="K73" s="28">
        <v>4.030183625963018</v>
      </c>
      <c r="L73" s="28">
        <v>2.9708752659159625</v>
      </c>
      <c r="M73" s="34">
        <v>15.618081231675188</v>
      </c>
      <c r="N73" s="35" t="s">
        <v>29</v>
      </c>
      <c r="O73" s="36">
        <v>4300.0</v>
      </c>
      <c r="P73" s="28">
        <v>3.632111914343067</v>
      </c>
      <c r="Q73" s="37">
        <v>2.7161598602032875</v>
      </c>
      <c r="R73" s="38">
        <v>6.282148693342446</v>
      </c>
      <c r="S73" s="39">
        <v>5.28180339659218</v>
      </c>
      <c r="T73" s="40">
        <v>0.026791457990567893</v>
      </c>
      <c r="U73" s="40">
        <v>0.009325640244504458</v>
      </c>
      <c r="V73" s="40">
        <v>0.012486874225692411</v>
      </c>
      <c r="W73" s="40">
        <v>0.011459473181806326</v>
      </c>
      <c r="X73" s="39">
        <v>4.735006234940449</v>
      </c>
      <c r="Y73" s="41">
        <v>10.57969154371902</v>
      </c>
      <c r="Z73" s="41">
        <v>4.2057641440822495</v>
      </c>
      <c r="AA73" s="41">
        <v>11.412317087592937</v>
      </c>
      <c r="AB73" s="42">
        <v>0.0</v>
      </c>
      <c r="AC73" s="42">
        <v>1.0</v>
      </c>
      <c r="AD73" s="42">
        <v>1.0</v>
      </c>
      <c r="AE73" s="42">
        <v>0.0</v>
      </c>
      <c r="AF73" s="42">
        <v>0.0</v>
      </c>
      <c r="AG73" s="25"/>
      <c r="AH73" s="25"/>
      <c r="AI73" s="25"/>
      <c r="AJ73" s="25"/>
      <c r="AK73" s="25"/>
      <c r="AL73" s="25"/>
    </row>
    <row r="74">
      <c r="A74" s="26" t="s">
        <v>150</v>
      </c>
      <c r="B74" s="25" t="s">
        <v>135</v>
      </c>
      <c r="C74" s="25" t="s">
        <v>493</v>
      </c>
      <c r="D74" s="28">
        <v>101.85021943411813</v>
      </c>
      <c r="E74" s="29">
        <v>0.1393774319066148</v>
      </c>
      <c r="F74" s="30">
        <v>20.0</v>
      </c>
      <c r="G74" s="33"/>
      <c r="H74" s="34">
        <v>13.681309796217894</v>
      </c>
      <c r="I74" s="35" t="s">
        <v>40</v>
      </c>
      <c r="J74" s="36">
        <v>3500.0</v>
      </c>
      <c r="K74" s="28">
        <v>3.9089456560622553</v>
      </c>
      <c r="L74" s="28">
        <v>2.653156182514469</v>
      </c>
      <c r="M74" s="34">
        <v>13.983733655702748</v>
      </c>
      <c r="N74" s="35" t="s">
        <v>28</v>
      </c>
      <c r="O74" s="36">
        <v>3000.0</v>
      </c>
      <c r="P74" s="28">
        <v>4.661244551900916</v>
      </c>
      <c r="Q74" s="37">
        <v>3.2148168512215136</v>
      </c>
      <c r="R74" s="38">
        <v>5.600772643364059</v>
      </c>
      <c r="S74" s="39">
        <v>4.708927059082632</v>
      </c>
      <c r="T74" s="40">
        <v>0.0308894733182513</v>
      </c>
      <c r="U74" s="40">
        <v>0.017912710042800366</v>
      </c>
      <c r="V74" s="40">
        <v>0.016320469150107004</v>
      </c>
      <c r="W74" s="40">
        <v>0.017514649819627026</v>
      </c>
      <c r="X74" s="39">
        <v>5.603314267349402</v>
      </c>
      <c r="Y74" s="41">
        <v>8.077995528868492</v>
      </c>
      <c r="Z74" s="41">
        <v>4.851588355691131</v>
      </c>
      <c r="AA74" s="41">
        <v>9.132145300011617</v>
      </c>
      <c r="AB74" s="42">
        <v>0.0</v>
      </c>
      <c r="AC74" s="42">
        <v>1.0</v>
      </c>
      <c r="AD74" s="42">
        <v>1.0</v>
      </c>
      <c r="AE74" s="42">
        <v>0.0</v>
      </c>
      <c r="AF74" s="42">
        <v>0.0</v>
      </c>
      <c r="AG74" s="25"/>
      <c r="AH74" s="25"/>
      <c r="AI74" s="25"/>
      <c r="AJ74" s="25"/>
      <c r="AK74" s="25"/>
      <c r="AL74" s="25"/>
    </row>
    <row r="75">
      <c r="A75" s="26" t="s">
        <v>154</v>
      </c>
      <c r="B75" s="25" t="s">
        <v>135</v>
      </c>
      <c r="C75" s="25" t="s">
        <v>493</v>
      </c>
      <c r="D75" s="28">
        <v>101.85021943411813</v>
      </c>
      <c r="E75" s="29">
        <v>0.18</v>
      </c>
      <c r="F75" s="30">
        <v>15.0</v>
      </c>
      <c r="G75" s="33"/>
      <c r="H75" s="34">
        <v>12.683833822113606</v>
      </c>
      <c r="I75" s="35" t="s">
        <v>31</v>
      </c>
      <c r="J75" s="36">
        <v>3200.0</v>
      </c>
      <c r="K75" s="28">
        <v>3.9636980694105017</v>
      </c>
      <c r="L75" s="28">
        <v>2.5452826459027325</v>
      </c>
      <c r="M75" s="34">
        <v>12.80379355841788</v>
      </c>
      <c r="N75" s="35" t="s">
        <v>31</v>
      </c>
      <c r="O75" s="36">
        <v>3000.0</v>
      </c>
      <c r="P75" s="28">
        <v>4.267931186139293</v>
      </c>
      <c r="Q75" s="37">
        <v>2.7595964088802676</v>
      </c>
      <c r="R75" s="38">
        <v>5.626874062424977</v>
      </c>
      <c r="S75" s="39">
        <v>4.730872188143002</v>
      </c>
      <c r="T75" s="40">
        <v>0.04607771330010285</v>
      </c>
      <c r="U75" s="40">
        <v>8.257654713280081E-5</v>
      </c>
      <c r="V75" s="40">
        <v>0.029314674232144282</v>
      </c>
      <c r="W75" s="40">
        <v>0.02369946902711383</v>
      </c>
      <c r="X75" s="39">
        <v>3.4982171568990763</v>
      </c>
      <c r="Y75" s="41">
        <v>9.18561666521453</v>
      </c>
      <c r="Z75" s="41">
        <v>3.1197473818476364</v>
      </c>
      <c r="AA75" s="41">
        <v>9.684046176570243</v>
      </c>
      <c r="AB75" s="42">
        <v>0.0</v>
      </c>
      <c r="AC75" s="42">
        <v>0.0</v>
      </c>
      <c r="AD75" s="42">
        <v>0.0</v>
      </c>
      <c r="AE75" s="42">
        <v>0.0</v>
      </c>
      <c r="AF75" s="42">
        <v>1.0</v>
      </c>
      <c r="AG75" s="25"/>
      <c r="AH75" s="25"/>
      <c r="AI75" s="25"/>
      <c r="AJ75" s="25"/>
      <c r="AK75" s="25"/>
      <c r="AL75" s="25"/>
    </row>
    <row r="76">
      <c r="A76" s="26" t="s">
        <v>167</v>
      </c>
      <c r="B76" s="25" t="s">
        <v>135</v>
      </c>
      <c r="C76" s="25" t="s">
        <v>493</v>
      </c>
      <c r="D76" s="28">
        <v>101.85021943411813</v>
      </c>
      <c r="E76" s="29">
        <v>0.192535054063481</v>
      </c>
      <c r="F76" s="30">
        <v>11.0</v>
      </c>
      <c r="G76" s="33"/>
      <c r="H76" s="34">
        <v>9.803697372987832</v>
      </c>
      <c r="I76" s="35" t="s">
        <v>45</v>
      </c>
      <c r="J76" s="36">
        <v>3300.0</v>
      </c>
      <c r="K76" s="28">
        <v>2.9708173857538887</v>
      </c>
      <c r="L76" s="28">
        <v>1.5798786540200087</v>
      </c>
      <c r="M76" s="34">
        <v>10.063258595002598</v>
      </c>
      <c r="N76" s="35" t="s">
        <v>30</v>
      </c>
      <c r="O76" s="36">
        <v>3600.0</v>
      </c>
      <c r="P76" s="28">
        <v>2.795349609722944</v>
      </c>
      <c r="Q76" s="37">
        <v>1.5152760469511033</v>
      </c>
      <c r="R76" s="38">
        <v>4.463807337119076</v>
      </c>
      <c r="S76" s="39">
        <v>3.7530077535277826</v>
      </c>
      <c r="T76" s="40">
        <v>0.07140396826948558</v>
      </c>
      <c r="U76" s="40">
        <v>0.0010856743713489035</v>
      </c>
      <c r="V76" s="40">
        <v>0.022465108145604235</v>
      </c>
      <c r="W76" s="40">
        <v>0.02004321916336437</v>
      </c>
      <c r="X76" s="39">
        <v>3.7123646399668164</v>
      </c>
      <c r="Y76" s="41">
        <v>6.091332733021016</v>
      </c>
      <c r="Z76" s="41">
        <v>3.465783318383303</v>
      </c>
      <c r="AA76" s="41">
        <v>6.597475276619295</v>
      </c>
      <c r="AB76" s="42">
        <v>0.0</v>
      </c>
      <c r="AC76" s="42">
        <v>0.0</v>
      </c>
      <c r="AD76" s="42">
        <v>0.0</v>
      </c>
      <c r="AE76" s="42">
        <v>1.0</v>
      </c>
      <c r="AF76" s="42">
        <v>1.0</v>
      </c>
      <c r="AG76" s="25"/>
      <c r="AH76" s="25"/>
      <c r="AI76" s="25"/>
      <c r="AJ76" s="25"/>
      <c r="AK76" s="25"/>
      <c r="AL76" s="25"/>
    </row>
    <row r="77">
      <c r="A77" s="26" t="s">
        <v>159</v>
      </c>
      <c r="B77" s="25" t="s">
        <v>135</v>
      </c>
      <c r="C77" s="25" t="s">
        <v>493</v>
      </c>
      <c r="D77" s="28">
        <v>101.85021943411813</v>
      </c>
      <c r="E77" s="29">
        <v>0.2139555677454745</v>
      </c>
      <c r="F77" s="30">
        <v>10.0</v>
      </c>
      <c r="G77" s="33"/>
      <c r="H77" s="34">
        <v>6.0273829983151614</v>
      </c>
      <c r="I77" s="35" t="s">
        <v>28</v>
      </c>
      <c r="J77" s="36">
        <v>3300.0</v>
      </c>
      <c r="K77" s="28">
        <v>1.8264796964591399</v>
      </c>
      <c r="L77" s="28">
        <v>0.6803129823953002</v>
      </c>
      <c r="M77" s="34">
        <v>5.788437883102485</v>
      </c>
      <c r="N77" s="35" t="s">
        <v>28</v>
      </c>
      <c r="O77" s="36">
        <v>3000.0</v>
      </c>
      <c r="P77" s="28">
        <v>1.9294792943674952</v>
      </c>
      <c r="Q77" s="37">
        <v>0.6977081473448109</v>
      </c>
      <c r="R77" s="38">
        <v>4.597260016023701</v>
      </c>
      <c r="S77" s="39">
        <v>3.865209938979038</v>
      </c>
      <c r="T77" s="40">
        <v>0.028266162223355776</v>
      </c>
      <c r="U77" s="40">
        <v>0.03201228010837883</v>
      </c>
      <c r="V77" s="40">
        <v>0.026478242323685678</v>
      </c>
      <c r="W77" s="40">
        <v>0.012089744083483494</v>
      </c>
      <c r="X77" s="39">
        <v>4.010536465562468</v>
      </c>
      <c r="Y77" s="41">
        <v>2.0168465327526937</v>
      </c>
      <c r="Z77" s="41">
        <v>3.54264054458018</v>
      </c>
      <c r="AA77" s="41">
        <v>2.245797338522305</v>
      </c>
      <c r="AB77" s="42">
        <v>0.0</v>
      </c>
      <c r="AC77" s="42">
        <v>1.0</v>
      </c>
      <c r="AD77" s="42">
        <v>0.0</v>
      </c>
      <c r="AE77" s="42">
        <v>0.0</v>
      </c>
      <c r="AF77" s="42">
        <v>0.0</v>
      </c>
      <c r="AG77" s="25"/>
      <c r="AH77" s="25"/>
      <c r="AI77" s="25"/>
      <c r="AJ77" s="25"/>
      <c r="AK77" s="25"/>
      <c r="AL77" s="25"/>
    </row>
    <row r="78">
      <c r="A78" s="26" t="s">
        <v>161</v>
      </c>
      <c r="B78" s="25" t="s">
        <v>135</v>
      </c>
      <c r="C78" s="25" t="s">
        <v>493</v>
      </c>
      <c r="D78" s="28">
        <v>101.85021943411813</v>
      </c>
      <c r="E78" s="29">
        <v>0.15792401215805468</v>
      </c>
      <c r="F78" s="30">
        <v>10.0</v>
      </c>
      <c r="G78" s="33"/>
      <c r="H78" s="34">
        <v>6.349208883352742</v>
      </c>
      <c r="I78" s="35" t="s">
        <v>44</v>
      </c>
      <c r="J78" s="36">
        <v>3000.0</v>
      </c>
      <c r="K78" s="28">
        <v>2.116402961117581</v>
      </c>
      <c r="L78" s="28">
        <v>0.8188981746570145</v>
      </c>
      <c r="M78" s="34">
        <v>6.225342846387143</v>
      </c>
      <c r="N78" s="35" t="s">
        <v>29</v>
      </c>
      <c r="O78" s="36">
        <v>3000.0</v>
      </c>
      <c r="P78" s="28">
        <v>2.075114282129048</v>
      </c>
      <c r="Q78" s="37">
        <v>0.7914252201182926</v>
      </c>
      <c r="R78" s="38">
        <v>3.2264346138268363</v>
      </c>
      <c r="S78" s="39">
        <v>2.7126695234471137</v>
      </c>
      <c r="T78" s="40">
        <v>0.03723795469489056</v>
      </c>
      <c r="U78" s="40">
        <v>0.012385667539822294</v>
      </c>
      <c r="V78" s="40">
        <v>0.022504676967781686</v>
      </c>
      <c r="W78" s="40">
        <v>0.01780945659320853</v>
      </c>
      <c r="X78" s="39">
        <v>2.788694962301696</v>
      </c>
      <c r="Y78" s="41">
        <v>3.560513921051046</v>
      </c>
      <c r="Z78" s="41">
        <v>2.46834287701111</v>
      </c>
      <c r="AA78" s="41">
        <v>3.7569999693760323</v>
      </c>
      <c r="AB78" s="42">
        <v>0.0</v>
      </c>
      <c r="AC78" s="42">
        <v>0.0</v>
      </c>
      <c r="AD78" s="42">
        <v>1.0</v>
      </c>
      <c r="AE78" s="42">
        <v>1.0</v>
      </c>
      <c r="AF78" s="42">
        <v>0.0</v>
      </c>
      <c r="AG78" s="25"/>
      <c r="AH78" s="25"/>
      <c r="AI78" s="25"/>
      <c r="AJ78" s="25"/>
      <c r="AK78" s="25"/>
      <c r="AL78" s="25"/>
    </row>
    <row r="79">
      <c r="A79" s="26" t="s">
        <v>157</v>
      </c>
      <c r="B79" s="25" t="s">
        <v>135</v>
      </c>
      <c r="C79" s="25" t="s">
        <v>493</v>
      </c>
      <c r="D79" s="28">
        <v>101.85021943411813</v>
      </c>
      <c r="E79" s="29">
        <v>0.23549689991142603</v>
      </c>
      <c r="F79" s="30">
        <v>9.0</v>
      </c>
      <c r="G79" s="33"/>
      <c r="H79" s="34">
        <v>8.799727996815777</v>
      </c>
      <c r="I79" s="35" t="s">
        <v>31</v>
      </c>
      <c r="J79" s="36">
        <v>3000.0</v>
      </c>
      <c r="K79" s="28">
        <v>2.9332426656052593</v>
      </c>
      <c r="L79" s="28">
        <v>1.441277043328455</v>
      </c>
      <c r="M79" s="34">
        <v>9.308651059303411</v>
      </c>
      <c r="N79" s="35" t="s">
        <v>31</v>
      </c>
      <c r="O79" s="36">
        <v>3100.0</v>
      </c>
      <c r="P79" s="28">
        <v>3.0027906642914233</v>
      </c>
      <c r="Q79" s="37">
        <v>1.5374442810325422</v>
      </c>
      <c r="R79" s="38">
        <v>4.643259249115544</v>
      </c>
      <c r="S79" s="39">
        <v>3.903884430374412</v>
      </c>
      <c r="T79" s="40">
        <v>0.08680575463558192</v>
      </c>
      <c r="U79" s="40">
        <v>8.680575463558192E-5</v>
      </c>
      <c r="V79" s="40">
        <v>0.02595492063603899</v>
      </c>
      <c r="W79" s="40">
        <v>0.021354215640353152</v>
      </c>
      <c r="X79" s="39">
        <v>3.6130055721333116</v>
      </c>
      <c r="Y79" s="41">
        <v>5.186722424682466</v>
      </c>
      <c r="Z79" s="41">
        <v>3.4082768783235102</v>
      </c>
      <c r="AA79" s="41">
        <v>5.9003741809799015</v>
      </c>
      <c r="AB79" s="42">
        <v>0.0</v>
      </c>
      <c r="AC79" s="42">
        <v>0.0</v>
      </c>
      <c r="AD79" s="42">
        <v>0.0</v>
      </c>
      <c r="AE79" s="42">
        <v>0.0</v>
      </c>
      <c r="AF79" s="42">
        <v>1.0</v>
      </c>
      <c r="AG79" s="25"/>
      <c r="AH79" s="25"/>
      <c r="AI79" s="25"/>
      <c r="AJ79" s="25"/>
      <c r="AK79" s="25"/>
      <c r="AL79" s="25"/>
    </row>
    <row r="80">
      <c r="A80" s="26" t="s">
        <v>147</v>
      </c>
      <c r="B80" s="25" t="s">
        <v>135</v>
      </c>
      <c r="C80" s="25" t="s">
        <v>493</v>
      </c>
      <c r="D80" s="28">
        <v>101.85021943411813</v>
      </c>
      <c r="E80" s="29">
        <v>0.1763526682134571</v>
      </c>
      <c r="F80" s="30">
        <v>7.0</v>
      </c>
      <c r="G80" s="33"/>
      <c r="H80" s="34">
        <v>6.5179397334939</v>
      </c>
      <c r="I80" s="35" t="s">
        <v>45</v>
      </c>
      <c r="J80" s="36">
        <v>3200.0</v>
      </c>
      <c r="K80" s="28">
        <v>2.036856166716844</v>
      </c>
      <c r="L80" s="28">
        <v>0.8033975342533447</v>
      </c>
      <c r="M80" s="34">
        <v>6.78419208983875</v>
      </c>
      <c r="N80" s="35" t="s">
        <v>30</v>
      </c>
      <c r="O80" s="36">
        <v>3400.0</v>
      </c>
      <c r="P80" s="28">
        <v>1.9953506146584559</v>
      </c>
      <c r="Q80" s="37">
        <v>0.8104348371329282</v>
      </c>
      <c r="R80" s="38">
        <v>2.5642353999420724</v>
      </c>
      <c r="S80" s="39">
        <v>2.155916376100597</v>
      </c>
      <c r="T80" s="40">
        <v>0.06749085922783636</v>
      </c>
      <c r="U80" s="40">
        <v>0.001563812591864501</v>
      </c>
      <c r="V80" s="40">
        <v>0.022222599989653435</v>
      </c>
      <c r="W80" s="40">
        <v>0.02230490591554104</v>
      </c>
      <c r="X80" s="39">
        <v>2.2506277271615045</v>
      </c>
      <c r="Y80" s="41">
        <v>4.2673120063323955</v>
      </c>
      <c r="Z80" s="41">
        <v>2.0733648154622006</v>
      </c>
      <c r="AA80" s="41">
        <v>4.710827274376549</v>
      </c>
      <c r="AB80" s="42">
        <v>0.0</v>
      </c>
      <c r="AC80" s="42">
        <v>0.0</v>
      </c>
      <c r="AD80" s="42">
        <v>0.0</v>
      </c>
      <c r="AE80" s="42">
        <v>1.0</v>
      </c>
      <c r="AF80" s="42">
        <v>1.0</v>
      </c>
      <c r="AG80" s="25"/>
      <c r="AH80" s="25"/>
      <c r="AI80" s="25"/>
      <c r="AJ80" s="25"/>
      <c r="AK80" s="25"/>
      <c r="AL80" s="25"/>
    </row>
    <row r="81">
      <c r="A81" s="26" t="s">
        <v>163</v>
      </c>
      <c r="B81" s="25" t="s">
        <v>135</v>
      </c>
      <c r="C81" s="25" t="s">
        <v>493</v>
      </c>
      <c r="D81" s="28">
        <v>101.85021943411813</v>
      </c>
      <c r="E81" s="29">
        <v>0.18</v>
      </c>
      <c r="F81" s="30">
        <v>0.0</v>
      </c>
      <c r="G81" s="33"/>
      <c r="H81" s="34" t="s">
        <v>64</v>
      </c>
      <c r="I81" s="35" t="s">
        <v>30</v>
      </c>
      <c r="J81" s="36">
        <v>3000.0</v>
      </c>
      <c r="K81" s="28" t="s">
        <v>64</v>
      </c>
      <c r="L81" s="28" t="s">
        <v>64</v>
      </c>
      <c r="M81" s="34" t="s">
        <v>64</v>
      </c>
      <c r="N81" s="35" t="s">
        <v>30</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0.0</v>
      </c>
      <c r="AE81" s="42">
        <v>1.0</v>
      </c>
      <c r="AF81" s="42">
        <v>0.0</v>
      </c>
      <c r="AG81" s="25"/>
      <c r="AH81" s="25"/>
      <c r="AI81" s="25"/>
      <c r="AJ81" s="25"/>
      <c r="AK81" s="25"/>
      <c r="AL81" s="25"/>
    </row>
    <row r="82">
      <c r="A82" s="26" t="s">
        <v>165</v>
      </c>
      <c r="B82" s="25" t="s">
        <v>135</v>
      </c>
      <c r="C82" s="25" t="s">
        <v>493</v>
      </c>
      <c r="D82" s="28">
        <v>101.85021943411813</v>
      </c>
      <c r="E82" s="29">
        <v>0.17367052023121388</v>
      </c>
      <c r="F82" s="30">
        <v>0.0</v>
      </c>
      <c r="G82" s="33"/>
      <c r="H82" s="34" t="s">
        <v>64</v>
      </c>
      <c r="I82" s="35" t="s">
        <v>31</v>
      </c>
      <c r="J82" s="36">
        <v>3000.0</v>
      </c>
      <c r="K82" s="28" t="s">
        <v>64</v>
      </c>
      <c r="L82" s="28" t="s">
        <v>64</v>
      </c>
      <c r="M82" s="34" t="s">
        <v>64</v>
      </c>
      <c r="N82" s="35" t="s">
        <v>31</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0.0</v>
      </c>
      <c r="AD82" s="42">
        <v>0.0</v>
      </c>
      <c r="AE82" s="42">
        <v>0.0</v>
      </c>
      <c r="AF82" s="42">
        <v>1.0</v>
      </c>
      <c r="AG82" s="25"/>
      <c r="AH82" s="25"/>
      <c r="AI82" s="25"/>
      <c r="AJ82" s="25"/>
      <c r="AK82" s="25"/>
      <c r="AL82" s="25"/>
    </row>
    <row r="83">
      <c r="A83" s="26" t="s">
        <v>169</v>
      </c>
      <c r="B83" s="25" t="s">
        <v>135</v>
      </c>
      <c r="C83" s="25" t="s">
        <v>493</v>
      </c>
      <c r="D83" s="28">
        <v>101.85021943411813</v>
      </c>
      <c r="E83" s="29">
        <v>0.16093824228028503</v>
      </c>
      <c r="F83" s="30">
        <v>0.0</v>
      </c>
      <c r="G83" s="33"/>
      <c r="H83" s="34" t="s">
        <v>64</v>
      </c>
      <c r="I83" s="35" t="s">
        <v>44</v>
      </c>
      <c r="J83" s="36">
        <v>3000.0</v>
      </c>
      <c r="K83" s="28" t="s">
        <v>64</v>
      </c>
      <c r="L83" s="28" t="s">
        <v>64</v>
      </c>
      <c r="M83" s="34" t="s">
        <v>64</v>
      </c>
      <c r="N83" s="35" t="s">
        <v>30</v>
      </c>
      <c r="O83" s="36">
        <v>3300.0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1.0</v>
      </c>
      <c r="AE83" s="42">
        <v>1.0</v>
      </c>
      <c r="AF83" s="42">
        <v>0.0</v>
      </c>
      <c r="AG83" s="25"/>
      <c r="AH83" s="25"/>
      <c r="AI83" s="25"/>
      <c r="AJ83" s="25"/>
      <c r="AK83" s="25"/>
      <c r="AL83" s="25"/>
    </row>
    <row r="84">
      <c r="A84" s="26" t="s">
        <v>173</v>
      </c>
      <c r="B84" s="25" t="s">
        <v>135</v>
      </c>
      <c r="C84" s="25" t="s">
        <v>493</v>
      </c>
      <c r="D84" s="28">
        <v>101.85021943411813</v>
      </c>
      <c r="E84" s="29">
        <v>0.19053046062407133</v>
      </c>
      <c r="F84" s="30">
        <v>0.0</v>
      </c>
      <c r="G84" s="33"/>
      <c r="H84" s="34" t="s">
        <v>64</v>
      </c>
      <c r="I84" s="35" t="s">
        <v>27</v>
      </c>
      <c r="J84" s="36">
        <v>3000.0</v>
      </c>
      <c r="K84" s="28" t="s">
        <v>64</v>
      </c>
      <c r="L84" s="28" t="s">
        <v>64</v>
      </c>
      <c r="M84" s="34" t="s">
        <v>64</v>
      </c>
      <c r="N84" s="35" t="s">
        <v>27</v>
      </c>
      <c r="O84" s="36">
        <v>3000.0</v>
      </c>
      <c r="P84" s="28" t="s">
        <v>64</v>
      </c>
      <c r="Q84" s="37" t="s">
        <v>64</v>
      </c>
      <c r="R84" s="38" t="s">
        <v>64</v>
      </c>
      <c r="S84" s="39" t="s">
        <v>64</v>
      </c>
      <c r="T84" s="40" t="s">
        <v>64</v>
      </c>
      <c r="U84" s="40" t="s">
        <v>64</v>
      </c>
      <c r="V84" s="40" t="s">
        <v>64</v>
      </c>
      <c r="W84" s="40" t="s">
        <v>64</v>
      </c>
      <c r="X84" s="39" t="s">
        <v>64</v>
      </c>
      <c r="Y84" s="41" t="s">
        <v>64</v>
      </c>
      <c r="Z84" s="41" t="s">
        <v>64</v>
      </c>
      <c r="AA84" s="41" t="s">
        <v>64</v>
      </c>
      <c r="AB84" s="42">
        <v>1.0</v>
      </c>
      <c r="AC84" s="42">
        <v>0.0</v>
      </c>
      <c r="AD84" s="42">
        <v>0.0</v>
      </c>
      <c r="AE84" s="42">
        <v>0.0</v>
      </c>
      <c r="AF84" s="42">
        <v>0.0</v>
      </c>
      <c r="AG84" s="25"/>
      <c r="AH84" s="25"/>
      <c r="AI84" s="25"/>
      <c r="AJ84" s="25"/>
      <c r="AK84" s="25"/>
      <c r="AL84" s="25"/>
    </row>
    <row r="85">
      <c r="A85" s="26" t="s">
        <v>152</v>
      </c>
      <c r="B85" s="25" t="s">
        <v>135</v>
      </c>
      <c r="C85" s="25" t="s">
        <v>493</v>
      </c>
      <c r="D85" s="28">
        <v>101.85021943411813</v>
      </c>
      <c r="E85" s="29">
        <v>0.15110502489814395</v>
      </c>
      <c r="F85" s="30">
        <v>0.0</v>
      </c>
      <c r="G85" s="33"/>
      <c r="H85" s="34" t="s">
        <v>64</v>
      </c>
      <c r="I85" s="35" t="s">
        <v>58</v>
      </c>
      <c r="J85" s="36">
        <v>3500.0</v>
      </c>
      <c r="K85" s="28" t="s">
        <v>64</v>
      </c>
      <c r="L85" s="28" t="s">
        <v>64</v>
      </c>
      <c r="M85" s="34" t="s">
        <v>64</v>
      </c>
      <c r="N85" s="35" t="s">
        <v>27</v>
      </c>
      <c r="O85" s="36">
        <v>3000.0</v>
      </c>
      <c r="P85" s="28" t="s">
        <v>64</v>
      </c>
      <c r="Q85" s="37" t="s">
        <v>64</v>
      </c>
      <c r="R85" s="38" t="s">
        <v>64</v>
      </c>
      <c r="S85" s="39" t="s">
        <v>64</v>
      </c>
      <c r="T85" s="40" t="s">
        <v>64</v>
      </c>
      <c r="U85" s="40" t="s">
        <v>64</v>
      </c>
      <c r="V85" s="40" t="s">
        <v>64</v>
      </c>
      <c r="W85" s="40" t="s">
        <v>64</v>
      </c>
      <c r="X85" s="39" t="s">
        <v>64</v>
      </c>
      <c r="Y85" s="41" t="s">
        <v>64</v>
      </c>
      <c r="Z85" s="41" t="s">
        <v>64</v>
      </c>
      <c r="AA85" s="41" t="s">
        <v>64</v>
      </c>
      <c r="AB85" s="42">
        <v>1.0</v>
      </c>
      <c r="AC85" s="42">
        <v>1.0</v>
      </c>
      <c r="AD85" s="42">
        <v>0.0</v>
      </c>
      <c r="AE85" s="42">
        <v>0.0</v>
      </c>
      <c r="AF85" s="42">
        <v>0.0</v>
      </c>
      <c r="AG85" s="25"/>
      <c r="AH85" s="25"/>
      <c r="AI85" s="25"/>
      <c r="AJ85" s="25"/>
      <c r="AK85" s="25"/>
      <c r="AL85" s="25"/>
    </row>
    <row r="86">
      <c r="A86" s="26" t="s">
        <v>296</v>
      </c>
      <c r="B86" s="25" t="s">
        <v>107</v>
      </c>
      <c r="C86" s="25" t="s">
        <v>475</v>
      </c>
      <c r="D86" s="28">
        <v>95.69175185873605</v>
      </c>
      <c r="E86" s="29">
        <v>0.28986912552052346</v>
      </c>
      <c r="F86" s="30">
        <v>36.0</v>
      </c>
      <c r="G86" s="32"/>
      <c r="H86" s="34">
        <v>31.630841498631288</v>
      </c>
      <c r="I86" s="35" t="s">
        <v>28</v>
      </c>
      <c r="J86" s="36">
        <v>7500.0</v>
      </c>
      <c r="K86" s="28">
        <v>4.217445533150838</v>
      </c>
      <c r="L86" s="28">
        <v>5.286969019403468</v>
      </c>
      <c r="M86" s="34">
        <v>32.09764845761875</v>
      </c>
      <c r="N86" s="35" t="s">
        <v>29</v>
      </c>
      <c r="O86" s="36">
        <v>8300.0</v>
      </c>
      <c r="P86" s="28">
        <v>3.867186561158886</v>
      </c>
      <c r="Q86" s="37">
        <v>4.900157715531083</v>
      </c>
      <c r="R86" s="38">
        <v>22.55612163738256</v>
      </c>
      <c r="S86" s="39">
        <v>16.91350523285945</v>
      </c>
      <c r="T86" s="40">
        <v>0.05943103175734963</v>
      </c>
      <c r="U86" s="40">
        <v>0.010813033137794118</v>
      </c>
      <c r="V86" s="40">
        <v>0.0639838878153682</v>
      </c>
      <c r="W86" s="40">
        <v>0.019268337245542902</v>
      </c>
      <c r="X86" s="39">
        <v>15.147339167514883</v>
      </c>
      <c r="Y86" s="41">
        <v>16.483502331116405</v>
      </c>
      <c r="Z86" s="41">
        <v>14.067887031154998</v>
      </c>
      <c r="AA86" s="41">
        <v>18.029761426463754</v>
      </c>
      <c r="AB86" s="42">
        <v>0.0</v>
      </c>
      <c r="AC86" s="42">
        <v>1.0</v>
      </c>
      <c r="AD86" s="42">
        <v>0.0</v>
      </c>
      <c r="AE86" s="42">
        <v>0.0</v>
      </c>
      <c r="AF86" s="42">
        <v>0.0</v>
      </c>
      <c r="AG86" s="25"/>
      <c r="AH86" s="25"/>
      <c r="AI86" s="25"/>
      <c r="AJ86" s="25"/>
      <c r="AK86" s="25"/>
      <c r="AL86" s="25"/>
    </row>
    <row r="87">
      <c r="A87" s="26" t="s">
        <v>295</v>
      </c>
      <c r="B87" s="25" t="s">
        <v>107</v>
      </c>
      <c r="C87" s="25" t="s">
        <v>475</v>
      </c>
      <c r="D87" s="28">
        <v>95.69175185873605</v>
      </c>
      <c r="E87" s="29">
        <v>0.31958899297423893</v>
      </c>
      <c r="F87" s="30">
        <v>35.0</v>
      </c>
      <c r="G87" s="33"/>
      <c r="H87" s="34">
        <v>27.28321426877139</v>
      </c>
      <c r="I87" s="35" t="s">
        <v>44</v>
      </c>
      <c r="J87" s="36">
        <v>6900.0</v>
      </c>
      <c r="K87" s="28">
        <v>3.954089024459622</v>
      </c>
      <c r="L87" s="28">
        <v>4.448308799092643</v>
      </c>
      <c r="M87" s="34">
        <v>27.131168131720667</v>
      </c>
      <c r="N87" s="35" t="s">
        <v>28</v>
      </c>
      <c r="O87" s="36">
        <v>6500.0</v>
      </c>
      <c r="P87" s="28">
        <v>4.174025866418564</v>
      </c>
      <c r="Q87" s="37">
        <v>4.676564232697703</v>
      </c>
      <c r="R87" s="38">
        <v>24.833405576656297</v>
      </c>
      <c r="S87" s="39">
        <v>18.621106142396073</v>
      </c>
      <c r="T87" s="40">
        <v>0.07841117145698108</v>
      </c>
      <c r="U87" s="40">
        <v>0.011106161665365795</v>
      </c>
      <c r="V87" s="40">
        <v>0.0556978182766841</v>
      </c>
      <c r="W87" s="40">
        <v>0.025302007403051403</v>
      </c>
      <c r="X87" s="39">
        <v>16.658190247935636</v>
      </c>
      <c r="Y87" s="41">
        <v>10.625024020835752</v>
      </c>
      <c r="Z87" s="41">
        <v>15.387995958306403</v>
      </c>
      <c r="AA87" s="41">
        <v>11.743172173414264</v>
      </c>
      <c r="AB87" s="42">
        <v>0.0</v>
      </c>
      <c r="AC87" s="42">
        <v>0.0</v>
      </c>
      <c r="AD87" s="42">
        <v>1.0</v>
      </c>
      <c r="AE87" s="42">
        <v>1.0</v>
      </c>
      <c r="AF87" s="42">
        <v>0.0</v>
      </c>
      <c r="AG87" s="25"/>
      <c r="AH87" s="25"/>
      <c r="AI87" s="25"/>
      <c r="AJ87" s="25"/>
      <c r="AK87" s="25"/>
      <c r="AL87" s="25"/>
    </row>
    <row r="88">
      <c r="A88" s="26" t="s">
        <v>297</v>
      </c>
      <c r="B88" s="25" t="s">
        <v>107</v>
      </c>
      <c r="C88" s="25" t="s">
        <v>475</v>
      </c>
      <c r="D88" s="28">
        <v>95.69175185873605</v>
      </c>
      <c r="E88" s="29">
        <v>0.30327514792899407</v>
      </c>
      <c r="F88" s="30">
        <v>34.0</v>
      </c>
      <c r="G88" s="33"/>
      <c r="H88" s="34">
        <v>39.27297827287526</v>
      </c>
      <c r="I88" s="35" t="s">
        <v>31</v>
      </c>
      <c r="J88" s="36">
        <v>8800.0</v>
      </c>
      <c r="K88" s="28">
        <v>4.4628384400994605</v>
      </c>
      <c r="L88" s="28">
        <v>6.554941891760069</v>
      </c>
      <c r="M88" s="34">
        <v>39.486882379333636</v>
      </c>
      <c r="N88" s="35" t="s">
        <v>31</v>
      </c>
      <c r="O88" s="36">
        <v>9800.0</v>
      </c>
      <c r="P88" s="28">
        <v>4.029273712176901</v>
      </c>
      <c r="Q88" s="37">
        <v>5.941708829935013</v>
      </c>
      <c r="R88" s="38">
        <v>22.558782265082638</v>
      </c>
      <c r="S88" s="39">
        <v>16.915500280645208</v>
      </c>
      <c r="T88" s="40">
        <v>0.09561850879323412</v>
      </c>
      <c r="U88" s="40">
        <v>0.010615135657768676</v>
      </c>
      <c r="V88" s="40">
        <v>0.0442708758440275</v>
      </c>
      <c r="W88" s="40">
        <v>0.02781330118082025</v>
      </c>
      <c r="X88" s="39">
        <v>17.538789774143456</v>
      </c>
      <c r="Y88" s="41">
        <v>21.7341884987318</v>
      </c>
      <c r="Z88" s="41">
        <v>16.23641820083689</v>
      </c>
      <c r="AA88" s="41">
        <v>23.250464178496745</v>
      </c>
      <c r="AB88" s="42">
        <v>0.0</v>
      </c>
      <c r="AC88" s="42">
        <v>0.0</v>
      </c>
      <c r="AD88" s="42">
        <v>0.0</v>
      </c>
      <c r="AE88" s="42">
        <v>0.0</v>
      </c>
      <c r="AF88" s="42">
        <v>1.0</v>
      </c>
      <c r="AG88" s="25"/>
      <c r="AH88" s="25"/>
      <c r="AI88" s="25"/>
      <c r="AJ88" s="25"/>
      <c r="AK88" s="25"/>
      <c r="AL88" s="25"/>
    </row>
    <row r="89">
      <c r="A89" s="26" t="s">
        <v>298</v>
      </c>
      <c r="B89" s="25" t="s">
        <v>107</v>
      </c>
      <c r="C89" s="25" t="s">
        <v>475</v>
      </c>
      <c r="D89" s="28">
        <v>95.69175185873605</v>
      </c>
      <c r="E89" s="29">
        <v>0.24104569933835976</v>
      </c>
      <c r="F89" s="30">
        <v>33.0</v>
      </c>
      <c r="G89" s="32"/>
      <c r="H89" s="34">
        <v>28.544878768349932</v>
      </c>
      <c r="I89" s="35" t="s">
        <v>27</v>
      </c>
      <c r="J89" s="36">
        <v>6300.0</v>
      </c>
      <c r="K89" s="28">
        <v>4.530933137833323</v>
      </c>
      <c r="L89" s="28">
        <v>5.268757980333965</v>
      </c>
      <c r="M89" s="34">
        <v>28.388854304349536</v>
      </c>
      <c r="N89" s="35" t="s">
        <v>27</v>
      </c>
      <c r="O89" s="36">
        <v>6800.0</v>
      </c>
      <c r="P89" s="28">
        <v>4.17483151534552</v>
      </c>
      <c r="Q89" s="37">
        <v>4.835228717503917</v>
      </c>
      <c r="R89" s="38">
        <v>16.454698303321763</v>
      </c>
      <c r="S89" s="39">
        <v>12.338407742806055</v>
      </c>
      <c r="T89" s="40">
        <v>0.04878429842168503</v>
      </c>
      <c r="U89" s="40">
        <v>0.011904302485674336</v>
      </c>
      <c r="V89" s="40">
        <v>0.04442716810013102</v>
      </c>
      <c r="W89" s="40">
        <v>0.03088894174387393</v>
      </c>
      <c r="X89" s="39">
        <v>11.06663077298951</v>
      </c>
      <c r="Y89" s="41">
        <v>17.47824799536042</v>
      </c>
      <c r="Z89" s="41">
        <v>9.658988098349306</v>
      </c>
      <c r="AA89" s="41">
        <v>18.72986620600023</v>
      </c>
      <c r="AB89" s="42">
        <v>1.0</v>
      </c>
      <c r="AC89" s="42">
        <v>0.0</v>
      </c>
      <c r="AD89" s="42">
        <v>0.0</v>
      </c>
      <c r="AE89" s="42">
        <v>0.0</v>
      </c>
      <c r="AF89" s="42">
        <v>0.0</v>
      </c>
      <c r="AG89" s="25"/>
      <c r="AH89" s="25"/>
      <c r="AI89" s="25"/>
      <c r="AJ89" s="25"/>
      <c r="AK89" s="25"/>
      <c r="AL89" s="25"/>
    </row>
    <row r="90">
      <c r="A90" s="26" t="s">
        <v>299</v>
      </c>
      <c r="B90" s="25" t="s">
        <v>107</v>
      </c>
      <c r="C90" s="25" t="s">
        <v>475</v>
      </c>
      <c r="D90" s="28">
        <v>95.69175185873605</v>
      </c>
      <c r="E90" s="29">
        <v>0.20535932752683814</v>
      </c>
      <c r="F90" s="30">
        <v>28.0</v>
      </c>
      <c r="G90" s="33"/>
      <c r="H90" s="34">
        <v>19.52698877346429</v>
      </c>
      <c r="I90" s="35" t="s">
        <v>45</v>
      </c>
      <c r="J90" s="36">
        <v>4200.0</v>
      </c>
      <c r="K90" s="28">
        <v>4.649283041301022</v>
      </c>
      <c r="L90" s="28">
        <v>4.094459528165714</v>
      </c>
      <c r="M90" s="34">
        <v>19.988784062466966</v>
      </c>
      <c r="N90" s="35" t="s">
        <v>30</v>
      </c>
      <c r="O90" s="36">
        <v>4700.0</v>
      </c>
      <c r="P90" s="28">
        <v>4.252932779248291</v>
      </c>
      <c r="Q90" s="37">
        <v>3.8100461457675623</v>
      </c>
      <c r="R90" s="38">
        <v>11.518621472719516</v>
      </c>
      <c r="S90" s="39">
        <v>8.637134862373262</v>
      </c>
      <c r="T90" s="40">
        <v>0.0592978162929046</v>
      </c>
      <c r="U90" s="40">
        <v>7.534665348526633E-4</v>
      </c>
      <c r="V90" s="40">
        <v>0.021097062975874572</v>
      </c>
      <c r="W90" s="40">
        <v>0.015370717310994332</v>
      </c>
      <c r="X90" s="39">
        <v>7.515879694845562</v>
      </c>
      <c r="Y90" s="41">
        <v>12.011109078618727</v>
      </c>
      <c r="Z90" s="41">
        <v>7.065852203324311</v>
      </c>
      <c r="AA90" s="41">
        <v>12.922931859142656</v>
      </c>
      <c r="AB90" s="42">
        <v>0.0</v>
      </c>
      <c r="AC90" s="42">
        <v>0.0</v>
      </c>
      <c r="AD90" s="42">
        <v>0.0</v>
      </c>
      <c r="AE90" s="42">
        <v>1.0</v>
      </c>
      <c r="AF90" s="42">
        <v>1.0</v>
      </c>
      <c r="AG90" s="25"/>
      <c r="AH90" s="25"/>
      <c r="AI90" s="25"/>
      <c r="AJ90" s="25"/>
      <c r="AK90" s="25"/>
      <c r="AL90" s="25"/>
    </row>
    <row r="91">
      <c r="A91" s="26" t="s">
        <v>300</v>
      </c>
      <c r="B91" s="25" t="s">
        <v>107</v>
      </c>
      <c r="C91" s="25" t="s">
        <v>475</v>
      </c>
      <c r="D91" s="28">
        <v>95.69175185873605</v>
      </c>
      <c r="E91" s="29">
        <v>0.2516629256229789</v>
      </c>
      <c r="F91" s="30">
        <v>19.0</v>
      </c>
      <c r="G91" s="33"/>
      <c r="H91" s="34">
        <v>11.605270800098282</v>
      </c>
      <c r="I91" s="35" t="s">
        <v>28</v>
      </c>
      <c r="J91" s="36">
        <v>3900.0</v>
      </c>
      <c r="K91" s="28">
        <v>2.9757104615636623</v>
      </c>
      <c r="L91" s="28">
        <v>1.7904921796055195</v>
      </c>
      <c r="M91" s="34">
        <v>11.338345348912632</v>
      </c>
      <c r="N91" s="35" t="s">
        <v>28</v>
      </c>
      <c r="O91" s="36">
        <v>3800.0</v>
      </c>
      <c r="P91" s="28">
        <v>2.9837750918191137</v>
      </c>
      <c r="Q91" s="37">
        <v>1.7650216206655787</v>
      </c>
      <c r="R91" s="38">
        <v>9.986178880074979</v>
      </c>
      <c r="S91" s="39">
        <v>7.488046547173089</v>
      </c>
      <c r="T91" s="40">
        <v>0.043753985700586896</v>
      </c>
      <c r="U91" s="40">
        <v>0.01924546947332817</v>
      </c>
      <c r="V91" s="40">
        <v>0.036762774340888094</v>
      </c>
      <c r="W91" s="40">
        <v>0.018538493043695706</v>
      </c>
      <c r="X91" s="39">
        <v>6.907453696737551</v>
      </c>
      <c r="Y91" s="41">
        <v>4.69781710336073</v>
      </c>
      <c r="Z91" s="41">
        <v>6.191863511915074</v>
      </c>
      <c r="AA91" s="41">
        <v>5.146481836997559</v>
      </c>
      <c r="AB91" s="42">
        <v>0.0</v>
      </c>
      <c r="AC91" s="42">
        <v>1.0</v>
      </c>
      <c r="AD91" s="42">
        <v>0.0</v>
      </c>
      <c r="AE91" s="42">
        <v>0.0</v>
      </c>
      <c r="AF91" s="42">
        <v>0.0</v>
      </c>
      <c r="AG91" s="25"/>
      <c r="AH91" s="25"/>
      <c r="AI91" s="25"/>
      <c r="AJ91" s="25"/>
      <c r="AK91" s="25"/>
      <c r="AL91" s="25"/>
    </row>
    <row r="92">
      <c r="A92" s="26" t="s">
        <v>301</v>
      </c>
      <c r="B92" s="25" t="s">
        <v>107</v>
      </c>
      <c r="C92" s="25" t="s">
        <v>475</v>
      </c>
      <c r="D92" s="28">
        <v>95.69175185873605</v>
      </c>
      <c r="E92" s="29">
        <v>0.15779746835443037</v>
      </c>
      <c r="F92" s="30">
        <v>16.0</v>
      </c>
      <c r="G92" s="33"/>
      <c r="H92" s="34">
        <v>11.527543202210811</v>
      </c>
      <c r="I92" s="35" t="s">
        <v>58</v>
      </c>
      <c r="J92" s="36">
        <v>3000.0</v>
      </c>
      <c r="K92" s="28">
        <v>3.842514400736937</v>
      </c>
      <c r="L92" s="28">
        <v>2.3007040410065254</v>
      </c>
      <c r="M92" s="34">
        <v>11.838696397856364</v>
      </c>
      <c r="N92" s="35" t="s">
        <v>27</v>
      </c>
      <c r="O92" s="36">
        <v>3000.0</v>
      </c>
      <c r="P92" s="28">
        <v>3.9462321326187877</v>
      </c>
      <c r="Q92" s="37">
        <v>2.4093261983950285</v>
      </c>
      <c r="R92" s="38">
        <v>4.8457141121052265</v>
      </c>
      <c r="S92" s="39">
        <v>3.633515207516993</v>
      </c>
      <c r="T92" s="40">
        <v>0.02606038948391792</v>
      </c>
      <c r="U92" s="40">
        <v>0.011261553350391123</v>
      </c>
      <c r="V92" s="40">
        <v>0.019924286696845834</v>
      </c>
      <c r="W92" s="40">
        <v>0.022378727811674666</v>
      </c>
      <c r="X92" s="39">
        <v>3.198373634173329</v>
      </c>
      <c r="Y92" s="41">
        <v>8.329169568037482</v>
      </c>
      <c r="Z92" s="41">
        <v>2.661857394603577</v>
      </c>
      <c r="AA92" s="41">
        <v>9.176839003252786</v>
      </c>
      <c r="AB92" s="42">
        <v>1.0</v>
      </c>
      <c r="AC92" s="42">
        <v>1.0</v>
      </c>
      <c r="AD92" s="42">
        <v>0.0</v>
      </c>
      <c r="AE92" s="42">
        <v>0.0</v>
      </c>
      <c r="AF92" s="42">
        <v>0.0</v>
      </c>
      <c r="AG92" s="25"/>
      <c r="AH92" s="25"/>
      <c r="AI92" s="25"/>
      <c r="AJ92" s="25"/>
      <c r="AK92" s="25"/>
      <c r="AL92" s="25"/>
    </row>
    <row r="93">
      <c r="A93" s="26" t="s">
        <v>302</v>
      </c>
      <c r="B93" s="25" t="s">
        <v>107</v>
      </c>
      <c r="C93" s="25" t="s">
        <v>475</v>
      </c>
      <c r="D93" s="28">
        <v>95.69175185873605</v>
      </c>
      <c r="E93" s="29">
        <v>0.16578740157480315</v>
      </c>
      <c r="F93" s="30">
        <v>14.0</v>
      </c>
      <c r="G93" s="33"/>
      <c r="H93" s="34">
        <v>10.59496234813972</v>
      </c>
      <c r="I93" s="35" t="s">
        <v>45</v>
      </c>
      <c r="J93" s="36">
        <v>3300.0</v>
      </c>
      <c r="K93" s="28">
        <v>3.2105946509514305</v>
      </c>
      <c r="L93" s="28">
        <v>1.807217129509674</v>
      </c>
      <c r="M93" s="34">
        <v>11.085250889890116</v>
      </c>
      <c r="N93" s="35" t="s">
        <v>30</v>
      </c>
      <c r="O93" s="36">
        <v>3300.0</v>
      </c>
      <c r="P93" s="28">
        <v>3.3591669363303382</v>
      </c>
      <c r="Q93" s="37">
        <v>1.954512235883225</v>
      </c>
      <c r="R93" s="38">
        <v>4.4868372843932205</v>
      </c>
      <c r="S93" s="39">
        <v>3.3644146413363543</v>
      </c>
      <c r="T93" s="40">
        <v>0.04508046377094285</v>
      </c>
      <c r="U93" s="40">
        <v>0.0018904710613621195</v>
      </c>
      <c r="V93" s="40">
        <v>0.023630888267026497</v>
      </c>
      <c r="W93" s="40">
        <v>0.016796108275948064</v>
      </c>
      <c r="X93" s="39">
        <v>3.1262211155653716</v>
      </c>
      <c r="Y93" s="41">
        <v>7.46874123257435</v>
      </c>
      <c r="Z93" s="41">
        <v>2.8654490199145113</v>
      </c>
      <c r="AA93" s="41">
        <v>8.219801869975605</v>
      </c>
      <c r="AB93" s="42">
        <v>0.0</v>
      </c>
      <c r="AC93" s="42">
        <v>0.0</v>
      </c>
      <c r="AD93" s="42">
        <v>0.0</v>
      </c>
      <c r="AE93" s="42">
        <v>1.0</v>
      </c>
      <c r="AF93" s="42">
        <v>1.0</v>
      </c>
      <c r="AG93" s="25"/>
      <c r="AH93" s="25"/>
      <c r="AI93" s="25"/>
      <c r="AJ93" s="25"/>
      <c r="AK93" s="25"/>
      <c r="AL93" s="25"/>
    </row>
    <row r="94">
      <c r="A94" s="26" t="s">
        <v>303</v>
      </c>
      <c r="B94" s="25" t="s">
        <v>107</v>
      </c>
      <c r="C94" s="25" t="s">
        <v>475</v>
      </c>
      <c r="D94" s="28">
        <v>95.69175185873605</v>
      </c>
      <c r="E94" s="29">
        <v>0.1862672714584787</v>
      </c>
      <c r="F94" s="30">
        <v>13.0</v>
      </c>
      <c r="G94" s="33"/>
      <c r="H94" s="34">
        <v>9.433123960960298</v>
      </c>
      <c r="I94" s="35" t="s">
        <v>44</v>
      </c>
      <c r="J94" s="36">
        <v>3400.0</v>
      </c>
      <c r="K94" s="28">
        <v>2.774448223811852</v>
      </c>
      <c r="L94" s="28">
        <v>1.434412300615631</v>
      </c>
      <c r="M94" s="34">
        <v>9.457720851750432</v>
      </c>
      <c r="N94" s="35" t="s">
        <v>29</v>
      </c>
      <c r="O94" s="36">
        <v>3200.0</v>
      </c>
      <c r="P94" s="28">
        <v>2.9555377661720104</v>
      </c>
      <c r="Q94" s="37">
        <v>1.5309528031682063</v>
      </c>
      <c r="R94" s="38">
        <v>4.768101917160077</v>
      </c>
      <c r="S94" s="39">
        <v>3.5753184001738845</v>
      </c>
      <c r="T94" s="40">
        <v>0.03251367580353448</v>
      </c>
      <c r="U94" s="40">
        <v>0.018515760708163142</v>
      </c>
      <c r="V94" s="40">
        <v>0.01844169766533049</v>
      </c>
      <c r="W94" s="40">
        <v>0.018886075922326405</v>
      </c>
      <c r="X94" s="39">
        <v>3.598020354649309</v>
      </c>
      <c r="Y94" s="41">
        <v>5.835103606310989</v>
      </c>
      <c r="Z94" s="41">
        <v>3.113357703516233</v>
      </c>
      <c r="AA94" s="41">
        <v>6.3443631482342</v>
      </c>
      <c r="AB94" s="42">
        <v>0.0</v>
      </c>
      <c r="AC94" s="42">
        <v>0.0</v>
      </c>
      <c r="AD94" s="42">
        <v>1.0</v>
      </c>
      <c r="AE94" s="42">
        <v>1.0</v>
      </c>
      <c r="AF94" s="42">
        <v>0.0</v>
      </c>
      <c r="AG94" s="25"/>
      <c r="AH94" s="25"/>
      <c r="AI94" s="25"/>
      <c r="AJ94" s="25"/>
      <c r="AK94" s="25"/>
      <c r="AL94" s="25"/>
    </row>
    <row r="95">
      <c r="A95" s="26" t="s">
        <v>304</v>
      </c>
      <c r="B95" s="25" t="s">
        <v>107</v>
      </c>
      <c r="C95" s="25" t="s">
        <v>475</v>
      </c>
      <c r="D95" s="28">
        <v>95.69175185873605</v>
      </c>
      <c r="E95" s="29">
        <v>0.2275580865603645</v>
      </c>
      <c r="F95" s="30">
        <v>10.0</v>
      </c>
      <c r="G95" s="33"/>
      <c r="H95" s="34">
        <v>6.442050327843001</v>
      </c>
      <c r="I95" s="35" t="s">
        <v>40</v>
      </c>
      <c r="J95" s="36">
        <v>3800.0</v>
      </c>
      <c r="K95" s="28">
        <v>1.6952764020639475</v>
      </c>
      <c r="L95" s="28">
        <v>0.6629599182775935</v>
      </c>
      <c r="M95" s="34">
        <v>6.3493920188460145</v>
      </c>
      <c r="N95" s="35" t="s">
        <v>29</v>
      </c>
      <c r="O95" s="36">
        <v>3000.0</v>
      </c>
      <c r="P95" s="28">
        <v>2.116464006282005</v>
      </c>
      <c r="Q95" s="37">
        <v>0.8189390864038103</v>
      </c>
      <c r="R95" s="38">
        <v>4.650471999049638</v>
      </c>
      <c r="S95" s="39">
        <v>3.48711466251517</v>
      </c>
      <c r="T95" s="40">
        <v>0.06172430831437086</v>
      </c>
      <c r="U95" s="40">
        <v>0.009531524571584044</v>
      </c>
      <c r="V95" s="40">
        <v>0.03574321714344016</v>
      </c>
      <c r="W95" s="40">
        <v>0.014374153991017874</v>
      </c>
      <c r="X95" s="39">
        <v>3.695398012772718</v>
      </c>
      <c r="Y95" s="41">
        <v>2.7466523150702833</v>
      </c>
      <c r="Z95" s="41">
        <v>3.457108818915717</v>
      </c>
      <c r="AA95" s="41">
        <v>2.892283199930297</v>
      </c>
      <c r="AB95" s="42">
        <v>0.0</v>
      </c>
      <c r="AC95" s="42">
        <v>1.0</v>
      </c>
      <c r="AD95" s="42">
        <v>1.0</v>
      </c>
      <c r="AE95" s="42">
        <v>0.0</v>
      </c>
      <c r="AF95" s="42">
        <v>0.0</v>
      </c>
      <c r="AG95" s="25"/>
      <c r="AH95" s="25"/>
      <c r="AI95" s="25"/>
      <c r="AJ95" s="25"/>
      <c r="AK95" s="25"/>
      <c r="AL95" s="25"/>
    </row>
    <row r="96">
      <c r="A96" s="26" t="s">
        <v>305</v>
      </c>
      <c r="B96" s="25" t="s">
        <v>107</v>
      </c>
      <c r="C96" s="25" t="s">
        <v>475</v>
      </c>
      <c r="D96" s="28">
        <v>95.69175185873605</v>
      </c>
      <c r="E96" s="29">
        <v>0.21341527446300718</v>
      </c>
      <c r="F96" s="30">
        <v>0.0</v>
      </c>
      <c r="G96" s="33"/>
      <c r="H96" s="34" t="s">
        <v>64</v>
      </c>
      <c r="I96" s="35" t="s">
        <v>58</v>
      </c>
      <c r="J96" s="36">
        <v>3000.0</v>
      </c>
      <c r="K96" s="28" t="s">
        <v>64</v>
      </c>
      <c r="L96" s="28" t="s">
        <v>64</v>
      </c>
      <c r="M96" s="34" t="s">
        <v>64</v>
      </c>
      <c r="N96" s="35" t="s">
        <v>27</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1.0</v>
      </c>
      <c r="AC96" s="42">
        <v>1.0</v>
      </c>
      <c r="AD96" s="42">
        <v>0.0</v>
      </c>
      <c r="AE96" s="42">
        <v>0.0</v>
      </c>
      <c r="AF96" s="42">
        <v>0.0</v>
      </c>
      <c r="AG96" s="25"/>
      <c r="AH96" s="25"/>
      <c r="AI96" s="25"/>
      <c r="AJ96" s="25"/>
      <c r="AK96" s="25"/>
      <c r="AL96" s="25"/>
    </row>
    <row r="97">
      <c r="A97" s="26" t="s">
        <v>306</v>
      </c>
      <c r="B97" s="25" t="s">
        <v>107</v>
      </c>
      <c r="C97" s="25" t="s">
        <v>475</v>
      </c>
      <c r="D97" s="28">
        <v>95.69175185873605</v>
      </c>
      <c r="E97" s="29">
        <v>0.18509001636661213</v>
      </c>
      <c r="F97" s="30">
        <v>0.0</v>
      </c>
      <c r="G97" s="33"/>
      <c r="H97" s="34" t="s">
        <v>64</v>
      </c>
      <c r="I97" s="35" t="s">
        <v>40</v>
      </c>
      <c r="J97" s="36">
        <v>3000.0</v>
      </c>
      <c r="K97" s="28" t="s">
        <v>64</v>
      </c>
      <c r="L97" s="28" t="s">
        <v>64</v>
      </c>
      <c r="M97" s="34" t="s">
        <v>64</v>
      </c>
      <c r="N97" s="35" t="s">
        <v>29</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1.0</v>
      </c>
      <c r="AD97" s="42">
        <v>1.0</v>
      </c>
      <c r="AE97" s="42">
        <v>0.0</v>
      </c>
      <c r="AF97" s="42">
        <v>0.0</v>
      </c>
      <c r="AG97" s="25"/>
      <c r="AH97" s="25"/>
      <c r="AI97" s="25"/>
      <c r="AJ97" s="25"/>
      <c r="AK97" s="25"/>
      <c r="AL97" s="25"/>
    </row>
    <row r="98">
      <c r="A98" s="26" t="s">
        <v>307</v>
      </c>
      <c r="B98" s="25" t="s">
        <v>107</v>
      </c>
      <c r="C98" s="25" t="s">
        <v>475</v>
      </c>
      <c r="D98" s="28">
        <v>95.69175185873605</v>
      </c>
      <c r="E98" s="29">
        <v>0.12862333825701625</v>
      </c>
      <c r="F98" s="30">
        <v>0.0</v>
      </c>
      <c r="G98" s="33"/>
      <c r="H98" s="34" t="s">
        <v>64</v>
      </c>
      <c r="I98" s="35" t="s">
        <v>31</v>
      </c>
      <c r="J98" s="36">
        <v>3000.0</v>
      </c>
      <c r="K98" s="28" t="s">
        <v>64</v>
      </c>
      <c r="L98" s="28" t="s">
        <v>64</v>
      </c>
      <c r="M98" s="34" t="s">
        <v>64</v>
      </c>
      <c r="N98" s="35" t="s">
        <v>31</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0.0</v>
      </c>
      <c r="AF98" s="42">
        <v>1.0</v>
      </c>
      <c r="AG98" s="25"/>
      <c r="AH98" s="25"/>
      <c r="AI98" s="25"/>
      <c r="AJ98" s="25"/>
      <c r="AK98" s="25"/>
      <c r="AL98" s="25"/>
    </row>
    <row r="99">
      <c r="A99" s="26" t="s">
        <v>308</v>
      </c>
      <c r="B99" s="25" t="s">
        <v>107</v>
      </c>
      <c r="C99" s="25" t="s">
        <v>475</v>
      </c>
      <c r="D99" s="28">
        <v>95.69175185873605</v>
      </c>
      <c r="E99" s="29">
        <v>0.18</v>
      </c>
      <c r="F99" s="30">
        <v>0.0</v>
      </c>
      <c r="G99" s="33"/>
      <c r="H99" s="34" t="s">
        <v>64</v>
      </c>
      <c r="I99" s="35" t="s">
        <v>31</v>
      </c>
      <c r="J99" s="36">
        <v>3000.0</v>
      </c>
      <c r="K99" s="28" t="s">
        <v>64</v>
      </c>
      <c r="L99" s="28" t="s">
        <v>64</v>
      </c>
      <c r="M99" s="34" t="s">
        <v>64</v>
      </c>
      <c r="N99" s="35" t="s">
        <v>31</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0.0</v>
      </c>
      <c r="AE99" s="42">
        <v>0.0</v>
      </c>
      <c r="AF99" s="42">
        <v>1.0</v>
      </c>
      <c r="AG99" s="25"/>
      <c r="AH99" s="25"/>
      <c r="AI99" s="25"/>
      <c r="AJ99" s="25"/>
      <c r="AK99" s="25"/>
      <c r="AL99" s="25"/>
    </row>
    <row r="100">
      <c r="A100" s="26" t="s">
        <v>309</v>
      </c>
      <c r="B100" s="25" t="s">
        <v>107</v>
      </c>
      <c r="C100" s="25" t="s">
        <v>475</v>
      </c>
      <c r="D100" s="28">
        <v>95.69175185873605</v>
      </c>
      <c r="E100" s="29">
        <v>0.17206537530266344</v>
      </c>
      <c r="F100" s="30">
        <v>0.0</v>
      </c>
      <c r="G100" s="33"/>
      <c r="H100" s="34" t="s">
        <v>64</v>
      </c>
      <c r="I100" s="35" t="s">
        <v>40</v>
      </c>
      <c r="J100" s="36">
        <v>3000.0</v>
      </c>
      <c r="K100" s="28" t="s">
        <v>64</v>
      </c>
      <c r="L100" s="28" t="s">
        <v>64</v>
      </c>
      <c r="M100" s="34" t="s">
        <v>64</v>
      </c>
      <c r="N100" s="35" t="s">
        <v>28</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0.0</v>
      </c>
      <c r="AC100" s="42">
        <v>1.0</v>
      </c>
      <c r="AD100" s="42">
        <v>1.0</v>
      </c>
      <c r="AE100" s="42">
        <v>0.0</v>
      </c>
      <c r="AF100" s="42">
        <v>0.0</v>
      </c>
      <c r="AG100" s="25"/>
      <c r="AH100" s="25"/>
      <c r="AI100" s="25"/>
      <c r="AJ100" s="25"/>
      <c r="AK100" s="25"/>
      <c r="AL100" s="25"/>
    </row>
    <row r="101">
      <c r="A101" s="26" t="s">
        <v>530</v>
      </c>
      <c r="B101" s="25" t="s">
        <v>451</v>
      </c>
      <c r="C101" s="25" t="s">
        <v>450</v>
      </c>
      <c r="D101" s="28">
        <v>98.3098203221809</v>
      </c>
      <c r="E101" s="29">
        <v>0.3533852950457557</v>
      </c>
      <c r="F101" s="30">
        <v>37.0</v>
      </c>
      <c r="G101" s="32"/>
      <c r="H101" s="34">
        <v>46.73703324358512</v>
      </c>
      <c r="I101" s="35" t="s">
        <v>45</v>
      </c>
      <c r="J101" s="36">
        <v>11200.0</v>
      </c>
      <c r="K101" s="28">
        <v>4.17294939674867</v>
      </c>
      <c r="L101" s="28">
        <v>6.961773746536745</v>
      </c>
      <c r="M101" s="34">
        <v>48.54204385816249</v>
      </c>
      <c r="N101" s="35" t="s">
        <v>30</v>
      </c>
      <c r="O101" s="36">
        <v>11800.0</v>
      </c>
      <c r="P101" s="28">
        <v>4.113732530352753</v>
      </c>
      <c r="Q101" s="37">
        <v>7.0560254286233315</v>
      </c>
      <c r="R101" s="38">
        <v>30.743889562217504</v>
      </c>
      <c r="S101" s="39">
        <v>23.030653840647545</v>
      </c>
      <c r="T101" s="40">
        <v>0.10904849054758838</v>
      </c>
      <c r="U101" s="40">
        <v>0.004816021664562263</v>
      </c>
      <c r="V101" s="40">
        <v>0.07069231800482464</v>
      </c>
      <c r="W101" s="40">
        <v>0.023306104841006665</v>
      </c>
      <c r="X101" s="39">
        <v>22.27888122624337</v>
      </c>
      <c r="Y101" s="41">
        <v>24.458152017341746</v>
      </c>
      <c r="Z101" s="41">
        <v>21.213327012263324</v>
      </c>
      <c r="AA101" s="41">
        <v>27.328716845899162</v>
      </c>
      <c r="AB101" s="42">
        <v>0.0</v>
      </c>
      <c r="AC101" s="42">
        <v>0.0</v>
      </c>
      <c r="AD101" s="42">
        <v>0.0</v>
      </c>
      <c r="AE101" s="42">
        <v>1.0</v>
      </c>
      <c r="AF101" s="42">
        <v>1.0</v>
      </c>
      <c r="AG101" s="25"/>
      <c r="AH101" s="25"/>
      <c r="AI101" s="25"/>
      <c r="AJ101" s="25"/>
      <c r="AK101" s="25"/>
      <c r="AL101" s="25"/>
    </row>
    <row r="102">
      <c r="A102" s="26" t="s">
        <v>531</v>
      </c>
      <c r="B102" s="25" t="s">
        <v>451</v>
      </c>
      <c r="C102" s="25" t="s">
        <v>450</v>
      </c>
      <c r="D102" s="28">
        <v>98.3098203221809</v>
      </c>
      <c r="E102" s="29">
        <v>0.3943645100394714</v>
      </c>
      <c r="F102" s="30">
        <v>36.0</v>
      </c>
      <c r="G102" s="32"/>
      <c r="H102" s="34">
        <v>48.35052673222895</v>
      </c>
      <c r="I102" s="35" t="s">
        <v>45</v>
      </c>
      <c r="J102" s="36">
        <v>11600.0</v>
      </c>
      <c r="K102" s="28">
        <v>4.168148856226634</v>
      </c>
      <c r="L102" s="28">
        <v>7.128702424988415</v>
      </c>
      <c r="M102" s="34">
        <v>48.233305293371046</v>
      </c>
      <c r="N102" s="35" t="s">
        <v>31</v>
      </c>
      <c r="O102" s="36">
        <v>12000.0</v>
      </c>
      <c r="P102" s="28">
        <v>4.01944210778092</v>
      </c>
      <c r="Q102" s="37">
        <v>6.862167682243536</v>
      </c>
      <c r="R102" s="38">
        <v>34.63588437553208</v>
      </c>
      <c r="S102" s="39">
        <v>25.94619857397238</v>
      </c>
      <c r="T102" s="40">
        <v>0.09592376388387802</v>
      </c>
      <c r="U102" s="40">
        <v>0.014366256730515685</v>
      </c>
      <c r="V102" s="40">
        <v>0.08191443278641863</v>
      </c>
      <c r="W102" s="40">
        <v>0.043723390049395565</v>
      </c>
      <c r="X102" s="39">
        <v>22.28060569191761</v>
      </c>
      <c r="Y102" s="41">
        <v>26.06992104031134</v>
      </c>
      <c r="Z102" s="41">
        <v>20.1390621653506</v>
      </c>
      <c r="AA102" s="41">
        <v>28.09424312802044</v>
      </c>
      <c r="AB102" s="42">
        <v>0.0</v>
      </c>
      <c r="AC102" s="42">
        <v>0.0</v>
      </c>
      <c r="AD102" s="42">
        <v>0.0</v>
      </c>
      <c r="AE102" s="42">
        <v>1.0</v>
      </c>
      <c r="AF102" s="42">
        <v>1.0</v>
      </c>
      <c r="AG102" s="25"/>
      <c r="AH102" s="25"/>
      <c r="AI102" s="25"/>
      <c r="AJ102" s="25"/>
      <c r="AK102" s="25"/>
      <c r="AL102" s="25"/>
    </row>
    <row r="103">
      <c r="A103" s="26" t="s">
        <v>532</v>
      </c>
      <c r="B103" s="25" t="s">
        <v>451</v>
      </c>
      <c r="C103" s="25" t="s">
        <v>450</v>
      </c>
      <c r="D103" s="28">
        <v>98.3098203221809</v>
      </c>
      <c r="E103" s="29">
        <v>0.2536706753006476</v>
      </c>
      <c r="F103" s="30">
        <v>36.0</v>
      </c>
      <c r="G103" s="33"/>
      <c r="H103" s="34">
        <v>32.01371501760232</v>
      </c>
      <c r="I103" s="35" t="s">
        <v>58</v>
      </c>
      <c r="J103" s="36">
        <v>6700.0</v>
      </c>
      <c r="K103" s="28">
        <v>4.7781664205376595</v>
      </c>
      <c r="L103" s="28">
        <v>6.0428770900168365</v>
      </c>
      <c r="M103" s="34">
        <v>31.984976965441255</v>
      </c>
      <c r="N103" s="35" t="s">
        <v>27</v>
      </c>
      <c r="O103" s="36">
        <v>7200.0</v>
      </c>
      <c r="P103" s="28">
        <v>4.442357911866841</v>
      </c>
      <c r="Q103" s="37">
        <v>5.614492570262226</v>
      </c>
      <c r="R103" s="38">
        <v>19.629372705704792</v>
      </c>
      <c r="S103" s="39">
        <v>14.7046224251898</v>
      </c>
      <c r="T103" s="40">
        <v>0.056055079976809356</v>
      </c>
      <c r="U103" s="40">
        <v>0.01312931045740135</v>
      </c>
      <c r="V103" s="40">
        <v>0.022170452389144793</v>
      </c>
      <c r="W103" s="40">
        <v>0.031290212946381665</v>
      </c>
      <c r="X103" s="39">
        <v>12.135469348457347</v>
      </c>
      <c r="Y103" s="41">
        <v>19.878245669144977</v>
      </c>
      <c r="Z103" s="41">
        <v>10.497891086723786</v>
      </c>
      <c r="AA103" s="41">
        <v>21.48708587871747</v>
      </c>
      <c r="AB103" s="42">
        <v>1.0</v>
      </c>
      <c r="AC103" s="42">
        <v>1.0</v>
      </c>
      <c r="AD103" s="42">
        <v>0.0</v>
      </c>
      <c r="AE103" s="42">
        <v>0.0</v>
      </c>
      <c r="AF103" s="42">
        <v>0.0</v>
      </c>
      <c r="AG103" s="25"/>
      <c r="AH103" s="25"/>
      <c r="AI103" s="25"/>
      <c r="AJ103" s="25"/>
      <c r="AK103" s="25"/>
      <c r="AL103" s="25"/>
    </row>
    <row r="104">
      <c r="A104" s="26" t="s">
        <v>533</v>
      </c>
      <c r="B104" s="25" t="s">
        <v>451</v>
      </c>
      <c r="C104" s="25" t="s">
        <v>450</v>
      </c>
      <c r="D104" s="28">
        <v>98.3098203221809</v>
      </c>
      <c r="E104" s="29">
        <v>0.19027663305567735</v>
      </c>
      <c r="F104" s="30">
        <v>31.0</v>
      </c>
      <c r="G104" s="33"/>
      <c r="H104" s="34">
        <v>17.031586493257787</v>
      </c>
      <c r="I104" s="35" t="s">
        <v>40</v>
      </c>
      <c r="J104" s="36">
        <v>4100.0</v>
      </c>
      <c r="K104" s="28">
        <v>4.154045486160436</v>
      </c>
      <c r="L104" s="28">
        <v>3.3098822292947805</v>
      </c>
      <c r="M104" s="34">
        <v>17.39972803051061</v>
      </c>
      <c r="N104" s="35" t="s">
        <v>28</v>
      </c>
      <c r="O104" s="36">
        <v>4400.0</v>
      </c>
      <c r="P104" s="28">
        <v>3.9544836432978654</v>
      </c>
      <c r="Q104" s="37">
        <v>3.2005888888847887</v>
      </c>
      <c r="R104" s="38">
        <v>11.975738179521668</v>
      </c>
      <c r="S104" s="39">
        <v>8.971183686456637</v>
      </c>
      <c r="T104" s="40">
        <v>0.036460987294376246</v>
      </c>
      <c r="U104" s="40">
        <v>0.012995260237303144</v>
      </c>
      <c r="V104" s="40">
        <v>0.010767501339479747</v>
      </c>
      <c r="W104" s="40">
        <v>0.012698225717593357</v>
      </c>
      <c r="X104" s="39">
        <v>7.798297446779706</v>
      </c>
      <c r="Y104" s="41">
        <v>9.233289046478081</v>
      </c>
      <c r="Z104" s="41">
        <v>6.9826351382592176</v>
      </c>
      <c r="AA104" s="41">
        <v>10.417092892251391</v>
      </c>
      <c r="AB104" s="42">
        <v>0.0</v>
      </c>
      <c r="AC104" s="42">
        <v>1.0</v>
      </c>
      <c r="AD104" s="42">
        <v>1.0</v>
      </c>
      <c r="AE104" s="42">
        <v>0.0</v>
      </c>
      <c r="AF104" s="42">
        <v>0.0</v>
      </c>
      <c r="AG104" s="25"/>
      <c r="AH104" s="25"/>
      <c r="AI104" s="25"/>
      <c r="AJ104" s="25"/>
      <c r="AK104" s="25"/>
      <c r="AL104" s="25"/>
    </row>
    <row r="105">
      <c r="A105" s="26" t="s">
        <v>534</v>
      </c>
      <c r="B105" s="25" t="s">
        <v>451</v>
      </c>
      <c r="C105" s="25" t="s">
        <v>450</v>
      </c>
      <c r="D105" s="28">
        <v>98.3098203221809</v>
      </c>
      <c r="E105" s="29">
        <v>0.12157737951077745</v>
      </c>
      <c r="F105" s="30">
        <v>27.0</v>
      </c>
      <c r="G105" s="32"/>
      <c r="H105" s="34">
        <v>12.260741647571285</v>
      </c>
      <c r="I105" s="35" t="s">
        <v>44</v>
      </c>
      <c r="J105" s="36">
        <v>3500.0</v>
      </c>
      <c r="K105" s="28">
        <v>3.5030690421632245</v>
      </c>
      <c r="L105" s="28">
        <v>2.1943113851346943</v>
      </c>
      <c r="M105" s="34">
        <v>12.641809683378519</v>
      </c>
      <c r="N105" s="35" t="s">
        <v>29</v>
      </c>
      <c r="O105" s="36">
        <v>3300.0</v>
      </c>
      <c r="P105" s="28">
        <v>3.8308514192056116</v>
      </c>
      <c r="Q105" s="37">
        <v>2.454006212262515</v>
      </c>
      <c r="R105" s="38">
        <v>6.264977956666582</v>
      </c>
      <c r="S105" s="39">
        <v>4.693177756421406</v>
      </c>
      <c r="T105" s="40">
        <v>0.02471144026107658</v>
      </c>
      <c r="U105" s="40">
        <v>0.008865403709482276</v>
      </c>
      <c r="V105" s="40">
        <v>0.006980632842112029</v>
      </c>
      <c r="W105" s="40">
        <v>0.006282569557900825</v>
      </c>
      <c r="X105" s="39">
        <v>4.661238927572447</v>
      </c>
      <c r="Y105" s="41">
        <v>7.599502719998838</v>
      </c>
      <c r="Z105" s="41">
        <v>4.242402965964488</v>
      </c>
      <c r="AA105" s="41">
        <v>8.399406717414031</v>
      </c>
      <c r="AB105" s="42">
        <v>0.0</v>
      </c>
      <c r="AC105" s="42">
        <v>0.0</v>
      </c>
      <c r="AD105" s="42">
        <v>1.0</v>
      </c>
      <c r="AE105" s="42">
        <v>1.0</v>
      </c>
      <c r="AF105" s="42">
        <v>0.0</v>
      </c>
      <c r="AG105" s="25"/>
      <c r="AH105" s="25"/>
      <c r="AI105" s="25"/>
      <c r="AJ105" s="25"/>
      <c r="AK105" s="25"/>
      <c r="AL105" s="25"/>
    </row>
    <row r="106">
      <c r="A106" s="26" t="s">
        <v>535</v>
      </c>
      <c r="B106" s="25" t="s">
        <v>451</v>
      </c>
      <c r="C106" s="25" t="s">
        <v>450</v>
      </c>
      <c r="D106" s="28">
        <v>98.3098203221809</v>
      </c>
      <c r="E106" s="29">
        <v>0.172497203231821</v>
      </c>
      <c r="F106" s="30">
        <v>25.0</v>
      </c>
      <c r="G106" s="33"/>
      <c r="H106" s="34">
        <v>16.534950397675846</v>
      </c>
      <c r="I106" s="35" t="s">
        <v>58</v>
      </c>
      <c r="J106" s="36">
        <v>4000.0</v>
      </c>
      <c r="K106" s="28">
        <v>4.133737599418962</v>
      </c>
      <c r="L106" s="28">
        <v>3.2231144661725333</v>
      </c>
      <c r="M106" s="34">
        <v>16.136730146830587</v>
      </c>
      <c r="N106" s="35" t="s">
        <v>27</v>
      </c>
      <c r="O106" s="36">
        <v>3800.0</v>
      </c>
      <c r="P106" s="28">
        <v>4.24650793337647</v>
      </c>
      <c r="Q106" s="37">
        <v>3.252477333036479</v>
      </c>
      <c r="R106" s="38">
        <v>8.616439642058468</v>
      </c>
      <c r="S106" s="39">
        <v>6.4546887710316225</v>
      </c>
      <c r="T106" s="40">
        <v>0.025139464204321733</v>
      </c>
      <c r="U106" s="40">
        <v>0.0154929256142913</v>
      </c>
      <c r="V106" s="40">
        <v>0.009865778103440215</v>
      </c>
      <c r="W106" s="40">
        <v>0.021631631989765213</v>
      </c>
      <c r="X106" s="39">
        <v>5.302285380395413</v>
      </c>
      <c r="Y106" s="41">
        <v>11.232665017280434</v>
      </c>
      <c r="Z106" s="41">
        <v>4.35184043570915</v>
      </c>
      <c r="AA106" s="41">
        <v>11.784889711121435</v>
      </c>
      <c r="AB106" s="42">
        <v>1.0</v>
      </c>
      <c r="AC106" s="42">
        <v>1.0</v>
      </c>
      <c r="AD106" s="42">
        <v>0.0</v>
      </c>
      <c r="AE106" s="42">
        <v>0.0</v>
      </c>
      <c r="AF106" s="42">
        <v>0.0</v>
      </c>
      <c r="AG106" s="25"/>
      <c r="AH106" s="25"/>
      <c r="AI106" s="25"/>
      <c r="AJ106" s="25"/>
      <c r="AK106" s="25"/>
      <c r="AL106" s="25"/>
    </row>
    <row r="107">
      <c r="A107" s="26" t="s">
        <v>536</v>
      </c>
      <c r="B107" s="25" t="s">
        <v>451</v>
      </c>
      <c r="C107" s="25" t="s">
        <v>450</v>
      </c>
      <c r="D107" s="28">
        <v>98.3098203221809</v>
      </c>
      <c r="E107" s="29">
        <v>0.20476428374275463</v>
      </c>
      <c r="F107" s="30">
        <v>18.0</v>
      </c>
      <c r="G107" s="33"/>
      <c r="H107" s="34">
        <v>11.89321275637154</v>
      </c>
      <c r="I107" s="35" t="s">
        <v>58</v>
      </c>
      <c r="J107" s="36">
        <v>3700.0</v>
      </c>
      <c r="K107" s="28">
        <v>3.214381826046362</v>
      </c>
      <c r="L107" s="28">
        <v>1.9691151015428443</v>
      </c>
      <c r="M107" s="34">
        <v>11.810731277375215</v>
      </c>
      <c r="N107" s="35" t="s">
        <v>27</v>
      </c>
      <c r="O107" s="36">
        <v>3400.0</v>
      </c>
      <c r="P107" s="28">
        <v>3.473744493345652</v>
      </c>
      <c r="Q107" s="37">
        <v>2.1171857399973772</v>
      </c>
      <c r="R107" s="38">
        <v>7.581315468509131</v>
      </c>
      <c r="S107" s="39">
        <v>5.679263577194123</v>
      </c>
      <c r="T107" s="40">
        <v>0.0409268715079647</v>
      </c>
      <c r="U107" s="40">
        <v>0.01956063711777725</v>
      </c>
      <c r="V107" s="40">
        <v>0.018055972724102077</v>
      </c>
      <c r="W107" s="40">
        <v>0.019034004579990937</v>
      </c>
      <c r="X107" s="39">
        <v>5.856375352212618</v>
      </c>
      <c r="Y107" s="41">
        <v>6.036837404158921</v>
      </c>
      <c r="Z107" s="41">
        <v>5.144956797705142</v>
      </c>
      <c r="AA107" s="41">
        <v>6.665774479670073</v>
      </c>
      <c r="AB107" s="42">
        <v>1.0</v>
      </c>
      <c r="AC107" s="42">
        <v>1.0</v>
      </c>
      <c r="AD107" s="42">
        <v>0.0</v>
      </c>
      <c r="AE107" s="42">
        <v>0.0</v>
      </c>
      <c r="AF107" s="42">
        <v>0.0</v>
      </c>
      <c r="AG107" s="25"/>
      <c r="AH107" s="25"/>
      <c r="AI107" s="25"/>
      <c r="AJ107" s="25"/>
      <c r="AK107" s="25"/>
      <c r="AL107" s="25"/>
    </row>
    <row r="108">
      <c r="A108" s="26" t="s">
        <v>537</v>
      </c>
      <c r="B108" s="25" t="s">
        <v>451</v>
      </c>
      <c r="C108" s="25" t="s">
        <v>450</v>
      </c>
      <c r="D108" s="28">
        <v>98.3098203221809</v>
      </c>
      <c r="E108" s="29">
        <v>0.20506173725771715</v>
      </c>
      <c r="F108" s="30">
        <v>18.0</v>
      </c>
      <c r="G108" s="33"/>
      <c r="H108" s="34">
        <v>11.335484701420427</v>
      </c>
      <c r="I108" s="35" t="s">
        <v>40</v>
      </c>
      <c r="J108" s="36">
        <v>3000.0</v>
      </c>
      <c r="K108" s="28">
        <v>3.7784949004734756</v>
      </c>
      <c r="L108" s="28">
        <v>2.2347171585921832</v>
      </c>
      <c r="M108" s="34">
        <v>11.955640600858837</v>
      </c>
      <c r="N108" s="35" t="s">
        <v>29</v>
      </c>
      <c r="O108" s="36">
        <v>3000.0</v>
      </c>
      <c r="P108" s="28">
        <v>3.9852135336196124</v>
      </c>
      <c r="Q108" s="37">
        <v>2.4506973007600865</v>
      </c>
      <c r="R108" s="38">
        <v>7.5943613660063525</v>
      </c>
      <c r="S108" s="39">
        <v>5.689036431363764</v>
      </c>
      <c r="T108" s="40">
        <v>0.046657085014719456</v>
      </c>
      <c r="U108" s="40">
        <v>0.0029348811541517073</v>
      </c>
      <c r="V108" s="40">
        <v>0.01663099320685968</v>
      </c>
      <c r="W108" s="40">
        <v>0.01678149993271361</v>
      </c>
      <c r="X108" s="39">
        <v>4.122616071657417</v>
      </c>
      <c r="Y108" s="41">
        <v>7.212868629763011</v>
      </c>
      <c r="Z108" s="41">
        <v>3.759182218772409</v>
      </c>
      <c r="AA108" s="41">
        <v>8.196458382086428</v>
      </c>
      <c r="AB108" s="42">
        <v>0.0</v>
      </c>
      <c r="AC108" s="42">
        <v>1.0</v>
      </c>
      <c r="AD108" s="42">
        <v>1.0</v>
      </c>
      <c r="AE108" s="42">
        <v>0.0</v>
      </c>
      <c r="AF108" s="42">
        <v>0.0</v>
      </c>
      <c r="AG108" s="25"/>
      <c r="AH108" s="25"/>
      <c r="AI108" s="25"/>
      <c r="AJ108" s="25"/>
      <c r="AK108" s="25"/>
      <c r="AL108" s="25"/>
    </row>
    <row r="109">
      <c r="A109" s="26" t="s">
        <v>538</v>
      </c>
      <c r="B109" s="25" t="s">
        <v>451</v>
      </c>
      <c r="C109" s="25" t="s">
        <v>450</v>
      </c>
      <c r="D109" s="28">
        <v>98.3098203221809</v>
      </c>
      <c r="E109" s="29">
        <v>0.16444689378757515</v>
      </c>
      <c r="F109" s="30">
        <v>5.0</v>
      </c>
      <c r="G109" s="33"/>
      <c r="H109" s="34">
        <v>1.977500936298504</v>
      </c>
      <c r="I109" s="35" t="s">
        <v>29</v>
      </c>
      <c r="J109" s="36">
        <v>3000.0</v>
      </c>
      <c r="K109" s="28">
        <v>0.659166978766168</v>
      </c>
      <c r="L109" s="28">
        <v>0.10858451873843084</v>
      </c>
      <c r="M109" s="34">
        <v>2.000107025398595</v>
      </c>
      <c r="N109" s="35" t="s">
        <v>29</v>
      </c>
      <c r="O109" s="36">
        <v>3000.0</v>
      </c>
      <c r="P109" s="28">
        <v>0.6667023417995317</v>
      </c>
      <c r="Q109" s="37">
        <v>0.11074349988362345</v>
      </c>
      <c r="R109" s="38">
        <v>1.631003443029342</v>
      </c>
      <c r="S109" s="39">
        <v>1.2218062269998515</v>
      </c>
      <c r="T109" s="40">
        <v>0.020967605316253583</v>
      </c>
      <c r="U109" s="40">
        <v>0.010520078791891936</v>
      </c>
      <c r="V109" s="40">
        <v>0.015090871646300156</v>
      </c>
      <c r="W109" s="40">
        <v>0.01378493083075495</v>
      </c>
      <c r="X109" s="39">
        <v>0.8904605792985558</v>
      </c>
      <c r="Y109" s="41">
        <v>1.0870403569999483</v>
      </c>
      <c r="Z109" s="41">
        <v>0.7660115621667174</v>
      </c>
      <c r="AA109" s="41">
        <v>1.2340954632318775</v>
      </c>
      <c r="AB109" s="42">
        <v>0.0</v>
      </c>
      <c r="AC109" s="42">
        <v>0.0</v>
      </c>
      <c r="AD109" s="42">
        <v>1.0</v>
      </c>
      <c r="AE109" s="42">
        <v>0.0</v>
      </c>
      <c r="AF109" s="42">
        <v>0.0</v>
      </c>
      <c r="AG109" s="25"/>
      <c r="AH109" s="25"/>
      <c r="AI109" s="25"/>
      <c r="AJ109" s="25"/>
      <c r="AK109" s="25"/>
      <c r="AL109" s="25"/>
    </row>
    <row r="110">
      <c r="A110" s="26" t="s">
        <v>539</v>
      </c>
      <c r="B110" s="25" t="s">
        <v>451</v>
      </c>
      <c r="C110" s="25" t="s">
        <v>450</v>
      </c>
      <c r="D110" s="28">
        <v>98.3098203221809</v>
      </c>
      <c r="E110" s="29">
        <v>0.18622641509433963</v>
      </c>
      <c r="F110" s="30">
        <v>4.0</v>
      </c>
      <c r="G110" s="33"/>
      <c r="H110" s="34">
        <v>3.3616287182109676</v>
      </c>
      <c r="I110" s="35" t="s">
        <v>30</v>
      </c>
      <c r="J110" s="36">
        <v>3400.0</v>
      </c>
      <c r="K110" s="28">
        <v>0.9887143288855786</v>
      </c>
      <c r="L110" s="28">
        <v>0.24017731996527925</v>
      </c>
      <c r="M110" s="34">
        <v>3.461974588375633</v>
      </c>
      <c r="N110" s="35" t="s">
        <v>30</v>
      </c>
      <c r="O110" s="36">
        <v>3000.0</v>
      </c>
      <c r="P110" s="28">
        <v>1.1539915294585443</v>
      </c>
      <c r="Q110" s="37">
        <v>0.28642775549785765</v>
      </c>
      <c r="R110" s="38">
        <v>1.5068614644781928</v>
      </c>
      <c r="S110" s="39">
        <v>1.1288098307787875</v>
      </c>
      <c r="T110" s="40">
        <v>0.05615722247588254</v>
      </c>
      <c r="U110" s="40">
        <v>8.87861224915139E-4</v>
      </c>
      <c r="V110" s="40">
        <v>0.0233063571540224</v>
      </c>
      <c r="W110" s="40">
        <v>0.018645085723217922</v>
      </c>
      <c r="X110" s="39">
        <v>1.060154862043579</v>
      </c>
      <c r="Y110" s="41">
        <v>2.3014738561673886</v>
      </c>
      <c r="Z110" s="41">
        <v>0.9801431743421768</v>
      </c>
      <c r="AA110" s="41">
        <v>2.4818314140334565</v>
      </c>
      <c r="AB110" s="42">
        <v>0.0</v>
      </c>
      <c r="AC110" s="42">
        <v>0.0</v>
      </c>
      <c r="AD110" s="42">
        <v>0.0</v>
      </c>
      <c r="AE110" s="42">
        <v>1.0</v>
      </c>
      <c r="AF110" s="42">
        <v>0.0</v>
      </c>
      <c r="AG110" s="25"/>
      <c r="AH110" s="25"/>
      <c r="AI110" s="25"/>
      <c r="AJ110" s="25"/>
      <c r="AK110" s="25"/>
      <c r="AL110" s="25"/>
    </row>
    <row r="111">
      <c r="A111" s="26" t="s">
        <v>540</v>
      </c>
      <c r="B111" s="25" t="s">
        <v>451</v>
      </c>
      <c r="C111" s="25" t="s">
        <v>450</v>
      </c>
      <c r="D111" s="28">
        <v>98.3098203221809</v>
      </c>
      <c r="E111" s="29">
        <v>0.17553846153846153</v>
      </c>
      <c r="F111" s="30">
        <v>3.0</v>
      </c>
      <c r="G111" s="33"/>
      <c r="H111" s="34">
        <v>2.319627281855281</v>
      </c>
      <c r="I111" s="35" t="s">
        <v>44</v>
      </c>
      <c r="J111" s="36">
        <v>3000.0</v>
      </c>
      <c r="K111" s="28">
        <v>0.7732090939517603</v>
      </c>
      <c r="L111" s="28">
        <v>0.143153393477237</v>
      </c>
      <c r="M111" s="34">
        <v>2.3353822377852564</v>
      </c>
      <c r="N111" s="35" t="s">
        <v>30</v>
      </c>
      <c r="O111" s="36">
        <v>3000.0</v>
      </c>
      <c r="P111" s="28">
        <v>0.7784607459284187</v>
      </c>
      <c r="Q111" s="37">
        <v>0.14484165198304594</v>
      </c>
      <c r="R111" s="38">
        <v>1.0550864543635894</v>
      </c>
      <c r="S111" s="39">
        <v>0.7903792021249809</v>
      </c>
      <c r="T111" s="40">
        <v>0.053641063214777705</v>
      </c>
      <c r="U111" s="40">
        <v>0.00798753536941362</v>
      </c>
      <c r="V111" s="40">
        <v>0.016414751584850007</v>
      </c>
      <c r="W111" s="40">
        <v>0.02176420187812702</v>
      </c>
      <c r="X111" s="39">
        <v>0.8649491592755105</v>
      </c>
      <c r="Y111" s="41">
        <v>1.4546781225797705</v>
      </c>
      <c r="Z111" s="41">
        <v>0.7735464110543088</v>
      </c>
      <c r="AA111" s="41">
        <v>1.5618358267309478</v>
      </c>
      <c r="AB111" s="42">
        <v>0.0</v>
      </c>
      <c r="AC111" s="42">
        <v>0.0</v>
      </c>
      <c r="AD111" s="42">
        <v>1.0</v>
      </c>
      <c r="AE111" s="42">
        <v>1.0</v>
      </c>
      <c r="AF111" s="42">
        <v>0.0</v>
      </c>
      <c r="AG111" s="25"/>
      <c r="AH111" s="25"/>
      <c r="AI111" s="25"/>
      <c r="AJ111" s="25"/>
      <c r="AK111" s="25"/>
      <c r="AL111" s="25"/>
    </row>
    <row r="112">
      <c r="A112" s="26" t="s">
        <v>541</v>
      </c>
      <c r="B112" s="25" t="s">
        <v>451</v>
      </c>
      <c r="C112" s="25" t="s">
        <v>450</v>
      </c>
      <c r="D112" s="28">
        <v>98.3098203221809</v>
      </c>
      <c r="E112" s="29">
        <v>0.19034513274336284</v>
      </c>
      <c r="F112" s="30">
        <v>0.0</v>
      </c>
      <c r="G112" s="33"/>
      <c r="H112" s="34" t="s">
        <v>64</v>
      </c>
      <c r="I112" s="35" t="s">
        <v>31</v>
      </c>
      <c r="J112" s="36">
        <v>3000.0</v>
      </c>
      <c r="K112" s="28" t="s">
        <v>64</v>
      </c>
      <c r="L112" s="28" t="s">
        <v>64</v>
      </c>
      <c r="M112" s="34" t="s">
        <v>64</v>
      </c>
      <c r="N112" s="35" t="s">
        <v>31</v>
      </c>
      <c r="O112" s="36">
        <v>3200.0</v>
      </c>
      <c r="P112" s="28" t="s">
        <v>64</v>
      </c>
      <c r="Q112" s="37" t="s">
        <v>64</v>
      </c>
      <c r="R112" s="38" t="s">
        <v>64</v>
      </c>
      <c r="S112" s="39" t="s">
        <v>64</v>
      </c>
      <c r="T112" s="40" t="s">
        <v>64</v>
      </c>
      <c r="U112" s="40" t="s">
        <v>64</v>
      </c>
      <c r="V112" s="40" t="s">
        <v>64</v>
      </c>
      <c r="W112" s="40" t="s">
        <v>64</v>
      </c>
      <c r="X112" s="39" t="s">
        <v>64</v>
      </c>
      <c r="Y112" s="41" t="s">
        <v>64</v>
      </c>
      <c r="Z112" s="41" t="s">
        <v>64</v>
      </c>
      <c r="AA112" s="41" t="s">
        <v>64</v>
      </c>
      <c r="AB112" s="42">
        <v>0.0</v>
      </c>
      <c r="AC112" s="42">
        <v>0.0</v>
      </c>
      <c r="AD112" s="42">
        <v>0.0</v>
      </c>
      <c r="AE112" s="42">
        <v>0.0</v>
      </c>
      <c r="AF112" s="42">
        <v>1.0</v>
      </c>
      <c r="AG112" s="25"/>
      <c r="AH112" s="25"/>
      <c r="AI112" s="25"/>
      <c r="AJ112" s="25"/>
      <c r="AK112" s="25"/>
      <c r="AL112" s="25"/>
    </row>
    <row r="113">
      <c r="A113" s="26" t="s">
        <v>542</v>
      </c>
      <c r="B113" s="25" t="s">
        <v>451</v>
      </c>
      <c r="C113" s="25" t="s">
        <v>450</v>
      </c>
      <c r="D113" s="28">
        <v>98.3098203221809</v>
      </c>
      <c r="E113" s="29">
        <v>0.18</v>
      </c>
      <c r="F113" s="30">
        <v>0.0</v>
      </c>
      <c r="G113" s="33"/>
      <c r="H113" s="34" t="s">
        <v>64</v>
      </c>
      <c r="I113" s="35" t="s">
        <v>27</v>
      </c>
      <c r="J113" s="36">
        <v>3000.0</v>
      </c>
      <c r="K113" s="28" t="s">
        <v>64</v>
      </c>
      <c r="L113" s="28" t="s">
        <v>64</v>
      </c>
      <c r="M113" s="34" t="s">
        <v>64</v>
      </c>
      <c r="N113" s="35" t="s">
        <v>64</v>
      </c>
      <c r="O113" s="36" t="s">
        <v>64</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1.0</v>
      </c>
      <c r="AC113" s="42">
        <v>0.0</v>
      </c>
      <c r="AD113" s="42">
        <v>0.0</v>
      </c>
      <c r="AE113" s="42">
        <v>0.0</v>
      </c>
      <c r="AF113" s="42">
        <v>0.0</v>
      </c>
      <c r="AG113" s="25"/>
      <c r="AH113" s="25"/>
      <c r="AI113" s="25"/>
      <c r="AJ113" s="25"/>
      <c r="AK113" s="25"/>
      <c r="AL113" s="25"/>
    </row>
    <row r="114">
      <c r="A114" s="26" t="s">
        <v>543</v>
      </c>
      <c r="B114" s="25" t="s">
        <v>451</v>
      </c>
      <c r="C114" s="25" t="s">
        <v>450</v>
      </c>
      <c r="D114" s="28">
        <v>98.3098203221809</v>
      </c>
      <c r="E114" s="29">
        <v>0.18</v>
      </c>
      <c r="F114" s="30">
        <v>0.0</v>
      </c>
      <c r="G114" s="33"/>
      <c r="H114" s="34" t="s">
        <v>64</v>
      </c>
      <c r="I114" s="35" t="s">
        <v>29</v>
      </c>
      <c r="J114" s="36">
        <v>3000.0</v>
      </c>
      <c r="K114" s="28" t="s">
        <v>64</v>
      </c>
      <c r="L114" s="28" t="s">
        <v>64</v>
      </c>
      <c r="M114" s="34" t="s">
        <v>64</v>
      </c>
      <c r="N114" s="35" t="s">
        <v>29</v>
      </c>
      <c r="O114" s="36">
        <v>3000.0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1.0</v>
      </c>
      <c r="AE114" s="42">
        <v>0.0</v>
      </c>
      <c r="AF114" s="42">
        <v>0.0</v>
      </c>
      <c r="AG114" s="25"/>
      <c r="AH114" s="25"/>
      <c r="AI114" s="25"/>
      <c r="AJ114" s="25"/>
      <c r="AK114" s="25"/>
      <c r="AL114" s="25"/>
    </row>
    <row r="115">
      <c r="A115" s="26" t="s">
        <v>544</v>
      </c>
      <c r="B115" s="25" t="s">
        <v>451</v>
      </c>
      <c r="C115" s="25" t="s">
        <v>450</v>
      </c>
      <c r="D115" s="28">
        <v>98.3098203221809</v>
      </c>
      <c r="E115" s="29">
        <v>0.12199526440410417</v>
      </c>
      <c r="F115" s="30">
        <v>0.0</v>
      </c>
      <c r="G115" s="33"/>
      <c r="H115" s="34" t="s">
        <v>64</v>
      </c>
      <c r="I115" s="35" t="s">
        <v>31</v>
      </c>
      <c r="J115" s="36">
        <v>3000.0</v>
      </c>
      <c r="K115" s="28" t="s">
        <v>64</v>
      </c>
      <c r="L115" s="28" t="s">
        <v>64</v>
      </c>
      <c r="M115" s="34" t="s">
        <v>64</v>
      </c>
      <c r="N115" s="35" t="s">
        <v>31</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0.0</v>
      </c>
      <c r="AD115" s="42">
        <v>0.0</v>
      </c>
      <c r="AE115" s="42">
        <v>0.0</v>
      </c>
      <c r="AF115" s="42">
        <v>1.0</v>
      </c>
      <c r="AG115" s="25"/>
      <c r="AH115" s="25"/>
      <c r="AI115" s="25"/>
      <c r="AJ115" s="25"/>
      <c r="AK115" s="25"/>
      <c r="AL115" s="25"/>
    </row>
    <row r="116">
      <c r="A116" s="26" t="s">
        <v>546</v>
      </c>
      <c r="B116" s="25" t="s">
        <v>451</v>
      </c>
      <c r="C116" s="25" t="s">
        <v>450</v>
      </c>
      <c r="D116" s="28">
        <v>98.3098203221809</v>
      </c>
      <c r="E116" s="29">
        <v>0.20407121661721067</v>
      </c>
      <c r="F116" s="30">
        <v>0.0</v>
      </c>
      <c r="G116" s="33"/>
      <c r="H116" s="34" t="s">
        <v>64</v>
      </c>
      <c r="I116" s="35" t="s">
        <v>27</v>
      </c>
      <c r="J116" s="36">
        <v>5400.0</v>
      </c>
      <c r="K116" s="28" t="s">
        <v>64</v>
      </c>
      <c r="L116" s="28" t="s">
        <v>64</v>
      </c>
      <c r="M116" s="34" t="s">
        <v>64</v>
      </c>
      <c r="N116" s="35" t="s">
        <v>27</v>
      </c>
      <c r="O116" s="36">
        <v>5700.0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1.0</v>
      </c>
      <c r="AC116" s="42">
        <v>0.0</v>
      </c>
      <c r="AD116" s="42">
        <v>0.0</v>
      </c>
      <c r="AE116" s="42">
        <v>0.0</v>
      </c>
      <c r="AF116" s="42">
        <v>0.0</v>
      </c>
      <c r="AG116" s="25"/>
      <c r="AH116" s="25"/>
      <c r="AI116" s="25"/>
      <c r="AJ116" s="25"/>
      <c r="AK116" s="25"/>
      <c r="AL116" s="25"/>
    </row>
    <row r="117">
      <c r="A117" s="26" t="s">
        <v>547</v>
      </c>
      <c r="B117" s="25" t="s">
        <v>451</v>
      </c>
      <c r="C117" s="25" t="s">
        <v>450</v>
      </c>
      <c r="D117" s="28">
        <v>98.3098203221809</v>
      </c>
      <c r="E117" s="29">
        <v>0.1357744982290437</v>
      </c>
      <c r="F117" s="30">
        <v>0.0</v>
      </c>
      <c r="G117" s="32"/>
      <c r="H117" s="34" t="s">
        <v>64</v>
      </c>
      <c r="I117" s="35" t="s">
        <v>44</v>
      </c>
      <c r="J117" s="36">
        <v>3000.0</v>
      </c>
      <c r="K117" s="28" t="s">
        <v>64</v>
      </c>
      <c r="L117" s="28" t="s">
        <v>64</v>
      </c>
      <c r="M117" s="34" t="s">
        <v>64</v>
      </c>
      <c r="N117" s="35" t="s">
        <v>29</v>
      </c>
      <c r="O117" s="36">
        <v>3800.0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0.0</v>
      </c>
      <c r="AC117" s="42">
        <v>0.0</v>
      </c>
      <c r="AD117" s="42">
        <v>1.0</v>
      </c>
      <c r="AE117" s="42">
        <v>1.0</v>
      </c>
      <c r="AF117" s="42">
        <v>0.0</v>
      </c>
      <c r="AG117" s="25"/>
      <c r="AH117" s="25"/>
      <c r="AI117" s="25"/>
      <c r="AJ117" s="25"/>
      <c r="AK117" s="25"/>
      <c r="AL117" s="25"/>
    </row>
    <row r="118">
      <c r="A118" s="26" t="s">
        <v>548</v>
      </c>
      <c r="B118" s="25" t="s">
        <v>512</v>
      </c>
      <c r="C118" s="25" t="s">
        <v>511</v>
      </c>
      <c r="D118" s="28">
        <v>94.81779223461379</v>
      </c>
      <c r="E118" s="29">
        <v>0.22792797783933522</v>
      </c>
      <c r="F118" s="30">
        <v>29.0</v>
      </c>
      <c r="G118" s="32"/>
      <c r="H118" s="34">
        <v>27.504327910298905</v>
      </c>
      <c r="I118" s="35" t="s">
        <v>27</v>
      </c>
      <c r="J118" s="36">
        <v>5200.0</v>
      </c>
      <c r="K118" s="28">
        <v>5.289293828903635</v>
      </c>
      <c r="L118" s="28">
        <v>5.98566469775101</v>
      </c>
      <c r="M118" s="34">
        <v>27.050092683682642</v>
      </c>
      <c r="N118" s="35" t="s">
        <v>27</v>
      </c>
      <c r="O118" s="36">
        <v>5600.0</v>
      </c>
      <c r="P118" s="28">
        <v>4.830373693514757</v>
      </c>
      <c r="Q118" s="37">
        <v>5.400090348056378</v>
      </c>
      <c r="R118" s="38">
        <v>13.389375053494968</v>
      </c>
      <c r="S118" s="39">
        <v>12.381565527334148</v>
      </c>
      <c r="T118" s="40">
        <v>0.0727321938393483</v>
      </c>
      <c r="U118" s="40">
        <v>0.012517144180956941</v>
      </c>
      <c r="V118" s="40">
        <v>0.03480145389705453</v>
      </c>
      <c r="W118" s="40">
        <v>0.03755143254287083</v>
      </c>
      <c r="X118" s="39">
        <v>11.760771810810276</v>
      </c>
      <c r="Y118" s="41">
        <v>15.743556099488629</v>
      </c>
      <c r="Z118" s="41">
        <v>10.326663839422787</v>
      </c>
      <c r="AA118" s="41">
        <v>16.723428844259857</v>
      </c>
      <c r="AB118" s="42">
        <v>1.0</v>
      </c>
      <c r="AC118" s="42">
        <v>0.0</v>
      </c>
      <c r="AD118" s="42">
        <v>0.0</v>
      </c>
      <c r="AE118" s="42">
        <v>0.0</v>
      </c>
      <c r="AF118" s="42">
        <v>0.0</v>
      </c>
      <c r="AG118" s="25"/>
      <c r="AH118" s="25"/>
      <c r="AI118" s="25"/>
      <c r="AJ118" s="25"/>
      <c r="AK118" s="25"/>
      <c r="AL118" s="25"/>
    </row>
    <row r="119">
      <c r="A119" s="26" t="s">
        <v>549</v>
      </c>
      <c r="B119" s="25" t="s">
        <v>512</v>
      </c>
      <c r="C119" s="25" t="s">
        <v>511</v>
      </c>
      <c r="D119" s="28">
        <v>94.81779223461379</v>
      </c>
      <c r="E119" s="29">
        <v>0.18490018484288356</v>
      </c>
      <c r="F119" s="30">
        <v>25.0</v>
      </c>
      <c r="G119" s="33"/>
      <c r="H119" s="34">
        <v>18.78668112421588</v>
      </c>
      <c r="I119" s="35" t="s">
        <v>40</v>
      </c>
      <c r="J119" s="36">
        <v>4500.0</v>
      </c>
      <c r="K119" s="28">
        <v>4.174818027603529</v>
      </c>
      <c r="L119" s="28">
        <v>3.5740491302164794</v>
      </c>
      <c r="M119" s="34">
        <v>18.89447549482569</v>
      </c>
      <c r="N119" s="35" t="s">
        <v>28</v>
      </c>
      <c r="O119" s="36">
        <v>4100.0</v>
      </c>
      <c r="P119" s="28">
        <v>4.608408657274559</v>
      </c>
      <c r="Q119" s="37">
        <v>3.961803529395549</v>
      </c>
      <c r="R119" s="38">
        <v>9.007908492460626</v>
      </c>
      <c r="S119" s="39">
        <v>8.329889096244138</v>
      </c>
      <c r="T119" s="40">
        <v>0.05646819591437088</v>
      </c>
      <c r="U119" s="40">
        <v>0.017150275980455133</v>
      </c>
      <c r="V119" s="40">
        <v>0.02964808347685063</v>
      </c>
      <c r="W119" s="40">
        <v>0.025634189098446235</v>
      </c>
      <c r="X119" s="39">
        <v>9.372805267589184</v>
      </c>
      <c r="Y119" s="41">
        <v>9.413875856626696</v>
      </c>
      <c r="Z119" s="41">
        <v>8.31636554865159</v>
      </c>
      <c r="AA119" s="41">
        <v>10.578109946174102</v>
      </c>
      <c r="AB119" s="42">
        <v>0.0</v>
      </c>
      <c r="AC119" s="42">
        <v>1.0</v>
      </c>
      <c r="AD119" s="42">
        <v>1.0</v>
      </c>
      <c r="AE119" s="42">
        <v>0.0</v>
      </c>
      <c r="AF119" s="42">
        <v>0.0</v>
      </c>
      <c r="AG119" s="25"/>
      <c r="AH119" s="25"/>
      <c r="AI119" s="25"/>
      <c r="AJ119" s="25"/>
      <c r="AK119" s="25"/>
      <c r="AL119" s="25"/>
    </row>
    <row r="120">
      <c r="A120" s="26" t="s">
        <v>550</v>
      </c>
      <c r="B120" s="25" t="s">
        <v>512</v>
      </c>
      <c r="C120" s="25" t="s">
        <v>511</v>
      </c>
      <c r="D120" s="28">
        <v>94.81779223461379</v>
      </c>
      <c r="E120" s="29">
        <v>0.20833142037302724</v>
      </c>
      <c r="F120" s="30">
        <v>25.0</v>
      </c>
      <c r="G120" s="32"/>
      <c r="H120" s="34">
        <v>21.358934336787403</v>
      </c>
      <c r="I120" s="35" t="s">
        <v>45</v>
      </c>
      <c r="J120" s="36">
        <v>4900.0</v>
      </c>
      <c r="K120" s="28">
        <v>4.358966191181103</v>
      </c>
      <c r="L120" s="28">
        <v>4.0992396261577175</v>
      </c>
      <c r="M120" s="34">
        <v>22.214128727689648</v>
      </c>
      <c r="N120" s="35" t="s">
        <v>31</v>
      </c>
      <c r="O120" s="36">
        <v>4700.0</v>
      </c>
      <c r="P120" s="28">
        <v>4.726410367593542</v>
      </c>
      <c r="Q120" s="37">
        <v>4.574382549760929</v>
      </c>
      <c r="R120" s="38">
        <v>10.365728889250404</v>
      </c>
      <c r="S120" s="39">
        <v>9.585507237496754</v>
      </c>
      <c r="T120" s="40">
        <v>0.07537376964851095</v>
      </c>
      <c r="U120" s="40">
        <v>3.726762405365189E-4</v>
      </c>
      <c r="V120" s="40">
        <v>0.03055945172399455</v>
      </c>
      <c r="W120" s="40">
        <v>0.020963038530179185</v>
      </c>
      <c r="X120" s="39">
        <v>8.50050587163763</v>
      </c>
      <c r="Y120" s="41">
        <v>12.858428465149773</v>
      </c>
      <c r="Z120" s="41">
        <v>7.973681556453592</v>
      </c>
      <c r="AA120" s="41">
        <v>14.240447171236056</v>
      </c>
      <c r="AB120" s="42">
        <v>0.0</v>
      </c>
      <c r="AC120" s="42">
        <v>0.0</v>
      </c>
      <c r="AD120" s="42">
        <v>0.0</v>
      </c>
      <c r="AE120" s="42">
        <v>1.0</v>
      </c>
      <c r="AF120" s="42">
        <v>1.0</v>
      </c>
      <c r="AG120" s="25"/>
      <c r="AH120" s="25"/>
      <c r="AI120" s="25"/>
      <c r="AJ120" s="25"/>
      <c r="AK120" s="25"/>
      <c r="AL120" s="25"/>
    </row>
    <row r="121">
      <c r="A121" s="26" t="s">
        <v>551</v>
      </c>
      <c r="B121" s="25" t="s">
        <v>512</v>
      </c>
      <c r="C121" s="25" t="s">
        <v>511</v>
      </c>
      <c r="D121" s="28">
        <v>94.81779223461379</v>
      </c>
      <c r="E121" s="29">
        <v>0.2396688472817505</v>
      </c>
      <c r="F121" s="30">
        <v>24.0</v>
      </c>
      <c r="G121" s="33"/>
      <c r="H121" s="34">
        <v>19.75479246741218</v>
      </c>
      <c r="I121" s="35" t="s">
        <v>40</v>
      </c>
      <c r="J121" s="36">
        <v>4400.0</v>
      </c>
      <c r="K121" s="28">
        <v>4.489725560775495</v>
      </c>
      <c r="L121" s="28">
        <v>3.9876577258779933</v>
      </c>
      <c r="M121" s="34">
        <v>18.943612811207885</v>
      </c>
      <c r="N121" s="35" t="s">
        <v>28</v>
      </c>
      <c r="O121" s="36">
        <v>4000.0</v>
      </c>
      <c r="P121" s="28">
        <v>4.735903202801971</v>
      </c>
      <c r="Q121" s="37">
        <v>4.0791577232423535</v>
      </c>
      <c r="R121" s="38">
        <v>11.77542513350221</v>
      </c>
      <c r="S121" s="39">
        <v>10.889096565012423</v>
      </c>
      <c r="T121" s="40">
        <v>0.051558787379421</v>
      </c>
      <c r="U121" s="40">
        <v>0.035650313950082925</v>
      </c>
      <c r="V121" s="40">
        <v>0.02137102153459272</v>
      </c>
      <c r="W121" s="40">
        <v>0.028750253185550745</v>
      </c>
      <c r="X121" s="39">
        <v>11.135855153285785</v>
      </c>
      <c r="Y121" s="41">
        <v>8.618937314126393</v>
      </c>
      <c r="Z121" s="41">
        <v>9.609275254671331</v>
      </c>
      <c r="AA121" s="41">
        <v>9.334337556536553</v>
      </c>
      <c r="AB121" s="42">
        <v>0.0</v>
      </c>
      <c r="AC121" s="42">
        <v>1.0</v>
      </c>
      <c r="AD121" s="42">
        <v>1.0</v>
      </c>
      <c r="AE121" s="42">
        <v>0.0</v>
      </c>
      <c r="AF121" s="42">
        <v>0.0</v>
      </c>
      <c r="AG121" s="25"/>
      <c r="AH121" s="25"/>
      <c r="AI121" s="25"/>
      <c r="AJ121" s="25"/>
      <c r="AK121" s="25"/>
      <c r="AL121" s="25"/>
    </row>
    <row r="122">
      <c r="A122" s="26" t="s">
        <v>552</v>
      </c>
      <c r="B122" s="25" t="s">
        <v>512</v>
      </c>
      <c r="C122" s="25" t="s">
        <v>511</v>
      </c>
      <c r="D122" s="28">
        <v>94.81779223461379</v>
      </c>
      <c r="E122" s="29">
        <v>0.16797817908201657</v>
      </c>
      <c r="F122" s="30">
        <v>23.0</v>
      </c>
      <c r="G122" s="33"/>
      <c r="H122" s="34">
        <v>13.555596595336421</v>
      </c>
      <c r="I122" s="35" t="s">
        <v>58</v>
      </c>
      <c r="J122" s="36">
        <v>3400.0</v>
      </c>
      <c r="K122" s="28">
        <v>3.986940175098947</v>
      </c>
      <c r="L122" s="28">
        <v>2.687868890795057</v>
      </c>
      <c r="M122" s="34">
        <v>13.733319432887885</v>
      </c>
      <c r="N122" s="35" t="s">
        <v>28</v>
      </c>
      <c r="O122" s="36">
        <v>3400.0</v>
      </c>
      <c r="P122" s="28">
        <v>4.039211597908201</v>
      </c>
      <c r="Q122" s="37">
        <v>2.7491984742313806</v>
      </c>
      <c r="R122" s="38">
        <v>7.415033142339253</v>
      </c>
      <c r="S122" s="39">
        <v>6.856908434666876</v>
      </c>
      <c r="T122" s="40">
        <v>0.025336589305094748</v>
      </c>
      <c r="U122" s="40">
        <v>0.019047365009503853</v>
      </c>
      <c r="V122" s="40">
        <v>0.01940674925496619</v>
      </c>
      <c r="W122" s="40">
        <v>0.017969212273116843</v>
      </c>
      <c r="X122" s="39">
        <v>5.804637154291055</v>
      </c>
      <c r="Y122" s="41">
        <v>7.750959441045366</v>
      </c>
      <c r="Z122" s="41">
        <v>4.963740351348749</v>
      </c>
      <c r="AA122" s="41">
        <v>8.769579081539137</v>
      </c>
      <c r="AB122" s="42">
        <v>1.0</v>
      </c>
      <c r="AC122" s="42">
        <v>1.0</v>
      </c>
      <c r="AD122" s="42">
        <v>0.0</v>
      </c>
      <c r="AE122" s="42">
        <v>0.0</v>
      </c>
      <c r="AF122" s="42">
        <v>0.0</v>
      </c>
      <c r="AG122" s="25"/>
      <c r="AH122" s="25"/>
      <c r="AI122" s="25"/>
      <c r="AJ122" s="25"/>
      <c r="AK122" s="25"/>
      <c r="AL122" s="25"/>
    </row>
    <row r="123">
      <c r="A123" s="26" t="s">
        <v>553</v>
      </c>
      <c r="B123" s="25" t="s">
        <v>512</v>
      </c>
      <c r="C123" s="25" t="s">
        <v>511</v>
      </c>
      <c r="D123" s="28">
        <v>94.81779223461379</v>
      </c>
      <c r="E123" s="29">
        <v>0.225266846361186</v>
      </c>
      <c r="F123" s="30">
        <v>23.0</v>
      </c>
      <c r="G123" s="33"/>
      <c r="H123" s="34">
        <v>21.669598204043492</v>
      </c>
      <c r="I123" s="35" t="s">
        <v>45</v>
      </c>
      <c r="J123" s="36">
        <v>4700.0</v>
      </c>
      <c r="K123" s="28">
        <v>4.610552809370956</v>
      </c>
      <c r="L123" s="28">
        <v>4.381912496109389</v>
      </c>
      <c r="M123" s="34">
        <v>21.962085534547196</v>
      </c>
      <c r="N123" s="35" t="s">
        <v>30</v>
      </c>
      <c r="O123" s="36">
        <v>4700.0</v>
      </c>
      <c r="P123" s="28">
        <v>4.672784156286637</v>
      </c>
      <c r="Q123" s="37">
        <v>4.484860586941557</v>
      </c>
      <c r="R123" s="38">
        <v>10.470071401885459</v>
      </c>
      <c r="S123" s="39">
        <v>9.681995957270153</v>
      </c>
      <c r="T123" s="40">
        <v>0.08882940898048554</v>
      </c>
      <c r="U123" s="40">
        <v>0.004919200497321883</v>
      </c>
      <c r="V123" s="40">
        <v>0.038218403863808474</v>
      </c>
      <c r="W123" s="40">
        <v>0.02828540285960083</v>
      </c>
      <c r="X123" s="39">
        <v>9.94774863903936</v>
      </c>
      <c r="Y123" s="41">
        <v>11.721849565004131</v>
      </c>
      <c r="Z123" s="41">
        <v>9.193447543272928</v>
      </c>
      <c r="AA123" s="41">
        <v>12.768637991274268</v>
      </c>
      <c r="AB123" s="42">
        <v>0.0</v>
      </c>
      <c r="AC123" s="42">
        <v>0.0</v>
      </c>
      <c r="AD123" s="42">
        <v>0.0</v>
      </c>
      <c r="AE123" s="42">
        <v>1.0</v>
      </c>
      <c r="AF123" s="42">
        <v>1.0</v>
      </c>
      <c r="AG123" s="25"/>
      <c r="AH123" s="25"/>
      <c r="AI123" s="25"/>
      <c r="AJ123" s="25"/>
      <c r="AK123" s="25"/>
      <c r="AL123" s="25"/>
    </row>
    <row r="124">
      <c r="A124" s="26" t="s">
        <v>554</v>
      </c>
      <c r="B124" s="25" t="s">
        <v>512</v>
      </c>
      <c r="C124" s="25" t="s">
        <v>511</v>
      </c>
      <c r="D124" s="28">
        <v>94.81779223461379</v>
      </c>
      <c r="E124" s="29">
        <v>0.31489312267657993</v>
      </c>
      <c r="F124" s="30">
        <v>21.0</v>
      </c>
      <c r="G124" s="33"/>
      <c r="H124" s="34">
        <v>21.21361482602845</v>
      </c>
      <c r="I124" s="35" t="s">
        <v>45</v>
      </c>
      <c r="J124" s="36">
        <v>5200.0</v>
      </c>
      <c r="K124" s="28">
        <v>4.079541312697779</v>
      </c>
      <c r="L124" s="28">
        <v>3.817338590170821</v>
      </c>
      <c r="M124" s="34">
        <v>20.783206530962147</v>
      </c>
      <c r="N124" s="35" t="s">
        <v>30</v>
      </c>
      <c r="O124" s="36">
        <v>4600.0</v>
      </c>
      <c r="P124" s="28">
        <v>4.518088376296119</v>
      </c>
      <c r="Q124" s="37">
        <v>4.16473392477204</v>
      </c>
      <c r="R124" s="38">
        <v>14.485676300653523</v>
      </c>
      <c r="S124" s="39">
        <v>13.39534889475492</v>
      </c>
      <c r="T124" s="40">
        <v>0.10777689654429233</v>
      </c>
      <c r="U124" s="40">
        <v>0.0036916919843906033</v>
      </c>
      <c r="V124" s="40">
        <v>0.04060861182829664</v>
      </c>
      <c r="W124" s="40">
        <v>0.02614948488943344</v>
      </c>
      <c r="X124" s="39">
        <v>10.61994883581586</v>
      </c>
      <c r="Y124" s="41">
        <v>10.59366599021259</v>
      </c>
      <c r="Z124" s="41">
        <v>10.001001287003039</v>
      </c>
      <c r="AA124" s="41">
        <v>10.782205243959107</v>
      </c>
      <c r="AB124" s="42">
        <v>0.0</v>
      </c>
      <c r="AC124" s="42">
        <v>0.0</v>
      </c>
      <c r="AD124" s="42">
        <v>0.0</v>
      </c>
      <c r="AE124" s="42">
        <v>1.0</v>
      </c>
      <c r="AF124" s="42">
        <v>1.0</v>
      </c>
      <c r="AG124" s="25"/>
      <c r="AH124" s="25"/>
      <c r="AI124" s="25"/>
      <c r="AJ124" s="25"/>
      <c r="AK124" s="25"/>
      <c r="AL124" s="25"/>
    </row>
    <row r="125">
      <c r="A125" s="26" t="s">
        <v>555</v>
      </c>
      <c r="B125" s="25" t="s">
        <v>512</v>
      </c>
      <c r="C125" s="25" t="s">
        <v>511</v>
      </c>
      <c r="D125" s="28">
        <v>94.81779223461379</v>
      </c>
      <c r="E125" s="29">
        <v>0.2186045340050378</v>
      </c>
      <c r="F125" s="30">
        <v>18.0</v>
      </c>
      <c r="G125" s="33"/>
      <c r="H125" s="34">
        <v>15.290554837767633</v>
      </c>
      <c r="I125" s="35" t="s">
        <v>64</v>
      </c>
      <c r="J125" s="36" t="s">
        <v>64</v>
      </c>
      <c r="K125" s="28" t="s">
        <v>64</v>
      </c>
      <c r="L125" s="28" t="s">
        <v>64</v>
      </c>
      <c r="M125" s="34">
        <v>14.965545456693892</v>
      </c>
      <c r="N125" s="35" t="s">
        <v>27</v>
      </c>
      <c r="O125" s="36">
        <v>3000.0</v>
      </c>
      <c r="P125" s="28">
        <v>4.988515152231297</v>
      </c>
      <c r="Q125" s="37">
        <v>3.6157529249003164</v>
      </c>
      <c r="R125" s="38">
        <v>7.904094676621562</v>
      </c>
      <c r="S125" s="39">
        <v>7.309158626286864</v>
      </c>
      <c r="T125" s="40">
        <v>0.05736103122329261</v>
      </c>
      <c r="U125" s="40">
        <v>0.019371102347538163</v>
      </c>
      <c r="V125" s="40">
        <v>0.036767480669356416</v>
      </c>
      <c r="W125" s="40">
        <v>0.03846010126283062</v>
      </c>
      <c r="X125" s="39">
        <v>7.113409174334392</v>
      </c>
      <c r="Y125" s="41">
        <v>8.17714566343324</v>
      </c>
      <c r="Z125" s="41">
        <v>6.085266602720843</v>
      </c>
      <c r="AA125" s="41">
        <v>8.88027885397305</v>
      </c>
      <c r="AB125" s="42">
        <v>0.0</v>
      </c>
      <c r="AC125" s="42">
        <v>0.0</v>
      </c>
      <c r="AD125" s="42">
        <v>0.0</v>
      </c>
      <c r="AE125" s="42">
        <v>0.0</v>
      </c>
      <c r="AF125" s="42">
        <v>0.0</v>
      </c>
      <c r="AG125" s="25"/>
      <c r="AH125" s="25"/>
      <c r="AI125" s="25"/>
      <c r="AJ125" s="25"/>
      <c r="AK125" s="25"/>
      <c r="AL125" s="25"/>
    </row>
    <row r="126">
      <c r="A126" s="26" t="s">
        <v>556</v>
      </c>
      <c r="B126" s="25" t="s">
        <v>512</v>
      </c>
      <c r="C126" s="25" t="s">
        <v>511</v>
      </c>
      <c r="D126" s="28">
        <v>94.81779223461379</v>
      </c>
      <c r="E126" s="29">
        <v>0.16442957746478873</v>
      </c>
      <c r="F126" s="30">
        <v>17.0</v>
      </c>
      <c r="G126" s="33"/>
      <c r="H126" s="34">
        <v>10.66946341764994</v>
      </c>
      <c r="I126" s="35" t="s">
        <v>40</v>
      </c>
      <c r="J126" s="36">
        <v>3000.0</v>
      </c>
      <c r="K126" s="28">
        <v>3.556487805883313</v>
      </c>
      <c r="L126" s="28">
        <v>2.0122129005990916</v>
      </c>
      <c r="M126" s="34">
        <v>10.551987240616011</v>
      </c>
      <c r="N126" s="35" t="s">
        <v>29</v>
      </c>
      <c r="O126" s="36">
        <v>3000.0</v>
      </c>
      <c r="P126" s="28">
        <v>3.517329080205337</v>
      </c>
      <c r="Q126" s="37">
        <v>1.973993290585798</v>
      </c>
      <c r="R126" s="38">
        <v>5.347788576998131</v>
      </c>
      <c r="S126" s="39">
        <v>4.945264019260395</v>
      </c>
      <c r="T126" s="40">
        <v>0.0433468338167678</v>
      </c>
      <c r="U126" s="40">
        <v>0.019344867984342658</v>
      </c>
      <c r="V126" s="40">
        <v>0.023285489240412457</v>
      </c>
      <c r="W126" s="40">
        <v>0.02203165520439025</v>
      </c>
      <c r="X126" s="39">
        <v>5.597007838698834</v>
      </c>
      <c r="Y126" s="41">
        <v>5.072455578951105</v>
      </c>
      <c r="Z126" s="41">
        <v>4.902269090316549</v>
      </c>
      <c r="AA126" s="41">
        <v>5.649718150299463</v>
      </c>
      <c r="AB126" s="42">
        <v>0.0</v>
      </c>
      <c r="AC126" s="42">
        <v>1.0</v>
      </c>
      <c r="AD126" s="42">
        <v>1.0</v>
      </c>
      <c r="AE126" s="42">
        <v>0.0</v>
      </c>
      <c r="AF126" s="42">
        <v>0.0</v>
      </c>
      <c r="AG126" s="25"/>
      <c r="AH126" s="25"/>
      <c r="AI126" s="25"/>
      <c r="AJ126" s="25"/>
      <c r="AK126" s="25"/>
      <c r="AL126" s="25"/>
    </row>
    <row r="127">
      <c r="A127" s="26" t="s">
        <v>557</v>
      </c>
      <c r="B127" s="25" t="s">
        <v>512</v>
      </c>
      <c r="C127" s="25" t="s">
        <v>511</v>
      </c>
      <c r="D127" s="28">
        <v>94.81779223461379</v>
      </c>
      <c r="E127" s="29">
        <v>0.1718071748878924</v>
      </c>
      <c r="F127" s="30">
        <v>17.0</v>
      </c>
      <c r="G127" s="33"/>
      <c r="H127" s="34">
        <v>12.418951158714094</v>
      </c>
      <c r="I127" s="35" t="s">
        <v>31</v>
      </c>
      <c r="J127" s="36">
        <v>3500.0</v>
      </c>
      <c r="K127" s="28">
        <v>3.5482717596325983</v>
      </c>
      <c r="L127" s="28">
        <v>2.243585493562594</v>
      </c>
      <c r="M127" s="34">
        <v>12.74020363669904</v>
      </c>
      <c r="N127" s="35" t="s">
        <v>31</v>
      </c>
      <c r="O127" s="36">
        <v>3900.0</v>
      </c>
      <c r="P127" s="28">
        <v>3.266718881204882</v>
      </c>
      <c r="Q127" s="37">
        <v>2.1045391862266705</v>
      </c>
      <c r="R127" s="38">
        <v>5.624957298704338</v>
      </c>
      <c r="S127" s="39">
        <v>5.20157043208562</v>
      </c>
      <c r="T127" s="40">
        <v>0.06247825605173404</v>
      </c>
      <c r="U127" s="40">
        <v>9.015621363886586E-5</v>
      </c>
      <c r="V127" s="40">
        <v>0.013793900686746475</v>
      </c>
      <c r="W127" s="40">
        <v>0.015597024959523793</v>
      </c>
      <c r="X127" s="39">
        <v>4.408131705825738</v>
      </c>
      <c r="Y127" s="41">
        <v>8.010819452888356</v>
      </c>
      <c r="Z127" s="41">
        <v>4.1447337261507124</v>
      </c>
      <c r="AA127" s="41">
        <v>8.595469910548328</v>
      </c>
      <c r="AB127" s="42">
        <v>0.0</v>
      </c>
      <c r="AC127" s="42">
        <v>0.0</v>
      </c>
      <c r="AD127" s="42">
        <v>0.0</v>
      </c>
      <c r="AE127" s="42">
        <v>0.0</v>
      </c>
      <c r="AF127" s="42">
        <v>1.0</v>
      </c>
      <c r="AG127" s="25"/>
      <c r="AH127" s="25"/>
      <c r="AI127" s="25"/>
      <c r="AJ127" s="25"/>
      <c r="AK127" s="25"/>
      <c r="AL127" s="25"/>
    </row>
    <row r="128">
      <c r="A128" s="26" t="s">
        <v>558</v>
      </c>
      <c r="B128" s="25" t="s">
        <v>512</v>
      </c>
      <c r="C128" s="25" t="s">
        <v>511</v>
      </c>
      <c r="D128" s="28">
        <v>94.81779223461379</v>
      </c>
      <c r="E128" s="29">
        <v>0.19768058968058966</v>
      </c>
      <c r="F128" s="30">
        <v>9.0</v>
      </c>
      <c r="G128" s="33"/>
      <c r="H128" s="34">
        <v>7.00303213575087</v>
      </c>
      <c r="I128" s="35" t="s">
        <v>40</v>
      </c>
      <c r="J128" s="36">
        <v>3000.0</v>
      </c>
      <c r="K128" s="28">
        <v>2.33434404525029</v>
      </c>
      <c r="L128" s="28">
        <v>0.9704144410160426</v>
      </c>
      <c r="M128" s="34">
        <v>6.874278824810144</v>
      </c>
      <c r="N128" s="35" t="s">
        <v>28</v>
      </c>
      <c r="O128" s="36">
        <v>3000.0</v>
      </c>
      <c r="P128" s="28">
        <v>2.2914262749367147</v>
      </c>
      <c r="Q128" s="37">
        <v>0.9397204870864259</v>
      </c>
      <c r="R128" s="38">
        <v>3.507103335744092</v>
      </c>
      <c r="S128" s="39">
        <v>3.243125955405441</v>
      </c>
      <c r="T128" s="40">
        <v>0.05029272637730814</v>
      </c>
      <c r="U128" s="40">
        <v>0.026484426550986123</v>
      </c>
      <c r="V128" s="40">
        <v>0.03792717530472228</v>
      </c>
      <c r="W128" s="40">
        <v>0.026299866087216184</v>
      </c>
      <c r="X128" s="39">
        <v>3.876711742415213</v>
      </c>
      <c r="Y128" s="41">
        <v>3.126320393335657</v>
      </c>
      <c r="Z128" s="41">
        <v>3.4075032962320773</v>
      </c>
      <c r="AA128" s="41">
        <v>3.466775528578067</v>
      </c>
      <c r="AB128" s="42">
        <v>0.0</v>
      </c>
      <c r="AC128" s="42">
        <v>1.0</v>
      </c>
      <c r="AD128" s="42">
        <v>1.0</v>
      </c>
      <c r="AE128" s="42">
        <v>0.0</v>
      </c>
      <c r="AF128" s="42">
        <v>0.0</v>
      </c>
      <c r="AG128" s="25"/>
      <c r="AH128" s="25"/>
      <c r="AI128" s="25"/>
      <c r="AJ128" s="25"/>
      <c r="AK128" s="25"/>
      <c r="AL128" s="25"/>
    </row>
    <row r="129">
      <c r="A129" s="26" t="s">
        <v>559</v>
      </c>
      <c r="B129" s="25" t="s">
        <v>512</v>
      </c>
      <c r="C129" s="25" t="s">
        <v>511</v>
      </c>
      <c r="D129" s="28">
        <v>94.81779223461379</v>
      </c>
      <c r="E129" s="29">
        <v>0.17628585040495473</v>
      </c>
      <c r="F129" s="30">
        <v>5.0</v>
      </c>
      <c r="G129" s="33"/>
      <c r="H129" s="34">
        <v>2.907891909629109</v>
      </c>
      <c r="I129" s="35" t="s">
        <v>40</v>
      </c>
      <c r="J129" s="36">
        <v>3000.0</v>
      </c>
      <c r="K129" s="28">
        <v>0.9692973032097031</v>
      </c>
      <c r="L129" s="28">
        <v>0.21174825665605818</v>
      </c>
      <c r="M129" s="34">
        <v>2.883632303788442</v>
      </c>
      <c r="N129" s="35" t="s">
        <v>29</v>
      </c>
      <c r="O129" s="36">
        <v>3000.0</v>
      </c>
      <c r="P129" s="28">
        <v>0.9612107679294807</v>
      </c>
      <c r="Q129" s="37">
        <v>0.20869785692743015</v>
      </c>
      <c r="R129" s="38">
        <v>1.7043823532051763</v>
      </c>
      <c r="S129" s="39">
        <v>1.5760946052768507</v>
      </c>
      <c r="T129" s="40">
        <v>0.023897372244395875</v>
      </c>
      <c r="U129" s="40">
        <v>0.022539567003237018</v>
      </c>
      <c r="V129" s="40">
        <v>0.02226800595500525</v>
      </c>
      <c r="W129" s="40">
        <v>0.012672848917482661</v>
      </c>
      <c r="X129" s="39">
        <v>1.4085855699192786</v>
      </c>
      <c r="Y129" s="41">
        <v>1.4993063397098307</v>
      </c>
      <c r="Z129" s="41">
        <v>1.2346916357083615</v>
      </c>
      <c r="AA129" s="41">
        <v>1.6489406680800804</v>
      </c>
      <c r="AB129" s="42">
        <v>0.0</v>
      </c>
      <c r="AC129" s="42">
        <v>1.0</v>
      </c>
      <c r="AD129" s="42">
        <v>1.0</v>
      </c>
      <c r="AE129" s="42">
        <v>0.0</v>
      </c>
      <c r="AF129" s="42">
        <v>0.0</v>
      </c>
      <c r="AG129" s="25"/>
      <c r="AH129" s="25"/>
      <c r="AI129" s="25"/>
      <c r="AJ129" s="25"/>
      <c r="AK129" s="25"/>
      <c r="AL129" s="25"/>
    </row>
    <row r="130">
      <c r="A130" s="26" t="s">
        <v>560</v>
      </c>
      <c r="B130" s="25" t="s">
        <v>512</v>
      </c>
      <c r="C130" s="25" t="s">
        <v>511</v>
      </c>
      <c r="D130" s="28">
        <v>94.81779223461379</v>
      </c>
      <c r="E130" s="29">
        <v>0.24210710808179164</v>
      </c>
      <c r="F130" s="30">
        <v>0.0</v>
      </c>
      <c r="G130" s="33"/>
      <c r="H130" s="34" t="s">
        <v>64</v>
      </c>
      <c r="I130" s="35" t="s">
        <v>58</v>
      </c>
      <c r="J130" s="36">
        <v>4300.0</v>
      </c>
      <c r="K130" s="28" t="s">
        <v>64</v>
      </c>
      <c r="L130" s="28" t="s">
        <v>64</v>
      </c>
      <c r="M130" s="34" t="s">
        <v>64</v>
      </c>
      <c r="N130" s="35" t="s">
        <v>27</v>
      </c>
      <c r="O130" s="36">
        <v>4200.0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1.0</v>
      </c>
      <c r="AC130" s="42">
        <v>1.0</v>
      </c>
      <c r="AD130" s="42">
        <v>0.0</v>
      </c>
      <c r="AE130" s="42">
        <v>0.0</v>
      </c>
      <c r="AF130" s="42">
        <v>0.0</v>
      </c>
      <c r="AG130" s="25"/>
      <c r="AH130" s="25"/>
      <c r="AI130" s="25"/>
      <c r="AJ130" s="25"/>
      <c r="AK130" s="25"/>
      <c r="AL130" s="25"/>
    </row>
    <row r="131">
      <c r="A131" s="26" t="s">
        <v>561</v>
      </c>
      <c r="B131" s="25" t="s">
        <v>512</v>
      </c>
      <c r="C131" s="25" t="s">
        <v>511</v>
      </c>
      <c r="D131" s="28">
        <v>94.81779223461379</v>
      </c>
      <c r="E131" s="29">
        <v>0.17293255131964813</v>
      </c>
      <c r="F131" s="30">
        <v>0.0</v>
      </c>
      <c r="G131" s="33"/>
      <c r="H131" s="34" t="s">
        <v>64</v>
      </c>
      <c r="I131" s="35" t="s">
        <v>31</v>
      </c>
      <c r="J131" s="36">
        <v>3000.0</v>
      </c>
      <c r="K131" s="28" t="s">
        <v>64</v>
      </c>
      <c r="L131" s="28" t="s">
        <v>64</v>
      </c>
      <c r="M131" s="34" t="s">
        <v>64</v>
      </c>
      <c r="N131" s="35" t="s">
        <v>31</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0.0</v>
      </c>
      <c r="AF131" s="42">
        <v>1.0</v>
      </c>
      <c r="AG131" s="25"/>
      <c r="AH131" s="25"/>
      <c r="AI131" s="25"/>
      <c r="AJ131" s="25"/>
      <c r="AK131" s="25"/>
      <c r="AL131" s="25"/>
    </row>
    <row r="132">
      <c r="A132" s="26" t="s">
        <v>562</v>
      </c>
      <c r="B132" s="25" t="s">
        <v>512</v>
      </c>
      <c r="C132" s="25" t="s">
        <v>511</v>
      </c>
      <c r="D132" s="28">
        <v>94.81779223461379</v>
      </c>
      <c r="E132" s="29">
        <v>0.18</v>
      </c>
      <c r="F132" s="30">
        <v>0.0</v>
      </c>
      <c r="G132" s="33"/>
      <c r="H132" s="34" t="s">
        <v>64</v>
      </c>
      <c r="I132" s="35" t="s">
        <v>45</v>
      </c>
      <c r="J132" s="36">
        <v>3000.0</v>
      </c>
      <c r="K132" s="28" t="s">
        <v>64</v>
      </c>
      <c r="L132" s="28" t="s">
        <v>64</v>
      </c>
      <c r="M132" s="34" t="s">
        <v>64</v>
      </c>
      <c r="N132" s="35" t="s">
        <v>30</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0.0</v>
      </c>
      <c r="AD132" s="42">
        <v>0.0</v>
      </c>
      <c r="AE132" s="42">
        <v>1.0</v>
      </c>
      <c r="AF132" s="42">
        <v>1.0</v>
      </c>
      <c r="AG132" s="25"/>
      <c r="AH132" s="25"/>
      <c r="AI132" s="25"/>
      <c r="AJ132" s="25"/>
      <c r="AK132" s="25"/>
      <c r="AL132" s="25"/>
    </row>
    <row r="133">
      <c r="A133" s="26" t="s">
        <v>563</v>
      </c>
      <c r="B133" s="25" t="s">
        <v>512</v>
      </c>
      <c r="C133" s="25" t="s">
        <v>511</v>
      </c>
      <c r="D133" s="28">
        <v>94.81779223461379</v>
      </c>
      <c r="E133" s="29">
        <v>0.18</v>
      </c>
      <c r="F133" s="30">
        <v>0.0</v>
      </c>
      <c r="G133" s="33"/>
      <c r="H133" s="34" t="s">
        <v>64</v>
      </c>
      <c r="I133" s="35" t="s">
        <v>30</v>
      </c>
      <c r="J133" s="36">
        <v>3000.0</v>
      </c>
      <c r="K133" s="28" t="s">
        <v>64</v>
      </c>
      <c r="L133" s="28" t="s">
        <v>64</v>
      </c>
      <c r="M133" s="34" t="s">
        <v>64</v>
      </c>
      <c r="N133" s="35" t="s">
        <v>31</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0.0</v>
      </c>
      <c r="AC133" s="42">
        <v>0.0</v>
      </c>
      <c r="AD133" s="42">
        <v>0.0</v>
      </c>
      <c r="AE133" s="42">
        <v>1.0</v>
      </c>
      <c r="AF133" s="42">
        <v>0.0</v>
      </c>
      <c r="AG133" s="25"/>
      <c r="AH133" s="25"/>
      <c r="AI133" s="25"/>
      <c r="AJ133" s="25"/>
      <c r="AK133" s="25"/>
      <c r="AL133" s="25"/>
    </row>
    <row r="134">
      <c r="A134" s="26" t="s">
        <v>564</v>
      </c>
      <c r="B134" s="25" t="s">
        <v>512</v>
      </c>
      <c r="C134" s="25" t="s">
        <v>511</v>
      </c>
      <c r="D134" s="28">
        <v>94.81779223461379</v>
      </c>
      <c r="E134" s="29">
        <v>0.17970370370370373</v>
      </c>
      <c r="F134" s="30">
        <v>0.0</v>
      </c>
      <c r="G134" s="32"/>
      <c r="H134" s="34" t="s">
        <v>64</v>
      </c>
      <c r="I134" s="35" t="s">
        <v>44</v>
      </c>
      <c r="J134" s="36">
        <v>3000.0</v>
      </c>
      <c r="K134" s="28" t="s">
        <v>64</v>
      </c>
      <c r="L134" s="28" t="s">
        <v>64</v>
      </c>
      <c r="M134" s="34" t="s">
        <v>64</v>
      </c>
      <c r="N134" s="35" t="s">
        <v>29</v>
      </c>
      <c r="O134" s="36">
        <v>3000.0</v>
      </c>
      <c r="P134" s="28" t="s">
        <v>64</v>
      </c>
      <c r="Q134" s="37" t="s">
        <v>64</v>
      </c>
      <c r="R134" s="38" t="s">
        <v>64</v>
      </c>
      <c r="S134" s="39" t="s">
        <v>64</v>
      </c>
      <c r="T134" s="40" t="s">
        <v>64</v>
      </c>
      <c r="U134" s="40" t="s">
        <v>64</v>
      </c>
      <c r="V134" s="40" t="s">
        <v>64</v>
      </c>
      <c r="W134" s="40" t="s">
        <v>64</v>
      </c>
      <c r="X134" s="39" t="s">
        <v>64</v>
      </c>
      <c r="Y134" s="41" t="s">
        <v>64</v>
      </c>
      <c r="Z134" s="41" t="s">
        <v>64</v>
      </c>
      <c r="AA134" s="41" t="s">
        <v>64</v>
      </c>
      <c r="AB134" s="42">
        <v>0.0</v>
      </c>
      <c r="AC134" s="42">
        <v>0.0</v>
      </c>
      <c r="AD134" s="42">
        <v>1.0</v>
      </c>
      <c r="AE134" s="42">
        <v>1.0</v>
      </c>
      <c r="AF134" s="42">
        <v>0.0</v>
      </c>
      <c r="AG134" s="25"/>
      <c r="AH134" s="25"/>
      <c r="AI134" s="25"/>
      <c r="AJ134" s="25"/>
      <c r="AK134" s="25"/>
      <c r="AL134" s="25"/>
    </row>
    <row r="135">
      <c r="A135" s="26"/>
      <c r="B135" s="25"/>
      <c r="C135" s="25"/>
      <c r="D135" s="28"/>
      <c r="E135" s="29"/>
      <c r="F135" s="30"/>
      <c r="G135" s="33"/>
      <c r="H135" s="34"/>
      <c r="I135" s="35"/>
      <c r="J135" s="36"/>
      <c r="K135" s="28"/>
      <c r="L135" s="28"/>
      <c r="M135" s="34"/>
      <c r="N135" s="35"/>
      <c r="O135" s="36"/>
      <c r="P135" s="28"/>
      <c r="Q135" s="37"/>
      <c r="R135" s="38"/>
      <c r="S135" s="39"/>
      <c r="T135" s="40"/>
      <c r="U135" s="40"/>
      <c r="V135" s="40"/>
      <c r="W135" s="40"/>
      <c r="X135" s="39"/>
      <c r="Y135" s="41"/>
      <c r="Z135" s="41"/>
      <c r="AA135" s="41"/>
      <c r="AB135" s="42"/>
      <c r="AC135" s="42"/>
      <c r="AD135" s="42"/>
      <c r="AE135" s="42"/>
      <c r="AF135" s="42"/>
      <c r="AG135" s="25"/>
      <c r="AH135" s="25"/>
      <c r="AI135" s="25"/>
      <c r="AJ135" s="25"/>
      <c r="AK135" s="25"/>
      <c r="AL135" s="25"/>
    </row>
    <row r="136">
      <c r="A136" s="26"/>
      <c r="B136" s="25"/>
      <c r="C136" s="25"/>
      <c r="D136" s="28"/>
      <c r="E136" s="29"/>
      <c r="F136" s="30"/>
      <c r="G136" s="33"/>
      <c r="H136" s="34"/>
      <c r="I136" s="35"/>
      <c r="J136" s="36"/>
      <c r="K136" s="28"/>
      <c r="L136" s="28"/>
      <c r="M136" s="34"/>
      <c r="N136" s="35"/>
      <c r="O136" s="36"/>
      <c r="P136" s="28"/>
      <c r="Q136" s="37"/>
      <c r="R136" s="38"/>
      <c r="S136" s="39"/>
      <c r="T136" s="40"/>
      <c r="U136" s="40"/>
      <c r="V136" s="40"/>
      <c r="W136" s="40"/>
      <c r="X136" s="39"/>
      <c r="Y136" s="41"/>
      <c r="Z136" s="41"/>
      <c r="AA136" s="41"/>
      <c r="AB136" s="42"/>
      <c r="AC136" s="42"/>
      <c r="AD136" s="42"/>
      <c r="AE136" s="42"/>
      <c r="AF136" s="42"/>
      <c r="AG136" s="25"/>
      <c r="AH136" s="25"/>
      <c r="AI136" s="25"/>
      <c r="AJ136" s="25"/>
      <c r="AK136" s="25"/>
      <c r="AL136" s="25"/>
    </row>
    <row r="137">
      <c r="A137" s="26"/>
      <c r="B137" s="25"/>
      <c r="C137" s="25"/>
      <c r="D137" s="28"/>
      <c r="E137" s="29"/>
      <c r="F137" s="30"/>
      <c r="G137" s="32"/>
      <c r="H137" s="34"/>
      <c r="I137" s="35"/>
      <c r="J137" s="36"/>
      <c r="K137" s="28"/>
      <c r="L137" s="28"/>
      <c r="M137" s="34"/>
      <c r="N137" s="35"/>
      <c r="O137" s="36"/>
      <c r="P137" s="28"/>
      <c r="Q137" s="37"/>
      <c r="R137" s="38"/>
      <c r="S137" s="39"/>
      <c r="T137" s="40"/>
      <c r="U137" s="40"/>
      <c r="V137" s="40"/>
      <c r="W137" s="40"/>
      <c r="X137" s="39"/>
      <c r="Y137" s="41"/>
      <c r="Z137" s="41"/>
      <c r="AA137" s="41"/>
      <c r="AB137" s="42"/>
      <c r="AC137" s="42"/>
      <c r="AD137" s="42"/>
      <c r="AE137" s="42"/>
      <c r="AF137" s="42"/>
      <c r="AG137" s="25"/>
      <c r="AH137" s="25"/>
      <c r="AI137" s="25"/>
      <c r="AJ137" s="25"/>
      <c r="AK137" s="25"/>
      <c r="AL137" s="25"/>
    </row>
    <row r="138">
      <c r="A138" s="26"/>
      <c r="B138" s="25"/>
      <c r="C138" s="25"/>
      <c r="D138" s="28"/>
      <c r="E138" s="29"/>
      <c r="F138" s="30"/>
      <c r="G138" s="33"/>
      <c r="H138" s="34"/>
      <c r="I138" s="35"/>
      <c r="J138" s="36"/>
      <c r="K138" s="28"/>
      <c r="L138" s="28"/>
      <c r="M138" s="34"/>
      <c r="N138" s="35"/>
      <c r="O138" s="36"/>
      <c r="P138" s="28"/>
      <c r="Q138" s="37"/>
      <c r="R138" s="38"/>
      <c r="S138" s="39"/>
      <c r="T138" s="40"/>
      <c r="U138" s="40"/>
      <c r="V138" s="40"/>
      <c r="W138" s="40"/>
      <c r="X138" s="39"/>
      <c r="Y138" s="41"/>
      <c r="Z138" s="41"/>
      <c r="AA138" s="41"/>
      <c r="AB138" s="42"/>
      <c r="AC138" s="42"/>
      <c r="AD138" s="42"/>
      <c r="AE138" s="42"/>
      <c r="AF138" s="42"/>
      <c r="AG138" s="25"/>
      <c r="AH138" s="25"/>
      <c r="AI138" s="25"/>
      <c r="AJ138" s="25"/>
      <c r="AK138" s="25"/>
      <c r="AL138" s="25"/>
    </row>
    <row r="139">
      <c r="A139" s="26"/>
      <c r="B139" s="25"/>
      <c r="C139" s="25"/>
      <c r="D139" s="28"/>
      <c r="E139" s="29"/>
      <c r="F139" s="30"/>
      <c r="G139" s="33"/>
      <c r="H139" s="34"/>
      <c r="I139" s="35"/>
      <c r="J139" s="36"/>
      <c r="K139" s="28"/>
      <c r="L139" s="28"/>
      <c r="M139" s="34"/>
      <c r="N139" s="35"/>
      <c r="O139" s="36"/>
      <c r="P139" s="28"/>
      <c r="Q139" s="37"/>
      <c r="R139" s="38"/>
      <c r="S139" s="39"/>
      <c r="T139" s="40"/>
      <c r="U139" s="40"/>
      <c r="V139" s="40"/>
      <c r="W139" s="40"/>
      <c r="X139" s="39"/>
      <c r="Y139" s="41"/>
      <c r="Z139" s="41"/>
      <c r="AA139" s="41"/>
      <c r="AB139" s="42"/>
      <c r="AC139" s="42"/>
      <c r="AD139" s="42"/>
      <c r="AE139" s="42"/>
      <c r="AF139" s="42"/>
      <c r="AG139" s="25"/>
      <c r="AH139" s="25"/>
      <c r="AI139" s="25"/>
      <c r="AJ139" s="25"/>
      <c r="AK139" s="25"/>
      <c r="AL139" s="25"/>
    </row>
    <row r="140">
      <c r="A140" s="26"/>
      <c r="B140" s="25"/>
      <c r="C140" s="25"/>
      <c r="D140" s="28"/>
      <c r="E140" s="29"/>
      <c r="F140" s="30"/>
      <c r="G140" s="33"/>
      <c r="H140" s="34"/>
      <c r="I140" s="35"/>
      <c r="J140" s="36"/>
      <c r="K140" s="28"/>
      <c r="L140" s="28"/>
      <c r="M140" s="34"/>
      <c r="N140" s="35"/>
      <c r="O140" s="36"/>
      <c r="P140" s="28"/>
      <c r="Q140" s="37"/>
      <c r="R140" s="38"/>
      <c r="S140" s="39"/>
      <c r="T140" s="40"/>
      <c r="U140" s="40"/>
      <c r="V140" s="40"/>
      <c r="W140" s="40"/>
      <c r="X140" s="39"/>
      <c r="Y140" s="41"/>
      <c r="Z140" s="41"/>
      <c r="AA140" s="41"/>
      <c r="AB140" s="42"/>
      <c r="AC140" s="42"/>
      <c r="AD140" s="42"/>
      <c r="AE140" s="42"/>
      <c r="AF140" s="42"/>
      <c r="AG140" s="25"/>
      <c r="AH140" s="25"/>
      <c r="AI140" s="25"/>
      <c r="AJ140" s="25"/>
      <c r="AK140" s="25"/>
      <c r="AL140" s="25"/>
    </row>
    <row r="141">
      <c r="A141" s="26"/>
      <c r="B141" s="25"/>
      <c r="C141" s="25"/>
      <c r="D141" s="28"/>
      <c r="E141" s="29"/>
      <c r="F141" s="30"/>
      <c r="G141" s="32"/>
      <c r="H141" s="34"/>
      <c r="I141" s="35"/>
      <c r="J141" s="36"/>
      <c r="K141" s="28"/>
      <c r="L141" s="28"/>
      <c r="M141" s="34"/>
      <c r="N141" s="35"/>
      <c r="O141" s="36"/>
      <c r="P141" s="28"/>
      <c r="Q141" s="37"/>
      <c r="R141" s="38"/>
      <c r="S141" s="39"/>
      <c r="T141" s="40"/>
      <c r="U141" s="40"/>
      <c r="V141" s="40"/>
      <c r="W141" s="40"/>
      <c r="X141" s="39"/>
      <c r="Y141" s="41"/>
      <c r="Z141" s="41"/>
      <c r="AA141" s="41"/>
      <c r="AB141" s="42"/>
      <c r="AC141" s="42"/>
      <c r="AD141" s="42"/>
      <c r="AE141" s="42"/>
      <c r="AF141" s="42"/>
      <c r="AG141" s="25"/>
      <c r="AH141" s="25"/>
      <c r="AI141" s="25"/>
      <c r="AJ141" s="25"/>
      <c r="AK141" s="25"/>
      <c r="AL141" s="25"/>
    </row>
    <row r="142">
      <c r="A142" s="26"/>
      <c r="B142" s="25"/>
      <c r="C142" s="25"/>
      <c r="D142" s="28"/>
      <c r="E142" s="29"/>
      <c r="F142" s="30"/>
      <c r="G142" s="33"/>
      <c r="H142" s="34"/>
      <c r="I142" s="35"/>
      <c r="J142" s="36"/>
      <c r="K142" s="28"/>
      <c r="L142" s="28"/>
      <c r="M142" s="34"/>
      <c r="N142" s="35"/>
      <c r="O142" s="36"/>
      <c r="P142" s="28"/>
      <c r="Q142" s="37"/>
      <c r="R142" s="38"/>
      <c r="S142" s="39"/>
      <c r="T142" s="40"/>
      <c r="U142" s="40"/>
      <c r="V142" s="40"/>
      <c r="W142" s="40"/>
      <c r="X142" s="39"/>
      <c r="Y142" s="41"/>
      <c r="Z142" s="41"/>
      <c r="AA142" s="41"/>
      <c r="AB142" s="42"/>
      <c r="AC142" s="42"/>
      <c r="AD142" s="42"/>
      <c r="AE142" s="42"/>
      <c r="AF142" s="42"/>
      <c r="AG142" s="25"/>
      <c r="AH142" s="25"/>
      <c r="AI142" s="25"/>
      <c r="AJ142" s="25"/>
      <c r="AK142" s="25"/>
      <c r="AL142" s="25"/>
    </row>
    <row r="143">
      <c r="A143" s="26"/>
      <c r="B143" s="25"/>
      <c r="C143" s="25"/>
      <c r="D143" s="28"/>
      <c r="E143" s="29"/>
      <c r="F143" s="30"/>
      <c r="G143" s="33"/>
      <c r="H143" s="34"/>
      <c r="I143" s="35"/>
      <c r="J143" s="36"/>
      <c r="K143" s="28"/>
      <c r="L143" s="28"/>
      <c r="M143" s="34"/>
      <c r="N143" s="35"/>
      <c r="O143" s="36"/>
      <c r="P143" s="28"/>
      <c r="Q143" s="37"/>
      <c r="R143" s="38"/>
      <c r="S143" s="39"/>
      <c r="T143" s="40"/>
      <c r="U143" s="40"/>
      <c r="V143" s="40"/>
      <c r="W143" s="40"/>
      <c r="X143" s="39"/>
      <c r="Y143" s="41"/>
      <c r="Z143" s="41"/>
      <c r="AA143" s="41"/>
      <c r="AB143" s="42"/>
      <c r="AC143" s="42"/>
      <c r="AD143" s="42"/>
      <c r="AE143" s="42"/>
      <c r="AF143" s="42"/>
      <c r="AG143" s="25"/>
      <c r="AH143" s="25"/>
      <c r="AI143" s="25"/>
      <c r="AJ143" s="25"/>
      <c r="AK143" s="25"/>
      <c r="AL143" s="25"/>
    </row>
    <row r="144">
      <c r="A144" s="26"/>
      <c r="B144" s="25"/>
      <c r="C144" s="25"/>
      <c r="D144" s="28"/>
      <c r="E144" s="29"/>
      <c r="F144" s="30"/>
      <c r="G144" s="33"/>
      <c r="H144" s="34"/>
      <c r="I144" s="35"/>
      <c r="J144" s="36"/>
      <c r="K144" s="28"/>
      <c r="L144" s="28"/>
      <c r="M144" s="34"/>
      <c r="N144" s="35"/>
      <c r="O144" s="36"/>
      <c r="P144" s="28"/>
      <c r="Q144" s="37"/>
      <c r="R144" s="38"/>
      <c r="S144" s="39"/>
      <c r="T144" s="40"/>
      <c r="U144" s="40"/>
      <c r="V144" s="40"/>
      <c r="W144" s="40"/>
      <c r="X144" s="39"/>
      <c r="Y144" s="41"/>
      <c r="Z144" s="41"/>
      <c r="AA144" s="41"/>
      <c r="AB144" s="42"/>
      <c r="AC144" s="42"/>
      <c r="AD144" s="42"/>
      <c r="AE144" s="42"/>
      <c r="AF144" s="42"/>
      <c r="AG144" s="25"/>
      <c r="AH144" s="25"/>
      <c r="AI144" s="25"/>
      <c r="AJ144" s="25"/>
      <c r="AK144" s="25"/>
      <c r="AL144" s="25"/>
    </row>
    <row r="145">
      <c r="A145" s="26"/>
      <c r="B145" s="25"/>
      <c r="C145" s="25"/>
      <c r="D145" s="28"/>
      <c r="E145" s="29"/>
      <c r="F145" s="30"/>
      <c r="G145" s="33"/>
      <c r="H145" s="34"/>
      <c r="I145" s="35"/>
      <c r="J145" s="36"/>
      <c r="K145" s="28"/>
      <c r="L145" s="28"/>
      <c r="M145" s="34"/>
      <c r="N145" s="35"/>
      <c r="O145" s="36"/>
      <c r="P145" s="28"/>
      <c r="Q145" s="37"/>
      <c r="R145" s="38"/>
      <c r="S145" s="39"/>
      <c r="T145" s="40"/>
      <c r="U145" s="40"/>
      <c r="V145" s="40"/>
      <c r="W145" s="40"/>
      <c r="X145" s="39"/>
      <c r="Y145" s="41"/>
      <c r="Z145" s="41"/>
      <c r="AA145" s="41"/>
      <c r="AB145" s="42"/>
      <c r="AC145" s="42"/>
      <c r="AD145" s="42"/>
      <c r="AE145" s="42"/>
      <c r="AF145" s="42"/>
      <c r="AG145" s="25"/>
      <c r="AH145" s="25"/>
      <c r="AI145" s="25"/>
      <c r="AJ145" s="25"/>
      <c r="AK145" s="25"/>
      <c r="AL145" s="25"/>
    </row>
    <row r="146">
      <c r="A146" s="26"/>
      <c r="B146" s="25"/>
      <c r="C146" s="25"/>
      <c r="D146" s="28"/>
      <c r="E146" s="29"/>
      <c r="F146" s="30"/>
      <c r="G146" s="33"/>
      <c r="H146" s="34"/>
      <c r="I146" s="35"/>
      <c r="J146" s="36"/>
      <c r="K146" s="28"/>
      <c r="L146" s="28"/>
      <c r="M146" s="34"/>
      <c r="N146" s="35"/>
      <c r="O146" s="36"/>
      <c r="P146" s="28"/>
      <c r="Q146" s="37"/>
      <c r="R146" s="38"/>
      <c r="S146" s="39"/>
      <c r="T146" s="40"/>
      <c r="U146" s="40"/>
      <c r="V146" s="40"/>
      <c r="W146" s="40"/>
      <c r="X146" s="39"/>
      <c r="Y146" s="41"/>
      <c r="Z146" s="41"/>
      <c r="AA146" s="41"/>
      <c r="AB146" s="42"/>
      <c r="AC146" s="42"/>
      <c r="AD146" s="42"/>
      <c r="AE146" s="42"/>
      <c r="AF146" s="42"/>
      <c r="AG146" s="25"/>
      <c r="AH146" s="25"/>
      <c r="AI146" s="25"/>
      <c r="AJ146" s="25"/>
      <c r="AK146" s="25"/>
      <c r="AL146" s="25"/>
    </row>
    <row r="147">
      <c r="A147" s="26"/>
      <c r="B147" s="25"/>
      <c r="C147" s="25"/>
      <c r="D147" s="28"/>
      <c r="E147" s="29"/>
      <c r="F147" s="30"/>
      <c r="G147" s="33"/>
      <c r="H147" s="34"/>
      <c r="I147" s="35"/>
      <c r="J147" s="36"/>
      <c r="K147" s="28"/>
      <c r="L147" s="28"/>
      <c r="M147" s="34"/>
      <c r="N147" s="35"/>
      <c r="O147" s="36"/>
      <c r="P147" s="28"/>
      <c r="Q147" s="37"/>
      <c r="R147" s="38"/>
      <c r="S147" s="39"/>
      <c r="T147" s="40"/>
      <c r="U147" s="40"/>
      <c r="V147" s="40"/>
      <c r="W147" s="40"/>
      <c r="X147" s="39"/>
      <c r="Y147" s="41"/>
      <c r="Z147" s="41"/>
      <c r="AA147" s="41"/>
      <c r="AB147" s="42"/>
      <c r="AC147" s="42"/>
      <c r="AD147" s="42"/>
      <c r="AE147" s="42"/>
      <c r="AF147" s="42"/>
      <c r="AG147" s="25"/>
      <c r="AH147" s="25"/>
      <c r="AI147" s="25"/>
      <c r="AJ147" s="25"/>
      <c r="AK147" s="25"/>
      <c r="AL147" s="25"/>
    </row>
    <row r="148">
      <c r="A148" s="26"/>
      <c r="B148" s="25"/>
      <c r="C148" s="25"/>
      <c r="D148" s="28"/>
      <c r="E148" s="29"/>
      <c r="F148" s="30"/>
      <c r="G148" s="33"/>
      <c r="H148" s="34"/>
      <c r="I148" s="35"/>
      <c r="J148" s="36"/>
      <c r="K148" s="28"/>
      <c r="L148" s="28"/>
      <c r="M148" s="34"/>
      <c r="N148" s="35"/>
      <c r="O148" s="36"/>
      <c r="P148" s="28"/>
      <c r="Q148" s="37"/>
      <c r="R148" s="38"/>
      <c r="S148" s="39"/>
      <c r="T148" s="40"/>
      <c r="U148" s="40"/>
      <c r="V148" s="40"/>
      <c r="W148" s="40"/>
      <c r="X148" s="39"/>
      <c r="Y148" s="41"/>
      <c r="Z148" s="41"/>
      <c r="AA148" s="41"/>
      <c r="AB148" s="42"/>
      <c r="AC148" s="42"/>
      <c r="AD148" s="42"/>
      <c r="AE148" s="42"/>
      <c r="AF148" s="42"/>
      <c r="AG148" s="25"/>
      <c r="AH148" s="25"/>
      <c r="AI148" s="25"/>
      <c r="AJ148" s="25"/>
      <c r="AK148" s="25"/>
      <c r="AL148" s="25"/>
    </row>
    <row r="149">
      <c r="A149" s="26"/>
      <c r="B149" s="25"/>
      <c r="C149" s="25"/>
      <c r="D149" s="28"/>
      <c r="E149" s="29"/>
      <c r="F149" s="30"/>
      <c r="G149" s="33"/>
      <c r="H149" s="34"/>
      <c r="I149" s="35"/>
      <c r="J149" s="36"/>
      <c r="K149" s="28"/>
      <c r="L149" s="28"/>
      <c r="M149" s="34"/>
      <c r="N149" s="35"/>
      <c r="O149" s="36"/>
      <c r="P149" s="28"/>
      <c r="Q149" s="37"/>
      <c r="R149" s="38"/>
      <c r="S149" s="39"/>
      <c r="T149" s="40"/>
      <c r="U149" s="40"/>
      <c r="V149" s="40"/>
      <c r="W149" s="40"/>
      <c r="X149" s="39"/>
      <c r="Y149" s="41"/>
      <c r="Z149" s="41"/>
      <c r="AA149" s="41"/>
      <c r="AB149" s="42"/>
      <c r="AC149" s="42"/>
      <c r="AD149" s="42"/>
      <c r="AE149" s="42"/>
      <c r="AF149" s="42"/>
      <c r="AG149" s="25"/>
      <c r="AH149" s="25"/>
      <c r="AI149" s="25"/>
      <c r="AJ149" s="25"/>
      <c r="AK149" s="25"/>
      <c r="AL149" s="25"/>
    </row>
    <row r="150">
      <c r="A150" s="26"/>
      <c r="B150" s="25"/>
      <c r="C150" s="25"/>
      <c r="D150" s="28"/>
      <c r="E150" s="29"/>
      <c r="F150" s="30"/>
      <c r="G150" s="33"/>
      <c r="H150" s="34"/>
      <c r="I150" s="35"/>
      <c r="J150" s="36"/>
      <c r="K150" s="28"/>
      <c r="L150" s="28"/>
      <c r="M150" s="34"/>
      <c r="N150" s="35"/>
      <c r="O150" s="36"/>
      <c r="P150" s="28"/>
      <c r="Q150" s="37"/>
      <c r="R150" s="38"/>
      <c r="S150" s="39"/>
      <c r="T150" s="40"/>
      <c r="U150" s="40"/>
      <c r="V150" s="40"/>
      <c r="W150" s="40"/>
      <c r="X150" s="39"/>
      <c r="Y150" s="41"/>
      <c r="Z150" s="41"/>
      <c r="AA150" s="41"/>
      <c r="AB150" s="42"/>
      <c r="AC150" s="42"/>
      <c r="AD150" s="42"/>
      <c r="AE150" s="42"/>
      <c r="AF150" s="42"/>
      <c r="AG150" s="25"/>
      <c r="AH150" s="25"/>
      <c r="AI150" s="25"/>
      <c r="AJ150" s="25"/>
      <c r="AK150" s="25"/>
      <c r="AL150" s="25"/>
    </row>
    <row r="151">
      <c r="A151" s="26"/>
      <c r="B151" s="25"/>
      <c r="C151" s="25"/>
      <c r="D151" s="28"/>
      <c r="E151" s="29"/>
      <c r="F151" s="30"/>
      <c r="G151" s="33"/>
      <c r="H151" s="34"/>
      <c r="I151" s="35"/>
      <c r="J151" s="36"/>
      <c r="K151" s="28"/>
      <c r="L151" s="28"/>
      <c r="M151" s="34"/>
      <c r="N151" s="35"/>
      <c r="O151" s="36"/>
      <c r="P151" s="28"/>
      <c r="Q151" s="37"/>
      <c r="R151" s="38"/>
      <c r="S151" s="39"/>
      <c r="T151" s="40"/>
      <c r="U151" s="40"/>
      <c r="V151" s="40"/>
      <c r="W151" s="40"/>
      <c r="X151" s="39"/>
      <c r="Y151" s="41"/>
      <c r="Z151" s="41"/>
      <c r="AA151" s="41"/>
      <c r="AB151" s="42"/>
      <c r="AC151" s="42"/>
      <c r="AD151" s="42"/>
      <c r="AE151" s="42"/>
      <c r="AF151" s="42"/>
      <c r="AG151" s="25"/>
      <c r="AH151" s="25"/>
      <c r="AI151" s="25"/>
      <c r="AJ151" s="25"/>
      <c r="AK151" s="25"/>
      <c r="AL151" s="25"/>
    </row>
    <row r="152">
      <c r="A152" s="26"/>
      <c r="B152" s="25"/>
      <c r="C152" s="25"/>
      <c r="D152" s="28"/>
      <c r="E152" s="29"/>
      <c r="F152" s="30"/>
      <c r="G152" s="33"/>
      <c r="H152" s="34"/>
      <c r="I152" s="35"/>
      <c r="J152" s="36"/>
      <c r="K152" s="28"/>
      <c r="L152" s="28"/>
      <c r="M152" s="34"/>
      <c r="N152" s="35"/>
      <c r="O152" s="36"/>
      <c r="P152" s="28"/>
      <c r="Q152" s="37"/>
      <c r="R152" s="38"/>
      <c r="S152" s="39"/>
      <c r="T152" s="40"/>
      <c r="U152" s="40"/>
      <c r="V152" s="40"/>
      <c r="W152" s="40"/>
      <c r="X152" s="39"/>
      <c r="Y152" s="41"/>
      <c r="Z152" s="41"/>
      <c r="AA152" s="41"/>
      <c r="AB152" s="42"/>
      <c r="AC152" s="42"/>
      <c r="AD152" s="42"/>
      <c r="AE152" s="42"/>
      <c r="AF152" s="42"/>
      <c r="AG152" s="25"/>
      <c r="AH152" s="25"/>
      <c r="AI152" s="25"/>
      <c r="AJ152" s="25"/>
      <c r="AK152" s="25"/>
      <c r="AL152" s="25"/>
    </row>
    <row r="153">
      <c r="A153" s="26"/>
      <c r="B153" s="25"/>
      <c r="C153" s="25"/>
      <c r="D153" s="28"/>
      <c r="E153" s="29"/>
      <c r="F153" s="30"/>
      <c r="G153" s="32"/>
      <c r="H153" s="34"/>
      <c r="I153" s="35"/>
      <c r="J153" s="36"/>
      <c r="K153" s="28"/>
      <c r="L153" s="28"/>
      <c r="M153" s="34"/>
      <c r="N153" s="35"/>
      <c r="O153" s="36"/>
      <c r="P153" s="28"/>
      <c r="Q153" s="37"/>
      <c r="R153" s="38"/>
      <c r="S153" s="39"/>
      <c r="T153" s="40"/>
      <c r="U153" s="40"/>
      <c r="V153" s="40"/>
      <c r="W153" s="40"/>
      <c r="X153" s="39"/>
      <c r="Y153" s="41"/>
      <c r="Z153" s="41"/>
      <c r="AA153" s="41"/>
      <c r="AB153" s="42"/>
      <c r="AC153" s="42"/>
      <c r="AD153" s="42"/>
      <c r="AE153" s="42"/>
      <c r="AF153" s="42"/>
      <c r="AG153" s="25"/>
      <c r="AH153" s="25"/>
      <c r="AI153" s="25"/>
      <c r="AJ153" s="25"/>
      <c r="AK153" s="25"/>
      <c r="AL153" s="25"/>
    </row>
    <row r="154">
      <c r="A154" s="26"/>
      <c r="B154" s="25"/>
      <c r="C154" s="25"/>
      <c r="D154" s="28"/>
      <c r="E154" s="29"/>
      <c r="F154" s="30"/>
      <c r="G154" s="33"/>
      <c r="H154" s="34"/>
      <c r="I154" s="35"/>
      <c r="J154" s="36"/>
      <c r="K154" s="28"/>
      <c r="L154" s="28"/>
      <c r="M154" s="34"/>
      <c r="N154" s="35"/>
      <c r="O154" s="36"/>
      <c r="P154" s="28"/>
      <c r="Q154" s="37"/>
      <c r="R154" s="38"/>
      <c r="S154" s="39"/>
      <c r="T154" s="40"/>
      <c r="U154" s="40"/>
      <c r="V154" s="40"/>
      <c r="W154" s="40"/>
      <c r="X154" s="39"/>
      <c r="Y154" s="41"/>
      <c r="Z154" s="41"/>
      <c r="AA154" s="41"/>
      <c r="AB154" s="42"/>
      <c r="AC154" s="42"/>
      <c r="AD154" s="42"/>
      <c r="AE154" s="42"/>
      <c r="AF154" s="42"/>
      <c r="AG154" s="25"/>
      <c r="AH154" s="25"/>
      <c r="AI154" s="25"/>
      <c r="AJ154" s="25"/>
      <c r="AK154" s="25"/>
      <c r="AL154" s="25"/>
    </row>
    <row r="155">
      <c r="A155" s="26"/>
      <c r="B155" s="25"/>
      <c r="C155" s="25"/>
      <c r="D155" s="28"/>
      <c r="E155" s="29"/>
      <c r="F155" s="30"/>
      <c r="G155" s="33"/>
      <c r="H155" s="34"/>
      <c r="I155" s="35"/>
      <c r="J155" s="36"/>
      <c r="K155" s="28"/>
      <c r="L155" s="28"/>
      <c r="M155" s="34"/>
      <c r="N155" s="35"/>
      <c r="O155" s="36"/>
      <c r="P155" s="28"/>
      <c r="Q155" s="37"/>
      <c r="R155" s="38"/>
      <c r="S155" s="39"/>
      <c r="T155" s="40"/>
      <c r="U155" s="40"/>
      <c r="V155" s="40"/>
      <c r="W155" s="40"/>
      <c r="X155" s="39"/>
      <c r="Y155" s="41"/>
      <c r="Z155" s="41"/>
      <c r="AA155" s="41"/>
      <c r="AB155" s="42"/>
      <c r="AC155" s="42"/>
      <c r="AD155" s="42"/>
      <c r="AE155" s="42"/>
      <c r="AF155" s="42"/>
      <c r="AG155" s="25"/>
      <c r="AH155" s="25"/>
      <c r="AI155" s="25"/>
      <c r="AJ155" s="25"/>
      <c r="AK155" s="25"/>
      <c r="AL155" s="25"/>
    </row>
    <row r="156">
      <c r="A156" s="26"/>
      <c r="B156" s="25"/>
      <c r="C156" s="25"/>
      <c r="D156" s="28"/>
      <c r="E156" s="29"/>
      <c r="F156" s="30"/>
      <c r="G156" s="33"/>
      <c r="H156" s="34"/>
      <c r="I156" s="35"/>
      <c r="J156" s="36"/>
      <c r="K156" s="28"/>
      <c r="L156" s="28"/>
      <c r="M156" s="34"/>
      <c r="N156" s="35"/>
      <c r="O156" s="36"/>
      <c r="P156" s="28"/>
      <c r="Q156" s="37"/>
      <c r="R156" s="38"/>
      <c r="S156" s="39"/>
      <c r="T156" s="40"/>
      <c r="U156" s="40"/>
      <c r="V156" s="40"/>
      <c r="W156" s="40"/>
      <c r="X156" s="39"/>
      <c r="Y156" s="41"/>
      <c r="Z156" s="41"/>
      <c r="AA156" s="41"/>
      <c r="AB156" s="42"/>
      <c r="AC156" s="42"/>
      <c r="AD156" s="42"/>
      <c r="AE156" s="42"/>
      <c r="AF156" s="42"/>
      <c r="AG156" s="25"/>
      <c r="AH156" s="25"/>
      <c r="AI156" s="25"/>
      <c r="AJ156" s="25"/>
      <c r="AK156" s="25"/>
      <c r="AL156" s="25"/>
    </row>
    <row r="157">
      <c r="A157" s="26"/>
      <c r="B157" s="25"/>
      <c r="C157" s="25"/>
      <c r="D157" s="28"/>
      <c r="E157" s="29"/>
      <c r="F157" s="30"/>
      <c r="G157" s="33"/>
      <c r="H157" s="34"/>
      <c r="I157" s="35"/>
      <c r="J157" s="36"/>
      <c r="K157" s="28"/>
      <c r="L157" s="28"/>
      <c r="M157" s="34"/>
      <c r="N157" s="35"/>
      <c r="O157" s="36"/>
      <c r="P157" s="28"/>
      <c r="Q157" s="37"/>
      <c r="R157" s="38"/>
      <c r="S157" s="39"/>
      <c r="T157" s="40"/>
      <c r="U157" s="40"/>
      <c r="V157" s="40"/>
      <c r="W157" s="40"/>
      <c r="X157" s="39"/>
      <c r="Y157" s="41"/>
      <c r="Z157" s="41"/>
      <c r="AA157" s="41"/>
      <c r="AB157" s="42"/>
      <c r="AC157" s="42"/>
      <c r="AD157" s="42"/>
      <c r="AE157" s="42"/>
      <c r="AF157" s="42"/>
      <c r="AG157" s="25"/>
      <c r="AH157" s="25"/>
      <c r="AI157" s="25"/>
      <c r="AJ157" s="25"/>
      <c r="AK157" s="25"/>
      <c r="AL157" s="25"/>
    </row>
    <row r="158">
      <c r="A158" s="26"/>
      <c r="B158" s="25"/>
      <c r="C158" s="25"/>
      <c r="D158" s="28"/>
      <c r="E158" s="29"/>
      <c r="F158" s="30"/>
      <c r="G158" s="33"/>
      <c r="H158" s="34"/>
      <c r="I158" s="35"/>
      <c r="J158" s="36"/>
      <c r="K158" s="28"/>
      <c r="L158" s="28"/>
      <c r="M158" s="34"/>
      <c r="N158" s="35"/>
      <c r="O158" s="36"/>
      <c r="P158" s="28"/>
      <c r="Q158" s="37"/>
      <c r="R158" s="38"/>
      <c r="S158" s="39"/>
      <c r="T158" s="40"/>
      <c r="U158" s="40"/>
      <c r="V158" s="40"/>
      <c r="W158" s="40"/>
      <c r="X158" s="39"/>
      <c r="Y158" s="41"/>
      <c r="Z158" s="41"/>
      <c r="AA158" s="41"/>
      <c r="AB158" s="42"/>
      <c r="AC158" s="42"/>
      <c r="AD158" s="42"/>
      <c r="AE158" s="42"/>
      <c r="AF158" s="42"/>
      <c r="AG158" s="25"/>
      <c r="AH158" s="25"/>
      <c r="AI158" s="25"/>
      <c r="AJ158" s="25"/>
      <c r="AK158" s="25"/>
      <c r="AL158" s="25"/>
    </row>
    <row r="159">
      <c r="A159" s="26"/>
      <c r="B159" s="25"/>
      <c r="C159" s="25"/>
      <c r="D159" s="28"/>
      <c r="E159" s="29"/>
      <c r="F159" s="30"/>
      <c r="G159" s="33"/>
      <c r="H159" s="34"/>
      <c r="I159" s="35"/>
      <c r="J159" s="36"/>
      <c r="K159" s="28"/>
      <c r="L159" s="28"/>
      <c r="M159" s="34"/>
      <c r="N159" s="35"/>
      <c r="O159" s="36"/>
      <c r="P159" s="28"/>
      <c r="Q159" s="37"/>
      <c r="R159" s="38"/>
      <c r="S159" s="39"/>
      <c r="T159" s="40"/>
      <c r="U159" s="40"/>
      <c r="V159" s="40"/>
      <c r="W159" s="40"/>
      <c r="X159" s="39"/>
      <c r="Y159" s="41"/>
      <c r="Z159" s="41"/>
      <c r="AA159" s="41"/>
      <c r="AB159" s="42"/>
      <c r="AC159" s="42"/>
      <c r="AD159" s="42"/>
      <c r="AE159" s="42"/>
      <c r="AF159" s="42"/>
      <c r="AG159" s="25"/>
      <c r="AH159" s="25"/>
      <c r="AI159" s="25"/>
      <c r="AJ159" s="25"/>
      <c r="AK159" s="25"/>
      <c r="AL159" s="25"/>
    </row>
    <row r="160">
      <c r="A160" s="26"/>
      <c r="B160" s="25"/>
      <c r="C160" s="25"/>
      <c r="D160" s="28"/>
      <c r="E160" s="29"/>
      <c r="F160" s="30"/>
      <c r="G160" s="33"/>
      <c r="H160" s="34"/>
      <c r="I160" s="35"/>
      <c r="J160" s="36"/>
      <c r="K160" s="28"/>
      <c r="L160" s="28"/>
      <c r="M160" s="34"/>
      <c r="N160" s="35"/>
      <c r="O160" s="36"/>
      <c r="P160" s="28"/>
      <c r="Q160" s="37"/>
      <c r="R160" s="38"/>
      <c r="S160" s="39"/>
      <c r="T160" s="40"/>
      <c r="U160" s="40"/>
      <c r="V160" s="40"/>
      <c r="W160" s="40"/>
      <c r="X160" s="39"/>
      <c r="Y160" s="41"/>
      <c r="Z160" s="41"/>
      <c r="AA160" s="41"/>
      <c r="AB160" s="42"/>
      <c r="AC160" s="42"/>
      <c r="AD160" s="42"/>
      <c r="AE160" s="42"/>
      <c r="AF160" s="42"/>
      <c r="AG160" s="25"/>
      <c r="AH160" s="25"/>
      <c r="AI160" s="25"/>
      <c r="AJ160" s="25"/>
      <c r="AK160" s="25"/>
      <c r="AL160" s="25"/>
    </row>
    <row r="161">
      <c r="A161" s="26"/>
      <c r="B161" s="25"/>
      <c r="C161" s="25"/>
      <c r="D161" s="28"/>
      <c r="E161" s="29"/>
      <c r="F161" s="30"/>
      <c r="G161" s="33"/>
      <c r="H161" s="34"/>
      <c r="I161" s="35"/>
      <c r="J161" s="36"/>
      <c r="K161" s="28"/>
      <c r="L161" s="28"/>
      <c r="M161" s="34"/>
      <c r="N161" s="35"/>
      <c r="O161" s="36"/>
      <c r="P161" s="28"/>
      <c r="Q161" s="37"/>
      <c r="R161" s="38"/>
      <c r="S161" s="39"/>
      <c r="T161" s="40"/>
      <c r="U161" s="40"/>
      <c r="V161" s="40"/>
      <c r="W161" s="40"/>
      <c r="X161" s="39"/>
      <c r="Y161" s="41"/>
      <c r="Z161" s="41"/>
      <c r="AA161" s="41"/>
      <c r="AB161" s="42"/>
      <c r="AC161" s="42"/>
      <c r="AD161" s="42"/>
      <c r="AE161" s="42"/>
      <c r="AF161" s="42"/>
      <c r="AG161" s="25"/>
      <c r="AH161" s="25"/>
      <c r="AI161" s="25"/>
      <c r="AJ161" s="25"/>
      <c r="AK161" s="25"/>
      <c r="AL161" s="25"/>
    </row>
    <row r="162">
      <c r="A162" s="26"/>
      <c r="B162" s="25"/>
      <c r="C162" s="25"/>
      <c r="D162" s="28"/>
      <c r="E162" s="29"/>
      <c r="F162" s="30"/>
      <c r="G162" s="33"/>
      <c r="H162" s="34"/>
      <c r="I162" s="35"/>
      <c r="J162" s="36"/>
      <c r="K162" s="28"/>
      <c r="L162" s="28"/>
      <c r="M162" s="34"/>
      <c r="N162" s="35"/>
      <c r="O162" s="36"/>
      <c r="P162" s="28"/>
      <c r="Q162" s="37"/>
      <c r="R162" s="38"/>
      <c r="S162" s="39"/>
      <c r="T162" s="40"/>
      <c r="U162" s="40"/>
      <c r="V162" s="40"/>
      <c r="W162" s="40"/>
      <c r="X162" s="39"/>
      <c r="Y162" s="41"/>
      <c r="Z162" s="41"/>
      <c r="AA162" s="41"/>
      <c r="AB162" s="42"/>
      <c r="AC162" s="42"/>
      <c r="AD162" s="42"/>
      <c r="AE162" s="42"/>
      <c r="AF162" s="42"/>
      <c r="AG162" s="25"/>
      <c r="AH162" s="25"/>
      <c r="AI162" s="25"/>
      <c r="AJ162" s="25"/>
      <c r="AK162" s="25"/>
      <c r="AL162" s="25"/>
    </row>
    <row r="163">
      <c r="A163" s="26"/>
      <c r="B163" s="25"/>
      <c r="C163" s="25"/>
      <c r="D163" s="28"/>
      <c r="E163" s="29"/>
      <c r="F163" s="30"/>
      <c r="G163" s="33"/>
      <c r="H163" s="34"/>
      <c r="I163" s="35"/>
      <c r="J163" s="36"/>
      <c r="K163" s="28"/>
      <c r="L163" s="28"/>
      <c r="M163" s="34"/>
      <c r="N163" s="35"/>
      <c r="O163" s="36"/>
      <c r="P163" s="28"/>
      <c r="Q163" s="37"/>
      <c r="R163" s="38"/>
      <c r="S163" s="39"/>
      <c r="T163" s="40"/>
      <c r="U163" s="40"/>
      <c r="V163" s="40"/>
      <c r="W163" s="40"/>
      <c r="X163" s="39"/>
      <c r="Y163" s="41"/>
      <c r="Z163" s="41"/>
      <c r="AA163" s="41"/>
      <c r="AB163" s="42"/>
      <c r="AC163" s="42"/>
      <c r="AD163" s="42"/>
      <c r="AE163" s="42"/>
      <c r="AF163" s="42"/>
      <c r="AG163" s="25"/>
      <c r="AH163" s="25"/>
      <c r="AI163" s="25"/>
      <c r="AJ163" s="25"/>
      <c r="AK163" s="25"/>
      <c r="AL163" s="25"/>
    </row>
    <row r="164">
      <c r="A164" s="26"/>
      <c r="B164" s="25"/>
      <c r="C164" s="25"/>
      <c r="D164" s="28"/>
      <c r="E164" s="29"/>
      <c r="F164" s="30"/>
      <c r="G164" s="33"/>
      <c r="H164" s="34"/>
      <c r="I164" s="35"/>
      <c r="J164" s="36"/>
      <c r="K164" s="28"/>
      <c r="L164" s="28"/>
      <c r="M164" s="34"/>
      <c r="N164" s="35"/>
      <c r="O164" s="36"/>
      <c r="P164" s="28"/>
      <c r="Q164" s="37"/>
      <c r="R164" s="38"/>
      <c r="S164" s="39"/>
      <c r="T164" s="40"/>
      <c r="U164" s="40"/>
      <c r="V164" s="40"/>
      <c r="W164" s="40"/>
      <c r="X164" s="39"/>
      <c r="Y164" s="41"/>
      <c r="Z164" s="41"/>
      <c r="AA164" s="41"/>
      <c r="AB164" s="42"/>
      <c r="AC164" s="42"/>
      <c r="AD164" s="42"/>
      <c r="AE164" s="42"/>
      <c r="AF164" s="42"/>
      <c r="AG164" s="25"/>
      <c r="AH164" s="25"/>
      <c r="AI164" s="25"/>
      <c r="AJ164" s="25"/>
      <c r="AK164" s="25"/>
      <c r="AL164" s="25"/>
    </row>
    <row r="165">
      <c r="A165" s="26"/>
      <c r="B165" s="25"/>
      <c r="C165" s="25"/>
      <c r="D165" s="28"/>
      <c r="E165" s="29"/>
      <c r="F165" s="30"/>
      <c r="G165" s="33"/>
      <c r="H165" s="34"/>
      <c r="I165" s="35"/>
      <c r="J165" s="36"/>
      <c r="K165" s="28"/>
      <c r="L165" s="28"/>
      <c r="M165" s="34"/>
      <c r="N165" s="35"/>
      <c r="O165" s="36"/>
      <c r="P165" s="28"/>
      <c r="Q165" s="37"/>
      <c r="R165" s="38"/>
      <c r="S165" s="39"/>
      <c r="T165" s="40"/>
      <c r="U165" s="40"/>
      <c r="V165" s="40"/>
      <c r="W165" s="40"/>
      <c r="X165" s="39"/>
      <c r="Y165" s="41"/>
      <c r="Z165" s="41"/>
      <c r="AA165" s="41"/>
      <c r="AB165" s="42"/>
      <c r="AC165" s="42"/>
      <c r="AD165" s="42"/>
      <c r="AE165" s="42"/>
      <c r="AF165" s="42"/>
      <c r="AG165" s="25"/>
      <c r="AH165" s="25"/>
      <c r="AI165" s="25"/>
      <c r="AJ165" s="25"/>
      <c r="AK165" s="25"/>
      <c r="AL165" s="25"/>
    </row>
    <row r="166">
      <c r="A166" s="26"/>
      <c r="B166" s="25"/>
      <c r="C166" s="25"/>
      <c r="D166" s="28"/>
      <c r="E166" s="29"/>
      <c r="F166" s="30"/>
      <c r="G166" s="33"/>
      <c r="H166" s="34"/>
      <c r="I166" s="35"/>
      <c r="J166" s="36"/>
      <c r="K166" s="28"/>
      <c r="L166" s="28"/>
      <c r="M166" s="34"/>
      <c r="N166" s="35"/>
      <c r="O166" s="36"/>
      <c r="P166" s="28"/>
      <c r="Q166" s="37"/>
      <c r="R166" s="38"/>
      <c r="S166" s="39"/>
      <c r="T166" s="40"/>
      <c r="U166" s="40"/>
      <c r="V166" s="40"/>
      <c r="W166" s="40"/>
      <c r="X166" s="39"/>
      <c r="Y166" s="41"/>
      <c r="Z166" s="41"/>
      <c r="AA166" s="41"/>
      <c r="AB166" s="42"/>
      <c r="AC166" s="42"/>
      <c r="AD166" s="42"/>
      <c r="AE166" s="42"/>
      <c r="AF166" s="42"/>
      <c r="AG166" s="25"/>
      <c r="AH166" s="25"/>
      <c r="AI166" s="25"/>
      <c r="AJ166" s="25"/>
      <c r="AK166" s="25"/>
      <c r="AL166" s="25"/>
    </row>
    <row r="167">
      <c r="A167" s="26"/>
      <c r="B167" s="25"/>
      <c r="C167" s="25"/>
      <c r="D167" s="28"/>
      <c r="E167" s="29"/>
      <c r="F167" s="30"/>
      <c r="G167" s="33"/>
      <c r="H167" s="34"/>
      <c r="I167" s="35"/>
      <c r="J167" s="36"/>
      <c r="K167" s="28"/>
      <c r="L167" s="28"/>
      <c r="M167" s="34"/>
      <c r="N167" s="35"/>
      <c r="O167" s="36"/>
      <c r="P167" s="28"/>
      <c r="Q167" s="37"/>
      <c r="R167" s="38"/>
      <c r="S167" s="39"/>
      <c r="T167" s="40"/>
      <c r="U167" s="40"/>
      <c r="V167" s="40"/>
      <c r="W167" s="40"/>
      <c r="X167" s="39"/>
      <c r="Y167" s="41"/>
      <c r="Z167" s="41"/>
      <c r="AA167" s="41"/>
      <c r="AB167" s="42"/>
      <c r="AC167" s="42"/>
      <c r="AD167" s="42"/>
      <c r="AE167" s="42"/>
      <c r="AF167" s="42"/>
      <c r="AG167" s="25"/>
      <c r="AH167" s="25"/>
      <c r="AI167" s="25"/>
      <c r="AJ167" s="25"/>
      <c r="AK167" s="25"/>
      <c r="AL167" s="25"/>
    </row>
    <row r="168">
      <c r="A168" s="26"/>
      <c r="B168" s="25"/>
      <c r="C168" s="25"/>
      <c r="D168" s="28"/>
      <c r="E168" s="29"/>
      <c r="F168" s="30"/>
      <c r="G168" s="32"/>
      <c r="H168" s="34"/>
      <c r="I168" s="35"/>
      <c r="J168" s="36"/>
      <c r="K168" s="28"/>
      <c r="L168" s="28"/>
      <c r="M168" s="34"/>
      <c r="N168" s="35"/>
      <c r="O168" s="36"/>
      <c r="P168" s="28"/>
      <c r="Q168" s="37"/>
      <c r="R168" s="38"/>
      <c r="S168" s="39"/>
      <c r="T168" s="40"/>
      <c r="U168" s="40"/>
      <c r="V168" s="40"/>
      <c r="W168" s="40"/>
      <c r="X168" s="39"/>
      <c r="Y168" s="41"/>
      <c r="Z168" s="41"/>
      <c r="AA168" s="41"/>
      <c r="AB168" s="42"/>
      <c r="AC168" s="42"/>
      <c r="AD168" s="42"/>
      <c r="AE168" s="42"/>
      <c r="AF168" s="42"/>
      <c r="AG168" s="25"/>
      <c r="AH168" s="25"/>
      <c r="AI168" s="25"/>
      <c r="AJ168" s="25"/>
      <c r="AK168" s="25"/>
      <c r="AL168" s="25"/>
    </row>
    <row r="169">
      <c r="A169" s="26"/>
      <c r="B169" s="25"/>
      <c r="C169" s="25"/>
      <c r="D169" s="28"/>
      <c r="E169" s="29"/>
      <c r="F169" s="30"/>
      <c r="G169" s="32"/>
      <c r="H169" s="34"/>
      <c r="I169" s="35"/>
      <c r="J169" s="36"/>
      <c r="K169" s="28"/>
      <c r="L169" s="28"/>
      <c r="M169" s="34"/>
      <c r="N169" s="35"/>
      <c r="O169" s="36"/>
      <c r="P169" s="28"/>
      <c r="Q169" s="37"/>
      <c r="R169" s="38"/>
      <c r="S169" s="39"/>
      <c r="T169" s="40"/>
      <c r="U169" s="40"/>
      <c r="V169" s="40"/>
      <c r="W169" s="40"/>
      <c r="X169" s="39"/>
      <c r="Y169" s="41"/>
      <c r="Z169" s="41"/>
      <c r="AA169" s="41"/>
      <c r="AB169" s="42"/>
      <c r="AC169" s="42"/>
      <c r="AD169" s="42"/>
      <c r="AE169" s="42"/>
      <c r="AF169" s="42"/>
      <c r="AG169" s="25"/>
      <c r="AH169" s="25"/>
      <c r="AI169" s="25"/>
      <c r="AJ169" s="25"/>
      <c r="AK169" s="25"/>
      <c r="AL169" s="25"/>
    </row>
    <row r="170">
      <c r="A170" s="26"/>
      <c r="B170" s="25"/>
      <c r="C170" s="25"/>
      <c r="D170" s="28"/>
      <c r="E170" s="29"/>
      <c r="F170" s="30"/>
      <c r="G170" s="33"/>
      <c r="H170" s="34"/>
      <c r="I170" s="35"/>
      <c r="J170" s="36"/>
      <c r="K170" s="28"/>
      <c r="L170" s="28"/>
      <c r="M170" s="34"/>
      <c r="N170" s="35"/>
      <c r="O170" s="36"/>
      <c r="P170" s="28"/>
      <c r="Q170" s="37"/>
      <c r="R170" s="38"/>
      <c r="S170" s="39"/>
      <c r="T170" s="40"/>
      <c r="U170" s="40"/>
      <c r="V170" s="40"/>
      <c r="W170" s="40"/>
      <c r="X170" s="39"/>
      <c r="Y170" s="41"/>
      <c r="Z170" s="41"/>
      <c r="AA170" s="41"/>
      <c r="AB170" s="42"/>
      <c r="AC170" s="42"/>
      <c r="AD170" s="42"/>
      <c r="AE170" s="42"/>
      <c r="AF170" s="42"/>
      <c r="AG170" s="25"/>
      <c r="AH170" s="25"/>
      <c r="AI170" s="25"/>
      <c r="AJ170" s="25"/>
      <c r="AK170" s="25"/>
      <c r="AL170" s="25"/>
    </row>
    <row r="171">
      <c r="A171" s="26"/>
      <c r="B171" s="25"/>
      <c r="C171" s="25"/>
      <c r="D171" s="28"/>
      <c r="E171" s="29"/>
      <c r="F171" s="30"/>
      <c r="G171" s="33"/>
      <c r="H171" s="34"/>
      <c r="I171" s="35"/>
      <c r="J171" s="36"/>
      <c r="K171" s="28"/>
      <c r="L171" s="28"/>
      <c r="M171" s="34"/>
      <c r="N171" s="35"/>
      <c r="O171" s="36"/>
      <c r="P171" s="28"/>
      <c r="Q171" s="37"/>
      <c r="R171" s="38"/>
      <c r="S171" s="39"/>
      <c r="T171" s="40"/>
      <c r="U171" s="40"/>
      <c r="V171" s="40"/>
      <c r="W171" s="40"/>
      <c r="X171" s="39"/>
      <c r="Y171" s="41"/>
      <c r="Z171" s="41"/>
      <c r="AA171" s="41"/>
      <c r="AB171" s="42"/>
      <c r="AC171" s="42"/>
      <c r="AD171" s="42"/>
      <c r="AE171" s="42"/>
      <c r="AF171" s="42"/>
      <c r="AG171" s="25"/>
      <c r="AH171" s="25"/>
      <c r="AI171" s="25"/>
      <c r="AJ171" s="25"/>
      <c r="AK171" s="25"/>
      <c r="AL171" s="25"/>
    </row>
    <row r="172">
      <c r="A172" s="26"/>
      <c r="B172" s="25"/>
      <c r="C172" s="25"/>
      <c r="D172" s="28"/>
      <c r="E172" s="29"/>
      <c r="F172" s="30"/>
      <c r="G172" s="33"/>
      <c r="H172" s="34"/>
      <c r="I172" s="35"/>
      <c r="J172" s="36"/>
      <c r="K172" s="28"/>
      <c r="L172" s="28"/>
      <c r="M172" s="34"/>
      <c r="N172" s="35"/>
      <c r="O172" s="36"/>
      <c r="P172" s="28"/>
      <c r="Q172" s="37"/>
      <c r="R172" s="38"/>
      <c r="S172" s="39"/>
      <c r="T172" s="40"/>
      <c r="U172" s="40"/>
      <c r="V172" s="40"/>
      <c r="W172" s="40"/>
      <c r="X172" s="39"/>
      <c r="Y172" s="41"/>
      <c r="Z172" s="41"/>
      <c r="AA172" s="41"/>
      <c r="AB172" s="42"/>
      <c r="AC172" s="42"/>
      <c r="AD172" s="42"/>
      <c r="AE172" s="42"/>
      <c r="AF172" s="42"/>
      <c r="AG172" s="25"/>
      <c r="AH172" s="25"/>
      <c r="AI172" s="25"/>
      <c r="AJ172" s="25"/>
      <c r="AK172" s="25"/>
      <c r="AL172" s="25"/>
    </row>
    <row r="173">
      <c r="A173" s="26"/>
      <c r="B173" s="25"/>
      <c r="C173" s="25"/>
      <c r="D173" s="28"/>
      <c r="E173" s="29"/>
      <c r="F173" s="30"/>
      <c r="G173" s="33"/>
      <c r="H173" s="34"/>
      <c r="I173" s="35"/>
      <c r="J173" s="36"/>
      <c r="K173" s="28"/>
      <c r="L173" s="28"/>
      <c r="M173" s="34"/>
      <c r="N173" s="35"/>
      <c r="O173" s="36"/>
      <c r="P173" s="28"/>
      <c r="Q173" s="37"/>
      <c r="R173" s="38"/>
      <c r="S173" s="39"/>
      <c r="T173" s="40"/>
      <c r="U173" s="40"/>
      <c r="V173" s="40"/>
      <c r="W173" s="40"/>
      <c r="X173" s="39"/>
      <c r="Y173" s="41"/>
      <c r="Z173" s="41"/>
      <c r="AA173" s="41"/>
      <c r="AB173" s="42"/>
      <c r="AC173" s="42"/>
      <c r="AD173" s="42"/>
      <c r="AE173" s="42"/>
      <c r="AF173" s="42"/>
      <c r="AG173" s="25"/>
      <c r="AH173" s="25"/>
      <c r="AI173" s="25"/>
      <c r="AJ173" s="25"/>
      <c r="AK173" s="25"/>
      <c r="AL173" s="25"/>
    </row>
    <row r="174">
      <c r="A174" s="26"/>
      <c r="B174" s="25"/>
      <c r="C174" s="25"/>
      <c r="D174" s="28"/>
      <c r="E174" s="29"/>
      <c r="F174" s="30"/>
      <c r="G174" s="33"/>
      <c r="H174" s="34"/>
      <c r="I174" s="35"/>
      <c r="J174" s="36"/>
      <c r="K174" s="28"/>
      <c r="L174" s="28"/>
      <c r="M174" s="34"/>
      <c r="N174" s="35"/>
      <c r="O174" s="36"/>
      <c r="P174" s="28"/>
      <c r="Q174" s="37"/>
      <c r="R174" s="38"/>
      <c r="S174" s="39"/>
      <c r="T174" s="40"/>
      <c r="U174" s="40"/>
      <c r="V174" s="40"/>
      <c r="W174" s="40"/>
      <c r="X174" s="39"/>
      <c r="Y174" s="41"/>
      <c r="Z174" s="41"/>
      <c r="AA174" s="41"/>
      <c r="AB174" s="42"/>
      <c r="AC174" s="42"/>
      <c r="AD174" s="42"/>
      <c r="AE174" s="42"/>
      <c r="AF174" s="42"/>
      <c r="AG174" s="25"/>
      <c r="AH174" s="25"/>
      <c r="AI174" s="25"/>
      <c r="AJ174" s="25"/>
      <c r="AK174" s="25"/>
      <c r="AL174" s="25"/>
    </row>
    <row r="175">
      <c r="A175" s="26"/>
      <c r="B175" s="25"/>
      <c r="C175" s="25"/>
      <c r="D175" s="28"/>
      <c r="E175" s="29"/>
      <c r="F175" s="30"/>
      <c r="G175" s="33"/>
      <c r="H175" s="34"/>
      <c r="I175" s="35"/>
      <c r="J175" s="36"/>
      <c r="K175" s="28"/>
      <c r="L175" s="28"/>
      <c r="M175" s="34"/>
      <c r="N175" s="35"/>
      <c r="O175" s="36"/>
      <c r="P175" s="28"/>
      <c r="Q175" s="37"/>
      <c r="R175" s="38"/>
      <c r="S175" s="39"/>
      <c r="T175" s="40"/>
      <c r="U175" s="40"/>
      <c r="V175" s="40"/>
      <c r="W175" s="40"/>
      <c r="X175" s="39"/>
      <c r="Y175" s="41"/>
      <c r="Z175" s="41"/>
      <c r="AA175" s="41"/>
      <c r="AB175" s="42"/>
      <c r="AC175" s="42"/>
      <c r="AD175" s="42"/>
      <c r="AE175" s="42"/>
      <c r="AF175" s="42"/>
      <c r="AG175" s="25"/>
      <c r="AH175" s="25"/>
      <c r="AI175" s="25"/>
      <c r="AJ175" s="25"/>
      <c r="AK175" s="25"/>
      <c r="AL175" s="25"/>
    </row>
    <row r="176">
      <c r="A176" s="26"/>
      <c r="B176" s="25"/>
      <c r="C176" s="25"/>
      <c r="D176" s="28"/>
      <c r="E176" s="29"/>
      <c r="F176" s="30"/>
      <c r="G176" s="33"/>
      <c r="H176" s="34"/>
      <c r="I176" s="35"/>
      <c r="J176" s="36"/>
      <c r="K176" s="28"/>
      <c r="L176" s="28"/>
      <c r="M176" s="34"/>
      <c r="N176" s="35"/>
      <c r="O176" s="36"/>
      <c r="P176" s="28"/>
      <c r="Q176" s="37"/>
      <c r="R176" s="38"/>
      <c r="S176" s="39"/>
      <c r="T176" s="40"/>
      <c r="U176" s="40"/>
      <c r="V176" s="40"/>
      <c r="W176" s="40"/>
      <c r="X176" s="39"/>
      <c r="Y176" s="41"/>
      <c r="Z176" s="41"/>
      <c r="AA176" s="41"/>
      <c r="AB176" s="42"/>
      <c r="AC176" s="42"/>
      <c r="AD176" s="42"/>
      <c r="AE176" s="42"/>
      <c r="AF176" s="42"/>
      <c r="AG176" s="25"/>
      <c r="AH176" s="25"/>
      <c r="AI176" s="25"/>
      <c r="AJ176" s="25"/>
      <c r="AK176" s="25"/>
      <c r="AL176" s="25"/>
    </row>
    <row r="177">
      <c r="A177" s="26"/>
      <c r="B177" s="25"/>
      <c r="C177" s="25"/>
      <c r="D177" s="28"/>
      <c r="E177" s="29"/>
      <c r="F177" s="30"/>
      <c r="G177" s="33"/>
      <c r="H177" s="34"/>
      <c r="I177" s="35"/>
      <c r="J177" s="36"/>
      <c r="K177" s="28"/>
      <c r="L177" s="28"/>
      <c r="M177" s="34"/>
      <c r="N177" s="35"/>
      <c r="O177" s="36"/>
      <c r="P177" s="28"/>
      <c r="Q177" s="37"/>
      <c r="R177" s="38"/>
      <c r="S177" s="39"/>
      <c r="T177" s="40"/>
      <c r="U177" s="40"/>
      <c r="V177" s="40"/>
      <c r="W177" s="40"/>
      <c r="X177" s="39"/>
      <c r="Y177" s="41"/>
      <c r="Z177" s="41"/>
      <c r="AA177" s="41"/>
      <c r="AB177" s="42"/>
      <c r="AC177" s="42"/>
      <c r="AD177" s="42"/>
      <c r="AE177" s="42"/>
      <c r="AF177" s="42"/>
      <c r="AG177" s="25"/>
      <c r="AH177" s="25"/>
      <c r="AI177" s="25"/>
      <c r="AJ177" s="25"/>
      <c r="AK177" s="25"/>
      <c r="AL177" s="25"/>
    </row>
    <row r="178">
      <c r="A178" s="26"/>
      <c r="B178" s="25"/>
      <c r="C178" s="25"/>
      <c r="D178" s="28"/>
      <c r="E178" s="29"/>
      <c r="F178" s="30"/>
      <c r="G178" s="33"/>
      <c r="H178" s="34"/>
      <c r="I178" s="35"/>
      <c r="J178" s="36"/>
      <c r="K178" s="28"/>
      <c r="L178" s="28"/>
      <c r="M178" s="34"/>
      <c r="N178" s="35"/>
      <c r="O178" s="36"/>
      <c r="P178" s="28"/>
      <c r="Q178" s="37"/>
      <c r="R178" s="38"/>
      <c r="S178" s="39"/>
      <c r="T178" s="40"/>
      <c r="U178" s="40"/>
      <c r="V178" s="40"/>
      <c r="W178" s="40"/>
      <c r="X178" s="39"/>
      <c r="Y178" s="41"/>
      <c r="Z178" s="41"/>
      <c r="AA178" s="41"/>
      <c r="AB178" s="42"/>
      <c r="AC178" s="42"/>
      <c r="AD178" s="42"/>
      <c r="AE178" s="42"/>
      <c r="AF178" s="42"/>
      <c r="AG178" s="25"/>
      <c r="AH178" s="25"/>
      <c r="AI178" s="25"/>
      <c r="AJ178" s="25"/>
      <c r="AK178" s="25"/>
      <c r="AL178" s="25"/>
    </row>
    <row r="179">
      <c r="A179" s="26"/>
      <c r="B179" s="25"/>
      <c r="C179" s="25"/>
      <c r="D179" s="28"/>
      <c r="E179" s="29"/>
      <c r="F179" s="30"/>
      <c r="G179" s="33"/>
      <c r="H179" s="34"/>
      <c r="I179" s="35"/>
      <c r="J179" s="36"/>
      <c r="K179" s="28"/>
      <c r="L179" s="28"/>
      <c r="M179" s="34"/>
      <c r="N179" s="35"/>
      <c r="O179" s="36"/>
      <c r="P179" s="28"/>
      <c r="Q179" s="37"/>
      <c r="R179" s="38"/>
      <c r="S179" s="39"/>
      <c r="T179" s="40"/>
      <c r="U179" s="40"/>
      <c r="V179" s="40"/>
      <c r="W179" s="40"/>
      <c r="X179" s="39"/>
      <c r="Y179" s="41"/>
      <c r="Z179" s="41"/>
      <c r="AA179" s="41"/>
      <c r="AB179" s="42"/>
      <c r="AC179" s="42"/>
      <c r="AD179" s="42"/>
      <c r="AE179" s="42"/>
      <c r="AF179" s="42"/>
      <c r="AG179" s="25"/>
      <c r="AH179" s="25"/>
      <c r="AI179" s="25"/>
      <c r="AJ179" s="25"/>
      <c r="AK179" s="25"/>
      <c r="AL179" s="25"/>
    </row>
    <row r="180">
      <c r="A180" s="26"/>
      <c r="B180" s="25"/>
      <c r="C180" s="25"/>
      <c r="D180" s="28"/>
      <c r="E180" s="29"/>
      <c r="F180" s="30"/>
      <c r="G180" s="33"/>
      <c r="H180" s="34"/>
      <c r="I180" s="35"/>
      <c r="J180" s="36"/>
      <c r="K180" s="28"/>
      <c r="L180" s="28"/>
      <c r="M180" s="34"/>
      <c r="N180" s="35"/>
      <c r="O180" s="36"/>
      <c r="P180" s="28"/>
      <c r="Q180" s="37"/>
      <c r="R180" s="38"/>
      <c r="S180" s="39"/>
      <c r="T180" s="40"/>
      <c r="U180" s="40"/>
      <c r="V180" s="40"/>
      <c r="W180" s="40"/>
      <c r="X180" s="39"/>
      <c r="Y180" s="41"/>
      <c r="Z180" s="41"/>
      <c r="AA180" s="41"/>
      <c r="AB180" s="42"/>
      <c r="AC180" s="42"/>
      <c r="AD180" s="42"/>
      <c r="AE180" s="42"/>
      <c r="AF180" s="42"/>
      <c r="AG180" s="25"/>
      <c r="AH180" s="25"/>
      <c r="AI180" s="25"/>
      <c r="AJ180" s="25"/>
      <c r="AK180" s="25"/>
      <c r="AL180" s="25"/>
    </row>
    <row r="181">
      <c r="A181" s="26"/>
      <c r="B181" s="25"/>
      <c r="C181" s="25"/>
      <c r="D181" s="28"/>
      <c r="E181" s="29"/>
      <c r="F181" s="30"/>
      <c r="G181" s="33"/>
      <c r="H181" s="34"/>
      <c r="I181" s="35"/>
      <c r="J181" s="36"/>
      <c r="K181" s="28"/>
      <c r="L181" s="28"/>
      <c r="M181" s="34"/>
      <c r="N181" s="35"/>
      <c r="O181" s="36"/>
      <c r="P181" s="28"/>
      <c r="Q181" s="37"/>
      <c r="R181" s="38"/>
      <c r="S181" s="39"/>
      <c r="T181" s="40"/>
      <c r="U181" s="40"/>
      <c r="V181" s="40"/>
      <c r="W181" s="40"/>
      <c r="X181" s="39"/>
      <c r="Y181" s="41"/>
      <c r="Z181" s="41"/>
      <c r="AA181" s="41"/>
      <c r="AB181" s="42"/>
      <c r="AC181" s="42"/>
      <c r="AD181" s="42"/>
      <c r="AE181" s="42"/>
      <c r="AF181" s="42"/>
      <c r="AG181" s="25"/>
      <c r="AH181" s="25"/>
      <c r="AI181" s="25"/>
      <c r="AJ181" s="25"/>
      <c r="AK181" s="25"/>
      <c r="AL181" s="25"/>
    </row>
    <row r="182">
      <c r="A182" s="26"/>
      <c r="B182" s="25"/>
      <c r="C182" s="25"/>
      <c r="D182" s="28"/>
      <c r="E182" s="29"/>
      <c r="F182" s="30"/>
      <c r="G182" s="33"/>
      <c r="H182" s="34"/>
      <c r="I182" s="35"/>
      <c r="J182" s="36"/>
      <c r="K182" s="28"/>
      <c r="L182" s="28"/>
      <c r="M182" s="34"/>
      <c r="N182" s="35"/>
      <c r="O182" s="36"/>
      <c r="P182" s="28"/>
      <c r="Q182" s="37"/>
      <c r="R182" s="38"/>
      <c r="S182" s="39"/>
      <c r="T182" s="40"/>
      <c r="U182" s="40"/>
      <c r="V182" s="40"/>
      <c r="W182" s="40"/>
      <c r="X182" s="39"/>
      <c r="Y182" s="41"/>
      <c r="Z182" s="41"/>
      <c r="AA182" s="41"/>
      <c r="AB182" s="42"/>
      <c r="AC182" s="42"/>
      <c r="AD182" s="42"/>
      <c r="AE182" s="42"/>
      <c r="AF182" s="42"/>
      <c r="AG182" s="25"/>
      <c r="AH182" s="25"/>
      <c r="AI182" s="25"/>
      <c r="AJ182" s="25"/>
      <c r="AK182" s="25"/>
      <c r="AL182" s="25"/>
    </row>
    <row r="183">
      <c r="A183" s="26"/>
      <c r="B183" s="25"/>
      <c r="C183" s="25"/>
      <c r="D183" s="28"/>
      <c r="E183" s="29"/>
      <c r="F183" s="30"/>
      <c r="G183" s="33"/>
      <c r="H183" s="34"/>
      <c r="I183" s="35"/>
      <c r="J183" s="36"/>
      <c r="K183" s="28"/>
      <c r="L183" s="28"/>
      <c r="M183" s="34"/>
      <c r="N183" s="35"/>
      <c r="O183" s="36"/>
      <c r="P183" s="28"/>
      <c r="Q183" s="37"/>
      <c r="R183" s="38"/>
      <c r="S183" s="39"/>
      <c r="T183" s="40"/>
      <c r="U183" s="40"/>
      <c r="V183" s="40"/>
      <c r="W183" s="40"/>
      <c r="X183" s="39"/>
      <c r="Y183" s="41"/>
      <c r="Z183" s="41"/>
      <c r="AA183" s="41"/>
      <c r="AB183" s="42"/>
      <c r="AC183" s="42"/>
      <c r="AD183" s="42"/>
      <c r="AE183" s="42"/>
      <c r="AF183" s="42"/>
      <c r="AG183" s="25"/>
      <c r="AH183" s="25"/>
      <c r="AI183" s="25"/>
      <c r="AJ183" s="25"/>
      <c r="AK183" s="25"/>
      <c r="AL183" s="25"/>
    </row>
    <row r="184">
      <c r="A184" s="26"/>
      <c r="B184" s="25"/>
      <c r="C184" s="25"/>
      <c r="D184" s="28"/>
      <c r="E184" s="29"/>
      <c r="F184" s="30"/>
      <c r="G184" s="33"/>
      <c r="H184" s="34"/>
      <c r="I184" s="35"/>
      <c r="J184" s="36"/>
      <c r="K184" s="28"/>
      <c r="L184" s="28"/>
      <c r="M184" s="34"/>
      <c r="N184" s="35"/>
      <c r="O184" s="36"/>
      <c r="P184" s="28"/>
      <c r="Q184" s="37"/>
      <c r="R184" s="38"/>
      <c r="S184" s="39"/>
      <c r="T184" s="40"/>
      <c r="U184" s="40"/>
      <c r="V184" s="40"/>
      <c r="W184" s="40"/>
      <c r="X184" s="39"/>
      <c r="Y184" s="41"/>
      <c r="Z184" s="41"/>
      <c r="AA184" s="41"/>
      <c r="AB184" s="42"/>
      <c r="AC184" s="42"/>
      <c r="AD184" s="42"/>
      <c r="AE184" s="42"/>
      <c r="AF184" s="42"/>
      <c r="AG184" s="25"/>
      <c r="AH184" s="25"/>
      <c r="AI184" s="25"/>
      <c r="AJ184" s="25"/>
      <c r="AK184" s="25"/>
      <c r="AL184" s="25"/>
    </row>
    <row r="185">
      <c r="A185" s="26"/>
      <c r="B185" s="25"/>
      <c r="C185" s="25"/>
      <c r="D185" s="28"/>
      <c r="E185" s="29"/>
      <c r="F185" s="30"/>
      <c r="G185" s="33"/>
      <c r="H185" s="34"/>
      <c r="I185" s="35"/>
      <c r="J185" s="36"/>
      <c r="K185" s="28"/>
      <c r="L185" s="28"/>
      <c r="M185" s="34"/>
      <c r="N185" s="35"/>
      <c r="O185" s="36"/>
      <c r="P185" s="28"/>
      <c r="Q185" s="37"/>
      <c r="R185" s="38"/>
      <c r="S185" s="39"/>
      <c r="T185" s="40"/>
      <c r="U185" s="40"/>
      <c r="V185" s="40"/>
      <c r="W185" s="40"/>
      <c r="X185" s="39"/>
      <c r="Y185" s="41"/>
      <c r="Z185" s="41"/>
      <c r="AA185" s="41"/>
      <c r="AB185" s="42"/>
      <c r="AC185" s="42"/>
      <c r="AD185" s="42"/>
      <c r="AE185" s="42"/>
      <c r="AF185" s="42"/>
      <c r="AG185" s="25"/>
      <c r="AH185" s="25"/>
      <c r="AI185" s="25"/>
      <c r="AJ185" s="25"/>
      <c r="AK185" s="25"/>
      <c r="AL185" s="25"/>
    </row>
    <row r="186">
      <c r="A186" s="26"/>
      <c r="B186" s="25"/>
      <c r="C186" s="25"/>
      <c r="D186" s="28"/>
      <c r="E186" s="29"/>
      <c r="F186" s="30"/>
      <c r="G186" s="33"/>
      <c r="H186" s="34"/>
      <c r="I186" s="35"/>
      <c r="J186" s="36"/>
      <c r="K186" s="28"/>
      <c r="L186" s="28"/>
      <c r="M186" s="34"/>
      <c r="N186" s="35"/>
      <c r="O186" s="36"/>
      <c r="P186" s="28"/>
      <c r="Q186" s="37"/>
      <c r="R186" s="38"/>
      <c r="S186" s="39"/>
      <c r="T186" s="40"/>
      <c r="U186" s="40"/>
      <c r="V186" s="40"/>
      <c r="W186" s="40"/>
      <c r="X186" s="39"/>
      <c r="Y186" s="41"/>
      <c r="Z186" s="41"/>
      <c r="AA186" s="41"/>
      <c r="AB186" s="42"/>
      <c r="AC186" s="42"/>
      <c r="AD186" s="42"/>
      <c r="AE186" s="42"/>
      <c r="AF186" s="42"/>
      <c r="AG186" s="25"/>
      <c r="AH186" s="25"/>
      <c r="AI186" s="25"/>
      <c r="AJ186" s="25"/>
      <c r="AK186" s="25"/>
      <c r="AL186" s="25"/>
    </row>
    <row r="187">
      <c r="A187" s="26"/>
      <c r="B187" s="25"/>
      <c r="C187" s="25"/>
      <c r="D187" s="28"/>
      <c r="E187" s="29"/>
      <c r="F187" s="30"/>
      <c r="G187" s="33"/>
      <c r="H187" s="34"/>
      <c r="I187" s="35"/>
      <c r="J187" s="36"/>
      <c r="K187" s="28"/>
      <c r="L187" s="28"/>
      <c r="M187" s="34"/>
      <c r="N187" s="35"/>
      <c r="O187" s="36"/>
      <c r="P187" s="28"/>
      <c r="Q187" s="37"/>
      <c r="R187" s="38"/>
      <c r="S187" s="39"/>
      <c r="T187" s="40"/>
      <c r="U187" s="40"/>
      <c r="V187" s="40"/>
      <c r="W187" s="40"/>
      <c r="X187" s="39"/>
      <c r="Y187" s="41"/>
      <c r="Z187" s="41"/>
      <c r="AA187" s="41"/>
      <c r="AB187" s="42"/>
      <c r="AC187" s="42"/>
      <c r="AD187" s="42"/>
      <c r="AE187" s="42"/>
      <c r="AF187" s="42"/>
      <c r="AG187" s="25"/>
      <c r="AH187" s="25"/>
      <c r="AI187" s="25"/>
      <c r="AJ187" s="25"/>
      <c r="AK187" s="25"/>
      <c r="AL187" s="25"/>
    </row>
    <row r="188">
      <c r="A188" s="26"/>
      <c r="B188" s="25"/>
      <c r="C188" s="25"/>
      <c r="D188" s="28"/>
      <c r="E188" s="29"/>
      <c r="F188" s="30"/>
      <c r="G188" s="33"/>
      <c r="H188" s="34"/>
      <c r="I188" s="35"/>
      <c r="J188" s="36"/>
      <c r="K188" s="28"/>
      <c r="L188" s="28"/>
      <c r="M188" s="34"/>
      <c r="N188" s="35"/>
      <c r="O188" s="36"/>
      <c r="P188" s="28"/>
      <c r="Q188" s="37"/>
      <c r="R188" s="38"/>
      <c r="S188" s="39"/>
      <c r="T188" s="40"/>
      <c r="U188" s="40"/>
      <c r="V188" s="40"/>
      <c r="W188" s="40"/>
      <c r="X188" s="39"/>
      <c r="Y188" s="41"/>
      <c r="Z188" s="41"/>
      <c r="AA188" s="41"/>
      <c r="AB188" s="42"/>
      <c r="AC188" s="42"/>
      <c r="AD188" s="42"/>
      <c r="AE188" s="42"/>
      <c r="AF188" s="42"/>
      <c r="AG188" s="25"/>
      <c r="AH188" s="25"/>
      <c r="AI188" s="25"/>
      <c r="AJ188" s="25"/>
      <c r="AK188" s="25"/>
      <c r="AL188" s="25"/>
    </row>
    <row r="189">
      <c r="A189" s="26"/>
      <c r="B189" s="25"/>
      <c r="C189" s="25"/>
      <c r="D189" s="28"/>
      <c r="E189" s="29"/>
      <c r="F189" s="30"/>
      <c r="G189" s="33"/>
      <c r="H189" s="34"/>
      <c r="I189" s="35"/>
      <c r="J189" s="36"/>
      <c r="K189" s="28"/>
      <c r="L189" s="28"/>
      <c r="M189" s="34"/>
      <c r="N189" s="35"/>
      <c r="O189" s="36"/>
      <c r="P189" s="28"/>
      <c r="Q189" s="37"/>
      <c r="R189" s="38"/>
      <c r="S189" s="39"/>
      <c r="T189" s="40"/>
      <c r="U189" s="40"/>
      <c r="V189" s="40"/>
      <c r="W189" s="40"/>
      <c r="X189" s="39"/>
      <c r="Y189" s="41"/>
      <c r="Z189" s="41"/>
      <c r="AA189" s="41"/>
      <c r="AB189" s="42"/>
      <c r="AC189" s="42"/>
      <c r="AD189" s="42"/>
      <c r="AE189" s="42"/>
      <c r="AF189" s="42"/>
      <c r="AG189" s="25"/>
      <c r="AH189" s="25"/>
      <c r="AI189" s="25"/>
      <c r="AJ189" s="25"/>
      <c r="AK189" s="25"/>
      <c r="AL189" s="25"/>
    </row>
    <row r="190">
      <c r="A190" s="26"/>
      <c r="B190" s="25"/>
      <c r="C190" s="25"/>
      <c r="D190" s="28"/>
      <c r="E190" s="29"/>
      <c r="F190" s="30"/>
      <c r="G190" s="33"/>
      <c r="H190" s="34"/>
      <c r="I190" s="35"/>
      <c r="J190" s="36"/>
      <c r="K190" s="28"/>
      <c r="L190" s="28"/>
      <c r="M190" s="34"/>
      <c r="N190" s="35"/>
      <c r="O190" s="36"/>
      <c r="P190" s="28"/>
      <c r="Q190" s="37"/>
      <c r="R190" s="38"/>
      <c r="S190" s="39"/>
      <c r="T190" s="40"/>
      <c r="U190" s="40"/>
      <c r="V190" s="40"/>
      <c r="W190" s="40"/>
      <c r="X190" s="39"/>
      <c r="Y190" s="41"/>
      <c r="Z190" s="41"/>
      <c r="AA190" s="41"/>
      <c r="AB190" s="42"/>
      <c r="AC190" s="42"/>
      <c r="AD190" s="42"/>
      <c r="AE190" s="42"/>
      <c r="AF190" s="42"/>
      <c r="AG190" s="25"/>
      <c r="AH190" s="25"/>
      <c r="AI190" s="25"/>
      <c r="AJ190" s="25"/>
      <c r="AK190" s="25"/>
      <c r="AL190" s="25"/>
    </row>
    <row r="191">
      <c r="A191" s="26"/>
      <c r="B191" s="25"/>
      <c r="C191" s="25"/>
      <c r="D191" s="28"/>
      <c r="E191" s="29"/>
      <c r="F191" s="30"/>
      <c r="G191" s="33"/>
      <c r="H191" s="34"/>
      <c r="I191" s="35"/>
      <c r="J191" s="36"/>
      <c r="K191" s="28"/>
      <c r="L191" s="28"/>
      <c r="M191" s="34"/>
      <c r="N191" s="35"/>
      <c r="O191" s="36"/>
      <c r="P191" s="28"/>
      <c r="Q191" s="37"/>
      <c r="R191" s="38"/>
      <c r="S191" s="39"/>
      <c r="T191" s="40"/>
      <c r="U191" s="40"/>
      <c r="V191" s="40"/>
      <c r="W191" s="40"/>
      <c r="X191" s="39"/>
      <c r="Y191" s="41"/>
      <c r="Z191" s="41"/>
      <c r="AA191" s="41"/>
      <c r="AB191" s="42"/>
      <c r="AC191" s="42"/>
      <c r="AD191" s="42"/>
      <c r="AE191" s="42"/>
      <c r="AF191" s="42"/>
      <c r="AG191" s="25"/>
      <c r="AH191" s="25"/>
      <c r="AI191" s="25"/>
      <c r="AJ191" s="25"/>
      <c r="AK191" s="25"/>
      <c r="AL191" s="25"/>
    </row>
    <row r="192">
      <c r="A192" s="26"/>
      <c r="B192" s="25"/>
      <c r="C192" s="25"/>
      <c r="D192" s="28"/>
      <c r="E192" s="29"/>
      <c r="F192" s="30"/>
      <c r="G192" s="33"/>
      <c r="H192" s="34"/>
      <c r="I192" s="35"/>
      <c r="J192" s="36"/>
      <c r="K192" s="28"/>
      <c r="L192" s="28"/>
      <c r="M192" s="34"/>
      <c r="N192" s="35"/>
      <c r="O192" s="36"/>
      <c r="P192" s="28"/>
      <c r="Q192" s="37"/>
      <c r="R192" s="38"/>
      <c r="S192" s="39"/>
      <c r="T192" s="40"/>
      <c r="U192" s="40"/>
      <c r="V192" s="40"/>
      <c r="W192" s="40"/>
      <c r="X192" s="39"/>
      <c r="Y192" s="41"/>
      <c r="Z192" s="41"/>
      <c r="AA192" s="41"/>
      <c r="AB192" s="42"/>
      <c r="AC192" s="42"/>
      <c r="AD192" s="42"/>
      <c r="AE192" s="42"/>
      <c r="AF192" s="42"/>
      <c r="AG192" s="25"/>
      <c r="AH192" s="25"/>
      <c r="AI192" s="25"/>
      <c r="AJ192" s="25"/>
      <c r="AK192" s="25"/>
      <c r="AL192" s="25"/>
    </row>
    <row r="193">
      <c r="A193" s="26"/>
      <c r="B193" s="25"/>
      <c r="C193" s="25"/>
      <c r="D193" s="28"/>
      <c r="E193" s="29"/>
      <c r="F193" s="30"/>
      <c r="G193" s="33"/>
      <c r="H193" s="34"/>
      <c r="I193" s="35"/>
      <c r="J193" s="36"/>
      <c r="K193" s="28"/>
      <c r="L193" s="28"/>
      <c r="M193" s="34"/>
      <c r="N193" s="35"/>
      <c r="O193" s="36"/>
      <c r="P193" s="28"/>
      <c r="Q193" s="37"/>
      <c r="R193" s="38"/>
      <c r="S193" s="39"/>
      <c r="T193" s="40"/>
      <c r="U193" s="40"/>
      <c r="V193" s="40"/>
      <c r="W193" s="40"/>
      <c r="X193" s="39"/>
      <c r="Y193" s="41"/>
      <c r="Z193" s="41"/>
      <c r="AA193" s="41"/>
      <c r="AB193" s="42"/>
      <c r="AC193" s="42"/>
      <c r="AD193" s="42"/>
      <c r="AE193" s="42"/>
      <c r="AF193" s="42"/>
      <c r="AG193" s="25"/>
      <c r="AH193" s="25"/>
      <c r="AI193" s="25"/>
      <c r="AJ193" s="25"/>
      <c r="AK193" s="25"/>
      <c r="AL193" s="25"/>
    </row>
    <row r="194">
      <c r="A194" s="26"/>
      <c r="B194" s="25"/>
      <c r="C194" s="25"/>
      <c r="D194" s="28"/>
      <c r="E194" s="29"/>
      <c r="F194" s="30"/>
      <c r="G194" s="33"/>
      <c r="H194" s="34"/>
      <c r="I194" s="35"/>
      <c r="J194" s="36"/>
      <c r="K194" s="28"/>
      <c r="L194" s="28"/>
      <c r="M194" s="34"/>
      <c r="N194" s="35"/>
      <c r="O194" s="36"/>
      <c r="P194" s="28"/>
      <c r="Q194" s="37"/>
      <c r="R194" s="38"/>
      <c r="S194" s="39"/>
      <c r="T194" s="40"/>
      <c r="U194" s="40"/>
      <c r="V194" s="40"/>
      <c r="W194" s="40"/>
      <c r="X194" s="39"/>
      <c r="Y194" s="41"/>
      <c r="Z194" s="41"/>
      <c r="AA194" s="41"/>
      <c r="AB194" s="42"/>
      <c r="AC194" s="42"/>
      <c r="AD194" s="42"/>
      <c r="AE194" s="42"/>
      <c r="AF194" s="42"/>
      <c r="AG194" s="25"/>
      <c r="AH194" s="25"/>
      <c r="AI194" s="25"/>
      <c r="AJ194" s="25"/>
      <c r="AK194" s="25"/>
      <c r="AL194" s="25"/>
    </row>
    <row r="195">
      <c r="A195" s="26"/>
      <c r="B195" s="25"/>
      <c r="C195" s="25"/>
      <c r="D195" s="28"/>
      <c r="E195" s="29"/>
      <c r="F195" s="30"/>
      <c r="G195" s="33"/>
      <c r="H195" s="34"/>
      <c r="I195" s="35"/>
      <c r="J195" s="36"/>
      <c r="K195" s="28"/>
      <c r="L195" s="28"/>
      <c r="M195" s="34"/>
      <c r="N195" s="35"/>
      <c r="O195" s="36"/>
      <c r="P195" s="28"/>
      <c r="Q195" s="37"/>
      <c r="R195" s="38"/>
      <c r="S195" s="39"/>
      <c r="T195" s="40"/>
      <c r="U195" s="40"/>
      <c r="V195" s="40"/>
      <c r="W195" s="40"/>
      <c r="X195" s="39"/>
      <c r="Y195" s="41"/>
      <c r="Z195" s="41"/>
      <c r="AA195" s="41"/>
      <c r="AB195" s="42"/>
      <c r="AC195" s="42"/>
      <c r="AD195" s="42"/>
      <c r="AE195" s="42"/>
      <c r="AF195" s="42"/>
      <c r="AG195" s="25"/>
      <c r="AH195" s="25"/>
      <c r="AI195" s="25"/>
      <c r="AJ195" s="25"/>
      <c r="AK195" s="25"/>
      <c r="AL195" s="25"/>
    </row>
    <row r="196">
      <c r="A196" s="26"/>
      <c r="B196" s="25"/>
      <c r="C196" s="25"/>
      <c r="D196" s="28"/>
      <c r="E196" s="29"/>
      <c r="F196" s="30"/>
      <c r="G196" s="33"/>
      <c r="H196" s="34"/>
      <c r="I196" s="35"/>
      <c r="J196" s="36"/>
      <c r="K196" s="28"/>
      <c r="L196" s="28"/>
      <c r="M196" s="34"/>
      <c r="N196" s="35"/>
      <c r="O196" s="36"/>
      <c r="P196" s="28"/>
      <c r="Q196" s="37"/>
      <c r="R196" s="38"/>
      <c r="S196" s="39"/>
      <c r="T196" s="40"/>
      <c r="U196" s="40"/>
      <c r="V196" s="40"/>
      <c r="W196" s="40"/>
      <c r="X196" s="39"/>
      <c r="Y196" s="41"/>
      <c r="Z196" s="41"/>
      <c r="AA196" s="41"/>
      <c r="AB196" s="42"/>
      <c r="AC196" s="42"/>
      <c r="AD196" s="42"/>
      <c r="AE196" s="42"/>
      <c r="AF196" s="42"/>
      <c r="AG196" s="25"/>
      <c r="AH196" s="25"/>
      <c r="AI196" s="25"/>
      <c r="AJ196" s="25"/>
      <c r="AK196" s="25"/>
      <c r="AL196" s="25"/>
    </row>
    <row r="197">
      <c r="A197" s="26"/>
      <c r="B197" s="25"/>
      <c r="C197" s="25"/>
      <c r="D197" s="28"/>
      <c r="E197" s="29"/>
      <c r="F197" s="30"/>
      <c r="G197" s="33"/>
      <c r="H197" s="34"/>
      <c r="I197" s="35"/>
      <c r="J197" s="36"/>
      <c r="K197" s="28"/>
      <c r="L197" s="28"/>
      <c r="M197" s="34"/>
      <c r="N197" s="35"/>
      <c r="O197" s="36"/>
      <c r="P197" s="28"/>
      <c r="Q197" s="37"/>
      <c r="R197" s="38"/>
      <c r="S197" s="39"/>
      <c r="T197" s="40"/>
      <c r="U197" s="40"/>
      <c r="V197" s="40"/>
      <c r="W197" s="40"/>
      <c r="X197" s="39"/>
      <c r="Y197" s="41"/>
      <c r="Z197" s="41"/>
      <c r="AA197" s="41"/>
      <c r="AB197" s="42"/>
      <c r="AC197" s="42"/>
      <c r="AD197" s="42"/>
      <c r="AE197" s="42"/>
      <c r="AF197" s="42"/>
      <c r="AG197" s="25"/>
      <c r="AH197" s="25"/>
      <c r="AI197" s="25"/>
      <c r="AJ197" s="25"/>
      <c r="AK197" s="25"/>
      <c r="AL197" s="25"/>
    </row>
    <row r="198">
      <c r="A198" s="26"/>
      <c r="B198" s="25"/>
      <c r="C198" s="25"/>
      <c r="D198" s="28"/>
      <c r="E198" s="29"/>
      <c r="F198" s="30"/>
      <c r="G198" s="33"/>
      <c r="H198" s="34"/>
      <c r="I198" s="35"/>
      <c r="J198" s="36"/>
      <c r="K198" s="28"/>
      <c r="L198" s="28"/>
      <c r="M198" s="34"/>
      <c r="N198" s="35"/>
      <c r="O198" s="36"/>
      <c r="P198" s="28"/>
      <c r="Q198" s="37"/>
      <c r="R198" s="38"/>
      <c r="S198" s="39"/>
      <c r="T198" s="40"/>
      <c r="U198" s="40"/>
      <c r="V198" s="40"/>
      <c r="W198" s="40"/>
      <c r="X198" s="39"/>
      <c r="Y198" s="41"/>
      <c r="Z198" s="41"/>
      <c r="AA198" s="41"/>
      <c r="AB198" s="42"/>
      <c r="AC198" s="42"/>
      <c r="AD198" s="42"/>
      <c r="AE198" s="42"/>
      <c r="AF198" s="42"/>
      <c r="AG198" s="25"/>
      <c r="AH198" s="25"/>
      <c r="AI198" s="25"/>
      <c r="AJ198" s="25"/>
      <c r="AK198" s="25"/>
      <c r="AL198" s="25"/>
    </row>
    <row r="199">
      <c r="A199" s="26"/>
      <c r="B199" s="25"/>
      <c r="C199" s="25"/>
      <c r="D199" s="28"/>
      <c r="E199" s="29"/>
      <c r="F199" s="30"/>
      <c r="G199" s="33"/>
      <c r="H199" s="34"/>
      <c r="I199" s="35"/>
      <c r="J199" s="36"/>
      <c r="K199" s="28"/>
      <c r="L199" s="28"/>
      <c r="M199" s="34"/>
      <c r="N199" s="35"/>
      <c r="O199" s="36"/>
      <c r="P199" s="28"/>
      <c r="Q199" s="37"/>
      <c r="R199" s="38"/>
      <c r="S199" s="39"/>
      <c r="T199" s="40"/>
      <c r="U199" s="40"/>
      <c r="V199" s="40"/>
      <c r="W199" s="40"/>
      <c r="X199" s="39"/>
      <c r="Y199" s="41"/>
      <c r="Z199" s="41"/>
      <c r="AA199" s="41"/>
      <c r="AB199" s="42"/>
      <c r="AC199" s="42"/>
      <c r="AD199" s="42"/>
      <c r="AE199" s="42"/>
      <c r="AF199" s="42"/>
      <c r="AG199" s="25"/>
      <c r="AH199" s="25"/>
      <c r="AI199" s="25"/>
      <c r="AJ199" s="25"/>
      <c r="AK199" s="25"/>
      <c r="AL199" s="25"/>
    </row>
    <row r="200">
      <c r="A200" s="26"/>
      <c r="B200" s="25"/>
      <c r="C200" s="25"/>
      <c r="D200" s="28"/>
      <c r="E200" s="29"/>
      <c r="F200" s="30"/>
      <c r="G200" s="33"/>
      <c r="H200" s="34"/>
      <c r="I200" s="35"/>
      <c r="J200" s="36"/>
      <c r="K200" s="28"/>
      <c r="L200" s="28"/>
      <c r="M200" s="34"/>
      <c r="N200" s="35"/>
      <c r="O200" s="36"/>
      <c r="P200" s="28"/>
      <c r="Q200" s="37"/>
      <c r="R200" s="38"/>
      <c r="S200" s="39"/>
      <c r="T200" s="40"/>
      <c r="U200" s="40"/>
      <c r="V200" s="40"/>
      <c r="W200" s="40"/>
      <c r="X200" s="39"/>
      <c r="Y200" s="41"/>
      <c r="Z200" s="41"/>
      <c r="AA200" s="41"/>
      <c r="AB200" s="42"/>
      <c r="AC200" s="42"/>
      <c r="AD200" s="42"/>
      <c r="AE200" s="42"/>
      <c r="AF200" s="42"/>
      <c r="AG200" s="25"/>
      <c r="AH200" s="25"/>
      <c r="AI200" s="25"/>
      <c r="AJ200" s="25"/>
      <c r="AK200" s="25"/>
      <c r="AL200" s="25"/>
    </row>
    <row r="201">
      <c r="A201" s="26"/>
      <c r="B201" s="25"/>
      <c r="C201" s="25"/>
      <c r="D201" s="28"/>
      <c r="E201" s="29"/>
      <c r="F201" s="30"/>
      <c r="G201" s="32"/>
      <c r="H201" s="34"/>
      <c r="I201" s="35"/>
      <c r="J201" s="36"/>
      <c r="K201" s="28"/>
      <c r="L201" s="28"/>
      <c r="M201" s="34"/>
      <c r="N201" s="35"/>
      <c r="O201" s="36"/>
      <c r="P201" s="28"/>
      <c r="Q201" s="37"/>
      <c r="R201" s="38"/>
      <c r="S201" s="39"/>
      <c r="T201" s="40"/>
      <c r="U201" s="40"/>
      <c r="V201" s="40"/>
      <c r="W201" s="40"/>
      <c r="X201" s="39"/>
      <c r="Y201" s="41"/>
      <c r="Z201" s="41"/>
      <c r="AA201" s="41"/>
      <c r="AB201" s="42"/>
      <c r="AC201" s="42"/>
      <c r="AD201" s="42"/>
      <c r="AE201" s="42"/>
      <c r="AF201" s="42"/>
      <c r="AG201" s="25"/>
      <c r="AH201" s="25"/>
      <c r="AI201" s="25"/>
      <c r="AJ201" s="25"/>
      <c r="AK201" s="25"/>
      <c r="AL201" s="25"/>
    </row>
    <row r="202">
      <c r="A202" s="26"/>
      <c r="B202" s="25"/>
      <c r="C202" s="25"/>
      <c r="D202" s="28"/>
      <c r="E202" s="29"/>
      <c r="F202" s="30"/>
      <c r="G202" s="33"/>
      <c r="H202" s="34"/>
      <c r="I202" s="35"/>
      <c r="J202" s="36"/>
      <c r="K202" s="28"/>
      <c r="L202" s="28"/>
      <c r="M202" s="34"/>
      <c r="N202" s="35"/>
      <c r="O202" s="36"/>
      <c r="P202" s="28"/>
      <c r="Q202" s="37"/>
      <c r="R202" s="38"/>
      <c r="S202" s="39"/>
      <c r="T202" s="40"/>
      <c r="U202" s="40"/>
      <c r="V202" s="40"/>
      <c r="W202" s="40"/>
      <c r="X202" s="39"/>
      <c r="Y202" s="41"/>
      <c r="Z202" s="41"/>
      <c r="AA202" s="41"/>
      <c r="AB202" s="42"/>
      <c r="AC202" s="42"/>
      <c r="AD202" s="42"/>
      <c r="AE202" s="42"/>
      <c r="AF202" s="42"/>
      <c r="AG202" s="25"/>
      <c r="AH202" s="25"/>
      <c r="AI202" s="25"/>
      <c r="AJ202" s="25"/>
      <c r="AK202" s="25"/>
      <c r="AL202" s="25"/>
    </row>
    <row r="203">
      <c r="A203" s="26"/>
      <c r="B203" s="25"/>
      <c r="C203" s="25"/>
      <c r="D203" s="28"/>
      <c r="E203" s="29"/>
      <c r="F203" s="30"/>
      <c r="G203" s="32"/>
      <c r="H203" s="34"/>
      <c r="I203" s="35"/>
      <c r="J203" s="36"/>
      <c r="K203" s="28"/>
      <c r="L203" s="28"/>
      <c r="M203" s="34"/>
      <c r="N203" s="35"/>
      <c r="O203" s="36"/>
      <c r="P203" s="28"/>
      <c r="Q203" s="37"/>
      <c r="R203" s="38"/>
      <c r="S203" s="39"/>
      <c r="T203" s="40"/>
      <c r="U203" s="40"/>
      <c r="V203" s="40"/>
      <c r="W203" s="40"/>
      <c r="X203" s="39"/>
      <c r="Y203" s="41"/>
      <c r="Z203" s="41"/>
      <c r="AA203" s="41"/>
      <c r="AB203" s="42"/>
      <c r="AC203" s="42"/>
      <c r="AD203" s="42"/>
      <c r="AE203" s="42"/>
      <c r="AF203" s="42"/>
      <c r="AG203" s="25"/>
      <c r="AH203" s="25"/>
      <c r="AI203" s="25"/>
      <c r="AJ203" s="25"/>
      <c r="AK203" s="25"/>
      <c r="AL203" s="25"/>
    </row>
    <row r="204">
      <c r="A204" s="26"/>
      <c r="B204" s="25"/>
      <c r="C204" s="25"/>
      <c r="D204" s="28"/>
      <c r="E204" s="29"/>
      <c r="F204" s="30"/>
      <c r="G204" s="33"/>
      <c r="H204" s="34"/>
      <c r="I204" s="35"/>
      <c r="J204" s="36"/>
      <c r="K204" s="28"/>
      <c r="L204" s="28"/>
      <c r="M204" s="34"/>
      <c r="N204" s="35"/>
      <c r="O204" s="36"/>
      <c r="P204" s="28"/>
      <c r="Q204" s="37"/>
      <c r="R204" s="38"/>
      <c r="S204" s="39"/>
      <c r="T204" s="40"/>
      <c r="U204" s="40"/>
      <c r="V204" s="40"/>
      <c r="W204" s="40"/>
      <c r="X204" s="39"/>
      <c r="Y204" s="41"/>
      <c r="Z204" s="41"/>
      <c r="AA204" s="41"/>
      <c r="AB204" s="42"/>
      <c r="AC204" s="42"/>
      <c r="AD204" s="42"/>
      <c r="AE204" s="42"/>
      <c r="AF204" s="42"/>
      <c r="AG204" s="25"/>
      <c r="AH204" s="25"/>
      <c r="AI204" s="25"/>
      <c r="AJ204" s="25"/>
      <c r="AK204" s="25"/>
      <c r="AL204" s="25"/>
    </row>
    <row r="205">
      <c r="A205" s="26"/>
      <c r="B205" s="25"/>
      <c r="C205" s="25"/>
      <c r="D205" s="28"/>
      <c r="E205" s="29"/>
      <c r="F205" s="30"/>
      <c r="G205" s="33"/>
      <c r="H205" s="34"/>
      <c r="I205" s="35"/>
      <c r="J205" s="36"/>
      <c r="K205" s="28"/>
      <c r="L205" s="28"/>
      <c r="M205" s="34"/>
      <c r="N205" s="35"/>
      <c r="O205" s="36"/>
      <c r="P205" s="28"/>
      <c r="Q205" s="37"/>
      <c r="R205" s="38"/>
      <c r="S205" s="39"/>
      <c r="T205" s="40"/>
      <c r="U205" s="40"/>
      <c r="V205" s="40"/>
      <c r="W205" s="40"/>
      <c r="X205" s="39"/>
      <c r="Y205" s="41"/>
      <c r="Z205" s="41"/>
      <c r="AA205" s="41"/>
      <c r="AB205" s="42"/>
      <c r="AC205" s="42"/>
      <c r="AD205" s="42"/>
      <c r="AE205" s="42"/>
      <c r="AF205" s="42"/>
      <c r="AG205" s="25"/>
      <c r="AH205" s="25"/>
      <c r="AI205" s="25"/>
      <c r="AJ205" s="25"/>
      <c r="AK205" s="25"/>
      <c r="AL205" s="25"/>
    </row>
    <row r="206">
      <c r="A206" s="26"/>
      <c r="B206" s="25"/>
      <c r="C206" s="25"/>
      <c r="D206" s="28"/>
      <c r="E206" s="29"/>
      <c r="F206" s="30"/>
      <c r="G206" s="33"/>
      <c r="H206" s="34"/>
      <c r="I206" s="35"/>
      <c r="J206" s="36"/>
      <c r="K206" s="28"/>
      <c r="L206" s="28"/>
      <c r="M206" s="34"/>
      <c r="N206" s="35"/>
      <c r="O206" s="36"/>
      <c r="P206" s="28"/>
      <c r="Q206" s="37"/>
      <c r="R206" s="38"/>
      <c r="S206" s="39"/>
      <c r="T206" s="40"/>
      <c r="U206" s="40"/>
      <c r="V206" s="40"/>
      <c r="W206" s="40"/>
      <c r="X206" s="39"/>
      <c r="Y206" s="41"/>
      <c r="Z206" s="41"/>
      <c r="AA206" s="41"/>
      <c r="AB206" s="42"/>
      <c r="AC206" s="42"/>
      <c r="AD206" s="42"/>
      <c r="AE206" s="42"/>
      <c r="AF206" s="42"/>
      <c r="AG206" s="25"/>
      <c r="AH206" s="25"/>
      <c r="AI206" s="25"/>
      <c r="AJ206" s="25"/>
      <c r="AK206" s="25"/>
      <c r="AL206" s="25"/>
    </row>
    <row r="207">
      <c r="A207" s="26"/>
      <c r="B207" s="25"/>
      <c r="C207" s="25"/>
      <c r="D207" s="28"/>
      <c r="E207" s="29"/>
      <c r="F207" s="30"/>
      <c r="G207" s="33"/>
      <c r="H207" s="34"/>
      <c r="I207" s="35"/>
      <c r="J207" s="36"/>
      <c r="K207" s="28"/>
      <c r="L207" s="28"/>
      <c r="M207" s="34"/>
      <c r="N207" s="35"/>
      <c r="O207" s="36"/>
      <c r="P207" s="28"/>
      <c r="Q207" s="37"/>
      <c r="R207" s="38"/>
      <c r="S207" s="39"/>
      <c r="T207" s="40"/>
      <c r="U207" s="40"/>
      <c r="V207" s="40"/>
      <c r="W207" s="40"/>
      <c r="X207" s="39"/>
      <c r="Y207" s="41"/>
      <c r="Z207" s="41"/>
      <c r="AA207" s="41"/>
      <c r="AB207" s="42"/>
      <c r="AC207" s="42"/>
      <c r="AD207" s="42"/>
      <c r="AE207" s="42"/>
      <c r="AF207" s="42"/>
      <c r="AG207" s="25"/>
      <c r="AH207" s="25"/>
      <c r="AI207" s="25"/>
      <c r="AJ207" s="25"/>
      <c r="AK207" s="25"/>
      <c r="AL207" s="25"/>
    </row>
    <row r="208">
      <c r="A208" s="26"/>
      <c r="B208" s="25"/>
      <c r="C208" s="25"/>
      <c r="D208" s="28"/>
      <c r="E208" s="29"/>
      <c r="F208" s="30"/>
      <c r="G208" s="33"/>
      <c r="H208" s="34"/>
      <c r="I208" s="35"/>
      <c r="J208" s="36"/>
      <c r="K208" s="28"/>
      <c r="L208" s="28"/>
      <c r="M208" s="34"/>
      <c r="N208" s="35"/>
      <c r="O208" s="36"/>
      <c r="P208" s="28"/>
      <c r="Q208" s="37"/>
      <c r="R208" s="38"/>
      <c r="S208" s="39"/>
      <c r="T208" s="40"/>
      <c r="U208" s="40"/>
      <c r="V208" s="40"/>
      <c r="W208" s="40"/>
      <c r="X208" s="39"/>
      <c r="Y208" s="41"/>
      <c r="Z208" s="41"/>
      <c r="AA208" s="41"/>
      <c r="AB208" s="42"/>
      <c r="AC208" s="42"/>
      <c r="AD208" s="42"/>
      <c r="AE208" s="42"/>
      <c r="AF208" s="42"/>
      <c r="AG208" s="25"/>
      <c r="AH208" s="25"/>
      <c r="AI208" s="25"/>
      <c r="AJ208" s="25"/>
      <c r="AK208" s="25"/>
      <c r="AL208" s="25"/>
    </row>
    <row r="209">
      <c r="A209" s="26"/>
      <c r="B209" s="25"/>
      <c r="C209" s="25"/>
      <c r="D209" s="28"/>
      <c r="E209" s="29"/>
      <c r="F209" s="30"/>
      <c r="G209" s="33"/>
      <c r="H209" s="34"/>
      <c r="I209" s="35"/>
      <c r="J209" s="36"/>
      <c r="K209" s="28"/>
      <c r="L209" s="28"/>
      <c r="M209" s="34"/>
      <c r="N209" s="35"/>
      <c r="O209" s="36"/>
      <c r="P209" s="28"/>
      <c r="Q209" s="37"/>
      <c r="R209" s="38"/>
      <c r="S209" s="39"/>
      <c r="T209" s="40"/>
      <c r="U209" s="40"/>
      <c r="V209" s="40"/>
      <c r="W209" s="40"/>
      <c r="X209" s="39"/>
      <c r="Y209" s="41"/>
      <c r="Z209" s="41"/>
      <c r="AA209" s="41"/>
      <c r="AB209" s="42"/>
      <c r="AC209" s="42"/>
      <c r="AD209" s="42"/>
      <c r="AE209" s="42"/>
      <c r="AF209" s="42"/>
      <c r="AG209" s="25"/>
      <c r="AH209" s="25"/>
      <c r="AI209" s="25"/>
      <c r="AJ209" s="25"/>
      <c r="AK209" s="25"/>
      <c r="AL209" s="25"/>
    </row>
    <row r="210">
      <c r="A210" s="26"/>
      <c r="B210" s="25"/>
      <c r="C210" s="25"/>
      <c r="D210" s="28"/>
      <c r="E210" s="29"/>
      <c r="F210" s="30"/>
      <c r="G210" s="33"/>
      <c r="H210" s="34"/>
      <c r="I210" s="35"/>
      <c r="J210" s="36"/>
      <c r="K210" s="28"/>
      <c r="L210" s="28"/>
      <c r="M210" s="34"/>
      <c r="N210" s="35"/>
      <c r="O210" s="36"/>
      <c r="P210" s="28"/>
      <c r="Q210" s="37"/>
      <c r="R210" s="38"/>
      <c r="S210" s="39"/>
      <c r="T210" s="40"/>
      <c r="U210" s="40"/>
      <c r="V210" s="40"/>
      <c r="W210" s="40"/>
      <c r="X210" s="39"/>
      <c r="Y210" s="41"/>
      <c r="Z210" s="41"/>
      <c r="AA210" s="41"/>
      <c r="AB210" s="42"/>
      <c r="AC210" s="42"/>
      <c r="AD210" s="42"/>
      <c r="AE210" s="42"/>
      <c r="AF210" s="42"/>
      <c r="AG210" s="25"/>
      <c r="AH210" s="25"/>
      <c r="AI210" s="25"/>
      <c r="AJ210" s="25"/>
      <c r="AK210" s="25"/>
      <c r="AL210" s="25"/>
    </row>
    <row r="211">
      <c r="A211" s="26"/>
      <c r="B211" s="25"/>
      <c r="C211" s="25"/>
      <c r="D211" s="28"/>
      <c r="E211" s="29"/>
      <c r="F211" s="30"/>
      <c r="G211" s="33"/>
      <c r="H211" s="34"/>
      <c r="I211" s="35"/>
      <c r="J211" s="36"/>
      <c r="K211" s="28"/>
      <c r="L211" s="28"/>
      <c r="M211" s="34"/>
      <c r="N211" s="35"/>
      <c r="O211" s="36"/>
      <c r="P211" s="28"/>
      <c r="Q211" s="37"/>
      <c r="R211" s="38"/>
      <c r="S211" s="39"/>
      <c r="T211" s="40"/>
      <c r="U211" s="40"/>
      <c r="V211" s="40"/>
      <c r="W211" s="40"/>
      <c r="X211" s="39"/>
      <c r="Y211" s="41"/>
      <c r="Z211" s="41"/>
      <c r="AA211" s="41"/>
      <c r="AB211" s="42"/>
      <c r="AC211" s="42"/>
      <c r="AD211" s="42"/>
      <c r="AE211" s="42"/>
      <c r="AF211" s="42"/>
      <c r="AG211" s="25"/>
      <c r="AH211" s="25"/>
      <c r="AI211" s="25"/>
      <c r="AJ211" s="25"/>
      <c r="AK211" s="25"/>
      <c r="AL211" s="25"/>
    </row>
    <row r="212">
      <c r="A212" s="26"/>
      <c r="B212" s="25"/>
      <c r="C212" s="25"/>
      <c r="D212" s="28"/>
      <c r="E212" s="29"/>
      <c r="F212" s="30"/>
      <c r="G212" s="33"/>
      <c r="H212" s="34"/>
      <c r="I212" s="35"/>
      <c r="J212" s="36"/>
      <c r="K212" s="28"/>
      <c r="L212" s="28"/>
      <c r="M212" s="34"/>
      <c r="N212" s="35"/>
      <c r="O212" s="36"/>
      <c r="P212" s="28"/>
      <c r="Q212" s="37"/>
      <c r="R212" s="38"/>
      <c r="S212" s="39"/>
      <c r="T212" s="40"/>
      <c r="U212" s="40"/>
      <c r="V212" s="40"/>
      <c r="W212" s="40"/>
      <c r="X212" s="39"/>
      <c r="Y212" s="41"/>
      <c r="Z212" s="41"/>
      <c r="AA212" s="41"/>
      <c r="AB212" s="42"/>
      <c r="AC212" s="42"/>
      <c r="AD212" s="42"/>
      <c r="AE212" s="42"/>
      <c r="AF212" s="42"/>
      <c r="AG212" s="25"/>
      <c r="AH212" s="25"/>
      <c r="AI212" s="25"/>
      <c r="AJ212" s="25"/>
      <c r="AK212" s="25"/>
      <c r="AL212" s="25"/>
    </row>
    <row r="213">
      <c r="A213" s="26"/>
      <c r="B213" s="25"/>
      <c r="C213" s="25"/>
      <c r="D213" s="28"/>
      <c r="E213" s="29"/>
      <c r="F213" s="30"/>
      <c r="G213" s="33"/>
      <c r="H213" s="34"/>
      <c r="I213" s="35"/>
      <c r="J213" s="36"/>
      <c r="K213" s="28"/>
      <c r="L213" s="28"/>
      <c r="M213" s="34"/>
      <c r="N213" s="35"/>
      <c r="O213" s="36"/>
      <c r="P213" s="28"/>
      <c r="Q213" s="37"/>
      <c r="R213" s="38"/>
      <c r="S213" s="39"/>
      <c r="T213" s="40"/>
      <c r="U213" s="40"/>
      <c r="V213" s="40"/>
      <c r="W213" s="40"/>
      <c r="X213" s="39"/>
      <c r="Y213" s="41"/>
      <c r="Z213" s="41"/>
      <c r="AA213" s="41"/>
      <c r="AB213" s="42"/>
      <c r="AC213" s="42"/>
      <c r="AD213" s="42"/>
      <c r="AE213" s="42"/>
      <c r="AF213" s="42"/>
      <c r="AG213" s="25"/>
      <c r="AH213" s="25"/>
      <c r="AI213" s="25"/>
      <c r="AJ213" s="25"/>
      <c r="AK213" s="25"/>
      <c r="AL213" s="25"/>
    </row>
    <row r="214">
      <c r="A214" s="26"/>
      <c r="B214" s="25"/>
      <c r="C214" s="25"/>
      <c r="D214" s="28"/>
      <c r="E214" s="29"/>
      <c r="F214" s="30"/>
      <c r="G214" s="33"/>
      <c r="H214" s="34"/>
      <c r="I214" s="35"/>
      <c r="J214" s="36"/>
      <c r="K214" s="28"/>
      <c r="L214" s="28"/>
      <c r="M214" s="34"/>
      <c r="N214" s="35"/>
      <c r="O214" s="36"/>
      <c r="P214" s="28"/>
      <c r="Q214" s="37"/>
      <c r="R214" s="38"/>
      <c r="S214" s="39"/>
      <c r="T214" s="40"/>
      <c r="U214" s="40"/>
      <c r="V214" s="40"/>
      <c r="W214" s="40"/>
      <c r="X214" s="39"/>
      <c r="Y214" s="41"/>
      <c r="Z214" s="41"/>
      <c r="AA214" s="41"/>
      <c r="AB214" s="42"/>
      <c r="AC214" s="42"/>
      <c r="AD214" s="42"/>
      <c r="AE214" s="42"/>
      <c r="AF214" s="42"/>
      <c r="AG214" s="25"/>
      <c r="AH214" s="25"/>
      <c r="AI214" s="25"/>
      <c r="AJ214" s="25"/>
      <c r="AK214" s="25"/>
      <c r="AL214" s="25"/>
    </row>
    <row r="215">
      <c r="A215" s="26"/>
      <c r="B215" s="25"/>
      <c r="C215" s="25"/>
      <c r="D215" s="28"/>
      <c r="E215" s="29"/>
      <c r="F215" s="30"/>
      <c r="G215" s="33"/>
      <c r="H215" s="34"/>
      <c r="I215" s="35"/>
      <c r="J215" s="36"/>
      <c r="K215" s="28"/>
      <c r="L215" s="28"/>
      <c r="M215" s="34"/>
      <c r="N215" s="35"/>
      <c r="O215" s="36"/>
      <c r="P215" s="28"/>
      <c r="Q215" s="37"/>
      <c r="R215" s="38"/>
      <c r="S215" s="39"/>
      <c r="T215" s="40"/>
      <c r="U215" s="40"/>
      <c r="V215" s="40"/>
      <c r="W215" s="40"/>
      <c r="X215" s="39"/>
      <c r="Y215" s="41"/>
      <c r="Z215" s="41"/>
      <c r="AA215" s="41"/>
      <c r="AB215" s="42"/>
      <c r="AC215" s="42"/>
      <c r="AD215" s="42"/>
      <c r="AE215" s="42"/>
      <c r="AF215" s="42"/>
      <c r="AG215" s="25"/>
      <c r="AH215" s="25"/>
      <c r="AI215" s="25"/>
      <c r="AJ215" s="25"/>
      <c r="AK215" s="25"/>
      <c r="AL215" s="25"/>
    </row>
    <row r="216">
      <c r="A216" s="26"/>
      <c r="B216" s="25"/>
      <c r="C216" s="25"/>
      <c r="D216" s="28"/>
      <c r="E216" s="29"/>
      <c r="F216" s="30"/>
      <c r="G216" s="33"/>
      <c r="H216" s="34"/>
      <c r="I216" s="35"/>
      <c r="J216" s="36"/>
      <c r="K216" s="28"/>
      <c r="L216" s="28"/>
      <c r="M216" s="34"/>
      <c r="N216" s="35"/>
      <c r="O216" s="36"/>
      <c r="P216" s="28"/>
      <c r="Q216" s="37"/>
      <c r="R216" s="38"/>
      <c r="S216" s="39"/>
      <c r="T216" s="40"/>
      <c r="U216" s="40"/>
      <c r="V216" s="40"/>
      <c r="W216" s="40"/>
      <c r="X216" s="39"/>
      <c r="Y216" s="41"/>
      <c r="Z216" s="41"/>
      <c r="AA216" s="41"/>
      <c r="AB216" s="42"/>
      <c r="AC216" s="42"/>
      <c r="AD216" s="42"/>
      <c r="AE216" s="42"/>
      <c r="AF216" s="42"/>
      <c r="AG216" s="25"/>
      <c r="AH216" s="25"/>
      <c r="AI216" s="25"/>
      <c r="AJ216" s="25"/>
      <c r="AK216" s="25"/>
      <c r="AL216" s="25"/>
    </row>
    <row r="217">
      <c r="A217" s="26"/>
      <c r="B217" s="25"/>
      <c r="C217" s="25"/>
      <c r="D217" s="28"/>
      <c r="E217" s="29"/>
      <c r="F217" s="30"/>
      <c r="G217" s="33"/>
      <c r="H217" s="34"/>
      <c r="I217" s="35"/>
      <c r="J217" s="36"/>
      <c r="K217" s="28"/>
      <c r="L217" s="28"/>
      <c r="M217" s="34"/>
      <c r="N217" s="35"/>
      <c r="O217" s="36"/>
      <c r="P217" s="28"/>
      <c r="Q217" s="37"/>
      <c r="R217" s="38"/>
      <c r="S217" s="39"/>
      <c r="T217" s="40"/>
      <c r="U217" s="40"/>
      <c r="V217" s="40"/>
      <c r="W217" s="40"/>
      <c r="X217" s="39"/>
      <c r="Y217" s="41"/>
      <c r="Z217" s="41"/>
      <c r="AA217" s="41"/>
      <c r="AB217" s="42"/>
      <c r="AC217" s="42"/>
      <c r="AD217" s="42"/>
      <c r="AE217" s="42"/>
      <c r="AF217" s="42"/>
      <c r="AG217" s="25"/>
      <c r="AH217" s="25"/>
      <c r="AI217" s="25"/>
      <c r="AJ217" s="25"/>
      <c r="AK217" s="25"/>
      <c r="AL217" s="25"/>
    </row>
    <row r="218">
      <c r="A218" s="26"/>
      <c r="B218" s="25"/>
      <c r="C218" s="25"/>
      <c r="D218" s="28"/>
      <c r="E218" s="29"/>
      <c r="F218" s="30"/>
      <c r="G218" s="32"/>
      <c r="H218" s="34"/>
      <c r="I218" s="35"/>
      <c r="J218" s="36"/>
      <c r="K218" s="28"/>
      <c r="L218" s="28"/>
      <c r="M218" s="34"/>
      <c r="N218" s="35"/>
      <c r="O218" s="36"/>
      <c r="P218" s="28"/>
      <c r="Q218" s="37"/>
      <c r="R218" s="38"/>
      <c r="S218" s="39"/>
      <c r="T218" s="40"/>
      <c r="U218" s="40"/>
      <c r="V218" s="40"/>
      <c r="W218" s="40"/>
      <c r="X218" s="39"/>
      <c r="Y218" s="41"/>
      <c r="Z218" s="41"/>
      <c r="AA218" s="41"/>
      <c r="AB218" s="42"/>
      <c r="AC218" s="42"/>
      <c r="AD218" s="42"/>
      <c r="AE218" s="42"/>
      <c r="AF218" s="42"/>
      <c r="AG218" s="25"/>
      <c r="AH218" s="25"/>
      <c r="AI218" s="25"/>
      <c r="AJ218" s="25"/>
      <c r="AK218" s="25"/>
      <c r="AL218" s="25"/>
    </row>
    <row r="219">
      <c r="A219" s="26"/>
      <c r="B219" s="25"/>
      <c r="C219" s="25"/>
      <c r="D219" s="28"/>
      <c r="E219" s="29"/>
      <c r="F219" s="30"/>
      <c r="G219" s="33"/>
      <c r="H219" s="34"/>
      <c r="I219" s="35"/>
      <c r="J219" s="36"/>
      <c r="K219" s="28"/>
      <c r="L219" s="28"/>
      <c r="M219" s="34"/>
      <c r="N219" s="35"/>
      <c r="O219" s="36"/>
      <c r="P219" s="28"/>
      <c r="Q219" s="37"/>
      <c r="R219" s="38"/>
      <c r="S219" s="39"/>
      <c r="T219" s="40"/>
      <c r="U219" s="40"/>
      <c r="V219" s="40"/>
      <c r="W219" s="40"/>
      <c r="X219" s="39"/>
      <c r="Y219" s="41"/>
      <c r="Z219" s="41"/>
      <c r="AA219" s="41"/>
      <c r="AB219" s="42"/>
      <c r="AC219" s="42"/>
      <c r="AD219" s="42"/>
      <c r="AE219" s="42"/>
      <c r="AF219" s="42"/>
      <c r="AG219" s="25"/>
      <c r="AH219" s="25"/>
      <c r="AI219" s="25"/>
      <c r="AJ219" s="25"/>
      <c r="AK219" s="25"/>
      <c r="AL219" s="25"/>
    </row>
    <row r="220">
      <c r="A220" s="26"/>
      <c r="B220" s="25"/>
      <c r="C220" s="25"/>
      <c r="D220" s="28"/>
      <c r="E220" s="29"/>
      <c r="F220" s="30"/>
      <c r="G220" s="33"/>
      <c r="H220" s="34"/>
      <c r="I220" s="35"/>
      <c r="J220" s="36"/>
      <c r="K220" s="28"/>
      <c r="L220" s="28"/>
      <c r="M220" s="34"/>
      <c r="N220" s="35"/>
      <c r="O220" s="36"/>
      <c r="P220" s="28"/>
      <c r="Q220" s="37"/>
      <c r="R220" s="38"/>
      <c r="S220" s="39"/>
      <c r="T220" s="40"/>
      <c r="U220" s="40"/>
      <c r="V220" s="40"/>
      <c r="W220" s="40"/>
      <c r="X220" s="39"/>
      <c r="Y220" s="41"/>
      <c r="Z220" s="41"/>
      <c r="AA220" s="41"/>
      <c r="AB220" s="42"/>
      <c r="AC220" s="42"/>
      <c r="AD220" s="42"/>
      <c r="AE220" s="42"/>
      <c r="AF220" s="42"/>
      <c r="AG220" s="25"/>
      <c r="AH220" s="25"/>
      <c r="AI220" s="25"/>
      <c r="AJ220" s="25"/>
      <c r="AK220" s="25"/>
      <c r="AL220" s="25"/>
    </row>
    <row r="221">
      <c r="A221" s="26"/>
      <c r="B221" s="25"/>
      <c r="C221" s="25"/>
      <c r="D221" s="28"/>
      <c r="E221" s="29"/>
      <c r="F221" s="30"/>
      <c r="G221" s="33"/>
      <c r="H221" s="34"/>
      <c r="I221" s="35"/>
      <c r="J221" s="36"/>
      <c r="K221" s="28"/>
      <c r="L221" s="28"/>
      <c r="M221" s="34"/>
      <c r="N221" s="35"/>
      <c r="O221" s="36"/>
      <c r="P221" s="28"/>
      <c r="Q221" s="37"/>
      <c r="R221" s="38"/>
      <c r="S221" s="39"/>
      <c r="T221" s="40"/>
      <c r="U221" s="40"/>
      <c r="V221" s="40"/>
      <c r="W221" s="40"/>
      <c r="X221" s="39"/>
      <c r="Y221" s="41"/>
      <c r="Z221" s="41"/>
      <c r="AA221" s="41"/>
      <c r="AB221" s="42"/>
      <c r="AC221" s="42"/>
      <c r="AD221" s="42"/>
      <c r="AE221" s="42"/>
      <c r="AF221" s="42"/>
      <c r="AG221" s="25"/>
      <c r="AH221" s="25"/>
      <c r="AI221" s="25"/>
      <c r="AJ221" s="25"/>
      <c r="AK221" s="25"/>
      <c r="AL221" s="25"/>
    </row>
    <row r="222">
      <c r="A222" s="26"/>
      <c r="B222" s="25"/>
      <c r="C222" s="25"/>
      <c r="D222" s="28"/>
      <c r="E222" s="29"/>
      <c r="F222" s="30"/>
      <c r="G222" s="33"/>
      <c r="H222" s="34"/>
      <c r="I222" s="35"/>
      <c r="J222" s="36"/>
      <c r="K222" s="28"/>
      <c r="L222" s="28"/>
      <c r="M222" s="34"/>
      <c r="N222" s="35"/>
      <c r="O222" s="36"/>
      <c r="P222" s="28"/>
      <c r="Q222" s="37"/>
      <c r="R222" s="38"/>
      <c r="S222" s="39"/>
      <c r="T222" s="40"/>
      <c r="U222" s="40"/>
      <c r="V222" s="40"/>
      <c r="W222" s="40"/>
      <c r="X222" s="39"/>
      <c r="Y222" s="41"/>
      <c r="Z222" s="41"/>
      <c r="AA222" s="41"/>
      <c r="AB222" s="42"/>
      <c r="AC222" s="42"/>
      <c r="AD222" s="42"/>
      <c r="AE222" s="42"/>
      <c r="AF222" s="42"/>
      <c r="AG222" s="25"/>
      <c r="AH222" s="25"/>
      <c r="AI222" s="25"/>
      <c r="AJ222" s="25"/>
      <c r="AK222" s="25"/>
      <c r="AL222" s="25"/>
    </row>
    <row r="223">
      <c r="A223" s="26"/>
      <c r="B223" s="25"/>
      <c r="C223" s="25"/>
      <c r="D223" s="28"/>
      <c r="E223" s="29"/>
      <c r="F223" s="30"/>
      <c r="G223" s="32"/>
      <c r="H223" s="34"/>
      <c r="I223" s="35"/>
      <c r="J223" s="36"/>
      <c r="K223" s="28"/>
      <c r="L223" s="28"/>
      <c r="M223" s="34"/>
      <c r="N223" s="35"/>
      <c r="O223" s="36"/>
      <c r="P223" s="28"/>
      <c r="Q223" s="37"/>
      <c r="R223" s="38"/>
      <c r="S223" s="39"/>
      <c r="T223" s="40"/>
      <c r="U223" s="40"/>
      <c r="V223" s="40"/>
      <c r="W223" s="40"/>
      <c r="X223" s="39"/>
      <c r="Y223" s="41"/>
      <c r="Z223" s="41"/>
      <c r="AA223" s="41"/>
      <c r="AB223" s="42"/>
      <c r="AC223" s="42"/>
      <c r="AD223" s="42"/>
      <c r="AE223" s="42"/>
      <c r="AF223" s="42"/>
      <c r="AG223" s="25"/>
      <c r="AH223" s="25"/>
      <c r="AI223" s="25"/>
      <c r="AJ223" s="25"/>
      <c r="AK223" s="25"/>
      <c r="AL223" s="25"/>
    </row>
    <row r="224">
      <c r="A224" s="26"/>
      <c r="B224" s="25"/>
      <c r="C224" s="25"/>
      <c r="D224" s="28"/>
      <c r="E224" s="29"/>
      <c r="F224" s="30"/>
      <c r="G224" s="33"/>
      <c r="H224" s="34"/>
      <c r="I224" s="35"/>
      <c r="J224" s="36"/>
      <c r="K224" s="28"/>
      <c r="L224" s="28"/>
      <c r="M224" s="34"/>
      <c r="N224" s="35"/>
      <c r="O224" s="36"/>
      <c r="P224" s="28"/>
      <c r="Q224" s="37"/>
      <c r="R224" s="38"/>
      <c r="S224" s="39"/>
      <c r="T224" s="40"/>
      <c r="U224" s="40"/>
      <c r="V224" s="40"/>
      <c r="W224" s="40"/>
      <c r="X224" s="39"/>
      <c r="Y224" s="41"/>
      <c r="Z224" s="41"/>
      <c r="AA224" s="41"/>
      <c r="AB224" s="42"/>
      <c r="AC224" s="42"/>
      <c r="AD224" s="42"/>
      <c r="AE224" s="42"/>
      <c r="AF224" s="42"/>
      <c r="AG224" s="25"/>
      <c r="AH224" s="25"/>
      <c r="AI224" s="25"/>
      <c r="AJ224" s="25"/>
      <c r="AK224" s="25"/>
      <c r="AL224" s="25"/>
    </row>
    <row r="225">
      <c r="A225" s="26"/>
      <c r="B225" s="25"/>
      <c r="C225" s="25"/>
      <c r="D225" s="28"/>
      <c r="E225" s="29"/>
      <c r="F225" s="30"/>
      <c r="G225" s="33"/>
      <c r="H225" s="34"/>
      <c r="I225" s="35"/>
      <c r="J225" s="36"/>
      <c r="K225" s="28"/>
      <c r="L225" s="28"/>
      <c r="M225" s="34"/>
      <c r="N225" s="35"/>
      <c r="O225" s="36"/>
      <c r="P225" s="28"/>
      <c r="Q225" s="37"/>
      <c r="R225" s="38"/>
      <c r="S225" s="39"/>
      <c r="T225" s="40"/>
      <c r="U225" s="40"/>
      <c r="V225" s="40"/>
      <c r="W225" s="40"/>
      <c r="X225" s="39"/>
      <c r="Y225" s="41"/>
      <c r="Z225" s="41"/>
      <c r="AA225" s="41"/>
      <c r="AB225" s="42"/>
      <c r="AC225" s="42"/>
      <c r="AD225" s="42"/>
      <c r="AE225" s="42"/>
      <c r="AF225" s="42"/>
      <c r="AG225" s="25"/>
      <c r="AH225" s="25"/>
      <c r="AI225" s="25"/>
      <c r="AJ225" s="25"/>
      <c r="AK225" s="25"/>
      <c r="AL225" s="25"/>
    </row>
    <row r="226">
      <c r="A226" s="26"/>
      <c r="B226" s="25"/>
      <c r="C226" s="25"/>
      <c r="D226" s="28"/>
      <c r="E226" s="29"/>
      <c r="F226" s="30"/>
      <c r="G226" s="33"/>
      <c r="H226" s="34"/>
      <c r="I226" s="35"/>
      <c r="J226" s="36"/>
      <c r="K226" s="28"/>
      <c r="L226" s="28"/>
      <c r="M226" s="34"/>
      <c r="N226" s="35"/>
      <c r="O226" s="36"/>
      <c r="P226" s="28"/>
      <c r="Q226" s="37"/>
      <c r="R226" s="38"/>
      <c r="S226" s="39"/>
      <c r="T226" s="40"/>
      <c r="U226" s="40"/>
      <c r="V226" s="40"/>
      <c r="W226" s="40"/>
      <c r="X226" s="39"/>
      <c r="Y226" s="41"/>
      <c r="Z226" s="41"/>
      <c r="AA226" s="41"/>
      <c r="AB226" s="42"/>
      <c r="AC226" s="42"/>
      <c r="AD226" s="42"/>
      <c r="AE226" s="42"/>
      <c r="AF226" s="42"/>
      <c r="AG226" s="25"/>
      <c r="AH226" s="25"/>
      <c r="AI226" s="25"/>
      <c r="AJ226" s="25"/>
      <c r="AK226" s="25"/>
      <c r="AL226" s="25"/>
    </row>
    <row r="227">
      <c r="A227" s="26"/>
      <c r="B227" s="25"/>
      <c r="C227" s="25"/>
      <c r="D227" s="28"/>
      <c r="E227" s="29"/>
      <c r="F227" s="30"/>
      <c r="G227" s="33"/>
      <c r="H227" s="34"/>
      <c r="I227" s="35"/>
      <c r="J227" s="36"/>
      <c r="K227" s="28"/>
      <c r="L227" s="28"/>
      <c r="M227" s="34"/>
      <c r="N227" s="35"/>
      <c r="O227" s="36"/>
      <c r="P227" s="28"/>
      <c r="Q227" s="37"/>
      <c r="R227" s="38"/>
      <c r="S227" s="39"/>
      <c r="T227" s="40"/>
      <c r="U227" s="40"/>
      <c r="V227" s="40"/>
      <c r="W227" s="40"/>
      <c r="X227" s="39"/>
      <c r="Y227" s="41"/>
      <c r="Z227" s="41"/>
      <c r="AA227" s="41"/>
      <c r="AB227" s="42"/>
      <c r="AC227" s="42"/>
      <c r="AD227" s="42"/>
      <c r="AE227" s="42"/>
      <c r="AF227" s="42"/>
      <c r="AG227" s="25"/>
      <c r="AH227" s="25"/>
      <c r="AI227" s="25"/>
      <c r="AJ227" s="25"/>
      <c r="AK227" s="25"/>
      <c r="AL227" s="25"/>
    </row>
    <row r="228">
      <c r="A228" s="26"/>
      <c r="B228" s="25"/>
      <c r="C228" s="25"/>
      <c r="D228" s="28"/>
      <c r="E228" s="29"/>
      <c r="F228" s="30"/>
      <c r="G228" s="33"/>
      <c r="H228" s="34"/>
      <c r="I228" s="35"/>
      <c r="J228" s="36"/>
      <c r="K228" s="28"/>
      <c r="L228" s="28"/>
      <c r="M228" s="34"/>
      <c r="N228" s="35"/>
      <c r="O228" s="36"/>
      <c r="P228" s="28"/>
      <c r="Q228" s="37"/>
      <c r="R228" s="38"/>
      <c r="S228" s="39"/>
      <c r="T228" s="40"/>
      <c r="U228" s="40"/>
      <c r="V228" s="40"/>
      <c r="W228" s="40"/>
      <c r="X228" s="39"/>
      <c r="Y228" s="41"/>
      <c r="Z228" s="41"/>
      <c r="AA228" s="41"/>
      <c r="AB228" s="42"/>
      <c r="AC228" s="42"/>
      <c r="AD228" s="42"/>
      <c r="AE228" s="42"/>
      <c r="AF228" s="42"/>
      <c r="AG228" s="25"/>
      <c r="AH228" s="25"/>
      <c r="AI228" s="25"/>
      <c r="AJ228" s="25"/>
      <c r="AK228" s="25"/>
      <c r="AL228" s="25"/>
    </row>
    <row r="229">
      <c r="A229" s="26"/>
      <c r="B229" s="25"/>
      <c r="C229" s="25"/>
      <c r="D229" s="28"/>
      <c r="E229" s="29"/>
      <c r="F229" s="30"/>
      <c r="G229" s="33"/>
      <c r="H229" s="34"/>
      <c r="I229" s="35"/>
      <c r="J229" s="36"/>
      <c r="K229" s="28"/>
      <c r="L229" s="28"/>
      <c r="M229" s="34"/>
      <c r="N229" s="35"/>
      <c r="O229" s="36"/>
      <c r="P229" s="28"/>
      <c r="Q229" s="37"/>
      <c r="R229" s="38"/>
      <c r="S229" s="39"/>
      <c r="T229" s="40"/>
      <c r="U229" s="40"/>
      <c r="V229" s="40"/>
      <c r="W229" s="40"/>
      <c r="X229" s="39"/>
      <c r="Y229" s="41"/>
      <c r="Z229" s="41"/>
      <c r="AA229" s="41"/>
      <c r="AB229" s="42"/>
      <c r="AC229" s="42"/>
      <c r="AD229" s="42"/>
      <c r="AE229" s="42"/>
      <c r="AF229" s="42"/>
      <c r="AG229" s="25"/>
      <c r="AH229" s="25"/>
      <c r="AI229" s="25"/>
      <c r="AJ229" s="25"/>
      <c r="AK229" s="25"/>
      <c r="AL229" s="25"/>
    </row>
    <row r="230">
      <c r="A230" s="26"/>
      <c r="B230" s="25"/>
      <c r="C230" s="25"/>
      <c r="D230" s="28"/>
      <c r="E230" s="29"/>
      <c r="F230" s="30"/>
      <c r="G230" s="33"/>
      <c r="H230" s="34"/>
      <c r="I230" s="35"/>
      <c r="J230" s="36"/>
      <c r="K230" s="28"/>
      <c r="L230" s="28"/>
      <c r="M230" s="34"/>
      <c r="N230" s="35"/>
      <c r="O230" s="36"/>
      <c r="P230" s="28"/>
      <c r="Q230" s="37"/>
      <c r="R230" s="38"/>
      <c r="S230" s="39"/>
      <c r="T230" s="40"/>
      <c r="U230" s="40"/>
      <c r="V230" s="40"/>
      <c r="W230" s="40"/>
      <c r="X230" s="39"/>
      <c r="Y230" s="41"/>
      <c r="Z230" s="41"/>
      <c r="AA230" s="41"/>
      <c r="AB230" s="42"/>
      <c r="AC230" s="42"/>
      <c r="AD230" s="42"/>
      <c r="AE230" s="42"/>
      <c r="AF230" s="42"/>
      <c r="AG230" s="25"/>
      <c r="AH230" s="25"/>
      <c r="AI230" s="25"/>
      <c r="AJ230" s="25"/>
      <c r="AK230" s="25"/>
      <c r="AL230" s="25"/>
    </row>
    <row r="231">
      <c r="A231" s="26"/>
      <c r="B231" s="25"/>
      <c r="C231" s="25"/>
      <c r="D231" s="28"/>
      <c r="E231" s="29"/>
      <c r="F231" s="30"/>
      <c r="G231" s="33"/>
      <c r="H231" s="34"/>
      <c r="I231" s="35"/>
      <c r="J231" s="36"/>
      <c r="K231" s="28"/>
      <c r="L231" s="28"/>
      <c r="M231" s="34"/>
      <c r="N231" s="35"/>
      <c r="O231" s="36"/>
      <c r="P231" s="28"/>
      <c r="Q231" s="37"/>
      <c r="R231" s="38"/>
      <c r="S231" s="39"/>
      <c r="T231" s="40"/>
      <c r="U231" s="40"/>
      <c r="V231" s="40"/>
      <c r="W231" s="40"/>
      <c r="X231" s="39"/>
      <c r="Y231" s="41"/>
      <c r="Z231" s="41"/>
      <c r="AA231" s="41"/>
      <c r="AB231" s="42"/>
      <c r="AC231" s="42"/>
      <c r="AD231" s="42"/>
      <c r="AE231" s="42"/>
      <c r="AF231" s="42"/>
      <c r="AG231" s="25"/>
      <c r="AH231" s="25"/>
      <c r="AI231" s="25"/>
      <c r="AJ231" s="25"/>
      <c r="AK231" s="25"/>
      <c r="AL231" s="25"/>
    </row>
    <row r="232">
      <c r="A232" s="26"/>
      <c r="B232" s="25"/>
      <c r="C232" s="25"/>
      <c r="D232" s="28"/>
      <c r="E232" s="29"/>
      <c r="F232" s="30"/>
      <c r="G232" s="33"/>
      <c r="H232" s="34"/>
      <c r="I232" s="35"/>
      <c r="J232" s="36"/>
      <c r="K232" s="28"/>
      <c r="L232" s="28"/>
      <c r="M232" s="34"/>
      <c r="N232" s="35"/>
      <c r="O232" s="36"/>
      <c r="P232" s="28"/>
      <c r="Q232" s="37"/>
      <c r="R232" s="38"/>
      <c r="S232" s="39"/>
      <c r="T232" s="40"/>
      <c r="U232" s="40"/>
      <c r="V232" s="40"/>
      <c r="W232" s="40"/>
      <c r="X232" s="39"/>
      <c r="Y232" s="41"/>
      <c r="Z232" s="41"/>
      <c r="AA232" s="41"/>
      <c r="AB232" s="42"/>
      <c r="AC232" s="42"/>
      <c r="AD232" s="42"/>
      <c r="AE232" s="42"/>
      <c r="AF232" s="42"/>
      <c r="AG232" s="25"/>
      <c r="AH232" s="25"/>
      <c r="AI232" s="25"/>
      <c r="AJ232" s="25"/>
      <c r="AK232" s="25"/>
      <c r="AL232" s="25"/>
    </row>
    <row r="233">
      <c r="A233" s="26"/>
      <c r="B233" s="25"/>
      <c r="C233" s="25"/>
      <c r="D233" s="28"/>
      <c r="E233" s="29"/>
      <c r="F233" s="30"/>
      <c r="G233" s="33"/>
      <c r="H233" s="34"/>
      <c r="I233" s="35"/>
      <c r="J233" s="36"/>
      <c r="K233" s="28"/>
      <c r="L233" s="28"/>
      <c r="M233" s="34"/>
      <c r="N233" s="35"/>
      <c r="O233" s="36"/>
      <c r="P233" s="28"/>
      <c r="Q233" s="37"/>
      <c r="R233" s="38"/>
      <c r="S233" s="39"/>
      <c r="T233" s="40"/>
      <c r="U233" s="40"/>
      <c r="V233" s="40"/>
      <c r="W233" s="40"/>
      <c r="X233" s="39"/>
      <c r="Y233" s="41"/>
      <c r="Z233" s="41"/>
      <c r="AA233" s="41"/>
      <c r="AB233" s="42"/>
      <c r="AC233" s="42"/>
      <c r="AD233" s="42"/>
      <c r="AE233" s="42"/>
      <c r="AF233" s="42"/>
      <c r="AG233" s="25"/>
      <c r="AH233" s="25"/>
      <c r="AI233" s="25"/>
      <c r="AJ233" s="25"/>
      <c r="AK233" s="25"/>
      <c r="AL233" s="25"/>
    </row>
    <row r="234">
      <c r="A234" s="26"/>
      <c r="B234" s="25"/>
      <c r="C234" s="25"/>
      <c r="D234" s="28"/>
      <c r="E234" s="29"/>
      <c r="F234" s="30"/>
      <c r="G234" s="33"/>
      <c r="H234" s="34"/>
      <c r="I234" s="35"/>
      <c r="J234" s="36"/>
      <c r="K234" s="28"/>
      <c r="L234" s="28"/>
      <c r="M234" s="34"/>
      <c r="N234" s="35"/>
      <c r="O234" s="36"/>
      <c r="P234" s="28"/>
      <c r="Q234" s="37"/>
      <c r="R234" s="38"/>
      <c r="S234" s="39"/>
      <c r="T234" s="40"/>
      <c r="U234" s="40"/>
      <c r="V234" s="40"/>
      <c r="W234" s="40"/>
      <c r="X234" s="39"/>
      <c r="Y234" s="41"/>
      <c r="Z234" s="41"/>
      <c r="AA234" s="41"/>
      <c r="AB234" s="42"/>
      <c r="AC234" s="42"/>
      <c r="AD234" s="42"/>
      <c r="AE234" s="42"/>
      <c r="AF234" s="42"/>
      <c r="AG234" s="25"/>
      <c r="AH234" s="25"/>
      <c r="AI234" s="25"/>
      <c r="AJ234" s="25"/>
      <c r="AK234" s="25"/>
      <c r="AL234" s="25"/>
    </row>
    <row r="235">
      <c r="A235" s="26"/>
      <c r="B235" s="25"/>
      <c r="C235" s="25"/>
      <c r="D235" s="28"/>
      <c r="E235" s="29"/>
      <c r="F235" s="30"/>
      <c r="G235" s="33"/>
      <c r="H235" s="34"/>
      <c r="I235" s="35"/>
      <c r="J235" s="36"/>
      <c r="K235" s="28"/>
      <c r="L235" s="28"/>
      <c r="M235" s="34"/>
      <c r="N235" s="35"/>
      <c r="O235" s="36"/>
      <c r="P235" s="28"/>
      <c r="Q235" s="37"/>
      <c r="R235" s="38"/>
      <c r="S235" s="39"/>
      <c r="T235" s="40"/>
      <c r="U235" s="40"/>
      <c r="V235" s="40"/>
      <c r="W235" s="40"/>
      <c r="X235" s="39"/>
      <c r="Y235" s="41"/>
      <c r="Z235" s="41"/>
      <c r="AA235" s="41"/>
      <c r="AB235" s="42"/>
      <c r="AC235" s="42"/>
      <c r="AD235" s="42"/>
      <c r="AE235" s="42"/>
      <c r="AF235" s="42"/>
      <c r="AG235" s="25"/>
      <c r="AH235" s="25"/>
      <c r="AI235" s="25"/>
      <c r="AJ235" s="25"/>
      <c r="AK235" s="25"/>
      <c r="AL235" s="25"/>
    </row>
    <row r="236">
      <c r="A236" s="26"/>
      <c r="B236" s="25"/>
      <c r="C236" s="25"/>
      <c r="D236" s="28"/>
      <c r="E236" s="29"/>
      <c r="F236" s="30"/>
      <c r="G236" s="33"/>
      <c r="H236" s="34"/>
      <c r="I236" s="35"/>
      <c r="J236" s="36"/>
      <c r="K236" s="28"/>
      <c r="L236" s="28"/>
      <c r="M236" s="34"/>
      <c r="N236" s="35"/>
      <c r="O236" s="36"/>
      <c r="P236" s="28"/>
      <c r="Q236" s="37"/>
      <c r="R236" s="38"/>
      <c r="S236" s="39"/>
      <c r="T236" s="40"/>
      <c r="U236" s="40"/>
      <c r="V236" s="40"/>
      <c r="W236" s="40"/>
      <c r="X236" s="39"/>
      <c r="Y236" s="41"/>
      <c r="Z236" s="41"/>
      <c r="AA236" s="41"/>
      <c r="AB236" s="42"/>
      <c r="AC236" s="42"/>
      <c r="AD236" s="42"/>
      <c r="AE236" s="42"/>
      <c r="AF236" s="42"/>
      <c r="AG236" s="25"/>
      <c r="AH236" s="25"/>
      <c r="AI236" s="25"/>
      <c r="AJ236" s="25"/>
      <c r="AK236" s="25"/>
      <c r="AL236" s="25"/>
    </row>
    <row r="237">
      <c r="A237" s="26"/>
      <c r="B237" s="25"/>
      <c r="C237" s="25"/>
      <c r="D237" s="28"/>
      <c r="E237" s="29"/>
      <c r="F237" s="30"/>
      <c r="G237" s="33"/>
      <c r="H237" s="34"/>
      <c r="I237" s="35"/>
      <c r="J237" s="36"/>
      <c r="K237" s="28"/>
      <c r="L237" s="28"/>
      <c r="M237" s="34"/>
      <c r="N237" s="35"/>
      <c r="O237" s="36"/>
      <c r="P237" s="28"/>
      <c r="Q237" s="37"/>
      <c r="R237" s="38"/>
      <c r="S237" s="39"/>
      <c r="T237" s="40"/>
      <c r="U237" s="40"/>
      <c r="V237" s="40"/>
      <c r="W237" s="40"/>
      <c r="X237" s="39"/>
      <c r="Y237" s="41"/>
      <c r="Z237" s="41"/>
      <c r="AA237" s="41"/>
      <c r="AB237" s="42"/>
      <c r="AC237" s="42"/>
      <c r="AD237" s="42"/>
      <c r="AE237" s="42"/>
      <c r="AF237" s="42"/>
      <c r="AG237" s="25"/>
      <c r="AH237" s="25"/>
      <c r="AI237" s="25"/>
      <c r="AJ237" s="25"/>
      <c r="AK237" s="25"/>
      <c r="AL237" s="25"/>
    </row>
    <row r="238">
      <c r="A238" s="26"/>
      <c r="B238" s="25"/>
      <c r="C238" s="25"/>
      <c r="D238" s="28"/>
      <c r="E238" s="29"/>
      <c r="F238" s="30"/>
      <c r="G238" s="33"/>
      <c r="H238" s="34"/>
      <c r="I238" s="35"/>
      <c r="J238" s="36"/>
      <c r="K238" s="28"/>
      <c r="L238" s="28"/>
      <c r="M238" s="34"/>
      <c r="N238" s="35"/>
      <c r="O238" s="36"/>
      <c r="P238" s="28"/>
      <c r="Q238" s="37"/>
      <c r="R238" s="38"/>
      <c r="S238" s="39"/>
      <c r="T238" s="40"/>
      <c r="U238" s="40"/>
      <c r="V238" s="40"/>
      <c r="W238" s="40"/>
      <c r="X238" s="39"/>
      <c r="Y238" s="41"/>
      <c r="Z238" s="41"/>
      <c r="AA238" s="41"/>
      <c r="AB238" s="42"/>
      <c r="AC238" s="42"/>
      <c r="AD238" s="42"/>
      <c r="AE238" s="42"/>
      <c r="AF238" s="42"/>
      <c r="AG238" s="25"/>
      <c r="AH238" s="25"/>
      <c r="AI238" s="25"/>
      <c r="AJ238" s="25"/>
      <c r="AK238" s="25"/>
      <c r="AL238" s="25"/>
    </row>
    <row r="239">
      <c r="A239" s="26"/>
      <c r="B239" s="25"/>
      <c r="C239" s="25"/>
      <c r="D239" s="28"/>
      <c r="E239" s="29"/>
      <c r="F239" s="30"/>
      <c r="G239" s="33"/>
      <c r="H239" s="34"/>
      <c r="I239" s="35"/>
      <c r="J239" s="36"/>
      <c r="K239" s="28"/>
      <c r="L239" s="28"/>
      <c r="M239" s="34"/>
      <c r="N239" s="35"/>
      <c r="O239" s="36"/>
      <c r="P239" s="28"/>
      <c r="Q239" s="37"/>
      <c r="R239" s="38"/>
      <c r="S239" s="39"/>
      <c r="T239" s="40"/>
      <c r="U239" s="40"/>
      <c r="V239" s="40"/>
      <c r="W239" s="40"/>
      <c r="X239" s="39"/>
      <c r="Y239" s="41"/>
      <c r="Z239" s="41"/>
      <c r="AA239" s="41"/>
      <c r="AB239" s="42"/>
      <c r="AC239" s="42"/>
      <c r="AD239" s="42"/>
      <c r="AE239" s="42"/>
      <c r="AF239" s="42"/>
      <c r="AG239" s="25"/>
      <c r="AH239" s="25"/>
      <c r="AI239" s="25"/>
      <c r="AJ239" s="25"/>
      <c r="AK239" s="25"/>
      <c r="AL239" s="25"/>
    </row>
    <row r="240">
      <c r="A240" s="26"/>
      <c r="B240" s="25"/>
      <c r="C240" s="25"/>
      <c r="D240" s="28"/>
      <c r="E240" s="29"/>
      <c r="F240" s="30"/>
      <c r="G240" s="33"/>
      <c r="H240" s="34"/>
      <c r="I240" s="35"/>
      <c r="J240" s="36"/>
      <c r="K240" s="28"/>
      <c r="L240" s="28"/>
      <c r="M240" s="34"/>
      <c r="N240" s="35"/>
      <c r="O240" s="36"/>
      <c r="P240" s="28"/>
      <c r="Q240" s="37"/>
      <c r="R240" s="38"/>
      <c r="S240" s="39"/>
      <c r="T240" s="40"/>
      <c r="U240" s="40"/>
      <c r="V240" s="40"/>
      <c r="W240" s="40"/>
      <c r="X240" s="39"/>
      <c r="Y240" s="41"/>
      <c r="Z240" s="41"/>
      <c r="AA240" s="41"/>
      <c r="AB240" s="42"/>
      <c r="AC240" s="42"/>
      <c r="AD240" s="42"/>
      <c r="AE240" s="42"/>
      <c r="AF240" s="42"/>
      <c r="AG240" s="25"/>
      <c r="AH240" s="25"/>
      <c r="AI240" s="25"/>
      <c r="AJ240" s="25"/>
      <c r="AK240" s="25"/>
      <c r="AL240" s="25"/>
    </row>
    <row r="241">
      <c r="A241" s="26"/>
      <c r="B241" s="25"/>
      <c r="C241" s="25"/>
      <c r="D241" s="28"/>
      <c r="E241" s="29"/>
      <c r="F241" s="30"/>
      <c r="G241" s="33"/>
      <c r="H241" s="34"/>
      <c r="I241" s="35"/>
      <c r="J241" s="36"/>
      <c r="K241" s="28"/>
      <c r="L241" s="28"/>
      <c r="M241" s="34"/>
      <c r="N241" s="35"/>
      <c r="O241" s="36"/>
      <c r="P241" s="28"/>
      <c r="Q241" s="37"/>
      <c r="R241" s="38"/>
      <c r="S241" s="39"/>
      <c r="T241" s="40"/>
      <c r="U241" s="40"/>
      <c r="V241" s="40"/>
      <c r="W241" s="40"/>
      <c r="X241" s="39"/>
      <c r="Y241" s="41"/>
      <c r="Z241" s="41"/>
      <c r="AA241" s="41"/>
      <c r="AB241" s="42"/>
      <c r="AC241" s="42"/>
      <c r="AD241" s="42"/>
      <c r="AE241" s="42"/>
      <c r="AF241" s="42"/>
      <c r="AG241" s="25"/>
      <c r="AH241" s="25"/>
      <c r="AI241" s="25"/>
      <c r="AJ241" s="25"/>
      <c r="AK241" s="25"/>
      <c r="AL241" s="25"/>
    </row>
    <row r="242">
      <c r="A242" s="26"/>
      <c r="B242" s="25"/>
      <c r="C242" s="25"/>
      <c r="D242" s="28"/>
      <c r="E242" s="29"/>
      <c r="F242" s="30"/>
      <c r="G242" s="33"/>
      <c r="H242" s="34"/>
      <c r="I242" s="35"/>
      <c r="J242" s="36"/>
      <c r="K242" s="28"/>
      <c r="L242" s="28"/>
      <c r="M242" s="34"/>
      <c r="N242" s="35"/>
      <c r="O242" s="36"/>
      <c r="P242" s="28"/>
      <c r="Q242" s="37"/>
      <c r="R242" s="38"/>
      <c r="S242" s="39"/>
      <c r="T242" s="40"/>
      <c r="U242" s="40"/>
      <c r="V242" s="40"/>
      <c r="W242" s="40"/>
      <c r="X242" s="39"/>
      <c r="Y242" s="41"/>
      <c r="Z242" s="41"/>
      <c r="AA242" s="41"/>
      <c r="AB242" s="42"/>
      <c r="AC242" s="42"/>
      <c r="AD242" s="42"/>
      <c r="AE242" s="42"/>
      <c r="AF242" s="42"/>
      <c r="AG242" s="25"/>
      <c r="AH242" s="25"/>
      <c r="AI242" s="25"/>
      <c r="AJ242" s="25"/>
      <c r="AK242" s="25"/>
      <c r="AL242" s="25"/>
    </row>
    <row r="243">
      <c r="A243" s="26"/>
      <c r="B243" s="25"/>
      <c r="C243" s="25"/>
      <c r="D243" s="28"/>
      <c r="E243" s="29"/>
      <c r="F243" s="30"/>
      <c r="G243" s="33"/>
      <c r="H243" s="34"/>
      <c r="I243" s="35"/>
      <c r="J243" s="36"/>
      <c r="K243" s="28"/>
      <c r="L243" s="28"/>
      <c r="M243" s="34"/>
      <c r="N243" s="35"/>
      <c r="O243" s="36"/>
      <c r="P243" s="28"/>
      <c r="Q243" s="37"/>
      <c r="R243" s="38"/>
      <c r="S243" s="39"/>
      <c r="T243" s="40"/>
      <c r="U243" s="40"/>
      <c r="V243" s="40"/>
      <c r="W243" s="40"/>
      <c r="X243" s="39"/>
      <c r="Y243" s="41"/>
      <c r="Z243" s="41"/>
      <c r="AA243" s="41"/>
      <c r="AB243" s="42"/>
      <c r="AC243" s="42"/>
      <c r="AD243" s="42"/>
      <c r="AE243" s="42"/>
      <c r="AF243" s="42"/>
      <c r="AG243" s="25"/>
      <c r="AH243" s="25"/>
      <c r="AI243" s="25"/>
      <c r="AJ243" s="25"/>
      <c r="AK243" s="25"/>
      <c r="AL243" s="25"/>
    </row>
    <row r="244">
      <c r="A244" s="26"/>
      <c r="B244" s="25"/>
      <c r="C244" s="25"/>
      <c r="D244" s="28"/>
      <c r="E244" s="29"/>
      <c r="F244" s="30"/>
      <c r="G244" s="33"/>
      <c r="H244" s="34"/>
      <c r="I244" s="35"/>
      <c r="J244" s="36"/>
      <c r="K244" s="28"/>
      <c r="L244" s="28"/>
      <c r="M244" s="34"/>
      <c r="N244" s="35"/>
      <c r="O244" s="36"/>
      <c r="P244" s="28"/>
      <c r="Q244" s="37"/>
      <c r="R244" s="38"/>
      <c r="S244" s="39"/>
      <c r="T244" s="40"/>
      <c r="U244" s="40"/>
      <c r="V244" s="40"/>
      <c r="W244" s="40"/>
      <c r="X244" s="39"/>
      <c r="Y244" s="41"/>
      <c r="Z244" s="41"/>
      <c r="AA244" s="41"/>
      <c r="AB244" s="42"/>
      <c r="AC244" s="42"/>
      <c r="AD244" s="42"/>
      <c r="AE244" s="42"/>
      <c r="AF244" s="42"/>
      <c r="AG244" s="25"/>
      <c r="AH244" s="25"/>
      <c r="AI244" s="25"/>
      <c r="AJ244" s="25"/>
      <c r="AK244" s="25"/>
      <c r="AL244" s="25"/>
    </row>
    <row r="245">
      <c r="A245" s="26"/>
      <c r="B245" s="25"/>
      <c r="C245" s="25"/>
      <c r="D245" s="28"/>
      <c r="E245" s="29"/>
      <c r="F245" s="30"/>
      <c r="G245" s="33"/>
      <c r="H245" s="34"/>
      <c r="I245" s="35"/>
      <c r="J245" s="36"/>
      <c r="K245" s="28"/>
      <c r="L245" s="28"/>
      <c r="M245" s="34"/>
      <c r="N245" s="35"/>
      <c r="O245" s="36"/>
      <c r="P245" s="28"/>
      <c r="Q245" s="37"/>
      <c r="R245" s="38"/>
      <c r="S245" s="39"/>
      <c r="T245" s="40"/>
      <c r="U245" s="40"/>
      <c r="V245" s="40"/>
      <c r="W245" s="40"/>
      <c r="X245" s="39"/>
      <c r="Y245" s="41"/>
      <c r="Z245" s="41"/>
      <c r="AA245" s="41"/>
      <c r="AB245" s="42"/>
      <c r="AC245" s="42"/>
      <c r="AD245" s="42"/>
      <c r="AE245" s="42"/>
      <c r="AF245" s="42"/>
      <c r="AG245" s="25"/>
      <c r="AH245" s="25"/>
      <c r="AI245" s="25"/>
      <c r="AJ245" s="25"/>
      <c r="AK245" s="25"/>
      <c r="AL245" s="25"/>
    </row>
    <row r="246">
      <c r="A246" s="26"/>
      <c r="B246" s="25"/>
      <c r="C246" s="25"/>
      <c r="D246" s="28"/>
      <c r="E246" s="29"/>
      <c r="F246" s="30"/>
      <c r="G246" s="33"/>
      <c r="H246" s="34"/>
      <c r="I246" s="35"/>
      <c r="J246" s="36"/>
      <c r="K246" s="28"/>
      <c r="L246" s="28"/>
      <c r="M246" s="34"/>
      <c r="N246" s="35"/>
      <c r="O246" s="36"/>
      <c r="P246" s="28"/>
      <c r="Q246" s="37"/>
      <c r="R246" s="38"/>
      <c r="S246" s="39"/>
      <c r="T246" s="40"/>
      <c r="U246" s="40"/>
      <c r="V246" s="40"/>
      <c r="W246" s="40"/>
      <c r="X246" s="39"/>
      <c r="Y246" s="41"/>
      <c r="Z246" s="41"/>
      <c r="AA246" s="41"/>
      <c r="AB246" s="42"/>
      <c r="AC246" s="42"/>
      <c r="AD246" s="42"/>
      <c r="AE246" s="42"/>
      <c r="AF246" s="42"/>
      <c r="AG246" s="25"/>
      <c r="AH246" s="25"/>
      <c r="AI246" s="25"/>
      <c r="AJ246" s="25"/>
      <c r="AK246" s="25"/>
      <c r="AL246" s="25"/>
    </row>
    <row r="247">
      <c r="A247" s="26"/>
      <c r="B247" s="25"/>
      <c r="C247" s="25"/>
      <c r="D247" s="28"/>
      <c r="E247" s="29"/>
      <c r="F247" s="30"/>
      <c r="G247" s="33"/>
      <c r="H247" s="34"/>
      <c r="I247" s="35"/>
      <c r="J247" s="36"/>
      <c r="K247" s="28"/>
      <c r="L247" s="28"/>
      <c r="M247" s="34"/>
      <c r="N247" s="35"/>
      <c r="O247" s="36"/>
      <c r="P247" s="28"/>
      <c r="Q247" s="37"/>
      <c r="R247" s="38"/>
      <c r="S247" s="39"/>
      <c r="T247" s="40"/>
      <c r="U247" s="40"/>
      <c r="V247" s="40"/>
      <c r="W247" s="40"/>
      <c r="X247" s="39"/>
      <c r="Y247" s="41"/>
      <c r="Z247" s="41"/>
      <c r="AA247" s="41"/>
      <c r="AB247" s="42"/>
      <c r="AC247" s="42"/>
      <c r="AD247" s="42"/>
      <c r="AE247" s="42"/>
      <c r="AF247" s="42"/>
      <c r="AG247" s="25"/>
      <c r="AH247" s="25"/>
      <c r="AI247" s="25"/>
      <c r="AJ247" s="25"/>
      <c r="AK247" s="25"/>
      <c r="AL247" s="25"/>
    </row>
    <row r="248">
      <c r="A248" s="26"/>
      <c r="B248" s="25"/>
      <c r="C248" s="25"/>
      <c r="D248" s="28"/>
      <c r="E248" s="29"/>
      <c r="F248" s="30"/>
      <c r="G248" s="33"/>
      <c r="H248" s="34"/>
      <c r="I248" s="35"/>
      <c r="J248" s="36"/>
      <c r="K248" s="28"/>
      <c r="L248" s="28"/>
      <c r="M248" s="34"/>
      <c r="N248" s="35"/>
      <c r="O248" s="36"/>
      <c r="P248" s="28"/>
      <c r="Q248" s="37"/>
      <c r="R248" s="38"/>
      <c r="S248" s="39"/>
      <c r="T248" s="40"/>
      <c r="U248" s="40"/>
      <c r="V248" s="40"/>
      <c r="W248" s="40"/>
      <c r="X248" s="39"/>
      <c r="Y248" s="41"/>
      <c r="Z248" s="41"/>
      <c r="AA248" s="41"/>
      <c r="AB248" s="42"/>
      <c r="AC248" s="42"/>
      <c r="AD248" s="42"/>
      <c r="AE248" s="42"/>
      <c r="AF248" s="42"/>
      <c r="AG248" s="25"/>
      <c r="AH248" s="25"/>
      <c r="AI248" s="25"/>
      <c r="AJ248" s="25"/>
      <c r="AK248" s="25"/>
      <c r="AL248" s="25"/>
    </row>
    <row r="249">
      <c r="A249" s="26"/>
      <c r="B249" s="25"/>
      <c r="C249" s="25"/>
      <c r="D249" s="28"/>
      <c r="E249" s="29"/>
      <c r="F249" s="30"/>
      <c r="G249" s="33"/>
      <c r="H249" s="34"/>
      <c r="I249" s="35"/>
      <c r="J249" s="36"/>
      <c r="K249" s="28"/>
      <c r="L249" s="28"/>
      <c r="M249" s="34"/>
      <c r="N249" s="35"/>
      <c r="O249" s="36"/>
      <c r="P249" s="28"/>
      <c r="Q249" s="37"/>
      <c r="R249" s="38"/>
      <c r="S249" s="39"/>
      <c r="T249" s="40"/>
      <c r="U249" s="40"/>
      <c r="V249" s="40"/>
      <c r="W249" s="40"/>
      <c r="X249" s="39"/>
      <c r="Y249" s="41"/>
      <c r="Z249" s="41"/>
      <c r="AA249" s="41"/>
      <c r="AB249" s="42"/>
      <c r="AC249" s="42"/>
      <c r="AD249" s="42"/>
      <c r="AE249" s="42"/>
      <c r="AF249" s="42"/>
      <c r="AG249" s="25"/>
      <c r="AH249" s="25"/>
      <c r="AI249" s="25"/>
      <c r="AJ249" s="25"/>
      <c r="AK249" s="25"/>
      <c r="AL249" s="25"/>
    </row>
    <row r="250">
      <c r="A250" s="26"/>
      <c r="B250" s="25"/>
      <c r="C250" s="25"/>
      <c r="D250" s="28"/>
      <c r="E250" s="29"/>
      <c r="F250" s="30"/>
      <c r="G250" s="33"/>
      <c r="H250" s="34"/>
      <c r="I250" s="35"/>
      <c r="J250" s="36"/>
      <c r="K250" s="28"/>
      <c r="L250" s="28"/>
      <c r="M250" s="34"/>
      <c r="N250" s="35"/>
      <c r="O250" s="36"/>
      <c r="P250" s="28"/>
      <c r="Q250" s="37"/>
      <c r="R250" s="38"/>
      <c r="S250" s="39"/>
      <c r="T250" s="40"/>
      <c r="U250" s="40"/>
      <c r="V250" s="40"/>
      <c r="W250" s="40"/>
      <c r="X250" s="39"/>
      <c r="Y250" s="41"/>
      <c r="Z250" s="41"/>
      <c r="AA250" s="41"/>
      <c r="AB250" s="42"/>
      <c r="AC250" s="42"/>
      <c r="AD250" s="42"/>
      <c r="AE250" s="42"/>
      <c r="AF250" s="42"/>
      <c r="AG250" s="25"/>
      <c r="AH250" s="25"/>
      <c r="AI250" s="25"/>
      <c r="AJ250" s="25"/>
      <c r="AK250" s="25"/>
      <c r="AL250" s="25"/>
    </row>
    <row r="251">
      <c r="A251" s="26"/>
      <c r="B251" s="25"/>
      <c r="C251" s="25"/>
      <c r="D251" s="28"/>
      <c r="E251" s="29"/>
      <c r="F251" s="30"/>
      <c r="G251" s="33"/>
      <c r="H251" s="34"/>
      <c r="I251" s="35"/>
      <c r="J251" s="36"/>
      <c r="K251" s="28"/>
      <c r="L251" s="28"/>
      <c r="M251" s="34"/>
      <c r="N251" s="35"/>
      <c r="O251" s="36"/>
      <c r="P251" s="28"/>
      <c r="Q251" s="37"/>
      <c r="R251" s="38"/>
      <c r="S251" s="39"/>
      <c r="T251" s="40"/>
      <c r="U251" s="40"/>
      <c r="V251" s="40"/>
      <c r="W251" s="40"/>
      <c r="X251" s="39"/>
      <c r="Y251" s="41"/>
      <c r="Z251" s="41"/>
      <c r="AA251" s="41"/>
      <c r="AB251" s="42"/>
      <c r="AC251" s="42"/>
      <c r="AD251" s="42"/>
      <c r="AE251" s="42"/>
      <c r="AF251" s="42"/>
      <c r="AG251" s="25"/>
      <c r="AH251" s="25"/>
      <c r="AI251" s="25"/>
      <c r="AJ251" s="25"/>
      <c r="AK251" s="25"/>
      <c r="AL251" s="25"/>
    </row>
    <row r="252">
      <c r="A252" s="26"/>
      <c r="B252" s="25"/>
      <c r="C252" s="25"/>
      <c r="D252" s="28"/>
      <c r="E252" s="29"/>
      <c r="F252" s="30"/>
      <c r="G252" s="33"/>
      <c r="H252" s="34"/>
      <c r="I252" s="35"/>
      <c r="J252" s="36"/>
      <c r="K252" s="28"/>
      <c r="L252" s="28"/>
      <c r="M252" s="34"/>
      <c r="N252" s="35"/>
      <c r="O252" s="36"/>
      <c r="P252" s="28"/>
      <c r="Q252" s="37"/>
      <c r="R252" s="38"/>
      <c r="S252" s="39"/>
      <c r="T252" s="40"/>
      <c r="U252" s="40"/>
      <c r="V252" s="40"/>
      <c r="W252" s="40"/>
      <c r="X252" s="39"/>
      <c r="Y252" s="41"/>
      <c r="Z252" s="41"/>
      <c r="AA252" s="41"/>
      <c r="AB252" s="42"/>
      <c r="AC252" s="42"/>
      <c r="AD252" s="42"/>
      <c r="AE252" s="42"/>
      <c r="AF252" s="42"/>
      <c r="AG252" s="25"/>
      <c r="AH252" s="25"/>
      <c r="AI252" s="25"/>
      <c r="AJ252" s="25"/>
      <c r="AK252" s="25"/>
      <c r="AL252" s="25"/>
    </row>
    <row r="253">
      <c r="A253" s="26"/>
      <c r="B253" s="25"/>
      <c r="C253" s="25"/>
      <c r="D253" s="28"/>
      <c r="E253" s="29"/>
      <c r="F253" s="30"/>
      <c r="G253" s="33"/>
      <c r="H253" s="34"/>
      <c r="I253" s="35"/>
      <c r="J253" s="36"/>
      <c r="K253" s="28"/>
      <c r="L253" s="28"/>
      <c r="M253" s="34"/>
      <c r="N253" s="35"/>
      <c r="O253" s="36"/>
      <c r="P253" s="28"/>
      <c r="Q253" s="37"/>
      <c r="R253" s="38"/>
      <c r="S253" s="39"/>
      <c r="T253" s="40"/>
      <c r="U253" s="40"/>
      <c r="V253" s="40"/>
      <c r="W253" s="40"/>
      <c r="X253" s="39"/>
      <c r="Y253" s="41"/>
      <c r="Z253" s="41"/>
      <c r="AA253" s="41"/>
      <c r="AB253" s="42"/>
      <c r="AC253" s="42"/>
      <c r="AD253" s="42"/>
      <c r="AE253" s="42"/>
      <c r="AF253" s="42"/>
      <c r="AG253" s="25"/>
      <c r="AH253" s="25"/>
      <c r="AI253" s="25"/>
      <c r="AJ253" s="25"/>
      <c r="AK253" s="25"/>
      <c r="AL253" s="25"/>
    </row>
    <row r="254">
      <c r="A254" s="26"/>
      <c r="B254" s="25"/>
      <c r="C254" s="25"/>
      <c r="D254" s="28"/>
      <c r="E254" s="29"/>
      <c r="F254" s="30"/>
      <c r="G254" s="33"/>
      <c r="H254" s="34"/>
      <c r="I254" s="35"/>
      <c r="J254" s="36"/>
      <c r="K254" s="28"/>
      <c r="L254" s="28"/>
      <c r="M254" s="34"/>
      <c r="N254" s="35"/>
      <c r="O254" s="36"/>
      <c r="P254" s="28"/>
      <c r="Q254" s="37"/>
      <c r="R254" s="38"/>
      <c r="S254" s="39"/>
      <c r="T254" s="40"/>
      <c r="U254" s="40"/>
      <c r="V254" s="40"/>
      <c r="W254" s="40"/>
      <c r="X254" s="39"/>
      <c r="Y254" s="41"/>
      <c r="Z254" s="41"/>
      <c r="AA254" s="41"/>
      <c r="AB254" s="42"/>
      <c r="AC254" s="42"/>
      <c r="AD254" s="42"/>
      <c r="AE254" s="42"/>
      <c r="AF254" s="42"/>
      <c r="AG254" s="25"/>
      <c r="AH254" s="25"/>
      <c r="AI254" s="25"/>
      <c r="AJ254" s="25"/>
      <c r="AK254" s="25"/>
      <c r="AL254" s="25"/>
    </row>
    <row r="255">
      <c r="A255" s="26"/>
      <c r="B255" s="25"/>
      <c r="C255" s="25"/>
      <c r="D255" s="28"/>
      <c r="E255" s="29"/>
      <c r="F255" s="30"/>
      <c r="G255" s="33"/>
      <c r="H255" s="34"/>
      <c r="I255" s="35"/>
      <c r="J255" s="36"/>
      <c r="K255" s="28"/>
      <c r="L255" s="28"/>
      <c r="M255" s="34"/>
      <c r="N255" s="35"/>
      <c r="O255" s="36"/>
      <c r="P255" s="28"/>
      <c r="Q255" s="37"/>
      <c r="R255" s="38"/>
      <c r="S255" s="39"/>
      <c r="T255" s="40"/>
      <c r="U255" s="40"/>
      <c r="V255" s="40"/>
      <c r="W255" s="40"/>
      <c r="X255" s="39"/>
      <c r="Y255" s="41"/>
      <c r="Z255" s="41"/>
      <c r="AA255" s="41"/>
      <c r="AB255" s="42"/>
      <c r="AC255" s="42"/>
      <c r="AD255" s="42"/>
      <c r="AE255" s="42"/>
      <c r="AF255" s="42"/>
      <c r="AG255" s="25"/>
      <c r="AH255" s="25"/>
      <c r="AI255" s="25"/>
      <c r="AJ255" s="25"/>
      <c r="AK255" s="25"/>
      <c r="AL255" s="25"/>
    </row>
    <row r="256">
      <c r="A256" s="26"/>
      <c r="B256" s="25"/>
      <c r="C256" s="25"/>
      <c r="D256" s="28"/>
      <c r="E256" s="29"/>
      <c r="F256" s="30"/>
      <c r="G256" s="32"/>
      <c r="H256" s="34"/>
      <c r="I256" s="35"/>
      <c r="J256" s="36"/>
      <c r="K256" s="28"/>
      <c r="L256" s="28"/>
      <c r="M256" s="34"/>
      <c r="N256" s="35"/>
      <c r="O256" s="36"/>
      <c r="P256" s="28"/>
      <c r="Q256" s="37"/>
      <c r="R256" s="38"/>
      <c r="S256" s="39"/>
      <c r="T256" s="40"/>
      <c r="U256" s="40"/>
      <c r="V256" s="40"/>
      <c r="W256" s="40"/>
      <c r="X256" s="39"/>
      <c r="Y256" s="41"/>
      <c r="Z256" s="41"/>
      <c r="AA256" s="41"/>
      <c r="AB256" s="42"/>
      <c r="AC256" s="42"/>
      <c r="AD256" s="42"/>
      <c r="AE256" s="42"/>
      <c r="AF256" s="42"/>
      <c r="AG256" s="25"/>
      <c r="AH256" s="25"/>
      <c r="AI256" s="25"/>
      <c r="AJ256" s="25"/>
      <c r="AK256" s="25"/>
      <c r="AL256" s="25"/>
    </row>
    <row r="257">
      <c r="A257" s="26"/>
      <c r="B257" s="25"/>
      <c r="C257" s="25"/>
      <c r="D257" s="28"/>
      <c r="E257" s="29"/>
      <c r="F257" s="30"/>
      <c r="G257" s="33"/>
      <c r="H257" s="34"/>
      <c r="I257" s="35"/>
      <c r="J257" s="36"/>
      <c r="K257" s="28"/>
      <c r="L257" s="28"/>
      <c r="M257" s="34"/>
      <c r="N257" s="35"/>
      <c r="O257" s="36"/>
      <c r="P257" s="28"/>
      <c r="Q257" s="37"/>
      <c r="R257" s="38"/>
      <c r="S257" s="39"/>
      <c r="T257" s="40"/>
      <c r="U257" s="40"/>
      <c r="V257" s="40"/>
      <c r="W257" s="40"/>
      <c r="X257" s="39"/>
      <c r="Y257" s="41"/>
      <c r="Z257" s="41"/>
      <c r="AA257" s="41"/>
      <c r="AB257" s="42"/>
      <c r="AC257" s="42"/>
      <c r="AD257" s="42"/>
      <c r="AE257" s="42"/>
      <c r="AF257" s="42"/>
      <c r="AG257" s="25"/>
      <c r="AH257" s="25"/>
      <c r="AI257" s="25"/>
      <c r="AJ257" s="25"/>
      <c r="AK257" s="25"/>
      <c r="AL257" s="25"/>
    </row>
    <row r="258">
      <c r="A258" s="26"/>
      <c r="B258" s="25"/>
      <c r="C258" s="25"/>
      <c r="D258" s="28"/>
      <c r="E258" s="29"/>
      <c r="F258" s="30"/>
      <c r="G258" s="33"/>
      <c r="H258" s="34"/>
      <c r="I258" s="35"/>
      <c r="J258" s="36"/>
      <c r="K258" s="28"/>
      <c r="L258" s="28"/>
      <c r="M258" s="34"/>
      <c r="N258" s="35"/>
      <c r="O258" s="36"/>
      <c r="P258" s="28"/>
      <c r="Q258" s="37"/>
      <c r="R258" s="38"/>
      <c r="S258" s="39"/>
      <c r="T258" s="40"/>
      <c r="U258" s="40"/>
      <c r="V258" s="40"/>
      <c r="W258" s="40"/>
      <c r="X258" s="39"/>
      <c r="Y258" s="41"/>
      <c r="Z258" s="41"/>
      <c r="AA258" s="41"/>
      <c r="AB258" s="42"/>
      <c r="AC258" s="42"/>
      <c r="AD258" s="42"/>
      <c r="AE258" s="42"/>
      <c r="AF258" s="42"/>
      <c r="AG258" s="25"/>
      <c r="AH258" s="25"/>
      <c r="AI258" s="25"/>
      <c r="AJ258" s="25"/>
      <c r="AK258" s="25"/>
      <c r="AL258" s="25"/>
    </row>
    <row r="259">
      <c r="A259" s="26"/>
      <c r="B259" s="25"/>
      <c r="C259" s="25"/>
      <c r="D259" s="28"/>
      <c r="E259" s="29"/>
      <c r="F259" s="30"/>
      <c r="G259" s="33"/>
      <c r="H259" s="34"/>
      <c r="I259" s="35"/>
      <c r="J259" s="36"/>
      <c r="K259" s="28"/>
      <c r="L259" s="28"/>
      <c r="M259" s="34"/>
      <c r="N259" s="35"/>
      <c r="O259" s="36"/>
      <c r="P259" s="28"/>
      <c r="Q259" s="37"/>
      <c r="R259" s="38"/>
      <c r="S259" s="39"/>
      <c r="T259" s="40"/>
      <c r="U259" s="40"/>
      <c r="V259" s="40"/>
      <c r="W259" s="40"/>
      <c r="X259" s="39"/>
      <c r="Y259" s="41"/>
      <c r="Z259" s="41"/>
      <c r="AA259" s="41"/>
      <c r="AB259" s="42"/>
      <c r="AC259" s="42"/>
      <c r="AD259" s="42"/>
      <c r="AE259" s="42"/>
      <c r="AF259" s="42"/>
      <c r="AG259" s="25"/>
      <c r="AH259" s="25"/>
      <c r="AI259" s="25"/>
      <c r="AJ259" s="25"/>
      <c r="AK259" s="25"/>
      <c r="AL259" s="25"/>
    </row>
    <row r="260">
      <c r="A260" s="26"/>
      <c r="B260" s="25"/>
      <c r="C260" s="25"/>
      <c r="D260" s="28"/>
      <c r="E260" s="29"/>
      <c r="F260" s="30"/>
      <c r="G260" s="33"/>
      <c r="H260" s="34"/>
      <c r="I260" s="35"/>
      <c r="J260" s="36"/>
      <c r="K260" s="28"/>
      <c r="L260" s="28"/>
      <c r="M260" s="34"/>
      <c r="N260" s="35"/>
      <c r="O260" s="36"/>
      <c r="P260" s="28"/>
      <c r="Q260" s="37"/>
      <c r="R260" s="38"/>
      <c r="S260" s="39"/>
      <c r="T260" s="40"/>
      <c r="U260" s="40"/>
      <c r="V260" s="40"/>
      <c r="W260" s="40"/>
      <c r="X260" s="39"/>
      <c r="Y260" s="41"/>
      <c r="Z260" s="41"/>
      <c r="AA260" s="41"/>
      <c r="AB260" s="42"/>
      <c r="AC260" s="42"/>
      <c r="AD260" s="42"/>
      <c r="AE260" s="42"/>
      <c r="AF260" s="42"/>
      <c r="AG260" s="25"/>
      <c r="AH260" s="25"/>
      <c r="AI260" s="25"/>
      <c r="AJ260" s="25"/>
      <c r="AK260" s="25"/>
      <c r="AL260" s="25"/>
    </row>
    <row r="261">
      <c r="A261" s="26"/>
      <c r="B261" s="25"/>
      <c r="C261" s="25"/>
      <c r="D261" s="28"/>
      <c r="E261" s="29"/>
      <c r="F261" s="30"/>
      <c r="G261" s="33"/>
      <c r="H261" s="34"/>
      <c r="I261" s="35"/>
      <c r="J261" s="36"/>
      <c r="K261" s="28"/>
      <c r="L261" s="28"/>
      <c r="M261" s="34"/>
      <c r="N261" s="35"/>
      <c r="O261" s="36"/>
      <c r="P261" s="28"/>
      <c r="Q261" s="37"/>
      <c r="R261" s="38"/>
      <c r="S261" s="39"/>
      <c r="T261" s="40"/>
      <c r="U261" s="40"/>
      <c r="V261" s="40"/>
      <c r="W261" s="40"/>
      <c r="X261" s="39"/>
      <c r="Y261" s="41"/>
      <c r="Z261" s="41"/>
      <c r="AA261" s="41"/>
      <c r="AB261" s="42"/>
      <c r="AC261" s="42"/>
      <c r="AD261" s="42"/>
      <c r="AE261" s="42"/>
      <c r="AF261" s="42"/>
      <c r="AG261" s="25"/>
      <c r="AH261" s="25"/>
      <c r="AI261" s="25"/>
      <c r="AJ261" s="25"/>
      <c r="AK261" s="25"/>
      <c r="AL261" s="25"/>
    </row>
    <row r="262">
      <c r="A262" s="26"/>
      <c r="B262" s="25"/>
      <c r="C262" s="25"/>
      <c r="D262" s="28"/>
      <c r="E262" s="29"/>
      <c r="F262" s="30"/>
      <c r="G262" s="33"/>
      <c r="H262" s="34"/>
      <c r="I262" s="35"/>
      <c r="J262" s="36"/>
      <c r="K262" s="28"/>
      <c r="L262" s="28"/>
      <c r="M262" s="34"/>
      <c r="N262" s="35"/>
      <c r="O262" s="36"/>
      <c r="P262" s="28"/>
      <c r="Q262" s="37"/>
      <c r="R262" s="38"/>
      <c r="S262" s="39"/>
      <c r="T262" s="40"/>
      <c r="U262" s="40"/>
      <c r="V262" s="40"/>
      <c r="W262" s="40"/>
      <c r="X262" s="39"/>
      <c r="Y262" s="41"/>
      <c r="Z262" s="41"/>
      <c r="AA262" s="41"/>
      <c r="AB262" s="42"/>
      <c r="AC262" s="42"/>
      <c r="AD262" s="42"/>
      <c r="AE262" s="42"/>
      <c r="AF262" s="42"/>
      <c r="AG262" s="25"/>
      <c r="AH262" s="25"/>
      <c r="AI262" s="25"/>
      <c r="AJ262" s="25"/>
      <c r="AK262" s="25"/>
      <c r="AL262" s="25"/>
    </row>
    <row r="263">
      <c r="A263" s="26"/>
      <c r="B263" s="25"/>
      <c r="C263" s="25"/>
      <c r="D263" s="28"/>
      <c r="E263" s="29"/>
      <c r="F263" s="30"/>
      <c r="G263" s="33"/>
      <c r="H263" s="34"/>
      <c r="I263" s="35"/>
      <c r="J263" s="36"/>
      <c r="K263" s="28"/>
      <c r="L263" s="28"/>
      <c r="M263" s="34"/>
      <c r="N263" s="35"/>
      <c r="O263" s="36"/>
      <c r="P263" s="28"/>
      <c r="Q263" s="37"/>
      <c r="R263" s="38"/>
      <c r="S263" s="39"/>
      <c r="T263" s="40"/>
      <c r="U263" s="40"/>
      <c r="V263" s="40"/>
      <c r="W263" s="40"/>
      <c r="X263" s="39"/>
      <c r="Y263" s="41"/>
      <c r="Z263" s="41"/>
      <c r="AA263" s="41"/>
      <c r="AB263" s="42"/>
      <c r="AC263" s="42"/>
      <c r="AD263" s="42"/>
      <c r="AE263" s="42"/>
      <c r="AF263" s="42"/>
      <c r="AG263" s="25"/>
      <c r="AH263" s="25"/>
      <c r="AI263" s="25"/>
      <c r="AJ263" s="25"/>
      <c r="AK263" s="25"/>
      <c r="AL263" s="25"/>
    </row>
    <row r="264">
      <c r="A264" s="26"/>
      <c r="B264" s="25"/>
      <c r="C264" s="25"/>
      <c r="D264" s="28"/>
      <c r="E264" s="29"/>
      <c r="F264" s="30"/>
      <c r="G264" s="33"/>
      <c r="H264" s="34"/>
      <c r="I264" s="35"/>
      <c r="J264" s="36"/>
      <c r="K264" s="28"/>
      <c r="L264" s="28"/>
      <c r="M264" s="34"/>
      <c r="N264" s="35"/>
      <c r="O264" s="36"/>
      <c r="P264" s="28"/>
      <c r="Q264" s="37"/>
      <c r="R264" s="38"/>
      <c r="S264" s="39"/>
      <c r="T264" s="40"/>
      <c r="U264" s="40"/>
      <c r="V264" s="40"/>
      <c r="W264" s="40"/>
      <c r="X264" s="39"/>
      <c r="Y264" s="41"/>
      <c r="Z264" s="41"/>
      <c r="AA264" s="41"/>
      <c r="AB264" s="42"/>
      <c r="AC264" s="42"/>
      <c r="AD264" s="42"/>
      <c r="AE264" s="42"/>
      <c r="AF264" s="42"/>
      <c r="AG264" s="25"/>
      <c r="AH264" s="25"/>
      <c r="AI264" s="25"/>
      <c r="AJ264" s="25"/>
      <c r="AK264" s="25"/>
      <c r="AL264" s="25"/>
    </row>
    <row r="265">
      <c r="A265" s="26"/>
      <c r="B265" s="25"/>
      <c r="C265" s="25"/>
      <c r="D265" s="28"/>
      <c r="E265" s="29"/>
      <c r="F265" s="30"/>
      <c r="G265" s="33"/>
      <c r="H265" s="34"/>
      <c r="I265" s="35"/>
      <c r="J265" s="36"/>
      <c r="K265" s="28"/>
      <c r="L265" s="28"/>
      <c r="M265" s="34"/>
      <c r="N265" s="35"/>
      <c r="O265" s="36"/>
      <c r="P265" s="28"/>
      <c r="Q265" s="37"/>
      <c r="R265" s="38"/>
      <c r="S265" s="39"/>
      <c r="T265" s="40"/>
      <c r="U265" s="40"/>
      <c r="V265" s="40"/>
      <c r="W265" s="40"/>
      <c r="X265" s="39"/>
      <c r="Y265" s="41"/>
      <c r="Z265" s="41"/>
      <c r="AA265" s="41"/>
      <c r="AB265" s="42"/>
      <c r="AC265" s="42"/>
      <c r="AD265" s="42"/>
      <c r="AE265" s="42"/>
      <c r="AF265" s="42"/>
      <c r="AG265" s="25"/>
      <c r="AH265" s="25"/>
      <c r="AI265" s="25"/>
      <c r="AJ265" s="25"/>
      <c r="AK265" s="25"/>
      <c r="AL265" s="25"/>
    </row>
    <row r="266">
      <c r="A266" s="26"/>
      <c r="B266" s="25"/>
      <c r="C266" s="25"/>
      <c r="D266" s="28"/>
      <c r="E266" s="29"/>
      <c r="F266" s="30"/>
      <c r="G266" s="33"/>
      <c r="H266" s="34"/>
      <c r="I266" s="35"/>
      <c r="J266" s="36"/>
      <c r="K266" s="28"/>
      <c r="L266" s="28"/>
      <c r="M266" s="34"/>
      <c r="N266" s="35"/>
      <c r="O266" s="36"/>
      <c r="P266" s="28"/>
      <c r="Q266" s="37"/>
      <c r="R266" s="38"/>
      <c r="S266" s="39"/>
      <c r="T266" s="40"/>
      <c r="U266" s="40"/>
      <c r="V266" s="40"/>
      <c r="W266" s="40"/>
      <c r="X266" s="39"/>
      <c r="Y266" s="41"/>
      <c r="Z266" s="41"/>
      <c r="AA266" s="41"/>
      <c r="AB266" s="42"/>
      <c r="AC266" s="42"/>
      <c r="AD266" s="42"/>
      <c r="AE266" s="42"/>
      <c r="AF266" s="42"/>
      <c r="AG266" s="25"/>
      <c r="AH266" s="25"/>
      <c r="AI266" s="25"/>
      <c r="AJ266" s="25"/>
      <c r="AK266" s="25"/>
      <c r="AL266" s="25"/>
    </row>
    <row r="267">
      <c r="A267" s="26"/>
      <c r="B267" s="25"/>
      <c r="C267" s="25"/>
      <c r="D267" s="28"/>
      <c r="E267" s="29"/>
      <c r="F267" s="30"/>
      <c r="G267" s="33"/>
      <c r="H267" s="34"/>
      <c r="I267" s="35"/>
      <c r="J267" s="36"/>
      <c r="K267" s="28"/>
      <c r="L267" s="28"/>
      <c r="M267" s="34"/>
      <c r="N267" s="35"/>
      <c r="O267" s="36"/>
      <c r="P267" s="28"/>
      <c r="Q267" s="37"/>
      <c r="R267" s="38"/>
      <c r="S267" s="39"/>
      <c r="T267" s="40"/>
      <c r="U267" s="40"/>
      <c r="V267" s="40"/>
      <c r="W267" s="40"/>
      <c r="X267" s="39"/>
      <c r="Y267" s="41"/>
      <c r="Z267" s="41"/>
      <c r="AA267" s="41"/>
      <c r="AB267" s="42"/>
      <c r="AC267" s="42"/>
      <c r="AD267" s="42"/>
      <c r="AE267" s="42"/>
      <c r="AF267" s="42"/>
      <c r="AG267" s="25"/>
      <c r="AH267" s="25"/>
      <c r="AI267" s="25"/>
      <c r="AJ267" s="25"/>
      <c r="AK267" s="25"/>
      <c r="AL267" s="25"/>
    </row>
    <row r="268">
      <c r="A268" s="26"/>
      <c r="B268" s="25"/>
      <c r="C268" s="25"/>
      <c r="D268" s="28"/>
      <c r="E268" s="29"/>
      <c r="F268" s="30"/>
      <c r="G268" s="33"/>
      <c r="H268" s="34"/>
      <c r="I268" s="35"/>
      <c r="J268" s="36"/>
      <c r="K268" s="28"/>
      <c r="L268" s="28"/>
      <c r="M268" s="34"/>
      <c r="N268" s="35"/>
      <c r="O268" s="36"/>
      <c r="P268" s="28"/>
      <c r="Q268" s="37"/>
      <c r="R268" s="38"/>
      <c r="S268" s="39"/>
      <c r="T268" s="40"/>
      <c r="U268" s="40"/>
      <c r="V268" s="40"/>
      <c r="W268" s="40"/>
      <c r="X268" s="39"/>
      <c r="Y268" s="41"/>
      <c r="Z268" s="41"/>
      <c r="AA268" s="41"/>
      <c r="AB268" s="42"/>
      <c r="AC268" s="42"/>
      <c r="AD268" s="42"/>
      <c r="AE268" s="42"/>
      <c r="AF268" s="42"/>
      <c r="AG268" s="25"/>
      <c r="AH268" s="25"/>
      <c r="AI268" s="25"/>
      <c r="AJ268" s="25"/>
      <c r="AK268" s="25"/>
      <c r="AL268" s="25"/>
    </row>
    <row r="269">
      <c r="A269" s="26"/>
      <c r="B269" s="25"/>
      <c r="C269" s="25"/>
      <c r="D269" s="28"/>
      <c r="E269" s="29"/>
      <c r="F269" s="30"/>
      <c r="G269" s="32"/>
      <c r="H269" s="34"/>
      <c r="I269" s="35"/>
      <c r="J269" s="36"/>
      <c r="K269" s="28"/>
      <c r="L269" s="28"/>
      <c r="M269" s="34"/>
      <c r="N269" s="35"/>
      <c r="O269" s="36"/>
      <c r="P269" s="28"/>
      <c r="Q269" s="37"/>
      <c r="R269" s="38"/>
      <c r="S269" s="39"/>
      <c r="T269" s="40"/>
      <c r="U269" s="40"/>
      <c r="V269" s="40"/>
      <c r="W269" s="40"/>
      <c r="X269" s="39"/>
      <c r="Y269" s="41"/>
      <c r="Z269" s="41"/>
      <c r="AA269" s="41"/>
      <c r="AB269" s="42"/>
      <c r="AC269" s="42"/>
      <c r="AD269" s="42"/>
      <c r="AE269" s="42"/>
      <c r="AF269" s="42"/>
      <c r="AG269" s="25"/>
      <c r="AH269" s="25"/>
      <c r="AI269" s="25"/>
      <c r="AJ269" s="25"/>
      <c r="AK269" s="25"/>
      <c r="AL269" s="25"/>
    </row>
    <row r="270">
      <c r="A270" s="26"/>
      <c r="B270" s="25"/>
      <c r="C270" s="25"/>
      <c r="D270" s="28"/>
      <c r="E270" s="29"/>
      <c r="F270" s="30"/>
      <c r="G270" s="33"/>
      <c r="H270" s="34"/>
      <c r="I270" s="35"/>
      <c r="J270" s="36"/>
      <c r="K270" s="28"/>
      <c r="L270" s="28"/>
      <c r="M270" s="34"/>
      <c r="N270" s="35"/>
      <c r="O270" s="36"/>
      <c r="P270" s="28"/>
      <c r="Q270" s="37"/>
      <c r="R270" s="38"/>
      <c r="S270" s="39"/>
      <c r="T270" s="40"/>
      <c r="U270" s="40"/>
      <c r="V270" s="40"/>
      <c r="W270" s="40"/>
      <c r="X270" s="39"/>
      <c r="Y270" s="41"/>
      <c r="Z270" s="41"/>
      <c r="AA270" s="41"/>
      <c r="AB270" s="42"/>
      <c r="AC270" s="42"/>
      <c r="AD270" s="42"/>
      <c r="AE270" s="42"/>
      <c r="AF270" s="42"/>
      <c r="AG270" s="25"/>
      <c r="AH270" s="25"/>
      <c r="AI270" s="25"/>
      <c r="AJ270" s="25"/>
      <c r="AK270" s="25"/>
      <c r="AL270" s="25"/>
    </row>
    <row r="271">
      <c r="A271" s="26"/>
      <c r="B271" s="25"/>
      <c r="C271" s="25"/>
      <c r="D271" s="28"/>
      <c r="E271" s="29"/>
      <c r="F271" s="30"/>
      <c r="G271" s="33"/>
      <c r="H271" s="34"/>
      <c r="I271" s="35"/>
      <c r="J271" s="36"/>
      <c r="K271" s="28"/>
      <c r="L271" s="28"/>
      <c r="M271" s="34"/>
      <c r="N271" s="35"/>
      <c r="O271" s="36"/>
      <c r="P271" s="28"/>
      <c r="Q271" s="37"/>
      <c r="R271" s="38"/>
      <c r="S271" s="39"/>
      <c r="T271" s="40"/>
      <c r="U271" s="40"/>
      <c r="V271" s="40"/>
      <c r="W271" s="40"/>
      <c r="X271" s="39"/>
      <c r="Y271" s="41"/>
      <c r="Z271" s="41"/>
      <c r="AA271" s="41"/>
      <c r="AB271" s="42"/>
      <c r="AC271" s="42"/>
      <c r="AD271" s="42"/>
      <c r="AE271" s="42"/>
      <c r="AF271" s="42"/>
      <c r="AG271" s="25"/>
      <c r="AH271" s="25"/>
      <c r="AI271" s="25"/>
      <c r="AJ271" s="25"/>
      <c r="AK271" s="25"/>
      <c r="AL271" s="25"/>
    </row>
    <row r="272">
      <c r="A272" s="26"/>
      <c r="B272" s="25"/>
      <c r="C272" s="25"/>
      <c r="D272" s="28"/>
      <c r="E272" s="29"/>
      <c r="F272" s="30"/>
      <c r="G272" s="33"/>
      <c r="H272" s="34"/>
      <c r="I272" s="35"/>
      <c r="J272" s="36"/>
      <c r="K272" s="28"/>
      <c r="L272" s="28"/>
      <c r="M272" s="34"/>
      <c r="N272" s="35"/>
      <c r="O272" s="36"/>
      <c r="P272" s="28"/>
      <c r="Q272" s="37"/>
      <c r="R272" s="38"/>
      <c r="S272" s="39"/>
      <c r="T272" s="40"/>
      <c r="U272" s="40"/>
      <c r="V272" s="40"/>
      <c r="W272" s="40"/>
      <c r="X272" s="39"/>
      <c r="Y272" s="41"/>
      <c r="Z272" s="41"/>
      <c r="AA272" s="41"/>
      <c r="AB272" s="42"/>
      <c r="AC272" s="42"/>
      <c r="AD272" s="42"/>
      <c r="AE272" s="42"/>
      <c r="AF272" s="42"/>
      <c r="AG272" s="25"/>
      <c r="AH272" s="25"/>
      <c r="AI272" s="25"/>
      <c r="AJ272" s="25"/>
      <c r="AK272" s="25"/>
      <c r="AL272" s="25"/>
    </row>
    <row r="273">
      <c r="A273" s="26"/>
      <c r="B273" s="25"/>
      <c r="C273" s="25"/>
      <c r="D273" s="28"/>
      <c r="E273" s="29"/>
      <c r="F273" s="30"/>
      <c r="G273" s="33"/>
      <c r="H273" s="34"/>
      <c r="I273" s="35"/>
      <c r="J273" s="36"/>
      <c r="K273" s="28"/>
      <c r="L273" s="28"/>
      <c r="M273" s="34"/>
      <c r="N273" s="35"/>
      <c r="O273" s="36"/>
      <c r="P273" s="28"/>
      <c r="Q273" s="37"/>
      <c r="R273" s="38"/>
      <c r="S273" s="39"/>
      <c r="T273" s="40"/>
      <c r="U273" s="40"/>
      <c r="V273" s="40"/>
      <c r="W273" s="40"/>
      <c r="X273" s="39"/>
      <c r="Y273" s="41"/>
      <c r="Z273" s="41"/>
      <c r="AA273" s="41"/>
      <c r="AB273" s="42"/>
      <c r="AC273" s="42"/>
      <c r="AD273" s="42"/>
      <c r="AE273" s="42"/>
      <c r="AF273" s="42"/>
      <c r="AG273" s="25"/>
      <c r="AH273" s="25"/>
      <c r="AI273" s="25"/>
      <c r="AJ273" s="25"/>
      <c r="AK273" s="25"/>
      <c r="AL273" s="25"/>
    </row>
    <row r="274">
      <c r="A274" s="26"/>
      <c r="B274" s="25"/>
      <c r="C274" s="25"/>
      <c r="D274" s="28"/>
      <c r="E274" s="29"/>
      <c r="F274" s="30"/>
      <c r="G274" s="33"/>
      <c r="H274" s="34"/>
      <c r="I274" s="35"/>
      <c r="J274" s="36"/>
      <c r="K274" s="28"/>
      <c r="L274" s="28"/>
      <c r="M274" s="34"/>
      <c r="N274" s="35"/>
      <c r="O274" s="36"/>
      <c r="P274" s="28"/>
      <c r="Q274" s="37"/>
      <c r="R274" s="38"/>
      <c r="S274" s="39"/>
      <c r="T274" s="40"/>
      <c r="U274" s="40"/>
      <c r="V274" s="40"/>
      <c r="W274" s="40"/>
      <c r="X274" s="39"/>
      <c r="Y274" s="41"/>
      <c r="Z274" s="41"/>
      <c r="AA274" s="41"/>
      <c r="AB274" s="42"/>
      <c r="AC274" s="42"/>
      <c r="AD274" s="42"/>
      <c r="AE274" s="42"/>
      <c r="AF274" s="42"/>
      <c r="AG274" s="25"/>
      <c r="AH274" s="25"/>
      <c r="AI274" s="25"/>
      <c r="AJ274" s="25"/>
      <c r="AK274" s="25"/>
      <c r="AL274" s="25"/>
    </row>
    <row r="275">
      <c r="A275" s="26"/>
      <c r="B275" s="25"/>
      <c r="C275" s="25"/>
      <c r="D275" s="28"/>
      <c r="E275" s="29"/>
      <c r="F275" s="30"/>
      <c r="G275" s="33"/>
      <c r="H275" s="34"/>
      <c r="I275" s="35"/>
      <c r="J275" s="36"/>
      <c r="K275" s="28"/>
      <c r="L275" s="28"/>
      <c r="M275" s="34"/>
      <c r="N275" s="35"/>
      <c r="O275" s="36"/>
      <c r="P275" s="28"/>
      <c r="Q275" s="37"/>
      <c r="R275" s="38"/>
      <c r="S275" s="39"/>
      <c r="T275" s="40"/>
      <c r="U275" s="40"/>
      <c r="V275" s="40"/>
      <c r="W275" s="40"/>
      <c r="X275" s="39"/>
      <c r="Y275" s="41"/>
      <c r="Z275" s="41"/>
      <c r="AA275" s="41"/>
      <c r="AB275" s="42"/>
      <c r="AC275" s="42"/>
      <c r="AD275" s="42"/>
      <c r="AE275" s="42"/>
      <c r="AF275" s="42"/>
      <c r="AG275" s="25"/>
      <c r="AH275" s="25"/>
      <c r="AI275" s="25"/>
      <c r="AJ275" s="25"/>
      <c r="AK275" s="25"/>
      <c r="AL275" s="25"/>
    </row>
    <row r="276">
      <c r="A276" s="26"/>
      <c r="B276" s="25"/>
      <c r="C276" s="25"/>
      <c r="D276" s="28"/>
      <c r="E276" s="29"/>
      <c r="F276" s="30"/>
      <c r="G276" s="33"/>
      <c r="H276" s="34"/>
      <c r="I276" s="35"/>
      <c r="J276" s="36"/>
      <c r="K276" s="28"/>
      <c r="L276" s="28"/>
      <c r="M276" s="34"/>
      <c r="N276" s="35"/>
      <c r="O276" s="36"/>
      <c r="P276" s="28"/>
      <c r="Q276" s="37"/>
      <c r="R276" s="38"/>
      <c r="S276" s="39"/>
      <c r="T276" s="40"/>
      <c r="U276" s="40"/>
      <c r="V276" s="40"/>
      <c r="W276" s="40"/>
      <c r="X276" s="39"/>
      <c r="Y276" s="41"/>
      <c r="Z276" s="41"/>
      <c r="AA276" s="41"/>
      <c r="AB276" s="42"/>
      <c r="AC276" s="42"/>
      <c r="AD276" s="42"/>
      <c r="AE276" s="42"/>
      <c r="AF276" s="42"/>
      <c r="AG276" s="25"/>
      <c r="AH276" s="25"/>
      <c r="AI276" s="25"/>
      <c r="AJ276" s="25"/>
      <c r="AK276" s="25"/>
      <c r="AL276" s="25"/>
    </row>
    <row r="277">
      <c r="A277" s="26"/>
      <c r="B277" s="25"/>
      <c r="C277" s="25"/>
      <c r="D277" s="28"/>
      <c r="E277" s="29"/>
      <c r="F277" s="30"/>
      <c r="G277" s="33"/>
      <c r="H277" s="34"/>
      <c r="I277" s="35"/>
      <c r="J277" s="36"/>
      <c r="K277" s="28"/>
      <c r="L277" s="28"/>
      <c r="M277" s="34"/>
      <c r="N277" s="35"/>
      <c r="O277" s="36"/>
      <c r="P277" s="28"/>
      <c r="Q277" s="37"/>
      <c r="R277" s="38"/>
      <c r="S277" s="39"/>
      <c r="T277" s="40"/>
      <c r="U277" s="40"/>
      <c r="V277" s="40"/>
      <c r="W277" s="40"/>
      <c r="X277" s="39"/>
      <c r="Y277" s="41"/>
      <c r="Z277" s="41"/>
      <c r="AA277" s="41"/>
      <c r="AB277" s="42"/>
      <c r="AC277" s="42"/>
      <c r="AD277" s="42"/>
      <c r="AE277" s="42"/>
      <c r="AF277" s="42"/>
      <c r="AG277" s="25"/>
      <c r="AH277" s="25"/>
      <c r="AI277" s="25"/>
      <c r="AJ277" s="25"/>
      <c r="AK277" s="25"/>
      <c r="AL277" s="25"/>
    </row>
    <row r="278">
      <c r="A278" s="26"/>
      <c r="B278" s="25"/>
      <c r="C278" s="25"/>
      <c r="D278" s="28"/>
      <c r="E278" s="29"/>
      <c r="F278" s="30"/>
      <c r="G278" s="33"/>
      <c r="H278" s="34"/>
      <c r="I278" s="35"/>
      <c r="J278" s="36"/>
      <c r="K278" s="28"/>
      <c r="L278" s="28"/>
      <c r="M278" s="34"/>
      <c r="N278" s="35"/>
      <c r="O278" s="36"/>
      <c r="P278" s="28"/>
      <c r="Q278" s="37"/>
      <c r="R278" s="38"/>
      <c r="S278" s="39"/>
      <c r="T278" s="40"/>
      <c r="U278" s="40"/>
      <c r="V278" s="40"/>
      <c r="W278" s="40"/>
      <c r="X278" s="39"/>
      <c r="Y278" s="41"/>
      <c r="Z278" s="41"/>
      <c r="AA278" s="41"/>
      <c r="AB278" s="42"/>
      <c r="AC278" s="42"/>
      <c r="AD278" s="42"/>
      <c r="AE278" s="42"/>
      <c r="AF278" s="42"/>
      <c r="AG278" s="25"/>
      <c r="AH278" s="25"/>
      <c r="AI278" s="25"/>
      <c r="AJ278" s="25"/>
      <c r="AK278" s="25"/>
      <c r="AL278" s="25"/>
    </row>
    <row r="279">
      <c r="A279" s="26"/>
      <c r="B279" s="25"/>
      <c r="C279" s="25"/>
      <c r="D279" s="28"/>
      <c r="E279" s="29"/>
      <c r="F279" s="30"/>
      <c r="G279" s="33"/>
      <c r="H279" s="34"/>
      <c r="I279" s="35"/>
      <c r="J279" s="36"/>
      <c r="K279" s="28"/>
      <c r="L279" s="28"/>
      <c r="M279" s="34"/>
      <c r="N279" s="35"/>
      <c r="O279" s="36"/>
      <c r="P279" s="28"/>
      <c r="Q279" s="37"/>
      <c r="R279" s="38"/>
      <c r="S279" s="39"/>
      <c r="T279" s="40"/>
      <c r="U279" s="40"/>
      <c r="V279" s="40"/>
      <c r="W279" s="40"/>
      <c r="X279" s="39"/>
      <c r="Y279" s="41"/>
      <c r="Z279" s="41"/>
      <c r="AA279" s="41"/>
      <c r="AB279" s="42"/>
      <c r="AC279" s="42"/>
      <c r="AD279" s="42"/>
      <c r="AE279" s="42"/>
      <c r="AF279" s="42"/>
      <c r="AG279" s="25"/>
      <c r="AH279" s="25"/>
      <c r="AI279" s="25"/>
      <c r="AJ279" s="25"/>
      <c r="AK279" s="25"/>
      <c r="AL279" s="25"/>
    </row>
    <row r="280">
      <c r="A280" s="26"/>
      <c r="B280" s="25"/>
      <c r="C280" s="25"/>
      <c r="D280" s="28"/>
      <c r="E280" s="29"/>
      <c r="F280" s="30"/>
      <c r="G280" s="33"/>
      <c r="H280" s="34"/>
      <c r="I280" s="35"/>
      <c r="J280" s="36"/>
      <c r="K280" s="28"/>
      <c r="L280" s="28"/>
      <c r="M280" s="34"/>
      <c r="N280" s="35"/>
      <c r="O280" s="36"/>
      <c r="P280" s="28"/>
      <c r="Q280" s="37"/>
      <c r="R280" s="38"/>
      <c r="S280" s="39"/>
      <c r="T280" s="40"/>
      <c r="U280" s="40"/>
      <c r="V280" s="40"/>
      <c r="W280" s="40"/>
      <c r="X280" s="39"/>
      <c r="Y280" s="41"/>
      <c r="Z280" s="41"/>
      <c r="AA280" s="41"/>
      <c r="AB280" s="42"/>
      <c r="AC280" s="42"/>
      <c r="AD280" s="42"/>
      <c r="AE280" s="42"/>
      <c r="AF280" s="42"/>
      <c r="AG280" s="25"/>
      <c r="AH280" s="25"/>
      <c r="AI280" s="25"/>
      <c r="AJ280" s="25"/>
      <c r="AK280" s="25"/>
      <c r="AL280" s="25"/>
    </row>
    <row r="281">
      <c r="A281" s="26"/>
      <c r="B281" s="25"/>
      <c r="C281" s="25"/>
      <c r="D281" s="28"/>
      <c r="E281" s="29"/>
      <c r="F281" s="30"/>
      <c r="G281" s="33"/>
      <c r="H281" s="34"/>
      <c r="I281" s="35"/>
      <c r="J281" s="36"/>
      <c r="K281" s="28"/>
      <c r="L281" s="28"/>
      <c r="M281" s="34"/>
      <c r="N281" s="35"/>
      <c r="O281" s="36"/>
      <c r="P281" s="28"/>
      <c r="Q281" s="37"/>
      <c r="R281" s="38"/>
      <c r="S281" s="39"/>
      <c r="T281" s="40"/>
      <c r="U281" s="40"/>
      <c r="V281" s="40"/>
      <c r="W281" s="40"/>
      <c r="X281" s="39"/>
      <c r="Y281" s="41"/>
      <c r="Z281" s="41"/>
      <c r="AA281" s="41"/>
      <c r="AB281" s="42"/>
      <c r="AC281" s="42"/>
      <c r="AD281" s="42"/>
      <c r="AE281" s="42"/>
      <c r="AF281" s="42"/>
      <c r="AG281" s="25"/>
      <c r="AH281" s="25"/>
      <c r="AI281" s="25"/>
      <c r="AJ281" s="25"/>
      <c r="AK281" s="25"/>
      <c r="AL281" s="25"/>
    </row>
    <row r="282">
      <c r="A282" s="26"/>
      <c r="B282" s="25"/>
      <c r="C282" s="25"/>
      <c r="D282" s="28"/>
      <c r="E282" s="29"/>
      <c r="F282" s="30"/>
      <c r="G282" s="33"/>
      <c r="H282" s="34"/>
      <c r="I282" s="35"/>
      <c r="J282" s="36"/>
      <c r="K282" s="28"/>
      <c r="L282" s="28"/>
      <c r="M282" s="34"/>
      <c r="N282" s="35"/>
      <c r="O282" s="36"/>
      <c r="P282" s="28"/>
      <c r="Q282" s="37"/>
      <c r="R282" s="38"/>
      <c r="S282" s="39"/>
      <c r="T282" s="40"/>
      <c r="U282" s="40"/>
      <c r="V282" s="40"/>
      <c r="W282" s="40"/>
      <c r="X282" s="39"/>
      <c r="Y282" s="41"/>
      <c r="Z282" s="41"/>
      <c r="AA282" s="41"/>
      <c r="AB282" s="42"/>
      <c r="AC282" s="42"/>
      <c r="AD282" s="42"/>
      <c r="AE282" s="42"/>
      <c r="AF282" s="42"/>
      <c r="AG282" s="25"/>
      <c r="AH282" s="25"/>
      <c r="AI282" s="25"/>
      <c r="AJ282" s="25"/>
      <c r="AK282" s="25"/>
      <c r="AL282" s="25"/>
    </row>
    <row r="283">
      <c r="A283" s="26"/>
      <c r="B283" s="25"/>
      <c r="C283" s="25"/>
      <c r="D283" s="28"/>
      <c r="E283" s="29"/>
      <c r="F283" s="30"/>
      <c r="G283" s="33"/>
      <c r="H283" s="34"/>
      <c r="I283" s="35"/>
      <c r="J283" s="36"/>
      <c r="K283" s="28"/>
      <c r="L283" s="28"/>
      <c r="M283" s="34"/>
      <c r="N283" s="35"/>
      <c r="O283" s="36"/>
      <c r="P283" s="28"/>
      <c r="Q283" s="37"/>
      <c r="R283" s="38"/>
      <c r="S283" s="39"/>
      <c r="T283" s="40"/>
      <c r="U283" s="40"/>
      <c r="V283" s="40"/>
      <c r="W283" s="40"/>
      <c r="X283" s="39"/>
      <c r="Y283" s="41"/>
      <c r="Z283" s="41"/>
      <c r="AA283" s="41"/>
      <c r="AB283" s="42"/>
      <c r="AC283" s="42"/>
      <c r="AD283" s="42"/>
      <c r="AE283" s="42"/>
      <c r="AF283" s="42"/>
      <c r="AG283" s="25"/>
      <c r="AH283" s="25"/>
      <c r="AI283" s="25"/>
      <c r="AJ283" s="25"/>
      <c r="AK283" s="25"/>
      <c r="AL283" s="25"/>
    </row>
    <row r="284">
      <c r="A284" s="26"/>
      <c r="B284" s="25"/>
      <c r="C284" s="25"/>
      <c r="D284" s="28"/>
      <c r="E284" s="29"/>
      <c r="F284" s="30"/>
      <c r="G284" s="33"/>
      <c r="H284" s="34"/>
      <c r="I284" s="35"/>
      <c r="J284" s="36"/>
      <c r="K284" s="28"/>
      <c r="L284" s="28"/>
      <c r="M284" s="34"/>
      <c r="N284" s="35"/>
      <c r="O284" s="36"/>
      <c r="P284" s="28"/>
      <c r="Q284" s="37"/>
      <c r="R284" s="38"/>
      <c r="S284" s="39"/>
      <c r="T284" s="40"/>
      <c r="U284" s="40"/>
      <c r="V284" s="40"/>
      <c r="W284" s="40"/>
      <c r="X284" s="39"/>
      <c r="Y284" s="41"/>
      <c r="Z284" s="41"/>
      <c r="AA284" s="41"/>
      <c r="AB284" s="42"/>
      <c r="AC284" s="42"/>
      <c r="AD284" s="42"/>
      <c r="AE284" s="42"/>
      <c r="AF284" s="42"/>
      <c r="AG284" s="25"/>
      <c r="AH284" s="25"/>
      <c r="AI284" s="25"/>
      <c r="AJ284" s="25"/>
      <c r="AK284" s="25"/>
      <c r="AL284" s="25"/>
    </row>
    <row r="285">
      <c r="A285" s="26"/>
      <c r="B285" s="25"/>
      <c r="C285" s="25"/>
      <c r="D285" s="28"/>
      <c r="E285" s="29"/>
      <c r="F285" s="30"/>
      <c r="G285" s="33"/>
      <c r="H285" s="34"/>
      <c r="I285" s="35"/>
      <c r="J285" s="36"/>
      <c r="K285" s="28"/>
      <c r="L285" s="28"/>
      <c r="M285" s="34"/>
      <c r="N285" s="35"/>
      <c r="O285" s="36"/>
      <c r="P285" s="28"/>
      <c r="Q285" s="37"/>
      <c r="R285" s="38"/>
      <c r="S285" s="39"/>
      <c r="T285" s="40"/>
      <c r="U285" s="40"/>
      <c r="V285" s="40"/>
      <c r="W285" s="40"/>
      <c r="X285" s="39"/>
      <c r="Y285" s="41"/>
      <c r="Z285" s="41"/>
      <c r="AA285" s="41"/>
      <c r="AB285" s="42"/>
      <c r="AC285" s="42"/>
      <c r="AD285" s="42"/>
      <c r="AE285" s="42"/>
      <c r="AF285" s="42"/>
      <c r="AG285" s="25"/>
      <c r="AH285" s="25"/>
      <c r="AI285" s="25"/>
      <c r="AJ285" s="25"/>
      <c r="AK285" s="25"/>
      <c r="AL285" s="25"/>
    </row>
    <row r="286">
      <c r="A286" s="26"/>
      <c r="B286" s="25"/>
      <c r="C286" s="25"/>
      <c r="D286" s="28"/>
      <c r="E286" s="29"/>
      <c r="F286" s="30"/>
      <c r="G286" s="32"/>
      <c r="H286" s="34"/>
      <c r="I286" s="35"/>
      <c r="J286" s="36"/>
      <c r="K286" s="28"/>
      <c r="L286" s="28"/>
      <c r="M286" s="34"/>
      <c r="N286" s="35"/>
      <c r="O286" s="36"/>
      <c r="P286" s="28"/>
      <c r="Q286" s="37"/>
      <c r="R286" s="38"/>
      <c r="S286" s="39"/>
      <c r="T286" s="40"/>
      <c r="U286" s="40"/>
      <c r="V286" s="40"/>
      <c r="W286" s="40"/>
      <c r="X286" s="39"/>
      <c r="Y286" s="41"/>
      <c r="Z286" s="41"/>
      <c r="AA286" s="41"/>
      <c r="AB286" s="42"/>
      <c r="AC286" s="42"/>
      <c r="AD286" s="42"/>
      <c r="AE286" s="42"/>
      <c r="AF286" s="42"/>
      <c r="AG286" s="25"/>
      <c r="AH286" s="25"/>
      <c r="AI286" s="25"/>
      <c r="AJ286" s="25"/>
      <c r="AK286" s="25"/>
      <c r="AL286" s="25"/>
    </row>
    <row r="287">
      <c r="A287" s="26"/>
      <c r="B287" s="25"/>
      <c r="C287" s="25"/>
      <c r="D287" s="28"/>
      <c r="E287" s="29"/>
      <c r="F287" s="30"/>
      <c r="G287" s="33"/>
      <c r="H287" s="34"/>
      <c r="I287" s="35"/>
      <c r="J287" s="36"/>
      <c r="K287" s="28"/>
      <c r="L287" s="28"/>
      <c r="M287" s="34"/>
      <c r="N287" s="35"/>
      <c r="O287" s="36"/>
      <c r="P287" s="28"/>
      <c r="Q287" s="37"/>
      <c r="R287" s="38"/>
      <c r="S287" s="39"/>
      <c r="T287" s="40"/>
      <c r="U287" s="40"/>
      <c r="V287" s="40"/>
      <c r="W287" s="40"/>
      <c r="X287" s="39"/>
      <c r="Y287" s="41"/>
      <c r="Z287" s="41"/>
      <c r="AA287" s="41"/>
      <c r="AB287" s="42"/>
      <c r="AC287" s="42"/>
      <c r="AD287" s="42"/>
      <c r="AE287" s="42"/>
      <c r="AF287" s="42"/>
      <c r="AG287" s="25"/>
      <c r="AH287" s="25"/>
      <c r="AI287" s="25"/>
      <c r="AJ287" s="25"/>
      <c r="AK287" s="25"/>
      <c r="AL287" s="25"/>
    </row>
    <row r="288">
      <c r="A288" s="26"/>
      <c r="B288" s="25"/>
      <c r="C288" s="25"/>
      <c r="D288" s="28"/>
      <c r="E288" s="29"/>
      <c r="F288" s="30"/>
      <c r="G288" s="33"/>
      <c r="H288" s="34"/>
      <c r="I288" s="35"/>
      <c r="J288" s="36"/>
      <c r="K288" s="28"/>
      <c r="L288" s="28"/>
      <c r="M288" s="34"/>
      <c r="N288" s="35"/>
      <c r="O288" s="36"/>
      <c r="P288" s="28"/>
      <c r="Q288" s="37"/>
      <c r="R288" s="38"/>
      <c r="S288" s="39"/>
      <c r="T288" s="40"/>
      <c r="U288" s="40"/>
      <c r="V288" s="40"/>
      <c r="W288" s="40"/>
      <c r="X288" s="39"/>
      <c r="Y288" s="41"/>
      <c r="Z288" s="41"/>
      <c r="AA288" s="41"/>
      <c r="AB288" s="42"/>
      <c r="AC288" s="42"/>
      <c r="AD288" s="42"/>
      <c r="AE288" s="42"/>
      <c r="AF288" s="42"/>
      <c r="AG288" s="25"/>
      <c r="AH288" s="25"/>
      <c r="AI288" s="25"/>
      <c r="AJ288" s="25"/>
      <c r="AK288" s="25"/>
      <c r="AL288" s="25"/>
    </row>
    <row r="289">
      <c r="A289" s="26"/>
      <c r="B289" s="25"/>
      <c r="C289" s="25"/>
      <c r="D289" s="28"/>
      <c r="E289" s="29"/>
      <c r="F289" s="30"/>
      <c r="G289" s="33"/>
      <c r="H289" s="34"/>
      <c r="I289" s="35"/>
      <c r="J289" s="36"/>
      <c r="K289" s="28"/>
      <c r="L289" s="28"/>
      <c r="M289" s="34"/>
      <c r="N289" s="35"/>
      <c r="O289" s="36"/>
      <c r="P289" s="28"/>
      <c r="Q289" s="37"/>
      <c r="R289" s="38"/>
      <c r="S289" s="39"/>
      <c r="T289" s="40"/>
      <c r="U289" s="40"/>
      <c r="V289" s="40"/>
      <c r="W289" s="40"/>
      <c r="X289" s="39"/>
      <c r="Y289" s="41"/>
      <c r="Z289" s="41"/>
      <c r="AA289" s="41"/>
      <c r="AB289" s="42"/>
      <c r="AC289" s="42"/>
      <c r="AD289" s="42"/>
      <c r="AE289" s="42"/>
      <c r="AF289" s="42"/>
      <c r="AG289" s="25"/>
      <c r="AH289" s="25"/>
      <c r="AI289" s="25"/>
      <c r="AJ289" s="25"/>
      <c r="AK289" s="25"/>
      <c r="AL289" s="25"/>
    </row>
    <row r="290">
      <c r="A290" s="26"/>
      <c r="B290" s="25"/>
      <c r="C290" s="25"/>
      <c r="D290" s="28"/>
      <c r="E290" s="29"/>
      <c r="F290" s="30"/>
      <c r="G290" s="33"/>
      <c r="H290" s="34"/>
      <c r="I290" s="35"/>
      <c r="J290" s="36"/>
      <c r="K290" s="28"/>
      <c r="L290" s="28"/>
      <c r="M290" s="34"/>
      <c r="N290" s="35"/>
      <c r="O290" s="36"/>
      <c r="P290" s="28"/>
      <c r="Q290" s="37"/>
      <c r="R290" s="38"/>
      <c r="S290" s="39"/>
      <c r="T290" s="40"/>
      <c r="U290" s="40"/>
      <c r="V290" s="40"/>
      <c r="W290" s="40"/>
      <c r="X290" s="39"/>
      <c r="Y290" s="41"/>
      <c r="Z290" s="41"/>
      <c r="AA290" s="41"/>
      <c r="AB290" s="42"/>
      <c r="AC290" s="42"/>
      <c r="AD290" s="42"/>
      <c r="AE290" s="42"/>
      <c r="AF290" s="42"/>
      <c r="AG290" s="25"/>
      <c r="AH290" s="25"/>
      <c r="AI290" s="25"/>
      <c r="AJ290" s="25"/>
      <c r="AK290" s="25"/>
      <c r="AL290" s="25"/>
    </row>
    <row r="291">
      <c r="A291" s="26"/>
      <c r="B291" s="25"/>
      <c r="C291" s="25"/>
      <c r="D291" s="28"/>
      <c r="E291" s="29"/>
      <c r="F291" s="30"/>
      <c r="G291" s="33"/>
      <c r="H291" s="34"/>
      <c r="I291" s="35"/>
      <c r="J291" s="36"/>
      <c r="K291" s="28"/>
      <c r="L291" s="28"/>
      <c r="M291" s="34"/>
      <c r="N291" s="35"/>
      <c r="O291" s="36"/>
      <c r="P291" s="28"/>
      <c r="Q291" s="37"/>
      <c r="R291" s="38"/>
      <c r="S291" s="39"/>
      <c r="T291" s="40"/>
      <c r="U291" s="40"/>
      <c r="V291" s="40"/>
      <c r="W291" s="40"/>
      <c r="X291" s="39"/>
      <c r="Y291" s="41"/>
      <c r="Z291" s="41"/>
      <c r="AA291" s="41"/>
      <c r="AB291" s="42"/>
      <c r="AC291" s="42"/>
      <c r="AD291" s="42"/>
      <c r="AE291" s="42"/>
      <c r="AF291" s="42"/>
      <c r="AG291" s="25"/>
      <c r="AH291" s="25"/>
      <c r="AI291" s="25"/>
      <c r="AJ291" s="25"/>
      <c r="AK291" s="25"/>
      <c r="AL291" s="25"/>
    </row>
    <row r="292">
      <c r="A292" s="26"/>
      <c r="B292" s="25"/>
      <c r="C292" s="25"/>
      <c r="D292" s="28"/>
      <c r="E292" s="29"/>
      <c r="F292" s="30"/>
      <c r="G292" s="33"/>
      <c r="H292" s="34"/>
      <c r="I292" s="35"/>
      <c r="J292" s="36"/>
      <c r="K292" s="28"/>
      <c r="L292" s="28"/>
      <c r="M292" s="34"/>
      <c r="N292" s="35"/>
      <c r="O292" s="36"/>
      <c r="P292" s="28"/>
      <c r="Q292" s="37"/>
      <c r="R292" s="38"/>
      <c r="S292" s="39"/>
      <c r="T292" s="40"/>
      <c r="U292" s="40"/>
      <c r="V292" s="40"/>
      <c r="W292" s="40"/>
      <c r="X292" s="39"/>
      <c r="Y292" s="41"/>
      <c r="Z292" s="41"/>
      <c r="AA292" s="41"/>
      <c r="AB292" s="42"/>
      <c r="AC292" s="42"/>
      <c r="AD292" s="42"/>
      <c r="AE292" s="42"/>
      <c r="AF292" s="42"/>
      <c r="AG292" s="25"/>
      <c r="AH292" s="25"/>
      <c r="AI292" s="25"/>
      <c r="AJ292" s="25"/>
      <c r="AK292" s="25"/>
      <c r="AL292" s="25"/>
    </row>
    <row r="293">
      <c r="A293" s="26"/>
      <c r="B293" s="25"/>
      <c r="C293" s="25"/>
      <c r="D293" s="28"/>
      <c r="E293" s="29"/>
      <c r="F293" s="30"/>
      <c r="G293" s="33"/>
      <c r="H293" s="34"/>
      <c r="I293" s="35"/>
      <c r="J293" s="36"/>
      <c r="K293" s="28"/>
      <c r="L293" s="28"/>
      <c r="M293" s="34"/>
      <c r="N293" s="35"/>
      <c r="O293" s="36"/>
      <c r="P293" s="28"/>
      <c r="Q293" s="37"/>
      <c r="R293" s="38"/>
      <c r="S293" s="39"/>
      <c r="T293" s="40"/>
      <c r="U293" s="40"/>
      <c r="V293" s="40"/>
      <c r="W293" s="40"/>
      <c r="X293" s="39"/>
      <c r="Y293" s="41"/>
      <c r="Z293" s="41"/>
      <c r="AA293" s="41"/>
      <c r="AB293" s="42"/>
      <c r="AC293" s="42"/>
      <c r="AD293" s="42"/>
      <c r="AE293" s="42"/>
      <c r="AF293" s="42"/>
      <c r="AG293" s="25"/>
      <c r="AH293" s="25"/>
      <c r="AI293" s="25"/>
      <c r="AJ293" s="25"/>
      <c r="AK293" s="25"/>
      <c r="AL293" s="25"/>
    </row>
    <row r="294">
      <c r="A294" s="26"/>
      <c r="B294" s="25"/>
      <c r="C294" s="25"/>
      <c r="D294" s="28"/>
      <c r="E294" s="29"/>
      <c r="F294" s="30"/>
      <c r="G294" s="33"/>
      <c r="H294" s="34"/>
      <c r="I294" s="35"/>
      <c r="J294" s="36"/>
      <c r="K294" s="28"/>
      <c r="L294" s="28"/>
      <c r="M294" s="34"/>
      <c r="N294" s="35"/>
      <c r="O294" s="36"/>
      <c r="P294" s="28"/>
      <c r="Q294" s="37"/>
      <c r="R294" s="38"/>
      <c r="S294" s="39"/>
      <c r="T294" s="40"/>
      <c r="U294" s="40"/>
      <c r="V294" s="40"/>
      <c r="W294" s="40"/>
      <c r="X294" s="39"/>
      <c r="Y294" s="41"/>
      <c r="Z294" s="41"/>
      <c r="AA294" s="41"/>
      <c r="AB294" s="42"/>
      <c r="AC294" s="42"/>
      <c r="AD294" s="42"/>
      <c r="AE294" s="42"/>
      <c r="AF294" s="42"/>
      <c r="AG294" s="25"/>
      <c r="AH294" s="25"/>
      <c r="AI294" s="25"/>
      <c r="AJ294" s="25"/>
      <c r="AK294" s="25"/>
      <c r="AL294" s="25"/>
    </row>
    <row r="295">
      <c r="A295" s="26"/>
      <c r="B295" s="25"/>
      <c r="C295" s="25"/>
      <c r="D295" s="28"/>
      <c r="E295" s="29"/>
      <c r="F295" s="30"/>
      <c r="G295" s="33"/>
      <c r="H295" s="34"/>
      <c r="I295" s="35"/>
      <c r="J295" s="36"/>
      <c r="K295" s="28"/>
      <c r="L295" s="28"/>
      <c r="M295" s="34"/>
      <c r="N295" s="35"/>
      <c r="O295" s="36"/>
      <c r="P295" s="28"/>
      <c r="Q295" s="37"/>
      <c r="R295" s="38"/>
      <c r="S295" s="39"/>
      <c r="T295" s="40"/>
      <c r="U295" s="40"/>
      <c r="V295" s="40"/>
      <c r="W295" s="40"/>
      <c r="X295" s="39"/>
      <c r="Y295" s="41"/>
      <c r="Z295" s="41"/>
      <c r="AA295" s="41"/>
      <c r="AB295" s="42"/>
      <c r="AC295" s="42"/>
      <c r="AD295" s="42"/>
      <c r="AE295" s="42"/>
      <c r="AF295" s="42"/>
      <c r="AG295" s="25"/>
      <c r="AH295" s="25"/>
      <c r="AI295" s="25"/>
      <c r="AJ295" s="25"/>
      <c r="AK295" s="25"/>
      <c r="AL295" s="25"/>
    </row>
    <row r="296">
      <c r="A296" s="26"/>
      <c r="B296" s="25"/>
      <c r="C296" s="25"/>
      <c r="D296" s="28"/>
      <c r="E296" s="29"/>
      <c r="F296" s="30"/>
      <c r="G296" s="33"/>
      <c r="H296" s="34"/>
      <c r="I296" s="35"/>
      <c r="J296" s="36"/>
      <c r="K296" s="28"/>
      <c r="L296" s="28"/>
      <c r="M296" s="34"/>
      <c r="N296" s="35"/>
      <c r="O296" s="36"/>
      <c r="P296" s="28"/>
      <c r="Q296" s="37"/>
      <c r="R296" s="38"/>
      <c r="S296" s="39"/>
      <c r="T296" s="40"/>
      <c r="U296" s="40"/>
      <c r="V296" s="40"/>
      <c r="W296" s="40"/>
      <c r="X296" s="39"/>
      <c r="Y296" s="41"/>
      <c r="Z296" s="41"/>
      <c r="AA296" s="41"/>
      <c r="AB296" s="42"/>
      <c r="AC296" s="42"/>
      <c r="AD296" s="42"/>
      <c r="AE296" s="42"/>
      <c r="AF296" s="42"/>
      <c r="AG296" s="25"/>
      <c r="AH296" s="25"/>
      <c r="AI296" s="25"/>
      <c r="AJ296" s="25"/>
      <c r="AK296" s="25"/>
      <c r="AL296" s="25"/>
    </row>
    <row r="297">
      <c r="A297" s="26"/>
      <c r="B297" s="25"/>
      <c r="C297" s="25"/>
      <c r="D297" s="28"/>
      <c r="E297" s="29"/>
      <c r="F297" s="30"/>
      <c r="G297" s="33"/>
      <c r="H297" s="34"/>
      <c r="I297" s="35"/>
      <c r="J297" s="36"/>
      <c r="K297" s="28"/>
      <c r="L297" s="28"/>
      <c r="M297" s="34"/>
      <c r="N297" s="35"/>
      <c r="O297" s="36"/>
      <c r="P297" s="28"/>
      <c r="Q297" s="37"/>
      <c r="R297" s="38"/>
      <c r="S297" s="39"/>
      <c r="T297" s="40"/>
      <c r="U297" s="40"/>
      <c r="V297" s="40"/>
      <c r="W297" s="40"/>
      <c r="X297" s="39"/>
      <c r="Y297" s="41"/>
      <c r="Z297" s="41"/>
      <c r="AA297" s="41"/>
      <c r="AB297" s="42"/>
      <c r="AC297" s="42"/>
      <c r="AD297" s="42"/>
      <c r="AE297" s="42"/>
      <c r="AF297" s="42"/>
      <c r="AG297" s="25"/>
      <c r="AH297" s="25"/>
      <c r="AI297" s="25"/>
      <c r="AJ297" s="25"/>
      <c r="AK297" s="25"/>
      <c r="AL297" s="25"/>
    </row>
    <row r="298">
      <c r="A298" s="26"/>
      <c r="B298" s="25"/>
      <c r="C298" s="25"/>
      <c r="D298" s="28"/>
      <c r="E298" s="29"/>
      <c r="F298" s="30"/>
      <c r="G298" s="33"/>
      <c r="H298" s="34"/>
      <c r="I298" s="35"/>
      <c r="J298" s="36"/>
      <c r="K298" s="28"/>
      <c r="L298" s="28"/>
      <c r="M298" s="34"/>
      <c r="N298" s="35"/>
      <c r="O298" s="36"/>
      <c r="P298" s="28"/>
      <c r="Q298" s="37"/>
      <c r="R298" s="38"/>
      <c r="S298" s="39"/>
      <c r="T298" s="40"/>
      <c r="U298" s="40"/>
      <c r="V298" s="40"/>
      <c r="W298" s="40"/>
      <c r="X298" s="39"/>
      <c r="Y298" s="41"/>
      <c r="Z298" s="41"/>
      <c r="AA298" s="41"/>
      <c r="AB298" s="42"/>
      <c r="AC298" s="42"/>
      <c r="AD298" s="42"/>
      <c r="AE298" s="42"/>
      <c r="AF298" s="42"/>
      <c r="AG298" s="25"/>
      <c r="AH298" s="25"/>
      <c r="AI298" s="25"/>
      <c r="AJ298" s="25"/>
      <c r="AK298" s="25"/>
      <c r="AL298" s="25"/>
    </row>
    <row r="299">
      <c r="A299" s="26"/>
      <c r="B299" s="25"/>
      <c r="C299" s="25"/>
      <c r="D299" s="28"/>
      <c r="E299" s="29"/>
      <c r="F299" s="30"/>
      <c r="G299" s="33"/>
      <c r="H299" s="34"/>
      <c r="I299" s="35"/>
      <c r="J299" s="36"/>
      <c r="K299" s="28"/>
      <c r="L299" s="28"/>
      <c r="M299" s="34"/>
      <c r="N299" s="35"/>
      <c r="O299" s="36"/>
      <c r="P299" s="28"/>
      <c r="Q299" s="37"/>
      <c r="R299" s="38"/>
      <c r="S299" s="39"/>
      <c r="T299" s="40"/>
      <c r="U299" s="40"/>
      <c r="V299" s="40"/>
      <c r="W299" s="40"/>
      <c r="X299" s="39"/>
      <c r="Y299" s="41"/>
      <c r="Z299" s="41"/>
      <c r="AA299" s="41"/>
      <c r="AB299" s="42"/>
      <c r="AC299" s="42"/>
      <c r="AD299" s="42"/>
      <c r="AE299" s="42"/>
      <c r="AF299" s="42"/>
      <c r="AG299" s="25"/>
      <c r="AH299" s="25"/>
      <c r="AI299" s="25"/>
      <c r="AJ299" s="25"/>
      <c r="AK299" s="25"/>
      <c r="AL299" s="25"/>
    </row>
    <row r="300">
      <c r="A300" s="26"/>
      <c r="B300" s="25"/>
      <c r="C300" s="25"/>
      <c r="D300" s="28"/>
      <c r="E300" s="29"/>
      <c r="F300" s="30"/>
      <c r="G300" s="33"/>
      <c r="H300" s="34"/>
      <c r="I300" s="35"/>
      <c r="J300" s="36"/>
      <c r="K300" s="28"/>
      <c r="L300" s="28"/>
      <c r="M300" s="34"/>
      <c r="N300" s="35"/>
      <c r="O300" s="36"/>
      <c r="P300" s="28"/>
      <c r="Q300" s="37"/>
      <c r="R300" s="38"/>
      <c r="S300" s="39"/>
      <c r="T300" s="40"/>
      <c r="U300" s="40"/>
      <c r="V300" s="40"/>
      <c r="W300" s="40"/>
      <c r="X300" s="39"/>
      <c r="Y300" s="41"/>
      <c r="Z300" s="41"/>
      <c r="AA300" s="41"/>
      <c r="AB300" s="42"/>
      <c r="AC300" s="42"/>
      <c r="AD300" s="42"/>
      <c r="AE300" s="42"/>
      <c r="AF300" s="42"/>
      <c r="AG300" s="25"/>
      <c r="AH300" s="25"/>
      <c r="AI300" s="25"/>
      <c r="AJ300" s="25"/>
      <c r="AK300" s="25"/>
      <c r="AL300" s="25"/>
    </row>
    <row r="301">
      <c r="A301" s="26"/>
      <c r="B301" s="25"/>
      <c r="C301" s="25"/>
      <c r="D301" s="28"/>
      <c r="E301" s="29"/>
      <c r="F301" s="30"/>
      <c r="G301" s="33"/>
      <c r="H301" s="34"/>
      <c r="I301" s="35"/>
      <c r="J301" s="36"/>
      <c r="K301" s="28"/>
      <c r="L301" s="28"/>
      <c r="M301" s="34"/>
      <c r="N301" s="35"/>
      <c r="O301" s="36"/>
      <c r="P301" s="28"/>
      <c r="Q301" s="37"/>
      <c r="R301" s="38"/>
      <c r="S301" s="39"/>
      <c r="T301" s="40"/>
      <c r="U301" s="40"/>
      <c r="V301" s="40"/>
      <c r="W301" s="40"/>
      <c r="X301" s="39"/>
      <c r="Y301" s="41"/>
      <c r="Z301" s="41"/>
      <c r="AA301" s="41"/>
      <c r="AB301" s="42"/>
      <c r="AC301" s="42"/>
      <c r="AD301" s="42"/>
      <c r="AE301" s="42"/>
      <c r="AF301" s="42"/>
      <c r="AG301" s="25"/>
      <c r="AH301" s="25"/>
      <c r="AI301" s="25"/>
      <c r="AJ301" s="25"/>
      <c r="AK301" s="25"/>
      <c r="AL301" s="25"/>
    </row>
    <row r="302">
      <c r="A302" s="26"/>
      <c r="B302" s="25"/>
      <c r="C302" s="25"/>
      <c r="D302" s="28"/>
      <c r="E302" s="29"/>
      <c r="F302" s="30"/>
      <c r="G302" s="33"/>
      <c r="H302" s="34"/>
      <c r="I302" s="35"/>
      <c r="J302" s="36"/>
      <c r="K302" s="28"/>
      <c r="L302" s="28"/>
      <c r="M302" s="34"/>
      <c r="N302" s="35"/>
      <c r="O302" s="36"/>
      <c r="P302" s="28"/>
      <c r="Q302" s="37"/>
      <c r="R302" s="38"/>
      <c r="S302" s="39"/>
      <c r="T302" s="40"/>
      <c r="U302" s="40"/>
      <c r="V302" s="40"/>
      <c r="W302" s="40"/>
      <c r="X302" s="39"/>
      <c r="Y302" s="41"/>
      <c r="Z302" s="41"/>
      <c r="AA302" s="41"/>
      <c r="AB302" s="42"/>
      <c r="AC302" s="42"/>
      <c r="AD302" s="42"/>
      <c r="AE302" s="42"/>
      <c r="AF302" s="42"/>
      <c r="AG302" s="25"/>
      <c r="AH302" s="25"/>
      <c r="AI302" s="25"/>
      <c r="AJ302" s="25"/>
      <c r="AK302" s="25"/>
      <c r="AL302" s="25"/>
    </row>
    <row r="303">
      <c r="A303" s="26"/>
      <c r="B303" s="25"/>
      <c r="C303" s="25"/>
      <c r="D303" s="28"/>
      <c r="E303" s="29"/>
      <c r="F303" s="30"/>
      <c r="G303" s="33"/>
      <c r="H303" s="34"/>
      <c r="I303" s="35"/>
      <c r="J303" s="36"/>
      <c r="K303" s="28"/>
      <c r="L303" s="28"/>
      <c r="M303" s="34"/>
      <c r="N303" s="35"/>
      <c r="O303" s="36"/>
      <c r="P303" s="28"/>
      <c r="Q303" s="37"/>
      <c r="R303" s="38"/>
      <c r="S303" s="39"/>
      <c r="T303" s="40"/>
      <c r="U303" s="40"/>
      <c r="V303" s="40"/>
      <c r="W303" s="40"/>
      <c r="X303" s="39"/>
      <c r="Y303" s="41"/>
      <c r="Z303" s="41"/>
      <c r="AA303" s="41"/>
      <c r="AB303" s="42"/>
      <c r="AC303" s="42"/>
      <c r="AD303" s="42"/>
      <c r="AE303" s="42"/>
      <c r="AF303" s="42"/>
      <c r="AG303" s="25"/>
      <c r="AH303" s="25"/>
      <c r="AI303" s="25"/>
      <c r="AJ303" s="25"/>
      <c r="AK303" s="25"/>
      <c r="AL303" s="25"/>
    </row>
    <row r="304">
      <c r="A304" s="26"/>
      <c r="B304" s="25"/>
      <c r="C304" s="25"/>
      <c r="D304" s="28"/>
      <c r="E304" s="29"/>
      <c r="F304" s="30"/>
      <c r="G304" s="33"/>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c r="AK304" s="25"/>
      <c r="AL304" s="25"/>
    </row>
    <row r="305">
      <c r="A305" s="26"/>
      <c r="B305" s="25"/>
      <c r="C305" s="25"/>
      <c r="D305" s="28"/>
      <c r="E305" s="29"/>
      <c r="F305" s="30"/>
      <c r="G305" s="33"/>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c r="AK305" s="25"/>
      <c r="AL305" s="25"/>
    </row>
    <row r="306">
      <c r="A306" s="26"/>
      <c r="B306" s="25"/>
      <c r="C306" s="25"/>
      <c r="D306" s="28"/>
      <c r="E306" s="29"/>
      <c r="F306" s="30"/>
      <c r="G306" s="33"/>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c r="AK306" s="25"/>
      <c r="AL306" s="25"/>
    </row>
    <row r="307">
      <c r="A307" s="26"/>
      <c r="B307" s="25"/>
      <c r="C307" s="25"/>
      <c r="D307" s="28"/>
      <c r="E307" s="29"/>
      <c r="F307" s="30"/>
      <c r="G307" s="33"/>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c r="AK307" s="25"/>
      <c r="AL307" s="25"/>
    </row>
    <row r="308">
      <c r="A308" s="26"/>
      <c r="B308" s="25"/>
      <c r="C308" s="25"/>
      <c r="D308" s="28"/>
      <c r="E308" s="29"/>
      <c r="F308" s="30"/>
      <c r="G308" s="33"/>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c r="AK308" s="25"/>
      <c r="AL308" s="25"/>
    </row>
    <row r="309">
      <c r="A309" s="26"/>
      <c r="B309" s="25"/>
      <c r="C309" s="25"/>
      <c r="D309" s="28"/>
      <c r="E309" s="29"/>
      <c r="F309" s="30"/>
      <c r="G309" s="33"/>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c r="AK309" s="25"/>
      <c r="AL309" s="25"/>
    </row>
    <row r="310">
      <c r="A310" s="26"/>
      <c r="B310" s="25"/>
      <c r="C310" s="25"/>
      <c r="D310" s="28"/>
      <c r="E310" s="29"/>
      <c r="F310" s="30"/>
      <c r="G310" s="33"/>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6"/>
      <c r="B311" s="25"/>
      <c r="C311" s="25"/>
      <c r="D311" s="28"/>
      <c r="E311" s="29"/>
      <c r="F311" s="30"/>
      <c r="G311" s="33"/>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6"/>
      <c r="B312" s="25"/>
      <c r="C312" s="25"/>
      <c r="D312" s="28"/>
      <c r="E312" s="29"/>
      <c r="F312" s="30"/>
      <c r="G312" s="33"/>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6"/>
      <c r="B313" s="25"/>
      <c r="C313" s="25"/>
      <c r="D313" s="28"/>
      <c r="E313" s="29"/>
      <c r="F313" s="30"/>
      <c r="G313" s="33"/>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6"/>
      <c r="B314" s="25"/>
      <c r="C314" s="25"/>
      <c r="D314" s="28"/>
      <c r="E314" s="29"/>
      <c r="F314" s="30"/>
      <c r="G314" s="33"/>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6"/>
      <c r="B315" s="25"/>
      <c r="C315" s="25"/>
      <c r="D315" s="28"/>
      <c r="E315" s="29"/>
      <c r="F315" s="30"/>
      <c r="G315" s="33"/>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6"/>
      <c r="B316" s="25"/>
      <c r="C316" s="25"/>
      <c r="D316" s="28"/>
      <c r="E316" s="29"/>
      <c r="F316" s="30"/>
      <c r="G316" s="33"/>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6"/>
      <c r="B317" s="25"/>
      <c r="C317" s="25"/>
      <c r="D317" s="28"/>
      <c r="E317" s="29"/>
      <c r="F317" s="30"/>
      <c r="G317" s="33"/>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6"/>
      <c r="B318" s="25"/>
      <c r="C318" s="25"/>
      <c r="D318" s="28"/>
      <c r="E318" s="29"/>
      <c r="F318" s="30"/>
      <c r="G318" s="33"/>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6"/>
      <c r="B319" s="25"/>
      <c r="C319" s="25"/>
      <c r="D319" s="28"/>
      <c r="E319" s="29"/>
      <c r="F319" s="30"/>
      <c r="G319" s="33"/>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6"/>
      <c r="B320" s="25"/>
      <c r="C320" s="25"/>
      <c r="D320" s="28"/>
      <c r="E320" s="29"/>
      <c r="F320" s="30"/>
      <c r="G320" s="33"/>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6"/>
      <c r="B321" s="25"/>
      <c r="C321" s="25"/>
      <c r="D321" s="28"/>
      <c r="E321" s="29"/>
      <c r="F321" s="30"/>
      <c r="G321" s="33"/>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6"/>
      <c r="B322" s="25"/>
      <c r="C322" s="25"/>
      <c r="D322" s="28"/>
      <c r="E322" s="29"/>
      <c r="F322" s="30"/>
      <c r="G322" s="33"/>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6"/>
      <c r="B323" s="25"/>
      <c r="C323" s="25"/>
      <c r="D323" s="28"/>
      <c r="E323" s="29"/>
      <c r="F323" s="30"/>
      <c r="G323" s="33"/>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6"/>
      <c r="B324" s="25"/>
      <c r="C324" s="25"/>
      <c r="D324" s="28"/>
      <c r="E324" s="29"/>
      <c r="F324" s="30"/>
      <c r="G324" s="33"/>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6"/>
      <c r="B325" s="25"/>
      <c r="C325" s="25"/>
      <c r="D325" s="28"/>
      <c r="E325" s="29"/>
      <c r="F325" s="30"/>
      <c r="G325" s="33"/>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6"/>
      <c r="B326" s="25"/>
      <c r="C326" s="25"/>
      <c r="D326" s="28"/>
      <c r="E326" s="29"/>
      <c r="F326" s="30"/>
      <c r="G326" s="33"/>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6"/>
      <c r="B327" s="25"/>
      <c r="C327" s="25"/>
      <c r="D327" s="28"/>
      <c r="E327" s="29"/>
      <c r="F327" s="30"/>
      <c r="G327" s="33"/>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6"/>
      <c r="B328" s="25"/>
      <c r="C328" s="25"/>
      <c r="D328" s="28"/>
      <c r="E328" s="29"/>
      <c r="F328" s="30"/>
      <c r="G328" s="33"/>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6"/>
      <c r="B329" s="25"/>
      <c r="C329" s="25"/>
      <c r="D329" s="28"/>
      <c r="E329" s="29"/>
      <c r="F329" s="30"/>
      <c r="G329" s="33"/>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6"/>
      <c r="B330" s="25"/>
      <c r="C330" s="25"/>
      <c r="D330" s="28"/>
      <c r="E330" s="29"/>
      <c r="F330" s="30"/>
      <c r="G330" s="33"/>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6"/>
      <c r="B331" s="25"/>
      <c r="C331" s="25"/>
      <c r="D331" s="28"/>
      <c r="E331" s="29"/>
      <c r="F331" s="30"/>
      <c r="G331" s="33"/>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6"/>
      <c r="B332" s="25"/>
      <c r="C332" s="25"/>
      <c r="D332" s="28"/>
      <c r="E332" s="29"/>
      <c r="F332" s="30"/>
      <c r="G332" s="33"/>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2"/>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4" t="s">
        <v>6</v>
      </c>
      <c r="H1" s="6" t="s">
        <v>7</v>
      </c>
      <c r="I1" s="11" t="s">
        <v>8</v>
      </c>
      <c r="J1" s="12" t="s">
        <v>9</v>
      </c>
      <c r="K1" s="14" t="s">
        <v>10</v>
      </c>
      <c r="L1" s="14" t="s">
        <v>11</v>
      </c>
      <c r="M1" s="6" t="s">
        <v>12</v>
      </c>
      <c r="N1" s="11" t="s">
        <v>13</v>
      </c>
      <c r="O1" s="12" t="s">
        <v>14</v>
      </c>
      <c r="P1" s="14" t="s">
        <v>15</v>
      </c>
      <c r="Q1" s="16" t="s">
        <v>16</v>
      </c>
      <c r="R1" s="1" t="s">
        <v>17</v>
      </c>
      <c r="S1" s="14" t="s">
        <v>18</v>
      </c>
      <c r="T1" s="18" t="s">
        <v>19</v>
      </c>
      <c r="U1" s="18" t="s">
        <v>20</v>
      </c>
      <c r="V1" s="1" t="s">
        <v>21</v>
      </c>
      <c r="W1" s="1" t="s">
        <v>22</v>
      </c>
      <c r="X1" s="14" t="s">
        <v>23</v>
      </c>
      <c r="Y1" s="1" t="s">
        <v>24</v>
      </c>
      <c r="Z1" s="20" t="s">
        <v>25</v>
      </c>
      <c r="AA1" s="20" t="s">
        <v>26</v>
      </c>
      <c r="AB1" s="21" t="s">
        <v>27</v>
      </c>
      <c r="AC1" s="21" t="s">
        <v>28</v>
      </c>
      <c r="AD1" s="21" t="s">
        <v>29</v>
      </c>
      <c r="AE1" s="21" t="s">
        <v>30</v>
      </c>
      <c r="AF1" s="21" t="s">
        <v>31</v>
      </c>
      <c r="AG1" s="22"/>
      <c r="AH1" s="1" t="s">
        <v>32</v>
      </c>
      <c r="AI1" s="23" t="s">
        <v>33</v>
      </c>
      <c r="AJ1" s="24"/>
      <c r="AK1" s="25"/>
      <c r="AL1" s="25"/>
    </row>
    <row r="2">
      <c r="A2" s="27" t="s">
        <v>35</v>
      </c>
      <c r="B2" s="25" t="s">
        <v>36</v>
      </c>
      <c r="C2" s="25" t="s">
        <v>171</v>
      </c>
      <c r="D2" s="28">
        <v>101.96400247831475</v>
      </c>
      <c r="E2" s="29">
        <v>0.3123151651170247</v>
      </c>
      <c r="F2" s="31">
        <v>34.0</v>
      </c>
      <c r="G2" s="33"/>
      <c r="H2" s="34">
        <v>37.46211742954121</v>
      </c>
      <c r="I2" s="35" t="s">
        <v>27</v>
      </c>
      <c r="J2" s="36">
        <v>7100.0</v>
      </c>
      <c r="K2" s="28">
        <v>5.2763545675410155</v>
      </c>
      <c r="L2" s="28">
        <v>7.486580546699904</v>
      </c>
      <c r="M2" s="34">
        <v>36.091454691658846</v>
      </c>
      <c r="N2" s="35" t="s">
        <v>27</v>
      </c>
      <c r="O2" s="36">
        <v>8000.0</v>
      </c>
      <c r="P2" s="28">
        <v>4.511431836457356</v>
      </c>
      <c r="Q2" s="37">
        <v>6.22893127365423</v>
      </c>
      <c r="R2" s="38">
        <v>24.956156368813698</v>
      </c>
      <c r="S2" s="39">
        <v>23.590447186772046</v>
      </c>
      <c r="T2" s="40">
        <v>0.08816295147550117</v>
      </c>
      <c r="U2" s="40">
        <v>0.02028898290183538</v>
      </c>
      <c r="V2" s="40">
        <v>0.044865843633440095</v>
      </c>
      <c r="W2" s="40">
        <v>0.0496766333936691</v>
      </c>
      <c r="X2" s="39">
        <v>19.310294525846967</v>
      </c>
      <c r="Y2" s="41">
        <v>18.151822903694242</v>
      </c>
      <c r="Z2" s="41">
        <v>16.78367863736826</v>
      </c>
      <c r="AA2" s="41">
        <v>19.307776054290585</v>
      </c>
      <c r="AB2" s="42">
        <v>1.0</v>
      </c>
      <c r="AC2" s="42">
        <v>0.0</v>
      </c>
      <c r="AD2" s="42">
        <v>0.0</v>
      </c>
      <c r="AE2" s="42">
        <v>0.0</v>
      </c>
      <c r="AF2" s="42">
        <v>0.0</v>
      </c>
      <c r="AG2" s="25"/>
      <c r="AH2" s="44">
        <v>43042.0</v>
      </c>
      <c r="AI2" s="47">
        <v>0.7361111111111112</v>
      </c>
      <c r="AJ2" s="24"/>
      <c r="AK2" s="48"/>
      <c r="AL2" s="48"/>
    </row>
    <row r="3">
      <c r="A3" s="27" t="s">
        <v>41</v>
      </c>
      <c r="B3" s="25" t="s">
        <v>36</v>
      </c>
      <c r="C3" s="25" t="s">
        <v>171</v>
      </c>
      <c r="D3" s="28">
        <v>101.96400247831475</v>
      </c>
      <c r="E3" s="29">
        <v>0.19358535051870485</v>
      </c>
      <c r="F3" s="31">
        <v>32.0</v>
      </c>
      <c r="G3" s="33"/>
      <c r="H3" s="34">
        <v>26.805258732653684</v>
      </c>
      <c r="I3" s="35" t="s">
        <v>40</v>
      </c>
      <c r="J3" s="36">
        <v>5700.0</v>
      </c>
      <c r="K3" s="28">
        <v>4.702676970640997</v>
      </c>
      <c r="L3" s="28">
        <v>5.222455580944517</v>
      </c>
      <c r="M3" s="34">
        <v>26.989830314360525</v>
      </c>
      <c r="N3" s="35" t="s">
        <v>29</v>
      </c>
      <c r="O3" s="36">
        <v>5900.0</v>
      </c>
      <c r="P3" s="28">
        <v>4.574547510908563</v>
      </c>
      <c r="Q3" s="37">
        <v>5.1057479440489395</v>
      </c>
      <c r="R3" s="38">
        <v>13.08340673238048</v>
      </c>
      <c r="S3" s="39">
        <v>12.36742593618999</v>
      </c>
      <c r="T3" s="40">
        <v>0.0499051924056729</v>
      </c>
      <c r="U3" s="40">
        <v>0.01738693144077116</v>
      </c>
      <c r="V3" s="40">
        <v>0.02951079174271429</v>
      </c>
      <c r="W3" s="40">
        <v>0.030732576114227944</v>
      </c>
      <c r="X3" s="39">
        <v>11.882826969952315</v>
      </c>
      <c r="Y3" s="41">
        <v>14.922431762701367</v>
      </c>
      <c r="Z3" s="41">
        <v>10.247341107421242</v>
      </c>
      <c r="AA3" s="41">
        <v>16.742489206939283</v>
      </c>
      <c r="AB3" s="42">
        <v>0.0</v>
      </c>
      <c r="AC3" s="42">
        <v>1.0</v>
      </c>
      <c r="AD3" s="42">
        <v>1.0</v>
      </c>
      <c r="AE3" s="42">
        <v>0.0</v>
      </c>
      <c r="AF3" s="42">
        <v>0.0</v>
      </c>
      <c r="AG3" s="25"/>
      <c r="AH3" s="25"/>
      <c r="AI3" s="25"/>
      <c r="AJ3" s="25"/>
      <c r="AK3" s="49"/>
    </row>
    <row r="4">
      <c r="A4" s="27" t="s">
        <v>39</v>
      </c>
      <c r="B4" s="25" t="s">
        <v>36</v>
      </c>
      <c r="C4" s="25" t="s">
        <v>171</v>
      </c>
      <c r="D4" s="28">
        <v>101.96400247831475</v>
      </c>
      <c r="E4" s="29">
        <v>0.2365424510180561</v>
      </c>
      <c r="F4" s="31">
        <v>29.0</v>
      </c>
      <c r="G4" s="33"/>
      <c r="H4" s="34">
        <v>23.866114327032523</v>
      </c>
      <c r="I4" s="35" t="s">
        <v>40</v>
      </c>
      <c r="J4" s="36">
        <v>5300.0</v>
      </c>
      <c r="K4" s="28">
        <v>4.50304043906274</v>
      </c>
      <c r="L4" s="28">
        <v>4.593165197309615</v>
      </c>
      <c r="M4" s="34">
        <v>23.973914589730555</v>
      </c>
      <c r="N4" s="35" t="s">
        <v>28</v>
      </c>
      <c r="O4" s="36">
        <v>5800.0</v>
      </c>
      <c r="P4" s="28">
        <v>4.133433549953544</v>
      </c>
      <c r="Q4" s="37">
        <v>4.230093583902365</v>
      </c>
      <c r="R4" s="38">
        <v>15.058991713827375</v>
      </c>
      <c r="S4" s="39">
        <v>14.234898333744068</v>
      </c>
      <c r="T4" s="40">
        <v>0.04542496429971195</v>
      </c>
      <c r="U4" s="40">
        <v>0.02070987619685792</v>
      </c>
      <c r="V4" s="40">
        <v>0.030967126200018683</v>
      </c>
      <c r="W4" s="40">
        <v>0.028720300008850133</v>
      </c>
      <c r="X4" s="39">
        <v>11.084979722627061</v>
      </c>
      <c r="Y4" s="41">
        <v>12.781134604405462</v>
      </c>
      <c r="Z4" s="41">
        <v>9.562449934448646</v>
      </c>
      <c r="AA4" s="41">
        <v>14.41146465528191</v>
      </c>
      <c r="AB4" s="42">
        <v>0.0</v>
      </c>
      <c r="AC4" s="42">
        <v>1.0</v>
      </c>
      <c r="AD4" s="42">
        <v>1.0</v>
      </c>
      <c r="AE4" s="42">
        <v>0.0</v>
      </c>
      <c r="AF4" s="42">
        <v>0.0</v>
      </c>
      <c r="AG4" s="25"/>
      <c r="AH4" s="48"/>
      <c r="AI4" s="48"/>
      <c r="AJ4" s="48"/>
      <c r="AK4" s="49"/>
    </row>
    <row r="5">
      <c r="A5" s="27" t="s">
        <v>51</v>
      </c>
      <c r="B5" s="25" t="s">
        <v>36</v>
      </c>
      <c r="C5" s="25" t="s">
        <v>171</v>
      </c>
      <c r="D5" s="28">
        <v>101.96400247831475</v>
      </c>
      <c r="E5" s="29">
        <v>0.21810928319623973</v>
      </c>
      <c r="F5" s="31">
        <v>28.0</v>
      </c>
      <c r="G5" s="33"/>
      <c r="H5" s="34">
        <v>18.65670978058429</v>
      </c>
      <c r="I5" s="35" t="s">
        <v>28</v>
      </c>
      <c r="J5" s="36">
        <v>4200.0</v>
      </c>
      <c r="K5" s="28">
        <v>4.442073757281974</v>
      </c>
      <c r="L5" s="28">
        <v>3.7835684406540824</v>
      </c>
      <c r="M5" s="34">
        <v>17.942539066236954</v>
      </c>
      <c r="N5" s="35" t="s">
        <v>28</v>
      </c>
      <c r="O5" s="36">
        <v>4300.0</v>
      </c>
      <c r="P5" s="28">
        <v>4.172683503776035</v>
      </c>
      <c r="Q5" s="37">
        <v>3.453998676888275</v>
      </c>
      <c r="R5" s="38">
        <v>13.186092102314815</v>
      </c>
      <c r="S5" s="39">
        <v>12.464491917044207</v>
      </c>
      <c r="T5" s="40">
        <v>0.03775976748708584</v>
      </c>
      <c r="U5" s="40">
        <v>0.024981016658122943</v>
      </c>
      <c r="V5" s="40">
        <v>0.03132235165595415</v>
      </c>
      <c r="W5" s="40">
        <v>0.018063196660488896</v>
      </c>
      <c r="X5" s="39">
        <v>11.01811901992237</v>
      </c>
      <c r="Y5" s="41">
        <v>7.638590760661919</v>
      </c>
      <c r="Z5" s="41">
        <v>9.738005606819355</v>
      </c>
      <c r="AA5" s="41">
        <v>8.204533459417597</v>
      </c>
      <c r="AB5" s="42">
        <v>0.0</v>
      </c>
      <c r="AC5" s="42">
        <v>1.0</v>
      </c>
      <c r="AD5" s="42">
        <v>0.0</v>
      </c>
      <c r="AE5" s="42">
        <v>0.0</v>
      </c>
      <c r="AF5" s="42">
        <v>0.0</v>
      </c>
      <c r="AG5" s="25"/>
      <c r="AH5" s="25"/>
      <c r="AI5" s="25"/>
      <c r="AJ5" s="25"/>
      <c r="AK5" s="25"/>
      <c r="AL5" s="25"/>
    </row>
    <row r="6">
      <c r="A6" s="27" t="s">
        <v>70</v>
      </c>
      <c r="B6" s="25" t="s">
        <v>36</v>
      </c>
      <c r="C6" s="25" t="s">
        <v>171</v>
      </c>
      <c r="D6" s="28">
        <v>101.96400247831475</v>
      </c>
      <c r="E6" s="29">
        <v>0.16543283582089555</v>
      </c>
      <c r="F6" s="31">
        <v>24.0</v>
      </c>
      <c r="G6" s="33"/>
      <c r="H6" s="34">
        <v>19.156128986142036</v>
      </c>
      <c r="I6" s="35" t="s">
        <v>31</v>
      </c>
      <c r="J6" s="36">
        <v>3700.0</v>
      </c>
      <c r="K6" s="28">
        <v>5.177332158416767</v>
      </c>
      <c r="L6" s="28">
        <v>4.495939458684417</v>
      </c>
      <c r="M6" s="34">
        <v>19.480686932406442</v>
      </c>
      <c r="N6" s="35" t="s">
        <v>31</v>
      </c>
      <c r="O6" s="36">
        <v>4000.0</v>
      </c>
      <c r="P6" s="28">
        <v>4.870171733101611</v>
      </c>
      <c r="Q6" s="37">
        <v>4.281541134090286</v>
      </c>
      <c r="R6" s="38">
        <v>8.17574801909264</v>
      </c>
      <c r="S6" s="39">
        <v>7.7283356061103765</v>
      </c>
      <c r="T6" s="40">
        <v>0.04829008777950996</v>
      </c>
      <c r="U6" s="40">
        <v>0.012095429956158093</v>
      </c>
      <c r="V6" s="40">
        <v>0.02217495491962317</v>
      </c>
      <c r="W6" s="40">
        <v>0.020342314017174977</v>
      </c>
      <c r="X6" s="39">
        <v>7.6941005575484835</v>
      </c>
      <c r="Y6" s="41">
        <v>11.462028428593554</v>
      </c>
      <c r="Z6" s="41">
        <v>6.8672300058265145</v>
      </c>
      <c r="AA6" s="41">
        <v>12.613456926579927</v>
      </c>
      <c r="AB6" s="42">
        <v>0.0</v>
      </c>
      <c r="AC6" s="42">
        <v>0.0</v>
      </c>
      <c r="AD6" s="42">
        <v>0.0</v>
      </c>
      <c r="AE6" s="42">
        <v>0.0</v>
      </c>
      <c r="AF6" s="42">
        <v>1.0</v>
      </c>
      <c r="AG6" s="25"/>
      <c r="AH6" s="25"/>
      <c r="AI6" s="52" t="s">
        <v>46</v>
      </c>
      <c r="AJ6" s="53" t="s">
        <v>47</v>
      </c>
      <c r="AK6" s="25"/>
      <c r="AL6" s="25"/>
    </row>
    <row r="7">
      <c r="A7" s="27" t="s">
        <v>48</v>
      </c>
      <c r="B7" s="25" t="s">
        <v>36</v>
      </c>
      <c r="C7" s="25" t="s">
        <v>171</v>
      </c>
      <c r="D7" s="28">
        <v>101.96400247831475</v>
      </c>
      <c r="E7" s="29">
        <v>0.15625563909774437</v>
      </c>
      <c r="F7" s="31">
        <v>23.0</v>
      </c>
      <c r="G7" s="33"/>
      <c r="H7" s="34">
        <v>21.27577287851023</v>
      </c>
      <c r="I7" s="35" t="s">
        <v>31</v>
      </c>
      <c r="J7" s="36">
        <v>4400.0</v>
      </c>
      <c r="K7" s="28">
        <v>4.835402926934144</v>
      </c>
      <c r="L7" s="28">
        <v>4.534320441735781</v>
      </c>
      <c r="M7" s="34">
        <v>21.8707632084264</v>
      </c>
      <c r="N7" s="35" t="s">
        <v>31</v>
      </c>
      <c r="O7" s="36">
        <v>5000.0</v>
      </c>
      <c r="P7" s="28">
        <v>4.37415264168528</v>
      </c>
      <c r="Q7" s="37">
        <v>4.185452451175122</v>
      </c>
      <c r="R7" s="38">
        <v>7.339577014643367</v>
      </c>
      <c r="S7" s="39">
        <v>6.937923507866723</v>
      </c>
      <c r="T7" s="40">
        <v>0.05525402420390882</v>
      </c>
      <c r="U7" s="40">
        <v>8.17904963544703E-4</v>
      </c>
      <c r="V7" s="40">
        <v>0.025445932199168537</v>
      </c>
      <c r="W7" s="40">
        <v>0.022356069003555214</v>
      </c>
      <c r="X7" s="39">
        <v>6.236135619210096</v>
      </c>
      <c r="Y7" s="41">
        <v>15.039637259300138</v>
      </c>
      <c r="Z7" s="41">
        <v>5.67002149215471</v>
      </c>
      <c r="AA7" s="41">
        <v>16.20074171627169</v>
      </c>
      <c r="AB7" s="42">
        <v>0.0</v>
      </c>
      <c r="AC7" s="42">
        <v>0.0</v>
      </c>
      <c r="AD7" s="42">
        <v>0.0</v>
      </c>
      <c r="AE7" s="42">
        <v>0.0</v>
      </c>
      <c r="AF7" s="42">
        <v>1.0</v>
      </c>
      <c r="AG7" s="25"/>
      <c r="AH7" s="24">
        <v>0.7916666666666666</v>
      </c>
      <c r="AI7" s="24" t="s">
        <v>458</v>
      </c>
      <c r="AJ7" s="24" t="s">
        <v>528</v>
      </c>
      <c r="AK7" s="49"/>
    </row>
    <row r="8">
      <c r="A8" s="27" t="s">
        <v>43</v>
      </c>
      <c r="B8" s="25" t="s">
        <v>36</v>
      </c>
      <c r="C8" s="25" t="s">
        <v>171</v>
      </c>
      <c r="D8" s="28">
        <v>101.96400247831475</v>
      </c>
      <c r="E8" s="29">
        <v>0.21545056726094003</v>
      </c>
      <c r="F8" s="31">
        <v>21.0</v>
      </c>
      <c r="G8" s="33"/>
      <c r="H8" s="34">
        <v>23.527021226505408</v>
      </c>
      <c r="I8" s="35" t="s">
        <v>45</v>
      </c>
      <c r="J8" s="36">
        <v>4800.0</v>
      </c>
      <c r="K8" s="28">
        <v>4.90146275552196</v>
      </c>
      <c r="L8" s="28">
        <v>4.94746119062642</v>
      </c>
      <c r="M8" s="34">
        <v>23.901887418721742</v>
      </c>
      <c r="N8" s="35" t="s">
        <v>30</v>
      </c>
      <c r="O8" s="36">
        <v>5100.0</v>
      </c>
      <c r="P8" s="28">
        <v>4.686644591906224</v>
      </c>
      <c r="Q8" s="37">
        <v>4.785688455697246</v>
      </c>
      <c r="R8" s="38">
        <v>9.745669080507142</v>
      </c>
      <c r="S8" s="39">
        <v>9.212343773849724</v>
      </c>
      <c r="T8" s="40">
        <v>0.08894991514799708</v>
      </c>
      <c r="U8" s="40">
        <v>0.004505006478400715</v>
      </c>
      <c r="V8" s="40">
        <v>0.04437910637233044</v>
      </c>
      <c r="W8" s="40">
        <v>0.026838336467068086</v>
      </c>
      <c r="X8" s="39">
        <v>10.020455229467766</v>
      </c>
      <c r="Y8" s="41">
        <v>13.506565997037642</v>
      </c>
      <c r="Z8" s="41">
        <v>9.321353701830478</v>
      </c>
      <c r="AA8" s="41">
        <v>14.580533716891264</v>
      </c>
      <c r="AB8" s="42">
        <v>0.0</v>
      </c>
      <c r="AC8" s="42">
        <v>0.0</v>
      </c>
      <c r="AD8" s="42">
        <v>0.0</v>
      </c>
      <c r="AE8" s="42">
        <v>1.0</v>
      </c>
      <c r="AF8" s="42">
        <v>1.0</v>
      </c>
      <c r="AG8" s="25"/>
      <c r="AH8" s="24"/>
      <c r="AI8" s="24" t="s">
        <v>65</v>
      </c>
      <c r="AJ8" s="24" t="s">
        <v>461</v>
      </c>
      <c r="AK8" s="49"/>
    </row>
    <row r="9">
      <c r="A9" s="27" t="s">
        <v>42</v>
      </c>
      <c r="B9" s="25" t="s">
        <v>36</v>
      </c>
      <c r="C9" s="25" t="s">
        <v>171</v>
      </c>
      <c r="D9" s="28">
        <v>101.96400247831475</v>
      </c>
      <c r="E9" s="29">
        <v>0.15433461096205442</v>
      </c>
      <c r="F9" s="31">
        <v>21.0</v>
      </c>
      <c r="G9" s="33"/>
      <c r="H9" s="34">
        <v>12.925220566711037</v>
      </c>
      <c r="I9" s="35" t="s">
        <v>44</v>
      </c>
      <c r="J9" s="36">
        <v>3200.0</v>
      </c>
      <c r="K9" s="28">
        <v>4.0391314270972</v>
      </c>
      <c r="L9" s="28">
        <v>2.629765618040667</v>
      </c>
      <c r="M9" s="34">
        <v>12.45707249073196</v>
      </c>
      <c r="N9" s="35" t="s">
        <v>30</v>
      </c>
      <c r="O9" s="36">
        <v>3200.0</v>
      </c>
      <c r="P9" s="28">
        <v>3.8928351533537375</v>
      </c>
      <c r="Q9" s="37">
        <v>2.466983102196542</v>
      </c>
      <c r="R9" s="38">
        <v>6.607531769424172</v>
      </c>
      <c r="S9" s="39">
        <v>6.245938955419718</v>
      </c>
      <c r="T9" s="40">
        <v>0.024404041316964054</v>
      </c>
      <c r="U9" s="40">
        <v>0.027216402955721992</v>
      </c>
      <c r="V9" s="40">
        <v>0.011793774614146197</v>
      </c>
      <c r="W9" s="40">
        <v>0.012882430732375078</v>
      </c>
      <c r="X9" s="39">
        <v>6.6654274083118725</v>
      </c>
      <c r="Y9" s="41">
        <v>6.259793158399164</v>
      </c>
      <c r="Z9" s="41">
        <v>5.7710379382226655</v>
      </c>
      <c r="AA9" s="41">
        <v>6.686034552509294</v>
      </c>
      <c r="AB9" s="42">
        <v>0.0</v>
      </c>
      <c r="AC9" s="42">
        <v>0.0</v>
      </c>
      <c r="AD9" s="42">
        <v>1.0</v>
      </c>
      <c r="AE9" s="42">
        <v>1.0</v>
      </c>
      <c r="AF9" s="42">
        <v>0.0</v>
      </c>
      <c r="AG9" s="25"/>
      <c r="AH9" s="24"/>
      <c r="AI9" s="24" t="s">
        <v>529</v>
      </c>
      <c r="AJ9" s="24" t="s">
        <v>78</v>
      </c>
      <c r="AK9" s="49"/>
    </row>
    <row r="10">
      <c r="A10" s="27" t="s">
        <v>54</v>
      </c>
      <c r="B10" s="25" t="s">
        <v>36</v>
      </c>
      <c r="C10" s="25" t="s">
        <v>171</v>
      </c>
      <c r="D10" s="28">
        <v>101.96400247831475</v>
      </c>
      <c r="E10" s="29">
        <v>0.1586842105263158</v>
      </c>
      <c r="F10" s="31">
        <v>18.0</v>
      </c>
      <c r="G10" s="33"/>
      <c r="H10" s="34">
        <v>14.316130837295695</v>
      </c>
      <c r="I10" s="35" t="s">
        <v>27</v>
      </c>
      <c r="J10" s="36">
        <v>3000.0</v>
      </c>
      <c r="K10" s="28">
        <v>4.772043612431899</v>
      </c>
      <c r="L10" s="28">
        <v>3.3483242718577415</v>
      </c>
      <c r="M10" s="34">
        <v>14.274082881864036</v>
      </c>
      <c r="N10" s="35" t="s">
        <v>27</v>
      </c>
      <c r="O10" s="36">
        <v>3000.0</v>
      </c>
      <c r="P10" s="28">
        <v>4.758027627288012</v>
      </c>
      <c r="Q10" s="37">
        <v>3.331308952734439</v>
      </c>
      <c r="R10" s="38">
        <v>5.846055858216927</v>
      </c>
      <c r="S10" s="39">
        <v>5.526134310751693</v>
      </c>
      <c r="T10" s="40">
        <v>0.04572074465227333</v>
      </c>
      <c r="U10" s="40">
        <v>0.014481271712572632</v>
      </c>
      <c r="V10" s="40">
        <v>0.033243170912509494</v>
      </c>
      <c r="W10" s="40">
        <v>0.031968090384358445</v>
      </c>
      <c r="X10" s="39">
        <v>6.094327224958335</v>
      </c>
      <c r="Y10" s="41">
        <v>8.22180361233736</v>
      </c>
      <c r="Z10" s="41">
        <v>5.206296686464406</v>
      </c>
      <c r="AA10" s="41">
        <v>9.067786195399629</v>
      </c>
      <c r="AB10" s="42">
        <v>1.0</v>
      </c>
      <c r="AC10" s="42">
        <v>0.0</v>
      </c>
      <c r="AD10" s="42">
        <v>0.0</v>
      </c>
      <c r="AE10" s="42">
        <v>0.0</v>
      </c>
      <c r="AF10" s="42">
        <v>0.0</v>
      </c>
      <c r="AG10" s="25"/>
      <c r="AH10" s="24"/>
      <c r="AI10" s="24" t="s">
        <v>69</v>
      </c>
      <c r="AJ10" s="24" t="s">
        <v>59</v>
      </c>
      <c r="AK10" s="49"/>
    </row>
    <row r="11">
      <c r="A11" s="27" t="s">
        <v>61</v>
      </c>
      <c r="B11" s="25" t="s">
        <v>36</v>
      </c>
      <c r="C11" s="25" t="s">
        <v>171</v>
      </c>
      <c r="D11" s="28">
        <v>101.96400247831475</v>
      </c>
      <c r="E11" s="29">
        <v>0.1773125</v>
      </c>
      <c r="F11" s="31">
        <v>5.0</v>
      </c>
      <c r="G11" s="33"/>
      <c r="H11" s="34">
        <v>4.20994862013703</v>
      </c>
      <c r="I11" s="35" t="s">
        <v>58</v>
      </c>
      <c r="J11" s="36">
        <v>3000.0</v>
      </c>
      <c r="K11" s="28">
        <v>1.4033162067123435</v>
      </c>
      <c r="L11" s="28">
        <v>0.40193689497036045</v>
      </c>
      <c r="M11" s="34">
        <v>4.142315037752369</v>
      </c>
      <c r="N11" s="35" t="s">
        <v>27</v>
      </c>
      <c r="O11" s="36">
        <v>3000.0</v>
      </c>
      <c r="P11" s="28">
        <v>1.3807716792507898</v>
      </c>
      <c r="Q11" s="37">
        <v>0.3908185770712715</v>
      </c>
      <c r="R11" s="38">
        <v>1.8452161391618327</v>
      </c>
      <c r="S11" s="39">
        <v>1.7442379040978027</v>
      </c>
      <c r="T11" s="40">
        <v>0.05149505383979907</v>
      </c>
      <c r="U11" s="40">
        <v>0.0219502297842309</v>
      </c>
      <c r="V11" s="40">
        <v>0.03528707826072563</v>
      </c>
      <c r="W11" s="40">
        <v>0.029915292068804143</v>
      </c>
      <c r="X11" s="39">
        <v>2.125793788230019</v>
      </c>
      <c r="Y11" s="41">
        <v>2.084154831907012</v>
      </c>
      <c r="Z11" s="41">
        <v>1.8503554445445</v>
      </c>
      <c r="AA11" s="41">
        <v>2.291959593207869</v>
      </c>
      <c r="AB11" s="42">
        <v>1.0</v>
      </c>
      <c r="AC11" s="42">
        <v>1.0</v>
      </c>
      <c r="AD11" s="42">
        <v>0.0</v>
      </c>
      <c r="AE11" s="42">
        <v>0.0</v>
      </c>
      <c r="AF11" s="42">
        <v>0.0</v>
      </c>
      <c r="AG11" s="25"/>
      <c r="AH11" s="24">
        <v>0.8125</v>
      </c>
      <c r="AI11" s="24" t="s">
        <v>49</v>
      </c>
      <c r="AJ11" s="24" t="s">
        <v>71</v>
      </c>
      <c r="AK11" s="49"/>
    </row>
    <row r="12">
      <c r="A12" s="27" t="s">
        <v>63</v>
      </c>
      <c r="B12" s="25" t="s">
        <v>36</v>
      </c>
      <c r="C12" s="25" t="s">
        <v>171</v>
      </c>
      <c r="D12" s="28">
        <v>101.96400247831475</v>
      </c>
      <c r="E12" s="29">
        <v>0.16487686567164178</v>
      </c>
      <c r="F12" s="31">
        <v>0.0</v>
      </c>
      <c r="G12" s="33"/>
      <c r="H12" s="34" t="s">
        <v>64</v>
      </c>
      <c r="I12" s="35" t="s">
        <v>40</v>
      </c>
      <c r="J12" s="36">
        <v>3000.0</v>
      </c>
      <c r="K12" s="28" t="s">
        <v>64</v>
      </c>
      <c r="L12" s="28" t="s">
        <v>64</v>
      </c>
      <c r="M12" s="34" t="s">
        <v>64</v>
      </c>
      <c r="N12" s="35" t="s">
        <v>29</v>
      </c>
      <c r="O12" s="36">
        <v>3600.0</v>
      </c>
      <c r="P12" s="28" t="s">
        <v>64</v>
      </c>
      <c r="Q12" s="37" t="s">
        <v>64</v>
      </c>
      <c r="R12" s="38" t="s">
        <v>64</v>
      </c>
      <c r="S12" s="39" t="s">
        <v>64</v>
      </c>
      <c r="T12" s="40" t="s">
        <v>64</v>
      </c>
      <c r="U12" s="40" t="s">
        <v>64</v>
      </c>
      <c r="V12" s="40" t="s">
        <v>64</v>
      </c>
      <c r="W12" s="40" t="s">
        <v>64</v>
      </c>
      <c r="X12" s="39" t="s">
        <v>64</v>
      </c>
      <c r="Y12" s="41" t="s">
        <v>64</v>
      </c>
      <c r="Z12" s="41" t="s">
        <v>64</v>
      </c>
      <c r="AA12" s="41" t="s">
        <v>64</v>
      </c>
      <c r="AB12" s="42">
        <v>0.0</v>
      </c>
      <c r="AC12" s="42">
        <v>1.0</v>
      </c>
      <c r="AD12" s="42">
        <v>1.0</v>
      </c>
      <c r="AE12" s="42">
        <v>0.0</v>
      </c>
      <c r="AF12" s="42">
        <v>0.0</v>
      </c>
      <c r="AG12" s="25"/>
      <c r="AH12" s="24"/>
      <c r="AI12" s="24" t="s">
        <v>77</v>
      </c>
      <c r="AJ12" s="24" t="s">
        <v>52</v>
      </c>
      <c r="AK12" s="49"/>
    </row>
    <row r="13">
      <c r="A13" s="27" t="s">
        <v>66</v>
      </c>
      <c r="B13" s="25" t="s">
        <v>36</v>
      </c>
      <c r="C13" s="25" t="s">
        <v>171</v>
      </c>
      <c r="D13" s="28">
        <v>101.96400247831475</v>
      </c>
      <c r="E13" s="29">
        <v>0.24017606054570803</v>
      </c>
      <c r="F13" s="31">
        <v>0.0</v>
      </c>
      <c r="G13" s="33"/>
      <c r="H13" s="34" t="s">
        <v>64</v>
      </c>
      <c r="I13" s="35" t="s">
        <v>44</v>
      </c>
      <c r="J13" s="36">
        <v>4000.0</v>
      </c>
      <c r="K13" s="28" t="s">
        <v>64</v>
      </c>
      <c r="L13" s="28" t="s">
        <v>64</v>
      </c>
      <c r="M13" s="34" t="s">
        <v>64</v>
      </c>
      <c r="N13" s="35" t="s">
        <v>30</v>
      </c>
      <c r="O13" s="36">
        <v>4300.0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1.0</v>
      </c>
      <c r="AE13" s="42">
        <v>1.0</v>
      </c>
      <c r="AF13" s="42">
        <v>0.0</v>
      </c>
      <c r="AG13" s="25"/>
      <c r="AH13" s="24">
        <v>0.8541666666666666</v>
      </c>
      <c r="AI13" s="24" t="s">
        <v>464</v>
      </c>
      <c r="AJ13" s="24" t="s">
        <v>462</v>
      </c>
      <c r="AK13" s="49"/>
    </row>
    <row r="14">
      <c r="A14" s="27" t="s">
        <v>67</v>
      </c>
      <c r="B14" s="25" t="s">
        <v>36</v>
      </c>
      <c r="C14" s="25" t="s">
        <v>171</v>
      </c>
      <c r="D14" s="28">
        <v>101.96400247831475</v>
      </c>
      <c r="E14" s="29">
        <v>0.1734424778761062</v>
      </c>
      <c r="F14" s="31">
        <v>0.0</v>
      </c>
      <c r="G14" s="33"/>
      <c r="H14" s="34" t="s">
        <v>64</v>
      </c>
      <c r="I14" s="35" t="s">
        <v>27</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0.0</v>
      </c>
      <c r="AD14" s="42">
        <v>0.0</v>
      </c>
      <c r="AE14" s="42">
        <v>0.0</v>
      </c>
      <c r="AF14" s="42">
        <v>0.0</v>
      </c>
      <c r="AG14" s="25"/>
      <c r="AH14" s="24"/>
      <c r="AI14" s="24" t="s">
        <v>75</v>
      </c>
      <c r="AJ14" s="24" t="s">
        <v>81</v>
      </c>
      <c r="AK14" s="49"/>
    </row>
    <row r="15">
      <c r="A15" s="27" t="s">
        <v>57</v>
      </c>
      <c r="B15" s="25" t="s">
        <v>36</v>
      </c>
      <c r="C15" s="25" t="s">
        <v>171</v>
      </c>
      <c r="D15" s="28">
        <v>101.96400247831475</v>
      </c>
      <c r="E15" s="29">
        <v>0.20530855495033645</v>
      </c>
      <c r="F15" s="31">
        <v>0.0</v>
      </c>
      <c r="G15" s="33"/>
      <c r="H15" s="34" t="s">
        <v>64</v>
      </c>
      <c r="I15" s="35" t="s">
        <v>58</v>
      </c>
      <c r="J15" s="36">
        <v>3800.0</v>
      </c>
      <c r="K15" s="28" t="s">
        <v>64</v>
      </c>
      <c r="L15" s="28" t="s">
        <v>64</v>
      </c>
      <c r="M15" s="34" t="s">
        <v>64</v>
      </c>
      <c r="N15" s="35" t="s">
        <v>27</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1.0</v>
      </c>
      <c r="AC15" s="42">
        <v>1.0</v>
      </c>
      <c r="AD15" s="42">
        <v>0.0</v>
      </c>
      <c r="AE15" s="42">
        <v>0.0</v>
      </c>
      <c r="AF15" s="42">
        <v>0.0</v>
      </c>
      <c r="AG15" s="25"/>
      <c r="AH15" s="24">
        <v>0.875</v>
      </c>
      <c r="AI15" s="24" t="s">
        <v>466</v>
      </c>
      <c r="AJ15" s="24" t="s">
        <v>56</v>
      </c>
      <c r="AK15" s="49"/>
    </row>
    <row r="16">
      <c r="A16" s="27" t="s">
        <v>73</v>
      </c>
      <c r="B16" s="25" t="s">
        <v>36</v>
      </c>
      <c r="C16" s="25" t="s">
        <v>171</v>
      </c>
      <c r="D16" s="28">
        <v>101.96400247831475</v>
      </c>
      <c r="E16" s="29">
        <v>0.15642811501597442</v>
      </c>
      <c r="F16" s="31">
        <v>0.0</v>
      </c>
      <c r="G16" s="33"/>
      <c r="H16" s="34" t="s">
        <v>64</v>
      </c>
      <c r="I16" s="35" t="s">
        <v>31</v>
      </c>
      <c r="J16" s="36">
        <v>3000.0</v>
      </c>
      <c r="K16" s="28" t="s">
        <v>64</v>
      </c>
      <c r="L16" s="28" t="s">
        <v>64</v>
      </c>
      <c r="M16" s="34" t="s">
        <v>64</v>
      </c>
      <c r="N16" s="35" t="s">
        <v>31</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0.0</v>
      </c>
      <c r="AD16" s="42">
        <v>0.0</v>
      </c>
      <c r="AE16" s="42">
        <v>0.0</v>
      </c>
      <c r="AF16" s="42">
        <v>1.0</v>
      </c>
      <c r="AG16" s="25"/>
      <c r="AH16" s="24"/>
      <c r="AI16" s="24" t="s">
        <v>72</v>
      </c>
      <c r="AJ16" s="24" t="s">
        <v>68</v>
      </c>
      <c r="AK16" s="49"/>
    </row>
    <row r="17">
      <c r="A17" s="27" t="s">
        <v>60</v>
      </c>
      <c r="B17" s="25" t="s">
        <v>36</v>
      </c>
      <c r="C17" s="25" t="s">
        <v>171</v>
      </c>
      <c r="D17" s="28">
        <v>101.96400247831475</v>
      </c>
      <c r="E17" s="29">
        <v>0.18308186687069625</v>
      </c>
      <c r="F17" s="31">
        <v>0.0</v>
      </c>
      <c r="G17" s="33"/>
      <c r="H17" s="34" t="s">
        <v>64</v>
      </c>
      <c r="I17" s="35" t="s">
        <v>40</v>
      </c>
      <c r="J17" s="36">
        <v>3000.0</v>
      </c>
      <c r="K17" s="28" t="s">
        <v>64</v>
      </c>
      <c r="L17" s="28" t="s">
        <v>64</v>
      </c>
      <c r="M17" s="34" t="s">
        <v>64</v>
      </c>
      <c r="N17" s="35" t="s">
        <v>29</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1.0</v>
      </c>
      <c r="AD17" s="42">
        <v>1.0</v>
      </c>
      <c r="AE17" s="42">
        <v>0.0</v>
      </c>
      <c r="AF17" s="42">
        <v>0.0</v>
      </c>
      <c r="AG17" s="25"/>
      <c r="AH17" s="25">
        <v>0.8958333333333334</v>
      </c>
      <c r="AI17" s="25" t="s">
        <v>83</v>
      </c>
      <c r="AJ17" s="25" t="s">
        <v>50</v>
      </c>
      <c r="AK17" s="25"/>
      <c r="AL17" s="25"/>
    </row>
    <row r="18">
      <c r="A18" s="27" t="s">
        <v>74</v>
      </c>
      <c r="B18" s="25" t="s">
        <v>37</v>
      </c>
      <c r="C18" s="25" t="s">
        <v>329</v>
      </c>
      <c r="D18" s="28">
        <v>97.33477901693516</v>
      </c>
      <c r="E18" s="29">
        <v>0.21339474086531113</v>
      </c>
      <c r="F18" s="31">
        <v>32.0</v>
      </c>
      <c r="G18" s="33"/>
      <c r="H18" s="34">
        <v>31.587316701196507</v>
      </c>
      <c r="I18" s="35" t="s">
        <v>45</v>
      </c>
      <c r="J18" s="36">
        <v>7100.0</v>
      </c>
      <c r="K18" s="28">
        <v>4.448917845238945</v>
      </c>
      <c r="L18" s="28">
        <v>5.571522573985947</v>
      </c>
      <c r="M18" s="34">
        <v>31.9728386655625</v>
      </c>
      <c r="N18" s="35" t="s">
        <v>31</v>
      </c>
      <c r="O18" s="36">
        <v>6800.0</v>
      </c>
      <c r="P18" s="28">
        <v>4.701888039053308</v>
      </c>
      <c r="Q18" s="37">
        <v>5.940849813920637</v>
      </c>
      <c r="R18" s="38">
        <v>14.015094679308701</v>
      </c>
      <c r="S18" s="39">
        <v>12.673995985031018</v>
      </c>
      <c r="T18" s="40">
        <v>0.07367988603231379</v>
      </c>
      <c r="U18" s="40">
        <v>0.012447781988067919</v>
      </c>
      <c r="V18" s="40">
        <v>0.019861534495667195</v>
      </c>
      <c r="W18" s="40">
        <v>0.020959868200496716</v>
      </c>
      <c r="X18" s="39">
        <v>12.997996155278841</v>
      </c>
      <c r="Y18" s="41">
        <v>18.589320545917666</v>
      </c>
      <c r="Z18" s="41">
        <v>11.914087405752504</v>
      </c>
      <c r="AA18" s="41">
        <v>20.058751259809995</v>
      </c>
      <c r="AB18" s="42">
        <v>0.0</v>
      </c>
      <c r="AC18" s="42">
        <v>0.0</v>
      </c>
      <c r="AD18" s="42">
        <v>0.0</v>
      </c>
      <c r="AE18" s="42">
        <v>1.0</v>
      </c>
      <c r="AF18" s="42">
        <v>1.0</v>
      </c>
      <c r="AG18" s="25"/>
      <c r="AH18" s="25">
        <v>0.9375</v>
      </c>
      <c r="AI18" s="25" t="s">
        <v>85</v>
      </c>
      <c r="AJ18" s="25" t="s">
        <v>53</v>
      </c>
      <c r="AK18" s="25"/>
      <c r="AL18" s="25"/>
    </row>
    <row r="19">
      <c r="A19" s="27" t="s">
        <v>76</v>
      </c>
      <c r="B19" s="25" t="s">
        <v>37</v>
      </c>
      <c r="C19" s="25" t="s">
        <v>329</v>
      </c>
      <c r="D19" s="28">
        <v>97.33477901693516</v>
      </c>
      <c r="E19" s="29">
        <v>0.33900436046511623</v>
      </c>
      <c r="F19" s="31">
        <v>32.0</v>
      </c>
      <c r="G19" s="33"/>
      <c r="H19" s="34">
        <v>35.202907877375885</v>
      </c>
      <c r="I19" s="35" t="s">
        <v>27</v>
      </c>
      <c r="J19" s="36">
        <v>8400.0</v>
      </c>
      <c r="K19" s="28">
        <v>4.190822366354272</v>
      </c>
      <c r="L19" s="28">
        <v>5.6816348861893715</v>
      </c>
      <c r="M19" s="34">
        <v>34.43196003576349</v>
      </c>
      <c r="N19" s="35" t="s">
        <v>27</v>
      </c>
      <c r="O19" s="36">
        <v>8400.0</v>
      </c>
      <c r="P19" s="28">
        <v>4.099042861400415</v>
      </c>
      <c r="Q19" s="37">
        <v>5.467849427720966</v>
      </c>
      <c r="R19" s="38">
        <v>24.929525741753114</v>
      </c>
      <c r="S19" s="39">
        <v>22.54402959019404</v>
      </c>
      <c r="T19" s="40">
        <v>0.09407888345056464</v>
      </c>
      <c r="U19" s="40">
        <v>0.028797566720706602</v>
      </c>
      <c r="V19" s="40">
        <v>0.056365344115262034</v>
      </c>
      <c r="W19" s="40">
        <v>0.034024171356849084</v>
      </c>
      <c r="X19" s="39">
        <v>21.303501433757546</v>
      </c>
      <c r="Y19" s="41">
        <v>13.899406443618341</v>
      </c>
      <c r="Z19" s="41">
        <v>19.26525476934465</v>
      </c>
      <c r="AA19" s="41">
        <v>15.166705266418838</v>
      </c>
      <c r="AB19" s="42">
        <v>1.0</v>
      </c>
      <c r="AC19" s="42">
        <v>0.0</v>
      </c>
      <c r="AD19" s="42">
        <v>0.0</v>
      </c>
      <c r="AE19" s="42">
        <v>0.0</v>
      </c>
      <c r="AF19" s="42">
        <v>0.0</v>
      </c>
      <c r="AG19" s="25"/>
      <c r="AH19" s="25"/>
      <c r="AI19" s="25"/>
      <c r="AJ19" s="25"/>
      <c r="AK19" s="25"/>
      <c r="AL19" s="25"/>
    </row>
    <row r="20">
      <c r="A20" s="27" t="s">
        <v>79</v>
      </c>
      <c r="B20" s="25" t="s">
        <v>37</v>
      </c>
      <c r="C20" s="25" t="s">
        <v>329</v>
      </c>
      <c r="D20" s="28">
        <v>97.33477901693516</v>
      </c>
      <c r="E20" s="29">
        <v>0.20862452107279694</v>
      </c>
      <c r="F20" s="31">
        <v>31.0</v>
      </c>
      <c r="G20" s="33"/>
      <c r="H20" s="34">
        <v>24.89562511959729</v>
      </c>
      <c r="I20" s="35" t="s">
        <v>40</v>
      </c>
      <c r="J20" s="36">
        <v>6000.0</v>
      </c>
      <c r="K20" s="28">
        <v>4.1492708532662155</v>
      </c>
      <c r="L20" s="28">
        <v>4.365206378153785</v>
      </c>
      <c r="M20" s="34">
        <v>24.762710668561077</v>
      </c>
      <c r="N20" s="35" t="s">
        <v>29</v>
      </c>
      <c r="O20" s="36">
        <v>5400.0</v>
      </c>
      <c r="P20" s="28">
        <v>4.5856871608446435</v>
      </c>
      <c r="Q20" s="37">
        <v>4.805466003745783</v>
      </c>
      <c r="R20" s="38">
        <v>13.216756234921249</v>
      </c>
      <c r="S20" s="39">
        <v>11.952050220811495</v>
      </c>
      <c r="T20" s="40">
        <v>0.0531321154560445</v>
      </c>
      <c r="U20" s="40">
        <v>0.0194119049607847</v>
      </c>
      <c r="V20" s="40">
        <v>0.03116841078210501</v>
      </c>
      <c r="W20" s="40">
        <v>0.02542686142750672</v>
      </c>
      <c r="X20" s="39">
        <v>12.11105676210469</v>
      </c>
      <c r="Y20" s="41">
        <v>12.7845683574926</v>
      </c>
      <c r="Z20" s="41">
        <v>10.701728491774626</v>
      </c>
      <c r="AA20" s="41">
        <v>14.060982176786453</v>
      </c>
      <c r="AB20" s="42">
        <v>0.0</v>
      </c>
      <c r="AC20" s="42">
        <v>1.0</v>
      </c>
      <c r="AD20" s="42">
        <v>1.0</v>
      </c>
      <c r="AE20" s="42">
        <v>0.0</v>
      </c>
      <c r="AF20" s="42">
        <v>0.0</v>
      </c>
      <c r="AG20" s="25"/>
      <c r="AH20" s="25"/>
      <c r="AI20" s="25"/>
      <c r="AJ20" s="25"/>
      <c r="AK20" s="54"/>
      <c r="AL20" s="55"/>
    </row>
    <row r="21">
      <c r="A21" s="27" t="s">
        <v>84</v>
      </c>
      <c r="B21" s="25" t="s">
        <v>37</v>
      </c>
      <c r="C21" s="25" t="s">
        <v>329</v>
      </c>
      <c r="D21" s="28">
        <v>97.33477901693516</v>
      </c>
      <c r="E21" s="29">
        <v>0.17937037037037035</v>
      </c>
      <c r="F21" s="31">
        <v>31.0</v>
      </c>
      <c r="G21" s="33"/>
      <c r="H21" s="34">
        <v>25.532539515259185</v>
      </c>
      <c r="I21" s="35" t="s">
        <v>44</v>
      </c>
      <c r="J21" s="36">
        <v>6000.0</v>
      </c>
      <c r="K21" s="28">
        <v>4.255423252543197</v>
      </c>
      <c r="L21" s="28">
        <v>4.560443406574224</v>
      </c>
      <c r="M21" s="34">
        <v>25.58730927643331</v>
      </c>
      <c r="N21" s="35" t="s">
        <v>30</v>
      </c>
      <c r="O21" s="36">
        <v>5500.0</v>
      </c>
      <c r="P21" s="28">
        <v>4.6522380502606016</v>
      </c>
      <c r="Q21" s="37">
        <v>4.993527984774191</v>
      </c>
      <c r="R21" s="38">
        <v>11.068169660528008</v>
      </c>
      <c r="S21" s="39">
        <v>10.009061019493117</v>
      </c>
      <c r="T21" s="40">
        <v>0.044206229201478556</v>
      </c>
      <c r="U21" s="40">
        <v>0.019351321216711497</v>
      </c>
      <c r="V21" s="40">
        <v>0.03825880479083787</v>
      </c>
      <c r="W21" s="40">
        <v>0.024766140456250037</v>
      </c>
      <c r="X21" s="39">
        <v>11.442012177425301</v>
      </c>
      <c r="Y21" s="41">
        <v>14.090527337833883</v>
      </c>
      <c r="Z21" s="41">
        <v>10.055355251753422</v>
      </c>
      <c r="AA21" s="41">
        <v>15.531954024679886</v>
      </c>
      <c r="AB21" s="42">
        <v>0.0</v>
      </c>
      <c r="AC21" s="42">
        <v>0.0</v>
      </c>
      <c r="AD21" s="42">
        <v>1.0</v>
      </c>
      <c r="AE21" s="42">
        <v>1.0</v>
      </c>
      <c r="AF21" s="42">
        <v>0.0</v>
      </c>
      <c r="AG21" s="25"/>
      <c r="AH21" s="25"/>
      <c r="AI21" s="25"/>
      <c r="AJ21" s="25"/>
      <c r="AK21" s="54"/>
      <c r="AL21" s="55"/>
    </row>
    <row r="22">
      <c r="A22" s="27" t="s">
        <v>87</v>
      </c>
      <c r="B22" s="25" t="s">
        <v>37</v>
      </c>
      <c r="C22" s="25" t="s">
        <v>329</v>
      </c>
      <c r="D22" s="28">
        <v>97.33477901693516</v>
      </c>
      <c r="E22" s="29">
        <v>0.20956348470806302</v>
      </c>
      <c r="F22" s="31">
        <v>28.0</v>
      </c>
      <c r="G22" s="33"/>
      <c r="H22" s="34">
        <v>23.050338220396377</v>
      </c>
      <c r="I22" s="35" t="s">
        <v>40</v>
      </c>
      <c r="J22" s="36">
        <v>5500.0</v>
      </c>
      <c r="K22" s="28">
        <v>4.190970585526614</v>
      </c>
      <c r="L22" s="28">
        <v>4.167385077546953</v>
      </c>
      <c r="M22" s="34">
        <v>23.34791759221305</v>
      </c>
      <c r="N22" s="35" t="s">
        <v>28</v>
      </c>
      <c r="O22" s="36">
        <v>5700.0</v>
      </c>
      <c r="P22" s="28">
        <v>4.0961258933707105</v>
      </c>
      <c r="Q22" s="37">
        <v>4.111501571224835</v>
      </c>
      <c r="R22" s="38">
        <v>12.00158165897122</v>
      </c>
      <c r="S22" s="39">
        <v>10.853155204466013</v>
      </c>
      <c r="T22" s="40">
        <v>0.031650825080353585</v>
      </c>
      <c r="U22" s="40">
        <v>0.019154678002519458</v>
      </c>
      <c r="V22" s="40">
        <v>0.03438720765214207</v>
      </c>
      <c r="W22" s="40">
        <v>0.02882322975617214</v>
      </c>
      <c r="X22" s="39">
        <v>8.534883737916685</v>
      </c>
      <c r="Y22" s="41">
        <v>14.515454482479694</v>
      </c>
      <c r="Z22" s="41">
        <v>7.172824015178768</v>
      </c>
      <c r="AA22" s="41">
        <v>16.175093577034282</v>
      </c>
      <c r="AB22" s="42">
        <v>0.0</v>
      </c>
      <c r="AC22" s="42">
        <v>1.0</v>
      </c>
      <c r="AD22" s="42">
        <v>1.0</v>
      </c>
      <c r="AE22" s="42">
        <v>0.0</v>
      </c>
      <c r="AF22" s="42">
        <v>0.0</v>
      </c>
      <c r="AG22" s="25"/>
      <c r="AH22" s="25"/>
      <c r="AI22" s="25"/>
      <c r="AJ22" s="25"/>
      <c r="AK22" s="54"/>
      <c r="AL22" s="55"/>
    </row>
    <row r="23">
      <c r="A23" s="27" t="s">
        <v>89</v>
      </c>
      <c r="B23" s="25" t="s">
        <v>37</v>
      </c>
      <c r="C23" s="25" t="s">
        <v>329</v>
      </c>
      <c r="D23" s="28">
        <v>97.33477901693516</v>
      </c>
      <c r="E23" s="29">
        <v>0.19563636363636366</v>
      </c>
      <c r="F23" s="31">
        <v>22.0</v>
      </c>
      <c r="G23" s="33"/>
      <c r="H23" s="34">
        <v>18.358225451893322</v>
      </c>
      <c r="I23" s="35" t="s">
        <v>58</v>
      </c>
      <c r="J23" s="36">
        <v>4000.0</v>
      </c>
      <c r="K23" s="28">
        <v>4.5895563629733305</v>
      </c>
      <c r="L23" s="28">
        <v>3.8633049585505077</v>
      </c>
      <c r="M23" s="34">
        <v>18.41587075853831</v>
      </c>
      <c r="N23" s="35" t="s">
        <v>28</v>
      </c>
      <c r="O23" s="36">
        <v>4300.0</v>
      </c>
      <c r="P23" s="28">
        <v>4.282760641520537</v>
      </c>
      <c r="Q23" s="37">
        <v>3.613339905361136</v>
      </c>
      <c r="R23" s="38">
        <v>8.693476402762476</v>
      </c>
      <c r="S23" s="39">
        <v>7.861601191124328</v>
      </c>
      <c r="T23" s="40">
        <v>0.037201631624450664</v>
      </c>
      <c r="U23" s="40">
        <v>0.02242907088253805</v>
      </c>
      <c r="V23" s="40">
        <v>0.02242907088253805</v>
      </c>
      <c r="W23" s="40">
        <v>0.019546620006067297</v>
      </c>
      <c r="X23" s="39">
        <v>7.385959706419686</v>
      </c>
      <c r="Y23" s="41">
        <v>10.972265745473635</v>
      </c>
      <c r="Z23" s="41">
        <v>6.449654694670073</v>
      </c>
      <c r="AA23" s="41">
        <v>11.966216063868236</v>
      </c>
      <c r="AB23" s="42">
        <v>1.0</v>
      </c>
      <c r="AC23" s="42">
        <v>1.0</v>
      </c>
      <c r="AD23" s="42">
        <v>0.0</v>
      </c>
      <c r="AE23" s="42">
        <v>0.0</v>
      </c>
      <c r="AF23" s="42">
        <v>0.0</v>
      </c>
      <c r="AG23" s="25"/>
      <c r="AH23" s="25"/>
      <c r="AI23" s="25"/>
      <c r="AJ23" s="25"/>
      <c r="AK23" s="54"/>
      <c r="AL23" s="55"/>
    </row>
    <row r="24">
      <c r="A24" s="27" t="s">
        <v>90</v>
      </c>
      <c r="B24" s="25" t="s">
        <v>37</v>
      </c>
      <c r="C24" s="25" t="s">
        <v>329</v>
      </c>
      <c r="D24" s="28">
        <v>97.33477901693516</v>
      </c>
      <c r="E24" s="29">
        <v>0.15671210013908207</v>
      </c>
      <c r="F24" s="31">
        <v>20.0</v>
      </c>
      <c r="G24" s="33"/>
      <c r="H24" s="34">
        <v>15.32892009044932</v>
      </c>
      <c r="I24" s="35" t="s">
        <v>31</v>
      </c>
      <c r="J24" s="36">
        <v>3600.0</v>
      </c>
      <c r="K24" s="28">
        <v>4.258033358458144</v>
      </c>
      <c r="L24" s="28">
        <v>3.140969755237797</v>
      </c>
      <c r="M24" s="34">
        <v>15.580180020384509</v>
      </c>
      <c r="N24" s="35" t="s">
        <v>31</v>
      </c>
      <c r="O24" s="36">
        <v>3500.0</v>
      </c>
      <c r="P24" s="28">
        <v>4.451480005824146</v>
      </c>
      <c r="Q24" s="37">
        <v>3.3229826046999285</v>
      </c>
      <c r="R24" s="38">
        <v>6.112791880514518</v>
      </c>
      <c r="S24" s="39">
        <v>5.527861318364822</v>
      </c>
      <c r="T24" s="40">
        <v>0.05696906645301635</v>
      </c>
      <c r="U24" s="40">
        <v>8.697567397407077E-5</v>
      </c>
      <c r="V24" s="40">
        <v>0.030876364260795118</v>
      </c>
      <c r="W24" s="40">
        <v>0.02035230770993256</v>
      </c>
      <c r="X24" s="39">
        <v>5.47275981103654</v>
      </c>
      <c r="Y24" s="41">
        <v>9.856160279412778</v>
      </c>
      <c r="Z24" s="41">
        <v>5.058290408653818</v>
      </c>
      <c r="AA24" s="41">
        <v>10.52188961173069</v>
      </c>
      <c r="AB24" s="42">
        <v>0.0</v>
      </c>
      <c r="AC24" s="42">
        <v>0.0</v>
      </c>
      <c r="AD24" s="42">
        <v>0.0</v>
      </c>
      <c r="AE24" s="42">
        <v>0.0</v>
      </c>
      <c r="AF24" s="42">
        <v>1.0</v>
      </c>
      <c r="AG24" s="25"/>
      <c r="AH24" s="25"/>
      <c r="AI24" s="25"/>
      <c r="AJ24" s="25"/>
      <c r="AK24" s="54"/>
      <c r="AL24" s="55"/>
    </row>
    <row r="25">
      <c r="A25" s="27" t="s">
        <v>95</v>
      </c>
      <c r="B25" s="25" t="s">
        <v>37</v>
      </c>
      <c r="C25" s="25" t="s">
        <v>329</v>
      </c>
      <c r="D25" s="28">
        <v>97.33477901693516</v>
      </c>
      <c r="E25" s="29">
        <v>0.23000056593095647</v>
      </c>
      <c r="F25" s="31">
        <v>18.0</v>
      </c>
      <c r="G25" s="33"/>
      <c r="H25" s="34">
        <v>12.51426419255935</v>
      </c>
      <c r="I25" s="35" t="s">
        <v>44</v>
      </c>
      <c r="J25" s="36">
        <v>4500.0</v>
      </c>
      <c r="K25" s="28">
        <v>2.7809475983465224</v>
      </c>
      <c r="L25" s="28">
        <v>1.7682727557496243</v>
      </c>
      <c r="M25" s="34">
        <v>12.242210337626874</v>
      </c>
      <c r="N25" s="35" t="s">
        <v>30</v>
      </c>
      <c r="O25" s="36">
        <v>4200.0</v>
      </c>
      <c r="P25" s="28">
        <v>2.9148119851492558</v>
      </c>
      <c r="Q25" s="37">
        <v>1.8238084300475026</v>
      </c>
      <c r="R25" s="38">
        <v>8.624906422015096</v>
      </c>
      <c r="S25" s="39">
        <v>7.799592643870703</v>
      </c>
      <c r="T25" s="40">
        <v>0.05035504494856534</v>
      </c>
      <c r="U25" s="40">
        <v>0.017373419567124945</v>
      </c>
      <c r="V25" s="40">
        <v>0.026571112279132267</v>
      </c>
      <c r="W25" s="40">
        <v>0.017373419567124945</v>
      </c>
      <c r="X25" s="39">
        <v>6.54825058119008</v>
      </c>
      <c r="Y25" s="41">
        <v>5.96601361136927</v>
      </c>
      <c r="Z25" s="41">
        <v>5.914111348314604</v>
      </c>
      <c r="AA25" s="41">
        <v>6.32809898931227</v>
      </c>
      <c r="AB25" s="42">
        <v>0.0</v>
      </c>
      <c r="AC25" s="42">
        <v>0.0</v>
      </c>
      <c r="AD25" s="42">
        <v>1.0</v>
      </c>
      <c r="AE25" s="42">
        <v>1.0</v>
      </c>
      <c r="AF25" s="42">
        <v>0.0</v>
      </c>
      <c r="AG25" s="25"/>
      <c r="AH25" s="25"/>
      <c r="AI25" s="25"/>
      <c r="AJ25" s="25"/>
      <c r="AK25" s="54"/>
      <c r="AL25" s="55"/>
    </row>
    <row r="26">
      <c r="A26" s="27" t="s">
        <v>92</v>
      </c>
      <c r="B26" s="25" t="s">
        <v>37</v>
      </c>
      <c r="C26" s="25" t="s">
        <v>329</v>
      </c>
      <c r="D26" s="28">
        <v>97.33477901693516</v>
      </c>
      <c r="E26" s="29">
        <v>0.188374749498998</v>
      </c>
      <c r="F26" s="31">
        <v>13.0</v>
      </c>
      <c r="G26" s="33"/>
      <c r="H26" s="34">
        <v>11.703864004564801</v>
      </c>
      <c r="I26" s="35" t="s">
        <v>45</v>
      </c>
      <c r="J26" s="36">
        <v>3000.0</v>
      </c>
      <c r="K26" s="28">
        <v>3.9012880015216003</v>
      </c>
      <c r="L26" s="28">
        <v>2.361996852443018</v>
      </c>
      <c r="M26" s="34">
        <v>11.952758178869415</v>
      </c>
      <c r="N26" s="35" t="s">
        <v>30</v>
      </c>
      <c r="O26" s="36">
        <v>3400.0</v>
      </c>
      <c r="P26" s="28">
        <v>3.515517111432181</v>
      </c>
      <c r="Q26" s="37">
        <v>2.161477072572486</v>
      </c>
      <c r="R26" s="38">
        <v>4.914156078840346</v>
      </c>
      <c r="S26" s="39">
        <v>4.443922487729522</v>
      </c>
      <c r="T26" s="40">
        <v>0.06514858757182844</v>
      </c>
      <c r="U26" s="40">
        <v>0.004474490904658547</v>
      </c>
      <c r="V26" s="40">
        <v>0.03176888542307568</v>
      </c>
      <c r="W26" s="40">
        <v>0.02765235379078982</v>
      </c>
      <c r="X26" s="39">
        <v>4.320666149748437</v>
      </c>
      <c r="Y26" s="41">
        <v>7.383197854816364</v>
      </c>
      <c r="Z26" s="41">
        <v>3.8972101989540917</v>
      </c>
      <c r="AA26" s="41">
        <v>8.055547979915323</v>
      </c>
      <c r="AB26" s="42">
        <v>0.0</v>
      </c>
      <c r="AC26" s="42">
        <v>0.0</v>
      </c>
      <c r="AD26" s="42">
        <v>0.0</v>
      </c>
      <c r="AE26" s="42">
        <v>1.0</v>
      </c>
      <c r="AF26" s="42">
        <v>1.0</v>
      </c>
      <c r="AG26" s="25"/>
      <c r="AH26" s="25"/>
      <c r="AI26" s="25"/>
      <c r="AJ26" s="25"/>
      <c r="AK26" s="54"/>
      <c r="AL26" s="55"/>
    </row>
    <row r="27">
      <c r="A27" s="27" t="s">
        <v>93</v>
      </c>
      <c r="B27" s="25" t="s">
        <v>37</v>
      </c>
      <c r="C27" s="25" t="s">
        <v>329</v>
      </c>
      <c r="D27" s="28">
        <v>97.33477901693516</v>
      </c>
      <c r="E27" s="29">
        <v>0.1705067264573991</v>
      </c>
      <c r="F27" s="31">
        <v>8.0</v>
      </c>
      <c r="G27" s="33"/>
      <c r="H27" s="34">
        <v>5.352371793718625</v>
      </c>
      <c r="I27" s="35" t="s">
        <v>27</v>
      </c>
      <c r="J27" s="36">
        <v>3000.0</v>
      </c>
      <c r="K27" s="28">
        <v>1.7841239312395416</v>
      </c>
      <c r="L27" s="28">
        <v>0.6091972110076722</v>
      </c>
      <c r="M27" s="34">
        <v>5.395716557449992</v>
      </c>
      <c r="N27" s="35" t="s">
        <v>27</v>
      </c>
      <c r="O27" s="36">
        <v>3000.0</v>
      </c>
      <c r="P27" s="28">
        <v>1.798572185816664</v>
      </c>
      <c r="Q27" s="37">
        <v>0.6177674589883293</v>
      </c>
      <c r="R27" s="38">
        <v>2.6935833817480352</v>
      </c>
      <c r="S27" s="39">
        <v>2.435835486436026</v>
      </c>
      <c r="T27" s="40">
        <v>0.03901156438284719</v>
      </c>
      <c r="U27" s="40">
        <v>0.005812106657489649</v>
      </c>
      <c r="V27" s="40">
        <v>0.02034237330121377</v>
      </c>
      <c r="W27" s="40">
        <v>0.028444097732866012</v>
      </c>
      <c r="X27" s="39">
        <v>1.6950174721572862</v>
      </c>
      <c r="Y27" s="41">
        <v>3.657354321561338</v>
      </c>
      <c r="Z27" s="41">
        <v>1.417157465132767</v>
      </c>
      <c r="AA27" s="41">
        <v>3.9785590923172247</v>
      </c>
      <c r="AB27" s="42">
        <v>1.0</v>
      </c>
      <c r="AC27" s="42">
        <v>0.0</v>
      </c>
      <c r="AD27" s="42">
        <v>0.0</v>
      </c>
      <c r="AE27" s="42">
        <v>0.0</v>
      </c>
      <c r="AF27" s="42">
        <v>0.0</v>
      </c>
      <c r="AG27" s="25"/>
      <c r="AH27" s="25"/>
      <c r="AI27" s="25"/>
      <c r="AJ27" s="25"/>
      <c r="AK27" s="54"/>
      <c r="AL27" s="55"/>
    </row>
    <row r="28">
      <c r="A28" s="27" t="s">
        <v>91</v>
      </c>
      <c r="B28" s="25" t="s">
        <v>37</v>
      </c>
      <c r="C28" s="25" t="s">
        <v>329</v>
      </c>
      <c r="D28" s="28">
        <v>97.33477901693516</v>
      </c>
      <c r="E28" s="29">
        <v>0.1417878787878788</v>
      </c>
      <c r="F28" s="31">
        <v>5.0</v>
      </c>
      <c r="G28" s="33"/>
      <c r="H28" s="34">
        <v>3.409258041662971</v>
      </c>
      <c r="I28" s="35" t="s">
        <v>44</v>
      </c>
      <c r="J28" s="36">
        <v>3000.0</v>
      </c>
      <c r="K28" s="28">
        <v>1.1364193472209903</v>
      </c>
      <c r="L28" s="28">
        <v>0.2789155383721214</v>
      </c>
      <c r="M28" s="34">
        <v>3.400442527854134</v>
      </c>
      <c r="N28" s="35" t="s">
        <v>29</v>
      </c>
      <c r="O28" s="36">
        <v>3000.0</v>
      </c>
      <c r="P28" s="28">
        <v>1.1334808426180447</v>
      </c>
      <c r="Q28" s="37">
        <v>0.27766755222586076</v>
      </c>
      <c r="R28" s="38">
        <v>1.364215051326191</v>
      </c>
      <c r="S28" s="39">
        <v>1.2336738694140499</v>
      </c>
      <c r="T28" s="40">
        <v>0.04050479561909056</v>
      </c>
      <c r="U28" s="40">
        <v>0.016304896541583066</v>
      </c>
      <c r="V28" s="40">
        <v>0.02746087838582411</v>
      </c>
      <c r="W28" s="40">
        <v>0.020424028299456682</v>
      </c>
      <c r="X28" s="39">
        <v>1.574852323575576</v>
      </c>
      <c r="Y28" s="41">
        <v>1.8344057180873952</v>
      </c>
      <c r="Z28" s="41">
        <v>1.3886543140478556</v>
      </c>
      <c r="AA28" s="41">
        <v>2.0117882138062786</v>
      </c>
      <c r="AB28" s="42">
        <v>0.0</v>
      </c>
      <c r="AC28" s="42">
        <v>0.0</v>
      </c>
      <c r="AD28" s="42">
        <v>1.0</v>
      </c>
      <c r="AE28" s="42">
        <v>1.0</v>
      </c>
      <c r="AF28" s="42">
        <v>0.0</v>
      </c>
      <c r="AG28" s="25"/>
      <c r="AH28" s="25"/>
      <c r="AI28" s="25"/>
      <c r="AJ28" s="25"/>
      <c r="AK28" s="54"/>
      <c r="AL28" s="55"/>
    </row>
    <row r="29">
      <c r="A29" s="27" t="s">
        <v>94</v>
      </c>
      <c r="B29" s="25" t="s">
        <v>37</v>
      </c>
      <c r="C29" s="25" t="s">
        <v>329</v>
      </c>
      <c r="D29" s="28">
        <v>97.33477901693516</v>
      </c>
      <c r="E29" s="29">
        <v>0.18185714285714286</v>
      </c>
      <c r="F29" s="31">
        <v>0.0</v>
      </c>
      <c r="G29" s="33"/>
      <c r="H29" s="34" t="s">
        <v>64</v>
      </c>
      <c r="I29" s="35" t="s">
        <v>30</v>
      </c>
      <c r="J29" s="36">
        <v>3000.0</v>
      </c>
      <c r="K29" s="28" t="s">
        <v>64</v>
      </c>
      <c r="L29" s="28" t="s">
        <v>64</v>
      </c>
      <c r="M29" s="34" t="s">
        <v>64</v>
      </c>
      <c r="N29" s="35" t="s">
        <v>28</v>
      </c>
      <c r="O29" s="36">
        <v>3100.0</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0.0</v>
      </c>
      <c r="AD29" s="42">
        <v>0.0</v>
      </c>
      <c r="AE29" s="42">
        <v>1.0</v>
      </c>
      <c r="AF29" s="42">
        <v>0.0</v>
      </c>
      <c r="AG29" s="25"/>
      <c r="AH29" s="25"/>
      <c r="AI29" s="25"/>
      <c r="AJ29" s="25"/>
      <c r="AK29" s="54"/>
      <c r="AL29" s="55"/>
    </row>
    <row r="30">
      <c r="A30" s="27" t="s">
        <v>96</v>
      </c>
      <c r="B30" s="25" t="s">
        <v>37</v>
      </c>
      <c r="C30" s="25" t="s">
        <v>329</v>
      </c>
      <c r="D30" s="28">
        <v>97.33477901693516</v>
      </c>
      <c r="E30" s="29">
        <v>0.30897883324728964</v>
      </c>
      <c r="F30" s="31">
        <v>0.0</v>
      </c>
      <c r="G30" s="33"/>
      <c r="H30" s="34" t="s">
        <v>64</v>
      </c>
      <c r="I30" s="35" t="s">
        <v>40</v>
      </c>
      <c r="J30" s="36">
        <v>3000.0</v>
      </c>
      <c r="K30" s="28" t="s">
        <v>64</v>
      </c>
      <c r="L30" s="28" t="s">
        <v>64</v>
      </c>
      <c r="M30" s="34" t="s">
        <v>64</v>
      </c>
      <c r="N30" s="35" t="s">
        <v>64</v>
      </c>
      <c r="O30" s="36" t="s">
        <v>64</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1.0</v>
      </c>
      <c r="AD30" s="42">
        <v>1.0</v>
      </c>
      <c r="AE30" s="42">
        <v>0.0</v>
      </c>
      <c r="AF30" s="42">
        <v>0.0</v>
      </c>
      <c r="AG30" s="25"/>
      <c r="AH30" s="25"/>
      <c r="AI30" s="25"/>
      <c r="AJ30" s="25"/>
      <c r="AK30" s="54"/>
      <c r="AL30" s="55"/>
    </row>
    <row r="31">
      <c r="A31" s="27" t="s">
        <v>97</v>
      </c>
      <c r="B31" s="25" t="s">
        <v>37</v>
      </c>
      <c r="C31" s="25" t="s">
        <v>329</v>
      </c>
      <c r="D31" s="28">
        <v>97.33477901693516</v>
      </c>
      <c r="E31" s="29">
        <v>0.18123404255319148</v>
      </c>
      <c r="F31" s="31">
        <v>0.0</v>
      </c>
      <c r="G31" s="33"/>
      <c r="H31" s="34" t="s">
        <v>64</v>
      </c>
      <c r="I31" s="35" t="s">
        <v>45</v>
      </c>
      <c r="J31" s="36">
        <v>3000.0</v>
      </c>
      <c r="K31" s="28" t="s">
        <v>64</v>
      </c>
      <c r="L31" s="28" t="s">
        <v>64</v>
      </c>
      <c r="M31" s="34" t="s">
        <v>64</v>
      </c>
      <c r="N31" s="35" t="s">
        <v>30</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0.0</v>
      </c>
      <c r="AD31" s="42">
        <v>0.0</v>
      </c>
      <c r="AE31" s="42">
        <v>1.0</v>
      </c>
      <c r="AF31" s="42">
        <v>1.0</v>
      </c>
      <c r="AG31" s="25"/>
      <c r="AH31" s="25"/>
      <c r="AI31" s="25"/>
      <c r="AJ31" s="25"/>
      <c r="AK31" s="54"/>
      <c r="AL31" s="55"/>
    </row>
    <row r="32">
      <c r="A32" s="27" t="s">
        <v>98</v>
      </c>
      <c r="B32" s="25" t="s">
        <v>37</v>
      </c>
      <c r="C32" s="25" t="s">
        <v>329</v>
      </c>
      <c r="D32" s="28">
        <v>97.33477901693516</v>
      </c>
      <c r="E32" s="29">
        <v>0.17445045045045043</v>
      </c>
      <c r="F32" s="31">
        <v>0.0</v>
      </c>
      <c r="G32" s="33"/>
      <c r="H32" s="34" t="s">
        <v>64</v>
      </c>
      <c r="I32" s="35" t="s">
        <v>28</v>
      </c>
      <c r="J32" s="36">
        <v>3000.0</v>
      </c>
      <c r="K32" s="28" t="s">
        <v>64</v>
      </c>
      <c r="L32" s="28" t="s">
        <v>64</v>
      </c>
      <c r="M32" s="34" t="s">
        <v>64</v>
      </c>
      <c r="N32" s="35" t="s">
        <v>28</v>
      </c>
      <c r="O32" s="36">
        <v>3000.0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1.0</v>
      </c>
      <c r="AD32" s="42">
        <v>0.0</v>
      </c>
      <c r="AE32" s="42">
        <v>0.0</v>
      </c>
      <c r="AF32" s="42">
        <v>0.0</v>
      </c>
      <c r="AG32" s="25"/>
      <c r="AH32" s="25"/>
      <c r="AI32" s="25"/>
      <c r="AJ32" s="25"/>
      <c r="AK32" s="54"/>
      <c r="AL32" s="55"/>
    </row>
    <row r="33">
      <c r="A33" s="27" t="s">
        <v>99</v>
      </c>
      <c r="B33" s="25" t="s">
        <v>37</v>
      </c>
      <c r="C33" s="25" t="s">
        <v>329</v>
      </c>
      <c r="D33" s="28">
        <v>97.33477901693516</v>
      </c>
      <c r="E33" s="29">
        <v>0.18</v>
      </c>
      <c r="F33" s="31">
        <v>0.0</v>
      </c>
      <c r="G33" s="33"/>
      <c r="H33" s="34" t="s">
        <v>64</v>
      </c>
      <c r="I33" s="35" t="s">
        <v>28</v>
      </c>
      <c r="J33" s="36">
        <v>3000.0</v>
      </c>
      <c r="K33" s="28" t="s">
        <v>64</v>
      </c>
      <c r="L33" s="28" t="s">
        <v>64</v>
      </c>
      <c r="M33" s="34" t="s">
        <v>64</v>
      </c>
      <c r="N33" s="35" t="s">
        <v>27</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1.0</v>
      </c>
      <c r="AD33" s="42">
        <v>0.0</v>
      </c>
      <c r="AE33" s="42">
        <v>0.0</v>
      </c>
      <c r="AF33" s="42">
        <v>0.0</v>
      </c>
      <c r="AG33" s="25"/>
      <c r="AH33" s="25"/>
      <c r="AI33" s="25"/>
      <c r="AJ33" s="25"/>
      <c r="AK33" s="54"/>
      <c r="AL33" s="55"/>
    </row>
    <row r="34">
      <c r="A34" s="27" t="s">
        <v>102</v>
      </c>
      <c r="B34" s="25" t="s">
        <v>100</v>
      </c>
      <c r="C34" s="25" t="s">
        <v>260</v>
      </c>
      <c r="D34" s="28">
        <v>108.69953531598514</v>
      </c>
      <c r="E34" s="29">
        <v>0.18094462901439645</v>
      </c>
      <c r="F34" s="31">
        <v>29.0</v>
      </c>
      <c r="G34" s="33"/>
      <c r="H34" s="34">
        <v>21.966264346803353</v>
      </c>
      <c r="I34" s="35" t="s">
        <v>44</v>
      </c>
      <c r="J34" s="36">
        <v>5200.0</v>
      </c>
      <c r="K34" s="28">
        <v>4.2242816051544905</v>
      </c>
      <c r="L34" s="28">
        <v>4.054960014060324</v>
      </c>
      <c r="M34" s="34">
        <v>22.158242383450798</v>
      </c>
      <c r="N34" s="35" t="s">
        <v>29</v>
      </c>
      <c r="O34" s="36">
        <v>5600.0</v>
      </c>
      <c r="P34" s="28">
        <v>3.956828997044785</v>
      </c>
      <c r="Q34" s="37">
        <v>3.822499973188822</v>
      </c>
      <c r="R34" s="38">
        <v>11.68105493176112</v>
      </c>
      <c r="S34" s="39">
        <v>11.260261619674035</v>
      </c>
      <c r="T34" s="40">
        <v>0.033260245688180964</v>
      </c>
      <c r="U34" s="40">
        <v>0.022078738590729816</v>
      </c>
      <c r="V34" s="40">
        <v>0.022552531264350625</v>
      </c>
      <c r="W34" s="40">
        <v>0.013834746069727694</v>
      </c>
      <c r="X34" s="39">
        <v>10.470269428994337</v>
      </c>
      <c r="Y34" s="41">
        <v>11.495994917809016</v>
      </c>
      <c r="Z34" s="41">
        <v>9.291002827630633</v>
      </c>
      <c r="AA34" s="41">
        <v>12.867239555820166</v>
      </c>
      <c r="AB34" s="42">
        <v>0.0</v>
      </c>
      <c r="AC34" s="42">
        <v>0.0</v>
      </c>
      <c r="AD34" s="42">
        <v>1.0</v>
      </c>
      <c r="AE34" s="42">
        <v>1.0</v>
      </c>
      <c r="AF34" s="42">
        <v>0.0</v>
      </c>
      <c r="AG34" s="25"/>
      <c r="AH34" s="25"/>
      <c r="AI34" s="25"/>
      <c r="AJ34" s="25"/>
      <c r="AK34" s="25"/>
      <c r="AL34" s="25"/>
    </row>
    <row r="35">
      <c r="A35" s="27" t="s">
        <v>34</v>
      </c>
      <c r="B35" s="25" t="s">
        <v>100</v>
      </c>
      <c r="C35" s="25" t="s">
        <v>260</v>
      </c>
      <c r="D35" s="28">
        <v>108.69953531598514</v>
      </c>
      <c r="E35" s="29">
        <v>0.2983013698630137</v>
      </c>
      <c r="F35" s="31">
        <v>28.0</v>
      </c>
      <c r="G35" s="33"/>
      <c r="H35" s="34">
        <v>32.0779211255864</v>
      </c>
      <c r="I35" s="35" t="s">
        <v>27</v>
      </c>
      <c r="J35" s="36">
        <v>7900.0</v>
      </c>
      <c r="K35" s="28">
        <v>4.060496345010937</v>
      </c>
      <c r="L35" s="28">
        <v>5.142787742270381</v>
      </c>
      <c r="M35" s="34">
        <v>30.801700558818418</v>
      </c>
      <c r="N35" s="35" t="s">
        <v>28</v>
      </c>
      <c r="O35" s="36">
        <v>7500.0</v>
      </c>
      <c r="P35" s="28">
        <v>4.106893407842455</v>
      </c>
      <c r="Q35" s="37">
        <v>5.049236795132344</v>
      </c>
      <c r="R35" s="38">
        <v>20.66437609457238</v>
      </c>
      <c r="S35" s="39">
        <v>19.919971474454965</v>
      </c>
      <c r="T35" s="40">
        <v>0.06687483265277855</v>
      </c>
      <c r="U35" s="40">
        <v>0.03380601776620774</v>
      </c>
      <c r="V35" s="40">
        <v>0.04180993474512296</v>
      </c>
      <c r="W35" s="40">
        <v>0.047918187176400374</v>
      </c>
      <c r="X35" s="39">
        <v>17.1152036319758</v>
      </c>
      <c r="Y35" s="41">
        <v>14.962717493610597</v>
      </c>
      <c r="Z35" s="41">
        <v>14.52421689408793</v>
      </c>
      <c r="AA35" s="41">
        <v>16.277483664730486</v>
      </c>
      <c r="AB35" s="42">
        <v>1.0</v>
      </c>
      <c r="AC35" s="42">
        <v>0.0</v>
      </c>
      <c r="AD35" s="42">
        <v>0.0</v>
      </c>
      <c r="AE35" s="42">
        <v>0.0</v>
      </c>
      <c r="AF35" s="42">
        <v>0.0</v>
      </c>
      <c r="AG35" s="25"/>
      <c r="AH35" s="25"/>
      <c r="AI35" s="25"/>
      <c r="AJ35" s="25"/>
      <c r="AK35" s="25"/>
      <c r="AL35" s="25"/>
    </row>
    <row r="36">
      <c r="A36" s="27" t="s">
        <v>103</v>
      </c>
      <c r="B36" s="25" t="s">
        <v>100</v>
      </c>
      <c r="C36" s="25" t="s">
        <v>260</v>
      </c>
      <c r="D36" s="28">
        <v>108.69953531598514</v>
      </c>
      <c r="E36" s="29">
        <v>0.22008606279647616</v>
      </c>
      <c r="F36" s="31">
        <v>28.0</v>
      </c>
      <c r="G36" s="33"/>
      <c r="H36" s="34">
        <v>28.74899793505967</v>
      </c>
      <c r="I36" s="35" t="s">
        <v>44</v>
      </c>
      <c r="J36" s="36">
        <v>5700.0</v>
      </c>
      <c r="K36" s="28">
        <v>5.043683848256083</v>
      </c>
      <c r="L36" s="28">
        <v>5.895678462525977</v>
      </c>
      <c r="M36" s="34">
        <v>29.596099465739993</v>
      </c>
      <c r="N36" s="35" t="s">
        <v>30</v>
      </c>
      <c r="O36" s="36">
        <v>6400.0</v>
      </c>
      <c r="P36" s="28">
        <v>4.6243905415218745</v>
      </c>
      <c r="Q36" s="37">
        <v>5.521701079239358</v>
      </c>
      <c r="R36" s="38">
        <v>14.209799900085969</v>
      </c>
      <c r="S36" s="39">
        <v>13.697912164005407</v>
      </c>
      <c r="T36" s="40">
        <v>0.059580760921681554</v>
      </c>
      <c r="U36" s="40">
        <v>0.005791210699142029</v>
      </c>
      <c r="V36" s="40">
        <v>0.049470681226569196</v>
      </c>
      <c r="W36" s="40">
        <v>0.028759741268620586</v>
      </c>
      <c r="X36" s="39">
        <v>11.06607457016654</v>
      </c>
      <c r="Y36" s="41">
        <v>17.682923364893128</v>
      </c>
      <c r="Z36" s="41">
        <v>9.970670113277166</v>
      </c>
      <c r="AA36" s="41">
        <v>19.625429352462827</v>
      </c>
      <c r="AB36" s="42">
        <v>0.0</v>
      </c>
      <c r="AC36" s="42">
        <v>0.0</v>
      </c>
      <c r="AD36" s="42">
        <v>1.0</v>
      </c>
      <c r="AE36" s="42">
        <v>1.0</v>
      </c>
      <c r="AF36" s="42">
        <v>0.0</v>
      </c>
      <c r="AG36" s="25"/>
      <c r="AH36" s="25"/>
      <c r="AI36" s="25"/>
      <c r="AJ36" s="25"/>
      <c r="AK36" s="25"/>
      <c r="AL36" s="25"/>
    </row>
    <row r="37">
      <c r="A37" s="27" t="s">
        <v>104</v>
      </c>
      <c r="B37" s="25" t="s">
        <v>100</v>
      </c>
      <c r="C37" s="25" t="s">
        <v>260</v>
      </c>
      <c r="D37" s="28">
        <v>108.69953531598514</v>
      </c>
      <c r="E37" s="29">
        <v>0.19183894016076214</v>
      </c>
      <c r="F37" s="31">
        <v>27.0</v>
      </c>
      <c r="G37" s="33"/>
      <c r="H37" s="34">
        <v>23.731737071069034</v>
      </c>
      <c r="I37" s="35" t="s">
        <v>40</v>
      </c>
      <c r="J37" s="36">
        <v>4900.0</v>
      </c>
      <c r="K37" s="28">
        <v>4.843211647156946</v>
      </c>
      <c r="L37" s="28">
        <v>4.9197670523867965</v>
      </c>
      <c r="M37" s="34">
        <v>23.595891951135364</v>
      </c>
      <c r="N37" s="35" t="s">
        <v>28</v>
      </c>
      <c r="O37" s="36">
        <v>5100.0</v>
      </c>
      <c r="P37" s="28">
        <v>4.626645480614777</v>
      </c>
      <c r="Q37" s="37">
        <v>4.680068580038406</v>
      </c>
      <c r="R37" s="38">
        <v>11.643863559152773</v>
      </c>
      <c r="S37" s="39">
        <v>11.2244100131187</v>
      </c>
      <c r="T37" s="40">
        <v>0.04382702785187722</v>
      </c>
      <c r="U37" s="40">
        <v>0.021626437324288757</v>
      </c>
      <c r="V37" s="40">
        <v>0.026793816153986072</v>
      </c>
      <c r="W37" s="40">
        <v>0.02516704874463692</v>
      </c>
      <c r="X37" s="39">
        <v>10.856446955914524</v>
      </c>
      <c r="Y37" s="41">
        <v>12.87529011515451</v>
      </c>
      <c r="Z37" s="41">
        <v>9.425888464553113</v>
      </c>
      <c r="AA37" s="41">
        <v>14.17000348658225</v>
      </c>
      <c r="AB37" s="42">
        <v>0.0</v>
      </c>
      <c r="AC37" s="42">
        <v>1.0</v>
      </c>
      <c r="AD37" s="42">
        <v>1.0</v>
      </c>
      <c r="AE37" s="42">
        <v>0.0</v>
      </c>
      <c r="AF37" s="42">
        <v>0.0</v>
      </c>
      <c r="AG37" s="25"/>
      <c r="AH37" s="25"/>
      <c r="AI37" s="25"/>
      <c r="AJ37" s="25"/>
      <c r="AK37" s="25"/>
      <c r="AL37" s="25"/>
    </row>
    <row r="38">
      <c r="A38" s="27" t="s">
        <v>109</v>
      </c>
      <c r="B38" s="25" t="s">
        <v>100</v>
      </c>
      <c r="C38" s="25" t="s">
        <v>260</v>
      </c>
      <c r="D38" s="28">
        <v>108.69953531598514</v>
      </c>
      <c r="E38" s="29">
        <v>0.17147560331160827</v>
      </c>
      <c r="F38" s="31">
        <v>24.0</v>
      </c>
      <c r="G38" s="33"/>
      <c r="H38" s="34">
        <v>16.344826587611617</v>
      </c>
      <c r="I38" s="35" t="s">
        <v>40</v>
      </c>
      <c r="J38" s="36">
        <v>4000.0</v>
      </c>
      <c r="K38" s="28">
        <v>4.086206646902904</v>
      </c>
      <c r="L38" s="28">
        <v>3.159194517418863</v>
      </c>
      <c r="M38" s="34">
        <v>16.06841614432055</v>
      </c>
      <c r="N38" s="35" t="s">
        <v>29</v>
      </c>
      <c r="O38" s="36">
        <v>3900.0</v>
      </c>
      <c r="P38" s="28">
        <v>4.120106703671936</v>
      </c>
      <c r="Q38" s="37">
        <v>3.145879069737386</v>
      </c>
      <c r="R38" s="38">
        <v>9.08345025418323</v>
      </c>
      <c r="S38" s="39">
        <v>8.756231938717287</v>
      </c>
      <c r="T38" s="40">
        <v>0.036360361338611924</v>
      </c>
      <c r="U38" s="40">
        <v>0.024897921846853126</v>
      </c>
      <c r="V38" s="40">
        <v>0.021797425918754436</v>
      </c>
      <c r="W38" s="40">
        <v>0.013153619088903539</v>
      </c>
      <c r="X38" s="39">
        <v>9.51577828138485</v>
      </c>
      <c r="Y38" s="41">
        <v>6.829048306226768</v>
      </c>
      <c r="Z38" s="41">
        <v>8.481732076941368</v>
      </c>
      <c r="AA38" s="41">
        <v>7.586684067379183</v>
      </c>
      <c r="AB38" s="42">
        <v>0.0</v>
      </c>
      <c r="AC38" s="42">
        <v>1.0</v>
      </c>
      <c r="AD38" s="42">
        <v>1.0</v>
      </c>
      <c r="AE38" s="42">
        <v>0.0</v>
      </c>
      <c r="AF38" s="42">
        <v>0.0</v>
      </c>
      <c r="AG38" s="25"/>
      <c r="AH38" s="25"/>
      <c r="AI38" s="25"/>
      <c r="AJ38" s="25"/>
      <c r="AK38" s="25"/>
      <c r="AL38" s="25"/>
    </row>
    <row r="39">
      <c r="A39" s="27" t="s">
        <v>113</v>
      </c>
      <c r="B39" s="25" t="s">
        <v>100</v>
      </c>
      <c r="C39" s="25" t="s">
        <v>260</v>
      </c>
      <c r="D39" s="28">
        <v>108.69953531598514</v>
      </c>
      <c r="E39" s="29">
        <v>0.16812391930835735</v>
      </c>
      <c r="F39" s="31">
        <v>24.0</v>
      </c>
      <c r="G39" s="33"/>
      <c r="H39" s="34">
        <v>21.795924721724752</v>
      </c>
      <c r="I39" s="35" t="s">
        <v>58</v>
      </c>
      <c r="J39" s="36">
        <v>5100.0</v>
      </c>
      <c r="K39" s="28">
        <v>4.2737107297499515</v>
      </c>
      <c r="L39" s="28">
        <v>4.079095205879215</v>
      </c>
      <c r="M39" s="34">
        <v>21.83795992840407</v>
      </c>
      <c r="N39" s="35" t="s">
        <v>27</v>
      </c>
      <c r="O39" s="36">
        <v>5300.0</v>
      </c>
      <c r="P39" s="28">
        <v>4.120369797812089</v>
      </c>
      <c r="Q39" s="37">
        <v>3.9382879682781784</v>
      </c>
      <c r="R39" s="38">
        <v>8.87907965751647</v>
      </c>
      <c r="S39" s="39">
        <v>8.559223500756826</v>
      </c>
      <c r="T39" s="40">
        <v>0.037843259383203605</v>
      </c>
      <c r="U39" s="40">
        <v>0.01583047236574606</v>
      </c>
      <c r="V39" s="40">
        <v>0.04308885969374668</v>
      </c>
      <c r="W39" s="40">
        <v>0.026602687289182733</v>
      </c>
      <c r="X39" s="39">
        <v>8.743828018657839</v>
      </c>
      <c r="Y39" s="41">
        <v>13.052096703066915</v>
      </c>
      <c r="Z39" s="41">
        <v>7.590711834537898</v>
      </c>
      <c r="AA39" s="41">
        <v>14.247248093866173</v>
      </c>
      <c r="AB39" s="42">
        <v>1.0</v>
      </c>
      <c r="AC39" s="42">
        <v>1.0</v>
      </c>
      <c r="AD39" s="42">
        <v>0.0</v>
      </c>
      <c r="AE39" s="42">
        <v>0.0</v>
      </c>
      <c r="AF39" s="42">
        <v>0.0</v>
      </c>
      <c r="AG39" s="25"/>
      <c r="AH39" s="25"/>
      <c r="AI39" s="25"/>
      <c r="AJ39" s="25"/>
      <c r="AK39" s="25"/>
      <c r="AL39" s="25"/>
    </row>
    <row r="40">
      <c r="A40" s="27" t="s">
        <v>121</v>
      </c>
      <c r="B40" s="25" t="s">
        <v>100</v>
      </c>
      <c r="C40" s="25" t="s">
        <v>260</v>
      </c>
      <c r="D40" s="28">
        <v>108.69953531598514</v>
      </c>
      <c r="E40" s="29">
        <v>0.22189298043728423</v>
      </c>
      <c r="F40" s="31">
        <v>20.0</v>
      </c>
      <c r="G40" s="33"/>
      <c r="H40" s="34">
        <v>18.688001603845052</v>
      </c>
      <c r="I40" s="35" t="s">
        <v>45</v>
      </c>
      <c r="J40" s="36">
        <v>4800.0</v>
      </c>
      <c r="K40" s="28">
        <v>3.893333667467719</v>
      </c>
      <c r="L40" s="28">
        <v>3.3202458752533905</v>
      </c>
      <c r="M40" s="34">
        <v>18.6970641417327</v>
      </c>
      <c r="N40" s="35" t="s">
        <v>30</v>
      </c>
      <c r="O40" s="36">
        <v>4100.0</v>
      </c>
      <c r="P40" s="28">
        <v>4.5602595467640725</v>
      </c>
      <c r="Q40" s="37">
        <v>3.890382641913046</v>
      </c>
      <c r="R40" s="38">
        <v>10.249842922065056</v>
      </c>
      <c r="S40" s="39">
        <v>9.880606977474061</v>
      </c>
      <c r="T40" s="40">
        <v>0.0662648946406222</v>
      </c>
      <c r="U40" s="40">
        <v>0.004227582299030793</v>
      </c>
      <c r="V40" s="40">
        <v>0.021826122567089212</v>
      </c>
      <c r="W40" s="40">
        <v>0.024972230324507474</v>
      </c>
      <c r="X40" s="39">
        <v>7.095649077125721</v>
      </c>
      <c r="Y40" s="41">
        <v>11.592352526719333</v>
      </c>
      <c r="Z40" s="41">
        <v>6.434397813898127</v>
      </c>
      <c r="AA40" s="41">
        <v>12.262666327834573</v>
      </c>
      <c r="AB40" s="42">
        <v>0.0</v>
      </c>
      <c r="AC40" s="42">
        <v>0.0</v>
      </c>
      <c r="AD40" s="42">
        <v>0.0</v>
      </c>
      <c r="AE40" s="42">
        <v>1.0</v>
      </c>
      <c r="AF40" s="42">
        <v>1.0</v>
      </c>
      <c r="AG40" s="25"/>
      <c r="AH40" s="25"/>
      <c r="AI40" s="25"/>
      <c r="AJ40" s="25"/>
      <c r="AK40" s="25"/>
      <c r="AL40" s="25"/>
    </row>
    <row r="41">
      <c r="A41" s="27" t="s">
        <v>111</v>
      </c>
      <c r="B41" s="25" t="s">
        <v>100</v>
      </c>
      <c r="C41" s="25" t="s">
        <v>260</v>
      </c>
      <c r="D41" s="28">
        <v>108.69953531598514</v>
      </c>
      <c r="E41" s="29">
        <v>0.17550167224080268</v>
      </c>
      <c r="F41" s="31">
        <v>18.0</v>
      </c>
      <c r="G41" s="33"/>
      <c r="H41" s="34">
        <v>13.457319768816859</v>
      </c>
      <c r="I41" s="35" t="s">
        <v>40</v>
      </c>
      <c r="J41" s="36">
        <v>3500.0</v>
      </c>
      <c r="K41" s="28">
        <v>3.8449485053762458</v>
      </c>
      <c r="L41" s="28">
        <v>2.578371916292073</v>
      </c>
      <c r="M41" s="34">
        <v>12.9578383150038</v>
      </c>
      <c r="N41" s="35" t="s">
        <v>29</v>
      </c>
      <c r="O41" s="36">
        <v>3200.0</v>
      </c>
      <c r="P41" s="28">
        <v>4.049324473438688</v>
      </c>
      <c r="Q41" s="37">
        <v>2.6412708283932322</v>
      </c>
      <c r="R41" s="38">
        <v>6.997850731254023</v>
      </c>
      <c r="S41" s="39">
        <v>6.745763158350926</v>
      </c>
      <c r="T41" s="40">
        <v>0.031871872198407265</v>
      </c>
      <c r="U41" s="40">
        <v>0.032249054117915045</v>
      </c>
      <c r="V41" s="40">
        <v>0.017444663777234744</v>
      </c>
      <c r="W41" s="40">
        <v>0.021687960371697252</v>
      </c>
      <c r="X41" s="39">
        <v>7.468315058953939</v>
      </c>
      <c r="Y41" s="41">
        <v>5.989004709862919</v>
      </c>
      <c r="Z41" s="41">
        <v>6.36901598182536</v>
      </c>
      <c r="AA41" s="41">
        <v>6.58882233317844</v>
      </c>
      <c r="AB41" s="42">
        <v>0.0</v>
      </c>
      <c r="AC41" s="42">
        <v>1.0</v>
      </c>
      <c r="AD41" s="42">
        <v>1.0</v>
      </c>
      <c r="AE41" s="42">
        <v>0.0</v>
      </c>
      <c r="AF41" s="42">
        <v>0.0</v>
      </c>
      <c r="AG41" s="25"/>
      <c r="AH41" s="25"/>
      <c r="AI41" s="25"/>
      <c r="AJ41" s="25"/>
      <c r="AK41" s="25"/>
      <c r="AL41" s="25"/>
    </row>
    <row r="42">
      <c r="A42" s="27" t="s">
        <v>115</v>
      </c>
      <c r="B42" s="25" t="s">
        <v>100</v>
      </c>
      <c r="C42" s="25" t="s">
        <v>260</v>
      </c>
      <c r="D42" s="28">
        <v>108.69953531598514</v>
      </c>
      <c r="E42" s="29">
        <v>0.18269146383270485</v>
      </c>
      <c r="F42" s="31">
        <v>16.0</v>
      </c>
      <c r="G42" s="33"/>
      <c r="H42" s="34">
        <v>13.347434864140038</v>
      </c>
      <c r="I42" s="35" t="s">
        <v>31</v>
      </c>
      <c r="J42" s="36">
        <v>3300.0</v>
      </c>
      <c r="K42" s="28">
        <v>4.044677231557587</v>
      </c>
      <c r="L42" s="28">
        <v>2.6960767179019443</v>
      </c>
      <c r="M42" s="34">
        <v>13.430204849090673</v>
      </c>
      <c r="N42" s="35" t="s">
        <v>31</v>
      </c>
      <c r="O42" s="36">
        <v>3100.0</v>
      </c>
      <c r="P42" s="28">
        <v>4.332324144867959</v>
      </c>
      <c r="Q42" s="37">
        <v>2.900913295520525</v>
      </c>
      <c r="R42" s="38">
        <v>6.5171750595325255</v>
      </c>
      <c r="S42" s="39">
        <v>6.282403140834034</v>
      </c>
      <c r="T42" s="40">
        <v>0.06634043102694955</v>
      </c>
      <c r="U42" s="40">
        <v>4.7453813323998246E-4</v>
      </c>
      <c r="V42" s="40">
        <v>0.02809265748780696</v>
      </c>
      <c r="W42" s="40">
        <v>0.023916721915295116</v>
      </c>
      <c r="X42" s="39">
        <v>5.45222528235565</v>
      </c>
      <c r="Y42" s="41">
        <v>7.895209581784387</v>
      </c>
      <c r="Z42" s="41">
        <v>5.010338843514463</v>
      </c>
      <c r="AA42" s="41">
        <v>8.41986600557621</v>
      </c>
      <c r="AB42" s="42">
        <v>0.0</v>
      </c>
      <c r="AC42" s="42">
        <v>0.0</v>
      </c>
      <c r="AD42" s="42">
        <v>0.0</v>
      </c>
      <c r="AE42" s="42">
        <v>0.0</v>
      </c>
      <c r="AF42" s="42">
        <v>1.0</v>
      </c>
      <c r="AG42" s="25"/>
      <c r="AH42" s="25"/>
      <c r="AI42" s="25"/>
      <c r="AJ42" s="25"/>
      <c r="AK42" s="25"/>
      <c r="AL42" s="25"/>
    </row>
    <row r="43">
      <c r="A43" s="27" t="s">
        <v>119</v>
      </c>
      <c r="B43" s="25" t="s">
        <v>100</v>
      </c>
      <c r="C43" s="25" t="s">
        <v>260</v>
      </c>
      <c r="D43" s="28">
        <v>108.69953531598514</v>
      </c>
      <c r="E43" s="29">
        <v>0.19053320683111954</v>
      </c>
      <c r="F43" s="31">
        <v>13.0</v>
      </c>
      <c r="G43" s="33"/>
      <c r="H43" s="34">
        <v>10.902489202239682</v>
      </c>
      <c r="I43" s="35" t="s">
        <v>31</v>
      </c>
      <c r="J43" s="36">
        <v>3000.0</v>
      </c>
      <c r="K43" s="28">
        <v>3.6341630674132275</v>
      </c>
      <c r="L43" s="28">
        <v>2.0889397381196666</v>
      </c>
      <c r="M43" s="34">
        <v>10.953064011451369</v>
      </c>
      <c r="N43" s="35" t="s">
        <v>31</v>
      </c>
      <c r="O43" s="36">
        <v>3000.0</v>
      </c>
      <c r="P43" s="28">
        <v>3.6510213371504565</v>
      </c>
      <c r="Q43" s="37">
        <v>2.1057522110721614</v>
      </c>
      <c r="R43" s="38">
        <v>5.56160628303574</v>
      </c>
      <c r="S43" s="39">
        <v>5.361257364035313</v>
      </c>
      <c r="T43" s="40">
        <v>0.07158927990217712</v>
      </c>
      <c r="U43" s="40">
        <v>9.557981295350752E-5</v>
      </c>
      <c r="V43" s="40">
        <v>0.03249713640419256</v>
      </c>
      <c r="W43" s="40">
        <v>0.01624856820209628</v>
      </c>
      <c r="X43" s="39">
        <v>4.942471035127695</v>
      </c>
      <c r="Y43" s="41">
        <v>5.960018167111988</v>
      </c>
      <c r="Z43" s="41">
        <v>4.701889609848208</v>
      </c>
      <c r="AA43" s="41">
        <v>6.251174401603161</v>
      </c>
      <c r="AB43" s="42">
        <v>0.0</v>
      </c>
      <c r="AC43" s="42">
        <v>0.0</v>
      </c>
      <c r="AD43" s="42">
        <v>0.0</v>
      </c>
      <c r="AE43" s="42">
        <v>0.0</v>
      </c>
      <c r="AF43" s="42">
        <v>1.0</v>
      </c>
      <c r="AG43" s="25"/>
      <c r="AH43" s="25"/>
      <c r="AI43" s="25"/>
      <c r="AJ43" s="25"/>
      <c r="AK43" s="25"/>
      <c r="AL43" s="25"/>
    </row>
    <row r="44">
      <c r="A44" s="27" t="s">
        <v>129</v>
      </c>
      <c r="B44" s="25" t="s">
        <v>100</v>
      </c>
      <c r="C44" s="25" t="s">
        <v>260</v>
      </c>
      <c r="D44" s="28">
        <v>108.69953531598514</v>
      </c>
      <c r="E44" s="29">
        <v>0.2678980812359831</v>
      </c>
      <c r="F44" s="31">
        <v>8.0</v>
      </c>
      <c r="G44" s="33"/>
      <c r="H44" s="34">
        <v>7.836968672924737</v>
      </c>
      <c r="I44" s="35" t="s">
        <v>58</v>
      </c>
      <c r="J44" s="36">
        <v>3100.0</v>
      </c>
      <c r="K44" s="28">
        <v>2.5280544106208827</v>
      </c>
      <c r="L44" s="28">
        <v>1.1411645277383327</v>
      </c>
      <c r="M44" s="34">
        <v>7.517023885256252</v>
      </c>
      <c r="N44" s="35" t="s">
        <v>28</v>
      </c>
      <c r="O44" s="36">
        <v>3300.0</v>
      </c>
      <c r="P44" s="28">
        <v>2.277886025835228</v>
      </c>
      <c r="Q44" s="37">
        <v>0.9973374360413038</v>
      </c>
      <c r="R44" s="38">
        <v>5.15923162428759</v>
      </c>
      <c r="S44" s="39">
        <v>4.973377677388883</v>
      </c>
      <c r="T44" s="40">
        <v>0.05799917709165449</v>
      </c>
      <c r="U44" s="40">
        <v>0.02848722832416952</v>
      </c>
      <c r="V44" s="40">
        <v>0.05215827056475643</v>
      </c>
      <c r="W44" s="40">
        <v>0.03330341440775214</v>
      </c>
      <c r="X44" s="39">
        <v>4.551072303268602</v>
      </c>
      <c r="Y44" s="41">
        <v>3.2858963696561347</v>
      </c>
      <c r="Z44" s="41">
        <v>3.991354457282274</v>
      </c>
      <c r="AA44" s="41">
        <v>3.5256694279739778</v>
      </c>
      <c r="AB44" s="42">
        <v>1.0</v>
      </c>
      <c r="AC44" s="42">
        <v>1.0</v>
      </c>
      <c r="AD44" s="42">
        <v>0.0</v>
      </c>
      <c r="AE44" s="42">
        <v>0.0</v>
      </c>
      <c r="AF44" s="42">
        <v>0.0</v>
      </c>
      <c r="AG44" s="25"/>
      <c r="AH44" s="25"/>
      <c r="AI44" s="25"/>
      <c r="AJ44" s="25"/>
      <c r="AK44" s="25"/>
      <c r="AL44" s="25"/>
    </row>
    <row r="45">
      <c r="A45" s="27" t="s">
        <v>123</v>
      </c>
      <c r="B45" s="25" t="s">
        <v>100</v>
      </c>
      <c r="C45" s="25" t="s">
        <v>260</v>
      </c>
      <c r="D45" s="28">
        <v>108.69953531598514</v>
      </c>
      <c r="E45" s="29">
        <v>0.20941935483870966</v>
      </c>
      <c r="F45" s="31">
        <v>0.0</v>
      </c>
      <c r="G45" s="33"/>
      <c r="H45" s="34" t="s">
        <v>64</v>
      </c>
      <c r="I45" s="35" t="s">
        <v>58</v>
      </c>
      <c r="J45" s="36">
        <v>3000.0</v>
      </c>
      <c r="K45" s="28" t="s">
        <v>64</v>
      </c>
      <c r="L45" s="28" t="s">
        <v>64</v>
      </c>
      <c r="M45" s="34" t="s">
        <v>64</v>
      </c>
      <c r="N45" s="35" t="s">
        <v>27</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1.0</v>
      </c>
      <c r="AC45" s="42">
        <v>1.0</v>
      </c>
      <c r="AD45" s="42">
        <v>0.0</v>
      </c>
      <c r="AE45" s="42">
        <v>0.0</v>
      </c>
      <c r="AF45" s="42">
        <v>0.0</v>
      </c>
      <c r="AG45" s="25"/>
      <c r="AH45" s="25"/>
      <c r="AI45" s="25"/>
      <c r="AJ45" s="25"/>
      <c r="AK45" s="25"/>
      <c r="AL45" s="25"/>
    </row>
    <row r="46">
      <c r="A46" s="27" t="s">
        <v>545</v>
      </c>
      <c r="B46" s="25" t="s">
        <v>100</v>
      </c>
      <c r="C46" s="25" t="s">
        <v>260</v>
      </c>
      <c r="D46" s="28">
        <v>108.69953531598514</v>
      </c>
      <c r="E46" s="29">
        <v>0.18</v>
      </c>
      <c r="F46" s="31">
        <v>0.0</v>
      </c>
      <c r="G46" s="33"/>
      <c r="H46" s="34" t="s">
        <v>64</v>
      </c>
      <c r="I46" s="35" t="s">
        <v>27</v>
      </c>
      <c r="J46" s="36">
        <v>3000.0</v>
      </c>
      <c r="K46" s="28" t="s">
        <v>64</v>
      </c>
      <c r="L46" s="28" t="s">
        <v>64</v>
      </c>
      <c r="M46" s="34" t="s">
        <v>64</v>
      </c>
      <c r="N46" s="35" t="s">
        <v>27</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1.0</v>
      </c>
      <c r="AC46" s="42">
        <v>0.0</v>
      </c>
      <c r="AD46" s="42">
        <v>0.0</v>
      </c>
      <c r="AE46" s="42">
        <v>0.0</v>
      </c>
      <c r="AF46" s="42">
        <v>0.0</v>
      </c>
      <c r="AG46" s="25"/>
      <c r="AH46" s="25"/>
      <c r="AI46" s="25"/>
      <c r="AJ46" s="25"/>
      <c r="AK46" s="25"/>
      <c r="AL46" s="25"/>
    </row>
    <row r="47">
      <c r="A47" s="27" t="s">
        <v>125</v>
      </c>
      <c r="B47" s="25" t="s">
        <v>100</v>
      </c>
      <c r="C47" s="25" t="s">
        <v>260</v>
      </c>
      <c r="D47" s="28">
        <v>108.69953531598514</v>
      </c>
      <c r="E47" s="29">
        <v>0.1621059063136456</v>
      </c>
      <c r="F47" s="31">
        <v>0.0</v>
      </c>
      <c r="G47" s="33"/>
      <c r="H47" s="34" t="s">
        <v>64</v>
      </c>
      <c r="I47" s="35" t="s">
        <v>45</v>
      </c>
      <c r="J47" s="36">
        <v>3000.0</v>
      </c>
      <c r="K47" s="28" t="s">
        <v>64</v>
      </c>
      <c r="L47" s="28" t="s">
        <v>64</v>
      </c>
      <c r="M47" s="34" t="s">
        <v>64</v>
      </c>
      <c r="N47" s="35" t="s">
        <v>31</v>
      </c>
      <c r="O47" s="36">
        <v>3300.0</v>
      </c>
      <c r="P47" s="28" t="s">
        <v>64</v>
      </c>
      <c r="Q47" s="37" t="s">
        <v>64</v>
      </c>
      <c r="R47" s="38" t="s">
        <v>64</v>
      </c>
      <c r="S47" s="39" t="s">
        <v>64</v>
      </c>
      <c r="T47" s="40" t="s">
        <v>64</v>
      </c>
      <c r="U47" s="40" t="s">
        <v>64</v>
      </c>
      <c r="V47" s="40" t="s">
        <v>64</v>
      </c>
      <c r="W47" s="40" t="s">
        <v>64</v>
      </c>
      <c r="X47" s="39" t="s">
        <v>64</v>
      </c>
      <c r="Y47" s="41" t="s">
        <v>64</v>
      </c>
      <c r="Z47" s="41" t="s">
        <v>64</v>
      </c>
      <c r="AA47" s="41" t="s">
        <v>64</v>
      </c>
      <c r="AB47" s="42">
        <v>0.0</v>
      </c>
      <c r="AC47" s="42">
        <v>0.0</v>
      </c>
      <c r="AD47" s="42">
        <v>0.0</v>
      </c>
      <c r="AE47" s="42">
        <v>1.0</v>
      </c>
      <c r="AF47" s="42">
        <v>1.0</v>
      </c>
      <c r="AG47" s="25"/>
      <c r="AH47" s="25"/>
      <c r="AI47" s="25"/>
      <c r="AJ47" s="25"/>
      <c r="AK47" s="25"/>
      <c r="AL47" s="25"/>
    </row>
    <row r="48">
      <c r="A48" s="27" t="s">
        <v>127</v>
      </c>
      <c r="B48" s="25" t="s">
        <v>100</v>
      </c>
      <c r="C48" s="25" t="s">
        <v>260</v>
      </c>
      <c r="D48" s="28">
        <v>108.69953531598514</v>
      </c>
      <c r="E48" s="29">
        <v>0.2889113924050633</v>
      </c>
      <c r="F48" s="31">
        <v>0.0</v>
      </c>
      <c r="G48" s="33"/>
      <c r="H48" s="34" t="s">
        <v>64</v>
      </c>
      <c r="I48" s="35" t="s">
        <v>58</v>
      </c>
      <c r="J48" s="36">
        <v>3000.0</v>
      </c>
      <c r="K48" s="28" t="s">
        <v>64</v>
      </c>
      <c r="L48" s="28" t="s">
        <v>64</v>
      </c>
      <c r="M48" s="34" t="s">
        <v>64</v>
      </c>
      <c r="N48" s="35" t="s">
        <v>64</v>
      </c>
      <c r="O48" s="36" t="s">
        <v>64</v>
      </c>
      <c r="P48" s="28" t="s">
        <v>64</v>
      </c>
      <c r="Q48" s="37" t="s">
        <v>64</v>
      </c>
      <c r="R48" s="38" t="s">
        <v>64</v>
      </c>
      <c r="S48" s="39" t="s">
        <v>64</v>
      </c>
      <c r="T48" s="40" t="s">
        <v>64</v>
      </c>
      <c r="U48" s="40" t="s">
        <v>64</v>
      </c>
      <c r="V48" s="40" t="s">
        <v>64</v>
      </c>
      <c r="W48" s="40" t="s">
        <v>64</v>
      </c>
      <c r="X48" s="39" t="s">
        <v>64</v>
      </c>
      <c r="Y48" s="41" t="s">
        <v>64</v>
      </c>
      <c r="Z48" s="41" t="s">
        <v>64</v>
      </c>
      <c r="AA48" s="41" t="s">
        <v>64</v>
      </c>
      <c r="AB48" s="42">
        <v>1.0</v>
      </c>
      <c r="AC48" s="42">
        <v>1.0</v>
      </c>
      <c r="AD48" s="42">
        <v>0.0</v>
      </c>
      <c r="AE48" s="42">
        <v>0.0</v>
      </c>
      <c r="AF48" s="42">
        <v>0.0</v>
      </c>
      <c r="AG48" s="25"/>
      <c r="AH48" s="25"/>
      <c r="AI48" s="25"/>
      <c r="AJ48" s="25"/>
      <c r="AK48" s="25"/>
      <c r="AL48" s="25"/>
    </row>
    <row r="49">
      <c r="A49" s="27" t="s">
        <v>117</v>
      </c>
      <c r="B49" s="25" t="s">
        <v>100</v>
      </c>
      <c r="C49" s="25" t="s">
        <v>260</v>
      </c>
      <c r="D49" s="28">
        <v>108.69953531598514</v>
      </c>
      <c r="E49" s="29">
        <v>0.18408703590992087</v>
      </c>
      <c r="F49" s="31">
        <v>0.0</v>
      </c>
      <c r="G49" s="33"/>
      <c r="H49" s="34" t="s">
        <v>64</v>
      </c>
      <c r="I49" s="35" t="s">
        <v>45</v>
      </c>
      <c r="J49" s="36">
        <v>3000.0</v>
      </c>
      <c r="K49" s="28" t="s">
        <v>64</v>
      </c>
      <c r="L49" s="28" t="s">
        <v>64</v>
      </c>
      <c r="M49" s="34" t="s">
        <v>64</v>
      </c>
      <c r="N49" s="35" t="s">
        <v>30</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0.0</v>
      </c>
      <c r="AD49" s="42">
        <v>0.0</v>
      </c>
      <c r="AE49" s="42">
        <v>1.0</v>
      </c>
      <c r="AF49" s="42">
        <v>1.0</v>
      </c>
      <c r="AG49" s="25"/>
      <c r="AH49" s="25"/>
      <c r="AI49" s="25"/>
      <c r="AJ49" s="25"/>
      <c r="AK49" s="25"/>
      <c r="AL49" s="25"/>
    </row>
    <row r="50">
      <c r="A50" s="27" t="s">
        <v>131</v>
      </c>
      <c r="B50" s="25" t="s">
        <v>100</v>
      </c>
      <c r="C50" s="25" t="s">
        <v>260</v>
      </c>
      <c r="D50" s="28">
        <v>108.69953531598514</v>
      </c>
      <c r="E50" s="29">
        <v>0.18</v>
      </c>
      <c r="F50" s="31">
        <v>0.0</v>
      </c>
      <c r="G50" s="33"/>
      <c r="H50" s="34" t="s">
        <v>64</v>
      </c>
      <c r="I50" s="35" t="s">
        <v>28</v>
      </c>
      <c r="J50" s="36">
        <v>3000.0</v>
      </c>
      <c r="K50" s="28" t="s">
        <v>64</v>
      </c>
      <c r="L50" s="28" t="s">
        <v>64</v>
      </c>
      <c r="M50" s="34" t="s">
        <v>64</v>
      </c>
      <c r="N50" s="35" t="s">
        <v>28</v>
      </c>
      <c r="O50" s="36">
        <v>3000.0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1.0</v>
      </c>
      <c r="AD50" s="42">
        <v>0.0</v>
      </c>
      <c r="AE50" s="42">
        <v>0.0</v>
      </c>
      <c r="AF50" s="42">
        <v>0.0</v>
      </c>
      <c r="AG50" s="25"/>
      <c r="AH50" s="25"/>
      <c r="AI50" s="25"/>
      <c r="AJ50" s="25"/>
      <c r="AK50" s="25"/>
      <c r="AL50" s="25"/>
    </row>
    <row r="51">
      <c r="A51" s="27" t="s">
        <v>449</v>
      </c>
      <c r="B51" s="25" t="s">
        <v>450</v>
      </c>
      <c r="C51" s="25" t="s">
        <v>88</v>
      </c>
      <c r="D51" s="28">
        <v>99.60599442379183</v>
      </c>
      <c r="E51" s="29">
        <v>0.200336274262667</v>
      </c>
      <c r="F51" s="31">
        <v>35.0</v>
      </c>
      <c r="G51" s="33"/>
      <c r="H51" s="34">
        <v>27.81709577710506</v>
      </c>
      <c r="I51" s="35" t="s">
        <v>40</v>
      </c>
      <c r="J51" s="36">
        <v>5800.0</v>
      </c>
      <c r="K51" s="28">
        <v>4.796050996052597</v>
      </c>
      <c r="L51" s="28">
        <v>5.47259616123905</v>
      </c>
      <c r="M51" s="34">
        <v>27.572857642340836</v>
      </c>
      <c r="N51" s="35" t="s">
        <v>28</v>
      </c>
      <c r="O51" s="36">
        <v>5600.0</v>
      </c>
      <c r="P51" s="28">
        <v>4.923724578989434</v>
      </c>
      <c r="Q51" s="37">
        <v>5.582125559107432</v>
      </c>
      <c r="R51" s="38">
        <v>14.554701842926788</v>
      </c>
      <c r="S51" s="39">
        <v>16.20775176297871</v>
      </c>
      <c r="T51" s="40">
        <v>0.041883092984756384</v>
      </c>
      <c r="U51" s="40">
        <v>0.03063258130534044</v>
      </c>
      <c r="V51" s="40">
        <v>0.02617693311547274</v>
      </c>
      <c r="W51" s="40">
        <v>0.025063021068005814</v>
      </c>
      <c r="X51" s="39">
        <v>14.86183173675016</v>
      </c>
      <c r="Y51" s="41">
        <v>12.9552640403549</v>
      </c>
      <c r="Z51" s="41">
        <v>12.839263454666579</v>
      </c>
      <c r="AA51" s="41">
        <v>14.733594187674257</v>
      </c>
      <c r="AB51" s="42">
        <v>0.0</v>
      </c>
      <c r="AC51" s="42">
        <v>1.0</v>
      </c>
      <c r="AD51" s="42">
        <v>1.0</v>
      </c>
      <c r="AE51" s="42">
        <v>0.0</v>
      </c>
      <c r="AF51" s="42">
        <v>0.0</v>
      </c>
      <c r="AG51" s="25"/>
      <c r="AH51" s="25"/>
      <c r="AI51" s="25"/>
      <c r="AJ51" s="25"/>
      <c r="AK51" s="25"/>
      <c r="AL51" s="25"/>
    </row>
    <row r="52">
      <c r="A52" s="27" t="s">
        <v>452</v>
      </c>
      <c r="B52" s="25" t="s">
        <v>450</v>
      </c>
      <c r="C52" s="25" t="s">
        <v>88</v>
      </c>
      <c r="D52" s="28">
        <v>99.60599442379183</v>
      </c>
      <c r="E52" s="29">
        <v>0.2002105263157895</v>
      </c>
      <c r="F52" s="31">
        <v>31.0</v>
      </c>
      <c r="G52" s="33"/>
      <c r="H52" s="34">
        <v>34.848638952856305</v>
      </c>
      <c r="I52" s="35" t="s">
        <v>30</v>
      </c>
      <c r="J52" s="36">
        <v>6400.0</v>
      </c>
      <c r="K52" s="28">
        <v>5.445099836383798</v>
      </c>
      <c r="L52" s="28">
        <v>7.327641652680398</v>
      </c>
      <c r="M52" s="34">
        <v>33.91496299739438</v>
      </c>
      <c r="N52" s="35" t="s">
        <v>30</v>
      </c>
      <c r="O52" s="36">
        <v>6800.0</v>
      </c>
      <c r="P52" s="28">
        <v>4.987494558440351</v>
      </c>
      <c r="Q52" s="37">
        <v>6.5797085484766455</v>
      </c>
      <c r="R52" s="38">
        <v>12.88175772291438</v>
      </c>
      <c r="S52" s="39">
        <v>14.34480305381824</v>
      </c>
      <c r="T52" s="40">
        <v>0.07217333213013423</v>
      </c>
      <c r="U52" s="40">
        <v>0.032299793700214394</v>
      </c>
      <c r="V52" s="40">
        <v>0.04722452596169277</v>
      </c>
      <c r="W52" s="40">
        <v>0.03218841510124813</v>
      </c>
      <c r="X52" s="39">
        <v>18.56056871470575</v>
      </c>
      <c r="Y52" s="41">
        <v>16.28807023815056</v>
      </c>
      <c r="Z52" s="41">
        <v>16.48634186934489</v>
      </c>
      <c r="AA52" s="41">
        <v>17.428621128049492</v>
      </c>
      <c r="AB52" s="42">
        <v>0.0</v>
      </c>
      <c r="AC52" s="42">
        <v>0.0</v>
      </c>
      <c r="AD52" s="42">
        <v>0.0</v>
      </c>
      <c r="AE52" s="42">
        <v>1.0</v>
      </c>
      <c r="AF52" s="42">
        <v>0.0</v>
      </c>
      <c r="AG52" s="25"/>
      <c r="AH52" s="25"/>
      <c r="AI52" s="25"/>
      <c r="AJ52" s="25"/>
      <c r="AK52" s="25"/>
      <c r="AL52" s="25"/>
    </row>
    <row r="53">
      <c r="A53" s="27" t="s">
        <v>453</v>
      </c>
      <c r="B53" s="25" t="s">
        <v>450</v>
      </c>
      <c r="C53" s="25" t="s">
        <v>88</v>
      </c>
      <c r="D53" s="28">
        <v>99.60599442379183</v>
      </c>
      <c r="E53" s="29">
        <v>0.2055077376565954</v>
      </c>
      <c r="F53" s="31">
        <v>31.0</v>
      </c>
      <c r="G53" s="33"/>
      <c r="H53" s="34">
        <v>27.589829344765107</v>
      </c>
      <c r="I53" s="35" t="s">
        <v>31</v>
      </c>
      <c r="J53" s="36">
        <v>5600.0</v>
      </c>
      <c r="K53" s="28">
        <v>4.926755240136626</v>
      </c>
      <c r="L53" s="28">
        <v>5.588078090394473</v>
      </c>
      <c r="M53" s="34">
        <v>28.213229151061547</v>
      </c>
      <c r="N53" s="35" t="s">
        <v>31</v>
      </c>
      <c r="O53" s="36">
        <v>6200.0</v>
      </c>
      <c r="P53" s="28">
        <v>4.550520830816379</v>
      </c>
      <c r="Q53" s="37">
        <v>5.246458569038859</v>
      </c>
      <c r="R53" s="38">
        <v>13.285774977693274</v>
      </c>
      <c r="S53" s="39">
        <v>14.79470655882193</v>
      </c>
      <c r="T53" s="40">
        <v>0.09255028380022881</v>
      </c>
      <c r="U53" s="40">
        <v>3.357325893599594E-4</v>
      </c>
      <c r="V53" s="40">
        <v>0.026522874559436794</v>
      </c>
      <c r="W53" s="40">
        <v>0.021822618308397365</v>
      </c>
      <c r="X53" s="39">
        <v>12.98717553726046</v>
      </c>
      <c r="Y53" s="41">
        <v>14.602653807504646</v>
      </c>
      <c r="Z53" s="41">
        <v>12.274464684605922</v>
      </c>
      <c r="AA53" s="41">
        <v>15.938764466455625</v>
      </c>
      <c r="AB53" s="42">
        <v>0.0</v>
      </c>
      <c r="AC53" s="42">
        <v>0.0</v>
      </c>
      <c r="AD53" s="42">
        <v>0.0</v>
      </c>
      <c r="AE53" s="42">
        <v>0.0</v>
      </c>
      <c r="AF53" s="42">
        <v>1.0</v>
      </c>
      <c r="AG53" s="25"/>
      <c r="AH53" s="25"/>
      <c r="AI53" s="25"/>
      <c r="AJ53" s="25"/>
      <c r="AK53" s="25"/>
      <c r="AL53" s="25"/>
    </row>
    <row r="54">
      <c r="A54" s="27" t="s">
        <v>455</v>
      </c>
      <c r="B54" s="25" t="s">
        <v>450</v>
      </c>
      <c r="C54" s="25" t="s">
        <v>88</v>
      </c>
      <c r="D54" s="28">
        <v>99.60599442379183</v>
      </c>
      <c r="E54" s="29">
        <v>0.1933677910772579</v>
      </c>
      <c r="F54" s="31">
        <v>26.0</v>
      </c>
      <c r="G54" s="33"/>
      <c r="H54" s="34">
        <v>22.583715674874732</v>
      </c>
      <c r="I54" s="35" t="s">
        <v>58</v>
      </c>
      <c r="J54" s="36">
        <v>5100.0</v>
      </c>
      <c r="K54" s="28">
        <v>4.4281795440930845</v>
      </c>
      <c r="L54" s="28">
        <v>4.337827077681626</v>
      </c>
      <c r="M54" s="34">
        <v>22.31681516039896</v>
      </c>
      <c r="N54" s="35" t="s">
        <v>27</v>
      </c>
      <c r="O54" s="36">
        <v>4900.0</v>
      </c>
      <c r="P54" s="28">
        <v>4.5544520735508085</v>
      </c>
      <c r="Q54" s="37">
        <v>4.422862514744435</v>
      </c>
      <c r="R54" s="38">
        <v>10.370732296334436</v>
      </c>
      <c r="S54" s="39">
        <v>11.548587973375787</v>
      </c>
      <c r="T54" s="40">
        <v>0.05313349723592845</v>
      </c>
      <c r="U54" s="40">
        <v>0.019371587533932248</v>
      </c>
      <c r="V54" s="40">
        <v>0.040292902070579076</v>
      </c>
      <c r="W54" s="40">
        <v>0.032212182699281625</v>
      </c>
      <c r="X54" s="39">
        <v>10.696466534104518</v>
      </c>
      <c r="Y54" s="41">
        <v>11.887249140770214</v>
      </c>
      <c r="Z54" s="41">
        <v>9.304910586339945</v>
      </c>
      <c r="AA54" s="41">
        <v>13.011904574059013</v>
      </c>
      <c r="AB54" s="42">
        <v>1.0</v>
      </c>
      <c r="AC54" s="42">
        <v>1.0</v>
      </c>
      <c r="AD54" s="42">
        <v>0.0</v>
      </c>
      <c r="AE54" s="42">
        <v>0.0</v>
      </c>
      <c r="AF54" s="42">
        <v>0.0</v>
      </c>
      <c r="AG54" s="25"/>
      <c r="AH54" s="25"/>
      <c r="AI54" s="25"/>
      <c r="AJ54" s="25"/>
      <c r="AK54" s="25"/>
      <c r="AL54" s="25"/>
    </row>
    <row r="55">
      <c r="A55" s="27" t="s">
        <v>456</v>
      </c>
      <c r="B55" s="25" t="s">
        <v>450</v>
      </c>
      <c r="C55" s="25" t="s">
        <v>88</v>
      </c>
      <c r="D55" s="28">
        <v>99.60599442379183</v>
      </c>
      <c r="E55" s="29">
        <v>0.17009598140152776</v>
      </c>
      <c r="F55" s="31">
        <v>25.0</v>
      </c>
      <c r="G55" s="33"/>
      <c r="H55" s="34">
        <v>22.574069110450072</v>
      </c>
      <c r="I55" s="35" t="s">
        <v>27</v>
      </c>
      <c r="J55" s="36">
        <v>4700.0</v>
      </c>
      <c r="K55" s="28">
        <v>4.802993427755335</v>
      </c>
      <c r="L55" s="28">
        <v>4.703521964279835</v>
      </c>
      <c r="M55" s="34">
        <v>23.20604257285331</v>
      </c>
      <c r="N55" s="35" t="s">
        <v>28</v>
      </c>
      <c r="O55" s="36">
        <v>5300.0</v>
      </c>
      <c r="P55" s="28">
        <v>4.378498598651568</v>
      </c>
      <c r="Q55" s="37">
        <v>4.375368057302433</v>
      </c>
      <c r="R55" s="38">
        <v>8.589934752376776</v>
      </c>
      <c r="S55" s="39">
        <v>9.565536390177986</v>
      </c>
      <c r="T55" s="40">
        <v>0.05040620262200164</v>
      </c>
      <c r="U55" s="40">
        <v>0.01257445054656385</v>
      </c>
      <c r="V55" s="40">
        <v>0.023414494121187863</v>
      </c>
      <c r="W55" s="40">
        <v>0.043251773862749796</v>
      </c>
      <c r="X55" s="39">
        <v>7.605933932781039</v>
      </c>
      <c r="Y55" s="41">
        <v>14.968135177669032</v>
      </c>
      <c r="Z55" s="41">
        <v>6.157854089756185</v>
      </c>
      <c r="AA55" s="41">
        <v>17.048188483097125</v>
      </c>
      <c r="AB55" s="42">
        <v>1.0</v>
      </c>
      <c r="AC55" s="42">
        <v>0.0</v>
      </c>
      <c r="AD55" s="42">
        <v>0.0</v>
      </c>
      <c r="AE55" s="42">
        <v>0.0</v>
      </c>
      <c r="AF55" s="42">
        <v>0.0</v>
      </c>
      <c r="AG55" s="25"/>
      <c r="AH55" s="25"/>
      <c r="AI55" s="25"/>
      <c r="AJ55" s="25"/>
      <c r="AK55" s="25"/>
      <c r="AL55" s="25"/>
    </row>
    <row r="56">
      <c r="A56" s="27" t="s">
        <v>454</v>
      </c>
      <c r="B56" s="25" t="s">
        <v>450</v>
      </c>
      <c r="C56" s="25" t="s">
        <v>88</v>
      </c>
      <c r="D56" s="28">
        <v>99.60599442379183</v>
      </c>
      <c r="E56" s="29">
        <v>0.13586681715575621</v>
      </c>
      <c r="F56" s="31">
        <v>24.0</v>
      </c>
      <c r="G56" s="33"/>
      <c r="H56" s="34">
        <v>18.97436290230948</v>
      </c>
      <c r="I56" s="35" t="s">
        <v>58</v>
      </c>
      <c r="J56" s="36">
        <v>3800.0</v>
      </c>
      <c r="K56" s="28">
        <v>4.9932533953446</v>
      </c>
      <c r="L56" s="28">
        <v>4.3059297372544805</v>
      </c>
      <c r="M56" s="34">
        <v>19.250735174390257</v>
      </c>
      <c r="N56" s="35" t="s">
        <v>28</v>
      </c>
      <c r="O56" s="36">
        <v>4100.0</v>
      </c>
      <c r="P56" s="28">
        <v>4.695301262046405</v>
      </c>
      <c r="Q56" s="37">
        <v>4.092080423407976</v>
      </c>
      <c r="R56" s="38">
        <v>6.38706686827473</v>
      </c>
      <c r="S56" s="39">
        <v>7.112477837864521</v>
      </c>
      <c r="T56" s="40">
        <v>0.05781156604355816</v>
      </c>
      <c r="U56" s="40">
        <v>0.00935496250523032</v>
      </c>
      <c r="V56" s="40">
        <v>0.03857608134179245</v>
      </c>
      <c r="W56" s="40">
        <v>0.024806417429599503</v>
      </c>
      <c r="X56" s="39">
        <v>8.692534127913568</v>
      </c>
      <c r="Y56" s="41">
        <v>10.281828774395912</v>
      </c>
      <c r="Z56" s="41">
        <v>7.841864573089145</v>
      </c>
      <c r="AA56" s="41">
        <v>11.408870601301114</v>
      </c>
      <c r="AB56" s="42">
        <v>1.0</v>
      </c>
      <c r="AC56" s="42">
        <v>1.0</v>
      </c>
      <c r="AD56" s="42">
        <v>0.0</v>
      </c>
      <c r="AE56" s="42">
        <v>0.0</v>
      </c>
      <c r="AF56" s="42">
        <v>0.0</v>
      </c>
      <c r="AG56" s="25"/>
      <c r="AH56" s="25"/>
      <c r="AI56" s="25"/>
      <c r="AJ56" s="25"/>
      <c r="AK56" s="25"/>
      <c r="AL56" s="25"/>
    </row>
    <row r="57">
      <c r="A57" s="27" t="s">
        <v>457</v>
      </c>
      <c r="B57" s="25" t="s">
        <v>450</v>
      </c>
      <c r="C57" s="25" t="s">
        <v>88</v>
      </c>
      <c r="D57" s="28">
        <v>99.60599442379183</v>
      </c>
      <c r="E57" s="29">
        <v>0.17911695906432748</v>
      </c>
      <c r="F57" s="31">
        <v>23.0</v>
      </c>
      <c r="G57" s="33"/>
      <c r="H57" s="34">
        <v>19.281136119967368</v>
      </c>
      <c r="I57" s="35" t="s">
        <v>40</v>
      </c>
      <c r="J57" s="36">
        <v>4600.0</v>
      </c>
      <c r="K57" s="28">
        <v>4.191551330427688</v>
      </c>
      <c r="L57" s="28">
        <v>3.6572711637659308</v>
      </c>
      <c r="M57" s="34">
        <v>18.467809522040415</v>
      </c>
      <c r="N57" s="35" t="s">
        <v>29</v>
      </c>
      <c r="O57" s="36">
        <v>4000.0</v>
      </c>
      <c r="P57" s="28">
        <v>4.616952380510104</v>
      </c>
      <c r="Q57" s="37">
        <v>3.903334783406877</v>
      </c>
      <c r="R57" s="38">
        <v>8.389698062215768</v>
      </c>
      <c r="S57" s="39">
        <v>9.342557822633692</v>
      </c>
      <c r="T57" s="40">
        <v>0.029069572788152486</v>
      </c>
      <c r="U57" s="40">
        <v>0.039888699502540065</v>
      </c>
      <c r="V57" s="40">
        <v>0.017157604991503535</v>
      </c>
      <c r="W57" s="40">
        <v>0.03005312976218772</v>
      </c>
      <c r="X57" s="39">
        <v>9.53987737780891</v>
      </c>
      <c r="Y57" s="41">
        <v>9.741258742158458</v>
      </c>
      <c r="Z57" s="41">
        <v>7.870790029039717</v>
      </c>
      <c r="AA57" s="41">
        <v>10.597019493000698</v>
      </c>
      <c r="AB57" s="42">
        <v>0.0</v>
      </c>
      <c r="AC57" s="42">
        <v>1.0</v>
      </c>
      <c r="AD57" s="42">
        <v>1.0</v>
      </c>
      <c r="AE57" s="42">
        <v>0.0</v>
      </c>
      <c r="AF57" s="42">
        <v>0.0</v>
      </c>
      <c r="AG57" s="25"/>
      <c r="AH57" s="25"/>
      <c r="AI57" s="25"/>
      <c r="AJ57" s="25"/>
      <c r="AK57" s="25"/>
      <c r="AL57" s="25"/>
    </row>
    <row r="58">
      <c r="A58" s="27" t="s">
        <v>460</v>
      </c>
      <c r="B58" s="25" t="s">
        <v>450</v>
      </c>
      <c r="C58" s="25" t="s">
        <v>88</v>
      </c>
      <c r="D58" s="28">
        <v>99.60599442379183</v>
      </c>
      <c r="E58" s="29">
        <v>0.17034803921568628</v>
      </c>
      <c r="F58" s="31">
        <v>16.0</v>
      </c>
      <c r="G58" s="33"/>
      <c r="H58" s="34">
        <v>12.031106262797945</v>
      </c>
      <c r="I58" s="35" t="s">
        <v>44</v>
      </c>
      <c r="J58" s="36">
        <v>3600.0</v>
      </c>
      <c r="K58" s="28">
        <v>3.3419739618883177</v>
      </c>
      <c r="L58" s="28">
        <v>2.0646270900478636</v>
      </c>
      <c r="M58" s="34">
        <v>11.702277162975404</v>
      </c>
      <c r="N58" s="35" t="s">
        <v>29</v>
      </c>
      <c r="O58" s="36">
        <v>3400.0</v>
      </c>
      <c r="P58" s="28">
        <v>3.4418462244045305</v>
      </c>
      <c r="Q58" s="37">
        <v>2.083625468598329</v>
      </c>
      <c r="R58" s="38">
        <v>5.5069539552510856</v>
      </c>
      <c r="S58" s="39">
        <v>6.132406121410119</v>
      </c>
      <c r="T58" s="40">
        <v>0.04065938602308504</v>
      </c>
      <c r="U58" s="40">
        <v>0.024504056643245918</v>
      </c>
      <c r="V58" s="40">
        <v>0.023419806349296985</v>
      </c>
      <c r="W58" s="40">
        <v>0.030033733142385482</v>
      </c>
      <c r="X58" s="39">
        <v>5.8264828601492455</v>
      </c>
      <c r="Y58" s="41">
        <v>6.204623402648698</v>
      </c>
      <c r="Z58" s="41">
        <v>4.9211010626036575</v>
      </c>
      <c r="AA58" s="41">
        <v>6.781176100371747</v>
      </c>
      <c r="AB58" s="42">
        <v>0.0</v>
      </c>
      <c r="AC58" s="42">
        <v>0.0</v>
      </c>
      <c r="AD58" s="42">
        <v>1.0</v>
      </c>
      <c r="AE58" s="42">
        <v>1.0</v>
      </c>
      <c r="AF58" s="42">
        <v>0.0</v>
      </c>
      <c r="AG58" s="25"/>
      <c r="AH58" s="25"/>
      <c r="AI58" s="25"/>
      <c r="AJ58" s="25"/>
      <c r="AK58" s="25"/>
      <c r="AL58" s="25"/>
    </row>
    <row r="59">
      <c r="A59" s="27" t="s">
        <v>463</v>
      </c>
      <c r="B59" s="25" t="s">
        <v>450</v>
      </c>
      <c r="C59" s="25" t="s">
        <v>88</v>
      </c>
      <c r="D59" s="28">
        <v>99.60599442379183</v>
      </c>
      <c r="E59" s="29">
        <v>0.15068166604685757</v>
      </c>
      <c r="F59" s="31">
        <v>15.0</v>
      </c>
      <c r="G59" s="33"/>
      <c r="H59" s="34">
        <v>13.396243974343339</v>
      </c>
      <c r="I59" s="35" t="s">
        <v>45</v>
      </c>
      <c r="J59" s="36">
        <v>3000.0</v>
      </c>
      <c r="K59" s="28">
        <v>4.465414658114446</v>
      </c>
      <c r="L59" s="28">
        <v>2.9844935478624874</v>
      </c>
      <c r="M59" s="34">
        <v>13.53848953314524</v>
      </c>
      <c r="N59" s="35" t="s">
        <v>31</v>
      </c>
      <c r="O59" s="36">
        <v>3000.0</v>
      </c>
      <c r="P59" s="28">
        <v>4.512829844381747</v>
      </c>
      <c r="Q59" s="37">
        <v>3.0395958819519544</v>
      </c>
      <c r="R59" s="38">
        <v>4.486618042593006</v>
      </c>
      <c r="S59" s="39">
        <v>4.996185581430372</v>
      </c>
      <c r="T59" s="40">
        <v>0.06785503569406127</v>
      </c>
      <c r="U59" s="40">
        <v>7.456597329017721E-4</v>
      </c>
      <c r="V59" s="40">
        <v>0.032382936971734104</v>
      </c>
      <c r="W59" s="40">
        <v>0.026204613470547995</v>
      </c>
      <c r="X59" s="39">
        <v>4.9056111215465235</v>
      </c>
      <c r="Y59" s="41">
        <v>8.490632852796816</v>
      </c>
      <c r="Z59" s="41">
        <v>4.48617225241801</v>
      </c>
      <c r="AA59" s="41">
        <v>9.05231728072723</v>
      </c>
      <c r="AB59" s="42">
        <v>0.0</v>
      </c>
      <c r="AC59" s="42">
        <v>0.0</v>
      </c>
      <c r="AD59" s="42">
        <v>0.0</v>
      </c>
      <c r="AE59" s="42">
        <v>1.0</v>
      </c>
      <c r="AF59" s="42">
        <v>1.0</v>
      </c>
      <c r="AG59" s="25"/>
      <c r="AH59" s="25"/>
      <c r="AI59" s="25"/>
      <c r="AJ59" s="25"/>
      <c r="AK59" s="25"/>
      <c r="AL59" s="25"/>
    </row>
    <row r="60">
      <c r="A60" s="27" t="s">
        <v>465</v>
      </c>
      <c r="B60" s="25" t="s">
        <v>450</v>
      </c>
      <c r="C60" s="25" t="s">
        <v>88</v>
      </c>
      <c r="D60" s="28">
        <v>99.60599442379183</v>
      </c>
      <c r="E60" s="29">
        <v>0.18763888888888888</v>
      </c>
      <c r="F60" s="31">
        <v>6.0</v>
      </c>
      <c r="G60" s="33"/>
      <c r="H60" s="34">
        <v>3.1248417296746247</v>
      </c>
      <c r="I60" s="35" t="s">
        <v>40</v>
      </c>
      <c r="J60" s="36">
        <v>3000.0</v>
      </c>
      <c r="K60" s="28">
        <v>1.0416139098915416</v>
      </c>
      <c r="L60" s="28">
        <v>0.2398534814960183</v>
      </c>
      <c r="M60" s="34">
        <v>3.03034499372498</v>
      </c>
      <c r="N60" s="35" t="s">
        <v>29</v>
      </c>
      <c r="O60" s="36">
        <v>3100.0</v>
      </c>
      <c r="P60" s="28">
        <v>0.9775306431370904</v>
      </c>
      <c r="Q60" s="37">
        <v>0.22009341145785397</v>
      </c>
      <c r="R60" s="38">
        <v>2.310398080791222</v>
      </c>
      <c r="S60" s="39">
        <v>2.5728014885667014</v>
      </c>
      <c r="T60" s="40">
        <v>0.029844013514072076</v>
      </c>
      <c r="U60" s="40">
        <v>0.017399830757281878</v>
      </c>
      <c r="V60" s="40">
        <v>0.024998491024702443</v>
      </c>
      <c r="W60" s="40">
        <v>0.017069454223915766</v>
      </c>
      <c r="X60" s="39">
        <v>1.7063901153333143</v>
      </c>
      <c r="Y60" s="41">
        <v>1.4184516143413104</v>
      </c>
      <c r="Z60" s="41">
        <v>1.4918059023564851</v>
      </c>
      <c r="AA60" s="41">
        <v>1.5385390913684946</v>
      </c>
      <c r="AB60" s="42">
        <v>0.0</v>
      </c>
      <c r="AC60" s="42">
        <v>1.0</v>
      </c>
      <c r="AD60" s="42">
        <v>1.0</v>
      </c>
      <c r="AE60" s="42">
        <v>0.0</v>
      </c>
      <c r="AF60" s="42">
        <v>0.0</v>
      </c>
      <c r="AG60" s="25"/>
      <c r="AH60" s="25"/>
      <c r="AI60" s="25"/>
      <c r="AJ60" s="25"/>
      <c r="AK60" s="25"/>
      <c r="AL60" s="25"/>
    </row>
    <row r="61">
      <c r="A61" s="27" t="s">
        <v>467</v>
      </c>
      <c r="B61" s="25" t="s">
        <v>450</v>
      </c>
      <c r="C61" s="25" t="s">
        <v>88</v>
      </c>
      <c r="D61" s="28">
        <v>99.60599442379183</v>
      </c>
      <c r="E61" s="29">
        <v>0.17971287128712873</v>
      </c>
      <c r="F61" s="31">
        <v>0.0</v>
      </c>
      <c r="G61" s="33"/>
      <c r="H61" s="34" t="s">
        <v>64</v>
      </c>
      <c r="I61" s="35" t="s">
        <v>27</v>
      </c>
      <c r="J61" s="36">
        <v>3000.0</v>
      </c>
      <c r="K61" s="28" t="s">
        <v>64</v>
      </c>
      <c r="L61" s="28" t="s">
        <v>64</v>
      </c>
      <c r="M61" s="34" t="s">
        <v>64</v>
      </c>
      <c r="N61" s="35" t="s">
        <v>27</v>
      </c>
      <c r="O61" s="36">
        <v>3000.0</v>
      </c>
      <c r="P61" s="28" t="s">
        <v>64</v>
      </c>
      <c r="Q61" s="37" t="s">
        <v>64</v>
      </c>
      <c r="R61" s="38" t="s">
        <v>64</v>
      </c>
      <c r="S61" s="39" t="s">
        <v>64</v>
      </c>
      <c r="T61" s="40" t="s">
        <v>64</v>
      </c>
      <c r="U61" s="40" t="s">
        <v>64</v>
      </c>
      <c r="V61" s="40" t="s">
        <v>64</v>
      </c>
      <c r="W61" s="40" t="s">
        <v>64</v>
      </c>
      <c r="X61" s="39" t="s">
        <v>64</v>
      </c>
      <c r="Y61" s="41" t="s">
        <v>64</v>
      </c>
      <c r="Z61" s="41" t="s">
        <v>64</v>
      </c>
      <c r="AA61" s="41" t="s">
        <v>64</v>
      </c>
      <c r="AB61" s="42">
        <v>1.0</v>
      </c>
      <c r="AC61" s="42">
        <v>0.0</v>
      </c>
      <c r="AD61" s="42">
        <v>0.0</v>
      </c>
      <c r="AE61" s="42">
        <v>0.0</v>
      </c>
      <c r="AF61" s="42">
        <v>0.0</v>
      </c>
      <c r="AG61" s="25"/>
      <c r="AH61" s="25"/>
      <c r="AI61" s="25"/>
      <c r="AJ61" s="25"/>
      <c r="AK61" s="25"/>
      <c r="AL61" s="25"/>
    </row>
    <row r="62">
      <c r="A62" s="27" t="s">
        <v>468</v>
      </c>
      <c r="B62" s="25" t="s">
        <v>450</v>
      </c>
      <c r="C62" s="25" t="s">
        <v>88</v>
      </c>
      <c r="D62" s="28">
        <v>99.60599442379183</v>
      </c>
      <c r="E62" s="29">
        <v>0.20728000000000002</v>
      </c>
      <c r="F62" s="31">
        <v>0.0</v>
      </c>
      <c r="G62" s="33"/>
      <c r="H62" s="34" t="s">
        <v>64</v>
      </c>
      <c r="I62" s="35" t="s">
        <v>30</v>
      </c>
      <c r="J62" s="36">
        <v>5600.0</v>
      </c>
      <c r="K62" s="28" t="s">
        <v>64</v>
      </c>
      <c r="L62" s="28" t="s">
        <v>64</v>
      </c>
      <c r="M62" s="34" t="s">
        <v>64</v>
      </c>
      <c r="N62" s="35" t="s">
        <v>30</v>
      </c>
      <c r="O62" s="36">
        <v>3700.0</v>
      </c>
      <c r="P62" s="28" t="s">
        <v>64</v>
      </c>
      <c r="Q62" s="37" t="s">
        <v>64</v>
      </c>
      <c r="R62" s="38" t="s">
        <v>64</v>
      </c>
      <c r="S62" s="39" t="s">
        <v>64</v>
      </c>
      <c r="T62" s="40" t="s">
        <v>64</v>
      </c>
      <c r="U62" s="40" t="s">
        <v>64</v>
      </c>
      <c r="V62" s="40" t="s">
        <v>64</v>
      </c>
      <c r="W62" s="40" t="s">
        <v>64</v>
      </c>
      <c r="X62" s="39" t="s">
        <v>64</v>
      </c>
      <c r="Y62" s="41" t="s">
        <v>64</v>
      </c>
      <c r="Z62" s="41" t="s">
        <v>64</v>
      </c>
      <c r="AA62" s="41" t="s">
        <v>64</v>
      </c>
      <c r="AB62" s="42">
        <v>0.0</v>
      </c>
      <c r="AC62" s="42">
        <v>0.0</v>
      </c>
      <c r="AD62" s="42">
        <v>0.0</v>
      </c>
      <c r="AE62" s="42">
        <v>1.0</v>
      </c>
      <c r="AF62" s="42">
        <v>0.0</v>
      </c>
      <c r="AG62" s="25"/>
      <c r="AH62" s="25"/>
      <c r="AI62" s="25"/>
      <c r="AJ62" s="25"/>
      <c r="AK62" s="25"/>
      <c r="AL62" s="25"/>
    </row>
    <row r="63">
      <c r="A63" s="27" t="s">
        <v>469</v>
      </c>
      <c r="B63" s="25" t="s">
        <v>450</v>
      </c>
      <c r="C63" s="25" t="s">
        <v>88</v>
      </c>
      <c r="D63" s="28">
        <v>99.60599442379183</v>
      </c>
      <c r="E63" s="29">
        <v>0.22313629402756507</v>
      </c>
      <c r="F63" s="31">
        <v>0.0</v>
      </c>
      <c r="G63" s="33"/>
      <c r="H63" s="34" t="s">
        <v>64</v>
      </c>
      <c r="I63" s="35" t="s">
        <v>58</v>
      </c>
      <c r="J63" s="36">
        <v>3000.0</v>
      </c>
      <c r="K63" s="28" t="s">
        <v>64</v>
      </c>
      <c r="L63" s="28" t="s">
        <v>64</v>
      </c>
      <c r="M63" s="34" t="s">
        <v>64</v>
      </c>
      <c r="N63" s="35" t="s">
        <v>27</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1.0</v>
      </c>
      <c r="AC63" s="42">
        <v>1.0</v>
      </c>
      <c r="AD63" s="42">
        <v>0.0</v>
      </c>
      <c r="AE63" s="42">
        <v>0.0</v>
      </c>
      <c r="AF63" s="42">
        <v>0.0</v>
      </c>
      <c r="AG63" s="25"/>
      <c r="AH63" s="25"/>
      <c r="AI63" s="25"/>
      <c r="AJ63" s="25"/>
      <c r="AK63" s="25"/>
      <c r="AL63" s="25"/>
    </row>
    <row r="64">
      <c r="A64" s="27" t="s">
        <v>470</v>
      </c>
      <c r="B64" s="25" t="s">
        <v>450</v>
      </c>
      <c r="C64" s="25" t="s">
        <v>88</v>
      </c>
      <c r="D64" s="28">
        <v>99.60599442379183</v>
      </c>
      <c r="E64" s="29">
        <v>0.23531313131313134</v>
      </c>
      <c r="F64" s="31">
        <v>0.0</v>
      </c>
      <c r="G64" s="33"/>
      <c r="H64" s="34" t="s">
        <v>64</v>
      </c>
      <c r="I64" s="35" t="s">
        <v>27</v>
      </c>
      <c r="J64" s="36">
        <v>3000.0</v>
      </c>
      <c r="K64" s="28" t="s">
        <v>64</v>
      </c>
      <c r="L64" s="28" t="s">
        <v>64</v>
      </c>
      <c r="M64" s="34" t="s">
        <v>64</v>
      </c>
      <c r="N64" s="35" t="s">
        <v>27</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1.0</v>
      </c>
      <c r="AC64" s="42">
        <v>0.0</v>
      </c>
      <c r="AD64" s="42">
        <v>0.0</v>
      </c>
      <c r="AE64" s="42">
        <v>0.0</v>
      </c>
      <c r="AF64" s="42">
        <v>0.0</v>
      </c>
      <c r="AG64" s="25"/>
      <c r="AH64" s="25"/>
      <c r="AI64" s="25"/>
      <c r="AJ64" s="25"/>
      <c r="AK64" s="25"/>
      <c r="AL64" s="25"/>
    </row>
    <row r="65">
      <c r="A65" s="27" t="s">
        <v>471</v>
      </c>
      <c r="B65" s="25" t="s">
        <v>450</v>
      </c>
      <c r="C65" s="25" t="s">
        <v>88</v>
      </c>
      <c r="D65" s="28">
        <v>99.60599442379183</v>
      </c>
      <c r="E65" s="29">
        <v>0.22339201637666328</v>
      </c>
      <c r="F65" s="31">
        <v>0.0</v>
      </c>
      <c r="G65" s="33"/>
      <c r="H65" s="34" t="s">
        <v>64</v>
      </c>
      <c r="I65" s="35" t="s">
        <v>45</v>
      </c>
      <c r="J65" s="36">
        <v>5000.0</v>
      </c>
      <c r="K65" s="28" t="s">
        <v>64</v>
      </c>
      <c r="L65" s="28" t="s">
        <v>64</v>
      </c>
      <c r="M65" s="34" t="s">
        <v>64</v>
      </c>
      <c r="N65" s="35" t="s">
        <v>30</v>
      </c>
      <c r="O65" s="36">
        <v>4900.0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0.0</v>
      </c>
      <c r="AE65" s="42">
        <v>1.0</v>
      </c>
      <c r="AF65" s="42">
        <v>1.0</v>
      </c>
      <c r="AG65" s="25"/>
      <c r="AH65" s="25"/>
      <c r="AI65" s="25"/>
      <c r="AJ65" s="25"/>
      <c r="AK65" s="25"/>
      <c r="AL65" s="25"/>
    </row>
    <row r="66">
      <c r="A66" s="27" t="s">
        <v>472</v>
      </c>
      <c r="B66" s="25" t="s">
        <v>450</v>
      </c>
      <c r="C66" s="25" t="s">
        <v>88</v>
      </c>
      <c r="D66" s="28">
        <v>99.60599442379183</v>
      </c>
      <c r="E66" s="29">
        <v>0.17915112540192926</v>
      </c>
      <c r="F66" s="31">
        <v>0.0</v>
      </c>
      <c r="G66" s="33"/>
      <c r="H66" s="34" t="s">
        <v>64</v>
      </c>
      <c r="I66" s="35" t="s">
        <v>27</v>
      </c>
      <c r="J66" s="36">
        <v>3000.0</v>
      </c>
      <c r="K66" s="28" t="s">
        <v>64</v>
      </c>
      <c r="L66" s="28" t="s">
        <v>64</v>
      </c>
      <c r="M66" s="34" t="s">
        <v>64</v>
      </c>
      <c r="N66" s="35" t="s">
        <v>27</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1.0</v>
      </c>
      <c r="AC66" s="42">
        <v>0.0</v>
      </c>
      <c r="AD66" s="42">
        <v>0.0</v>
      </c>
      <c r="AE66" s="42">
        <v>0.0</v>
      </c>
      <c r="AF66" s="42">
        <v>0.0</v>
      </c>
      <c r="AG66" s="25"/>
      <c r="AH66" s="25"/>
      <c r="AI66" s="25"/>
      <c r="AJ66" s="25"/>
      <c r="AK66" s="25"/>
      <c r="AL66" s="25"/>
    </row>
    <row r="67">
      <c r="A67" s="27" t="s">
        <v>473</v>
      </c>
      <c r="B67" s="25" t="s">
        <v>450</v>
      </c>
      <c r="C67" s="25" t="s">
        <v>88</v>
      </c>
      <c r="D67" s="28">
        <v>99.60599442379183</v>
      </c>
      <c r="E67" s="29">
        <v>0.24526030719482622</v>
      </c>
      <c r="F67" s="31">
        <v>0.0</v>
      </c>
      <c r="G67" s="33"/>
      <c r="H67" s="34" t="s">
        <v>64</v>
      </c>
      <c r="I67" s="35" t="s">
        <v>58</v>
      </c>
      <c r="J67" s="36">
        <v>4500.0</v>
      </c>
      <c r="K67" s="28" t="s">
        <v>64</v>
      </c>
      <c r="L67" s="28" t="s">
        <v>64</v>
      </c>
      <c r="M67" s="34" t="s">
        <v>64</v>
      </c>
      <c r="N67" s="35" t="s">
        <v>28</v>
      </c>
      <c r="O67" s="36">
        <v>5100.0</v>
      </c>
      <c r="P67" s="28" t="s">
        <v>64</v>
      </c>
      <c r="Q67" s="37" t="s">
        <v>64</v>
      </c>
      <c r="R67" s="38" t="s">
        <v>64</v>
      </c>
      <c r="S67" s="39" t="s">
        <v>64</v>
      </c>
      <c r="T67" s="40" t="s">
        <v>64</v>
      </c>
      <c r="U67" s="40" t="s">
        <v>64</v>
      </c>
      <c r="V67" s="40" t="s">
        <v>64</v>
      </c>
      <c r="W67" s="40" t="s">
        <v>64</v>
      </c>
      <c r="X67" s="39" t="s">
        <v>64</v>
      </c>
      <c r="Y67" s="41" t="s">
        <v>64</v>
      </c>
      <c r="Z67" s="41" t="s">
        <v>64</v>
      </c>
      <c r="AA67" s="41" t="s">
        <v>64</v>
      </c>
      <c r="AB67" s="42">
        <v>1.0</v>
      </c>
      <c r="AC67" s="42">
        <v>1.0</v>
      </c>
      <c r="AD67" s="42">
        <v>0.0</v>
      </c>
      <c r="AE67" s="42">
        <v>0.0</v>
      </c>
      <c r="AF67" s="42">
        <v>0.0</v>
      </c>
      <c r="AG67" s="25"/>
      <c r="AH67" s="25"/>
      <c r="AI67" s="25"/>
      <c r="AJ67" s="25"/>
      <c r="AK67" s="25"/>
      <c r="AL67" s="25"/>
    </row>
    <row r="68">
      <c r="A68" s="27" t="s">
        <v>105</v>
      </c>
      <c r="B68" s="25" t="s">
        <v>106</v>
      </c>
      <c r="C68" s="25" t="s">
        <v>364</v>
      </c>
      <c r="D68" s="28">
        <v>97.11970260223049</v>
      </c>
      <c r="E68" s="29">
        <v>0.31996538522890416</v>
      </c>
      <c r="F68" s="31">
        <v>34.0</v>
      </c>
      <c r="G68" s="33"/>
      <c r="H68" s="34">
        <v>34.10948962320478</v>
      </c>
      <c r="I68" s="35" t="s">
        <v>27</v>
      </c>
      <c r="J68" s="36">
        <v>7200.0</v>
      </c>
      <c r="K68" s="28">
        <v>4.737429114333998</v>
      </c>
      <c r="L68" s="28">
        <v>6.27603371942878</v>
      </c>
      <c r="M68" s="34">
        <v>33.3077535465039</v>
      </c>
      <c r="N68" s="35" t="s">
        <v>27</v>
      </c>
      <c r="O68" s="36">
        <v>7900.0</v>
      </c>
      <c r="P68" s="28">
        <v>4.216171335000494</v>
      </c>
      <c r="Q68" s="37">
        <v>5.489070374014174</v>
      </c>
      <c r="R68" s="38">
        <v>24.5210066717487</v>
      </c>
      <c r="S68" s="39">
        <v>21.273374488978792</v>
      </c>
      <c r="T68" s="40">
        <v>0.06600989894011969</v>
      </c>
      <c r="U68" s="40">
        <v>0.029187393089189086</v>
      </c>
      <c r="V68" s="40">
        <v>0.05586196425679235</v>
      </c>
      <c r="W68" s="40">
        <v>0.02677121816458734</v>
      </c>
      <c r="X68" s="39">
        <v>19.031756960565374</v>
      </c>
      <c r="Y68" s="41">
        <v>15.07773266263941</v>
      </c>
      <c r="Z68" s="41">
        <v>17.10697315616933</v>
      </c>
      <c r="AA68" s="41">
        <v>16.20078039033457</v>
      </c>
      <c r="AB68" s="42">
        <v>1.0</v>
      </c>
      <c r="AC68" s="42">
        <v>0.0</v>
      </c>
      <c r="AD68" s="42">
        <v>0.0</v>
      </c>
      <c r="AE68" s="42">
        <v>0.0</v>
      </c>
      <c r="AF68" s="42">
        <v>0.0</v>
      </c>
      <c r="AG68" s="25"/>
      <c r="AH68" s="25"/>
      <c r="AI68" s="25"/>
      <c r="AJ68" s="25"/>
      <c r="AK68" s="25"/>
      <c r="AL68" s="25"/>
    </row>
    <row r="69">
      <c r="A69" s="27" t="s">
        <v>108</v>
      </c>
      <c r="B69" s="25" t="s">
        <v>106</v>
      </c>
      <c r="C69" s="25" t="s">
        <v>364</v>
      </c>
      <c r="D69" s="28">
        <v>97.11970260223049</v>
      </c>
      <c r="E69" s="29">
        <v>0.21783744818886286</v>
      </c>
      <c r="F69" s="31">
        <v>30.0</v>
      </c>
      <c r="G69" s="33"/>
      <c r="H69" s="34">
        <v>30.71852238200617</v>
      </c>
      <c r="I69" s="35" t="s">
        <v>31</v>
      </c>
      <c r="J69" s="36">
        <v>7000.0</v>
      </c>
      <c r="K69" s="28">
        <v>4.388360340286596</v>
      </c>
      <c r="L69" s="28">
        <v>5.38461786797007</v>
      </c>
      <c r="M69" s="34">
        <v>31.01180279032512</v>
      </c>
      <c r="N69" s="35" t="s">
        <v>31</v>
      </c>
      <c r="O69" s="36">
        <v>7500.0</v>
      </c>
      <c r="P69" s="28">
        <v>4.134907038710017</v>
      </c>
      <c r="Q69" s="37">
        <v>5.109040023960132</v>
      </c>
      <c r="R69" s="38">
        <v>13.436678839797388</v>
      </c>
      <c r="S69" s="39">
        <v>11.657086704212464</v>
      </c>
      <c r="T69" s="40">
        <v>0.07590550536634762</v>
      </c>
      <c r="U69" s="40">
        <v>0.0</v>
      </c>
      <c r="V69" s="40">
        <v>0.04311009538228105</v>
      </c>
      <c r="W69" s="40">
        <v>0.03129669501167642</v>
      </c>
      <c r="X69" s="39">
        <v>10.881823125500592</v>
      </c>
      <c r="Y69" s="41">
        <v>19.83669925650558</v>
      </c>
      <c r="Z69" s="41">
        <v>9.93197134051099</v>
      </c>
      <c r="AA69" s="41">
        <v>21.07983144981413</v>
      </c>
      <c r="AB69" s="42">
        <v>0.0</v>
      </c>
      <c r="AC69" s="42">
        <v>0.0</v>
      </c>
      <c r="AD69" s="42">
        <v>0.0</v>
      </c>
      <c r="AE69" s="42">
        <v>0.0</v>
      </c>
      <c r="AF69" s="42">
        <v>1.0</v>
      </c>
      <c r="AG69" s="25"/>
      <c r="AH69" s="25"/>
      <c r="AI69" s="25"/>
      <c r="AJ69" s="25"/>
      <c r="AK69" s="25"/>
      <c r="AL69" s="25"/>
    </row>
    <row r="70">
      <c r="A70" s="27" t="s">
        <v>110</v>
      </c>
      <c r="B70" s="25" t="s">
        <v>106</v>
      </c>
      <c r="C70" s="25" t="s">
        <v>364</v>
      </c>
      <c r="D70" s="28">
        <v>97.11970260223049</v>
      </c>
      <c r="E70" s="29">
        <v>0.2584003294892916</v>
      </c>
      <c r="F70" s="31">
        <v>30.0</v>
      </c>
      <c r="G70" s="33"/>
      <c r="H70" s="34">
        <v>24.85715424952485</v>
      </c>
      <c r="I70" s="35" t="s">
        <v>40</v>
      </c>
      <c r="J70" s="36">
        <v>5500.0</v>
      </c>
      <c r="K70" s="28">
        <v>4.5194825908227</v>
      </c>
      <c r="L70" s="28">
        <v>4.749304853760698</v>
      </c>
      <c r="M70" s="34">
        <v>24.808707255814454</v>
      </c>
      <c r="N70" s="35" t="s">
        <v>28</v>
      </c>
      <c r="O70" s="36">
        <v>6100.0</v>
      </c>
      <c r="P70" s="28">
        <v>4.0670011894777796</v>
      </c>
      <c r="Q70" s="37">
        <v>4.267714734101715</v>
      </c>
      <c r="R70" s="38">
        <v>16.531302427508763</v>
      </c>
      <c r="S70" s="39">
        <v>14.341849502293638</v>
      </c>
      <c r="T70" s="40">
        <v>0.06153749320288402</v>
      </c>
      <c r="U70" s="40">
        <v>0.016733077646549445</v>
      </c>
      <c r="V70" s="40">
        <v>0.03310040496202677</v>
      </c>
      <c r="W70" s="40">
        <v>0.01801320380530186</v>
      </c>
      <c r="X70" s="39">
        <v>12.4880496259189</v>
      </c>
      <c r="Y70" s="41">
        <v>12.36910462360595</v>
      </c>
      <c r="Z70" s="41">
        <v>11.433503213063524</v>
      </c>
      <c r="AA70" s="41">
        <v>13.375204042750932</v>
      </c>
      <c r="AB70" s="42">
        <v>0.0</v>
      </c>
      <c r="AC70" s="42">
        <v>1.0</v>
      </c>
      <c r="AD70" s="42">
        <v>1.0</v>
      </c>
      <c r="AE70" s="42">
        <v>0.0</v>
      </c>
      <c r="AF70" s="42">
        <v>0.0</v>
      </c>
      <c r="AG70" s="25"/>
      <c r="AH70" s="25"/>
      <c r="AI70" s="25"/>
      <c r="AJ70" s="25"/>
      <c r="AK70" s="25"/>
      <c r="AL70" s="25"/>
    </row>
    <row r="71">
      <c r="A71" s="27" t="s">
        <v>112</v>
      </c>
      <c r="B71" s="25" t="s">
        <v>106</v>
      </c>
      <c r="C71" s="25" t="s">
        <v>364</v>
      </c>
      <c r="D71" s="28">
        <v>97.11970260223049</v>
      </c>
      <c r="E71" s="29">
        <v>0.24071428571428571</v>
      </c>
      <c r="F71" s="31">
        <v>27.0</v>
      </c>
      <c r="G71" s="33"/>
      <c r="H71" s="34">
        <v>21.836176524883584</v>
      </c>
      <c r="I71" s="35" t="s">
        <v>45</v>
      </c>
      <c r="J71" s="36">
        <v>4700.0</v>
      </c>
      <c r="K71" s="28">
        <v>4.645995005294379</v>
      </c>
      <c r="L71" s="28">
        <v>4.440419973859048</v>
      </c>
      <c r="M71" s="34">
        <v>21.681922836944103</v>
      </c>
      <c r="N71" s="35" t="s">
        <v>30</v>
      </c>
      <c r="O71" s="36">
        <v>4500.0</v>
      </c>
      <c r="P71" s="28">
        <v>4.8182050748764675</v>
      </c>
      <c r="Q71" s="37">
        <v>4.581173608723809</v>
      </c>
      <c r="R71" s="38">
        <v>13.640978564763417</v>
      </c>
      <c r="S71" s="39">
        <v>11.834328389897621</v>
      </c>
      <c r="T71" s="40">
        <v>0.04661671220496494</v>
      </c>
      <c r="U71" s="40">
        <v>0.021868457655997063</v>
      </c>
      <c r="V71" s="40">
        <v>0.02924793719423476</v>
      </c>
      <c r="W71" s="40">
        <v>0.01736877501073018</v>
      </c>
      <c r="X71" s="39">
        <v>10.398055300441204</v>
      </c>
      <c r="Y71" s="41">
        <v>11.43812122444238</v>
      </c>
      <c r="Z71" s="41">
        <v>9.326293572074215</v>
      </c>
      <c r="AA71" s="41">
        <v>12.35562926486989</v>
      </c>
      <c r="AB71" s="42">
        <v>0.0</v>
      </c>
      <c r="AC71" s="42">
        <v>0.0</v>
      </c>
      <c r="AD71" s="42">
        <v>0.0</v>
      </c>
      <c r="AE71" s="42">
        <v>1.0</v>
      </c>
      <c r="AF71" s="42">
        <v>1.0</v>
      </c>
      <c r="AG71" s="25"/>
      <c r="AH71" s="25"/>
      <c r="AI71" s="25"/>
      <c r="AJ71" s="25"/>
      <c r="AK71" s="25"/>
      <c r="AL71" s="25"/>
    </row>
    <row r="72">
      <c r="A72" s="27" t="s">
        <v>114</v>
      </c>
      <c r="B72" s="25" t="s">
        <v>106</v>
      </c>
      <c r="C72" s="25" t="s">
        <v>364</v>
      </c>
      <c r="D72" s="28">
        <v>97.11970260223049</v>
      </c>
      <c r="E72" s="29">
        <v>0.18188505747126435</v>
      </c>
      <c r="F72" s="31">
        <v>26.0</v>
      </c>
      <c r="G72" s="33"/>
      <c r="H72" s="34">
        <v>17.8321816408979</v>
      </c>
      <c r="I72" s="35" t="s">
        <v>44</v>
      </c>
      <c r="J72" s="36">
        <v>3900.0</v>
      </c>
      <c r="K72" s="28">
        <v>4.572354266896897</v>
      </c>
      <c r="L72" s="28">
        <v>3.7677764017837254</v>
      </c>
      <c r="M72" s="34">
        <v>17.827055698731304</v>
      </c>
      <c r="N72" s="35" t="s">
        <v>30</v>
      </c>
      <c r="O72" s="36">
        <v>4700.0</v>
      </c>
      <c r="P72" s="28">
        <v>3.7929905741981496</v>
      </c>
      <c r="Q72" s="37">
        <v>3.1248963058845876</v>
      </c>
      <c r="R72" s="38">
        <v>9.413605158976926</v>
      </c>
      <c r="S72" s="39">
        <v>8.16684039603573</v>
      </c>
      <c r="T72" s="40">
        <v>0.0303855841704036</v>
      </c>
      <c r="U72" s="40">
        <v>0.01988719413400011</v>
      </c>
      <c r="V72" s="40">
        <v>0.01946043031138208</v>
      </c>
      <c r="W72" s="40">
        <v>0.010327684507356279</v>
      </c>
      <c r="X72" s="39">
        <v>7.6107376074406545</v>
      </c>
      <c r="Y72" s="41">
        <v>10.221444033457248</v>
      </c>
      <c r="Z72" s="41">
        <v>6.81598801657517</v>
      </c>
      <c r="AA72" s="41">
        <v>11.011067682156133</v>
      </c>
      <c r="AB72" s="42">
        <v>0.0</v>
      </c>
      <c r="AC72" s="42">
        <v>0.0</v>
      </c>
      <c r="AD72" s="42">
        <v>1.0</v>
      </c>
      <c r="AE72" s="42">
        <v>1.0</v>
      </c>
      <c r="AF72" s="42">
        <v>0.0</v>
      </c>
      <c r="AG72" s="25"/>
      <c r="AH72" s="25"/>
      <c r="AI72" s="25"/>
      <c r="AJ72" s="25"/>
      <c r="AK72" s="25"/>
      <c r="AL72" s="25"/>
    </row>
    <row r="73">
      <c r="A73" s="27" t="s">
        <v>118</v>
      </c>
      <c r="B73" s="25" t="s">
        <v>106</v>
      </c>
      <c r="C73" s="25" t="s">
        <v>364</v>
      </c>
      <c r="D73" s="28">
        <v>97.11970260223049</v>
      </c>
      <c r="E73" s="29">
        <v>0.21659152798789713</v>
      </c>
      <c r="F73" s="31">
        <v>22.0</v>
      </c>
      <c r="G73" s="33"/>
      <c r="H73" s="34">
        <v>17.411897669794527</v>
      </c>
      <c r="I73" s="35" t="s">
        <v>58</v>
      </c>
      <c r="J73" s="36">
        <v>4200.0</v>
      </c>
      <c r="K73" s="28">
        <v>4.145689921379649</v>
      </c>
      <c r="L73" s="28">
        <v>3.3570608226889376</v>
      </c>
      <c r="M73" s="34">
        <v>16.915430615053353</v>
      </c>
      <c r="N73" s="35" t="s">
        <v>28</v>
      </c>
      <c r="O73" s="36">
        <v>4200.0</v>
      </c>
      <c r="P73" s="28">
        <v>4.027483479774608</v>
      </c>
      <c r="Q73" s="37">
        <v>3.1930033358174597</v>
      </c>
      <c r="R73" s="38">
        <v>9.78622734219972</v>
      </c>
      <c r="S73" s="39">
        <v>8.490111432690686</v>
      </c>
      <c r="T73" s="40">
        <v>0.04482299998417456</v>
      </c>
      <c r="U73" s="40">
        <v>0.03161386442891683</v>
      </c>
      <c r="V73" s="40">
        <v>0.02659439291791889</v>
      </c>
      <c r="W73" s="40">
        <v>0.029852646354882464</v>
      </c>
      <c r="X73" s="39">
        <v>9.43513276273133</v>
      </c>
      <c r="Y73" s="41">
        <v>7.976764907063198</v>
      </c>
      <c r="Z73" s="41">
        <v>8.067097310220639</v>
      </c>
      <c r="AA73" s="41">
        <v>8.848333304832716</v>
      </c>
      <c r="AB73" s="42">
        <v>1.0</v>
      </c>
      <c r="AC73" s="42">
        <v>1.0</v>
      </c>
      <c r="AD73" s="42">
        <v>0.0</v>
      </c>
      <c r="AE73" s="42">
        <v>0.0</v>
      </c>
      <c r="AF73" s="42">
        <v>0.0</v>
      </c>
      <c r="AG73" s="25"/>
      <c r="AH73" s="25"/>
      <c r="AI73" s="25"/>
      <c r="AJ73" s="25"/>
      <c r="AK73" s="25"/>
      <c r="AL73" s="25"/>
    </row>
    <row r="74">
      <c r="A74" s="27" t="s">
        <v>120</v>
      </c>
      <c r="B74" s="25" t="s">
        <v>106</v>
      </c>
      <c r="C74" s="25" t="s">
        <v>364</v>
      </c>
      <c r="D74" s="28">
        <v>97.11970260223049</v>
      </c>
      <c r="E74" s="29">
        <v>0.1781563721657545</v>
      </c>
      <c r="F74" s="31">
        <v>20.0</v>
      </c>
      <c r="G74" s="33"/>
      <c r="H74" s="34">
        <v>15.466109485565159</v>
      </c>
      <c r="I74" s="35" t="s">
        <v>31</v>
      </c>
      <c r="J74" s="36">
        <v>4000.0</v>
      </c>
      <c r="K74" s="28">
        <v>3.8665273713912898</v>
      </c>
      <c r="L74" s="28">
        <v>2.8708365660008948</v>
      </c>
      <c r="M74" s="34">
        <v>16.007915481320257</v>
      </c>
      <c r="N74" s="35" t="s">
        <v>31</v>
      </c>
      <c r="O74" s="36">
        <v>4000.0</v>
      </c>
      <c r="P74" s="28">
        <v>4.001978870330064</v>
      </c>
      <c r="Q74" s="37">
        <v>3.0472567065366203</v>
      </c>
      <c r="R74" s="38">
        <v>7.069025565203754</v>
      </c>
      <c r="S74" s="39">
        <v>6.13278362237891</v>
      </c>
      <c r="T74" s="40">
        <v>0.056569432871301145</v>
      </c>
      <c r="U74" s="40">
        <v>8.506681634782127E-5</v>
      </c>
      <c r="V74" s="40">
        <v>0.03419686017182415</v>
      </c>
      <c r="W74" s="40">
        <v>0.015226960126260005</v>
      </c>
      <c r="X74" s="39">
        <v>5.666124494858837</v>
      </c>
      <c r="Y74" s="41">
        <v>9.799984990706323</v>
      </c>
      <c r="Z74" s="41">
        <v>5.356312098420626</v>
      </c>
      <c r="AA74" s="41">
        <v>10.65160338289963</v>
      </c>
      <c r="AB74" s="42">
        <v>0.0</v>
      </c>
      <c r="AC74" s="42">
        <v>0.0</v>
      </c>
      <c r="AD74" s="42">
        <v>0.0</v>
      </c>
      <c r="AE74" s="42">
        <v>0.0</v>
      </c>
      <c r="AF74" s="42">
        <v>1.0</v>
      </c>
      <c r="AG74" s="25"/>
      <c r="AH74" s="25"/>
      <c r="AI74" s="25"/>
      <c r="AJ74" s="25"/>
      <c r="AK74" s="25"/>
      <c r="AL74" s="25"/>
    </row>
    <row r="75">
      <c r="A75" s="27" t="s">
        <v>116</v>
      </c>
      <c r="B75" s="25" t="s">
        <v>106</v>
      </c>
      <c r="C75" s="25" t="s">
        <v>364</v>
      </c>
      <c r="D75" s="28">
        <v>97.11970260223049</v>
      </c>
      <c r="E75" s="29">
        <v>0.1534052098408104</v>
      </c>
      <c r="F75" s="31">
        <v>20.0</v>
      </c>
      <c r="G75" s="33"/>
      <c r="H75" s="34">
        <v>13.98317298122043</v>
      </c>
      <c r="I75" s="35" t="s">
        <v>40</v>
      </c>
      <c r="J75" s="36">
        <v>3000.0</v>
      </c>
      <c r="K75" s="28">
        <v>4.661057660406811</v>
      </c>
      <c r="L75" s="28">
        <v>3.214593597793005</v>
      </c>
      <c r="M75" s="34">
        <v>13.847395131579262</v>
      </c>
      <c r="N75" s="35" t="s">
        <v>28</v>
      </c>
      <c r="O75" s="36">
        <v>3300.0</v>
      </c>
      <c r="P75" s="28">
        <v>4.196180342902807</v>
      </c>
      <c r="Q75" s="37">
        <v>2.8733833654729977</v>
      </c>
      <c r="R75" s="38">
        <v>5.952836260823585</v>
      </c>
      <c r="S75" s="39">
        <v>5.164425618544206</v>
      </c>
      <c r="T75" s="40">
        <v>0.03643845261866862</v>
      </c>
      <c r="U75" s="40">
        <v>0.016721755653772586</v>
      </c>
      <c r="V75" s="40">
        <v>0.023460373603800346</v>
      </c>
      <c r="W75" s="40">
        <v>0.02237886701922799</v>
      </c>
      <c r="X75" s="39">
        <v>5.813989663376563</v>
      </c>
      <c r="Y75" s="41">
        <v>8.169183317843867</v>
      </c>
      <c r="Z75" s="41">
        <v>5.022856153884095</v>
      </c>
      <c r="AA75" s="41">
        <v>8.824538977695168</v>
      </c>
      <c r="AB75" s="42">
        <v>0.0</v>
      </c>
      <c r="AC75" s="42">
        <v>1.0</v>
      </c>
      <c r="AD75" s="42">
        <v>1.0</v>
      </c>
      <c r="AE75" s="42">
        <v>0.0</v>
      </c>
      <c r="AF75" s="42">
        <v>0.0</v>
      </c>
      <c r="AG75" s="25"/>
      <c r="AH75" s="25"/>
      <c r="AI75" s="25"/>
      <c r="AJ75" s="25"/>
      <c r="AK75" s="25"/>
      <c r="AL75" s="25"/>
    </row>
    <row r="76">
      <c r="A76" s="27" t="s">
        <v>122</v>
      </c>
      <c r="B76" s="25" t="s">
        <v>106</v>
      </c>
      <c r="C76" s="25" t="s">
        <v>364</v>
      </c>
      <c r="D76" s="28">
        <v>97.11970260223049</v>
      </c>
      <c r="E76" s="29">
        <v>0.1491213389121339</v>
      </c>
      <c r="F76" s="31">
        <v>16.0</v>
      </c>
      <c r="G76" s="33"/>
      <c r="H76" s="34">
        <v>10.543013999519033</v>
      </c>
      <c r="I76" s="35" t="s">
        <v>40</v>
      </c>
      <c r="J76" s="36">
        <v>3000.0</v>
      </c>
      <c r="K76" s="28">
        <v>3.514337999839678</v>
      </c>
      <c r="L76" s="28">
        <v>1.9710866845694908</v>
      </c>
      <c r="M76" s="34">
        <v>10.4825734853421</v>
      </c>
      <c r="N76" s="35" t="s">
        <v>28</v>
      </c>
      <c r="O76" s="36">
        <v>3000.0</v>
      </c>
      <c r="P76" s="28">
        <v>3.4941911617806998</v>
      </c>
      <c r="Q76" s="37">
        <v>1.9515560210520821</v>
      </c>
      <c r="R76" s="38">
        <v>4.611467943124529</v>
      </c>
      <c r="S76" s="39">
        <v>4.000711953275318</v>
      </c>
      <c r="T76" s="40">
        <v>0.03571812644800596</v>
      </c>
      <c r="U76" s="40">
        <v>0.016574536634805553</v>
      </c>
      <c r="V76" s="40">
        <v>0.02519329568490444</v>
      </c>
      <c r="W76" s="40">
        <v>0.019889443961766663</v>
      </c>
      <c r="X76" s="39">
        <v>4.684267940039479</v>
      </c>
      <c r="Y76" s="41">
        <v>5.858746059479554</v>
      </c>
      <c r="Z76" s="41">
        <v>4.094039448167379</v>
      </c>
      <c r="AA76" s="41">
        <v>6.38853403717472</v>
      </c>
      <c r="AB76" s="42">
        <v>0.0</v>
      </c>
      <c r="AC76" s="42">
        <v>1.0</v>
      </c>
      <c r="AD76" s="42">
        <v>1.0</v>
      </c>
      <c r="AE76" s="42">
        <v>0.0</v>
      </c>
      <c r="AF76" s="42">
        <v>0.0</v>
      </c>
      <c r="AG76" s="25"/>
      <c r="AH76" s="25"/>
      <c r="AI76" s="25"/>
      <c r="AJ76" s="25"/>
      <c r="AK76" s="25"/>
      <c r="AL76" s="25"/>
    </row>
    <row r="77">
      <c r="A77" s="27" t="s">
        <v>124</v>
      </c>
      <c r="B77" s="25" t="s">
        <v>106</v>
      </c>
      <c r="C77" s="25" t="s">
        <v>364</v>
      </c>
      <c r="D77" s="28">
        <v>97.11970260223049</v>
      </c>
      <c r="E77" s="29">
        <v>0.2295492957746479</v>
      </c>
      <c r="F77" s="31">
        <v>12.0</v>
      </c>
      <c r="G77" s="33"/>
      <c r="H77" s="34">
        <v>10.7298661419031</v>
      </c>
      <c r="I77" s="35" t="s">
        <v>27</v>
      </c>
      <c r="J77" s="36">
        <v>3200.0</v>
      </c>
      <c r="K77" s="28">
        <v>3.353083169344719</v>
      </c>
      <c r="L77" s="28">
        <v>1.9049856927694158</v>
      </c>
      <c r="M77" s="34">
        <v>10.787081716900163</v>
      </c>
      <c r="N77" s="35" t="s">
        <v>27</v>
      </c>
      <c r="O77" s="36">
        <v>3400.0</v>
      </c>
      <c r="P77" s="28">
        <v>3.1726710932059303</v>
      </c>
      <c r="Q77" s="37">
        <v>1.8095193689222127</v>
      </c>
      <c r="R77" s="38">
        <v>5.723650459605513</v>
      </c>
      <c r="S77" s="39">
        <v>4.965593839648033</v>
      </c>
      <c r="T77" s="40">
        <v>0.062098434880053066</v>
      </c>
      <c r="U77" s="40">
        <v>0.004900163441037186</v>
      </c>
      <c r="V77" s="40">
        <v>0.03447933184875256</v>
      </c>
      <c r="W77" s="40">
        <v>0.04160684230844302</v>
      </c>
      <c r="X77" s="39">
        <v>3.7639554727581173</v>
      </c>
      <c r="Y77" s="41">
        <v>6.965910669144983</v>
      </c>
      <c r="Z77" s="41">
        <v>3.1993621518443995</v>
      </c>
      <c r="AA77" s="41">
        <v>7.587719565055763</v>
      </c>
      <c r="AB77" s="42">
        <v>1.0</v>
      </c>
      <c r="AC77" s="42">
        <v>0.0</v>
      </c>
      <c r="AD77" s="42">
        <v>0.0</v>
      </c>
      <c r="AE77" s="42">
        <v>0.0</v>
      </c>
      <c r="AF77" s="42">
        <v>0.0</v>
      </c>
      <c r="AG77" s="25"/>
      <c r="AH77" s="25"/>
      <c r="AI77" s="25"/>
      <c r="AJ77" s="25"/>
      <c r="AK77" s="25"/>
      <c r="AL77" s="25"/>
    </row>
    <row r="78">
      <c r="A78" s="27" t="s">
        <v>126</v>
      </c>
      <c r="B78" s="25" t="s">
        <v>106</v>
      </c>
      <c r="C78" s="25" t="s">
        <v>364</v>
      </c>
      <c r="D78" s="28">
        <v>97.11970260223049</v>
      </c>
      <c r="E78" s="29">
        <v>0.19729342327150085</v>
      </c>
      <c r="F78" s="31">
        <v>0.0</v>
      </c>
      <c r="G78" s="33"/>
      <c r="H78" s="34" t="s">
        <v>64</v>
      </c>
      <c r="I78" s="35" t="s">
        <v>45</v>
      </c>
      <c r="J78" s="36">
        <v>3000.0</v>
      </c>
      <c r="K78" s="28" t="s">
        <v>64</v>
      </c>
      <c r="L78" s="28" t="s">
        <v>64</v>
      </c>
      <c r="M78" s="34" t="s">
        <v>64</v>
      </c>
      <c r="N78" s="35" t="s">
        <v>30</v>
      </c>
      <c r="O78" s="36">
        <v>3000.0</v>
      </c>
      <c r="P78" s="28" t="s">
        <v>64</v>
      </c>
      <c r="Q78" s="37" t="s">
        <v>64</v>
      </c>
      <c r="R78" s="38" t="s">
        <v>64</v>
      </c>
      <c r="S78" s="39" t="s">
        <v>64</v>
      </c>
      <c r="T78" s="40" t="s">
        <v>64</v>
      </c>
      <c r="U78" s="40" t="s">
        <v>64</v>
      </c>
      <c r="V78" s="40" t="s">
        <v>64</v>
      </c>
      <c r="W78" s="40" t="s">
        <v>64</v>
      </c>
      <c r="X78" s="39" t="s">
        <v>64</v>
      </c>
      <c r="Y78" s="41" t="s">
        <v>64</v>
      </c>
      <c r="Z78" s="41" t="s">
        <v>64</v>
      </c>
      <c r="AA78" s="41" t="s">
        <v>64</v>
      </c>
      <c r="AB78" s="42">
        <v>0.0</v>
      </c>
      <c r="AC78" s="42">
        <v>0.0</v>
      </c>
      <c r="AD78" s="42">
        <v>0.0</v>
      </c>
      <c r="AE78" s="42">
        <v>1.0</v>
      </c>
      <c r="AF78" s="42">
        <v>1.0</v>
      </c>
      <c r="AG78" s="25"/>
      <c r="AH78" s="25"/>
      <c r="AI78" s="25"/>
      <c r="AJ78" s="25"/>
      <c r="AK78" s="25"/>
      <c r="AL78" s="25"/>
    </row>
    <row r="79">
      <c r="A79" s="27" t="s">
        <v>128</v>
      </c>
      <c r="B79" s="25" t="s">
        <v>106</v>
      </c>
      <c r="C79" s="25" t="s">
        <v>364</v>
      </c>
      <c r="D79" s="28">
        <v>97.11970260223049</v>
      </c>
      <c r="E79" s="29">
        <v>0.1761572700296736</v>
      </c>
      <c r="F79" s="31">
        <v>0.0</v>
      </c>
      <c r="G79" s="33"/>
      <c r="H79" s="34" t="s">
        <v>64</v>
      </c>
      <c r="I79" s="35" t="s">
        <v>58</v>
      </c>
      <c r="J79" s="36">
        <v>3000.0</v>
      </c>
      <c r="K79" s="28" t="s">
        <v>64</v>
      </c>
      <c r="L79" s="28" t="s">
        <v>64</v>
      </c>
      <c r="M79" s="34" t="s">
        <v>64</v>
      </c>
      <c r="N79" s="35" t="s">
        <v>27</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1.0</v>
      </c>
      <c r="AC79" s="42">
        <v>1.0</v>
      </c>
      <c r="AD79" s="42">
        <v>0.0</v>
      </c>
      <c r="AE79" s="42">
        <v>0.0</v>
      </c>
      <c r="AF79" s="42">
        <v>0.0</v>
      </c>
      <c r="AG79" s="25"/>
      <c r="AH79" s="25"/>
      <c r="AI79" s="25"/>
      <c r="AJ79" s="25"/>
      <c r="AK79" s="25"/>
      <c r="AL79" s="25"/>
    </row>
    <row r="80">
      <c r="A80" s="27" t="s">
        <v>130</v>
      </c>
      <c r="B80" s="25" t="s">
        <v>106</v>
      </c>
      <c r="C80" s="25" t="s">
        <v>364</v>
      </c>
      <c r="D80" s="28">
        <v>97.11970260223049</v>
      </c>
      <c r="E80" s="29">
        <v>0.18</v>
      </c>
      <c r="F80" s="31">
        <v>0.0</v>
      </c>
      <c r="G80" s="33"/>
      <c r="H80" s="34" t="s">
        <v>64</v>
      </c>
      <c r="I80" s="35" t="s">
        <v>45</v>
      </c>
      <c r="J80" s="36">
        <v>3000.0</v>
      </c>
      <c r="K80" s="28" t="s">
        <v>64</v>
      </c>
      <c r="L80" s="28" t="s">
        <v>64</v>
      </c>
      <c r="M80" s="34" t="s">
        <v>64</v>
      </c>
      <c r="N80" s="35" t="s">
        <v>30</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1.0</v>
      </c>
      <c r="AF80" s="42">
        <v>1.0</v>
      </c>
      <c r="AG80" s="25"/>
      <c r="AH80" s="25"/>
      <c r="AI80" s="25"/>
      <c r="AJ80" s="25"/>
      <c r="AK80" s="25"/>
      <c r="AL80" s="25"/>
    </row>
    <row r="81">
      <c r="A81" s="27" t="s">
        <v>132</v>
      </c>
      <c r="B81" s="25" t="s">
        <v>106</v>
      </c>
      <c r="C81" s="25" t="s">
        <v>364</v>
      </c>
      <c r="D81" s="28">
        <v>97.11970260223049</v>
      </c>
      <c r="E81" s="29">
        <v>0.18</v>
      </c>
      <c r="F81" s="31">
        <v>0.0</v>
      </c>
      <c r="G81" s="33"/>
      <c r="H81" s="34" t="s">
        <v>64</v>
      </c>
      <c r="I81" s="35" t="s">
        <v>27</v>
      </c>
      <c r="J81" s="36">
        <v>3000.0</v>
      </c>
      <c r="K81" s="28" t="s">
        <v>64</v>
      </c>
      <c r="L81" s="28" t="s">
        <v>64</v>
      </c>
      <c r="M81" s="34" t="s">
        <v>64</v>
      </c>
      <c r="N81" s="35" t="s">
        <v>27</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1.0</v>
      </c>
      <c r="AC81" s="42">
        <v>0.0</v>
      </c>
      <c r="AD81" s="42">
        <v>0.0</v>
      </c>
      <c r="AE81" s="42">
        <v>0.0</v>
      </c>
      <c r="AF81" s="42">
        <v>0.0</v>
      </c>
      <c r="AG81" s="25"/>
      <c r="AH81" s="25"/>
      <c r="AI81" s="25"/>
      <c r="AJ81" s="25"/>
      <c r="AK81" s="25"/>
      <c r="AL81" s="25"/>
    </row>
    <row r="82">
      <c r="A82" s="27" t="s">
        <v>133</v>
      </c>
      <c r="B82" s="25" t="s">
        <v>106</v>
      </c>
      <c r="C82" s="25" t="s">
        <v>364</v>
      </c>
      <c r="D82" s="28">
        <v>97.11970260223049</v>
      </c>
      <c r="E82" s="29">
        <v>0.16964820271066589</v>
      </c>
      <c r="F82" s="31">
        <v>0.0</v>
      </c>
      <c r="G82" s="33"/>
      <c r="H82" s="34" t="s">
        <v>64</v>
      </c>
      <c r="I82" s="35" t="s">
        <v>29</v>
      </c>
      <c r="J82" s="36">
        <v>4200.0</v>
      </c>
      <c r="K82" s="28" t="s">
        <v>64</v>
      </c>
      <c r="L82" s="28" t="s">
        <v>64</v>
      </c>
      <c r="M82" s="34" t="s">
        <v>64</v>
      </c>
      <c r="N82" s="35" t="s">
        <v>29</v>
      </c>
      <c r="O82" s="36">
        <v>4500.0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0.0</v>
      </c>
      <c r="AD82" s="42">
        <v>1.0</v>
      </c>
      <c r="AE82" s="42">
        <v>0.0</v>
      </c>
      <c r="AF82" s="42">
        <v>0.0</v>
      </c>
      <c r="AG82" s="25"/>
      <c r="AH82" s="25"/>
      <c r="AI82" s="25"/>
      <c r="AJ82" s="25"/>
      <c r="AK82" s="25"/>
      <c r="AL82" s="25"/>
    </row>
    <row r="83">
      <c r="A83" s="27" t="s">
        <v>137</v>
      </c>
      <c r="B83" s="25" t="s">
        <v>106</v>
      </c>
      <c r="C83" s="25" t="s">
        <v>364</v>
      </c>
      <c r="D83" s="28">
        <v>97.11970260223049</v>
      </c>
      <c r="E83" s="29">
        <v>0.25276379974326063</v>
      </c>
      <c r="F83" s="31">
        <v>0.0</v>
      </c>
      <c r="G83" s="33"/>
      <c r="H83" s="34" t="s">
        <v>64</v>
      </c>
      <c r="I83" s="35" t="s">
        <v>40</v>
      </c>
      <c r="J83" s="36">
        <v>4000.0</v>
      </c>
      <c r="K83" s="28" t="s">
        <v>64</v>
      </c>
      <c r="L83" s="28" t="s">
        <v>64</v>
      </c>
      <c r="M83" s="34" t="s">
        <v>64</v>
      </c>
      <c r="N83" s="35" t="s">
        <v>28</v>
      </c>
      <c r="O83" s="36">
        <v>6300.0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1.0</v>
      </c>
      <c r="AD83" s="42">
        <v>1.0</v>
      </c>
      <c r="AE83" s="42">
        <v>0.0</v>
      </c>
      <c r="AF83" s="42">
        <v>0.0</v>
      </c>
      <c r="AG83" s="25"/>
      <c r="AH83" s="25"/>
      <c r="AI83" s="25"/>
      <c r="AJ83" s="25"/>
      <c r="AK83" s="25"/>
      <c r="AL83" s="25"/>
    </row>
    <row r="84">
      <c r="A84" s="27" t="s">
        <v>139</v>
      </c>
      <c r="B84" s="25" t="s">
        <v>38</v>
      </c>
      <c r="C84" s="25" t="s">
        <v>400</v>
      </c>
      <c r="D84" s="28">
        <v>100.6033689591078</v>
      </c>
      <c r="E84" s="29">
        <v>0.3347124917382684</v>
      </c>
      <c r="F84" s="31">
        <v>35.0</v>
      </c>
      <c r="G84" s="33"/>
      <c r="H84" s="34">
        <v>46.91779128372153</v>
      </c>
      <c r="I84" s="35" t="s">
        <v>44</v>
      </c>
      <c r="J84" s="36">
        <v>10600.0</v>
      </c>
      <c r="K84" s="28">
        <v>4.426206724879389</v>
      </c>
      <c r="L84" s="28">
        <v>7.405181430759344</v>
      </c>
      <c r="M84" s="34">
        <v>46.19396017852715</v>
      </c>
      <c r="N84" s="35" t="s">
        <v>29</v>
      </c>
      <c r="O84" s="36">
        <v>10600.0</v>
      </c>
      <c r="P84" s="28">
        <v>4.357920771559165</v>
      </c>
      <c r="Q84" s="37">
        <v>7.208423056213387</v>
      </c>
      <c r="R84" s="38">
        <v>27.718240260551134</v>
      </c>
      <c r="S84" s="39">
        <v>22.483827358534135</v>
      </c>
      <c r="T84" s="40">
        <v>0.10466590188882877</v>
      </c>
      <c r="U84" s="40">
        <v>0.016574390412841655</v>
      </c>
      <c r="V84" s="40">
        <v>0.05961286275557964</v>
      </c>
      <c r="W84" s="40">
        <v>0.041390190423228876</v>
      </c>
      <c r="X84" s="39">
        <v>22.466194855798374</v>
      </c>
      <c r="Y84" s="41">
        <v>24.45159642792315</v>
      </c>
      <c r="Z84" s="41">
        <v>20.34015189814844</v>
      </c>
      <c r="AA84" s="41">
        <v>25.85380828037871</v>
      </c>
      <c r="AB84" s="42">
        <v>0.0</v>
      </c>
      <c r="AC84" s="42">
        <v>0.0</v>
      </c>
      <c r="AD84" s="42">
        <v>1.0</v>
      </c>
      <c r="AE84" s="42">
        <v>1.0</v>
      </c>
      <c r="AF84" s="42">
        <v>0.0</v>
      </c>
      <c r="AG84" s="25"/>
      <c r="AH84" s="25"/>
      <c r="AI84" s="25"/>
      <c r="AJ84" s="25"/>
      <c r="AK84" s="25"/>
      <c r="AL84" s="25"/>
    </row>
    <row r="85">
      <c r="A85" s="27" t="s">
        <v>143</v>
      </c>
      <c r="B85" s="25" t="s">
        <v>38</v>
      </c>
      <c r="C85" s="25" t="s">
        <v>400</v>
      </c>
      <c r="D85" s="28">
        <v>100.6033689591078</v>
      </c>
      <c r="E85" s="29">
        <v>0.2763456221198157</v>
      </c>
      <c r="F85" s="31">
        <v>34.0</v>
      </c>
      <c r="G85" s="33"/>
      <c r="H85" s="34">
        <v>37.17774531601638</v>
      </c>
      <c r="I85" s="35" t="s">
        <v>45</v>
      </c>
      <c r="J85" s="36">
        <v>7500.0</v>
      </c>
      <c r="K85" s="28">
        <v>4.957032708802184</v>
      </c>
      <c r="L85" s="28">
        <v>6.9943725020070655</v>
      </c>
      <c r="M85" s="34">
        <v>36.019749479559074</v>
      </c>
      <c r="N85" s="35" t="s">
        <v>31</v>
      </c>
      <c r="O85" s="36">
        <v>8100.0</v>
      </c>
      <c r="P85" s="28">
        <v>4.4468826517974165</v>
      </c>
      <c r="Q85" s="37">
        <v>6.130876060478132</v>
      </c>
      <c r="R85" s="38">
        <v>21.093256173322974</v>
      </c>
      <c r="S85" s="39">
        <v>17.109929265794534</v>
      </c>
      <c r="T85" s="40">
        <v>0.04813435824365681</v>
      </c>
      <c r="U85" s="40">
        <v>0.02736881380280126</v>
      </c>
      <c r="V85" s="40">
        <v>0.05326058051148309</v>
      </c>
      <c r="W85" s="40">
        <v>0.023111442766809952</v>
      </c>
      <c r="X85" s="39">
        <v>16.658221084342355</v>
      </c>
      <c r="Y85" s="41">
        <v>20.519524231674023</v>
      </c>
      <c r="Z85" s="41">
        <v>14.859591377967533</v>
      </c>
      <c r="AA85" s="41">
        <v>21.16015810159154</v>
      </c>
      <c r="AB85" s="42">
        <v>0.0</v>
      </c>
      <c r="AC85" s="42">
        <v>0.0</v>
      </c>
      <c r="AD85" s="42">
        <v>0.0</v>
      </c>
      <c r="AE85" s="42">
        <v>1.0</v>
      </c>
      <c r="AF85" s="42">
        <v>1.0</v>
      </c>
      <c r="AG85" s="25"/>
      <c r="AH85" s="25"/>
      <c r="AI85" s="25"/>
      <c r="AJ85" s="25"/>
      <c r="AK85" s="25"/>
      <c r="AL85" s="25"/>
    </row>
    <row r="86">
      <c r="A86" s="27" t="s">
        <v>141</v>
      </c>
      <c r="B86" s="25" t="s">
        <v>38</v>
      </c>
      <c r="C86" s="25" t="s">
        <v>400</v>
      </c>
      <c r="D86" s="28">
        <v>100.6033689591078</v>
      </c>
      <c r="E86" s="29">
        <v>0.19049456272017154</v>
      </c>
      <c r="F86" s="31">
        <v>33.0</v>
      </c>
      <c r="G86" s="33"/>
      <c r="H86" s="34">
        <v>24.02461266415492</v>
      </c>
      <c r="I86" s="35" t="s">
        <v>44</v>
      </c>
      <c r="J86" s="36">
        <v>4300.0</v>
      </c>
      <c r="K86" s="28">
        <v>5.587119224222074</v>
      </c>
      <c r="L86" s="28">
        <v>5.726622660962187</v>
      </c>
      <c r="M86" s="34">
        <v>24.20994967640013</v>
      </c>
      <c r="N86" s="35" t="s">
        <v>30</v>
      </c>
      <c r="O86" s="36">
        <v>4500.0</v>
      </c>
      <c r="P86" s="28">
        <v>5.379988816977806</v>
      </c>
      <c r="Q86" s="37">
        <v>5.545429844210006</v>
      </c>
      <c r="R86" s="38">
        <v>13.063286988017767</v>
      </c>
      <c r="S86" s="39">
        <v>10.596368550553029</v>
      </c>
      <c r="T86" s="40">
        <v>0.03281326206472561</v>
      </c>
      <c r="U86" s="40">
        <v>0.020025740818913423</v>
      </c>
      <c r="V86" s="40">
        <v>0.02726396039201466</v>
      </c>
      <c r="W86" s="40">
        <v>0.012304973274272104</v>
      </c>
      <c r="X86" s="39">
        <v>10.846986065387787</v>
      </c>
      <c r="Y86" s="41">
        <v>13.177626598767132</v>
      </c>
      <c r="Z86" s="41">
        <v>9.728912117109354</v>
      </c>
      <c r="AA86" s="41">
        <v>14.481037559290776</v>
      </c>
      <c r="AB86" s="42">
        <v>0.0</v>
      </c>
      <c r="AC86" s="42">
        <v>0.0</v>
      </c>
      <c r="AD86" s="42">
        <v>1.0</v>
      </c>
      <c r="AE86" s="42">
        <v>1.0</v>
      </c>
      <c r="AF86" s="42">
        <v>0.0</v>
      </c>
      <c r="AG86" s="25"/>
      <c r="AH86" s="25"/>
      <c r="AI86" s="25"/>
      <c r="AJ86" s="25"/>
      <c r="AK86" s="25"/>
      <c r="AL86" s="25"/>
    </row>
    <row r="87">
      <c r="A87" s="27" t="s">
        <v>145</v>
      </c>
      <c r="B87" s="25" t="s">
        <v>38</v>
      </c>
      <c r="C87" s="25" t="s">
        <v>400</v>
      </c>
      <c r="D87" s="28">
        <v>100.6033689591078</v>
      </c>
      <c r="E87" s="29">
        <v>0.28387395677295096</v>
      </c>
      <c r="F87" s="31">
        <v>29.0</v>
      </c>
      <c r="G87" s="33"/>
      <c r="H87" s="34">
        <v>25.203475064113764</v>
      </c>
      <c r="I87" s="35" t="s">
        <v>27</v>
      </c>
      <c r="J87" s="36">
        <v>4800.0</v>
      </c>
      <c r="K87" s="28">
        <v>5.250723971690368</v>
      </c>
      <c r="L87" s="28">
        <v>5.573903229970498</v>
      </c>
      <c r="M87" s="34">
        <v>24.50795984987906</v>
      </c>
      <c r="N87" s="35" t="s">
        <v>27</v>
      </c>
      <c r="O87" s="36">
        <v>5000.0</v>
      </c>
      <c r="P87" s="28">
        <v>4.9015919699758115</v>
      </c>
      <c r="Q87" s="37">
        <v>5.0977740758534384</v>
      </c>
      <c r="R87" s="38">
        <v>18.607080352966445</v>
      </c>
      <c r="S87" s="39">
        <v>15.093251893695491</v>
      </c>
      <c r="T87" s="40">
        <v>0.0840642556072689</v>
      </c>
      <c r="U87" s="40">
        <v>0.007347968232060965</v>
      </c>
      <c r="V87" s="40">
        <v>0.03945159134118447</v>
      </c>
      <c r="W87" s="40">
        <v>0.03472789747771671</v>
      </c>
      <c r="X87" s="39">
        <v>13.124730680872885</v>
      </c>
      <c r="Y87" s="41">
        <v>12.07874438324088</v>
      </c>
      <c r="Z87" s="41">
        <v>11.846019832685755</v>
      </c>
      <c r="AA87" s="41">
        <v>12.661940017193306</v>
      </c>
      <c r="AB87" s="42">
        <v>1.0</v>
      </c>
      <c r="AC87" s="42">
        <v>0.0</v>
      </c>
      <c r="AD87" s="42">
        <v>0.0</v>
      </c>
      <c r="AE87" s="42">
        <v>0.0</v>
      </c>
      <c r="AF87" s="42">
        <v>0.0</v>
      </c>
      <c r="AG87" s="25"/>
      <c r="AH87" s="25"/>
      <c r="AI87" s="25"/>
      <c r="AJ87" s="25"/>
      <c r="AK87" s="25"/>
      <c r="AL87" s="25"/>
    </row>
    <row r="88">
      <c r="A88" s="27" t="s">
        <v>146</v>
      </c>
      <c r="B88" s="25" t="s">
        <v>38</v>
      </c>
      <c r="C88" s="25" t="s">
        <v>400</v>
      </c>
      <c r="D88" s="28">
        <v>100.6033689591078</v>
      </c>
      <c r="E88" s="29">
        <v>0.1536574585635359</v>
      </c>
      <c r="F88" s="31">
        <v>29.0</v>
      </c>
      <c r="G88" s="33"/>
      <c r="H88" s="34">
        <v>16.80193574379625</v>
      </c>
      <c r="I88" s="35" t="s">
        <v>40</v>
      </c>
      <c r="J88" s="36">
        <v>3800.0</v>
      </c>
      <c r="K88" s="28">
        <v>4.4215620378411185</v>
      </c>
      <c r="L88" s="28">
        <v>3.4881969841352056</v>
      </c>
      <c r="M88" s="34">
        <v>16.548327010187496</v>
      </c>
      <c r="N88" s="35" t="s">
        <v>28</v>
      </c>
      <c r="O88" s="36">
        <v>3400.0</v>
      </c>
      <c r="P88" s="28">
        <v>4.867155002996323</v>
      </c>
      <c r="Q88" s="37">
        <v>3.7972142004338063</v>
      </c>
      <c r="R88" s="38">
        <v>8.957962741387275</v>
      </c>
      <c r="S88" s="39">
        <v>7.266308606473128</v>
      </c>
      <c r="T88" s="40">
        <v>0.02053973494148614</v>
      </c>
      <c r="U88" s="40">
        <v>0.027697521360488888</v>
      </c>
      <c r="V88" s="40">
        <v>0.008636024918579401</v>
      </c>
      <c r="W88" s="40">
        <v>0.009647451260395006</v>
      </c>
      <c r="X88" s="39">
        <v>8.620785943900808</v>
      </c>
      <c r="Y88" s="41">
        <v>8.181149799895444</v>
      </c>
      <c r="Z88" s="41">
        <v>7.485849780139867</v>
      </c>
      <c r="AA88" s="41">
        <v>9.062477230047628</v>
      </c>
      <c r="AB88" s="42">
        <v>0.0</v>
      </c>
      <c r="AC88" s="42">
        <v>1.0</v>
      </c>
      <c r="AD88" s="42">
        <v>1.0</v>
      </c>
      <c r="AE88" s="42">
        <v>0.0</v>
      </c>
      <c r="AF88" s="42">
        <v>0.0</v>
      </c>
      <c r="AG88" s="25"/>
      <c r="AH88" s="25"/>
      <c r="AI88" s="25"/>
      <c r="AJ88" s="25"/>
      <c r="AK88" s="25"/>
      <c r="AL88" s="25"/>
    </row>
    <row r="89">
      <c r="A89" s="27" t="s">
        <v>148</v>
      </c>
      <c r="B89" s="25" t="s">
        <v>38</v>
      </c>
      <c r="C89" s="25" t="s">
        <v>400</v>
      </c>
      <c r="D89" s="28">
        <v>100.6033689591078</v>
      </c>
      <c r="E89" s="29">
        <v>0.3105842583249243</v>
      </c>
      <c r="F89" s="31">
        <v>22.0</v>
      </c>
      <c r="G89" s="33">
        <v>0.21</v>
      </c>
      <c r="H89" s="34">
        <v>17.57061346383982</v>
      </c>
      <c r="I89" s="35" t="s">
        <v>58</v>
      </c>
      <c r="J89" s="36">
        <v>4700.0</v>
      </c>
      <c r="K89" s="28">
        <v>3.738428396561664</v>
      </c>
      <c r="L89" s="28">
        <v>3.047448257044853</v>
      </c>
      <c r="M89" s="34">
        <v>17.921147133672008</v>
      </c>
      <c r="N89" s="35" t="s">
        <v>28</v>
      </c>
      <c r="O89" s="36">
        <v>4500.0</v>
      </c>
      <c r="P89" s="28">
        <v>3.982477140816002</v>
      </c>
      <c r="Q89" s="37">
        <v>3.2936749872204194</v>
      </c>
      <c r="R89" s="38">
        <v>9.770615274327982</v>
      </c>
      <c r="S89" s="39">
        <v>7.925496891204124</v>
      </c>
      <c r="T89" s="40">
        <v>0.060045826928171064</v>
      </c>
      <c r="U89" s="40">
        <v>0.0038185825419758557</v>
      </c>
      <c r="V89" s="40">
        <v>0.03182152118313213</v>
      </c>
      <c r="W89" s="40">
        <v>0.02058714066108722</v>
      </c>
      <c r="X89" s="39">
        <v>7.146322921684267</v>
      </c>
      <c r="Y89" s="41">
        <v>10.424290542155552</v>
      </c>
      <c r="Z89" s="41">
        <v>6.583650468825358</v>
      </c>
      <c r="AA89" s="41">
        <v>11.337496664846652</v>
      </c>
      <c r="AB89" s="42">
        <v>1.0</v>
      </c>
      <c r="AC89" s="42">
        <v>1.0</v>
      </c>
      <c r="AD89" s="42">
        <v>0.0</v>
      </c>
      <c r="AE89" s="42">
        <v>0.0</v>
      </c>
      <c r="AF89" s="42">
        <v>0.0</v>
      </c>
      <c r="AG89" s="25"/>
      <c r="AH89" s="25"/>
      <c r="AI89" s="25"/>
      <c r="AJ89" s="25"/>
      <c r="AK89" s="25"/>
      <c r="AL89" s="25"/>
    </row>
    <row r="90">
      <c r="A90" s="27" t="s">
        <v>149</v>
      </c>
      <c r="B90" s="25" t="s">
        <v>38</v>
      </c>
      <c r="C90" s="25" t="s">
        <v>400</v>
      </c>
      <c r="D90" s="28">
        <v>100.6033689591078</v>
      </c>
      <c r="E90" s="29">
        <v>0.23414403292181069</v>
      </c>
      <c r="F90" s="31">
        <v>21.0</v>
      </c>
      <c r="G90" s="33"/>
      <c r="H90" s="34">
        <v>13.771852054332761</v>
      </c>
      <c r="I90" s="35" t="s">
        <v>44</v>
      </c>
      <c r="J90" s="36">
        <v>4200.0</v>
      </c>
      <c r="K90" s="28">
        <v>3.2790123938887525</v>
      </c>
      <c r="L90" s="28">
        <v>2.2363682958969044</v>
      </c>
      <c r="M90" s="34">
        <v>13.618906613118856</v>
      </c>
      <c r="N90" s="35" t="s">
        <v>29</v>
      </c>
      <c r="O90" s="36">
        <v>4100.0</v>
      </c>
      <c r="P90" s="28">
        <v>3.321684539785087</v>
      </c>
      <c r="Q90" s="37">
        <v>2.2470261635065496</v>
      </c>
      <c r="R90" s="38">
        <v>10.627212989988871</v>
      </c>
      <c r="S90" s="39">
        <v>8.620331591156004</v>
      </c>
      <c r="T90" s="40">
        <v>0.05069007336238499</v>
      </c>
      <c r="U90" s="40">
        <v>0.011041402118539304</v>
      </c>
      <c r="V90" s="40">
        <v>0.036386438799731795</v>
      </c>
      <c r="W90" s="40">
        <v>0.016478456192062445</v>
      </c>
      <c r="X90" s="39">
        <v>7.401929678817253</v>
      </c>
      <c r="Y90" s="41">
        <v>6.369922375515507</v>
      </c>
      <c r="Z90" s="41">
        <v>6.796300515840164</v>
      </c>
      <c r="AA90" s="41">
        <v>6.822606097278692</v>
      </c>
      <c r="AB90" s="42">
        <v>0.0</v>
      </c>
      <c r="AC90" s="42">
        <v>0.0</v>
      </c>
      <c r="AD90" s="42">
        <v>1.0</v>
      </c>
      <c r="AE90" s="42">
        <v>1.0</v>
      </c>
      <c r="AF90" s="42">
        <v>0.0</v>
      </c>
      <c r="AG90" s="25"/>
      <c r="AH90" s="25"/>
      <c r="AI90" s="25"/>
      <c r="AJ90" s="25"/>
      <c r="AK90" s="25"/>
      <c r="AL90" s="25"/>
    </row>
    <row r="91">
      <c r="A91" s="27" t="s">
        <v>151</v>
      </c>
      <c r="B91" s="25" t="s">
        <v>38</v>
      </c>
      <c r="C91" s="25" t="s">
        <v>400</v>
      </c>
      <c r="D91" s="28">
        <v>100.6033689591078</v>
      </c>
      <c r="E91" s="29">
        <v>0.1687327498473438</v>
      </c>
      <c r="F91" s="31">
        <v>20.0</v>
      </c>
      <c r="G91" s="33"/>
      <c r="H91" s="34">
        <v>11.299042115244987</v>
      </c>
      <c r="I91" s="35" t="s">
        <v>40</v>
      </c>
      <c r="J91" s="36">
        <v>3600.0</v>
      </c>
      <c r="K91" s="28">
        <v>3.138622809790274</v>
      </c>
      <c r="L91" s="28">
        <v>1.8519066891736817</v>
      </c>
      <c r="M91" s="34">
        <v>10.940534354018492</v>
      </c>
      <c r="N91" s="35" t="s">
        <v>28</v>
      </c>
      <c r="O91" s="36">
        <v>3400.0</v>
      </c>
      <c r="P91" s="28">
        <v>3.2178042217701446</v>
      </c>
      <c r="Q91" s="37">
        <v>1.854336791702404</v>
      </c>
      <c r="R91" s="38">
        <v>6.876689134672699</v>
      </c>
      <c r="S91" s="39">
        <v>5.578070247206025</v>
      </c>
      <c r="T91" s="40">
        <v>0.013722478547561142</v>
      </c>
      <c r="U91" s="40">
        <v>0.028864523841421713</v>
      </c>
      <c r="V91" s="40">
        <v>0.010410156139529142</v>
      </c>
      <c r="W91" s="40">
        <v>0.01246064143973943</v>
      </c>
      <c r="X91" s="39">
        <v>5.560458277535878</v>
      </c>
      <c r="Y91" s="41">
        <v>5.7385838377091085</v>
      </c>
      <c r="Z91" s="41">
        <v>4.694322683769886</v>
      </c>
      <c r="AA91" s="41">
        <v>6.2462116702486075</v>
      </c>
      <c r="AB91" s="42">
        <v>0.0</v>
      </c>
      <c r="AC91" s="42">
        <v>1.0</v>
      </c>
      <c r="AD91" s="42">
        <v>1.0</v>
      </c>
      <c r="AE91" s="42">
        <v>0.0</v>
      </c>
      <c r="AF91" s="42">
        <v>0.0</v>
      </c>
      <c r="AG91" s="25"/>
      <c r="AH91" s="25"/>
      <c r="AI91" s="25"/>
      <c r="AJ91" s="25"/>
      <c r="AK91" s="25"/>
      <c r="AL91" s="25"/>
    </row>
    <row r="92">
      <c r="A92" s="27" t="s">
        <v>153</v>
      </c>
      <c r="B92" s="25" t="s">
        <v>38</v>
      </c>
      <c r="C92" s="25" t="s">
        <v>400</v>
      </c>
      <c r="D92" s="28">
        <v>100.6033689591078</v>
      </c>
      <c r="E92" s="29">
        <v>0.2085711674066336</v>
      </c>
      <c r="F92" s="31">
        <v>6.0</v>
      </c>
      <c r="G92" s="33"/>
      <c r="H92" s="34">
        <v>4.229357954931324</v>
      </c>
      <c r="I92" s="35" t="s">
        <v>45</v>
      </c>
      <c r="J92" s="36">
        <v>3600.0</v>
      </c>
      <c r="K92" s="28">
        <v>1.17482165414759</v>
      </c>
      <c r="L92" s="28">
        <v>0.33762659971356673</v>
      </c>
      <c r="M92" s="34">
        <v>4.138955843875351</v>
      </c>
      <c r="N92" s="35" t="s">
        <v>31</v>
      </c>
      <c r="O92" s="36">
        <v>3000.0</v>
      </c>
      <c r="P92" s="28">
        <v>1.3796519479584504</v>
      </c>
      <c r="Q92" s="37">
        <v>0.3902697963674126</v>
      </c>
      <c r="R92" s="38">
        <v>2.6431814577786574</v>
      </c>
      <c r="S92" s="39">
        <v>2.144033496186755</v>
      </c>
      <c r="T92" s="40">
        <v>0.025013598992554176</v>
      </c>
      <c r="U92" s="40">
        <v>0.02967299488332407</v>
      </c>
      <c r="V92" s="40">
        <v>0.013079006009178655</v>
      </c>
      <c r="W92" s="40">
        <v>0.011934592983375522</v>
      </c>
      <c r="X92" s="39">
        <v>2.024572247086877</v>
      </c>
      <c r="Y92" s="41">
        <v>2.2047857078444464</v>
      </c>
      <c r="Z92" s="41">
        <v>1.7629557774836226</v>
      </c>
      <c r="AA92" s="41">
        <v>2.376000066391728</v>
      </c>
      <c r="AB92" s="42">
        <v>0.0</v>
      </c>
      <c r="AC92" s="42">
        <v>0.0</v>
      </c>
      <c r="AD92" s="42">
        <v>0.0</v>
      </c>
      <c r="AE92" s="42">
        <v>1.0</v>
      </c>
      <c r="AF92" s="42">
        <v>1.0</v>
      </c>
      <c r="AG92" s="25"/>
      <c r="AH92" s="25"/>
      <c r="AI92" s="25"/>
      <c r="AJ92" s="25"/>
      <c r="AK92" s="25"/>
      <c r="AL92" s="25"/>
    </row>
    <row r="93">
      <c r="A93" s="27" t="s">
        <v>155</v>
      </c>
      <c r="B93" s="25" t="s">
        <v>38</v>
      </c>
      <c r="C93" s="25" t="s">
        <v>400</v>
      </c>
      <c r="D93" s="28">
        <v>100.6033689591078</v>
      </c>
      <c r="E93" s="29">
        <v>0.18199386503067483</v>
      </c>
      <c r="F93" s="31">
        <v>5.0</v>
      </c>
      <c r="G93" s="33"/>
      <c r="H93" s="34">
        <v>4.004267442733352</v>
      </c>
      <c r="I93" s="35" t="s">
        <v>45</v>
      </c>
      <c r="J93" s="36">
        <v>3000.0</v>
      </c>
      <c r="K93" s="28">
        <v>1.3347558142444507</v>
      </c>
      <c r="L93" s="28">
        <v>0.3685354975834858</v>
      </c>
      <c r="M93" s="34">
        <v>4.175875908424727</v>
      </c>
      <c r="N93" s="35" t="s">
        <v>31</v>
      </c>
      <c r="O93" s="36">
        <v>3000.0</v>
      </c>
      <c r="P93" s="28">
        <v>1.3919586361415757</v>
      </c>
      <c r="Q93" s="37">
        <v>0.396319188893941</v>
      </c>
      <c r="R93" s="38">
        <v>1.8765497000022555</v>
      </c>
      <c r="S93" s="39">
        <v>1.5221752567246423</v>
      </c>
      <c r="T93" s="40">
        <v>0.05123911812868722</v>
      </c>
      <c r="U93" s="40">
        <v>7.183053943273911E-4</v>
      </c>
      <c r="V93" s="40">
        <v>0.02665711130059429</v>
      </c>
      <c r="W93" s="40">
        <v>0.020990479856455985</v>
      </c>
      <c r="X93" s="39">
        <v>1.2696373250376034</v>
      </c>
      <c r="Y93" s="41">
        <v>2.7346301176957484</v>
      </c>
      <c r="Z93" s="41">
        <v>1.15588852648351</v>
      </c>
      <c r="AA93" s="41">
        <v>3.0199873819412173</v>
      </c>
      <c r="AB93" s="42">
        <v>0.0</v>
      </c>
      <c r="AC93" s="42">
        <v>0.0</v>
      </c>
      <c r="AD93" s="42">
        <v>0.0</v>
      </c>
      <c r="AE93" s="42">
        <v>1.0</v>
      </c>
      <c r="AF93" s="42">
        <v>1.0</v>
      </c>
      <c r="AG93" s="25"/>
      <c r="AH93" s="25"/>
      <c r="AI93" s="25"/>
      <c r="AJ93" s="25"/>
      <c r="AK93" s="25"/>
      <c r="AL93" s="25"/>
    </row>
    <row r="94">
      <c r="A94" s="27" t="s">
        <v>156</v>
      </c>
      <c r="B94" s="25" t="s">
        <v>38</v>
      </c>
      <c r="C94" s="25" t="s">
        <v>400</v>
      </c>
      <c r="D94" s="28">
        <v>100.6033689591078</v>
      </c>
      <c r="E94" s="29">
        <v>0.17686567164179104</v>
      </c>
      <c r="F94" s="31">
        <v>0.0</v>
      </c>
      <c r="G94" s="33"/>
      <c r="H94" s="34" t="s">
        <v>64</v>
      </c>
      <c r="I94" s="35" t="s">
        <v>40</v>
      </c>
      <c r="J94" s="36">
        <v>3000.0</v>
      </c>
      <c r="K94" s="28" t="s">
        <v>64</v>
      </c>
      <c r="L94" s="28" t="s">
        <v>64</v>
      </c>
      <c r="M94" s="34" t="s">
        <v>64</v>
      </c>
      <c r="N94" s="35" t="s">
        <v>29</v>
      </c>
      <c r="O94" s="36">
        <v>3000.0</v>
      </c>
      <c r="P94" s="28" t="s">
        <v>64</v>
      </c>
      <c r="Q94" s="37" t="s">
        <v>64</v>
      </c>
      <c r="R94" s="38" t="s">
        <v>64</v>
      </c>
      <c r="S94" s="39" t="s">
        <v>64</v>
      </c>
      <c r="T94" s="40" t="s">
        <v>64</v>
      </c>
      <c r="U94" s="40" t="s">
        <v>64</v>
      </c>
      <c r="V94" s="40" t="s">
        <v>64</v>
      </c>
      <c r="W94" s="40" t="s">
        <v>64</v>
      </c>
      <c r="X94" s="39" t="s">
        <v>64</v>
      </c>
      <c r="Y94" s="41" t="s">
        <v>64</v>
      </c>
      <c r="Z94" s="41" t="s">
        <v>64</v>
      </c>
      <c r="AA94" s="41" t="s">
        <v>64</v>
      </c>
      <c r="AB94" s="42">
        <v>0.0</v>
      </c>
      <c r="AC94" s="42">
        <v>1.0</v>
      </c>
      <c r="AD94" s="42">
        <v>1.0</v>
      </c>
      <c r="AE94" s="42">
        <v>0.0</v>
      </c>
      <c r="AF94" s="42">
        <v>0.0</v>
      </c>
      <c r="AG94" s="25"/>
      <c r="AH94" s="25"/>
      <c r="AI94" s="25"/>
      <c r="AJ94" s="25"/>
      <c r="AK94" s="25"/>
      <c r="AL94" s="25"/>
    </row>
    <row r="95">
      <c r="A95" s="27" t="s">
        <v>158</v>
      </c>
      <c r="B95" s="25" t="s">
        <v>38</v>
      </c>
      <c r="C95" s="25" t="s">
        <v>400</v>
      </c>
      <c r="D95" s="28">
        <v>100.6033689591078</v>
      </c>
      <c r="E95" s="29">
        <v>0.15637538969374656</v>
      </c>
      <c r="F95" s="31">
        <v>0.0</v>
      </c>
      <c r="G95" s="33"/>
      <c r="H95" s="34" t="s">
        <v>64</v>
      </c>
      <c r="I95" s="35" t="s">
        <v>58</v>
      </c>
      <c r="J95" s="36">
        <v>3700.0</v>
      </c>
      <c r="K95" s="28" t="s">
        <v>64</v>
      </c>
      <c r="L95" s="28" t="s">
        <v>64</v>
      </c>
      <c r="M95" s="34" t="s">
        <v>64</v>
      </c>
      <c r="N95" s="35" t="s">
        <v>28</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1.0</v>
      </c>
      <c r="AC95" s="42">
        <v>1.0</v>
      </c>
      <c r="AD95" s="42">
        <v>0.0</v>
      </c>
      <c r="AE95" s="42">
        <v>0.0</v>
      </c>
      <c r="AF95" s="42">
        <v>0.0</v>
      </c>
      <c r="AG95" s="25"/>
      <c r="AH95" s="25"/>
      <c r="AI95" s="25"/>
      <c r="AJ95" s="25"/>
      <c r="AK95" s="25"/>
      <c r="AL95" s="25"/>
    </row>
    <row r="96">
      <c r="A96" s="27" t="s">
        <v>160</v>
      </c>
      <c r="B96" s="25" t="s">
        <v>38</v>
      </c>
      <c r="C96" s="25" t="s">
        <v>400</v>
      </c>
      <c r="D96" s="28">
        <v>100.6033689591078</v>
      </c>
      <c r="E96" s="29">
        <v>0.3735420096288244</v>
      </c>
      <c r="F96" s="31">
        <v>0.0</v>
      </c>
      <c r="G96" s="33"/>
      <c r="H96" s="34" t="s">
        <v>64</v>
      </c>
      <c r="I96" s="35" t="s">
        <v>27</v>
      </c>
      <c r="J96" s="36">
        <v>6600.0</v>
      </c>
      <c r="K96" s="28" t="s">
        <v>64</v>
      </c>
      <c r="L96" s="28" t="s">
        <v>64</v>
      </c>
      <c r="M96" s="34" t="s">
        <v>64</v>
      </c>
      <c r="N96" s="35" t="s">
        <v>64</v>
      </c>
      <c r="O96" s="36" t="s">
        <v>64</v>
      </c>
      <c r="P96" s="28" t="s">
        <v>64</v>
      </c>
      <c r="Q96" s="37" t="s">
        <v>64</v>
      </c>
      <c r="R96" s="38" t="s">
        <v>64</v>
      </c>
      <c r="S96" s="39" t="s">
        <v>64</v>
      </c>
      <c r="T96" s="40" t="s">
        <v>64</v>
      </c>
      <c r="U96" s="40" t="s">
        <v>64</v>
      </c>
      <c r="V96" s="40" t="s">
        <v>64</v>
      </c>
      <c r="W96" s="40" t="s">
        <v>64</v>
      </c>
      <c r="X96" s="39" t="s">
        <v>64</v>
      </c>
      <c r="Y96" s="41" t="s">
        <v>64</v>
      </c>
      <c r="Z96" s="41" t="s">
        <v>64</v>
      </c>
      <c r="AA96" s="41" t="s">
        <v>64</v>
      </c>
      <c r="AB96" s="42">
        <v>1.0</v>
      </c>
      <c r="AC96" s="42">
        <v>0.0</v>
      </c>
      <c r="AD96" s="42">
        <v>0.0</v>
      </c>
      <c r="AE96" s="42">
        <v>0.0</v>
      </c>
      <c r="AF96" s="42">
        <v>0.0</v>
      </c>
      <c r="AG96" s="25"/>
      <c r="AH96" s="25"/>
      <c r="AI96" s="25"/>
      <c r="AJ96" s="25"/>
      <c r="AK96" s="25"/>
      <c r="AL96" s="25"/>
    </row>
    <row r="97">
      <c r="A97" s="27" t="s">
        <v>162</v>
      </c>
      <c r="B97" s="25" t="s">
        <v>38</v>
      </c>
      <c r="C97" s="25" t="s">
        <v>400</v>
      </c>
      <c r="D97" s="28">
        <v>100.6033689591078</v>
      </c>
      <c r="E97" s="29">
        <v>0.18</v>
      </c>
      <c r="F97" s="31">
        <v>0.0</v>
      </c>
      <c r="G97" s="33"/>
      <c r="H97" s="34" t="s">
        <v>64</v>
      </c>
      <c r="I97" s="35" t="s">
        <v>40</v>
      </c>
      <c r="J97" s="36">
        <v>3000.0</v>
      </c>
      <c r="K97" s="28" t="s">
        <v>64</v>
      </c>
      <c r="L97" s="28" t="s">
        <v>64</v>
      </c>
      <c r="M97" s="34" t="s">
        <v>64</v>
      </c>
      <c r="N97" s="35" t="s">
        <v>29</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1.0</v>
      </c>
      <c r="AD97" s="42">
        <v>1.0</v>
      </c>
      <c r="AE97" s="42">
        <v>0.0</v>
      </c>
      <c r="AF97" s="42">
        <v>0.0</v>
      </c>
      <c r="AG97" s="25"/>
      <c r="AH97" s="25"/>
      <c r="AI97" s="25"/>
      <c r="AJ97" s="25"/>
      <c r="AK97" s="25"/>
      <c r="AL97" s="25"/>
    </row>
    <row r="98">
      <c r="A98" s="27" t="s">
        <v>164</v>
      </c>
      <c r="B98" s="25" t="s">
        <v>38</v>
      </c>
      <c r="C98" s="25" t="s">
        <v>400</v>
      </c>
      <c r="D98" s="28">
        <v>100.6033689591078</v>
      </c>
      <c r="E98" s="29">
        <v>0.1604637321760694</v>
      </c>
      <c r="F98" s="31">
        <v>0.0</v>
      </c>
      <c r="G98" s="33"/>
      <c r="H98" s="34" t="s">
        <v>64</v>
      </c>
      <c r="I98" s="35" t="s">
        <v>27</v>
      </c>
      <c r="J98" s="36">
        <v>3000.0</v>
      </c>
      <c r="K98" s="28" t="s">
        <v>64</v>
      </c>
      <c r="L98" s="28" t="s">
        <v>64</v>
      </c>
      <c r="M98" s="34" t="s">
        <v>64</v>
      </c>
      <c r="N98" s="35" t="s">
        <v>27</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1.0</v>
      </c>
      <c r="AC98" s="42">
        <v>0.0</v>
      </c>
      <c r="AD98" s="42">
        <v>0.0</v>
      </c>
      <c r="AE98" s="42">
        <v>0.0</v>
      </c>
      <c r="AF98" s="42">
        <v>0.0</v>
      </c>
      <c r="AG98" s="25"/>
      <c r="AH98" s="25"/>
      <c r="AI98" s="25"/>
      <c r="AJ98" s="25"/>
      <c r="AK98" s="25"/>
      <c r="AL98" s="25"/>
    </row>
    <row r="99">
      <c r="A99" s="27" t="s">
        <v>166</v>
      </c>
      <c r="B99" s="25" t="s">
        <v>38</v>
      </c>
      <c r="C99" s="25" t="s">
        <v>400</v>
      </c>
      <c r="D99" s="28">
        <v>100.6033689591078</v>
      </c>
      <c r="E99" s="29">
        <v>0.18</v>
      </c>
      <c r="F99" s="31">
        <v>0.0</v>
      </c>
      <c r="G99" s="33"/>
      <c r="H99" s="34" t="s">
        <v>64</v>
      </c>
      <c r="I99" s="35" t="s">
        <v>27</v>
      </c>
      <c r="J99" s="36">
        <v>3000.0</v>
      </c>
      <c r="K99" s="28" t="s">
        <v>64</v>
      </c>
      <c r="L99" s="28" t="s">
        <v>64</v>
      </c>
      <c r="M99" s="34" t="s">
        <v>64</v>
      </c>
      <c r="N99" s="35" t="s">
        <v>27</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1.0</v>
      </c>
      <c r="AC99" s="42">
        <v>0.0</v>
      </c>
      <c r="AD99" s="42">
        <v>0.0</v>
      </c>
      <c r="AE99" s="42">
        <v>0.0</v>
      </c>
      <c r="AF99" s="42">
        <v>0.0</v>
      </c>
      <c r="AG99" s="25"/>
      <c r="AH99" s="25"/>
      <c r="AI99" s="25"/>
      <c r="AJ99" s="25"/>
      <c r="AK99" s="25"/>
      <c r="AL99" s="25"/>
    </row>
    <row r="100">
      <c r="A100" s="27" t="s">
        <v>168</v>
      </c>
      <c r="B100" s="25" t="s">
        <v>38</v>
      </c>
      <c r="C100" s="25" t="s">
        <v>400</v>
      </c>
      <c r="D100" s="28">
        <v>100.6033689591078</v>
      </c>
      <c r="E100" s="29">
        <v>0.1282286421791168</v>
      </c>
      <c r="F100" s="31">
        <v>0.0</v>
      </c>
      <c r="G100" s="33"/>
      <c r="H100" s="34" t="s">
        <v>64</v>
      </c>
      <c r="I100" s="35" t="s">
        <v>45</v>
      </c>
      <c r="J100" s="36">
        <v>3900.0</v>
      </c>
      <c r="K100" s="28" t="s">
        <v>64</v>
      </c>
      <c r="L100" s="28" t="s">
        <v>64</v>
      </c>
      <c r="M100" s="34" t="s">
        <v>64</v>
      </c>
      <c r="N100" s="35" t="s">
        <v>31</v>
      </c>
      <c r="O100" s="36">
        <v>3400.0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0.0</v>
      </c>
      <c r="AC100" s="42">
        <v>0.0</v>
      </c>
      <c r="AD100" s="42">
        <v>0.0</v>
      </c>
      <c r="AE100" s="42">
        <v>1.0</v>
      </c>
      <c r="AF100" s="42">
        <v>1.0</v>
      </c>
      <c r="AG100" s="25"/>
      <c r="AH100" s="25"/>
      <c r="AI100" s="25"/>
      <c r="AJ100" s="25"/>
      <c r="AK100" s="25"/>
      <c r="AL100" s="25"/>
    </row>
    <row r="101">
      <c r="A101" s="27" t="s">
        <v>474</v>
      </c>
      <c r="B101" s="25" t="s">
        <v>475</v>
      </c>
      <c r="C101" s="25" t="s">
        <v>451</v>
      </c>
      <c r="D101" s="28">
        <v>97.37055452292441</v>
      </c>
      <c r="E101" s="29">
        <v>0.2806984842277755</v>
      </c>
      <c r="F101" s="31">
        <v>34.0</v>
      </c>
      <c r="G101" s="33"/>
      <c r="H101" s="34">
        <v>22.95870536188921</v>
      </c>
      <c r="I101" s="35" t="s">
        <v>44</v>
      </c>
      <c r="J101" s="36">
        <v>5500.0</v>
      </c>
      <c r="K101" s="28">
        <v>4.174310065798037</v>
      </c>
      <c r="L101" s="28">
        <v>4.138732375993658</v>
      </c>
      <c r="M101" s="34">
        <v>22.5872942624011</v>
      </c>
      <c r="N101" s="35" t="s">
        <v>29</v>
      </c>
      <c r="O101" s="36">
        <v>6100.0</v>
      </c>
      <c r="P101" s="28">
        <v>3.702835124983787</v>
      </c>
      <c r="Q101" s="37">
        <v>3.6277033235876575</v>
      </c>
      <c r="R101" s="38">
        <v>20.81841234207124</v>
      </c>
      <c r="S101" s="39">
        <v>17.525961066591652</v>
      </c>
      <c r="T101" s="40">
        <v>0.05875179623596134</v>
      </c>
      <c r="U101" s="40">
        <v>0.01294531103504233</v>
      </c>
      <c r="V101" s="40">
        <v>0.028515894937331008</v>
      </c>
      <c r="W101" s="40">
        <v>0.01285478438444763</v>
      </c>
      <c r="X101" s="39">
        <v>12.75274983297231</v>
      </c>
      <c r="Y101" s="41">
        <v>10.2059555289169</v>
      </c>
      <c r="Z101" s="41">
        <v>11.863023100439358</v>
      </c>
      <c r="AA101" s="41">
        <v>10.724271161961742</v>
      </c>
      <c r="AB101" s="42">
        <v>0.0</v>
      </c>
      <c r="AC101" s="42">
        <v>0.0</v>
      </c>
      <c r="AD101" s="42">
        <v>1.0</v>
      </c>
      <c r="AE101" s="42">
        <v>1.0</v>
      </c>
      <c r="AF101" s="42">
        <v>0.0</v>
      </c>
      <c r="AG101" s="25"/>
      <c r="AH101" s="25"/>
      <c r="AI101" s="25"/>
      <c r="AJ101" s="25"/>
      <c r="AK101" s="25"/>
      <c r="AL101" s="25"/>
    </row>
    <row r="102">
      <c r="A102" s="27" t="s">
        <v>476</v>
      </c>
      <c r="B102" s="25" t="s">
        <v>475</v>
      </c>
      <c r="C102" s="25" t="s">
        <v>451</v>
      </c>
      <c r="D102" s="28">
        <v>97.37055452292441</v>
      </c>
      <c r="E102" s="29">
        <v>0.21312934259754143</v>
      </c>
      <c r="F102" s="31">
        <v>33.0</v>
      </c>
      <c r="G102" s="33"/>
      <c r="H102" s="34">
        <v>20.088181452828124</v>
      </c>
      <c r="I102" s="35" t="s">
        <v>40</v>
      </c>
      <c r="J102" s="36">
        <v>4600.0</v>
      </c>
      <c r="K102" s="28">
        <v>4.366995968006114</v>
      </c>
      <c r="L102" s="28">
        <v>3.926463150101992</v>
      </c>
      <c r="M102" s="34">
        <v>19.52997579632708</v>
      </c>
      <c r="N102" s="35" t="s">
        <v>28</v>
      </c>
      <c r="O102" s="36">
        <v>4800.0</v>
      </c>
      <c r="P102" s="28">
        <v>4.068744957568141</v>
      </c>
      <c r="Q102" s="37">
        <v>3.583601363904712</v>
      </c>
      <c r="R102" s="38">
        <v>14.43694799662507</v>
      </c>
      <c r="S102" s="39">
        <v>12.153731242892945</v>
      </c>
      <c r="T102" s="40">
        <v>0.026151970207135593</v>
      </c>
      <c r="U102" s="40">
        <v>0.027600124909159383</v>
      </c>
      <c r="V102" s="40">
        <v>0.02359640308591713</v>
      </c>
      <c r="W102" s="40">
        <v>0.014737103732359796</v>
      </c>
      <c r="X102" s="39">
        <v>11.054323973980928</v>
      </c>
      <c r="Y102" s="41">
        <v>9.033857478847196</v>
      </c>
      <c r="Z102" s="41">
        <v>9.637249169991113</v>
      </c>
      <c r="AA102" s="41">
        <v>9.892726626335964</v>
      </c>
      <c r="AB102" s="42">
        <v>0.0</v>
      </c>
      <c r="AC102" s="42">
        <v>1.0</v>
      </c>
      <c r="AD102" s="42">
        <v>1.0</v>
      </c>
      <c r="AE102" s="42">
        <v>0.0</v>
      </c>
      <c r="AF102" s="42">
        <v>0.0</v>
      </c>
      <c r="AG102" s="25"/>
      <c r="AH102" s="25"/>
      <c r="AI102" s="25"/>
      <c r="AJ102" s="25"/>
      <c r="AK102" s="25"/>
      <c r="AL102" s="25"/>
    </row>
    <row r="103">
      <c r="A103" s="27" t="s">
        <v>477</v>
      </c>
      <c r="B103" s="25" t="s">
        <v>475</v>
      </c>
      <c r="C103" s="25" t="s">
        <v>451</v>
      </c>
      <c r="D103" s="28">
        <v>97.37055452292441</v>
      </c>
      <c r="E103" s="29">
        <v>0.23160606060606062</v>
      </c>
      <c r="F103" s="31">
        <v>29.0</v>
      </c>
      <c r="G103" s="33"/>
      <c r="H103" s="34">
        <v>25.044114592041076</v>
      </c>
      <c r="I103" s="35" t="s">
        <v>58</v>
      </c>
      <c r="J103" s="36">
        <v>5100.0</v>
      </c>
      <c r="K103" s="28">
        <v>4.91061070432178</v>
      </c>
      <c r="L103" s="28">
        <v>5.18870679856901</v>
      </c>
      <c r="M103" s="34">
        <v>24.488624334419324</v>
      </c>
      <c r="N103" s="35" t="s">
        <v>27</v>
      </c>
      <c r="O103" s="36">
        <v>5600.0</v>
      </c>
      <c r="P103" s="28">
        <v>4.372968631146308</v>
      </c>
      <c r="Q103" s="37">
        <v>4.5453660589349525</v>
      </c>
      <c r="R103" s="38">
        <v>14.018063646386315</v>
      </c>
      <c r="S103" s="39">
        <v>11.801093842256341</v>
      </c>
      <c r="T103" s="40">
        <v>0.054913256367661825</v>
      </c>
      <c r="U103" s="40">
        <v>0.017842477621038386</v>
      </c>
      <c r="V103" s="40">
        <v>0.032653466325880925</v>
      </c>
      <c r="W103" s="40">
        <v>0.03932274194151178</v>
      </c>
      <c r="X103" s="39">
        <v>10.898911566706115</v>
      </c>
      <c r="Y103" s="41">
        <v>14.14520302533496</v>
      </c>
      <c r="Z103" s="41">
        <v>9.217452559219899</v>
      </c>
      <c r="AA103" s="41">
        <v>15.271171775199425</v>
      </c>
      <c r="AB103" s="42">
        <v>1.0</v>
      </c>
      <c r="AC103" s="42">
        <v>1.0</v>
      </c>
      <c r="AD103" s="42">
        <v>0.0</v>
      </c>
      <c r="AE103" s="42">
        <v>0.0</v>
      </c>
      <c r="AF103" s="42">
        <v>0.0</v>
      </c>
      <c r="AG103" s="25"/>
      <c r="AH103" s="25"/>
      <c r="AI103" s="25"/>
      <c r="AJ103" s="25"/>
      <c r="AK103" s="25"/>
      <c r="AL103" s="25"/>
    </row>
    <row r="104">
      <c r="A104" s="27" t="s">
        <v>478</v>
      </c>
      <c r="B104" s="25" t="s">
        <v>475</v>
      </c>
      <c r="C104" s="25" t="s">
        <v>451</v>
      </c>
      <c r="D104" s="28">
        <v>97.37055452292441</v>
      </c>
      <c r="E104" s="29">
        <v>0.2053307912297426</v>
      </c>
      <c r="F104" s="31">
        <v>28.0</v>
      </c>
      <c r="G104" s="33"/>
      <c r="H104" s="34">
        <v>21.884248340529684</v>
      </c>
      <c r="I104" s="35" t="s">
        <v>58</v>
      </c>
      <c r="J104" s="36">
        <v>3900.0</v>
      </c>
      <c r="K104" s="28">
        <v>5.611345728340944</v>
      </c>
      <c r="L104" s="28">
        <v>5.371696569063973</v>
      </c>
      <c r="M104" s="34">
        <v>21.722804767568388</v>
      </c>
      <c r="N104" s="35" t="s">
        <v>28</v>
      </c>
      <c r="O104" s="36">
        <v>3900.0</v>
      </c>
      <c r="P104" s="28">
        <v>5.56994994040215</v>
      </c>
      <c r="Q104" s="37">
        <v>5.303244564681218</v>
      </c>
      <c r="R104" s="38">
        <v>11.718772893981004</v>
      </c>
      <c r="S104" s="39">
        <v>9.865438060955755</v>
      </c>
      <c r="T104" s="40">
        <v>0.034766396445236464</v>
      </c>
      <c r="U104" s="40">
        <v>0.02478480330524157</v>
      </c>
      <c r="V104" s="40">
        <v>0.030959856688458753</v>
      </c>
      <c r="W104" s="40">
        <v>0.025799880573715628</v>
      </c>
      <c r="X104" s="39">
        <v>9.90239589583999</v>
      </c>
      <c r="Y104" s="41">
        <v>11.981852444689695</v>
      </c>
      <c r="Z104" s="41">
        <v>8.465803769272227</v>
      </c>
      <c r="AA104" s="41">
        <v>13.25700099829616</v>
      </c>
      <c r="AB104" s="42">
        <v>1.0</v>
      </c>
      <c r="AC104" s="42">
        <v>1.0</v>
      </c>
      <c r="AD104" s="42">
        <v>0.0</v>
      </c>
      <c r="AE104" s="42">
        <v>0.0</v>
      </c>
      <c r="AF104" s="42">
        <v>0.0</v>
      </c>
      <c r="AG104" s="25"/>
      <c r="AH104" s="25"/>
      <c r="AI104" s="25"/>
      <c r="AJ104" s="25"/>
      <c r="AK104" s="25"/>
      <c r="AL104" s="25"/>
    </row>
    <row r="105">
      <c r="A105" s="27" t="s">
        <v>479</v>
      </c>
      <c r="B105" s="25" t="s">
        <v>475</v>
      </c>
      <c r="C105" s="25" t="s">
        <v>451</v>
      </c>
      <c r="D105" s="28">
        <v>97.37055452292441</v>
      </c>
      <c r="E105" s="29">
        <v>0.269542002301496</v>
      </c>
      <c r="F105" s="31">
        <v>24.0</v>
      </c>
      <c r="G105" s="33"/>
      <c r="H105" s="34">
        <v>21.3009043459627</v>
      </c>
      <c r="I105" s="35" t="s">
        <v>45</v>
      </c>
      <c r="J105" s="36">
        <v>4500.0</v>
      </c>
      <c r="K105" s="28">
        <v>4.733534299102821</v>
      </c>
      <c r="L105" s="28">
        <v>4.442632484793311</v>
      </c>
      <c r="M105" s="34">
        <v>20.980384166799062</v>
      </c>
      <c r="N105" s="35" t="s">
        <v>30</v>
      </c>
      <c r="O105" s="36">
        <v>5200.0</v>
      </c>
      <c r="P105" s="28">
        <v>4.034689262845974</v>
      </c>
      <c r="Q105" s="37">
        <v>3.7449384649916375</v>
      </c>
      <c r="R105" s="38">
        <v>13.970296867663048</v>
      </c>
      <c r="S105" s="39">
        <v>11.760881424016903</v>
      </c>
      <c r="T105" s="40">
        <v>0.07151854407737476</v>
      </c>
      <c r="U105" s="40">
        <v>0.01801406937287259</v>
      </c>
      <c r="V105" s="40">
        <v>0.039702650408868445</v>
      </c>
      <c r="W105" s="40">
        <v>0.013532957588575928</v>
      </c>
      <c r="X105" s="39">
        <v>11.636876809562454</v>
      </c>
      <c r="Y105" s="41">
        <v>9.664027536400248</v>
      </c>
      <c r="Z105" s="41">
        <v>10.86893893236598</v>
      </c>
      <c r="AA105" s="41">
        <v>10.111445234433084</v>
      </c>
      <c r="AB105" s="42">
        <v>0.0</v>
      </c>
      <c r="AC105" s="42">
        <v>0.0</v>
      </c>
      <c r="AD105" s="42">
        <v>0.0</v>
      </c>
      <c r="AE105" s="42">
        <v>1.0</v>
      </c>
      <c r="AF105" s="42">
        <v>1.0</v>
      </c>
      <c r="AG105" s="25"/>
      <c r="AH105" s="25"/>
      <c r="AI105" s="25"/>
      <c r="AJ105" s="25"/>
      <c r="AK105" s="25"/>
      <c r="AL105" s="25"/>
    </row>
    <row r="106">
      <c r="A106" s="27" t="s">
        <v>480</v>
      </c>
      <c r="B106" s="25" t="s">
        <v>475</v>
      </c>
      <c r="C106" s="25" t="s">
        <v>451</v>
      </c>
      <c r="D106" s="28">
        <v>97.37055452292441</v>
      </c>
      <c r="E106" s="29">
        <v>0.28687292817679555</v>
      </c>
      <c r="F106" s="31">
        <v>22.0</v>
      </c>
      <c r="G106" s="33"/>
      <c r="H106" s="34">
        <v>18.77895754633854</v>
      </c>
      <c r="I106" s="35" t="s">
        <v>58</v>
      </c>
      <c r="J106" s="36">
        <v>4300.0</v>
      </c>
      <c r="K106" s="28">
        <v>4.367199429381055</v>
      </c>
      <c r="L106" s="28">
        <v>3.7376209909995697</v>
      </c>
      <c r="M106" s="34">
        <v>17.977000866249167</v>
      </c>
      <c r="N106" s="35" t="s">
        <v>27</v>
      </c>
      <c r="O106" s="36">
        <v>4000.0</v>
      </c>
      <c r="P106" s="28">
        <v>4.494250216562292</v>
      </c>
      <c r="Q106" s="37">
        <v>3.7254094884494653</v>
      </c>
      <c r="R106" s="38">
        <v>13.843765786195712</v>
      </c>
      <c r="S106" s="39">
        <v>11.654361350772469</v>
      </c>
      <c r="T106" s="40">
        <v>0.05316216677235508</v>
      </c>
      <c r="U106" s="40">
        <v>0.02221159022680589</v>
      </c>
      <c r="V106" s="40">
        <v>0.02084612361450225</v>
      </c>
      <c r="W106" s="40">
        <v>0.028947892180837185</v>
      </c>
      <c r="X106" s="39">
        <v>8.498858397258873</v>
      </c>
      <c r="Y106" s="41">
        <v>10.280099149079664</v>
      </c>
      <c r="Z106" s="41">
        <v>7.357281337206416</v>
      </c>
      <c r="AA106" s="41">
        <v>10.61971952904275</v>
      </c>
      <c r="AB106" s="42">
        <v>1.0</v>
      </c>
      <c r="AC106" s="42">
        <v>1.0</v>
      </c>
      <c r="AD106" s="42">
        <v>0.0</v>
      </c>
      <c r="AE106" s="42">
        <v>0.0</v>
      </c>
      <c r="AF106" s="42">
        <v>0.0</v>
      </c>
      <c r="AG106" s="25"/>
      <c r="AH106" s="25"/>
      <c r="AI106" s="25"/>
      <c r="AJ106" s="25"/>
      <c r="AK106" s="25"/>
      <c r="AL106" s="25"/>
    </row>
    <row r="107">
      <c r="A107" s="27" t="s">
        <v>481</v>
      </c>
      <c r="B107" s="25" t="s">
        <v>475</v>
      </c>
      <c r="C107" s="25" t="s">
        <v>451</v>
      </c>
      <c r="D107" s="28">
        <v>97.37055452292441</v>
      </c>
      <c r="E107" s="29">
        <v>0.18978497790868926</v>
      </c>
      <c r="F107" s="31">
        <v>20.0</v>
      </c>
      <c r="G107" s="33"/>
      <c r="H107" s="34">
        <v>18.462783542755282</v>
      </c>
      <c r="I107" s="35" t="s">
        <v>31</v>
      </c>
      <c r="J107" s="36">
        <v>3800.0</v>
      </c>
      <c r="K107" s="28">
        <v>4.858627248093495</v>
      </c>
      <c r="L107" s="28">
        <v>4.106836878784082</v>
      </c>
      <c r="M107" s="34">
        <v>19.638711938432593</v>
      </c>
      <c r="N107" s="35" t="s">
        <v>31</v>
      </c>
      <c r="O107" s="36">
        <v>4000.0</v>
      </c>
      <c r="P107" s="28">
        <v>4.909677984608148</v>
      </c>
      <c r="Q107" s="37">
        <v>4.341876082313656</v>
      </c>
      <c r="R107" s="38">
        <v>7.629314891555388</v>
      </c>
      <c r="S107" s="39">
        <v>6.422731645292439</v>
      </c>
      <c r="T107" s="40">
        <v>0.06347843311699344</v>
      </c>
      <c r="U107" s="40">
        <v>8.341449818264578E-5</v>
      </c>
      <c r="V107" s="40">
        <v>0.028527758378464857</v>
      </c>
      <c r="W107" s="40">
        <v>0.025107763952976377</v>
      </c>
      <c r="X107" s="39">
        <v>5.8106971144327915</v>
      </c>
      <c r="Y107" s="41">
        <v>12.652086428322491</v>
      </c>
      <c r="Z107" s="41">
        <v>5.299680653000439</v>
      </c>
      <c r="AA107" s="41">
        <v>14.339031285432155</v>
      </c>
      <c r="AB107" s="42">
        <v>0.0</v>
      </c>
      <c r="AC107" s="42">
        <v>0.0</v>
      </c>
      <c r="AD107" s="42">
        <v>0.0</v>
      </c>
      <c r="AE107" s="42">
        <v>0.0</v>
      </c>
      <c r="AF107" s="42">
        <v>1.0</v>
      </c>
      <c r="AG107" s="25"/>
      <c r="AH107" s="25"/>
      <c r="AI107" s="25"/>
      <c r="AJ107" s="25"/>
      <c r="AK107" s="25"/>
      <c r="AL107" s="25"/>
    </row>
    <row r="108">
      <c r="A108" s="27" t="s">
        <v>482</v>
      </c>
      <c r="B108" s="25" t="s">
        <v>475</v>
      </c>
      <c r="C108" s="25" t="s">
        <v>451</v>
      </c>
      <c r="D108" s="28">
        <v>97.37055452292441</v>
      </c>
      <c r="E108" s="29">
        <v>0.18813985345651482</v>
      </c>
      <c r="F108" s="31">
        <v>18.0</v>
      </c>
      <c r="G108" s="33"/>
      <c r="H108" s="34">
        <v>14.938653829387938</v>
      </c>
      <c r="I108" s="35" t="s">
        <v>45</v>
      </c>
      <c r="J108" s="36">
        <v>3200.0</v>
      </c>
      <c r="K108" s="28">
        <v>4.66832932168373</v>
      </c>
      <c r="L108" s="28">
        <v>3.379225240950918</v>
      </c>
      <c r="M108" s="34">
        <v>15.530127039205384</v>
      </c>
      <c r="N108" s="35" t="s">
        <v>30</v>
      </c>
      <c r="O108" s="36">
        <v>3600.0</v>
      </c>
      <c r="P108" s="28">
        <v>4.313924177557051</v>
      </c>
      <c r="Q108" s="37">
        <v>3.212721904956549</v>
      </c>
      <c r="R108" s="38">
        <v>6.796792255397069</v>
      </c>
      <c r="S108" s="39">
        <v>5.721873238386886</v>
      </c>
      <c r="T108" s="40">
        <v>0.05363945877935013</v>
      </c>
      <c r="U108" s="40">
        <v>0.006080249209460496</v>
      </c>
      <c r="V108" s="40">
        <v>0.03298326968419667</v>
      </c>
      <c r="W108" s="40">
        <v>0.014492648800631867</v>
      </c>
      <c r="X108" s="39">
        <v>5.63398449577386</v>
      </c>
      <c r="Y108" s="41">
        <v>9.304669333614079</v>
      </c>
      <c r="Z108" s="41">
        <v>5.258385529388937</v>
      </c>
      <c r="AA108" s="41">
        <v>10.271741509816447</v>
      </c>
      <c r="AB108" s="42">
        <v>0.0</v>
      </c>
      <c r="AC108" s="42">
        <v>0.0</v>
      </c>
      <c r="AD108" s="42">
        <v>0.0</v>
      </c>
      <c r="AE108" s="42">
        <v>1.0</v>
      </c>
      <c r="AF108" s="42">
        <v>1.0</v>
      </c>
      <c r="AG108" s="25"/>
      <c r="AH108" s="25"/>
      <c r="AI108" s="25"/>
      <c r="AJ108" s="25"/>
      <c r="AK108" s="25"/>
      <c r="AL108" s="25"/>
    </row>
    <row r="109">
      <c r="A109" s="27" t="s">
        <v>483</v>
      </c>
      <c r="B109" s="25" t="s">
        <v>475</v>
      </c>
      <c r="C109" s="25" t="s">
        <v>451</v>
      </c>
      <c r="D109" s="28">
        <v>97.37055452292441</v>
      </c>
      <c r="E109" s="29">
        <v>0.22406880189798342</v>
      </c>
      <c r="F109" s="31">
        <v>17.0</v>
      </c>
      <c r="G109" s="33"/>
      <c r="H109" s="34">
        <v>10.996095482115647</v>
      </c>
      <c r="I109" s="35" t="s">
        <v>58</v>
      </c>
      <c r="J109" s="36">
        <v>3200.0</v>
      </c>
      <c r="K109" s="28">
        <v>3.43627983816114</v>
      </c>
      <c r="L109" s="28">
        <v>1.9875955257333138</v>
      </c>
      <c r="M109" s="34">
        <v>10.941721994774483</v>
      </c>
      <c r="N109" s="35" t="s">
        <v>28</v>
      </c>
      <c r="O109" s="36">
        <v>3800.0</v>
      </c>
      <c r="P109" s="28">
        <v>2.879400524940653</v>
      </c>
      <c r="Q109" s="37">
        <v>1.6594554120066571</v>
      </c>
      <c r="R109" s="38">
        <v>7.896313317519016</v>
      </c>
      <c r="S109" s="39">
        <v>6.647504021849865</v>
      </c>
      <c r="T109" s="40">
        <v>0.031142283935105163</v>
      </c>
      <c r="U109" s="40">
        <v>0.016001284010855137</v>
      </c>
      <c r="V109" s="40">
        <v>0.03423930664688357</v>
      </c>
      <c r="W109" s="40">
        <v>0.01858213627067048</v>
      </c>
      <c r="X109" s="39">
        <v>4.939596276959268</v>
      </c>
      <c r="Y109" s="41">
        <v>6.0564992051563795</v>
      </c>
      <c r="Z109" s="41">
        <v>4.343284654335355</v>
      </c>
      <c r="AA109" s="41">
        <v>6.598437340439126</v>
      </c>
      <c r="AB109" s="42">
        <v>1.0</v>
      </c>
      <c r="AC109" s="42">
        <v>1.0</v>
      </c>
      <c r="AD109" s="42">
        <v>0.0</v>
      </c>
      <c r="AE109" s="42">
        <v>0.0</v>
      </c>
      <c r="AF109" s="42">
        <v>0.0</v>
      </c>
      <c r="AG109" s="25"/>
      <c r="AH109" s="25"/>
      <c r="AI109" s="25"/>
      <c r="AJ109" s="25"/>
      <c r="AK109" s="25"/>
      <c r="AL109" s="25"/>
    </row>
    <row r="110">
      <c r="A110" s="27" t="s">
        <v>490</v>
      </c>
      <c r="B110" s="25" t="s">
        <v>475</v>
      </c>
      <c r="C110" s="25" t="s">
        <v>451</v>
      </c>
      <c r="D110" s="28">
        <v>97.37055452292441</v>
      </c>
      <c r="E110" s="29">
        <v>0.17321182266009852</v>
      </c>
      <c r="F110" s="31">
        <v>8.0</v>
      </c>
      <c r="G110" s="33"/>
      <c r="H110" s="34">
        <v>6.761571055673755</v>
      </c>
      <c r="I110" s="35" t="s">
        <v>30</v>
      </c>
      <c r="J110" s="36">
        <v>3000.0</v>
      </c>
      <c r="K110" s="28">
        <v>2.2538570185579183</v>
      </c>
      <c r="L110" s="28">
        <v>0.9131947149809496</v>
      </c>
      <c r="M110" s="34">
        <v>6.892488531439088</v>
      </c>
      <c r="N110" s="35" t="s">
        <v>30</v>
      </c>
      <c r="O110" s="36">
        <v>3100.0</v>
      </c>
      <c r="P110" s="28">
        <v>2.2233833972384156</v>
      </c>
      <c r="Q110" s="37">
        <v>0.9135834517060598</v>
      </c>
      <c r="R110" s="38">
        <v>2.7439952975113666</v>
      </c>
      <c r="S110" s="39">
        <v>2.310029888970398</v>
      </c>
      <c r="T110" s="40">
        <v>0.05859400778262921</v>
      </c>
      <c r="U110" s="40">
        <v>0.010765518961464833</v>
      </c>
      <c r="V110" s="40">
        <v>0.03139258200976768</v>
      </c>
      <c r="W110" s="40">
        <v>0.02112014025264475</v>
      </c>
      <c r="X110" s="39">
        <v>2.8513318702906494</v>
      </c>
      <c r="Y110" s="41">
        <v>3.9102391853831056</v>
      </c>
      <c r="Z110" s="41">
        <v>2.592604843706746</v>
      </c>
      <c r="AA110" s="41">
        <v>4.299883687732342</v>
      </c>
      <c r="AB110" s="42">
        <v>0.0</v>
      </c>
      <c r="AC110" s="42">
        <v>0.0</v>
      </c>
      <c r="AD110" s="42">
        <v>0.0</v>
      </c>
      <c r="AE110" s="42">
        <v>1.0</v>
      </c>
      <c r="AF110" s="42">
        <v>0.0</v>
      </c>
      <c r="AG110" s="25"/>
      <c r="AH110" s="25"/>
      <c r="AI110" s="25"/>
      <c r="AJ110" s="25"/>
      <c r="AK110" s="25"/>
      <c r="AL110" s="25"/>
    </row>
    <row r="111">
      <c r="A111" s="27" t="s">
        <v>484</v>
      </c>
      <c r="B111" s="25" t="s">
        <v>475</v>
      </c>
      <c r="C111" s="25" t="s">
        <v>451</v>
      </c>
      <c r="D111" s="28">
        <v>97.37055452292441</v>
      </c>
      <c r="E111" s="29">
        <v>0.13379971112181033</v>
      </c>
      <c r="F111" s="31">
        <v>7.0</v>
      </c>
      <c r="G111" s="33"/>
      <c r="H111" s="34">
        <v>5.966843296673613</v>
      </c>
      <c r="I111" s="35" t="s">
        <v>31</v>
      </c>
      <c r="J111" s="36">
        <v>3000.0</v>
      </c>
      <c r="K111" s="28">
        <v>1.9889477655578711</v>
      </c>
      <c r="L111" s="28">
        <v>0.7353733082638393</v>
      </c>
      <c r="M111" s="34">
        <v>6.413299878756639</v>
      </c>
      <c r="N111" s="35" t="s">
        <v>31</v>
      </c>
      <c r="O111" s="36">
        <v>3000.0</v>
      </c>
      <c r="P111" s="28">
        <v>2.137766626252213</v>
      </c>
      <c r="Q111" s="37">
        <v>0.8332685516233118</v>
      </c>
      <c r="R111" s="38">
        <v>1.7900462147568539</v>
      </c>
      <c r="S111" s="39">
        <v>1.5069487409387687</v>
      </c>
      <c r="T111" s="40">
        <v>0.04330634196689179</v>
      </c>
      <c r="U111" s="40">
        <v>5.552095123960485E-4</v>
      </c>
      <c r="V111" s="40">
        <v>0.019749595512373725</v>
      </c>
      <c r="W111" s="40">
        <v>0.019353017289233693</v>
      </c>
      <c r="X111" s="39">
        <v>1.400519286361823</v>
      </c>
      <c r="Y111" s="41">
        <v>4.5663240103117895</v>
      </c>
      <c r="Z111" s="41">
        <v>1.2591721448753666</v>
      </c>
      <c r="AA111" s="41">
        <v>5.154127733881273</v>
      </c>
      <c r="AB111" s="42">
        <v>0.0</v>
      </c>
      <c r="AC111" s="42">
        <v>0.0</v>
      </c>
      <c r="AD111" s="42">
        <v>0.0</v>
      </c>
      <c r="AE111" s="42">
        <v>0.0</v>
      </c>
      <c r="AF111" s="42">
        <v>1.0</v>
      </c>
      <c r="AG111" s="25"/>
      <c r="AH111" s="25"/>
      <c r="AI111" s="25"/>
      <c r="AJ111" s="25"/>
      <c r="AK111" s="25"/>
      <c r="AL111" s="25"/>
    </row>
    <row r="112">
      <c r="A112" s="27" t="s">
        <v>485</v>
      </c>
      <c r="B112" s="25" t="s">
        <v>475</v>
      </c>
      <c r="C112" s="25" t="s">
        <v>451</v>
      </c>
      <c r="D112" s="28">
        <v>97.37055452292441</v>
      </c>
      <c r="E112" s="29">
        <v>0.1342735042735043</v>
      </c>
      <c r="F112" s="31">
        <v>0.0</v>
      </c>
      <c r="G112" s="33"/>
      <c r="H112" s="34" t="s">
        <v>64</v>
      </c>
      <c r="I112" s="35" t="s">
        <v>29</v>
      </c>
      <c r="J112" s="36">
        <v>3000.0</v>
      </c>
      <c r="K112" s="28" t="s">
        <v>64</v>
      </c>
      <c r="L112" s="28" t="s">
        <v>64</v>
      </c>
      <c r="M112" s="34" t="s">
        <v>64</v>
      </c>
      <c r="N112" s="35" t="s">
        <v>29</v>
      </c>
      <c r="O112" s="36">
        <v>3000.0</v>
      </c>
      <c r="P112" s="28" t="s">
        <v>64</v>
      </c>
      <c r="Q112" s="37" t="s">
        <v>64</v>
      </c>
      <c r="R112" s="38" t="s">
        <v>64</v>
      </c>
      <c r="S112" s="39" t="s">
        <v>64</v>
      </c>
      <c r="T112" s="40" t="s">
        <v>64</v>
      </c>
      <c r="U112" s="40" t="s">
        <v>64</v>
      </c>
      <c r="V112" s="40" t="s">
        <v>64</v>
      </c>
      <c r="W112" s="40" t="s">
        <v>64</v>
      </c>
      <c r="X112" s="39" t="s">
        <v>64</v>
      </c>
      <c r="Y112" s="41" t="s">
        <v>64</v>
      </c>
      <c r="Z112" s="41" t="s">
        <v>64</v>
      </c>
      <c r="AA112" s="41" t="s">
        <v>64</v>
      </c>
      <c r="AB112" s="42">
        <v>0.0</v>
      </c>
      <c r="AC112" s="42">
        <v>0.0</v>
      </c>
      <c r="AD112" s="42">
        <v>1.0</v>
      </c>
      <c r="AE112" s="42">
        <v>0.0</v>
      </c>
      <c r="AF112" s="42">
        <v>0.0</v>
      </c>
      <c r="AG112" s="25"/>
      <c r="AH112" s="25"/>
      <c r="AI112" s="25"/>
      <c r="AJ112" s="25"/>
      <c r="AK112" s="25"/>
      <c r="AL112" s="25"/>
    </row>
    <row r="113">
      <c r="A113" s="27" t="s">
        <v>486</v>
      </c>
      <c r="B113" s="25" t="s">
        <v>475</v>
      </c>
      <c r="C113" s="25" t="s">
        <v>451</v>
      </c>
      <c r="D113" s="28">
        <v>97.37055452292441</v>
      </c>
      <c r="E113" s="29">
        <v>0.17215384615384616</v>
      </c>
      <c r="F113" s="31">
        <v>0.0</v>
      </c>
      <c r="G113" s="33"/>
      <c r="H113" s="34" t="s">
        <v>64</v>
      </c>
      <c r="I113" s="35" t="s">
        <v>27</v>
      </c>
      <c r="J113" s="36">
        <v>3000.0</v>
      </c>
      <c r="K113" s="28" t="s">
        <v>64</v>
      </c>
      <c r="L113" s="28" t="s">
        <v>64</v>
      </c>
      <c r="M113" s="34" t="s">
        <v>64</v>
      </c>
      <c r="N113" s="35" t="s">
        <v>27</v>
      </c>
      <c r="O113" s="36">
        <v>3000.0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1.0</v>
      </c>
      <c r="AC113" s="42">
        <v>0.0</v>
      </c>
      <c r="AD113" s="42">
        <v>0.0</v>
      </c>
      <c r="AE113" s="42">
        <v>0.0</v>
      </c>
      <c r="AF113" s="42">
        <v>0.0</v>
      </c>
      <c r="AG113" s="25"/>
      <c r="AH113" s="25"/>
      <c r="AI113" s="25"/>
      <c r="AJ113" s="25"/>
      <c r="AK113" s="25"/>
      <c r="AL113" s="25"/>
    </row>
    <row r="114">
      <c r="A114" s="27" t="s">
        <v>487</v>
      </c>
      <c r="B114" s="25" t="s">
        <v>475</v>
      </c>
      <c r="C114" s="25" t="s">
        <v>451</v>
      </c>
      <c r="D114" s="28">
        <v>97.37055452292441</v>
      </c>
      <c r="E114" s="29">
        <v>0.18299413243922882</v>
      </c>
      <c r="F114" s="31">
        <v>0.0</v>
      </c>
      <c r="G114" s="33"/>
      <c r="H114" s="34" t="s">
        <v>64</v>
      </c>
      <c r="I114" s="35" t="s">
        <v>31</v>
      </c>
      <c r="J114" s="36">
        <v>3000.0</v>
      </c>
      <c r="K114" s="28" t="s">
        <v>64</v>
      </c>
      <c r="L114" s="28" t="s">
        <v>64</v>
      </c>
      <c r="M114" s="34" t="s">
        <v>64</v>
      </c>
      <c r="N114" s="35" t="s">
        <v>31</v>
      </c>
      <c r="O114" s="36">
        <v>3000.0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0.0</v>
      </c>
      <c r="AE114" s="42">
        <v>0.0</v>
      </c>
      <c r="AF114" s="42">
        <v>1.0</v>
      </c>
      <c r="AG114" s="25"/>
      <c r="AH114" s="25"/>
      <c r="AI114" s="25"/>
      <c r="AJ114" s="25"/>
      <c r="AK114" s="25"/>
      <c r="AL114" s="25"/>
    </row>
    <row r="115">
      <c r="A115" s="27" t="s">
        <v>488</v>
      </c>
      <c r="B115" s="25" t="s">
        <v>475</v>
      </c>
      <c r="C115" s="25" t="s">
        <v>451</v>
      </c>
      <c r="D115" s="28">
        <v>97.37055452292441</v>
      </c>
      <c r="E115" s="29">
        <v>0.18</v>
      </c>
      <c r="F115" s="31">
        <v>0.0</v>
      </c>
      <c r="G115" s="33"/>
      <c r="H115" s="34" t="s">
        <v>64</v>
      </c>
      <c r="I115" s="35" t="s">
        <v>45</v>
      </c>
      <c r="J115" s="36">
        <v>3000.0</v>
      </c>
      <c r="K115" s="28" t="s">
        <v>64</v>
      </c>
      <c r="L115" s="28" t="s">
        <v>64</v>
      </c>
      <c r="M115" s="34" t="s">
        <v>64</v>
      </c>
      <c r="N115" s="35" t="s">
        <v>29</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0.0</v>
      </c>
      <c r="AD115" s="42">
        <v>0.0</v>
      </c>
      <c r="AE115" s="42">
        <v>1.0</v>
      </c>
      <c r="AF115" s="42">
        <v>1.0</v>
      </c>
      <c r="AG115" s="25"/>
      <c r="AH115" s="25"/>
      <c r="AI115" s="25"/>
      <c r="AJ115" s="25"/>
      <c r="AK115" s="25"/>
      <c r="AL115" s="25"/>
    </row>
    <row r="116">
      <c r="A116" s="27" t="s">
        <v>489</v>
      </c>
      <c r="B116" s="25" t="s">
        <v>475</v>
      </c>
      <c r="C116" s="25" t="s">
        <v>451</v>
      </c>
      <c r="D116" s="28">
        <v>97.37055452292441</v>
      </c>
      <c r="E116" s="29">
        <v>0.19795465994962216</v>
      </c>
      <c r="F116" s="31">
        <v>0.0</v>
      </c>
      <c r="G116" s="33"/>
      <c r="H116" s="34" t="s">
        <v>64</v>
      </c>
      <c r="I116" s="35" t="s">
        <v>45</v>
      </c>
      <c r="J116" s="36">
        <v>3000.0</v>
      </c>
      <c r="K116" s="28" t="s">
        <v>64</v>
      </c>
      <c r="L116" s="28" t="s">
        <v>64</v>
      </c>
      <c r="M116" s="34" t="s">
        <v>64</v>
      </c>
      <c r="N116" s="35" t="s">
        <v>30</v>
      </c>
      <c r="O116" s="36">
        <v>3000.0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0.0</v>
      </c>
      <c r="AC116" s="42">
        <v>0.0</v>
      </c>
      <c r="AD116" s="42">
        <v>0.0</v>
      </c>
      <c r="AE116" s="42">
        <v>1.0</v>
      </c>
      <c r="AF116" s="42">
        <v>1.0</v>
      </c>
      <c r="AG116" s="25"/>
      <c r="AH116" s="25"/>
      <c r="AI116" s="25"/>
      <c r="AJ116" s="25"/>
      <c r="AK116" s="25"/>
      <c r="AL116" s="25"/>
    </row>
    <row r="117">
      <c r="A117" s="27" t="s">
        <v>491</v>
      </c>
      <c r="B117" s="25" t="s">
        <v>475</v>
      </c>
      <c r="C117" s="25" t="s">
        <v>451</v>
      </c>
      <c r="D117" s="28">
        <v>97.37055452292441</v>
      </c>
      <c r="E117" s="29">
        <v>0.22357850036398935</v>
      </c>
      <c r="F117" s="31">
        <v>0.0</v>
      </c>
      <c r="G117" s="33"/>
      <c r="H117" s="34" t="s">
        <v>64</v>
      </c>
      <c r="I117" s="35" t="s">
        <v>58</v>
      </c>
      <c r="J117" s="36">
        <v>4000.0</v>
      </c>
      <c r="K117" s="28" t="s">
        <v>64</v>
      </c>
      <c r="L117" s="28" t="s">
        <v>64</v>
      </c>
      <c r="M117" s="34" t="s">
        <v>64</v>
      </c>
      <c r="N117" s="35" t="s">
        <v>28</v>
      </c>
      <c r="O117" s="36">
        <v>4500.0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1.0</v>
      </c>
      <c r="AC117" s="42">
        <v>1.0</v>
      </c>
      <c r="AD117" s="42">
        <v>0.0</v>
      </c>
      <c r="AE117" s="42">
        <v>0.0</v>
      </c>
      <c r="AF117" s="42">
        <v>0.0</v>
      </c>
      <c r="AG117" s="25"/>
      <c r="AH117" s="25"/>
      <c r="AI117" s="25"/>
      <c r="AJ117" s="25"/>
      <c r="AK117" s="25"/>
      <c r="AL117" s="25"/>
    </row>
    <row r="118">
      <c r="A118" s="27" t="s">
        <v>492</v>
      </c>
      <c r="B118" s="25" t="s">
        <v>493</v>
      </c>
      <c r="C118" s="25" t="s">
        <v>136</v>
      </c>
      <c r="D118" s="28">
        <v>99.69194031391986</v>
      </c>
      <c r="E118" s="29">
        <v>0.2042336956521739</v>
      </c>
      <c r="F118" s="31">
        <v>32.0</v>
      </c>
      <c r="G118" s="33"/>
      <c r="H118" s="34">
        <v>21.75563097612115</v>
      </c>
      <c r="I118" s="35" t="s">
        <v>28</v>
      </c>
      <c r="J118" s="36">
        <v>5200.0</v>
      </c>
      <c r="K118" s="28">
        <v>4.1837751877156055</v>
      </c>
      <c r="L118" s="28">
        <v>3.987849603791302</v>
      </c>
      <c r="M118" s="34">
        <v>21.743711528724432</v>
      </c>
      <c r="N118" s="35" t="s">
        <v>28</v>
      </c>
      <c r="O118" s="36">
        <v>5700.0</v>
      </c>
      <c r="P118" s="28">
        <v>3.81468623310955</v>
      </c>
      <c r="Q118" s="37">
        <v>3.6345865972185836</v>
      </c>
      <c r="R118" s="38">
        <v>13.625454236105679</v>
      </c>
      <c r="S118" s="39">
        <v>11.214023107045723</v>
      </c>
      <c r="T118" s="40">
        <v>0.04477798508824028</v>
      </c>
      <c r="U118" s="40">
        <v>0.020240971119223006</v>
      </c>
      <c r="V118" s="40">
        <v>0.021232365623021686</v>
      </c>
      <c r="W118" s="40">
        <v>0.017927717277026092</v>
      </c>
      <c r="X118" s="39">
        <v>11.47573039741745</v>
      </c>
      <c r="Y118" s="41">
        <v>10.2799005787037</v>
      </c>
      <c r="Z118" s="41">
        <v>10.207360195597627</v>
      </c>
      <c r="AA118" s="41">
        <v>11.536351333126806</v>
      </c>
      <c r="AB118" s="42">
        <v>0.0</v>
      </c>
      <c r="AC118" s="42">
        <v>1.0</v>
      </c>
      <c r="AD118" s="42">
        <v>0.0</v>
      </c>
      <c r="AE118" s="42">
        <v>0.0</v>
      </c>
      <c r="AF118" s="42">
        <v>0.0</v>
      </c>
      <c r="AG118" s="25"/>
      <c r="AH118" s="25"/>
      <c r="AI118" s="25"/>
      <c r="AJ118" s="25"/>
      <c r="AK118" s="25"/>
      <c r="AL118" s="25"/>
    </row>
    <row r="119">
      <c r="A119" s="27" t="s">
        <v>494</v>
      </c>
      <c r="B119" s="25" t="s">
        <v>493</v>
      </c>
      <c r="C119" s="25" t="s">
        <v>136</v>
      </c>
      <c r="D119" s="28">
        <v>99.69194031391986</v>
      </c>
      <c r="E119" s="29">
        <v>0.256086938940558</v>
      </c>
      <c r="F119" s="31">
        <v>32.0</v>
      </c>
      <c r="G119" s="33"/>
      <c r="H119" s="34">
        <v>40.368029211171816</v>
      </c>
      <c r="I119" s="35" t="s">
        <v>31</v>
      </c>
      <c r="J119" s="36">
        <v>8600.0</v>
      </c>
      <c r="K119" s="28">
        <v>4.693956885019978</v>
      </c>
      <c r="L119" s="28">
        <v>7.0346125059020475</v>
      </c>
      <c r="M119" s="34">
        <v>40.41576828746561</v>
      </c>
      <c r="N119" s="35" t="s">
        <v>31</v>
      </c>
      <c r="O119" s="36">
        <v>9300.0</v>
      </c>
      <c r="P119" s="28">
        <v>4.345781536286625</v>
      </c>
      <c r="Q119" s="37">
        <v>6.518455866999314</v>
      </c>
      <c r="R119" s="38">
        <v>17.901055620867677</v>
      </c>
      <c r="S119" s="39">
        <v>14.732929111528511</v>
      </c>
      <c r="T119" s="40">
        <v>0.08370653302653043</v>
      </c>
      <c r="U119" s="40">
        <v>0.008656311584956613</v>
      </c>
      <c r="V119" s="40">
        <v>0.03765495539456126</v>
      </c>
      <c r="W119" s="40">
        <v>0.030297090547348145</v>
      </c>
      <c r="X119" s="39">
        <v>14.635877883810538</v>
      </c>
      <c r="Y119" s="41">
        <v>25.73215132736128</v>
      </c>
      <c r="Z119" s="41">
        <v>13.341431137011257</v>
      </c>
      <c r="AA119" s="41">
        <v>27.074337150454355</v>
      </c>
      <c r="AB119" s="42">
        <v>0.0</v>
      </c>
      <c r="AC119" s="42">
        <v>0.0</v>
      </c>
      <c r="AD119" s="42">
        <v>0.0</v>
      </c>
      <c r="AE119" s="42">
        <v>0.0</v>
      </c>
      <c r="AF119" s="42">
        <v>1.0</v>
      </c>
      <c r="AG119" s="25"/>
      <c r="AH119" s="25"/>
      <c r="AI119" s="25"/>
      <c r="AJ119" s="25"/>
      <c r="AK119" s="25"/>
      <c r="AL119" s="25"/>
    </row>
    <row r="120">
      <c r="A120" s="27" t="s">
        <v>495</v>
      </c>
      <c r="B120" s="25" t="s">
        <v>493</v>
      </c>
      <c r="C120" s="25" t="s">
        <v>136</v>
      </c>
      <c r="D120" s="28">
        <v>99.69194031391986</v>
      </c>
      <c r="E120" s="29">
        <v>0.2722675231745</v>
      </c>
      <c r="F120" s="31">
        <v>31.0</v>
      </c>
      <c r="G120" s="33"/>
      <c r="H120" s="34">
        <v>31.411218614385923</v>
      </c>
      <c r="I120" s="35" t="s">
        <v>45</v>
      </c>
      <c r="J120" s="36">
        <v>6700.0</v>
      </c>
      <c r="K120" s="28">
        <v>4.688241584236705</v>
      </c>
      <c r="L120" s="28">
        <v>5.8472560088884045</v>
      </c>
      <c r="M120" s="34">
        <v>32.013164394255405</v>
      </c>
      <c r="N120" s="35" t="s">
        <v>30</v>
      </c>
      <c r="O120" s="36">
        <v>7200.0</v>
      </c>
      <c r="P120" s="28">
        <v>4.446272832535473</v>
      </c>
      <c r="Q120" s="37">
        <v>5.623065329257846</v>
      </c>
      <c r="R120" s="38">
        <v>18.707820477561373</v>
      </c>
      <c r="S120" s="39">
        <v>15.396912828191839</v>
      </c>
      <c r="T120" s="40">
        <v>0.0679826775819519</v>
      </c>
      <c r="U120" s="40">
        <v>0.009925119595297887</v>
      </c>
      <c r="V120" s="40">
        <v>0.048835101725536505</v>
      </c>
      <c r="W120" s="40">
        <v>0.02608637628144666</v>
      </c>
      <c r="X120" s="39">
        <v>13.295064221037896</v>
      </c>
      <c r="Y120" s="41">
        <v>18.11615439334803</v>
      </c>
      <c r="Z120" s="41">
        <v>12.13577533745101</v>
      </c>
      <c r="AA120" s="41">
        <v>19.877389056804393</v>
      </c>
      <c r="AB120" s="42">
        <v>0.0</v>
      </c>
      <c r="AC120" s="42">
        <v>0.0</v>
      </c>
      <c r="AD120" s="42">
        <v>0.0</v>
      </c>
      <c r="AE120" s="42">
        <v>1.0</v>
      </c>
      <c r="AF120" s="42">
        <v>1.0</v>
      </c>
      <c r="AG120" s="25"/>
      <c r="AH120" s="25"/>
      <c r="AI120" s="25"/>
      <c r="AJ120" s="25"/>
      <c r="AK120" s="25"/>
      <c r="AL120" s="25"/>
    </row>
    <row r="121">
      <c r="A121" s="27" t="s">
        <v>496</v>
      </c>
      <c r="B121" s="25" t="s">
        <v>493</v>
      </c>
      <c r="C121" s="25" t="s">
        <v>136</v>
      </c>
      <c r="D121" s="28">
        <v>99.69194031391986</v>
      </c>
      <c r="E121" s="29">
        <v>0.22995635528330785</v>
      </c>
      <c r="F121" s="31">
        <v>30.0</v>
      </c>
      <c r="G121" s="33"/>
      <c r="H121" s="34">
        <v>22.4942744532585</v>
      </c>
      <c r="I121" s="35" t="s">
        <v>44</v>
      </c>
      <c r="J121" s="36">
        <v>4500.0</v>
      </c>
      <c r="K121" s="28">
        <v>4.998727656279668</v>
      </c>
      <c r="L121" s="28">
        <v>4.882529408727745</v>
      </c>
      <c r="M121" s="34">
        <v>22.134486994177976</v>
      </c>
      <c r="N121" s="35" t="s">
        <v>29</v>
      </c>
      <c r="O121" s="36">
        <v>4500.0</v>
      </c>
      <c r="P121" s="28">
        <v>4.918774887595106</v>
      </c>
      <c r="Q121" s="37">
        <v>4.74805927637583</v>
      </c>
      <c r="R121" s="38">
        <v>14.719544626567155</v>
      </c>
      <c r="S121" s="39">
        <v>12.11448152165916</v>
      </c>
      <c r="T121" s="40">
        <v>0.050307914574625</v>
      </c>
      <c r="U121" s="40">
        <v>0.01826304125734286</v>
      </c>
      <c r="V121" s="40">
        <v>0.022236943753153573</v>
      </c>
      <c r="W121" s="40">
        <v>0.017755734555750004</v>
      </c>
      <c r="X121" s="39">
        <v>11.084220347016895</v>
      </c>
      <c r="Y121" s="41">
        <v>11.410054106241606</v>
      </c>
      <c r="Z121" s="41">
        <v>9.962101081848362</v>
      </c>
      <c r="AA121" s="41">
        <v>12.172385912329615</v>
      </c>
      <c r="AB121" s="42">
        <v>0.0</v>
      </c>
      <c r="AC121" s="42">
        <v>0.0</v>
      </c>
      <c r="AD121" s="42">
        <v>1.0</v>
      </c>
      <c r="AE121" s="42">
        <v>1.0</v>
      </c>
      <c r="AF121" s="42">
        <v>0.0</v>
      </c>
      <c r="AG121" s="25"/>
      <c r="AH121" s="25"/>
      <c r="AI121" s="25"/>
      <c r="AJ121" s="25"/>
      <c r="AK121" s="25"/>
      <c r="AL121" s="25"/>
    </row>
    <row r="122">
      <c r="A122" s="27" t="s">
        <v>498</v>
      </c>
      <c r="B122" s="25" t="s">
        <v>493</v>
      </c>
      <c r="C122" s="25" t="s">
        <v>136</v>
      </c>
      <c r="D122" s="28">
        <v>99.69194031391986</v>
      </c>
      <c r="E122" s="29">
        <v>0.2432513966480447</v>
      </c>
      <c r="F122" s="31">
        <v>28.0</v>
      </c>
      <c r="G122" s="33"/>
      <c r="H122" s="34">
        <v>23.888873810703846</v>
      </c>
      <c r="I122" s="35" t="s">
        <v>58</v>
      </c>
      <c r="J122" s="36">
        <v>5100.0</v>
      </c>
      <c r="K122" s="28">
        <v>4.684092904059577</v>
      </c>
      <c r="L122" s="28">
        <v>4.781176300660831</v>
      </c>
      <c r="M122" s="34">
        <v>23.558927982162018</v>
      </c>
      <c r="N122" s="35" t="s">
        <v>27</v>
      </c>
      <c r="O122" s="36">
        <v>5500.0</v>
      </c>
      <c r="P122" s="28">
        <v>4.283441451302186</v>
      </c>
      <c r="Q122" s="37">
        <v>4.327931664977589</v>
      </c>
      <c r="R122" s="38">
        <v>14.70745891463488</v>
      </c>
      <c r="S122" s="39">
        <v>12.104534737462089</v>
      </c>
      <c r="T122" s="40">
        <v>0.04928768262584042</v>
      </c>
      <c r="U122" s="40">
        <v>0.026012943608082446</v>
      </c>
      <c r="V122" s="40">
        <v>0.028665579304959277</v>
      </c>
      <c r="W122" s="40">
        <v>0.028494441518063997</v>
      </c>
      <c r="X122" s="39">
        <v>11.86561042576047</v>
      </c>
      <c r="Y122" s="41">
        <v>12.023263384943375</v>
      </c>
      <c r="Z122" s="41">
        <v>10.280709221900246</v>
      </c>
      <c r="AA122" s="41">
        <v>13.278218760261773</v>
      </c>
      <c r="AB122" s="42">
        <v>1.0</v>
      </c>
      <c r="AC122" s="42">
        <v>1.0</v>
      </c>
      <c r="AD122" s="42">
        <v>0.0</v>
      </c>
      <c r="AE122" s="42">
        <v>0.0</v>
      </c>
      <c r="AF122" s="42">
        <v>0.0</v>
      </c>
      <c r="AG122" s="25"/>
      <c r="AH122" s="25"/>
      <c r="AI122" s="25"/>
      <c r="AJ122" s="25"/>
      <c r="AK122" s="25"/>
      <c r="AL122" s="25"/>
    </row>
    <row r="123">
      <c r="A123" s="27" t="s">
        <v>497</v>
      </c>
      <c r="B123" s="25" t="s">
        <v>493</v>
      </c>
      <c r="C123" s="25" t="s">
        <v>136</v>
      </c>
      <c r="D123" s="28">
        <v>99.69194031391986</v>
      </c>
      <c r="E123" s="29">
        <v>0.23661676646706586</v>
      </c>
      <c r="F123" s="31">
        <v>26.0</v>
      </c>
      <c r="G123" s="33"/>
      <c r="H123" s="34">
        <v>21.94886192295379</v>
      </c>
      <c r="I123" s="35" t="s">
        <v>40</v>
      </c>
      <c r="J123" s="36">
        <v>5700.0</v>
      </c>
      <c r="K123" s="28">
        <v>3.85067753034277</v>
      </c>
      <c r="L123" s="28">
        <v>3.6941871502749724</v>
      </c>
      <c r="M123" s="34">
        <v>21.75935225963523</v>
      </c>
      <c r="N123" s="35" t="s">
        <v>28</v>
      </c>
      <c r="O123" s="36">
        <v>5200.0</v>
      </c>
      <c r="P123" s="28">
        <v>4.184490819160621</v>
      </c>
      <c r="Q123" s="37">
        <v>3.98903114170777</v>
      </c>
      <c r="R123" s="38">
        <v>13.20534914146434</v>
      </c>
      <c r="S123" s="39">
        <v>10.86826815773828</v>
      </c>
      <c r="T123" s="40">
        <v>0.05069544395410386</v>
      </c>
      <c r="U123" s="40">
        <v>0.01871308333876317</v>
      </c>
      <c r="V123" s="40">
        <v>0.033088133721722146</v>
      </c>
      <c r="W123" s="40">
        <v>0.022625818945959105</v>
      </c>
      <c r="X123" s="39">
        <v>10.187705264419096</v>
      </c>
      <c r="Y123" s="41">
        <v>11.761156658534695</v>
      </c>
      <c r="Z123" s="41">
        <v>9.071559015882649</v>
      </c>
      <c r="AA123" s="41">
        <v>12.68779324375258</v>
      </c>
      <c r="AB123" s="42">
        <v>0.0</v>
      </c>
      <c r="AC123" s="42">
        <v>1.0</v>
      </c>
      <c r="AD123" s="42">
        <v>1.0</v>
      </c>
      <c r="AE123" s="42">
        <v>0.0</v>
      </c>
      <c r="AF123" s="42">
        <v>0.0</v>
      </c>
      <c r="AG123" s="25"/>
      <c r="AH123" s="25"/>
      <c r="AI123" s="25"/>
      <c r="AJ123" s="25"/>
      <c r="AK123" s="25"/>
      <c r="AL123" s="25"/>
    </row>
    <row r="124">
      <c r="A124" s="27" t="s">
        <v>499</v>
      </c>
      <c r="B124" s="25" t="s">
        <v>493</v>
      </c>
      <c r="C124" s="25" t="s">
        <v>136</v>
      </c>
      <c r="D124" s="28">
        <v>99.69194031391986</v>
      </c>
      <c r="E124" s="29">
        <v>0.2531623931623932</v>
      </c>
      <c r="F124" s="31">
        <v>23.0</v>
      </c>
      <c r="G124" s="33"/>
      <c r="H124" s="34">
        <v>19.84004745824029</v>
      </c>
      <c r="I124" s="35" t="s">
        <v>27</v>
      </c>
      <c r="J124" s="36">
        <v>4400.0</v>
      </c>
      <c r="K124" s="28">
        <v>4.509101695054611</v>
      </c>
      <c r="L124" s="28">
        <v>4.017512312817429</v>
      </c>
      <c r="M124" s="34">
        <v>19.323940286719324</v>
      </c>
      <c r="N124" s="35" t="s">
        <v>27</v>
      </c>
      <c r="O124" s="36">
        <v>4500.0</v>
      </c>
      <c r="P124" s="28">
        <v>4.294208952604294</v>
      </c>
      <c r="Q124" s="37">
        <v>3.752930822327772</v>
      </c>
      <c r="R124" s="38">
        <v>12.686013244429153</v>
      </c>
      <c r="S124" s="39">
        <v>10.440844260615021</v>
      </c>
      <c r="T124" s="40">
        <v>0.050851652745346476</v>
      </c>
      <c r="U124" s="40">
        <v>0.015454067642473717</v>
      </c>
      <c r="V124" s="40">
        <v>0.03634727641051081</v>
      </c>
      <c r="W124" s="40">
        <v>0.039714363773954806</v>
      </c>
      <c r="X124" s="39">
        <v>8.229778705201557</v>
      </c>
      <c r="Y124" s="41">
        <v>11.610268753038731</v>
      </c>
      <c r="Z124" s="41">
        <v>6.912106795248213</v>
      </c>
      <c r="AA124" s="41">
        <v>12.411833491471112</v>
      </c>
      <c r="AB124" s="42">
        <v>1.0</v>
      </c>
      <c r="AC124" s="42">
        <v>0.0</v>
      </c>
      <c r="AD124" s="42">
        <v>0.0</v>
      </c>
      <c r="AE124" s="42">
        <v>0.0</v>
      </c>
      <c r="AF124" s="42">
        <v>0.0</v>
      </c>
      <c r="AG124" s="25"/>
      <c r="AH124" s="25"/>
      <c r="AI124" s="25"/>
      <c r="AJ124" s="25"/>
      <c r="AK124" s="25"/>
      <c r="AL124" s="25"/>
    </row>
    <row r="125">
      <c r="A125" s="27" t="s">
        <v>500</v>
      </c>
      <c r="B125" s="25" t="s">
        <v>493</v>
      </c>
      <c r="C125" s="25" t="s">
        <v>136</v>
      </c>
      <c r="D125" s="28">
        <v>99.69194031391986</v>
      </c>
      <c r="E125" s="29">
        <v>0.20635873388042203</v>
      </c>
      <c r="F125" s="31">
        <v>18.0</v>
      </c>
      <c r="G125" s="33"/>
      <c r="H125" s="34">
        <v>17.004353775009278</v>
      </c>
      <c r="I125" s="35" t="s">
        <v>45</v>
      </c>
      <c r="J125" s="36">
        <v>3800.0</v>
      </c>
      <c r="K125" s="28">
        <v>4.474829940791915</v>
      </c>
      <c r="L125" s="28">
        <v>3.5613042136520066</v>
      </c>
      <c r="M125" s="34">
        <v>17.43058767861306</v>
      </c>
      <c r="N125" s="35" t="s">
        <v>31</v>
      </c>
      <c r="O125" s="36">
        <v>4000.0</v>
      </c>
      <c r="P125" s="28">
        <v>4.357646919653265</v>
      </c>
      <c r="Q125" s="37">
        <v>3.5314699268186214</v>
      </c>
      <c r="R125" s="38">
        <v>7.7588896971034105</v>
      </c>
      <c r="S125" s="39">
        <v>6.385722401663188</v>
      </c>
      <c r="T125" s="40">
        <v>0.05868702562447885</v>
      </c>
      <c r="U125" s="40">
        <v>8.277436618403222E-5</v>
      </c>
      <c r="V125" s="40">
        <v>0.0344341363325574</v>
      </c>
      <c r="W125" s="40">
        <v>0.025494504784681925</v>
      </c>
      <c r="X125" s="39">
        <v>5.209551086618632</v>
      </c>
      <c r="Y125" s="41">
        <v>11.794802688390645</v>
      </c>
      <c r="Z125" s="41">
        <v>4.731454476649771</v>
      </c>
      <c r="AA125" s="41">
        <v>12.699133201963289</v>
      </c>
      <c r="AB125" s="42">
        <v>0.0</v>
      </c>
      <c r="AC125" s="42">
        <v>0.0</v>
      </c>
      <c r="AD125" s="42">
        <v>0.0</v>
      </c>
      <c r="AE125" s="42">
        <v>1.0</v>
      </c>
      <c r="AF125" s="42">
        <v>1.0</v>
      </c>
      <c r="AG125" s="25"/>
      <c r="AH125" s="25"/>
      <c r="AI125" s="25"/>
      <c r="AJ125" s="25"/>
      <c r="AK125" s="25"/>
      <c r="AL125" s="25"/>
    </row>
    <row r="126">
      <c r="A126" s="27" t="s">
        <v>501</v>
      </c>
      <c r="B126" s="25" t="s">
        <v>493</v>
      </c>
      <c r="C126" s="25" t="s">
        <v>136</v>
      </c>
      <c r="D126" s="28">
        <v>99.69194031391986</v>
      </c>
      <c r="E126" s="29">
        <v>0.19896445880452346</v>
      </c>
      <c r="F126" s="31">
        <v>8.0</v>
      </c>
      <c r="G126" s="33"/>
      <c r="H126" s="34">
        <v>7.307159189299533</v>
      </c>
      <c r="I126" s="35" t="s">
        <v>45</v>
      </c>
      <c r="J126" s="36">
        <v>3500.0</v>
      </c>
      <c r="K126" s="28">
        <v>2.087759768371295</v>
      </c>
      <c r="L126" s="28">
        <v>0.895340771607624</v>
      </c>
      <c r="M126" s="34">
        <v>7.377787432189452</v>
      </c>
      <c r="N126" s="35" t="s">
        <v>30</v>
      </c>
      <c r="O126" s="36">
        <v>3000.0</v>
      </c>
      <c r="P126" s="28">
        <v>2.459262477396484</v>
      </c>
      <c r="Q126" s="37">
        <v>1.0621134631875735</v>
      </c>
      <c r="R126" s="38">
        <v>3.302779242877053</v>
      </c>
      <c r="S126" s="39">
        <v>2.7182537994916784</v>
      </c>
      <c r="T126" s="40">
        <v>0.07383835913593166</v>
      </c>
      <c r="U126" s="40">
        <v>4.111267212468355E-4</v>
      </c>
      <c r="V126" s="40">
        <v>0.0322323349457519</v>
      </c>
      <c r="W126" s="40">
        <v>0.01652729419412279</v>
      </c>
      <c r="X126" s="39">
        <v>2.8758524423457956</v>
      </c>
      <c r="Y126" s="41">
        <v>4.431306746953737</v>
      </c>
      <c r="Z126" s="41">
        <v>2.7351337717702053</v>
      </c>
      <c r="AA126" s="41">
        <v>4.6426536604192465</v>
      </c>
      <c r="AB126" s="42">
        <v>0.0</v>
      </c>
      <c r="AC126" s="42">
        <v>0.0</v>
      </c>
      <c r="AD126" s="42">
        <v>0.0</v>
      </c>
      <c r="AE126" s="42">
        <v>1.0</v>
      </c>
      <c r="AF126" s="42">
        <v>1.0</v>
      </c>
      <c r="AG126" s="25"/>
      <c r="AH126" s="25"/>
      <c r="AI126" s="25"/>
      <c r="AJ126" s="25"/>
      <c r="AK126" s="25"/>
      <c r="AL126" s="25"/>
    </row>
    <row r="127">
      <c r="A127" s="27" t="s">
        <v>502</v>
      </c>
      <c r="B127" s="25" t="s">
        <v>493</v>
      </c>
      <c r="C127" s="25" t="s">
        <v>136</v>
      </c>
      <c r="D127" s="28">
        <v>99.69194031391986</v>
      </c>
      <c r="E127" s="29">
        <v>0.17939215686274512</v>
      </c>
      <c r="F127" s="31">
        <v>7.0</v>
      </c>
      <c r="G127" s="33"/>
      <c r="H127" s="34">
        <v>5.358739763166778</v>
      </c>
      <c r="I127" s="35" t="s">
        <v>28</v>
      </c>
      <c r="J127" s="36">
        <v>3000.0</v>
      </c>
      <c r="K127" s="28">
        <v>1.7862465877222593</v>
      </c>
      <c r="L127" s="28">
        <v>0.6104531319312556</v>
      </c>
      <c r="M127" s="34">
        <v>5.297142221452715</v>
      </c>
      <c r="N127" s="35" t="s">
        <v>28</v>
      </c>
      <c r="O127" s="36">
        <v>3000.0</v>
      </c>
      <c r="P127" s="28">
        <v>1.7657140738175716</v>
      </c>
      <c r="Q127" s="37">
        <v>0.5983504762271542</v>
      </c>
      <c r="R127" s="38">
        <v>2.5601500360807496</v>
      </c>
      <c r="S127" s="39">
        <v>2.1070550136990525</v>
      </c>
      <c r="T127" s="40">
        <v>0.04968561704855383</v>
      </c>
      <c r="U127" s="40">
        <v>0.02181319772863339</v>
      </c>
      <c r="V127" s="40">
        <v>0.02504478257731982</v>
      </c>
      <c r="W127" s="40">
        <v>0.023590569395410925</v>
      </c>
      <c r="X127" s="39">
        <v>2.747278232912299</v>
      </c>
      <c r="Y127" s="41">
        <v>2.611461530254479</v>
      </c>
      <c r="Z127" s="41">
        <v>2.4172289881716593</v>
      </c>
      <c r="AA127" s="41">
        <v>2.879913233281056</v>
      </c>
      <c r="AB127" s="42">
        <v>0.0</v>
      </c>
      <c r="AC127" s="42">
        <v>1.0</v>
      </c>
      <c r="AD127" s="42">
        <v>0.0</v>
      </c>
      <c r="AE127" s="42">
        <v>0.0</v>
      </c>
      <c r="AF127" s="42">
        <v>0.0</v>
      </c>
      <c r="AG127" s="25"/>
      <c r="AH127" s="25"/>
      <c r="AI127" s="25"/>
      <c r="AJ127" s="25"/>
      <c r="AK127" s="25"/>
      <c r="AL127" s="25"/>
    </row>
    <row r="128">
      <c r="A128" s="27" t="s">
        <v>503</v>
      </c>
      <c r="B128" s="25" t="s">
        <v>493</v>
      </c>
      <c r="C128" s="25" t="s">
        <v>136</v>
      </c>
      <c r="D128" s="28">
        <v>99.69194031391986</v>
      </c>
      <c r="E128" s="29">
        <v>0.14922922765142985</v>
      </c>
      <c r="F128" s="31">
        <v>2.0</v>
      </c>
      <c r="G128" s="33"/>
      <c r="H128" s="34">
        <v>0.9091324770732843</v>
      </c>
      <c r="I128" s="35" t="s">
        <v>44</v>
      </c>
      <c r="J128" s="36">
        <v>3000.0</v>
      </c>
      <c r="K128" s="28">
        <v>0.3030441590244281</v>
      </c>
      <c r="L128" s="28">
        <v>0.028263042126550654</v>
      </c>
      <c r="M128" s="34">
        <v>0.8956835767272235</v>
      </c>
      <c r="N128" s="35" t="s">
        <v>29</v>
      </c>
      <c r="O128" s="36">
        <v>3000.0</v>
      </c>
      <c r="P128" s="28">
        <v>0.29856119224240785</v>
      </c>
      <c r="Q128" s="37">
        <v>0.02754280077331303</v>
      </c>
      <c r="R128" s="38">
        <v>0.5921860583333197</v>
      </c>
      <c r="S128" s="39">
        <v>0.48738104629370443</v>
      </c>
      <c r="T128" s="40">
        <v>0.021386259963019915</v>
      </c>
      <c r="U128" s="40">
        <v>0.012816030786662668</v>
      </c>
      <c r="V128" s="40">
        <v>0.018477099600403234</v>
      </c>
      <c r="W128" s="40">
        <v>0.011479389538973926</v>
      </c>
      <c r="X128" s="39">
        <v>0.4169035217733049</v>
      </c>
      <c r="Y128" s="41">
        <v>0.4922289552999793</v>
      </c>
      <c r="Z128" s="41">
        <v>0.36644398858570165</v>
      </c>
      <c r="AA128" s="41">
        <v>0.5292395881415219</v>
      </c>
      <c r="AB128" s="42">
        <v>0.0</v>
      </c>
      <c r="AC128" s="42">
        <v>0.0</v>
      </c>
      <c r="AD128" s="42">
        <v>1.0</v>
      </c>
      <c r="AE128" s="42">
        <v>1.0</v>
      </c>
      <c r="AF128" s="42">
        <v>0.0</v>
      </c>
      <c r="AG128" s="25"/>
      <c r="AH128" s="25"/>
      <c r="AI128" s="25"/>
      <c r="AJ128" s="25"/>
      <c r="AK128" s="25"/>
      <c r="AL128" s="25"/>
    </row>
    <row r="129">
      <c r="A129" s="27" t="s">
        <v>504</v>
      </c>
      <c r="B129" s="25" t="s">
        <v>493</v>
      </c>
      <c r="C129" s="25" t="s">
        <v>136</v>
      </c>
      <c r="D129" s="28">
        <v>99.69194031391986</v>
      </c>
      <c r="E129" s="29">
        <v>0.1954508094645081</v>
      </c>
      <c r="F129" s="31">
        <v>0.0</v>
      </c>
      <c r="G129" s="33"/>
      <c r="H129" s="34" t="s">
        <v>64</v>
      </c>
      <c r="I129" s="35" t="s">
        <v>30</v>
      </c>
      <c r="J129" s="36">
        <v>3000.0</v>
      </c>
      <c r="K129" s="28" t="s">
        <v>64</v>
      </c>
      <c r="L129" s="28" t="s">
        <v>64</v>
      </c>
      <c r="M129" s="34" t="s">
        <v>64</v>
      </c>
      <c r="N129" s="35" t="s">
        <v>30</v>
      </c>
      <c r="O129" s="36">
        <v>3000.0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0.0</v>
      </c>
      <c r="AC129" s="42">
        <v>0.0</v>
      </c>
      <c r="AD129" s="42">
        <v>0.0</v>
      </c>
      <c r="AE129" s="42">
        <v>1.0</v>
      </c>
      <c r="AF129" s="42">
        <v>0.0</v>
      </c>
      <c r="AG129" s="25"/>
      <c r="AH129" s="25"/>
      <c r="AI129" s="25"/>
      <c r="AJ129" s="25"/>
      <c r="AK129" s="25"/>
      <c r="AL129" s="25"/>
    </row>
    <row r="130">
      <c r="A130" s="27" t="s">
        <v>505</v>
      </c>
      <c r="B130" s="25" t="s">
        <v>493</v>
      </c>
      <c r="C130" s="25" t="s">
        <v>136</v>
      </c>
      <c r="D130" s="28">
        <v>99.69194031391986</v>
      </c>
      <c r="E130" s="29">
        <v>0.16721784130113357</v>
      </c>
      <c r="F130" s="31">
        <v>0.0</v>
      </c>
      <c r="G130" s="33"/>
      <c r="H130" s="34" t="s">
        <v>64</v>
      </c>
      <c r="I130" s="35" t="s">
        <v>44</v>
      </c>
      <c r="J130" s="36">
        <v>3800.0</v>
      </c>
      <c r="K130" s="28" t="s">
        <v>64</v>
      </c>
      <c r="L130" s="28" t="s">
        <v>64</v>
      </c>
      <c r="M130" s="34" t="s">
        <v>64</v>
      </c>
      <c r="N130" s="35" t="s">
        <v>29</v>
      </c>
      <c r="O130" s="36">
        <v>3000.0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0.0</v>
      </c>
      <c r="AC130" s="42">
        <v>0.0</v>
      </c>
      <c r="AD130" s="42">
        <v>1.0</v>
      </c>
      <c r="AE130" s="42">
        <v>1.0</v>
      </c>
      <c r="AF130" s="42">
        <v>0.0</v>
      </c>
      <c r="AG130" s="25"/>
      <c r="AH130" s="25"/>
      <c r="AI130" s="25"/>
      <c r="AJ130" s="25"/>
      <c r="AK130" s="25"/>
      <c r="AL130" s="25"/>
    </row>
    <row r="131">
      <c r="A131" s="27" t="s">
        <v>506</v>
      </c>
      <c r="B131" s="25" t="s">
        <v>493</v>
      </c>
      <c r="C131" s="25" t="s">
        <v>136</v>
      </c>
      <c r="D131" s="28">
        <v>99.69194031391986</v>
      </c>
      <c r="E131" s="29">
        <v>0.18</v>
      </c>
      <c r="F131" s="31">
        <v>0.0</v>
      </c>
      <c r="G131" s="33"/>
      <c r="H131" s="34" t="s">
        <v>64</v>
      </c>
      <c r="I131" s="35" t="s">
        <v>27</v>
      </c>
      <c r="J131" s="36">
        <v>3000.0</v>
      </c>
      <c r="K131" s="28" t="s">
        <v>64</v>
      </c>
      <c r="L131" s="28" t="s">
        <v>64</v>
      </c>
      <c r="M131" s="34" t="s">
        <v>64</v>
      </c>
      <c r="N131" s="35" t="s">
        <v>27</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1.0</v>
      </c>
      <c r="AC131" s="42">
        <v>0.0</v>
      </c>
      <c r="AD131" s="42">
        <v>0.0</v>
      </c>
      <c r="AE131" s="42">
        <v>0.0</v>
      </c>
      <c r="AF131" s="42">
        <v>0.0</v>
      </c>
      <c r="AG131" s="25"/>
      <c r="AH131" s="25"/>
      <c r="AI131" s="25"/>
      <c r="AJ131" s="25"/>
      <c r="AK131" s="25"/>
      <c r="AL131" s="25"/>
    </row>
    <row r="132">
      <c r="A132" s="27" t="s">
        <v>507</v>
      </c>
      <c r="B132" s="25" t="s">
        <v>493</v>
      </c>
      <c r="C132" s="25" t="s">
        <v>136</v>
      </c>
      <c r="D132" s="28">
        <v>99.69194031391986</v>
      </c>
      <c r="E132" s="29">
        <v>0.18</v>
      </c>
      <c r="F132" s="31">
        <v>0.0</v>
      </c>
      <c r="G132" s="33"/>
      <c r="H132" s="34" t="s">
        <v>64</v>
      </c>
      <c r="I132" s="35" t="s">
        <v>40</v>
      </c>
      <c r="J132" s="36">
        <v>3000.0</v>
      </c>
      <c r="K132" s="28" t="s">
        <v>64</v>
      </c>
      <c r="L132" s="28" t="s">
        <v>64</v>
      </c>
      <c r="M132" s="34" t="s">
        <v>64</v>
      </c>
      <c r="N132" s="35" t="s">
        <v>29</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1.0</v>
      </c>
      <c r="AD132" s="42">
        <v>1.0</v>
      </c>
      <c r="AE132" s="42">
        <v>0.0</v>
      </c>
      <c r="AF132" s="42">
        <v>0.0</v>
      </c>
      <c r="AG132" s="25"/>
      <c r="AH132" s="25"/>
      <c r="AI132" s="25"/>
      <c r="AJ132" s="25"/>
      <c r="AK132" s="25"/>
      <c r="AL132" s="25"/>
    </row>
    <row r="133">
      <c r="A133" s="27" t="s">
        <v>508</v>
      </c>
      <c r="B133" s="25" t="s">
        <v>493</v>
      </c>
      <c r="C133" s="25" t="s">
        <v>136</v>
      </c>
      <c r="D133" s="28">
        <v>99.69194031391986</v>
      </c>
      <c r="E133" s="29">
        <v>0.23023575949367087</v>
      </c>
      <c r="F133" s="31">
        <v>0.0</v>
      </c>
      <c r="G133" s="33"/>
      <c r="H133" s="34" t="s">
        <v>64</v>
      </c>
      <c r="I133" s="35" t="s">
        <v>44</v>
      </c>
      <c r="J133" s="36">
        <v>3000.0</v>
      </c>
      <c r="K133" s="28" t="s">
        <v>64</v>
      </c>
      <c r="L133" s="28" t="s">
        <v>64</v>
      </c>
      <c r="M133" s="34" t="s">
        <v>64</v>
      </c>
      <c r="N133" s="35" t="s">
        <v>30</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0.0</v>
      </c>
      <c r="AC133" s="42">
        <v>0.0</v>
      </c>
      <c r="AD133" s="42">
        <v>1.0</v>
      </c>
      <c r="AE133" s="42">
        <v>1.0</v>
      </c>
      <c r="AF133" s="42">
        <v>0.0</v>
      </c>
      <c r="AG133" s="25"/>
      <c r="AH133" s="25"/>
      <c r="AI133" s="25"/>
      <c r="AJ133" s="25"/>
      <c r="AK133" s="25"/>
      <c r="AL133" s="25"/>
    </row>
    <row r="134">
      <c r="A134" s="27" t="s">
        <v>509</v>
      </c>
      <c r="B134" s="25" t="s">
        <v>493</v>
      </c>
      <c r="C134" s="25" t="s">
        <v>136</v>
      </c>
      <c r="D134" s="28">
        <v>99.69194031391986</v>
      </c>
      <c r="E134" s="29">
        <v>0.18</v>
      </c>
      <c r="F134" s="31">
        <v>0.0</v>
      </c>
      <c r="G134" s="33"/>
      <c r="H134" s="34" t="s">
        <v>64</v>
      </c>
      <c r="I134" s="35" t="s">
        <v>30</v>
      </c>
      <c r="J134" s="36">
        <v>3000.0</v>
      </c>
      <c r="K134" s="28" t="s">
        <v>64</v>
      </c>
      <c r="L134" s="28" t="s">
        <v>64</v>
      </c>
      <c r="M134" s="34" t="s">
        <v>64</v>
      </c>
      <c r="N134" s="35" t="s">
        <v>30</v>
      </c>
      <c r="O134" s="36">
        <v>3000.0</v>
      </c>
      <c r="P134" s="28" t="s">
        <v>64</v>
      </c>
      <c r="Q134" s="37" t="s">
        <v>64</v>
      </c>
      <c r="R134" s="38" t="s">
        <v>64</v>
      </c>
      <c r="S134" s="39" t="s">
        <v>64</v>
      </c>
      <c r="T134" s="40" t="s">
        <v>64</v>
      </c>
      <c r="U134" s="40" t="s">
        <v>64</v>
      </c>
      <c r="V134" s="40" t="s">
        <v>64</v>
      </c>
      <c r="W134" s="40" t="s">
        <v>64</v>
      </c>
      <c r="X134" s="39" t="s">
        <v>64</v>
      </c>
      <c r="Y134" s="41" t="s">
        <v>64</v>
      </c>
      <c r="Z134" s="41" t="s">
        <v>64</v>
      </c>
      <c r="AA134" s="41" t="s">
        <v>64</v>
      </c>
      <c r="AB134" s="42">
        <v>0.0</v>
      </c>
      <c r="AC134" s="42">
        <v>0.0</v>
      </c>
      <c r="AD134" s="42">
        <v>0.0</v>
      </c>
      <c r="AE134" s="42">
        <v>1.0</v>
      </c>
      <c r="AF134" s="42">
        <v>0.0</v>
      </c>
      <c r="AG134" s="25"/>
      <c r="AH134" s="25"/>
      <c r="AI134" s="25"/>
      <c r="AJ134" s="25"/>
      <c r="AK134" s="25"/>
      <c r="AL134" s="25"/>
    </row>
    <row r="135">
      <c r="A135" s="27" t="s">
        <v>510</v>
      </c>
      <c r="B135" s="25" t="s">
        <v>511</v>
      </c>
      <c r="C135" s="25" t="s">
        <v>565</v>
      </c>
      <c r="D135" s="28">
        <v>94.81779223461379</v>
      </c>
      <c r="E135" s="29">
        <v>0.2424071856287425</v>
      </c>
      <c r="F135" s="31">
        <v>33.0</v>
      </c>
      <c r="G135" s="33"/>
      <c r="H135" s="34">
        <v>37.52526812409949</v>
      </c>
      <c r="I135" s="35" t="s">
        <v>31</v>
      </c>
      <c r="J135" s="36">
        <v>8200.0</v>
      </c>
      <c r="K135" s="28">
        <v>4.576252210256035</v>
      </c>
      <c r="L135" s="28">
        <v>6.501221512451664</v>
      </c>
      <c r="M135" s="34">
        <v>38.434842232826476</v>
      </c>
      <c r="N135" s="35" t="s">
        <v>31</v>
      </c>
      <c r="O135" s="36">
        <v>9300.0</v>
      </c>
      <c r="P135" s="28">
        <v>4.132778734712525</v>
      </c>
      <c r="Q135" s="37">
        <v>5.9750486450580045</v>
      </c>
      <c r="R135" s="38">
        <v>16.416611352143278</v>
      </c>
      <c r="S135" s="39">
        <v>14.431234214778298</v>
      </c>
      <c r="T135" s="40">
        <v>0.09068692851082585</v>
      </c>
      <c r="U135" s="40">
        <v>2.739786359843681E-4</v>
      </c>
      <c r="V135" s="40">
        <v>0.026210622842504555</v>
      </c>
      <c r="W135" s="40">
        <v>0.023379510270666082</v>
      </c>
      <c r="X135" s="39">
        <v>12.832344581400184</v>
      </c>
      <c r="Y135" s="41">
        <v>24.692923542699305</v>
      </c>
      <c r="Z135" s="41">
        <v>12.06139184500894</v>
      </c>
      <c r="AA135" s="41">
        <v>26.373450387817535</v>
      </c>
      <c r="AB135" s="42">
        <v>0.0</v>
      </c>
      <c r="AC135" s="42">
        <v>0.0</v>
      </c>
      <c r="AD135" s="42">
        <v>0.0</v>
      </c>
      <c r="AE135" s="42">
        <v>0.0</v>
      </c>
      <c r="AF135" s="42">
        <v>1.0</v>
      </c>
      <c r="AG135" s="25"/>
      <c r="AH135" s="25"/>
      <c r="AI135" s="25"/>
      <c r="AJ135" s="25"/>
      <c r="AK135" s="25"/>
      <c r="AL135" s="25"/>
    </row>
    <row r="136">
      <c r="A136" s="27" t="s">
        <v>513</v>
      </c>
      <c r="B136" s="25" t="s">
        <v>511</v>
      </c>
      <c r="C136" s="25" t="s">
        <v>565</v>
      </c>
      <c r="D136" s="28">
        <v>94.81779223461379</v>
      </c>
      <c r="E136" s="29">
        <v>0.2463911324969926</v>
      </c>
      <c r="F136" s="31">
        <v>33.0</v>
      </c>
      <c r="G136" s="33"/>
      <c r="H136" s="34">
        <v>26.689745145959648</v>
      </c>
      <c r="I136" s="35" t="s">
        <v>44</v>
      </c>
      <c r="J136" s="36">
        <v>6600.0</v>
      </c>
      <c r="K136" s="28">
        <v>4.043900779690856</v>
      </c>
      <c r="L136" s="28">
        <v>4.476690610712873</v>
      </c>
      <c r="M136" s="34">
        <v>26.452550487034948</v>
      </c>
      <c r="N136" s="35" t="s">
        <v>30</v>
      </c>
      <c r="O136" s="36">
        <v>6700.0</v>
      </c>
      <c r="P136" s="28">
        <v>3.9481418637365593</v>
      </c>
      <c r="Q136" s="37">
        <v>4.342214461384068</v>
      </c>
      <c r="R136" s="38">
        <v>16.746354738649757</v>
      </c>
      <c r="S136" s="39">
        <v>14.721099397024203</v>
      </c>
      <c r="T136" s="40">
        <v>0.0713070101169281</v>
      </c>
      <c r="U136" s="40">
        <v>0.016039494563576374</v>
      </c>
      <c r="V136" s="40">
        <v>0.033728765710834885</v>
      </c>
      <c r="W136" s="40">
        <v>0.015947840308927364</v>
      </c>
      <c r="X136" s="39">
        <v>14.634996238531805</v>
      </c>
      <c r="Y136" s="41">
        <v>12.054748907427843</v>
      </c>
      <c r="Z136" s="41">
        <v>13.59241332625428</v>
      </c>
      <c r="AA136" s="41">
        <v>12.86013716078067</v>
      </c>
      <c r="AB136" s="42">
        <v>0.0</v>
      </c>
      <c r="AC136" s="42">
        <v>0.0</v>
      </c>
      <c r="AD136" s="42">
        <v>1.0</v>
      </c>
      <c r="AE136" s="42">
        <v>1.0</v>
      </c>
      <c r="AF136" s="42">
        <v>0.0</v>
      </c>
      <c r="AG136" s="25"/>
      <c r="AH136" s="25"/>
      <c r="AI136" s="25"/>
      <c r="AJ136" s="25"/>
      <c r="AK136" s="25"/>
      <c r="AL136" s="25"/>
    </row>
    <row r="137">
      <c r="A137" s="27" t="s">
        <v>514</v>
      </c>
      <c r="B137" s="25" t="s">
        <v>511</v>
      </c>
      <c r="C137" s="25" t="s">
        <v>565</v>
      </c>
      <c r="D137" s="28">
        <v>94.81779223461379</v>
      </c>
      <c r="E137" s="29">
        <v>0.24441034664789724</v>
      </c>
      <c r="F137" s="31">
        <v>32.0</v>
      </c>
      <c r="G137" s="33"/>
      <c r="H137" s="34">
        <v>22.113857125562507</v>
      </c>
      <c r="I137" s="35" t="s">
        <v>58</v>
      </c>
      <c r="J137" s="36">
        <v>5500.0</v>
      </c>
      <c r="K137" s="28">
        <v>4.020701295556819</v>
      </c>
      <c r="L137" s="28">
        <v>3.8785066687960073</v>
      </c>
      <c r="M137" s="34">
        <v>21.755105363665894</v>
      </c>
      <c r="N137" s="35" t="s">
        <v>28</v>
      </c>
      <c r="O137" s="36">
        <v>5500.0</v>
      </c>
      <c r="P137" s="28">
        <v>3.9554737024847078</v>
      </c>
      <c r="Q137" s="37">
        <v>3.7701727624043806</v>
      </c>
      <c r="R137" s="38">
        <v>16.07965100165354</v>
      </c>
      <c r="S137" s="39">
        <v>14.135024867142354</v>
      </c>
      <c r="T137" s="40">
        <v>0.05736486170101194</v>
      </c>
      <c r="U137" s="40">
        <v>0.0229642428819043</v>
      </c>
      <c r="V137" s="40">
        <v>0.016925836387060935</v>
      </c>
      <c r="W137" s="40">
        <v>0.020036530641980244</v>
      </c>
      <c r="X137" s="39">
        <v>12.769563700841317</v>
      </c>
      <c r="Y137" s="41">
        <v>9.34429342472119</v>
      </c>
      <c r="Z137" s="41">
        <v>11.410484230869528</v>
      </c>
      <c r="AA137" s="41">
        <v>10.344621132796366</v>
      </c>
      <c r="AB137" s="42">
        <v>1.0</v>
      </c>
      <c r="AC137" s="42">
        <v>1.0</v>
      </c>
      <c r="AD137" s="42">
        <v>0.0</v>
      </c>
      <c r="AE137" s="42">
        <v>0.0</v>
      </c>
      <c r="AF137" s="42">
        <v>0.0</v>
      </c>
      <c r="AG137" s="25"/>
      <c r="AH137" s="25"/>
      <c r="AI137" s="25"/>
      <c r="AJ137" s="25"/>
      <c r="AK137" s="25"/>
      <c r="AL137" s="25"/>
    </row>
    <row r="138">
      <c r="A138" s="27" t="s">
        <v>515</v>
      </c>
      <c r="B138" s="25" t="s">
        <v>511</v>
      </c>
      <c r="C138" s="25" t="s">
        <v>565</v>
      </c>
      <c r="D138" s="28">
        <v>94.81779223461379</v>
      </c>
      <c r="E138" s="29">
        <v>0.17086380650734237</v>
      </c>
      <c r="F138" s="31">
        <v>31.0</v>
      </c>
      <c r="G138" s="33"/>
      <c r="H138" s="34">
        <v>20.00630540795962</v>
      </c>
      <c r="I138" s="35" t="s">
        <v>40</v>
      </c>
      <c r="J138" s="36">
        <v>4000.0</v>
      </c>
      <c r="K138" s="28">
        <v>5.001576351989905</v>
      </c>
      <c r="L138" s="28">
        <v>4.4836032850324745</v>
      </c>
      <c r="M138" s="34">
        <v>20.11531749324374</v>
      </c>
      <c r="N138" s="35" t="s">
        <v>29</v>
      </c>
      <c r="O138" s="36">
        <v>4500.0</v>
      </c>
      <c r="P138" s="28">
        <v>4.470070554054164</v>
      </c>
      <c r="Q138" s="37">
        <v>4.0231135616708364</v>
      </c>
      <c r="R138" s="38">
        <v>10.192296602364882</v>
      </c>
      <c r="S138" s="39">
        <v>8.959669952594306</v>
      </c>
      <c r="T138" s="40">
        <v>0.03322487569396757</v>
      </c>
      <c r="U138" s="40">
        <v>0.015413602126067428</v>
      </c>
      <c r="V138" s="40">
        <v>0.01781127356790014</v>
      </c>
      <c r="W138" s="40">
        <v>0.02320603431202374</v>
      </c>
      <c r="X138" s="39">
        <v>7.752883595240186</v>
      </c>
      <c r="Y138" s="41">
        <v>12.253421812719434</v>
      </c>
      <c r="Z138" s="41">
        <v>6.570418089168721</v>
      </c>
      <c r="AA138" s="41">
        <v>13.54489940407502</v>
      </c>
      <c r="AB138" s="42">
        <v>0.0</v>
      </c>
      <c r="AC138" s="42">
        <v>1.0</v>
      </c>
      <c r="AD138" s="42">
        <v>1.0</v>
      </c>
      <c r="AE138" s="42">
        <v>0.0</v>
      </c>
      <c r="AF138" s="42">
        <v>0.0</v>
      </c>
      <c r="AG138" s="25"/>
      <c r="AH138" s="25"/>
      <c r="AI138" s="25"/>
      <c r="AJ138" s="25"/>
      <c r="AK138" s="25"/>
      <c r="AL138" s="25"/>
    </row>
    <row r="139">
      <c r="A139" s="27" t="s">
        <v>516</v>
      </c>
      <c r="B139" s="25" t="s">
        <v>511</v>
      </c>
      <c r="C139" s="25" t="s">
        <v>565</v>
      </c>
      <c r="D139" s="28">
        <v>94.81779223461379</v>
      </c>
      <c r="E139" s="29">
        <v>0.28251383399209484</v>
      </c>
      <c r="F139" s="31">
        <v>29.0</v>
      </c>
      <c r="G139" s="33"/>
      <c r="H139" s="34">
        <v>25.66658130726344</v>
      </c>
      <c r="I139" s="35" t="s">
        <v>27</v>
      </c>
      <c r="J139" s="36">
        <v>6400.0</v>
      </c>
      <c r="K139" s="28">
        <v>4.010403329259912</v>
      </c>
      <c r="L139" s="28">
        <v>4.314366685950045</v>
      </c>
      <c r="M139" s="34">
        <v>24.763281258093016</v>
      </c>
      <c r="N139" s="35" t="s">
        <v>27</v>
      </c>
      <c r="O139" s="36">
        <v>6400.0</v>
      </c>
      <c r="P139" s="28">
        <v>3.869262696577034</v>
      </c>
      <c r="Q139" s="37">
        <v>4.054773763270574</v>
      </c>
      <c r="R139" s="38">
        <v>17.43163368376924</v>
      </c>
      <c r="S139" s="39">
        <v>15.323502703488804</v>
      </c>
      <c r="T139" s="40">
        <v>0.07233776552479695</v>
      </c>
      <c r="U139" s="40">
        <v>0.01533863614531035</v>
      </c>
      <c r="V139" s="40">
        <v>0.040903029720827606</v>
      </c>
      <c r="W139" s="40">
        <v>0.03493800455320691</v>
      </c>
      <c r="X139" s="39">
        <v>12.705680488526777</v>
      </c>
      <c r="Y139" s="41">
        <v>12.960900818736661</v>
      </c>
      <c r="Z139" s="41">
        <v>11.265612966774862</v>
      </c>
      <c r="AA139" s="41">
        <v>13.497668291318153</v>
      </c>
      <c r="AB139" s="42">
        <v>1.0</v>
      </c>
      <c r="AC139" s="42">
        <v>0.0</v>
      </c>
      <c r="AD139" s="42">
        <v>0.0</v>
      </c>
      <c r="AE139" s="42">
        <v>0.0</v>
      </c>
      <c r="AF139" s="42">
        <v>0.0</v>
      </c>
      <c r="AG139" s="25"/>
      <c r="AH139" s="25"/>
      <c r="AI139" s="25"/>
      <c r="AJ139" s="25"/>
      <c r="AK139" s="25"/>
      <c r="AL139" s="25"/>
    </row>
    <row r="140">
      <c r="A140" s="27" t="s">
        <v>517</v>
      </c>
      <c r="B140" s="25" t="s">
        <v>511</v>
      </c>
      <c r="C140" s="25" t="s">
        <v>565</v>
      </c>
      <c r="D140" s="28">
        <v>94.81779223461379</v>
      </c>
      <c r="E140" s="29">
        <v>0.16178624590651983</v>
      </c>
      <c r="F140" s="31">
        <v>20.0</v>
      </c>
      <c r="G140" s="33"/>
      <c r="H140" s="34">
        <v>11.017032135059502</v>
      </c>
      <c r="I140" s="35" t="s">
        <v>44</v>
      </c>
      <c r="J140" s="36">
        <v>3100.0</v>
      </c>
      <c r="K140" s="28">
        <v>3.553881333890162</v>
      </c>
      <c r="L140" s="28">
        <v>2.058482438247188</v>
      </c>
      <c r="M140" s="34">
        <v>10.701337829011479</v>
      </c>
      <c r="N140" s="35" t="s">
        <v>30</v>
      </c>
      <c r="O140" s="36">
        <v>3100.0</v>
      </c>
      <c r="P140" s="28">
        <v>3.4520444609714445</v>
      </c>
      <c r="Q140" s="37">
        <v>1.9573899509728012</v>
      </c>
      <c r="R140" s="38">
        <v>6.175665640169857</v>
      </c>
      <c r="S140" s="39">
        <v>5.42879863412339</v>
      </c>
      <c r="T140" s="40">
        <v>0.017411548591677994</v>
      </c>
      <c r="U140" s="40">
        <v>0.02437616802834919</v>
      </c>
      <c r="V140" s="40">
        <v>0.015712860924197214</v>
      </c>
      <c r="W140" s="40">
        <v>0.012485354355983731</v>
      </c>
      <c r="X140" s="39">
        <v>5.120550680469457</v>
      </c>
      <c r="Y140" s="41">
        <v>5.896481454590045</v>
      </c>
      <c r="Z140" s="41">
        <v>4.392398978200865</v>
      </c>
      <c r="AA140" s="41">
        <v>6.308938850810614</v>
      </c>
      <c r="AB140" s="42">
        <v>0.0</v>
      </c>
      <c r="AC140" s="42">
        <v>0.0</v>
      </c>
      <c r="AD140" s="42">
        <v>1.0</v>
      </c>
      <c r="AE140" s="42">
        <v>1.0</v>
      </c>
      <c r="AF140" s="42">
        <v>0.0</v>
      </c>
      <c r="AG140" s="25"/>
      <c r="AH140" s="25"/>
      <c r="AI140" s="25"/>
      <c r="AJ140" s="25"/>
      <c r="AK140" s="25"/>
      <c r="AL140" s="25"/>
    </row>
    <row r="141">
      <c r="A141" s="27" t="s">
        <v>518</v>
      </c>
      <c r="B141" s="25" t="s">
        <v>511</v>
      </c>
      <c r="C141" s="25" t="s">
        <v>565</v>
      </c>
      <c r="D141" s="28">
        <v>94.81779223461379</v>
      </c>
      <c r="E141" s="29">
        <v>0.23126527840651875</v>
      </c>
      <c r="F141" s="31">
        <v>19.0</v>
      </c>
      <c r="G141" s="33"/>
      <c r="H141" s="34">
        <v>16.519980959289583</v>
      </c>
      <c r="I141" s="35" t="s">
        <v>27</v>
      </c>
      <c r="J141" s="36">
        <v>3300.0</v>
      </c>
      <c r="K141" s="28">
        <v>5.006054836148358</v>
      </c>
      <c r="L141" s="28">
        <v>3.900681330501893</v>
      </c>
      <c r="M141" s="34">
        <v>16.570278908109632</v>
      </c>
      <c r="N141" s="35" t="s">
        <v>27</v>
      </c>
      <c r="O141" s="36">
        <v>3800.0</v>
      </c>
      <c r="P141" s="28">
        <v>4.36059971266043</v>
      </c>
      <c r="Q141" s="37">
        <v>3.405317420619549</v>
      </c>
      <c r="R141" s="38">
        <v>8.92756745467292</v>
      </c>
      <c r="S141" s="39">
        <v>7.847893462483464</v>
      </c>
      <c r="T141" s="40">
        <v>0.06717834127047073</v>
      </c>
      <c r="U141" s="40">
        <v>0.007504444583376945</v>
      </c>
      <c r="V141" s="40">
        <v>0.02007212888565882</v>
      </c>
      <c r="W141" s="40">
        <v>0.029475288363625105</v>
      </c>
      <c r="X141" s="39">
        <v>6.22869483462519</v>
      </c>
      <c r="Y141" s="41">
        <v>10.291286124664394</v>
      </c>
      <c r="Z141" s="41">
        <v>5.534732375523665</v>
      </c>
      <c r="AA141" s="41">
        <v>11.035546532585967</v>
      </c>
      <c r="AB141" s="42">
        <v>1.0</v>
      </c>
      <c r="AC141" s="42">
        <v>0.0</v>
      </c>
      <c r="AD141" s="42">
        <v>0.0</v>
      </c>
      <c r="AE141" s="42">
        <v>0.0</v>
      </c>
      <c r="AF141" s="42">
        <v>0.0</v>
      </c>
      <c r="AG141" s="25"/>
      <c r="AH141" s="25"/>
      <c r="AI141" s="25"/>
      <c r="AJ141" s="25"/>
      <c r="AK141" s="25"/>
      <c r="AL141" s="25"/>
    </row>
    <row r="142">
      <c r="A142" s="27" t="s">
        <v>519</v>
      </c>
      <c r="B142" s="25" t="s">
        <v>511</v>
      </c>
      <c r="C142" s="25" t="s">
        <v>565</v>
      </c>
      <c r="D142" s="28">
        <v>94.81779223461379</v>
      </c>
      <c r="E142" s="29">
        <v>0.15773374613003097</v>
      </c>
      <c r="F142" s="31">
        <v>14.0</v>
      </c>
      <c r="G142" s="33"/>
      <c r="H142" s="34">
        <v>7.820374113641105</v>
      </c>
      <c r="I142" s="35" t="s">
        <v>40</v>
      </c>
      <c r="J142" s="36">
        <v>3000.0</v>
      </c>
      <c r="K142" s="28">
        <v>2.6067913712137014</v>
      </c>
      <c r="L142" s="28">
        <v>1.1748818888006507</v>
      </c>
      <c r="M142" s="34">
        <v>7.817056305941247</v>
      </c>
      <c r="N142" s="35" t="s">
        <v>29</v>
      </c>
      <c r="O142" s="36">
        <v>3000.0</v>
      </c>
      <c r="P142" s="28">
        <v>2.605685435313749</v>
      </c>
      <c r="Q142" s="37">
        <v>1.1740186895203146</v>
      </c>
      <c r="R142" s="38">
        <v>4.199338215683927</v>
      </c>
      <c r="S142" s="39">
        <v>3.691482489149142</v>
      </c>
      <c r="T142" s="40">
        <v>0.024372049159319828</v>
      </c>
      <c r="U142" s="40">
        <v>0.019040663405718614</v>
      </c>
      <c r="V142" s="40">
        <v>0.01362465248142532</v>
      </c>
      <c r="W142" s="40">
        <v>0.013709277652117404</v>
      </c>
      <c r="X142" s="39">
        <v>3.3782593159830254</v>
      </c>
      <c r="Y142" s="41">
        <v>4.442114797658079</v>
      </c>
      <c r="Z142" s="41">
        <v>2.925406404557521</v>
      </c>
      <c r="AA142" s="41">
        <v>4.891649901383726</v>
      </c>
      <c r="AB142" s="42">
        <v>0.0</v>
      </c>
      <c r="AC142" s="42">
        <v>1.0</v>
      </c>
      <c r="AD142" s="42">
        <v>1.0</v>
      </c>
      <c r="AE142" s="42">
        <v>0.0</v>
      </c>
      <c r="AF142" s="42">
        <v>0.0</v>
      </c>
      <c r="AG142" s="25"/>
      <c r="AH142" s="25"/>
      <c r="AI142" s="25"/>
      <c r="AJ142" s="25"/>
      <c r="AK142" s="25"/>
      <c r="AL142" s="25"/>
    </row>
    <row r="143">
      <c r="A143" s="27" t="s">
        <v>522</v>
      </c>
      <c r="B143" s="25" t="s">
        <v>511</v>
      </c>
      <c r="C143" s="25" t="s">
        <v>565</v>
      </c>
      <c r="D143" s="28">
        <v>94.81779223461379</v>
      </c>
      <c r="E143" s="29">
        <v>0.2206703910614525</v>
      </c>
      <c r="F143" s="31">
        <v>12.0</v>
      </c>
      <c r="G143" s="33"/>
      <c r="H143" s="34">
        <v>10.697580444092106</v>
      </c>
      <c r="I143" s="35" t="s">
        <v>45</v>
      </c>
      <c r="J143" s="36">
        <v>3000.0</v>
      </c>
      <c r="K143" s="28">
        <v>3.565860148030702</v>
      </c>
      <c r="L143" s="28">
        <v>2.0214063815008965</v>
      </c>
      <c r="M143" s="34">
        <v>10.487928938748993</v>
      </c>
      <c r="N143" s="35" t="s">
        <v>30</v>
      </c>
      <c r="O143" s="36">
        <v>3000.0</v>
      </c>
      <c r="P143" s="28">
        <v>3.495976312916331</v>
      </c>
      <c r="Q143" s="37">
        <v>1.9532832550625763</v>
      </c>
      <c r="R143" s="38">
        <v>5.329092336584216</v>
      </c>
      <c r="S143" s="39">
        <v>4.6846074388784595</v>
      </c>
      <c r="T143" s="40">
        <v>0.059107586582745036</v>
      </c>
      <c r="U143" s="40">
        <v>0.020598098354592965</v>
      </c>
      <c r="V143" s="40">
        <v>0.02489683192424715</v>
      </c>
      <c r="W143" s="40">
        <v>0.030180691936947085</v>
      </c>
      <c r="X143" s="39">
        <v>4.7436157029598265</v>
      </c>
      <c r="Y143" s="41">
        <v>5.953964741132279</v>
      </c>
      <c r="Z143" s="41">
        <v>4.141774104486293</v>
      </c>
      <c r="AA143" s="41">
        <v>6.346154834262701</v>
      </c>
      <c r="AB143" s="42">
        <v>0.0</v>
      </c>
      <c r="AC143" s="42">
        <v>0.0</v>
      </c>
      <c r="AD143" s="42">
        <v>0.0</v>
      </c>
      <c r="AE143" s="42">
        <v>1.0</v>
      </c>
      <c r="AF143" s="42">
        <v>1.0</v>
      </c>
      <c r="AG143" s="25"/>
      <c r="AH143" s="25"/>
      <c r="AI143" s="25"/>
      <c r="AJ143" s="25"/>
      <c r="AK143" s="25"/>
      <c r="AL143" s="25"/>
    </row>
    <row r="144">
      <c r="A144" s="27" t="s">
        <v>521</v>
      </c>
      <c r="B144" s="25" t="s">
        <v>511</v>
      </c>
      <c r="C144" s="25" t="s">
        <v>565</v>
      </c>
      <c r="D144" s="28">
        <v>94.81779223461379</v>
      </c>
      <c r="E144" s="29">
        <v>0.1964553775743707</v>
      </c>
      <c r="F144" s="31">
        <v>10.0</v>
      </c>
      <c r="G144" s="33"/>
      <c r="H144" s="34">
        <v>6.876493812827882</v>
      </c>
      <c r="I144" s="35" t="s">
        <v>58</v>
      </c>
      <c r="J144" s="36">
        <v>3000.0</v>
      </c>
      <c r="K144" s="28">
        <v>2.2921646042759605</v>
      </c>
      <c r="L144" s="28">
        <v>0.9402449982980156</v>
      </c>
      <c r="M144" s="34">
        <v>6.776646112366035</v>
      </c>
      <c r="N144" s="35" t="s">
        <v>27</v>
      </c>
      <c r="O144" s="36">
        <v>3000.0</v>
      </c>
      <c r="P144" s="28">
        <v>2.258882037455345</v>
      </c>
      <c r="Q144" s="37">
        <v>0.9167240228972467</v>
      </c>
      <c r="R144" s="38">
        <v>3.8683615130806044</v>
      </c>
      <c r="S144" s="39">
        <v>3.400533144461148</v>
      </c>
      <c r="T144" s="40">
        <v>0.03382375299661072</v>
      </c>
      <c r="U144" s="40">
        <v>0.025937385717608223</v>
      </c>
      <c r="V144" s="40">
        <v>0.018489149954105864</v>
      </c>
      <c r="W144" s="40">
        <v>0.01691187649830536</v>
      </c>
      <c r="X144" s="39">
        <v>3.3277404013803054</v>
      </c>
      <c r="Y144" s="41">
        <v>3.548753411447577</v>
      </c>
      <c r="Z144" s="41">
        <v>2.9045245219849942</v>
      </c>
      <c r="AA144" s="41">
        <v>3.872121590381041</v>
      </c>
      <c r="AB144" s="42">
        <v>1.0</v>
      </c>
      <c r="AC144" s="42">
        <v>1.0</v>
      </c>
      <c r="AD144" s="42">
        <v>0.0</v>
      </c>
      <c r="AE144" s="42">
        <v>0.0</v>
      </c>
      <c r="AF144" s="42">
        <v>0.0</v>
      </c>
      <c r="AG144" s="25"/>
      <c r="AH144" s="25"/>
      <c r="AI144" s="25"/>
      <c r="AJ144" s="25"/>
      <c r="AK144" s="25"/>
      <c r="AL144" s="25"/>
    </row>
    <row r="145">
      <c r="A145" s="27" t="s">
        <v>520</v>
      </c>
      <c r="B145" s="25" t="s">
        <v>511</v>
      </c>
      <c r="C145" s="25" t="s">
        <v>565</v>
      </c>
      <c r="D145" s="28">
        <v>94.81779223461379</v>
      </c>
      <c r="E145" s="29">
        <v>0.16715789473684212</v>
      </c>
      <c r="F145" s="31">
        <v>4.0</v>
      </c>
      <c r="G145" s="33"/>
      <c r="H145" s="34">
        <v>3.0772688040027587</v>
      </c>
      <c r="I145" s="35" t="s">
        <v>45</v>
      </c>
      <c r="J145" s="36">
        <v>3000.0</v>
      </c>
      <c r="K145" s="28">
        <v>1.0257562680009196</v>
      </c>
      <c r="L145" s="28">
        <v>0.2335640943453849</v>
      </c>
      <c r="M145" s="34">
        <v>3.153020552064551</v>
      </c>
      <c r="N145" s="35" t="s">
        <v>30</v>
      </c>
      <c r="O145" s="36">
        <v>3000.0</v>
      </c>
      <c r="P145" s="28">
        <v>1.0510068506881838</v>
      </c>
      <c r="Q145" s="37">
        <v>0.2436121275939342</v>
      </c>
      <c r="R145" s="38">
        <v>1.2823266114137737</v>
      </c>
      <c r="S145" s="39">
        <v>1.1272457678508156</v>
      </c>
      <c r="T145" s="40">
        <v>0.055218856462746525</v>
      </c>
      <c r="U145" s="40">
        <v>0.005803527418032093</v>
      </c>
      <c r="V145" s="40">
        <v>0.0297857510131353</v>
      </c>
      <c r="W145" s="40">
        <v>0.025262413466727935</v>
      </c>
      <c r="X145" s="39">
        <v>1.1686656611468453</v>
      </c>
      <c r="Y145" s="41">
        <v>1.9086031428559134</v>
      </c>
      <c r="Z145" s="41">
        <v>1.0459321641308463</v>
      </c>
      <c r="AA145" s="41">
        <v>2.107088387933705</v>
      </c>
      <c r="AB145" s="42">
        <v>0.0</v>
      </c>
      <c r="AC145" s="42">
        <v>0.0</v>
      </c>
      <c r="AD145" s="42">
        <v>0.0</v>
      </c>
      <c r="AE145" s="42">
        <v>1.0</v>
      </c>
      <c r="AF145" s="42">
        <v>1.0</v>
      </c>
      <c r="AG145" s="25"/>
      <c r="AH145" s="25"/>
      <c r="AI145" s="25"/>
      <c r="AJ145" s="25"/>
      <c r="AK145" s="25"/>
      <c r="AL145" s="25"/>
    </row>
    <row r="146">
      <c r="A146" s="27" t="s">
        <v>523</v>
      </c>
      <c r="B146" s="25" t="s">
        <v>511</v>
      </c>
      <c r="C146" s="25" t="s">
        <v>565</v>
      </c>
      <c r="D146" s="28">
        <v>94.81779223461379</v>
      </c>
      <c r="E146" s="29">
        <v>0.22213907284768214</v>
      </c>
      <c r="F146" s="31">
        <v>0.0</v>
      </c>
      <c r="G146" s="33"/>
      <c r="H146" s="34" t="s">
        <v>64</v>
      </c>
      <c r="I146" s="35" t="s">
        <v>31</v>
      </c>
      <c r="J146" s="36">
        <v>3000.0</v>
      </c>
      <c r="K146" s="28" t="s">
        <v>64</v>
      </c>
      <c r="L146" s="28" t="s">
        <v>64</v>
      </c>
      <c r="M146" s="34" t="s">
        <v>64</v>
      </c>
      <c r="N146" s="35" t="s">
        <v>31</v>
      </c>
      <c r="O146" s="36">
        <v>3000.0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0.0</v>
      </c>
      <c r="AC146" s="42">
        <v>0.0</v>
      </c>
      <c r="AD146" s="42">
        <v>0.0</v>
      </c>
      <c r="AE146" s="42">
        <v>0.0</v>
      </c>
      <c r="AF146" s="42">
        <v>1.0</v>
      </c>
      <c r="AG146" s="25"/>
      <c r="AH146" s="25"/>
      <c r="AI146" s="25"/>
      <c r="AJ146" s="25"/>
      <c r="AK146" s="25"/>
      <c r="AL146" s="25"/>
    </row>
    <row r="147">
      <c r="A147" s="27" t="s">
        <v>524</v>
      </c>
      <c r="B147" s="25" t="s">
        <v>511</v>
      </c>
      <c r="C147" s="25" t="s">
        <v>565</v>
      </c>
      <c r="D147" s="28">
        <v>94.81779223461379</v>
      </c>
      <c r="E147" s="29">
        <v>0.18</v>
      </c>
      <c r="F147" s="31">
        <v>0.0</v>
      </c>
      <c r="G147" s="33"/>
      <c r="H147" s="34" t="s">
        <v>64</v>
      </c>
      <c r="I147" s="35" t="s">
        <v>27</v>
      </c>
      <c r="J147" s="36">
        <v>3000.0</v>
      </c>
      <c r="K147" s="28" t="s">
        <v>64</v>
      </c>
      <c r="L147" s="28" t="s">
        <v>64</v>
      </c>
      <c r="M147" s="34" t="s">
        <v>64</v>
      </c>
      <c r="N147" s="35" t="s">
        <v>27</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1.0</v>
      </c>
      <c r="AC147" s="42">
        <v>0.0</v>
      </c>
      <c r="AD147" s="42">
        <v>0.0</v>
      </c>
      <c r="AE147" s="42">
        <v>0.0</v>
      </c>
      <c r="AF147" s="42">
        <v>0.0</v>
      </c>
      <c r="AG147" s="25"/>
      <c r="AH147" s="25"/>
      <c r="AI147" s="25"/>
      <c r="AJ147" s="25"/>
      <c r="AK147" s="25"/>
      <c r="AL147" s="25"/>
    </row>
    <row r="148">
      <c r="A148" s="27" t="s">
        <v>525</v>
      </c>
      <c r="B148" s="25" t="s">
        <v>511</v>
      </c>
      <c r="C148" s="25" t="s">
        <v>565</v>
      </c>
      <c r="D148" s="28">
        <v>94.81779223461379</v>
      </c>
      <c r="E148" s="29">
        <v>0.19303846153846155</v>
      </c>
      <c r="F148" s="31">
        <v>0.0</v>
      </c>
      <c r="G148" s="33"/>
      <c r="H148" s="34" t="s">
        <v>64</v>
      </c>
      <c r="I148" s="35" t="s">
        <v>45</v>
      </c>
      <c r="J148" s="36">
        <v>3000.0</v>
      </c>
      <c r="K148" s="28" t="s">
        <v>64</v>
      </c>
      <c r="L148" s="28" t="s">
        <v>64</v>
      </c>
      <c r="M148" s="34" t="s">
        <v>64</v>
      </c>
      <c r="N148" s="35" t="s">
        <v>30</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1.0</v>
      </c>
      <c r="AF148" s="42">
        <v>1.0</v>
      </c>
      <c r="AG148" s="25"/>
      <c r="AH148" s="25"/>
      <c r="AI148" s="25"/>
      <c r="AJ148" s="25"/>
      <c r="AK148" s="25"/>
      <c r="AL148" s="25"/>
    </row>
    <row r="149">
      <c r="A149" s="27" t="s">
        <v>526</v>
      </c>
      <c r="B149" s="25" t="s">
        <v>511</v>
      </c>
      <c r="C149" s="25" t="s">
        <v>565</v>
      </c>
      <c r="D149" s="28">
        <v>94.81779223461379</v>
      </c>
      <c r="E149" s="29">
        <v>0.17880794701986755</v>
      </c>
      <c r="F149" s="31">
        <v>0.0</v>
      </c>
      <c r="G149" s="33"/>
      <c r="H149" s="34" t="s">
        <v>64</v>
      </c>
      <c r="I149" s="35" t="s">
        <v>29</v>
      </c>
      <c r="J149" s="36">
        <v>3000.0</v>
      </c>
      <c r="K149" s="28" t="s">
        <v>64</v>
      </c>
      <c r="L149" s="28" t="s">
        <v>64</v>
      </c>
      <c r="M149" s="34" t="s">
        <v>64</v>
      </c>
      <c r="N149" s="35" t="s">
        <v>29</v>
      </c>
      <c r="O149" s="36">
        <v>3000.0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0.0</v>
      </c>
      <c r="AC149" s="42">
        <v>0.0</v>
      </c>
      <c r="AD149" s="42">
        <v>1.0</v>
      </c>
      <c r="AE149" s="42">
        <v>0.0</v>
      </c>
      <c r="AF149" s="42">
        <v>0.0</v>
      </c>
      <c r="AG149" s="25"/>
      <c r="AH149" s="25"/>
      <c r="AI149" s="25"/>
      <c r="AJ149" s="25"/>
      <c r="AK149" s="25"/>
      <c r="AL149" s="25"/>
    </row>
    <row r="150">
      <c r="A150" s="27" t="s">
        <v>527</v>
      </c>
      <c r="B150" s="25" t="s">
        <v>511</v>
      </c>
      <c r="C150" s="25" t="s">
        <v>565</v>
      </c>
      <c r="D150" s="28">
        <v>94.81779223461379</v>
      </c>
      <c r="E150" s="29">
        <v>0.1834176904176904</v>
      </c>
      <c r="F150" s="31">
        <v>0.0</v>
      </c>
      <c r="G150" s="33"/>
      <c r="H150" s="34" t="s">
        <v>64</v>
      </c>
      <c r="I150" s="35" t="s">
        <v>28</v>
      </c>
      <c r="J150" s="36">
        <v>3000.0</v>
      </c>
      <c r="K150" s="28" t="s">
        <v>64</v>
      </c>
      <c r="L150" s="28" t="s">
        <v>64</v>
      </c>
      <c r="M150" s="34" t="s">
        <v>64</v>
      </c>
      <c r="N150" s="35" t="s">
        <v>28</v>
      </c>
      <c r="O150" s="36">
        <v>3000.0</v>
      </c>
      <c r="P150" s="28" t="s">
        <v>64</v>
      </c>
      <c r="Q150" s="37" t="s">
        <v>64</v>
      </c>
      <c r="R150" s="38" t="s">
        <v>64</v>
      </c>
      <c r="S150" s="39" t="s">
        <v>64</v>
      </c>
      <c r="T150" s="40" t="s">
        <v>64</v>
      </c>
      <c r="U150" s="40" t="s">
        <v>64</v>
      </c>
      <c r="V150" s="40" t="s">
        <v>64</v>
      </c>
      <c r="W150" s="40" t="s">
        <v>64</v>
      </c>
      <c r="X150" s="39" t="s">
        <v>64</v>
      </c>
      <c r="Y150" s="41" t="s">
        <v>64</v>
      </c>
      <c r="Z150" s="41" t="s">
        <v>64</v>
      </c>
      <c r="AA150" s="41" t="s">
        <v>64</v>
      </c>
      <c r="AB150" s="42">
        <v>0.0</v>
      </c>
      <c r="AC150" s="42">
        <v>1.0</v>
      </c>
      <c r="AD150" s="42">
        <v>0.0</v>
      </c>
      <c r="AE150" s="42">
        <v>0.0</v>
      </c>
      <c r="AF150" s="42">
        <v>0.0</v>
      </c>
      <c r="AG150" s="25"/>
      <c r="AH150" s="25"/>
      <c r="AI150" s="25"/>
      <c r="AJ150" s="25"/>
      <c r="AK150" s="25"/>
      <c r="AL150" s="25"/>
    </row>
    <row r="151">
      <c r="A151" s="27" t="s">
        <v>170</v>
      </c>
      <c r="B151" s="25" t="s">
        <v>171</v>
      </c>
      <c r="C151" s="25" t="s">
        <v>36</v>
      </c>
      <c r="D151" s="28">
        <v>101.96400247831475</v>
      </c>
      <c r="E151" s="29">
        <v>0.38194064219009854</v>
      </c>
      <c r="F151" s="31">
        <v>36.0</v>
      </c>
      <c r="G151" s="33"/>
      <c r="H151" s="34">
        <v>51.345663152096016</v>
      </c>
      <c r="I151" s="35" t="s">
        <v>58</v>
      </c>
      <c r="J151" s="36">
        <v>11000.0</v>
      </c>
      <c r="K151" s="28">
        <v>4.6677875592814555</v>
      </c>
      <c r="L151" s="28">
        <v>8.342318110494706</v>
      </c>
      <c r="M151" s="34">
        <v>49.087184537318734</v>
      </c>
      <c r="N151" s="35" t="s">
        <v>28</v>
      </c>
      <c r="O151" s="36">
        <v>10900.0</v>
      </c>
      <c r="P151" s="28">
        <v>4.503411425442086</v>
      </c>
      <c r="Q151" s="37">
        <v>7.787825387081757</v>
      </c>
      <c r="R151" s="38">
        <v>34.40473740806588</v>
      </c>
      <c r="S151" s="39">
        <v>30.597636917531883</v>
      </c>
      <c r="T151" s="40">
        <v>0.07175868079778452</v>
      </c>
      <c r="U151" s="40">
        <v>0.036769776583974255</v>
      </c>
      <c r="V151" s="40">
        <v>0.11491864647470017</v>
      </c>
      <c r="W151" s="40">
        <v>0.062016261361005014</v>
      </c>
      <c r="X151" s="39">
        <v>27.233725666036534</v>
      </c>
      <c r="Y151" s="41">
        <v>24.11193748605948</v>
      </c>
      <c r="Z151" s="41">
        <v>23.456493234344748</v>
      </c>
      <c r="AA151" s="41">
        <v>25.630691302973986</v>
      </c>
      <c r="AB151" s="42">
        <v>1.0</v>
      </c>
      <c r="AC151" s="42">
        <v>1.0</v>
      </c>
      <c r="AD151" s="42">
        <v>0.0</v>
      </c>
      <c r="AE151" s="42">
        <v>0.0</v>
      </c>
      <c r="AF151" s="42">
        <v>0.0</v>
      </c>
      <c r="AG151" s="25"/>
      <c r="AH151" s="25"/>
      <c r="AI151" s="25"/>
      <c r="AJ151" s="25"/>
      <c r="AK151" s="25"/>
      <c r="AL151" s="25"/>
    </row>
    <row r="152">
      <c r="A152" s="27" t="s">
        <v>174</v>
      </c>
      <c r="B152" s="25" t="s">
        <v>171</v>
      </c>
      <c r="C152" s="25" t="s">
        <v>36</v>
      </c>
      <c r="D152" s="28">
        <v>101.96400247831475</v>
      </c>
      <c r="E152" s="29">
        <v>0.15602487018311015</v>
      </c>
      <c r="F152" s="31">
        <v>35.0</v>
      </c>
      <c r="G152" s="33"/>
      <c r="H152" s="34">
        <v>24.03610341284323</v>
      </c>
      <c r="I152" s="35" t="s">
        <v>40</v>
      </c>
      <c r="J152" s="36">
        <v>4900.0</v>
      </c>
      <c r="K152" s="28">
        <v>4.905327227110863</v>
      </c>
      <c r="L152" s="28">
        <v>5.029567452255117</v>
      </c>
      <c r="M152" s="34">
        <v>24.246723368966823</v>
      </c>
      <c r="N152" s="35" t="s">
        <v>29</v>
      </c>
      <c r="O152" s="36">
        <v>5100.0</v>
      </c>
      <c r="P152" s="28">
        <v>4.754259484111142</v>
      </c>
      <c r="Q152" s="37">
        <v>4.905906541569504</v>
      </c>
      <c r="R152" s="38">
        <v>11.150110494447206</v>
      </c>
      <c r="S152" s="39">
        <v>9.916280669518322</v>
      </c>
      <c r="T152" s="40">
        <v>0.022738558817237162</v>
      </c>
      <c r="U152" s="40">
        <v>0.023935325070775962</v>
      </c>
      <c r="V152" s="40">
        <v>0.016327311030422172</v>
      </c>
      <c r="W152" s="40">
        <v>0.013078945485102578</v>
      </c>
      <c r="X152" s="39">
        <v>10.337345892384223</v>
      </c>
      <c r="Y152" s="41">
        <v>13.698757520459006</v>
      </c>
      <c r="Z152" s="41">
        <v>8.961363484944208</v>
      </c>
      <c r="AA152" s="41">
        <v>15.285359884022615</v>
      </c>
      <c r="AB152" s="42">
        <v>0.0</v>
      </c>
      <c r="AC152" s="42">
        <v>1.0</v>
      </c>
      <c r="AD152" s="42">
        <v>1.0</v>
      </c>
      <c r="AE152" s="42">
        <v>0.0</v>
      </c>
      <c r="AF152" s="42">
        <v>0.0</v>
      </c>
      <c r="AG152" s="25"/>
      <c r="AH152" s="25"/>
      <c r="AI152" s="25"/>
      <c r="AJ152" s="25"/>
      <c r="AK152" s="25"/>
      <c r="AL152" s="25"/>
    </row>
    <row r="153">
      <c r="A153" s="27" t="s">
        <v>176</v>
      </c>
      <c r="B153" s="25" t="s">
        <v>171</v>
      </c>
      <c r="C153" s="25" t="s">
        <v>36</v>
      </c>
      <c r="D153" s="28">
        <v>101.96400247831475</v>
      </c>
      <c r="E153" s="29">
        <v>0.25239012032932234</v>
      </c>
      <c r="F153" s="31">
        <v>33.0</v>
      </c>
      <c r="G153" s="33"/>
      <c r="H153" s="34">
        <v>25.984823080393056</v>
      </c>
      <c r="I153" s="35" t="s">
        <v>28</v>
      </c>
      <c r="J153" s="36">
        <v>6700.0</v>
      </c>
      <c r="K153" s="28">
        <v>3.8783318030437397</v>
      </c>
      <c r="L153" s="28">
        <v>4.210093174792926</v>
      </c>
      <c r="M153" s="34">
        <v>24.897831833692855</v>
      </c>
      <c r="N153" s="35" t="s">
        <v>28</v>
      </c>
      <c r="O153" s="36">
        <v>6400.0</v>
      </c>
      <c r="P153" s="28">
        <v>3.8902862240145084</v>
      </c>
      <c r="Q153" s="37">
        <v>4.09300928928231</v>
      </c>
      <c r="R153" s="38">
        <v>18.54681731426778</v>
      </c>
      <c r="S153" s="39">
        <v>16.49449537797422</v>
      </c>
      <c r="T153" s="40">
        <v>0.03803708863785553</v>
      </c>
      <c r="U153" s="40">
        <v>0.03691835073674213</v>
      </c>
      <c r="V153" s="40">
        <v>0.03290953992441912</v>
      </c>
      <c r="W153" s="40">
        <v>0.022934126972824653</v>
      </c>
      <c r="X153" s="39">
        <v>15.893891847625087</v>
      </c>
      <c r="Y153" s="41">
        <v>10.09093123276797</v>
      </c>
      <c r="Z153" s="41">
        <v>13.796054971355492</v>
      </c>
      <c r="AA153" s="41">
        <v>11.101776862337362</v>
      </c>
      <c r="AB153" s="42">
        <v>0.0</v>
      </c>
      <c r="AC153" s="42">
        <v>1.0</v>
      </c>
      <c r="AD153" s="42">
        <v>0.0</v>
      </c>
      <c r="AE153" s="42">
        <v>0.0</v>
      </c>
      <c r="AF153" s="42">
        <v>0.0</v>
      </c>
      <c r="AG153" s="25"/>
      <c r="AH153" s="25"/>
      <c r="AI153" s="25"/>
      <c r="AJ153" s="25"/>
      <c r="AK153" s="25"/>
      <c r="AL153" s="25"/>
    </row>
    <row r="154">
      <c r="A154" s="27" t="s">
        <v>179</v>
      </c>
      <c r="B154" s="25" t="s">
        <v>171</v>
      </c>
      <c r="C154" s="25" t="s">
        <v>36</v>
      </c>
      <c r="D154" s="28">
        <v>101.96400247831475</v>
      </c>
      <c r="E154" s="29">
        <v>0.19233650901667235</v>
      </c>
      <c r="F154" s="31">
        <v>31.0</v>
      </c>
      <c r="G154" s="33"/>
      <c r="H154" s="34">
        <v>22.833542487520056</v>
      </c>
      <c r="I154" s="35" t="s">
        <v>45</v>
      </c>
      <c r="J154" s="36">
        <v>4900.0</v>
      </c>
      <c r="K154" s="28">
        <v>4.659906630106134</v>
      </c>
      <c r="L154" s="28">
        <v>4.6017380432636</v>
      </c>
      <c r="M154" s="34">
        <v>21.916720779013687</v>
      </c>
      <c r="N154" s="35" t="s">
        <v>30</v>
      </c>
      <c r="O154" s="36">
        <v>4800.0</v>
      </c>
      <c r="P154" s="28">
        <v>4.565983495627851</v>
      </c>
      <c r="Q154" s="37">
        <v>4.375726605868782</v>
      </c>
      <c r="R154" s="38">
        <v>12.578639478750658</v>
      </c>
      <c r="S154" s="39">
        <v>11.186733940806487</v>
      </c>
      <c r="T154" s="40">
        <v>0.035682527881288215</v>
      </c>
      <c r="U154" s="40">
        <v>0.030824757996459375</v>
      </c>
      <c r="V154" s="40">
        <v>0.02844003459845249</v>
      </c>
      <c r="W154" s="40">
        <v>0.012100263167664568</v>
      </c>
      <c r="X154" s="39">
        <v>13.278453330276147</v>
      </c>
      <c r="Y154" s="41">
        <v>9.555089157243907</v>
      </c>
      <c r="Z154" s="41">
        <v>11.865109414701418</v>
      </c>
      <c r="AA154" s="41">
        <v>10.051611364312269</v>
      </c>
      <c r="AB154" s="42">
        <v>0.0</v>
      </c>
      <c r="AC154" s="42">
        <v>0.0</v>
      </c>
      <c r="AD154" s="42">
        <v>0.0</v>
      </c>
      <c r="AE154" s="42">
        <v>1.0</v>
      </c>
      <c r="AF154" s="42">
        <v>1.0</v>
      </c>
      <c r="AG154" s="25"/>
      <c r="AH154" s="25"/>
      <c r="AI154" s="25"/>
      <c r="AJ154" s="25"/>
      <c r="AK154" s="25"/>
      <c r="AL154" s="25"/>
    </row>
    <row r="155">
      <c r="A155" s="27" t="s">
        <v>184</v>
      </c>
      <c r="B155" s="25" t="s">
        <v>171</v>
      </c>
      <c r="C155" s="25" t="s">
        <v>36</v>
      </c>
      <c r="D155" s="28">
        <v>101.96400247831475</v>
      </c>
      <c r="E155" s="29">
        <v>0.21639652870493992</v>
      </c>
      <c r="F155" s="31">
        <v>28.0</v>
      </c>
      <c r="G155" s="33"/>
      <c r="H155" s="34">
        <v>30.841726213552377</v>
      </c>
      <c r="I155" s="35" t="s">
        <v>31</v>
      </c>
      <c r="J155" s="36">
        <v>6900.0</v>
      </c>
      <c r="K155" s="28">
        <v>4.469815393268461</v>
      </c>
      <c r="L155" s="28">
        <v>5.500659450209937</v>
      </c>
      <c r="M155" s="34">
        <v>32.224665796807614</v>
      </c>
      <c r="N155" s="35" t="s">
        <v>31</v>
      </c>
      <c r="O155" s="36">
        <v>7700.0</v>
      </c>
      <c r="P155" s="28">
        <v>4.185021532052937</v>
      </c>
      <c r="Q155" s="37">
        <v>5.318243880710354</v>
      </c>
      <c r="R155" s="38">
        <v>13.062394275801903</v>
      </c>
      <c r="S155" s="39">
        <v>11.616958228285519</v>
      </c>
      <c r="T155" s="40">
        <v>0.08827085310312562</v>
      </c>
      <c r="U155" s="40">
        <v>1.8051299203093176E-4</v>
      </c>
      <c r="V155" s="40">
        <v>0.026986692308624296</v>
      </c>
      <c r="W155" s="40">
        <v>0.02030771160347982</v>
      </c>
      <c r="X155" s="39">
        <v>11.539303269391903</v>
      </c>
      <c r="Y155" s="41">
        <v>19.302422944160472</v>
      </c>
      <c r="Z155" s="41">
        <v>10.929993699223967</v>
      </c>
      <c r="AA155" s="41">
        <v>21.294672097583646</v>
      </c>
      <c r="AB155" s="42">
        <v>0.0</v>
      </c>
      <c r="AC155" s="42">
        <v>0.0</v>
      </c>
      <c r="AD155" s="42">
        <v>0.0</v>
      </c>
      <c r="AE155" s="42">
        <v>0.0</v>
      </c>
      <c r="AF155" s="42">
        <v>1.0</v>
      </c>
      <c r="AG155" s="25"/>
      <c r="AH155" s="25"/>
      <c r="AI155" s="25"/>
      <c r="AJ155" s="25"/>
      <c r="AK155" s="25"/>
      <c r="AL155" s="25"/>
    </row>
    <row r="156">
      <c r="A156" s="27" t="s">
        <v>180</v>
      </c>
      <c r="B156" s="25" t="s">
        <v>171</v>
      </c>
      <c r="C156" s="25" t="s">
        <v>36</v>
      </c>
      <c r="D156" s="28">
        <v>101.96400247831475</v>
      </c>
      <c r="E156" s="29">
        <v>0.14065710670603124</v>
      </c>
      <c r="F156" s="31">
        <v>28.0</v>
      </c>
      <c r="G156" s="33"/>
      <c r="H156" s="34">
        <v>14.923232013545139</v>
      </c>
      <c r="I156" s="35" t="s">
        <v>44</v>
      </c>
      <c r="J156" s="36">
        <v>3700.0</v>
      </c>
      <c r="K156" s="28">
        <v>4.0333059496067944</v>
      </c>
      <c r="L156" s="28">
        <v>2.917349388821437</v>
      </c>
      <c r="M156" s="34">
        <v>15.57103920025124</v>
      </c>
      <c r="N156" s="35" t="s">
        <v>30</v>
      </c>
      <c r="O156" s="36">
        <v>4100.0</v>
      </c>
      <c r="P156" s="28">
        <v>3.7978144390856685</v>
      </c>
      <c r="Q156" s="37">
        <v>2.8338104785716167</v>
      </c>
      <c r="R156" s="38">
        <v>7.931042673554558</v>
      </c>
      <c r="S156" s="39">
        <v>7.053422940701814</v>
      </c>
      <c r="T156" s="40">
        <v>0.03363934051570523</v>
      </c>
      <c r="U156" s="40">
        <v>0.00809367591355314</v>
      </c>
      <c r="V156" s="40">
        <v>0.015934424454807743</v>
      </c>
      <c r="W156" s="40">
        <v>0.012983605111324828</v>
      </c>
      <c r="X156" s="39">
        <v>6.248219652692185</v>
      </c>
      <c r="Y156" s="41">
        <v>8.675012360852953</v>
      </c>
      <c r="Z156" s="41">
        <v>5.621391838417285</v>
      </c>
      <c r="AA156" s="41">
        <v>9.949647361833955</v>
      </c>
      <c r="AB156" s="42">
        <v>0.0</v>
      </c>
      <c r="AC156" s="42">
        <v>0.0</v>
      </c>
      <c r="AD156" s="42">
        <v>1.0</v>
      </c>
      <c r="AE156" s="42">
        <v>1.0</v>
      </c>
      <c r="AF156" s="42">
        <v>0.0</v>
      </c>
      <c r="AG156" s="25"/>
      <c r="AH156" s="25"/>
      <c r="AI156" s="25"/>
      <c r="AJ156" s="25"/>
      <c r="AK156" s="25"/>
      <c r="AL156" s="25"/>
    </row>
    <row r="157">
      <c r="A157" s="27" t="s">
        <v>182</v>
      </c>
      <c r="B157" s="25" t="s">
        <v>171</v>
      </c>
      <c r="C157" s="25" t="s">
        <v>36</v>
      </c>
      <c r="D157" s="28">
        <v>101.96400247831475</v>
      </c>
      <c r="E157" s="29">
        <v>0.13068317853457173</v>
      </c>
      <c r="F157" s="31">
        <v>28.0</v>
      </c>
      <c r="G157" s="33"/>
      <c r="H157" s="34">
        <v>17.57372191470722</v>
      </c>
      <c r="I157" s="35" t="s">
        <v>44</v>
      </c>
      <c r="J157" s="36">
        <v>3800.0</v>
      </c>
      <c r="K157" s="28">
        <v>4.624663661765058</v>
      </c>
      <c r="L157" s="28">
        <v>3.7703673563497686</v>
      </c>
      <c r="M157" s="34">
        <v>17.921956959165467</v>
      </c>
      <c r="N157" s="35" t="s">
        <v>29</v>
      </c>
      <c r="O157" s="36">
        <v>4300.0</v>
      </c>
      <c r="P157" s="28">
        <v>4.167896967247783</v>
      </c>
      <c r="Q157" s="37">
        <v>3.4471389579520735</v>
      </c>
      <c r="R157" s="38">
        <v>7.30280721735399</v>
      </c>
      <c r="S157" s="39">
        <v>6.494705687331979</v>
      </c>
      <c r="T157" s="40">
        <v>0.023562709335547785</v>
      </c>
      <c r="U157" s="40">
        <v>0.01044446335795558</v>
      </c>
      <c r="V157" s="40">
        <v>0.014872915821728745</v>
      </c>
      <c r="W157" s="40">
        <v>0.01353602451191043</v>
      </c>
      <c r="X157" s="39">
        <v>5.459336295257611</v>
      </c>
      <c r="Y157" s="41">
        <v>12.114385619449608</v>
      </c>
      <c r="Z157" s="41">
        <v>4.746168558917632</v>
      </c>
      <c r="AA157" s="41">
        <v>13.175788400247834</v>
      </c>
      <c r="AB157" s="42">
        <v>0.0</v>
      </c>
      <c r="AC157" s="42">
        <v>0.0</v>
      </c>
      <c r="AD157" s="42">
        <v>1.0</v>
      </c>
      <c r="AE157" s="42">
        <v>1.0</v>
      </c>
      <c r="AF157" s="42">
        <v>0.0</v>
      </c>
      <c r="AG157" s="25"/>
      <c r="AH157" s="25"/>
      <c r="AI157" s="25"/>
      <c r="AJ157" s="25"/>
      <c r="AK157" s="25"/>
      <c r="AL157" s="25"/>
    </row>
    <row r="158">
      <c r="A158" s="27" t="s">
        <v>185</v>
      </c>
      <c r="B158" s="25" t="s">
        <v>171</v>
      </c>
      <c r="C158" s="25" t="s">
        <v>36</v>
      </c>
      <c r="D158" s="28">
        <v>101.96400247831475</v>
      </c>
      <c r="E158" s="29">
        <v>0.2217629720601781</v>
      </c>
      <c r="F158" s="31">
        <v>11.0</v>
      </c>
      <c r="G158" s="33"/>
      <c r="H158" s="34">
        <v>9.805615887534733</v>
      </c>
      <c r="I158" s="35" t="s">
        <v>31</v>
      </c>
      <c r="J158" s="36">
        <v>3300.0</v>
      </c>
      <c r="K158" s="28">
        <v>2.971398753798404</v>
      </c>
      <c r="L158" s="28">
        <v>1.5804141924792177</v>
      </c>
      <c r="M158" s="34">
        <v>9.950041885154754</v>
      </c>
      <c r="N158" s="35" t="s">
        <v>31</v>
      </c>
      <c r="O158" s="36">
        <v>3000.0</v>
      </c>
      <c r="P158" s="28">
        <v>3.3166806283849177</v>
      </c>
      <c r="Q158" s="37">
        <v>1.783044510158589</v>
      </c>
      <c r="R158" s="38">
        <v>5.284376357196135</v>
      </c>
      <c r="S158" s="39">
        <v>4.699626891358586</v>
      </c>
      <c r="T158" s="40">
        <v>0.08425423470118192</v>
      </c>
      <c r="U158" s="40">
        <v>9.069347115304836E-4</v>
      </c>
      <c r="V158" s="40">
        <v>0.038272644826586405</v>
      </c>
      <c r="W158" s="40">
        <v>0.025031398038241344</v>
      </c>
      <c r="X158" s="39">
        <v>4.613523911336881</v>
      </c>
      <c r="Y158" s="41">
        <v>5.192091976197852</v>
      </c>
      <c r="Z158" s="41">
        <v>4.310476635580715</v>
      </c>
      <c r="AA158" s="41">
        <v>5.639565249574039</v>
      </c>
      <c r="AB158" s="42">
        <v>0.0</v>
      </c>
      <c r="AC158" s="42">
        <v>0.0</v>
      </c>
      <c r="AD158" s="42">
        <v>0.0</v>
      </c>
      <c r="AE158" s="42">
        <v>0.0</v>
      </c>
      <c r="AF158" s="42">
        <v>1.0</v>
      </c>
      <c r="AG158" s="25"/>
      <c r="AH158" s="25"/>
      <c r="AI158" s="25"/>
      <c r="AJ158" s="25"/>
      <c r="AK158" s="25"/>
      <c r="AL158" s="25"/>
    </row>
    <row r="159">
      <c r="A159" s="27" t="s">
        <v>187</v>
      </c>
      <c r="B159" s="25" t="s">
        <v>171</v>
      </c>
      <c r="C159" s="25" t="s">
        <v>36</v>
      </c>
      <c r="D159" s="28">
        <v>101.96400247831475</v>
      </c>
      <c r="E159" s="29">
        <v>0.20601265822784814</v>
      </c>
      <c r="F159" s="31">
        <v>9.0</v>
      </c>
      <c r="G159" s="33"/>
      <c r="H159" s="34">
        <v>7.950852122194197</v>
      </c>
      <c r="I159" s="35" t="s">
        <v>27</v>
      </c>
      <c r="J159" s="36">
        <v>3200.0</v>
      </c>
      <c r="K159" s="28">
        <v>2.4846412881856867</v>
      </c>
      <c r="L159" s="28">
        <v>1.1334758110756635</v>
      </c>
      <c r="M159" s="34">
        <v>7.6285881919520895</v>
      </c>
      <c r="N159" s="35" t="s">
        <v>27</v>
      </c>
      <c r="O159" s="36">
        <v>3000.0</v>
      </c>
      <c r="P159" s="28">
        <v>2.5428627306506963</v>
      </c>
      <c r="Q159" s="37">
        <v>1.1254258464418465</v>
      </c>
      <c r="R159" s="38">
        <v>3.9599726892009874</v>
      </c>
      <c r="S159" s="39">
        <v>3.521776815512271</v>
      </c>
      <c r="T159" s="40">
        <v>0.04560263664177176</v>
      </c>
      <c r="U159" s="40">
        <v>0.03657152624800912</v>
      </c>
      <c r="V159" s="40">
        <v>0.024142572339761522</v>
      </c>
      <c r="W159" s="40">
        <v>0.030491174695772883</v>
      </c>
      <c r="X159" s="39">
        <v>4.360922641188155</v>
      </c>
      <c r="Y159" s="41">
        <v>3.5899294810060414</v>
      </c>
      <c r="Z159" s="41">
        <v>3.7198618844474423</v>
      </c>
      <c r="AA159" s="41">
        <v>3.9087263075046472</v>
      </c>
      <c r="AB159" s="42">
        <v>1.0</v>
      </c>
      <c r="AC159" s="42">
        <v>0.0</v>
      </c>
      <c r="AD159" s="42">
        <v>0.0</v>
      </c>
      <c r="AE159" s="42">
        <v>0.0</v>
      </c>
      <c r="AF159" s="42">
        <v>0.0</v>
      </c>
      <c r="AG159" s="25"/>
      <c r="AH159" s="25"/>
      <c r="AI159" s="25"/>
      <c r="AJ159" s="25"/>
      <c r="AK159" s="25"/>
      <c r="AL159" s="25"/>
    </row>
    <row r="160">
      <c r="A160" s="27" t="s">
        <v>188</v>
      </c>
      <c r="B160" s="25" t="s">
        <v>171</v>
      </c>
      <c r="C160" s="25" t="s">
        <v>36</v>
      </c>
      <c r="D160" s="28">
        <v>101.96400247831475</v>
      </c>
      <c r="E160" s="29">
        <v>0.18396531791907514</v>
      </c>
      <c r="F160" s="31">
        <v>0.0</v>
      </c>
      <c r="G160" s="33"/>
      <c r="H160" s="34" t="s">
        <v>64</v>
      </c>
      <c r="I160" s="35" t="s">
        <v>27</v>
      </c>
      <c r="J160" s="36">
        <v>3000.0</v>
      </c>
      <c r="K160" s="28" t="s">
        <v>64</v>
      </c>
      <c r="L160" s="28" t="s">
        <v>64</v>
      </c>
      <c r="M160" s="34" t="s">
        <v>64</v>
      </c>
      <c r="N160" s="35" t="s">
        <v>27</v>
      </c>
      <c r="O160" s="36">
        <v>3000.0</v>
      </c>
      <c r="P160" s="28" t="s">
        <v>64</v>
      </c>
      <c r="Q160" s="37" t="s">
        <v>64</v>
      </c>
      <c r="R160" s="38" t="s">
        <v>64</v>
      </c>
      <c r="S160" s="39" t="s">
        <v>64</v>
      </c>
      <c r="T160" s="40" t="s">
        <v>64</v>
      </c>
      <c r="U160" s="40" t="s">
        <v>64</v>
      </c>
      <c r="V160" s="40" t="s">
        <v>64</v>
      </c>
      <c r="W160" s="40" t="s">
        <v>64</v>
      </c>
      <c r="X160" s="39" t="s">
        <v>64</v>
      </c>
      <c r="Y160" s="41" t="s">
        <v>64</v>
      </c>
      <c r="Z160" s="41" t="s">
        <v>64</v>
      </c>
      <c r="AA160" s="41" t="s">
        <v>64</v>
      </c>
      <c r="AB160" s="42">
        <v>1.0</v>
      </c>
      <c r="AC160" s="42">
        <v>0.0</v>
      </c>
      <c r="AD160" s="42">
        <v>0.0</v>
      </c>
      <c r="AE160" s="42">
        <v>0.0</v>
      </c>
      <c r="AF160" s="42">
        <v>0.0</v>
      </c>
      <c r="AG160" s="25"/>
      <c r="AH160" s="25"/>
      <c r="AI160" s="25"/>
      <c r="AJ160" s="25"/>
      <c r="AK160" s="25"/>
      <c r="AL160" s="25"/>
    </row>
    <row r="161">
      <c r="A161" s="27" t="s">
        <v>190</v>
      </c>
      <c r="B161" s="25" t="s">
        <v>171</v>
      </c>
      <c r="C161" s="25" t="s">
        <v>36</v>
      </c>
      <c r="D161" s="28">
        <v>101.96400247831475</v>
      </c>
      <c r="E161" s="29">
        <v>0.17020588235294118</v>
      </c>
      <c r="F161" s="31">
        <v>0.0</v>
      </c>
      <c r="G161" s="33"/>
      <c r="H161" s="34" t="s">
        <v>64</v>
      </c>
      <c r="I161" s="35" t="s">
        <v>45</v>
      </c>
      <c r="J161" s="36">
        <v>3000.0</v>
      </c>
      <c r="K161" s="28" t="s">
        <v>64</v>
      </c>
      <c r="L161" s="28" t="s">
        <v>64</v>
      </c>
      <c r="M161" s="34" t="s">
        <v>64</v>
      </c>
      <c r="N161" s="35" t="s">
        <v>31</v>
      </c>
      <c r="O161" s="36">
        <v>3000.0</v>
      </c>
      <c r="P161" s="28" t="s">
        <v>64</v>
      </c>
      <c r="Q161" s="37" t="s">
        <v>64</v>
      </c>
      <c r="R161" s="38" t="s">
        <v>64</v>
      </c>
      <c r="S161" s="39" t="s">
        <v>64</v>
      </c>
      <c r="T161" s="40" t="s">
        <v>64</v>
      </c>
      <c r="U161" s="40" t="s">
        <v>64</v>
      </c>
      <c r="V161" s="40" t="s">
        <v>64</v>
      </c>
      <c r="W161" s="40" t="s">
        <v>64</v>
      </c>
      <c r="X161" s="39" t="s">
        <v>64</v>
      </c>
      <c r="Y161" s="41" t="s">
        <v>64</v>
      </c>
      <c r="Z161" s="41" t="s">
        <v>64</v>
      </c>
      <c r="AA161" s="41" t="s">
        <v>64</v>
      </c>
      <c r="AB161" s="42">
        <v>0.0</v>
      </c>
      <c r="AC161" s="42">
        <v>0.0</v>
      </c>
      <c r="AD161" s="42">
        <v>0.0</v>
      </c>
      <c r="AE161" s="42">
        <v>1.0</v>
      </c>
      <c r="AF161" s="42">
        <v>1.0</v>
      </c>
      <c r="AG161" s="25"/>
      <c r="AH161" s="25"/>
      <c r="AI161" s="25"/>
      <c r="AJ161" s="25"/>
      <c r="AK161" s="25"/>
      <c r="AL161" s="25"/>
    </row>
    <row r="162">
      <c r="A162" s="27" t="s">
        <v>193</v>
      </c>
      <c r="B162" s="25" t="s">
        <v>171</v>
      </c>
      <c r="C162" s="25" t="s">
        <v>36</v>
      </c>
      <c r="D162" s="28">
        <v>101.96400247831475</v>
      </c>
      <c r="E162" s="29">
        <v>0.28192360960830987</v>
      </c>
      <c r="F162" s="31">
        <v>0.0</v>
      </c>
      <c r="G162" s="33"/>
      <c r="H162" s="34" t="s">
        <v>64</v>
      </c>
      <c r="I162" s="35" t="s">
        <v>58</v>
      </c>
      <c r="J162" s="36">
        <v>7700.0</v>
      </c>
      <c r="K162" s="28" t="s">
        <v>64</v>
      </c>
      <c r="L162" s="28" t="s">
        <v>64</v>
      </c>
      <c r="M162" s="34" t="s">
        <v>64</v>
      </c>
      <c r="N162" s="35" t="s">
        <v>27</v>
      </c>
      <c r="O162" s="36">
        <v>8500.0</v>
      </c>
      <c r="P162" s="28" t="s">
        <v>64</v>
      </c>
      <c r="Q162" s="37" t="s">
        <v>64</v>
      </c>
      <c r="R162" s="38" t="s">
        <v>64</v>
      </c>
      <c r="S162" s="39" t="s">
        <v>64</v>
      </c>
      <c r="T162" s="40" t="s">
        <v>64</v>
      </c>
      <c r="U162" s="40" t="s">
        <v>64</v>
      </c>
      <c r="V162" s="40" t="s">
        <v>64</v>
      </c>
      <c r="W162" s="40" t="s">
        <v>64</v>
      </c>
      <c r="X162" s="39" t="s">
        <v>64</v>
      </c>
      <c r="Y162" s="41" t="s">
        <v>64</v>
      </c>
      <c r="Z162" s="41" t="s">
        <v>64</v>
      </c>
      <c r="AA162" s="41" t="s">
        <v>64</v>
      </c>
      <c r="AB162" s="42">
        <v>1.0</v>
      </c>
      <c r="AC162" s="42">
        <v>1.0</v>
      </c>
      <c r="AD162" s="42">
        <v>0.0</v>
      </c>
      <c r="AE162" s="42">
        <v>0.0</v>
      </c>
      <c r="AF162" s="42">
        <v>0.0</v>
      </c>
      <c r="AG162" s="25"/>
      <c r="AH162" s="25"/>
      <c r="AI162" s="25"/>
      <c r="AJ162" s="25"/>
      <c r="AK162" s="25"/>
      <c r="AL162" s="25"/>
    </row>
    <row r="163">
      <c r="A163" s="27" t="s">
        <v>195</v>
      </c>
      <c r="B163" s="25" t="s">
        <v>171</v>
      </c>
      <c r="C163" s="25" t="s">
        <v>36</v>
      </c>
      <c r="D163" s="28">
        <v>101.96400247831475</v>
      </c>
      <c r="E163" s="29">
        <v>0.17766037735849058</v>
      </c>
      <c r="F163" s="31">
        <v>0.0</v>
      </c>
      <c r="G163" s="33"/>
      <c r="H163" s="34" t="s">
        <v>64</v>
      </c>
      <c r="I163" s="35" t="s">
        <v>27</v>
      </c>
      <c r="J163" s="36">
        <v>3000.0</v>
      </c>
      <c r="K163" s="28" t="s">
        <v>64</v>
      </c>
      <c r="L163" s="28" t="s">
        <v>64</v>
      </c>
      <c r="M163" s="34" t="s">
        <v>64</v>
      </c>
      <c r="N163" s="35" t="s">
        <v>27</v>
      </c>
      <c r="O163" s="36">
        <v>3000.0</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1.0</v>
      </c>
      <c r="AC163" s="42">
        <v>0.0</v>
      </c>
      <c r="AD163" s="42">
        <v>0.0</v>
      </c>
      <c r="AE163" s="42">
        <v>0.0</v>
      </c>
      <c r="AF163" s="42">
        <v>0.0</v>
      </c>
      <c r="AG163" s="25"/>
      <c r="AH163" s="25"/>
      <c r="AI163" s="25"/>
      <c r="AJ163" s="25"/>
      <c r="AK163" s="25"/>
      <c r="AL163" s="25"/>
    </row>
    <row r="164">
      <c r="A164" s="27" t="s">
        <v>197</v>
      </c>
      <c r="B164" s="25" t="s">
        <v>171</v>
      </c>
      <c r="C164" s="25" t="s">
        <v>36</v>
      </c>
      <c r="D164" s="28">
        <v>101.96400247831475</v>
      </c>
      <c r="E164" s="29">
        <v>0.17509157064887812</v>
      </c>
      <c r="F164" s="31">
        <v>0.0</v>
      </c>
      <c r="G164" s="33"/>
      <c r="H164" s="34" t="s">
        <v>64</v>
      </c>
      <c r="I164" s="35" t="s">
        <v>64</v>
      </c>
      <c r="J164" s="36" t="s">
        <v>64</v>
      </c>
      <c r="K164" s="28" t="s">
        <v>64</v>
      </c>
      <c r="L164" s="28" t="s">
        <v>64</v>
      </c>
      <c r="M164" s="34" t="s">
        <v>64</v>
      </c>
      <c r="N164" s="35" t="s">
        <v>27</v>
      </c>
      <c r="O164" s="36">
        <v>3000.0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0.0</v>
      </c>
      <c r="AD164" s="42">
        <v>0.0</v>
      </c>
      <c r="AE164" s="42">
        <v>0.0</v>
      </c>
      <c r="AF164" s="42">
        <v>0.0</v>
      </c>
      <c r="AG164" s="25"/>
      <c r="AH164" s="25"/>
      <c r="AI164" s="25"/>
      <c r="AJ164" s="25"/>
      <c r="AK164" s="25"/>
      <c r="AL164" s="25"/>
    </row>
    <row r="165">
      <c r="A165" s="27" t="s">
        <v>198</v>
      </c>
      <c r="B165" s="25" t="s">
        <v>171</v>
      </c>
      <c r="C165" s="25" t="s">
        <v>36</v>
      </c>
      <c r="D165" s="28">
        <v>101.96400247831475</v>
      </c>
      <c r="E165" s="29">
        <v>0.1764599463395937</v>
      </c>
      <c r="F165" s="31">
        <v>0.0</v>
      </c>
      <c r="G165" s="33"/>
      <c r="H165" s="34" t="s">
        <v>64</v>
      </c>
      <c r="I165" s="35" t="s">
        <v>45</v>
      </c>
      <c r="J165" s="36">
        <v>3200.0</v>
      </c>
      <c r="K165" s="28" t="s">
        <v>64</v>
      </c>
      <c r="L165" s="28" t="s">
        <v>64</v>
      </c>
      <c r="M165" s="34" t="s">
        <v>64</v>
      </c>
      <c r="N165" s="35" t="s">
        <v>30</v>
      </c>
      <c r="O165" s="36">
        <v>3000.0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0.0</v>
      </c>
      <c r="AC165" s="42">
        <v>0.0</v>
      </c>
      <c r="AD165" s="42">
        <v>0.0</v>
      </c>
      <c r="AE165" s="42">
        <v>1.0</v>
      </c>
      <c r="AF165" s="42">
        <v>1.0</v>
      </c>
      <c r="AG165" s="25"/>
      <c r="AH165" s="25"/>
      <c r="AI165" s="25"/>
      <c r="AJ165" s="25"/>
      <c r="AK165" s="25"/>
      <c r="AL165" s="25"/>
    </row>
    <row r="166">
      <c r="A166" s="27" t="s">
        <v>199</v>
      </c>
      <c r="B166" s="25" t="s">
        <v>171</v>
      </c>
      <c r="C166" s="25" t="s">
        <v>36</v>
      </c>
      <c r="D166" s="28">
        <v>101.96400247831475</v>
      </c>
      <c r="E166" s="29">
        <v>0.18079437971213158</v>
      </c>
      <c r="F166" s="31">
        <v>0.0</v>
      </c>
      <c r="G166" s="33"/>
      <c r="H166" s="34" t="s">
        <v>64</v>
      </c>
      <c r="I166" s="35" t="s">
        <v>28</v>
      </c>
      <c r="J166" s="36">
        <v>3000.0</v>
      </c>
      <c r="K166" s="28" t="s">
        <v>64</v>
      </c>
      <c r="L166" s="28" t="s">
        <v>64</v>
      </c>
      <c r="M166" s="34" t="s">
        <v>64</v>
      </c>
      <c r="N166" s="35" t="s">
        <v>29</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0.0</v>
      </c>
      <c r="AC166" s="42">
        <v>1.0</v>
      </c>
      <c r="AD166" s="42">
        <v>0.0</v>
      </c>
      <c r="AE166" s="42">
        <v>0.0</v>
      </c>
      <c r="AF166" s="42">
        <v>0.0</v>
      </c>
      <c r="AG166" s="25"/>
      <c r="AH166" s="25"/>
      <c r="AI166" s="25"/>
      <c r="AJ166" s="25"/>
      <c r="AK166" s="25"/>
      <c r="AL166" s="25"/>
    </row>
    <row r="167">
      <c r="A167" s="27" t="s">
        <v>201</v>
      </c>
      <c r="B167" s="25" t="s">
        <v>171</v>
      </c>
      <c r="C167" s="25" t="s">
        <v>36</v>
      </c>
      <c r="D167" s="28">
        <v>101.96400247831475</v>
      </c>
      <c r="E167" s="29">
        <v>0.1862749244712991</v>
      </c>
      <c r="F167" s="31">
        <v>0.0</v>
      </c>
      <c r="G167" s="33"/>
      <c r="H167" s="34" t="s">
        <v>64</v>
      </c>
      <c r="I167" s="35" t="s">
        <v>45</v>
      </c>
      <c r="J167" s="36">
        <v>3000.0</v>
      </c>
      <c r="K167" s="28" t="s">
        <v>64</v>
      </c>
      <c r="L167" s="28" t="s">
        <v>64</v>
      </c>
      <c r="M167" s="34" t="s">
        <v>64</v>
      </c>
      <c r="N167" s="35" t="s">
        <v>31</v>
      </c>
      <c r="O167" s="36">
        <v>3000.0</v>
      </c>
      <c r="P167" s="28" t="s">
        <v>64</v>
      </c>
      <c r="Q167" s="37" t="s">
        <v>64</v>
      </c>
      <c r="R167" s="38" t="s">
        <v>64</v>
      </c>
      <c r="S167" s="39" t="s">
        <v>64</v>
      </c>
      <c r="T167" s="40" t="s">
        <v>64</v>
      </c>
      <c r="U167" s="40" t="s">
        <v>64</v>
      </c>
      <c r="V167" s="40" t="s">
        <v>64</v>
      </c>
      <c r="W167" s="40" t="s">
        <v>64</v>
      </c>
      <c r="X167" s="39" t="s">
        <v>64</v>
      </c>
      <c r="Y167" s="41" t="s">
        <v>64</v>
      </c>
      <c r="Z167" s="41" t="s">
        <v>64</v>
      </c>
      <c r="AA167" s="41" t="s">
        <v>64</v>
      </c>
      <c r="AB167" s="42">
        <v>0.0</v>
      </c>
      <c r="AC167" s="42">
        <v>0.0</v>
      </c>
      <c r="AD167" s="42">
        <v>0.0</v>
      </c>
      <c r="AE167" s="42">
        <v>1.0</v>
      </c>
      <c r="AF167" s="42">
        <v>1.0</v>
      </c>
      <c r="AG167" s="25"/>
      <c r="AH167" s="25"/>
      <c r="AI167" s="25"/>
      <c r="AJ167" s="25"/>
      <c r="AK167" s="25"/>
      <c r="AL167" s="25"/>
    </row>
    <row r="168">
      <c r="A168" s="27" t="s">
        <v>203</v>
      </c>
      <c r="B168" s="25" t="s">
        <v>204</v>
      </c>
      <c r="C168" s="25" t="s">
        <v>566</v>
      </c>
      <c r="D168" s="28">
        <v>102.25581629491947</v>
      </c>
      <c r="E168" s="29">
        <v>0.21752270850536742</v>
      </c>
      <c r="F168" s="31">
        <v>33.0</v>
      </c>
      <c r="G168" s="33"/>
      <c r="H168" s="34">
        <v>25.54383866157032</v>
      </c>
      <c r="I168" s="35" t="s">
        <v>27</v>
      </c>
      <c r="J168" s="36">
        <v>6500.0</v>
      </c>
      <c r="K168" s="28">
        <v>3.9298213325492797</v>
      </c>
      <c r="L168" s="28">
        <v>4.212867280011107</v>
      </c>
      <c r="M168" s="34">
        <v>25.225472756464974</v>
      </c>
      <c r="N168" s="35" t="s">
        <v>27</v>
      </c>
      <c r="O168" s="36">
        <v>6000.0</v>
      </c>
      <c r="P168" s="28">
        <v>4.20424545941083</v>
      </c>
      <c r="Q168" s="37">
        <v>4.465865774765983</v>
      </c>
      <c r="R168" s="38">
        <v>15.535110217662266</v>
      </c>
      <c r="S168" s="39">
        <v>14.372661689589568</v>
      </c>
      <c r="T168" s="40">
        <v>0.055264876569088656</v>
      </c>
      <c r="U168" s="40">
        <v>0.012688364518413212</v>
      </c>
      <c r="V168" s="40">
        <v>0.033835638715768564</v>
      </c>
      <c r="W168" s="40">
        <v>0.02424887441296747</v>
      </c>
      <c r="X168" s="39">
        <v>12.418665541265565</v>
      </c>
      <c r="Y168" s="41">
        <v>13.125173120304757</v>
      </c>
      <c r="Z168" s="41">
        <v>11.120305456743782</v>
      </c>
      <c r="AA168" s="41">
        <v>14.10516729972119</v>
      </c>
      <c r="AB168" s="42">
        <v>1.0</v>
      </c>
      <c r="AC168" s="42">
        <v>0.0</v>
      </c>
      <c r="AD168" s="42">
        <v>0.0</v>
      </c>
      <c r="AE168" s="42">
        <v>0.0</v>
      </c>
      <c r="AF168" s="42">
        <v>0.0</v>
      </c>
      <c r="AG168" s="25"/>
      <c r="AH168" s="25"/>
      <c r="AI168" s="25"/>
      <c r="AJ168" s="25"/>
      <c r="AK168" s="25"/>
      <c r="AL168" s="25"/>
    </row>
    <row r="169">
      <c r="A169" s="27" t="s">
        <v>207</v>
      </c>
      <c r="B169" s="25" t="s">
        <v>204</v>
      </c>
      <c r="C169" s="25" t="s">
        <v>566</v>
      </c>
      <c r="D169" s="28">
        <v>102.25581629491947</v>
      </c>
      <c r="E169" s="29">
        <v>0.19135029778018406</v>
      </c>
      <c r="F169" s="31">
        <v>32.0</v>
      </c>
      <c r="G169" s="33"/>
      <c r="H169" s="34">
        <v>26.968064044399032</v>
      </c>
      <c r="I169" s="35" t="s">
        <v>44</v>
      </c>
      <c r="J169" s="36">
        <v>5500.0</v>
      </c>
      <c r="K169" s="28">
        <v>4.903284371708915</v>
      </c>
      <c r="L169" s="28">
        <v>5.469426766589387</v>
      </c>
      <c r="M169" s="34">
        <v>27.531010905219357</v>
      </c>
      <c r="N169" s="35" t="s">
        <v>30</v>
      </c>
      <c r="O169" s="36">
        <v>6300.0</v>
      </c>
      <c r="P169" s="28">
        <v>4.3700017309872</v>
      </c>
      <c r="Q169" s="37">
        <v>4.9488533311841065</v>
      </c>
      <c r="R169" s="38">
        <v>12.94330059060879</v>
      </c>
      <c r="S169" s="39">
        <v>11.974789874614668</v>
      </c>
      <c r="T169" s="40">
        <v>0.07582668073420862</v>
      </c>
      <c r="U169" s="40">
        <v>0.005783390903456588</v>
      </c>
      <c r="V169" s="40">
        <v>0.016432174154265546</v>
      </c>
      <c r="W169" s="40">
        <v>0.01891077025574694</v>
      </c>
      <c r="X169" s="39">
        <v>12.193802853388085</v>
      </c>
      <c r="Y169" s="41">
        <v>14.774261191010947</v>
      </c>
      <c r="Z169" s="41">
        <v>11.3520956510372</v>
      </c>
      <c r="AA169" s="41">
        <v>16.178915254182158</v>
      </c>
      <c r="AB169" s="42">
        <v>0.0</v>
      </c>
      <c r="AC169" s="42">
        <v>0.0</v>
      </c>
      <c r="AD169" s="42">
        <v>1.0</v>
      </c>
      <c r="AE169" s="42">
        <v>1.0</v>
      </c>
      <c r="AF169" s="42">
        <v>0.0</v>
      </c>
      <c r="AG169" s="25"/>
      <c r="AH169" s="25"/>
      <c r="AI169" s="25"/>
      <c r="AJ169" s="25"/>
      <c r="AK169" s="25"/>
      <c r="AL169" s="25"/>
    </row>
    <row r="170">
      <c r="A170" s="27" t="s">
        <v>209</v>
      </c>
      <c r="B170" s="25" t="s">
        <v>204</v>
      </c>
      <c r="C170" s="25" t="s">
        <v>566</v>
      </c>
      <c r="D170" s="28">
        <v>102.25581629491947</v>
      </c>
      <c r="E170" s="29">
        <v>0.2482071992976295</v>
      </c>
      <c r="F170" s="31">
        <v>32.0</v>
      </c>
      <c r="G170" s="33"/>
      <c r="H170" s="34">
        <v>29.249983918810436</v>
      </c>
      <c r="I170" s="35" t="s">
        <v>58</v>
      </c>
      <c r="J170" s="36">
        <v>8000.0</v>
      </c>
      <c r="K170" s="28">
        <v>3.6562479898513045</v>
      </c>
      <c r="L170" s="28">
        <v>4.328267536540135</v>
      </c>
      <c r="M170" s="34">
        <v>28.879334629715537</v>
      </c>
      <c r="N170" s="35" t="s">
        <v>28</v>
      </c>
      <c r="O170" s="36">
        <v>7200.0</v>
      </c>
      <c r="P170" s="28">
        <v>4.011018698571602</v>
      </c>
      <c r="Q170" s="37">
        <v>4.7041234830444925</v>
      </c>
      <c r="R170" s="38">
        <v>17.670695517518276</v>
      </c>
      <c r="S170" s="39">
        <v>16.34844715837847</v>
      </c>
      <c r="T170" s="40">
        <v>0.06396219547163895</v>
      </c>
      <c r="U170" s="40">
        <v>0.021159699106176634</v>
      </c>
      <c r="V170" s="40">
        <v>0.038454612987480825</v>
      </c>
      <c r="W170" s="40">
        <v>0.03188447810519767</v>
      </c>
      <c r="X170" s="39">
        <v>15.303994839788338</v>
      </c>
      <c r="Y170" s="41">
        <v>13.9459890790221</v>
      </c>
      <c r="Z170" s="41">
        <v>13.495969626307854</v>
      </c>
      <c r="AA170" s="41">
        <v>15.383365003407684</v>
      </c>
      <c r="AB170" s="42">
        <v>1.0</v>
      </c>
      <c r="AC170" s="42">
        <v>1.0</v>
      </c>
      <c r="AD170" s="42">
        <v>0.0</v>
      </c>
      <c r="AE170" s="42">
        <v>0.0</v>
      </c>
      <c r="AF170" s="42">
        <v>0.0</v>
      </c>
      <c r="AG170" s="25"/>
      <c r="AH170" s="25"/>
      <c r="AI170" s="25"/>
      <c r="AJ170" s="25"/>
      <c r="AK170" s="25"/>
      <c r="AL170" s="25"/>
    </row>
    <row r="171">
      <c r="A171" s="27" t="s">
        <v>211</v>
      </c>
      <c r="B171" s="25" t="s">
        <v>204</v>
      </c>
      <c r="C171" s="25" t="s">
        <v>566</v>
      </c>
      <c r="D171" s="28">
        <v>102.25581629491947</v>
      </c>
      <c r="E171" s="29">
        <v>0.23490226099341283</v>
      </c>
      <c r="F171" s="31">
        <v>29.0</v>
      </c>
      <c r="G171" s="33"/>
      <c r="H171" s="34">
        <v>21.659620297734854</v>
      </c>
      <c r="I171" s="35" t="s">
        <v>40</v>
      </c>
      <c r="J171" s="36">
        <v>4400.0</v>
      </c>
      <c r="K171" s="28">
        <v>4.922640976757922</v>
      </c>
      <c r="L171" s="28">
        <v>4.676946885679563</v>
      </c>
      <c r="M171" s="34">
        <v>20.51613446980189</v>
      </c>
      <c r="N171" s="35" t="s">
        <v>29</v>
      </c>
      <c r="O171" s="36">
        <v>4500.0</v>
      </c>
      <c r="P171" s="28">
        <v>4.559140993289309</v>
      </c>
      <c r="Q171" s="37">
        <v>4.162973252878558</v>
      </c>
      <c r="R171" s="38">
        <v>14.97524895151637</v>
      </c>
      <c r="S171" s="39">
        <v>13.854693264603968</v>
      </c>
      <c r="T171" s="40">
        <v>0.04639820794281394</v>
      </c>
      <c r="U171" s="40">
        <v>0.02825899084582907</v>
      </c>
      <c r="V171" s="40">
        <v>0.03599202550296472</v>
      </c>
      <c r="W171" s="40">
        <v>0.02424926917175873</v>
      </c>
      <c r="X171" s="39">
        <v>13.31783579228853</v>
      </c>
      <c r="Y171" s="41">
        <v>8.341784505446324</v>
      </c>
      <c r="Z171" s="41">
        <v>11.69586730562806</v>
      </c>
      <c r="AA171" s="41">
        <v>8.820267164173831</v>
      </c>
      <c r="AB171" s="42">
        <v>0.0</v>
      </c>
      <c r="AC171" s="42">
        <v>1.0</v>
      </c>
      <c r="AD171" s="42">
        <v>1.0</v>
      </c>
      <c r="AE171" s="42">
        <v>0.0</v>
      </c>
      <c r="AF171" s="42">
        <v>0.0</v>
      </c>
      <c r="AG171" s="25"/>
      <c r="AH171" s="25"/>
      <c r="AI171" s="25"/>
      <c r="AJ171" s="25"/>
      <c r="AK171" s="25"/>
      <c r="AL171" s="25"/>
    </row>
    <row r="172">
      <c r="A172" s="27" t="s">
        <v>213</v>
      </c>
      <c r="B172" s="25" t="s">
        <v>204</v>
      </c>
      <c r="C172" s="25" t="s">
        <v>566</v>
      </c>
      <c r="D172" s="28">
        <v>102.25581629491947</v>
      </c>
      <c r="E172" s="29">
        <v>0.18277816120285925</v>
      </c>
      <c r="F172" s="31">
        <v>29.0</v>
      </c>
      <c r="G172" s="33"/>
      <c r="H172" s="34">
        <v>24.681571406484693</v>
      </c>
      <c r="I172" s="35" t="s">
        <v>45</v>
      </c>
      <c r="J172" s="36">
        <v>6300.0</v>
      </c>
      <c r="K172" s="28">
        <v>3.9177097470610622</v>
      </c>
      <c r="L172" s="28">
        <v>4.095622258312564</v>
      </c>
      <c r="M172" s="34">
        <v>24.711965619222116</v>
      </c>
      <c r="N172" s="35" t="s">
        <v>30</v>
      </c>
      <c r="O172" s="36">
        <v>5600.0</v>
      </c>
      <c r="P172" s="28">
        <v>4.412851003432521</v>
      </c>
      <c r="Q172" s="37">
        <v>4.617407152814112</v>
      </c>
      <c r="R172" s="38">
        <v>11.118281607610733</v>
      </c>
      <c r="S172" s="39">
        <v>10.28633192020068</v>
      </c>
      <c r="T172" s="40">
        <v>0.05119502568551935</v>
      </c>
      <c r="U172" s="40">
        <v>0.013390869707778193</v>
      </c>
      <c r="V172" s="40">
        <v>0.022044833124369542</v>
      </c>
      <c r="W172" s="40">
        <v>0.026235173305034828</v>
      </c>
      <c r="X172" s="39">
        <v>9.772620132447779</v>
      </c>
      <c r="Y172" s="41">
        <v>14.908951274036912</v>
      </c>
      <c r="Z172" s="41">
        <v>8.54858046713975</v>
      </c>
      <c r="AA172" s="41">
        <v>16.163385152082366</v>
      </c>
      <c r="AB172" s="42">
        <v>0.0</v>
      </c>
      <c r="AC172" s="42">
        <v>0.0</v>
      </c>
      <c r="AD172" s="42">
        <v>0.0</v>
      </c>
      <c r="AE172" s="42">
        <v>1.0</v>
      </c>
      <c r="AF172" s="42">
        <v>1.0</v>
      </c>
      <c r="AG172" s="25"/>
      <c r="AH172" s="25"/>
      <c r="AI172" s="25"/>
      <c r="AJ172" s="25"/>
      <c r="AK172" s="25"/>
      <c r="AL172" s="25"/>
    </row>
    <row r="173">
      <c r="A173" s="27" t="s">
        <v>210</v>
      </c>
      <c r="B173" s="25" t="s">
        <v>204</v>
      </c>
      <c r="C173" s="25" t="s">
        <v>566</v>
      </c>
      <c r="D173" s="28">
        <v>102.25581629491947</v>
      </c>
      <c r="E173" s="29">
        <v>0.22071479185119575</v>
      </c>
      <c r="F173" s="31">
        <v>28.0</v>
      </c>
      <c r="G173" s="33"/>
      <c r="H173" s="34">
        <v>29.199875830779703</v>
      </c>
      <c r="I173" s="35" t="s">
        <v>31</v>
      </c>
      <c r="J173" s="36">
        <v>7400.0</v>
      </c>
      <c r="K173" s="28">
        <v>3.9459291663215814</v>
      </c>
      <c r="L173" s="28">
        <v>4.665332835976428</v>
      </c>
      <c r="M173" s="34">
        <v>30.751725407839153</v>
      </c>
      <c r="N173" s="35" t="s">
        <v>31</v>
      </c>
      <c r="O173" s="36">
        <v>8500.0</v>
      </c>
      <c r="P173" s="28">
        <v>3.6178500479810767</v>
      </c>
      <c r="Q173" s="37">
        <v>4.442696263864368</v>
      </c>
      <c r="R173" s="38">
        <v>13.413216713810026</v>
      </c>
      <c r="S173" s="39">
        <v>12.409543498285528</v>
      </c>
      <c r="T173" s="40">
        <v>0.0807793536735883</v>
      </c>
      <c r="U173" s="40">
        <v>0.007163629964052171</v>
      </c>
      <c r="V173" s="40">
        <v>0.039776997958289685</v>
      </c>
      <c r="W173" s="40">
        <v>0.021113856736153767</v>
      </c>
      <c r="X173" s="39">
        <v>12.875373858147649</v>
      </c>
      <c r="Y173" s="41">
        <v>16.324501972632053</v>
      </c>
      <c r="Z173" s="41">
        <v>12.032008758268985</v>
      </c>
      <c r="AA173" s="41">
        <v>18.71971664957017</v>
      </c>
      <c r="AB173" s="42">
        <v>0.0</v>
      </c>
      <c r="AC173" s="42">
        <v>0.0</v>
      </c>
      <c r="AD173" s="42">
        <v>0.0</v>
      </c>
      <c r="AE173" s="42">
        <v>0.0</v>
      </c>
      <c r="AF173" s="42">
        <v>1.0</v>
      </c>
      <c r="AG173" s="25"/>
      <c r="AH173" s="25"/>
      <c r="AI173" s="25"/>
      <c r="AJ173" s="25"/>
      <c r="AK173" s="25"/>
      <c r="AL173" s="25"/>
    </row>
    <row r="174">
      <c r="A174" s="27" t="s">
        <v>215</v>
      </c>
      <c r="B174" s="25" t="s">
        <v>204</v>
      </c>
      <c r="C174" s="25" t="s">
        <v>566</v>
      </c>
      <c r="D174" s="28">
        <v>102.25581629491947</v>
      </c>
      <c r="E174" s="29">
        <v>0.2102640144665461</v>
      </c>
      <c r="F174" s="31">
        <v>23.0</v>
      </c>
      <c r="G174" s="33"/>
      <c r="H174" s="34">
        <v>17.529674138841113</v>
      </c>
      <c r="I174" s="35" t="s">
        <v>27</v>
      </c>
      <c r="J174" s="36">
        <v>3500.0</v>
      </c>
      <c r="K174" s="28">
        <v>5.008478325383176</v>
      </c>
      <c r="L174" s="28">
        <v>4.075786672631584</v>
      </c>
      <c r="M174" s="34">
        <v>17.474084532072077</v>
      </c>
      <c r="N174" s="35" t="s">
        <v>27</v>
      </c>
      <c r="O174" s="36">
        <v>3800.0</v>
      </c>
      <c r="P174" s="28">
        <v>4.598443297913705</v>
      </c>
      <c r="Q174" s="37">
        <v>3.733418568808756</v>
      </c>
      <c r="R174" s="38">
        <v>10.39803835118577</v>
      </c>
      <c r="S174" s="39">
        <v>9.61998243739913</v>
      </c>
      <c r="T174" s="40">
        <v>0.054718265789382825</v>
      </c>
      <c r="U174" s="40">
        <v>0.010177970940345952</v>
      </c>
      <c r="V174" s="40">
        <v>0.026892253493758112</v>
      </c>
      <c r="W174" s="40">
        <v>0.02437110472871829</v>
      </c>
      <c r="X174" s="39">
        <v>7.828153567860628</v>
      </c>
      <c r="Y174" s="41">
        <v>9.701520570980485</v>
      </c>
      <c r="Z174" s="41">
        <v>6.981743041820757</v>
      </c>
      <c r="AA174" s="41">
        <v>10.492341490251318</v>
      </c>
      <c r="AB174" s="42">
        <v>1.0</v>
      </c>
      <c r="AC174" s="42">
        <v>0.0</v>
      </c>
      <c r="AD174" s="42">
        <v>0.0</v>
      </c>
      <c r="AE174" s="42">
        <v>0.0</v>
      </c>
      <c r="AF174" s="42">
        <v>0.0</v>
      </c>
      <c r="AG174" s="25"/>
      <c r="AH174" s="25"/>
      <c r="AI174" s="25"/>
      <c r="AJ174" s="25"/>
      <c r="AK174" s="25"/>
      <c r="AL174" s="25"/>
    </row>
    <row r="175">
      <c r="A175" s="27" t="s">
        <v>217</v>
      </c>
      <c r="B175" s="25" t="s">
        <v>204</v>
      </c>
      <c r="C175" s="25" t="s">
        <v>566</v>
      </c>
      <c r="D175" s="28">
        <v>102.25581629491947</v>
      </c>
      <c r="E175" s="29">
        <v>0.20578238341968913</v>
      </c>
      <c r="F175" s="31">
        <v>18.0</v>
      </c>
      <c r="G175" s="33"/>
      <c r="H175" s="34">
        <v>13.196963700279724</v>
      </c>
      <c r="I175" s="35" t="s">
        <v>40</v>
      </c>
      <c r="J175" s="36">
        <v>3200.0</v>
      </c>
      <c r="K175" s="28">
        <v>4.124051156337414</v>
      </c>
      <c r="L175" s="28">
        <v>2.7262642998243107</v>
      </c>
      <c r="M175" s="34">
        <v>12.812679887513998</v>
      </c>
      <c r="N175" s="35" t="s">
        <v>29</v>
      </c>
      <c r="O175" s="36">
        <v>3300.0</v>
      </c>
      <c r="P175" s="28">
        <v>3.8826302689436356</v>
      </c>
      <c r="Q175" s="37">
        <v>2.511740537376087</v>
      </c>
      <c r="R175" s="38">
        <v>7.93208961671764</v>
      </c>
      <c r="S175" s="39">
        <v>7.33855369902515</v>
      </c>
      <c r="T175" s="40">
        <v>0.057288006225847454</v>
      </c>
      <c r="U175" s="40">
        <v>0.00641700069737577</v>
      </c>
      <c r="V175" s="40">
        <v>0.020553002233623843</v>
      </c>
      <c r="W175" s="40">
        <v>0.02436600264800655</v>
      </c>
      <c r="X175" s="39">
        <v>5.575709892049006</v>
      </c>
      <c r="Y175" s="41">
        <v>7.621253808230717</v>
      </c>
      <c r="Z175" s="41">
        <v>4.9855084292193865</v>
      </c>
      <c r="AA175" s="41">
        <v>7.82717145829461</v>
      </c>
      <c r="AB175" s="42">
        <v>0.0</v>
      </c>
      <c r="AC175" s="42">
        <v>1.0</v>
      </c>
      <c r="AD175" s="42">
        <v>1.0</v>
      </c>
      <c r="AE175" s="42">
        <v>0.0</v>
      </c>
      <c r="AF175" s="42">
        <v>0.0</v>
      </c>
      <c r="AG175" s="25"/>
      <c r="AH175" s="25"/>
      <c r="AI175" s="25"/>
      <c r="AJ175" s="25"/>
      <c r="AK175" s="25"/>
      <c r="AL175" s="25"/>
    </row>
    <row r="176">
      <c r="A176" s="27" t="s">
        <v>219</v>
      </c>
      <c r="B176" s="25" t="s">
        <v>204</v>
      </c>
      <c r="C176" s="25" t="s">
        <v>566</v>
      </c>
      <c r="D176" s="28">
        <v>102.25581629491947</v>
      </c>
      <c r="E176" s="29">
        <v>0.16405309734513274</v>
      </c>
      <c r="F176" s="31">
        <v>10.0</v>
      </c>
      <c r="G176" s="33"/>
      <c r="H176" s="34">
        <v>8.892543855602643</v>
      </c>
      <c r="I176" s="35" t="s">
        <v>44</v>
      </c>
      <c r="J176" s="36">
        <v>3000.0</v>
      </c>
      <c r="K176" s="28">
        <v>2.964181285200881</v>
      </c>
      <c r="L176" s="28">
        <v>1.4677092190452643</v>
      </c>
      <c r="M176" s="34">
        <v>8.899641245796087</v>
      </c>
      <c r="N176" s="35" t="s">
        <v>30</v>
      </c>
      <c r="O176" s="36">
        <v>3200.0</v>
      </c>
      <c r="P176" s="28">
        <v>2.781137889311277</v>
      </c>
      <c r="Q176" s="37">
        <v>1.3778800977587078</v>
      </c>
      <c r="R176" s="38">
        <v>3.383614127829627</v>
      </c>
      <c r="S176" s="39">
        <v>3.130427815833611</v>
      </c>
      <c r="T176" s="40">
        <v>0.0636857221373412</v>
      </c>
      <c r="U176" s="40">
        <v>0.013973238612412413</v>
      </c>
      <c r="V176" s="40">
        <v>0.027588189055275793</v>
      </c>
      <c r="W176" s="40">
        <v>0.022930442851138322</v>
      </c>
      <c r="X176" s="39">
        <v>4.098769884401755</v>
      </c>
      <c r="Y176" s="41">
        <v>4.793773971200887</v>
      </c>
      <c r="Z176" s="41">
        <v>3.7056848768660196</v>
      </c>
      <c r="AA176" s="41">
        <v>5.193956368930066</v>
      </c>
      <c r="AB176" s="42">
        <v>0.0</v>
      </c>
      <c r="AC176" s="42">
        <v>0.0</v>
      </c>
      <c r="AD176" s="42">
        <v>1.0</v>
      </c>
      <c r="AE176" s="42">
        <v>1.0</v>
      </c>
      <c r="AF176" s="42">
        <v>0.0</v>
      </c>
      <c r="AG176" s="25"/>
      <c r="AH176" s="25"/>
      <c r="AI176" s="25"/>
      <c r="AJ176" s="25"/>
      <c r="AK176" s="25"/>
      <c r="AL176" s="25"/>
    </row>
    <row r="177">
      <c r="A177" s="27" t="s">
        <v>221</v>
      </c>
      <c r="B177" s="25" t="s">
        <v>204</v>
      </c>
      <c r="C177" s="25" t="s">
        <v>566</v>
      </c>
      <c r="D177" s="28">
        <v>102.25581629491947</v>
      </c>
      <c r="E177" s="29">
        <v>0.27337521222410865</v>
      </c>
      <c r="F177" s="31">
        <v>4.0</v>
      </c>
      <c r="G177" s="33"/>
      <c r="H177" s="34">
        <v>4.251567856418646</v>
      </c>
      <c r="I177" s="35" t="s">
        <v>45</v>
      </c>
      <c r="J177" s="36">
        <v>3600.0</v>
      </c>
      <c r="K177" s="28">
        <v>1.1809910712274017</v>
      </c>
      <c r="L177" s="28">
        <v>0.34070342652478963</v>
      </c>
      <c r="M177" s="34">
        <v>4.296333997857789</v>
      </c>
      <c r="N177" s="35" t="s">
        <v>31</v>
      </c>
      <c r="O177" s="36">
        <v>4300.0</v>
      </c>
      <c r="P177" s="28">
        <v>0.9991474413622765</v>
      </c>
      <c r="Q177" s="37">
        <v>0.29046212425699514</v>
      </c>
      <c r="R177" s="38">
        <v>2.488546223341476</v>
      </c>
      <c r="S177" s="39">
        <v>2.3023353208224027</v>
      </c>
      <c r="T177" s="40">
        <v>0.11820445602422934</v>
      </c>
      <c r="U177" s="40">
        <v>9.88331572108941E-5</v>
      </c>
      <c r="V177" s="40">
        <v>0.02579545403204336</v>
      </c>
      <c r="W177" s="40">
        <v>0.014034308323946962</v>
      </c>
      <c r="X177" s="39">
        <v>2.1774790492366964</v>
      </c>
      <c r="Y177" s="41">
        <v>2.07408880718195</v>
      </c>
      <c r="Z177" s="41">
        <v>2.117262552613055</v>
      </c>
      <c r="AA177" s="41">
        <v>2.179071445244734</v>
      </c>
      <c r="AB177" s="42">
        <v>0.0</v>
      </c>
      <c r="AC177" s="42">
        <v>0.0</v>
      </c>
      <c r="AD177" s="42">
        <v>0.0</v>
      </c>
      <c r="AE177" s="42">
        <v>1.0</v>
      </c>
      <c r="AF177" s="42">
        <v>1.0</v>
      </c>
      <c r="AG177" s="25"/>
      <c r="AH177" s="25"/>
      <c r="AI177" s="25"/>
      <c r="AJ177" s="25"/>
      <c r="AK177" s="25"/>
      <c r="AL177" s="25"/>
    </row>
    <row r="178">
      <c r="A178" s="27" t="s">
        <v>223</v>
      </c>
      <c r="B178" s="25" t="s">
        <v>204</v>
      </c>
      <c r="C178" s="25" t="s">
        <v>566</v>
      </c>
      <c r="D178" s="28">
        <v>102.25581629491947</v>
      </c>
      <c r="E178" s="29">
        <v>0.16221549636803875</v>
      </c>
      <c r="F178" s="31">
        <v>2.0</v>
      </c>
      <c r="G178" s="33"/>
      <c r="H178" s="34">
        <v>1.0127987095093087</v>
      </c>
      <c r="I178" s="35" t="s">
        <v>40</v>
      </c>
      <c r="J178" s="36">
        <v>3000.0</v>
      </c>
      <c r="K178" s="28">
        <v>0.33759956983643624</v>
      </c>
      <c r="L178" s="28">
        <v>0.034075724878697936</v>
      </c>
      <c r="M178" s="34">
        <v>1.0147706954400366</v>
      </c>
      <c r="N178" s="35" t="s">
        <v>28</v>
      </c>
      <c r="O178" s="36">
        <v>3000.0</v>
      </c>
      <c r="P178" s="28">
        <v>0.3382568984800122</v>
      </c>
      <c r="Q178" s="37">
        <v>0.03419072432529459</v>
      </c>
      <c r="R178" s="38">
        <v>0.6680369380767913</v>
      </c>
      <c r="S178" s="39">
        <v>0.61804961616628</v>
      </c>
      <c r="T178" s="40">
        <v>0.03639557895345585</v>
      </c>
      <c r="U178" s="40">
        <v>0.008852978664354126</v>
      </c>
      <c r="V178" s="40">
        <v>0.0211934943783023</v>
      </c>
      <c r="W178" s="40">
        <v>0.018421349544009594</v>
      </c>
      <c r="X178" s="39">
        <v>0.4932113429607493</v>
      </c>
      <c r="Y178" s="41">
        <v>0.5195873665485595</v>
      </c>
      <c r="Z178" s="41">
        <v>0.4351080368182122</v>
      </c>
      <c r="AA178" s="41">
        <v>0.5796626586218245</v>
      </c>
      <c r="AB178" s="42">
        <v>0.0</v>
      </c>
      <c r="AC178" s="42">
        <v>1.0</v>
      </c>
      <c r="AD178" s="42">
        <v>1.0</v>
      </c>
      <c r="AE178" s="42">
        <v>0.0</v>
      </c>
      <c r="AF178" s="42">
        <v>0.0</v>
      </c>
      <c r="AG178" s="25"/>
      <c r="AH178" s="25"/>
      <c r="AI178" s="25"/>
      <c r="AJ178" s="25"/>
      <c r="AK178" s="25"/>
      <c r="AL178" s="25"/>
    </row>
    <row r="179">
      <c r="A179" s="27" t="s">
        <v>225</v>
      </c>
      <c r="B179" s="25" t="s">
        <v>204</v>
      </c>
      <c r="C179" s="25" t="s">
        <v>566</v>
      </c>
      <c r="D179" s="28">
        <v>102.25581629491947</v>
      </c>
      <c r="E179" s="29">
        <v>0.17418867924528303</v>
      </c>
      <c r="F179" s="31">
        <v>0.0</v>
      </c>
      <c r="G179" s="33"/>
      <c r="H179" s="34" t="s">
        <v>64</v>
      </c>
      <c r="I179" s="35" t="s">
        <v>29</v>
      </c>
      <c r="J179" s="36">
        <v>3000.0</v>
      </c>
      <c r="K179" s="28" t="s">
        <v>64</v>
      </c>
      <c r="L179" s="28" t="s">
        <v>64</v>
      </c>
      <c r="M179" s="34" t="s">
        <v>64</v>
      </c>
      <c r="N179" s="35" t="s">
        <v>30</v>
      </c>
      <c r="O179" s="36">
        <v>3000.0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0.0</v>
      </c>
      <c r="AC179" s="42">
        <v>0.0</v>
      </c>
      <c r="AD179" s="42">
        <v>1.0</v>
      </c>
      <c r="AE179" s="42">
        <v>0.0</v>
      </c>
      <c r="AF179" s="42">
        <v>0.0</v>
      </c>
      <c r="AG179" s="25"/>
      <c r="AH179" s="25"/>
      <c r="AI179" s="25"/>
      <c r="AJ179" s="25"/>
      <c r="AK179" s="25"/>
      <c r="AL179" s="25"/>
    </row>
    <row r="180">
      <c r="A180" s="27" t="s">
        <v>227</v>
      </c>
      <c r="B180" s="25" t="s">
        <v>204</v>
      </c>
      <c r="C180" s="25" t="s">
        <v>566</v>
      </c>
      <c r="D180" s="28">
        <v>102.25581629491947</v>
      </c>
      <c r="E180" s="29">
        <v>0.18</v>
      </c>
      <c r="F180" s="31">
        <v>0.0</v>
      </c>
      <c r="G180" s="33"/>
      <c r="H180" s="34" t="s">
        <v>64</v>
      </c>
      <c r="I180" s="35" t="s">
        <v>27</v>
      </c>
      <c r="J180" s="36">
        <v>3000.0</v>
      </c>
      <c r="K180" s="28" t="s">
        <v>64</v>
      </c>
      <c r="L180" s="28" t="s">
        <v>64</v>
      </c>
      <c r="M180" s="34" t="s">
        <v>64</v>
      </c>
      <c r="N180" s="35" t="s">
        <v>27</v>
      </c>
      <c r="O180" s="36">
        <v>3000.0</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1.0</v>
      </c>
      <c r="AC180" s="42">
        <v>0.0</v>
      </c>
      <c r="AD180" s="42">
        <v>0.0</v>
      </c>
      <c r="AE180" s="42">
        <v>0.0</v>
      </c>
      <c r="AF180" s="42">
        <v>0.0</v>
      </c>
      <c r="AG180" s="25"/>
      <c r="AH180" s="25"/>
      <c r="AI180" s="25"/>
      <c r="AJ180" s="25"/>
      <c r="AK180" s="25"/>
      <c r="AL180" s="25"/>
    </row>
    <row r="181">
      <c r="A181" s="27" t="s">
        <v>229</v>
      </c>
      <c r="B181" s="25" t="s">
        <v>204</v>
      </c>
      <c r="C181" s="25" t="s">
        <v>566</v>
      </c>
      <c r="D181" s="28">
        <v>102.25581629491947</v>
      </c>
      <c r="E181" s="29">
        <v>0.1501063696266081</v>
      </c>
      <c r="F181" s="31">
        <v>0.0</v>
      </c>
      <c r="G181" s="33"/>
      <c r="H181" s="34" t="s">
        <v>64</v>
      </c>
      <c r="I181" s="35" t="s">
        <v>40</v>
      </c>
      <c r="J181" s="36">
        <v>3800.0</v>
      </c>
      <c r="K181" s="28" t="s">
        <v>64</v>
      </c>
      <c r="L181" s="28" t="s">
        <v>64</v>
      </c>
      <c r="M181" s="34" t="s">
        <v>64</v>
      </c>
      <c r="N181" s="35" t="s">
        <v>29</v>
      </c>
      <c r="O181" s="36">
        <v>3000.0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0.0</v>
      </c>
      <c r="AC181" s="42">
        <v>1.0</v>
      </c>
      <c r="AD181" s="42">
        <v>1.0</v>
      </c>
      <c r="AE181" s="42">
        <v>0.0</v>
      </c>
      <c r="AF181" s="42">
        <v>0.0</v>
      </c>
      <c r="AG181" s="25"/>
      <c r="AH181" s="25"/>
      <c r="AI181" s="25"/>
      <c r="AJ181" s="25"/>
      <c r="AK181" s="25"/>
      <c r="AL181" s="25"/>
    </row>
    <row r="182">
      <c r="A182" s="27" t="s">
        <v>230</v>
      </c>
      <c r="B182" s="25" t="s">
        <v>204</v>
      </c>
      <c r="C182" s="25" t="s">
        <v>566</v>
      </c>
      <c r="D182" s="28">
        <v>102.25581629491947</v>
      </c>
      <c r="E182" s="29">
        <v>0.17985185185185185</v>
      </c>
      <c r="F182" s="31">
        <v>0.0</v>
      </c>
      <c r="G182" s="33"/>
      <c r="H182" s="34" t="s">
        <v>64</v>
      </c>
      <c r="I182" s="35" t="s">
        <v>45</v>
      </c>
      <c r="J182" s="36">
        <v>3000.0</v>
      </c>
      <c r="K182" s="28" t="s">
        <v>64</v>
      </c>
      <c r="L182" s="28" t="s">
        <v>64</v>
      </c>
      <c r="M182" s="34" t="s">
        <v>64</v>
      </c>
      <c r="N182" s="35" t="s">
        <v>31</v>
      </c>
      <c r="O182" s="36">
        <v>3000.0</v>
      </c>
      <c r="P182" s="28" t="s">
        <v>64</v>
      </c>
      <c r="Q182" s="37" t="s">
        <v>64</v>
      </c>
      <c r="R182" s="38" t="s">
        <v>64</v>
      </c>
      <c r="S182" s="39" t="s">
        <v>64</v>
      </c>
      <c r="T182" s="40" t="s">
        <v>64</v>
      </c>
      <c r="U182" s="40" t="s">
        <v>64</v>
      </c>
      <c r="V182" s="40" t="s">
        <v>64</v>
      </c>
      <c r="W182" s="40" t="s">
        <v>64</v>
      </c>
      <c r="X182" s="39" t="s">
        <v>64</v>
      </c>
      <c r="Y182" s="41" t="s">
        <v>64</v>
      </c>
      <c r="Z182" s="41" t="s">
        <v>64</v>
      </c>
      <c r="AA182" s="41" t="s">
        <v>64</v>
      </c>
      <c r="AB182" s="42">
        <v>0.0</v>
      </c>
      <c r="AC182" s="42">
        <v>0.0</v>
      </c>
      <c r="AD182" s="42">
        <v>0.0</v>
      </c>
      <c r="AE182" s="42">
        <v>1.0</v>
      </c>
      <c r="AF182" s="42">
        <v>1.0</v>
      </c>
      <c r="AG182" s="25"/>
      <c r="AH182" s="25"/>
      <c r="AI182" s="25"/>
      <c r="AJ182" s="25"/>
      <c r="AK182" s="25"/>
      <c r="AL182" s="25"/>
    </row>
    <row r="183">
      <c r="A183" s="27" t="s">
        <v>232</v>
      </c>
      <c r="B183" s="25" t="s">
        <v>204</v>
      </c>
      <c r="C183" s="25" t="s">
        <v>566</v>
      </c>
      <c r="D183" s="28">
        <v>102.25581629491947</v>
      </c>
      <c r="E183" s="29">
        <v>0.1852153110047847</v>
      </c>
      <c r="F183" s="31">
        <v>0.0</v>
      </c>
      <c r="G183" s="33"/>
      <c r="H183" s="34" t="s">
        <v>64</v>
      </c>
      <c r="I183" s="35" t="s">
        <v>58</v>
      </c>
      <c r="J183" s="36">
        <v>3000.0</v>
      </c>
      <c r="K183" s="28" t="s">
        <v>64</v>
      </c>
      <c r="L183" s="28" t="s">
        <v>64</v>
      </c>
      <c r="M183" s="34" t="s">
        <v>64</v>
      </c>
      <c r="N183" s="35" t="s">
        <v>27</v>
      </c>
      <c r="O183" s="36">
        <v>3000.0</v>
      </c>
      <c r="P183" s="28" t="s">
        <v>64</v>
      </c>
      <c r="Q183" s="37" t="s">
        <v>64</v>
      </c>
      <c r="R183" s="38" t="s">
        <v>64</v>
      </c>
      <c r="S183" s="39" t="s">
        <v>64</v>
      </c>
      <c r="T183" s="40" t="s">
        <v>64</v>
      </c>
      <c r="U183" s="40" t="s">
        <v>64</v>
      </c>
      <c r="V183" s="40" t="s">
        <v>64</v>
      </c>
      <c r="W183" s="40" t="s">
        <v>64</v>
      </c>
      <c r="X183" s="39" t="s">
        <v>64</v>
      </c>
      <c r="Y183" s="41" t="s">
        <v>64</v>
      </c>
      <c r="Z183" s="41" t="s">
        <v>64</v>
      </c>
      <c r="AA183" s="41" t="s">
        <v>64</v>
      </c>
      <c r="AB183" s="42">
        <v>1.0</v>
      </c>
      <c r="AC183" s="42">
        <v>1.0</v>
      </c>
      <c r="AD183" s="42">
        <v>0.0</v>
      </c>
      <c r="AE183" s="42">
        <v>0.0</v>
      </c>
      <c r="AF183" s="42">
        <v>0.0</v>
      </c>
      <c r="AG183" s="25"/>
      <c r="AH183" s="25"/>
      <c r="AI183" s="25"/>
      <c r="AJ183" s="25"/>
      <c r="AK183" s="25"/>
      <c r="AL183" s="25"/>
    </row>
    <row r="184">
      <c r="A184" s="27" t="s">
        <v>263</v>
      </c>
      <c r="B184" s="25" t="s">
        <v>260</v>
      </c>
      <c r="C184" s="25" t="s">
        <v>100</v>
      </c>
      <c r="D184" s="28">
        <v>108.69953531598514</v>
      </c>
      <c r="E184" s="29">
        <v>0.17674216027874565</v>
      </c>
      <c r="F184" s="31">
        <v>34.0</v>
      </c>
      <c r="G184" s="33"/>
      <c r="H184" s="34">
        <v>34.147061811566104</v>
      </c>
      <c r="I184" s="35" t="s">
        <v>27</v>
      </c>
      <c r="J184" s="36">
        <v>7300.0</v>
      </c>
      <c r="K184" s="28">
        <v>4.677679700214535</v>
      </c>
      <c r="L184" s="28">
        <v>6.201875331683022</v>
      </c>
      <c r="M184" s="34">
        <v>33.889850701697334</v>
      </c>
      <c r="N184" s="35" t="s">
        <v>27</v>
      </c>
      <c r="O184" s="36">
        <v>7500.0</v>
      </c>
      <c r="P184" s="28">
        <v>4.518646760226311</v>
      </c>
      <c r="Q184" s="37">
        <v>5.9579536354324105</v>
      </c>
      <c r="R184" s="38">
        <v>13.326461526912087</v>
      </c>
      <c r="S184" s="39">
        <v>12.018652650602977</v>
      </c>
      <c r="T184" s="40">
        <v>0.04080301296069465</v>
      </c>
      <c r="U184" s="40">
        <v>0.017840278394069955</v>
      </c>
      <c r="V184" s="40">
        <v>0.023227689196239593</v>
      </c>
      <c r="W184" s="40">
        <v>0.033560919751220705</v>
      </c>
      <c r="X184" s="39">
        <v>11.587379086194352</v>
      </c>
      <c r="Y184" s="41">
        <v>22.559682725371754</v>
      </c>
      <c r="Z184" s="41">
        <v>9.608548502812573</v>
      </c>
      <c r="AA184" s="41">
        <v>24.281302198884763</v>
      </c>
      <c r="AB184" s="42">
        <v>1.0</v>
      </c>
      <c r="AC184" s="42">
        <v>0.0</v>
      </c>
      <c r="AD184" s="42">
        <v>0.0</v>
      </c>
      <c r="AE184" s="42">
        <v>0.0</v>
      </c>
      <c r="AF184" s="42">
        <v>0.0</v>
      </c>
      <c r="AG184" s="25"/>
      <c r="AH184" s="25"/>
      <c r="AI184" s="25"/>
      <c r="AJ184" s="25"/>
      <c r="AK184" s="25"/>
      <c r="AL184" s="25"/>
    </row>
    <row r="185">
      <c r="A185" s="27" t="s">
        <v>259</v>
      </c>
      <c r="B185" s="25" t="s">
        <v>260</v>
      </c>
      <c r="C185" s="25" t="s">
        <v>100</v>
      </c>
      <c r="D185" s="28">
        <v>108.69953531598514</v>
      </c>
      <c r="E185" s="29">
        <v>0.21502350427350425</v>
      </c>
      <c r="F185" s="31">
        <v>32.0</v>
      </c>
      <c r="G185" s="33"/>
      <c r="H185" s="34">
        <v>23.802718931862778</v>
      </c>
      <c r="I185" s="35" t="s">
        <v>28</v>
      </c>
      <c r="J185" s="36">
        <v>5100.0</v>
      </c>
      <c r="K185" s="28">
        <v>4.6671997905613285</v>
      </c>
      <c r="L185" s="28">
        <v>4.751349565075228</v>
      </c>
      <c r="M185" s="34">
        <v>23.59564545820675</v>
      </c>
      <c r="N185" s="35" t="s">
        <v>28</v>
      </c>
      <c r="O185" s="36">
        <v>5000.0</v>
      </c>
      <c r="P185" s="28">
        <v>4.719129091641349</v>
      </c>
      <c r="Q185" s="37">
        <v>4.7735835783572895</v>
      </c>
      <c r="R185" s="38">
        <v>15.794087013039173</v>
      </c>
      <c r="S185" s="39">
        <v>14.244114640617722</v>
      </c>
      <c r="T185" s="40">
        <v>0.042141891239012366</v>
      </c>
      <c r="U185" s="40">
        <v>0.023402004679364784</v>
      </c>
      <c r="V185" s="40">
        <v>0.026601497506621687</v>
      </c>
      <c r="W185" s="40">
        <v>0.017003019024850973</v>
      </c>
      <c r="X185" s="39">
        <v>13.354881929074674</v>
      </c>
      <c r="Y185" s="41">
        <v>10.447837002788106</v>
      </c>
      <c r="Z185" s="41">
        <v>11.89087949538147</v>
      </c>
      <c r="AA185" s="41">
        <v>11.704765962825281</v>
      </c>
      <c r="AB185" s="42">
        <v>0.0</v>
      </c>
      <c r="AC185" s="42">
        <v>1.0</v>
      </c>
      <c r="AD185" s="42">
        <v>0.0</v>
      </c>
      <c r="AE185" s="42">
        <v>0.0</v>
      </c>
      <c r="AF185" s="42">
        <v>0.0</v>
      </c>
      <c r="AG185" s="25"/>
      <c r="AH185" s="25"/>
      <c r="AI185" s="25"/>
      <c r="AJ185" s="25"/>
      <c r="AK185" s="25"/>
      <c r="AL185" s="25"/>
    </row>
    <row r="186">
      <c r="A186" s="27" t="s">
        <v>262</v>
      </c>
      <c r="B186" s="25" t="s">
        <v>260</v>
      </c>
      <c r="C186" s="25" t="s">
        <v>100</v>
      </c>
      <c r="D186" s="28">
        <v>108.69953531598514</v>
      </c>
      <c r="E186" s="29">
        <v>0.1998455195162177</v>
      </c>
      <c r="F186" s="31">
        <v>31.0</v>
      </c>
      <c r="G186" s="33"/>
      <c r="H186" s="34">
        <v>24.72336489801733</v>
      </c>
      <c r="I186" s="35" t="s">
        <v>40</v>
      </c>
      <c r="J186" s="36">
        <v>6100.0</v>
      </c>
      <c r="K186" s="28">
        <v>4.053010639019234</v>
      </c>
      <c r="L186" s="28">
        <v>4.2423185091813576</v>
      </c>
      <c r="M186" s="34">
        <v>24.861556693378553</v>
      </c>
      <c r="N186" s="35" t="s">
        <v>29</v>
      </c>
      <c r="O186" s="36">
        <v>5900.0</v>
      </c>
      <c r="P186" s="28">
        <v>4.213823168369246</v>
      </c>
      <c r="Q186" s="37">
        <v>4.428676309651584</v>
      </c>
      <c r="R186" s="38">
        <v>14.027561417936944</v>
      </c>
      <c r="S186" s="39">
        <v>12.650949231851264</v>
      </c>
      <c r="T186" s="40">
        <v>0.04986613223058456</v>
      </c>
      <c r="U186" s="40">
        <v>0.011722598896882446</v>
      </c>
      <c r="V186" s="40">
        <v>0.02831458502785452</v>
      </c>
      <c r="W186" s="40">
        <v>0.02615041292381469</v>
      </c>
      <c r="X186" s="39">
        <v>10.951530073871185</v>
      </c>
      <c r="Y186" s="41">
        <v>13.771834824146145</v>
      </c>
      <c r="Z186" s="41">
        <v>9.622153590915724</v>
      </c>
      <c r="AA186" s="41">
        <v>15.239403102462827</v>
      </c>
      <c r="AB186" s="42">
        <v>0.0</v>
      </c>
      <c r="AC186" s="42">
        <v>1.0</v>
      </c>
      <c r="AD186" s="42">
        <v>1.0</v>
      </c>
      <c r="AE186" s="42">
        <v>0.0</v>
      </c>
      <c r="AF186" s="42">
        <v>0.0</v>
      </c>
      <c r="AG186" s="25"/>
      <c r="AH186" s="25"/>
      <c r="AI186" s="25"/>
      <c r="AJ186" s="25"/>
      <c r="AK186" s="25"/>
      <c r="AL186" s="25"/>
    </row>
    <row r="187">
      <c r="A187" s="27" t="s">
        <v>264</v>
      </c>
      <c r="B187" s="25" t="s">
        <v>260</v>
      </c>
      <c r="C187" s="25" t="s">
        <v>100</v>
      </c>
      <c r="D187" s="28">
        <v>108.69953531598514</v>
      </c>
      <c r="E187" s="29">
        <v>0.202219707057257</v>
      </c>
      <c r="F187" s="31">
        <v>30.0</v>
      </c>
      <c r="G187" s="33"/>
      <c r="H187" s="34">
        <v>28.628543511372605</v>
      </c>
      <c r="I187" s="35" t="s">
        <v>44</v>
      </c>
      <c r="J187" s="36">
        <v>4700.0</v>
      </c>
      <c r="K187" s="28">
        <v>6.09117947050481</v>
      </c>
      <c r="L187" s="28">
        <v>7.098269200559372</v>
      </c>
      <c r="M187" s="34">
        <v>28.23534691666197</v>
      </c>
      <c r="N187" s="35" t="s">
        <v>30</v>
      </c>
      <c r="O187" s="36">
        <v>4700.0</v>
      </c>
      <c r="P187" s="28">
        <v>6.0075206205663765</v>
      </c>
      <c r="Q187" s="37">
        <v>6.930260367714905</v>
      </c>
      <c r="R187" s="38">
        <v>13.765715437308739</v>
      </c>
      <c r="S187" s="39">
        <v>12.414799832194674</v>
      </c>
      <c r="T187" s="40">
        <v>0.06913054410001583</v>
      </c>
      <c r="U187" s="40">
        <v>0.018796278657259205</v>
      </c>
      <c r="V187" s="40">
        <v>0.02674855039686887</v>
      </c>
      <c r="W187" s="40">
        <v>0.024399015564711468</v>
      </c>
      <c r="X187" s="39">
        <v>14.850877410071488</v>
      </c>
      <c r="Y187" s="41">
        <v>13.777666101301119</v>
      </c>
      <c r="Z187" s="41">
        <v>13.383593532019777</v>
      </c>
      <c r="AA187" s="41">
        <v>14.851753384642194</v>
      </c>
      <c r="AB187" s="42">
        <v>0.0</v>
      </c>
      <c r="AC187" s="42">
        <v>0.0</v>
      </c>
      <c r="AD187" s="42">
        <v>1.0</v>
      </c>
      <c r="AE187" s="42">
        <v>1.0</v>
      </c>
      <c r="AF187" s="42">
        <v>0.0</v>
      </c>
      <c r="AG187" s="25"/>
      <c r="AH187" s="25"/>
      <c r="AI187" s="25"/>
      <c r="AJ187" s="25"/>
      <c r="AK187" s="25"/>
      <c r="AL187" s="25"/>
    </row>
    <row r="188">
      <c r="A188" s="27" t="s">
        <v>266</v>
      </c>
      <c r="B188" s="25" t="s">
        <v>260</v>
      </c>
      <c r="C188" s="25" t="s">
        <v>100</v>
      </c>
      <c r="D188" s="28">
        <v>108.69953531598514</v>
      </c>
      <c r="E188" s="29">
        <v>0.24762132576525442</v>
      </c>
      <c r="F188" s="31">
        <v>28.0</v>
      </c>
      <c r="G188" s="33"/>
      <c r="H188" s="34">
        <v>32.1909119472106</v>
      </c>
      <c r="I188" s="35" t="s">
        <v>45</v>
      </c>
      <c r="J188" s="36">
        <v>4700.0</v>
      </c>
      <c r="K188" s="28">
        <v>6.84913020153417</v>
      </c>
      <c r="L188" s="28">
        <v>8.697066434036142</v>
      </c>
      <c r="M188" s="34">
        <v>31.83139315628932</v>
      </c>
      <c r="N188" s="35" t="s">
        <v>30</v>
      </c>
      <c r="O188" s="36">
        <v>4700.0</v>
      </c>
      <c r="P188" s="28">
        <v>6.772636841763685</v>
      </c>
      <c r="Q188" s="37">
        <v>8.529517774889802</v>
      </c>
      <c r="R188" s="38">
        <v>16.388757798557833</v>
      </c>
      <c r="S188" s="39">
        <v>14.780426668996503</v>
      </c>
      <c r="T188" s="40">
        <v>0.07850918984097002</v>
      </c>
      <c r="U188" s="40">
        <v>0.003200614453948418</v>
      </c>
      <c r="V188" s="40">
        <v>0.042737616532134766</v>
      </c>
      <c r="W188" s="40">
        <v>0.0327592302933544</v>
      </c>
      <c r="X188" s="39">
        <v>12.337847651206877</v>
      </c>
      <c r="Y188" s="41">
        <v>19.853064296003723</v>
      </c>
      <c r="Z188" s="41">
        <v>11.19777561377073</v>
      </c>
      <c r="AA188" s="41">
        <v>20.63361754251859</v>
      </c>
      <c r="AB188" s="42">
        <v>0.0</v>
      </c>
      <c r="AC188" s="42">
        <v>0.0</v>
      </c>
      <c r="AD188" s="42">
        <v>0.0</v>
      </c>
      <c r="AE188" s="42">
        <v>1.0</v>
      </c>
      <c r="AF188" s="42">
        <v>1.0</v>
      </c>
      <c r="AG188" s="25"/>
      <c r="AH188" s="25"/>
      <c r="AI188" s="25"/>
      <c r="AJ188" s="25"/>
      <c r="AK188" s="25"/>
      <c r="AL188" s="25"/>
    </row>
    <row r="189">
      <c r="A189" s="27" t="s">
        <v>265</v>
      </c>
      <c r="B189" s="25" t="s">
        <v>260</v>
      </c>
      <c r="C189" s="25" t="s">
        <v>100</v>
      </c>
      <c r="D189" s="28">
        <v>108.69953531598514</v>
      </c>
      <c r="E189" s="29">
        <v>0.31496177627880834</v>
      </c>
      <c r="F189" s="31">
        <v>26.0</v>
      </c>
      <c r="G189" s="33"/>
      <c r="H189" s="34">
        <v>31.29131916813845</v>
      </c>
      <c r="I189" s="35" t="s">
        <v>31</v>
      </c>
      <c r="J189" s="36">
        <v>5900.0</v>
      </c>
      <c r="K189" s="28">
        <v>5.303613418328551</v>
      </c>
      <c r="L189" s="28">
        <v>6.596265294084579</v>
      </c>
      <c r="M189" s="34">
        <v>31.57017600610965</v>
      </c>
      <c r="N189" s="35" t="s">
        <v>31</v>
      </c>
      <c r="O189" s="36">
        <v>5200.0</v>
      </c>
      <c r="P189" s="28">
        <v>6.071187693482625</v>
      </c>
      <c r="Q189" s="37">
        <v>7.600122640504712</v>
      </c>
      <c r="R189" s="38">
        <v>20.56611158087952</v>
      </c>
      <c r="S189" s="39">
        <v>18.54783064243823</v>
      </c>
      <c r="T189" s="40">
        <v>0.10411809228568286</v>
      </c>
      <c r="U189" s="40">
        <v>0.013302311502397522</v>
      </c>
      <c r="V189" s="40">
        <v>0.060410497349233865</v>
      </c>
      <c r="W189" s="40">
        <v>0.0315054746109415</v>
      </c>
      <c r="X189" s="39">
        <v>17.631410896762983</v>
      </c>
      <c r="Y189" s="41">
        <v>13.659908271375466</v>
      </c>
      <c r="Z189" s="41">
        <v>16.31229398264311</v>
      </c>
      <c r="AA189" s="41">
        <v>15.257882023466543</v>
      </c>
      <c r="AB189" s="42">
        <v>0.0</v>
      </c>
      <c r="AC189" s="42">
        <v>0.0</v>
      </c>
      <c r="AD189" s="42">
        <v>0.0</v>
      </c>
      <c r="AE189" s="42">
        <v>0.0</v>
      </c>
      <c r="AF189" s="42">
        <v>1.0</v>
      </c>
      <c r="AG189" s="25"/>
      <c r="AH189" s="25"/>
      <c r="AI189" s="25"/>
      <c r="AJ189" s="25"/>
      <c r="AK189" s="25"/>
      <c r="AL189" s="25"/>
    </row>
    <row r="190">
      <c r="A190" s="27" t="s">
        <v>267</v>
      </c>
      <c r="B190" s="25" t="s">
        <v>260</v>
      </c>
      <c r="C190" s="25" t="s">
        <v>100</v>
      </c>
      <c r="D190" s="28">
        <v>108.69953531598514</v>
      </c>
      <c r="E190" s="29">
        <v>0.27170331270476883</v>
      </c>
      <c r="F190" s="31">
        <v>20.0</v>
      </c>
      <c r="G190" s="33"/>
      <c r="H190" s="34">
        <v>18.691920632941848</v>
      </c>
      <c r="I190" s="35" t="s">
        <v>58</v>
      </c>
      <c r="J190" s="36">
        <v>4000.0</v>
      </c>
      <c r="K190" s="28">
        <v>4.672980158235462</v>
      </c>
      <c r="L190" s="28">
        <v>3.985742358689627</v>
      </c>
      <c r="M190" s="34">
        <v>18.21199295830219</v>
      </c>
      <c r="N190" s="35" t="s">
        <v>28</v>
      </c>
      <c r="O190" s="36">
        <v>3900.0</v>
      </c>
      <c r="P190" s="28">
        <v>4.669741784180049</v>
      </c>
      <c r="Q190" s="37">
        <v>3.90785618948866</v>
      </c>
      <c r="R190" s="38">
        <v>13.126160100242963</v>
      </c>
      <c r="S190" s="39">
        <v>11.838008053558598</v>
      </c>
      <c r="T190" s="40">
        <v>0.07234109735454271</v>
      </c>
      <c r="U190" s="40">
        <v>0.02174080851346629</v>
      </c>
      <c r="V190" s="40">
        <v>0.030013859540714526</v>
      </c>
      <c r="W190" s="40">
        <v>0.031072040486060232</v>
      </c>
      <c r="X190" s="39">
        <v>10.654948740516197</v>
      </c>
      <c r="Y190" s="41">
        <v>8.036971892425651</v>
      </c>
      <c r="Z190" s="41">
        <v>9.458962876982485</v>
      </c>
      <c r="AA190" s="41">
        <v>8.753030081319704</v>
      </c>
      <c r="AB190" s="42">
        <v>1.0</v>
      </c>
      <c r="AC190" s="42">
        <v>1.0</v>
      </c>
      <c r="AD190" s="42">
        <v>0.0</v>
      </c>
      <c r="AE190" s="42">
        <v>0.0</v>
      </c>
      <c r="AF190" s="42">
        <v>0.0</v>
      </c>
      <c r="AG190" s="25"/>
      <c r="AH190" s="25"/>
      <c r="AI190" s="25"/>
      <c r="AJ190" s="25"/>
      <c r="AK190" s="25"/>
      <c r="AL190" s="25"/>
    </row>
    <row r="191">
      <c r="A191" s="27" t="s">
        <v>268</v>
      </c>
      <c r="B191" s="25" t="s">
        <v>260</v>
      </c>
      <c r="C191" s="25" t="s">
        <v>100</v>
      </c>
      <c r="D191" s="28">
        <v>108.69953531598514</v>
      </c>
      <c r="E191" s="29">
        <v>0.15545418326693228</v>
      </c>
      <c r="F191" s="31">
        <v>17.0</v>
      </c>
      <c r="G191" s="33"/>
      <c r="H191" s="34">
        <v>13.89982749078992</v>
      </c>
      <c r="I191" s="35" t="s">
        <v>58</v>
      </c>
      <c r="J191" s="36">
        <v>3000.0</v>
      </c>
      <c r="K191" s="28">
        <v>4.633275830263307</v>
      </c>
      <c r="L191" s="28">
        <v>3.181479414110902</v>
      </c>
      <c r="M191" s="34">
        <v>14.027985356920166</v>
      </c>
      <c r="N191" s="35" t="s">
        <v>28</v>
      </c>
      <c r="O191" s="36">
        <v>3100.0</v>
      </c>
      <c r="P191" s="28">
        <v>4.52515656674844</v>
      </c>
      <c r="Q191" s="37">
        <v>3.1281851391041284</v>
      </c>
      <c r="R191" s="38">
        <v>5.749451075583694</v>
      </c>
      <c r="S191" s="39">
        <v>5.185221543583116</v>
      </c>
      <c r="T191" s="40">
        <v>0.04557380355984106</v>
      </c>
      <c r="U191" s="40">
        <v>0.01672194693355385</v>
      </c>
      <c r="V191" s="40">
        <v>0.03119119635274293</v>
      </c>
      <c r="W191" s="40">
        <v>0.023220112840375295</v>
      </c>
      <c r="X191" s="39">
        <v>6.515958639721145</v>
      </c>
      <c r="Y191" s="41">
        <v>7.383868851068776</v>
      </c>
      <c r="Z191" s="41">
        <v>5.747118882129272</v>
      </c>
      <c r="AA191" s="41">
        <v>8.280866474790892</v>
      </c>
      <c r="AB191" s="42">
        <v>1.0</v>
      </c>
      <c r="AC191" s="42">
        <v>1.0</v>
      </c>
      <c r="AD191" s="42">
        <v>0.0</v>
      </c>
      <c r="AE191" s="42">
        <v>0.0</v>
      </c>
      <c r="AF191" s="42">
        <v>0.0</v>
      </c>
      <c r="AG191" s="25"/>
      <c r="AH191" s="25"/>
      <c r="AI191" s="25"/>
      <c r="AJ191" s="25"/>
      <c r="AK191" s="25"/>
      <c r="AL191" s="25"/>
    </row>
    <row r="192">
      <c r="A192" s="27" t="s">
        <v>269</v>
      </c>
      <c r="B192" s="25" t="s">
        <v>260</v>
      </c>
      <c r="C192" s="25" t="s">
        <v>100</v>
      </c>
      <c r="D192" s="28">
        <v>108.69953531598514</v>
      </c>
      <c r="E192" s="29">
        <v>0.160978021978022</v>
      </c>
      <c r="F192" s="31">
        <v>12.0</v>
      </c>
      <c r="G192" s="33"/>
      <c r="H192" s="34">
        <v>7.480178640709825</v>
      </c>
      <c r="I192" s="35" t="s">
        <v>40</v>
      </c>
      <c r="J192" s="36">
        <v>3000.0</v>
      </c>
      <c r="K192" s="28">
        <v>2.4933928802366085</v>
      </c>
      <c r="L192" s="28">
        <v>1.0877740104045044</v>
      </c>
      <c r="M192" s="34">
        <v>7.726598665259827</v>
      </c>
      <c r="N192" s="35" t="s">
        <v>29</v>
      </c>
      <c r="O192" s="36">
        <v>3000.0</v>
      </c>
      <c r="P192" s="28">
        <v>2.5755328884199424</v>
      </c>
      <c r="Q192" s="37">
        <v>1.1505876077029913</v>
      </c>
      <c r="R192" s="38">
        <v>4.223591975746156</v>
      </c>
      <c r="S192" s="39">
        <v>3.8091045242471933</v>
      </c>
      <c r="T192" s="40">
        <v>0.04153430868908561</v>
      </c>
      <c r="U192" s="40">
        <v>0.008010810061626574</v>
      </c>
      <c r="V192" s="40">
        <v>0.02229094973670003</v>
      </c>
      <c r="W192" s="40">
        <v>0.01567332403361721</v>
      </c>
      <c r="X192" s="39">
        <v>3.412098531509081</v>
      </c>
      <c r="Y192" s="41">
        <v>4.068080109200744</v>
      </c>
      <c r="Z192" s="41">
        <v>3.090291735194771</v>
      </c>
      <c r="AA192" s="41">
        <v>4.636306930065056</v>
      </c>
      <c r="AB192" s="42">
        <v>0.0</v>
      </c>
      <c r="AC192" s="42">
        <v>1.0</v>
      </c>
      <c r="AD192" s="42">
        <v>1.0</v>
      </c>
      <c r="AE192" s="42">
        <v>0.0</v>
      </c>
      <c r="AF192" s="42">
        <v>0.0</v>
      </c>
      <c r="AG192" s="25"/>
      <c r="AH192" s="25"/>
      <c r="AI192" s="25"/>
      <c r="AJ192" s="25"/>
      <c r="AK192" s="25"/>
      <c r="AL192" s="25"/>
    </row>
    <row r="193">
      <c r="A193" s="27" t="s">
        <v>271</v>
      </c>
      <c r="B193" s="25" t="s">
        <v>260</v>
      </c>
      <c r="C193" s="25" t="s">
        <v>100</v>
      </c>
      <c r="D193" s="28">
        <v>108.69953531598514</v>
      </c>
      <c r="E193" s="29">
        <v>0.12303494757863205</v>
      </c>
      <c r="F193" s="31">
        <v>5.0</v>
      </c>
      <c r="G193" s="33"/>
      <c r="H193" s="34">
        <v>4.786580056713989</v>
      </c>
      <c r="I193" s="35" t="s">
        <v>31</v>
      </c>
      <c r="J193" s="36">
        <v>3000.0</v>
      </c>
      <c r="K193" s="28">
        <v>1.5955266855713297</v>
      </c>
      <c r="L193" s="28">
        <v>0.5020155411890986</v>
      </c>
      <c r="M193" s="34">
        <v>4.977349283763635</v>
      </c>
      <c r="N193" s="35" t="s">
        <v>31</v>
      </c>
      <c r="O193" s="36">
        <v>3000.0</v>
      </c>
      <c r="P193" s="28">
        <v>1.6591164279212116</v>
      </c>
      <c r="Q193" s="37">
        <v>0.5371738947349486</v>
      </c>
      <c r="R193" s="38">
        <v>1.2998762091888687</v>
      </c>
      <c r="S193" s="39">
        <v>1.172311240720142</v>
      </c>
      <c r="T193" s="40">
        <v>0.0451889522518655</v>
      </c>
      <c r="U193" s="40">
        <v>8.415074907237524E-5</v>
      </c>
      <c r="V193" s="40">
        <v>0.006143004682283392</v>
      </c>
      <c r="W193" s="40">
        <v>0.019859576781080555</v>
      </c>
      <c r="X193" s="39">
        <v>0.9837947508938211</v>
      </c>
      <c r="Y193" s="41">
        <v>3.8027853058201675</v>
      </c>
      <c r="Z193" s="41">
        <v>0.8708846511544333</v>
      </c>
      <c r="AA193" s="41">
        <v>4.106464632609201</v>
      </c>
      <c r="AB193" s="42">
        <v>0.0</v>
      </c>
      <c r="AC193" s="42">
        <v>0.0</v>
      </c>
      <c r="AD193" s="42">
        <v>0.0</v>
      </c>
      <c r="AE193" s="42">
        <v>0.0</v>
      </c>
      <c r="AF193" s="42">
        <v>1.0</v>
      </c>
      <c r="AG193" s="25"/>
      <c r="AH193" s="25"/>
      <c r="AI193" s="25"/>
      <c r="AJ193" s="25"/>
      <c r="AK193" s="25"/>
      <c r="AL193" s="25"/>
    </row>
    <row r="194">
      <c r="A194" s="27" t="s">
        <v>272</v>
      </c>
      <c r="B194" s="25" t="s">
        <v>260</v>
      </c>
      <c r="C194" s="25" t="s">
        <v>100</v>
      </c>
      <c r="D194" s="28">
        <v>108.69953531598514</v>
      </c>
      <c r="E194" s="29">
        <v>0.16836046511627906</v>
      </c>
      <c r="F194" s="31">
        <v>0.0</v>
      </c>
      <c r="G194" s="33"/>
      <c r="H194" s="34" t="s">
        <v>64</v>
      </c>
      <c r="I194" s="35" t="s">
        <v>58</v>
      </c>
      <c r="J194" s="36">
        <v>3000.0</v>
      </c>
      <c r="K194" s="28" t="s">
        <v>64</v>
      </c>
      <c r="L194" s="28" t="s">
        <v>64</v>
      </c>
      <c r="M194" s="34" t="s">
        <v>64</v>
      </c>
      <c r="N194" s="35" t="s">
        <v>28</v>
      </c>
      <c r="O194" s="36">
        <v>3000.0</v>
      </c>
      <c r="P194" s="28" t="s">
        <v>64</v>
      </c>
      <c r="Q194" s="37" t="s">
        <v>64</v>
      </c>
      <c r="R194" s="38" t="s">
        <v>64</v>
      </c>
      <c r="S194" s="39" t="s">
        <v>64</v>
      </c>
      <c r="T194" s="40" t="s">
        <v>64</v>
      </c>
      <c r="U194" s="40" t="s">
        <v>64</v>
      </c>
      <c r="V194" s="40" t="s">
        <v>64</v>
      </c>
      <c r="W194" s="40" t="s">
        <v>64</v>
      </c>
      <c r="X194" s="39" t="s">
        <v>64</v>
      </c>
      <c r="Y194" s="41" t="s">
        <v>64</v>
      </c>
      <c r="Z194" s="41" t="s">
        <v>64</v>
      </c>
      <c r="AA194" s="41" t="s">
        <v>64</v>
      </c>
      <c r="AB194" s="42">
        <v>1.0</v>
      </c>
      <c r="AC194" s="42">
        <v>1.0</v>
      </c>
      <c r="AD194" s="42">
        <v>0.0</v>
      </c>
      <c r="AE194" s="42">
        <v>0.0</v>
      </c>
      <c r="AF194" s="42">
        <v>0.0</v>
      </c>
      <c r="AG194" s="25"/>
      <c r="AH194" s="25"/>
      <c r="AI194" s="25"/>
      <c r="AJ194" s="25"/>
      <c r="AK194" s="25"/>
      <c r="AL194" s="25"/>
    </row>
    <row r="195">
      <c r="A195" s="27" t="s">
        <v>273</v>
      </c>
      <c r="B195" s="25" t="s">
        <v>260</v>
      </c>
      <c r="C195" s="25" t="s">
        <v>100</v>
      </c>
      <c r="D195" s="28">
        <v>108.69953531598514</v>
      </c>
      <c r="E195" s="29">
        <v>0.21388667095943334</v>
      </c>
      <c r="F195" s="31">
        <v>0.0</v>
      </c>
      <c r="G195" s="33"/>
      <c r="H195" s="34" t="s">
        <v>64</v>
      </c>
      <c r="I195" s="35" t="s">
        <v>31</v>
      </c>
      <c r="J195" s="36">
        <v>3500.0</v>
      </c>
      <c r="K195" s="28" t="s">
        <v>64</v>
      </c>
      <c r="L195" s="28" t="s">
        <v>64</v>
      </c>
      <c r="M195" s="34" t="s">
        <v>64</v>
      </c>
      <c r="N195" s="35" t="s">
        <v>31</v>
      </c>
      <c r="O195" s="36">
        <v>3000.0</v>
      </c>
      <c r="P195" s="28" t="s">
        <v>64</v>
      </c>
      <c r="Q195" s="37" t="s">
        <v>64</v>
      </c>
      <c r="R195" s="38" t="s">
        <v>64</v>
      </c>
      <c r="S195" s="39" t="s">
        <v>64</v>
      </c>
      <c r="T195" s="40" t="s">
        <v>64</v>
      </c>
      <c r="U195" s="40" t="s">
        <v>64</v>
      </c>
      <c r="V195" s="40" t="s">
        <v>64</v>
      </c>
      <c r="W195" s="40" t="s">
        <v>64</v>
      </c>
      <c r="X195" s="39" t="s">
        <v>64</v>
      </c>
      <c r="Y195" s="41" t="s">
        <v>64</v>
      </c>
      <c r="Z195" s="41" t="s">
        <v>64</v>
      </c>
      <c r="AA195" s="41" t="s">
        <v>64</v>
      </c>
      <c r="AB195" s="42">
        <v>0.0</v>
      </c>
      <c r="AC195" s="42">
        <v>0.0</v>
      </c>
      <c r="AD195" s="42">
        <v>0.0</v>
      </c>
      <c r="AE195" s="42">
        <v>0.0</v>
      </c>
      <c r="AF195" s="42">
        <v>1.0</v>
      </c>
      <c r="AG195" s="25"/>
      <c r="AH195" s="25"/>
      <c r="AI195" s="25"/>
      <c r="AJ195" s="25"/>
      <c r="AK195" s="25"/>
      <c r="AL195" s="25"/>
    </row>
    <row r="196">
      <c r="A196" s="27" t="s">
        <v>274</v>
      </c>
      <c r="B196" s="25" t="s">
        <v>260</v>
      </c>
      <c r="C196" s="25" t="s">
        <v>100</v>
      </c>
      <c r="D196" s="28">
        <v>108.69953531598514</v>
      </c>
      <c r="E196" s="29">
        <v>0.16165700082850043</v>
      </c>
      <c r="F196" s="31">
        <v>0.0</v>
      </c>
      <c r="G196" s="33"/>
      <c r="H196" s="34" t="s">
        <v>64</v>
      </c>
      <c r="I196" s="35" t="s">
        <v>44</v>
      </c>
      <c r="J196" s="36">
        <v>5700.0</v>
      </c>
      <c r="K196" s="28" t="s">
        <v>64</v>
      </c>
      <c r="L196" s="28" t="s">
        <v>64</v>
      </c>
      <c r="M196" s="34" t="s">
        <v>64</v>
      </c>
      <c r="N196" s="35" t="s">
        <v>30</v>
      </c>
      <c r="O196" s="36">
        <v>5400.0</v>
      </c>
      <c r="P196" s="28" t="s">
        <v>64</v>
      </c>
      <c r="Q196" s="37" t="s">
        <v>64</v>
      </c>
      <c r="R196" s="38" t="s">
        <v>64</v>
      </c>
      <c r="S196" s="39" t="s">
        <v>64</v>
      </c>
      <c r="T196" s="40" t="s">
        <v>64</v>
      </c>
      <c r="U196" s="40" t="s">
        <v>64</v>
      </c>
      <c r="V196" s="40" t="s">
        <v>64</v>
      </c>
      <c r="W196" s="40" t="s">
        <v>64</v>
      </c>
      <c r="X196" s="39" t="s">
        <v>64</v>
      </c>
      <c r="Y196" s="41" t="s">
        <v>64</v>
      </c>
      <c r="Z196" s="41" t="s">
        <v>64</v>
      </c>
      <c r="AA196" s="41" t="s">
        <v>64</v>
      </c>
      <c r="AB196" s="42">
        <v>0.0</v>
      </c>
      <c r="AC196" s="42">
        <v>0.0</v>
      </c>
      <c r="AD196" s="42">
        <v>1.0</v>
      </c>
      <c r="AE196" s="42">
        <v>1.0</v>
      </c>
      <c r="AF196" s="42">
        <v>0.0</v>
      </c>
      <c r="AG196" s="25"/>
      <c r="AH196" s="25"/>
      <c r="AI196" s="25"/>
      <c r="AJ196" s="25"/>
      <c r="AK196" s="25"/>
      <c r="AL196" s="25"/>
    </row>
    <row r="197">
      <c r="A197" s="27" t="s">
        <v>275</v>
      </c>
      <c r="B197" s="25" t="s">
        <v>260</v>
      </c>
      <c r="C197" s="25" t="s">
        <v>100</v>
      </c>
      <c r="D197" s="28">
        <v>108.69953531598514</v>
      </c>
      <c r="E197" s="29">
        <v>0.16434387351778657</v>
      </c>
      <c r="F197" s="31">
        <v>0.0</v>
      </c>
      <c r="G197" s="33"/>
      <c r="H197" s="34" t="s">
        <v>64</v>
      </c>
      <c r="I197" s="35" t="s">
        <v>44</v>
      </c>
      <c r="J197" s="36">
        <v>3000.0</v>
      </c>
      <c r="K197" s="28" t="s">
        <v>64</v>
      </c>
      <c r="L197" s="28" t="s">
        <v>64</v>
      </c>
      <c r="M197" s="34" t="s">
        <v>64</v>
      </c>
      <c r="N197" s="35" t="s">
        <v>29</v>
      </c>
      <c r="O197" s="36">
        <v>3200.0</v>
      </c>
      <c r="P197" s="28" t="s">
        <v>64</v>
      </c>
      <c r="Q197" s="37" t="s">
        <v>64</v>
      </c>
      <c r="R197" s="38" t="s">
        <v>64</v>
      </c>
      <c r="S197" s="39" t="s">
        <v>64</v>
      </c>
      <c r="T197" s="40" t="s">
        <v>64</v>
      </c>
      <c r="U197" s="40" t="s">
        <v>64</v>
      </c>
      <c r="V197" s="40" t="s">
        <v>64</v>
      </c>
      <c r="W197" s="40" t="s">
        <v>64</v>
      </c>
      <c r="X197" s="39" t="s">
        <v>64</v>
      </c>
      <c r="Y197" s="41" t="s">
        <v>64</v>
      </c>
      <c r="Z197" s="41" t="s">
        <v>64</v>
      </c>
      <c r="AA197" s="41" t="s">
        <v>64</v>
      </c>
      <c r="AB197" s="42">
        <v>0.0</v>
      </c>
      <c r="AC197" s="42">
        <v>0.0</v>
      </c>
      <c r="AD197" s="42">
        <v>1.0</v>
      </c>
      <c r="AE197" s="42">
        <v>1.0</v>
      </c>
      <c r="AF197" s="42">
        <v>0.0</v>
      </c>
      <c r="AG197" s="25"/>
      <c r="AH197" s="25"/>
      <c r="AI197" s="25"/>
      <c r="AJ197" s="25"/>
      <c r="AK197" s="25"/>
      <c r="AL197" s="25"/>
    </row>
    <row r="198">
      <c r="A198" s="27" t="s">
        <v>276</v>
      </c>
      <c r="B198" s="25" t="s">
        <v>260</v>
      </c>
      <c r="C198" s="25" t="s">
        <v>100</v>
      </c>
      <c r="D198" s="28">
        <v>108.69953531598514</v>
      </c>
      <c r="E198" s="29">
        <v>0.18</v>
      </c>
      <c r="F198" s="31">
        <v>0.0</v>
      </c>
      <c r="G198" s="33"/>
      <c r="H198" s="34" t="s">
        <v>64</v>
      </c>
      <c r="I198" s="35" t="s">
        <v>45</v>
      </c>
      <c r="J198" s="36">
        <v>3000.0</v>
      </c>
      <c r="K198" s="28" t="s">
        <v>64</v>
      </c>
      <c r="L198" s="28" t="s">
        <v>64</v>
      </c>
      <c r="M198" s="34" t="s">
        <v>64</v>
      </c>
      <c r="N198" s="35" t="s">
        <v>31</v>
      </c>
      <c r="O198" s="36">
        <v>3000.0</v>
      </c>
      <c r="P198" s="28" t="s">
        <v>64</v>
      </c>
      <c r="Q198" s="37" t="s">
        <v>64</v>
      </c>
      <c r="R198" s="38" t="s">
        <v>64</v>
      </c>
      <c r="S198" s="39" t="s">
        <v>64</v>
      </c>
      <c r="T198" s="40" t="s">
        <v>64</v>
      </c>
      <c r="U198" s="40" t="s">
        <v>64</v>
      </c>
      <c r="V198" s="40" t="s">
        <v>64</v>
      </c>
      <c r="W198" s="40" t="s">
        <v>64</v>
      </c>
      <c r="X198" s="39" t="s">
        <v>64</v>
      </c>
      <c r="Y198" s="41" t="s">
        <v>64</v>
      </c>
      <c r="Z198" s="41" t="s">
        <v>64</v>
      </c>
      <c r="AA198" s="41" t="s">
        <v>64</v>
      </c>
      <c r="AB198" s="42">
        <v>0.0</v>
      </c>
      <c r="AC198" s="42">
        <v>0.0</v>
      </c>
      <c r="AD198" s="42">
        <v>0.0</v>
      </c>
      <c r="AE198" s="42">
        <v>1.0</v>
      </c>
      <c r="AF198" s="42">
        <v>1.0</v>
      </c>
      <c r="AG198" s="25"/>
      <c r="AH198" s="25"/>
      <c r="AI198" s="25"/>
      <c r="AJ198" s="25"/>
      <c r="AK198" s="25"/>
      <c r="AL198" s="25"/>
    </row>
    <row r="199">
      <c r="A199" s="27" t="s">
        <v>270</v>
      </c>
      <c r="B199" s="25" t="s">
        <v>260</v>
      </c>
      <c r="C199" s="25" t="s">
        <v>100</v>
      </c>
      <c r="D199" s="28">
        <v>108.69953531598514</v>
      </c>
      <c r="E199" s="29">
        <v>0.20016441005802707</v>
      </c>
      <c r="F199" s="31">
        <v>0.0</v>
      </c>
      <c r="G199" s="33"/>
      <c r="H199" s="34" t="s">
        <v>64</v>
      </c>
      <c r="I199" s="35" t="s">
        <v>58</v>
      </c>
      <c r="J199" s="36">
        <v>3000.0</v>
      </c>
      <c r="K199" s="28" t="s">
        <v>64</v>
      </c>
      <c r="L199" s="28" t="s">
        <v>64</v>
      </c>
      <c r="M199" s="34" t="s">
        <v>64</v>
      </c>
      <c r="N199" s="35" t="s">
        <v>27</v>
      </c>
      <c r="O199" s="36">
        <v>3000.0</v>
      </c>
      <c r="P199" s="28" t="s">
        <v>64</v>
      </c>
      <c r="Q199" s="37" t="s">
        <v>64</v>
      </c>
      <c r="R199" s="38" t="s">
        <v>64</v>
      </c>
      <c r="S199" s="39" t="s">
        <v>64</v>
      </c>
      <c r="T199" s="40" t="s">
        <v>64</v>
      </c>
      <c r="U199" s="40" t="s">
        <v>64</v>
      </c>
      <c r="V199" s="40" t="s">
        <v>64</v>
      </c>
      <c r="W199" s="40" t="s">
        <v>64</v>
      </c>
      <c r="X199" s="39" t="s">
        <v>64</v>
      </c>
      <c r="Y199" s="41" t="s">
        <v>64</v>
      </c>
      <c r="Z199" s="41" t="s">
        <v>64</v>
      </c>
      <c r="AA199" s="41" t="s">
        <v>64</v>
      </c>
      <c r="AB199" s="42">
        <v>1.0</v>
      </c>
      <c r="AC199" s="42">
        <v>1.0</v>
      </c>
      <c r="AD199" s="42">
        <v>0.0</v>
      </c>
      <c r="AE199" s="42">
        <v>0.0</v>
      </c>
      <c r="AF199" s="42">
        <v>0.0</v>
      </c>
      <c r="AG199" s="25"/>
      <c r="AH199" s="25"/>
      <c r="AI199" s="25"/>
      <c r="AJ199" s="25"/>
      <c r="AK199" s="25"/>
      <c r="AL199" s="25"/>
    </row>
    <row r="200">
      <c r="A200" s="27" t="s">
        <v>277</v>
      </c>
      <c r="B200" s="25" t="s">
        <v>260</v>
      </c>
      <c r="C200" s="25" t="s">
        <v>100</v>
      </c>
      <c r="D200" s="28">
        <v>108.69953531598514</v>
      </c>
      <c r="E200" s="29">
        <v>0.18</v>
      </c>
      <c r="F200" s="31">
        <v>0.0</v>
      </c>
      <c r="G200" s="33"/>
      <c r="H200" s="34" t="s">
        <v>64</v>
      </c>
      <c r="I200" s="35" t="s">
        <v>58</v>
      </c>
      <c r="J200" s="36">
        <v>3000.0</v>
      </c>
      <c r="K200" s="28" t="s">
        <v>64</v>
      </c>
      <c r="L200" s="28" t="s">
        <v>64</v>
      </c>
      <c r="M200" s="34" t="s">
        <v>64</v>
      </c>
      <c r="N200" s="35" t="s">
        <v>28</v>
      </c>
      <c r="O200" s="36">
        <v>3000.0</v>
      </c>
      <c r="P200" s="28" t="s">
        <v>64</v>
      </c>
      <c r="Q200" s="37" t="s">
        <v>64</v>
      </c>
      <c r="R200" s="38" t="s">
        <v>64</v>
      </c>
      <c r="S200" s="39" t="s">
        <v>64</v>
      </c>
      <c r="T200" s="40" t="s">
        <v>64</v>
      </c>
      <c r="U200" s="40" t="s">
        <v>64</v>
      </c>
      <c r="V200" s="40" t="s">
        <v>64</v>
      </c>
      <c r="W200" s="40" t="s">
        <v>64</v>
      </c>
      <c r="X200" s="39" t="s">
        <v>64</v>
      </c>
      <c r="Y200" s="41" t="s">
        <v>64</v>
      </c>
      <c r="Z200" s="41" t="s">
        <v>64</v>
      </c>
      <c r="AA200" s="41" t="s">
        <v>64</v>
      </c>
      <c r="AB200" s="42">
        <v>1.0</v>
      </c>
      <c r="AC200" s="42">
        <v>1.0</v>
      </c>
      <c r="AD200" s="42">
        <v>0.0</v>
      </c>
      <c r="AE200" s="42">
        <v>0.0</v>
      </c>
      <c r="AF200" s="42">
        <v>0.0</v>
      </c>
      <c r="AG200" s="25"/>
      <c r="AH200" s="25"/>
      <c r="AI200" s="25"/>
      <c r="AJ200" s="25"/>
      <c r="AK200" s="25"/>
      <c r="AL200" s="25"/>
    </row>
    <row r="201">
      <c r="A201" s="27" t="s">
        <v>175</v>
      </c>
      <c r="B201" s="25" t="s">
        <v>136</v>
      </c>
      <c r="C201" s="25" t="s">
        <v>493</v>
      </c>
      <c r="D201" s="28">
        <v>99.69194031391986</v>
      </c>
      <c r="E201" s="29">
        <v>0.2997992125984252</v>
      </c>
      <c r="F201" s="31">
        <v>33.0</v>
      </c>
      <c r="G201" s="33"/>
      <c r="H201" s="34">
        <v>28.784365835731137</v>
      </c>
      <c r="I201" s="35" t="s">
        <v>27</v>
      </c>
      <c r="J201" s="36">
        <v>6600.0</v>
      </c>
      <c r="K201" s="28">
        <v>4.361267550868353</v>
      </c>
      <c r="L201" s="28">
        <v>5.102576748074288</v>
      </c>
      <c r="M201" s="34">
        <v>28.092983638266077</v>
      </c>
      <c r="N201" s="35" t="s">
        <v>27</v>
      </c>
      <c r="O201" s="36">
        <v>6800.0</v>
      </c>
      <c r="P201" s="28">
        <v>4.131321123274423</v>
      </c>
      <c r="Q201" s="37">
        <v>4.748278584668002</v>
      </c>
      <c r="R201" s="38">
        <v>22.478703648440995</v>
      </c>
      <c r="S201" s="39">
        <v>17.748513433668933</v>
      </c>
      <c r="T201" s="40">
        <v>0.0676332888232853</v>
      </c>
      <c r="U201" s="40">
        <v>0.01407947136423436</v>
      </c>
      <c r="V201" s="40">
        <v>0.0372285408465338</v>
      </c>
      <c r="W201" s="40">
        <v>0.030145616601949643</v>
      </c>
      <c r="X201" s="39">
        <v>14.166879318545899</v>
      </c>
      <c r="Y201" s="41">
        <v>14.61748651718524</v>
      </c>
      <c r="Z201" s="41">
        <v>12.651325158266854</v>
      </c>
      <c r="AA201" s="41">
        <v>15.441658479999225</v>
      </c>
      <c r="AB201" s="42">
        <v>1.0</v>
      </c>
      <c r="AC201" s="42">
        <v>0.0</v>
      </c>
      <c r="AD201" s="42">
        <v>0.0</v>
      </c>
      <c r="AE201" s="42">
        <v>0.0</v>
      </c>
      <c r="AF201" s="42">
        <v>0.0</v>
      </c>
      <c r="AG201" s="25"/>
      <c r="AH201" s="25"/>
      <c r="AI201" s="25"/>
      <c r="AJ201" s="25"/>
      <c r="AK201" s="25"/>
      <c r="AL201" s="25"/>
    </row>
    <row r="202">
      <c r="A202" s="27" t="s">
        <v>177</v>
      </c>
      <c r="B202" s="25" t="s">
        <v>136</v>
      </c>
      <c r="C202" s="25" t="s">
        <v>493</v>
      </c>
      <c r="D202" s="28">
        <v>99.69194031391986</v>
      </c>
      <c r="E202" s="29">
        <v>0.18836649460347255</v>
      </c>
      <c r="F202" s="31">
        <v>32.0</v>
      </c>
      <c r="G202" s="33"/>
      <c r="H202" s="34">
        <v>20.59210034216325</v>
      </c>
      <c r="I202" s="35" t="s">
        <v>40</v>
      </c>
      <c r="J202" s="36">
        <v>5000.0</v>
      </c>
      <c r="K202" s="28">
        <v>4.118420068432649</v>
      </c>
      <c r="L202" s="28">
        <v>3.7707371537328638</v>
      </c>
      <c r="M202" s="34">
        <v>21.16479125604509</v>
      </c>
      <c r="N202" s="35" t="s">
        <v>29</v>
      </c>
      <c r="O202" s="36">
        <v>4400.0</v>
      </c>
      <c r="P202" s="28">
        <v>4.810179830919338</v>
      </c>
      <c r="Q202" s="37">
        <v>4.493431282947893</v>
      </c>
      <c r="R202" s="38">
        <v>12.38868798398407</v>
      </c>
      <c r="S202" s="39">
        <v>9.781738242032652</v>
      </c>
      <c r="T202" s="40">
        <v>0.028831680557153662</v>
      </c>
      <c r="U202" s="40">
        <v>0.01758029302265467</v>
      </c>
      <c r="V202" s="40">
        <v>0.016564542759123512</v>
      </c>
      <c r="W202" s="40">
        <v>0.017345889115685943</v>
      </c>
      <c r="X202" s="39">
        <v>8.446298947250677</v>
      </c>
      <c r="Y202" s="41">
        <v>12.14580139491257</v>
      </c>
      <c r="Z202" s="41">
        <v>7.285679325541165</v>
      </c>
      <c r="AA202" s="41">
        <v>13.879111930503925</v>
      </c>
      <c r="AB202" s="42">
        <v>0.0</v>
      </c>
      <c r="AC202" s="42">
        <v>1.0</v>
      </c>
      <c r="AD202" s="42">
        <v>1.0</v>
      </c>
      <c r="AE202" s="42">
        <v>0.0</v>
      </c>
      <c r="AF202" s="42">
        <v>0.0</v>
      </c>
      <c r="AG202" s="25"/>
      <c r="AH202" s="25"/>
      <c r="AI202" s="25"/>
      <c r="AJ202" s="25"/>
      <c r="AK202" s="25"/>
      <c r="AL202" s="25"/>
    </row>
    <row r="203">
      <c r="A203" s="27" t="s">
        <v>202</v>
      </c>
      <c r="B203" s="25" t="s">
        <v>136</v>
      </c>
      <c r="C203" s="25" t="s">
        <v>493</v>
      </c>
      <c r="D203" s="28">
        <v>99.69194031391986</v>
      </c>
      <c r="E203" s="29">
        <v>0.2884619314035514</v>
      </c>
      <c r="F203" s="31">
        <v>31.0</v>
      </c>
      <c r="G203" s="33"/>
      <c r="H203" s="34">
        <v>21.114680053738706</v>
      </c>
      <c r="I203" s="35" t="s">
        <v>40</v>
      </c>
      <c r="J203" s="36">
        <v>5800.0</v>
      </c>
      <c r="K203" s="28">
        <v>3.6404620782308115</v>
      </c>
      <c r="L203" s="28">
        <v>3.394842794038361</v>
      </c>
      <c r="M203" s="34">
        <v>20.77741482050584</v>
      </c>
      <c r="N203" s="35" t="s">
        <v>28</v>
      </c>
      <c r="O203" s="36">
        <v>6300.0</v>
      </c>
      <c r="P203" s="28">
        <v>3.298002352461244</v>
      </c>
      <c r="Q203" s="37">
        <v>3.0394492087716407</v>
      </c>
      <c r="R203" s="38">
        <v>20.111556716948236</v>
      </c>
      <c r="S203" s="39">
        <v>15.879484873564168</v>
      </c>
      <c r="T203" s="40">
        <v>0.05224065432015503</v>
      </c>
      <c r="U203" s="40">
        <v>0.015732046472845377</v>
      </c>
      <c r="V203" s="40">
        <v>0.023256068698988816</v>
      </c>
      <c r="W203" s="40">
        <v>0.0238545704669775</v>
      </c>
      <c r="X203" s="39">
        <v>11.00150386063292</v>
      </c>
      <c r="Y203" s="41">
        <v>10.113176193105787</v>
      </c>
      <c r="Z203" s="41">
        <v>9.72712400387209</v>
      </c>
      <c r="AA203" s="41">
        <v>11.050290816633751</v>
      </c>
      <c r="AB203" s="42">
        <v>0.0</v>
      </c>
      <c r="AC203" s="42">
        <v>1.0</v>
      </c>
      <c r="AD203" s="42">
        <v>1.0</v>
      </c>
      <c r="AE203" s="42">
        <v>0.0</v>
      </c>
      <c r="AF203" s="42">
        <v>0.0</v>
      </c>
      <c r="AG203" s="25"/>
      <c r="AH203" s="25"/>
      <c r="AI203" s="25"/>
      <c r="AJ203" s="25"/>
      <c r="AK203" s="25"/>
      <c r="AL203" s="25"/>
    </row>
    <row r="204">
      <c r="A204" s="27" t="s">
        <v>178</v>
      </c>
      <c r="B204" s="25" t="s">
        <v>136</v>
      </c>
      <c r="C204" s="25" t="s">
        <v>493</v>
      </c>
      <c r="D204" s="28">
        <v>99.69194031391986</v>
      </c>
      <c r="E204" s="29">
        <v>0.25280838323353294</v>
      </c>
      <c r="F204" s="31">
        <v>29.0</v>
      </c>
      <c r="G204" s="33"/>
      <c r="H204" s="34">
        <v>34.985455981911684</v>
      </c>
      <c r="I204" s="35" t="s">
        <v>31</v>
      </c>
      <c r="J204" s="36">
        <v>7600.0</v>
      </c>
      <c r="K204" s="28">
        <v>4.603349471304169</v>
      </c>
      <c r="L204" s="28">
        <v>6.212666854845631</v>
      </c>
      <c r="M204" s="34">
        <v>36.69113461878142</v>
      </c>
      <c r="N204" s="35" t="s">
        <v>31</v>
      </c>
      <c r="O204" s="36">
        <v>9000.0</v>
      </c>
      <c r="P204" s="28">
        <v>4.076792735420158</v>
      </c>
      <c r="Q204" s="37">
        <v>5.697139842726006</v>
      </c>
      <c r="R204" s="38">
        <v>15.967952463440392</v>
      </c>
      <c r="S204" s="39">
        <v>12.607818637495779</v>
      </c>
      <c r="T204" s="40">
        <v>0.08627786532361365</v>
      </c>
      <c r="U204" s="40">
        <v>3.31201018516751E-4</v>
      </c>
      <c r="V204" s="40">
        <v>0.03634931178221343</v>
      </c>
      <c r="W204" s="40">
        <v>0.02426047460635201</v>
      </c>
      <c r="X204" s="39">
        <v>11.92167366740075</v>
      </c>
      <c r="Y204" s="41">
        <v>23.063782314510938</v>
      </c>
      <c r="Z204" s="41">
        <v>11.18108862677786</v>
      </c>
      <c r="AA204" s="41">
        <v>25.51004599200356</v>
      </c>
      <c r="AB204" s="42">
        <v>0.0</v>
      </c>
      <c r="AC204" s="42">
        <v>0.0</v>
      </c>
      <c r="AD204" s="42">
        <v>0.0</v>
      </c>
      <c r="AE204" s="42">
        <v>0.0</v>
      </c>
      <c r="AF204" s="42">
        <v>1.0</v>
      </c>
      <c r="AG204" s="25"/>
      <c r="AH204" s="25"/>
      <c r="AI204" s="25"/>
      <c r="AJ204" s="25"/>
      <c r="AK204" s="25"/>
      <c r="AL204" s="25"/>
    </row>
    <row r="205">
      <c r="A205" s="27" t="s">
        <v>181</v>
      </c>
      <c r="B205" s="25" t="s">
        <v>136</v>
      </c>
      <c r="C205" s="25" t="s">
        <v>493</v>
      </c>
      <c r="D205" s="28">
        <v>99.69194031391986</v>
      </c>
      <c r="E205" s="29">
        <v>0.2513450387913434</v>
      </c>
      <c r="F205" s="31">
        <v>28.0</v>
      </c>
      <c r="G205" s="33"/>
      <c r="H205" s="34">
        <v>22.93131718693523</v>
      </c>
      <c r="I205" s="35" t="s">
        <v>30</v>
      </c>
      <c r="J205" s="36">
        <v>6200.0</v>
      </c>
      <c r="K205" s="28">
        <v>3.698599546279876</v>
      </c>
      <c r="L205" s="28">
        <v>3.663873420734064</v>
      </c>
      <c r="M205" s="34">
        <v>23.449121775756147</v>
      </c>
      <c r="N205" s="35" t="s">
        <v>30</v>
      </c>
      <c r="O205" s="36">
        <v>6200.0</v>
      </c>
      <c r="P205" s="28">
        <v>3.78211641544454</v>
      </c>
      <c r="Q205" s="37">
        <v>3.808352707031948</v>
      </c>
      <c r="R205" s="38">
        <v>15.3079184644636</v>
      </c>
      <c r="S205" s="39">
        <v>12.086675493267785</v>
      </c>
      <c r="T205" s="40">
        <v>0.05226088747078568</v>
      </c>
      <c r="U205" s="40">
        <v>0.011659470147754399</v>
      </c>
      <c r="V205" s="40">
        <v>0.024559309460163523</v>
      </c>
      <c r="W205" s="40">
        <v>0.025882369902461896</v>
      </c>
      <c r="X205" s="39">
        <v>9.127098826592139</v>
      </c>
      <c r="Y205" s="41">
        <v>13.804218360343091</v>
      </c>
      <c r="Z205" s="41">
        <v>8.035501653970213</v>
      </c>
      <c r="AA205" s="41">
        <v>15.413620121785936</v>
      </c>
      <c r="AB205" s="42">
        <v>0.0</v>
      </c>
      <c r="AC205" s="42">
        <v>0.0</v>
      </c>
      <c r="AD205" s="42">
        <v>0.0</v>
      </c>
      <c r="AE205" s="42">
        <v>1.0</v>
      </c>
      <c r="AF205" s="42">
        <v>0.0</v>
      </c>
      <c r="AG205" s="25"/>
      <c r="AH205" s="25"/>
      <c r="AI205" s="25"/>
      <c r="AJ205" s="25"/>
      <c r="AK205" s="25"/>
      <c r="AL205" s="25"/>
    </row>
    <row r="206">
      <c r="A206" s="27" t="s">
        <v>183</v>
      </c>
      <c r="B206" s="25" t="s">
        <v>136</v>
      </c>
      <c r="C206" s="25" t="s">
        <v>493</v>
      </c>
      <c r="D206" s="28">
        <v>99.69194031391986</v>
      </c>
      <c r="E206" s="29">
        <v>0.2326679888932963</v>
      </c>
      <c r="F206" s="31">
        <v>25.0</v>
      </c>
      <c r="G206" s="33"/>
      <c r="H206" s="34">
        <v>20.251788506748426</v>
      </c>
      <c r="I206" s="35" t="s">
        <v>58</v>
      </c>
      <c r="J206" s="36">
        <v>4500.0</v>
      </c>
      <c r="K206" s="28">
        <v>4.5003974459440945</v>
      </c>
      <c r="L206" s="28">
        <v>4.0705064229394345</v>
      </c>
      <c r="M206" s="34">
        <v>20.57408535197596</v>
      </c>
      <c r="N206" s="35" t="s">
        <v>27</v>
      </c>
      <c r="O206" s="36">
        <v>4100.0</v>
      </c>
      <c r="P206" s="28">
        <v>5.018069598042917</v>
      </c>
      <c r="Q206" s="37">
        <v>4.591494202656474</v>
      </c>
      <c r="R206" s="38">
        <v>12.44125611768475</v>
      </c>
      <c r="S206" s="39">
        <v>9.82324447129575</v>
      </c>
      <c r="T206" s="40">
        <v>0.047161487006594</v>
      </c>
      <c r="U206" s="40">
        <v>0.01634389463504378</v>
      </c>
      <c r="V206" s="40">
        <v>0.03407010871683256</v>
      </c>
      <c r="W206" s="40">
        <v>0.01992166261485436</v>
      </c>
      <c r="X206" s="39">
        <v>9.119521838360706</v>
      </c>
      <c r="Y206" s="41">
        <v>11.132266668387718</v>
      </c>
      <c r="Z206" s="41">
        <v>8.178015648566985</v>
      </c>
      <c r="AA206" s="41">
        <v>12.396069703408973</v>
      </c>
      <c r="AB206" s="42">
        <v>1.0</v>
      </c>
      <c r="AC206" s="42">
        <v>1.0</v>
      </c>
      <c r="AD206" s="42">
        <v>0.0</v>
      </c>
      <c r="AE206" s="42">
        <v>0.0</v>
      </c>
      <c r="AF206" s="42">
        <v>0.0</v>
      </c>
      <c r="AG206" s="25"/>
      <c r="AH206" s="25"/>
      <c r="AI206" s="25"/>
      <c r="AJ206" s="25"/>
      <c r="AK206" s="25"/>
      <c r="AL206" s="25"/>
    </row>
    <row r="207">
      <c r="A207" s="27" t="s">
        <v>189</v>
      </c>
      <c r="B207" s="25" t="s">
        <v>136</v>
      </c>
      <c r="C207" s="25" t="s">
        <v>493</v>
      </c>
      <c r="D207" s="28">
        <v>99.69194031391986</v>
      </c>
      <c r="E207" s="29">
        <v>0.1868955361251726</v>
      </c>
      <c r="F207" s="31">
        <v>24.0</v>
      </c>
      <c r="G207" s="33"/>
      <c r="H207" s="34">
        <v>14.769477919250262</v>
      </c>
      <c r="I207" s="35" t="s">
        <v>44</v>
      </c>
      <c r="J207" s="36">
        <v>4000.0</v>
      </c>
      <c r="K207" s="28">
        <v>3.6923694798125655</v>
      </c>
      <c r="L207" s="28">
        <v>2.6505734927115614</v>
      </c>
      <c r="M207" s="34">
        <v>15.002497607079182</v>
      </c>
      <c r="N207" s="35" t="s">
        <v>29</v>
      </c>
      <c r="O207" s="36">
        <v>3800.0</v>
      </c>
      <c r="P207" s="28">
        <v>3.948025686073469</v>
      </c>
      <c r="Q207" s="37">
        <v>2.866760804542568</v>
      </c>
      <c r="R207" s="38">
        <v>9.206761757243664</v>
      </c>
      <c r="S207" s="39">
        <v>7.26938427075894</v>
      </c>
      <c r="T207" s="40">
        <v>0.03683075687779887</v>
      </c>
      <c r="U207" s="40">
        <v>0.004291719551438427</v>
      </c>
      <c r="V207" s="40">
        <v>0.01786915958689818</v>
      </c>
      <c r="W207" s="40">
        <v>0.01669869061832406</v>
      </c>
      <c r="X207" s="39">
        <v>4.894991231156499</v>
      </c>
      <c r="Y207" s="41">
        <v>9.874486688093763</v>
      </c>
      <c r="Z207" s="41">
        <v>4.371847551704335</v>
      </c>
      <c r="AA207" s="41">
        <v>10.630650055374845</v>
      </c>
      <c r="AB207" s="42">
        <v>0.0</v>
      </c>
      <c r="AC207" s="42">
        <v>0.0</v>
      </c>
      <c r="AD207" s="42">
        <v>1.0</v>
      </c>
      <c r="AE207" s="42">
        <v>1.0</v>
      </c>
      <c r="AF207" s="42">
        <v>0.0</v>
      </c>
      <c r="AG207" s="25"/>
      <c r="AH207" s="25"/>
      <c r="AI207" s="25"/>
      <c r="AJ207" s="25"/>
      <c r="AK207" s="25"/>
      <c r="AL207" s="25"/>
    </row>
    <row r="208">
      <c r="A208" s="27" t="s">
        <v>191</v>
      </c>
      <c r="B208" s="25" t="s">
        <v>136</v>
      </c>
      <c r="C208" s="25" t="s">
        <v>493</v>
      </c>
      <c r="D208" s="28">
        <v>99.69194031391986</v>
      </c>
      <c r="E208" s="29">
        <v>0.22095571955719556</v>
      </c>
      <c r="F208" s="31">
        <v>18.0</v>
      </c>
      <c r="G208" s="33"/>
      <c r="H208" s="34">
        <v>15.402273927643567</v>
      </c>
      <c r="I208" s="35" t="s">
        <v>45</v>
      </c>
      <c r="J208" s="36">
        <v>5400.0</v>
      </c>
      <c r="K208" s="28">
        <v>2.8522729495636234</v>
      </c>
      <c r="L208" s="28">
        <v>2.1113660139035564</v>
      </c>
      <c r="M208" s="34">
        <v>15.350485135638625</v>
      </c>
      <c r="N208" s="35" t="s">
        <v>30</v>
      </c>
      <c r="O208" s="36">
        <v>5000.0</v>
      </c>
      <c r="P208" s="28">
        <v>3.070097027127725</v>
      </c>
      <c r="Q208" s="37">
        <v>2.267011620410788</v>
      </c>
      <c r="R208" s="38">
        <v>8.417583294296087</v>
      </c>
      <c r="S208" s="39">
        <v>6.646272512614528</v>
      </c>
      <c r="T208" s="40">
        <v>0.04964399736715505</v>
      </c>
      <c r="U208" s="40">
        <v>0.016655279505674386</v>
      </c>
      <c r="V208" s="40">
        <v>0.024942689114778066</v>
      </c>
      <c r="W208" s="40">
        <v>0.023655324515305647</v>
      </c>
      <c r="X208" s="39">
        <v>6.381399478487745</v>
      </c>
      <c r="Y208" s="41">
        <v>9.020874449155823</v>
      </c>
      <c r="Z208" s="41">
        <v>5.627904041598196</v>
      </c>
      <c r="AA208" s="41">
        <v>9.722581094040429</v>
      </c>
      <c r="AB208" s="42">
        <v>0.0</v>
      </c>
      <c r="AC208" s="42">
        <v>0.0</v>
      </c>
      <c r="AD208" s="42">
        <v>0.0</v>
      </c>
      <c r="AE208" s="42">
        <v>1.0</v>
      </c>
      <c r="AF208" s="42">
        <v>1.0</v>
      </c>
      <c r="AG208" s="25"/>
      <c r="AH208" s="25"/>
      <c r="AI208" s="25"/>
      <c r="AJ208" s="25"/>
      <c r="AK208" s="25"/>
      <c r="AL208" s="25"/>
    </row>
    <row r="209">
      <c r="A209" s="27" t="s">
        <v>186</v>
      </c>
      <c r="B209" s="25" t="s">
        <v>136</v>
      </c>
      <c r="C209" s="25" t="s">
        <v>493</v>
      </c>
      <c r="D209" s="28">
        <v>99.69194031391986</v>
      </c>
      <c r="E209" s="29">
        <v>0.19825783972125438</v>
      </c>
      <c r="F209" s="31">
        <v>15.0</v>
      </c>
      <c r="G209" s="33"/>
      <c r="H209" s="34">
        <v>8.166804044522264</v>
      </c>
      <c r="I209" s="35" t="s">
        <v>40</v>
      </c>
      <c r="J209" s="36">
        <v>3300.0</v>
      </c>
      <c r="K209" s="28">
        <v>2.4747891044006862</v>
      </c>
      <c r="L209" s="28">
        <v>1.151348229399345</v>
      </c>
      <c r="M209" s="34">
        <v>7.927180081104976</v>
      </c>
      <c r="N209" s="35" t="s">
        <v>28</v>
      </c>
      <c r="O209" s="36">
        <v>3100.0</v>
      </c>
      <c r="P209" s="28">
        <v>2.557154864872573</v>
      </c>
      <c r="Q209" s="37">
        <v>1.164012431130999</v>
      </c>
      <c r="R209" s="38">
        <v>6.166794701692705</v>
      </c>
      <c r="S209" s="39">
        <v>4.869117023715127</v>
      </c>
      <c r="T209" s="40">
        <v>0.024359493378925418</v>
      </c>
      <c r="U209" s="40">
        <v>0.026014992928949477</v>
      </c>
      <c r="V209" s="40">
        <v>0.012297996657321569</v>
      </c>
      <c r="W209" s="40">
        <v>0.010248330547767975</v>
      </c>
      <c r="X209" s="39">
        <v>4.577894193221149</v>
      </c>
      <c r="Y209" s="41">
        <v>3.5889098513011146</v>
      </c>
      <c r="Z209" s="41">
        <v>4.0130252745296975</v>
      </c>
      <c r="AA209" s="41">
        <v>3.9141548065752785</v>
      </c>
      <c r="AB209" s="42">
        <v>0.0</v>
      </c>
      <c r="AC209" s="42">
        <v>1.0</v>
      </c>
      <c r="AD209" s="42">
        <v>1.0</v>
      </c>
      <c r="AE209" s="42">
        <v>0.0</v>
      </c>
      <c r="AF209" s="42">
        <v>0.0</v>
      </c>
      <c r="AG209" s="25"/>
      <c r="AH209" s="25"/>
      <c r="AI209" s="25"/>
      <c r="AJ209" s="25"/>
      <c r="AK209" s="25"/>
      <c r="AL209" s="25"/>
    </row>
    <row r="210">
      <c r="A210" s="27" t="s">
        <v>194</v>
      </c>
      <c r="B210" s="25" t="s">
        <v>136</v>
      </c>
      <c r="C210" s="25" t="s">
        <v>493</v>
      </c>
      <c r="D210" s="28">
        <v>99.69194031391986</v>
      </c>
      <c r="E210" s="29">
        <v>0.15734496919917865</v>
      </c>
      <c r="F210" s="31">
        <v>12.0</v>
      </c>
      <c r="G210" s="33"/>
      <c r="H210" s="34">
        <v>9.169660237700809</v>
      </c>
      <c r="I210" s="35" t="s">
        <v>45</v>
      </c>
      <c r="J210" s="36">
        <v>3700.0</v>
      </c>
      <c r="K210" s="28">
        <v>2.4782865507299485</v>
      </c>
      <c r="L210" s="28">
        <v>1.254997872397023</v>
      </c>
      <c r="M210" s="34">
        <v>9.475319038618649</v>
      </c>
      <c r="N210" s="35" t="s">
        <v>31</v>
      </c>
      <c r="O210" s="36">
        <v>3400.0</v>
      </c>
      <c r="P210" s="28">
        <v>2.786858540770191</v>
      </c>
      <c r="Q210" s="37">
        <v>1.4455437333216077</v>
      </c>
      <c r="R210" s="38">
        <v>3.7738145898565723</v>
      </c>
      <c r="S210" s="39">
        <v>2.9796913555061946</v>
      </c>
      <c r="T210" s="40">
        <v>0.04923720226471244</v>
      </c>
      <c r="U210" s="40">
        <v>0.001291716726080419</v>
      </c>
      <c r="V210" s="40">
        <v>0.025454417837467082</v>
      </c>
      <c r="W210" s="40">
        <v>0.018160017501954128</v>
      </c>
      <c r="X210" s="39">
        <v>2.9750522964446127</v>
      </c>
      <c r="Y210" s="41">
        <v>6.194607941256196</v>
      </c>
      <c r="Z210" s="41">
        <v>2.7326546554866806</v>
      </c>
      <c r="AA210" s="41">
        <v>6.742664383131968</v>
      </c>
      <c r="AB210" s="42">
        <v>0.0</v>
      </c>
      <c r="AC210" s="42">
        <v>0.0</v>
      </c>
      <c r="AD210" s="42">
        <v>0.0</v>
      </c>
      <c r="AE210" s="42">
        <v>1.0</v>
      </c>
      <c r="AF210" s="42">
        <v>1.0</v>
      </c>
      <c r="AG210" s="25"/>
      <c r="AH210" s="25"/>
      <c r="AI210" s="25"/>
      <c r="AJ210" s="25"/>
      <c r="AK210" s="25"/>
      <c r="AL210" s="25"/>
    </row>
    <row r="211">
      <c r="A211" s="27" t="s">
        <v>196</v>
      </c>
      <c r="B211" s="25" t="s">
        <v>136</v>
      </c>
      <c r="C211" s="25" t="s">
        <v>493</v>
      </c>
      <c r="D211" s="28">
        <v>99.69194031391986</v>
      </c>
      <c r="E211" s="29">
        <v>0.19427450980392158</v>
      </c>
      <c r="F211" s="31">
        <v>0.0</v>
      </c>
      <c r="G211" s="33"/>
      <c r="H211" s="34" t="s">
        <v>64</v>
      </c>
      <c r="I211" s="35" t="s">
        <v>31</v>
      </c>
      <c r="J211" s="36">
        <v>3000.0</v>
      </c>
      <c r="K211" s="28" t="s">
        <v>64</v>
      </c>
      <c r="L211" s="28" t="s">
        <v>64</v>
      </c>
      <c r="M211" s="34" t="s">
        <v>64</v>
      </c>
      <c r="N211" s="35" t="s">
        <v>31</v>
      </c>
      <c r="O211" s="36">
        <v>3000.0</v>
      </c>
      <c r="P211" s="28" t="s">
        <v>64</v>
      </c>
      <c r="Q211" s="37" t="s">
        <v>64</v>
      </c>
      <c r="R211" s="38" t="s">
        <v>64</v>
      </c>
      <c r="S211" s="39" t="s">
        <v>64</v>
      </c>
      <c r="T211" s="40" t="s">
        <v>64</v>
      </c>
      <c r="U211" s="40" t="s">
        <v>64</v>
      </c>
      <c r="V211" s="40" t="s">
        <v>64</v>
      </c>
      <c r="W211" s="40" t="s">
        <v>64</v>
      </c>
      <c r="X211" s="39" t="s">
        <v>64</v>
      </c>
      <c r="Y211" s="41" t="s">
        <v>64</v>
      </c>
      <c r="Z211" s="41" t="s">
        <v>64</v>
      </c>
      <c r="AA211" s="41" t="s">
        <v>64</v>
      </c>
      <c r="AB211" s="42">
        <v>0.0</v>
      </c>
      <c r="AC211" s="42">
        <v>0.0</v>
      </c>
      <c r="AD211" s="42">
        <v>0.0</v>
      </c>
      <c r="AE211" s="42">
        <v>0.0</v>
      </c>
      <c r="AF211" s="42">
        <v>1.0</v>
      </c>
      <c r="AG211" s="25"/>
      <c r="AH211" s="25"/>
      <c r="AI211" s="25"/>
      <c r="AJ211" s="25"/>
      <c r="AK211" s="25"/>
      <c r="AL211" s="25"/>
    </row>
    <row r="212">
      <c r="A212" s="27" t="s">
        <v>200</v>
      </c>
      <c r="B212" s="25" t="s">
        <v>136</v>
      </c>
      <c r="C212" s="25" t="s">
        <v>493</v>
      </c>
      <c r="D212" s="28">
        <v>99.69194031391986</v>
      </c>
      <c r="E212" s="29">
        <v>0.18</v>
      </c>
      <c r="F212" s="31">
        <v>0.0</v>
      </c>
      <c r="G212" s="33"/>
      <c r="H212" s="34" t="s">
        <v>64</v>
      </c>
      <c r="I212" s="35" t="s">
        <v>27</v>
      </c>
      <c r="J212" s="36">
        <v>3000.0</v>
      </c>
      <c r="K212" s="28" t="s">
        <v>64</v>
      </c>
      <c r="L212" s="28" t="s">
        <v>64</v>
      </c>
      <c r="M212" s="34" t="s">
        <v>64</v>
      </c>
      <c r="N212" s="35" t="s">
        <v>64</v>
      </c>
      <c r="O212" s="36" t="s">
        <v>64</v>
      </c>
      <c r="P212" s="28" t="s">
        <v>64</v>
      </c>
      <c r="Q212" s="37" t="s">
        <v>64</v>
      </c>
      <c r="R212" s="38" t="s">
        <v>64</v>
      </c>
      <c r="S212" s="39" t="s">
        <v>64</v>
      </c>
      <c r="T212" s="40" t="s">
        <v>64</v>
      </c>
      <c r="U212" s="40" t="s">
        <v>64</v>
      </c>
      <c r="V212" s="40" t="s">
        <v>64</v>
      </c>
      <c r="W212" s="40" t="s">
        <v>64</v>
      </c>
      <c r="X212" s="39" t="s">
        <v>64</v>
      </c>
      <c r="Y212" s="41" t="s">
        <v>64</v>
      </c>
      <c r="Z212" s="41" t="s">
        <v>64</v>
      </c>
      <c r="AA212" s="41" t="s">
        <v>64</v>
      </c>
      <c r="AB212" s="42">
        <v>1.0</v>
      </c>
      <c r="AC212" s="42">
        <v>0.0</v>
      </c>
      <c r="AD212" s="42">
        <v>0.0</v>
      </c>
      <c r="AE212" s="42">
        <v>0.0</v>
      </c>
      <c r="AF212" s="42">
        <v>0.0</v>
      </c>
      <c r="AG212" s="25"/>
      <c r="AH212" s="25"/>
      <c r="AI212" s="25"/>
      <c r="AJ212" s="25"/>
      <c r="AK212" s="25"/>
      <c r="AL212" s="25"/>
    </row>
    <row r="213">
      <c r="A213" s="27" t="s">
        <v>206</v>
      </c>
      <c r="B213" s="25" t="s">
        <v>136</v>
      </c>
      <c r="C213" s="25" t="s">
        <v>493</v>
      </c>
      <c r="D213" s="28">
        <v>99.69194031391986</v>
      </c>
      <c r="E213" s="29">
        <v>0.17500593471810091</v>
      </c>
      <c r="F213" s="31">
        <v>0.0</v>
      </c>
      <c r="G213" s="33"/>
      <c r="H213" s="34" t="s">
        <v>64</v>
      </c>
      <c r="I213" s="35" t="s">
        <v>45</v>
      </c>
      <c r="J213" s="36">
        <v>3000.0</v>
      </c>
      <c r="K213" s="28" t="s">
        <v>64</v>
      </c>
      <c r="L213" s="28" t="s">
        <v>64</v>
      </c>
      <c r="M213" s="34" t="s">
        <v>64</v>
      </c>
      <c r="N213" s="35" t="s">
        <v>30</v>
      </c>
      <c r="O213" s="36">
        <v>3000.0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0.0</v>
      </c>
      <c r="AC213" s="42">
        <v>0.0</v>
      </c>
      <c r="AD213" s="42">
        <v>0.0</v>
      </c>
      <c r="AE213" s="42">
        <v>1.0</v>
      </c>
      <c r="AF213" s="42">
        <v>1.0</v>
      </c>
      <c r="AG213" s="25"/>
      <c r="AH213" s="25"/>
      <c r="AI213" s="25"/>
      <c r="AJ213" s="25"/>
      <c r="AK213" s="25"/>
      <c r="AL213" s="25"/>
    </row>
    <row r="214">
      <c r="A214" s="27" t="s">
        <v>208</v>
      </c>
      <c r="B214" s="25" t="s">
        <v>136</v>
      </c>
      <c r="C214" s="25" t="s">
        <v>493</v>
      </c>
      <c r="D214" s="28">
        <v>99.69194031391986</v>
      </c>
      <c r="E214" s="29" t="e">
        <v>#N/A</v>
      </c>
      <c r="F214" s="31">
        <v>0.0</v>
      </c>
      <c r="G214" s="33"/>
      <c r="H214" s="34" t="s">
        <v>64</v>
      </c>
      <c r="I214" s="35" t="s">
        <v>28</v>
      </c>
      <c r="J214" s="36">
        <v>3000.0</v>
      </c>
      <c r="K214" s="28" t="s">
        <v>64</v>
      </c>
      <c r="L214" s="28" t="s">
        <v>64</v>
      </c>
      <c r="M214" s="34" t="s">
        <v>64</v>
      </c>
      <c r="N214" s="35" t="s">
        <v>28</v>
      </c>
      <c r="O214" s="36">
        <v>3000.0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0.0</v>
      </c>
      <c r="AC214" s="42">
        <v>1.0</v>
      </c>
      <c r="AD214" s="42">
        <v>0.0</v>
      </c>
      <c r="AE214" s="42">
        <v>0.0</v>
      </c>
      <c r="AF214" s="42">
        <v>0.0</v>
      </c>
      <c r="AG214" s="25"/>
      <c r="AH214" s="25"/>
      <c r="AI214" s="25"/>
      <c r="AJ214" s="25"/>
      <c r="AK214" s="25"/>
      <c r="AL214" s="25"/>
    </row>
    <row r="215">
      <c r="A215" s="27" t="s">
        <v>192</v>
      </c>
      <c r="B215" s="25" t="s">
        <v>136</v>
      </c>
      <c r="C215" s="25" t="s">
        <v>493</v>
      </c>
      <c r="D215" s="28">
        <v>99.69194031391986</v>
      </c>
      <c r="E215" s="29">
        <v>0.13910045662100456</v>
      </c>
      <c r="F215" s="31">
        <v>0.0</v>
      </c>
      <c r="G215" s="33"/>
      <c r="H215" s="34" t="s">
        <v>64</v>
      </c>
      <c r="I215" s="35" t="s">
        <v>44</v>
      </c>
      <c r="J215" s="36">
        <v>3000.0</v>
      </c>
      <c r="K215" s="28" t="s">
        <v>64</v>
      </c>
      <c r="L215" s="28" t="s">
        <v>64</v>
      </c>
      <c r="M215" s="34" t="s">
        <v>64</v>
      </c>
      <c r="N215" s="35" t="s">
        <v>30</v>
      </c>
      <c r="O215" s="36">
        <v>3000.0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0.0</v>
      </c>
      <c r="AC215" s="42">
        <v>0.0</v>
      </c>
      <c r="AD215" s="42">
        <v>1.0</v>
      </c>
      <c r="AE215" s="42">
        <v>1.0</v>
      </c>
      <c r="AF215" s="42">
        <v>0.0</v>
      </c>
      <c r="AG215" s="25"/>
      <c r="AH215" s="25"/>
      <c r="AI215" s="25"/>
      <c r="AJ215" s="25"/>
      <c r="AK215" s="25"/>
      <c r="AL215" s="25"/>
    </row>
    <row r="216">
      <c r="A216" s="27" t="s">
        <v>212</v>
      </c>
      <c r="B216" s="25" t="s">
        <v>136</v>
      </c>
      <c r="C216" s="25" t="s">
        <v>493</v>
      </c>
      <c r="D216" s="28">
        <v>99.69194031391986</v>
      </c>
      <c r="E216" s="29">
        <v>0.1475356194156001</v>
      </c>
      <c r="F216" s="31">
        <v>0.0</v>
      </c>
      <c r="G216" s="33"/>
      <c r="H216" s="34" t="s">
        <v>64</v>
      </c>
      <c r="I216" s="35" t="s">
        <v>40</v>
      </c>
      <c r="J216" s="36">
        <v>3000.0</v>
      </c>
      <c r="K216" s="28" t="s">
        <v>64</v>
      </c>
      <c r="L216" s="28" t="s">
        <v>64</v>
      </c>
      <c r="M216" s="34" t="s">
        <v>64</v>
      </c>
      <c r="N216" s="35" t="s">
        <v>29</v>
      </c>
      <c r="O216" s="36">
        <v>3700.0</v>
      </c>
      <c r="P216" s="28" t="s">
        <v>64</v>
      </c>
      <c r="Q216" s="37" t="s">
        <v>64</v>
      </c>
      <c r="R216" s="38" t="s">
        <v>64</v>
      </c>
      <c r="S216" s="39" t="s">
        <v>64</v>
      </c>
      <c r="T216" s="40" t="s">
        <v>64</v>
      </c>
      <c r="U216" s="40" t="s">
        <v>64</v>
      </c>
      <c r="V216" s="40" t="s">
        <v>64</v>
      </c>
      <c r="W216" s="40" t="s">
        <v>64</v>
      </c>
      <c r="X216" s="39" t="s">
        <v>64</v>
      </c>
      <c r="Y216" s="41" t="s">
        <v>64</v>
      </c>
      <c r="Z216" s="41" t="s">
        <v>64</v>
      </c>
      <c r="AA216" s="41" t="s">
        <v>64</v>
      </c>
      <c r="AB216" s="42">
        <v>0.0</v>
      </c>
      <c r="AC216" s="42">
        <v>1.0</v>
      </c>
      <c r="AD216" s="42">
        <v>1.0</v>
      </c>
      <c r="AE216" s="42">
        <v>0.0</v>
      </c>
      <c r="AF216" s="42">
        <v>0.0</v>
      </c>
      <c r="AG216" s="25"/>
      <c r="AH216" s="25"/>
      <c r="AI216" s="25"/>
      <c r="AJ216" s="25"/>
      <c r="AK216" s="25"/>
      <c r="AL216" s="25"/>
    </row>
    <row r="217">
      <c r="A217" s="27" t="s">
        <v>214</v>
      </c>
      <c r="B217" s="25" t="s">
        <v>136</v>
      </c>
      <c r="C217" s="25" t="s">
        <v>493</v>
      </c>
      <c r="D217" s="28">
        <v>99.69194031391986</v>
      </c>
      <c r="E217" s="29">
        <v>0.17292705167173253</v>
      </c>
      <c r="F217" s="31">
        <v>0.0</v>
      </c>
      <c r="G217" s="33"/>
      <c r="H217" s="34" t="s">
        <v>64</v>
      </c>
      <c r="I217" s="35" t="s">
        <v>45</v>
      </c>
      <c r="J217" s="36">
        <v>3000.0</v>
      </c>
      <c r="K217" s="28" t="s">
        <v>64</v>
      </c>
      <c r="L217" s="28" t="s">
        <v>64</v>
      </c>
      <c r="M217" s="34" t="s">
        <v>64</v>
      </c>
      <c r="N217" s="35" t="s">
        <v>31</v>
      </c>
      <c r="O217" s="36">
        <v>3000.0</v>
      </c>
      <c r="P217" s="28" t="s">
        <v>64</v>
      </c>
      <c r="Q217" s="37" t="s">
        <v>64</v>
      </c>
      <c r="R217" s="38" t="s">
        <v>64</v>
      </c>
      <c r="S217" s="39" t="s">
        <v>64</v>
      </c>
      <c r="T217" s="40" t="s">
        <v>64</v>
      </c>
      <c r="U217" s="40" t="s">
        <v>64</v>
      </c>
      <c r="V217" s="40" t="s">
        <v>64</v>
      </c>
      <c r="W217" s="40" t="s">
        <v>64</v>
      </c>
      <c r="X217" s="39" t="s">
        <v>64</v>
      </c>
      <c r="Y217" s="41" t="s">
        <v>64</v>
      </c>
      <c r="Z217" s="41" t="s">
        <v>64</v>
      </c>
      <c r="AA217" s="41" t="s">
        <v>64</v>
      </c>
      <c r="AB217" s="42">
        <v>0.0</v>
      </c>
      <c r="AC217" s="42">
        <v>0.0</v>
      </c>
      <c r="AD217" s="42">
        <v>0.0</v>
      </c>
      <c r="AE217" s="42">
        <v>1.0</v>
      </c>
      <c r="AF217" s="42">
        <v>1.0</v>
      </c>
      <c r="AG217" s="25"/>
      <c r="AH217" s="25"/>
      <c r="AI217" s="25"/>
      <c r="AJ217" s="25"/>
      <c r="AK217" s="25"/>
      <c r="AL217" s="25"/>
    </row>
    <row r="218">
      <c r="A218" s="27" t="s">
        <v>567</v>
      </c>
      <c r="B218" s="25" t="s">
        <v>565</v>
      </c>
      <c r="C218" s="25" t="s">
        <v>511</v>
      </c>
      <c r="D218" s="28">
        <v>94.81779223461379</v>
      </c>
      <c r="E218" s="29">
        <v>0.32248016336056007</v>
      </c>
      <c r="F218" s="31">
        <v>36.0</v>
      </c>
      <c r="G218" s="33"/>
      <c r="H218" s="34">
        <v>42.04591850482066</v>
      </c>
      <c r="I218" s="35" t="s">
        <v>356</v>
      </c>
      <c r="J218" s="36">
        <v>11200.0</v>
      </c>
      <c r="K218" s="28">
        <v>3.754099866501845</v>
      </c>
      <c r="L218" s="28">
        <v>5.796344280084334</v>
      </c>
      <c r="M218" s="34">
        <v>42.69578725226598</v>
      </c>
      <c r="N218" s="35" t="s">
        <v>29</v>
      </c>
      <c r="O218" s="36">
        <v>12000.0</v>
      </c>
      <c r="P218" s="28">
        <v>3.557982271022165</v>
      </c>
      <c r="Q218" s="37">
        <v>5.555567830678392</v>
      </c>
      <c r="R218" s="38">
        <v>25.60514977717532</v>
      </c>
      <c r="S218" s="39">
        <v>23.519287757075624</v>
      </c>
      <c r="T218" s="40">
        <v>0.0997890524015586</v>
      </c>
      <c r="U218" s="40">
        <v>0.0065637197879750775</v>
      </c>
      <c r="V218" s="40">
        <v>0.06738068594843165</v>
      </c>
      <c r="W218" s="40">
        <v>0.038459295632666465</v>
      </c>
      <c r="X218" s="39">
        <v>19.250536029216576</v>
      </c>
      <c r="Y218" s="41">
        <v>22.795382475604086</v>
      </c>
      <c r="Z218" s="41">
        <v>17.649667433492752</v>
      </c>
      <c r="AA218" s="41">
        <v>25.046119818773228</v>
      </c>
      <c r="AB218" s="42">
        <v>1.0</v>
      </c>
      <c r="AC218" s="42">
        <v>0.0</v>
      </c>
      <c r="AD218" s="42">
        <v>1.0</v>
      </c>
      <c r="AE218" s="42">
        <v>0.0</v>
      </c>
      <c r="AF218" s="42">
        <v>0.0</v>
      </c>
      <c r="AG218" s="25"/>
      <c r="AH218" s="25"/>
      <c r="AI218" s="25"/>
      <c r="AJ218" s="25"/>
      <c r="AK218" s="25"/>
      <c r="AL218" s="25"/>
    </row>
    <row r="219">
      <c r="A219" s="27" t="s">
        <v>568</v>
      </c>
      <c r="B219" s="25" t="s">
        <v>565</v>
      </c>
      <c r="C219" s="25" t="s">
        <v>511</v>
      </c>
      <c r="D219" s="28">
        <v>94.81779223461379</v>
      </c>
      <c r="E219" s="29">
        <v>0.25106827309236945</v>
      </c>
      <c r="F219" s="31">
        <v>35.0</v>
      </c>
      <c r="G219" s="33"/>
      <c r="H219" s="34">
        <v>28.501276284037353</v>
      </c>
      <c r="I219" s="35" t="s">
        <v>40</v>
      </c>
      <c r="J219" s="36">
        <v>7200.0</v>
      </c>
      <c r="K219" s="28">
        <v>3.9585105950051878</v>
      </c>
      <c r="L219" s="28">
        <v>4.59797285839757</v>
      </c>
      <c r="M219" s="34">
        <v>28.189342457819603</v>
      </c>
      <c r="N219" s="35" t="s">
        <v>28</v>
      </c>
      <c r="O219" s="36">
        <v>7700.0</v>
      </c>
      <c r="P219" s="28">
        <v>3.6609535659505976</v>
      </c>
      <c r="Q219" s="37">
        <v>4.2182282513600375</v>
      </c>
      <c r="R219" s="38">
        <v>18.17478506210311</v>
      </c>
      <c r="S219" s="39">
        <v>16.69421985493101</v>
      </c>
      <c r="T219" s="40">
        <v>0.060108745588513084</v>
      </c>
      <c r="U219" s="40">
        <v>0.020004190531857154</v>
      </c>
      <c r="V219" s="40">
        <v>0.03933516311312296</v>
      </c>
      <c r="W219" s="40">
        <v>0.026159326080120893</v>
      </c>
      <c r="X219" s="39">
        <v>14.967517970549903</v>
      </c>
      <c r="Y219" s="41">
        <v>13.533758313487452</v>
      </c>
      <c r="Z219" s="41">
        <v>13.37169197635533</v>
      </c>
      <c r="AA219" s="41">
        <v>14.817650481464273</v>
      </c>
      <c r="AB219" s="42">
        <v>0.0</v>
      </c>
      <c r="AC219" s="42">
        <v>1.0</v>
      </c>
      <c r="AD219" s="42">
        <v>1.0</v>
      </c>
      <c r="AE219" s="42">
        <v>0.0</v>
      </c>
      <c r="AF219" s="42">
        <v>0.0</v>
      </c>
      <c r="AG219" s="25"/>
      <c r="AH219" s="25"/>
      <c r="AI219" s="25"/>
      <c r="AJ219" s="25"/>
      <c r="AK219" s="25"/>
      <c r="AL219" s="25"/>
    </row>
    <row r="220">
      <c r="A220" s="27" t="s">
        <v>569</v>
      </c>
      <c r="B220" s="25" t="s">
        <v>565</v>
      </c>
      <c r="C220" s="25" t="s">
        <v>511</v>
      </c>
      <c r="D220" s="28">
        <v>94.81779223461379</v>
      </c>
      <c r="E220" s="29">
        <v>0.20818108326596604</v>
      </c>
      <c r="F220" s="31">
        <v>33.0</v>
      </c>
      <c r="G220" s="33"/>
      <c r="H220" s="34">
        <v>28.13813317816544</v>
      </c>
      <c r="I220" s="35" t="s">
        <v>58</v>
      </c>
      <c r="J220" s="36">
        <v>5200.0</v>
      </c>
      <c r="K220" s="28">
        <v>5.411179457339507</v>
      </c>
      <c r="L220" s="28">
        <v>6.2265820872101605</v>
      </c>
      <c r="M220" s="34">
        <v>27.99878123618195</v>
      </c>
      <c r="N220" s="35" t="s">
        <v>27</v>
      </c>
      <c r="O220" s="36">
        <v>5700.0</v>
      </c>
      <c r="P220" s="28">
        <v>4.912066883540693</v>
      </c>
      <c r="Q220" s="37">
        <v>5.631753509894348</v>
      </c>
      <c r="R220" s="38">
        <v>13.671038451065504</v>
      </c>
      <c r="S220" s="39">
        <v>12.557360143047191</v>
      </c>
      <c r="T220" s="40">
        <v>0.05228089242954629</v>
      </c>
      <c r="U220" s="40">
        <v>0.021560084842627055</v>
      </c>
      <c r="V220" s="40">
        <v>0.025816582279368876</v>
      </c>
      <c r="W220" s="40">
        <v>0.02942535184530216</v>
      </c>
      <c r="X220" s="39">
        <v>12.458974162569483</v>
      </c>
      <c r="Y220" s="41">
        <v>15.679159015595955</v>
      </c>
      <c r="Z220" s="41">
        <v>10.797174413458908</v>
      </c>
      <c r="AA220" s="41">
        <v>17.201606822723043</v>
      </c>
      <c r="AB220" s="42">
        <v>1.0</v>
      </c>
      <c r="AC220" s="42">
        <v>1.0</v>
      </c>
      <c r="AD220" s="42">
        <v>0.0</v>
      </c>
      <c r="AE220" s="42">
        <v>0.0</v>
      </c>
      <c r="AF220" s="42">
        <v>0.0</v>
      </c>
      <c r="AG220" s="25"/>
      <c r="AH220" s="25"/>
      <c r="AI220" s="25"/>
      <c r="AJ220" s="25"/>
      <c r="AK220" s="25"/>
      <c r="AL220" s="25"/>
    </row>
    <row r="221">
      <c r="A221" s="27" t="s">
        <v>570</v>
      </c>
      <c r="B221" s="25" t="s">
        <v>565</v>
      </c>
      <c r="C221" s="25" t="s">
        <v>511</v>
      </c>
      <c r="D221" s="28">
        <v>94.81779223461379</v>
      </c>
      <c r="E221" s="29">
        <v>0.13737383506242307</v>
      </c>
      <c r="F221" s="31">
        <v>32.0</v>
      </c>
      <c r="G221" s="33"/>
      <c r="H221" s="34">
        <v>16.533385788820716</v>
      </c>
      <c r="I221" s="35" t="s">
        <v>40</v>
      </c>
      <c r="J221" s="36">
        <v>3600.0</v>
      </c>
      <c r="K221" s="28">
        <v>4.5926071635613095</v>
      </c>
      <c r="L221" s="28">
        <v>3.580651371985218</v>
      </c>
      <c r="M221" s="34">
        <v>16.000575248842722</v>
      </c>
      <c r="N221" s="35" t="s">
        <v>28</v>
      </c>
      <c r="O221" s="36">
        <v>3700.0</v>
      </c>
      <c r="P221" s="28">
        <v>4.3244797969845195</v>
      </c>
      <c r="Q221" s="37">
        <v>3.2917156208387968</v>
      </c>
      <c r="R221" s="38">
        <v>8.207751975992526</v>
      </c>
      <c r="S221" s="39">
        <v>7.539127177227154</v>
      </c>
      <c r="T221" s="40">
        <v>0.02196539351903603</v>
      </c>
      <c r="U221" s="40">
        <v>0.024049067212541422</v>
      </c>
      <c r="V221" s="40">
        <v>0.011547025051509058</v>
      </c>
      <c r="W221" s="40">
        <v>0.012588861898261756</v>
      </c>
      <c r="X221" s="39">
        <v>8.429625145835725</v>
      </c>
      <c r="Y221" s="41">
        <v>8.10376064298499</v>
      </c>
      <c r="Z221" s="41">
        <v>7.271649295724176</v>
      </c>
      <c r="AA221" s="41">
        <v>8.728925953118546</v>
      </c>
      <c r="AB221" s="42">
        <v>0.0</v>
      </c>
      <c r="AC221" s="42">
        <v>1.0</v>
      </c>
      <c r="AD221" s="42">
        <v>1.0</v>
      </c>
      <c r="AE221" s="42">
        <v>0.0</v>
      </c>
      <c r="AF221" s="42">
        <v>0.0</v>
      </c>
      <c r="AG221" s="25"/>
      <c r="AH221" s="25"/>
      <c r="AI221" s="25"/>
      <c r="AJ221" s="25"/>
      <c r="AK221" s="25"/>
      <c r="AL221" s="25"/>
    </row>
    <row r="222">
      <c r="A222" s="27" t="s">
        <v>571</v>
      </c>
      <c r="B222" s="25" t="s">
        <v>565</v>
      </c>
      <c r="C222" s="25" t="s">
        <v>511</v>
      </c>
      <c r="D222" s="28">
        <v>94.81779223461379</v>
      </c>
      <c r="E222" s="29">
        <v>0.17821171489061396</v>
      </c>
      <c r="F222" s="31">
        <v>25.0</v>
      </c>
      <c r="G222" s="33"/>
      <c r="H222" s="34">
        <v>21.58996121187336</v>
      </c>
      <c r="I222" s="35" t="s">
        <v>31</v>
      </c>
      <c r="J222" s="36">
        <v>4500.0</v>
      </c>
      <c r="K222" s="28">
        <v>4.79776915819408</v>
      </c>
      <c r="L222" s="28">
        <v>4.5475711376527235</v>
      </c>
      <c r="M222" s="34">
        <v>22.95427144813242</v>
      </c>
      <c r="N222" s="35" t="s">
        <v>30</v>
      </c>
      <c r="O222" s="36">
        <v>5000.0</v>
      </c>
      <c r="P222" s="28">
        <v>4.590854289626485</v>
      </c>
      <c r="Q222" s="37">
        <v>4.551082859405794</v>
      </c>
      <c r="R222" s="38">
        <v>8.629955984850206</v>
      </c>
      <c r="S222" s="39">
        <v>7.926937350685555</v>
      </c>
      <c r="T222" s="40">
        <v>0.06845326361378036</v>
      </c>
      <c r="U222" s="40">
        <v>9.007008370234259E-5</v>
      </c>
      <c r="V222" s="40">
        <v>0.02539976360406061</v>
      </c>
      <c r="W222" s="40">
        <v>0.02197710042337159</v>
      </c>
      <c r="X222" s="39">
        <v>7.488283830313999</v>
      </c>
      <c r="Y222" s="41">
        <v>14.101677381559359</v>
      </c>
      <c r="Z222" s="41">
        <v>6.943398312515682</v>
      </c>
      <c r="AA222" s="41">
        <v>16.010873135616738</v>
      </c>
      <c r="AB222" s="42">
        <v>0.0</v>
      </c>
      <c r="AC222" s="42">
        <v>0.0</v>
      </c>
      <c r="AD222" s="42">
        <v>0.0</v>
      </c>
      <c r="AE222" s="42">
        <v>0.0</v>
      </c>
      <c r="AF222" s="42">
        <v>1.0</v>
      </c>
      <c r="AG222" s="25"/>
      <c r="AH222" s="25"/>
      <c r="AI222" s="25"/>
      <c r="AJ222" s="25"/>
      <c r="AK222" s="25"/>
      <c r="AL222" s="25"/>
    </row>
    <row r="223">
      <c r="A223" s="27" t="s">
        <v>572</v>
      </c>
      <c r="B223" s="25" t="s">
        <v>565</v>
      </c>
      <c r="C223" s="25" t="s">
        <v>511</v>
      </c>
      <c r="D223" s="28">
        <v>94.81779223461379</v>
      </c>
      <c r="E223" s="29">
        <v>0.18282370225269343</v>
      </c>
      <c r="F223" s="31">
        <v>21.0</v>
      </c>
      <c r="G223" s="33"/>
      <c r="H223" s="34">
        <v>13.099421207188605</v>
      </c>
      <c r="I223" s="35" t="s">
        <v>58</v>
      </c>
      <c r="J223" s="36">
        <v>3200.0</v>
      </c>
      <c r="K223" s="28">
        <v>4.093569127246439</v>
      </c>
      <c r="L223" s="28">
        <v>2.691456938430939</v>
      </c>
      <c r="M223" s="34">
        <v>12.575407771007184</v>
      </c>
      <c r="N223" s="35" t="s">
        <v>27</v>
      </c>
      <c r="O223" s="36">
        <v>3000.0</v>
      </c>
      <c r="P223" s="28">
        <v>4.191802590335728</v>
      </c>
      <c r="Q223" s="37">
        <v>2.6748956573709735</v>
      </c>
      <c r="R223" s="38">
        <v>7.467698601041271</v>
      </c>
      <c r="S223" s="39">
        <v>6.859360472773467</v>
      </c>
      <c r="T223" s="40">
        <v>0.02613852482180092</v>
      </c>
      <c r="U223" s="40">
        <v>0.017908055068223468</v>
      </c>
      <c r="V223" s="40">
        <v>0.01881250229389132</v>
      </c>
      <c r="W223" s="40">
        <v>0.027676085105436267</v>
      </c>
      <c r="X223" s="39">
        <v>4.975017940685871</v>
      </c>
      <c r="Y223" s="41">
        <v>8.124403266502735</v>
      </c>
      <c r="Z223" s="41">
        <v>4.029539418021589</v>
      </c>
      <c r="AA223" s="41">
        <v>8.545868352985595</v>
      </c>
      <c r="AB223" s="42">
        <v>1.0</v>
      </c>
      <c r="AC223" s="42">
        <v>1.0</v>
      </c>
      <c r="AD223" s="42">
        <v>0.0</v>
      </c>
      <c r="AE223" s="42">
        <v>0.0</v>
      </c>
      <c r="AF223" s="42">
        <v>0.0</v>
      </c>
      <c r="AG223" s="25"/>
      <c r="AH223" s="25"/>
      <c r="AI223" s="25"/>
      <c r="AJ223" s="25"/>
      <c r="AK223" s="25"/>
      <c r="AL223" s="25"/>
    </row>
    <row r="224">
      <c r="A224" s="27" t="s">
        <v>573</v>
      </c>
      <c r="B224" s="25" t="s">
        <v>565</v>
      </c>
      <c r="C224" s="25" t="s">
        <v>511</v>
      </c>
      <c r="D224" s="28">
        <v>94.81779223461379</v>
      </c>
      <c r="E224" s="29">
        <v>0.20680624556422994</v>
      </c>
      <c r="F224" s="31">
        <v>20.0</v>
      </c>
      <c r="G224" s="33"/>
      <c r="H224" s="34">
        <v>14.20138937987614</v>
      </c>
      <c r="I224" s="35" t="s">
        <v>44</v>
      </c>
      <c r="J224" s="36">
        <v>3000.0</v>
      </c>
      <c r="K224" s="28">
        <v>4.733796459958714</v>
      </c>
      <c r="L224" s="28">
        <v>3.3019789405776505</v>
      </c>
      <c r="M224" s="34">
        <v>13.441991803591103</v>
      </c>
      <c r="N224" s="35" t="s">
        <v>29</v>
      </c>
      <c r="O224" s="36">
        <v>3200.0</v>
      </c>
      <c r="P224" s="28">
        <v>4.2006224386222195</v>
      </c>
      <c r="Q224" s="37">
        <v>2.8145330762725362</v>
      </c>
      <c r="R224" s="38">
        <v>8.220582097059275</v>
      </c>
      <c r="S224" s="39">
        <v>7.550912123300619</v>
      </c>
      <c r="T224" s="40">
        <v>0.030497982326117667</v>
      </c>
      <c r="U224" s="40">
        <v>0.03798385071525564</v>
      </c>
      <c r="V224" s="40">
        <v>0.02070166073045563</v>
      </c>
      <c r="W224" s="40">
        <v>0.0175594443695829</v>
      </c>
      <c r="X224" s="39">
        <v>8.133050676860856</v>
      </c>
      <c r="Y224" s="41">
        <v>6.068338703015283</v>
      </c>
      <c r="Z224" s="41">
        <v>7.035864715740008</v>
      </c>
      <c r="AA224" s="41">
        <v>6.406127087851095</v>
      </c>
      <c r="AB224" s="42">
        <v>0.0</v>
      </c>
      <c r="AC224" s="42">
        <v>0.0</v>
      </c>
      <c r="AD224" s="42">
        <v>1.0</v>
      </c>
      <c r="AE224" s="42">
        <v>1.0</v>
      </c>
      <c r="AF224" s="42">
        <v>0.0</v>
      </c>
      <c r="AG224" s="25"/>
      <c r="AH224" s="25"/>
      <c r="AI224" s="25"/>
      <c r="AJ224" s="25"/>
      <c r="AK224" s="25"/>
      <c r="AL224" s="25"/>
    </row>
    <row r="225">
      <c r="A225" s="27" t="s">
        <v>574</v>
      </c>
      <c r="B225" s="25" t="s">
        <v>565</v>
      </c>
      <c r="C225" s="25" t="s">
        <v>511</v>
      </c>
      <c r="D225" s="28">
        <v>94.81779223461379</v>
      </c>
      <c r="E225" s="29">
        <v>0.18503173749327595</v>
      </c>
      <c r="F225" s="31">
        <v>19.0</v>
      </c>
      <c r="G225" s="33"/>
      <c r="H225" s="34">
        <v>16.89232304906077</v>
      </c>
      <c r="I225" s="35" t="s">
        <v>45</v>
      </c>
      <c r="J225" s="36">
        <v>3300.0</v>
      </c>
      <c r="K225" s="28">
        <v>5.118885772442658</v>
      </c>
      <c r="L225" s="28">
        <v>4.0542118548920945</v>
      </c>
      <c r="M225" s="34">
        <v>17.45047469237496</v>
      </c>
      <c r="N225" s="35" t="s">
        <v>31</v>
      </c>
      <c r="O225" s="36">
        <v>3200.0</v>
      </c>
      <c r="P225" s="28">
        <v>5.453273341367176</v>
      </c>
      <c r="Q225" s="37">
        <v>4.423064409119654</v>
      </c>
      <c r="R225" s="38">
        <v>6.851692423306014</v>
      </c>
      <c r="S225" s="39">
        <v>6.29353575859013</v>
      </c>
      <c r="T225" s="40">
        <v>0.05011542364915469</v>
      </c>
      <c r="U225" s="40">
        <v>0.020028044532483157</v>
      </c>
      <c r="V225" s="40">
        <v>0.02945300666541641</v>
      </c>
      <c r="W225" s="40">
        <v>0.02310928215286518</v>
      </c>
      <c r="X225" s="39">
        <v>7.064557652476632</v>
      </c>
      <c r="Y225" s="41">
        <v>9.827765396584141</v>
      </c>
      <c r="Z225" s="41">
        <v>6.255041657633378</v>
      </c>
      <c r="AA225" s="41">
        <v>11.195433034741583</v>
      </c>
      <c r="AB225" s="42">
        <v>0.0</v>
      </c>
      <c r="AC225" s="42">
        <v>0.0</v>
      </c>
      <c r="AD225" s="42">
        <v>0.0</v>
      </c>
      <c r="AE225" s="42">
        <v>1.0</v>
      </c>
      <c r="AF225" s="42">
        <v>1.0</v>
      </c>
      <c r="AG225" s="25"/>
      <c r="AH225" s="25"/>
      <c r="AI225" s="25"/>
      <c r="AJ225" s="25"/>
      <c r="AK225" s="25"/>
      <c r="AL225" s="25"/>
    </row>
    <row r="226">
      <c r="A226" s="27" t="s">
        <v>575</v>
      </c>
      <c r="B226" s="25" t="s">
        <v>565</v>
      </c>
      <c r="C226" s="25" t="s">
        <v>511</v>
      </c>
      <c r="D226" s="28">
        <v>94.81779223461379</v>
      </c>
      <c r="E226" s="29">
        <v>0.18384080370942812</v>
      </c>
      <c r="F226" s="31">
        <v>12.0</v>
      </c>
      <c r="G226" s="33"/>
      <c r="H226" s="34">
        <v>6.957054146588259</v>
      </c>
      <c r="I226" s="35" t="s">
        <v>58</v>
      </c>
      <c r="J226" s="36">
        <v>3000.0</v>
      </c>
      <c r="K226" s="28">
        <v>2.319018048862753</v>
      </c>
      <c r="L226" s="28">
        <v>0.9594057368602334</v>
      </c>
      <c r="M226" s="34">
        <v>6.981887388736702</v>
      </c>
      <c r="N226" s="35" t="s">
        <v>28</v>
      </c>
      <c r="O226" s="36">
        <v>3100.0</v>
      </c>
      <c r="P226" s="28">
        <v>2.252221738302162</v>
      </c>
      <c r="Q226" s="37">
        <v>0.9342049085738683</v>
      </c>
      <c r="R226" s="38">
        <v>4.294926071356947</v>
      </c>
      <c r="S226" s="39">
        <v>3.9450502358574315</v>
      </c>
      <c r="T226" s="40">
        <v>0.031141478158109272</v>
      </c>
      <c r="U226" s="40">
        <v>0.02299399840744115</v>
      </c>
      <c r="V226" s="40">
        <v>0.01457493599841742</v>
      </c>
      <c r="W226" s="40">
        <v>0.01729076258197346</v>
      </c>
      <c r="X226" s="39">
        <v>3.524650067695239</v>
      </c>
      <c r="Y226" s="41">
        <v>3.4324040788930197</v>
      </c>
      <c r="Z226" s="41">
        <v>3.047186055480816</v>
      </c>
      <c r="AA226" s="41">
        <v>3.9347013332558864</v>
      </c>
      <c r="AB226" s="42">
        <v>1.0</v>
      </c>
      <c r="AC226" s="42">
        <v>1.0</v>
      </c>
      <c r="AD226" s="42">
        <v>0.0</v>
      </c>
      <c r="AE226" s="42">
        <v>0.0</v>
      </c>
      <c r="AF226" s="42">
        <v>0.0</v>
      </c>
      <c r="AG226" s="25"/>
      <c r="AH226" s="25"/>
      <c r="AI226" s="25"/>
      <c r="AJ226" s="25"/>
      <c r="AK226" s="25"/>
      <c r="AL226" s="25"/>
    </row>
    <row r="227">
      <c r="A227" s="27" t="s">
        <v>576</v>
      </c>
      <c r="B227" s="25" t="s">
        <v>565</v>
      </c>
      <c r="C227" s="25" t="s">
        <v>511</v>
      </c>
      <c r="D227" s="28">
        <v>94.81779223461379</v>
      </c>
      <c r="E227" s="29">
        <v>0.1579755351681957</v>
      </c>
      <c r="F227" s="31">
        <v>7.0</v>
      </c>
      <c r="G227" s="33"/>
      <c r="H227" s="34">
        <v>4.483780268989485</v>
      </c>
      <c r="I227" s="35" t="s">
        <v>356</v>
      </c>
      <c r="J227" s="36">
        <v>3000.0</v>
      </c>
      <c r="K227" s="28">
        <v>1.494593422996495</v>
      </c>
      <c r="L227" s="28">
        <v>0.4482907921737828</v>
      </c>
      <c r="M227" s="34">
        <v>4.639288218383847</v>
      </c>
      <c r="N227" s="35" t="s">
        <v>28</v>
      </c>
      <c r="O227" s="36">
        <v>3000.0</v>
      </c>
      <c r="P227" s="28">
        <v>1.5464294061279489</v>
      </c>
      <c r="Q227" s="37">
        <v>0.4755611312103797</v>
      </c>
      <c r="R227" s="38">
        <v>2.103345336486435</v>
      </c>
      <c r="S227" s="39">
        <v>1.9320013611255982</v>
      </c>
      <c r="T227" s="40">
        <v>0.028213803306747304</v>
      </c>
      <c r="U227" s="40">
        <v>0.013885790342192247</v>
      </c>
      <c r="V227" s="40">
        <v>0.019546239908436222</v>
      </c>
      <c r="W227" s="40">
        <v>0.026621801866241187</v>
      </c>
      <c r="X227" s="39">
        <v>1.5385025977017939</v>
      </c>
      <c r="Y227" s="41">
        <v>2.945277671287691</v>
      </c>
      <c r="Z227" s="41">
        <v>1.258441314018399</v>
      </c>
      <c r="AA227" s="41">
        <v>3.380846904365448</v>
      </c>
      <c r="AB227" s="42">
        <v>1.0</v>
      </c>
      <c r="AC227" s="42">
        <v>0.0</v>
      </c>
      <c r="AD227" s="42">
        <v>1.0</v>
      </c>
      <c r="AE227" s="42">
        <v>0.0</v>
      </c>
      <c r="AF227" s="42">
        <v>0.0</v>
      </c>
      <c r="AG227" s="25"/>
      <c r="AH227" s="25"/>
      <c r="AI227" s="25"/>
      <c r="AJ227" s="25"/>
      <c r="AK227" s="25"/>
      <c r="AL227" s="25"/>
    </row>
    <row r="228">
      <c r="A228" s="27" t="s">
        <v>577</v>
      </c>
      <c r="B228" s="25" t="s">
        <v>565</v>
      </c>
      <c r="C228" s="25" t="s">
        <v>511</v>
      </c>
      <c r="D228" s="28">
        <v>94.81779223461379</v>
      </c>
      <c r="E228" s="29">
        <v>0.1776880733944954</v>
      </c>
      <c r="F228" s="31">
        <v>0.0</v>
      </c>
      <c r="G228" s="33"/>
      <c r="H228" s="34" t="s">
        <v>64</v>
      </c>
      <c r="I228" s="35" t="s">
        <v>45</v>
      </c>
      <c r="J228" s="36">
        <v>3000.0</v>
      </c>
      <c r="K228" s="28" t="s">
        <v>64</v>
      </c>
      <c r="L228" s="28" t="s">
        <v>64</v>
      </c>
      <c r="M228" s="34" t="s">
        <v>64</v>
      </c>
      <c r="N228" s="35" t="s">
        <v>30</v>
      </c>
      <c r="O228" s="36">
        <v>3000.0</v>
      </c>
      <c r="P228" s="28" t="s">
        <v>64</v>
      </c>
      <c r="Q228" s="37" t="s">
        <v>64</v>
      </c>
      <c r="R228" s="38" t="s">
        <v>64</v>
      </c>
      <c r="S228" s="39" t="s">
        <v>64</v>
      </c>
      <c r="T228" s="40" t="s">
        <v>64</v>
      </c>
      <c r="U228" s="40" t="s">
        <v>64</v>
      </c>
      <c r="V228" s="40" t="s">
        <v>64</v>
      </c>
      <c r="W228" s="40" t="s">
        <v>64</v>
      </c>
      <c r="X228" s="39" t="s">
        <v>64</v>
      </c>
      <c r="Y228" s="41" t="s">
        <v>64</v>
      </c>
      <c r="Z228" s="41" t="s">
        <v>64</v>
      </c>
      <c r="AA228" s="41" t="s">
        <v>64</v>
      </c>
      <c r="AB228" s="42">
        <v>0.0</v>
      </c>
      <c r="AC228" s="42">
        <v>0.0</v>
      </c>
      <c r="AD228" s="42">
        <v>0.0</v>
      </c>
      <c r="AE228" s="42">
        <v>1.0</v>
      </c>
      <c r="AF228" s="42">
        <v>1.0</v>
      </c>
      <c r="AG228" s="25"/>
      <c r="AH228" s="25"/>
      <c r="AI228" s="25"/>
      <c r="AJ228" s="25"/>
      <c r="AK228" s="25"/>
      <c r="AL228" s="25"/>
    </row>
    <row r="229">
      <c r="A229" s="27" t="s">
        <v>578</v>
      </c>
      <c r="B229" s="25" t="s">
        <v>565</v>
      </c>
      <c r="C229" s="25" t="s">
        <v>511</v>
      </c>
      <c r="D229" s="28">
        <v>94.81779223461379</v>
      </c>
      <c r="E229" s="29">
        <v>0.1832</v>
      </c>
      <c r="F229" s="31">
        <v>0.0</v>
      </c>
      <c r="G229" s="33"/>
      <c r="H229" s="34" t="s">
        <v>64</v>
      </c>
      <c r="I229" s="35" t="s">
        <v>28</v>
      </c>
      <c r="J229" s="36">
        <v>3000.0</v>
      </c>
      <c r="K229" s="28" t="s">
        <v>64</v>
      </c>
      <c r="L229" s="28" t="s">
        <v>64</v>
      </c>
      <c r="M229" s="34" t="s">
        <v>64</v>
      </c>
      <c r="N229" s="35" t="s">
        <v>27</v>
      </c>
      <c r="O229" s="36">
        <v>3000.0</v>
      </c>
      <c r="P229" s="28" t="s">
        <v>64</v>
      </c>
      <c r="Q229" s="37" t="s">
        <v>64</v>
      </c>
      <c r="R229" s="38" t="s">
        <v>64</v>
      </c>
      <c r="S229" s="39" t="s">
        <v>64</v>
      </c>
      <c r="T229" s="40" t="s">
        <v>64</v>
      </c>
      <c r="U229" s="40" t="s">
        <v>64</v>
      </c>
      <c r="V229" s="40" t="s">
        <v>64</v>
      </c>
      <c r="W229" s="40" t="s">
        <v>64</v>
      </c>
      <c r="X229" s="39" t="s">
        <v>64</v>
      </c>
      <c r="Y229" s="41" t="s">
        <v>64</v>
      </c>
      <c r="Z229" s="41" t="s">
        <v>64</v>
      </c>
      <c r="AA229" s="41" t="s">
        <v>64</v>
      </c>
      <c r="AB229" s="42">
        <v>0.0</v>
      </c>
      <c r="AC229" s="42">
        <v>1.0</v>
      </c>
      <c r="AD229" s="42">
        <v>0.0</v>
      </c>
      <c r="AE229" s="42">
        <v>0.0</v>
      </c>
      <c r="AF229" s="42">
        <v>0.0</v>
      </c>
      <c r="AG229" s="25"/>
      <c r="AH229" s="25"/>
      <c r="AI229" s="25"/>
      <c r="AJ229" s="25"/>
      <c r="AK229" s="25"/>
      <c r="AL229" s="25"/>
    </row>
    <row r="230">
      <c r="A230" s="27" t="s">
        <v>579</v>
      </c>
      <c r="B230" s="25" t="s">
        <v>565</v>
      </c>
      <c r="C230" s="25" t="s">
        <v>511</v>
      </c>
      <c r="D230" s="28">
        <v>94.81779223461379</v>
      </c>
      <c r="E230" s="29">
        <v>0.2701497175141243</v>
      </c>
      <c r="F230" s="31">
        <v>0.0</v>
      </c>
      <c r="G230" s="33"/>
      <c r="H230" s="34" t="s">
        <v>64</v>
      </c>
      <c r="I230" s="35" t="s">
        <v>45</v>
      </c>
      <c r="J230" s="36">
        <v>4200.0</v>
      </c>
      <c r="K230" s="28" t="s">
        <v>64</v>
      </c>
      <c r="L230" s="28" t="s">
        <v>64</v>
      </c>
      <c r="M230" s="34" t="s">
        <v>64</v>
      </c>
      <c r="N230" s="35" t="s">
        <v>31</v>
      </c>
      <c r="O230" s="36">
        <v>3700.0</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1.0</v>
      </c>
      <c r="AF230" s="42">
        <v>1.0</v>
      </c>
      <c r="AG230" s="25"/>
      <c r="AH230" s="25"/>
      <c r="AI230" s="25"/>
      <c r="AJ230" s="25"/>
      <c r="AK230" s="25"/>
      <c r="AL230" s="25"/>
    </row>
    <row r="231">
      <c r="A231" s="27" t="s">
        <v>580</v>
      </c>
      <c r="B231" s="25" t="s">
        <v>565</v>
      </c>
      <c r="C231" s="25" t="s">
        <v>511</v>
      </c>
      <c r="D231" s="28">
        <v>94.81779223461379</v>
      </c>
      <c r="E231" s="29">
        <v>0.2985461912479741</v>
      </c>
      <c r="F231" s="31">
        <v>0.0</v>
      </c>
      <c r="G231" s="33"/>
      <c r="H231" s="34" t="s">
        <v>64</v>
      </c>
      <c r="I231" s="35" t="s">
        <v>44</v>
      </c>
      <c r="J231" s="36">
        <v>5000.0</v>
      </c>
      <c r="K231" s="28" t="s">
        <v>64</v>
      </c>
      <c r="L231" s="28" t="s">
        <v>64</v>
      </c>
      <c r="M231" s="34" t="s">
        <v>64</v>
      </c>
      <c r="N231" s="35" t="s">
        <v>64</v>
      </c>
      <c r="O231" s="36" t="s">
        <v>64</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0.0</v>
      </c>
      <c r="AC231" s="42">
        <v>0.0</v>
      </c>
      <c r="AD231" s="42">
        <v>1.0</v>
      </c>
      <c r="AE231" s="42">
        <v>1.0</v>
      </c>
      <c r="AF231" s="42">
        <v>0.0</v>
      </c>
      <c r="AG231" s="25"/>
      <c r="AH231" s="25"/>
      <c r="AI231" s="25"/>
      <c r="AJ231" s="25"/>
      <c r="AK231" s="25"/>
      <c r="AL231" s="25"/>
    </row>
    <row r="232">
      <c r="A232" s="27" t="s">
        <v>581</v>
      </c>
      <c r="B232" s="25" t="s">
        <v>565</v>
      </c>
      <c r="C232" s="25" t="s">
        <v>511</v>
      </c>
      <c r="D232" s="28">
        <v>94.81779223461379</v>
      </c>
      <c r="E232" s="29">
        <v>0.12490513068731848</v>
      </c>
      <c r="F232" s="31">
        <v>0.0</v>
      </c>
      <c r="G232" s="33"/>
      <c r="H232" s="34" t="s">
        <v>64</v>
      </c>
      <c r="I232" s="35" t="s">
        <v>58</v>
      </c>
      <c r="J232" s="36">
        <v>3000.0</v>
      </c>
      <c r="K232" s="28" t="s">
        <v>64</v>
      </c>
      <c r="L232" s="28" t="s">
        <v>64</v>
      </c>
      <c r="M232" s="34" t="s">
        <v>64</v>
      </c>
      <c r="N232" s="35" t="s">
        <v>28</v>
      </c>
      <c r="O232" s="36">
        <v>3000.0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1.0</v>
      </c>
      <c r="AC232" s="42">
        <v>1.0</v>
      </c>
      <c r="AD232" s="42">
        <v>0.0</v>
      </c>
      <c r="AE232" s="42">
        <v>0.0</v>
      </c>
      <c r="AF232" s="42">
        <v>0.0</v>
      </c>
      <c r="AG232" s="25"/>
      <c r="AH232" s="25"/>
      <c r="AI232" s="25"/>
      <c r="AJ232" s="25"/>
      <c r="AK232" s="25"/>
      <c r="AL232" s="25"/>
    </row>
    <row r="233">
      <c r="A233" s="27" t="s">
        <v>582</v>
      </c>
      <c r="B233" s="25" t="s">
        <v>565</v>
      </c>
      <c r="C233" s="25" t="s">
        <v>511</v>
      </c>
      <c r="D233" s="28">
        <v>94.81779223461379</v>
      </c>
      <c r="E233" s="29">
        <v>0.1802822966507177</v>
      </c>
      <c r="F233" s="31">
        <v>0.0</v>
      </c>
      <c r="G233" s="33"/>
      <c r="H233" s="34" t="s">
        <v>64</v>
      </c>
      <c r="I233" s="35" t="s">
        <v>30</v>
      </c>
      <c r="J233" s="36">
        <v>3000.0</v>
      </c>
      <c r="K233" s="28" t="s">
        <v>64</v>
      </c>
      <c r="L233" s="28" t="s">
        <v>64</v>
      </c>
      <c r="M233" s="34" t="s">
        <v>64</v>
      </c>
      <c r="N233" s="35" t="s">
        <v>30</v>
      </c>
      <c r="O233" s="36">
        <v>3000.0</v>
      </c>
      <c r="P233" s="28" t="s">
        <v>64</v>
      </c>
      <c r="Q233" s="37" t="s">
        <v>64</v>
      </c>
      <c r="R233" s="38" t="s">
        <v>64</v>
      </c>
      <c r="S233" s="39" t="s">
        <v>64</v>
      </c>
      <c r="T233" s="40" t="s">
        <v>64</v>
      </c>
      <c r="U233" s="40" t="s">
        <v>64</v>
      </c>
      <c r="V233" s="40" t="s">
        <v>64</v>
      </c>
      <c r="W233" s="40" t="s">
        <v>64</v>
      </c>
      <c r="X233" s="39" t="s">
        <v>64</v>
      </c>
      <c r="Y233" s="41" t="s">
        <v>64</v>
      </c>
      <c r="Z233" s="41" t="s">
        <v>64</v>
      </c>
      <c r="AA233" s="41" t="s">
        <v>64</v>
      </c>
      <c r="AB233" s="42">
        <v>0.0</v>
      </c>
      <c r="AC233" s="42">
        <v>0.0</v>
      </c>
      <c r="AD233" s="42">
        <v>0.0</v>
      </c>
      <c r="AE233" s="42">
        <v>1.0</v>
      </c>
      <c r="AF233" s="42">
        <v>0.0</v>
      </c>
      <c r="AG233" s="25"/>
      <c r="AH233" s="25"/>
      <c r="AI233" s="25"/>
      <c r="AJ233" s="25"/>
      <c r="AK233" s="25"/>
      <c r="AL233" s="25"/>
    </row>
    <row r="234">
      <c r="A234" s="27" t="s">
        <v>583</v>
      </c>
      <c r="B234" s="25" t="s">
        <v>565</v>
      </c>
      <c r="C234" s="25" t="s">
        <v>511</v>
      </c>
      <c r="D234" s="28">
        <v>94.81779223461379</v>
      </c>
      <c r="E234" s="29">
        <v>0.1801873111782477</v>
      </c>
      <c r="F234" s="31">
        <v>0.0</v>
      </c>
      <c r="G234" s="33"/>
      <c r="H234" s="34" t="s">
        <v>64</v>
      </c>
      <c r="I234" s="35" t="s">
        <v>28</v>
      </c>
      <c r="J234" s="36">
        <v>3000.0</v>
      </c>
      <c r="K234" s="28" t="s">
        <v>64</v>
      </c>
      <c r="L234" s="28" t="s">
        <v>64</v>
      </c>
      <c r="M234" s="34" t="s">
        <v>64</v>
      </c>
      <c r="N234" s="35" t="s">
        <v>28</v>
      </c>
      <c r="O234" s="36">
        <v>3000.0</v>
      </c>
      <c r="P234" s="28" t="s">
        <v>64</v>
      </c>
      <c r="Q234" s="37" t="s">
        <v>64</v>
      </c>
      <c r="R234" s="38" t="s">
        <v>64</v>
      </c>
      <c r="S234" s="39" t="s">
        <v>64</v>
      </c>
      <c r="T234" s="40" t="s">
        <v>64</v>
      </c>
      <c r="U234" s="40" t="s">
        <v>64</v>
      </c>
      <c r="V234" s="40" t="s">
        <v>64</v>
      </c>
      <c r="W234" s="40" t="s">
        <v>64</v>
      </c>
      <c r="X234" s="39" t="s">
        <v>64</v>
      </c>
      <c r="Y234" s="41" t="s">
        <v>64</v>
      </c>
      <c r="Z234" s="41" t="s">
        <v>64</v>
      </c>
      <c r="AA234" s="41" t="s">
        <v>64</v>
      </c>
      <c r="AB234" s="42">
        <v>0.0</v>
      </c>
      <c r="AC234" s="42">
        <v>1.0</v>
      </c>
      <c r="AD234" s="42">
        <v>0.0</v>
      </c>
      <c r="AE234" s="42">
        <v>0.0</v>
      </c>
      <c r="AF234" s="42">
        <v>0.0</v>
      </c>
      <c r="AG234" s="25"/>
      <c r="AH234" s="25"/>
      <c r="AI234" s="25"/>
      <c r="AJ234" s="25"/>
      <c r="AK234" s="25"/>
      <c r="AL234" s="25"/>
    </row>
    <row r="235">
      <c r="A235" s="27" t="s">
        <v>530</v>
      </c>
      <c r="B235" s="25" t="s">
        <v>451</v>
      </c>
      <c r="C235" s="25" t="s">
        <v>475</v>
      </c>
      <c r="D235" s="28">
        <v>97.37055452292441</v>
      </c>
      <c r="E235" s="29">
        <v>0.35326958746402304</v>
      </c>
      <c r="F235" s="31">
        <v>37.0</v>
      </c>
      <c r="G235" s="33"/>
      <c r="H235" s="34">
        <v>46.17340041589698</v>
      </c>
      <c r="I235" s="35" t="s">
        <v>45</v>
      </c>
      <c r="J235" s="36">
        <v>11200.0</v>
      </c>
      <c r="K235" s="28">
        <v>4.122625037133658</v>
      </c>
      <c r="L235" s="28">
        <v>6.816999168526326</v>
      </c>
      <c r="M235" s="34">
        <v>47.964503332161684</v>
      </c>
      <c r="N235" s="35" t="s">
        <v>30</v>
      </c>
      <c r="O235" s="36">
        <v>11800.0</v>
      </c>
      <c r="P235" s="28">
        <v>4.064788417979804</v>
      </c>
      <c r="Q235" s="37">
        <v>6.911252381283653</v>
      </c>
      <c r="R235" s="38">
        <v>30.43701817622206</v>
      </c>
      <c r="S235" s="39">
        <v>22.699586357759344</v>
      </c>
      <c r="T235" s="40">
        <v>0.10872446595612627</v>
      </c>
      <c r="U235" s="40">
        <v>0.004794149679955174</v>
      </c>
      <c r="V235" s="40">
        <v>0.06994321943791744</v>
      </c>
      <c r="W235" s="40">
        <v>0.023029040426927532</v>
      </c>
      <c r="X235" s="39">
        <v>21.965812715735954</v>
      </c>
      <c r="Y235" s="41">
        <v>24.207587700161024</v>
      </c>
      <c r="Z235" s="41">
        <v>20.921657511316738</v>
      </c>
      <c r="AA235" s="41">
        <v>27.04284582084495</v>
      </c>
      <c r="AB235" s="42">
        <v>0.0</v>
      </c>
      <c r="AC235" s="42">
        <v>0.0</v>
      </c>
      <c r="AD235" s="42">
        <v>0.0</v>
      </c>
      <c r="AE235" s="42">
        <v>1.0</v>
      </c>
      <c r="AF235" s="42">
        <v>1.0</v>
      </c>
      <c r="AG235" s="25"/>
      <c r="AH235" s="25"/>
      <c r="AI235" s="25"/>
      <c r="AJ235" s="25"/>
      <c r="AK235" s="25"/>
      <c r="AL235" s="25"/>
    </row>
    <row r="236">
      <c r="A236" s="27" t="s">
        <v>531</v>
      </c>
      <c r="B236" s="25" t="s">
        <v>451</v>
      </c>
      <c r="C236" s="25" t="s">
        <v>475</v>
      </c>
      <c r="D236" s="28">
        <v>97.37055452292441</v>
      </c>
      <c r="E236" s="29">
        <v>0.39704385659589275</v>
      </c>
      <c r="F236" s="31">
        <v>36.0</v>
      </c>
      <c r="G236" s="33"/>
      <c r="H236" s="34">
        <v>47.8399162754492</v>
      </c>
      <c r="I236" s="35" t="s">
        <v>45</v>
      </c>
      <c r="J236" s="36">
        <v>11500.0</v>
      </c>
      <c r="K236" s="28">
        <v>4.159992719604278</v>
      </c>
      <c r="L236" s="28">
        <v>7.059671572531029</v>
      </c>
      <c r="M236" s="34">
        <v>47.7468210559228</v>
      </c>
      <c r="N236" s="35" t="s">
        <v>31</v>
      </c>
      <c r="O236" s="36">
        <v>12000.0</v>
      </c>
      <c r="P236" s="28">
        <v>3.9789017546602334</v>
      </c>
      <c r="Q236" s="37">
        <v>6.742731483583072</v>
      </c>
      <c r="R236" s="38">
        <v>34.62142513869285</v>
      </c>
      <c r="S236" s="39">
        <v>25.82027008080612</v>
      </c>
      <c r="T236" s="40">
        <v>0.09563958318638442</v>
      </c>
      <c r="U236" s="40">
        <v>0.014515132271304153</v>
      </c>
      <c r="V236" s="40">
        <v>0.08192589993619523</v>
      </c>
      <c r="W236" s="40">
        <v>0.04363444670514746</v>
      </c>
      <c r="X236" s="39">
        <v>22.06836475709418</v>
      </c>
      <c r="Y236" s="41">
        <v>25.771551518355018</v>
      </c>
      <c r="Z236" s="41">
        <v>19.945093475764807</v>
      </c>
      <c r="AA236" s="41">
        <v>27.801727580157994</v>
      </c>
      <c r="AB236" s="42">
        <v>0.0</v>
      </c>
      <c r="AC236" s="42">
        <v>0.0</v>
      </c>
      <c r="AD236" s="42">
        <v>0.0</v>
      </c>
      <c r="AE236" s="42">
        <v>1.0</v>
      </c>
      <c r="AF236" s="42">
        <v>1.0</v>
      </c>
      <c r="AG236" s="25"/>
      <c r="AH236" s="25"/>
      <c r="AI236" s="25"/>
      <c r="AJ236" s="25"/>
      <c r="AK236" s="25"/>
      <c r="AL236" s="25"/>
    </row>
    <row r="237">
      <c r="A237" s="27" t="s">
        <v>532</v>
      </c>
      <c r="B237" s="25" t="s">
        <v>451</v>
      </c>
      <c r="C237" s="25" t="s">
        <v>475</v>
      </c>
      <c r="D237" s="28">
        <v>97.37055452292441</v>
      </c>
      <c r="E237" s="29">
        <v>0.2554929577464789</v>
      </c>
      <c r="F237" s="31">
        <v>36.0</v>
      </c>
      <c r="G237" s="33"/>
      <c r="H237" s="34">
        <v>31.69090261920717</v>
      </c>
      <c r="I237" s="35" t="s">
        <v>58</v>
      </c>
      <c r="J237" s="36">
        <v>6800.0</v>
      </c>
      <c r="K237" s="28">
        <v>4.66042685576576</v>
      </c>
      <c r="L237" s="28">
        <v>5.850407117804689</v>
      </c>
      <c r="M237" s="34">
        <v>31.642756179216445</v>
      </c>
      <c r="N237" s="35" t="s">
        <v>27</v>
      </c>
      <c r="O237" s="36">
        <v>7200.0</v>
      </c>
      <c r="P237" s="28">
        <v>4.394827247113395</v>
      </c>
      <c r="Q237" s="37">
        <v>5.510852978292493</v>
      </c>
      <c r="R237" s="38">
        <v>19.613635382620355</v>
      </c>
      <c r="S237" s="39">
        <v>14.62762901344948</v>
      </c>
      <c r="T237" s="40">
        <v>0.056211510044678295</v>
      </c>
      <c r="U237" s="40">
        <v>0.01324929595195346</v>
      </c>
      <c r="V237" s="40">
        <v>0.022265089055353748</v>
      </c>
      <c r="W237" s="40">
        <v>0.031359280359653165</v>
      </c>
      <c r="X237" s="39">
        <v>12.07743010846135</v>
      </c>
      <c r="Y237" s="41">
        <v>19.61347251074582</v>
      </c>
      <c r="Z237" s="41">
        <v>10.448594428984102</v>
      </c>
      <c r="AA237" s="41">
        <v>21.194161750232343</v>
      </c>
      <c r="AB237" s="42">
        <v>1.0</v>
      </c>
      <c r="AC237" s="42">
        <v>1.0</v>
      </c>
      <c r="AD237" s="42">
        <v>0.0</v>
      </c>
      <c r="AE237" s="42">
        <v>0.0</v>
      </c>
      <c r="AF237" s="42">
        <v>0.0</v>
      </c>
      <c r="AG237" s="25"/>
      <c r="AH237" s="25"/>
      <c r="AI237" s="25"/>
      <c r="AJ237" s="25"/>
      <c r="AK237" s="25"/>
      <c r="AL237" s="25"/>
    </row>
    <row r="238">
      <c r="A238" s="27" t="s">
        <v>533</v>
      </c>
      <c r="B238" s="25" t="s">
        <v>451</v>
      </c>
      <c r="C238" s="25" t="s">
        <v>475</v>
      </c>
      <c r="D238" s="28">
        <v>97.37055452292441</v>
      </c>
      <c r="E238" s="29">
        <v>0.1911985752448798</v>
      </c>
      <c r="F238" s="31">
        <v>31.0</v>
      </c>
      <c r="G238" s="33"/>
      <c r="H238" s="34">
        <v>16.904800350071987</v>
      </c>
      <c r="I238" s="35" t="s">
        <v>40</v>
      </c>
      <c r="J238" s="36">
        <v>4200.0</v>
      </c>
      <c r="K238" s="28">
        <v>4.024952464302854</v>
      </c>
      <c r="L238" s="28">
        <v>3.1895286053936296</v>
      </c>
      <c r="M238" s="34">
        <v>17.29353416778031</v>
      </c>
      <c r="N238" s="35" t="s">
        <v>28</v>
      </c>
      <c r="O238" s="36">
        <v>4400.0</v>
      </c>
      <c r="P238" s="28">
        <v>3.9303486744955256</v>
      </c>
      <c r="Q238" s="37">
        <v>3.166830968696932</v>
      </c>
      <c r="R238" s="38">
        <v>11.928685328337947</v>
      </c>
      <c r="S238" s="39">
        <v>8.896279562519014</v>
      </c>
      <c r="T238" s="40">
        <v>0.03618133020574449</v>
      </c>
      <c r="U238" s="40">
        <v>0.012948328805736781</v>
      </c>
      <c r="V238" s="40">
        <v>0.0108026057465004</v>
      </c>
      <c r="W238" s="40">
        <v>0.0125783765541443</v>
      </c>
      <c r="X238" s="39">
        <v>7.684265261225374</v>
      </c>
      <c r="Y238" s="41">
        <v>9.220535088846615</v>
      </c>
      <c r="Z238" s="41">
        <v>6.881639916047427</v>
      </c>
      <c r="AA238" s="41">
        <v>10.411894251732884</v>
      </c>
      <c r="AB238" s="42">
        <v>0.0</v>
      </c>
      <c r="AC238" s="42">
        <v>1.0</v>
      </c>
      <c r="AD238" s="42">
        <v>1.0</v>
      </c>
      <c r="AE238" s="42">
        <v>0.0</v>
      </c>
      <c r="AF238" s="42">
        <v>0.0</v>
      </c>
      <c r="AG238" s="25"/>
      <c r="AH238" s="25"/>
      <c r="AI238" s="25"/>
      <c r="AJ238" s="25"/>
      <c r="AK238" s="25"/>
      <c r="AL238" s="25"/>
    </row>
    <row r="239">
      <c r="A239" s="27" t="s">
        <v>534</v>
      </c>
      <c r="B239" s="25" t="s">
        <v>451</v>
      </c>
      <c r="C239" s="25" t="s">
        <v>475</v>
      </c>
      <c r="D239" s="28">
        <v>97.37055452292441</v>
      </c>
      <c r="E239" s="29">
        <v>0.12161538461538463</v>
      </c>
      <c r="F239" s="31">
        <v>27.0</v>
      </c>
      <c r="G239" s="33"/>
      <c r="H239" s="34">
        <v>12.152654034833985</v>
      </c>
      <c r="I239" s="35" t="s">
        <v>44</v>
      </c>
      <c r="J239" s="36">
        <v>3500.0</v>
      </c>
      <c r="K239" s="28">
        <v>3.472186867095424</v>
      </c>
      <c r="L239" s="28">
        <v>2.160913934593693</v>
      </c>
      <c r="M239" s="34">
        <v>12.525883330163898</v>
      </c>
      <c r="N239" s="35" t="s">
        <v>29</v>
      </c>
      <c r="O239" s="36">
        <v>3300.0</v>
      </c>
      <c r="P239" s="28">
        <v>3.795722221261787</v>
      </c>
      <c r="Q239" s="37">
        <v>2.41516007351405</v>
      </c>
      <c r="R239" s="38">
        <v>6.207273514793285</v>
      </c>
      <c r="S239" s="39">
        <v>4.629314881618664</v>
      </c>
      <c r="T239" s="40">
        <v>0.024880612132845193</v>
      </c>
      <c r="U239" s="40">
        <v>0.008826362404668546</v>
      </c>
      <c r="V239" s="40">
        <v>0.006880392740647136</v>
      </c>
      <c r="W239" s="40">
        <v>0.0062549024914973946</v>
      </c>
      <c r="X239" s="39">
        <v>4.623019481874527</v>
      </c>
      <c r="Y239" s="41">
        <v>7.5296345529594575</v>
      </c>
      <c r="Z239" s="41">
        <v>4.210011977730117</v>
      </c>
      <c r="AA239" s="41">
        <v>8.315871352433781</v>
      </c>
      <c r="AB239" s="42">
        <v>0.0</v>
      </c>
      <c r="AC239" s="42">
        <v>0.0</v>
      </c>
      <c r="AD239" s="42">
        <v>1.0</v>
      </c>
      <c r="AE239" s="42">
        <v>1.0</v>
      </c>
      <c r="AF239" s="42">
        <v>0.0</v>
      </c>
      <c r="AG239" s="25"/>
      <c r="AH239" s="25"/>
      <c r="AI239" s="25"/>
      <c r="AJ239" s="25"/>
      <c r="AK239" s="25"/>
      <c r="AL239" s="25"/>
    </row>
    <row r="240">
      <c r="A240" s="27" t="s">
        <v>535</v>
      </c>
      <c r="B240" s="25" t="s">
        <v>451</v>
      </c>
      <c r="C240" s="25" t="s">
        <v>475</v>
      </c>
      <c r="D240" s="28">
        <v>97.37055452292441</v>
      </c>
      <c r="E240" s="29">
        <v>0.17344034388760746</v>
      </c>
      <c r="F240" s="31">
        <v>25.0</v>
      </c>
      <c r="G240" s="33"/>
      <c r="H240" s="34">
        <v>16.426706608446338</v>
      </c>
      <c r="I240" s="35" t="s">
        <v>58</v>
      </c>
      <c r="J240" s="36">
        <v>4100.0</v>
      </c>
      <c r="K240" s="28">
        <v>4.006513806938131</v>
      </c>
      <c r="L240" s="28">
        <v>3.108933046127769</v>
      </c>
      <c r="M240" s="34">
        <v>16.015537197940038</v>
      </c>
      <c r="N240" s="35" t="s">
        <v>27</v>
      </c>
      <c r="O240" s="36">
        <v>3800.0</v>
      </c>
      <c r="P240" s="28">
        <v>4.214615052089483</v>
      </c>
      <c r="Q240" s="37">
        <v>3.2102843333233126</v>
      </c>
      <c r="R240" s="38">
        <v>8.588064542832807</v>
      </c>
      <c r="S240" s="39">
        <v>6.40488209480189</v>
      </c>
      <c r="T240" s="40">
        <v>0.02519478737646152</v>
      </c>
      <c r="U240" s="40">
        <v>0.015582903175036895</v>
      </c>
      <c r="V240" s="40">
        <v>0.009466249592312133</v>
      </c>
      <c r="W240" s="40">
        <v>0.021772374062317905</v>
      </c>
      <c r="X240" s="39">
        <v>5.249378370502307</v>
      </c>
      <c r="Y240" s="41">
        <v>11.177328237944032</v>
      </c>
      <c r="Z240" s="41">
        <v>4.302163771815115</v>
      </c>
      <c r="AA240" s="41">
        <v>11.713373426124923</v>
      </c>
      <c r="AB240" s="42">
        <v>1.0</v>
      </c>
      <c r="AC240" s="42">
        <v>1.0</v>
      </c>
      <c r="AD240" s="42">
        <v>0.0</v>
      </c>
      <c r="AE240" s="42">
        <v>0.0</v>
      </c>
      <c r="AF240" s="42">
        <v>0.0</v>
      </c>
      <c r="AG240" s="25"/>
      <c r="AH240" s="25"/>
      <c r="AI240" s="25"/>
      <c r="AJ240" s="25"/>
      <c r="AK240" s="25"/>
      <c r="AL240" s="25"/>
    </row>
    <row r="241">
      <c r="A241" s="27" t="s">
        <v>536</v>
      </c>
      <c r="B241" s="25" t="s">
        <v>451</v>
      </c>
      <c r="C241" s="25" t="s">
        <v>475</v>
      </c>
      <c r="D241" s="28">
        <v>97.37055452292441</v>
      </c>
      <c r="E241" s="29">
        <v>0.2065973487986744</v>
      </c>
      <c r="F241" s="31">
        <v>21.0</v>
      </c>
      <c r="G241" s="33"/>
      <c r="H241" s="34">
        <v>13.805418613438611</v>
      </c>
      <c r="I241" s="35" t="s">
        <v>58</v>
      </c>
      <c r="J241" s="36">
        <v>3700.0</v>
      </c>
      <c r="K241" s="28">
        <v>3.7311942198482733</v>
      </c>
      <c r="L241" s="28">
        <v>2.549306607913307</v>
      </c>
      <c r="M241" s="34">
        <v>13.715280470790866</v>
      </c>
      <c r="N241" s="35" t="s">
        <v>27</v>
      </c>
      <c r="O241" s="36">
        <v>3400.0</v>
      </c>
      <c r="P241" s="28">
        <v>4.033906020820843</v>
      </c>
      <c r="Q241" s="37">
        <v>2.7429468355360815</v>
      </c>
      <c r="R241" s="38">
        <v>8.853380254925977</v>
      </c>
      <c r="S241" s="39">
        <v>6.602751573469621</v>
      </c>
      <c r="T241" s="40">
        <v>0.04126265817555649</v>
      </c>
      <c r="U241" s="40">
        <v>0.01943096084994387</v>
      </c>
      <c r="V241" s="40">
        <v>0.018080546582380206</v>
      </c>
      <c r="W241" s="40">
        <v>0.019280914820214577</v>
      </c>
      <c r="X241" s="39">
        <v>6.772221747054626</v>
      </c>
      <c r="Y241" s="41">
        <v>7.033196866383984</v>
      </c>
      <c r="Z241" s="41">
        <v>5.947666196917725</v>
      </c>
      <c r="AA241" s="41">
        <v>7.767614273873141</v>
      </c>
      <c r="AB241" s="42">
        <v>1.0</v>
      </c>
      <c r="AC241" s="42">
        <v>1.0</v>
      </c>
      <c r="AD241" s="42">
        <v>0.0</v>
      </c>
      <c r="AE241" s="42">
        <v>0.0</v>
      </c>
      <c r="AF241" s="42">
        <v>0.0</v>
      </c>
      <c r="AG241" s="25"/>
      <c r="AH241" s="25"/>
      <c r="AI241" s="25"/>
      <c r="AJ241" s="25"/>
      <c r="AK241" s="25"/>
      <c r="AL241" s="25"/>
    </row>
    <row r="242">
      <c r="A242" s="27" t="s">
        <v>537</v>
      </c>
      <c r="B242" s="25" t="s">
        <v>451</v>
      </c>
      <c r="C242" s="25" t="s">
        <v>475</v>
      </c>
      <c r="D242" s="28">
        <v>97.37055452292441</v>
      </c>
      <c r="E242" s="29">
        <v>0.20504395073653706</v>
      </c>
      <c r="F242" s="31">
        <v>14.0</v>
      </c>
      <c r="G242" s="33"/>
      <c r="H242" s="34">
        <v>8.682272397856238</v>
      </c>
      <c r="I242" s="35" t="s">
        <v>40</v>
      </c>
      <c r="J242" s="36">
        <v>3000.0</v>
      </c>
      <c r="K242" s="28">
        <v>2.894090799285413</v>
      </c>
      <c r="L242" s="28">
        <v>1.408119446906039</v>
      </c>
      <c r="M242" s="34">
        <v>9.15663830091785</v>
      </c>
      <c r="N242" s="35" t="s">
        <v>29</v>
      </c>
      <c r="O242" s="36">
        <v>3000.0</v>
      </c>
      <c r="P242" s="28">
        <v>3.0522127669726165</v>
      </c>
      <c r="Q242" s="37">
        <v>1.5440254820883026</v>
      </c>
      <c r="R242" s="38">
        <v>5.8496907427933245</v>
      </c>
      <c r="S242" s="39">
        <v>4.362633665802287</v>
      </c>
      <c r="T242" s="40">
        <v>0.046449284994434514</v>
      </c>
      <c r="U242" s="40">
        <v>0.002771973459345286</v>
      </c>
      <c r="V242" s="40">
        <v>0.01655692255446779</v>
      </c>
      <c r="W242" s="40">
        <v>0.016781677159279567</v>
      </c>
      <c r="X242" s="39">
        <v>3.1457420966183713</v>
      </c>
      <c r="Y242" s="41">
        <v>5.5365303012378675</v>
      </c>
      <c r="Z242" s="41">
        <v>2.8680827502479302</v>
      </c>
      <c r="AA242" s="41">
        <v>6.28855555066992</v>
      </c>
      <c r="AB242" s="42">
        <v>0.0</v>
      </c>
      <c r="AC242" s="42">
        <v>1.0</v>
      </c>
      <c r="AD242" s="42">
        <v>1.0</v>
      </c>
      <c r="AE242" s="42">
        <v>0.0</v>
      </c>
      <c r="AF242" s="42">
        <v>0.0</v>
      </c>
      <c r="AG242" s="25"/>
      <c r="AH242" s="25"/>
      <c r="AI242" s="25"/>
      <c r="AJ242" s="25"/>
      <c r="AK242" s="25"/>
      <c r="AL242" s="25"/>
    </row>
    <row r="243">
      <c r="A243" s="27" t="s">
        <v>538</v>
      </c>
      <c r="B243" s="25" t="s">
        <v>451</v>
      </c>
      <c r="C243" s="25" t="s">
        <v>475</v>
      </c>
      <c r="D243" s="28">
        <v>97.37055452292441</v>
      </c>
      <c r="E243" s="29">
        <v>0.16098097251585625</v>
      </c>
      <c r="F243" s="31">
        <v>5.0</v>
      </c>
      <c r="G243" s="33"/>
      <c r="H243" s="34">
        <v>1.8865334529082838</v>
      </c>
      <c r="I243" s="35" t="s">
        <v>29</v>
      </c>
      <c r="J243" s="36">
        <v>3000.0</v>
      </c>
      <c r="K243" s="28">
        <v>0.6288444843027612</v>
      </c>
      <c r="L243" s="28">
        <v>0.10007916741585254</v>
      </c>
      <c r="M243" s="34">
        <v>1.92628498153772</v>
      </c>
      <c r="N243" s="35" t="s">
        <v>29</v>
      </c>
      <c r="O243" s="36">
        <v>3000.0</v>
      </c>
      <c r="P243" s="28">
        <v>0.6420949938459066</v>
      </c>
      <c r="Q243" s="37">
        <v>0.10375981390174426</v>
      </c>
      <c r="R243" s="38">
        <v>1.576448485010018</v>
      </c>
      <c r="S243" s="39">
        <v>1.175697577103642</v>
      </c>
      <c r="T243" s="40">
        <v>0.02131357871619041</v>
      </c>
      <c r="U243" s="40">
        <v>0.008208608019073332</v>
      </c>
      <c r="V243" s="40">
        <v>0.015337136035637015</v>
      </c>
      <c r="W243" s="40">
        <v>0.013392992031119646</v>
      </c>
      <c r="X243" s="39">
        <v>0.8114002467176602</v>
      </c>
      <c r="Y243" s="41">
        <v>1.0751332061906236</v>
      </c>
      <c r="Z243" s="41">
        <v>0.7018502584119457</v>
      </c>
      <c r="AA243" s="41">
        <v>1.2244347231257744</v>
      </c>
      <c r="AB243" s="42">
        <v>0.0</v>
      </c>
      <c r="AC243" s="42">
        <v>0.0</v>
      </c>
      <c r="AD243" s="42">
        <v>1.0</v>
      </c>
      <c r="AE243" s="42">
        <v>0.0</v>
      </c>
      <c r="AF243" s="42">
        <v>0.0</v>
      </c>
      <c r="AG243" s="25"/>
      <c r="AH243" s="25"/>
      <c r="AI243" s="25"/>
      <c r="AJ243" s="25"/>
      <c r="AK243" s="25"/>
      <c r="AL243" s="25"/>
    </row>
    <row r="244">
      <c r="A244" s="27" t="s">
        <v>539</v>
      </c>
      <c r="B244" s="25" t="s">
        <v>451</v>
      </c>
      <c r="C244" s="25" t="s">
        <v>475</v>
      </c>
      <c r="D244" s="28">
        <v>97.37055452292441</v>
      </c>
      <c r="E244" s="29">
        <v>0.18622641509433963</v>
      </c>
      <c r="F244" s="31">
        <v>4.0</v>
      </c>
      <c r="G244" s="33"/>
      <c r="H244" s="34">
        <v>3.32485140392789</v>
      </c>
      <c r="I244" s="35" t="s">
        <v>30</v>
      </c>
      <c r="J244" s="36">
        <v>3400.0</v>
      </c>
      <c r="K244" s="28">
        <v>0.9778974717434971</v>
      </c>
      <c r="L244" s="28">
        <v>0.2356443944892094</v>
      </c>
      <c r="M244" s="34">
        <v>3.4245902418106686</v>
      </c>
      <c r="N244" s="35" t="s">
        <v>30</v>
      </c>
      <c r="O244" s="36">
        <v>3000.0</v>
      </c>
      <c r="P244" s="28">
        <v>1.1415300806035562</v>
      </c>
      <c r="Q244" s="37">
        <v>0.2810917040714688</v>
      </c>
      <c r="R244" s="38">
        <v>1.4924646988940065</v>
      </c>
      <c r="S244" s="39">
        <v>1.11306341252962</v>
      </c>
      <c r="T244" s="40">
        <v>0.0559080059699586</v>
      </c>
      <c r="U244" s="40">
        <v>8.83921043003298E-4</v>
      </c>
      <c r="V244" s="40">
        <v>0.02320292737883658</v>
      </c>
      <c r="W244" s="40">
        <v>0.01856234190306926</v>
      </c>
      <c r="X244" s="39">
        <v>1.0453661514818455</v>
      </c>
      <c r="Y244" s="41">
        <v>2.2794852524460447</v>
      </c>
      <c r="Z244" s="41">
        <v>0.9664705928794419</v>
      </c>
      <c r="AA244" s="41">
        <v>2.4581196489312265</v>
      </c>
      <c r="AB244" s="42">
        <v>0.0</v>
      </c>
      <c r="AC244" s="42">
        <v>0.0</v>
      </c>
      <c r="AD244" s="42">
        <v>0.0</v>
      </c>
      <c r="AE244" s="42">
        <v>1.0</v>
      </c>
      <c r="AF244" s="42">
        <v>0.0</v>
      </c>
      <c r="AG244" s="25"/>
      <c r="AH244" s="25"/>
      <c r="AI244" s="25"/>
      <c r="AJ244" s="25"/>
      <c r="AK244" s="25"/>
      <c r="AL244" s="25"/>
    </row>
    <row r="245">
      <c r="A245" s="27" t="s">
        <v>540</v>
      </c>
      <c r="B245" s="25" t="s">
        <v>451</v>
      </c>
      <c r="C245" s="25" t="s">
        <v>475</v>
      </c>
      <c r="D245" s="28">
        <v>97.37055452292441</v>
      </c>
      <c r="E245" s="29">
        <v>0.1754375</v>
      </c>
      <c r="F245" s="31">
        <v>4.0</v>
      </c>
      <c r="G245" s="33"/>
      <c r="H245" s="34">
        <v>3.0582841133667547</v>
      </c>
      <c r="I245" s="35" t="s">
        <v>44</v>
      </c>
      <c r="J245" s="36">
        <v>3000.0</v>
      </c>
      <c r="K245" s="28">
        <v>1.0194280377889182</v>
      </c>
      <c r="L245" s="28">
        <v>0.2310739618736205</v>
      </c>
      <c r="M245" s="34">
        <v>3.079677184280758</v>
      </c>
      <c r="N245" s="35" t="s">
        <v>30</v>
      </c>
      <c r="O245" s="36">
        <v>3000.0</v>
      </c>
      <c r="P245" s="28">
        <v>1.0265590614269193</v>
      </c>
      <c r="Q245" s="37">
        <v>0.23388079628163255</v>
      </c>
      <c r="R245" s="38">
        <v>1.3924134344680343</v>
      </c>
      <c r="S245" s="39">
        <v>1.0384463030647182</v>
      </c>
      <c r="T245" s="40">
        <v>0.05339816074445606</v>
      </c>
      <c r="U245" s="40">
        <v>0.007951365466046053</v>
      </c>
      <c r="V245" s="40">
        <v>0.016486317388315668</v>
      </c>
      <c r="W245" s="40">
        <v>0.021665647187299793</v>
      </c>
      <c r="X245" s="39">
        <v>1.1382584913678393</v>
      </c>
      <c r="Y245" s="41">
        <v>1.9200256219989156</v>
      </c>
      <c r="Z245" s="41">
        <v>1.0180991186441413</v>
      </c>
      <c r="AA245" s="41">
        <v>2.061578065636617</v>
      </c>
      <c r="AB245" s="42">
        <v>0.0</v>
      </c>
      <c r="AC245" s="42">
        <v>0.0</v>
      </c>
      <c r="AD245" s="42">
        <v>1.0</v>
      </c>
      <c r="AE245" s="42">
        <v>1.0</v>
      </c>
      <c r="AF245" s="42">
        <v>0.0</v>
      </c>
      <c r="AG245" s="25"/>
      <c r="AH245" s="25"/>
      <c r="AI245" s="25"/>
      <c r="AJ245" s="25"/>
      <c r="AK245" s="25"/>
      <c r="AL245" s="25"/>
    </row>
    <row r="246">
      <c r="A246" s="27" t="s">
        <v>541</v>
      </c>
      <c r="B246" s="25" t="s">
        <v>451</v>
      </c>
      <c r="C246" s="25" t="s">
        <v>475</v>
      </c>
      <c r="D246" s="28">
        <v>97.37055452292441</v>
      </c>
      <c r="E246" s="29">
        <v>0.19034513274336284</v>
      </c>
      <c r="F246" s="31">
        <v>0.0</v>
      </c>
      <c r="G246" s="33"/>
      <c r="H246" s="34" t="s">
        <v>64</v>
      </c>
      <c r="I246" s="35" t="s">
        <v>31</v>
      </c>
      <c r="J246" s="36">
        <v>3000.0</v>
      </c>
      <c r="K246" s="28" t="s">
        <v>64</v>
      </c>
      <c r="L246" s="28" t="s">
        <v>64</v>
      </c>
      <c r="M246" s="34" t="s">
        <v>64</v>
      </c>
      <c r="N246" s="35" t="s">
        <v>31</v>
      </c>
      <c r="O246" s="36">
        <v>3200.0</v>
      </c>
      <c r="P246" s="28" t="s">
        <v>64</v>
      </c>
      <c r="Q246" s="37" t="s">
        <v>64</v>
      </c>
      <c r="R246" s="38" t="s">
        <v>64</v>
      </c>
      <c r="S246" s="39" t="s">
        <v>64</v>
      </c>
      <c r="T246" s="40" t="s">
        <v>64</v>
      </c>
      <c r="U246" s="40" t="s">
        <v>64</v>
      </c>
      <c r="V246" s="40" t="s">
        <v>64</v>
      </c>
      <c r="W246" s="40" t="s">
        <v>64</v>
      </c>
      <c r="X246" s="39" t="s">
        <v>64</v>
      </c>
      <c r="Y246" s="41" t="s">
        <v>64</v>
      </c>
      <c r="Z246" s="41" t="s">
        <v>64</v>
      </c>
      <c r="AA246" s="41" t="s">
        <v>64</v>
      </c>
      <c r="AB246" s="42">
        <v>0.0</v>
      </c>
      <c r="AC246" s="42">
        <v>0.0</v>
      </c>
      <c r="AD246" s="42">
        <v>0.0</v>
      </c>
      <c r="AE246" s="42">
        <v>0.0</v>
      </c>
      <c r="AF246" s="42">
        <v>1.0</v>
      </c>
      <c r="AG246" s="25"/>
      <c r="AH246" s="25"/>
      <c r="AI246" s="25"/>
      <c r="AJ246" s="25"/>
      <c r="AK246" s="25"/>
      <c r="AL246" s="25"/>
    </row>
    <row r="247">
      <c r="A247" s="27" t="s">
        <v>542</v>
      </c>
      <c r="B247" s="25" t="s">
        <v>451</v>
      </c>
      <c r="C247" s="25" t="s">
        <v>475</v>
      </c>
      <c r="D247" s="28">
        <v>97.37055452292441</v>
      </c>
      <c r="E247" s="29">
        <v>0.18</v>
      </c>
      <c r="F247" s="31">
        <v>0.0</v>
      </c>
      <c r="G247" s="33"/>
      <c r="H247" s="34" t="s">
        <v>64</v>
      </c>
      <c r="I247" s="35" t="s">
        <v>27</v>
      </c>
      <c r="J247" s="36">
        <v>3000.0</v>
      </c>
      <c r="K247" s="28" t="s">
        <v>64</v>
      </c>
      <c r="L247" s="28" t="s">
        <v>64</v>
      </c>
      <c r="M247" s="34" t="s">
        <v>64</v>
      </c>
      <c r="N247" s="35" t="s">
        <v>64</v>
      </c>
      <c r="O247" s="36" t="s">
        <v>64</v>
      </c>
      <c r="P247" s="28" t="s">
        <v>64</v>
      </c>
      <c r="Q247" s="37" t="s">
        <v>64</v>
      </c>
      <c r="R247" s="38" t="s">
        <v>64</v>
      </c>
      <c r="S247" s="39" t="s">
        <v>64</v>
      </c>
      <c r="T247" s="40" t="s">
        <v>64</v>
      </c>
      <c r="U247" s="40" t="s">
        <v>64</v>
      </c>
      <c r="V247" s="40" t="s">
        <v>64</v>
      </c>
      <c r="W247" s="40" t="s">
        <v>64</v>
      </c>
      <c r="X247" s="39" t="s">
        <v>64</v>
      </c>
      <c r="Y247" s="41" t="s">
        <v>64</v>
      </c>
      <c r="Z247" s="41" t="s">
        <v>64</v>
      </c>
      <c r="AA247" s="41" t="s">
        <v>64</v>
      </c>
      <c r="AB247" s="42">
        <v>1.0</v>
      </c>
      <c r="AC247" s="42">
        <v>0.0</v>
      </c>
      <c r="AD247" s="42">
        <v>0.0</v>
      </c>
      <c r="AE247" s="42">
        <v>0.0</v>
      </c>
      <c r="AF247" s="42">
        <v>0.0</v>
      </c>
      <c r="AG247" s="25"/>
      <c r="AH247" s="25"/>
      <c r="AI247" s="25"/>
      <c r="AJ247" s="25"/>
      <c r="AK247" s="25"/>
      <c r="AL247" s="25"/>
    </row>
    <row r="248">
      <c r="A248" s="27" t="s">
        <v>543</v>
      </c>
      <c r="B248" s="25" t="s">
        <v>451</v>
      </c>
      <c r="C248" s="25" t="s">
        <v>475</v>
      </c>
      <c r="D248" s="28">
        <v>97.37055452292441</v>
      </c>
      <c r="E248" s="29">
        <v>0.18</v>
      </c>
      <c r="F248" s="31">
        <v>0.0</v>
      </c>
      <c r="G248" s="33"/>
      <c r="H248" s="34" t="s">
        <v>64</v>
      </c>
      <c r="I248" s="35" t="s">
        <v>29</v>
      </c>
      <c r="J248" s="36">
        <v>3000.0</v>
      </c>
      <c r="K248" s="28" t="s">
        <v>64</v>
      </c>
      <c r="L248" s="28" t="s">
        <v>64</v>
      </c>
      <c r="M248" s="34" t="s">
        <v>64</v>
      </c>
      <c r="N248" s="35" t="s">
        <v>29</v>
      </c>
      <c r="O248" s="36">
        <v>3000.0</v>
      </c>
      <c r="P248" s="28" t="s">
        <v>64</v>
      </c>
      <c r="Q248" s="37" t="s">
        <v>64</v>
      </c>
      <c r="R248" s="38" t="s">
        <v>64</v>
      </c>
      <c r="S248" s="39" t="s">
        <v>64</v>
      </c>
      <c r="T248" s="40" t="s">
        <v>64</v>
      </c>
      <c r="U248" s="40" t="s">
        <v>64</v>
      </c>
      <c r="V248" s="40" t="s">
        <v>64</v>
      </c>
      <c r="W248" s="40" t="s">
        <v>64</v>
      </c>
      <c r="X248" s="39" t="s">
        <v>64</v>
      </c>
      <c r="Y248" s="41" t="s">
        <v>64</v>
      </c>
      <c r="Z248" s="41" t="s">
        <v>64</v>
      </c>
      <c r="AA248" s="41" t="s">
        <v>64</v>
      </c>
      <c r="AB248" s="42">
        <v>0.0</v>
      </c>
      <c r="AC248" s="42">
        <v>0.0</v>
      </c>
      <c r="AD248" s="42">
        <v>1.0</v>
      </c>
      <c r="AE248" s="42">
        <v>0.0</v>
      </c>
      <c r="AF248" s="42">
        <v>0.0</v>
      </c>
      <c r="AG248" s="25"/>
      <c r="AH248" s="25"/>
      <c r="AI248" s="25"/>
      <c r="AJ248" s="25"/>
      <c r="AK248" s="25"/>
      <c r="AL248" s="25"/>
    </row>
    <row r="249">
      <c r="A249" s="27" t="s">
        <v>544</v>
      </c>
      <c r="B249" s="25" t="s">
        <v>451</v>
      </c>
      <c r="C249" s="25" t="s">
        <v>475</v>
      </c>
      <c r="D249" s="28">
        <v>97.37055452292441</v>
      </c>
      <c r="E249" s="29">
        <v>0.12123204419889502</v>
      </c>
      <c r="F249" s="31">
        <v>0.0</v>
      </c>
      <c r="G249" s="33"/>
      <c r="H249" s="34" t="s">
        <v>64</v>
      </c>
      <c r="I249" s="35" t="s">
        <v>31</v>
      </c>
      <c r="J249" s="36">
        <v>3000.0</v>
      </c>
      <c r="K249" s="28" t="s">
        <v>64</v>
      </c>
      <c r="L249" s="28" t="s">
        <v>64</v>
      </c>
      <c r="M249" s="34" t="s">
        <v>64</v>
      </c>
      <c r="N249" s="35" t="s">
        <v>31</v>
      </c>
      <c r="O249" s="36">
        <v>3000.0</v>
      </c>
      <c r="P249" s="28" t="s">
        <v>64</v>
      </c>
      <c r="Q249" s="37" t="s">
        <v>64</v>
      </c>
      <c r="R249" s="38" t="s">
        <v>64</v>
      </c>
      <c r="S249" s="39" t="s">
        <v>64</v>
      </c>
      <c r="T249" s="40" t="s">
        <v>64</v>
      </c>
      <c r="U249" s="40" t="s">
        <v>64</v>
      </c>
      <c r="V249" s="40" t="s">
        <v>64</v>
      </c>
      <c r="W249" s="40" t="s">
        <v>64</v>
      </c>
      <c r="X249" s="39" t="s">
        <v>64</v>
      </c>
      <c r="Y249" s="41" t="s">
        <v>64</v>
      </c>
      <c r="Z249" s="41" t="s">
        <v>64</v>
      </c>
      <c r="AA249" s="41" t="s">
        <v>64</v>
      </c>
      <c r="AB249" s="42">
        <v>0.0</v>
      </c>
      <c r="AC249" s="42">
        <v>0.0</v>
      </c>
      <c r="AD249" s="42">
        <v>0.0</v>
      </c>
      <c r="AE249" s="42">
        <v>0.0</v>
      </c>
      <c r="AF249" s="42">
        <v>1.0</v>
      </c>
      <c r="AG249" s="25"/>
      <c r="AH249" s="25"/>
      <c r="AI249" s="25"/>
      <c r="AJ249" s="25"/>
      <c r="AK249" s="25"/>
      <c r="AL249" s="25"/>
    </row>
    <row r="250">
      <c r="A250" s="27" t="s">
        <v>546</v>
      </c>
      <c r="B250" s="25" t="s">
        <v>451</v>
      </c>
      <c r="C250" s="25" t="s">
        <v>475</v>
      </c>
      <c r="D250" s="28">
        <v>97.37055452292441</v>
      </c>
      <c r="E250" s="29">
        <v>0.20407121661721067</v>
      </c>
      <c r="F250" s="31">
        <v>0.0</v>
      </c>
      <c r="G250" s="33"/>
      <c r="H250" s="34" t="s">
        <v>64</v>
      </c>
      <c r="I250" s="35" t="s">
        <v>27</v>
      </c>
      <c r="J250" s="36">
        <v>5400.0</v>
      </c>
      <c r="K250" s="28" t="s">
        <v>64</v>
      </c>
      <c r="L250" s="28" t="s">
        <v>64</v>
      </c>
      <c r="M250" s="34" t="s">
        <v>64</v>
      </c>
      <c r="N250" s="35" t="s">
        <v>27</v>
      </c>
      <c r="O250" s="36">
        <v>5700.0</v>
      </c>
      <c r="P250" s="28" t="s">
        <v>64</v>
      </c>
      <c r="Q250" s="37" t="s">
        <v>64</v>
      </c>
      <c r="R250" s="38" t="s">
        <v>64</v>
      </c>
      <c r="S250" s="39" t="s">
        <v>64</v>
      </c>
      <c r="T250" s="40" t="s">
        <v>64</v>
      </c>
      <c r="U250" s="40" t="s">
        <v>64</v>
      </c>
      <c r="V250" s="40" t="s">
        <v>64</v>
      </c>
      <c r="W250" s="40" t="s">
        <v>64</v>
      </c>
      <c r="X250" s="39" t="s">
        <v>64</v>
      </c>
      <c r="Y250" s="41" t="s">
        <v>64</v>
      </c>
      <c r="Z250" s="41" t="s">
        <v>64</v>
      </c>
      <c r="AA250" s="41" t="s">
        <v>64</v>
      </c>
      <c r="AB250" s="42">
        <v>1.0</v>
      </c>
      <c r="AC250" s="42">
        <v>0.0</v>
      </c>
      <c r="AD250" s="42">
        <v>0.0</v>
      </c>
      <c r="AE250" s="42">
        <v>0.0</v>
      </c>
      <c r="AF250" s="42">
        <v>0.0</v>
      </c>
      <c r="AG250" s="25"/>
      <c r="AH250" s="25"/>
      <c r="AI250" s="25"/>
      <c r="AJ250" s="25"/>
      <c r="AK250" s="25"/>
      <c r="AL250" s="25"/>
    </row>
    <row r="251">
      <c r="A251" s="27" t="s">
        <v>547</v>
      </c>
      <c r="B251" s="25" t="s">
        <v>451</v>
      </c>
      <c r="C251" s="25" t="s">
        <v>475</v>
      </c>
      <c r="D251" s="28">
        <v>97.37055452292441</v>
      </c>
      <c r="E251" s="29">
        <v>0.1357744982290437</v>
      </c>
      <c r="F251" s="31">
        <v>0.0</v>
      </c>
      <c r="G251" s="33"/>
      <c r="H251" s="34" t="s">
        <v>64</v>
      </c>
      <c r="I251" s="35" t="s">
        <v>44</v>
      </c>
      <c r="J251" s="36">
        <v>3000.0</v>
      </c>
      <c r="K251" s="28" t="s">
        <v>64</v>
      </c>
      <c r="L251" s="28" t="s">
        <v>64</v>
      </c>
      <c r="M251" s="34" t="s">
        <v>64</v>
      </c>
      <c r="N251" s="35" t="s">
        <v>29</v>
      </c>
      <c r="O251" s="36">
        <v>3800.0</v>
      </c>
      <c r="P251" s="28" t="s">
        <v>64</v>
      </c>
      <c r="Q251" s="37" t="s">
        <v>64</v>
      </c>
      <c r="R251" s="38" t="s">
        <v>64</v>
      </c>
      <c r="S251" s="39" t="s">
        <v>64</v>
      </c>
      <c r="T251" s="40" t="s">
        <v>64</v>
      </c>
      <c r="U251" s="40" t="s">
        <v>64</v>
      </c>
      <c r="V251" s="40" t="s">
        <v>64</v>
      </c>
      <c r="W251" s="40" t="s">
        <v>64</v>
      </c>
      <c r="X251" s="39" t="s">
        <v>64</v>
      </c>
      <c r="Y251" s="41" t="s">
        <v>64</v>
      </c>
      <c r="Z251" s="41" t="s">
        <v>64</v>
      </c>
      <c r="AA251" s="41" t="s">
        <v>64</v>
      </c>
      <c r="AB251" s="42">
        <v>0.0</v>
      </c>
      <c r="AC251" s="42">
        <v>0.0</v>
      </c>
      <c r="AD251" s="42">
        <v>1.0</v>
      </c>
      <c r="AE251" s="42">
        <v>1.0</v>
      </c>
      <c r="AF251" s="42">
        <v>0.0</v>
      </c>
      <c r="AG251" s="25"/>
      <c r="AH251" s="25"/>
      <c r="AI251" s="25"/>
      <c r="AJ251" s="25"/>
      <c r="AK251" s="25"/>
      <c r="AL251" s="25"/>
    </row>
    <row r="252">
      <c r="A252" s="27" t="s">
        <v>310</v>
      </c>
      <c r="B252" s="25" t="s">
        <v>205</v>
      </c>
      <c r="C252" s="25" t="s">
        <v>101</v>
      </c>
      <c r="D252" s="28">
        <v>103.85280101197851</v>
      </c>
      <c r="E252" s="29">
        <v>0.29100671671276174</v>
      </c>
      <c r="F252" s="31">
        <v>33.0</v>
      </c>
      <c r="G252" s="33"/>
      <c r="H252" s="34">
        <v>38.20121730479342</v>
      </c>
      <c r="I252" s="35" t="s">
        <v>45</v>
      </c>
      <c r="J252" s="36">
        <v>8800.0</v>
      </c>
      <c r="K252" s="28">
        <v>4.341047420999252</v>
      </c>
      <c r="L252" s="28">
        <v>6.2482072081282505</v>
      </c>
      <c r="M252" s="34">
        <v>38.94779834714308</v>
      </c>
      <c r="N252" s="35" t="s">
        <v>30</v>
      </c>
      <c r="O252" s="36">
        <v>9400.0</v>
      </c>
      <c r="P252" s="28">
        <v>4.143382802887562</v>
      </c>
      <c r="Q252" s="37">
        <v>6.04880187803178</v>
      </c>
      <c r="R252" s="38">
        <v>22.550972393401782</v>
      </c>
      <c r="S252" s="39">
        <v>20.01103079593727</v>
      </c>
      <c r="T252" s="40">
        <v>0.07984175249211313</v>
      </c>
      <c r="U252" s="40">
        <v>0.021573646029232015</v>
      </c>
      <c r="V252" s="40">
        <v>0.0481554598866786</v>
      </c>
      <c r="W252" s="40">
        <v>0.027063368456313373</v>
      </c>
      <c r="X252" s="39">
        <v>19.264470390267036</v>
      </c>
      <c r="Y252" s="41">
        <v>18.936746914526378</v>
      </c>
      <c r="Z252" s="41">
        <v>17.528158138422512</v>
      </c>
      <c r="AA252" s="41">
        <v>21.41964020872057</v>
      </c>
      <c r="AB252" s="42">
        <v>0.0</v>
      </c>
      <c r="AC252" s="42">
        <v>0.0</v>
      </c>
      <c r="AD252" s="42">
        <v>0.0</v>
      </c>
      <c r="AE252" s="42">
        <v>1.0</v>
      </c>
      <c r="AF252" s="42">
        <v>1.0</v>
      </c>
      <c r="AG252" s="25"/>
      <c r="AH252" s="25"/>
      <c r="AI252" s="25"/>
      <c r="AJ252" s="25"/>
      <c r="AK252" s="25"/>
      <c r="AL252" s="25"/>
    </row>
    <row r="253">
      <c r="A253" s="27" t="s">
        <v>311</v>
      </c>
      <c r="B253" s="25" t="s">
        <v>205</v>
      </c>
      <c r="C253" s="25" t="s">
        <v>101</v>
      </c>
      <c r="D253" s="28">
        <v>103.85280101197851</v>
      </c>
      <c r="E253" s="29">
        <v>0.24527161383285304</v>
      </c>
      <c r="F253" s="31">
        <v>33.0</v>
      </c>
      <c r="G253" s="33"/>
      <c r="H253" s="34">
        <v>24.922647489355278</v>
      </c>
      <c r="I253" s="35" t="s">
        <v>40</v>
      </c>
      <c r="J253" s="36">
        <v>5700.0</v>
      </c>
      <c r="K253" s="28">
        <v>4.372394296378119</v>
      </c>
      <c r="L253" s="28">
        <v>4.603596090808697</v>
      </c>
      <c r="M253" s="34">
        <v>24.02714539307609</v>
      </c>
      <c r="N253" s="35" t="s">
        <v>28</v>
      </c>
      <c r="O253" s="36">
        <v>6000.0</v>
      </c>
      <c r="P253" s="28">
        <v>4.004524232179349</v>
      </c>
      <c r="Q253" s="37">
        <v>4.104828994024016</v>
      </c>
      <c r="R253" s="38">
        <v>18.240355417287326</v>
      </c>
      <c r="S253" s="39">
        <v>16.185923498845494</v>
      </c>
      <c r="T253" s="40">
        <v>0.04491956554111062</v>
      </c>
      <c r="U253" s="40">
        <v>0.02837511650436412</v>
      </c>
      <c r="V253" s="40">
        <v>0.03142521046085928</v>
      </c>
      <c r="W253" s="40">
        <v>0.019779397172423194</v>
      </c>
      <c r="X253" s="39">
        <v>15.042838443082916</v>
      </c>
      <c r="Y253" s="41">
        <v>9.879809046272362</v>
      </c>
      <c r="Z253" s="41">
        <v>13.323751180778423</v>
      </c>
      <c r="AA253" s="41">
        <v>10.703394212297667</v>
      </c>
      <c r="AB253" s="42">
        <v>0.0</v>
      </c>
      <c r="AC253" s="42">
        <v>1.0</v>
      </c>
      <c r="AD253" s="42">
        <v>1.0</v>
      </c>
      <c r="AE253" s="42">
        <v>0.0</v>
      </c>
      <c r="AF253" s="42">
        <v>0.0</v>
      </c>
      <c r="AG253" s="25"/>
      <c r="AH253" s="25"/>
      <c r="AI253" s="25"/>
      <c r="AJ253" s="25"/>
      <c r="AK253" s="25"/>
      <c r="AL253" s="25"/>
    </row>
    <row r="254">
      <c r="A254" s="27" t="s">
        <v>312</v>
      </c>
      <c r="B254" s="25" t="s">
        <v>205</v>
      </c>
      <c r="C254" s="25" t="s">
        <v>101</v>
      </c>
      <c r="D254" s="28">
        <v>103.85280101197851</v>
      </c>
      <c r="E254" s="29">
        <v>0.16580472103004293</v>
      </c>
      <c r="F254" s="31">
        <v>32.0</v>
      </c>
      <c r="G254" s="33"/>
      <c r="H254" s="34">
        <v>18.135947787165417</v>
      </c>
      <c r="I254" s="35" t="s">
        <v>40</v>
      </c>
      <c r="J254" s="36">
        <v>4300.0</v>
      </c>
      <c r="K254" s="28">
        <v>4.2176622760849805</v>
      </c>
      <c r="L254" s="28">
        <v>3.5187402803707255</v>
      </c>
      <c r="M254" s="34">
        <v>18.272684843323475</v>
      </c>
      <c r="N254" s="35" t="s">
        <v>28</v>
      </c>
      <c r="O254" s="36">
        <v>4600.0</v>
      </c>
      <c r="P254" s="28">
        <v>3.972322792026842</v>
      </c>
      <c r="Q254" s="37">
        <v>3.3323297591631698</v>
      </c>
      <c r="R254" s="38">
        <v>11.131613240770102</v>
      </c>
      <c r="S254" s="39">
        <v>9.877847016241736</v>
      </c>
      <c r="T254" s="40">
        <v>0.036053918370460916</v>
      </c>
      <c r="U254" s="40">
        <v>0.0138536535981962</v>
      </c>
      <c r="V254" s="40">
        <v>0.017209507575399005</v>
      </c>
      <c r="W254" s="40">
        <v>0.011616417613394329</v>
      </c>
      <c r="X254" s="39">
        <v>9.138833459494347</v>
      </c>
      <c r="Y254" s="41">
        <v>8.99711432767107</v>
      </c>
      <c r="Z254" s="41">
        <v>8.257120713728268</v>
      </c>
      <c r="AA254" s="41">
        <v>10.015564129595205</v>
      </c>
      <c r="AB254" s="42">
        <v>0.0</v>
      </c>
      <c r="AC254" s="42">
        <v>1.0</v>
      </c>
      <c r="AD254" s="42">
        <v>1.0</v>
      </c>
      <c r="AE254" s="42">
        <v>0.0</v>
      </c>
      <c r="AF254" s="42">
        <v>0.0</v>
      </c>
      <c r="AG254" s="25"/>
      <c r="AH254" s="25"/>
      <c r="AI254" s="25"/>
      <c r="AJ254" s="25"/>
      <c r="AK254" s="25"/>
      <c r="AL254" s="25"/>
    </row>
    <row r="255">
      <c r="A255" s="27" t="s">
        <v>313</v>
      </c>
      <c r="B255" s="25" t="s">
        <v>205</v>
      </c>
      <c r="C255" s="25" t="s">
        <v>101</v>
      </c>
      <c r="D255" s="28">
        <v>103.85280101197851</v>
      </c>
      <c r="E255" s="29">
        <v>0.15396166134185302</v>
      </c>
      <c r="F255" s="31">
        <v>27.0</v>
      </c>
      <c r="G255" s="33"/>
      <c r="H255" s="34">
        <v>19.34545775691038</v>
      </c>
      <c r="I255" s="35" t="s">
        <v>27</v>
      </c>
      <c r="J255" s="36">
        <v>4800.0</v>
      </c>
      <c r="K255" s="28">
        <v>4.030303699356329</v>
      </c>
      <c r="L255" s="28">
        <v>3.5251611633980233</v>
      </c>
      <c r="M255" s="34">
        <v>18.994582352019293</v>
      </c>
      <c r="N255" s="35" t="s">
        <v>27</v>
      </c>
      <c r="O255" s="36">
        <v>5000.0</v>
      </c>
      <c r="P255" s="28">
        <v>3.7989164704038587</v>
      </c>
      <c r="Q255" s="37">
        <v>3.2785490442880594</v>
      </c>
      <c r="R255" s="38">
        <v>8.628961933745803</v>
      </c>
      <c r="S255" s="39">
        <v>7.657072164377297</v>
      </c>
      <c r="T255" s="40">
        <v>0.046739251663233464</v>
      </c>
      <c r="U255" s="40">
        <v>0.004682438691216467</v>
      </c>
      <c r="V255" s="40">
        <v>0.027328414906917925</v>
      </c>
      <c r="W255" s="40">
        <v>0.02537030418150013</v>
      </c>
      <c r="X255" s="39">
        <v>7.273543259277367</v>
      </c>
      <c r="Y255" s="41">
        <v>12.071914497633013</v>
      </c>
      <c r="Z255" s="41">
        <v>6.395744705251755</v>
      </c>
      <c r="AA255" s="41">
        <v>12.598837646767539</v>
      </c>
      <c r="AB255" s="42">
        <v>1.0</v>
      </c>
      <c r="AC255" s="42">
        <v>0.0</v>
      </c>
      <c r="AD255" s="42">
        <v>0.0</v>
      </c>
      <c r="AE255" s="42">
        <v>0.0</v>
      </c>
      <c r="AF255" s="42">
        <v>0.0</v>
      </c>
      <c r="AG255" s="25"/>
      <c r="AH255" s="25"/>
      <c r="AI255" s="25"/>
      <c r="AJ255" s="25"/>
      <c r="AK255" s="25"/>
      <c r="AL255" s="25"/>
    </row>
    <row r="256">
      <c r="A256" s="27" t="s">
        <v>314</v>
      </c>
      <c r="B256" s="25" t="s">
        <v>205</v>
      </c>
      <c r="C256" s="25" t="s">
        <v>101</v>
      </c>
      <c r="D256" s="28">
        <v>103.85280101197851</v>
      </c>
      <c r="E256" s="29">
        <v>0.3006519654841802</v>
      </c>
      <c r="F256" s="31">
        <v>24.0</v>
      </c>
      <c r="G256" s="33"/>
      <c r="H256" s="34">
        <v>26.598708164583666</v>
      </c>
      <c r="I256" s="35" t="s">
        <v>45</v>
      </c>
      <c r="J256" s="36">
        <v>5800.0</v>
      </c>
      <c r="K256" s="28">
        <v>4.585984166307529</v>
      </c>
      <c r="L256" s="28">
        <v>5.064106881762892</v>
      </c>
      <c r="M256" s="34">
        <v>26.26094033978679</v>
      </c>
      <c r="N256" s="35" t="s">
        <v>31</v>
      </c>
      <c r="O256" s="36">
        <v>5800.0</v>
      </c>
      <c r="P256" s="28">
        <v>4.527748334445998</v>
      </c>
      <c r="Q256" s="37">
        <v>4.953241592683649</v>
      </c>
      <c r="R256" s="38">
        <v>17.092028170937127</v>
      </c>
      <c r="S256" s="39">
        <v>15.166933652658141</v>
      </c>
      <c r="T256" s="40">
        <v>0.1104602407865269</v>
      </c>
      <c r="U256" s="40">
        <v>9.715060755191461E-4</v>
      </c>
      <c r="V256" s="40">
        <v>0.05022686410433985</v>
      </c>
      <c r="W256" s="40">
        <v>0.028367977405159065</v>
      </c>
      <c r="X256" s="39">
        <v>13.51974603713762</v>
      </c>
      <c r="Y256" s="41">
        <v>13.078962127446045</v>
      </c>
      <c r="Z256" s="41">
        <v>12.757999152209342</v>
      </c>
      <c r="AA256" s="41">
        <v>13.502941187577447</v>
      </c>
      <c r="AB256" s="42">
        <v>0.0</v>
      </c>
      <c r="AC256" s="42">
        <v>0.0</v>
      </c>
      <c r="AD256" s="42">
        <v>0.0</v>
      </c>
      <c r="AE256" s="42">
        <v>1.0</v>
      </c>
      <c r="AF256" s="42">
        <v>1.0</v>
      </c>
      <c r="AG256" s="25"/>
      <c r="AH256" s="25"/>
      <c r="AI256" s="25"/>
      <c r="AJ256" s="25"/>
      <c r="AK256" s="25"/>
      <c r="AL256" s="25"/>
    </row>
    <row r="257">
      <c r="A257" s="27" t="s">
        <v>315</v>
      </c>
      <c r="B257" s="25" t="s">
        <v>205</v>
      </c>
      <c r="C257" s="25" t="s">
        <v>101</v>
      </c>
      <c r="D257" s="28">
        <v>103.85280101197851</v>
      </c>
      <c r="E257" s="29">
        <v>0.18639708939708943</v>
      </c>
      <c r="F257" s="31">
        <v>21.0</v>
      </c>
      <c r="G257" s="33"/>
      <c r="H257" s="34">
        <v>18.731178933617414</v>
      </c>
      <c r="I257" s="35" t="s">
        <v>58</v>
      </c>
      <c r="J257" s="36">
        <v>4000.0</v>
      </c>
      <c r="K257" s="28">
        <v>4.682794733404354</v>
      </c>
      <c r="L257" s="28">
        <v>4.000252815805291</v>
      </c>
      <c r="M257" s="34">
        <v>18.64101919935538</v>
      </c>
      <c r="N257" s="35" t="s">
        <v>27</v>
      </c>
      <c r="O257" s="36">
        <v>4500.0</v>
      </c>
      <c r="P257" s="28">
        <v>4.142448710967862</v>
      </c>
      <c r="Q257" s="37">
        <v>3.5261881043739693</v>
      </c>
      <c r="R257" s="38">
        <v>8.366012249884696</v>
      </c>
      <c r="S257" s="39">
        <v>7.423738801640968</v>
      </c>
      <c r="T257" s="40">
        <v>0.04566936869200938</v>
      </c>
      <c r="U257" s="40">
        <v>0.018320341759366525</v>
      </c>
      <c r="V257" s="40">
        <v>0.027611998345456728</v>
      </c>
      <c r="W257" s="40">
        <v>0.03672834065633768</v>
      </c>
      <c r="X257" s="39">
        <v>7.483596044016979</v>
      </c>
      <c r="Y257" s="41">
        <v>11.247582889600434</v>
      </c>
      <c r="Z257" s="41">
        <v>6.233011074447351</v>
      </c>
      <c r="AA257" s="41">
        <v>12.40800812490803</v>
      </c>
      <c r="AB257" s="42">
        <v>1.0</v>
      </c>
      <c r="AC257" s="42">
        <v>1.0</v>
      </c>
      <c r="AD257" s="42">
        <v>0.0</v>
      </c>
      <c r="AE257" s="42">
        <v>0.0</v>
      </c>
      <c r="AF257" s="42">
        <v>0.0</v>
      </c>
      <c r="AG257" s="25"/>
      <c r="AH257" s="25"/>
      <c r="AI257" s="25"/>
      <c r="AJ257" s="25"/>
      <c r="AK257" s="25"/>
      <c r="AL257" s="25"/>
    </row>
    <row r="258">
      <c r="A258" s="27" t="s">
        <v>316</v>
      </c>
      <c r="B258" s="25" t="s">
        <v>205</v>
      </c>
      <c r="C258" s="25" t="s">
        <v>101</v>
      </c>
      <c r="D258" s="28">
        <v>103.85280101197851</v>
      </c>
      <c r="E258" s="29">
        <v>0.17265058281377063</v>
      </c>
      <c r="F258" s="31">
        <v>19.0</v>
      </c>
      <c r="G258" s="33"/>
      <c r="H258" s="34">
        <v>11.839964526481625</v>
      </c>
      <c r="I258" s="35" t="s">
        <v>44</v>
      </c>
      <c r="J258" s="36">
        <v>3500.0</v>
      </c>
      <c r="K258" s="28">
        <v>3.3828470075661787</v>
      </c>
      <c r="L258" s="28">
        <v>2.065519906533312</v>
      </c>
      <c r="M258" s="34">
        <v>11.386092128045712</v>
      </c>
      <c r="N258" s="35" t="s">
        <v>29</v>
      </c>
      <c r="O258" s="36">
        <v>3200.0</v>
      </c>
      <c r="P258" s="28">
        <v>3.558153790014285</v>
      </c>
      <c r="Q258" s="37">
        <v>2.111274307053363</v>
      </c>
      <c r="R258" s="38">
        <v>6.9248232965326535</v>
      </c>
      <c r="S258" s="39">
        <v>6.144872594668422</v>
      </c>
      <c r="T258" s="40">
        <v>0.03948017770456009</v>
      </c>
      <c r="U258" s="40">
        <v>0.022250889627350754</v>
      </c>
      <c r="V258" s="40">
        <v>0.018095081447923374</v>
      </c>
      <c r="W258" s="40">
        <v>0.01238084520121073</v>
      </c>
      <c r="X258" s="39">
        <v>6.936760068703062</v>
      </c>
      <c r="Y258" s="41">
        <v>4.903204457778562</v>
      </c>
      <c r="Z258" s="41">
        <v>6.224932457753543</v>
      </c>
      <c r="AA258" s="41">
        <v>5.161159670292169</v>
      </c>
      <c r="AB258" s="42">
        <v>0.0</v>
      </c>
      <c r="AC258" s="42">
        <v>0.0</v>
      </c>
      <c r="AD258" s="42">
        <v>1.0</v>
      </c>
      <c r="AE258" s="42">
        <v>1.0</v>
      </c>
      <c r="AF258" s="42">
        <v>0.0</v>
      </c>
      <c r="AG258" s="25"/>
      <c r="AH258" s="25"/>
      <c r="AI258" s="25"/>
      <c r="AJ258" s="25"/>
      <c r="AK258" s="25"/>
      <c r="AL258" s="25"/>
    </row>
    <row r="259">
      <c r="A259" s="27" t="s">
        <v>317</v>
      </c>
      <c r="B259" s="25" t="s">
        <v>205</v>
      </c>
      <c r="C259" s="25" t="s">
        <v>101</v>
      </c>
      <c r="D259" s="28">
        <v>103.85280101197851</v>
      </c>
      <c r="E259" s="29">
        <v>0.20606180344478217</v>
      </c>
      <c r="F259" s="31">
        <v>15.0</v>
      </c>
      <c r="G259" s="33"/>
      <c r="H259" s="34">
        <v>15.849152938986311</v>
      </c>
      <c r="I259" s="35" t="s">
        <v>45</v>
      </c>
      <c r="J259" s="36">
        <v>4200.0</v>
      </c>
      <c r="K259" s="28">
        <v>3.7736078426157884</v>
      </c>
      <c r="L259" s="28">
        <v>2.8524771120132857</v>
      </c>
      <c r="M259" s="34">
        <v>16.487852561024184</v>
      </c>
      <c r="N259" s="35" t="s">
        <v>31</v>
      </c>
      <c r="O259" s="36">
        <v>3800.0</v>
      </c>
      <c r="P259" s="28">
        <v>4.338908568690575</v>
      </c>
      <c r="Q259" s="37">
        <v>3.376031245644823</v>
      </c>
      <c r="R259" s="38">
        <v>6.724114180872571</v>
      </c>
      <c r="S259" s="39">
        <v>5.96676957434481</v>
      </c>
      <c r="T259" s="40">
        <v>0.06816585597139606</v>
      </c>
      <c r="U259" s="40">
        <v>0.001338334868548352</v>
      </c>
      <c r="V259" s="40">
        <v>0.024982250879569238</v>
      </c>
      <c r="W259" s="40">
        <v>0.026231363423547698</v>
      </c>
      <c r="X259" s="39">
        <v>4.961647182894595</v>
      </c>
      <c r="Y259" s="41">
        <v>10.887505756091716</v>
      </c>
      <c r="Z259" s="41">
        <v>4.514273684349385</v>
      </c>
      <c r="AA259" s="41">
        <v>11.973578876674797</v>
      </c>
      <c r="AB259" s="42">
        <v>0.0</v>
      </c>
      <c r="AC259" s="42">
        <v>0.0</v>
      </c>
      <c r="AD259" s="42">
        <v>0.0</v>
      </c>
      <c r="AE259" s="42">
        <v>1.0</v>
      </c>
      <c r="AF259" s="42">
        <v>1.0</v>
      </c>
      <c r="AG259" s="25"/>
      <c r="AH259" s="25"/>
      <c r="AI259" s="25"/>
      <c r="AJ259" s="25"/>
      <c r="AK259" s="25"/>
      <c r="AL259" s="25"/>
    </row>
    <row r="260">
      <c r="A260" s="27" t="s">
        <v>318</v>
      </c>
      <c r="B260" s="25" t="s">
        <v>205</v>
      </c>
      <c r="C260" s="25" t="s">
        <v>101</v>
      </c>
      <c r="D260" s="28">
        <v>103.85280101197851</v>
      </c>
      <c r="E260" s="29">
        <v>0.2715843270868824</v>
      </c>
      <c r="F260" s="31">
        <v>12.0</v>
      </c>
      <c r="G260" s="33"/>
      <c r="H260" s="34">
        <v>11.091913950943567</v>
      </c>
      <c r="I260" s="35" t="s">
        <v>44</v>
      </c>
      <c r="J260" s="36">
        <v>3500.0</v>
      </c>
      <c r="K260" s="28">
        <v>3.1691182716981623</v>
      </c>
      <c r="L260" s="28">
        <v>1.8447447947456432</v>
      </c>
      <c r="M260" s="34">
        <v>11.125062662996605</v>
      </c>
      <c r="N260" s="35" t="s">
        <v>30</v>
      </c>
      <c r="O260" s="36">
        <v>3000.0</v>
      </c>
      <c r="P260" s="28">
        <v>3.708354220998868</v>
      </c>
      <c r="Q260" s="37">
        <v>2.1633549230332774</v>
      </c>
      <c r="R260" s="38">
        <v>7.5204311048965025</v>
      </c>
      <c r="S260" s="39">
        <v>6.673396420051535</v>
      </c>
      <c r="T260" s="40">
        <v>0.09028848631385272</v>
      </c>
      <c r="U260" s="40">
        <v>0.007571361535752849</v>
      </c>
      <c r="V260" s="40">
        <v>0.03236757056534343</v>
      </c>
      <c r="W260" s="40">
        <v>0.026405123355938063</v>
      </c>
      <c r="X260" s="39">
        <v>5.873959780097971</v>
      </c>
      <c r="Y260" s="41">
        <v>5.217954170845595</v>
      </c>
      <c r="Z260" s="41">
        <v>5.432890639530063</v>
      </c>
      <c r="AA260" s="41">
        <v>5.692172023466542</v>
      </c>
      <c r="AB260" s="42">
        <v>0.0</v>
      </c>
      <c r="AC260" s="42">
        <v>0.0</v>
      </c>
      <c r="AD260" s="42">
        <v>1.0</v>
      </c>
      <c r="AE260" s="42">
        <v>1.0</v>
      </c>
      <c r="AF260" s="42">
        <v>0.0</v>
      </c>
      <c r="AG260" s="25"/>
      <c r="AH260" s="25"/>
      <c r="AI260" s="25"/>
      <c r="AJ260" s="25"/>
      <c r="AK260" s="25"/>
      <c r="AL260" s="25"/>
    </row>
    <row r="261">
      <c r="A261" s="27" t="s">
        <v>319</v>
      </c>
      <c r="B261" s="25" t="s">
        <v>205</v>
      </c>
      <c r="C261" s="25" t="s">
        <v>101</v>
      </c>
      <c r="D261" s="28">
        <v>103.85280101197851</v>
      </c>
      <c r="E261" s="29">
        <v>0.2241276102088167</v>
      </c>
      <c r="F261" s="31">
        <v>12.0</v>
      </c>
      <c r="G261" s="33"/>
      <c r="H261" s="34">
        <v>13.650524444872286</v>
      </c>
      <c r="I261" s="35" t="s">
        <v>45</v>
      </c>
      <c r="J261" s="36">
        <v>3500.0</v>
      </c>
      <c r="K261" s="28">
        <v>3.9001498413920817</v>
      </c>
      <c r="L261" s="28">
        <v>2.6428242403292956</v>
      </c>
      <c r="M261" s="34">
        <v>13.757253081326429</v>
      </c>
      <c r="N261" s="35" t="s">
        <v>31</v>
      </c>
      <c r="O261" s="36">
        <v>3000.0</v>
      </c>
      <c r="P261" s="28">
        <v>4.5857510271088096</v>
      </c>
      <c r="Q261" s="37">
        <v>3.12516924687431</v>
      </c>
      <c r="R261" s="38">
        <v>5.946812185437629</v>
      </c>
      <c r="S261" s="39">
        <v>5.277015984253802</v>
      </c>
      <c r="T261" s="40">
        <v>0.08089090244421822</v>
      </c>
      <c r="U261" s="40">
        <v>0.001995067100642153</v>
      </c>
      <c r="V261" s="40">
        <v>0.03065148545532035</v>
      </c>
      <c r="W261" s="40">
        <v>0.03355340123807257</v>
      </c>
      <c r="X261" s="39">
        <v>4.7419013580635045</v>
      </c>
      <c r="Y261" s="41">
        <v>8.908623086808781</v>
      </c>
      <c r="Z261" s="41">
        <v>4.280425356980859</v>
      </c>
      <c r="AA261" s="41">
        <v>9.476827724345569</v>
      </c>
      <c r="AB261" s="42">
        <v>0.0</v>
      </c>
      <c r="AC261" s="42">
        <v>0.0</v>
      </c>
      <c r="AD261" s="42">
        <v>0.0</v>
      </c>
      <c r="AE261" s="42">
        <v>1.0</v>
      </c>
      <c r="AF261" s="42">
        <v>1.0</v>
      </c>
      <c r="AG261" s="25"/>
      <c r="AH261" s="25"/>
      <c r="AI261" s="25"/>
      <c r="AJ261" s="25"/>
      <c r="AK261" s="25"/>
      <c r="AL261" s="25"/>
    </row>
    <row r="262">
      <c r="A262" s="27" t="s">
        <v>320</v>
      </c>
      <c r="B262" s="25" t="s">
        <v>205</v>
      </c>
      <c r="C262" s="25" t="s">
        <v>101</v>
      </c>
      <c r="D262" s="28">
        <v>103.85280101197851</v>
      </c>
      <c r="E262" s="29">
        <v>0.14858404074702886</v>
      </c>
      <c r="F262" s="31">
        <v>9.0</v>
      </c>
      <c r="G262" s="33"/>
      <c r="H262" s="34">
        <v>5.1680897759082995</v>
      </c>
      <c r="I262" s="35" t="s">
        <v>44</v>
      </c>
      <c r="J262" s="36">
        <v>3000.0</v>
      </c>
      <c r="K262" s="28">
        <v>1.7226965919694333</v>
      </c>
      <c r="L262" s="28">
        <v>0.5733273147932174</v>
      </c>
      <c r="M262" s="34">
        <v>5.069434342262927</v>
      </c>
      <c r="N262" s="35" t="s">
        <v>29</v>
      </c>
      <c r="O262" s="36">
        <v>3000.0</v>
      </c>
      <c r="P262" s="28">
        <v>1.6898114474209756</v>
      </c>
      <c r="Q262" s="37">
        <v>0.5545036650729875</v>
      </c>
      <c r="R262" s="38">
        <v>2.7624533364172548</v>
      </c>
      <c r="S262" s="39">
        <v>2.4513150840253637</v>
      </c>
      <c r="T262" s="40">
        <v>0.038888408661624796</v>
      </c>
      <c r="U262" s="40">
        <v>0.011183594647787521</v>
      </c>
      <c r="V262" s="40">
        <v>0.024231121736872963</v>
      </c>
      <c r="W262" s="40">
        <v>0.015589253145400788</v>
      </c>
      <c r="X262" s="39">
        <v>2.596759330852345</v>
      </c>
      <c r="Y262" s="41">
        <v>2.571330445055955</v>
      </c>
      <c r="Z262" s="41">
        <v>2.336093527628285</v>
      </c>
      <c r="AA262" s="41">
        <v>2.7333408146346416</v>
      </c>
      <c r="AB262" s="42">
        <v>0.0</v>
      </c>
      <c r="AC262" s="42">
        <v>0.0</v>
      </c>
      <c r="AD262" s="42">
        <v>1.0</v>
      </c>
      <c r="AE262" s="42">
        <v>1.0</v>
      </c>
      <c r="AF262" s="42">
        <v>0.0</v>
      </c>
      <c r="AG262" s="25"/>
      <c r="AH262" s="25"/>
      <c r="AI262" s="25"/>
      <c r="AJ262" s="25"/>
      <c r="AK262" s="25"/>
      <c r="AL262" s="25"/>
    </row>
    <row r="263">
      <c r="A263" s="27" t="s">
        <v>321</v>
      </c>
      <c r="B263" s="25" t="s">
        <v>205</v>
      </c>
      <c r="C263" s="25" t="s">
        <v>101</v>
      </c>
      <c r="D263" s="28">
        <v>103.85280101197851</v>
      </c>
      <c r="E263" s="29">
        <v>0.16815384615384615</v>
      </c>
      <c r="F263" s="31">
        <v>2.0</v>
      </c>
      <c r="G263" s="33"/>
      <c r="H263" s="34">
        <v>1.6523057421733778</v>
      </c>
      <c r="I263" s="35" t="s">
        <v>28</v>
      </c>
      <c r="J263" s="36">
        <v>3000.0</v>
      </c>
      <c r="K263" s="28">
        <v>0.5507685807244593</v>
      </c>
      <c r="L263" s="28">
        <v>0.0795467461822247</v>
      </c>
      <c r="M263" s="34">
        <v>1.6353919101346115</v>
      </c>
      <c r="N263" s="35" t="s">
        <v>28</v>
      </c>
      <c r="O263" s="36">
        <v>3000.0</v>
      </c>
      <c r="P263" s="28">
        <v>0.5451306367115372</v>
      </c>
      <c r="Q263" s="37">
        <v>0.07814166029742572</v>
      </c>
      <c r="R263" s="38">
        <v>0.7070762174610234</v>
      </c>
      <c r="S263" s="39">
        <v>0.6274374211387597</v>
      </c>
      <c r="T263" s="40">
        <v>0.04906467262191472</v>
      </c>
      <c r="U263" s="40">
        <v>0.017418389929045295</v>
      </c>
      <c r="V263" s="40">
        <v>0.03138759373352717</v>
      </c>
      <c r="W263" s="40">
        <v>0.025179058709313</v>
      </c>
      <c r="X263" s="39">
        <v>0.7697732935736687</v>
      </c>
      <c r="Y263" s="41">
        <v>0.882532448599709</v>
      </c>
      <c r="Z263" s="41">
        <v>0.6776094528016394</v>
      </c>
      <c r="AA263" s="41">
        <v>0.957782457332972</v>
      </c>
      <c r="AB263" s="42">
        <v>0.0</v>
      </c>
      <c r="AC263" s="42">
        <v>1.0</v>
      </c>
      <c r="AD263" s="42">
        <v>0.0</v>
      </c>
      <c r="AE263" s="42">
        <v>0.0</v>
      </c>
      <c r="AF263" s="42">
        <v>0.0</v>
      </c>
      <c r="AG263" s="25"/>
      <c r="AH263" s="25"/>
      <c r="AI263" s="25"/>
      <c r="AJ263" s="25"/>
      <c r="AK263" s="25"/>
      <c r="AL263" s="25"/>
    </row>
    <row r="264">
      <c r="A264" s="27" t="s">
        <v>322</v>
      </c>
      <c r="B264" s="25" t="s">
        <v>205</v>
      </c>
      <c r="C264" s="25" t="s">
        <v>101</v>
      </c>
      <c r="D264" s="28">
        <v>103.85280101197851</v>
      </c>
      <c r="E264" s="29">
        <v>0.18</v>
      </c>
      <c r="F264" s="31">
        <v>0.0</v>
      </c>
      <c r="G264" s="33"/>
      <c r="H264" s="34" t="s">
        <v>64</v>
      </c>
      <c r="I264" s="35" t="s">
        <v>30</v>
      </c>
      <c r="J264" s="36">
        <v>3000.0</v>
      </c>
      <c r="K264" s="28" t="s">
        <v>64</v>
      </c>
      <c r="L264" s="28" t="s">
        <v>64</v>
      </c>
      <c r="M264" s="34" t="s">
        <v>64</v>
      </c>
      <c r="N264" s="35" t="s">
        <v>30</v>
      </c>
      <c r="O264" s="36">
        <v>3000.0</v>
      </c>
      <c r="P264" s="28" t="s">
        <v>64</v>
      </c>
      <c r="Q264" s="37" t="s">
        <v>64</v>
      </c>
      <c r="R264" s="38" t="s">
        <v>64</v>
      </c>
      <c r="S264" s="39" t="s">
        <v>64</v>
      </c>
      <c r="T264" s="40" t="s">
        <v>64</v>
      </c>
      <c r="U264" s="40" t="s">
        <v>64</v>
      </c>
      <c r="V264" s="40" t="s">
        <v>64</v>
      </c>
      <c r="W264" s="40" t="s">
        <v>64</v>
      </c>
      <c r="X264" s="39" t="s">
        <v>64</v>
      </c>
      <c r="Y264" s="41" t="s">
        <v>64</v>
      </c>
      <c r="Z264" s="41" t="s">
        <v>64</v>
      </c>
      <c r="AA264" s="41" t="s">
        <v>64</v>
      </c>
      <c r="AB264" s="42">
        <v>0.0</v>
      </c>
      <c r="AC264" s="42">
        <v>0.0</v>
      </c>
      <c r="AD264" s="42">
        <v>0.0</v>
      </c>
      <c r="AE264" s="42">
        <v>1.0</v>
      </c>
      <c r="AF264" s="42">
        <v>0.0</v>
      </c>
      <c r="AG264" s="25"/>
      <c r="AH264" s="25"/>
      <c r="AI264" s="25"/>
      <c r="AJ264" s="25"/>
      <c r="AK264" s="25"/>
      <c r="AL264" s="25"/>
    </row>
    <row r="265">
      <c r="A265" s="27" t="s">
        <v>323</v>
      </c>
      <c r="B265" s="25" t="s">
        <v>205</v>
      </c>
      <c r="C265" s="25" t="s">
        <v>101</v>
      </c>
      <c r="D265" s="28">
        <v>103.85280101197851</v>
      </c>
      <c r="E265" s="29">
        <v>0.15474193548387097</v>
      </c>
      <c r="F265" s="31">
        <v>0.0</v>
      </c>
      <c r="G265" s="33"/>
      <c r="H265" s="34" t="s">
        <v>64</v>
      </c>
      <c r="I265" s="35" t="s">
        <v>31</v>
      </c>
      <c r="J265" s="36">
        <v>4000.0</v>
      </c>
      <c r="K265" s="28" t="s">
        <v>64</v>
      </c>
      <c r="L265" s="28" t="s">
        <v>64</v>
      </c>
      <c r="M265" s="34" t="s">
        <v>64</v>
      </c>
      <c r="N265" s="35" t="s">
        <v>31</v>
      </c>
      <c r="O265" s="36">
        <v>3000.0</v>
      </c>
      <c r="P265" s="28" t="s">
        <v>64</v>
      </c>
      <c r="Q265" s="37" t="s">
        <v>64</v>
      </c>
      <c r="R265" s="38" t="s">
        <v>64</v>
      </c>
      <c r="S265" s="39" t="s">
        <v>64</v>
      </c>
      <c r="T265" s="40" t="s">
        <v>64</v>
      </c>
      <c r="U265" s="40" t="s">
        <v>64</v>
      </c>
      <c r="V265" s="40" t="s">
        <v>64</v>
      </c>
      <c r="W265" s="40" t="s">
        <v>64</v>
      </c>
      <c r="X265" s="39" t="s">
        <v>64</v>
      </c>
      <c r="Y265" s="41" t="s">
        <v>64</v>
      </c>
      <c r="Z265" s="41" t="s">
        <v>64</v>
      </c>
      <c r="AA265" s="41" t="s">
        <v>64</v>
      </c>
      <c r="AB265" s="42">
        <v>0.0</v>
      </c>
      <c r="AC265" s="42">
        <v>0.0</v>
      </c>
      <c r="AD265" s="42">
        <v>0.0</v>
      </c>
      <c r="AE265" s="42">
        <v>0.0</v>
      </c>
      <c r="AF265" s="42">
        <v>1.0</v>
      </c>
      <c r="AG265" s="25"/>
      <c r="AH265" s="25"/>
      <c r="AI265" s="25"/>
      <c r="AJ265" s="25"/>
      <c r="AK265" s="25"/>
      <c r="AL265" s="25"/>
    </row>
    <row r="266">
      <c r="A266" s="27" t="s">
        <v>324</v>
      </c>
      <c r="B266" s="25" t="s">
        <v>205</v>
      </c>
      <c r="C266" s="25" t="s">
        <v>101</v>
      </c>
      <c r="D266" s="28">
        <v>103.85280101197851</v>
      </c>
      <c r="E266" s="29">
        <v>0.18</v>
      </c>
      <c r="F266" s="31">
        <v>0.0</v>
      </c>
      <c r="G266" s="33"/>
      <c r="H266" s="34" t="s">
        <v>64</v>
      </c>
      <c r="I266" s="35" t="s">
        <v>30</v>
      </c>
      <c r="J266" s="36">
        <v>3000.0</v>
      </c>
      <c r="K266" s="28" t="s">
        <v>64</v>
      </c>
      <c r="L266" s="28" t="s">
        <v>64</v>
      </c>
      <c r="M266" s="34" t="s">
        <v>64</v>
      </c>
      <c r="N266" s="35" t="s">
        <v>30</v>
      </c>
      <c r="O266" s="36">
        <v>3000.0</v>
      </c>
      <c r="P266" s="28" t="s">
        <v>64</v>
      </c>
      <c r="Q266" s="37" t="s">
        <v>64</v>
      </c>
      <c r="R266" s="38" t="s">
        <v>64</v>
      </c>
      <c r="S266" s="39" t="s">
        <v>64</v>
      </c>
      <c r="T266" s="40" t="s">
        <v>64</v>
      </c>
      <c r="U266" s="40" t="s">
        <v>64</v>
      </c>
      <c r="V266" s="40" t="s">
        <v>64</v>
      </c>
      <c r="W266" s="40" t="s">
        <v>64</v>
      </c>
      <c r="X266" s="39" t="s">
        <v>64</v>
      </c>
      <c r="Y266" s="41" t="s">
        <v>64</v>
      </c>
      <c r="Z266" s="41" t="s">
        <v>64</v>
      </c>
      <c r="AA266" s="41" t="s">
        <v>64</v>
      </c>
      <c r="AB266" s="42">
        <v>0.0</v>
      </c>
      <c r="AC266" s="42">
        <v>0.0</v>
      </c>
      <c r="AD266" s="42">
        <v>0.0</v>
      </c>
      <c r="AE266" s="42">
        <v>1.0</v>
      </c>
      <c r="AF266" s="42">
        <v>0.0</v>
      </c>
      <c r="AG266" s="25"/>
      <c r="AH266" s="25"/>
      <c r="AI266" s="25"/>
      <c r="AJ266" s="25"/>
      <c r="AK266" s="25"/>
      <c r="AL266" s="25"/>
    </row>
    <row r="267">
      <c r="A267" s="27" t="s">
        <v>325</v>
      </c>
      <c r="B267" s="25" t="s">
        <v>205</v>
      </c>
      <c r="C267" s="25" t="s">
        <v>101</v>
      </c>
      <c r="D267" s="28">
        <v>103.85280101197851</v>
      </c>
      <c r="E267" s="29">
        <v>0.21481193255512324</v>
      </c>
      <c r="F267" s="31">
        <v>0.0</v>
      </c>
      <c r="G267" s="33"/>
      <c r="H267" s="34" t="s">
        <v>64</v>
      </c>
      <c r="I267" s="35" t="s">
        <v>29</v>
      </c>
      <c r="J267" s="36">
        <v>3000.0</v>
      </c>
      <c r="K267" s="28" t="s">
        <v>64</v>
      </c>
      <c r="L267" s="28" t="s">
        <v>64</v>
      </c>
      <c r="M267" s="34" t="s">
        <v>64</v>
      </c>
      <c r="N267" s="35" t="s">
        <v>30</v>
      </c>
      <c r="O267" s="36">
        <v>3000.0</v>
      </c>
      <c r="P267" s="28" t="s">
        <v>64</v>
      </c>
      <c r="Q267" s="37" t="s">
        <v>64</v>
      </c>
      <c r="R267" s="38" t="s">
        <v>64</v>
      </c>
      <c r="S267" s="39" t="s">
        <v>64</v>
      </c>
      <c r="T267" s="40" t="s">
        <v>64</v>
      </c>
      <c r="U267" s="40" t="s">
        <v>64</v>
      </c>
      <c r="V267" s="40" t="s">
        <v>64</v>
      </c>
      <c r="W267" s="40" t="s">
        <v>64</v>
      </c>
      <c r="X267" s="39" t="s">
        <v>64</v>
      </c>
      <c r="Y267" s="41" t="s">
        <v>64</v>
      </c>
      <c r="Z267" s="41" t="s">
        <v>64</v>
      </c>
      <c r="AA267" s="41" t="s">
        <v>64</v>
      </c>
      <c r="AB267" s="42">
        <v>0.0</v>
      </c>
      <c r="AC267" s="42">
        <v>0.0</v>
      </c>
      <c r="AD267" s="42">
        <v>1.0</v>
      </c>
      <c r="AE267" s="42">
        <v>0.0</v>
      </c>
      <c r="AF267" s="42">
        <v>0.0</v>
      </c>
      <c r="AG267" s="25"/>
      <c r="AH267" s="25"/>
      <c r="AI267" s="25"/>
      <c r="AJ267" s="25"/>
      <c r="AK267" s="25"/>
      <c r="AL267" s="25"/>
    </row>
    <row r="268">
      <c r="A268" s="27" t="s">
        <v>326</v>
      </c>
      <c r="B268" s="25" t="s">
        <v>205</v>
      </c>
      <c r="C268" s="25" t="s">
        <v>101</v>
      </c>
      <c r="D268" s="28">
        <v>103.85280101197851</v>
      </c>
      <c r="E268" s="29">
        <v>0.21935580163697643</v>
      </c>
      <c r="F268" s="31">
        <v>0.0</v>
      </c>
      <c r="G268" s="33"/>
      <c r="H268" s="34" t="s">
        <v>64</v>
      </c>
      <c r="I268" s="35" t="s">
        <v>27</v>
      </c>
      <c r="J268" s="36">
        <v>3700.0</v>
      </c>
      <c r="K268" s="28" t="s">
        <v>64</v>
      </c>
      <c r="L268" s="28" t="s">
        <v>64</v>
      </c>
      <c r="M268" s="34" t="s">
        <v>64</v>
      </c>
      <c r="N268" s="35" t="s">
        <v>27</v>
      </c>
      <c r="O268" s="36">
        <v>3500.0</v>
      </c>
      <c r="P268" s="28" t="s">
        <v>64</v>
      </c>
      <c r="Q268" s="37" t="s">
        <v>64</v>
      </c>
      <c r="R268" s="38" t="s">
        <v>64</v>
      </c>
      <c r="S268" s="39" t="s">
        <v>64</v>
      </c>
      <c r="T268" s="40" t="s">
        <v>64</v>
      </c>
      <c r="U268" s="40" t="s">
        <v>64</v>
      </c>
      <c r="V268" s="40" t="s">
        <v>64</v>
      </c>
      <c r="W268" s="40" t="s">
        <v>64</v>
      </c>
      <c r="X268" s="39" t="s">
        <v>64</v>
      </c>
      <c r="Y268" s="41" t="s">
        <v>64</v>
      </c>
      <c r="Z268" s="41" t="s">
        <v>64</v>
      </c>
      <c r="AA268" s="41" t="s">
        <v>64</v>
      </c>
      <c r="AB268" s="42">
        <v>1.0</v>
      </c>
      <c r="AC268" s="42">
        <v>0.0</v>
      </c>
      <c r="AD268" s="42">
        <v>0.0</v>
      </c>
      <c r="AE268" s="42">
        <v>0.0</v>
      </c>
      <c r="AF268" s="42">
        <v>0.0</v>
      </c>
      <c r="AG268" s="25"/>
      <c r="AH268" s="25"/>
      <c r="AI268" s="25"/>
      <c r="AJ268" s="25"/>
      <c r="AK268" s="25"/>
      <c r="AL268" s="25"/>
    </row>
    <row r="269">
      <c r="A269" s="27" t="s">
        <v>327</v>
      </c>
      <c r="B269" s="25" t="s">
        <v>205</v>
      </c>
      <c r="C269" s="25" t="s">
        <v>101</v>
      </c>
      <c r="D269" s="28">
        <v>103.85280101197851</v>
      </c>
      <c r="E269" s="29">
        <v>0.1774358353510896</v>
      </c>
      <c r="F269" s="31">
        <v>0.0</v>
      </c>
      <c r="G269" s="33"/>
      <c r="H269" s="34" t="s">
        <v>64</v>
      </c>
      <c r="I269" s="35" t="s">
        <v>58</v>
      </c>
      <c r="J269" s="36">
        <v>3000.0</v>
      </c>
      <c r="K269" s="28" t="s">
        <v>64</v>
      </c>
      <c r="L269" s="28" t="s">
        <v>64</v>
      </c>
      <c r="M269" s="34" t="s">
        <v>64</v>
      </c>
      <c r="N269" s="35" t="s">
        <v>27</v>
      </c>
      <c r="O269" s="36">
        <v>3100.0</v>
      </c>
      <c r="P269" s="28" t="s">
        <v>64</v>
      </c>
      <c r="Q269" s="37" t="s">
        <v>64</v>
      </c>
      <c r="R269" s="38" t="s">
        <v>64</v>
      </c>
      <c r="S269" s="39" t="s">
        <v>64</v>
      </c>
      <c r="T269" s="40" t="s">
        <v>64</v>
      </c>
      <c r="U269" s="40" t="s">
        <v>64</v>
      </c>
      <c r="V269" s="40" t="s">
        <v>64</v>
      </c>
      <c r="W269" s="40" t="s">
        <v>64</v>
      </c>
      <c r="X269" s="39" t="s">
        <v>64</v>
      </c>
      <c r="Y269" s="41" t="s">
        <v>64</v>
      </c>
      <c r="Z269" s="41" t="s">
        <v>64</v>
      </c>
      <c r="AA269" s="41" t="s">
        <v>64</v>
      </c>
      <c r="AB269" s="42">
        <v>1.0</v>
      </c>
      <c r="AC269" s="42">
        <v>1.0</v>
      </c>
      <c r="AD269" s="42">
        <v>0.0</v>
      </c>
      <c r="AE269" s="42">
        <v>0.0</v>
      </c>
      <c r="AF269" s="42">
        <v>0.0</v>
      </c>
      <c r="AG269" s="25"/>
      <c r="AH269" s="25"/>
      <c r="AI269" s="25"/>
      <c r="AJ269" s="25"/>
      <c r="AK269" s="25"/>
      <c r="AL269" s="25"/>
    </row>
    <row r="270">
      <c r="A270" s="27" t="s">
        <v>328</v>
      </c>
      <c r="B270" s="25" t="s">
        <v>329</v>
      </c>
      <c r="C270" s="25" t="s">
        <v>37</v>
      </c>
      <c r="D270" s="28">
        <v>97.33477901693516</v>
      </c>
      <c r="E270" s="29">
        <v>0.3191444670527469</v>
      </c>
      <c r="F270" s="31">
        <v>35.0</v>
      </c>
      <c r="G270" s="33"/>
      <c r="H270" s="34">
        <v>34.27701235053728</v>
      </c>
      <c r="I270" s="35" t="s">
        <v>29</v>
      </c>
      <c r="J270" s="36">
        <v>7500.0</v>
      </c>
      <c r="K270" s="28">
        <v>4.57026831340497</v>
      </c>
      <c r="L270" s="28">
        <v>6.076337034856915</v>
      </c>
      <c r="M270" s="34">
        <v>33.57455100785185</v>
      </c>
      <c r="N270" s="35" t="s">
        <v>29</v>
      </c>
      <c r="O270" s="36">
        <v>7600.0</v>
      </c>
      <c r="P270" s="28">
        <v>4.417704079980507</v>
      </c>
      <c r="Q270" s="37">
        <v>5.78513676529277</v>
      </c>
      <c r="R270" s="38">
        <v>25.21457079047543</v>
      </c>
      <c r="S270" s="39">
        <v>18.869730357114385</v>
      </c>
      <c r="T270" s="40">
        <v>0.057732020230642854</v>
      </c>
      <c r="U270" s="40">
        <v>0.027074901262566994</v>
      </c>
      <c r="V270" s="40">
        <v>0.051900503035628424</v>
      </c>
      <c r="W270" s="40">
        <v>0.03149019285307792</v>
      </c>
      <c r="X270" s="39">
        <v>17.48650949412894</v>
      </c>
      <c r="Y270" s="41">
        <v>16.790502856408338</v>
      </c>
      <c r="Z270" s="41">
        <v>15.408231189078622</v>
      </c>
      <c r="AA270" s="41">
        <v>18.166319818773232</v>
      </c>
      <c r="AB270" s="42">
        <v>0.0</v>
      </c>
      <c r="AC270" s="42">
        <v>0.0</v>
      </c>
      <c r="AD270" s="42">
        <v>1.0</v>
      </c>
      <c r="AE270" s="42">
        <v>0.0</v>
      </c>
      <c r="AF270" s="42">
        <v>0.0</v>
      </c>
      <c r="AG270" s="25"/>
      <c r="AH270" s="25"/>
      <c r="AI270" s="25"/>
      <c r="AJ270" s="25"/>
      <c r="AK270" s="25"/>
      <c r="AL270" s="25"/>
    </row>
    <row r="271">
      <c r="A271" s="27" t="s">
        <v>331</v>
      </c>
      <c r="B271" s="25" t="s">
        <v>329</v>
      </c>
      <c r="C271" s="25" t="s">
        <v>37</v>
      </c>
      <c r="D271" s="28">
        <v>97.33477901693516</v>
      </c>
      <c r="E271" s="29">
        <v>0.3203448275862069</v>
      </c>
      <c r="F271" s="31">
        <v>34.0</v>
      </c>
      <c r="G271" s="33"/>
      <c r="H271" s="34">
        <v>31.91813231682125</v>
      </c>
      <c r="I271" s="35" t="s">
        <v>44</v>
      </c>
      <c r="J271" s="36">
        <v>7000.0</v>
      </c>
      <c r="K271" s="28">
        <v>4.559733188117321</v>
      </c>
      <c r="L271" s="28">
        <v>5.754018791018662</v>
      </c>
      <c r="M271" s="34">
        <v>31.301127824387777</v>
      </c>
      <c r="N271" s="35" t="s">
        <v>30</v>
      </c>
      <c r="O271" s="36">
        <v>7400.0</v>
      </c>
      <c r="P271" s="28">
        <v>4.2298821384307805</v>
      </c>
      <c r="Q271" s="37">
        <v>5.262040203846771</v>
      </c>
      <c r="R271" s="38">
        <v>24.612856977697845</v>
      </c>
      <c r="S271" s="39">
        <v>18.41942812934245</v>
      </c>
      <c r="T271" s="40">
        <v>0.07672564125151933</v>
      </c>
      <c r="U271" s="40">
        <v>0.018180641079164363</v>
      </c>
      <c r="V271" s="40">
        <v>0.05137282066406077</v>
      </c>
      <c r="W271" s="40">
        <v>0.023017692375455798</v>
      </c>
      <c r="X271" s="39">
        <v>17.71536581193346</v>
      </c>
      <c r="Y271" s="41">
        <v>14.20276650488779</v>
      </c>
      <c r="Z271" s="41">
        <v>16.295146611820652</v>
      </c>
      <c r="AA271" s="41">
        <v>15.005981212567125</v>
      </c>
      <c r="AB271" s="42">
        <v>0.0</v>
      </c>
      <c r="AC271" s="42">
        <v>0.0</v>
      </c>
      <c r="AD271" s="42">
        <v>1.0</v>
      </c>
      <c r="AE271" s="42">
        <v>1.0</v>
      </c>
      <c r="AF271" s="42">
        <v>0.0</v>
      </c>
      <c r="AG271" s="25"/>
      <c r="AH271" s="25"/>
      <c r="AI271" s="25"/>
      <c r="AJ271" s="25"/>
      <c r="AK271" s="25"/>
      <c r="AL271" s="25"/>
    </row>
    <row r="272">
      <c r="A272" s="27" t="s">
        <v>332</v>
      </c>
      <c r="B272" s="25" t="s">
        <v>329</v>
      </c>
      <c r="C272" s="25" t="s">
        <v>37</v>
      </c>
      <c r="D272" s="28">
        <v>97.33477901693516</v>
      </c>
      <c r="E272" s="29">
        <v>0.4461881342701015</v>
      </c>
      <c r="F272" s="31">
        <v>33.0</v>
      </c>
      <c r="G272" s="33"/>
      <c r="H272" s="34">
        <v>48.66453029705741</v>
      </c>
      <c r="I272" s="35" t="s">
        <v>27</v>
      </c>
      <c r="J272" s="36">
        <v>11100.0</v>
      </c>
      <c r="K272" s="28">
        <v>4.38419191865382</v>
      </c>
      <c r="L272" s="28">
        <v>7.533813355866678</v>
      </c>
      <c r="M272" s="34">
        <v>47.374972241273625</v>
      </c>
      <c r="N272" s="35" t="s">
        <v>27</v>
      </c>
      <c r="O272" s="36">
        <v>10600.0</v>
      </c>
      <c r="P272" s="28">
        <v>4.469337003893738</v>
      </c>
      <c r="Q272" s="37">
        <v>7.530608649107823</v>
      </c>
      <c r="R272" s="38">
        <v>37.26362492018155</v>
      </c>
      <c r="S272" s="39">
        <v>27.8868341728063</v>
      </c>
      <c r="T272" s="40">
        <v>0.09564018432176366</v>
      </c>
      <c r="U272" s="40">
        <v>0.020267499997873747</v>
      </c>
      <c r="V272" s="40">
        <v>0.0912504492991827</v>
      </c>
      <c r="W272" s="40">
        <v>0.05837413593857645</v>
      </c>
      <c r="X272" s="39">
        <v>21.70005896870652</v>
      </c>
      <c r="Y272" s="41">
        <v>26.96447132835089</v>
      </c>
      <c r="Z272" s="41">
        <v>19.068801818411174</v>
      </c>
      <c r="AA272" s="41">
        <v>28.306170422862454</v>
      </c>
      <c r="AB272" s="42">
        <v>1.0</v>
      </c>
      <c r="AC272" s="42">
        <v>0.0</v>
      </c>
      <c r="AD272" s="42">
        <v>0.0</v>
      </c>
      <c r="AE272" s="42">
        <v>0.0</v>
      </c>
      <c r="AF272" s="42">
        <v>0.0</v>
      </c>
      <c r="AG272" s="25"/>
      <c r="AH272" s="25"/>
      <c r="AI272" s="25"/>
      <c r="AJ272" s="25"/>
      <c r="AK272" s="25"/>
      <c r="AL272" s="25"/>
    </row>
    <row r="273">
      <c r="A273" s="27" t="s">
        <v>333</v>
      </c>
      <c r="B273" s="25" t="s">
        <v>329</v>
      </c>
      <c r="C273" s="25" t="s">
        <v>37</v>
      </c>
      <c r="D273" s="28">
        <v>97.33477901693516</v>
      </c>
      <c r="E273" s="29">
        <v>0.1819086201644837</v>
      </c>
      <c r="F273" s="31">
        <v>30.0</v>
      </c>
      <c r="G273" s="33"/>
      <c r="H273" s="34">
        <v>21.930679153810054</v>
      </c>
      <c r="I273" s="35" t="s">
        <v>31</v>
      </c>
      <c r="J273" s="36">
        <v>6000.0</v>
      </c>
      <c r="K273" s="28">
        <v>3.6551131923016755</v>
      </c>
      <c r="L273" s="28">
        <v>3.504443720707288</v>
      </c>
      <c r="M273" s="34">
        <v>22.846099576910916</v>
      </c>
      <c r="N273" s="35" t="s">
        <v>31</v>
      </c>
      <c r="O273" s="36">
        <v>6800.0</v>
      </c>
      <c r="P273" s="28">
        <v>3.359720526016311</v>
      </c>
      <c r="Q273" s="37">
        <v>3.3191174643434422</v>
      </c>
      <c r="R273" s="38">
        <v>10.887547340321513</v>
      </c>
      <c r="S273" s="39">
        <v>8.147871493406099</v>
      </c>
      <c r="T273" s="40">
        <v>0.05234948665977775</v>
      </c>
      <c r="U273" s="40">
        <v>0.0</v>
      </c>
      <c r="V273" s="40">
        <v>0.02054220362598874</v>
      </c>
      <c r="W273" s="40">
        <v>0.01693443309669322</v>
      </c>
      <c r="X273" s="39">
        <v>7.103854768870979</v>
      </c>
      <c r="Y273" s="41">
        <v>14.826824384939075</v>
      </c>
      <c r="Z273" s="41">
        <v>6.588758111607321</v>
      </c>
      <c r="AA273" s="41">
        <v>16.257341465303593</v>
      </c>
      <c r="AB273" s="42">
        <v>0.0</v>
      </c>
      <c r="AC273" s="42">
        <v>0.0</v>
      </c>
      <c r="AD273" s="42">
        <v>0.0</v>
      </c>
      <c r="AE273" s="42">
        <v>0.0</v>
      </c>
      <c r="AF273" s="42">
        <v>1.0</v>
      </c>
      <c r="AG273" s="25"/>
      <c r="AH273" s="25"/>
      <c r="AI273" s="25"/>
      <c r="AJ273" s="25"/>
      <c r="AK273" s="25"/>
      <c r="AL273" s="25"/>
    </row>
    <row r="274">
      <c r="A274" s="27" t="s">
        <v>334</v>
      </c>
      <c r="B274" s="25" t="s">
        <v>329</v>
      </c>
      <c r="C274" s="25" t="s">
        <v>37</v>
      </c>
      <c r="D274" s="28">
        <v>97.33477901693516</v>
      </c>
      <c r="E274" s="29">
        <v>0.14490002543881964</v>
      </c>
      <c r="F274" s="31">
        <v>24.0</v>
      </c>
      <c r="G274" s="33"/>
      <c r="H274" s="34">
        <v>15.250408207393832</v>
      </c>
      <c r="I274" s="35" t="s">
        <v>44</v>
      </c>
      <c r="J274" s="36">
        <v>3400.0</v>
      </c>
      <c r="K274" s="28">
        <v>4.485414178645245</v>
      </c>
      <c r="L274" s="28">
        <v>3.296284635990729</v>
      </c>
      <c r="M274" s="34">
        <v>16.24806532034777</v>
      </c>
      <c r="N274" s="35" t="s">
        <v>30</v>
      </c>
      <c r="O274" s="36">
        <v>4400.0</v>
      </c>
      <c r="P274" s="28">
        <v>3.692742118260857</v>
      </c>
      <c r="Q274" s="37">
        <v>2.8426102008841694</v>
      </c>
      <c r="R274" s="38">
        <v>6.710731454428072</v>
      </c>
      <c r="S274" s="39">
        <v>5.02208402024027</v>
      </c>
      <c r="T274" s="40">
        <v>0.030622871823534136</v>
      </c>
      <c r="U274" s="40">
        <v>0.008830781642135426</v>
      </c>
      <c r="V274" s="40">
        <v>0.028201528470045395</v>
      </c>
      <c r="W274" s="40">
        <v>0.015240219930782105</v>
      </c>
      <c r="X274" s="39">
        <v>5.486513187257525</v>
      </c>
      <c r="Y274" s="41">
        <v>9.763895020136308</v>
      </c>
      <c r="Z274" s="41">
        <v>4.900776782553468</v>
      </c>
      <c r="AA274" s="41">
        <v>11.3472885377943</v>
      </c>
      <c r="AB274" s="42">
        <v>0.0</v>
      </c>
      <c r="AC274" s="42">
        <v>0.0</v>
      </c>
      <c r="AD274" s="42">
        <v>1.0</v>
      </c>
      <c r="AE274" s="42">
        <v>1.0</v>
      </c>
      <c r="AF274" s="42">
        <v>0.0</v>
      </c>
      <c r="AG274" s="25"/>
      <c r="AH274" s="25"/>
      <c r="AI274" s="25"/>
      <c r="AJ274" s="25"/>
      <c r="AK274" s="25"/>
      <c r="AL274" s="25"/>
    </row>
    <row r="275">
      <c r="A275" s="27" t="s">
        <v>335</v>
      </c>
      <c r="B275" s="25" t="s">
        <v>329</v>
      </c>
      <c r="C275" s="25" t="s">
        <v>37</v>
      </c>
      <c r="D275" s="28">
        <v>97.33477901693516</v>
      </c>
      <c r="E275" s="29">
        <v>0.12282441550290286</v>
      </c>
      <c r="F275" s="31">
        <v>19.0</v>
      </c>
      <c r="G275" s="33"/>
      <c r="H275" s="34">
        <v>9.96788450693077</v>
      </c>
      <c r="I275" s="35" t="s">
        <v>40</v>
      </c>
      <c r="J275" s="36">
        <v>3100.0</v>
      </c>
      <c r="K275" s="28">
        <v>3.2154466151389585</v>
      </c>
      <c r="L275" s="28">
        <v>1.7308898619954562</v>
      </c>
      <c r="M275" s="34">
        <v>10.703989154336488</v>
      </c>
      <c r="N275" s="35" t="s">
        <v>28</v>
      </c>
      <c r="O275" s="36">
        <v>3000.0</v>
      </c>
      <c r="P275" s="28">
        <v>3.567996384778829</v>
      </c>
      <c r="Q275" s="37">
        <v>2.023504328687413</v>
      </c>
      <c r="R275" s="38">
        <v>4.414686611644057</v>
      </c>
      <c r="S275" s="39">
        <v>3.303801863815726</v>
      </c>
      <c r="T275" s="40">
        <v>0.022899327097229853</v>
      </c>
      <c r="U275" s="40">
        <v>0.006353166969048527</v>
      </c>
      <c r="V275" s="40">
        <v>0.008028727488358027</v>
      </c>
      <c r="W275" s="40">
        <v>0.009145767834564363</v>
      </c>
      <c r="X275" s="39">
        <v>2.7544141730251885</v>
      </c>
      <c r="Y275" s="41">
        <v>7.213470333905582</v>
      </c>
      <c r="Z275" s="41">
        <v>2.4558399804414037</v>
      </c>
      <c r="AA275" s="41">
        <v>8.248149173895085</v>
      </c>
      <c r="AB275" s="42">
        <v>0.0</v>
      </c>
      <c r="AC275" s="42">
        <v>1.0</v>
      </c>
      <c r="AD275" s="42">
        <v>1.0</v>
      </c>
      <c r="AE275" s="42">
        <v>0.0</v>
      </c>
      <c r="AF275" s="42">
        <v>0.0</v>
      </c>
      <c r="AG275" s="25"/>
      <c r="AH275" s="25"/>
      <c r="AI275" s="25"/>
      <c r="AJ275" s="25"/>
      <c r="AK275" s="25"/>
      <c r="AL275" s="25"/>
    </row>
    <row r="276">
      <c r="A276" s="27" t="s">
        <v>336</v>
      </c>
      <c r="B276" s="25" t="s">
        <v>329</v>
      </c>
      <c r="C276" s="25" t="s">
        <v>37</v>
      </c>
      <c r="D276" s="28">
        <v>97.33477901693516</v>
      </c>
      <c r="E276" s="29">
        <v>0.1809275012083132</v>
      </c>
      <c r="F276" s="31">
        <v>19.0</v>
      </c>
      <c r="G276" s="33"/>
      <c r="H276" s="34">
        <v>11.7724461505481</v>
      </c>
      <c r="I276" s="35" t="s">
        <v>58</v>
      </c>
      <c r="J276" s="36">
        <v>3500.0</v>
      </c>
      <c r="K276" s="28">
        <v>3.363556043013743</v>
      </c>
      <c r="L276" s="28">
        <v>2.0451610356109478</v>
      </c>
      <c r="M276" s="34">
        <v>11.887702849850845</v>
      </c>
      <c r="N276" s="35" t="s">
        <v>27</v>
      </c>
      <c r="O276" s="36">
        <v>3700.0</v>
      </c>
      <c r="P276" s="28">
        <v>3.2128926621218503</v>
      </c>
      <c r="Q276" s="37">
        <v>1.9675352978698168</v>
      </c>
      <c r="R276" s="38">
        <v>6.8522030381907815</v>
      </c>
      <c r="S276" s="39">
        <v>5.127956559613602</v>
      </c>
      <c r="T276" s="40">
        <v>0.035530921592587694</v>
      </c>
      <c r="U276" s="40">
        <v>0.007944802343684205</v>
      </c>
      <c r="V276" s="40">
        <v>0.016110293641359637</v>
      </c>
      <c r="W276" s="40">
        <v>0.017802242288625716</v>
      </c>
      <c r="X276" s="39">
        <v>4.087003528805191</v>
      </c>
      <c r="Y276" s="41">
        <v>7.68544262174291</v>
      </c>
      <c r="Z276" s="41">
        <v>3.5910079549210647</v>
      </c>
      <c r="AA276" s="41">
        <v>8.29669489492978</v>
      </c>
      <c r="AB276" s="42">
        <v>1.0</v>
      </c>
      <c r="AC276" s="42">
        <v>1.0</v>
      </c>
      <c r="AD276" s="42">
        <v>0.0</v>
      </c>
      <c r="AE276" s="42">
        <v>0.0</v>
      </c>
      <c r="AF276" s="42">
        <v>0.0</v>
      </c>
      <c r="AG276" s="25"/>
      <c r="AH276" s="25"/>
      <c r="AI276" s="25"/>
      <c r="AJ276" s="25"/>
      <c r="AK276" s="25"/>
      <c r="AL276" s="25"/>
    </row>
    <row r="277">
      <c r="A277" s="27" t="s">
        <v>337</v>
      </c>
      <c r="B277" s="25" t="s">
        <v>329</v>
      </c>
      <c r="C277" s="25" t="s">
        <v>37</v>
      </c>
      <c r="D277" s="28">
        <v>97.33477901693516</v>
      </c>
      <c r="E277" s="29">
        <v>0.16746188652975982</v>
      </c>
      <c r="F277" s="31">
        <v>17.0</v>
      </c>
      <c r="G277" s="33"/>
      <c r="H277" s="34">
        <v>10.261066129253077</v>
      </c>
      <c r="I277" s="35" t="s">
        <v>40</v>
      </c>
      <c r="J277" s="36">
        <v>3000.0</v>
      </c>
      <c r="K277" s="28">
        <v>3.4203553764176924</v>
      </c>
      <c r="L277" s="28">
        <v>1.8806826070994778</v>
      </c>
      <c r="M277" s="34">
        <v>10.220302094670105</v>
      </c>
      <c r="N277" s="35" t="s">
        <v>28</v>
      </c>
      <c r="O277" s="36">
        <v>3000.0</v>
      </c>
      <c r="P277" s="28">
        <v>3.406767364890035</v>
      </c>
      <c r="Q277" s="37">
        <v>1.867760640441662</v>
      </c>
      <c r="R277" s="38">
        <v>5.60626599963769</v>
      </c>
      <c r="S277" s="39">
        <v>4.195539499858639</v>
      </c>
      <c r="T277" s="40">
        <v>0.02078557948105965</v>
      </c>
      <c r="U277" s="40">
        <v>0.029070740532950556</v>
      </c>
      <c r="V277" s="40">
        <v>0.017805828576432217</v>
      </c>
      <c r="W277" s="40">
        <v>0.01613426099578756</v>
      </c>
      <c r="X277" s="39">
        <v>5.276308758848285</v>
      </c>
      <c r="Y277" s="41">
        <v>4.984757370404792</v>
      </c>
      <c r="Z277" s="41">
        <v>4.497138756948087</v>
      </c>
      <c r="AA277" s="41">
        <v>5.723163337722018</v>
      </c>
      <c r="AB277" s="42">
        <v>0.0</v>
      </c>
      <c r="AC277" s="42">
        <v>1.0</v>
      </c>
      <c r="AD277" s="42">
        <v>1.0</v>
      </c>
      <c r="AE277" s="42">
        <v>0.0</v>
      </c>
      <c r="AF277" s="42">
        <v>0.0</v>
      </c>
      <c r="AG277" s="25"/>
      <c r="AH277" s="25"/>
      <c r="AI277" s="25"/>
      <c r="AJ277" s="25"/>
      <c r="AK277" s="25"/>
      <c r="AL277" s="25"/>
    </row>
    <row r="278">
      <c r="A278" s="27" t="s">
        <v>338</v>
      </c>
      <c r="B278" s="25" t="s">
        <v>329</v>
      </c>
      <c r="C278" s="25" t="s">
        <v>37</v>
      </c>
      <c r="D278" s="28">
        <v>97.33477901693516</v>
      </c>
      <c r="E278" s="29">
        <v>0.14255754475703328</v>
      </c>
      <c r="F278" s="31">
        <v>17.0</v>
      </c>
      <c r="G278" s="33"/>
      <c r="H278" s="34">
        <v>9.156033020048701</v>
      </c>
      <c r="I278" s="35" t="s">
        <v>45</v>
      </c>
      <c r="J278" s="36">
        <v>3000.0</v>
      </c>
      <c r="K278" s="28">
        <v>3.0520110066829003</v>
      </c>
      <c r="L278" s="28">
        <v>1.5438487052056964</v>
      </c>
      <c r="M278" s="34">
        <v>9.113373394736955</v>
      </c>
      <c r="N278" s="35" t="s">
        <v>30</v>
      </c>
      <c r="O278" s="36">
        <v>3000.0</v>
      </c>
      <c r="P278" s="28">
        <v>3.0377911315789854</v>
      </c>
      <c r="Q278" s="37">
        <v>1.531411194329972</v>
      </c>
      <c r="R278" s="38">
        <v>4.666740918378508</v>
      </c>
      <c r="S278" s="39">
        <v>3.492430765848241</v>
      </c>
      <c r="T278" s="40">
        <v>0.019685281801930472</v>
      </c>
      <c r="U278" s="40">
        <v>0.014639595852699196</v>
      </c>
      <c r="V278" s="40">
        <v>0.009380711905613077</v>
      </c>
      <c r="W278" s="40">
        <v>0.00902538190918834</v>
      </c>
      <c r="X278" s="39">
        <v>3.2913591082913354</v>
      </c>
      <c r="Y278" s="41">
        <v>5.864673911757366</v>
      </c>
      <c r="Z278" s="41">
        <v>2.883460863758021</v>
      </c>
      <c r="AA278" s="41">
        <v>6.229912530978934</v>
      </c>
      <c r="AB278" s="42">
        <v>0.0</v>
      </c>
      <c r="AC278" s="42">
        <v>0.0</v>
      </c>
      <c r="AD278" s="42">
        <v>0.0</v>
      </c>
      <c r="AE278" s="42">
        <v>1.0</v>
      </c>
      <c r="AF278" s="42">
        <v>1.0</v>
      </c>
      <c r="AG278" s="25"/>
      <c r="AH278" s="25"/>
      <c r="AI278" s="25"/>
      <c r="AJ278" s="25"/>
      <c r="AK278" s="25"/>
      <c r="AL278" s="25"/>
    </row>
    <row r="279">
      <c r="A279" s="27" t="s">
        <v>339</v>
      </c>
      <c r="B279" s="25" t="s">
        <v>329</v>
      </c>
      <c r="C279" s="25" t="s">
        <v>37</v>
      </c>
      <c r="D279" s="28">
        <v>97.33477901693516</v>
      </c>
      <c r="E279" s="29">
        <v>0.16120262664165105</v>
      </c>
      <c r="F279" s="31">
        <v>10.0</v>
      </c>
      <c r="G279" s="33"/>
      <c r="H279" s="34">
        <v>7.195422480066292</v>
      </c>
      <c r="I279" s="35" t="s">
        <v>44</v>
      </c>
      <c r="J279" s="36">
        <v>3000.0</v>
      </c>
      <c r="K279" s="28">
        <v>2.3984741600220976</v>
      </c>
      <c r="L279" s="28">
        <v>1.017053501965047</v>
      </c>
      <c r="M279" s="34">
        <v>7.412388229456033</v>
      </c>
      <c r="N279" s="35" t="s">
        <v>29</v>
      </c>
      <c r="O279" s="36">
        <v>3000.0</v>
      </c>
      <c r="P279" s="28">
        <v>2.4707960764853443</v>
      </c>
      <c r="Q279" s="37">
        <v>1.0707558971942013</v>
      </c>
      <c r="R279" s="38">
        <v>3.1567078273368168</v>
      </c>
      <c r="S279" s="39">
        <v>2.362373169585687</v>
      </c>
      <c r="T279" s="40">
        <v>0.03570068315356386</v>
      </c>
      <c r="U279" s="40">
        <v>0.012141123015786898</v>
      </c>
      <c r="V279" s="40">
        <v>0.018862101828097506</v>
      </c>
      <c r="W279" s="40">
        <v>0.01878983323871782</v>
      </c>
      <c r="X279" s="39">
        <v>2.501554152369403</v>
      </c>
      <c r="Y279" s="41">
        <v>4.693868327696889</v>
      </c>
      <c r="Z279" s="41">
        <v>2.1879439657220385</v>
      </c>
      <c r="AA279" s="41">
        <v>5.224444263733995</v>
      </c>
      <c r="AB279" s="42">
        <v>0.0</v>
      </c>
      <c r="AC279" s="42">
        <v>0.0</v>
      </c>
      <c r="AD279" s="42">
        <v>1.0</v>
      </c>
      <c r="AE279" s="42">
        <v>1.0</v>
      </c>
      <c r="AF279" s="42">
        <v>0.0</v>
      </c>
      <c r="AG279" s="25"/>
      <c r="AH279" s="25"/>
      <c r="AI279" s="25"/>
      <c r="AJ279" s="25"/>
      <c r="AK279" s="25"/>
      <c r="AL279" s="25"/>
    </row>
    <row r="280">
      <c r="A280" s="27" t="s">
        <v>340</v>
      </c>
      <c r="B280" s="25" t="s">
        <v>329</v>
      </c>
      <c r="C280" s="25" t="s">
        <v>37</v>
      </c>
      <c r="D280" s="28">
        <v>97.33477901693516</v>
      </c>
      <c r="E280" s="29">
        <v>0.17132231404958678</v>
      </c>
      <c r="F280" s="31">
        <v>2.0</v>
      </c>
      <c r="G280" s="33"/>
      <c r="H280" s="34">
        <v>1.2971120897022563</v>
      </c>
      <c r="I280" s="35" t="s">
        <v>40</v>
      </c>
      <c r="J280" s="36">
        <v>3000.0</v>
      </c>
      <c r="K280" s="28">
        <v>0.4323706965674188</v>
      </c>
      <c r="L280" s="28">
        <v>0.05230720661607418</v>
      </c>
      <c r="M280" s="34">
        <v>1.3163669697073739</v>
      </c>
      <c r="N280" s="35" t="s">
        <v>28</v>
      </c>
      <c r="O280" s="36">
        <v>3000.0</v>
      </c>
      <c r="P280" s="28">
        <v>0.43878898990245796</v>
      </c>
      <c r="Q280" s="37">
        <v>0.05365939029907768</v>
      </c>
      <c r="R280" s="38">
        <v>0.677113749360468</v>
      </c>
      <c r="S280" s="39">
        <v>0.5067289853037331</v>
      </c>
      <c r="T280" s="40">
        <v>0.03777763528107675</v>
      </c>
      <c r="U280" s="40">
        <v>0.014002521185263966</v>
      </c>
      <c r="V280" s="40">
        <v>0.023848043893652696</v>
      </c>
      <c r="W280" s="40">
        <v>0.020712062586536288</v>
      </c>
      <c r="X280" s="39">
        <v>0.5599025290437819</v>
      </c>
      <c r="Y280" s="41">
        <v>0.7372095606584744</v>
      </c>
      <c r="Z280" s="41">
        <v>0.4895080219585098</v>
      </c>
      <c r="AA280" s="41">
        <v>0.826858947748864</v>
      </c>
      <c r="AB280" s="42">
        <v>0.0</v>
      </c>
      <c r="AC280" s="42">
        <v>1.0</v>
      </c>
      <c r="AD280" s="42">
        <v>1.0</v>
      </c>
      <c r="AE280" s="42">
        <v>0.0</v>
      </c>
      <c r="AF280" s="42">
        <v>0.0</v>
      </c>
      <c r="AG280" s="25"/>
      <c r="AH280" s="25"/>
      <c r="AI280" s="25"/>
      <c r="AJ280" s="25"/>
      <c r="AK280" s="25"/>
      <c r="AL280" s="25"/>
    </row>
    <row r="281">
      <c r="A281" s="27" t="s">
        <v>341</v>
      </c>
      <c r="B281" s="25" t="s">
        <v>329</v>
      </c>
      <c r="C281" s="25" t="s">
        <v>37</v>
      </c>
      <c r="D281" s="28">
        <v>97.33477901693516</v>
      </c>
      <c r="E281" s="29">
        <v>0.1784447949526814</v>
      </c>
      <c r="F281" s="31">
        <v>0.0</v>
      </c>
      <c r="G281" s="33"/>
      <c r="H281" s="34" t="s">
        <v>64</v>
      </c>
      <c r="I281" s="35" t="s">
        <v>31</v>
      </c>
      <c r="J281" s="36">
        <v>3000.0</v>
      </c>
      <c r="K281" s="28" t="s">
        <v>64</v>
      </c>
      <c r="L281" s="28" t="s">
        <v>64</v>
      </c>
      <c r="M281" s="34" t="s">
        <v>64</v>
      </c>
      <c r="N281" s="35" t="s">
        <v>31</v>
      </c>
      <c r="O281" s="36">
        <v>3000.0</v>
      </c>
      <c r="P281" s="28" t="s">
        <v>64</v>
      </c>
      <c r="Q281" s="37" t="s">
        <v>64</v>
      </c>
      <c r="R281" s="38" t="s">
        <v>64</v>
      </c>
      <c r="S281" s="39" t="s">
        <v>64</v>
      </c>
      <c r="T281" s="40" t="s">
        <v>64</v>
      </c>
      <c r="U281" s="40" t="s">
        <v>64</v>
      </c>
      <c r="V281" s="40" t="s">
        <v>64</v>
      </c>
      <c r="W281" s="40" t="s">
        <v>64</v>
      </c>
      <c r="X281" s="39" t="s">
        <v>64</v>
      </c>
      <c r="Y281" s="41" t="s">
        <v>64</v>
      </c>
      <c r="Z281" s="41" t="s">
        <v>64</v>
      </c>
      <c r="AA281" s="41" t="s">
        <v>64</v>
      </c>
      <c r="AB281" s="42">
        <v>0.0</v>
      </c>
      <c r="AC281" s="42">
        <v>0.0</v>
      </c>
      <c r="AD281" s="42">
        <v>0.0</v>
      </c>
      <c r="AE281" s="42">
        <v>0.0</v>
      </c>
      <c r="AF281" s="42">
        <v>1.0</v>
      </c>
      <c r="AG281" s="25"/>
      <c r="AH281" s="25"/>
      <c r="AI281" s="25"/>
      <c r="AJ281" s="25"/>
      <c r="AK281" s="25"/>
      <c r="AL281" s="25"/>
    </row>
    <row r="282">
      <c r="A282" s="27" t="s">
        <v>342</v>
      </c>
      <c r="B282" s="25" t="s">
        <v>329</v>
      </c>
      <c r="C282" s="25" t="s">
        <v>37</v>
      </c>
      <c r="D282" s="28">
        <v>97.33477901693516</v>
      </c>
      <c r="E282" s="29">
        <v>0.18</v>
      </c>
      <c r="F282" s="31">
        <v>0.0</v>
      </c>
      <c r="G282" s="33"/>
      <c r="H282" s="34" t="s">
        <v>64</v>
      </c>
      <c r="I282" s="35" t="s">
        <v>29</v>
      </c>
      <c r="J282" s="36">
        <v>3000.0</v>
      </c>
      <c r="K282" s="28" t="s">
        <v>64</v>
      </c>
      <c r="L282" s="28" t="s">
        <v>64</v>
      </c>
      <c r="M282" s="34" t="s">
        <v>64</v>
      </c>
      <c r="N282" s="35" t="s">
        <v>29</v>
      </c>
      <c r="O282" s="36">
        <v>3000.0</v>
      </c>
      <c r="P282" s="28" t="s">
        <v>64</v>
      </c>
      <c r="Q282" s="37" t="s">
        <v>64</v>
      </c>
      <c r="R282" s="38" t="s">
        <v>64</v>
      </c>
      <c r="S282" s="39" t="s">
        <v>64</v>
      </c>
      <c r="T282" s="40" t="s">
        <v>64</v>
      </c>
      <c r="U282" s="40" t="s">
        <v>64</v>
      </c>
      <c r="V282" s="40" t="s">
        <v>64</v>
      </c>
      <c r="W282" s="40" t="s">
        <v>64</v>
      </c>
      <c r="X282" s="39" t="s">
        <v>64</v>
      </c>
      <c r="Y282" s="41" t="s">
        <v>64</v>
      </c>
      <c r="Z282" s="41" t="s">
        <v>64</v>
      </c>
      <c r="AA282" s="41" t="s">
        <v>64</v>
      </c>
      <c r="AB282" s="42">
        <v>0.0</v>
      </c>
      <c r="AC282" s="42">
        <v>0.0</v>
      </c>
      <c r="AD282" s="42">
        <v>1.0</v>
      </c>
      <c r="AE282" s="42">
        <v>0.0</v>
      </c>
      <c r="AF282" s="42">
        <v>0.0</v>
      </c>
      <c r="AG282" s="25"/>
      <c r="AH282" s="25"/>
      <c r="AI282" s="25"/>
      <c r="AJ282" s="25"/>
      <c r="AK282" s="25"/>
      <c r="AL282" s="25"/>
    </row>
    <row r="283">
      <c r="A283" s="27" t="s">
        <v>343</v>
      </c>
      <c r="B283" s="25" t="s">
        <v>329</v>
      </c>
      <c r="C283" s="25" t="s">
        <v>37</v>
      </c>
      <c r="D283" s="28">
        <v>97.33477901693516</v>
      </c>
      <c r="E283" s="29">
        <v>0.13276855895196507</v>
      </c>
      <c r="F283" s="31">
        <v>0.0</v>
      </c>
      <c r="G283" s="33"/>
      <c r="H283" s="34" t="s">
        <v>64</v>
      </c>
      <c r="I283" s="35" t="s">
        <v>40</v>
      </c>
      <c r="J283" s="36">
        <v>3000.0</v>
      </c>
      <c r="K283" s="28" t="s">
        <v>64</v>
      </c>
      <c r="L283" s="28" t="s">
        <v>64</v>
      </c>
      <c r="M283" s="34" t="s">
        <v>64</v>
      </c>
      <c r="N283" s="35" t="s">
        <v>29</v>
      </c>
      <c r="O283" s="36">
        <v>3000.0</v>
      </c>
      <c r="P283" s="28" t="s">
        <v>64</v>
      </c>
      <c r="Q283" s="37" t="s">
        <v>64</v>
      </c>
      <c r="R283" s="38" t="s">
        <v>64</v>
      </c>
      <c r="S283" s="39" t="s">
        <v>64</v>
      </c>
      <c r="T283" s="40" t="s">
        <v>64</v>
      </c>
      <c r="U283" s="40" t="s">
        <v>64</v>
      </c>
      <c r="V283" s="40" t="s">
        <v>64</v>
      </c>
      <c r="W283" s="40" t="s">
        <v>64</v>
      </c>
      <c r="X283" s="39" t="s">
        <v>64</v>
      </c>
      <c r="Y283" s="41" t="s">
        <v>64</v>
      </c>
      <c r="Z283" s="41" t="s">
        <v>64</v>
      </c>
      <c r="AA283" s="41" t="s">
        <v>64</v>
      </c>
      <c r="AB283" s="42">
        <v>0.0</v>
      </c>
      <c r="AC283" s="42">
        <v>1.0</v>
      </c>
      <c r="AD283" s="42">
        <v>1.0</v>
      </c>
      <c r="AE283" s="42">
        <v>0.0</v>
      </c>
      <c r="AF283" s="42">
        <v>0.0</v>
      </c>
      <c r="AG283" s="25"/>
      <c r="AH283" s="25"/>
      <c r="AI283" s="25"/>
      <c r="AJ283" s="25"/>
      <c r="AK283" s="25"/>
      <c r="AL283" s="25"/>
    </row>
    <row r="284">
      <c r="A284" s="27" t="s">
        <v>344</v>
      </c>
      <c r="B284" s="25" t="s">
        <v>329</v>
      </c>
      <c r="C284" s="25" t="s">
        <v>37</v>
      </c>
      <c r="D284" s="28">
        <v>97.33477901693516</v>
      </c>
      <c r="E284" s="29">
        <v>0.15819587628865978</v>
      </c>
      <c r="F284" s="31">
        <v>0.0</v>
      </c>
      <c r="G284" s="33"/>
      <c r="H284" s="34" t="s">
        <v>64</v>
      </c>
      <c r="I284" s="35" t="s">
        <v>45</v>
      </c>
      <c r="J284" s="36">
        <v>3000.0</v>
      </c>
      <c r="K284" s="28" t="s">
        <v>64</v>
      </c>
      <c r="L284" s="28" t="s">
        <v>64</v>
      </c>
      <c r="M284" s="34" t="s">
        <v>64</v>
      </c>
      <c r="N284" s="35" t="s">
        <v>31</v>
      </c>
      <c r="O284" s="36">
        <v>3000.0</v>
      </c>
      <c r="P284" s="28" t="s">
        <v>64</v>
      </c>
      <c r="Q284" s="37" t="s">
        <v>64</v>
      </c>
      <c r="R284" s="38" t="s">
        <v>64</v>
      </c>
      <c r="S284" s="39" t="s">
        <v>64</v>
      </c>
      <c r="T284" s="40" t="s">
        <v>64</v>
      </c>
      <c r="U284" s="40" t="s">
        <v>64</v>
      </c>
      <c r="V284" s="40" t="s">
        <v>64</v>
      </c>
      <c r="W284" s="40" t="s">
        <v>64</v>
      </c>
      <c r="X284" s="39" t="s">
        <v>64</v>
      </c>
      <c r="Y284" s="41" t="s">
        <v>64</v>
      </c>
      <c r="Z284" s="41" t="s">
        <v>64</v>
      </c>
      <c r="AA284" s="41" t="s">
        <v>64</v>
      </c>
      <c r="AB284" s="42">
        <v>0.0</v>
      </c>
      <c r="AC284" s="42">
        <v>0.0</v>
      </c>
      <c r="AD284" s="42">
        <v>0.0</v>
      </c>
      <c r="AE284" s="42">
        <v>1.0</v>
      </c>
      <c r="AF284" s="42">
        <v>1.0</v>
      </c>
      <c r="AG284" s="25"/>
      <c r="AH284" s="25"/>
      <c r="AI284" s="25"/>
      <c r="AJ284" s="25"/>
      <c r="AK284" s="25"/>
      <c r="AL284" s="25"/>
    </row>
    <row r="285">
      <c r="A285" s="27" t="s">
        <v>345</v>
      </c>
      <c r="B285" s="25" t="s">
        <v>329</v>
      </c>
      <c r="C285" s="25" t="s">
        <v>37</v>
      </c>
      <c r="D285" s="28">
        <v>97.33477901693516</v>
      </c>
      <c r="E285" s="29">
        <v>0.18</v>
      </c>
      <c r="F285" s="31">
        <v>0.0</v>
      </c>
      <c r="G285" s="33"/>
      <c r="H285" s="34" t="s">
        <v>64</v>
      </c>
      <c r="I285" s="35" t="s">
        <v>58</v>
      </c>
      <c r="J285" s="36">
        <v>3000.0</v>
      </c>
      <c r="K285" s="28" t="s">
        <v>64</v>
      </c>
      <c r="L285" s="28" t="s">
        <v>64</v>
      </c>
      <c r="M285" s="34" t="s">
        <v>64</v>
      </c>
      <c r="N285" s="35" t="s">
        <v>28</v>
      </c>
      <c r="O285" s="36">
        <v>3000.0</v>
      </c>
      <c r="P285" s="28" t="s">
        <v>64</v>
      </c>
      <c r="Q285" s="37" t="s">
        <v>64</v>
      </c>
      <c r="R285" s="38" t="s">
        <v>64</v>
      </c>
      <c r="S285" s="39" t="s">
        <v>64</v>
      </c>
      <c r="T285" s="40" t="s">
        <v>64</v>
      </c>
      <c r="U285" s="40" t="s">
        <v>64</v>
      </c>
      <c r="V285" s="40" t="s">
        <v>64</v>
      </c>
      <c r="W285" s="40" t="s">
        <v>64</v>
      </c>
      <c r="X285" s="39" t="s">
        <v>64</v>
      </c>
      <c r="Y285" s="41" t="s">
        <v>64</v>
      </c>
      <c r="Z285" s="41" t="s">
        <v>64</v>
      </c>
      <c r="AA285" s="41" t="s">
        <v>64</v>
      </c>
      <c r="AB285" s="42">
        <v>1.0</v>
      </c>
      <c r="AC285" s="42">
        <v>1.0</v>
      </c>
      <c r="AD285" s="42">
        <v>0.0</v>
      </c>
      <c r="AE285" s="42">
        <v>0.0</v>
      </c>
      <c r="AF285" s="42">
        <v>0.0</v>
      </c>
      <c r="AG285" s="25"/>
      <c r="AH285" s="25"/>
      <c r="AI285" s="25"/>
      <c r="AJ285" s="25"/>
      <c r="AK285" s="25"/>
      <c r="AL285" s="25"/>
    </row>
    <row r="286">
      <c r="A286" s="27" t="s">
        <v>346</v>
      </c>
      <c r="B286" s="25" t="s">
        <v>88</v>
      </c>
      <c r="C286" s="25" t="s">
        <v>450</v>
      </c>
      <c r="D286" s="28">
        <v>99.60599442379183</v>
      </c>
      <c r="E286" s="29">
        <v>0.23281757908694825</v>
      </c>
      <c r="F286" s="31">
        <v>34.0</v>
      </c>
      <c r="G286" s="33">
        <v>0.26</v>
      </c>
      <c r="H286" s="34">
        <v>31.942439734365394</v>
      </c>
      <c r="I286" s="35" t="s">
        <v>44</v>
      </c>
      <c r="J286" s="36">
        <v>7300.0</v>
      </c>
      <c r="K286" s="28">
        <v>4.375676675940465</v>
      </c>
      <c r="L286" s="28">
        <v>5.524832233311104</v>
      </c>
      <c r="M286" s="34">
        <v>32.04789441123084</v>
      </c>
      <c r="N286" s="35" t="s">
        <v>30</v>
      </c>
      <c r="O286" s="36">
        <v>8000.0</v>
      </c>
      <c r="P286" s="28">
        <v>4.005986801403855</v>
      </c>
      <c r="Q286" s="37">
        <v>5.070271961987626</v>
      </c>
      <c r="R286" s="38">
        <v>19.36191928388434</v>
      </c>
      <c r="S286" s="39">
        <v>16.94604929453496</v>
      </c>
      <c r="T286" s="40">
        <v>0.06922326209908117</v>
      </c>
      <c r="U286" s="40">
        <v>0.016196799030634486</v>
      </c>
      <c r="V286" s="40">
        <v>0.03610751376256097</v>
      </c>
      <c r="W286" s="40">
        <v>0.02001387905696236</v>
      </c>
      <c r="X286" s="39">
        <v>15.60913177374736</v>
      </c>
      <c r="Y286" s="41">
        <v>16.333307960618033</v>
      </c>
      <c r="Z286" s="41">
        <v>14.331723228029167</v>
      </c>
      <c r="AA286" s="41">
        <v>17.716171183201674</v>
      </c>
      <c r="AB286" s="42">
        <v>0.0</v>
      </c>
      <c r="AC286" s="42">
        <v>0.0</v>
      </c>
      <c r="AD286" s="42">
        <v>1.0</v>
      </c>
      <c r="AE286" s="42">
        <v>1.0</v>
      </c>
      <c r="AF286" s="42">
        <v>0.0</v>
      </c>
      <c r="AG286" s="25"/>
      <c r="AH286" s="25"/>
      <c r="AI286" s="25"/>
      <c r="AJ286" s="25"/>
      <c r="AK286" s="25"/>
      <c r="AL286" s="25"/>
    </row>
    <row r="287">
      <c r="A287" s="27" t="s">
        <v>347</v>
      </c>
      <c r="B287" s="25" t="s">
        <v>88</v>
      </c>
      <c r="C287" s="25" t="s">
        <v>450</v>
      </c>
      <c r="D287" s="28">
        <v>99.60599442379183</v>
      </c>
      <c r="E287" s="29">
        <v>0.25831602708803614</v>
      </c>
      <c r="F287" s="31">
        <v>33.0</v>
      </c>
      <c r="G287" s="33"/>
      <c r="H287" s="34">
        <v>24.36768990200197</v>
      </c>
      <c r="I287" s="35" t="s">
        <v>40</v>
      </c>
      <c r="J287" s="36">
        <v>6900.0</v>
      </c>
      <c r="K287" s="28">
        <v>3.531549261159706</v>
      </c>
      <c r="L287" s="28">
        <v>3.657495834790697</v>
      </c>
      <c r="M287" s="34">
        <v>23.649890421196798</v>
      </c>
      <c r="N287" s="35" t="s">
        <v>29</v>
      </c>
      <c r="O287" s="36">
        <v>7400.0</v>
      </c>
      <c r="P287" s="28">
        <v>3.1959311379995676</v>
      </c>
      <c r="Q287" s="37">
        <v>3.238248248132216</v>
      </c>
      <c r="R287" s="38">
        <v>18.64246028780949</v>
      </c>
      <c r="S287" s="39">
        <v>16.316360293453908</v>
      </c>
      <c r="T287" s="40">
        <v>0.051008069520453975</v>
      </c>
      <c r="U287" s="40">
        <v>0.023705377697570834</v>
      </c>
      <c r="V287" s="40">
        <v>0.03689552949038262</v>
      </c>
      <c r="W287" s="40">
        <v>0.023428661226392963</v>
      </c>
      <c r="X287" s="39">
        <v>14.39199392609293</v>
      </c>
      <c r="Y287" s="41">
        <v>9.975695975909039</v>
      </c>
      <c r="Z287" s="41">
        <v>12.77814514482598</v>
      </c>
      <c r="AA287" s="41">
        <v>10.871745276370817</v>
      </c>
      <c r="AB287" s="42">
        <v>0.0</v>
      </c>
      <c r="AC287" s="42">
        <v>1.0</v>
      </c>
      <c r="AD287" s="42">
        <v>1.0</v>
      </c>
      <c r="AE287" s="42">
        <v>0.0</v>
      </c>
      <c r="AF287" s="42">
        <v>0.0</v>
      </c>
      <c r="AG287" s="25"/>
      <c r="AH287" s="25"/>
      <c r="AI287" s="25"/>
      <c r="AJ287" s="25"/>
      <c r="AK287" s="25"/>
      <c r="AL287" s="25"/>
    </row>
    <row r="288">
      <c r="A288" s="27" t="s">
        <v>348</v>
      </c>
      <c r="B288" s="25" t="s">
        <v>88</v>
      </c>
      <c r="C288" s="25" t="s">
        <v>450</v>
      </c>
      <c r="D288" s="28">
        <v>99.60599442379183</v>
      </c>
      <c r="E288" s="29">
        <v>0.2722934782608696</v>
      </c>
      <c r="F288" s="31">
        <v>31.0</v>
      </c>
      <c r="G288" s="33"/>
      <c r="H288" s="34">
        <v>34.439611239433106</v>
      </c>
      <c r="I288" s="35" t="s">
        <v>31</v>
      </c>
      <c r="J288" s="36">
        <v>7200.0</v>
      </c>
      <c r="K288" s="28">
        <v>4.7832793388101535</v>
      </c>
      <c r="L288" s="28">
        <v>6.38161309422927</v>
      </c>
      <c r="M288" s="34">
        <v>34.58022382560667</v>
      </c>
      <c r="N288" s="35" t="s">
        <v>31</v>
      </c>
      <c r="O288" s="36">
        <v>7500.0</v>
      </c>
      <c r="P288" s="28">
        <v>4.61069651008089</v>
      </c>
      <c r="Q288" s="37">
        <v>6.169737265721788</v>
      </c>
      <c r="R288" s="38">
        <v>18.693910733628407</v>
      </c>
      <c r="S288" s="39">
        <v>16.36139104574089</v>
      </c>
      <c r="T288" s="40">
        <v>0.10265373258313207</v>
      </c>
      <c r="U288" s="40">
        <v>0.004296698543061033</v>
      </c>
      <c r="V288" s="40">
        <v>0.022697777086170236</v>
      </c>
      <c r="W288" s="40">
        <v>0.02335162251663605</v>
      </c>
      <c r="X288" s="39">
        <v>14.883634334228644</v>
      </c>
      <c r="Y288" s="41">
        <v>19.555976905204464</v>
      </c>
      <c r="Z288" s="41">
        <v>13.994341689309044</v>
      </c>
      <c r="AA288" s="41">
        <v>20.58588213629763</v>
      </c>
      <c r="AB288" s="42">
        <v>0.0</v>
      </c>
      <c r="AC288" s="42">
        <v>0.0</v>
      </c>
      <c r="AD288" s="42">
        <v>0.0</v>
      </c>
      <c r="AE288" s="42">
        <v>0.0</v>
      </c>
      <c r="AF288" s="42">
        <v>1.0</v>
      </c>
      <c r="AG288" s="25"/>
      <c r="AH288" s="25"/>
      <c r="AI288" s="25"/>
      <c r="AJ288" s="25"/>
      <c r="AK288" s="25"/>
      <c r="AL288" s="25"/>
    </row>
    <row r="289">
      <c r="A289" s="27" t="s">
        <v>352</v>
      </c>
      <c r="B289" s="25" t="s">
        <v>88</v>
      </c>
      <c r="C289" s="25" t="s">
        <v>450</v>
      </c>
      <c r="D289" s="28">
        <v>99.60599442379183</v>
      </c>
      <c r="E289" s="29">
        <v>0.20350320102432776</v>
      </c>
      <c r="F289" s="31">
        <v>30.0</v>
      </c>
      <c r="G289" s="33"/>
      <c r="H289" s="34">
        <v>22.19984068252099</v>
      </c>
      <c r="I289" s="35" t="s">
        <v>27</v>
      </c>
      <c r="J289" s="36">
        <v>3800.0</v>
      </c>
      <c r="K289" s="28">
        <v>5.8420633375055235</v>
      </c>
      <c r="L289" s="28">
        <v>5.651487374966566</v>
      </c>
      <c r="M289" s="34">
        <v>21.78850859476191</v>
      </c>
      <c r="N289" s="35" t="s">
        <v>27</v>
      </c>
      <c r="O289" s="36">
        <v>5000.0</v>
      </c>
      <c r="P289" s="28">
        <v>4.357701718952383</v>
      </c>
      <c r="Q289" s="37">
        <v>4.158225381328311</v>
      </c>
      <c r="R289" s="38">
        <v>12.7088430595569</v>
      </c>
      <c r="S289" s="39">
        <v>11.123106020951957</v>
      </c>
      <c r="T289" s="40">
        <v>0.045040863085415835</v>
      </c>
      <c r="U289" s="40">
        <v>0.013696636727728792</v>
      </c>
      <c r="V289" s="40">
        <v>0.020281558231444556</v>
      </c>
      <c r="W289" s="40">
        <v>0.028798056709583617</v>
      </c>
      <c r="X289" s="39">
        <v>8.958468798808163</v>
      </c>
      <c r="Y289" s="41">
        <v>13.241371883712826</v>
      </c>
      <c r="Z289" s="41">
        <v>7.635741862071388</v>
      </c>
      <c r="AA289" s="41">
        <v>14.152766732690523</v>
      </c>
      <c r="AB289" s="42">
        <v>1.0</v>
      </c>
      <c r="AC289" s="42">
        <v>0.0</v>
      </c>
      <c r="AD289" s="42">
        <v>0.0</v>
      </c>
      <c r="AE289" s="42">
        <v>0.0</v>
      </c>
      <c r="AF289" s="42">
        <v>0.0</v>
      </c>
      <c r="AG289" s="25"/>
      <c r="AH289" s="25"/>
      <c r="AI289" s="25"/>
      <c r="AJ289" s="25"/>
      <c r="AK289" s="25"/>
      <c r="AL289" s="25"/>
    </row>
    <row r="290">
      <c r="A290" s="27" t="s">
        <v>351</v>
      </c>
      <c r="B290" s="25" t="s">
        <v>88</v>
      </c>
      <c r="C290" s="25" t="s">
        <v>450</v>
      </c>
      <c r="D290" s="28">
        <v>99.60599442379183</v>
      </c>
      <c r="E290" s="29">
        <v>0.2157734375</v>
      </c>
      <c r="F290" s="31">
        <v>28.0</v>
      </c>
      <c r="G290" s="33"/>
      <c r="H290" s="34">
        <v>17.645199653345962</v>
      </c>
      <c r="I290" s="35" t="s">
        <v>40</v>
      </c>
      <c r="J290" s="36">
        <v>3900.0</v>
      </c>
      <c r="K290" s="28">
        <v>4.524410167524605</v>
      </c>
      <c r="L290" s="28">
        <v>3.699610146864184</v>
      </c>
      <c r="M290" s="34">
        <v>17.501539818785982</v>
      </c>
      <c r="N290" s="35" t="s">
        <v>28</v>
      </c>
      <c r="O290" s="36">
        <v>4800.0</v>
      </c>
      <c r="P290" s="28">
        <v>3.6461541289137465</v>
      </c>
      <c r="Q290" s="37">
        <v>2.9636710875432417</v>
      </c>
      <c r="R290" s="38">
        <v>12.716439669456706</v>
      </c>
      <c r="S290" s="39">
        <v>11.129754769144014</v>
      </c>
      <c r="T290" s="40">
        <v>0.03506569418376247</v>
      </c>
      <c r="U290" s="40">
        <v>0.027342364072402134</v>
      </c>
      <c r="V290" s="40">
        <v>0.013227312489571161</v>
      </c>
      <c r="W290" s="40">
        <v>0.014292599401482933</v>
      </c>
      <c r="X290" s="39">
        <v>9.988611369482115</v>
      </c>
      <c r="Y290" s="41">
        <v>7.656588283863848</v>
      </c>
      <c r="Z290" s="41">
        <v>8.779042887094532</v>
      </c>
      <c r="AA290" s="41">
        <v>8.72249693169145</v>
      </c>
      <c r="AB290" s="42">
        <v>0.0</v>
      </c>
      <c r="AC290" s="42">
        <v>1.0</v>
      </c>
      <c r="AD290" s="42">
        <v>1.0</v>
      </c>
      <c r="AE290" s="42">
        <v>0.0</v>
      </c>
      <c r="AF290" s="42">
        <v>0.0</v>
      </c>
      <c r="AG290" s="25"/>
      <c r="AH290" s="25"/>
      <c r="AI290" s="25"/>
      <c r="AJ290" s="25"/>
      <c r="AK290" s="25"/>
      <c r="AL290" s="25"/>
    </row>
    <row r="291">
      <c r="A291" s="27" t="s">
        <v>350</v>
      </c>
      <c r="B291" s="25" t="s">
        <v>88</v>
      </c>
      <c r="C291" s="25" t="s">
        <v>450</v>
      </c>
      <c r="D291" s="28">
        <v>99.60599442379183</v>
      </c>
      <c r="E291" s="29">
        <v>0.20869402429952888</v>
      </c>
      <c r="F291" s="31">
        <v>26.0</v>
      </c>
      <c r="G291" s="33"/>
      <c r="H291" s="34">
        <v>19.720735669846604</v>
      </c>
      <c r="I291" s="35" t="s">
        <v>40</v>
      </c>
      <c r="J291" s="36">
        <v>5000.0</v>
      </c>
      <c r="K291" s="28">
        <v>3.944147133969321</v>
      </c>
      <c r="L291" s="28">
        <v>3.498667071250699</v>
      </c>
      <c r="M291" s="34">
        <v>19.825753816618423</v>
      </c>
      <c r="N291" s="35" t="s">
        <v>29</v>
      </c>
      <c r="O291" s="36">
        <v>5200.0</v>
      </c>
      <c r="P291" s="28">
        <v>3.812644964734312</v>
      </c>
      <c r="Q291" s="37">
        <v>3.395192646426267</v>
      </c>
      <c r="R291" s="38">
        <v>11.348168876708653</v>
      </c>
      <c r="S291" s="39">
        <v>9.93220901129757</v>
      </c>
      <c r="T291" s="40">
        <v>0.05530772452114738</v>
      </c>
      <c r="U291" s="40">
        <v>0.012702252521603225</v>
      </c>
      <c r="V291" s="40">
        <v>0.03625434573874253</v>
      </c>
      <c r="W291" s="40">
        <v>0.026374815999717808</v>
      </c>
      <c r="X291" s="39">
        <v>9.61124601705269</v>
      </c>
      <c r="Y291" s="41">
        <v>10.109489652793913</v>
      </c>
      <c r="Z291" s="41">
        <v>8.557078652468798</v>
      </c>
      <c r="AA291" s="41">
        <v>11.268675164149627</v>
      </c>
      <c r="AB291" s="42">
        <v>0.0</v>
      </c>
      <c r="AC291" s="42">
        <v>1.0</v>
      </c>
      <c r="AD291" s="42">
        <v>1.0</v>
      </c>
      <c r="AE291" s="42">
        <v>0.0</v>
      </c>
      <c r="AF291" s="42">
        <v>0.0</v>
      </c>
      <c r="AG291" s="25"/>
      <c r="AH291" s="25"/>
      <c r="AI291" s="25"/>
      <c r="AJ291" s="25"/>
      <c r="AK291" s="25"/>
      <c r="AL291" s="25"/>
    </row>
    <row r="292">
      <c r="A292" s="27" t="s">
        <v>353</v>
      </c>
      <c r="B292" s="25" t="s">
        <v>88</v>
      </c>
      <c r="C292" s="25" t="s">
        <v>450</v>
      </c>
      <c r="D292" s="28">
        <v>99.60599442379183</v>
      </c>
      <c r="E292" s="29">
        <v>0.1547972027972028</v>
      </c>
      <c r="F292" s="31">
        <v>17.0</v>
      </c>
      <c r="G292" s="33"/>
      <c r="H292" s="34">
        <v>15.312657369127491</v>
      </c>
      <c r="I292" s="35" t="s">
        <v>44</v>
      </c>
      <c r="J292" s="36">
        <v>3500.0</v>
      </c>
      <c r="K292" s="28">
        <v>4.375044962607855</v>
      </c>
      <c r="L292" s="28">
        <v>3.224777416745723</v>
      </c>
      <c r="M292" s="34">
        <v>15.78570440479162</v>
      </c>
      <c r="N292" s="35" t="s">
        <v>30</v>
      </c>
      <c r="O292" s="36">
        <v>3900.0</v>
      </c>
      <c r="P292" s="28">
        <v>4.047616514049134</v>
      </c>
      <c r="Q292" s="37">
        <v>3.050629483265276</v>
      </c>
      <c r="R292" s="38">
        <v>5.243099209285926</v>
      </c>
      <c r="S292" s="39">
        <v>4.588895158273366</v>
      </c>
      <c r="T292" s="40">
        <v>0.05571413544373227</v>
      </c>
      <c r="U292" s="40">
        <v>0.008571405452881889</v>
      </c>
      <c r="V292" s="40">
        <v>0.030924286339809162</v>
      </c>
      <c r="W292" s="40">
        <v>0.02436968216995831</v>
      </c>
      <c r="X292" s="39">
        <v>5.650253372554536</v>
      </c>
      <c r="Y292" s="41">
        <v>9.662403996572955</v>
      </c>
      <c r="Z292" s="41">
        <v>5.069219972228885</v>
      </c>
      <c r="AA292" s="41">
        <v>10.716484432562734</v>
      </c>
      <c r="AB292" s="42">
        <v>0.0</v>
      </c>
      <c r="AC292" s="42">
        <v>0.0</v>
      </c>
      <c r="AD292" s="42">
        <v>1.0</v>
      </c>
      <c r="AE292" s="42">
        <v>1.0</v>
      </c>
      <c r="AF292" s="42">
        <v>0.0</v>
      </c>
      <c r="AG292" s="25"/>
      <c r="AH292" s="25"/>
      <c r="AI292" s="25"/>
      <c r="AJ292" s="25"/>
      <c r="AK292" s="25"/>
      <c r="AL292" s="25"/>
    </row>
    <row r="293">
      <c r="A293" s="27" t="s">
        <v>354</v>
      </c>
      <c r="B293" s="25" t="s">
        <v>88</v>
      </c>
      <c r="C293" s="25" t="s">
        <v>450</v>
      </c>
      <c r="D293" s="28">
        <v>99.60599442379183</v>
      </c>
      <c r="E293" s="29">
        <v>0.15938335778662754</v>
      </c>
      <c r="F293" s="31">
        <v>15.0</v>
      </c>
      <c r="G293" s="33"/>
      <c r="H293" s="34">
        <v>11.541555646217711</v>
      </c>
      <c r="I293" s="35" t="s">
        <v>45</v>
      </c>
      <c r="J293" s="36">
        <v>3400.0</v>
      </c>
      <c r="K293" s="28">
        <v>3.3945751900640326</v>
      </c>
      <c r="L293" s="28">
        <v>2.034308941132912</v>
      </c>
      <c r="M293" s="34">
        <v>12.017913895883009</v>
      </c>
      <c r="N293" s="35" t="s">
        <v>31</v>
      </c>
      <c r="O293" s="36">
        <v>3000.0</v>
      </c>
      <c r="P293" s="28">
        <v>4.00597129862767</v>
      </c>
      <c r="Q293" s="37">
        <v>2.472848952310651</v>
      </c>
      <c r="R293" s="38">
        <v>4.783027128445411</v>
      </c>
      <c r="S293" s="39">
        <v>4.186228250791117</v>
      </c>
      <c r="T293" s="40">
        <v>0.03569314384748892</v>
      </c>
      <c r="U293" s="40">
        <v>8.438095472219605E-5</v>
      </c>
      <c r="V293" s="40">
        <v>0.026833143601658345</v>
      </c>
      <c r="W293" s="40">
        <v>0.017298095718050188</v>
      </c>
      <c r="X293" s="39">
        <v>2.7972387763727986</v>
      </c>
      <c r="Y293" s="41">
        <v>8.744316869844912</v>
      </c>
      <c r="Z293" s="41">
        <v>2.526707702225945</v>
      </c>
      <c r="AA293" s="41">
        <v>9.491206193657064</v>
      </c>
      <c r="AB293" s="42">
        <v>0.0</v>
      </c>
      <c r="AC293" s="42">
        <v>0.0</v>
      </c>
      <c r="AD293" s="42">
        <v>0.0</v>
      </c>
      <c r="AE293" s="42">
        <v>1.0</v>
      </c>
      <c r="AF293" s="42">
        <v>1.0</v>
      </c>
      <c r="AG293" s="25"/>
      <c r="AH293" s="25"/>
      <c r="AI293" s="25"/>
      <c r="AJ293" s="25"/>
      <c r="AK293" s="25"/>
      <c r="AL293" s="25"/>
    </row>
    <row r="294">
      <c r="A294" s="27" t="s">
        <v>355</v>
      </c>
      <c r="B294" s="25" t="s">
        <v>88</v>
      </c>
      <c r="C294" s="25" t="s">
        <v>450</v>
      </c>
      <c r="D294" s="28">
        <v>99.60599442379183</v>
      </c>
      <c r="E294" s="29">
        <v>0.20186847599164925</v>
      </c>
      <c r="F294" s="31">
        <v>12.0</v>
      </c>
      <c r="G294" s="33"/>
      <c r="H294" s="34">
        <v>7.901020721088987</v>
      </c>
      <c r="I294" s="35" t="s">
        <v>356</v>
      </c>
      <c r="J294" s="36">
        <v>3000.0</v>
      </c>
      <c r="K294" s="28">
        <v>2.6336735736963286</v>
      </c>
      <c r="L294" s="28">
        <v>1.1959462410147168</v>
      </c>
      <c r="M294" s="34">
        <v>7.748748242965961</v>
      </c>
      <c r="N294" s="35" t="s">
        <v>29</v>
      </c>
      <c r="O294" s="36">
        <v>3000.0</v>
      </c>
      <c r="P294" s="28">
        <v>2.5829160809886536</v>
      </c>
      <c r="Q294" s="37">
        <v>1.1563065110048878</v>
      </c>
      <c r="R294" s="38">
        <v>5.035287941066023</v>
      </c>
      <c r="S294" s="39">
        <v>4.40701339626512</v>
      </c>
      <c r="T294" s="40">
        <v>0.033226882218770154</v>
      </c>
      <c r="U294" s="40">
        <v>0.01963805175990637</v>
      </c>
      <c r="V294" s="40">
        <v>0.01805999402919961</v>
      </c>
      <c r="W294" s="40">
        <v>0.025511933313092653</v>
      </c>
      <c r="X294" s="39">
        <v>3.498435767557388</v>
      </c>
      <c r="Y294" s="41">
        <v>4.402584953531599</v>
      </c>
      <c r="Z294" s="41">
        <v>2.9362846223804593</v>
      </c>
      <c r="AA294" s="41">
        <v>4.812463620585502</v>
      </c>
      <c r="AB294" s="42">
        <v>1.0</v>
      </c>
      <c r="AC294" s="42">
        <v>0.0</v>
      </c>
      <c r="AD294" s="42">
        <v>1.0</v>
      </c>
      <c r="AE294" s="42">
        <v>0.0</v>
      </c>
      <c r="AF294" s="42">
        <v>0.0</v>
      </c>
      <c r="AG294" s="25"/>
      <c r="AH294" s="25"/>
      <c r="AI294" s="25"/>
      <c r="AJ294" s="25"/>
      <c r="AK294" s="25"/>
      <c r="AL294" s="25"/>
    </row>
    <row r="295">
      <c r="A295" s="27" t="s">
        <v>358</v>
      </c>
      <c r="B295" s="25" t="s">
        <v>88</v>
      </c>
      <c r="C295" s="25" t="s">
        <v>450</v>
      </c>
      <c r="D295" s="28">
        <v>99.60599442379183</v>
      </c>
      <c r="E295" s="29">
        <v>0.16813372093023254</v>
      </c>
      <c r="F295" s="31">
        <v>8.0</v>
      </c>
      <c r="G295" s="33"/>
      <c r="H295" s="34">
        <v>4.3425133465841625</v>
      </c>
      <c r="I295" s="35" t="s">
        <v>40</v>
      </c>
      <c r="J295" s="36">
        <v>3000.0</v>
      </c>
      <c r="K295" s="28">
        <v>1.4475044488613875</v>
      </c>
      <c r="L295" s="28">
        <v>0.4241103194021938</v>
      </c>
      <c r="M295" s="34">
        <v>4.197873074141706</v>
      </c>
      <c r="N295" s="35" t="s">
        <v>28</v>
      </c>
      <c r="O295" s="36">
        <v>3000.0</v>
      </c>
      <c r="P295" s="28">
        <v>1.3992910247139019</v>
      </c>
      <c r="Q295" s="37">
        <v>0.399942128010624</v>
      </c>
      <c r="R295" s="38">
        <v>2.71227446563256</v>
      </c>
      <c r="S295" s="39">
        <v>2.3738523088036017</v>
      </c>
      <c r="T295" s="40">
        <v>0.04260910104960413</v>
      </c>
      <c r="U295" s="40">
        <v>0.014117985577313944</v>
      </c>
      <c r="V295" s="40">
        <v>0.024834046919130555</v>
      </c>
      <c r="W295" s="40">
        <v>0.01326750451843961</v>
      </c>
      <c r="X295" s="39">
        <v>2.5371546976529356</v>
      </c>
      <c r="Y295" s="41">
        <v>1.805358648931227</v>
      </c>
      <c r="Z295" s="41">
        <v>2.309841449838732</v>
      </c>
      <c r="AA295" s="41">
        <v>1.888031624302974</v>
      </c>
      <c r="AB295" s="42">
        <v>0.0</v>
      </c>
      <c r="AC295" s="42">
        <v>1.0</v>
      </c>
      <c r="AD295" s="42">
        <v>1.0</v>
      </c>
      <c r="AE295" s="42">
        <v>0.0</v>
      </c>
      <c r="AF295" s="42">
        <v>0.0</v>
      </c>
      <c r="AG295" s="25"/>
      <c r="AH295" s="25"/>
      <c r="AI295" s="25"/>
      <c r="AJ295" s="25"/>
      <c r="AK295" s="25"/>
      <c r="AL295" s="25"/>
    </row>
    <row r="296">
      <c r="A296" s="27" t="s">
        <v>357</v>
      </c>
      <c r="B296" s="25" t="s">
        <v>88</v>
      </c>
      <c r="C296" s="25" t="s">
        <v>450</v>
      </c>
      <c r="D296" s="28">
        <v>99.60599442379183</v>
      </c>
      <c r="E296" s="29">
        <v>0.2051743772241993</v>
      </c>
      <c r="F296" s="31">
        <v>0.0</v>
      </c>
      <c r="G296" s="33"/>
      <c r="H296" s="34" t="s">
        <v>64</v>
      </c>
      <c r="I296" s="35" t="s">
        <v>30</v>
      </c>
      <c r="J296" s="36">
        <v>3000.0</v>
      </c>
      <c r="K296" s="28" t="s">
        <v>64</v>
      </c>
      <c r="L296" s="28" t="s">
        <v>64</v>
      </c>
      <c r="M296" s="34" t="s">
        <v>64</v>
      </c>
      <c r="N296" s="35" t="s">
        <v>30</v>
      </c>
      <c r="O296" s="36">
        <v>3000.0</v>
      </c>
      <c r="P296" s="28" t="s">
        <v>64</v>
      </c>
      <c r="Q296" s="37" t="s">
        <v>64</v>
      </c>
      <c r="R296" s="38" t="s">
        <v>64</v>
      </c>
      <c r="S296" s="39" t="s">
        <v>64</v>
      </c>
      <c r="T296" s="40" t="s">
        <v>64</v>
      </c>
      <c r="U296" s="40" t="s">
        <v>64</v>
      </c>
      <c r="V296" s="40" t="s">
        <v>64</v>
      </c>
      <c r="W296" s="40" t="s">
        <v>64</v>
      </c>
      <c r="X296" s="39" t="s">
        <v>64</v>
      </c>
      <c r="Y296" s="41" t="s">
        <v>64</v>
      </c>
      <c r="Z296" s="41" t="s">
        <v>64</v>
      </c>
      <c r="AA296" s="41" t="s">
        <v>64</v>
      </c>
      <c r="AB296" s="42">
        <v>0.0</v>
      </c>
      <c r="AC296" s="42">
        <v>0.0</v>
      </c>
      <c r="AD296" s="42">
        <v>0.0</v>
      </c>
      <c r="AE296" s="42">
        <v>1.0</v>
      </c>
      <c r="AF296" s="42">
        <v>0.0</v>
      </c>
      <c r="AG296" s="25"/>
      <c r="AH296" s="25"/>
      <c r="AI296" s="25"/>
      <c r="AJ296" s="25"/>
      <c r="AK296" s="25"/>
      <c r="AL296" s="25"/>
    </row>
    <row r="297">
      <c r="A297" s="27" t="s">
        <v>359</v>
      </c>
      <c r="B297" s="25" t="s">
        <v>88</v>
      </c>
      <c r="C297" s="25" t="s">
        <v>450</v>
      </c>
      <c r="D297" s="28">
        <v>99.60599442379183</v>
      </c>
      <c r="E297" s="29">
        <v>0.2094331550802139</v>
      </c>
      <c r="F297" s="31">
        <v>0.0</v>
      </c>
      <c r="G297" s="33"/>
      <c r="H297" s="34" t="s">
        <v>64</v>
      </c>
      <c r="I297" s="35" t="s">
        <v>58</v>
      </c>
      <c r="J297" s="36">
        <v>4700.0</v>
      </c>
      <c r="K297" s="28" t="s">
        <v>64</v>
      </c>
      <c r="L297" s="28" t="s">
        <v>64</v>
      </c>
      <c r="M297" s="34" t="s">
        <v>64</v>
      </c>
      <c r="N297" s="35" t="s">
        <v>27</v>
      </c>
      <c r="O297" s="36">
        <v>5000.0</v>
      </c>
      <c r="P297" s="28" t="s">
        <v>64</v>
      </c>
      <c r="Q297" s="37" t="s">
        <v>64</v>
      </c>
      <c r="R297" s="38" t="s">
        <v>64</v>
      </c>
      <c r="S297" s="39" t="s">
        <v>64</v>
      </c>
      <c r="T297" s="40" t="s">
        <v>64</v>
      </c>
      <c r="U297" s="40" t="s">
        <v>64</v>
      </c>
      <c r="V297" s="40" t="s">
        <v>64</v>
      </c>
      <c r="W297" s="40" t="s">
        <v>64</v>
      </c>
      <c r="X297" s="39" t="s">
        <v>64</v>
      </c>
      <c r="Y297" s="41" t="s">
        <v>64</v>
      </c>
      <c r="Z297" s="41" t="s">
        <v>64</v>
      </c>
      <c r="AA297" s="41" t="s">
        <v>64</v>
      </c>
      <c r="AB297" s="42">
        <v>1.0</v>
      </c>
      <c r="AC297" s="42">
        <v>1.0</v>
      </c>
      <c r="AD297" s="42">
        <v>0.0</v>
      </c>
      <c r="AE297" s="42">
        <v>0.0</v>
      </c>
      <c r="AF297" s="42">
        <v>0.0</v>
      </c>
      <c r="AG297" s="25"/>
      <c r="AH297" s="25"/>
      <c r="AI297" s="25"/>
      <c r="AJ297" s="25"/>
      <c r="AK297" s="25"/>
      <c r="AL297" s="25"/>
    </row>
    <row r="298">
      <c r="A298" s="27" t="s">
        <v>349</v>
      </c>
      <c r="B298" s="25" t="s">
        <v>88</v>
      </c>
      <c r="C298" s="25" t="s">
        <v>450</v>
      </c>
      <c r="D298" s="28">
        <v>99.60599442379183</v>
      </c>
      <c r="E298" s="29">
        <v>0.2450283960092095</v>
      </c>
      <c r="F298" s="31">
        <v>0.0</v>
      </c>
      <c r="G298" s="33"/>
      <c r="H298" s="34" t="s">
        <v>64</v>
      </c>
      <c r="I298" s="35" t="s">
        <v>27</v>
      </c>
      <c r="J298" s="36">
        <v>6500.0</v>
      </c>
      <c r="K298" s="28" t="s">
        <v>64</v>
      </c>
      <c r="L298" s="28" t="s">
        <v>64</v>
      </c>
      <c r="M298" s="34" t="s">
        <v>64</v>
      </c>
      <c r="N298" s="35" t="s">
        <v>27</v>
      </c>
      <c r="O298" s="36">
        <v>6800.0</v>
      </c>
      <c r="P298" s="28" t="s">
        <v>64</v>
      </c>
      <c r="Q298" s="37" t="s">
        <v>64</v>
      </c>
      <c r="R298" s="38" t="s">
        <v>64</v>
      </c>
      <c r="S298" s="39" t="s">
        <v>64</v>
      </c>
      <c r="T298" s="40" t="s">
        <v>64</v>
      </c>
      <c r="U298" s="40" t="s">
        <v>64</v>
      </c>
      <c r="V298" s="40" t="s">
        <v>64</v>
      </c>
      <c r="W298" s="40" t="s">
        <v>64</v>
      </c>
      <c r="X298" s="39" t="s">
        <v>64</v>
      </c>
      <c r="Y298" s="41" t="s">
        <v>64</v>
      </c>
      <c r="Z298" s="41" t="s">
        <v>64</v>
      </c>
      <c r="AA298" s="41" t="s">
        <v>64</v>
      </c>
      <c r="AB298" s="42">
        <v>1.0</v>
      </c>
      <c r="AC298" s="42">
        <v>0.0</v>
      </c>
      <c r="AD298" s="42">
        <v>0.0</v>
      </c>
      <c r="AE298" s="42">
        <v>0.0</v>
      </c>
      <c r="AF298" s="42">
        <v>0.0</v>
      </c>
      <c r="AG298" s="25"/>
      <c r="AH298" s="25"/>
      <c r="AI298" s="25"/>
      <c r="AJ298" s="25"/>
      <c r="AK298" s="25"/>
      <c r="AL298" s="25"/>
    </row>
    <row r="299">
      <c r="A299" s="27" t="s">
        <v>360</v>
      </c>
      <c r="B299" s="25" t="s">
        <v>88</v>
      </c>
      <c r="C299" s="25" t="s">
        <v>450</v>
      </c>
      <c r="D299" s="28">
        <v>99.60599442379183</v>
      </c>
      <c r="E299" s="29">
        <v>0.18</v>
      </c>
      <c r="F299" s="31">
        <v>0.0</v>
      </c>
      <c r="G299" s="33"/>
      <c r="H299" s="34" t="s">
        <v>64</v>
      </c>
      <c r="I299" s="35" t="s">
        <v>40</v>
      </c>
      <c r="J299" s="36">
        <v>3000.0</v>
      </c>
      <c r="K299" s="28" t="s">
        <v>64</v>
      </c>
      <c r="L299" s="28" t="s">
        <v>64</v>
      </c>
      <c r="M299" s="34" t="s">
        <v>64</v>
      </c>
      <c r="N299" s="35" t="s">
        <v>29</v>
      </c>
      <c r="O299" s="36">
        <v>3000.0</v>
      </c>
      <c r="P299" s="28" t="s">
        <v>64</v>
      </c>
      <c r="Q299" s="37" t="s">
        <v>64</v>
      </c>
      <c r="R299" s="38" t="s">
        <v>64</v>
      </c>
      <c r="S299" s="39" t="s">
        <v>64</v>
      </c>
      <c r="T299" s="40" t="s">
        <v>64</v>
      </c>
      <c r="U299" s="40" t="s">
        <v>64</v>
      </c>
      <c r="V299" s="40" t="s">
        <v>64</v>
      </c>
      <c r="W299" s="40" t="s">
        <v>64</v>
      </c>
      <c r="X299" s="39" t="s">
        <v>64</v>
      </c>
      <c r="Y299" s="41" t="s">
        <v>64</v>
      </c>
      <c r="Z299" s="41" t="s">
        <v>64</v>
      </c>
      <c r="AA299" s="41" t="s">
        <v>64</v>
      </c>
      <c r="AB299" s="42">
        <v>0.0</v>
      </c>
      <c r="AC299" s="42">
        <v>1.0</v>
      </c>
      <c r="AD299" s="42">
        <v>1.0</v>
      </c>
      <c r="AE299" s="42">
        <v>0.0</v>
      </c>
      <c r="AF299" s="42">
        <v>0.0</v>
      </c>
      <c r="AG299" s="25"/>
      <c r="AH299" s="25"/>
      <c r="AI299" s="25"/>
      <c r="AJ299" s="25"/>
      <c r="AK299" s="25"/>
      <c r="AL299" s="25"/>
    </row>
    <row r="300">
      <c r="A300" s="27" t="s">
        <v>361</v>
      </c>
      <c r="B300" s="25" t="s">
        <v>88</v>
      </c>
      <c r="C300" s="25" t="s">
        <v>450</v>
      </c>
      <c r="D300" s="28">
        <v>99.60599442379183</v>
      </c>
      <c r="E300" s="29">
        <v>0.18084615384615385</v>
      </c>
      <c r="F300" s="31">
        <v>0.0</v>
      </c>
      <c r="G300" s="33"/>
      <c r="H300" s="34" t="s">
        <v>64</v>
      </c>
      <c r="I300" s="35" t="s">
        <v>30</v>
      </c>
      <c r="J300" s="36">
        <v>3000.0</v>
      </c>
      <c r="K300" s="28" t="s">
        <v>64</v>
      </c>
      <c r="L300" s="28" t="s">
        <v>64</v>
      </c>
      <c r="M300" s="34" t="s">
        <v>64</v>
      </c>
      <c r="N300" s="35" t="s">
        <v>30</v>
      </c>
      <c r="O300" s="36">
        <v>3000.0</v>
      </c>
      <c r="P300" s="28" t="s">
        <v>64</v>
      </c>
      <c r="Q300" s="37" t="s">
        <v>64</v>
      </c>
      <c r="R300" s="38" t="s">
        <v>64</v>
      </c>
      <c r="S300" s="39" t="s">
        <v>64</v>
      </c>
      <c r="T300" s="40" t="s">
        <v>64</v>
      </c>
      <c r="U300" s="40" t="s">
        <v>64</v>
      </c>
      <c r="V300" s="40" t="s">
        <v>64</v>
      </c>
      <c r="W300" s="40" t="s">
        <v>64</v>
      </c>
      <c r="X300" s="39" t="s">
        <v>64</v>
      </c>
      <c r="Y300" s="41" t="s">
        <v>64</v>
      </c>
      <c r="Z300" s="41" t="s">
        <v>64</v>
      </c>
      <c r="AA300" s="41" t="s">
        <v>64</v>
      </c>
      <c r="AB300" s="42">
        <v>0.0</v>
      </c>
      <c r="AC300" s="42">
        <v>0.0</v>
      </c>
      <c r="AD300" s="42">
        <v>0.0</v>
      </c>
      <c r="AE300" s="42">
        <v>1.0</v>
      </c>
      <c r="AF300" s="42">
        <v>0.0</v>
      </c>
      <c r="AG300" s="25"/>
      <c r="AH300" s="25"/>
      <c r="AI300" s="25"/>
      <c r="AJ300" s="25"/>
      <c r="AK300" s="25"/>
      <c r="AL300" s="25"/>
    </row>
    <row r="301">
      <c r="A301" s="27" t="s">
        <v>362</v>
      </c>
      <c r="B301" s="25" t="s">
        <v>88</v>
      </c>
      <c r="C301" s="25" t="s">
        <v>450</v>
      </c>
      <c r="D301" s="28">
        <v>99.60599442379183</v>
      </c>
      <c r="E301" s="29">
        <v>0.25926895734597155</v>
      </c>
      <c r="F301" s="31">
        <v>0.0</v>
      </c>
      <c r="G301" s="33"/>
      <c r="H301" s="34" t="s">
        <v>64</v>
      </c>
      <c r="I301" s="35" t="s">
        <v>45</v>
      </c>
      <c r="J301" s="36">
        <v>3000.0</v>
      </c>
      <c r="K301" s="28" t="s">
        <v>64</v>
      </c>
      <c r="L301" s="28" t="s">
        <v>64</v>
      </c>
      <c r="M301" s="34" t="s">
        <v>64</v>
      </c>
      <c r="N301" s="35" t="s">
        <v>31</v>
      </c>
      <c r="O301" s="36">
        <v>3200.0</v>
      </c>
      <c r="P301" s="28" t="s">
        <v>64</v>
      </c>
      <c r="Q301" s="37" t="s">
        <v>64</v>
      </c>
      <c r="R301" s="38" t="s">
        <v>64</v>
      </c>
      <c r="S301" s="39" t="s">
        <v>64</v>
      </c>
      <c r="T301" s="40" t="s">
        <v>64</v>
      </c>
      <c r="U301" s="40" t="s">
        <v>64</v>
      </c>
      <c r="V301" s="40" t="s">
        <v>64</v>
      </c>
      <c r="W301" s="40" t="s">
        <v>64</v>
      </c>
      <c r="X301" s="39" t="s">
        <v>64</v>
      </c>
      <c r="Y301" s="41" t="s">
        <v>64</v>
      </c>
      <c r="Z301" s="41" t="s">
        <v>64</v>
      </c>
      <c r="AA301" s="41" t="s">
        <v>64</v>
      </c>
      <c r="AB301" s="42">
        <v>0.0</v>
      </c>
      <c r="AC301" s="42">
        <v>0.0</v>
      </c>
      <c r="AD301" s="42">
        <v>0.0</v>
      </c>
      <c r="AE301" s="42">
        <v>1.0</v>
      </c>
      <c r="AF301" s="42">
        <v>1.0</v>
      </c>
      <c r="AG301" s="25"/>
      <c r="AH301" s="25"/>
      <c r="AI301" s="25"/>
      <c r="AJ301" s="25"/>
      <c r="AK301" s="25"/>
      <c r="AL301" s="25"/>
    </row>
    <row r="302">
      <c r="A302" s="27" t="s">
        <v>363</v>
      </c>
      <c r="B302" s="25" t="s">
        <v>88</v>
      </c>
      <c r="C302" s="25" t="s">
        <v>450</v>
      </c>
      <c r="D302" s="28">
        <v>99.60599442379183</v>
      </c>
      <c r="E302" s="29">
        <v>0.19387730061349692</v>
      </c>
      <c r="F302" s="31">
        <v>0.0</v>
      </c>
      <c r="G302" s="33"/>
      <c r="H302" s="34" t="s">
        <v>64</v>
      </c>
      <c r="I302" s="35" t="s">
        <v>40</v>
      </c>
      <c r="J302" s="36">
        <v>3000.0</v>
      </c>
      <c r="K302" s="28" t="s">
        <v>64</v>
      </c>
      <c r="L302" s="28" t="s">
        <v>64</v>
      </c>
      <c r="M302" s="34" t="s">
        <v>64</v>
      </c>
      <c r="N302" s="35" t="s">
        <v>29</v>
      </c>
      <c r="O302" s="36">
        <v>3000.0</v>
      </c>
      <c r="P302" s="28" t="s">
        <v>64</v>
      </c>
      <c r="Q302" s="37" t="s">
        <v>64</v>
      </c>
      <c r="R302" s="38" t="s">
        <v>64</v>
      </c>
      <c r="S302" s="39" t="s">
        <v>64</v>
      </c>
      <c r="T302" s="40" t="s">
        <v>64</v>
      </c>
      <c r="U302" s="40" t="s">
        <v>64</v>
      </c>
      <c r="V302" s="40" t="s">
        <v>64</v>
      </c>
      <c r="W302" s="40" t="s">
        <v>64</v>
      </c>
      <c r="X302" s="39" t="s">
        <v>64</v>
      </c>
      <c r="Y302" s="41" t="s">
        <v>64</v>
      </c>
      <c r="Z302" s="41" t="s">
        <v>64</v>
      </c>
      <c r="AA302" s="41" t="s">
        <v>64</v>
      </c>
      <c r="AB302" s="42">
        <v>0.0</v>
      </c>
      <c r="AC302" s="42">
        <v>1.0</v>
      </c>
      <c r="AD302" s="42">
        <v>1.0</v>
      </c>
      <c r="AE302" s="42">
        <v>0.0</v>
      </c>
      <c r="AF302" s="42">
        <v>0.0</v>
      </c>
      <c r="AG302" s="25"/>
      <c r="AH302" s="25"/>
      <c r="AI302" s="25"/>
      <c r="AJ302" s="25"/>
      <c r="AK302" s="25"/>
      <c r="AL302" s="25"/>
    </row>
    <row r="303">
      <c r="A303" s="27" t="s">
        <v>584</v>
      </c>
      <c r="B303" s="25" t="s">
        <v>566</v>
      </c>
      <c r="C303" s="25" t="s">
        <v>204</v>
      </c>
      <c r="D303" s="28">
        <v>102.25581629491947</v>
      </c>
      <c r="E303" s="29">
        <v>0.22357644394110987</v>
      </c>
      <c r="F303" s="31">
        <v>34.0</v>
      </c>
      <c r="G303" s="33"/>
      <c r="H303" s="34">
        <v>36.77393005126338</v>
      </c>
      <c r="I303" s="35" t="s">
        <v>356</v>
      </c>
      <c r="J303" s="36">
        <v>9100.0</v>
      </c>
      <c r="K303" s="28">
        <v>4.041091214424547</v>
      </c>
      <c r="L303" s="28">
        <v>5.656574456393472</v>
      </c>
      <c r="M303" s="34">
        <v>36.84946207608</v>
      </c>
      <c r="N303" s="35" t="s">
        <v>30</v>
      </c>
      <c r="O303" s="36">
        <v>9400.0</v>
      </c>
      <c r="P303" s="28">
        <v>3.9201555400085106</v>
      </c>
      <c r="Q303" s="37">
        <v>5.495541464608109</v>
      </c>
      <c r="R303" s="38">
        <v>16.541197666607953</v>
      </c>
      <c r="S303" s="39">
        <v>13.946469377330976</v>
      </c>
      <c r="T303" s="40">
        <v>0.07070590587545998</v>
      </c>
      <c r="U303" s="40">
        <v>0.00628688322644163</v>
      </c>
      <c r="V303" s="40">
        <v>0.03272624145270985</v>
      </c>
      <c r="W303" s="40">
        <v>0.02936749561940542</v>
      </c>
      <c r="X303" s="39">
        <v>13.143250004359334</v>
      </c>
      <c r="Y303" s="41">
        <v>23.630680046904043</v>
      </c>
      <c r="Z303" s="41">
        <v>11.852005224623984</v>
      </c>
      <c r="AA303" s="41">
        <v>24.997456851456015</v>
      </c>
      <c r="AB303" s="42">
        <v>1.0</v>
      </c>
      <c r="AC303" s="42">
        <v>0.0</v>
      </c>
      <c r="AD303" s="42">
        <v>1.0</v>
      </c>
      <c r="AE303" s="42">
        <v>0.0</v>
      </c>
      <c r="AF303" s="42">
        <v>0.0</v>
      </c>
      <c r="AG303" s="25"/>
      <c r="AH303" s="25"/>
      <c r="AI303" s="25"/>
      <c r="AJ303" s="25"/>
      <c r="AK303" s="25"/>
      <c r="AL303" s="25"/>
    </row>
    <row r="304">
      <c r="A304" s="27" t="s">
        <v>585</v>
      </c>
      <c r="B304" s="25" t="s">
        <v>566</v>
      </c>
      <c r="C304" s="25" t="s">
        <v>204</v>
      </c>
      <c r="D304" s="28">
        <v>102.25581629491947</v>
      </c>
      <c r="E304" s="29">
        <v>0.21765212287223637</v>
      </c>
      <c r="F304" s="31">
        <v>33.0</v>
      </c>
      <c r="G304" s="33"/>
      <c r="H304" s="34">
        <v>28.717002001932634</v>
      </c>
      <c r="I304" s="35" t="s">
        <v>44</v>
      </c>
      <c r="J304" s="36">
        <v>5800.0</v>
      </c>
      <c r="K304" s="28">
        <v>4.951207241712523</v>
      </c>
      <c r="L304" s="28">
        <v>5.78286440840355</v>
      </c>
      <c r="M304" s="34">
        <v>28.828721242554586</v>
      </c>
      <c r="N304" s="35" t="s">
        <v>29</v>
      </c>
      <c r="O304" s="36">
        <v>6500.0</v>
      </c>
      <c r="P304" s="28">
        <v>4.435187883469936</v>
      </c>
      <c r="Q304" s="37">
        <v>5.1949140865645544</v>
      </c>
      <c r="R304" s="38">
        <v>15.546163378353922</v>
      </c>
      <c r="S304" s="39">
        <v>13.107520740706956</v>
      </c>
      <c r="T304" s="40">
        <v>0.02818336347245319</v>
      </c>
      <c r="U304" s="40">
        <v>0.03212389453547096</v>
      </c>
      <c r="V304" s="40">
        <v>0.02912566437882701</v>
      </c>
      <c r="W304" s="40">
        <v>0.02552778819085426</v>
      </c>
      <c r="X304" s="39">
        <v>13.0170593822644</v>
      </c>
      <c r="Y304" s="41">
        <v>15.699942619668237</v>
      </c>
      <c r="Z304" s="41">
        <v>10.990577549216992</v>
      </c>
      <c r="AA304" s="41">
        <v>17.838143693337596</v>
      </c>
      <c r="AB304" s="42">
        <v>0.0</v>
      </c>
      <c r="AC304" s="42">
        <v>0.0</v>
      </c>
      <c r="AD304" s="42">
        <v>1.0</v>
      </c>
      <c r="AE304" s="42">
        <v>1.0</v>
      </c>
      <c r="AF304" s="42">
        <v>0.0</v>
      </c>
      <c r="AG304" s="25"/>
      <c r="AH304" s="25"/>
      <c r="AI304" s="25"/>
      <c r="AJ304" s="25"/>
      <c r="AK304" s="25"/>
      <c r="AL304" s="25"/>
    </row>
    <row r="305">
      <c r="A305" s="27" t="s">
        <v>586</v>
      </c>
      <c r="B305" s="25" t="s">
        <v>566</v>
      </c>
      <c r="C305" s="25" t="s">
        <v>204</v>
      </c>
      <c r="D305" s="28">
        <v>102.25581629491947</v>
      </c>
      <c r="E305" s="29">
        <v>0.23763293468261268</v>
      </c>
      <c r="F305" s="31">
        <v>31.0</v>
      </c>
      <c r="G305" s="33"/>
      <c r="H305" s="34">
        <v>20.939986482811644</v>
      </c>
      <c r="I305" s="35" t="s">
        <v>40</v>
      </c>
      <c r="J305" s="36">
        <v>4500.0</v>
      </c>
      <c r="K305" s="28">
        <v>4.653330329513699</v>
      </c>
      <c r="L305" s="28">
        <v>4.313062201359793</v>
      </c>
      <c r="M305" s="34">
        <v>19.895857006553307</v>
      </c>
      <c r="N305" s="35" t="s">
        <v>28</v>
      </c>
      <c r="O305" s="36">
        <v>4500.0</v>
      </c>
      <c r="P305" s="28">
        <v>4.421301557011846</v>
      </c>
      <c r="Q305" s="37">
        <v>3.947393163760856</v>
      </c>
      <c r="R305" s="38">
        <v>16.233961293677616</v>
      </c>
      <c r="S305" s="39">
        <v>13.687427513915903</v>
      </c>
      <c r="T305" s="40">
        <v>0.03872484556749845</v>
      </c>
      <c r="U305" s="40">
        <v>0.032794013363467156</v>
      </c>
      <c r="V305" s="40">
        <v>0.03122408719181181</v>
      </c>
      <c r="W305" s="40">
        <v>0.016397006681733578</v>
      </c>
      <c r="X305" s="39">
        <v>14.215441621954657</v>
      </c>
      <c r="Y305" s="41">
        <v>6.724544860856988</v>
      </c>
      <c r="Z305" s="41">
        <v>12.591148859640551</v>
      </c>
      <c r="AA305" s="41">
        <v>7.304708146912756</v>
      </c>
      <c r="AB305" s="42">
        <v>0.0</v>
      </c>
      <c r="AC305" s="42">
        <v>1.0</v>
      </c>
      <c r="AD305" s="42">
        <v>1.0</v>
      </c>
      <c r="AE305" s="42">
        <v>0.0</v>
      </c>
      <c r="AF305" s="42">
        <v>0.0</v>
      </c>
      <c r="AG305" s="25"/>
      <c r="AH305" s="25"/>
      <c r="AI305" s="25"/>
      <c r="AJ305" s="25"/>
      <c r="AK305" s="25"/>
      <c r="AL305" s="25"/>
    </row>
    <row r="306">
      <c r="A306" s="27" t="s">
        <v>587</v>
      </c>
      <c r="B306" s="25" t="s">
        <v>566</v>
      </c>
      <c r="C306" s="25" t="s">
        <v>204</v>
      </c>
      <c r="D306" s="28">
        <v>102.25581629491947</v>
      </c>
      <c r="E306" s="29">
        <v>0.1793095975232198</v>
      </c>
      <c r="F306" s="31">
        <v>30.0</v>
      </c>
      <c r="G306" s="33"/>
      <c r="H306" s="34">
        <v>17.61978807233649</v>
      </c>
      <c r="I306" s="35" t="s">
        <v>58</v>
      </c>
      <c r="J306" s="36">
        <v>4100.0</v>
      </c>
      <c r="K306" s="28">
        <v>4.29750928593573</v>
      </c>
      <c r="L306" s="28">
        <v>3.51036784810752</v>
      </c>
      <c r="M306" s="34">
        <v>17.075592183022568</v>
      </c>
      <c r="N306" s="35" t="s">
        <v>27</v>
      </c>
      <c r="O306" s="36">
        <v>4300.0</v>
      </c>
      <c r="P306" s="28">
        <v>3.9710679495401324</v>
      </c>
      <c r="Q306" s="37">
        <v>3.170071071318551</v>
      </c>
      <c r="R306" s="38">
        <v>11.24823596048969</v>
      </c>
      <c r="S306" s="39">
        <v>9.483785970869908</v>
      </c>
      <c r="T306" s="40">
        <v>0.030537714983175965</v>
      </c>
      <c r="U306" s="40">
        <v>0.015392994544365117</v>
      </c>
      <c r="V306" s="40">
        <v>0.020855024866559192</v>
      </c>
      <c r="W306" s="40">
        <v>0.01911710612767926</v>
      </c>
      <c r="X306" s="39">
        <v>8.068455731539169</v>
      </c>
      <c r="Y306" s="41">
        <v>9.55133234079732</v>
      </c>
      <c r="Z306" s="41">
        <v>6.965687445714249</v>
      </c>
      <c r="AA306" s="41">
        <v>10.10990473730832</v>
      </c>
      <c r="AB306" s="42">
        <v>1.0</v>
      </c>
      <c r="AC306" s="42">
        <v>1.0</v>
      </c>
      <c r="AD306" s="42">
        <v>0.0</v>
      </c>
      <c r="AE306" s="42">
        <v>0.0</v>
      </c>
      <c r="AF306" s="42">
        <v>0.0</v>
      </c>
      <c r="AG306" s="25"/>
      <c r="AH306" s="25"/>
      <c r="AI306" s="25"/>
      <c r="AJ306" s="25"/>
      <c r="AK306" s="25"/>
      <c r="AL306" s="25"/>
    </row>
    <row r="307">
      <c r="A307" s="27" t="s">
        <v>588</v>
      </c>
      <c r="B307" s="25" t="s">
        <v>566</v>
      </c>
      <c r="C307" s="25" t="s">
        <v>204</v>
      </c>
      <c r="D307" s="28">
        <v>102.25581629491947</v>
      </c>
      <c r="E307" s="29">
        <v>0.36596506550218344</v>
      </c>
      <c r="F307" s="31">
        <v>28.0</v>
      </c>
      <c r="G307" s="33"/>
      <c r="H307" s="34">
        <v>41.605096046274824</v>
      </c>
      <c r="I307" s="35" t="s">
        <v>31</v>
      </c>
      <c r="J307" s="36">
        <v>8300.0</v>
      </c>
      <c r="K307" s="28">
        <v>5.012662174249979</v>
      </c>
      <c r="L307" s="28">
        <v>7.680083832360168</v>
      </c>
      <c r="M307" s="34">
        <v>41.98775163922198</v>
      </c>
      <c r="N307" s="35" t="s">
        <v>31</v>
      </c>
      <c r="O307" s="36">
        <v>9300.0</v>
      </c>
      <c r="P307" s="28">
        <v>4.514812004217418</v>
      </c>
      <c r="Q307" s="37">
        <v>6.963825750100856</v>
      </c>
      <c r="R307" s="38">
        <v>25.34628915795432</v>
      </c>
      <c r="S307" s="39">
        <v>21.370353749171738</v>
      </c>
      <c r="T307" s="40">
        <v>0.10151869430851347</v>
      </c>
      <c r="U307" s="40">
        <v>0.020166683729560052</v>
      </c>
      <c r="V307" s="40">
        <v>0.08252676885446177</v>
      </c>
      <c r="W307" s="40">
        <v>0.05570312156368772</v>
      </c>
      <c r="X307" s="39">
        <v>19.582601743559</v>
      </c>
      <c r="Y307" s="41">
        <v>22.022494302715824</v>
      </c>
      <c r="Z307" s="41">
        <v>17.319814155776353</v>
      </c>
      <c r="AA307" s="41">
        <v>24.667937483445634</v>
      </c>
      <c r="AB307" s="42">
        <v>0.0</v>
      </c>
      <c r="AC307" s="42">
        <v>0.0</v>
      </c>
      <c r="AD307" s="42">
        <v>0.0</v>
      </c>
      <c r="AE307" s="42">
        <v>0.0</v>
      </c>
      <c r="AF307" s="42">
        <v>1.0</v>
      </c>
      <c r="AG307" s="25"/>
      <c r="AH307" s="25"/>
      <c r="AI307" s="25"/>
      <c r="AJ307" s="25"/>
      <c r="AK307" s="25"/>
      <c r="AL307" s="25"/>
    </row>
    <row r="308">
      <c r="A308" s="27" t="s">
        <v>589</v>
      </c>
      <c r="B308" s="25" t="s">
        <v>566</v>
      </c>
      <c r="C308" s="25" t="s">
        <v>204</v>
      </c>
      <c r="D308" s="28">
        <v>102.25581629491947</v>
      </c>
      <c r="E308" s="29">
        <v>0.16401959216313475</v>
      </c>
      <c r="F308" s="31">
        <v>26.0</v>
      </c>
      <c r="G308" s="33"/>
      <c r="H308" s="34">
        <v>23.109604950042293</v>
      </c>
      <c r="I308" s="35" t="s">
        <v>27</v>
      </c>
      <c r="J308" s="36">
        <v>4900.0</v>
      </c>
      <c r="K308" s="28">
        <v>4.716245908171897</v>
      </c>
      <c r="L308" s="28">
        <v>4.698528419731754</v>
      </c>
      <c r="M308" s="34">
        <v>23.642041631560502</v>
      </c>
      <c r="N308" s="35" t="s">
        <v>27</v>
      </c>
      <c r="O308" s="36">
        <v>5700.0</v>
      </c>
      <c r="P308" s="28">
        <v>4.1477266020281585</v>
      </c>
      <c r="Q308" s="37">
        <v>4.201625298798933</v>
      </c>
      <c r="R308" s="38">
        <v>8.795334782523634</v>
      </c>
      <c r="S308" s="39">
        <v>7.415658145205766</v>
      </c>
      <c r="T308" s="40">
        <v>0.04473159676294739</v>
      </c>
      <c r="U308" s="40">
        <v>0.004734366080749906</v>
      </c>
      <c r="V308" s="40">
        <v>0.013223574225542841</v>
      </c>
      <c r="W308" s="40">
        <v>0.030610125522089908</v>
      </c>
      <c r="X308" s="39">
        <v>5.757751573072228</v>
      </c>
      <c r="Y308" s="41">
        <v>17.351853376970066</v>
      </c>
      <c r="Z308" s="41">
        <v>4.778911199636705</v>
      </c>
      <c r="AA308" s="41">
        <v>18.863130431923796</v>
      </c>
      <c r="AB308" s="42">
        <v>1.0</v>
      </c>
      <c r="AC308" s="42">
        <v>0.0</v>
      </c>
      <c r="AD308" s="42">
        <v>0.0</v>
      </c>
      <c r="AE308" s="42">
        <v>0.0</v>
      </c>
      <c r="AF308" s="42">
        <v>0.0</v>
      </c>
      <c r="AG308" s="25"/>
      <c r="AH308" s="25"/>
      <c r="AI308" s="25"/>
      <c r="AJ308" s="25"/>
      <c r="AK308" s="25"/>
      <c r="AL308" s="25"/>
    </row>
    <row r="309">
      <c r="A309" s="27" t="s">
        <v>590</v>
      </c>
      <c r="B309" s="25" t="s">
        <v>566</v>
      </c>
      <c r="C309" s="25" t="s">
        <v>204</v>
      </c>
      <c r="D309" s="28">
        <v>102.25581629491947</v>
      </c>
      <c r="E309" s="29">
        <v>0.2627410358565737</v>
      </c>
      <c r="F309" s="31">
        <v>22.0</v>
      </c>
      <c r="G309" s="33"/>
      <c r="H309" s="34">
        <v>21.49771205455297</v>
      </c>
      <c r="I309" s="35" t="s">
        <v>45</v>
      </c>
      <c r="J309" s="36">
        <v>4500.0</v>
      </c>
      <c r="K309" s="28">
        <v>4.777269345456215</v>
      </c>
      <c r="L309" s="28">
        <v>4.513968708849987</v>
      </c>
      <c r="M309" s="34">
        <v>20.979198452396123</v>
      </c>
      <c r="N309" s="35" t="s">
        <v>30</v>
      </c>
      <c r="O309" s="36">
        <v>3700.0</v>
      </c>
      <c r="P309" s="28">
        <v>5.670053635782736</v>
      </c>
      <c r="Q309" s="37">
        <v>5.2626415749511155</v>
      </c>
      <c r="R309" s="38">
        <v>13.029286933695996</v>
      </c>
      <c r="S309" s="39">
        <v>10.985453102714358</v>
      </c>
      <c r="T309" s="40">
        <v>0.0550434652773256</v>
      </c>
      <c r="U309" s="40">
        <v>0.022659708558250734</v>
      </c>
      <c r="V309" s="40">
        <v>0.03265139107212508</v>
      </c>
      <c r="W309" s="40">
        <v>0.0342571971904263</v>
      </c>
      <c r="X309" s="39">
        <v>9.603975905274845</v>
      </c>
      <c r="Y309" s="41">
        <v>11.893736149278126</v>
      </c>
      <c r="Z309" s="41">
        <v>8.270206504411687</v>
      </c>
      <c r="AA309" s="41">
        <v>12.708991947984435</v>
      </c>
      <c r="AB309" s="42">
        <v>0.0</v>
      </c>
      <c r="AC309" s="42">
        <v>0.0</v>
      </c>
      <c r="AD309" s="42">
        <v>0.0</v>
      </c>
      <c r="AE309" s="42">
        <v>1.0</v>
      </c>
      <c r="AF309" s="42">
        <v>1.0</v>
      </c>
      <c r="AG309" s="25"/>
      <c r="AH309" s="25"/>
      <c r="AI309" s="25"/>
      <c r="AJ309" s="25"/>
      <c r="AK309" s="25"/>
      <c r="AL309" s="25"/>
    </row>
    <row r="310">
      <c r="A310" s="27" t="s">
        <v>591</v>
      </c>
      <c r="B310" s="25" t="s">
        <v>566</v>
      </c>
      <c r="C310" s="25" t="s">
        <v>204</v>
      </c>
      <c r="D310" s="28">
        <v>102.25581629491947</v>
      </c>
      <c r="E310" s="29">
        <v>0.197943797121316</v>
      </c>
      <c r="F310" s="31">
        <v>12.0</v>
      </c>
      <c r="G310" s="33"/>
      <c r="H310" s="34">
        <v>8.838597100820017</v>
      </c>
      <c r="I310" s="35" t="s">
        <v>40</v>
      </c>
      <c r="J310" s="36">
        <v>3300.0</v>
      </c>
      <c r="K310" s="28">
        <v>2.6783627578242473</v>
      </c>
      <c r="L310" s="28">
        <v>1.3202922803698818</v>
      </c>
      <c r="M310" s="34">
        <v>8.770979420881122</v>
      </c>
      <c r="N310" s="35" t="s">
        <v>28</v>
      </c>
      <c r="O310" s="36">
        <v>3000.0</v>
      </c>
      <c r="P310" s="28">
        <v>2.9236598069603743</v>
      </c>
      <c r="Q310" s="37">
        <v>1.433131212368574</v>
      </c>
      <c r="R310" s="38">
        <v>5.050870431815222</v>
      </c>
      <c r="S310" s="39">
        <v>4.258567682095945</v>
      </c>
      <c r="T310" s="40">
        <v>0.036271949526401934</v>
      </c>
      <c r="U310" s="40">
        <v>0.021039413878423396</v>
      </c>
      <c r="V310" s="40">
        <v>0.034168008138559594</v>
      </c>
      <c r="W310" s="40">
        <v>0.024910666032053302</v>
      </c>
      <c r="X310" s="39">
        <v>4.29204786880716</v>
      </c>
      <c r="Y310" s="41">
        <v>4.546549232012857</v>
      </c>
      <c r="Z310" s="41">
        <v>3.7047150025493383</v>
      </c>
      <c r="AA310" s="41">
        <v>5.066264418331785</v>
      </c>
      <c r="AB310" s="42">
        <v>0.0</v>
      </c>
      <c r="AC310" s="42">
        <v>1.0</v>
      </c>
      <c r="AD310" s="42">
        <v>1.0</v>
      </c>
      <c r="AE310" s="42">
        <v>0.0</v>
      </c>
      <c r="AF310" s="42">
        <v>0.0</v>
      </c>
      <c r="AG310" s="25"/>
      <c r="AH310" s="25"/>
      <c r="AI310" s="25"/>
      <c r="AJ310" s="25"/>
      <c r="AK310" s="25"/>
      <c r="AL310" s="25"/>
    </row>
    <row r="311">
      <c r="A311" s="27" t="s">
        <v>592</v>
      </c>
      <c r="B311" s="25" t="s">
        <v>566</v>
      </c>
      <c r="C311" s="25" t="s">
        <v>204</v>
      </c>
      <c r="D311" s="28">
        <v>102.25581629491947</v>
      </c>
      <c r="E311" s="29">
        <v>0.15406947524020692</v>
      </c>
      <c r="F311" s="31">
        <v>10.0</v>
      </c>
      <c r="G311" s="33"/>
      <c r="H311" s="34">
        <v>7.663442558875514</v>
      </c>
      <c r="I311" s="35" t="s">
        <v>45</v>
      </c>
      <c r="J311" s="36">
        <v>3400.0</v>
      </c>
      <c r="K311" s="28">
        <v>2.253953693786916</v>
      </c>
      <c r="L311" s="28">
        <v>1.000894319514345</v>
      </c>
      <c r="M311" s="34">
        <v>7.841884077262556</v>
      </c>
      <c r="N311" s="35" t="s">
        <v>30</v>
      </c>
      <c r="O311" s="36">
        <v>3700.0</v>
      </c>
      <c r="P311" s="28">
        <v>2.11942812898988</v>
      </c>
      <c r="Q311" s="37">
        <v>0.9571497347412984</v>
      </c>
      <c r="R311" s="38">
        <v>3.1492761910351406</v>
      </c>
      <c r="S311" s="39">
        <v>2.655266253645823</v>
      </c>
      <c r="T311" s="40">
        <v>0.05096655033821278</v>
      </c>
      <c r="U311" s="40">
        <v>0.003397770022547518</v>
      </c>
      <c r="V311" s="40">
        <v>0.015289965101463831</v>
      </c>
      <c r="W311" s="40">
        <v>0.017069749398988723</v>
      </c>
      <c r="X311" s="39">
        <v>2.5687595449317664</v>
      </c>
      <c r="Y311" s="41">
        <v>5.094683013943747</v>
      </c>
      <c r="Z311" s="41">
        <v>2.3507467422253803</v>
      </c>
      <c r="AA311" s="41">
        <v>5.491137335037175</v>
      </c>
      <c r="AB311" s="42">
        <v>0.0</v>
      </c>
      <c r="AC311" s="42">
        <v>0.0</v>
      </c>
      <c r="AD311" s="42">
        <v>0.0</v>
      </c>
      <c r="AE311" s="42">
        <v>1.0</v>
      </c>
      <c r="AF311" s="42">
        <v>1.0</v>
      </c>
      <c r="AG311" s="25"/>
      <c r="AH311" s="25"/>
      <c r="AI311" s="25"/>
      <c r="AJ311" s="25"/>
      <c r="AK311" s="25"/>
      <c r="AL311" s="25"/>
    </row>
    <row r="312">
      <c r="A312" s="27" t="s">
        <v>593</v>
      </c>
      <c r="B312" s="25" t="s">
        <v>566</v>
      </c>
      <c r="C312" s="25" t="s">
        <v>204</v>
      </c>
      <c r="D312" s="28">
        <v>102.25581629491947</v>
      </c>
      <c r="E312" s="29">
        <v>0.21025275532696547</v>
      </c>
      <c r="F312" s="31">
        <v>10.0</v>
      </c>
      <c r="G312" s="33"/>
      <c r="H312" s="34">
        <v>9.477087438472651</v>
      </c>
      <c r="I312" s="35" t="s">
        <v>45</v>
      </c>
      <c r="J312" s="36">
        <v>3900.0</v>
      </c>
      <c r="K312" s="28">
        <v>2.4300224201211926</v>
      </c>
      <c r="L312" s="28">
        <v>1.2606250150183285</v>
      </c>
      <c r="M312" s="34">
        <v>9.838213627275865</v>
      </c>
      <c r="N312" s="35" t="s">
        <v>31</v>
      </c>
      <c r="O312" s="36">
        <v>3300.0</v>
      </c>
      <c r="P312" s="28">
        <v>2.981276856750262</v>
      </c>
      <c r="Q312" s="37">
        <v>1.589525320250994</v>
      </c>
      <c r="R312" s="38">
        <v>4.520598348428716</v>
      </c>
      <c r="S312" s="39">
        <v>3.8114765148382865</v>
      </c>
      <c r="T312" s="40">
        <v>0.06867177995992686</v>
      </c>
      <c r="U312" s="40">
        <v>0.00876479967270442</v>
      </c>
      <c r="V312" s="40">
        <v>0.027230445585101112</v>
      </c>
      <c r="W312" s="40">
        <v>0.019571882764291424</v>
      </c>
      <c r="X312" s="39">
        <v>3.9510126995347092</v>
      </c>
      <c r="Y312" s="41">
        <v>5.526074738937941</v>
      </c>
      <c r="Z312" s="41">
        <v>3.649180346025863</v>
      </c>
      <c r="AA312" s="41">
        <v>6.189033281250001</v>
      </c>
      <c r="AB312" s="42">
        <v>0.0</v>
      </c>
      <c r="AC312" s="42">
        <v>0.0</v>
      </c>
      <c r="AD312" s="42">
        <v>0.0</v>
      </c>
      <c r="AE312" s="42">
        <v>1.0</v>
      </c>
      <c r="AF312" s="42">
        <v>1.0</v>
      </c>
      <c r="AG312" s="25"/>
      <c r="AH312" s="25"/>
      <c r="AI312" s="25"/>
      <c r="AJ312" s="25"/>
      <c r="AK312" s="25"/>
      <c r="AL312" s="25"/>
    </row>
    <row r="313">
      <c r="A313" s="27" t="s">
        <v>594</v>
      </c>
      <c r="B313" s="25" t="s">
        <v>566</v>
      </c>
      <c r="C313" s="25" t="s">
        <v>204</v>
      </c>
      <c r="D313" s="28">
        <v>102.25581629491947</v>
      </c>
      <c r="E313" s="29">
        <v>0.18</v>
      </c>
      <c r="F313" s="31">
        <v>0.0</v>
      </c>
      <c r="G313" s="33"/>
      <c r="H313" s="34" t="s">
        <v>64</v>
      </c>
      <c r="I313" s="35" t="s">
        <v>40</v>
      </c>
      <c r="J313" s="36">
        <v>3000.0</v>
      </c>
      <c r="K313" s="28" t="s">
        <v>64</v>
      </c>
      <c r="L313" s="28" t="s">
        <v>64</v>
      </c>
      <c r="M313" s="34" t="s">
        <v>64</v>
      </c>
      <c r="N313" s="35" t="s">
        <v>28</v>
      </c>
      <c r="O313" s="36">
        <v>3000.0</v>
      </c>
      <c r="P313" s="28" t="s">
        <v>64</v>
      </c>
      <c r="Q313" s="37" t="s">
        <v>64</v>
      </c>
      <c r="R313" s="38" t="s">
        <v>64</v>
      </c>
      <c r="S313" s="39" t="s">
        <v>64</v>
      </c>
      <c r="T313" s="40" t="s">
        <v>64</v>
      </c>
      <c r="U313" s="40" t="s">
        <v>64</v>
      </c>
      <c r="V313" s="40" t="s">
        <v>64</v>
      </c>
      <c r="W313" s="40" t="s">
        <v>64</v>
      </c>
      <c r="X313" s="39" t="s">
        <v>64</v>
      </c>
      <c r="Y313" s="41" t="s">
        <v>64</v>
      </c>
      <c r="Z313" s="41" t="s">
        <v>64</v>
      </c>
      <c r="AA313" s="41" t="s">
        <v>64</v>
      </c>
      <c r="AB313" s="42">
        <v>0.0</v>
      </c>
      <c r="AC313" s="42">
        <v>1.0</v>
      </c>
      <c r="AD313" s="42">
        <v>1.0</v>
      </c>
      <c r="AE313" s="42">
        <v>0.0</v>
      </c>
      <c r="AF313" s="42">
        <v>0.0</v>
      </c>
      <c r="AG313" s="25"/>
      <c r="AH313" s="25"/>
      <c r="AI313" s="25"/>
      <c r="AJ313" s="25"/>
      <c r="AK313" s="25"/>
      <c r="AL313" s="25"/>
    </row>
    <row r="314">
      <c r="A314" s="27" t="s">
        <v>595</v>
      </c>
      <c r="B314" s="25" t="s">
        <v>566</v>
      </c>
      <c r="C314" s="25" t="s">
        <v>204</v>
      </c>
      <c r="D314" s="28">
        <v>102.25581629491947</v>
      </c>
      <c r="E314" s="29">
        <v>0.18</v>
      </c>
      <c r="F314" s="31">
        <v>0.0</v>
      </c>
      <c r="G314" s="33"/>
      <c r="H314" s="34" t="s">
        <v>64</v>
      </c>
      <c r="I314" s="35" t="s">
        <v>27</v>
      </c>
      <c r="J314" s="36">
        <v>3000.0</v>
      </c>
      <c r="K314" s="28" t="s">
        <v>64</v>
      </c>
      <c r="L314" s="28" t="s">
        <v>64</v>
      </c>
      <c r="M314" s="34" t="s">
        <v>64</v>
      </c>
      <c r="N314" s="35" t="s">
        <v>27</v>
      </c>
      <c r="O314" s="36">
        <v>3000.0</v>
      </c>
      <c r="P314" s="28" t="s">
        <v>64</v>
      </c>
      <c r="Q314" s="37" t="s">
        <v>64</v>
      </c>
      <c r="R314" s="38" t="s">
        <v>64</v>
      </c>
      <c r="S314" s="39" t="s">
        <v>64</v>
      </c>
      <c r="T314" s="40" t="s">
        <v>64</v>
      </c>
      <c r="U314" s="40" t="s">
        <v>64</v>
      </c>
      <c r="V314" s="40" t="s">
        <v>64</v>
      </c>
      <c r="W314" s="40" t="s">
        <v>64</v>
      </c>
      <c r="X314" s="39" t="s">
        <v>64</v>
      </c>
      <c r="Y314" s="41" t="s">
        <v>64</v>
      </c>
      <c r="Z314" s="41" t="s">
        <v>64</v>
      </c>
      <c r="AA314" s="41" t="s">
        <v>64</v>
      </c>
      <c r="AB314" s="42">
        <v>1.0</v>
      </c>
      <c r="AC314" s="42">
        <v>0.0</v>
      </c>
      <c r="AD314" s="42">
        <v>0.0</v>
      </c>
      <c r="AE314" s="42">
        <v>0.0</v>
      </c>
      <c r="AF314" s="42">
        <v>0.0</v>
      </c>
      <c r="AG314" s="25"/>
      <c r="AH314" s="25"/>
      <c r="AI314" s="25"/>
      <c r="AJ314" s="25"/>
      <c r="AK314" s="25"/>
      <c r="AL314" s="25"/>
    </row>
    <row r="315">
      <c r="A315" s="27" t="s">
        <v>596</v>
      </c>
      <c r="B315" s="25" t="s">
        <v>566</v>
      </c>
      <c r="C315" s="25" t="s">
        <v>204</v>
      </c>
      <c r="D315" s="28">
        <v>102.25581629491947</v>
      </c>
      <c r="E315" s="29">
        <v>0.2650577507598784</v>
      </c>
      <c r="F315" s="31">
        <v>0.0</v>
      </c>
      <c r="G315" s="33"/>
      <c r="H315" s="34" t="s">
        <v>64</v>
      </c>
      <c r="I315" s="35" t="s">
        <v>31</v>
      </c>
      <c r="J315" s="36">
        <v>3700.0</v>
      </c>
      <c r="K315" s="28" t="s">
        <v>64</v>
      </c>
      <c r="L315" s="28" t="s">
        <v>64</v>
      </c>
      <c r="M315" s="34" t="s">
        <v>64</v>
      </c>
      <c r="N315" s="35" t="s">
        <v>31</v>
      </c>
      <c r="O315" s="36">
        <v>3800.0</v>
      </c>
      <c r="P315" s="28" t="s">
        <v>64</v>
      </c>
      <c r="Q315" s="37" t="s">
        <v>64</v>
      </c>
      <c r="R315" s="38" t="s">
        <v>64</v>
      </c>
      <c r="S315" s="39" t="s">
        <v>64</v>
      </c>
      <c r="T315" s="40" t="s">
        <v>64</v>
      </c>
      <c r="U315" s="40" t="s">
        <v>64</v>
      </c>
      <c r="V315" s="40" t="s">
        <v>64</v>
      </c>
      <c r="W315" s="40" t="s">
        <v>64</v>
      </c>
      <c r="X315" s="39" t="s">
        <v>64</v>
      </c>
      <c r="Y315" s="41" t="s">
        <v>64</v>
      </c>
      <c r="Z315" s="41" t="s">
        <v>64</v>
      </c>
      <c r="AA315" s="41" t="s">
        <v>64</v>
      </c>
      <c r="AB315" s="42">
        <v>0.0</v>
      </c>
      <c r="AC315" s="42">
        <v>0.0</v>
      </c>
      <c r="AD315" s="42">
        <v>0.0</v>
      </c>
      <c r="AE315" s="42">
        <v>0.0</v>
      </c>
      <c r="AF315" s="42">
        <v>1.0</v>
      </c>
      <c r="AG315" s="25"/>
      <c r="AH315" s="25"/>
      <c r="AI315" s="25"/>
      <c r="AJ315" s="25"/>
      <c r="AK315" s="25"/>
      <c r="AL315" s="25"/>
    </row>
    <row r="316">
      <c r="A316" s="27" t="s">
        <v>597</v>
      </c>
      <c r="B316" s="25" t="s">
        <v>566</v>
      </c>
      <c r="C316" s="25" t="s">
        <v>204</v>
      </c>
      <c r="D316" s="28">
        <v>102.25581629491947</v>
      </c>
      <c r="E316" s="29">
        <v>0.1745</v>
      </c>
      <c r="F316" s="31">
        <v>0.0</v>
      </c>
      <c r="G316" s="33"/>
      <c r="H316" s="34" t="s">
        <v>64</v>
      </c>
      <c r="I316" s="35" t="s">
        <v>30</v>
      </c>
      <c r="J316" s="36">
        <v>3000.0</v>
      </c>
      <c r="K316" s="28" t="s">
        <v>64</v>
      </c>
      <c r="L316" s="28" t="s">
        <v>64</v>
      </c>
      <c r="M316" s="34" t="s">
        <v>64</v>
      </c>
      <c r="N316" s="35" t="s">
        <v>30</v>
      </c>
      <c r="O316" s="36">
        <v>3000.0</v>
      </c>
      <c r="P316" s="28" t="s">
        <v>64</v>
      </c>
      <c r="Q316" s="37" t="s">
        <v>64</v>
      </c>
      <c r="R316" s="38" t="s">
        <v>64</v>
      </c>
      <c r="S316" s="39" t="s">
        <v>64</v>
      </c>
      <c r="T316" s="40" t="s">
        <v>64</v>
      </c>
      <c r="U316" s="40" t="s">
        <v>64</v>
      </c>
      <c r="V316" s="40" t="s">
        <v>64</v>
      </c>
      <c r="W316" s="40" t="s">
        <v>64</v>
      </c>
      <c r="X316" s="39" t="s">
        <v>64</v>
      </c>
      <c r="Y316" s="41" t="s">
        <v>64</v>
      </c>
      <c r="Z316" s="41" t="s">
        <v>64</v>
      </c>
      <c r="AA316" s="41" t="s">
        <v>64</v>
      </c>
      <c r="AB316" s="42">
        <v>0.0</v>
      </c>
      <c r="AC316" s="42">
        <v>0.0</v>
      </c>
      <c r="AD316" s="42">
        <v>0.0</v>
      </c>
      <c r="AE316" s="42">
        <v>1.0</v>
      </c>
      <c r="AF316" s="42">
        <v>0.0</v>
      </c>
      <c r="AG316" s="25"/>
      <c r="AH316" s="25"/>
      <c r="AI316" s="25"/>
      <c r="AJ316" s="25"/>
      <c r="AK316" s="25"/>
      <c r="AL316" s="25"/>
    </row>
    <row r="317">
      <c r="A317" s="27" t="s">
        <v>598</v>
      </c>
      <c r="B317" s="25" t="s">
        <v>566</v>
      </c>
      <c r="C317" s="25" t="s">
        <v>204</v>
      </c>
      <c r="D317" s="28">
        <v>102.25581629491947</v>
      </c>
      <c r="E317" s="29">
        <v>0.2228699679372996</v>
      </c>
      <c r="F317" s="31">
        <v>0.0</v>
      </c>
      <c r="G317" s="33"/>
      <c r="H317" s="34" t="s">
        <v>64</v>
      </c>
      <c r="I317" s="35" t="s">
        <v>44</v>
      </c>
      <c r="J317" s="36">
        <v>3000.0</v>
      </c>
      <c r="K317" s="28" t="s">
        <v>64</v>
      </c>
      <c r="L317" s="28" t="s">
        <v>64</v>
      </c>
      <c r="M317" s="34" t="s">
        <v>64</v>
      </c>
      <c r="N317" s="35" t="s">
        <v>29</v>
      </c>
      <c r="O317" s="36">
        <v>3100.0</v>
      </c>
      <c r="P317" s="28" t="s">
        <v>64</v>
      </c>
      <c r="Q317" s="37" t="s">
        <v>64</v>
      </c>
      <c r="R317" s="38" t="s">
        <v>64</v>
      </c>
      <c r="S317" s="39" t="s">
        <v>64</v>
      </c>
      <c r="T317" s="40" t="s">
        <v>64</v>
      </c>
      <c r="U317" s="40" t="s">
        <v>64</v>
      </c>
      <c r="V317" s="40" t="s">
        <v>64</v>
      </c>
      <c r="W317" s="40" t="s">
        <v>64</v>
      </c>
      <c r="X317" s="39" t="s">
        <v>64</v>
      </c>
      <c r="Y317" s="41" t="s">
        <v>64</v>
      </c>
      <c r="Z317" s="41" t="s">
        <v>64</v>
      </c>
      <c r="AA317" s="41" t="s">
        <v>64</v>
      </c>
      <c r="AB317" s="42">
        <v>0.0</v>
      </c>
      <c r="AC317" s="42">
        <v>0.0</v>
      </c>
      <c r="AD317" s="42">
        <v>1.0</v>
      </c>
      <c r="AE317" s="42">
        <v>1.0</v>
      </c>
      <c r="AF317" s="42">
        <v>0.0</v>
      </c>
      <c r="AG317" s="25"/>
      <c r="AH317" s="25"/>
      <c r="AI317" s="25"/>
      <c r="AJ317" s="25"/>
      <c r="AK317" s="25"/>
      <c r="AL317" s="25"/>
    </row>
    <row r="318">
      <c r="A318" s="27" t="s">
        <v>599</v>
      </c>
      <c r="B318" s="25" t="s">
        <v>566</v>
      </c>
      <c r="C318" s="25" t="s">
        <v>204</v>
      </c>
      <c r="D318" s="28">
        <v>102.25581629491947</v>
      </c>
      <c r="E318" s="29">
        <v>0.18908026030368763</v>
      </c>
      <c r="F318" s="31">
        <v>0.0</v>
      </c>
      <c r="G318" s="33"/>
      <c r="H318" s="34" t="s">
        <v>64</v>
      </c>
      <c r="I318" s="35" t="s">
        <v>58</v>
      </c>
      <c r="J318" s="36">
        <v>4300.0</v>
      </c>
      <c r="K318" s="28" t="s">
        <v>64</v>
      </c>
      <c r="L318" s="28" t="s">
        <v>64</v>
      </c>
      <c r="M318" s="34" t="s">
        <v>64</v>
      </c>
      <c r="N318" s="35" t="s">
        <v>64</v>
      </c>
      <c r="O318" s="36" t="s">
        <v>64</v>
      </c>
      <c r="P318" s="28" t="s">
        <v>64</v>
      </c>
      <c r="Q318" s="37" t="s">
        <v>64</v>
      </c>
      <c r="R318" s="38" t="s">
        <v>64</v>
      </c>
      <c r="S318" s="39" t="s">
        <v>64</v>
      </c>
      <c r="T318" s="40" t="s">
        <v>64</v>
      </c>
      <c r="U318" s="40" t="s">
        <v>64</v>
      </c>
      <c r="V318" s="40" t="s">
        <v>64</v>
      </c>
      <c r="W318" s="40" t="s">
        <v>64</v>
      </c>
      <c r="X318" s="39" t="s">
        <v>64</v>
      </c>
      <c r="Y318" s="41" t="s">
        <v>64</v>
      </c>
      <c r="Z318" s="41" t="s">
        <v>64</v>
      </c>
      <c r="AA318" s="41" t="s">
        <v>64</v>
      </c>
      <c r="AB318" s="42">
        <v>1.0</v>
      </c>
      <c r="AC318" s="42">
        <v>1.0</v>
      </c>
      <c r="AD318" s="42">
        <v>0.0</v>
      </c>
      <c r="AE318" s="42">
        <v>0.0</v>
      </c>
      <c r="AF318" s="42">
        <v>0.0</v>
      </c>
      <c r="AG318" s="25"/>
      <c r="AH318" s="25"/>
      <c r="AI318" s="25"/>
      <c r="AJ318" s="25"/>
      <c r="AK318" s="25"/>
      <c r="AL318" s="25"/>
    </row>
    <row r="319">
      <c r="A319" s="27" t="s">
        <v>600</v>
      </c>
      <c r="B319" s="25" t="s">
        <v>566</v>
      </c>
      <c r="C319" s="25" t="s">
        <v>204</v>
      </c>
      <c r="D319" s="28">
        <v>102.25581629491947</v>
      </c>
      <c r="E319" s="29">
        <v>0.18655910140667648</v>
      </c>
      <c r="F319" s="31">
        <v>0.0</v>
      </c>
      <c r="G319" s="33"/>
      <c r="H319" s="34" t="s">
        <v>64</v>
      </c>
      <c r="I319" s="35" t="s">
        <v>356</v>
      </c>
      <c r="J319" s="36">
        <v>3000.0</v>
      </c>
      <c r="K319" s="28" t="s">
        <v>64</v>
      </c>
      <c r="L319" s="28" t="s">
        <v>64</v>
      </c>
      <c r="M319" s="34" t="s">
        <v>64</v>
      </c>
      <c r="N319" s="35" t="s">
        <v>28</v>
      </c>
      <c r="O319" s="36">
        <v>3000.0</v>
      </c>
      <c r="P319" s="28" t="s">
        <v>64</v>
      </c>
      <c r="Q319" s="37" t="s">
        <v>64</v>
      </c>
      <c r="R319" s="38" t="s">
        <v>64</v>
      </c>
      <c r="S319" s="39" t="s">
        <v>64</v>
      </c>
      <c r="T319" s="40" t="s">
        <v>64</v>
      </c>
      <c r="U319" s="40" t="s">
        <v>64</v>
      </c>
      <c r="V319" s="40" t="s">
        <v>64</v>
      </c>
      <c r="W319" s="40" t="s">
        <v>64</v>
      </c>
      <c r="X319" s="39" t="s">
        <v>64</v>
      </c>
      <c r="Y319" s="41" t="s">
        <v>64</v>
      </c>
      <c r="Z319" s="41" t="s">
        <v>64</v>
      </c>
      <c r="AA319" s="41" t="s">
        <v>64</v>
      </c>
      <c r="AB319" s="42">
        <v>1.0</v>
      </c>
      <c r="AC319" s="42">
        <v>0.0</v>
      </c>
      <c r="AD319" s="42">
        <v>1.0</v>
      </c>
      <c r="AE319" s="42">
        <v>0.0</v>
      </c>
      <c r="AF319" s="42">
        <v>0.0</v>
      </c>
      <c r="AG319" s="25"/>
      <c r="AH319" s="25"/>
      <c r="AI319" s="25"/>
      <c r="AJ319" s="25"/>
      <c r="AK319" s="25"/>
      <c r="AL319" s="25"/>
    </row>
    <row r="320">
      <c r="A320" s="27" t="s">
        <v>216</v>
      </c>
      <c r="B320" s="25" t="s">
        <v>101</v>
      </c>
      <c r="C320" s="25" t="s">
        <v>205</v>
      </c>
      <c r="D320" s="28">
        <v>103.85280101197851</v>
      </c>
      <c r="E320" s="29">
        <v>0.3192667179093005</v>
      </c>
      <c r="F320" s="31">
        <v>33.0</v>
      </c>
      <c r="G320" s="33"/>
      <c r="H320" s="34">
        <v>32.63128453517155</v>
      </c>
      <c r="I320" s="35" t="s">
        <v>40</v>
      </c>
      <c r="J320" s="36">
        <v>7600.0</v>
      </c>
      <c r="K320" s="28">
        <v>4.29359007041731</v>
      </c>
      <c r="L320" s="28">
        <v>5.506526005051622</v>
      </c>
      <c r="M320" s="34">
        <v>31.225243833047532</v>
      </c>
      <c r="N320" s="35" t="s">
        <v>28</v>
      </c>
      <c r="O320" s="36">
        <v>7600.0</v>
      </c>
      <c r="P320" s="28">
        <v>4.1085847148746755</v>
      </c>
      <c r="Q320" s="37">
        <v>5.102070460878004</v>
      </c>
      <c r="R320" s="38">
        <v>25.378254850427158</v>
      </c>
      <c r="S320" s="39">
        <v>23.14285603160791</v>
      </c>
      <c r="T320" s="40">
        <v>0.07827566522539375</v>
      </c>
      <c r="U320" s="40">
        <v>0.026599512696567008</v>
      </c>
      <c r="V320" s="40">
        <v>0.06071186485704988</v>
      </c>
      <c r="W320" s="40">
        <v>0.04101604247867584</v>
      </c>
      <c r="X320" s="39">
        <v>20.69519002886202</v>
      </c>
      <c r="Y320" s="41">
        <v>11.936094506309535</v>
      </c>
      <c r="Z320" s="41">
        <v>18.281355254917692</v>
      </c>
      <c r="AA320" s="41">
        <v>12.94388857812984</v>
      </c>
      <c r="AB320" s="42">
        <v>0.0</v>
      </c>
      <c r="AC320" s="42">
        <v>1.0</v>
      </c>
      <c r="AD320" s="42">
        <v>1.0</v>
      </c>
      <c r="AE320" s="42">
        <v>0.0</v>
      </c>
      <c r="AF320" s="42">
        <v>0.0</v>
      </c>
      <c r="AG320" s="25"/>
      <c r="AH320" s="25"/>
      <c r="AI320" s="25"/>
      <c r="AJ320" s="25"/>
      <c r="AK320" s="25"/>
      <c r="AL320" s="25"/>
    </row>
    <row r="321">
      <c r="A321" s="27" t="s">
        <v>220</v>
      </c>
      <c r="B321" s="25" t="s">
        <v>101</v>
      </c>
      <c r="C321" s="25" t="s">
        <v>205</v>
      </c>
      <c r="D321" s="28">
        <v>103.85280101197851</v>
      </c>
      <c r="E321" s="29">
        <v>0.21479455593085633</v>
      </c>
      <c r="F321" s="31">
        <v>29.0</v>
      </c>
      <c r="G321" s="33"/>
      <c r="H321" s="34">
        <v>24.460839610443813</v>
      </c>
      <c r="I321" s="35" t="s">
        <v>44</v>
      </c>
      <c r="J321" s="36">
        <v>5600.0</v>
      </c>
      <c r="K321" s="28">
        <v>4.368007073293538</v>
      </c>
      <c r="L321" s="28">
        <v>4.5364373066310675</v>
      </c>
      <c r="M321" s="34">
        <v>25.08108791957052</v>
      </c>
      <c r="N321" s="35" t="s">
        <v>29</v>
      </c>
      <c r="O321" s="36">
        <v>6200.0</v>
      </c>
      <c r="P321" s="28">
        <v>4.045336761221051</v>
      </c>
      <c r="Q321" s="37">
        <v>4.279049611136529</v>
      </c>
      <c r="R321" s="38">
        <v>13.657805361881854</v>
      </c>
      <c r="S321" s="39">
        <v>12.454781664880086</v>
      </c>
      <c r="T321" s="40">
        <v>0.0833574482608974</v>
      </c>
      <c r="U321" s="40">
        <v>0.0067462236397400335</v>
      </c>
      <c r="V321" s="40">
        <v>0.025413856177102866</v>
      </c>
      <c r="W321" s="40">
        <v>0.015433141751186104</v>
      </c>
      <c r="X321" s="39">
        <v>13.052338969275338</v>
      </c>
      <c r="Y321" s="41">
        <v>11.408500641168475</v>
      </c>
      <c r="Z321" s="41">
        <v>12.356523475577854</v>
      </c>
      <c r="AA321" s="41">
        <v>12.724564443992666</v>
      </c>
      <c r="AB321" s="42">
        <v>0.0</v>
      </c>
      <c r="AC321" s="42">
        <v>0.0</v>
      </c>
      <c r="AD321" s="42">
        <v>1.0</v>
      </c>
      <c r="AE321" s="42">
        <v>1.0</v>
      </c>
      <c r="AF321" s="42">
        <v>0.0</v>
      </c>
      <c r="AG321" s="25"/>
      <c r="AH321" s="25"/>
      <c r="AI321" s="25"/>
      <c r="AJ321" s="25"/>
      <c r="AK321" s="25"/>
      <c r="AL321" s="25"/>
    </row>
    <row r="322">
      <c r="A322" s="27" t="s">
        <v>218</v>
      </c>
      <c r="B322" s="25" t="s">
        <v>101</v>
      </c>
      <c r="C322" s="25" t="s">
        <v>205</v>
      </c>
      <c r="D322" s="28">
        <v>103.85280101197851</v>
      </c>
      <c r="E322" s="29">
        <v>0.22228471248246845</v>
      </c>
      <c r="F322" s="31">
        <v>28.0</v>
      </c>
      <c r="G322" s="33"/>
      <c r="H322" s="34">
        <v>22.628701416728745</v>
      </c>
      <c r="I322" s="35" t="s">
        <v>27</v>
      </c>
      <c r="J322" s="36">
        <v>5000.0</v>
      </c>
      <c r="K322" s="28">
        <v>4.525740283345749</v>
      </c>
      <c r="L322" s="28">
        <v>4.439860299845022</v>
      </c>
      <c r="M322" s="34">
        <v>22.205115773706837</v>
      </c>
      <c r="N322" s="35" t="s">
        <v>27</v>
      </c>
      <c r="O322" s="36">
        <v>5000.0</v>
      </c>
      <c r="P322" s="28">
        <v>4.441023154741367</v>
      </c>
      <c r="Q322" s="37">
        <v>4.296898293451128</v>
      </c>
      <c r="R322" s="38">
        <v>13.738993516442314</v>
      </c>
      <c r="S322" s="39">
        <v>12.528818504037805</v>
      </c>
      <c r="T322" s="40">
        <v>0.042984065548581876</v>
      </c>
      <c r="U322" s="40">
        <v>0.0177704686575306</v>
      </c>
      <c r="V322" s="40">
        <v>0.036471328344251285</v>
      </c>
      <c r="W322" s="40">
        <v>0.03256368602165294</v>
      </c>
      <c r="X322" s="39">
        <v>10.199035655609674</v>
      </c>
      <c r="Y322" s="41">
        <v>12.42966576111907</v>
      </c>
      <c r="Z322" s="41">
        <v>8.674393961858684</v>
      </c>
      <c r="AA322" s="41">
        <v>13.530721811848151</v>
      </c>
      <c r="AB322" s="42">
        <v>1.0</v>
      </c>
      <c r="AC322" s="42">
        <v>0.0</v>
      </c>
      <c r="AD322" s="42">
        <v>0.0</v>
      </c>
      <c r="AE322" s="42">
        <v>0.0</v>
      </c>
      <c r="AF322" s="42">
        <v>0.0</v>
      </c>
      <c r="AG322" s="25"/>
      <c r="AH322" s="25"/>
      <c r="AI322" s="25"/>
      <c r="AJ322" s="25"/>
      <c r="AK322" s="25"/>
      <c r="AL322" s="25"/>
    </row>
    <row r="323">
      <c r="A323" s="27" t="s">
        <v>222</v>
      </c>
      <c r="B323" s="25" t="s">
        <v>101</v>
      </c>
      <c r="C323" s="25" t="s">
        <v>205</v>
      </c>
      <c r="D323" s="28">
        <v>103.85280101197851</v>
      </c>
      <c r="E323" s="29">
        <v>0.13534525569021577</v>
      </c>
      <c r="F323" s="31">
        <v>26.0</v>
      </c>
      <c r="G323" s="33"/>
      <c r="H323" s="34">
        <v>21.08259447158392</v>
      </c>
      <c r="I323" s="35" t="s">
        <v>31</v>
      </c>
      <c r="J323" s="36">
        <v>4100.0</v>
      </c>
      <c r="K323" s="28">
        <v>5.1420962125814444</v>
      </c>
      <c r="L323" s="28">
        <v>4.789827488550339</v>
      </c>
      <c r="M323" s="34">
        <v>21.06140936442668</v>
      </c>
      <c r="N323" s="35" t="s">
        <v>31</v>
      </c>
      <c r="O323" s="36">
        <v>4200.0</v>
      </c>
      <c r="P323" s="28">
        <v>5.014621277244447</v>
      </c>
      <c r="Q323" s="37">
        <v>4.667648895642574</v>
      </c>
      <c r="R323" s="38">
        <v>7.183268219045512</v>
      </c>
      <c r="S323" s="39">
        <v>6.55054270711592</v>
      </c>
      <c r="T323" s="40">
        <v>0.04577154297205734</v>
      </c>
      <c r="U323" s="40">
        <v>8.603673490988223E-5</v>
      </c>
      <c r="V323" s="40">
        <v>0.02589705720787455</v>
      </c>
      <c r="W323" s="40">
        <v>0.016777163307427033</v>
      </c>
      <c r="X323" s="39">
        <v>6.1514825460898725</v>
      </c>
      <c r="Y323" s="41">
        <v>14.931111925494049</v>
      </c>
      <c r="Z323" s="41">
        <v>5.677174686517246</v>
      </c>
      <c r="AA323" s="41">
        <v>15.384234677909436</v>
      </c>
      <c r="AB323" s="42">
        <v>0.0</v>
      </c>
      <c r="AC323" s="42">
        <v>0.0</v>
      </c>
      <c r="AD323" s="42">
        <v>0.0</v>
      </c>
      <c r="AE323" s="42">
        <v>0.0</v>
      </c>
      <c r="AF323" s="42">
        <v>1.0</v>
      </c>
      <c r="AG323" s="25"/>
      <c r="AH323" s="25"/>
      <c r="AI323" s="25"/>
      <c r="AJ323" s="25"/>
      <c r="AK323" s="25"/>
      <c r="AL323" s="25"/>
    </row>
    <row r="324">
      <c r="A324" s="27" t="s">
        <v>224</v>
      </c>
      <c r="B324" s="25" t="s">
        <v>101</v>
      </c>
      <c r="C324" s="25" t="s">
        <v>205</v>
      </c>
      <c r="D324" s="28">
        <v>103.85280101197851</v>
      </c>
      <c r="E324" s="29">
        <v>0.16911496746203905</v>
      </c>
      <c r="F324" s="31">
        <v>25.0</v>
      </c>
      <c r="G324" s="33"/>
      <c r="H324" s="34">
        <v>21.083482245258622</v>
      </c>
      <c r="I324" s="35" t="s">
        <v>45</v>
      </c>
      <c r="J324" s="36">
        <v>3400.0</v>
      </c>
      <c r="K324" s="28">
        <v>6.201024189781948</v>
      </c>
      <c r="L324" s="28">
        <v>5.776389721589088</v>
      </c>
      <c r="M324" s="34">
        <v>21.38018847947979</v>
      </c>
      <c r="N324" s="35" t="s">
        <v>30</v>
      </c>
      <c r="O324" s="36">
        <v>3500.0</v>
      </c>
      <c r="P324" s="28">
        <v>6.108625279851369</v>
      </c>
      <c r="Q324" s="37">
        <v>5.748830438393192</v>
      </c>
      <c r="R324" s="38">
        <v>8.89666326004898</v>
      </c>
      <c r="S324" s="39">
        <v>8.113016367850978</v>
      </c>
      <c r="T324" s="40">
        <v>0.035654091376599674</v>
      </c>
      <c r="U324" s="40">
        <v>0.021197332932854036</v>
      </c>
      <c r="V324" s="40">
        <v>0.01747227860992571</v>
      </c>
      <c r="W324" s="40">
        <v>0.027671832113181836</v>
      </c>
      <c r="X324" s="39">
        <v>8.066723618418708</v>
      </c>
      <c r="Y324" s="41">
        <v>13.016758626839913</v>
      </c>
      <c r="Z324" s="41">
        <v>6.745057036869882</v>
      </c>
      <c r="AA324" s="41">
        <v>14.63513144260991</v>
      </c>
      <c r="AB324" s="42">
        <v>0.0</v>
      </c>
      <c r="AC324" s="42">
        <v>0.0</v>
      </c>
      <c r="AD324" s="42">
        <v>0.0</v>
      </c>
      <c r="AE324" s="42">
        <v>1.0</v>
      </c>
      <c r="AF324" s="42">
        <v>1.0</v>
      </c>
      <c r="AG324" s="25"/>
      <c r="AH324" s="25"/>
      <c r="AI324" s="25"/>
      <c r="AJ324" s="25"/>
      <c r="AK324" s="25"/>
      <c r="AL324" s="25"/>
    </row>
    <row r="325">
      <c r="A325" s="27" t="s">
        <v>231</v>
      </c>
      <c r="B325" s="25" t="s">
        <v>101</v>
      </c>
      <c r="C325" s="25" t="s">
        <v>205</v>
      </c>
      <c r="D325" s="28">
        <v>103.85280101197851</v>
      </c>
      <c r="E325" s="29">
        <v>0.212539254745723</v>
      </c>
      <c r="F325" s="31">
        <v>24.0</v>
      </c>
      <c r="G325" s="33"/>
      <c r="H325" s="34">
        <v>23.191605154513056</v>
      </c>
      <c r="I325" s="35" t="s">
        <v>45</v>
      </c>
      <c r="J325" s="36">
        <v>4200.0</v>
      </c>
      <c r="K325" s="28">
        <v>5.521810751074537</v>
      </c>
      <c r="L325" s="28">
        <v>5.515349507458399</v>
      </c>
      <c r="M325" s="34">
        <v>23.844922469355012</v>
      </c>
      <c r="N325" s="35" t="s">
        <v>30</v>
      </c>
      <c r="O325" s="36">
        <v>4500.0</v>
      </c>
      <c r="P325" s="28">
        <v>5.29887165985667</v>
      </c>
      <c r="Q325" s="37">
        <v>5.401410602705922</v>
      </c>
      <c r="R325" s="38">
        <v>11.161653297476207</v>
      </c>
      <c r="S325" s="39">
        <v>10.178498752599046</v>
      </c>
      <c r="T325" s="40">
        <v>0.05718051270554313</v>
      </c>
      <c r="U325" s="40">
        <v>0.01945981964656387</v>
      </c>
      <c r="V325" s="40">
        <v>0.03200264178842495</v>
      </c>
      <c r="W325" s="40">
        <v>0.02969697595352401</v>
      </c>
      <c r="X325" s="39">
        <v>10.365784229533709</v>
      </c>
      <c r="Y325" s="41">
        <v>12.825820924979347</v>
      </c>
      <c r="Z325" s="41">
        <v>9.089516501573105</v>
      </c>
      <c r="AA325" s="41">
        <v>14.755405967781908</v>
      </c>
      <c r="AB325" s="42">
        <v>0.0</v>
      </c>
      <c r="AC325" s="42">
        <v>0.0</v>
      </c>
      <c r="AD325" s="42">
        <v>0.0</v>
      </c>
      <c r="AE325" s="42">
        <v>1.0</v>
      </c>
      <c r="AF325" s="42">
        <v>1.0</v>
      </c>
      <c r="AG325" s="25"/>
      <c r="AH325" s="25"/>
      <c r="AI325" s="25"/>
      <c r="AJ325" s="25"/>
      <c r="AK325" s="25"/>
      <c r="AL325" s="25"/>
    </row>
    <row r="326">
      <c r="A326" s="27" t="s">
        <v>226</v>
      </c>
      <c r="B326" s="25" t="s">
        <v>101</v>
      </c>
      <c r="C326" s="25" t="s">
        <v>205</v>
      </c>
      <c r="D326" s="28">
        <v>103.85280101197851</v>
      </c>
      <c r="E326" s="29">
        <v>0.19838297872340427</v>
      </c>
      <c r="F326" s="31">
        <v>22.0</v>
      </c>
      <c r="G326" s="33"/>
      <c r="H326" s="34">
        <v>16.745199207701702</v>
      </c>
      <c r="I326" s="35" t="s">
        <v>40</v>
      </c>
      <c r="J326" s="36">
        <v>3800.0</v>
      </c>
      <c r="K326" s="28">
        <v>4.406631370447816</v>
      </c>
      <c r="L326" s="28">
        <v>3.467820565717235</v>
      </c>
      <c r="M326" s="34">
        <v>16.7432899419925</v>
      </c>
      <c r="N326" s="35" t="s">
        <v>29</v>
      </c>
      <c r="O326" s="36">
        <v>3600.0</v>
      </c>
      <c r="P326" s="28">
        <v>4.650913872775695</v>
      </c>
      <c r="Q326" s="37">
        <v>3.6597544003563987</v>
      </c>
      <c r="R326" s="38">
        <v>9.429138776560308</v>
      </c>
      <c r="S326" s="39">
        <v>8.598589717618577</v>
      </c>
      <c r="T326" s="40">
        <v>0.04716859302841351</v>
      </c>
      <c r="U326" s="40">
        <v>0.017392280440978725</v>
      </c>
      <c r="V326" s="40">
        <v>0.03177961190524385</v>
      </c>
      <c r="W326" s="40">
        <v>0.02303794215480428</v>
      </c>
      <c r="X326" s="39">
        <v>8.352270185918027</v>
      </c>
      <c r="Y326" s="41">
        <v>8.392929021783678</v>
      </c>
      <c r="Z326" s="41">
        <v>7.390047050851187</v>
      </c>
      <c r="AA326" s="41">
        <v>9.353242891141313</v>
      </c>
      <c r="AB326" s="42">
        <v>0.0</v>
      </c>
      <c r="AC326" s="42">
        <v>1.0</v>
      </c>
      <c r="AD326" s="42">
        <v>1.0</v>
      </c>
      <c r="AE326" s="42">
        <v>0.0</v>
      </c>
      <c r="AF326" s="42">
        <v>0.0</v>
      </c>
      <c r="AG326" s="25"/>
      <c r="AH326" s="25"/>
      <c r="AI326" s="25"/>
      <c r="AJ326" s="25"/>
      <c r="AK326" s="25"/>
      <c r="AL326" s="25"/>
    </row>
    <row r="327">
      <c r="A327" s="27" t="s">
        <v>233</v>
      </c>
      <c r="B327" s="25" t="s">
        <v>101</v>
      </c>
      <c r="C327" s="25" t="s">
        <v>205</v>
      </c>
      <c r="D327" s="28">
        <v>103.85280101197851</v>
      </c>
      <c r="E327" s="29">
        <v>0.19753168469860896</v>
      </c>
      <c r="F327" s="31">
        <v>20.0</v>
      </c>
      <c r="G327" s="33"/>
      <c r="H327" s="34">
        <v>18.303775519610696</v>
      </c>
      <c r="I327" s="35" t="s">
        <v>45</v>
      </c>
      <c r="J327" s="36">
        <v>4600.0</v>
      </c>
      <c r="K327" s="28">
        <v>3.979081634697977</v>
      </c>
      <c r="L327" s="28">
        <v>3.342156437754127</v>
      </c>
      <c r="M327" s="34">
        <v>18.770685508568032</v>
      </c>
      <c r="N327" s="35" t="s">
        <v>31</v>
      </c>
      <c r="O327" s="36">
        <v>4400.0</v>
      </c>
      <c r="P327" s="28">
        <v>4.2660648883109165</v>
      </c>
      <c r="Q327" s="37">
        <v>3.649888664499032</v>
      </c>
      <c r="R327" s="38">
        <v>8.52862388409006</v>
      </c>
      <c r="S327" s="39">
        <v>7.77739509121159</v>
      </c>
      <c r="T327" s="40">
        <v>0.05905206893282419</v>
      </c>
      <c r="U327" s="40">
        <v>6.369252427269173E-4</v>
      </c>
      <c r="V327" s="40">
        <v>0.037851557282056796</v>
      </c>
      <c r="W327" s="40">
        <v>0.02693283883530965</v>
      </c>
      <c r="X327" s="39">
        <v>6.262259602273893</v>
      </c>
      <c r="Y327" s="41">
        <v>12.0415159173368</v>
      </c>
      <c r="Z327" s="41">
        <v>5.665760180868993</v>
      </c>
      <c r="AA327" s="41">
        <v>13.10492532769904</v>
      </c>
      <c r="AB327" s="42">
        <v>0.0</v>
      </c>
      <c r="AC327" s="42">
        <v>0.0</v>
      </c>
      <c r="AD327" s="42">
        <v>0.0</v>
      </c>
      <c r="AE327" s="42">
        <v>1.0</v>
      </c>
      <c r="AF327" s="42">
        <v>1.0</v>
      </c>
      <c r="AG327" s="25"/>
      <c r="AH327" s="25"/>
      <c r="AI327" s="25"/>
      <c r="AJ327" s="25"/>
      <c r="AK327" s="25"/>
      <c r="AL327" s="25"/>
    </row>
    <row r="328">
      <c r="A328" s="27" t="s">
        <v>228</v>
      </c>
      <c r="B328" s="25" t="s">
        <v>101</v>
      </c>
      <c r="C328" s="25" t="s">
        <v>205</v>
      </c>
      <c r="D328" s="28">
        <v>103.85280101197851</v>
      </c>
      <c r="E328" s="29">
        <v>0.22397607655502394</v>
      </c>
      <c r="F328" s="31">
        <v>19.0</v>
      </c>
      <c r="G328" s="33"/>
      <c r="H328" s="34">
        <v>17.541204627934974</v>
      </c>
      <c r="I328" s="35" t="s">
        <v>27</v>
      </c>
      <c r="J328" s="36">
        <v>3800.0</v>
      </c>
      <c r="K328" s="28">
        <v>4.616106481035519</v>
      </c>
      <c r="L328" s="28">
        <v>3.7582919831368975</v>
      </c>
      <c r="M328" s="34">
        <v>17.547371241110653</v>
      </c>
      <c r="N328" s="35" t="s">
        <v>27</v>
      </c>
      <c r="O328" s="36">
        <v>4000.0</v>
      </c>
      <c r="P328" s="28">
        <v>4.386842810277663</v>
      </c>
      <c r="Q328" s="37">
        <v>3.572551676240264</v>
      </c>
      <c r="R328" s="38">
        <v>9.40813673446468</v>
      </c>
      <c r="S328" s="39">
        <v>8.579437603359597</v>
      </c>
      <c r="T328" s="40">
        <v>0.06606521376210404</v>
      </c>
      <c r="U328" s="40">
        <v>0.009970349608667323</v>
      </c>
      <c r="V328" s="40">
        <v>0.02795425123925418</v>
      </c>
      <c r="W328" s="40">
        <v>0.034849633211603545</v>
      </c>
      <c r="X328" s="39">
        <v>7.2990466681317585</v>
      </c>
      <c r="Y328" s="41">
        <v>10.242157959803217</v>
      </c>
      <c r="Z328" s="41">
        <v>6.377807768270468</v>
      </c>
      <c r="AA328" s="41">
        <v>11.169563472840187</v>
      </c>
      <c r="AB328" s="42">
        <v>1.0</v>
      </c>
      <c r="AC328" s="42">
        <v>0.0</v>
      </c>
      <c r="AD328" s="42">
        <v>0.0</v>
      </c>
      <c r="AE328" s="42">
        <v>0.0</v>
      </c>
      <c r="AF328" s="42">
        <v>0.0</v>
      </c>
      <c r="AG328" s="25"/>
      <c r="AH328" s="25"/>
      <c r="AI328" s="25"/>
      <c r="AJ328" s="25"/>
      <c r="AK328" s="25"/>
      <c r="AL328" s="25"/>
    </row>
    <row r="329">
      <c r="A329" s="27" t="s">
        <v>236</v>
      </c>
      <c r="B329" s="25" t="s">
        <v>101</v>
      </c>
      <c r="C329" s="25" t="s">
        <v>205</v>
      </c>
      <c r="D329" s="28">
        <v>103.85280101197851</v>
      </c>
      <c r="E329" s="29">
        <v>0.21228099173553716</v>
      </c>
      <c r="F329" s="31">
        <v>14.0</v>
      </c>
      <c r="G329" s="33"/>
      <c r="H329" s="34">
        <v>10.117733478737518</v>
      </c>
      <c r="I329" s="35" t="s">
        <v>28</v>
      </c>
      <c r="J329" s="36">
        <v>3000.0</v>
      </c>
      <c r="K329" s="28">
        <v>3.3725778262458395</v>
      </c>
      <c r="L329" s="28">
        <v>1.8354137217271957</v>
      </c>
      <c r="M329" s="34">
        <v>9.44416273213585</v>
      </c>
      <c r="N329" s="35" t="s">
        <v>28</v>
      </c>
      <c r="O329" s="36">
        <v>3000.0</v>
      </c>
      <c r="P329" s="28">
        <v>3.1480542440452832</v>
      </c>
      <c r="Q329" s="37">
        <v>1.62896370086688</v>
      </c>
      <c r="R329" s="38">
        <v>6.501541377118509</v>
      </c>
      <c r="S329" s="39">
        <v>5.928864571697014</v>
      </c>
      <c r="T329" s="40">
        <v>0.023881146549297374</v>
      </c>
      <c r="U329" s="40">
        <v>0.0463792151131142</v>
      </c>
      <c r="V329" s="40">
        <v>0.01724237221899077</v>
      </c>
      <c r="W329" s="40">
        <v>0.02111499057833629</v>
      </c>
      <c r="X329" s="39">
        <v>6.566184044129961</v>
      </c>
      <c r="Y329" s="41">
        <v>3.551549434607557</v>
      </c>
      <c r="Z329" s="41">
        <v>5.543970790130995</v>
      </c>
      <c r="AA329" s="41">
        <v>3.9001919420048536</v>
      </c>
      <c r="AB329" s="42">
        <v>0.0</v>
      </c>
      <c r="AC329" s="42">
        <v>1.0</v>
      </c>
      <c r="AD329" s="42">
        <v>0.0</v>
      </c>
      <c r="AE329" s="42">
        <v>0.0</v>
      </c>
      <c r="AF329" s="42">
        <v>0.0</v>
      </c>
      <c r="AG329" s="25"/>
      <c r="AH329" s="25"/>
      <c r="AI329" s="25"/>
      <c r="AJ329" s="25"/>
      <c r="AK329" s="25"/>
      <c r="AL329" s="25"/>
    </row>
    <row r="330">
      <c r="A330" s="27" t="s">
        <v>238</v>
      </c>
      <c r="B330" s="25" t="s">
        <v>101</v>
      </c>
      <c r="C330" s="25" t="s">
        <v>205</v>
      </c>
      <c r="D330" s="28">
        <v>103.85280101197851</v>
      </c>
      <c r="E330" s="29">
        <v>0.22657767807066742</v>
      </c>
      <c r="F330" s="31">
        <v>0.0</v>
      </c>
      <c r="G330" s="33"/>
      <c r="H330" s="34" t="s">
        <v>64</v>
      </c>
      <c r="I330" s="35" t="s">
        <v>31</v>
      </c>
      <c r="J330" s="36">
        <v>3400.0</v>
      </c>
      <c r="K330" s="28" t="s">
        <v>64</v>
      </c>
      <c r="L330" s="28" t="s">
        <v>64</v>
      </c>
      <c r="M330" s="34" t="s">
        <v>64</v>
      </c>
      <c r="N330" s="35" t="s">
        <v>31</v>
      </c>
      <c r="O330" s="36">
        <v>4300.0</v>
      </c>
      <c r="P330" s="28" t="s">
        <v>64</v>
      </c>
      <c r="Q330" s="37" t="s">
        <v>64</v>
      </c>
      <c r="R330" s="38" t="s">
        <v>64</v>
      </c>
      <c r="S330" s="39" t="s">
        <v>64</v>
      </c>
      <c r="T330" s="40" t="s">
        <v>64</v>
      </c>
      <c r="U330" s="40" t="s">
        <v>64</v>
      </c>
      <c r="V330" s="40" t="s">
        <v>64</v>
      </c>
      <c r="W330" s="40" t="s">
        <v>64</v>
      </c>
      <c r="X330" s="39" t="s">
        <v>64</v>
      </c>
      <c r="Y330" s="41" t="s">
        <v>64</v>
      </c>
      <c r="Z330" s="41" t="s">
        <v>64</v>
      </c>
      <c r="AA330" s="41" t="s">
        <v>64</v>
      </c>
      <c r="AB330" s="42">
        <v>0.0</v>
      </c>
      <c r="AC330" s="42">
        <v>0.0</v>
      </c>
      <c r="AD330" s="42">
        <v>0.0</v>
      </c>
      <c r="AE330" s="42">
        <v>0.0</v>
      </c>
      <c r="AF330" s="42">
        <v>1.0</v>
      </c>
      <c r="AG330" s="25"/>
      <c r="AH330" s="25"/>
      <c r="AI330" s="25"/>
      <c r="AJ330" s="25"/>
      <c r="AK330" s="25"/>
      <c r="AL330" s="25"/>
    </row>
    <row r="331">
      <c r="A331" s="27" t="s">
        <v>240</v>
      </c>
      <c r="B331" s="25" t="s">
        <v>101</v>
      </c>
      <c r="C331" s="25" t="s">
        <v>205</v>
      </c>
      <c r="D331" s="28">
        <v>103.85280101197851</v>
      </c>
      <c r="E331" s="29">
        <v>0.17418181818181816</v>
      </c>
      <c r="F331" s="31">
        <v>0.0</v>
      </c>
      <c r="G331" s="33"/>
      <c r="H331" s="34" t="s">
        <v>64</v>
      </c>
      <c r="I331" s="35" t="s">
        <v>44</v>
      </c>
      <c r="J331" s="36">
        <v>3000.0</v>
      </c>
      <c r="K331" s="28" t="s">
        <v>64</v>
      </c>
      <c r="L331" s="28" t="s">
        <v>64</v>
      </c>
      <c r="M331" s="34" t="s">
        <v>64</v>
      </c>
      <c r="N331" s="35" t="s">
        <v>30</v>
      </c>
      <c r="O331" s="36">
        <v>3000.0</v>
      </c>
      <c r="P331" s="28" t="s">
        <v>64</v>
      </c>
      <c r="Q331" s="37" t="s">
        <v>64</v>
      </c>
      <c r="R331" s="38" t="s">
        <v>64</v>
      </c>
      <c r="S331" s="39" t="s">
        <v>64</v>
      </c>
      <c r="T331" s="40" t="s">
        <v>64</v>
      </c>
      <c r="U331" s="40" t="s">
        <v>64</v>
      </c>
      <c r="V331" s="40" t="s">
        <v>64</v>
      </c>
      <c r="W331" s="40" t="s">
        <v>64</v>
      </c>
      <c r="X331" s="39" t="s">
        <v>64</v>
      </c>
      <c r="Y331" s="41" t="s">
        <v>64</v>
      </c>
      <c r="Z331" s="41" t="s">
        <v>64</v>
      </c>
      <c r="AA331" s="41" t="s">
        <v>64</v>
      </c>
      <c r="AB331" s="42">
        <v>0.0</v>
      </c>
      <c r="AC331" s="42">
        <v>0.0</v>
      </c>
      <c r="AD331" s="42">
        <v>1.0</v>
      </c>
      <c r="AE331" s="42">
        <v>1.0</v>
      </c>
      <c r="AF331" s="42">
        <v>0.0</v>
      </c>
      <c r="AG331" s="25"/>
      <c r="AH331" s="25"/>
      <c r="AI331" s="25"/>
      <c r="AJ331" s="25"/>
      <c r="AK331" s="25"/>
      <c r="AL331" s="25"/>
    </row>
    <row r="332">
      <c r="A332" s="27" t="s">
        <v>242</v>
      </c>
      <c r="B332" s="25" t="s">
        <v>101</v>
      </c>
      <c r="C332" s="25" t="s">
        <v>205</v>
      </c>
      <c r="D332" s="28">
        <v>103.85280101197851</v>
      </c>
      <c r="E332" s="29">
        <v>0.2855333836288193</v>
      </c>
      <c r="F332" s="31">
        <v>0.0</v>
      </c>
      <c r="G332" s="33"/>
      <c r="H332" s="34" t="s">
        <v>64</v>
      </c>
      <c r="I332" s="35" t="s">
        <v>58</v>
      </c>
      <c r="J332" s="36">
        <v>3000.0</v>
      </c>
      <c r="K332" s="28" t="s">
        <v>64</v>
      </c>
      <c r="L332" s="28" t="s">
        <v>64</v>
      </c>
      <c r="M332" s="34" t="s">
        <v>64</v>
      </c>
      <c r="N332" s="35" t="s">
        <v>64</v>
      </c>
      <c r="O332" s="36" t="s">
        <v>64</v>
      </c>
      <c r="P332" s="28" t="s">
        <v>64</v>
      </c>
      <c r="Q332" s="37" t="s">
        <v>64</v>
      </c>
      <c r="R332" s="38" t="s">
        <v>64</v>
      </c>
      <c r="S332" s="39" t="s">
        <v>64</v>
      </c>
      <c r="T332" s="40" t="s">
        <v>64</v>
      </c>
      <c r="U332" s="40" t="s">
        <v>64</v>
      </c>
      <c r="V332" s="40" t="s">
        <v>64</v>
      </c>
      <c r="W332" s="40" t="s">
        <v>64</v>
      </c>
      <c r="X332" s="39" t="s">
        <v>64</v>
      </c>
      <c r="Y332" s="41" t="s">
        <v>64</v>
      </c>
      <c r="Z332" s="41" t="s">
        <v>64</v>
      </c>
      <c r="AA332" s="41" t="s">
        <v>64</v>
      </c>
      <c r="AB332" s="42">
        <v>1.0</v>
      </c>
      <c r="AC332" s="42">
        <v>1.0</v>
      </c>
      <c r="AD332" s="42">
        <v>0.0</v>
      </c>
      <c r="AE332" s="42">
        <v>0.0</v>
      </c>
      <c r="AF332" s="42">
        <v>0.0</v>
      </c>
      <c r="AG332" s="25"/>
      <c r="AH332" s="25"/>
      <c r="AI332" s="25"/>
      <c r="AJ332" s="25"/>
      <c r="AK332" s="25"/>
      <c r="AL332" s="25"/>
    </row>
    <row r="333">
      <c r="A333" s="27" t="s">
        <v>244</v>
      </c>
      <c r="B333" s="25" t="s">
        <v>101</v>
      </c>
      <c r="C333" s="25" t="s">
        <v>205</v>
      </c>
      <c r="D333" s="28">
        <v>103.85280101197851</v>
      </c>
      <c r="E333" s="29">
        <v>0.18</v>
      </c>
      <c r="F333" s="31">
        <v>0.0</v>
      </c>
      <c r="G333" s="33"/>
      <c r="H333" s="34" t="s">
        <v>64</v>
      </c>
      <c r="I333" s="35" t="s">
        <v>28</v>
      </c>
      <c r="J333" s="36">
        <v>3000.0</v>
      </c>
      <c r="K333" s="28" t="s">
        <v>64</v>
      </c>
      <c r="L333" s="28" t="s">
        <v>64</v>
      </c>
      <c r="M333" s="34" t="s">
        <v>64</v>
      </c>
      <c r="N333" s="35" t="s">
        <v>64</v>
      </c>
      <c r="O333" s="36" t="s">
        <v>64</v>
      </c>
      <c r="P333" s="28" t="s">
        <v>64</v>
      </c>
      <c r="Q333" s="37" t="s">
        <v>64</v>
      </c>
      <c r="R333" s="38" t="s">
        <v>64</v>
      </c>
      <c r="S333" s="39" t="s">
        <v>64</v>
      </c>
      <c r="T333" s="40" t="s">
        <v>64</v>
      </c>
      <c r="U333" s="40" t="s">
        <v>64</v>
      </c>
      <c r="V333" s="40" t="s">
        <v>64</v>
      </c>
      <c r="W333" s="40" t="s">
        <v>64</v>
      </c>
      <c r="X333" s="39" t="s">
        <v>64</v>
      </c>
      <c r="Y333" s="41" t="s">
        <v>64</v>
      </c>
      <c r="Z333" s="41" t="s">
        <v>64</v>
      </c>
      <c r="AA333" s="41" t="s">
        <v>64</v>
      </c>
      <c r="AB333" s="42">
        <v>0.0</v>
      </c>
      <c r="AC333" s="42">
        <v>1.0</v>
      </c>
      <c r="AD333" s="42">
        <v>0.0</v>
      </c>
      <c r="AE333" s="42">
        <v>0.0</v>
      </c>
      <c r="AF333" s="42">
        <v>0.0</v>
      </c>
      <c r="AG333" s="25"/>
      <c r="AH333" s="25"/>
      <c r="AI333" s="25"/>
      <c r="AJ333" s="25"/>
      <c r="AK333" s="25"/>
      <c r="AL333" s="25"/>
    </row>
    <row r="334">
      <c r="A334" s="27" t="s">
        <v>246</v>
      </c>
      <c r="B334" s="25" t="s">
        <v>101</v>
      </c>
      <c r="C334" s="25" t="s">
        <v>205</v>
      </c>
      <c r="D334" s="28">
        <v>103.85280101197851</v>
      </c>
      <c r="E334" s="29">
        <v>0.1408525469168901</v>
      </c>
      <c r="F334" s="31">
        <v>0.0</v>
      </c>
      <c r="G334" s="33"/>
      <c r="H334" s="34" t="s">
        <v>64</v>
      </c>
      <c r="I334" s="35" t="s">
        <v>29</v>
      </c>
      <c r="J334" s="36">
        <v>3000.0</v>
      </c>
      <c r="K334" s="28" t="s">
        <v>64</v>
      </c>
      <c r="L334" s="28" t="s">
        <v>64</v>
      </c>
      <c r="M334" s="34" t="s">
        <v>64</v>
      </c>
      <c r="N334" s="35" t="s">
        <v>29</v>
      </c>
      <c r="O334" s="36">
        <v>3000.0</v>
      </c>
      <c r="P334" s="28" t="s">
        <v>64</v>
      </c>
      <c r="Q334" s="37" t="s">
        <v>64</v>
      </c>
      <c r="R334" s="38" t="s">
        <v>64</v>
      </c>
      <c r="S334" s="39" t="s">
        <v>64</v>
      </c>
      <c r="T334" s="40" t="s">
        <v>64</v>
      </c>
      <c r="U334" s="40" t="s">
        <v>64</v>
      </c>
      <c r="V334" s="40" t="s">
        <v>64</v>
      </c>
      <c r="W334" s="40" t="s">
        <v>64</v>
      </c>
      <c r="X334" s="39" t="s">
        <v>64</v>
      </c>
      <c r="Y334" s="41" t="s">
        <v>64</v>
      </c>
      <c r="Z334" s="41" t="s">
        <v>64</v>
      </c>
      <c r="AA334" s="41" t="s">
        <v>64</v>
      </c>
      <c r="AB334" s="42">
        <v>0.0</v>
      </c>
      <c r="AC334" s="42">
        <v>0.0</v>
      </c>
      <c r="AD334" s="42">
        <v>1.0</v>
      </c>
      <c r="AE334" s="42">
        <v>0.0</v>
      </c>
      <c r="AF334" s="42">
        <v>0.0</v>
      </c>
      <c r="AG334" s="25"/>
      <c r="AH334" s="25"/>
      <c r="AI334" s="25"/>
      <c r="AJ334" s="25"/>
      <c r="AK334" s="25"/>
      <c r="AL334" s="25"/>
    </row>
    <row r="335">
      <c r="A335" s="27" t="s">
        <v>248</v>
      </c>
      <c r="B335" s="25" t="s">
        <v>101</v>
      </c>
      <c r="C335" s="25" t="s">
        <v>205</v>
      </c>
      <c r="D335" s="28">
        <v>103.85280101197851</v>
      </c>
      <c r="E335" s="29">
        <v>0.3218466356839766</v>
      </c>
      <c r="F335" s="31">
        <v>0.0</v>
      </c>
      <c r="G335" s="33"/>
      <c r="H335" s="34" t="s">
        <v>64</v>
      </c>
      <c r="I335" s="35" t="s">
        <v>58</v>
      </c>
      <c r="J335" s="36">
        <v>6500.0</v>
      </c>
      <c r="K335" s="28" t="s">
        <v>64</v>
      </c>
      <c r="L335" s="28" t="s">
        <v>64</v>
      </c>
      <c r="M335" s="34" t="s">
        <v>64</v>
      </c>
      <c r="N335" s="35" t="s">
        <v>27</v>
      </c>
      <c r="O335" s="36">
        <v>7100.0</v>
      </c>
      <c r="P335" s="28" t="s">
        <v>64</v>
      </c>
      <c r="Q335" s="37" t="s">
        <v>64</v>
      </c>
      <c r="R335" s="38" t="s">
        <v>64</v>
      </c>
      <c r="S335" s="39" t="s">
        <v>64</v>
      </c>
      <c r="T335" s="40" t="s">
        <v>64</v>
      </c>
      <c r="U335" s="40" t="s">
        <v>64</v>
      </c>
      <c r="V335" s="40" t="s">
        <v>64</v>
      </c>
      <c r="W335" s="40" t="s">
        <v>64</v>
      </c>
      <c r="X335" s="39" t="s">
        <v>64</v>
      </c>
      <c r="Y335" s="41" t="s">
        <v>64</v>
      </c>
      <c r="Z335" s="41" t="s">
        <v>64</v>
      </c>
      <c r="AA335" s="41" t="s">
        <v>64</v>
      </c>
      <c r="AB335" s="42">
        <v>1.0</v>
      </c>
      <c r="AC335" s="42">
        <v>1.0</v>
      </c>
      <c r="AD335" s="42">
        <v>0.0</v>
      </c>
      <c r="AE335" s="42">
        <v>0.0</v>
      </c>
      <c r="AF335" s="42">
        <v>0.0</v>
      </c>
      <c r="AG335" s="25"/>
      <c r="AH335" s="25"/>
      <c r="AI335" s="25"/>
      <c r="AJ335" s="25"/>
      <c r="AK335" s="25"/>
      <c r="AL335" s="25"/>
    </row>
    <row r="336">
      <c r="A336" s="27" t="s">
        <v>250</v>
      </c>
      <c r="B336" s="25" t="s">
        <v>101</v>
      </c>
      <c r="C336" s="25" t="s">
        <v>205</v>
      </c>
      <c r="D336" s="28">
        <v>103.85280101197851</v>
      </c>
      <c r="E336" s="29">
        <v>0.15646679316888046</v>
      </c>
      <c r="F336" s="31">
        <v>0.0</v>
      </c>
      <c r="G336" s="33"/>
      <c r="H336" s="34" t="s">
        <v>64</v>
      </c>
      <c r="I336" s="35" t="s">
        <v>30</v>
      </c>
      <c r="J336" s="36">
        <v>3000.0</v>
      </c>
      <c r="K336" s="28" t="s">
        <v>64</v>
      </c>
      <c r="L336" s="28" t="s">
        <v>64</v>
      </c>
      <c r="M336" s="34" t="s">
        <v>64</v>
      </c>
      <c r="N336" s="35" t="s">
        <v>30</v>
      </c>
      <c r="O336" s="36">
        <v>3000.0</v>
      </c>
      <c r="P336" s="28" t="s">
        <v>64</v>
      </c>
      <c r="Q336" s="37" t="s">
        <v>64</v>
      </c>
      <c r="R336" s="38" t="s">
        <v>64</v>
      </c>
      <c r="S336" s="39" t="s">
        <v>64</v>
      </c>
      <c r="T336" s="40" t="s">
        <v>64</v>
      </c>
      <c r="U336" s="40" t="s">
        <v>64</v>
      </c>
      <c r="V336" s="40" t="s">
        <v>64</v>
      </c>
      <c r="W336" s="40" t="s">
        <v>64</v>
      </c>
      <c r="X336" s="39" t="s">
        <v>64</v>
      </c>
      <c r="Y336" s="41" t="s">
        <v>64</v>
      </c>
      <c r="Z336" s="41" t="s">
        <v>64</v>
      </c>
      <c r="AA336" s="41" t="s">
        <v>64</v>
      </c>
      <c r="AB336" s="42">
        <v>0.0</v>
      </c>
      <c r="AC336" s="42">
        <v>0.0</v>
      </c>
      <c r="AD336" s="42">
        <v>0.0</v>
      </c>
      <c r="AE336" s="42">
        <v>1.0</v>
      </c>
      <c r="AF336" s="42">
        <v>0.0</v>
      </c>
      <c r="AG336" s="25"/>
      <c r="AH336" s="25"/>
      <c r="AI336" s="25"/>
      <c r="AJ336" s="25"/>
      <c r="AK336" s="25"/>
      <c r="AL336" s="25"/>
    </row>
    <row r="337">
      <c r="A337" s="27" t="s">
        <v>381</v>
      </c>
      <c r="B337" s="25" t="s">
        <v>364</v>
      </c>
      <c r="C337" s="25" t="s">
        <v>106</v>
      </c>
      <c r="D337" s="28">
        <v>97.11970260223049</v>
      </c>
      <c r="E337" s="29">
        <v>0.27740471542273615</v>
      </c>
      <c r="F337" s="31">
        <v>33.0</v>
      </c>
      <c r="G337" s="33"/>
      <c r="H337" s="34">
        <v>35.31895482854499</v>
      </c>
      <c r="I337" s="35" t="s">
        <v>45</v>
      </c>
      <c r="J337" s="36">
        <v>8100.0</v>
      </c>
      <c r="K337" s="28">
        <v>4.36036479364753</v>
      </c>
      <c r="L337" s="28">
        <v>5.9257485132079255</v>
      </c>
      <c r="M337" s="34">
        <v>35.58943469669663</v>
      </c>
      <c r="N337" s="35" t="s">
        <v>30</v>
      </c>
      <c r="O337" s="36">
        <v>8100.0</v>
      </c>
      <c r="P337" s="28">
        <v>4.393757369962547</v>
      </c>
      <c r="Q337" s="37">
        <v>6.004570210985727</v>
      </c>
      <c r="R337" s="38">
        <v>19.858602468294393</v>
      </c>
      <c r="S337" s="39">
        <v>18.96785769863193</v>
      </c>
      <c r="T337" s="40">
        <v>0.1180738446365569</v>
      </c>
      <c r="U337" s="40">
        <v>0.0036866074648014293</v>
      </c>
      <c r="V337" s="40">
        <v>0.053250996713798425</v>
      </c>
      <c r="W337" s="40">
        <v>0.02007152953058556</v>
      </c>
      <c r="X337" s="39">
        <v>19.514544224455772</v>
      </c>
      <c r="Y337" s="41">
        <v>15.80441060408922</v>
      </c>
      <c r="Z337" s="41">
        <v>18.721381249670603</v>
      </c>
      <c r="AA337" s="41">
        <v>16.86805344702602</v>
      </c>
      <c r="AB337" s="42">
        <v>0.0</v>
      </c>
      <c r="AC337" s="42">
        <v>0.0</v>
      </c>
      <c r="AD337" s="42">
        <v>0.0</v>
      </c>
      <c r="AE337" s="42">
        <v>1.0</v>
      </c>
      <c r="AF337" s="42">
        <v>1.0</v>
      </c>
      <c r="AG337" s="25"/>
      <c r="AH337" s="25"/>
      <c r="AI337" s="25"/>
      <c r="AJ337" s="25"/>
      <c r="AK337" s="25"/>
      <c r="AL337" s="25"/>
    </row>
    <row r="338">
      <c r="A338" s="27" t="s">
        <v>382</v>
      </c>
      <c r="B338" s="25" t="s">
        <v>364</v>
      </c>
      <c r="C338" s="25" t="s">
        <v>106</v>
      </c>
      <c r="D338" s="28">
        <v>97.11970260223049</v>
      </c>
      <c r="E338" s="29">
        <v>0.15923318385650223</v>
      </c>
      <c r="F338" s="31">
        <v>30.0</v>
      </c>
      <c r="G338" s="33"/>
      <c r="H338" s="34">
        <v>19.006190696820067</v>
      </c>
      <c r="I338" s="35" t="s">
        <v>40</v>
      </c>
      <c r="J338" s="36">
        <v>4900.0</v>
      </c>
      <c r="K338" s="28">
        <v>3.8788144279224626</v>
      </c>
      <c r="L338" s="28">
        <v>3.349000252192149</v>
      </c>
      <c r="M338" s="34">
        <v>19.212733732444665</v>
      </c>
      <c r="N338" s="35" t="s">
        <v>28</v>
      </c>
      <c r="O338" s="36">
        <v>5000.0</v>
      </c>
      <c r="P338" s="28">
        <v>3.842546746488933</v>
      </c>
      <c r="Q338" s="37">
        <v>3.3440413861480973</v>
      </c>
      <c r="R338" s="38">
        <v>9.31722572487482</v>
      </c>
      <c r="S338" s="39">
        <v>8.8993075911367</v>
      </c>
      <c r="T338" s="40">
        <v>0.01915131557615228</v>
      </c>
      <c r="U338" s="40">
        <v>0.02817453156876249</v>
      </c>
      <c r="V338" s="40">
        <v>0.010404320481275037</v>
      </c>
      <c r="W338" s="40">
        <v>0.015100075742735456</v>
      </c>
      <c r="X338" s="39">
        <v>8.483877918009657</v>
      </c>
      <c r="Y338" s="41">
        <v>10.52231277881041</v>
      </c>
      <c r="Z338" s="41">
        <v>7.170497607909347</v>
      </c>
      <c r="AA338" s="41">
        <v>12.042236124535318</v>
      </c>
      <c r="AB338" s="42">
        <v>0.0</v>
      </c>
      <c r="AC338" s="42">
        <v>1.0</v>
      </c>
      <c r="AD338" s="42">
        <v>1.0</v>
      </c>
      <c r="AE338" s="42">
        <v>0.0</v>
      </c>
      <c r="AF338" s="42">
        <v>0.0</v>
      </c>
      <c r="AG338" s="25"/>
      <c r="AH338" s="25"/>
      <c r="AI338" s="25"/>
      <c r="AJ338" s="25"/>
      <c r="AK338" s="25"/>
      <c r="AL338" s="25"/>
    </row>
    <row r="339">
      <c r="A339" s="27" t="s">
        <v>383</v>
      </c>
      <c r="B339" s="25" t="s">
        <v>364</v>
      </c>
      <c r="C339" s="25" t="s">
        <v>106</v>
      </c>
      <c r="D339" s="28">
        <v>97.11970260223049</v>
      </c>
      <c r="E339" s="29">
        <v>0.1510612244897959</v>
      </c>
      <c r="F339" s="31">
        <v>26.0</v>
      </c>
      <c r="G339" s="33"/>
      <c r="H339" s="34">
        <v>20.880494502286744</v>
      </c>
      <c r="I339" s="35" t="s">
        <v>40</v>
      </c>
      <c r="J339" s="36">
        <v>4300.0</v>
      </c>
      <c r="K339" s="28">
        <v>4.8559289540201735</v>
      </c>
      <c r="L339" s="28">
        <v>4.491481627822201</v>
      </c>
      <c r="M339" s="34">
        <v>21.58672340264438</v>
      </c>
      <c r="N339" s="35" t="s">
        <v>29</v>
      </c>
      <c r="O339" s="36">
        <v>4800.0</v>
      </c>
      <c r="P339" s="28">
        <v>4.497234042217579</v>
      </c>
      <c r="Q339" s="37">
        <v>4.2622405863238715</v>
      </c>
      <c r="R339" s="38">
        <v>7.604383293233471</v>
      </c>
      <c r="S339" s="39">
        <v>7.263293598942507</v>
      </c>
      <c r="T339" s="40">
        <v>0.04533387272551869</v>
      </c>
      <c r="U339" s="40">
        <v>0.007037718144888991</v>
      </c>
      <c r="V339" s="40">
        <v>0.02385512254306528</v>
      </c>
      <c r="W339" s="40">
        <v>0.017822792704589002</v>
      </c>
      <c r="X339" s="39">
        <v>6.8516546277514285</v>
      </c>
      <c r="Y339" s="41">
        <v>14.028839874535317</v>
      </c>
      <c r="Z339" s="41">
        <v>6.197742326436204</v>
      </c>
      <c r="AA339" s="41">
        <v>15.388981076208179</v>
      </c>
      <c r="AB339" s="42">
        <v>0.0</v>
      </c>
      <c r="AC339" s="42">
        <v>1.0</v>
      </c>
      <c r="AD339" s="42">
        <v>1.0</v>
      </c>
      <c r="AE339" s="42">
        <v>0.0</v>
      </c>
      <c r="AF339" s="42">
        <v>0.0</v>
      </c>
      <c r="AG339" s="25"/>
      <c r="AH339" s="25"/>
      <c r="AI339" s="25"/>
      <c r="AJ339" s="25"/>
      <c r="AK339" s="25"/>
      <c r="AL339" s="25"/>
    </row>
    <row r="340">
      <c r="A340" s="27" t="s">
        <v>384</v>
      </c>
      <c r="B340" s="25" t="s">
        <v>364</v>
      </c>
      <c r="C340" s="25" t="s">
        <v>106</v>
      </c>
      <c r="D340" s="28">
        <v>97.11970260223049</v>
      </c>
      <c r="E340" s="29">
        <v>0.21850602409638556</v>
      </c>
      <c r="F340" s="31">
        <v>25.0</v>
      </c>
      <c r="G340" s="33"/>
      <c r="H340" s="34">
        <v>23.82812216948362</v>
      </c>
      <c r="I340" s="35" t="s">
        <v>27</v>
      </c>
      <c r="J340" s="36">
        <v>5500.0</v>
      </c>
      <c r="K340" s="28">
        <v>4.332385848997022</v>
      </c>
      <c r="L340" s="28">
        <v>4.413944234975371</v>
      </c>
      <c r="M340" s="34">
        <v>23.73507371340848</v>
      </c>
      <c r="N340" s="35" t="s">
        <v>27</v>
      </c>
      <c r="O340" s="36">
        <v>4600.0</v>
      </c>
      <c r="P340" s="28">
        <v>5.159798633349669</v>
      </c>
      <c r="Q340" s="37">
        <v>5.241897705160221</v>
      </c>
      <c r="R340" s="38">
        <v>11.238358649681286</v>
      </c>
      <c r="S340" s="39">
        <v>10.734269341142232</v>
      </c>
      <c r="T340" s="40">
        <v>0.06574937472899377</v>
      </c>
      <c r="U340" s="40">
        <v>0.009420516024685962</v>
      </c>
      <c r="V340" s="40">
        <v>0.035836808382568246</v>
      </c>
      <c r="W340" s="40">
        <v>0.046228511626294</v>
      </c>
      <c r="X340" s="39">
        <v>8.96299060582191</v>
      </c>
      <c r="Y340" s="41">
        <v>14.865131563661713</v>
      </c>
      <c r="Z340" s="41">
        <v>7.555538258018141</v>
      </c>
      <c r="AA340" s="41">
        <v>16.179535455390337</v>
      </c>
      <c r="AB340" s="42">
        <v>1.0</v>
      </c>
      <c r="AC340" s="42">
        <v>0.0</v>
      </c>
      <c r="AD340" s="42">
        <v>0.0</v>
      </c>
      <c r="AE340" s="42">
        <v>0.0</v>
      </c>
      <c r="AF340" s="42">
        <v>0.0</v>
      </c>
      <c r="AG340" s="25"/>
      <c r="AH340" s="25"/>
      <c r="AI340" s="25"/>
      <c r="AJ340" s="25"/>
      <c r="AK340" s="25"/>
      <c r="AL340" s="25"/>
    </row>
    <row r="341">
      <c r="A341" s="27" t="s">
        <v>385</v>
      </c>
      <c r="B341" s="25" t="s">
        <v>364</v>
      </c>
      <c r="C341" s="25" t="s">
        <v>106</v>
      </c>
      <c r="D341" s="28">
        <v>97.11970260223049</v>
      </c>
      <c r="E341" s="29">
        <v>0.2294823008849558</v>
      </c>
      <c r="F341" s="31">
        <v>25.0</v>
      </c>
      <c r="G341" s="33"/>
      <c r="H341" s="34">
        <v>27.551783164610335</v>
      </c>
      <c r="I341" s="35" t="s">
        <v>45</v>
      </c>
      <c r="J341" s="36">
        <v>5600.0</v>
      </c>
      <c r="K341" s="28">
        <v>4.919961279394702</v>
      </c>
      <c r="L341" s="28">
        <v>5.574737782637031</v>
      </c>
      <c r="M341" s="34">
        <v>27.7571969361692</v>
      </c>
      <c r="N341" s="35" t="s">
        <v>31</v>
      </c>
      <c r="O341" s="36">
        <v>6100.0</v>
      </c>
      <c r="P341" s="28">
        <v>4.550360153470361</v>
      </c>
      <c r="Q341" s="37">
        <v>5.184060368118977</v>
      </c>
      <c r="R341" s="38">
        <v>11.920072896690574</v>
      </c>
      <c r="S341" s="39">
        <v>11.385405736517829</v>
      </c>
      <c r="T341" s="40">
        <v>0.08444935806073262</v>
      </c>
      <c r="U341" s="40">
        <v>0.007552381615187471</v>
      </c>
      <c r="V341" s="40">
        <v>0.03972356563832371</v>
      </c>
      <c r="W341" s="40">
        <v>0.025795796945380582</v>
      </c>
      <c r="X341" s="39">
        <v>11.237443538680965</v>
      </c>
      <c r="Y341" s="41">
        <v>16.31433962592937</v>
      </c>
      <c r="Z341" s="41">
        <v>10.394015105314184</v>
      </c>
      <c r="AA341" s="41">
        <v>17.36318183085502</v>
      </c>
      <c r="AB341" s="42">
        <v>0.0</v>
      </c>
      <c r="AC341" s="42">
        <v>0.0</v>
      </c>
      <c r="AD341" s="42">
        <v>0.0</v>
      </c>
      <c r="AE341" s="42">
        <v>1.0</v>
      </c>
      <c r="AF341" s="42">
        <v>1.0</v>
      </c>
      <c r="AG341" s="25"/>
      <c r="AH341" s="25"/>
      <c r="AI341" s="25"/>
      <c r="AJ341" s="25"/>
      <c r="AK341" s="25"/>
      <c r="AL341" s="25"/>
    </row>
    <row r="342">
      <c r="A342" s="27" t="s">
        <v>386</v>
      </c>
      <c r="B342" s="25" t="s">
        <v>364</v>
      </c>
      <c r="C342" s="25" t="s">
        <v>106</v>
      </c>
      <c r="D342" s="28">
        <v>97.11970260223049</v>
      </c>
      <c r="E342" s="29">
        <v>0.21382739891369948</v>
      </c>
      <c r="F342" s="31">
        <v>24.0</v>
      </c>
      <c r="G342" s="33"/>
      <c r="H342" s="34">
        <v>18.1191768381682</v>
      </c>
      <c r="I342" s="35" t="s">
        <v>27</v>
      </c>
      <c r="J342" s="36">
        <v>3500.0</v>
      </c>
      <c r="K342" s="28">
        <v>5.176907668048058</v>
      </c>
      <c r="L342" s="28">
        <v>4.316101980191468</v>
      </c>
      <c r="M342" s="34">
        <v>17.461218033035614</v>
      </c>
      <c r="N342" s="35" t="s">
        <v>27</v>
      </c>
      <c r="O342" s="36">
        <v>3600.0</v>
      </c>
      <c r="P342" s="28">
        <v>4.850338342509893</v>
      </c>
      <c r="Q342" s="37">
        <v>3.935806160099755</v>
      </c>
      <c r="R342" s="38">
        <v>10.513452284038967</v>
      </c>
      <c r="S342" s="39">
        <v>10.04187818167929</v>
      </c>
      <c r="T342" s="40">
        <v>0.03529938279386252</v>
      </c>
      <c r="U342" s="40">
        <v>0.03288161684907742</v>
      </c>
      <c r="V342" s="40">
        <v>0.018375021180366793</v>
      </c>
      <c r="W342" s="40">
        <v>0.023307263707728405</v>
      </c>
      <c r="X342" s="39">
        <v>9.343197711774147</v>
      </c>
      <c r="Y342" s="41">
        <v>8.775979126394052</v>
      </c>
      <c r="Z342" s="41">
        <v>7.97893586946684</v>
      </c>
      <c r="AA342" s="41">
        <v>9.482282163568774</v>
      </c>
      <c r="AB342" s="42">
        <v>1.0</v>
      </c>
      <c r="AC342" s="42">
        <v>0.0</v>
      </c>
      <c r="AD342" s="42">
        <v>0.0</v>
      </c>
      <c r="AE342" s="42">
        <v>0.0</v>
      </c>
      <c r="AF342" s="42">
        <v>0.0</v>
      </c>
      <c r="AG342" s="25"/>
      <c r="AH342" s="25"/>
      <c r="AI342" s="25"/>
      <c r="AJ342" s="25"/>
      <c r="AK342" s="25"/>
      <c r="AL342" s="25"/>
    </row>
    <row r="343">
      <c r="A343" s="27" t="s">
        <v>387</v>
      </c>
      <c r="B343" s="25" t="s">
        <v>364</v>
      </c>
      <c r="C343" s="25" t="s">
        <v>106</v>
      </c>
      <c r="D343" s="28">
        <v>97.11970260223049</v>
      </c>
      <c r="E343" s="29">
        <v>0.26071363978899775</v>
      </c>
      <c r="F343" s="31">
        <v>24.0</v>
      </c>
      <c r="G343" s="33"/>
      <c r="H343" s="34">
        <v>20.64237271412248</v>
      </c>
      <c r="I343" s="35" t="s">
        <v>44</v>
      </c>
      <c r="J343" s="36">
        <v>5200.0</v>
      </c>
      <c r="K343" s="28">
        <v>3.969687060408169</v>
      </c>
      <c r="L343" s="28">
        <v>3.6410539151289183</v>
      </c>
      <c r="M343" s="34">
        <v>20.41889004569368</v>
      </c>
      <c r="N343" s="35" t="s">
        <v>29</v>
      </c>
      <c r="O343" s="36">
        <v>5100.0</v>
      </c>
      <c r="P343" s="28">
        <v>4.0037039305281725</v>
      </c>
      <c r="Q343" s="37">
        <v>3.6431078940499626</v>
      </c>
      <c r="R343" s="38">
        <v>13.371247876708933</v>
      </c>
      <c r="S343" s="39">
        <v>12.771489201391548</v>
      </c>
      <c r="T343" s="40">
        <v>0.07929083394040488</v>
      </c>
      <c r="U343" s="40">
        <v>0.012912502219302577</v>
      </c>
      <c r="V343" s="40">
        <v>0.04842188332238466</v>
      </c>
      <c r="W343" s="40">
        <v>0.03006191922931381</v>
      </c>
      <c r="X343" s="39">
        <v>11.516762658360397</v>
      </c>
      <c r="Y343" s="41">
        <v>9.125610055762083</v>
      </c>
      <c r="Z343" s="41">
        <v>10.473346900712263</v>
      </c>
      <c r="AA343" s="41">
        <v>9.945543144981414</v>
      </c>
      <c r="AB343" s="42">
        <v>0.0</v>
      </c>
      <c r="AC343" s="42">
        <v>0.0</v>
      </c>
      <c r="AD343" s="42">
        <v>1.0</v>
      </c>
      <c r="AE343" s="42">
        <v>1.0</v>
      </c>
      <c r="AF343" s="42">
        <v>0.0</v>
      </c>
      <c r="AG343" s="25"/>
      <c r="AH343" s="25"/>
      <c r="AI343" s="25"/>
      <c r="AJ343" s="25"/>
      <c r="AK343" s="25"/>
      <c r="AL343" s="25"/>
    </row>
    <row r="344">
      <c r="A344" s="27" t="s">
        <v>390</v>
      </c>
      <c r="B344" s="25" t="s">
        <v>364</v>
      </c>
      <c r="C344" s="25" t="s">
        <v>106</v>
      </c>
      <c r="D344" s="28">
        <v>97.11970260223049</v>
      </c>
      <c r="E344" s="29">
        <v>0.1567196261682243</v>
      </c>
      <c r="F344" s="31">
        <v>22.0</v>
      </c>
      <c r="G344" s="33"/>
      <c r="H344" s="34">
        <v>15.91307098264094</v>
      </c>
      <c r="I344" s="35" t="s">
        <v>28</v>
      </c>
      <c r="J344" s="36">
        <v>3400.0</v>
      </c>
      <c r="K344" s="28">
        <v>4.680314994894394</v>
      </c>
      <c r="L344" s="28">
        <v>3.5482978589904226</v>
      </c>
      <c r="M344" s="34">
        <v>15.660140944691538</v>
      </c>
      <c r="N344" s="35" t="s">
        <v>28</v>
      </c>
      <c r="O344" s="36">
        <v>3300.0</v>
      </c>
      <c r="P344" s="28">
        <v>4.745497255967132</v>
      </c>
      <c r="Q344" s="37">
        <v>3.555763430878757</v>
      </c>
      <c r="R344" s="38">
        <v>6.709580835767196</v>
      </c>
      <c r="S344" s="39">
        <v>6.4086269269697835</v>
      </c>
      <c r="T344" s="40">
        <v>0.04152324163920922</v>
      </c>
      <c r="U344" s="40">
        <v>0.02425251281582132</v>
      </c>
      <c r="V344" s="40">
        <v>0.03233668375442843</v>
      </c>
      <c r="W344" s="40">
        <v>0.03160175912364596</v>
      </c>
      <c r="X344" s="39">
        <v>8.21117506721343</v>
      </c>
      <c r="Y344" s="41">
        <v>7.70189591542751</v>
      </c>
      <c r="Z344" s="41">
        <v>6.968048961420161</v>
      </c>
      <c r="AA344" s="41">
        <v>8.692091983271377</v>
      </c>
      <c r="AB344" s="42">
        <v>0.0</v>
      </c>
      <c r="AC344" s="42">
        <v>1.0</v>
      </c>
      <c r="AD344" s="42">
        <v>0.0</v>
      </c>
      <c r="AE344" s="42">
        <v>0.0</v>
      </c>
      <c r="AF344" s="42">
        <v>0.0</v>
      </c>
      <c r="AG344" s="25"/>
      <c r="AH344" s="25"/>
      <c r="AI344" s="25"/>
      <c r="AJ344" s="25"/>
      <c r="AK344" s="25"/>
      <c r="AL344" s="25"/>
    </row>
    <row r="345">
      <c r="A345" s="27" t="s">
        <v>393</v>
      </c>
      <c r="B345" s="25" t="s">
        <v>364</v>
      </c>
      <c r="C345" s="25" t="s">
        <v>106</v>
      </c>
      <c r="D345" s="28">
        <v>97.11970260223049</v>
      </c>
      <c r="E345" s="29">
        <v>0.17017543859649123</v>
      </c>
      <c r="F345" s="31">
        <v>8.0</v>
      </c>
      <c r="G345" s="33"/>
      <c r="H345" s="34">
        <v>6.772635463862869</v>
      </c>
      <c r="I345" s="35" t="s">
        <v>58</v>
      </c>
      <c r="J345" s="36">
        <v>3000.0</v>
      </c>
      <c r="K345" s="28">
        <v>2.2575451546209564</v>
      </c>
      <c r="L345" s="28">
        <v>0.915784505254523</v>
      </c>
      <c r="M345" s="34">
        <v>6.717498049693241</v>
      </c>
      <c r="N345" s="35" t="s">
        <v>27</v>
      </c>
      <c r="O345" s="36">
        <v>3000.0</v>
      </c>
      <c r="P345" s="28">
        <v>2.2391660165644134</v>
      </c>
      <c r="Q345" s="37">
        <v>0.9029095542311769</v>
      </c>
      <c r="R345" s="38">
        <v>2.6816098603050635</v>
      </c>
      <c r="S345" s="39">
        <v>2.561327984420009</v>
      </c>
      <c r="T345" s="40">
        <v>0.04956092820456015</v>
      </c>
      <c r="U345" s="40">
        <v>0.018689956039618368</v>
      </c>
      <c r="V345" s="40">
        <v>0.03533424524902975</v>
      </c>
      <c r="W345" s="40">
        <v>0.03217276014780077</v>
      </c>
      <c r="X345" s="39">
        <v>2.9748504266881484</v>
      </c>
      <c r="Y345" s="41">
        <v>3.7977850371747213</v>
      </c>
      <c r="Z345" s="41">
        <v>2.563202770882832</v>
      </c>
      <c r="AA345" s="41">
        <v>4.154295278810409</v>
      </c>
      <c r="AB345" s="42">
        <v>1.0</v>
      </c>
      <c r="AC345" s="42">
        <v>1.0</v>
      </c>
      <c r="AD345" s="42">
        <v>0.0</v>
      </c>
      <c r="AE345" s="42">
        <v>0.0</v>
      </c>
      <c r="AF345" s="42">
        <v>0.0</v>
      </c>
      <c r="AG345" s="25"/>
      <c r="AH345" s="25"/>
      <c r="AI345" s="25"/>
      <c r="AJ345" s="25"/>
      <c r="AK345" s="25"/>
      <c r="AL345" s="25"/>
    </row>
    <row r="346">
      <c r="A346" s="27" t="s">
        <v>389</v>
      </c>
      <c r="B346" s="25" t="s">
        <v>364</v>
      </c>
      <c r="C346" s="25" t="s">
        <v>106</v>
      </c>
      <c r="D346" s="28">
        <v>97.11970260223049</v>
      </c>
      <c r="E346" s="29">
        <v>0.17925951557093425</v>
      </c>
      <c r="F346" s="31">
        <v>5.0</v>
      </c>
      <c r="G346" s="33"/>
      <c r="H346" s="34">
        <v>3.548815323877045</v>
      </c>
      <c r="I346" s="35" t="s">
        <v>58</v>
      </c>
      <c r="J346" s="36">
        <v>3000.0</v>
      </c>
      <c r="K346" s="28">
        <v>1.1829384412923483</v>
      </c>
      <c r="L346" s="28">
        <v>0.29898619902075696</v>
      </c>
      <c r="M346" s="34">
        <v>3.441267521763553</v>
      </c>
      <c r="N346" s="35" t="s">
        <v>28</v>
      </c>
      <c r="O346" s="36">
        <v>3100.0</v>
      </c>
      <c r="P346" s="28">
        <v>1.1100862973430816</v>
      </c>
      <c r="Q346" s="37">
        <v>0.2743228007460581</v>
      </c>
      <c r="R346" s="38">
        <v>1.7799655589983276</v>
      </c>
      <c r="S346" s="39">
        <v>1.7001263550871544</v>
      </c>
      <c r="T346" s="40">
        <v>0.04593661087606822</v>
      </c>
      <c r="U346" s="40">
        <v>0.024093283663570473</v>
      </c>
      <c r="V346" s="40">
        <v>0.025874499187336385</v>
      </c>
      <c r="W346" s="40">
        <v>0.02371829092172502</v>
      </c>
      <c r="X346" s="39">
        <v>1.9243365483194241</v>
      </c>
      <c r="Y346" s="41">
        <v>1.6244787755576209</v>
      </c>
      <c r="Z346" s="41">
        <v>1.6824904074512852</v>
      </c>
      <c r="AA346" s="41">
        <v>1.7587771143122677</v>
      </c>
      <c r="AB346" s="42">
        <v>1.0</v>
      </c>
      <c r="AC346" s="42">
        <v>1.0</v>
      </c>
      <c r="AD346" s="42">
        <v>0.0</v>
      </c>
      <c r="AE346" s="42">
        <v>0.0</v>
      </c>
      <c r="AF346" s="42">
        <v>0.0</v>
      </c>
      <c r="AG346" s="25"/>
      <c r="AH346" s="25"/>
      <c r="AI346" s="25"/>
      <c r="AJ346" s="25"/>
      <c r="AK346" s="25"/>
      <c r="AL346" s="25"/>
    </row>
    <row r="347">
      <c r="A347" s="27" t="s">
        <v>392</v>
      </c>
      <c r="B347" s="25" t="s">
        <v>364</v>
      </c>
      <c r="C347" s="25" t="s">
        <v>106</v>
      </c>
      <c r="D347" s="28">
        <v>97.11970260223049</v>
      </c>
      <c r="E347" s="29">
        <v>0.17483140877598152</v>
      </c>
      <c r="F347" s="31">
        <v>5.0</v>
      </c>
      <c r="G347" s="33"/>
      <c r="H347" s="34">
        <v>4.4765471984666965</v>
      </c>
      <c r="I347" s="35" t="s">
        <v>44</v>
      </c>
      <c r="J347" s="36">
        <v>3000.0</v>
      </c>
      <c r="K347" s="28">
        <v>1.492182399488899</v>
      </c>
      <c r="L347" s="28">
        <v>0.4470389710428462</v>
      </c>
      <c r="M347" s="34">
        <v>4.479106300185684</v>
      </c>
      <c r="N347" s="35" t="s">
        <v>30</v>
      </c>
      <c r="O347" s="36">
        <v>3000.0</v>
      </c>
      <c r="P347" s="28">
        <v>1.493035433395228</v>
      </c>
      <c r="Q347" s="37">
        <v>0.4474817033889652</v>
      </c>
      <c r="R347" s="38">
        <v>1.72909177781277</v>
      </c>
      <c r="S347" s="39">
        <v>1.6515344844527715</v>
      </c>
      <c r="T347" s="40">
        <v>0.03763025181433636</v>
      </c>
      <c r="U347" s="40">
        <v>0.03650974803822708</v>
      </c>
      <c r="V347" s="40">
        <v>0.024931209018431284</v>
      </c>
      <c r="W347" s="40">
        <v>0.02446433244505242</v>
      </c>
      <c r="X347" s="39">
        <v>2.1826000562733876</v>
      </c>
      <c r="Y347" s="41">
        <v>2.293947142193309</v>
      </c>
      <c r="Z347" s="41">
        <v>1.874173776951483</v>
      </c>
      <c r="AA347" s="41">
        <v>2.604932523234201</v>
      </c>
      <c r="AB347" s="42">
        <v>0.0</v>
      </c>
      <c r="AC347" s="42">
        <v>0.0</v>
      </c>
      <c r="AD347" s="42">
        <v>1.0</v>
      </c>
      <c r="AE347" s="42">
        <v>1.0</v>
      </c>
      <c r="AF347" s="42">
        <v>0.0</v>
      </c>
      <c r="AG347" s="25"/>
      <c r="AH347" s="25"/>
      <c r="AI347" s="25"/>
      <c r="AJ347" s="25"/>
      <c r="AK347" s="25"/>
      <c r="AL347" s="25"/>
    </row>
    <row r="348">
      <c r="A348" s="27" t="s">
        <v>391</v>
      </c>
      <c r="B348" s="25" t="s">
        <v>364</v>
      </c>
      <c r="C348" s="25" t="s">
        <v>106</v>
      </c>
      <c r="D348" s="28">
        <v>97.11970260223049</v>
      </c>
      <c r="E348" s="29">
        <v>0.1949712918660287</v>
      </c>
      <c r="F348" s="31">
        <v>0.0</v>
      </c>
      <c r="G348" s="33"/>
      <c r="H348" s="34" t="s">
        <v>64</v>
      </c>
      <c r="I348" s="35" t="s">
        <v>40</v>
      </c>
      <c r="J348" s="36">
        <v>3000.0</v>
      </c>
      <c r="K348" s="28" t="s">
        <v>64</v>
      </c>
      <c r="L348" s="28" t="s">
        <v>64</v>
      </c>
      <c r="M348" s="34" t="s">
        <v>64</v>
      </c>
      <c r="N348" s="35" t="s">
        <v>28</v>
      </c>
      <c r="O348" s="36">
        <v>3000.0</v>
      </c>
      <c r="P348" s="28" t="s">
        <v>64</v>
      </c>
      <c r="Q348" s="37" t="s">
        <v>64</v>
      </c>
      <c r="R348" s="38" t="s">
        <v>64</v>
      </c>
      <c r="S348" s="39" t="s">
        <v>64</v>
      </c>
      <c r="T348" s="40" t="s">
        <v>64</v>
      </c>
      <c r="U348" s="40" t="s">
        <v>64</v>
      </c>
      <c r="V348" s="40" t="s">
        <v>64</v>
      </c>
      <c r="W348" s="40" t="s">
        <v>64</v>
      </c>
      <c r="X348" s="39" t="s">
        <v>64</v>
      </c>
      <c r="Y348" s="41" t="s">
        <v>64</v>
      </c>
      <c r="Z348" s="41" t="s">
        <v>64</v>
      </c>
      <c r="AA348" s="41" t="s">
        <v>64</v>
      </c>
      <c r="AB348" s="42">
        <v>0.0</v>
      </c>
      <c r="AC348" s="42">
        <v>1.0</v>
      </c>
      <c r="AD348" s="42">
        <v>1.0</v>
      </c>
      <c r="AE348" s="42">
        <v>0.0</v>
      </c>
      <c r="AF348" s="42">
        <v>0.0</v>
      </c>
      <c r="AG348" s="25"/>
      <c r="AH348" s="25"/>
      <c r="AI348" s="25"/>
      <c r="AJ348" s="25"/>
      <c r="AK348" s="25"/>
      <c r="AL348" s="25"/>
    </row>
    <row r="349">
      <c r="A349" s="27" t="s">
        <v>394</v>
      </c>
      <c r="B349" s="25" t="s">
        <v>364</v>
      </c>
      <c r="C349" s="25" t="s">
        <v>106</v>
      </c>
      <c r="D349" s="28">
        <v>97.11970260223049</v>
      </c>
      <c r="E349" s="29">
        <v>0.21939368770764117</v>
      </c>
      <c r="F349" s="31">
        <v>0.0</v>
      </c>
      <c r="G349" s="33"/>
      <c r="H349" s="34" t="s">
        <v>64</v>
      </c>
      <c r="I349" s="35" t="s">
        <v>45</v>
      </c>
      <c r="J349" s="36">
        <v>3000.0</v>
      </c>
      <c r="K349" s="28" t="s">
        <v>64</v>
      </c>
      <c r="L349" s="28" t="s">
        <v>64</v>
      </c>
      <c r="M349" s="34" t="s">
        <v>64</v>
      </c>
      <c r="N349" s="35" t="s">
        <v>31</v>
      </c>
      <c r="O349" s="36">
        <v>3100.0</v>
      </c>
      <c r="P349" s="28" t="s">
        <v>64</v>
      </c>
      <c r="Q349" s="37" t="s">
        <v>64</v>
      </c>
      <c r="R349" s="38" t="s">
        <v>64</v>
      </c>
      <c r="S349" s="39" t="s">
        <v>64</v>
      </c>
      <c r="T349" s="40" t="s">
        <v>64</v>
      </c>
      <c r="U349" s="40" t="s">
        <v>64</v>
      </c>
      <c r="V349" s="40" t="s">
        <v>64</v>
      </c>
      <c r="W349" s="40" t="s">
        <v>64</v>
      </c>
      <c r="X349" s="39" t="s">
        <v>64</v>
      </c>
      <c r="Y349" s="41" t="s">
        <v>64</v>
      </c>
      <c r="Z349" s="41" t="s">
        <v>64</v>
      </c>
      <c r="AA349" s="41" t="s">
        <v>64</v>
      </c>
      <c r="AB349" s="42">
        <v>0.0</v>
      </c>
      <c r="AC349" s="42">
        <v>0.0</v>
      </c>
      <c r="AD349" s="42">
        <v>0.0</v>
      </c>
      <c r="AE349" s="42">
        <v>1.0</v>
      </c>
      <c r="AF349" s="42">
        <v>1.0</v>
      </c>
      <c r="AG349" s="25"/>
      <c r="AH349" s="25"/>
      <c r="AI349" s="25"/>
      <c r="AJ349" s="25"/>
      <c r="AK349" s="25"/>
      <c r="AL349" s="25"/>
    </row>
    <row r="350">
      <c r="A350" s="27" t="s">
        <v>395</v>
      </c>
      <c r="B350" s="25" t="s">
        <v>364</v>
      </c>
      <c r="C350" s="25" t="s">
        <v>106</v>
      </c>
      <c r="D350" s="28">
        <v>97.11970260223049</v>
      </c>
      <c r="E350" s="29">
        <v>0.3446019417475728</v>
      </c>
      <c r="F350" s="31">
        <v>0.0</v>
      </c>
      <c r="G350" s="33"/>
      <c r="H350" s="34" t="s">
        <v>64</v>
      </c>
      <c r="I350" s="35" t="s">
        <v>44</v>
      </c>
      <c r="J350" s="36">
        <v>8000.0</v>
      </c>
      <c r="K350" s="28" t="s">
        <v>64</v>
      </c>
      <c r="L350" s="28" t="s">
        <v>64</v>
      </c>
      <c r="M350" s="34" t="s">
        <v>64</v>
      </c>
      <c r="N350" s="35" t="s">
        <v>29</v>
      </c>
      <c r="O350" s="36">
        <v>8400.0</v>
      </c>
      <c r="P350" s="28" t="s">
        <v>64</v>
      </c>
      <c r="Q350" s="37" t="s">
        <v>64</v>
      </c>
      <c r="R350" s="38" t="s">
        <v>64</v>
      </c>
      <c r="S350" s="39" t="s">
        <v>64</v>
      </c>
      <c r="T350" s="40" t="s">
        <v>64</v>
      </c>
      <c r="U350" s="40" t="s">
        <v>64</v>
      </c>
      <c r="V350" s="40" t="s">
        <v>64</v>
      </c>
      <c r="W350" s="40" t="s">
        <v>64</v>
      </c>
      <c r="X350" s="39" t="s">
        <v>64</v>
      </c>
      <c r="Y350" s="41" t="s">
        <v>64</v>
      </c>
      <c r="Z350" s="41" t="s">
        <v>64</v>
      </c>
      <c r="AA350" s="41" t="s">
        <v>64</v>
      </c>
      <c r="AB350" s="42">
        <v>0.0</v>
      </c>
      <c r="AC350" s="42">
        <v>0.0</v>
      </c>
      <c r="AD350" s="42">
        <v>1.0</v>
      </c>
      <c r="AE350" s="42">
        <v>1.0</v>
      </c>
      <c r="AF350" s="42">
        <v>0.0</v>
      </c>
      <c r="AG350" s="25"/>
      <c r="AH350" s="25"/>
      <c r="AI350" s="25"/>
      <c r="AJ350" s="25"/>
      <c r="AK350" s="25"/>
      <c r="AL350" s="25"/>
    </row>
    <row r="351">
      <c r="A351" s="27" t="s">
        <v>388</v>
      </c>
      <c r="B351" s="25" t="s">
        <v>364</v>
      </c>
      <c r="C351" s="25" t="s">
        <v>106</v>
      </c>
      <c r="D351" s="28">
        <v>97.11970260223049</v>
      </c>
      <c r="E351" s="29">
        <v>0.22605781865965838</v>
      </c>
      <c r="F351" s="31">
        <v>0.0</v>
      </c>
      <c r="G351" s="33"/>
      <c r="H351" s="34" t="s">
        <v>64</v>
      </c>
      <c r="I351" s="35" t="s">
        <v>40</v>
      </c>
      <c r="J351" s="36">
        <v>3600.0</v>
      </c>
      <c r="K351" s="28" t="s">
        <v>64</v>
      </c>
      <c r="L351" s="28" t="s">
        <v>64</v>
      </c>
      <c r="M351" s="34" t="s">
        <v>64</v>
      </c>
      <c r="N351" s="35" t="s">
        <v>28</v>
      </c>
      <c r="O351" s="36">
        <v>3700.0</v>
      </c>
      <c r="P351" s="28" t="s">
        <v>64</v>
      </c>
      <c r="Q351" s="37" t="s">
        <v>64</v>
      </c>
      <c r="R351" s="38" t="s">
        <v>64</v>
      </c>
      <c r="S351" s="39" t="s">
        <v>64</v>
      </c>
      <c r="T351" s="40" t="s">
        <v>64</v>
      </c>
      <c r="U351" s="40" t="s">
        <v>64</v>
      </c>
      <c r="V351" s="40" t="s">
        <v>64</v>
      </c>
      <c r="W351" s="40" t="s">
        <v>64</v>
      </c>
      <c r="X351" s="39" t="s">
        <v>64</v>
      </c>
      <c r="Y351" s="41" t="s">
        <v>64</v>
      </c>
      <c r="Z351" s="41" t="s">
        <v>64</v>
      </c>
      <c r="AA351" s="41" t="s">
        <v>64</v>
      </c>
      <c r="AB351" s="42">
        <v>0.0</v>
      </c>
      <c r="AC351" s="42">
        <v>1.0</v>
      </c>
      <c r="AD351" s="42">
        <v>1.0</v>
      </c>
      <c r="AE351" s="42">
        <v>0.0</v>
      </c>
      <c r="AF351" s="42">
        <v>0.0</v>
      </c>
      <c r="AG351" s="25"/>
      <c r="AH351" s="25"/>
      <c r="AI351" s="25"/>
      <c r="AJ351" s="25"/>
      <c r="AK351" s="25"/>
      <c r="AL351" s="25"/>
    </row>
    <row r="352">
      <c r="A352" s="27" t="s">
        <v>396</v>
      </c>
      <c r="B352" s="25" t="s">
        <v>364</v>
      </c>
      <c r="C352" s="25" t="s">
        <v>106</v>
      </c>
      <c r="D352" s="28">
        <v>97.11970260223049</v>
      </c>
      <c r="E352" s="29">
        <v>0.18</v>
      </c>
      <c r="F352" s="31">
        <v>0.0</v>
      </c>
      <c r="G352" s="33"/>
      <c r="H352" s="34" t="s">
        <v>64</v>
      </c>
      <c r="I352" s="35" t="s">
        <v>30</v>
      </c>
      <c r="J352" s="36">
        <v>3000.0</v>
      </c>
      <c r="K352" s="28" t="s">
        <v>64</v>
      </c>
      <c r="L352" s="28" t="s">
        <v>64</v>
      </c>
      <c r="M352" s="34" t="s">
        <v>64</v>
      </c>
      <c r="N352" s="35" t="s">
        <v>30</v>
      </c>
      <c r="O352" s="36">
        <v>3000.0</v>
      </c>
      <c r="P352" s="28" t="s">
        <v>64</v>
      </c>
      <c r="Q352" s="37" t="s">
        <v>64</v>
      </c>
      <c r="R352" s="38" t="s">
        <v>64</v>
      </c>
      <c r="S352" s="39" t="s">
        <v>64</v>
      </c>
      <c r="T352" s="40" t="s">
        <v>64</v>
      </c>
      <c r="U352" s="40" t="s">
        <v>64</v>
      </c>
      <c r="V352" s="40" t="s">
        <v>64</v>
      </c>
      <c r="W352" s="40" t="s">
        <v>64</v>
      </c>
      <c r="X352" s="39" t="s">
        <v>64</v>
      </c>
      <c r="Y352" s="41" t="s">
        <v>64</v>
      </c>
      <c r="Z352" s="41" t="s">
        <v>64</v>
      </c>
      <c r="AA352" s="41" t="s">
        <v>64</v>
      </c>
      <c r="AB352" s="42">
        <v>0.0</v>
      </c>
      <c r="AC352" s="42">
        <v>0.0</v>
      </c>
      <c r="AD352" s="42">
        <v>0.0</v>
      </c>
      <c r="AE352" s="42">
        <v>1.0</v>
      </c>
      <c r="AF352" s="42">
        <v>0.0</v>
      </c>
      <c r="AG352" s="25"/>
      <c r="AH352" s="25"/>
      <c r="AI352" s="25"/>
      <c r="AJ352" s="25"/>
      <c r="AK352" s="25"/>
      <c r="AL352" s="25"/>
    </row>
    <row r="353">
      <c r="A353" s="27" t="s">
        <v>397</v>
      </c>
      <c r="B353" s="25" t="s">
        <v>364</v>
      </c>
      <c r="C353" s="25" t="s">
        <v>106</v>
      </c>
      <c r="D353" s="28">
        <v>97.11970260223049</v>
      </c>
      <c r="E353" s="29">
        <v>0.24010910458991722</v>
      </c>
      <c r="F353" s="31">
        <v>0.0</v>
      </c>
      <c r="G353" s="33"/>
      <c r="H353" s="34" t="s">
        <v>64</v>
      </c>
      <c r="I353" s="35" t="s">
        <v>27</v>
      </c>
      <c r="J353" s="36">
        <v>3700.0</v>
      </c>
      <c r="K353" s="28" t="s">
        <v>64</v>
      </c>
      <c r="L353" s="28" t="s">
        <v>64</v>
      </c>
      <c r="M353" s="34" t="s">
        <v>64</v>
      </c>
      <c r="N353" s="35" t="s">
        <v>27</v>
      </c>
      <c r="O353" s="36">
        <v>3300.0</v>
      </c>
      <c r="P353" s="28" t="s">
        <v>64</v>
      </c>
      <c r="Q353" s="37" t="s">
        <v>64</v>
      </c>
      <c r="R353" s="38" t="s">
        <v>64</v>
      </c>
      <c r="S353" s="39" t="s">
        <v>64</v>
      </c>
      <c r="T353" s="40" t="s">
        <v>64</v>
      </c>
      <c r="U353" s="40" t="s">
        <v>64</v>
      </c>
      <c r="V353" s="40" t="s">
        <v>64</v>
      </c>
      <c r="W353" s="40" t="s">
        <v>64</v>
      </c>
      <c r="X353" s="39" t="s">
        <v>64</v>
      </c>
      <c r="Y353" s="41" t="s">
        <v>64</v>
      </c>
      <c r="Z353" s="41" t="s">
        <v>64</v>
      </c>
      <c r="AA353" s="41" t="s">
        <v>64</v>
      </c>
      <c r="AB353" s="42">
        <v>1.0</v>
      </c>
      <c r="AC353" s="42">
        <v>0.0</v>
      </c>
      <c r="AD353" s="42">
        <v>0.0</v>
      </c>
      <c r="AE353" s="42">
        <v>0.0</v>
      </c>
      <c r="AF353" s="42">
        <v>0.0</v>
      </c>
      <c r="AG353" s="25"/>
      <c r="AH353" s="25"/>
      <c r="AI353" s="25"/>
      <c r="AJ353" s="25"/>
      <c r="AK353" s="25"/>
      <c r="AL353" s="25"/>
    </row>
    <row r="354">
      <c r="A354" s="27" t="s">
        <v>398</v>
      </c>
      <c r="B354" s="25" t="s">
        <v>399</v>
      </c>
      <c r="C354" s="25" t="s">
        <v>172</v>
      </c>
      <c r="D354" s="28">
        <v>94.19669558033871</v>
      </c>
      <c r="E354" s="29">
        <v>0.36432204745401225</v>
      </c>
      <c r="F354" s="31">
        <v>34.0</v>
      </c>
      <c r="G354" s="33"/>
      <c r="H354" s="34">
        <v>31.989324297105014</v>
      </c>
      <c r="I354" s="35" t="s">
        <v>40</v>
      </c>
      <c r="J354" s="36">
        <v>7100.0</v>
      </c>
      <c r="K354" s="28">
        <v>4.505538633395072</v>
      </c>
      <c r="L354" s="28">
        <v>5.694910358815823</v>
      </c>
      <c r="M354" s="34">
        <v>31.67481424866233</v>
      </c>
      <c r="N354" s="35" t="s">
        <v>28</v>
      </c>
      <c r="O354" s="36">
        <v>7600.0</v>
      </c>
      <c r="P354" s="28">
        <v>4.167738716929254</v>
      </c>
      <c r="Q354" s="37">
        <v>5.229972872663294</v>
      </c>
      <c r="R354" s="38">
        <v>28.18295610738126</v>
      </c>
      <c r="S354" s="39">
        <v>23.04546680322732</v>
      </c>
      <c r="T354" s="40">
        <v>0.1033363710044687</v>
      </c>
      <c r="U354" s="40">
        <v>0.00502461253507967</v>
      </c>
      <c r="V354" s="40">
        <v>0.08721968928817542</v>
      </c>
      <c r="W354" s="40">
        <v>0.02768277094798611</v>
      </c>
      <c r="X354" s="39">
        <v>19.859144823746895</v>
      </c>
      <c r="Y354" s="41">
        <v>12.130179473358117</v>
      </c>
      <c r="Z354" s="41">
        <v>18.76798302024432</v>
      </c>
      <c r="AA354" s="41">
        <v>12.906831228418012</v>
      </c>
      <c r="AB354" s="42">
        <v>0.0</v>
      </c>
      <c r="AC354" s="42">
        <v>1.0</v>
      </c>
      <c r="AD354" s="42">
        <v>1.0</v>
      </c>
      <c r="AE354" s="42">
        <v>0.0</v>
      </c>
      <c r="AF354" s="42">
        <v>0.0</v>
      </c>
      <c r="AG354" s="25"/>
      <c r="AH354" s="25"/>
      <c r="AI354" s="25"/>
      <c r="AJ354" s="25"/>
      <c r="AK354" s="25"/>
      <c r="AL354" s="25"/>
    </row>
    <row r="355">
      <c r="A355" s="27" t="s">
        <v>401</v>
      </c>
      <c r="B355" s="25" t="s">
        <v>399</v>
      </c>
      <c r="C355" s="25" t="s">
        <v>172</v>
      </c>
      <c r="D355" s="28">
        <v>94.19669558033871</v>
      </c>
      <c r="E355" s="29">
        <v>0.2640211002260739</v>
      </c>
      <c r="F355" s="31">
        <v>33.0</v>
      </c>
      <c r="G355" s="33"/>
      <c r="H355" s="34">
        <v>31.008641514464493</v>
      </c>
      <c r="I355" s="35" t="s">
        <v>27</v>
      </c>
      <c r="J355" s="36">
        <v>6900.0</v>
      </c>
      <c r="K355" s="28">
        <v>4.494006016589057</v>
      </c>
      <c r="L355" s="28">
        <v>5.552323910706052</v>
      </c>
      <c r="M355" s="34">
        <v>30.33665634760633</v>
      </c>
      <c r="N355" s="35" t="s">
        <v>27</v>
      </c>
      <c r="O355" s="36">
        <v>6800.0</v>
      </c>
      <c r="P355" s="28">
        <v>4.461272992295049</v>
      </c>
      <c r="Q355" s="37">
        <v>5.424184577098647</v>
      </c>
      <c r="R355" s="38">
        <v>18.112175452019258</v>
      </c>
      <c r="S355" s="39">
        <v>14.810495269671819</v>
      </c>
      <c r="T355" s="40">
        <v>0.044436509724698085</v>
      </c>
      <c r="U355" s="40">
        <v>0.0274588179000571</v>
      </c>
      <c r="V355" s="40">
        <v>0.04946052057076532</v>
      </c>
      <c r="W355" s="40">
        <v>0.02988420244643439</v>
      </c>
      <c r="X355" s="39">
        <v>14.214695333521702</v>
      </c>
      <c r="Y355" s="41">
        <v>16.793946180942793</v>
      </c>
      <c r="Z355" s="41">
        <v>12.357921791534455</v>
      </c>
      <c r="AA355" s="41">
        <v>17.978734556071874</v>
      </c>
      <c r="AB355" s="42">
        <v>1.0</v>
      </c>
      <c r="AC355" s="42">
        <v>0.0</v>
      </c>
      <c r="AD355" s="42">
        <v>0.0</v>
      </c>
      <c r="AE355" s="42">
        <v>0.0</v>
      </c>
      <c r="AF355" s="42">
        <v>0.0</v>
      </c>
      <c r="AG355" s="25"/>
      <c r="AH355" s="25"/>
      <c r="AI355" s="25"/>
      <c r="AJ355" s="25"/>
      <c r="AK355" s="25"/>
      <c r="AL355" s="25"/>
    </row>
    <row r="356">
      <c r="A356" s="27" t="s">
        <v>402</v>
      </c>
      <c r="B356" s="25" t="s">
        <v>399</v>
      </c>
      <c r="C356" s="25" t="s">
        <v>172</v>
      </c>
      <c r="D356" s="28">
        <v>94.19669558033871</v>
      </c>
      <c r="E356" s="29">
        <v>0.24018372820742065</v>
      </c>
      <c r="F356" s="31">
        <v>28.0</v>
      </c>
      <c r="G356" s="33"/>
      <c r="H356" s="34">
        <v>21.257646234843747</v>
      </c>
      <c r="I356" s="35" t="s">
        <v>45</v>
      </c>
      <c r="J356" s="36">
        <v>5000.0</v>
      </c>
      <c r="K356" s="28">
        <v>4.25152924696875</v>
      </c>
      <c r="L356" s="28">
        <v>3.984315557225847</v>
      </c>
      <c r="M356" s="34">
        <v>21.973203938479394</v>
      </c>
      <c r="N356" s="35" t="s">
        <v>30</v>
      </c>
      <c r="O356" s="36">
        <v>4900.0</v>
      </c>
      <c r="P356" s="28">
        <v>4.48432733438355</v>
      </c>
      <c r="Q356" s="37">
        <v>4.305577825877597</v>
      </c>
      <c r="R356" s="38">
        <v>13.683665778214989</v>
      </c>
      <c r="S356" s="39">
        <v>11.189261489703005</v>
      </c>
      <c r="T356" s="40">
        <v>0.06044980571430332</v>
      </c>
      <c r="U356" s="40">
        <v>0.012717350430779099</v>
      </c>
      <c r="V356" s="40">
        <v>0.0169564672410388</v>
      </c>
      <c r="W356" s="40">
        <v>0.014497779491088174</v>
      </c>
      <c r="X356" s="39">
        <v>9.622391899513996</v>
      </c>
      <c r="Y356" s="41">
        <v>11.635254335329753</v>
      </c>
      <c r="Z356" s="41">
        <v>8.874682434555393</v>
      </c>
      <c r="AA356" s="41">
        <v>13.098521503924</v>
      </c>
      <c r="AB356" s="42">
        <v>0.0</v>
      </c>
      <c r="AC356" s="42">
        <v>0.0</v>
      </c>
      <c r="AD356" s="42">
        <v>0.0</v>
      </c>
      <c r="AE356" s="42">
        <v>1.0</v>
      </c>
      <c r="AF356" s="42">
        <v>1.0</v>
      </c>
      <c r="AG356" s="25"/>
      <c r="AH356" s="25"/>
      <c r="AI356" s="25"/>
      <c r="AJ356" s="25"/>
      <c r="AK356" s="25"/>
      <c r="AL356" s="25"/>
    </row>
    <row r="357">
      <c r="A357" s="27" t="s">
        <v>404</v>
      </c>
      <c r="B357" s="25" t="s">
        <v>399</v>
      </c>
      <c r="C357" s="25" t="s">
        <v>172</v>
      </c>
      <c r="D357" s="28">
        <v>94.19669558033871</v>
      </c>
      <c r="E357" s="29">
        <v>0.22331203739774053</v>
      </c>
      <c r="F357" s="31">
        <v>26.0</v>
      </c>
      <c r="G357" s="33"/>
      <c r="H357" s="34">
        <v>23.872417491138194</v>
      </c>
      <c r="I357" s="35" t="s">
        <v>31</v>
      </c>
      <c r="J357" s="36">
        <v>4900.0</v>
      </c>
      <c r="K357" s="28">
        <v>4.871921936966978</v>
      </c>
      <c r="L357" s="28">
        <v>4.970390311376704</v>
      </c>
      <c r="M357" s="34">
        <v>24.071647574989477</v>
      </c>
      <c r="N357" s="35" t="s">
        <v>31</v>
      </c>
      <c r="O357" s="36">
        <v>5300.0</v>
      </c>
      <c r="P357" s="28">
        <v>4.541820297167826</v>
      </c>
      <c r="Q357" s="37">
        <v>4.661894009410817</v>
      </c>
      <c r="R357" s="38">
        <v>11.635680102753817</v>
      </c>
      <c r="S357" s="39">
        <v>9.51460444813864</v>
      </c>
      <c r="T357" s="40">
        <v>0.07932944772258897</v>
      </c>
      <c r="U357" s="40">
        <v>1.670093636265031E-4</v>
      </c>
      <c r="V357" s="40">
        <v>0.03674205999783068</v>
      </c>
      <c r="W357" s="40">
        <v>0.019623600226114115</v>
      </c>
      <c r="X357" s="39">
        <v>9.499179204273263</v>
      </c>
      <c r="Y357" s="41">
        <v>14.37323828686493</v>
      </c>
      <c r="Z357" s="41">
        <v>8.994288988661518</v>
      </c>
      <c r="AA357" s="41">
        <v>15.07735858632796</v>
      </c>
      <c r="AB357" s="42">
        <v>0.0</v>
      </c>
      <c r="AC357" s="42">
        <v>0.0</v>
      </c>
      <c r="AD357" s="42">
        <v>0.0</v>
      </c>
      <c r="AE357" s="42">
        <v>0.0</v>
      </c>
      <c r="AF357" s="42">
        <v>1.0</v>
      </c>
      <c r="AG357" s="25"/>
      <c r="AH357" s="25"/>
      <c r="AI357" s="25"/>
      <c r="AJ357" s="25"/>
      <c r="AK357" s="25"/>
      <c r="AL357" s="25"/>
    </row>
    <row r="358">
      <c r="A358" s="27" t="s">
        <v>406</v>
      </c>
      <c r="B358" s="25" t="s">
        <v>399</v>
      </c>
      <c r="C358" s="25" t="s">
        <v>172</v>
      </c>
      <c r="D358" s="28">
        <v>94.19669558033871</v>
      </c>
      <c r="E358" s="29">
        <v>0.17254462242562932</v>
      </c>
      <c r="F358" s="31">
        <v>24.0</v>
      </c>
      <c r="G358" s="33"/>
      <c r="H358" s="34">
        <v>17.94633772024462</v>
      </c>
      <c r="I358" s="35" t="s">
        <v>58</v>
      </c>
      <c r="J358" s="36">
        <v>3700.0</v>
      </c>
      <c r="K358" s="28">
        <v>4.850361546012059</v>
      </c>
      <c r="L358" s="28">
        <v>4.015578642316001</v>
      </c>
      <c r="M358" s="34">
        <v>18.353925149944576</v>
      </c>
      <c r="N358" s="35" t="s">
        <v>27</v>
      </c>
      <c r="O358" s="36">
        <v>4000.0</v>
      </c>
      <c r="P358" s="28">
        <v>4.588481287486144</v>
      </c>
      <c r="Q358" s="37">
        <v>3.861737663968194</v>
      </c>
      <c r="R358" s="38">
        <v>7.928221111538548</v>
      </c>
      <c r="S358" s="39">
        <v>6.482980555285152</v>
      </c>
      <c r="T358" s="40">
        <v>0.0384516212994502</v>
      </c>
      <c r="U358" s="40">
        <v>0.012285372780322263</v>
      </c>
      <c r="V358" s="40">
        <v>0.03869094674322271</v>
      </c>
      <c r="W358" s="40">
        <v>0.02600669822327959</v>
      </c>
      <c r="X358" s="39">
        <v>6.857031733049244</v>
      </c>
      <c r="Y358" s="41">
        <v>11.089305987195376</v>
      </c>
      <c r="Z358" s="41">
        <v>5.955285094182494</v>
      </c>
      <c r="AA358" s="41">
        <v>12.398640055762082</v>
      </c>
      <c r="AB358" s="42">
        <v>1.0</v>
      </c>
      <c r="AC358" s="42">
        <v>1.0</v>
      </c>
      <c r="AD358" s="42">
        <v>0.0</v>
      </c>
      <c r="AE358" s="42">
        <v>0.0</v>
      </c>
      <c r="AF358" s="42">
        <v>0.0</v>
      </c>
      <c r="AG358" s="25"/>
      <c r="AH358" s="25"/>
      <c r="AI358" s="25"/>
      <c r="AJ358" s="25"/>
      <c r="AK358" s="25"/>
      <c r="AL358" s="25"/>
    </row>
    <row r="359">
      <c r="A359" s="27" t="s">
        <v>403</v>
      </c>
      <c r="B359" s="25" t="s">
        <v>399</v>
      </c>
      <c r="C359" s="25" t="s">
        <v>172</v>
      </c>
      <c r="D359" s="28">
        <v>94.19669558033871</v>
      </c>
      <c r="E359" s="29">
        <v>0.23350387596899225</v>
      </c>
      <c r="F359" s="31">
        <v>24.0</v>
      </c>
      <c r="G359" s="33"/>
      <c r="H359" s="34">
        <v>17.442917629341352</v>
      </c>
      <c r="I359" s="35" t="s">
        <v>40</v>
      </c>
      <c r="J359" s="36">
        <v>3700.0</v>
      </c>
      <c r="K359" s="28">
        <v>4.7143020619841485</v>
      </c>
      <c r="L359" s="28">
        <v>3.822484144190984</v>
      </c>
      <c r="M359" s="34">
        <v>17.482991453912856</v>
      </c>
      <c r="N359" s="35" t="s">
        <v>28</v>
      </c>
      <c r="O359" s="36">
        <v>3800.0</v>
      </c>
      <c r="P359" s="28">
        <v>4.600787224713909</v>
      </c>
      <c r="Q359" s="37">
        <v>3.736715284803248</v>
      </c>
      <c r="R359" s="38">
        <v>11.33431451940437</v>
      </c>
      <c r="S359" s="39">
        <v>9.268174991971831</v>
      </c>
      <c r="T359" s="40">
        <v>0.04668788748409325</v>
      </c>
      <c r="U359" s="40">
        <v>0.01997297713669693</v>
      </c>
      <c r="V359" s="40">
        <v>0.03455240770483436</v>
      </c>
      <c r="W359" s="40">
        <v>0.023765314567715336</v>
      </c>
      <c r="X359" s="39">
        <v>8.75798229683412</v>
      </c>
      <c r="Y359" s="41">
        <v>8.68493533250723</v>
      </c>
      <c r="Z359" s="41">
        <v>7.727981659612978</v>
      </c>
      <c r="AA359" s="41">
        <v>9.755009794299879</v>
      </c>
      <c r="AB359" s="42">
        <v>0.0</v>
      </c>
      <c r="AC359" s="42">
        <v>1.0</v>
      </c>
      <c r="AD359" s="42">
        <v>1.0</v>
      </c>
      <c r="AE359" s="42">
        <v>0.0</v>
      </c>
      <c r="AF359" s="42">
        <v>0.0</v>
      </c>
      <c r="AG359" s="25"/>
      <c r="AH359" s="25"/>
      <c r="AI359" s="25"/>
      <c r="AJ359" s="25"/>
      <c r="AK359" s="25"/>
      <c r="AL359" s="25"/>
    </row>
    <row r="360">
      <c r="A360" s="27" t="s">
        <v>405</v>
      </c>
      <c r="B360" s="25" t="s">
        <v>399</v>
      </c>
      <c r="C360" s="25" t="s">
        <v>172</v>
      </c>
      <c r="D360" s="28">
        <v>94.19669558033871</v>
      </c>
      <c r="E360" s="29">
        <v>0.20601512287334595</v>
      </c>
      <c r="F360" s="31">
        <v>21.0</v>
      </c>
      <c r="G360" s="33"/>
      <c r="H360" s="34">
        <v>12.845420779390304</v>
      </c>
      <c r="I360" s="35" t="s">
        <v>40</v>
      </c>
      <c r="J360" s="36">
        <v>3600.0</v>
      </c>
      <c r="K360" s="28">
        <v>3.5681724387195293</v>
      </c>
      <c r="L360" s="28">
        <v>2.312628899267204</v>
      </c>
      <c r="M360" s="34">
        <v>12.537131143598785</v>
      </c>
      <c r="N360" s="35" t="s">
        <v>29</v>
      </c>
      <c r="O360" s="36">
        <v>3300.0</v>
      </c>
      <c r="P360" s="28">
        <v>3.7991306495753894</v>
      </c>
      <c r="Q360" s="37">
        <v>2.418917660110773</v>
      </c>
      <c r="R360" s="38">
        <v>8.536187151492273</v>
      </c>
      <c r="S360" s="39">
        <v>6.980120072440829</v>
      </c>
      <c r="T360" s="40">
        <v>0.02828189522495663</v>
      </c>
      <c r="U360" s="40">
        <v>0.0323926358099794</v>
      </c>
      <c r="V360" s="40">
        <v>0.02022484367831201</v>
      </c>
      <c r="W360" s="40">
        <v>0.012578866190169664</v>
      </c>
      <c r="X360" s="39">
        <v>7.577617761396707</v>
      </c>
      <c r="Y360" s="41">
        <v>5.2678030179935975</v>
      </c>
      <c r="Z360" s="41">
        <v>6.650956255587632</v>
      </c>
      <c r="AA360" s="41">
        <v>5.886174888011153</v>
      </c>
      <c r="AB360" s="42">
        <v>0.0</v>
      </c>
      <c r="AC360" s="42">
        <v>1.0</v>
      </c>
      <c r="AD360" s="42">
        <v>1.0</v>
      </c>
      <c r="AE360" s="42">
        <v>0.0</v>
      </c>
      <c r="AF360" s="42">
        <v>0.0</v>
      </c>
      <c r="AG360" s="25"/>
      <c r="AH360" s="25"/>
      <c r="AI360" s="25"/>
      <c r="AJ360" s="25"/>
      <c r="AK360" s="25"/>
      <c r="AL360" s="25"/>
    </row>
    <row r="361">
      <c r="A361" s="27" t="s">
        <v>409</v>
      </c>
      <c r="B361" s="25" t="s">
        <v>399</v>
      </c>
      <c r="C361" s="25" t="s">
        <v>172</v>
      </c>
      <c r="D361" s="28">
        <v>94.19669558033871</v>
      </c>
      <c r="E361" s="29">
        <v>0.15824836601307188</v>
      </c>
      <c r="F361" s="31">
        <v>17.0</v>
      </c>
      <c r="G361" s="33"/>
      <c r="H361" s="34">
        <v>13.459810623779822</v>
      </c>
      <c r="I361" s="35" t="s">
        <v>45</v>
      </c>
      <c r="J361" s="36">
        <v>4500.0</v>
      </c>
      <c r="K361" s="28">
        <v>2.991069027506627</v>
      </c>
      <c r="L361" s="28">
        <v>2.0060433349773543</v>
      </c>
      <c r="M361" s="34">
        <v>14.076053451664803</v>
      </c>
      <c r="N361" s="35" t="s">
        <v>31</v>
      </c>
      <c r="O361" s="36">
        <v>3900.0</v>
      </c>
      <c r="P361" s="28">
        <v>3.609244474785847</v>
      </c>
      <c r="Q361" s="37">
        <v>2.5012821048074323</v>
      </c>
      <c r="R361" s="38">
        <v>5.0846765630912625</v>
      </c>
      <c r="S361" s="39">
        <v>4.1577875824451915</v>
      </c>
      <c r="T361" s="40">
        <v>0.05434114714415346</v>
      </c>
      <c r="U361" s="40">
        <v>1.5751057143232887E-4</v>
      </c>
      <c r="V361" s="40">
        <v>0.020161353143338095</v>
      </c>
      <c r="W361" s="40">
        <v>0.02157894828622905</v>
      </c>
      <c r="X361" s="39">
        <v>3.956835863092089</v>
      </c>
      <c r="Y361" s="41">
        <v>9.502974760687733</v>
      </c>
      <c r="Z361" s="41">
        <v>3.594257278027873</v>
      </c>
      <c r="AA361" s="41">
        <v>10.48179617363693</v>
      </c>
      <c r="AB361" s="42">
        <v>0.0</v>
      </c>
      <c r="AC361" s="42">
        <v>0.0</v>
      </c>
      <c r="AD361" s="42">
        <v>0.0</v>
      </c>
      <c r="AE361" s="42">
        <v>1.0</v>
      </c>
      <c r="AF361" s="42">
        <v>1.0</v>
      </c>
      <c r="AG361" s="25"/>
      <c r="AH361" s="25"/>
      <c r="AI361" s="25"/>
      <c r="AJ361" s="25"/>
      <c r="AK361" s="25"/>
      <c r="AL361" s="25"/>
    </row>
    <row r="362">
      <c r="A362" s="27" t="s">
        <v>408</v>
      </c>
      <c r="B362" s="25" t="s">
        <v>399</v>
      </c>
      <c r="C362" s="25" t="s">
        <v>172</v>
      </c>
      <c r="D362" s="28">
        <v>94.19669558033871</v>
      </c>
      <c r="E362" s="29">
        <v>0.1681304347826087</v>
      </c>
      <c r="F362" s="31">
        <v>17.0</v>
      </c>
      <c r="G362" s="33"/>
      <c r="H362" s="34">
        <v>11.551001674178156</v>
      </c>
      <c r="I362" s="35" t="s">
        <v>44</v>
      </c>
      <c r="J362" s="36">
        <v>3000.0</v>
      </c>
      <c r="K362" s="28">
        <v>3.8503338913927188</v>
      </c>
      <c r="L362" s="28">
        <v>2.308819398445379</v>
      </c>
      <c r="M362" s="34">
        <v>11.595642869340178</v>
      </c>
      <c r="N362" s="35" t="s">
        <v>29</v>
      </c>
      <c r="O362" s="36">
        <v>3500.0</v>
      </c>
      <c r="P362" s="28">
        <v>3.3130408198114796</v>
      </c>
      <c r="Q362" s="37">
        <v>1.9922538625289836</v>
      </c>
      <c r="R362" s="38">
        <v>5.4504578992168335</v>
      </c>
      <c r="S362" s="39">
        <v>4.45689040213536</v>
      </c>
      <c r="T362" s="40">
        <v>0.03504135214777366</v>
      </c>
      <c r="U362" s="40">
        <v>0.019149582466243653</v>
      </c>
      <c r="V362" s="40">
        <v>0.022010101008919054</v>
      </c>
      <c r="W362" s="40">
        <v>0.017004193559237102</v>
      </c>
      <c r="X362" s="39">
        <v>5.024691554608075</v>
      </c>
      <c r="Y362" s="41">
        <v>6.526310119570082</v>
      </c>
      <c r="Z362" s="41">
        <v>4.421622533941583</v>
      </c>
      <c r="AA362" s="41">
        <v>7.1740203353985965</v>
      </c>
      <c r="AB362" s="42">
        <v>0.0</v>
      </c>
      <c r="AC362" s="42">
        <v>0.0</v>
      </c>
      <c r="AD362" s="42">
        <v>1.0</v>
      </c>
      <c r="AE362" s="42">
        <v>1.0</v>
      </c>
      <c r="AF362" s="42">
        <v>0.0</v>
      </c>
      <c r="AG362" s="25"/>
      <c r="AH362" s="25"/>
      <c r="AI362" s="25"/>
      <c r="AJ362" s="25"/>
      <c r="AK362" s="25"/>
      <c r="AL362" s="25"/>
    </row>
    <row r="363">
      <c r="A363" s="27" t="s">
        <v>410</v>
      </c>
      <c r="B363" s="25" t="s">
        <v>399</v>
      </c>
      <c r="C363" s="25" t="s">
        <v>172</v>
      </c>
      <c r="D363" s="28">
        <v>94.19669558033871</v>
      </c>
      <c r="E363" s="29">
        <v>0.20035668789808916</v>
      </c>
      <c r="F363" s="31">
        <v>7.0</v>
      </c>
      <c r="G363" s="33"/>
      <c r="H363" s="34">
        <v>5.598824350920031</v>
      </c>
      <c r="I363" s="35" t="s">
        <v>27</v>
      </c>
      <c r="J363" s="36">
        <v>3000.0</v>
      </c>
      <c r="K363" s="28">
        <v>1.8662747836400104</v>
      </c>
      <c r="L363" s="28">
        <v>0.6585981190027268</v>
      </c>
      <c r="M363" s="34">
        <v>5.631903528663381</v>
      </c>
      <c r="N363" s="35" t="s">
        <v>27</v>
      </c>
      <c r="O363" s="36">
        <v>3000.0</v>
      </c>
      <c r="P363" s="28">
        <v>1.877301176221127</v>
      </c>
      <c r="Q363" s="37">
        <v>0.6653523616457082</v>
      </c>
      <c r="R363" s="38">
        <v>2.7531871330383537</v>
      </c>
      <c r="S363" s="39">
        <v>2.2513068691502696</v>
      </c>
      <c r="T363" s="40">
        <v>0.043107118889231404</v>
      </c>
      <c r="U363" s="40">
        <v>0.018240773268118793</v>
      </c>
      <c r="V363" s="40">
        <v>0.027156666928320354</v>
      </c>
      <c r="W363" s="40">
        <v>0.0301831629414163</v>
      </c>
      <c r="X363" s="39">
        <v>2.2270732569333864</v>
      </c>
      <c r="Y363" s="41">
        <v>3.3717510939866453</v>
      </c>
      <c r="Z363" s="41">
        <v>1.8944730127092282</v>
      </c>
      <c r="AA363" s="41">
        <v>3.7374305159541525</v>
      </c>
      <c r="AB363" s="42">
        <v>1.0</v>
      </c>
      <c r="AC363" s="42">
        <v>0.0</v>
      </c>
      <c r="AD363" s="42">
        <v>0.0</v>
      </c>
      <c r="AE363" s="42">
        <v>0.0</v>
      </c>
      <c r="AF363" s="42">
        <v>0.0</v>
      </c>
      <c r="AG363" s="25"/>
      <c r="AH363" s="25"/>
      <c r="AI363" s="25"/>
      <c r="AJ363" s="25"/>
      <c r="AK363" s="25"/>
      <c r="AL363" s="25"/>
    </row>
    <row r="364">
      <c r="A364" s="27" t="s">
        <v>411</v>
      </c>
      <c r="B364" s="25" t="s">
        <v>399</v>
      </c>
      <c r="C364" s="25" t="s">
        <v>172</v>
      </c>
      <c r="D364" s="28">
        <v>94.19669558033871</v>
      </c>
      <c r="E364" s="29">
        <v>0.12676691729323308</v>
      </c>
      <c r="F364" s="31">
        <v>7.0</v>
      </c>
      <c r="G364" s="33"/>
      <c r="H364" s="34">
        <v>5.470374516549683</v>
      </c>
      <c r="I364" s="35" t="s">
        <v>31</v>
      </c>
      <c r="J364" s="36">
        <v>3800.0</v>
      </c>
      <c r="K364" s="28">
        <v>1.4395722411972849</v>
      </c>
      <c r="L364" s="28">
        <v>0.49945854619788477</v>
      </c>
      <c r="M364" s="34">
        <v>6.071748974875294</v>
      </c>
      <c r="N364" s="35" t="s">
        <v>31</v>
      </c>
      <c r="O364" s="36">
        <v>3800.0</v>
      </c>
      <c r="P364" s="28">
        <v>1.5978286775987616</v>
      </c>
      <c r="Q364" s="37">
        <v>0.5983505814503173</v>
      </c>
      <c r="R364" s="38">
        <v>1.6303248513444588</v>
      </c>
      <c r="S364" s="39">
        <v>1.3331318793167708</v>
      </c>
      <c r="T364" s="40">
        <v>0.039961816100624103</v>
      </c>
      <c r="U364" s="40">
        <v>0.0016076592684159119</v>
      </c>
      <c r="V364" s="40">
        <v>0.01867946959492774</v>
      </c>
      <c r="W364" s="40">
        <v>0.018067027968864533</v>
      </c>
      <c r="X364" s="39">
        <v>1.3077146051408293</v>
      </c>
      <c r="Y364" s="41">
        <v>4.162659911408853</v>
      </c>
      <c r="Z364" s="41">
        <v>1.1725788377418775</v>
      </c>
      <c r="AA364" s="41">
        <v>4.899170137133416</v>
      </c>
      <c r="AB364" s="42">
        <v>0.0</v>
      </c>
      <c r="AC364" s="42">
        <v>0.0</v>
      </c>
      <c r="AD364" s="42">
        <v>0.0</v>
      </c>
      <c r="AE364" s="42">
        <v>0.0</v>
      </c>
      <c r="AF364" s="42">
        <v>1.0</v>
      </c>
      <c r="AG364" s="25"/>
      <c r="AH364" s="25"/>
      <c r="AI364" s="25"/>
      <c r="AJ364" s="25"/>
      <c r="AK364" s="25"/>
      <c r="AL364" s="25"/>
    </row>
    <row r="365">
      <c r="A365" s="27" t="s">
        <v>412</v>
      </c>
      <c r="B365" s="25" t="s">
        <v>399</v>
      </c>
      <c r="C365" s="25" t="s">
        <v>172</v>
      </c>
      <c r="D365" s="28">
        <v>94.19669558033871</v>
      </c>
      <c r="E365" s="29">
        <v>0.1805465838509317</v>
      </c>
      <c r="F365" s="31">
        <v>0.0</v>
      </c>
      <c r="G365" s="33"/>
      <c r="H365" s="34" t="s">
        <v>64</v>
      </c>
      <c r="I365" s="35" t="s">
        <v>30</v>
      </c>
      <c r="J365" s="36">
        <v>3000.0</v>
      </c>
      <c r="K365" s="28" t="s">
        <v>64</v>
      </c>
      <c r="L365" s="28" t="s">
        <v>64</v>
      </c>
      <c r="M365" s="34" t="s">
        <v>64</v>
      </c>
      <c r="N365" s="35" t="s">
        <v>30</v>
      </c>
      <c r="O365" s="36">
        <v>3000.0</v>
      </c>
      <c r="P365" s="28" t="s">
        <v>64</v>
      </c>
      <c r="Q365" s="37" t="s">
        <v>64</v>
      </c>
      <c r="R365" s="38" t="s">
        <v>64</v>
      </c>
      <c r="S365" s="39" t="s">
        <v>64</v>
      </c>
      <c r="T365" s="40" t="s">
        <v>64</v>
      </c>
      <c r="U365" s="40" t="s">
        <v>64</v>
      </c>
      <c r="V365" s="40" t="s">
        <v>64</v>
      </c>
      <c r="W365" s="40" t="s">
        <v>64</v>
      </c>
      <c r="X365" s="39" t="s">
        <v>64</v>
      </c>
      <c r="Y365" s="41" t="s">
        <v>64</v>
      </c>
      <c r="Z365" s="41" t="s">
        <v>64</v>
      </c>
      <c r="AA365" s="41" t="s">
        <v>64</v>
      </c>
      <c r="AB365" s="42">
        <v>0.0</v>
      </c>
      <c r="AC365" s="42">
        <v>0.0</v>
      </c>
      <c r="AD365" s="42">
        <v>0.0</v>
      </c>
      <c r="AE365" s="42">
        <v>1.0</v>
      </c>
      <c r="AF365" s="42">
        <v>0.0</v>
      </c>
      <c r="AG365" s="25"/>
      <c r="AH365" s="25"/>
      <c r="AI365" s="25"/>
      <c r="AJ365" s="25"/>
      <c r="AK365" s="25"/>
      <c r="AL365" s="25"/>
    </row>
    <row r="366">
      <c r="A366" s="27" t="s">
        <v>413</v>
      </c>
      <c r="B366" s="25" t="s">
        <v>399</v>
      </c>
      <c r="C366" s="25" t="s">
        <v>172</v>
      </c>
      <c r="D366" s="28">
        <v>94.19669558033871</v>
      </c>
      <c r="E366" s="29">
        <v>0.18069820971867007</v>
      </c>
      <c r="F366" s="31">
        <v>0.0</v>
      </c>
      <c r="G366" s="33"/>
      <c r="H366" s="34" t="s">
        <v>64</v>
      </c>
      <c r="I366" s="35" t="s">
        <v>29</v>
      </c>
      <c r="J366" s="36">
        <v>3000.0</v>
      </c>
      <c r="K366" s="28" t="s">
        <v>64</v>
      </c>
      <c r="L366" s="28" t="s">
        <v>64</v>
      </c>
      <c r="M366" s="34" t="s">
        <v>64</v>
      </c>
      <c r="N366" s="35" t="s">
        <v>29</v>
      </c>
      <c r="O366" s="36">
        <v>3000.0</v>
      </c>
      <c r="P366" s="28" t="s">
        <v>64</v>
      </c>
      <c r="Q366" s="37" t="s">
        <v>64</v>
      </c>
      <c r="R366" s="38" t="s">
        <v>64</v>
      </c>
      <c r="S366" s="39" t="s">
        <v>64</v>
      </c>
      <c r="T366" s="40" t="s">
        <v>64</v>
      </c>
      <c r="U366" s="40" t="s">
        <v>64</v>
      </c>
      <c r="V366" s="40" t="s">
        <v>64</v>
      </c>
      <c r="W366" s="40" t="s">
        <v>64</v>
      </c>
      <c r="X366" s="39" t="s">
        <v>64</v>
      </c>
      <c r="Y366" s="41" t="s">
        <v>64</v>
      </c>
      <c r="Z366" s="41" t="s">
        <v>64</v>
      </c>
      <c r="AA366" s="41" t="s">
        <v>64</v>
      </c>
      <c r="AB366" s="42">
        <v>0.0</v>
      </c>
      <c r="AC366" s="42">
        <v>0.0</v>
      </c>
      <c r="AD366" s="42">
        <v>1.0</v>
      </c>
      <c r="AE366" s="42">
        <v>0.0</v>
      </c>
      <c r="AF366" s="42">
        <v>0.0</v>
      </c>
      <c r="AG366" s="25"/>
      <c r="AH366" s="25"/>
      <c r="AI366" s="25"/>
      <c r="AJ366" s="25"/>
      <c r="AK366" s="25"/>
      <c r="AL366" s="25"/>
    </row>
    <row r="367">
      <c r="A367" s="27" t="s">
        <v>414</v>
      </c>
      <c r="B367" s="25" t="s">
        <v>399</v>
      </c>
      <c r="C367" s="25" t="s">
        <v>172</v>
      </c>
      <c r="D367" s="28">
        <v>94.19669558033871</v>
      </c>
      <c r="E367" s="29">
        <v>0.18</v>
      </c>
      <c r="F367" s="31">
        <v>0.0</v>
      </c>
      <c r="G367" s="33"/>
      <c r="H367" s="34" t="s">
        <v>64</v>
      </c>
      <c r="I367" s="35" t="s">
        <v>27</v>
      </c>
      <c r="J367" s="36">
        <v>3000.0</v>
      </c>
      <c r="K367" s="28" t="s">
        <v>64</v>
      </c>
      <c r="L367" s="28" t="s">
        <v>64</v>
      </c>
      <c r="M367" s="34" t="s">
        <v>64</v>
      </c>
      <c r="N367" s="35" t="s">
        <v>27</v>
      </c>
      <c r="O367" s="36">
        <v>3000.0</v>
      </c>
      <c r="P367" s="28" t="s">
        <v>64</v>
      </c>
      <c r="Q367" s="37" t="s">
        <v>64</v>
      </c>
      <c r="R367" s="38" t="s">
        <v>64</v>
      </c>
      <c r="S367" s="39" t="s">
        <v>64</v>
      </c>
      <c r="T367" s="40" t="s">
        <v>64</v>
      </c>
      <c r="U367" s="40" t="s">
        <v>64</v>
      </c>
      <c r="V367" s="40" t="s">
        <v>64</v>
      </c>
      <c r="W367" s="40" t="s">
        <v>64</v>
      </c>
      <c r="X367" s="39" t="s">
        <v>64</v>
      </c>
      <c r="Y367" s="41" t="s">
        <v>64</v>
      </c>
      <c r="Z367" s="41" t="s">
        <v>64</v>
      </c>
      <c r="AA367" s="41" t="s">
        <v>64</v>
      </c>
      <c r="AB367" s="42">
        <v>1.0</v>
      </c>
      <c r="AC367" s="42">
        <v>0.0</v>
      </c>
      <c r="AD367" s="42">
        <v>0.0</v>
      </c>
      <c r="AE367" s="42">
        <v>0.0</v>
      </c>
      <c r="AF367" s="42">
        <v>0.0</v>
      </c>
      <c r="AG367" s="25"/>
      <c r="AH367" s="25"/>
      <c r="AI367" s="25"/>
      <c r="AJ367" s="25"/>
      <c r="AK367" s="25"/>
      <c r="AL367" s="25"/>
    </row>
    <row r="368">
      <c r="A368" s="27" t="s">
        <v>415</v>
      </c>
      <c r="B368" s="25" t="s">
        <v>399</v>
      </c>
      <c r="C368" s="25" t="s">
        <v>172</v>
      </c>
      <c r="D368" s="28">
        <v>94.19669558033871</v>
      </c>
      <c r="E368" s="29">
        <v>0.18</v>
      </c>
      <c r="F368" s="31">
        <v>0.0</v>
      </c>
      <c r="G368" s="33"/>
      <c r="H368" s="34" t="s">
        <v>64</v>
      </c>
      <c r="I368" s="35" t="s">
        <v>30</v>
      </c>
      <c r="J368" s="36">
        <v>3000.0</v>
      </c>
      <c r="K368" s="28" t="s">
        <v>64</v>
      </c>
      <c r="L368" s="28" t="s">
        <v>64</v>
      </c>
      <c r="M368" s="34" t="s">
        <v>64</v>
      </c>
      <c r="N368" s="35" t="s">
        <v>30</v>
      </c>
      <c r="O368" s="36">
        <v>3000.0</v>
      </c>
      <c r="P368" s="28" t="s">
        <v>64</v>
      </c>
      <c r="Q368" s="37" t="s">
        <v>64</v>
      </c>
      <c r="R368" s="38" t="s">
        <v>64</v>
      </c>
      <c r="S368" s="39" t="s">
        <v>64</v>
      </c>
      <c r="T368" s="40" t="s">
        <v>64</v>
      </c>
      <c r="U368" s="40" t="s">
        <v>64</v>
      </c>
      <c r="V368" s="40" t="s">
        <v>64</v>
      </c>
      <c r="W368" s="40" t="s">
        <v>64</v>
      </c>
      <c r="X368" s="39" t="s">
        <v>64</v>
      </c>
      <c r="Y368" s="41" t="s">
        <v>64</v>
      </c>
      <c r="Z368" s="41" t="s">
        <v>64</v>
      </c>
      <c r="AA368" s="41" t="s">
        <v>64</v>
      </c>
      <c r="AB368" s="42">
        <v>0.0</v>
      </c>
      <c r="AC368" s="42">
        <v>0.0</v>
      </c>
      <c r="AD368" s="42">
        <v>0.0</v>
      </c>
      <c r="AE368" s="42">
        <v>1.0</v>
      </c>
      <c r="AF368" s="42">
        <v>0.0</v>
      </c>
      <c r="AG368" s="25"/>
      <c r="AH368" s="25"/>
      <c r="AI368" s="25"/>
      <c r="AJ368" s="25"/>
      <c r="AK368" s="25"/>
      <c r="AL368" s="25"/>
    </row>
    <row r="369">
      <c r="A369" s="27" t="s">
        <v>407</v>
      </c>
      <c r="B369" s="25" t="s">
        <v>399</v>
      </c>
      <c r="C369" s="25" t="s">
        <v>172</v>
      </c>
      <c r="D369" s="28">
        <v>94.19669558033871</v>
      </c>
      <c r="E369" s="29">
        <v>0.1661680216802168</v>
      </c>
      <c r="F369" s="31">
        <v>0.0</v>
      </c>
      <c r="G369" s="33"/>
      <c r="H369" s="34" t="s">
        <v>64</v>
      </c>
      <c r="I369" s="35" t="s">
        <v>30</v>
      </c>
      <c r="J369" s="36">
        <v>3800.0</v>
      </c>
      <c r="K369" s="28" t="s">
        <v>64</v>
      </c>
      <c r="L369" s="28" t="s">
        <v>64</v>
      </c>
      <c r="M369" s="34" t="s">
        <v>64</v>
      </c>
      <c r="N369" s="35" t="s">
        <v>30</v>
      </c>
      <c r="O369" s="36">
        <v>4500.0</v>
      </c>
      <c r="P369" s="28" t="s">
        <v>64</v>
      </c>
      <c r="Q369" s="37" t="s">
        <v>64</v>
      </c>
      <c r="R369" s="38" t="s">
        <v>64</v>
      </c>
      <c r="S369" s="39" t="s">
        <v>64</v>
      </c>
      <c r="T369" s="40" t="s">
        <v>64</v>
      </c>
      <c r="U369" s="40" t="s">
        <v>64</v>
      </c>
      <c r="V369" s="40" t="s">
        <v>64</v>
      </c>
      <c r="W369" s="40" t="s">
        <v>64</v>
      </c>
      <c r="X369" s="39" t="s">
        <v>64</v>
      </c>
      <c r="Y369" s="41" t="s">
        <v>64</v>
      </c>
      <c r="Z369" s="41" t="s">
        <v>64</v>
      </c>
      <c r="AA369" s="41" t="s">
        <v>64</v>
      </c>
      <c r="AB369" s="42">
        <v>0.0</v>
      </c>
      <c r="AC369" s="42">
        <v>0.0</v>
      </c>
      <c r="AD369" s="42">
        <v>0.0</v>
      </c>
      <c r="AE369" s="42">
        <v>1.0</v>
      </c>
      <c r="AF369" s="42">
        <v>0.0</v>
      </c>
      <c r="AG369" s="25"/>
      <c r="AH369" s="25"/>
      <c r="AI369" s="25"/>
      <c r="AJ369" s="25"/>
      <c r="AK369" s="25"/>
      <c r="AL369" s="25"/>
    </row>
    <row r="370">
      <c r="A370" s="27" t="s">
        <v>416</v>
      </c>
      <c r="B370" s="25" t="s">
        <v>172</v>
      </c>
      <c r="C370" s="25" t="s">
        <v>399</v>
      </c>
      <c r="D370" s="28">
        <v>94.19669558033871</v>
      </c>
      <c r="E370" s="29">
        <v>0.212189884649512</v>
      </c>
      <c r="F370" s="31">
        <v>33.0</v>
      </c>
      <c r="G370" s="33"/>
      <c r="H370" s="34">
        <v>32.00487089122709</v>
      </c>
      <c r="I370" s="35" t="s">
        <v>27</v>
      </c>
      <c r="J370" s="36">
        <v>7300.0</v>
      </c>
      <c r="K370" s="28">
        <v>4.384228889209191</v>
      </c>
      <c r="L370" s="28">
        <v>5.543548686246819</v>
      </c>
      <c r="M370" s="34">
        <v>31.87639787456734</v>
      </c>
      <c r="N370" s="35" t="s">
        <v>27</v>
      </c>
      <c r="O370" s="36">
        <v>7800.0</v>
      </c>
      <c r="P370" s="28">
        <v>4.0867176762265816</v>
      </c>
      <c r="Q370" s="37">
        <v>5.152173823800013</v>
      </c>
      <c r="R370" s="38">
        <v>13.893051541643786</v>
      </c>
      <c r="S370" s="39">
        <v>13.969422644593916</v>
      </c>
      <c r="T370" s="40">
        <v>0.04056190145355822</v>
      </c>
      <c r="U370" s="40">
        <v>0.012199068106333302</v>
      </c>
      <c r="V370" s="40">
        <v>0.05143940384837209</v>
      </c>
      <c r="W370" s="40">
        <v>0.040358583651786004</v>
      </c>
      <c r="X370" s="39">
        <v>10.043058499007966</v>
      </c>
      <c r="Y370" s="41">
        <v>21.961812392219127</v>
      </c>
      <c r="Z370" s="41">
        <v>8.34123573795024</v>
      </c>
      <c r="AA370" s="41">
        <v>23.5351621366171</v>
      </c>
      <c r="AB370" s="42">
        <v>1.0</v>
      </c>
      <c r="AC370" s="42">
        <v>0.0</v>
      </c>
      <c r="AD370" s="42">
        <v>0.0</v>
      </c>
      <c r="AE370" s="42">
        <v>0.0</v>
      </c>
      <c r="AF370" s="42">
        <v>0.0</v>
      </c>
      <c r="AG370" s="25"/>
      <c r="AH370" s="25"/>
      <c r="AI370" s="25"/>
      <c r="AJ370" s="25"/>
      <c r="AK370" s="25"/>
      <c r="AL370" s="25"/>
    </row>
    <row r="371">
      <c r="A371" s="27" t="s">
        <v>417</v>
      </c>
      <c r="B371" s="25" t="s">
        <v>172</v>
      </c>
      <c r="C371" s="25" t="s">
        <v>399</v>
      </c>
      <c r="D371" s="28">
        <v>94.19669558033871</v>
      </c>
      <c r="E371" s="29">
        <v>0.18953574744661095</v>
      </c>
      <c r="F371" s="31">
        <v>33.0</v>
      </c>
      <c r="G371" s="33"/>
      <c r="H371" s="34">
        <v>35.32187402492904</v>
      </c>
      <c r="I371" s="35" t="s">
        <v>31</v>
      </c>
      <c r="J371" s="36">
        <v>7800.0</v>
      </c>
      <c r="K371" s="28">
        <v>4.528445387811415</v>
      </c>
      <c r="L371" s="28">
        <v>6.154542891107452</v>
      </c>
      <c r="M371" s="34">
        <v>37.019086525606646</v>
      </c>
      <c r="N371" s="35" t="s">
        <v>31</v>
      </c>
      <c r="O371" s="36">
        <v>8400.0</v>
      </c>
      <c r="P371" s="28">
        <v>4.407034110191267</v>
      </c>
      <c r="Q371" s="37">
        <v>6.198886873451889</v>
      </c>
      <c r="R371" s="38">
        <v>12.159322920303694</v>
      </c>
      <c r="S371" s="39">
        <v>12.226163592402756</v>
      </c>
      <c r="T371" s="40">
        <v>0.07052189235867219</v>
      </c>
      <c r="U371" s="40">
        <v>0.0</v>
      </c>
      <c r="V371" s="40">
        <v>0.04970398910590031</v>
      </c>
      <c r="W371" s="40">
        <v>0.026694727615994555</v>
      </c>
      <c r="X371" s="39">
        <v>11.488491037398054</v>
      </c>
      <c r="Y371" s="41">
        <v>23.83338298753098</v>
      </c>
      <c r="Z371" s="41">
        <v>10.624112711170463</v>
      </c>
      <c r="AA371" s="41">
        <v>26.394973814436185</v>
      </c>
      <c r="AB371" s="42">
        <v>0.0</v>
      </c>
      <c r="AC371" s="42">
        <v>0.0</v>
      </c>
      <c r="AD371" s="42">
        <v>0.0</v>
      </c>
      <c r="AE371" s="42">
        <v>0.0</v>
      </c>
      <c r="AF371" s="42">
        <v>1.0</v>
      </c>
      <c r="AG371" s="25"/>
      <c r="AH371" s="25"/>
      <c r="AI371" s="25"/>
      <c r="AJ371" s="25"/>
      <c r="AK371" s="25"/>
      <c r="AL371" s="25"/>
    </row>
    <row r="372">
      <c r="A372" s="27" t="s">
        <v>418</v>
      </c>
      <c r="B372" s="25" t="s">
        <v>172</v>
      </c>
      <c r="C372" s="25" t="s">
        <v>399</v>
      </c>
      <c r="D372" s="28">
        <v>94.19669558033871</v>
      </c>
      <c r="E372" s="29">
        <v>0.15741176470588233</v>
      </c>
      <c r="F372" s="31">
        <v>30.0</v>
      </c>
      <c r="G372" s="33"/>
      <c r="H372" s="34">
        <v>21.46547996854575</v>
      </c>
      <c r="I372" s="35" t="s">
        <v>40</v>
      </c>
      <c r="J372" s="36">
        <v>5100.0</v>
      </c>
      <c r="K372" s="28">
        <v>4.208917640891324</v>
      </c>
      <c r="L372" s="28">
        <v>3.97257597799304</v>
      </c>
      <c r="M372" s="34">
        <v>21.17858901305584</v>
      </c>
      <c r="N372" s="35" t="s">
        <v>29</v>
      </c>
      <c r="O372" s="36">
        <v>5400.0</v>
      </c>
      <c r="P372" s="28">
        <v>3.921960928343674</v>
      </c>
      <c r="Q372" s="37">
        <v>3.6654495715094555</v>
      </c>
      <c r="R372" s="38">
        <v>8.91880402244488</v>
      </c>
      <c r="S372" s="39">
        <v>8.967831329235507</v>
      </c>
      <c r="T372" s="40">
        <v>0.02177294002630829</v>
      </c>
      <c r="U372" s="40">
        <v>0.02990150430279672</v>
      </c>
      <c r="V372" s="40">
        <v>0.010838085701984572</v>
      </c>
      <c r="W372" s="40">
        <v>0.02651460252092654</v>
      </c>
      <c r="X372" s="39">
        <v>8.582610024565993</v>
      </c>
      <c r="Y372" s="41">
        <v>12.88286994397976</v>
      </c>
      <c r="Z372" s="41">
        <v>6.921919136971578</v>
      </c>
      <c r="AA372" s="41">
        <v>14.256669876084263</v>
      </c>
      <c r="AB372" s="42">
        <v>0.0</v>
      </c>
      <c r="AC372" s="42">
        <v>1.0</v>
      </c>
      <c r="AD372" s="42">
        <v>1.0</v>
      </c>
      <c r="AE372" s="42">
        <v>0.0</v>
      </c>
      <c r="AF372" s="42">
        <v>0.0</v>
      </c>
      <c r="AG372" s="25"/>
      <c r="AH372" s="25"/>
      <c r="AI372" s="25"/>
      <c r="AJ372" s="25"/>
      <c r="AK372" s="25"/>
      <c r="AL372" s="25"/>
    </row>
    <row r="373">
      <c r="A373" s="27" t="s">
        <v>419</v>
      </c>
      <c r="B373" s="25" t="s">
        <v>172</v>
      </c>
      <c r="C373" s="25" t="s">
        <v>399</v>
      </c>
      <c r="D373" s="28">
        <v>94.19669558033871</v>
      </c>
      <c r="E373" s="29">
        <v>0.2532321732781699</v>
      </c>
      <c r="F373" s="31">
        <v>29.0</v>
      </c>
      <c r="G373" s="33"/>
      <c r="H373" s="34">
        <v>23.857213238101103</v>
      </c>
      <c r="I373" s="35" t="s">
        <v>40</v>
      </c>
      <c r="J373" s="36">
        <v>5000.0</v>
      </c>
      <c r="K373" s="28">
        <v>4.77144264762022</v>
      </c>
      <c r="L373" s="28">
        <v>4.865610398517198</v>
      </c>
      <c r="M373" s="34">
        <v>22.783609380800925</v>
      </c>
      <c r="N373" s="35" t="s">
        <v>28</v>
      </c>
      <c r="O373" s="36">
        <v>4800.0</v>
      </c>
      <c r="P373" s="28">
        <v>4.74658528766686</v>
      </c>
      <c r="Q373" s="37">
        <v>4.679828688448549</v>
      </c>
      <c r="R373" s="38">
        <v>15.118820328504027</v>
      </c>
      <c r="S373" s="39">
        <v>15.201929570583186</v>
      </c>
      <c r="T373" s="40">
        <v>0.054640814583326265</v>
      </c>
      <c r="U373" s="40">
        <v>0.03660301671894636</v>
      </c>
      <c r="V373" s="40">
        <v>0.03417688016408824</v>
      </c>
      <c r="W373" s="40">
        <v>0.02647653370736466</v>
      </c>
      <c r="X373" s="39">
        <v>14.701735974702714</v>
      </c>
      <c r="Y373" s="41">
        <v>9.155477263398387</v>
      </c>
      <c r="Z373" s="41">
        <v>12.906791484528725</v>
      </c>
      <c r="AA373" s="41">
        <v>9.8768178962722</v>
      </c>
      <c r="AB373" s="42">
        <v>0.0</v>
      </c>
      <c r="AC373" s="42">
        <v>1.0</v>
      </c>
      <c r="AD373" s="42">
        <v>1.0</v>
      </c>
      <c r="AE373" s="42">
        <v>0.0</v>
      </c>
      <c r="AF373" s="42">
        <v>0.0</v>
      </c>
      <c r="AG373" s="25"/>
      <c r="AH373" s="25"/>
      <c r="AI373" s="25"/>
      <c r="AJ373" s="25"/>
      <c r="AK373" s="25"/>
      <c r="AL373" s="25"/>
    </row>
    <row r="374">
      <c r="A374" s="27" t="s">
        <v>421</v>
      </c>
      <c r="B374" s="25" t="s">
        <v>172</v>
      </c>
      <c r="C374" s="25" t="s">
        <v>399</v>
      </c>
      <c r="D374" s="28">
        <v>94.19669558033871</v>
      </c>
      <c r="E374" s="29">
        <v>0.2182754951226722</v>
      </c>
      <c r="F374" s="31">
        <v>27.0</v>
      </c>
      <c r="G374" s="33"/>
      <c r="H374" s="34">
        <v>25.49708422927776</v>
      </c>
      <c r="I374" s="35" t="s">
        <v>45</v>
      </c>
      <c r="J374" s="36">
        <v>4700.0</v>
      </c>
      <c r="K374" s="28">
        <v>5.424911538144205</v>
      </c>
      <c r="L374" s="28">
        <v>5.807847184471017</v>
      </c>
      <c r="M374" s="34">
        <v>26.147985106628436</v>
      </c>
      <c r="N374" s="35" t="s">
        <v>30</v>
      </c>
      <c r="O374" s="36">
        <v>5000.0</v>
      </c>
      <c r="P374" s="28">
        <v>5.229597021325688</v>
      </c>
      <c r="Q374" s="37">
        <v>5.703021708924124</v>
      </c>
      <c r="R374" s="38">
        <v>11.757268298729358</v>
      </c>
      <c r="S374" s="39">
        <v>11.821898847674138</v>
      </c>
      <c r="T374" s="40">
        <v>0.096493055003969</v>
      </c>
      <c r="U374" s="40">
        <v>0.0010221721928386548</v>
      </c>
      <c r="V374" s="40">
        <v>0.03771815391574636</v>
      </c>
      <c r="W374" s="40">
        <v>0.02299887433886973</v>
      </c>
      <c r="X374" s="39">
        <v>11.804269885643931</v>
      </c>
      <c r="Y374" s="41">
        <v>13.692814343633831</v>
      </c>
      <c r="Z374" s="41">
        <v>11.16788460848717</v>
      </c>
      <c r="AA374" s="41">
        <v>14.980100498141265</v>
      </c>
      <c r="AB374" s="42">
        <v>0.0</v>
      </c>
      <c r="AC374" s="42">
        <v>0.0</v>
      </c>
      <c r="AD374" s="42">
        <v>0.0</v>
      </c>
      <c r="AE374" s="42">
        <v>1.0</v>
      </c>
      <c r="AF374" s="42">
        <v>1.0</v>
      </c>
      <c r="AG374" s="25"/>
      <c r="AH374" s="25"/>
      <c r="AI374" s="25"/>
      <c r="AJ374" s="25"/>
      <c r="AK374" s="25"/>
      <c r="AL374" s="25"/>
    </row>
    <row r="375">
      <c r="A375" s="27" t="s">
        <v>420</v>
      </c>
      <c r="B375" s="25" t="s">
        <v>172</v>
      </c>
      <c r="C375" s="25" t="s">
        <v>399</v>
      </c>
      <c r="D375" s="28">
        <v>94.19669558033871</v>
      </c>
      <c r="E375" s="29">
        <v>0.23798507462686566</v>
      </c>
      <c r="F375" s="31">
        <v>23.0</v>
      </c>
      <c r="G375" s="33"/>
      <c r="H375" s="34">
        <v>20.403024676849018</v>
      </c>
      <c r="I375" s="35" t="s">
        <v>58</v>
      </c>
      <c r="J375" s="36">
        <v>3800.0</v>
      </c>
      <c r="K375" s="28">
        <v>5.369217020223426</v>
      </c>
      <c r="L375" s="28">
        <v>4.8828559778227705</v>
      </c>
      <c r="M375" s="34">
        <v>19.94608743045597</v>
      </c>
      <c r="N375" s="35" t="s">
        <v>28</v>
      </c>
      <c r="O375" s="36">
        <v>4400.0</v>
      </c>
      <c r="P375" s="28">
        <v>4.533201688739994</v>
      </c>
      <c r="Q375" s="37">
        <v>4.054776626230279</v>
      </c>
      <c r="R375" s="38">
        <v>11.115244622083026</v>
      </c>
      <c r="S375" s="39">
        <v>11.176345920728934</v>
      </c>
      <c r="T375" s="40">
        <v>0.06211581371304134</v>
      </c>
      <c r="U375" s="40">
        <v>0.03090183697281956</v>
      </c>
      <c r="V375" s="40">
        <v>0.0398498436383498</v>
      </c>
      <c r="W375" s="40">
        <v>0.038705331157875</v>
      </c>
      <c r="X375" s="39">
        <v>11.4142068795373</v>
      </c>
      <c r="Y375" s="41">
        <v>8.988817797311718</v>
      </c>
      <c r="Z375" s="41">
        <v>9.843315210660434</v>
      </c>
      <c r="AA375" s="41">
        <v>10.102772219795538</v>
      </c>
      <c r="AB375" s="42">
        <v>1.0</v>
      </c>
      <c r="AC375" s="42">
        <v>1.0</v>
      </c>
      <c r="AD375" s="42">
        <v>0.0</v>
      </c>
      <c r="AE375" s="42">
        <v>0.0</v>
      </c>
      <c r="AF375" s="42">
        <v>0.0</v>
      </c>
      <c r="AG375" s="25"/>
      <c r="AH375" s="25"/>
      <c r="AI375" s="25"/>
      <c r="AJ375" s="25"/>
      <c r="AK375" s="25"/>
      <c r="AL375" s="25"/>
    </row>
    <row r="376">
      <c r="A376" s="27" t="s">
        <v>422</v>
      </c>
      <c r="B376" s="25" t="s">
        <v>172</v>
      </c>
      <c r="C376" s="25" t="s">
        <v>399</v>
      </c>
      <c r="D376" s="28">
        <v>94.19669558033871</v>
      </c>
      <c r="E376" s="29">
        <v>0.15501743462017434</v>
      </c>
      <c r="F376" s="31">
        <v>21.0</v>
      </c>
      <c r="G376" s="33"/>
      <c r="H376" s="34">
        <v>11.960362227634096</v>
      </c>
      <c r="I376" s="35" t="s">
        <v>40</v>
      </c>
      <c r="J376" s="36">
        <v>3900.0</v>
      </c>
      <c r="K376" s="28">
        <v>3.066759545547204</v>
      </c>
      <c r="L376" s="28">
        <v>1.8864414692916984</v>
      </c>
      <c r="M376" s="34">
        <v>12.395954847125589</v>
      </c>
      <c r="N376" s="35" t="s">
        <v>29</v>
      </c>
      <c r="O376" s="36">
        <v>3800.0</v>
      </c>
      <c r="P376" s="28">
        <v>3.2620933808225234</v>
      </c>
      <c r="Q376" s="37">
        <v>2.059837144484055</v>
      </c>
      <c r="R376" s="38">
        <v>6.134965981794802</v>
      </c>
      <c r="S376" s="39">
        <v>6.168690330775067</v>
      </c>
      <c r="T376" s="40">
        <v>0.03244426766545466</v>
      </c>
      <c r="U376" s="40">
        <v>0.009076670120692673</v>
      </c>
      <c r="V376" s="40">
        <v>0.014677168705800919</v>
      </c>
      <c r="W376" s="40">
        <v>0.014773729026233818</v>
      </c>
      <c r="X376" s="39">
        <v>4.283773084847023</v>
      </c>
      <c r="Y376" s="41">
        <v>7.676589142787073</v>
      </c>
      <c r="Z376" s="41">
        <v>3.7923230374911405</v>
      </c>
      <c r="AA376" s="41">
        <v>8.603631809634448</v>
      </c>
      <c r="AB376" s="42">
        <v>0.0</v>
      </c>
      <c r="AC376" s="42">
        <v>1.0</v>
      </c>
      <c r="AD376" s="42">
        <v>1.0</v>
      </c>
      <c r="AE376" s="42">
        <v>0.0</v>
      </c>
      <c r="AF376" s="42">
        <v>0.0</v>
      </c>
      <c r="AG376" s="25"/>
      <c r="AH376" s="25"/>
      <c r="AI376" s="25"/>
      <c r="AJ376" s="25"/>
      <c r="AK376" s="25"/>
      <c r="AL376" s="25"/>
    </row>
    <row r="377">
      <c r="A377" s="27" t="s">
        <v>423</v>
      </c>
      <c r="B377" s="25" t="s">
        <v>172</v>
      </c>
      <c r="C377" s="25" t="s">
        <v>399</v>
      </c>
      <c r="D377" s="28">
        <v>94.19669558033871</v>
      </c>
      <c r="E377" s="29">
        <v>0.14213114754098363</v>
      </c>
      <c r="F377" s="31">
        <v>15.0</v>
      </c>
      <c r="G377" s="33"/>
      <c r="H377" s="34">
        <v>9.578599309581309</v>
      </c>
      <c r="I377" s="35" t="s">
        <v>44</v>
      </c>
      <c r="J377" s="36">
        <v>3500.0</v>
      </c>
      <c r="K377" s="28">
        <v>2.736742659880374</v>
      </c>
      <c r="L377" s="28">
        <v>1.43085916012856</v>
      </c>
      <c r="M377" s="34">
        <v>9.448284203982995</v>
      </c>
      <c r="N377" s="35" t="s">
        <v>30</v>
      </c>
      <c r="O377" s="36">
        <v>3100.0</v>
      </c>
      <c r="P377" s="28">
        <v>3.047833614188063</v>
      </c>
      <c r="Q377" s="37">
        <v>1.5776082475360422</v>
      </c>
      <c r="R377" s="38">
        <v>3.971513482119032</v>
      </c>
      <c r="S377" s="39">
        <v>3.9933451772006765</v>
      </c>
      <c r="T377" s="40">
        <v>0.031497482196771606</v>
      </c>
      <c r="U377" s="40">
        <v>0.01498516577240346</v>
      </c>
      <c r="V377" s="40">
        <v>0.017180444834602692</v>
      </c>
      <c r="W377" s="40">
        <v>0.014698825025160085</v>
      </c>
      <c r="X377" s="39">
        <v>3.687626277389033</v>
      </c>
      <c r="Y377" s="41">
        <v>5.890973032192276</v>
      </c>
      <c r="Z377" s="41">
        <v>3.2507303641440846</v>
      </c>
      <c r="AA377" s="41">
        <v>6.1975538398389105</v>
      </c>
      <c r="AB377" s="42">
        <v>0.0</v>
      </c>
      <c r="AC377" s="42">
        <v>0.0</v>
      </c>
      <c r="AD377" s="42">
        <v>1.0</v>
      </c>
      <c r="AE377" s="42">
        <v>1.0</v>
      </c>
      <c r="AF377" s="42">
        <v>0.0</v>
      </c>
      <c r="AG377" s="25"/>
      <c r="AH377" s="25"/>
      <c r="AI377" s="25"/>
      <c r="AJ377" s="25"/>
      <c r="AK377" s="25"/>
      <c r="AL377" s="25"/>
    </row>
    <row r="378">
      <c r="A378" s="27" t="s">
        <v>425</v>
      </c>
      <c r="B378" s="25" t="s">
        <v>172</v>
      </c>
      <c r="C378" s="25" t="s">
        <v>399</v>
      </c>
      <c r="D378" s="28">
        <v>94.19669558033871</v>
      </c>
      <c r="E378" s="29">
        <v>0.23529353523587654</v>
      </c>
      <c r="F378" s="31">
        <v>14.0</v>
      </c>
      <c r="G378" s="33"/>
      <c r="H378" s="34">
        <v>10.095091930362626</v>
      </c>
      <c r="I378" s="35" t="s">
        <v>58</v>
      </c>
      <c r="J378" s="36">
        <v>3100.0</v>
      </c>
      <c r="K378" s="28">
        <v>3.2564812678589115</v>
      </c>
      <c r="L378" s="28">
        <v>1.7693278940658208</v>
      </c>
      <c r="M378" s="34">
        <v>9.830602301410686</v>
      </c>
      <c r="N378" s="35" t="s">
        <v>28</v>
      </c>
      <c r="O378" s="36">
        <v>3000.0</v>
      </c>
      <c r="P378" s="28">
        <v>3.2768674338035617</v>
      </c>
      <c r="Q378" s="37">
        <v>1.746135556027788</v>
      </c>
      <c r="R378" s="38">
        <v>6.67309749666772</v>
      </c>
      <c r="S378" s="39">
        <v>6.709779993265868</v>
      </c>
      <c r="T378" s="40">
        <v>0.06206932222200097</v>
      </c>
      <c r="U378" s="40">
        <v>0.014323689743538684</v>
      </c>
      <c r="V378" s="40">
        <v>0.05127465748773993</v>
      </c>
      <c r="W378" s="40">
        <v>0.026260097863154256</v>
      </c>
      <c r="X378" s="39">
        <v>5.835929466762872</v>
      </c>
      <c r="Y378" s="41">
        <v>4.259162463599754</v>
      </c>
      <c r="Z378" s="41">
        <v>5.2784292416213425</v>
      </c>
      <c r="AA378" s="41">
        <v>4.552173059789344</v>
      </c>
      <c r="AB378" s="42">
        <v>1.0</v>
      </c>
      <c r="AC378" s="42">
        <v>1.0</v>
      </c>
      <c r="AD378" s="42">
        <v>0.0</v>
      </c>
      <c r="AE378" s="42">
        <v>0.0</v>
      </c>
      <c r="AF378" s="42">
        <v>0.0</v>
      </c>
      <c r="AG378" s="25"/>
      <c r="AH378" s="25"/>
      <c r="AI378" s="25"/>
      <c r="AJ378" s="25"/>
      <c r="AK378" s="25"/>
      <c r="AL378" s="25"/>
    </row>
    <row r="379">
      <c r="A379" s="27" t="s">
        <v>424</v>
      </c>
      <c r="B379" s="25" t="s">
        <v>172</v>
      </c>
      <c r="C379" s="25" t="s">
        <v>399</v>
      </c>
      <c r="D379" s="28">
        <v>94.19669558033871</v>
      </c>
      <c r="E379" s="29">
        <v>0.13457925636007828</v>
      </c>
      <c r="F379" s="31">
        <v>13.0</v>
      </c>
      <c r="G379" s="33"/>
      <c r="H379" s="34">
        <v>6.371379322196015</v>
      </c>
      <c r="I379" s="35" t="s">
        <v>45</v>
      </c>
      <c r="J379" s="36">
        <v>3000.0</v>
      </c>
      <c r="K379" s="28">
        <v>2.1237931073986718</v>
      </c>
      <c r="L379" s="28">
        <v>0.8238572390875007</v>
      </c>
      <c r="M379" s="34">
        <v>6.757848586917255</v>
      </c>
      <c r="N379" s="35" t="s">
        <v>31</v>
      </c>
      <c r="O379" s="36">
        <v>3000.0</v>
      </c>
      <c r="P379" s="28">
        <v>2.252616195639085</v>
      </c>
      <c r="Q379" s="37">
        <v>0.9123241124319836</v>
      </c>
      <c r="R379" s="38">
        <v>3.2370188318322097</v>
      </c>
      <c r="S379" s="39">
        <v>3.2548129570261133</v>
      </c>
      <c r="T379" s="40">
        <v>0.03251653414907797</v>
      </c>
      <c r="U379" s="40">
        <v>0.002275209386524406</v>
      </c>
      <c r="V379" s="40">
        <v>0.02057168486982484</v>
      </c>
      <c r="W379" s="40">
        <v>0.01554726414125011</v>
      </c>
      <c r="X379" s="39">
        <v>2.1887516737552883</v>
      </c>
      <c r="Y379" s="41">
        <v>4.182627648440727</v>
      </c>
      <c r="Z379" s="41">
        <v>1.9614117209011472</v>
      </c>
      <c r="AA379" s="41">
        <v>4.7964368660161085</v>
      </c>
      <c r="AB379" s="42">
        <v>0.0</v>
      </c>
      <c r="AC379" s="42">
        <v>0.0</v>
      </c>
      <c r="AD379" s="42">
        <v>0.0</v>
      </c>
      <c r="AE379" s="42">
        <v>1.0</v>
      </c>
      <c r="AF379" s="42">
        <v>1.0</v>
      </c>
      <c r="AG379" s="25"/>
      <c r="AH379" s="25"/>
      <c r="AI379" s="25"/>
      <c r="AJ379" s="25"/>
      <c r="AK379" s="25"/>
      <c r="AL379" s="25"/>
    </row>
    <row r="380">
      <c r="A380" s="27" t="s">
        <v>426</v>
      </c>
      <c r="B380" s="25" t="s">
        <v>172</v>
      </c>
      <c r="C380" s="25" t="s">
        <v>399</v>
      </c>
      <c r="D380" s="28">
        <v>94.19669558033871</v>
      </c>
      <c r="E380" s="29">
        <v>0.20674855491329477</v>
      </c>
      <c r="F380" s="31">
        <v>0.0</v>
      </c>
      <c r="G380" s="33"/>
      <c r="H380" s="34" t="s">
        <v>64</v>
      </c>
      <c r="I380" s="35" t="s">
        <v>58</v>
      </c>
      <c r="J380" s="36">
        <v>3100.0</v>
      </c>
      <c r="K380" s="28" t="s">
        <v>64</v>
      </c>
      <c r="L380" s="28" t="s">
        <v>64</v>
      </c>
      <c r="M380" s="34" t="s">
        <v>64</v>
      </c>
      <c r="N380" s="35" t="s">
        <v>64</v>
      </c>
      <c r="O380" s="36" t="s">
        <v>64</v>
      </c>
      <c r="P380" s="28" t="s">
        <v>64</v>
      </c>
      <c r="Q380" s="37" t="s">
        <v>64</v>
      </c>
      <c r="R380" s="38" t="s">
        <v>64</v>
      </c>
      <c r="S380" s="39" t="s">
        <v>64</v>
      </c>
      <c r="T380" s="40" t="s">
        <v>64</v>
      </c>
      <c r="U380" s="40" t="s">
        <v>64</v>
      </c>
      <c r="V380" s="40" t="s">
        <v>64</v>
      </c>
      <c r="W380" s="40" t="s">
        <v>64</v>
      </c>
      <c r="X380" s="39" t="s">
        <v>64</v>
      </c>
      <c r="Y380" s="41" t="s">
        <v>64</v>
      </c>
      <c r="Z380" s="41" t="s">
        <v>64</v>
      </c>
      <c r="AA380" s="41" t="s">
        <v>64</v>
      </c>
      <c r="AB380" s="42">
        <v>1.0</v>
      </c>
      <c r="AC380" s="42">
        <v>1.0</v>
      </c>
      <c r="AD380" s="42">
        <v>0.0</v>
      </c>
      <c r="AE380" s="42">
        <v>0.0</v>
      </c>
      <c r="AF380" s="42">
        <v>0.0</v>
      </c>
      <c r="AG380" s="25"/>
      <c r="AH380" s="25"/>
      <c r="AI380" s="25"/>
      <c r="AJ380" s="25"/>
      <c r="AK380" s="25"/>
      <c r="AL380" s="25"/>
    </row>
    <row r="381">
      <c r="A381" s="27" t="s">
        <v>427</v>
      </c>
      <c r="B381" s="25" t="s">
        <v>172</v>
      </c>
      <c r="C381" s="25" t="s">
        <v>399</v>
      </c>
      <c r="D381" s="28">
        <v>94.19669558033871</v>
      </c>
      <c r="E381" s="29">
        <v>0.18</v>
      </c>
      <c r="F381" s="31">
        <v>0.0</v>
      </c>
      <c r="G381" s="33"/>
      <c r="H381" s="34" t="s">
        <v>64</v>
      </c>
      <c r="I381" s="35" t="s">
        <v>44</v>
      </c>
      <c r="J381" s="36">
        <v>3000.0</v>
      </c>
      <c r="K381" s="28" t="s">
        <v>64</v>
      </c>
      <c r="L381" s="28" t="s">
        <v>64</v>
      </c>
      <c r="M381" s="34" t="s">
        <v>64</v>
      </c>
      <c r="N381" s="35" t="s">
        <v>29</v>
      </c>
      <c r="O381" s="36">
        <v>3000.0</v>
      </c>
      <c r="P381" s="28" t="s">
        <v>64</v>
      </c>
      <c r="Q381" s="37" t="s">
        <v>64</v>
      </c>
      <c r="R381" s="38" t="s">
        <v>64</v>
      </c>
      <c r="S381" s="39" t="s">
        <v>64</v>
      </c>
      <c r="T381" s="40" t="s">
        <v>64</v>
      </c>
      <c r="U381" s="40" t="s">
        <v>64</v>
      </c>
      <c r="V381" s="40" t="s">
        <v>64</v>
      </c>
      <c r="W381" s="40" t="s">
        <v>64</v>
      </c>
      <c r="X381" s="39" t="s">
        <v>64</v>
      </c>
      <c r="Y381" s="41" t="s">
        <v>64</v>
      </c>
      <c r="Z381" s="41" t="s">
        <v>64</v>
      </c>
      <c r="AA381" s="41" t="s">
        <v>64</v>
      </c>
      <c r="AB381" s="42">
        <v>0.0</v>
      </c>
      <c r="AC381" s="42">
        <v>0.0</v>
      </c>
      <c r="AD381" s="42">
        <v>1.0</v>
      </c>
      <c r="AE381" s="42">
        <v>1.0</v>
      </c>
      <c r="AF381" s="42">
        <v>0.0</v>
      </c>
      <c r="AG381" s="25"/>
      <c r="AH381" s="25"/>
      <c r="AI381" s="25"/>
      <c r="AJ381" s="25"/>
      <c r="AK381" s="25"/>
      <c r="AL381" s="25"/>
    </row>
    <row r="382">
      <c r="A382" s="27" t="s">
        <v>428</v>
      </c>
      <c r="B382" s="25" t="s">
        <v>172</v>
      </c>
      <c r="C382" s="25" t="s">
        <v>399</v>
      </c>
      <c r="D382" s="28">
        <v>94.19669558033871</v>
      </c>
      <c r="E382" s="29">
        <v>0.21482182103610675</v>
      </c>
      <c r="F382" s="31">
        <v>0.0</v>
      </c>
      <c r="G382" s="33"/>
      <c r="H382" s="34" t="s">
        <v>64</v>
      </c>
      <c r="I382" s="35" t="s">
        <v>40</v>
      </c>
      <c r="J382" s="36">
        <v>3600.0</v>
      </c>
      <c r="K382" s="28" t="s">
        <v>64</v>
      </c>
      <c r="L382" s="28" t="s">
        <v>64</v>
      </c>
      <c r="M382" s="34" t="s">
        <v>64</v>
      </c>
      <c r="N382" s="35" t="s">
        <v>29</v>
      </c>
      <c r="O382" s="36">
        <v>3200.0</v>
      </c>
      <c r="P382" s="28" t="s">
        <v>64</v>
      </c>
      <c r="Q382" s="37" t="s">
        <v>64</v>
      </c>
      <c r="R382" s="38" t="s">
        <v>64</v>
      </c>
      <c r="S382" s="39" t="s">
        <v>64</v>
      </c>
      <c r="T382" s="40" t="s">
        <v>64</v>
      </c>
      <c r="U382" s="40" t="s">
        <v>64</v>
      </c>
      <c r="V382" s="40" t="s">
        <v>64</v>
      </c>
      <c r="W382" s="40" t="s">
        <v>64</v>
      </c>
      <c r="X382" s="39" t="s">
        <v>64</v>
      </c>
      <c r="Y382" s="41" t="s">
        <v>64</v>
      </c>
      <c r="Z382" s="41" t="s">
        <v>64</v>
      </c>
      <c r="AA382" s="41" t="s">
        <v>64</v>
      </c>
      <c r="AB382" s="42">
        <v>0.0</v>
      </c>
      <c r="AC382" s="42">
        <v>1.0</v>
      </c>
      <c r="AD382" s="42">
        <v>1.0</v>
      </c>
      <c r="AE382" s="42">
        <v>0.0</v>
      </c>
      <c r="AF382" s="42">
        <v>0.0</v>
      </c>
      <c r="AG382" s="25"/>
      <c r="AH382" s="25"/>
      <c r="AI382" s="25"/>
      <c r="AJ382" s="25"/>
      <c r="AK382" s="25"/>
      <c r="AL382" s="25"/>
    </row>
    <row r="383">
      <c r="A383" s="27" t="s">
        <v>429</v>
      </c>
      <c r="B383" s="25" t="s">
        <v>172</v>
      </c>
      <c r="C383" s="25" t="s">
        <v>399</v>
      </c>
      <c r="D383" s="28">
        <v>94.19669558033871</v>
      </c>
      <c r="E383" s="29">
        <v>0.18</v>
      </c>
      <c r="F383" s="31">
        <v>0.0</v>
      </c>
      <c r="G383" s="33"/>
      <c r="H383" s="34" t="s">
        <v>64</v>
      </c>
      <c r="I383" s="35" t="s">
        <v>27</v>
      </c>
      <c r="J383" s="36">
        <v>3000.0</v>
      </c>
      <c r="K383" s="28" t="s">
        <v>64</v>
      </c>
      <c r="L383" s="28" t="s">
        <v>64</v>
      </c>
      <c r="M383" s="34" t="s">
        <v>64</v>
      </c>
      <c r="N383" s="35" t="s">
        <v>27</v>
      </c>
      <c r="O383" s="36">
        <v>3000.0</v>
      </c>
      <c r="P383" s="28" t="s">
        <v>64</v>
      </c>
      <c r="Q383" s="37" t="s">
        <v>64</v>
      </c>
      <c r="R383" s="38" t="s">
        <v>64</v>
      </c>
      <c r="S383" s="39" t="s">
        <v>64</v>
      </c>
      <c r="T383" s="40" t="s">
        <v>64</v>
      </c>
      <c r="U383" s="40" t="s">
        <v>64</v>
      </c>
      <c r="V383" s="40" t="s">
        <v>64</v>
      </c>
      <c r="W383" s="40" t="s">
        <v>64</v>
      </c>
      <c r="X383" s="39" t="s">
        <v>64</v>
      </c>
      <c r="Y383" s="41" t="s">
        <v>64</v>
      </c>
      <c r="Z383" s="41" t="s">
        <v>64</v>
      </c>
      <c r="AA383" s="41" t="s">
        <v>64</v>
      </c>
      <c r="AB383" s="42">
        <v>1.0</v>
      </c>
      <c r="AC383" s="42">
        <v>0.0</v>
      </c>
      <c r="AD383" s="42">
        <v>0.0</v>
      </c>
      <c r="AE383" s="42">
        <v>0.0</v>
      </c>
      <c r="AF383" s="42">
        <v>0.0</v>
      </c>
      <c r="AG383" s="25"/>
      <c r="AH383" s="25"/>
      <c r="AI383" s="25"/>
      <c r="AJ383" s="25"/>
      <c r="AK383" s="25"/>
      <c r="AL383" s="25"/>
    </row>
    <row r="384">
      <c r="A384" s="27" t="s">
        <v>430</v>
      </c>
      <c r="B384" s="25" t="s">
        <v>172</v>
      </c>
      <c r="C384" s="25" t="s">
        <v>399</v>
      </c>
      <c r="D384" s="28">
        <v>94.19669558033871</v>
      </c>
      <c r="E384" s="29">
        <v>0.1651948051948052</v>
      </c>
      <c r="F384" s="31">
        <v>0.0</v>
      </c>
      <c r="G384" s="33"/>
      <c r="H384" s="34" t="s">
        <v>64</v>
      </c>
      <c r="I384" s="35" t="s">
        <v>27</v>
      </c>
      <c r="J384" s="36">
        <v>3000.0</v>
      </c>
      <c r="K384" s="28" t="s">
        <v>64</v>
      </c>
      <c r="L384" s="28" t="s">
        <v>64</v>
      </c>
      <c r="M384" s="34" t="s">
        <v>64</v>
      </c>
      <c r="N384" s="35" t="s">
        <v>27</v>
      </c>
      <c r="O384" s="36">
        <v>3000.0</v>
      </c>
      <c r="P384" s="28" t="s">
        <v>64</v>
      </c>
      <c r="Q384" s="37" t="s">
        <v>64</v>
      </c>
      <c r="R384" s="38" t="s">
        <v>64</v>
      </c>
      <c r="S384" s="39" t="s">
        <v>64</v>
      </c>
      <c r="T384" s="40" t="s">
        <v>64</v>
      </c>
      <c r="U384" s="40" t="s">
        <v>64</v>
      </c>
      <c r="V384" s="40" t="s">
        <v>64</v>
      </c>
      <c r="W384" s="40" t="s">
        <v>64</v>
      </c>
      <c r="X384" s="39" t="s">
        <v>64</v>
      </c>
      <c r="Y384" s="41" t="s">
        <v>64</v>
      </c>
      <c r="Z384" s="41" t="s">
        <v>64</v>
      </c>
      <c r="AA384" s="41" t="s">
        <v>64</v>
      </c>
      <c r="AB384" s="42">
        <v>1.0</v>
      </c>
      <c r="AC384" s="42">
        <v>0.0</v>
      </c>
      <c r="AD384" s="42">
        <v>0.0</v>
      </c>
      <c r="AE384" s="42">
        <v>0.0</v>
      </c>
      <c r="AF384" s="42">
        <v>0.0</v>
      </c>
      <c r="AG384" s="25"/>
      <c r="AH384" s="25"/>
      <c r="AI384" s="25"/>
      <c r="AJ384" s="25"/>
      <c r="AK384" s="25"/>
      <c r="AL384" s="25"/>
    </row>
    <row r="385">
      <c r="A385" s="27" t="s">
        <v>431</v>
      </c>
      <c r="B385" s="25" t="s">
        <v>172</v>
      </c>
      <c r="C385" s="25" t="s">
        <v>399</v>
      </c>
      <c r="D385" s="28">
        <v>94.19669558033871</v>
      </c>
      <c r="E385" s="29">
        <v>0.17833753943217667</v>
      </c>
      <c r="F385" s="31">
        <v>0.0</v>
      </c>
      <c r="G385" s="33"/>
      <c r="H385" s="34" t="s">
        <v>64</v>
      </c>
      <c r="I385" s="35" t="s">
        <v>29</v>
      </c>
      <c r="J385" s="36">
        <v>3000.0</v>
      </c>
      <c r="K385" s="28" t="s">
        <v>64</v>
      </c>
      <c r="L385" s="28" t="s">
        <v>64</v>
      </c>
      <c r="M385" s="34" t="s">
        <v>64</v>
      </c>
      <c r="N385" s="35" t="s">
        <v>29</v>
      </c>
      <c r="O385" s="36">
        <v>3000.0</v>
      </c>
      <c r="P385" s="28" t="s">
        <v>64</v>
      </c>
      <c r="Q385" s="37" t="s">
        <v>64</v>
      </c>
      <c r="R385" s="38" t="s">
        <v>64</v>
      </c>
      <c r="S385" s="39" t="s">
        <v>64</v>
      </c>
      <c r="T385" s="40" t="s">
        <v>64</v>
      </c>
      <c r="U385" s="40" t="s">
        <v>64</v>
      </c>
      <c r="V385" s="40" t="s">
        <v>64</v>
      </c>
      <c r="W385" s="40" t="s">
        <v>64</v>
      </c>
      <c r="X385" s="39" t="s">
        <v>64</v>
      </c>
      <c r="Y385" s="41" t="s">
        <v>64</v>
      </c>
      <c r="Z385" s="41" t="s">
        <v>64</v>
      </c>
      <c r="AA385" s="41" t="s">
        <v>64</v>
      </c>
      <c r="AB385" s="42">
        <v>0.0</v>
      </c>
      <c r="AC385" s="42">
        <v>0.0</v>
      </c>
      <c r="AD385" s="42">
        <v>1.0</v>
      </c>
      <c r="AE385" s="42">
        <v>0.0</v>
      </c>
      <c r="AF385" s="42">
        <v>0.0</v>
      </c>
      <c r="AG385" s="25"/>
      <c r="AH385" s="25"/>
      <c r="AI385" s="25"/>
      <c r="AJ385" s="25"/>
      <c r="AK385" s="25"/>
      <c r="AL385" s="25"/>
    </row>
    <row r="386">
      <c r="A386" s="27" t="s">
        <v>432</v>
      </c>
      <c r="B386" s="25" t="s">
        <v>172</v>
      </c>
      <c r="C386" s="25" t="s">
        <v>399</v>
      </c>
      <c r="D386" s="28">
        <v>94.19669558033871</v>
      </c>
      <c r="E386" s="29">
        <v>0.18</v>
      </c>
      <c r="F386" s="31">
        <v>0.0</v>
      </c>
      <c r="G386" s="33"/>
      <c r="H386" s="34" t="s">
        <v>64</v>
      </c>
      <c r="I386" s="35" t="s">
        <v>45</v>
      </c>
      <c r="J386" s="36">
        <v>3000.0</v>
      </c>
      <c r="K386" s="28" t="s">
        <v>64</v>
      </c>
      <c r="L386" s="28" t="s">
        <v>64</v>
      </c>
      <c r="M386" s="34" t="s">
        <v>64</v>
      </c>
      <c r="N386" s="35" t="s">
        <v>31</v>
      </c>
      <c r="O386" s="36">
        <v>3000.0</v>
      </c>
      <c r="P386" s="28" t="s">
        <v>64</v>
      </c>
      <c r="Q386" s="37" t="s">
        <v>64</v>
      </c>
      <c r="R386" s="38" t="s">
        <v>64</v>
      </c>
      <c r="S386" s="39" t="s">
        <v>64</v>
      </c>
      <c r="T386" s="40" t="s">
        <v>64</v>
      </c>
      <c r="U386" s="40" t="s">
        <v>64</v>
      </c>
      <c r="V386" s="40" t="s">
        <v>64</v>
      </c>
      <c r="W386" s="40" t="s">
        <v>64</v>
      </c>
      <c r="X386" s="39" t="s">
        <v>64</v>
      </c>
      <c r="Y386" s="41" t="s">
        <v>64</v>
      </c>
      <c r="Z386" s="41" t="s">
        <v>64</v>
      </c>
      <c r="AA386" s="41" t="s">
        <v>64</v>
      </c>
      <c r="AB386" s="42">
        <v>0.0</v>
      </c>
      <c r="AC386" s="42">
        <v>0.0</v>
      </c>
      <c r="AD386" s="42">
        <v>0.0</v>
      </c>
      <c r="AE386" s="42">
        <v>1.0</v>
      </c>
      <c r="AF386" s="42">
        <v>1.0</v>
      </c>
      <c r="AG386" s="25"/>
      <c r="AH386" s="25"/>
      <c r="AI386" s="25"/>
      <c r="AJ386" s="25"/>
      <c r="AK386" s="25"/>
      <c r="AL386" s="25"/>
    </row>
    <row r="387">
      <c r="A387" s="27" t="s">
        <v>433</v>
      </c>
      <c r="B387" s="25" t="s">
        <v>400</v>
      </c>
      <c r="C387" s="25" t="s">
        <v>38</v>
      </c>
      <c r="D387" s="28">
        <v>100.6033689591078</v>
      </c>
      <c r="E387" s="29">
        <v>0.34129073482428113</v>
      </c>
      <c r="F387" s="31">
        <v>35.0</v>
      </c>
      <c r="G387" s="33"/>
      <c r="H387" s="34">
        <v>43.56561279324236</v>
      </c>
      <c r="I387" s="35" t="s">
        <v>27</v>
      </c>
      <c r="J387" s="36">
        <v>9700.0</v>
      </c>
      <c r="K387" s="28">
        <v>4.49130028796313</v>
      </c>
      <c r="L387" s="28">
        <v>7.11719156452058</v>
      </c>
      <c r="M387" s="34">
        <v>43.14182382510309</v>
      </c>
      <c r="N387" s="35" t="s">
        <v>27</v>
      </c>
      <c r="O387" s="36">
        <v>9900.0</v>
      </c>
      <c r="P387" s="28">
        <v>4.357759982333645</v>
      </c>
      <c r="Q387" s="37">
        <v>6.85633571552268</v>
      </c>
      <c r="R387" s="38">
        <v>28.43082339777407</v>
      </c>
      <c r="S387" s="39">
        <v>24.512197268369018</v>
      </c>
      <c r="T387" s="40">
        <v>0.08576745422182977</v>
      </c>
      <c r="U387" s="40">
        <v>0.014392483756402941</v>
      </c>
      <c r="V387" s="40">
        <v>0.059430188028140034</v>
      </c>
      <c r="W387" s="40">
        <v>0.051401727701439075</v>
      </c>
      <c r="X387" s="39">
        <v>18.752734996062408</v>
      </c>
      <c r="Y387" s="41">
        <v>24.81287779717995</v>
      </c>
      <c r="Z387" s="41">
        <v>16.339514406756784</v>
      </c>
      <c r="AA387" s="41">
        <v>26.8023094183463</v>
      </c>
      <c r="AB387" s="42">
        <v>1.0</v>
      </c>
      <c r="AC387" s="42">
        <v>0.0</v>
      </c>
      <c r="AD387" s="42">
        <v>0.0</v>
      </c>
      <c r="AE387" s="42">
        <v>0.0</v>
      </c>
      <c r="AF387" s="42">
        <v>0.0</v>
      </c>
      <c r="AG387" s="25"/>
      <c r="AH387" s="25"/>
      <c r="AI387" s="25"/>
      <c r="AJ387" s="25"/>
      <c r="AK387" s="25"/>
      <c r="AL387" s="25"/>
    </row>
    <row r="388">
      <c r="A388" s="27" t="s">
        <v>434</v>
      </c>
      <c r="B388" s="25" t="s">
        <v>400</v>
      </c>
      <c r="C388" s="25" t="s">
        <v>38</v>
      </c>
      <c r="D388" s="28">
        <v>100.6033689591078</v>
      </c>
      <c r="E388" s="29">
        <v>0.1733095975232198</v>
      </c>
      <c r="F388" s="31">
        <v>34.0</v>
      </c>
      <c r="G388" s="33">
        <v>0.19</v>
      </c>
      <c r="H388" s="34">
        <v>28.314842506765736</v>
      </c>
      <c r="I388" s="35" t="s">
        <v>44</v>
      </c>
      <c r="J388" s="36">
        <v>7100.0</v>
      </c>
      <c r="K388" s="28">
        <v>3.9880059868684135</v>
      </c>
      <c r="L388" s="28">
        <v>4.61003192523812</v>
      </c>
      <c r="M388" s="34">
        <v>28.897984478540636</v>
      </c>
      <c r="N388" s="35" t="s">
        <v>30</v>
      </c>
      <c r="O388" s="36">
        <v>7000.0</v>
      </c>
      <c r="P388" s="28">
        <v>4.128283496934376</v>
      </c>
      <c r="Q388" s="37">
        <v>4.84394034194182</v>
      </c>
      <c r="R388" s="38">
        <v>13.418227618307144</v>
      </c>
      <c r="S388" s="39">
        <v>11.568790596391006</v>
      </c>
      <c r="T388" s="40">
        <v>0.04842902050930199</v>
      </c>
      <c r="U388" s="40">
        <v>0.021263805910273794</v>
      </c>
      <c r="V388" s="40">
        <v>0.019765035449637754</v>
      </c>
      <c r="W388" s="40">
        <v>0.01095975899340103</v>
      </c>
      <c r="X388" s="39">
        <v>13.22360359666757</v>
      </c>
      <c r="Y388" s="41">
        <v>15.091238910098165</v>
      </c>
      <c r="Z388" s="41">
        <v>12.075466383832223</v>
      </c>
      <c r="AA388" s="41">
        <v>16.82251809470841</v>
      </c>
      <c r="AB388" s="42">
        <v>0.0</v>
      </c>
      <c r="AC388" s="42">
        <v>0.0</v>
      </c>
      <c r="AD388" s="42">
        <v>1.0</v>
      </c>
      <c r="AE388" s="42">
        <v>1.0</v>
      </c>
      <c r="AF388" s="42">
        <v>0.0</v>
      </c>
      <c r="AG388" s="25"/>
      <c r="AH388" s="25"/>
      <c r="AI388" s="25"/>
      <c r="AJ388" s="25"/>
      <c r="AK388" s="25"/>
      <c r="AL388" s="25"/>
    </row>
    <row r="389">
      <c r="A389" s="27" t="s">
        <v>435</v>
      </c>
      <c r="B389" s="25" t="s">
        <v>400</v>
      </c>
      <c r="C389" s="25" t="s">
        <v>38</v>
      </c>
      <c r="D389" s="28">
        <v>100.6033689591078</v>
      </c>
      <c r="E389" s="29">
        <v>0.2959315833566043</v>
      </c>
      <c r="F389" s="31">
        <v>33.0</v>
      </c>
      <c r="G389" s="33"/>
      <c r="H389" s="34">
        <v>30.261242310974815</v>
      </c>
      <c r="I389" s="35" t="s">
        <v>28</v>
      </c>
      <c r="J389" s="36">
        <v>7400.0</v>
      </c>
      <c r="K389" s="28">
        <v>4.089357069050651</v>
      </c>
      <c r="L389" s="28">
        <v>4.962944023627867</v>
      </c>
      <c r="M389" s="34">
        <v>29.477632210147753</v>
      </c>
      <c r="N389" s="35" t="s">
        <v>28</v>
      </c>
      <c r="O389" s="36">
        <v>8000.0</v>
      </c>
      <c r="P389" s="28">
        <v>3.684704026268469</v>
      </c>
      <c r="Q389" s="37">
        <v>4.386779956180656</v>
      </c>
      <c r="R389" s="38">
        <v>22.31376455483427</v>
      </c>
      <c r="S389" s="39">
        <v>19.238253880851758</v>
      </c>
      <c r="T389" s="40">
        <v>0.0709636685210306</v>
      </c>
      <c r="U389" s="40">
        <v>0.02885542547808794</v>
      </c>
      <c r="V389" s="40">
        <v>0.04248420949868322</v>
      </c>
      <c r="W389" s="40">
        <v>0.024813786078876927</v>
      </c>
      <c r="X389" s="39">
        <v>18.881900932351734</v>
      </c>
      <c r="Y389" s="41">
        <v>11.379341378623081</v>
      </c>
      <c r="Z389" s="41">
        <v>17.025890356973385</v>
      </c>
      <c r="AA389" s="41">
        <v>12.45174185317437</v>
      </c>
      <c r="AB389" s="42">
        <v>0.0</v>
      </c>
      <c r="AC389" s="42">
        <v>1.0</v>
      </c>
      <c r="AD389" s="42">
        <v>0.0</v>
      </c>
      <c r="AE389" s="42">
        <v>0.0</v>
      </c>
      <c r="AF389" s="42">
        <v>0.0</v>
      </c>
      <c r="AG389" s="25"/>
      <c r="AH389" s="25"/>
      <c r="AI389" s="25"/>
      <c r="AJ389" s="25"/>
      <c r="AK389" s="25"/>
      <c r="AL389" s="25"/>
    </row>
    <row r="390">
      <c r="A390" s="27" t="s">
        <v>436</v>
      </c>
      <c r="B390" s="25" t="s">
        <v>400</v>
      </c>
      <c r="C390" s="25" t="s">
        <v>38</v>
      </c>
      <c r="D390" s="28">
        <v>100.6033689591078</v>
      </c>
      <c r="E390" s="29">
        <v>0.16949408594100915</v>
      </c>
      <c r="F390" s="31">
        <v>32.0</v>
      </c>
      <c r="G390" s="33"/>
      <c r="H390" s="34">
        <v>27.374486556800804</v>
      </c>
      <c r="I390" s="35" t="s">
        <v>31</v>
      </c>
      <c r="J390" s="36">
        <v>5900.0</v>
      </c>
      <c r="K390" s="28">
        <v>4.639743484203526</v>
      </c>
      <c r="L390" s="28">
        <v>5.232440006428042</v>
      </c>
      <c r="M390" s="34">
        <v>27.69856947145318</v>
      </c>
      <c r="N390" s="35" t="s">
        <v>31</v>
      </c>
      <c r="O390" s="36">
        <v>5900.0</v>
      </c>
      <c r="P390" s="28">
        <v>4.694672791771725</v>
      </c>
      <c r="Q390" s="37">
        <v>5.340198357868918</v>
      </c>
      <c r="R390" s="38">
        <v>11.059923409043584</v>
      </c>
      <c r="S390" s="39">
        <v>9.535531932457296</v>
      </c>
      <c r="T390" s="40">
        <v>0.06710565152535777</v>
      </c>
      <c r="U390" s="40">
        <v>0.0</v>
      </c>
      <c r="V390" s="40">
        <v>0.019041228620320268</v>
      </c>
      <c r="W390" s="40">
        <v>0.01719582320337293</v>
      </c>
      <c r="X390" s="39">
        <v>9.70182807631754</v>
      </c>
      <c r="Y390" s="41">
        <v>17.672658480483264</v>
      </c>
      <c r="Z390" s="41">
        <v>9.125175494222702</v>
      </c>
      <c r="AA390" s="41">
        <v>18.573393977230477</v>
      </c>
      <c r="AB390" s="42">
        <v>0.0</v>
      </c>
      <c r="AC390" s="42">
        <v>0.0</v>
      </c>
      <c r="AD390" s="42">
        <v>0.0</v>
      </c>
      <c r="AE390" s="42">
        <v>0.0</v>
      </c>
      <c r="AF390" s="42">
        <v>1.0</v>
      </c>
      <c r="AG390" s="25"/>
      <c r="AH390" s="25"/>
      <c r="AI390" s="25"/>
      <c r="AJ390" s="25"/>
      <c r="AK390" s="25"/>
      <c r="AL390" s="25"/>
    </row>
    <row r="391">
      <c r="A391" s="27" t="s">
        <v>437</v>
      </c>
      <c r="B391" s="25" t="s">
        <v>400</v>
      </c>
      <c r="C391" s="25" t="s">
        <v>38</v>
      </c>
      <c r="D391" s="28">
        <v>100.6033689591078</v>
      </c>
      <c r="E391" s="29">
        <v>0.16696131837949188</v>
      </c>
      <c r="F391" s="31">
        <v>30.0</v>
      </c>
      <c r="G391" s="33"/>
      <c r="H391" s="34">
        <v>20.712274575044617</v>
      </c>
      <c r="I391" s="35" t="s">
        <v>40</v>
      </c>
      <c r="J391" s="36">
        <v>5200.0</v>
      </c>
      <c r="K391" s="28">
        <v>3.9831297259701186</v>
      </c>
      <c r="L391" s="28">
        <v>3.6624362272197835</v>
      </c>
      <c r="M391" s="34">
        <v>21.069195480269443</v>
      </c>
      <c r="N391" s="35" t="s">
        <v>29</v>
      </c>
      <c r="O391" s="36">
        <v>4300.0</v>
      </c>
      <c r="P391" s="28">
        <v>4.899812902388242</v>
      </c>
      <c r="Q391" s="37">
        <v>4.562018578331955</v>
      </c>
      <c r="R391" s="38">
        <v>10.19048236485053</v>
      </c>
      <c r="S391" s="39">
        <v>8.785926122934894</v>
      </c>
      <c r="T391" s="40">
        <v>0.036238234944809274</v>
      </c>
      <c r="U391" s="40">
        <v>0.017575125492863622</v>
      </c>
      <c r="V391" s="40">
        <v>0.02075538629633418</v>
      </c>
      <c r="W391" s="40">
        <v>0.01682190582888375</v>
      </c>
      <c r="X391" s="39">
        <v>9.201048467426707</v>
      </c>
      <c r="Y391" s="41">
        <v>11.511226107617912</v>
      </c>
      <c r="Z391" s="41">
        <v>8.119655582064286</v>
      </c>
      <c r="AA391" s="41">
        <v>12.949539898205158</v>
      </c>
      <c r="AB391" s="42">
        <v>0.0</v>
      </c>
      <c r="AC391" s="42">
        <v>1.0</v>
      </c>
      <c r="AD391" s="42">
        <v>1.0</v>
      </c>
      <c r="AE391" s="42">
        <v>0.0</v>
      </c>
      <c r="AF391" s="42">
        <v>0.0</v>
      </c>
      <c r="AG391" s="25"/>
      <c r="AH391" s="25"/>
      <c r="AI391" s="25"/>
      <c r="AJ391" s="25"/>
      <c r="AK391" s="25"/>
      <c r="AL391" s="25"/>
    </row>
    <row r="392">
      <c r="A392" s="27" t="s">
        <v>440</v>
      </c>
      <c r="B392" s="25" t="s">
        <v>400</v>
      </c>
      <c r="C392" s="25" t="s">
        <v>38</v>
      </c>
      <c r="D392" s="28">
        <v>100.6033689591078</v>
      </c>
      <c r="E392" s="29">
        <v>0.23500103412616338</v>
      </c>
      <c r="F392" s="31">
        <v>16.0</v>
      </c>
      <c r="G392" s="33"/>
      <c r="H392" s="34">
        <v>12.983349360697808</v>
      </c>
      <c r="I392" s="35" t="s">
        <v>44</v>
      </c>
      <c r="J392" s="36">
        <v>5000.0</v>
      </c>
      <c r="K392" s="28">
        <v>2.596669872139562</v>
      </c>
      <c r="L392" s="28">
        <v>1.6961818187126956</v>
      </c>
      <c r="M392" s="34">
        <v>12.987641788472452</v>
      </c>
      <c r="N392" s="35" t="s">
        <v>30</v>
      </c>
      <c r="O392" s="36">
        <v>4300.0</v>
      </c>
      <c r="P392" s="28">
        <v>3.0203818112726633</v>
      </c>
      <c r="Q392" s="37">
        <v>1.9734339849612477</v>
      </c>
      <c r="R392" s="38">
        <v>8.132830545131396</v>
      </c>
      <c r="S392" s="39">
        <v>7.011880868989741</v>
      </c>
      <c r="T392" s="40">
        <v>0.06299509619821857</v>
      </c>
      <c r="U392" s="40">
        <v>0.009698397578539299</v>
      </c>
      <c r="V392" s="40">
        <v>0.03105266747624051</v>
      </c>
      <c r="W392" s="40">
        <v>0.023845601385766354</v>
      </c>
      <c r="X392" s="39">
        <v>6.004829000567697</v>
      </c>
      <c r="Y392" s="41">
        <v>6.97852036013011</v>
      </c>
      <c r="Z392" s="41">
        <v>5.442389116539369</v>
      </c>
      <c r="AA392" s="41">
        <v>7.545252671933083</v>
      </c>
      <c r="AB392" s="42">
        <v>0.0</v>
      </c>
      <c r="AC392" s="42">
        <v>0.0</v>
      </c>
      <c r="AD392" s="42">
        <v>1.0</v>
      </c>
      <c r="AE392" s="42">
        <v>1.0</v>
      </c>
      <c r="AF392" s="42">
        <v>0.0</v>
      </c>
      <c r="AG392" s="25"/>
      <c r="AH392" s="25"/>
      <c r="AI392" s="25"/>
      <c r="AJ392" s="25"/>
      <c r="AK392" s="25"/>
      <c r="AL392" s="25"/>
    </row>
    <row r="393">
      <c r="A393" s="27" t="s">
        <v>441</v>
      </c>
      <c r="B393" s="25" t="s">
        <v>400</v>
      </c>
      <c r="C393" s="25" t="s">
        <v>38</v>
      </c>
      <c r="D393" s="28">
        <v>100.6033689591078</v>
      </c>
      <c r="E393" s="29">
        <v>0.15269292696952272</v>
      </c>
      <c r="F393" s="31">
        <v>12.0</v>
      </c>
      <c r="G393" s="33"/>
      <c r="H393" s="34">
        <v>8.244209084401522</v>
      </c>
      <c r="I393" s="35" t="s">
        <v>31</v>
      </c>
      <c r="J393" s="36">
        <v>3500.0</v>
      </c>
      <c r="K393" s="28">
        <v>2.3554883098290063</v>
      </c>
      <c r="L393" s="28">
        <v>1.1034396023858686</v>
      </c>
      <c r="M393" s="34">
        <v>8.562793256560104</v>
      </c>
      <c r="N393" s="35" t="s">
        <v>31</v>
      </c>
      <c r="O393" s="36">
        <v>3100.0</v>
      </c>
      <c r="P393" s="28">
        <v>2.7621913730839047</v>
      </c>
      <c r="Q393" s="37">
        <v>1.3303798670777474</v>
      </c>
      <c r="R393" s="38">
        <v>3.6802792457745435</v>
      </c>
      <c r="S393" s="39">
        <v>3.1730256142413684</v>
      </c>
      <c r="T393" s="40">
        <v>0.043872930665107175</v>
      </c>
      <c r="U393" s="40">
        <v>8.262322159153894E-5</v>
      </c>
      <c r="V393" s="40">
        <v>0.021647284056983202</v>
      </c>
      <c r="W393" s="40">
        <v>0.017433499755814715</v>
      </c>
      <c r="X393" s="39">
        <v>2.5393692933641145</v>
      </c>
      <c r="Y393" s="41">
        <v>5.704839791037407</v>
      </c>
      <c r="Z393" s="41">
        <v>2.319096670535476</v>
      </c>
      <c r="AA393" s="41">
        <v>6.243696586024628</v>
      </c>
      <c r="AB393" s="42">
        <v>0.0</v>
      </c>
      <c r="AC393" s="42">
        <v>0.0</v>
      </c>
      <c r="AD393" s="42">
        <v>0.0</v>
      </c>
      <c r="AE393" s="42">
        <v>0.0</v>
      </c>
      <c r="AF393" s="42">
        <v>1.0</v>
      </c>
      <c r="AG393" s="25"/>
      <c r="AH393" s="25"/>
      <c r="AI393" s="25"/>
      <c r="AJ393" s="25"/>
      <c r="AK393" s="25"/>
      <c r="AL393" s="25"/>
    </row>
    <row r="394">
      <c r="A394" s="27" t="s">
        <v>439</v>
      </c>
      <c r="B394" s="25" t="s">
        <v>400</v>
      </c>
      <c r="C394" s="25" t="s">
        <v>38</v>
      </c>
      <c r="D394" s="28">
        <v>100.6033689591078</v>
      </c>
      <c r="E394" s="29">
        <v>0.2209824561403509</v>
      </c>
      <c r="F394" s="31">
        <v>12.0</v>
      </c>
      <c r="G394" s="33"/>
      <c r="H394" s="34">
        <v>6.974298946490774</v>
      </c>
      <c r="I394" s="35" t="s">
        <v>28</v>
      </c>
      <c r="J394" s="36">
        <v>3500.0</v>
      </c>
      <c r="K394" s="28">
        <v>1.992656841854507</v>
      </c>
      <c r="L394" s="28">
        <v>0.8258815803243607</v>
      </c>
      <c r="M394" s="34">
        <v>6.87231160753045</v>
      </c>
      <c r="N394" s="35" t="s">
        <v>28</v>
      </c>
      <c r="O394" s="36">
        <v>3200.0</v>
      </c>
      <c r="P394" s="28">
        <v>2.1475973773532657</v>
      </c>
      <c r="Q394" s="37">
        <v>0.8805513299411288</v>
      </c>
      <c r="R394" s="38">
        <v>5.6638486269968</v>
      </c>
      <c r="S394" s="39">
        <v>4.883199227145712</v>
      </c>
      <c r="T394" s="40">
        <v>0.032859860547809885</v>
      </c>
      <c r="U394" s="40">
        <v>0.02240445037350674</v>
      </c>
      <c r="V394" s="40">
        <v>0.033826327034510176</v>
      </c>
      <c r="W394" s="40">
        <v>0.015375603197504625</v>
      </c>
      <c r="X394" s="39">
        <v>4.282530055778646</v>
      </c>
      <c r="Y394" s="41">
        <v>2.6917688907121278</v>
      </c>
      <c r="Z394" s="41">
        <v>3.807429972191231</v>
      </c>
      <c r="AA394" s="41">
        <v>3.0648816353392188</v>
      </c>
      <c r="AB394" s="42">
        <v>0.0</v>
      </c>
      <c r="AC394" s="42">
        <v>1.0</v>
      </c>
      <c r="AD394" s="42">
        <v>0.0</v>
      </c>
      <c r="AE394" s="42">
        <v>0.0</v>
      </c>
      <c r="AF394" s="42">
        <v>0.0</v>
      </c>
      <c r="AG394" s="25"/>
      <c r="AH394" s="25"/>
      <c r="AI394" s="25"/>
      <c r="AJ394" s="25"/>
      <c r="AK394" s="25"/>
      <c r="AL394" s="25"/>
    </row>
    <row r="395">
      <c r="A395" s="27" t="s">
        <v>438</v>
      </c>
      <c r="B395" s="25" t="s">
        <v>400</v>
      </c>
      <c r="C395" s="25" t="s">
        <v>38</v>
      </c>
      <c r="D395" s="28">
        <v>100.6033689591078</v>
      </c>
      <c r="E395" s="29">
        <v>0.18928217349857007</v>
      </c>
      <c r="F395" s="31">
        <v>12.0</v>
      </c>
      <c r="G395" s="33"/>
      <c r="H395" s="34">
        <v>7.682083768989871</v>
      </c>
      <c r="I395" s="35" t="s">
        <v>30</v>
      </c>
      <c r="J395" s="36">
        <v>3500.0</v>
      </c>
      <c r="K395" s="28">
        <v>2.194881076854249</v>
      </c>
      <c r="L395" s="28">
        <v>0.976397456793078</v>
      </c>
      <c r="M395" s="34">
        <v>7.540041365877178</v>
      </c>
      <c r="N395" s="35" t="s">
        <v>30</v>
      </c>
      <c r="O395" s="36">
        <v>3400.0</v>
      </c>
      <c r="P395" s="28">
        <v>2.2176592252579934</v>
      </c>
      <c r="Q395" s="37">
        <v>0.9731436607738848</v>
      </c>
      <c r="R395" s="38">
        <v>4.714905837062573</v>
      </c>
      <c r="S395" s="39">
        <v>4.065049413549903</v>
      </c>
      <c r="T395" s="40">
        <v>0.046793350239476214</v>
      </c>
      <c r="U395" s="40">
        <v>0.011442169584105497</v>
      </c>
      <c r="V395" s="40">
        <v>0.020322659410575435</v>
      </c>
      <c r="W395" s="40">
        <v>0.013833070691232017</v>
      </c>
      <c r="X395" s="39">
        <v>3.6981903582092026</v>
      </c>
      <c r="Y395" s="41">
        <v>3.983893410780669</v>
      </c>
      <c r="Z395" s="41">
        <v>3.3803435678404674</v>
      </c>
      <c r="AA395" s="41">
        <v>4.159697798036711</v>
      </c>
      <c r="AB395" s="42">
        <v>0.0</v>
      </c>
      <c r="AC395" s="42">
        <v>0.0</v>
      </c>
      <c r="AD395" s="42">
        <v>0.0</v>
      </c>
      <c r="AE395" s="42">
        <v>1.0</v>
      </c>
      <c r="AF395" s="42">
        <v>0.0</v>
      </c>
      <c r="AG395" s="25"/>
      <c r="AH395" s="25"/>
      <c r="AI395" s="25"/>
      <c r="AJ395" s="25"/>
      <c r="AK395" s="25"/>
      <c r="AL395" s="25"/>
    </row>
    <row r="396">
      <c r="A396" s="27" t="s">
        <v>442</v>
      </c>
      <c r="B396" s="25" t="s">
        <v>400</v>
      </c>
      <c r="C396" s="25" t="s">
        <v>38</v>
      </c>
      <c r="D396" s="28">
        <v>100.6033689591078</v>
      </c>
      <c r="E396" s="29">
        <v>0.1735880705684682</v>
      </c>
      <c r="F396" s="31">
        <v>12.0</v>
      </c>
      <c r="G396" s="33"/>
      <c r="H396" s="34">
        <v>10.36954573643145</v>
      </c>
      <c r="I396" s="35" t="s">
        <v>27</v>
      </c>
      <c r="J396" s="36">
        <v>3500.0</v>
      </c>
      <c r="K396" s="28">
        <v>2.9627273532661285</v>
      </c>
      <c r="L396" s="28">
        <v>1.6416456447044865</v>
      </c>
      <c r="M396" s="34">
        <v>10.330488332053564</v>
      </c>
      <c r="N396" s="35" t="s">
        <v>27</v>
      </c>
      <c r="O396" s="36">
        <v>3000.0</v>
      </c>
      <c r="P396" s="28">
        <v>3.443496110684521</v>
      </c>
      <c r="Q396" s="37">
        <v>1.9027756502281234</v>
      </c>
      <c r="R396" s="38">
        <v>4.26332959947556</v>
      </c>
      <c r="S396" s="39">
        <v>3.6757140199676193</v>
      </c>
      <c r="T396" s="40">
        <v>0.03696015858256154</v>
      </c>
      <c r="U396" s="40">
        <v>0.011450071907126125</v>
      </c>
      <c r="V396" s="40">
        <v>0.027446495895022918</v>
      </c>
      <c r="W396" s="40">
        <v>0.030645780692602282</v>
      </c>
      <c r="X396" s="39">
        <v>3.1720034584632812</v>
      </c>
      <c r="Y396" s="41">
        <v>7.197542277968169</v>
      </c>
      <c r="Z396" s="41">
        <v>2.6426303846209445</v>
      </c>
      <c r="AA396" s="41">
        <v>7.68785794743262</v>
      </c>
      <c r="AB396" s="42">
        <v>1.0</v>
      </c>
      <c r="AC396" s="42">
        <v>0.0</v>
      </c>
      <c r="AD396" s="42">
        <v>0.0</v>
      </c>
      <c r="AE396" s="42">
        <v>0.0</v>
      </c>
      <c r="AF396" s="42">
        <v>0.0</v>
      </c>
      <c r="AG396" s="25"/>
      <c r="AH396" s="25"/>
      <c r="AI396" s="25"/>
      <c r="AJ396" s="25"/>
      <c r="AK396" s="25"/>
      <c r="AL396" s="25"/>
    </row>
    <row r="397">
      <c r="A397" s="27" t="s">
        <v>443</v>
      </c>
      <c r="B397" s="25" t="s">
        <v>400</v>
      </c>
      <c r="C397" s="25" t="s">
        <v>38</v>
      </c>
      <c r="D397" s="28">
        <v>100.6033689591078</v>
      </c>
      <c r="E397" s="29">
        <v>0.18984210526315787</v>
      </c>
      <c r="F397" s="31">
        <v>10.0</v>
      </c>
      <c r="G397" s="33"/>
      <c r="H397" s="34">
        <v>7.609418476836005</v>
      </c>
      <c r="I397" s="35" t="s">
        <v>45</v>
      </c>
      <c r="J397" s="36">
        <v>3900.0</v>
      </c>
      <c r="K397" s="28">
        <v>1.951132942778463</v>
      </c>
      <c r="L397" s="28">
        <v>0.8619477015491882</v>
      </c>
      <c r="M397" s="34">
        <v>7.798465506724397</v>
      </c>
      <c r="N397" s="35" t="s">
        <v>30</v>
      </c>
      <c r="O397" s="36">
        <v>3000.0</v>
      </c>
      <c r="P397" s="28">
        <v>2.5994885022414653</v>
      </c>
      <c r="Q397" s="37">
        <v>1.1691868537764871</v>
      </c>
      <c r="R397" s="38">
        <v>3.94269754583125</v>
      </c>
      <c r="S397" s="39">
        <v>3.3992747470161744</v>
      </c>
      <c r="T397" s="40">
        <v>0.06142587192680627</v>
      </c>
      <c r="U397" s="40">
        <v>0.006920021733061623</v>
      </c>
      <c r="V397" s="40">
        <v>0.021699821237008053</v>
      </c>
      <c r="W397" s="40">
        <v>0.019820309161361686</v>
      </c>
      <c r="X397" s="39">
        <v>3.3295834890339613</v>
      </c>
      <c r="Y397" s="41">
        <v>4.279834987802044</v>
      </c>
      <c r="Z397" s="41">
        <v>3.049357720798514</v>
      </c>
      <c r="AA397" s="41">
        <v>4.749107785925883</v>
      </c>
      <c r="AB397" s="42">
        <v>0.0</v>
      </c>
      <c r="AC397" s="42">
        <v>0.0</v>
      </c>
      <c r="AD397" s="42">
        <v>0.0</v>
      </c>
      <c r="AE397" s="42">
        <v>1.0</v>
      </c>
      <c r="AF397" s="42">
        <v>1.0</v>
      </c>
      <c r="AG397" s="25"/>
      <c r="AH397" s="25"/>
      <c r="AI397" s="25"/>
      <c r="AJ397" s="25"/>
      <c r="AK397" s="25"/>
      <c r="AL397" s="25"/>
    </row>
    <row r="398">
      <c r="A398" s="27" t="s">
        <v>601</v>
      </c>
      <c r="B398" s="25" t="s">
        <v>400</v>
      </c>
      <c r="C398" s="25" t="s">
        <v>38</v>
      </c>
      <c r="D398" s="28">
        <v>100.6033689591078</v>
      </c>
      <c r="E398" s="29">
        <v>0.18</v>
      </c>
      <c r="F398" s="31">
        <v>0.0</v>
      </c>
      <c r="G398" s="33"/>
      <c r="H398" s="34" t="s">
        <v>64</v>
      </c>
      <c r="I398" s="35" t="s">
        <v>40</v>
      </c>
      <c r="J398" s="36">
        <v>3000.0</v>
      </c>
      <c r="K398" s="28" t="s">
        <v>64</v>
      </c>
      <c r="L398" s="28" t="s">
        <v>64</v>
      </c>
      <c r="M398" s="34" t="s">
        <v>64</v>
      </c>
      <c r="N398" s="35" t="s">
        <v>64</v>
      </c>
      <c r="O398" s="36" t="s">
        <v>64</v>
      </c>
      <c r="P398" s="28" t="s">
        <v>64</v>
      </c>
      <c r="Q398" s="37" t="s">
        <v>64</v>
      </c>
      <c r="R398" s="38" t="s">
        <v>64</v>
      </c>
      <c r="S398" s="39" t="s">
        <v>64</v>
      </c>
      <c r="T398" s="40" t="s">
        <v>64</v>
      </c>
      <c r="U398" s="40" t="s">
        <v>64</v>
      </c>
      <c r="V398" s="40" t="s">
        <v>64</v>
      </c>
      <c r="W398" s="40" t="s">
        <v>64</v>
      </c>
      <c r="X398" s="39" t="s">
        <v>64</v>
      </c>
      <c r="Y398" s="41" t="s">
        <v>64</v>
      </c>
      <c r="Z398" s="41" t="s">
        <v>64</v>
      </c>
      <c r="AA398" s="41" t="s">
        <v>64</v>
      </c>
      <c r="AB398" s="42">
        <v>0.0</v>
      </c>
      <c r="AC398" s="42">
        <v>1.0</v>
      </c>
      <c r="AD398" s="42">
        <v>1.0</v>
      </c>
      <c r="AE398" s="42">
        <v>0.0</v>
      </c>
      <c r="AF398" s="42">
        <v>0.0</v>
      </c>
      <c r="AG398" s="25"/>
      <c r="AH398" s="25"/>
      <c r="AI398" s="25"/>
      <c r="AJ398" s="25"/>
      <c r="AK398" s="25"/>
      <c r="AL398" s="25"/>
    </row>
    <row r="399">
      <c r="A399" s="27" t="s">
        <v>444</v>
      </c>
      <c r="B399" s="25" t="s">
        <v>400</v>
      </c>
      <c r="C399" s="25" t="s">
        <v>38</v>
      </c>
      <c r="D399" s="28">
        <v>100.6033689591078</v>
      </c>
      <c r="E399" s="29">
        <v>0.19345302713987475</v>
      </c>
      <c r="F399" s="31">
        <v>0.0</v>
      </c>
      <c r="G399" s="33"/>
      <c r="H399" s="34" t="s">
        <v>64</v>
      </c>
      <c r="I399" s="35" t="s">
        <v>45</v>
      </c>
      <c r="J399" s="36">
        <v>3000.0</v>
      </c>
      <c r="K399" s="28" t="s">
        <v>64</v>
      </c>
      <c r="L399" s="28" t="s">
        <v>64</v>
      </c>
      <c r="M399" s="34" t="s">
        <v>64</v>
      </c>
      <c r="N399" s="35" t="s">
        <v>30</v>
      </c>
      <c r="O399" s="36">
        <v>3000.0</v>
      </c>
      <c r="P399" s="28" t="s">
        <v>64</v>
      </c>
      <c r="Q399" s="37" t="s">
        <v>64</v>
      </c>
      <c r="R399" s="38" t="s">
        <v>64</v>
      </c>
      <c r="S399" s="39" t="s">
        <v>64</v>
      </c>
      <c r="T399" s="40" t="s">
        <v>64</v>
      </c>
      <c r="U399" s="40" t="s">
        <v>64</v>
      </c>
      <c r="V399" s="40" t="s">
        <v>64</v>
      </c>
      <c r="W399" s="40" t="s">
        <v>64</v>
      </c>
      <c r="X399" s="39" t="s">
        <v>64</v>
      </c>
      <c r="Y399" s="41" t="s">
        <v>64</v>
      </c>
      <c r="Z399" s="41" t="s">
        <v>64</v>
      </c>
      <c r="AA399" s="41" t="s">
        <v>64</v>
      </c>
      <c r="AB399" s="42">
        <v>0.0</v>
      </c>
      <c r="AC399" s="42">
        <v>0.0</v>
      </c>
      <c r="AD399" s="42">
        <v>0.0</v>
      </c>
      <c r="AE399" s="42">
        <v>1.0</v>
      </c>
      <c r="AF399" s="42">
        <v>1.0</v>
      </c>
      <c r="AG399" s="25"/>
      <c r="AH399" s="25"/>
      <c r="AI399" s="25"/>
      <c r="AJ399" s="25"/>
      <c r="AK399" s="25"/>
      <c r="AL399" s="25"/>
    </row>
    <row r="400">
      <c r="A400" s="27" t="s">
        <v>445</v>
      </c>
      <c r="B400" s="25" t="s">
        <v>400</v>
      </c>
      <c r="C400" s="25" t="s">
        <v>38</v>
      </c>
      <c r="D400" s="28">
        <v>100.6033689591078</v>
      </c>
      <c r="E400" s="29">
        <v>0.18</v>
      </c>
      <c r="F400" s="31">
        <v>0.0</v>
      </c>
      <c r="G400" s="33"/>
      <c r="H400" s="34" t="s">
        <v>64</v>
      </c>
      <c r="I400" s="35" t="s">
        <v>28</v>
      </c>
      <c r="J400" s="36">
        <v>3000.0</v>
      </c>
      <c r="K400" s="28" t="s">
        <v>64</v>
      </c>
      <c r="L400" s="28" t="s">
        <v>64</v>
      </c>
      <c r="M400" s="34" t="s">
        <v>64</v>
      </c>
      <c r="N400" s="35" t="s">
        <v>29</v>
      </c>
      <c r="O400" s="36">
        <v>3000.0</v>
      </c>
      <c r="P400" s="28" t="s">
        <v>64</v>
      </c>
      <c r="Q400" s="37" t="s">
        <v>64</v>
      </c>
      <c r="R400" s="38" t="s">
        <v>64</v>
      </c>
      <c r="S400" s="39" t="s">
        <v>64</v>
      </c>
      <c r="T400" s="40" t="s">
        <v>64</v>
      </c>
      <c r="U400" s="40" t="s">
        <v>64</v>
      </c>
      <c r="V400" s="40" t="s">
        <v>64</v>
      </c>
      <c r="W400" s="40" t="s">
        <v>64</v>
      </c>
      <c r="X400" s="39" t="s">
        <v>64</v>
      </c>
      <c r="Y400" s="41" t="s">
        <v>64</v>
      </c>
      <c r="Z400" s="41" t="s">
        <v>64</v>
      </c>
      <c r="AA400" s="41" t="s">
        <v>64</v>
      </c>
      <c r="AB400" s="42">
        <v>0.0</v>
      </c>
      <c r="AC400" s="42">
        <v>1.0</v>
      </c>
      <c r="AD400" s="42">
        <v>0.0</v>
      </c>
      <c r="AE400" s="42">
        <v>0.0</v>
      </c>
      <c r="AF400" s="42">
        <v>0.0</v>
      </c>
      <c r="AG400" s="25"/>
      <c r="AH400" s="25"/>
      <c r="AI400" s="25"/>
      <c r="AJ400" s="25"/>
      <c r="AK400" s="25"/>
      <c r="AL400" s="25"/>
    </row>
    <row r="401">
      <c r="A401" s="27" t="s">
        <v>446</v>
      </c>
      <c r="B401" s="25" t="s">
        <v>400</v>
      </c>
      <c r="C401" s="25" t="s">
        <v>38</v>
      </c>
      <c r="D401" s="28">
        <v>100.6033689591078</v>
      </c>
      <c r="E401" s="29">
        <v>0.18</v>
      </c>
      <c r="F401" s="31">
        <v>0.0</v>
      </c>
      <c r="G401" s="33"/>
      <c r="H401" s="34" t="s">
        <v>64</v>
      </c>
      <c r="I401" s="35" t="s">
        <v>30</v>
      </c>
      <c r="J401" s="36">
        <v>3000.0</v>
      </c>
      <c r="K401" s="28" t="s">
        <v>64</v>
      </c>
      <c r="L401" s="28" t="s">
        <v>64</v>
      </c>
      <c r="M401" s="34" t="s">
        <v>64</v>
      </c>
      <c r="N401" s="35" t="s">
        <v>30</v>
      </c>
      <c r="O401" s="36">
        <v>3000.0</v>
      </c>
      <c r="P401" s="28" t="s">
        <v>64</v>
      </c>
      <c r="Q401" s="37" t="s">
        <v>64</v>
      </c>
      <c r="R401" s="38" t="s">
        <v>64</v>
      </c>
      <c r="S401" s="39" t="s">
        <v>64</v>
      </c>
      <c r="T401" s="40" t="s">
        <v>64</v>
      </c>
      <c r="U401" s="40" t="s">
        <v>64</v>
      </c>
      <c r="V401" s="40" t="s">
        <v>64</v>
      </c>
      <c r="W401" s="40" t="s">
        <v>64</v>
      </c>
      <c r="X401" s="39" t="s">
        <v>64</v>
      </c>
      <c r="Y401" s="41" t="s">
        <v>64</v>
      </c>
      <c r="Z401" s="41" t="s">
        <v>64</v>
      </c>
      <c r="AA401" s="41" t="s">
        <v>64</v>
      </c>
      <c r="AB401" s="42">
        <v>0.0</v>
      </c>
      <c r="AC401" s="42">
        <v>0.0</v>
      </c>
      <c r="AD401" s="42">
        <v>0.0</v>
      </c>
      <c r="AE401" s="42">
        <v>1.0</v>
      </c>
      <c r="AF401" s="42">
        <v>0.0</v>
      </c>
      <c r="AG401" s="25"/>
      <c r="AH401" s="25"/>
      <c r="AI401" s="25"/>
      <c r="AJ401" s="25"/>
      <c r="AK401" s="25"/>
      <c r="AL401" s="25"/>
    </row>
    <row r="402">
      <c r="A402" s="27" t="s">
        <v>447</v>
      </c>
      <c r="B402" s="25" t="s">
        <v>400</v>
      </c>
      <c r="C402" s="25" t="s">
        <v>38</v>
      </c>
      <c r="D402" s="28">
        <v>100.6033689591078</v>
      </c>
      <c r="E402" s="29">
        <v>0.1713093922651934</v>
      </c>
      <c r="F402" s="31">
        <v>0.0</v>
      </c>
      <c r="G402" s="33"/>
      <c r="H402" s="34"/>
      <c r="I402" s="35" t="s">
        <v>28</v>
      </c>
      <c r="J402" s="36">
        <v>3000.0</v>
      </c>
      <c r="K402" s="28" t="s">
        <v>64</v>
      </c>
      <c r="L402" s="28" t="s">
        <v>64</v>
      </c>
      <c r="M402" s="34" t="s">
        <v>64</v>
      </c>
      <c r="N402" s="35" t="s">
        <v>64</v>
      </c>
      <c r="O402" s="36" t="s">
        <v>64</v>
      </c>
      <c r="P402" s="28" t="s">
        <v>64</v>
      </c>
      <c r="Q402" s="37" t="s">
        <v>64</v>
      </c>
      <c r="R402" s="38" t="s">
        <v>64</v>
      </c>
      <c r="S402" s="39" t="s">
        <v>64</v>
      </c>
      <c r="T402" s="40" t="s">
        <v>64</v>
      </c>
      <c r="U402" s="40" t="s">
        <v>64</v>
      </c>
      <c r="V402" s="40" t="s">
        <v>64</v>
      </c>
      <c r="W402" s="40" t="s">
        <v>64</v>
      </c>
      <c r="X402" s="39" t="s">
        <v>64</v>
      </c>
      <c r="Y402" s="41" t="s">
        <v>64</v>
      </c>
      <c r="Z402" s="41" t="s">
        <v>64</v>
      </c>
      <c r="AA402" s="41" t="s">
        <v>64</v>
      </c>
      <c r="AB402" s="42">
        <v>0.0</v>
      </c>
      <c r="AC402" s="42">
        <v>1.0</v>
      </c>
      <c r="AD402" s="42">
        <v>0.0</v>
      </c>
      <c r="AE402" s="42">
        <v>0.0</v>
      </c>
      <c r="AF402" s="42">
        <v>0.0</v>
      </c>
      <c r="AG402" s="25"/>
      <c r="AH402" s="25"/>
      <c r="AI402" s="25"/>
      <c r="AJ402" s="25"/>
      <c r="AK402" s="25"/>
      <c r="AL402" s="25"/>
    </row>
    <row r="403">
      <c r="A403" s="27" t="s">
        <v>448</v>
      </c>
      <c r="B403" s="25" t="s">
        <v>400</v>
      </c>
      <c r="C403" s="25" t="s">
        <v>38</v>
      </c>
      <c r="D403" s="28">
        <v>100.6033689591078</v>
      </c>
      <c r="E403" s="29">
        <v>0.14206436420722135</v>
      </c>
      <c r="F403" s="31">
        <v>0.0</v>
      </c>
      <c r="G403" s="33"/>
      <c r="H403" s="34"/>
      <c r="I403" s="35" t="s">
        <v>58</v>
      </c>
      <c r="J403" s="36">
        <v>3000.0</v>
      </c>
      <c r="K403" s="28" t="s">
        <v>64</v>
      </c>
      <c r="L403" s="28" t="s">
        <v>64</v>
      </c>
      <c r="M403" s="34" t="s">
        <v>64</v>
      </c>
      <c r="N403" s="35" t="s">
        <v>27</v>
      </c>
      <c r="O403" s="36">
        <v>3000.0</v>
      </c>
      <c r="P403" s="28" t="s">
        <v>64</v>
      </c>
      <c r="Q403" s="37" t="s">
        <v>64</v>
      </c>
      <c r="R403" s="38" t="s">
        <v>64</v>
      </c>
      <c r="S403" s="39" t="s">
        <v>64</v>
      </c>
      <c r="T403" s="40" t="s">
        <v>64</v>
      </c>
      <c r="U403" s="40" t="s">
        <v>64</v>
      </c>
      <c r="V403" s="40" t="s">
        <v>64</v>
      </c>
      <c r="W403" s="40" t="s">
        <v>64</v>
      </c>
      <c r="X403" s="39" t="s">
        <v>64</v>
      </c>
      <c r="Y403" s="41" t="s">
        <v>64</v>
      </c>
      <c r="Z403" s="41" t="s">
        <v>64</v>
      </c>
      <c r="AA403" s="41" t="s">
        <v>64</v>
      </c>
      <c r="AB403" s="42">
        <v>1.0</v>
      </c>
      <c r="AC403" s="42">
        <v>1.0</v>
      </c>
      <c r="AD403" s="42">
        <v>0.0</v>
      </c>
      <c r="AE403" s="42">
        <v>0.0</v>
      </c>
      <c r="AF403" s="42">
        <v>0.0</v>
      </c>
      <c r="AG403" s="25"/>
      <c r="AH403" s="25"/>
      <c r="AI403" s="25"/>
      <c r="AJ403" s="25"/>
      <c r="AK403" s="25"/>
      <c r="AL403" s="25"/>
    </row>
    <row r="404">
      <c r="A404" s="27"/>
      <c r="B404" s="25"/>
      <c r="C404" s="25"/>
      <c r="D404" s="28"/>
      <c r="E404" s="29"/>
      <c r="F404" s="31"/>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7"/>
      <c r="B405" s="25"/>
      <c r="C405" s="25"/>
      <c r="D405" s="28"/>
      <c r="E405" s="29"/>
      <c r="F405" s="31"/>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7"/>
      <c r="B406" s="25"/>
      <c r="C406" s="25"/>
      <c r="D406" s="28"/>
      <c r="E406" s="29"/>
      <c r="F406" s="31"/>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7"/>
      <c r="B407" s="25"/>
      <c r="C407" s="25"/>
      <c r="D407" s="28"/>
      <c r="E407" s="29"/>
      <c r="F407" s="31"/>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7"/>
      <c r="B408" s="25"/>
      <c r="C408" s="25"/>
      <c r="D408" s="28"/>
      <c r="E408" s="29"/>
      <c r="F408" s="31"/>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7"/>
      <c r="B409" s="25"/>
      <c r="C409" s="25"/>
      <c r="D409" s="28"/>
      <c r="E409" s="29"/>
      <c r="F409" s="31"/>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7"/>
      <c r="B410" s="25"/>
      <c r="C410" s="25"/>
      <c r="D410" s="28"/>
      <c r="E410" s="29"/>
      <c r="F410" s="31"/>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7"/>
      <c r="B411" s="25"/>
      <c r="C411" s="25"/>
      <c r="D411" s="28"/>
      <c r="E411" s="29"/>
      <c r="F411" s="31"/>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7"/>
      <c r="B412" s="25"/>
      <c r="C412" s="25"/>
      <c r="D412" s="28"/>
      <c r="E412" s="29"/>
      <c r="F412" s="31"/>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7"/>
      <c r="B413" s="25"/>
      <c r="C413" s="25"/>
      <c r="D413" s="28"/>
      <c r="E413" s="29"/>
      <c r="F413" s="31"/>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7"/>
      <c r="B414" s="25"/>
      <c r="C414" s="25"/>
      <c r="D414" s="28"/>
      <c r="E414" s="29"/>
      <c r="F414" s="31"/>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7"/>
      <c r="B415" s="25"/>
      <c r="C415" s="25"/>
      <c r="D415" s="28"/>
      <c r="E415" s="29"/>
      <c r="F415" s="31"/>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7"/>
      <c r="B416" s="25"/>
      <c r="C416" s="25"/>
      <c r="D416" s="28"/>
      <c r="E416" s="29"/>
      <c r="F416" s="31"/>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7"/>
      <c r="B417" s="25"/>
      <c r="C417" s="25"/>
      <c r="D417" s="28"/>
      <c r="E417" s="29"/>
      <c r="F417" s="31"/>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7"/>
      <c r="B418" s="25"/>
      <c r="C418" s="25"/>
      <c r="D418" s="28"/>
      <c r="E418" s="29"/>
      <c r="F418" s="31"/>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7"/>
      <c r="B419" s="25"/>
      <c r="C419" s="25"/>
      <c r="D419" s="28"/>
      <c r="E419" s="29"/>
      <c r="F419" s="31"/>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7"/>
      <c r="B420" s="25"/>
      <c r="C420" s="25"/>
      <c r="D420" s="28"/>
      <c r="E420" s="29"/>
      <c r="F420" s="31"/>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7"/>
      <c r="B421" s="25"/>
      <c r="C421" s="25"/>
      <c r="D421" s="28"/>
      <c r="E421" s="29"/>
      <c r="F421" s="31"/>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7"/>
      <c r="B422" s="25"/>
      <c r="C422" s="25"/>
      <c r="D422" s="28"/>
      <c r="E422" s="29"/>
      <c r="F422" s="31"/>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7"/>
      <c r="B423" s="25"/>
      <c r="C423" s="25"/>
      <c r="D423" s="28"/>
      <c r="E423" s="29"/>
      <c r="F423" s="31"/>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7"/>
      <c r="B424" s="25"/>
      <c r="C424" s="25"/>
      <c r="D424" s="28"/>
      <c r="E424" s="29"/>
      <c r="F424" s="31"/>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35</v>
      </c>
      <c r="B2" s="25" t="s">
        <v>36</v>
      </c>
      <c r="C2" s="25" t="s">
        <v>566</v>
      </c>
      <c r="D2" s="28">
        <v>102.17704412831046</v>
      </c>
      <c r="E2" s="29">
        <v>0.2770772200772201</v>
      </c>
      <c r="F2" s="30">
        <v>35.0</v>
      </c>
      <c r="G2" s="32"/>
      <c r="H2" s="34">
        <v>39.84824535494918</v>
      </c>
      <c r="I2" s="35" t="s">
        <v>27</v>
      </c>
      <c r="J2" s="36">
        <v>7000.0</v>
      </c>
      <c r="K2" s="28">
        <v>5.692606479278454</v>
      </c>
      <c r="L2" s="28">
        <v>8.450686916008474</v>
      </c>
      <c r="M2" s="34">
        <v>38.29543552841514</v>
      </c>
      <c r="N2" s="35" t="s">
        <v>27</v>
      </c>
      <c r="O2" s="36">
        <v>8100.0</v>
      </c>
      <c r="P2" s="28">
        <v>4.727831546717918</v>
      </c>
      <c r="Q2" s="37">
        <v>6.817200129663356</v>
      </c>
      <c r="R2" s="38">
        <v>22.12624687521151</v>
      </c>
      <c r="S2" s="39">
        <v>22.941750425920453</v>
      </c>
      <c r="T2" s="40">
        <v>0.09346340161791036</v>
      </c>
      <c r="U2" s="40">
        <v>0.0214487949016132</v>
      </c>
      <c r="V2" s="40">
        <v>0.04767633685384489</v>
      </c>
      <c r="W2" s="40">
        <v>0.05245508390446337</v>
      </c>
      <c r="X2" s="39">
        <v>21.11791595317827</v>
      </c>
      <c r="Y2" s="41">
        <v>18.73032940177091</v>
      </c>
      <c r="Z2" s="41">
        <v>18.36484516139949</v>
      </c>
      <c r="AA2" s="41">
        <v>19.930590367015654</v>
      </c>
      <c r="AB2" s="42">
        <v>1.0</v>
      </c>
      <c r="AC2" s="42">
        <v>0.0</v>
      </c>
      <c r="AD2" s="42">
        <v>0.0</v>
      </c>
      <c r="AE2" s="42">
        <v>0.0</v>
      </c>
      <c r="AF2" s="42">
        <v>0.0</v>
      </c>
      <c r="AG2" s="25"/>
      <c r="AH2" s="43">
        <v>43040.0</v>
      </c>
      <c r="AI2" s="45">
        <v>0.5</v>
      </c>
      <c r="AJ2" s="24"/>
      <c r="AK2" s="46"/>
      <c r="AL2" s="46"/>
    </row>
    <row r="3">
      <c r="A3" s="26" t="s">
        <v>41</v>
      </c>
      <c r="B3" s="25" t="s">
        <v>36</v>
      </c>
      <c r="C3" s="25" t="s">
        <v>566</v>
      </c>
      <c r="D3" s="28">
        <v>102.17704412831046</v>
      </c>
      <c r="E3" s="29">
        <v>0.17548527984471043</v>
      </c>
      <c r="F3" s="30">
        <v>32.0</v>
      </c>
      <c r="G3" s="32"/>
      <c r="H3" s="34">
        <v>27.588030568046264</v>
      </c>
      <c r="I3" s="35" t="s">
        <v>40</v>
      </c>
      <c r="J3" s="36">
        <v>5500.0</v>
      </c>
      <c r="K3" s="28">
        <v>5.016005557826594</v>
      </c>
      <c r="L3" s="28">
        <v>5.689037020310719</v>
      </c>
      <c r="M3" s="34">
        <v>27.584478976075864</v>
      </c>
      <c r="N3" s="35" t="s">
        <v>29</v>
      </c>
      <c r="O3" s="36">
        <v>5500.0</v>
      </c>
      <c r="P3" s="28">
        <v>5.015359813831975</v>
      </c>
      <c r="Q3" s="37">
        <v>5.687768547130884</v>
      </c>
      <c r="R3" s="38">
        <v>11.692861928360324</v>
      </c>
      <c r="S3" s="39">
        <v>12.123823874790117</v>
      </c>
      <c r="T3" s="40">
        <v>0.05344996996158746</v>
      </c>
      <c r="U3" s="40">
        <v>0.01937181074509147</v>
      </c>
      <c r="V3" s="40">
        <v>0.03123831261512133</v>
      </c>
      <c r="W3" s="40">
        <v>0.03367246684487104</v>
      </c>
      <c r="X3" s="39">
        <v>12.88134801651145</v>
      </c>
      <c r="Y3" s="41">
        <v>14.706682551534815</v>
      </c>
      <c r="Z3" s="41">
        <v>11.074712185823467</v>
      </c>
      <c r="AA3" s="41">
        <v>16.5097667902524</v>
      </c>
      <c r="AB3" s="42">
        <v>0.0</v>
      </c>
      <c r="AC3" s="42">
        <v>1.0</v>
      </c>
      <c r="AD3" s="42">
        <v>1.0</v>
      </c>
      <c r="AE3" s="42">
        <v>0.0</v>
      </c>
      <c r="AF3" s="42">
        <v>0.0</v>
      </c>
      <c r="AG3" s="25"/>
      <c r="AH3" s="25"/>
      <c r="AI3" s="25"/>
      <c r="AJ3" s="25"/>
      <c r="AK3" s="49"/>
    </row>
    <row r="4">
      <c r="A4" s="26" t="s">
        <v>51</v>
      </c>
      <c r="B4" s="25" t="s">
        <v>36</v>
      </c>
      <c r="C4" s="25" t="s">
        <v>566</v>
      </c>
      <c r="D4" s="28">
        <v>102.17704412831046</v>
      </c>
      <c r="E4" s="29">
        <v>0.19578252566244927</v>
      </c>
      <c r="F4" s="30">
        <v>31.0</v>
      </c>
      <c r="G4" s="32"/>
      <c r="H4" s="34">
        <v>21.593055630905948</v>
      </c>
      <c r="I4" s="35" t="s">
        <v>28</v>
      </c>
      <c r="J4" s="36">
        <v>4200.0</v>
      </c>
      <c r="K4" s="28">
        <v>5.141203721644273</v>
      </c>
      <c r="L4" s="28">
        <v>4.873607279844787</v>
      </c>
      <c r="M4" s="34">
        <v>20.700708015391186</v>
      </c>
      <c r="N4" s="35" t="s">
        <v>28</v>
      </c>
      <c r="O4" s="36">
        <v>4400.0</v>
      </c>
      <c r="P4" s="28">
        <v>4.704706367134361</v>
      </c>
      <c r="Q4" s="37">
        <v>4.324148014498184</v>
      </c>
      <c r="R4" s="38">
        <v>12.870613678701663</v>
      </c>
      <c r="S4" s="39">
        <v>13.344983833476679</v>
      </c>
      <c r="T4" s="40">
        <v>0.04059409692269294</v>
      </c>
      <c r="U4" s="40">
        <v>0.026856145546819754</v>
      </c>
      <c r="V4" s="40">
        <v>0.03357018193352469</v>
      </c>
      <c r="W4" s="40">
        <v>0.01941905908770044</v>
      </c>
      <c r="X4" s="39">
        <v>13.134871848290697</v>
      </c>
      <c r="Y4" s="41">
        <v>8.45818378261525</v>
      </c>
      <c r="Z4" s="41">
        <v>11.608036719065417</v>
      </c>
      <c r="AA4" s="41">
        <v>9.092671296325767</v>
      </c>
      <c r="AB4" s="42">
        <v>0.0</v>
      </c>
      <c r="AC4" s="42">
        <v>1.0</v>
      </c>
      <c r="AD4" s="42">
        <v>0.0</v>
      </c>
      <c r="AE4" s="42">
        <v>0.0</v>
      </c>
      <c r="AF4" s="42">
        <v>0.0</v>
      </c>
      <c r="AG4" s="25"/>
      <c r="AH4" s="46"/>
      <c r="AI4" s="46"/>
      <c r="AJ4" s="46"/>
      <c r="AK4" s="49"/>
    </row>
    <row r="5">
      <c r="A5" s="26" t="s">
        <v>39</v>
      </c>
      <c r="B5" s="25" t="s">
        <v>36</v>
      </c>
      <c r="C5" s="25" t="s">
        <v>566</v>
      </c>
      <c r="D5" s="28">
        <v>102.17704412831046</v>
      </c>
      <c r="E5" s="29">
        <v>0.2120426021876799</v>
      </c>
      <c r="F5" s="30">
        <v>29.0</v>
      </c>
      <c r="G5" s="32"/>
      <c r="H5" s="34">
        <v>24.73200417028903</v>
      </c>
      <c r="I5" s="35" t="s">
        <v>40</v>
      </c>
      <c r="J5" s="36">
        <v>5300.0</v>
      </c>
      <c r="K5" s="28">
        <v>4.66641588118661</v>
      </c>
      <c r="L5" s="28">
        <v>4.885624054670844</v>
      </c>
      <c r="M5" s="34">
        <v>24.69430144964499</v>
      </c>
      <c r="N5" s="35" t="s">
        <v>28</v>
      </c>
      <c r="O5" s="36">
        <v>5800.0</v>
      </c>
      <c r="P5" s="28">
        <v>4.257638180973274</v>
      </c>
      <c r="Q5" s="37">
        <v>4.45266809680664</v>
      </c>
      <c r="R5" s="38">
        <v>13.232449728688932</v>
      </c>
      <c r="S5" s="39">
        <v>13.720156017025294</v>
      </c>
      <c r="T5" s="40">
        <v>0.04926332117480224</v>
      </c>
      <c r="U5" s="40">
        <v>0.02243053347108017</v>
      </c>
      <c r="V5" s="40">
        <v>0.03280727559087894</v>
      </c>
      <c r="W5" s="40">
        <v>0.030710964051525652</v>
      </c>
      <c r="X5" s="39">
        <v>12.00595975852893</v>
      </c>
      <c r="Y5" s="41">
        <v>12.7260444117601</v>
      </c>
      <c r="Z5" s="41">
        <v>10.365695248269116</v>
      </c>
      <c r="AA5" s="41">
        <v>14.328606201375875</v>
      </c>
      <c r="AB5" s="42">
        <v>0.0</v>
      </c>
      <c r="AC5" s="42">
        <v>1.0</v>
      </c>
      <c r="AD5" s="42">
        <v>1.0</v>
      </c>
      <c r="AE5" s="42">
        <v>0.0</v>
      </c>
      <c r="AF5" s="42">
        <v>0.0</v>
      </c>
      <c r="AG5" s="25"/>
      <c r="AH5" s="25"/>
      <c r="AI5" s="25"/>
      <c r="AJ5" s="25"/>
      <c r="AK5" s="25"/>
      <c r="AL5" s="25"/>
    </row>
    <row r="6">
      <c r="A6" s="26" t="s">
        <v>70</v>
      </c>
      <c r="B6" s="25" t="s">
        <v>36</v>
      </c>
      <c r="C6" s="25" t="s">
        <v>566</v>
      </c>
      <c r="D6" s="28">
        <v>102.17704412831046</v>
      </c>
      <c r="E6" s="29">
        <v>0.1499891304347826</v>
      </c>
      <c r="F6" s="30">
        <v>26.0</v>
      </c>
      <c r="G6" s="33"/>
      <c r="H6" s="34">
        <v>21.571792594336216</v>
      </c>
      <c r="I6" s="35" t="s">
        <v>31</v>
      </c>
      <c r="J6" s="36">
        <v>3700.0</v>
      </c>
      <c r="K6" s="28">
        <v>5.830214214685464</v>
      </c>
      <c r="L6" s="28">
        <v>5.522770651028523</v>
      </c>
      <c r="M6" s="34">
        <v>21.825922833785164</v>
      </c>
      <c r="N6" s="35" t="s">
        <v>31</v>
      </c>
      <c r="O6" s="36">
        <v>4200.0</v>
      </c>
      <c r="P6" s="28">
        <v>5.196648293758373</v>
      </c>
      <c r="Q6" s="37">
        <v>4.965000647087106</v>
      </c>
      <c r="R6" s="38">
        <v>7.935928248109482</v>
      </c>
      <c r="S6" s="39">
        <v>8.228421489326779</v>
      </c>
      <c r="T6" s="40">
        <v>0.05233656551342048</v>
      </c>
      <c r="U6" s="40">
        <v>0.013480630511032548</v>
      </c>
      <c r="V6" s="40">
        <v>0.024185837093323104</v>
      </c>
      <c r="W6" s="40">
        <v>0.021906024580427893</v>
      </c>
      <c r="X6" s="39">
        <v>9.1369527583418</v>
      </c>
      <c r="Y6" s="41">
        <v>12.434839835994417</v>
      </c>
      <c r="Z6" s="41">
        <v>8.157699640741074</v>
      </c>
      <c r="AA6" s="41">
        <v>13.668223193044089</v>
      </c>
      <c r="AB6" s="42">
        <v>0.0</v>
      </c>
      <c r="AC6" s="42">
        <v>0.0</v>
      </c>
      <c r="AD6" s="42">
        <v>0.0</v>
      </c>
      <c r="AE6" s="42">
        <v>0.0</v>
      </c>
      <c r="AF6" s="42">
        <v>1.0</v>
      </c>
      <c r="AG6" s="25"/>
      <c r="AH6" s="25"/>
      <c r="AI6" s="50" t="s">
        <v>46</v>
      </c>
      <c r="AJ6" s="51" t="s">
        <v>47</v>
      </c>
      <c r="AK6" s="25"/>
      <c r="AL6" s="25"/>
    </row>
    <row r="7">
      <c r="A7" s="26" t="s">
        <v>48</v>
      </c>
      <c r="B7" s="25" t="s">
        <v>36</v>
      </c>
      <c r="C7" s="25" t="s">
        <v>566</v>
      </c>
      <c r="D7" s="28">
        <v>102.17704412831046</v>
      </c>
      <c r="E7" s="29">
        <v>0.13987210325608684</v>
      </c>
      <c r="F7" s="30">
        <v>24.0</v>
      </c>
      <c r="G7" s="32"/>
      <c r="H7" s="34">
        <v>22.704603986685242</v>
      </c>
      <c r="I7" s="35" t="s">
        <v>31</v>
      </c>
      <c r="J7" s="36">
        <v>4500.0</v>
      </c>
      <c r="K7" s="28">
        <v>5.045467552596721</v>
      </c>
      <c r="L7" s="28">
        <v>4.961873821835607</v>
      </c>
      <c r="M7" s="34">
        <v>23.288648998189814</v>
      </c>
      <c r="N7" s="35" t="s">
        <v>31</v>
      </c>
      <c r="O7" s="36">
        <v>5100.0</v>
      </c>
      <c r="P7" s="28">
        <v>4.566401764350944</v>
      </c>
      <c r="Q7" s="37">
        <v>4.57502218846023</v>
      </c>
      <c r="R7" s="38">
        <v>6.769437021833735</v>
      </c>
      <c r="S7" s="39">
        <v>7.018937082044611</v>
      </c>
      <c r="T7" s="40">
        <v>0.05942542267925557</v>
      </c>
      <c r="U7" s="40">
        <v>8.840145522533886E-4</v>
      </c>
      <c r="V7" s="40">
        <v>0.027208003441576516</v>
      </c>
      <c r="W7" s="40">
        <v>0.023671945232562962</v>
      </c>
      <c r="X7" s="39">
        <v>7.015318860783168</v>
      </c>
      <c r="Y7" s="41">
        <v>15.689285125902073</v>
      </c>
      <c r="Z7" s="41">
        <v>6.388055014146618</v>
      </c>
      <c r="AA7" s="41">
        <v>16.900593984043194</v>
      </c>
      <c r="AB7" s="42">
        <v>0.0</v>
      </c>
      <c r="AC7" s="42">
        <v>0.0</v>
      </c>
      <c r="AD7" s="42">
        <v>0.0</v>
      </c>
      <c r="AE7" s="42">
        <v>0.0</v>
      </c>
      <c r="AF7" s="42">
        <v>1.0</v>
      </c>
      <c r="AG7" s="25"/>
      <c r="AH7" s="24">
        <v>0.7916666666666666</v>
      </c>
      <c r="AI7" s="24" t="s">
        <v>81</v>
      </c>
      <c r="AJ7" s="24" t="s">
        <v>528</v>
      </c>
      <c r="AK7" s="49"/>
    </row>
    <row r="8">
      <c r="A8" s="26" t="s">
        <v>43</v>
      </c>
      <c r="B8" s="25" t="s">
        <v>36</v>
      </c>
      <c r="C8" s="25" t="s">
        <v>566</v>
      </c>
      <c r="D8" s="28">
        <v>102.17704412831046</v>
      </c>
      <c r="E8" s="29">
        <v>0.2131877133105802</v>
      </c>
      <c r="F8" s="30">
        <v>22.0</v>
      </c>
      <c r="G8" s="32"/>
      <c r="H8" s="34">
        <v>25.16911296816987</v>
      </c>
      <c r="I8" s="35" t="s">
        <v>45</v>
      </c>
      <c r="J8" s="36">
        <v>4900.0</v>
      </c>
      <c r="K8" s="28">
        <v>5.136553666973443</v>
      </c>
      <c r="L8" s="28">
        <v>5.447262634191312</v>
      </c>
      <c r="M8" s="34">
        <v>25.48615899298443</v>
      </c>
      <c r="N8" s="35" t="s">
        <v>30</v>
      </c>
      <c r="O8" s="36">
        <v>5300.0</v>
      </c>
      <c r="P8" s="28">
        <v>4.808709243959326</v>
      </c>
      <c r="Q8" s="37">
        <v>5.146533232440445</v>
      </c>
      <c r="R8" s="38">
        <v>10.103028209206489</v>
      </c>
      <c r="S8" s="39">
        <v>10.4753939079166</v>
      </c>
      <c r="T8" s="40">
        <v>0.09663468679447174</v>
      </c>
      <c r="U8" s="40">
        <v>0.005141259123701536</v>
      </c>
      <c r="V8" s="40">
        <v>0.04878949984737172</v>
      </c>
      <c r="W8" s="40">
        <v>0.029168776252837286</v>
      </c>
      <c r="X8" s="39">
        <v>11.495589340961624</v>
      </c>
      <c r="Y8" s="41">
        <v>13.673523627208244</v>
      </c>
      <c r="Z8" s="41">
        <v>10.69220021625668</v>
      </c>
      <c r="AA8" s="41">
        <v>14.793958776727749</v>
      </c>
      <c r="AB8" s="42">
        <v>0.0</v>
      </c>
      <c r="AC8" s="42">
        <v>0.0</v>
      </c>
      <c r="AD8" s="42">
        <v>0.0</v>
      </c>
      <c r="AE8" s="42">
        <v>1.0</v>
      </c>
      <c r="AF8" s="42">
        <v>1.0</v>
      </c>
      <c r="AG8" s="25"/>
      <c r="AH8" s="24"/>
      <c r="AI8" s="24" t="s">
        <v>59</v>
      </c>
      <c r="AJ8" s="24" t="s">
        <v>78</v>
      </c>
      <c r="AK8" s="49"/>
    </row>
    <row r="9">
      <c r="A9" s="26" t="s">
        <v>42</v>
      </c>
      <c r="B9" s="25" t="s">
        <v>36</v>
      </c>
      <c r="C9" s="25" t="s">
        <v>566</v>
      </c>
      <c r="D9" s="28">
        <v>102.17704412831046</v>
      </c>
      <c r="E9" s="29">
        <v>0.13852507836990596</v>
      </c>
      <c r="F9" s="30">
        <v>18.0</v>
      </c>
      <c r="G9" s="32"/>
      <c r="H9" s="34">
        <v>11.435784679474807</v>
      </c>
      <c r="I9" s="35" t="s">
        <v>44</v>
      </c>
      <c r="J9" s="36">
        <v>3000.0</v>
      </c>
      <c r="K9" s="28">
        <v>3.8119282264916023</v>
      </c>
      <c r="L9" s="28">
        <v>2.2690766802968514</v>
      </c>
      <c r="M9" s="34">
        <v>10.975916963452182</v>
      </c>
      <c r="N9" s="35" t="s">
        <v>30</v>
      </c>
      <c r="O9" s="36">
        <v>3000.0</v>
      </c>
      <c r="P9" s="28">
        <v>3.658638987817394</v>
      </c>
      <c r="Q9" s="37">
        <v>2.1133678448793094</v>
      </c>
      <c r="R9" s="38">
        <v>5.022091369602944</v>
      </c>
      <c r="S9" s="39">
        <v>5.207189789908661</v>
      </c>
      <c r="T9" s="40">
        <v>0.02521294190906377</v>
      </c>
      <c r="U9" s="40">
        <v>0.029235240034634256</v>
      </c>
      <c r="V9" s="40">
        <v>0.012851733035359355</v>
      </c>
      <c r="W9" s="40">
        <v>0.013538466861676266</v>
      </c>
      <c r="X9" s="39">
        <v>6.085858509569052</v>
      </c>
      <c r="Y9" s="41">
        <v>5.349926169905756</v>
      </c>
      <c r="Z9" s="41">
        <v>5.266391458867353</v>
      </c>
      <c r="AA9" s="41">
        <v>5.709525504584828</v>
      </c>
      <c r="AB9" s="42">
        <v>0.0</v>
      </c>
      <c r="AC9" s="42">
        <v>0.0</v>
      </c>
      <c r="AD9" s="42">
        <v>1.0</v>
      </c>
      <c r="AE9" s="42">
        <v>1.0</v>
      </c>
      <c r="AF9" s="42">
        <v>0.0</v>
      </c>
      <c r="AG9" s="25"/>
      <c r="AH9" s="24"/>
      <c r="AI9" s="24" t="s">
        <v>529</v>
      </c>
      <c r="AJ9" s="24" t="s">
        <v>49</v>
      </c>
      <c r="AK9" s="49"/>
    </row>
    <row r="10">
      <c r="A10" s="26" t="s">
        <v>54</v>
      </c>
      <c r="B10" s="25" t="s">
        <v>36</v>
      </c>
      <c r="C10" s="25" t="s">
        <v>566</v>
      </c>
      <c r="D10" s="28">
        <v>102.17704412831046</v>
      </c>
      <c r="E10" s="29">
        <v>0.15272778827977318</v>
      </c>
      <c r="F10" s="30">
        <v>16.0</v>
      </c>
      <c r="G10" s="32"/>
      <c r="H10" s="34">
        <v>13.374575801706236</v>
      </c>
      <c r="I10" s="35" t="s">
        <v>27</v>
      </c>
      <c r="J10" s="36">
        <v>3000.0</v>
      </c>
      <c r="K10" s="28">
        <v>4.458191933902079</v>
      </c>
      <c r="L10" s="28">
        <v>2.9761372622067133</v>
      </c>
      <c r="M10" s="34">
        <v>13.274810385024564</v>
      </c>
      <c r="N10" s="35" t="s">
        <v>27</v>
      </c>
      <c r="O10" s="36">
        <v>3000.0</v>
      </c>
      <c r="P10" s="28">
        <v>4.424936795008188</v>
      </c>
      <c r="Q10" s="37">
        <v>2.937790789932721</v>
      </c>
      <c r="R10" s="38">
        <v>4.985090972204409</v>
      </c>
      <c r="S10" s="39">
        <v>5.168825674766835</v>
      </c>
      <c r="T10" s="40">
        <v>0.04690117695448724</v>
      </c>
      <c r="U10" s="40">
        <v>0.016991739955968897</v>
      </c>
      <c r="V10" s="40">
        <v>0.03795815592502993</v>
      </c>
      <c r="W10" s="40">
        <v>0.033486645410301275</v>
      </c>
      <c r="X10" s="39">
        <v>5.942898792107123</v>
      </c>
      <c r="Y10" s="41">
        <v>7.431677009599114</v>
      </c>
      <c r="Z10" s="41">
        <v>5.083276757257915</v>
      </c>
      <c r="AA10" s="41">
        <v>8.191533627766649</v>
      </c>
      <c r="AB10" s="42">
        <v>1.0</v>
      </c>
      <c r="AC10" s="42">
        <v>0.0</v>
      </c>
      <c r="AD10" s="42">
        <v>0.0</v>
      </c>
      <c r="AE10" s="42">
        <v>0.0</v>
      </c>
      <c r="AF10" s="42">
        <v>0.0</v>
      </c>
      <c r="AG10" s="25"/>
      <c r="AH10" s="24"/>
      <c r="AI10" s="24" t="s">
        <v>69</v>
      </c>
      <c r="AJ10" s="24" t="s">
        <v>52</v>
      </c>
      <c r="AK10" s="49"/>
    </row>
    <row r="11">
      <c r="A11" s="26" t="s">
        <v>57</v>
      </c>
      <c r="B11" s="25" t="s">
        <v>36</v>
      </c>
      <c r="C11" s="25" t="s">
        <v>566</v>
      </c>
      <c r="D11" s="28">
        <v>102.17704412831046</v>
      </c>
      <c r="E11" s="29">
        <v>0.1818064516129032</v>
      </c>
      <c r="F11" s="30">
        <v>10.0</v>
      </c>
      <c r="G11" s="33"/>
      <c r="H11" s="34">
        <v>8.181991355472844</v>
      </c>
      <c r="I11" s="35" t="s">
        <v>58</v>
      </c>
      <c r="J11" s="36">
        <v>3800.0</v>
      </c>
      <c r="K11" s="28">
        <v>2.1531556198612747</v>
      </c>
      <c r="L11" s="28">
        <v>1.0030777561811695</v>
      </c>
      <c r="M11" s="34">
        <v>7.990804113766611</v>
      </c>
      <c r="N11" s="35" t="s">
        <v>27</v>
      </c>
      <c r="O11" s="36">
        <v>3000.0</v>
      </c>
      <c r="P11" s="28">
        <v>2.663601371255537</v>
      </c>
      <c r="Q11" s="37">
        <v>1.219582890132553</v>
      </c>
      <c r="R11" s="38">
        <v>3.8072392245039373</v>
      </c>
      <c r="S11" s="39">
        <v>3.9475620331344294</v>
      </c>
      <c r="T11" s="40">
        <v>0.049062836378223854</v>
      </c>
      <c r="U11" s="40">
        <v>0.014178241697657204</v>
      </c>
      <c r="V11" s="40">
        <v>0.03213054773210086</v>
      </c>
      <c r="W11" s="40">
        <v>0.03947467292800963</v>
      </c>
      <c r="X11" s="39">
        <v>3.4089397472081746</v>
      </c>
      <c r="Y11" s="41">
        <v>4.7730516082646695</v>
      </c>
      <c r="Z11" s="41">
        <v>2.8378880570707534</v>
      </c>
      <c r="AA11" s="41">
        <v>5.152916056695857</v>
      </c>
      <c r="AB11" s="42">
        <v>1.0</v>
      </c>
      <c r="AC11" s="42">
        <v>1.0</v>
      </c>
      <c r="AD11" s="42">
        <v>0.0</v>
      </c>
      <c r="AE11" s="42">
        <v>0.0</v>
      </c>
      <c r="AF11" s="42">
        <v>0.0</v>
      </c>
      <c r="AG11" s="25"/>
      <c r="AH11" s="24">
        <v>0.8125</v>
      </c>
      <c r="AI11" s="24" t="s">
        <v>50</v>
      </c>
      <c r="AJ11" s="24" t="s">
        <v>459</v>
      </c>
      <c r="AK11" s="49"/>
    </row>
    <row r="12">
      <c r="A12" s="26" t="s">
        <v>63</v>
      </c>
      <c r="B12" s="25" t="s">
        <v>36</v>
      </c>
      <c r="C12" s="25" t="s">
        <v>566</v>
      </c>
      <c r="D12" s="28">
        <v>102.17704412831046</v>
      </c>
      <c r="E12" s="29">
        <v>0.15047388059701491</v>
      </c>
      <c r="F12" s="30">
        <v>0.0</v>
      </c>
      <c r="G12" s="32"/>
      <c r="H12" s="34" t="s">
        <v>64</v>
      </c>
      <c r="I12" s="35" t="s">
        <v>40</v>
      </c>
      <c r="J12" s="36">
        <v>3000.0</v>
      </c>
      <c r="K12" s="28" t="s">
        <v>64</v>
      </c>
      <c r="L12" s="28" t="s">
        <v>64</v>
      </c>
      <c r="M12" s="34" t="s">
        <v>64</v>
      </c>
      <c r="N12" s="35" t="s">
        <v>29</v>
      </c>
      <c r="O12" s="36">
        <v>3600.0</v>
      </c>
      <c r="P12" s="28" t="s">
        <v>64</v>
      </c>
      <c r="Q12" s="37" t="s">
        <v>64</v>
      </c>
      <c r="R12" s="38" t="s">
        <v>64</v>
      </c>
      <c r="S12" s="39" t="s">
        <v>64</v>
      </c>
      <c r="T12" s="40" t="s">
        <v>64</v>
      </c>
      <c r="U12" s="40" t="s">
        <v>64</v>
      </c>
      <c r="V12" s="40" t="s">
        <v>64</v>
      </c>
      <c r="W12" s="40" t="s">
        <v>64</v>
      </c>
      <c r="X12" s="39" t="s">
        <v>64</v>
      </c>
      <c r="Y12" s="41" t="s">
        <v>64</v>
      </c>
      <c r="Z12" s="41" t="s">
        <v>64</v>
      </c>
      <c r="AA12" s="41" t="s">
        <v>64</v>
      </c>
      <c r="AB12" s="42">
        <v>0.0</v>
      </c>
      <c r="AC12" s="42">
        <v>1.0</v>
      </c>
      <c r="AD12" s="42">
        <v>1.0</v>
      </c>
      <c r="AE12" s="42">
        <v>0.0</v>
      </c>
      <c r="AF12" s="42">
        <v>0.0</v>
      </c>
      <c r="AG12" s="25"/>
      <c r="AH12" s="24"/>
      <c r="AI12" s="24" t="s">
        <v>56</v>
      </c>
      <c r="AJ12" s="24" t="s">
        <v>461</v>
      </c>
      <c r="AK12" s="49"/>
    </row>
    <row r="13">
      <c r="A13" s="26" t="s">
        <v>66</v>
      </c>
      <c r="B13" s="25" t="s">
        <v>36</v>
      </c>
      <c r="C13" s="25" t="s">
        <v>566</v>
      </c>
      <c r="D13" s="28">
        <v>102.17704412831046</v>
      </c>
      <c r="E13" s="29">
        <v>0.21196853216490735</v>
      </c>
      <c r="F13" s="30">
        <v>0.0</v>
      </c>
      <c r="G13" s="32"/>
      <c r="H13" s="34" t="s">
        <v>64</v>
      </c>
      <c r="I13" s="35" t="s">
        <v>44</v>
      </c>
      <c r="J13" s="36">
        <v>4000.0</v>
      </c>
      <c r="K13" s="28" t="s">
        <v>64</v>
      </c>
      <c r="L13" s="28" t="s">
        <v>64</v>
      </c>
      <c r="M13" s="34" t="s">
        <v>64</v>
      </c>
      <c r="N13" s="35" t="s">
        <v>30</v>
      </c>
      <c r="O13" s="36">
        <v>4300.0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1.0</v>
      </c>
      <c r="AE13" s="42">
        <v>1.0</v>
      </c>
      <c r="AF13" s="42">
        <v>0.0</v>
      </c>
      <c r="AG13" s="25"/>
      <c r="AH13" s="24">
        <v>0.8333333333333334</v>
      </c>
      <c r="AI13" s="24" t="s">
        <v>86</v>
      </c>
      <c r="AJ13" s="24" t="s">
        <v>65</v>
      </c>
      <c r="AK13" s="49"/>
    </row>
    <row r="14">
      <c r="A14" s="26" t="s">
        <v>67</v>
      </c>
      <c r="B14" s="25" t="s">
        <v>36</v>
      </c>
      <c r="C14" s="25" t="s">
        <v>566</v>
      </c>
      <c r="D14" s="28">
        <v>102.17704412831046</v>
      </c>
      <c r="E14" s="29">
        <v>0.1733274336283186</v>
      </c>
      <c r="F14" s="30">
        <v>0.0</v>
      </c>
      <c r="G14" s="33"/>
      <c r="H14" s="34" t="s">
        <v>64</v>
      </c>
      <c r="I14" s="35" t="s">
        <v>27</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0.0</v>
      </c>
      <c r="AD14" s="42">
        <v>0.0</v>
      </c>
      <c r="AE14" s="42">
        <v>0.0</v>
      </c>
      <c r="AF14" s="42">
        <v>0.0</v>
      </c>
      <c r="AG14" s="25"/>
      <c r="AH14" s="24"/>
      <c r="AI14" s="24" t="s">
        <v>462</v>
      </c>
      <c r="AJ14" s="24" t="s">
        <v>80</v>
      </c>
      <c r="AK14" s="49"/>
    </row>
    <row r="15">
      <c r="A15" s="26" t="s">
        <v>73</v>
      </c>
      <c r="B15" s="25" t="s">
        <v>36</v>
      </c>
      <c r="C15" s="25" t="s">
        <v>566</v>
      </c>
      <c r="D15" s="28">
        <v>102.17704412831046</v>
      </c>
      <c r="E15" s="29">
        <v>0.14122044728434505</v>
      </c>
      <c r="F15" s="30">
        <v>0.0</v>
      </c>
      <c r="G15" s="32"/>
      <c r="H15" s="34" t="s">
        <v>64</v>
      </c>
      <c r="I15" s="35" t="s">
        <v>31</v>
      </c>
      <c r="J15" s="36">
        <v>3000.0</v>
      </c>
      <c r="K15" s="28" t="s">
        <v>64</v>
      </c>
      <c r="L15" s="28" t="s">
        <v>64</v>
      </c>
      <c r="M15" s="34" t="s">
        <v>64</v>
      </c>
      <c r="N15" s="35" t="s">
        <v>31</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0.0</v>
      </c>
      <c r="AD15" s="42">
        <v>0.0</v>
      </c>
      <c r="AE15" s="42">
        <v>0.0</v>
      </c>
      <c r="AF15" s="42">
        <v>1.0</v>
      </c>
      <c r="AG15" s="25"/>
      <c r="AH15" s="24"/>
      <c r="AI15" s="24" t="s">
        <v>77</v>
      </c>
      <c r="AJ15" s="24" t="s">
        <v>71</v>
      </c>
      <c r="AK15" s="49"/>
    </row>
    <row r="16">
      <c r="A16" s="26" t="s">
        <v>60</v>
      </c>
      <c r="B16" s="25" t="s">
        <v>36</v>
      </c>
      <c r="C16" s="25" t="s">
        <v>566</v>
      </c>
      <c r="D16" s="28">
        <v>102.17704412831046</v>
      </c>
      <c r="E16" s="29">
        <v>0.16536781609195403</v>
      </c>
      <c r="F16" s="30">
        <v>0.0</v>
      </c>
      <c r="G16" s="32"/>
      <c r="H16" s="34" t="s">
        <v>64</v>
      </c>
      <c r="I16" s="35" t="s">
        <v>40</v>
      </c>
      <c r="J16" s="36">
        <v>3000.0</v>
      </c>
      <c r="K16" s="28" t="s">
        <v>64</v>
      </c>
      <c r="L16" s="28" t="s">
        <v>64</v>
      </c>
      <c r="M16" s="34" t="s">
        <v>64</v>
      </c>
      <c r="N16" s="35" t="s">
        <v>29</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1.0</v>
      </c>
      <c r="AD16" s="42">
        <v>1.0</v>
      </c>
      <c r="AE16" s="42">
        <v>0.0</v>
      </c>
      <c r="AF16" s="42">
        <v>0.0</v>
      </c>
      <c r="AG16" s="25"/>
      <c r="AH16" s="24">
        <v>0.875</v>
      </c>
      <c r="AI16" s="24" t="s">
        <v>466</v>
      </c>
      <c r="AJ16" s="24" t="s">
        <v>68</v>
      </c>
      <c r="AK16" s="49"/>
    </row>
    <row r="17">
      <c r="A17" s="26" t="s">
        <v>61</v>
      </c>
      <c r="B17" s="25" t="s">
        <v>36</v>
      </c>
      <c r="C17" s="25" t="s">
        <v>566</v>
      </c>
      <c r="D17" s="28">
        <v>102.17704412831046</v>
      </c>
      <c r="E17" s="29">
        <v>0.17728301886792452</v>
      </c>
      <c r="F17" s="30">
        <v>0.0</v>
      </c>
      <c r="G17" s="32"/>
      <c r="H17" s="34" t="s">
        <v>64</v>
      </c>
      <c r="I17" s="35" t="s">
        <v>58</v>
      </c>
      <c r="J17" s="36">
        <v>3000.0</v>
      </c>
      <c r="K17" s="28" t="s">
        <v>64</v>
      </c>
      <c r="L17" s="28" t="s">
        <v>64</v>
      </c>
      <c r="M17" s="34" t="s">
        <v>64</v>
      </c>
      <c r="N17" s="35" t="s">
        <v>27</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1.0</v>
      </c>
      <c r="AC17" s="42">
        <v>1.0</v>
      </c>
      <c r="AD17" s="42">
        <v>0.0</v>
      </c>
      <c r="AE17" s="42">
        <v>0.0</v>
      </c>
      <c r="AF17" s="42">
        <v>0.0</v>
      </c>
      <c r="AG17" s="25"/>
      <c r="AH17" s="25"/>
      <c r="AI17" s="25" t="s">
        <v>72</v>
      </c>
      <c r="AJ17" s="25" t="s">
        <v>82</v>
      </c>
      <c r="AK17" s="25"/>
      <c r="AL17" s="25"/>
    </row>
    <row r="18">
      <c r="A18" s="26" t="s">
        <v>76</v>
      </c>
      <c r="B18" s="25" t="s">
        <v>37</v>
      </c>
      <c r="C18" s="25" t="s">
        <v>512</v>
      </c>
      <c r="D18" s="28">
        <v>95.82116639618796</v>
      </c>
      <c r="E18" s="29">
        <v>0.3042873843156357</v>
      </c>
      <c r="F18" s="30">
        <v>34.0</v>
      </c>
      <c r="G18" s="32"/>
      <c r="H18" s="34">
        <v>36.638633862608856</v>
      </c>
      <c r="I18" s="35" t="s">
        <v>27</v>
      </c>
      <c r="J18" s="36">
        <v>8500.0</v>
      </c>
      <c r="K18" s="28">
        <v>4.310427513248101</v>
      </c>
      <c r="L18" s="28">
        <v>6.017323398278424</v>
      </c>
      <c r="M18" s="34">
        <v>35.78404746690764</v>
      </c>
      <c r="N18" s="35" t="s">
        <v>27</v>
      </c>
      <c r="O18" s="36">
        <v>8400.0</v>
      </c>
      <c r="P18" s="28">
        <v>4.260005650822338</v>
      </c>
      <c r="Q18" s="37">
        <v>5.845071122560977</v>
      </c>
      <c r="R18" s="38">
        <v>22.685344126205877</v>
      </c>
      <c r="S18" s="39">
        <v>21.346572056643588</v>
      </c>
      <c r="T18" s="40">
        <v>0.09446942233370378</v>
      </c>
      <c r="U18" s="40">
        <v>0.02842351328421066</v>
      </c>
      <c r="V18" s="40">
        <v>0.05684702656842132</v>
      </c>
      <c r="W18" s="40">
        <v>0.034418290631426</v>
      </c>
      <c r="X18" s="39">
        <v>22.26645704033062</v>
      </c>
      <c r="Y18" s="41">
        <v>14.372176822278234</v>
      </c>
      <c r="Z18" s="41">
        <v>20.133815912334242</v>
      </c>
      <c r="AA18" s="41">
        <v>15.650231554573391</v>
      </c>
      <c r="AB18" s="42">
        <v>1.0</v>
      </c>
      <c r="AC18" s="42">
        <v>0.0</v>
      </c>
      <c r="AD18" s="42">
        <v>0.0</v>
      </c>
      <c r="AE18" s="42">
        <v>0.0</v>
      </c>
      <c r="AF18" s="42">
        <v>0.0</v>
      </c>
      <c r="AG18" s="25"/>
      <c r="AH18" s="25">
        <v>0.9375</v>
      </c>
      <c r="AI18" s="25" t="s">
        <v>62</v>
      </c>
      <c r="AJ18" s="25" t="s">
        <v>464</v>
      </c>
      <c r="AK18" s="25"/>
      <c r="AL18" s="25"/>
    </row>
    <row r="19">
      <c r="A19" s="26" t="s">
        <v>74</v>
      </c>
      <c r="B19" s="25" t="s">
        <v>37</v>
      </c>
      <c r="C19" s="25" t="s">
        <v>512</v>
      </c>
      <c r="D19" s="28">
        <v>95.82116639618796</v>
      </c>
      <c r="E19" s="29">
        <v>0.19240027679532526</v>
      </c>
      <c r="F19" s="30">
        <v>33.0</v>
      </c>
      <c r="G19" s="33"/>
      <c r="H19" s="34">
        <v>32.18654372022949</v>
      </c>
      <c r="I19" s="35" t="s">
        <v>45</v>
      </c>
      <c r="J19" s="36">
        <v>7400.0</v>
      </c>
      <c r="K19" s="28">
        <v>4.349532935166146</v>
      </c>
      <c r="L19" s="28">
        <v>5.5225142400694285</v>
      </c>
      <c r="M19" s="34">
        <v>32.55815572488975</v>
      </c>
      <c r="N19" s="35" t="s">
        <v>31</v>
      </c>
      <c r="O19" s="36">
        <v>7000.0</v>
      </c>
      <c r="P19" s="28">
        <v>4.6511651035556785</v>
      </c>
      <c r="Q19" s="37">
        <v>5.95532656465117</v>
      </c>
      <c r="R19" s="38">
        <v>12.588366599757697</v>
      </c>
      <c r="S19" s="39">
        <v>11.845466094858674</v>
      </c>
      <c r="T19" s="40">
        <v>0.07532642352173023</v>
      </c>
      <c r="U19" s="40">
        <v>0.012710165755527681</v>
      </c>
      <c r="V19" s="40">
        <v>0.020560562251588897</v>
      </c>
      <c r="W19" s="40">
        <v>0.021027847757306827</v>
      </c>
      <c r="X19" s="39">
        <v>13.516987212512214</v>
      </c>
      <c r="Y19" s="41">
        <v>18.66955650771727</v>
      </c>
      <c r="Z19" s="41">
        <v>12.405706778962474</v>
      </c>
      <c r="AA19" s="41">
        <v>20.15244894592728</v>
      </c>
      <c r="AB19" s="42">
        <v>0.0</v>
      </c>
      <c r="AC19" s="42">
        <v>0.0</v>
      </c>
      <c r="AD19" s="42">
        <v>0.0</v>
      </c>
      <c r="AE19" s="42">
        <v>1.0</v>
      </c>
      <c r="AF19" s="42">
        <v>1.0</v>
      </c>
      <c r="AG19" s="25"/>
      <c r="AH19" s="25"/>
      <c r="AI19" s="25"/>
      <c r="AJ19" s="25"/>
      <c r="AK19" s="25"/>
      <c r="AL19" s="25"/>
    </row>
    <row r="20">
      <c r="A20" s="26" t="s">
        <v>79</v>
      </c>
      <c r="B20" s="25" t="s">
        <v>37</v>
      </c>
      <c r="C20" s="25" t="s">
        <v>512</v>
      </c>
      <c r="D20" s="28">
        <v>95.82116639618796</v>
      </c>
      <c r="E20" s="29">
        <v>0.1873704092339979</v>
      </c>
      <c r="F20" s="30">
        <v>33.0</v>
      </c>
      <c r="G20" s="32"/>
      <c r="H20" s="34">
        <v>25.925198231246664</v>
      </c>
      <c r="I20" s="35" t="s">
        <v>40</v>
      </c>
      <c r="J20" s="36">
        <v>5900.0</v>
      </c>
      <c r="K20" s="28">
        <v>4.394101395126553</v>
      </c>
      <c r="L20" s="28">
        <v>4.761967957280563</v>
      </c>
      <c r="M20" s="34">
        <v>25.810248398528007</v>
      </c>
      <c r="N20" s="35" t="s">
        <v>29</v>
      </c>
      <c r="O20" s="36">
        <v>5300.0</v>
      </c>
      <c r="P20" s="28">
        <v>4.869858188401511</v>
      </c>
      <c r="Q20" s="37">
        <v>5.260413979228437</v>
      </c>
      <c r="R20" s="38">
        <v>12.203901549526298</v>
      </c>
      <c r="S20" s="39">
        <v>11.483690190011588</v>
      </c>
      <c r="T20" s="40">
        <v>0.05386725813004882</v>
      </c>
      <c r="U20" s="40">
        <v>0.018700032615094668</v>
      </c>
      <c r="V20" s="40">
        <v>0.030329406131944583</v>
      </c>
      <c r="W20" s="40">
        <v>0.026049796677743816</v>
      </c>
      <c r="X20" s="39">
        <v>12.548862843483814</v>
      </c>
      <c r="Y20" s="41">
        <v>13.37633538776285</v>
      </c>
      <c r="Z20" s="41">
        <v>11.074869430122222</v>
      </c>
      <c r="AA20" s="41">
        <v>14.735378968405785</v>
      </c>
      <c r="AB20" s="42">
        <v>0.0</v>
      </c>
      <c r="AC20" s="42">
        <v>1.0</v>
      </c>
      <c r="AD20" s="42">
        <v>1.0</v>
      </c>
      <c r="AE20" s="42">
        <v>0.0</v>
      </c>
      <c r="AF20" s="42">
        <v>0.0</v>
      </c>
      <c r="AG20" s="25"/>
      <c r="AH20" s="25"/>
      <c r="AI20" s="25"/>
      <c r="AJ20" s="25"/>
      <c r="AK20" s="54"/>
      <c r="AL20" s="55"/>
    </row>
    <row r="21">
      <c r="A21" s="26" t="s">
        <v>84</v>
      </c>
      <c r="B21" s="25" t="s">
        <v>37</v>
      </c>
      <c r="C21" s="25" t="s">
        <v>512</v>
      </c>
      <c r="D21" s="28">
        <v>95.82116639618796</v>
      </c>
      <c r="E21" s="29">
        <v>0.18397406340057637</v>
      </c>
      <c r="F21" s="30">
        <v>33.0</v>
      </c>
      <c r="G21" s="33"/>
      <c r="H21" s="34">
        <v>26.778094111327007</v>
      </c>
      <c r="I21" s="35" t="s">
        <v>44</v>
      </c>
      <c r="J21" s="36">
        <v>6100.0</v>
      </c>
      <c r="K21" s="28">
        <v>4.389851493660165</v>
      </c>
      <c r="L21" s="28">
        <v>4.871436931302891</v>
      </c>
      <c r="M21" s="34">
        <v>26.783347813074688</v>
      </c>
      <c r="N21" s="35" t="s">
        <v>30</v>
      </c>
      <c r="O21" s="36">
        <v>5800.0</v>
      </c>
      <c r="P21" s="28">
        <v>4.617818588461153</v>
      </c>
      <c r="Q21" s="37">
        <v>5.125148958272761</v>
      </c>
      <c r="R21" s="38">
        <v>11.946117386580944</v>
      </c>
      <c r="S21" s="39">
        <v>11.241119119510712</v>
      </c>
      <c r="T21" s="40">
        <v>0.04878704768847871</v>
      </c>
      <c r="U21" s="40">
        <v>0.019384967617665495</v>
      </c>
      <c r="V21" s="40">
        <v>0.04053220501875513</v>
      </c>
      <c r="W21" s="40">
        <v>0.025135532174102148</v>
      </c>
      <c r="X21" s="39">
        <v>12.739694351995492</v>
      </c>
      <c r="Y21" s="41">
        <v>14.038399759331515</v>
      </c>
      <c r="Z21" s="41">
        <v>11.273254714355724</v>
      </c>
      <c r="AA21" s="41">
        <v>15.510093098718963</v>
      </c>
      <c r="AB21" s="42">
        <v>0.0</v>
      </c>
      <c r="AC21" s="42">
        <v>0.0</v>
      </c>
      <c r="AD21" s="42">
        <v>1.0</v>
      </c>
      <c r="AE21" s="42">
        <v>1.0</v>
      </c>
      <c r="AF21" s="42">
        <v>0.0</v>
      </c>
      <c r="AG21" s="25"/>
      <c r="AH21" s="25"/>
      <c r="AI21" s="25"/>
      <c r="AJ21" s="25"/>
      <c r="AK21" s="54"/>
      <c r="AL21" s="55"/>
    </row>
    <row r="22">
      <c r="A22" s="26" t="s">
        <v>87</v>
      </c>
      <c r="B22" s="25" t="s">
        <v>37</v>
      </c>
      <c r="C22" s="25" t="s">
        <v>512</v>
      </c>
      <c r="D22" s="28">
        <v>95.82116639618796</v>
      </c>
      <c r="E22" s="29">
        <v>0.18762317475270843</v>
      </c>
      <c r="F22" s="30">
        <v>29.0</v>
      </c>
      <c r="G22" s="32"/>
      <c r="H22" s="34">
        <v>23.648719963479582</v>
      </c>
      <c r="I22" s="35" t="s">
        <v>40</v>
      </c>
      <c r="J22" s="36">
        <v>5600.0</v>
      </c>
      <c r="K22" s="28">
        <v>4.222985707764211</v>
      </c>
      <c r="L22" s="28">
        <v>4.27874695319896</v>
      </c>
      <c r="M22" s="34">
        <v>23.932550283862582</v>
      </c>
      <c r="N22" s="35" t="s">
        <v>28</v>
      </c>
      <c r="O22" s="36">
        <v>6300.0</v>
      </c>
      <c r="P22" s="28">
        <v>3.798817505375013</v>
      </c>
      <c r="Q22" s="37">
        <v>3.882741048269335</v>
      </c>
      <c r="R22" s="38">
        <v>10.741551764977155</v>
      </c>
      <c r="S22" s="39">
        <v>10.107640751474092</v>
      </c>
      <c r="T22" s="40">
        <v>0.0322904857765506</v>
      </c>
      <c r="U22" s="40">
        <v>0.019727904854837833</v>
      </c>
      <c r="V22" s="40">
        <v>0.035082170425820104</v>
      </c>
      <c r="W22" s="40">
        <v>0.029126576507378498</v>
      </c>
      <c r="X22" s="39">
        <v>8.923901286120378</v>
      </c>
      <c r="Y22" s="41">
        <v>14.724818677359204</v>
      </c>
      <c r="Z22" s="41">
        <v>7.509760575219927</v>
      </c>
      <c r="AA22" s="41">
        <v>16.422789708642654</v>
      </c>
      <c r="AB22" s="42">
        <v>0.0</v>
      </c>
      <c r="AC22" s="42">
        <v>1.0</v>
      </c>
      <c r="AD22" s="42">
        <v>1.0</v>
      </c>
      <c r="AE22" s="42">
        <v>0.0</v>
      </c>
      <c r="AF22" s="42">
        <v>0.0</v>
      </c>
      <c r="AG22" s="25"/>
      <c r="AH22" s="25"/>
      <c r="AI22" s="25"/>
      <c r="AJ22" s="25"/>
      <c r="AK22" s="54"/>
      <c r="AL22" s="55"/>
    </row>
    <row r="23">
      <c r="A23" s="26" t="s">
        <v>95</v>
      </c>
      <c r="B23" s="25" t="s">
        <v>37</v>
      </c>
      <c r="C23" s="25" t="s">
        <v>512</v>
      </c>
      <c r="D23" s="28">
        <v>95.82116639618796</v>
      </c>
      <c r="E23" s="29">
        <v>0.20169835880022638</v>
      </c>
      <c r="F23" s="30">
        <v>22.0</v>
      </c>
      <c r="G23" s="32"/>
      <c r="H23" s="34">
        <v>15.10659561435558</v>
      </c>
      <c r="I23" s="35" t="s">
        <v>44</v>
      </c>
      <c r="J23" s="36">
        <v>4500.0</v>
      </c>
      <c r="K23" s="28">
        <v>3.3570212476345733</v>
      </c>
      <c r="L23" s="28">
        <v>2.449987985456555</v>
      </c>
      <c r="M23" s="34">
        <v>14.773297387943781</v>
      </c>
      <c r="N23" s="35" t="s">
        <v>30</v>
      </c>
      <c r="O23" s="36">
        <v>4800.0</v>
      </c>
      <c r="P23" s="28">
        <v>3.0777702891549543</v>
      </c>
      <c r="Q23" s="37">
        <v>2.2098007037127236</v>
      </c>
      <c r="R23" s="38">
        <v>8.871745808392953</v>
      </c>
      <c r="S23" s="39">
        <v>8.34818110377768</v>
      </c>
      <c r="T23" s="40">
        <v>0.05098516935014797</v>
      </c>
      <c r="U23" s="40">
        <v>0.017529097040901147</v>
      </c>
      <c r="V23" s="40">
        <v>0.026764857847397457</v>
      </c>
      <c r="W23" s="40">
        <v>0.017529097040901147</v>
      </c>
      <c r="X23" s="39">
        <v>7.963327286949758</v>
      </c>
      <c r="Y23" s="41">
        <v>7.1432683274058215</v>
      </c>
      <c r="Z23" s="41">
        <v>7.193483796631329</v>
      </c>
      <c r="AA23" s="41">
        <v>7.579813591312451</v>
      </c>
      <c r="AB23" s="42">
        <v>0.0</v>
      </c>
      <c r="AC23" s="42">
        <v>0.0</v>
      </c>
      <c r="AD23" s="42">
        <v>1.0</v>
      </c>
      <c r="AE23" s="42">
        <v>1.0</v>
      </c>
      <c r="AF23" s="42">
        <v>0.0</v>
      </c>
      <c r="AG23" s="25"/>
      <c r="AH23" s="25"/>
      <c r="AI23" s="25"/>
      <c r="AJ23" s="25"/>
      <c r="AK23" s="54"/>
      <c r="AL23" s="55"/>
    </row>
    <row r="24">
      <c r="A24" s="26" t="s">
        <v>89</v>
      </c>
      <c r="B24" s="25" t="s">
        <v>37</v>
      </c>
      <c r="C24" s="25" t="s">
        <v>512</v>
      </c>
      <c r="D24" s="28">
        <v>95.82116639618796</v>
      </c>
      <c r="E24" s="29">
        <v>0.17265377281394712</v>
      </c>
      <c r="F24" s="30">
        <v>22.0</v>
      </c>
      <c r="G24" s="33"/>
      <c r="H24" s="34">
        <v>17.939384409645875</v>
      </c>
      <c r="I24" s="35" t="s">
        <v>58</v>
      </c>
      <c r="J24" s="36">
        <v>4200.0</v>
      </c>
      <c r="K24" s="28">
        <v>4.271282002296637</v>
      </c>
      <c r="L24" s="28">
        <v>3.535159922891519</v>
      </c>
      <c r="M24" s="34">
        <v>17.964650959411905</v>
      </c>
      <c r="N24" s="35" t="s">
        <v>28</v>
      </c>
      <c r="O24" s="36">
        <v>4300.0</v>
      </c>
      <c r="P24" s="28">
        <v>4.177825804514397</v>
      </c>
      <c r="Q24" s="37">
        <v>3.461374672624631</v>
      </c>
      <c r="R24" s="38">
        <v>7.398271849950285</v>
      </c>
      <c r="S24" s="39">
        <v>6.961663982745807</v>
      </c>
      <c r="T24" s="40">
        <v>0.037091590216070856</v>
      </c>
      <c r="U24" s="40">
        <v>0.022034608049151003</v>
      </c>
      <c r="V24" s="40">
        <v>0.022677284117251242</v>
      </c>
      <c r="W24" s="40">
        <v>0.02001476897797883</v>
      </c>
      <c r="X24" s="39">
        <v>7.201424950373061</v>
      </c>
      <c r="Y24" s="41">
        <v>10.737959459272812</v>
      </c>
      <c r="Z24" s="41">
        <v>6.278061952816831</v>
      </c>
      <c r="AA24" s="41">
        <v>11.686589006595074</v>
      </c>
      <c r="AB24" s="42">
        <v>1.0</v>
      </c>
      <c r="AC24" s="42">
        <v>1.0</v>
      </c>
      <c r="AD24" s="42">
        <v>0.0</v>
      </c>
      <c r="AE24" s="42">
        <v>0.0</v>
      </c>
      <c r="AF24" s="42">
        <v>0.0</v>
      </c>
      <c r="AG24" s="25"/>
      <c r="AH24" s="25"/>
      <c r="AI24" s="25"/>
      <c r="AJ24" s="25"/>
      <c r="AK24" s="54"/>
      <c r="AL24" s="55"/>
    </row>
    <row r="25">
      <c r="A25" s="26" t="s">
        <v>90</v>
      </c>
      <c r="B25" s="25" t="s">
        <v>37</v>
      </c>
      <c r="C25" s="25" t="s">
        <v>512</v>
      </c>
      <c r="D25" s="28">
        <v>95.82116639618796</v>
      </c>
      <c r="E25" s="29">
        <v>0.14070924009989297</v>
      </c>
      <c r="F25" s="30">
        <v>20.0</v>
      </c>
      <c r="G25" s="32"/>
      <c r="H25" s="34">
        <v>15.126482268551348</v>
      </c>
      <c r="I25" s="35" t="s">
        <v>31</v>
      </c>
      <c r="J25" s="36">
        <v>3800.0</v>
      </c>
      <c r="K25" s="28">
        <v>3.980653228566144</v>
      </c>
      <c r="L25" s="28">
        <v>2.907920034769729</v>
      </c>
      <c r="M25" s="34">
        <v>15.366121642182593</v>
      </c>
      <c r="N25" s="35" t="s">
        <v>31</v>
      </c>
      <c r="O25" s="36">
        <v>3700.0</v>
      </c>
      <c r="P25" s="28">
        <v>4.153005849238538</v>
      </c>
      <c r="Q25" s="37">
        <v>3.0689362888533323</v>
      </c>
      <c r="R25" s="38">
        <v>5.325962988918669</v>
      </c>
      <c r="S25" s="39">
        <v>5.0116521081394785</v>
      </c>
      <c r="T25" s="40">
        <v>0.05825339866816869</v>
      </c>
      <c r="U25" s="40">
        <v>8.920888004313737E-5</v>
      </c>
      <c r="V25" s="40">
        <v>0.032472032335702</v>
      </c>
      <c r="W25" s="40">
        <v>0.020696460170007865</v>
      </c>
      <c r="X25" s="39">
        <v>5.547360040382433</v>
      </c>
      <c r="Y25" s="41">
        <v>9.579122228168915</v>
      </c>
      <c r="Z25" s="41">
        <v>5.132421071069718</v>
      </c>
      <c r="AA25" s="41">
        <v>10.233700571112875</v>
      </c>
      <c r="AB25" s="42">
        <v>0.0</v>
      </c>
      <c r="AC25" s="42">
        <v>0.0</v>
      </c>
      <c r="AD25" s="42">
        <v>0.0</v>
      </c>
      <c r="AE25" s="42">
        <v>0.0</v>
      </c>
      <c r="AF25" s="42">
        <v>1.0</v>
      </c>
      <c r="AG25" s="25"/>
      <c r="AH25" s="25"/>
      <c r="AI25" s="25"/>
      <c r="AJ25" s="25"/>
      <c r="AK25" s="54"/>
      <c r="AL25" s="55"/>
    </row>
    <row r="26">
      <c r="A26" s="26" t="s">
        <v>91</v>
      </c>
      <c r="B26" s="25" t="s">
        <v>37</v>
      </c>
      <c r="C26" s="25" t="s">
        <v>512</v>
      </c>
      <c r="D26" s="28">
        <v>95.82116639618796</v>
      </c>
      <c r="E26" s="29">
        <v>0.14813138686131386</v>
      </c>
      <c r="F26" s="30">
        <v>16.0</v>
      </c>
      <c r="G26" s="33"/>
      <c r="H26" s="34">
        <v>11.037324183536846</v>
      </c>
      <c r="I26" s="35" t="s">
        <v>44</v>
      </c>
      <c r="J26" s="36">
        <v>3000.0</v>
      </c>
      <c r="K26" s="28">
        <v>3.6791080611789484</v>
      </c>
      <c r="L26" s="28">
        <v>2.133889025740738</v>
      </c>
      <c r="M26" s="34">
        <v>11.106084613036064</v>
      </c>
      <c r="N26" s="35" t="s">
        <v>29</v>
      </c>
      <c r="O26" s="36">
        <v>3000.0</v>
      </c>
      <c r="P26" s="28">
        <v>3.7020282043453543</v>
      </c>
      <c r="Q26" s="37">
        <v>2.15696690364796</v>
      </c>
      <c r="R26" s="38">
        <v>4.515581239056391</v>
      </c>
      <c r="S26" s="39">
        <v>4.249094911714119</v>
      </c>
      <c r="T26" s="40">
        <v>0.0467893344947703</v>
      </c>
      <c r="U26" s="40">
        <v>0.01194430227985499</v>
      </c>
      <c r="V26" s="40">
        <v>0.027211455569895206</v>
      </c>
      <c r="W26" s="40">
        <v>0.0231701502872375</v>
      </c>
      <c r="X26" s="39">
        <v>4.823321542744056</v>
      </c>
      <c r="Y26" s="41">
        <v>6.21400264079279</v>
      </c>
      <c r="Z26" s="41">
        <v>4.2625369090203185</v>
      </c>
      <c r="AA26" s="41">
        <v>6.843547704015744</v>
      </c>
      <c r="AB26" s="42">
        <v>0.0</v>
      </c>
      <c r="AC26" s="42">
        <v>0.0</v>
      </c>
      <c r="AD26" s="42">
        <v>1.0</v>
      </c>
      <c r="AE26" s="42">
        <v>1.0</v>
      </c>
      <c r="AF26" s="42">
        <v>0.0</v>
      </c>
      <c r="AG26" s="25"/>
      <c r="AH26" s="25"/>
      <c r="AI26" s="25"/>
      <c r="AJ26" s="25"/>
      <c r="AK26" s="54"/>
      <c r="AL26" s="55"/>
    </row>
    <row r="27">
      <c r="A27" s="26" t="s">
        <v>92</v>
      </c>
      <c r="B27" s="25" t="s">
        <v>37</v>
      </c>
      <c r="C27" s="25" t="s">
        <v>512</v>
      </c>
      <c r="D27" s="28">
        <v>95.82116639618796</v>
      </c>
      <c r="E27" s="29">
        <v>0.18756164383561644</v>
      </c>
      <c r="F27" s="30">
        <v>15.0</v>
      </c>
      <c r="G27" s="32"/>
      <c r="H27" s="34">
        <v>12.804068454793237</v>
      </c>
      <c r="I27" s="35" t="s">
        <v>45</v>
      </c>
      <c r="J27" s="36">
        <v>3000.0</v>
      </c>
      <c r="K27" s="28">
        <v>4.268022818264413</v>
      </c>
      <c r="L27" s="28">
        <v>2.759699030759122</v>
      </c>
      <c r="M27" s="34">
        <v>13.062178267336952</v>
      </c>
      <c r="N27" s="35" t="s">
        <v>30</v>
      </c>
      <c r="O27" s="36">
        <v>3200.0</v>
      </c>
      <c r="P27" s="28">
        <v>4.081930708542798</v>
      </c>
      <c r="Q27" s="37">
        <v>2.6782169497251047</v>
      </c>
      <c r="R27" s="38">
        <v>5.55384540348731</v>
      </c>
      <c r="S27" s="39">
        <v>5.226086077312201</v>
      </c>
      <c r="T27" s="40">
        <v>0.06522875231145485</v>
      </c>
      <c r="U27" s="40">
        <v>0.005303907106637556</v>
      </c>
      <c r="V27" s="40">
        <v>0.030985983622987826</v>
      </c>
      <c r="W27" s="40">
        <v>0.028566657574346132</v>
      </c>
      <c r="X27" s="39">
        <v>4.962453470417698</v>
      </c>
      <c r="Y27" s="41">
        <v>7.841614984375539</v>
      </c>
      <c r="Z27" s="41">
        <v>4.455341436944357</v>
      </c>
      <c r="AA27" s="41">
        <v>8.606836830392595</v>
      </c>
      <c r="AB27" s="42">
        <v>0.0</v>
      </c>
      <c r="AC27" s="42">
        <v>0.0</v>
      </c>
      <c r="AD27" s="42">
        <v>0.0</v>
      </c>
      <c r="AE27" s="42">
        <v>1.0</v>
      </c>
      <c r="AF27" s="42">
        <v>1.0</v>
      </c>
      <c r="AG27" s="25"/>
      <c r="AH27" s="25"/>
      <c r="AI27" s="25"/>
      <c r="AJ27" s="25"/>
      <c r="AK27" s="54"/>
      <c r="AL27" s="55"/>
    </row>
    <row r="28">
      <c r="A28" s="26" t="s">
        <v>94</v>
      </c>
      <c r="B28" s="25" t="s">
        <v>37</v>
      </c>
      <c r="C28" s="25" t="s">
        <v>512</v>
      </c>
      <c r="D28" s="28">
        <v>95.82116639618796</v>
      </c>
      <c r="E28" s="29">
        <v>0.1681304347826087</v>
      </c>
      <c r="F28" s="30">
        <v>0.0</v>
      </c>
      <c r="G28" s="32"/>
      <c r="H28" s="34" t="s">
        <v>64</v>
      </c>
      <c r="I28" s="35" t="s">
        <v>30</v>
      </c>
      <c r="J28" s="36">
        <v>3000.0</v>
      </c>
      <c r="K28" s="28" t="s">
        <v>64</v>
      </c>
      <c r="L28" s="28" t="s">
        <v>64</v>
      </c>
      <c r="M28" s="34" t="s">
        <v>64</v>
      </c>
      <c r="N28" s="35" t="s">
        <v>28</v>
      </c>
      <c r="O28" s="36">
        <v>3000.0</v>
      </c>
      <c r="P28" s="28" t="s">
        <v>64</v>
      </c>
      <c r="Q28" s="37" t="s">
        <v>64</v>
      </c>
      <c r="R28" s="38" t="s">
        <v>64</v>
      </c>
      <c r="S28" s="39" t="s">
        <v>64</v>
      </c>
      <c r="T28" s="40" t="s">
        <v>64</v>
      </c>
      <c r="U28" s="40" t="s">
        <v>64</v>
      </c>
      <c r="V28" s="40" t="s">
        <v>64</v>
      </c>
      <c r="W28" s="40" t="s">
        <v>64</v>
      </c>
      <c r="X28" s="39" t="s">
        <v>64</v>
      </c>
      <c r="Y28" s="41" t="s">
        <v>64</v>
      </c>
      <c r="Z28" s="41" t="s">
        <v>64</v>
      </c>
      <c r="AA28" s="41" t="s">
        <v>64</v>
      </c>
      <c r="AB28" s="42">
        <v>0.0</v>
      </c>
      <c r="AC28" s="42">
        <v>0.0</v>
      </c>
      <c r="AD28" s="42">
        <v>0.0</v>
      </c>
      <c r="AE28" s="42">
        <v>1.0</v>
      </c>
      <c r="AF28" s="42">
        <v>0.0</v>
      </c>
      <c r="AG28" s="25"/>
      <c r="AH28" s="25"/>
      <c r="AI28" s="25"/>
      <c r="AJ28" s="25"/>
      <c r="AK28" s="54"/>
      <c r="AL28" s="55"/>
    </row>
    <row r="29">
      <c r="A29" s="26" t="s">
        <v>96</v>
      </c>
      <c r="B29" s="25" t="s">
        <v>37</v>
      </c>
      <c r="C29" s="25" t="s">
        <v>512</v>
      </c>
      <c r="D29" s="28">
        <v>95.82116639618796</v>
      </c>
      <c r="E29" s="29">
        <v>0.27104388229220444</v>
      </c>
      <c r="F29" s="30">
        <v>0.0</v>
      </c>
      <c r="G29" s="33"/>
      <c r="H29" s="34" t="s">
        <v>64</v>
      </c>
      <c r="I29" s="35" t="s">
        <v>40</v>
      </c>
      <c r="J29" s="36">
        <v>3000.0</v>
      </c>
      <c r="K29" s="28" t="s">
        <v>64</v>
      </c>
      <c r="L29" s="28" t="s">
        <v>64</v>
      </c>
      <c r="M29" s="34" t="s">
        <v>64</v>
      </c>
      <c r="N29" s="35" t="s">
        <v>29</v>
      </c>
      <c r="O29" s="36">
        <v>6500.0</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1.0</v>
      </c>
      <c r="AD29" s="42">
        <v>1.0</v>
      </c>
      <c r="AE29" s="42">
        <v>0.0</v>
      </c>
      <c r="AF29" s="42">
        <v>0.0</v>
      </c>
      <c r="AG29" s="25"/>
      <c r="AH29" s="25"/>
      <c r="AI29" s="25"/>
      <c r="AJ29" s="25"/>
      <c r="AK29" s="54"/>
      <c r="AL29" s="55"/>
    </row>
    <row r="30">
      <c r="A30" s="26" t="s">
        <v>97</v>
      </c>
      <c r="B30" s="25" t="s">
        <v>37</v>
      </c>
      <c r="C30" s="25" t="s">
        <v>512</v>
      </c>
      <c r="D30" s="28">
        <v>95.82116639618796</v>
      </c>
      <c r="E30" s="29">
        <v>0.17893890675241156</v>
      </c>
      <c r="F30" s="30">
        <v>0.0</v>
      </c>
      <c r="G30" s="32"/>
      <c r="H30" s="34" t="s">
        <v>64</v>
      </c>
      <c r="I30" s="35" t="s">
        <v>45</v>
      </c>
      <c r="J30" s="36">
        <v>3000.0</v>
      </c>
      <c r="K30" s="28" t="s">
        <v>64</v>
      </c>
      <c r="L30" s="28" t="s">
        <v>64</v>
      </c>
      <c r="M30" s="34" t="s">
        <v>64</v>
      </c>
      <c r="N30" s="35" t="s">
        <v>30</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0.0</v>
      </c>
      <c r="AD30" s="42">
        <v>0.0</v>
      </c>
      <c r="AE30" s="42">
        <v>1.0</v>
      </c>
      <c r="AF30" s="42">
        <v>1.0</v>
      </c>
      <c r="AG30" s="25"/>
      <c r="AH30" s="25"/>
      <c r="AI30" s="25"/>
      <c r="AJ30" s="25"/>
      <c r="AK30" s="54"/>
      <c r="AL30" s="55"/>
    </row>
    <row r="31">
      <c r="A31" s="26" t="s">
        <v>98</v>
      </c>
      <c r="B31" s="25" t="s">
        <v>37</v>
      </c>
      <c r="C31" s="25" t="s">
        <v>512</v>
      </c>
      <c r="D31" s="28">
        <v>95.82116639618796</v>
      </c>
      <c r="E31" s="29">
        <v>0.17435135135135135</v>
      </c>
      <c r="F31" s="30">
        <v>0.0</v>
      </c>
      <c r="G31" s="33"/>
      <c r="H31" s="34" t="s">
        <v>64</v>
      </c>
      <c r="I31" s="35" t="s">
        <v>28</v>
      </c>
      <c r="J31" s="36">
        <v>3000.0</v>
      </c>
      <c r="K31" s="28" t="s">
        <v>64</v>
      </c>
      <c r="L31" s="28" t="s">
        <v>64</v>
      </c>
      <c r="M31" s="34" t="s">
        <v>64</v>
      </c>
      <c r="N31" s="35" t="s">
        <v>28</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1.0</v>
      </c>
      <c r="AD31" s="42">
        <v>0.0</v>
      </c>
      <c r="AE31" s="42">
        <v>0.0</v>
      </c>
      <c r="AF31" s="42">
        <v>0.0</v>
      </c>
      <c r="AG31" s="25"/>
      <c r="AH31" s="25"/>
      <c r="AI31" s="25"/>
      <c r="AJ31" s="25"/>
      <c r="AK31" s="54"/>
      <c r="AL31" s="55"/>
    </row>
    <row r="32">
      <c r="A32" s="26" t="s">
        <v>99</v>
      </c>
      <c r="B32" s="25" t="s">
        <v>37</v>
      </c>
      <c r="C32" s="25" t="s">
        <v>512</v>
      </c>
      <c r="D32" s="28">
        <v>95.82116639618796</v>
      </c>
      <c r="E32" s="29">
        <v>0.18</v>
      </c>
      <c r="F32" s="30">
        <v>0.0</v>
      </c>
      <c r="G32" s="33"/>
      <c r="H32" s="34" t="s">
        <v>64</v>
      </c>
      <c r="I32" s="35" t="s">
        <v>28</v>
      </c>
      <c r="J32" s="36">
        <v>3000.0</v>
      </c>
      <c r="K32" s="28" t="s">
        <v>64</v>
      </c>
      <c r="L32" s="28" t="s">
        <v>64</v>
      </c>
      <c r="M32" s="34" t="s">
        <v>64</v>
      </c>
      <c r="N32" s="35" t="s">
        <v>27</v>
      </c>
      <c r="O32" s="36">
        <v>3000.0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1.0</v>
      </c>
      <c r="AD32" s="42">
        <v>0.0</v>
      </c>
      <c r="AE32" s="42">
        <v>0.0</v>
      </c>
      <c r="AF32" s="42">
        <v>0.0</v>
      </c>
      <c r="AG32" s="25"/>
      <c r="AH32" s="25"/>
      <c r="AI32" s="25"/>
      <c r="AJ32" s="25"/>
      <c r="AK32" s="54"/>
      <c r="AL32" s="55"/>
    </row>
    <row r="33">
      <c r="A33" s="26" t="s">
        <v>93</v>
      </c>
      <c r="B33" s="25" t="s">
        <v>37</v>
      </c>
      <c r="C33" s="25" t="s">
        <v>512</v>
      </c>
      <c r="D33" s="28">
        <v>95.82116639618796</v>
      </c>
      <c r="E33" s="29">
        <v>0.1700596658711217</v>
      </c>
      <c r="F33" s="30">
        <v>0.0</v>
      </c>
      <c r="G33" s="33"/>
      <c r="H33" s="34" t="s">
        <v>64</v>
      </c>
      <c r="I33" s="35" t="s">
        <v>27</v>
      </c>
      <c r="J33" s="36">
        <v>3000.0</v>
      </c>
      <c r="K33" s="28" t="s">
        <v>64</v>
      </c>
      <c r="L33" s="28" t="s">
        <v>64</v>
      </c>
      <c r="M33" s="34" t="s">
        <v>64</v>
      </c>
      <c r="N33" s="35" t="s">
        <v>27</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1.0</v>
      </c>
      <c r="AC33" s="42">
        <v>0.0</v>
      </c>
      <c r="AD33" s="42">
        <v>0.0</v>
      </c>
      <c r="AE33" s="42">
        <v>0.0</v>
      </c>
      <c r="AF33" s="42">
        <v>0.0</v>
      </c>
      <c r="AG33" s="25"/>
      <c r="AH33" s="25"/>
      <c r="AI33" s="25"/>
      <c r="AJ33" s="25"/>
      <c r="AK33" s="54"/>
      <c r="AL33" s="55"/>
    </row>
    <row r="34">
      <c r="A34" s="26" t="s">
        <v>449</v>
      </c>
      <c r="B34" s="25" t="s">
        <v>450</v>
      </c>
      <c r="C34" s="25" t="s">
        <v>136</v>
      </c>
      <c r="D34" s="28">
        <v>95.41333949103966</v>
      </c>
      <c r="E34" s="29">
        <v>0.17907712082262212</v>
      </c>
      <c r="F34" s="30">
        <v>35.0</v>
      </c>
      <c r="G34" s="33"/>
      <c r="H34" s="34">
        <v>27.927074812488144</v>
      </c>
      <c r="I34" s="35" t="s">
        <v>40</v>
      </c>
      <c r="J34" s="36">
        <v>5900.0</v>
      </c>
      <c r="K34" s="28">
        <v>4.733402510591211</v>
      </c>
      <c r="L34" s="28">
        <v>5.4167343106842285</v>
      </c>
      <c r="M34" s="34">
        <v>27.533540298610802</v>
      </c>
      <c r="N34" s="35" t="s">
        <v>28</v>
      </c>
      <c r="O34" s="36">
        <v>6200.0</v>
      </c>
      <c r="P34" s="28">
        <v>4.440893596550129</v>
      </c>
      <c r="Q34" s="37">
        <v>5.029473791067173</v>
      </c>
      <c r="R34" s="38">
        <v>12.2263826798121</v>
      </c>
      <c r="S34" s="39">
        <v>14.973491198233859</v>
      </c>
      <c r="T34" s="40">
        <v>0.045790147298061724</v>
      </c>
      <c r="U34" s="40">
        <v>0.033290999479168235</v>
      </c>
      <c r="V34" s="40">
        <v>0.028363450819796764</v>
      </c>
      <c r="W34" s="40">
        <v>0.02740197791065111</v>
      </c>
      <c r="X34" s="39">
        <v>15.497996510350683</v>
      </c>
      <c r="Y34" s="41">
        <v>12.429078302137462</v>
      </c>
      <c r="Z34" s="41">
        <v>13.38672371894872</v>
      </c>
      <c r="AA34" s="41">
        <v>14.146816579662085</v>
      </c>
      <c r="AB34" s="42">
        <v>0.0</v>
      </c>
      <c r="AC34" s="42">
        <v>1.0</v>
      </c>
      <c r="AD34" s="42">
        <v>1.0</v>
      </c>
      <c r="AE34" s="42">
        <v>0.0</v>
      </c>
      <c r="AF34" s="42">
        <v>0.0</v>
      </c>
      <c r="AG34" s="25"/>
      <c r="AH34" s="25"/>
      <c r="AI34" s="25"/>
      <c r="AJ34" s="25"/>
      <c r="AK34" s="25"/>
      <c r="AL34" s="25"/>
    </row>
    <row r="35">
      <c r="A35" s="26" t="s">
        <v>452</v>
      </c>
      <c r="B35" s="25" t="s">
        <v>450</v>
      </c>
      <c r="C35" s="25" t="s">
        <v>136</v>
      </c>
      <c r="D35" s="28">
        <v>95.41333949103966</v>
      </c>
      <c r="E35" s="29">
        <v>0.19227361563517914</v>
      </c>
      <c r="F35" s="30">
        <v>31.0</v>
      </c>
      <c r="G35" s="32"/>
      <c r="H35" s="34">
        <v>34.531937388453</v>
      </c>
      <c r="I35" s="35" t="s">
        <v>30</v>
      </c>
      <c r="J35" s="36">
        <v>6100.0</v>
      </c>
      <c r="K35" s="28">
        <v>5.660973342369345</v>
      </c>
      <c r="L35" s="28">
        <v>7.567405297075447</v>
      </c>
      <c r="M35" s="34">
        <v>33.40569076272236</v>
      </c>
      <c r="N35" s="35" t="s">
        <v>30</v>
      </c>
      <c r="O35" s="36">
        <v>6600.0</v>
      </c>
      <c r="P35" s="28">
        <v>5.061468297382175</v>
      </c>
      <c r="Q35" s="37">
        <v>6.603748374083468</v>
      </c>
      <c r="R35" s="38">
        <v>11.766011611284283</v>
      </c>
      <c r="S35" s="39">
        <v>14.40968076279698</v>
      </c>
      <c r="T35" s="40">
        <v>0.07455307960565694</v>
      </c>
      <c r="U35" s="40">
        <v>0.035269809275106874</v>
      </c>
      <c r="V35" s="40">
        <v>0.04901287288920024</v>
      </c>
      <c r="W35" s="40">
        <v>0.03709410975485378</v>
      </c>
      <c r="X35" s="39">
        <v>18.672202892688496</v>
      </c>
      <c r="Y35" s="41">
        <v>15.859734495764506</v>
      </c>
      <c r="Z35" s="41">
        <v>16.44263020130787</v>
      </c>
      <c r="AA35" s="41">
        <v>16.963060561414487</v>
      </c>
      <c r="AB35" s="42">
        <v>0.0</v>
      </c>
      <c r="AC35" s="42">
        <v>0.0</v>
      </c>
      <c r="AD35" s="42">
        <v>0.0</v>
      </c>
      <c r="AE35" s="42">
        <v>1.0</v>
      </c>
      <c r="AF35" s="42">
        <v>0.0</v>
      </c>
      <c r="AG35" s="25"/>
      <c r="AH35" s="25"/>
      <c r="AI35" s="25"/>
      <c r="AJ35" s="25"/>
      <c r="AK35" s="25"/>
      <c r="AL35" s="25"/>
    </row>
    <row r="36">
      <c r="A36" s="26" t="s">
        <v>453</v>
      </c>
      <c r="B36" s="25" t="s">
        <v>450</v>
      </c>
      <c r="C36" s="25" t="s">
        <v>136</v>
      </c>
      <c r="D36" s="28">
        <v>95.41333949103966</v>
      </c>
      <c r="E36" s="29">
        <v>0.18283205821981713</v>
      </c>
      <c r="F36" s="30">
        <v>29.0</v>
      </c>
      <c r="G36" s="33"/>
      <c r="H36" s="34">
        <v>25.56057644639216</v>
      </c>
      <c r="I36" s="35" t="s">
        <v>31</v>
      </c>
      <c r="J36" s="36">
        <v>5700.0</v>
      </c>
      <c r="K36" s="28">
        <v>4.484311657261783</v>
      </c>
      <c r="L36" s="28">
        <v>4.809600618630972</v>
      </c>
      <c r="M36" s="34">
        <v>26.058703245329188</v>
      </c>
      <c r="N36" s="35" t="s">
        <v>31</v>
      </c>
      <c r="O36" s="36">
        <v>6100.0</v>
      </c>
      <c r="P36" s="28">
        <v>4.271918564808064</v>
      </c>
      <c r="Q36" s="37">
        <v>4.646996614124795</v>
      </c>
      <c r="R36" s="38">
        <v>10.377861184965568</v>
      </c>
      <c r="S36" s="39">
        <v>12.709631064154035</v>
      </c>
      <c r="T36" s="40">
        <v>0.09900517499689007</v>
      </c>
      <c r="U36" s="40">
        <v>3.6177286844174197E-4</v>
      </c>
      <c r="V36" s="40">
        <v>0.028700647563044867</v>
      </c>
      <c r="W36" s="40">
        <v>0.023635827404860477</v>
      </c>
      <c r="X36" s="39">
        <v>12.460623100958326</v>
      </c>
      <c r="Y36" s="41">
        <v>13.099953345433834</v>
      </c>
      <c r="Z36" s="41">
        <v>11.76894555644209</v>
      </c>
      <c r="AA36" s="41">
        <v>14.289757688887098</v>
      </c>
      <c r="AB36" s="42">
        <v>0.0</v>
      </c>
      <c r="AC36" s="42">
        <v>0.0</v>
      </c>
      <c r="AD36" s="42">
        <v>0.0</v>
      </c>
      <c r="AE36" s="42">
        <v>0.0</v>
      </c>
      <c r="AF36" s="42">
        <v>1.0</v>
      </c>
      <c r="AG36" s="25"/>
      <c r="AH36" s="25"/>
      <c r="AI36" s="25"/>
      <c r="AJ36" s="25"/>
      <c r="AK36" s="25"/>
      <c r="AL36" s="25"/>
    </row>
    <row r="37">
      <c r="A37" s="26" t="s">
        <v>457</v>
      </c>
      <c r="B37" s="25" t="s">
        <v>450</v>
      </c>
      <c r="C37" s="25" t="s">
        <v>136</v>
      </c>
      <c r="D37" s="28">
        <v>95.41333949103966</v>
      </c>
      <c r="E37" s="29">
        <v>0.16148913472935597</v>
      </c>
      <c r="F37" s="30">
        <v>24.0</v>
      </c>
      <c r="G37" s="32"/>
      <c r="H37" s="34">
        <v>20.113742818000645</v>
      </c>
      <c r="I37" s="35" t="s">
        <v>40</v>
      </c>
      <c r="J37" s="36">
        <v>4700.0</v>
      </c>
      <c r="K37" s="28">
        <v>4.279519748510776</v>
      </c>
      <c r="L37" s="28">
        <v>3.851394976922339</v>
      </c>
      <c r="M37" s="34">
        <v>19.124320041565902</v>
      </c>
      <c r="N37" s="35" t="s">
        <v>29</v>
      </c>
      <c r="O37" s="36">
        <v>4500.0</v>
      </c>
      <c r="P37" s="28">
        <v>4.249848898125756</v>
      </c>
      <c r="Q37" s="37">
        <v>3.6860358732003746</v>
      </c>
      <c r="R37" s="38">
        <v>7.441660582594949</v>
      </c>
      <c r="S37" s="39">
        <v>9.113704531571377</v>
      </c>
      <c r="T37" s="40">
        <v>0.030757135369962007</v>
      </c>
      <c r="U37" s="40">
        <v>0.04376976956494594</v>
      </c>
      <c r="V37" s="40">
        <v>0.018809171245476767</v>
      </c>
      <c r="W37" s="40">
        <v>0.03335966220895879</v>
      </c>
      <c r="X37" s="39">
        <v>10.344609520861823</v>
      </c>
      <c r="Y37" s="41">
        <v>9.769133297138822</v>
      </c>
      <c r="Z37" s="41">
        <v>8.504815356213186</v>
      </c>
      <c r="AA37" s="41">
        <v>10.619504685352714</v>
      </c>
      <c r="AB37" s="42">
        <v>0.0</v>
      </c>
      <c r="AC37" s="42">
        <v>1.0</v>
      </c>
      <c r="AD37" s="42">
        <v>1.0</v>
      </c>
      <c r="AE37" s="42">
        <v>0.0</v>
      </c>
      <c r="AF37" s="42">
        <v>0.0</v>
      </c>
      <c r="AG37" s="25"/>
      <c r="AH37" s="25"/>
      <c r="AI37" s="25"/>
      <c r="AJ37" s="25"/>
      <c r="AK37" s="25"/>
      <c r="AL37" s="25"/>
    </row>
    <row r="38">
      <c r="A38" s="26" t="s">
        <v>455</v>
      </c>
      <c r="B38" s="25" t="s">
        <v>450</v>
      </c>
      <c r="C38" s="25" t="s">
        <v>136</v>
      </c>
      <c r="D38" s="28">
        <v>95.41333949103966</v>
      </c>
      <c r="E38" s="29">
        <v>0.17466543438077634</v>
      </c>
      <c r="F38" s="30">
        <v>24.0</v>
      </c>
      <c r="G38" s="33"/>
      <c r="H38" s="34">
        <v>20.615056638053506</v>
      </c>
      <c r="I38" s="35" t="s">
        <v>58</v>
      </c>
      <c r="J38" s="36">
        <v>5400.0</v>
      </c>
      <c r="K38" s="28">
        <v>3.8176030811210198</v>
      </c>
      <c r="L38" s="28">
        <v>3.498167661608968</v>
      </c>
      <c r="M38" s="34">
        <v>20.291295576045975</v>
      </c>
      <c r="N38" s="35" t="s">
        <v>27</v>
      </c>
      <c r="O38" s="36">
        <v>6000.0</v>
      </c>
      <c r="P38" s="28">
        <v>3.381882596007663</v>
      </c>
      <c r="Q38" s="37">
        <v>3.063202479152233</v>
      </c>
      <c r="R38" s="38">
        <v>8.14486092964727</v>
      </c>
      <c r="S38" s="39">
        <v>9.974904813202407</v>
      </c>
      <c r="T38" s="40">
        <v>0.05817802315806444</v>
      </c>
      <c r="U38" s="40">
        <v>0.020709460918405653</v>
      </c>
      <c r="V38" s="40">
        <v>0.04357366343525814</v>
      </c>
      <c r="W38" s="40">
        <v>0.035433528507792335</v>
      </c>
      <c r="X38" s="39">
        <v>10.242433968633856</v>
      </c>
      <c r="Y38" s="41">
        <v>10.37262266941965</v>
      </c>
      <c r="Z38" s="41">
        <v>8.903236441092936</v>
      </c>
      <c r="AA38" s="41">
        <v>11.38805913495304</v>
      </c>
      <c r="AB38" s="42">
        <v>1.0</v>
      </c>
      <c r="AC38" s="42">
        <v>1.0</v>
      </c>
      <c r="AD38" s="42">
        <v>0.0</v>
      </c>
      <c r="AE38" s="42">
        <v>0.0</v>
      </c>
      <c r="AF38" s="42">
        <v>0.0</v>
      </c>
      <c r="AG38" s="25"/>
      <c r="AH38" s="25"/>
      <c r="AI38" s="25"/>
      <c r="AJ38" s="25"/>
      <c r="AK38" s="25"/>
      <c r="AL38" s="25"/>
    </row>
    <row r="39">
      <c r="A39" s="26" t="s">
        <v>460</v>
      </c>
      <c r="B39" s="25" t="s">
        <v>450</v>
      </c>
      <c r="C39" s="25" t="s">
        <v>136</v>
      </c>
      <c r="D39" s="28">
        <v>95.41333949103966</v>
      </c>
      <c r="E39" s="29">
        <v>0.15459801488833746</v>
      </c>
      <c r="F39" s="30">
        <v>24.0</v>
      </c>
      <c r="G39" s="32"/>
      <c r="H39" s="34">
        <v>17.99812712363436</v>
      </c>
      <c r="I39" s="35" t="s">
        <v>44</v>
      </c>
      <c r="J39" s="36">
        <v>3600.0</v>
      </c>
      <c r="K39" s="28">
        <v>4.9994797565651</v>
      </c>
      <c r="L39" s="28">
        <v>4.14777303439543</v>
      </c>
      <c r="M39" s="34">
        <v>17.439367341789673</v>
      </c>
      <c r="N39" s="35" t="s">
        <v>29</v>
      </c>
      <c r="O39" s="36">
        <v>3900.0</v>
      </c>
      <c r="P39" s="28">
        <v>4.471632651740942</v>
      </c>
      <c r="Q39" s="37">
        <v>3.625180949492931</v>
      </c>
      <c r="R39" s="38">
        <v>7.080060446068464</v>
      </c>
      <c r="S39" s="39">
        <v>8.6708575666633</v>
      </c>
      <c r="T39" s="40">
        <v>0.04514506292503209</v>
      </c>
      <c r="U39" s="40">
        <v>0.026804881111737806</v>
      </c>
      <c r="V39" s="40">
        <v>0.025629228431398428</v>
      </c>
      <c r="W39" s="40">
        <v>0.03138992656506138</v>
      </c>
      <c r="X39" s="39">
        <v>9.257072559511487</v>
      </c>
      <c r="Y39" s="41">
        <v>8.741054564122873</v>
      </c>
      <c r="Z39" s="41">
        <v>7.868932324140938</v>
      </c>
      <c r="AA39" s="41">
        <v>9.570435017648734</v>
      </c>
      <c r="AB39" s="42">
        <v>0.0</v>
      </c>
      <c r="AC39" s="42">
        <v>0.0</v>
      </c>
      <c r="AD39" s="42">
        <v>1.0</v>
      </c>
      <c r="AE39" s="42">
        <v>1.0</v>
      </c>
      <c r="AF39" s="42">
        <v>0.0</v>
      </c>
      <c r="AG39" s="25"/>
      <c r="AH39" s="25"/>
      <c r="AI39" s="25"/>
      <c r="AJ39" s="25"/>
      <c r="AK39" s="25"/>
      <c r="AL39" s="25"/>
    </row>
    <row r="40">
      <c r="A40" s="26" t="s">
        <v>456</v>
      </c>
      <c r="B40" s="25" t="s">
        <v>450</v>
      </c>
      <c r="C40" s="25" t="s">
        <v>136</v>
      </c>
      <c r="D40" s="28">
        <v>95.41333949103966</v>
      </c>
      <c r="E40" s="29">
        <v>0.14855811589291765</v>
      </c>
      <c r="F40" s="30">
        <v>23.0</v>
      </c>
      <c r="G40" s="32"/>
      <c r="H40" s="34">
        <v>20.225315710195723</v>
      </c>
      <c r="I40" s="35" t="s">
        <v>27</v>
      </c>
      <c r="J40" s="36">
        <v>4800.0</v>
      </c>
      <c r="K40" s="28">
        <v>4.213607439624109</v>
      </c>
      <c r="L40" s="28">
        <v>3.8074638453654086</v>
      </c>
      <c r="M40" s="34">
        <v>20.71941048523015</v>
      </c>
      <c r="N40" s="35" t="s">
        <v>28</v>
      </c>
      <c r="O40" s="36">
        <v>4700.0</v>
      </c>
      <c r="P40" s="28">
        <v>4.408385209623436</v>
      </c>
      <c r="Q40" s="37">
        <v>4.054475415544514</v>
      </c>
      <c r="R40" s="38">
        <v>6.484630642443199</v>
      </c>
      <c r="S40" s="39">
        <v>7.941642462144253</v>
      </c>
      <c r="T40" s="40">
        <v>0.052851423345433426</v>
      </c>
      <c r="U40" s="40">
        <v>0.01391442340289066</v>
      </c>
      <c r="V40" s="40">
        <v>0.02525643239516288</v>
      </c>
      <c r="W40" s="40">
        <v>0.04525110804133349</v>
      </c>
      <c r="X40" s="39">
        <v>7.1794299238068096</v>
      </c>
      <c r="Y40" s="41">
        <v>13.045885786388915</v>
      </c>
      <c r="Z40" s="41">
        <v>5.826938657445586</v>
      </c>
      <c r="AA40" s="41">
        <v>14.892471827784563</v>
      </c>
      <c r="AB40" s="42">
        <v>1.0</v>
      </c>
      <c r="AC40" s="42">
        <v>0.0</v>
      </c>
      <c r="AD40" s="42">
        <v>0.0</v>
      </c>
      <c r="AE40" s="42">
        <v>0.0</v>
      </c>
      <c r="AF40" s="42">
        <v>0.0</v>
      </c>
      <c r="AG40" s="25"/>
      <c r="AH40" s="25"/>
      <c r="AI40" s="25"/>
      <c r="AJ40" s="25"/>
      <c r="AK40" s="25"/>
      <c r="AL40" s="25"/>
    </row>
    <row r="41">
      <c r="A41" s="26" t="s">
        <v>463</v>
      </c>
      <c r="B41" s="25" t="s">
        <v>450</v>
      </c>
      <c r="C41" s="25" t="s">
        <v>136</v>
      </c>
      <c r="D41" s="28">
        <v>95.41333949103966</v>
      </c>
      <c r="E41" s="29">
        <v>0.1338580548253849</v>
      </c>
      <c r="F41" s="30">
        <v>15.0</v>
      </c>
      <c r="G41" s="33"/>
      <c r="H41" s="34">
        <v>13.169851225750921</v>
      </c>
      <c r="I41" s="35" t="s">
        <v>45</v>
      </c>
      <c r="J41" s="36">
        <v>3000.0</v>
      </c>
      <c r="K41" s="28">
        <v>4.3899504085836405</v>
      </c>
      <c r="L41" s="28">
        <v>2.8976751307689836</v>
      </c>
      <c r="M41" s="34">
        <v>13.278359825330647</v>
      </c>
      <c r="N41" s="35" t="s">
        <v>31</v>
      </c>
      <c r="O41" s="36">
        <v>3000.0</v>
      </c>
      <c r="P41" s="28">
        <v>4.426119941776882</v>
      </c>
      <c r="Q41" s="37">
        <v>2.939151468497422</v>
      </c>
      <c r="R41" s="38">
        <v>3.760547288797469</v>
      </c>
      <c r="S41" s="39">
        <v>4.605493153942117</v>
      </c>
      <c r="T41" s="40">
        <v>0.07338877335071084</v>
      </c>
      <c r="U41" s="40">
        <v>8.077380714700878E-4</v>
      </c>
      <c r="V41" s="40">
        <v>0.03438656361401231</v>
      </c>
      <c r="W41" s="40">
        <v>0.027693876736117295</v>
      </c>
      <c r="X41" s="39">
        <v>5.073134869878477</v>
      </c>
      <c r="Y41" s="41">
        <v>8.096716355872445</v>
      </c>
      <c r="Z41" s="41">
        <v>4.648223268366107</v>
      </c>
      <c r="AA41" s="41">
        <v>8.630136556964539</v>
      </c>
      <c r="AB41" s="42">
        <v>0.0</v>
      </c>
      <c r="AC41" s="42">
        <v>0.0</v>
      </c>
      <c r="AD41" s="42">
        <v>0.0</v>
      </c>
      <c r="AE41" s="42">
        <v>1.0</v>
      </c>
      <c r="AF41" s="42">
        <v>1.0</v>
      </c>
      <c r="AG41" s="25"/>
      <c r="AH41" s="25"/>
      <c r="AI41" s="25"/>
      <c r="AJ41" s="25"/>
      <c r="AK41" s="25"/>
      <c r="AL41" s="25"/>
    </row>
    <row r="42">
      <c r="A42" s="26" t="s">
        <v>454</v>
      </c>
      <c r="B42" s="25" t="s">
        <v>450</v>
      </c>
      <c r="C42" s="25" t="s">
        <v>136</v>
      </c>
      <c r="D42" s="28">
        <v>95.41333949103966</v>
      </c>
      <c r="E42" s="29">
        <v>0.13111811023622047</v>
      </c>
      <c r="F42" s="30">
        <v>12.0</v>
      </c>
      <c r="G42" s="32"/>
      <c r="H42" s="34">
        <v>9.448935880196125</v>
      </c>
      <c r="I42" s="35" t="s">
        <v>58</v>
      </c>
      <c r="J42" s="36">
        <v>3500.0</v>
      </c>
      <c r="K42" s="28">
        <v>2.6996959657703212</v>
      </c>
      <c r="L42" s="28">
        <v>1.3974770955381794</v>
      </c>
      <c r="M42" s="34">
        <v>9.505686714872537</v>
      </c>
      <c r="N42" s="35" t="s">
        <v>28</v>
      </c>
      <c r="O42" s="36">
        <v>3900.0</v>
      </c>
      <c r="P42" s="28">
        <v>2.437355567916035</v>
      </c>
      <c r="Q42" s="37">
        <v>1.2672214003668079</v>
      </c>
      <c r="R42" s="38">
        <v>2.939600173212207</v>
      </c>
      <c r="S42" s="39">
        <v>3.600089942595856</v>
      </c>
      <c r="T42" s="40">
        <v>0.06515053641205841</v>
      </c>
      <c r="U42" s="40">
        <v>0.010704946795620904</v>
      </c>
      <c r="V42" s="40">
        <v>0.044546391504357956</v>
      </c>
      <c r="W42" s="40">
        <v>0.02877673869790566</v>
      </c>
      <c r="X42" s="39">
        <v>4.7212049084151095</v>
      </c>
      <c r="Y42" s="41">
        <v>4.727730971781016</v>
      </c>
      <c r="Z42" s="41">
        <v>4.250319975706072</v>
      </c>
      <c r="AA42" s="41">
        <v>5.255366739166465</v>
      </c>
      <c r="AB42" s="42">
        <v>1.0</v>
      </c>
      <c r="AC42" s="42">
        <v>1.0</v>
      </c>
      <c r="AD42" s="42">
        <v>0.0</v>
      </c>
      <c r="AE42" s="42">
        <v>0.0</v>
      </c>
      <c r="AF42" s="42">
        <v>0.0</v>
      </c>
      <c r="AG42" s="25"/>
      <c r="AH42" s="25"/>
      <c r="AI42" s="25"/>
      <c r="AJ42" s="25"/>
      <c r="AK42" s="25"/>
      <c r="AL42" s="25"/>
    </row>
    <row r="43">
      <c r="A43" s="26" t="s">
        <v>465</v>
      </c>
      <c r="B43" s="25" t="s">
        <v>450</v>
      </c>
      <c r="C43" s="25" t="s">
        <v>136</v>
      </c>
      <c r="D43" s="28">
        <v>95.41333949103966</v>
      </c>
      <c r="E43" s="29">
        <v>0.19628571428571429</v>
      </c>
      <c r="F43" s="30">
        <v>10.0</v>
      </c>
      <c r="G43" s="33"/>
      <c r="H43" s="34">
        <v>5.284083130411327</v>
      </c>
      <c r="I43" s="35" t="s">
        <v>40</v>
      </c>
      <c r="J43" s="36">
        <v>3000.0</v>
      </c>
      <c r="K43" s="28">
        <v>1.7613610434704423</v>
      </c>
      <c r="L43" s="28">
        <v>0.5957978017927844</v>
      </c>
      <c r="M43" s="34">
        <v>5.096091276811249</v>
      </c>
      <c r="N43" s="35" t="s">
        <v>29</v>
      </c>
      <c r="O43" s="36">
        <v>3100.0</v>
      </c>
      <c r="P43" s="28">
        <v>1.6439004118745966</v>
      </c>
      <c r="Q43" s="37">
        <v>0.5415132234129058</v>
      </c>
      <c r="R43" s="38">
        <v>3.8887029311966703</v>
      </c>
      <c r="S43" s="39">
        <v>4.762443695547277</v>
      </c>
      <c r="T43" s="40">
        <v>0.03307825518172</v>
      </c>
      <c r="U43" s="40">
        <v>0.019285477190818308</v>
      </c>
      <c r="V43" s="40">
        <v>0.02770761596402377</v>
      </c>
      <c r="W43" s="40">
        <v>0.0189192972441572</v>
      </c>
      <c r="X43" s="39">
        <v>3.019507150928683</v>
      </c>
      <c r="Y43" s="41">
        <v>2.2645759794826446</v>
      </c>
      <c r="Z43" s="41">
        <v>2.639794118288796</v>
      </c>
      <c r="AA43" s="41">
        <v>2.4562971585224527</v>
      </c>
      <c r="AB43" s="42">
        <v>0.0</v>
      </c>
      <c r="AC43" s="42">
        <v>1.0</v>
      </c>
      <c r="AD43" s="42">
        <v>1.0</v>
      </c>
      <c r="AE43" s="42">
        <v>0.0</v>
      </c>
      <c r="AF43" s="42">
        <v>0.0</v>
      </c>
      <c r="AG43" s="25"/>
      <c r="AH43" s="25"/>
      <c r="AI43" s="25"/>
      <c r="AJ43" s="25"/>
      <c r="AK43" s="25"/>
      <c r="AL43" s="25"/>
    </row>
    <row r="44">
      <c r="A44" s="26" t="s">
        <v>467</v>
      </c>
      <c r="B44" s="25" t="s">
        <v>450</v>
      </c>
      <c r="C44" s="25" t="s">
        <v>136</v>
      </c>
      <c r="D44" s="28">
        <v>95.41333949103966</v>
      </c>
      <c r="E44" s="29">
        <v>0.17970297029702972</v>
      </c>
      <c r="F44" s="30">
        <v>0.0</v>
      </c>
      <c r="G44" s="33"/>
      <c r="H44" s="34" t="s">
        <v>64</v>
      </c>
      <c r="I44" s="35" t="s">
        <v>27</v>
      </c>
      <c r="J44" s="36">
        <v>3000.0</v>
      </c>
      <c r="K44" s="28" t="s">
        <v>64</v>
      </c>
      <c r="L44" s="28" t="s">
        <v>64</v>
      </c>
      <c r="M44" s="34" t="s">
        <v>64</v>
      </c>
      <c r="N44" s="35" t="s">
        <v>27</v>
      </c>
      <c r="O44" s="36">
        <v>3000.0</v>
      </c>
      <c r="P44" s="28" t="s">
        <v>64</v>
      </c>
      <c r="Q44" s="37" t="s">
        <v>64</v>
      </c>
      <c r="R44" s="38" t="s">
        <v>64</v>
      </c>
      <c r="S44" s="39" t="s">
        <v>64</v>
      </c>
      <c r="T44" s="40" t="s">
        <v>64</v>
      </c>
      <c r="U44" s="40" t="s">
        <v>64</v>
      </c>
      <c r="V44" s="40" t="s">
        <v>64</v>
      </c>
      <c r="W44" s="40" t="s">
        <v>64</v>
      </c>
      <c r="X44" s="39" t="s">
        <v>64</v>
      </c>
      <c r="Y44" s="41" t="s">
        <v>64</v>
      </c>
      <c r="Z44" s="41" t="s">
        <v>64</v>
      </c>
      <c r="AA44" s="41" t="s">
        <v>64</v>
      </c>
      <c r="AB44" s="42">
        <v>1.0</v>
      </c>
      <c r="AC44" s="42">
        <v>0.0</v>
      </c>
      <c r="AD44" s="42">
        <v>0.0</v>
      </c>
      <c r="AE44" s="42">
        <v>0.0</v>
      </c>
      <c r="AF44" s="42">
        <v>0.0</v>
      </c>
      <c r="AG44" s="25"/>
      <c r="AH44" s="25"/>
      <c r="AI44" s="25"/>
      <c r="AJ44" s="25"/>
      <c r="AK44" s="25"/>
      <c r="AL44" s="25"/>
    </row>
    <row r="45">
      <c r="A45" s="26" t="s">
        <v>468</v>
      </c>
      <c r="B45" s="25" t="s">
        <v>450</v>
      </c>
      <c r="C45" s="25" t="s">
        <v>136</v>
      </c>
      <c r="D45" s="28">
        <v>95.41333949103966</v>
      </c>
      <c r="E45" s="29">
        <v>0.18616</v>
      </c>
      <c r="F45" s="30">
        <v>0.0</v>
      </c>
      <c r="G45" s="33"/>
      <c r="H45" s="34" t="s">
        <v>64</v>
      </c>
      <c r="I45" s="35" t="s">
        <v>30</v>
      </c>
      <c r="J45" s="36">
        <v>5600.0</v>
      </c>
      <c r="K45" s="28" t="s">
        <v>64</v>
      </c>
      <c r="L45" s="28" t="s">
        <v>64</v>
      </c>
      <c r="M45" s="34" t="s">
        <v>64</v>
      </c>
      <c r="N45" s="35" t="s">
        <v>30</v>
      </c>
      <c r="O45" s="36">
        <v>3700.0</v>
      </c>
      <c r="P45" s="28" t="s">
        <v>64</v>
      </c>
      <c r="Q45" s="37" t="s">
        <v>64</v>
      </c>
      <c r="R45" s="38" t="s">
        <v>64</v>
      </c>
      <c r="S45" s="39" t="s">
        <v>64</v>
      </c>
      <c r="T45" s="40" t="s">
        <v>64</v>
      </c>
      <c r="U45" s="40" t="s">
        <v>64</v>
      </c>
      <c r="V45" s="40" t="s">
        <v>64</v>
      </c>
      <c r="W45" s="40" t="s">
        <v>64</v>
      </c>
      <c r="X45" s="39" t="s">
        <v>64</v>
      </c>
      <c r="Y45" s="41" t="s">
        <v>64</v>
      </c>
      <c r="Z45" s="41" t="s">
        <v>64</v>
      </c>
      <c r="AA45" s="41" t="s">
        <v>64</v>
      </c>
      <c r="AB45" s="42">
        <v>0.0</v>
      </c>
      <c r="AC45" s="42">
        <v>0.0</v>
      </c>
      <c r="AD45" s="42">
        <v>0.0</v>
      </c>
      <c r="AE45" s="42">
        <v>1.0</v>
      </c>
      <c r="AF45" s="42">
        <v>0.0</v>
      </c>
      <c r="AG45" s="25"/>
      <c r="AH45" s="25"/>
      <c r="AI45" s="25"/>
      <c r="AJ45" s="25"/>
      <c r="AK45" s="25"/>
      <c r="AL45" s="25"/>
    </row>
    <row r="46">
      <c r="A46" s="26" t="s">
        <v>469</v>
      </c>
      <c r="B46" s="25" t="s">
        <v>450</v>
      </c>
      <c r="C46" s="25" t="s">
        <v>136</v>
      </c>
      <c r="D46" s="28">
        <v>95.41333949103966</v>
      </c>
      <c r="E46" s="29">
        <v>0.2018053097345133</v>
      </c>
      <c r="F46" s="30">
        <v>0.0</v>
      </c>
      <c r="G46" s="33"/>
      <c r="H46" s="34" t="s">
        <v>64</v>
      </c>
      <c r="I46" s="35" t="s">
        <v>58</v>
      </c>
      <c r="J46" s="36">
        <v>3000.0</v>
      </c>
      <c r="K46" s="28" t="s">
        <v>64</v>
      </c>
      <c r="L46" s="28" t="s">
        <v>64</v>
      </c>
      <c r="M46" s="34" t="s">
        <v>64</v>
      </c>
      <c r="N46" s="35" t="s">
        <v>27</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1.0</v>
      </c>
      <c r="AC46" s="42">
        <v>1.0</v>
      </c>
      <c r="AD46" s="42">
        <v>0.0</v>
      </c>
      <c r="AE46" s="42">
        <v>0.0</v>
      </c>
      <c r="AF46" s="42">
        <v>0.0</v>
      </c>
      <c r="AG46" s="25"/>
      <c r="AH46" s="25"/>
      <c r="AI46" s="25"/>
      <c r="AJ46" s="25"/>
      <c r="AK46" s="25"/>
      <c r="AL46" s="25"/>
    </row>
    <row r="47">
      <c r="A47" s="26" t="s">
        <v>470</v>
      </c>
      <c r="B47" s="25" t="s">
        <v>450</v>
      </c>
      <c r="C47" s="25" t="s">
        <v>136</v>
      </c>
      <c r="D47" s="28">
        <v>95.41333949103966</v>
      </c>
      <c r="E47" s="29">
        <v>0.2143838383838384</v>
      </c>
      <c r="F47" s="30">
        <v>0.0</v>
      </c>
      <c r="G47" s="33"/>
      <c r="H47" s="34" t="s">
        <v>64</v>
      </c>
      <c r="I47" s="35" t="s">
        <v>27</v>
      </c>
      <c r="J47" s="36">
        <v>3000.0</v>
      </c>
      <c r="K47" s="28" t="s">
        <v>64</v>
      </c>
      <c r="L47" s="28" t="s">
        <v>64</v>
      </c>
      <c r="M47" s="34" t="s">
        <v>64</v>
      </c>
      <c r="N47" s="35" t="s">
        <v>27</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1.0</v>
      </c>
      <c r="AC47" s="42">
        <v>0.0</v>
      </c>
      <c r="AD47" s="42">
        <v>0.0</v>
      </c>
      <c r="AE47" s="42">
        <v>0.0</v>
      </c>
      <c r="AF47" s="42">
        <v>0.0</v>
      </c>
      <c r="AG47" s="25"/>
      <c r="AH47" s="25"/>
      <c r="AI47" s="25"/>
      <c r="AJ47" s="25"/>
      <c r="AK47" s="25"/>
      <c r="AL47" s="25"/>
    </row>
    <row r="48">
      <c r="A48" s="26" t="s">
        <v>471</v>
      </c>
      <c r="B48" s="25" t="s">
        <v>450</v>
      </c>
      <c r="C48" s="25" t="s">
        <v>136</v>
      </c>
      <c r="D48" s="28">
        <v>95.41333949103966</v>
      </c>
      <c r="E48" s="29">
        <v>0.19661821903787105</v>
      </c>
      <c r="F48" s="30">
        <v>0.0</v>
      </c>
      <c r="G48" s="32"/>
      <c r="H48" s="34" t="s">
        <v>64</v>
      </c>
      <c r="I48" s="35" t="s">
        <v>45</v>
      </c>
      <c r="J48" s="36">
        <v>5000.0</v>
      </c>
      <c r="K48" s="28" t="s">
        <v>64</v>
      </c>
      <c r="L48" s="28" t="s">
        <v>64</v>
      </c>
      <c r="M48" s="34" t="s">
        <v>64</v>
      </c>
      <c r="N48" s="35" t="s">
        <v>30</v>
      </c>
      <c r="O48" s="36">
        <v>4900.0</v>
      </c>
      <c r="P48" s="28" t="s">
        <v>64</v>
      </c>
      <c r="Q48" s="37" t="s">
        <v>64</v>
      </c>
      <c r="R48" s="38" t="s">
        <v>64</v>
      </c>
      <c r="S48" s="39" t="s">
        <v>64</v>
      </c>
      <c r="T48" s="40" t="s">
        <v>64</v>
      </c>
      <c r="U48" s="40" t="s">
        <v>64</v>
      </c>
      <c r="V48" s="40" t="s">
        <v>64</v>
      </c>
      <c r="W48" s="40" t="s">
        <v>64</v>
      </c>
      <c r="X48" s="39" t="s">
        <v>64</v>
      </c>
      <c r="Y48" s="41" t="s">
        <v>64</v>
      </c>
      <c r="Z48" s="41" t="s">
        <v>64</v>
      </c>
      <c r="AA48" s="41" t="s">
        <v>64</v>
      </c>
      <c r="AB48" s="42">
        <v>0.0</v>
      </c>
      <c r="AC48" s="42">
        <v>0.0</v>
      </c>
      <c r="AD48" s="42">
        <v>0.0</v>
      </c>
      <c r="AE48" s="42">
        <v>1.0</v>
      </c>
      <c r="AF48" s="42">
        <v>1.0</v>
      </c>
      <c r="AG48" s="25"/>
      <c r="AH48" s="25"/>
      <c r="AI48" s="25"/>
      <c r="AJ48" s="25"/>
      <c r="AK48" s="25"/>
      <c r="AL48" s="25"/>
    </row>
    <row r="49">
      <c r="A49" s="26" t="s">
        <v>472</v>
      </c>
      <c r="B49" s="25" t="s">
        <v>450</v>
      </c>
      <c r="C49" s="25" t="s">
        <v>136</v>
      </c>
      <c r="D49" s="28">
        <v>95.41333949103966</v>
      </c>
      <c r="E49" s="29">
        <v>0.17911575562700965</v>
      </c>
      <c r="F49" s="30">
        <v>0.0</v>
      </c>
      <c r="G49" s="33"/>
      <c r="H49" s="34" t="s">
        <v>64</v>
      </c>
      <c r="I49" s="35" t="s">
        <v>27</v>
      </c>
      <c r="J49" s="36">
        <v>3000.0</v>
      </c>
      <c r="K49" s="28" t="s">
        <v>64</v>
      </c>
      <c r="L49" s="28" t="s">
        <v>64</v>
      </c>
      <c r="M49" s="34" t="s">
        <v>64</v>
      </c>
      <c r="N49" s="35" t="s">
        <v>27</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1.0</v>
      </c>
      <c r="AC49" s="42">
        <v>0.0</v>
      </c>
      <c r="AD49" s="42">
        <v>0.0</v>
      </c>
      <c r="AE49" s="42">
        <v>0.0</v>
      </c>
      <c r="AF49" s="42">
        <v>0.0</v>
      </c>
      <c r="AG49" s="25"/>
      <c r="AH49" s="25"/>
      <c r="AI49" s="25"/>
      <c r="AJ49" s="25"/>
      <c r="AK49" s="25"/>
      <c r="AL49" s="25"/>
    </row>
    <row r="50">
      <c r="A50" s="26" t="s">
        <v>473</v>
      </c>
      <c r="B50" s="25" t="s">
        <v>450</v>
      </c>
      <c r="C50" s="25" t="s">
        <v>136</v>
      </c>
      <c r="D50" s="28">
        <v>95.41333949103966</v>
      </c>
      <c r="E50" s="29">
        <v>0.21308973322554567</v>
      </c>
      <c r="F50" s="30">
        <v>0.0</v>
      </c>
      <c r="G50" s="33"/>
      <c r="H50" s="34" t="s">
        <v>64</v>
      </c>
      <c r="I50" s="35" t="s">
        <v>58</v>
      </c>
      <c r="J50" s="36">
        <v>4500.0</v>
      </c>
      <c r="K50" s="28" t="s">
        <v>64</v>
      </c>
      <c r="L50" s="28" t="s">
        <v>64</v>
      </c>
      <c r="M50" s="34" t="s">
        <v>64</v>
      </c>
      <c r="N50" s="35" t="s">
        <v>28</v>
      </c>
      <c r="O50" s="36">
        <v>5100.0</v>
      </c>
      <c r="P50" s="28" t="s">
        <v>64</v>
      </c>
      <c r="Q50" s="37" t="s">
        <v>64</v>
      </c>
      <c r="R50" s="38" t="s">
        <v>64</v>
      </c>
      <c r="S50" s="39" t="s">
        <v>64</v>
      </c>
      <c r="T50" s="40" t="s">
        <v>64</v>
      </c>
      <c r="U50" s="40" t="s">
        <v>64</v>
      </c>
      <c r="V50" s="40" t="s">
        <v>64</v>
      </c>
      <c r="W50" s="40" t="s">
        <v>64</v>
      </c>
      <c r="X50" s="39" t="s">
        <v>64</v>
      </c>
      <c r="Y50" s="41" t="s">
        <v>64</v>
      </c>
      <c r="Z50" s="41" t="s">
        <v>64</v>
      </c>
      <c r="AA50" s="41" t="s">
        <v>64</v>
      </c>
      <c r="AB50" s="42">
        <v>1.0</v>
      </c>
      <c r="AC50" s="42">
        <v>1.0</v>
      </c>
      <c r="AD50" s="42">
        <v>0.0</v>
      </c>
      <c r="AE50" s="42">
        <v>0.0</v>
      </c>
      <c r="AF50" s="42">
        <v>0.0</v>
      </c>
      <c r="AG50" s="25"/>
      <c r="AH50" s="25"/>
      <c r="AI50" s="25"/>
      <c r="AJ50" s="25"/>
      <c r="AK50" s="25"/>
      <c r="AL50" s="25"/>
    </row>
    <row r="51">
      <c r="A51" s="26" t="s">
        <v>105</v>
      </c>
      <c r="B51" s="25" t="s">
        <v>106</v>
      </c>
      <c r="C51" s="25" t="s">
        <v>565</v>
      </c>
      <c r="D51" s="28">
        <v>96.30448534235694</v>
      </c>
      <c r="E51" s="29">
        <v>0.28474438604873387</v>
      </c>
      <c r="F51" s="30">
        <v>36.0</v>
      </c>
      <c r="G51" s="33"/>
      <c r="H51" s="34">
        <v>37.44573149760686</v>
      </c>
      <c r="I51" s="35" t="s">
        <v>27</v>
      </c>
      <c r="J51" s="36">
        <v>7600.0</v>
      </c>
      <c r="K51" s="28">
        <v>4.9270699338956385</v>
      </c>
      <c r="L51" s="28">
        <v>6.9887445209599015</v>
      </c>
      <c r="M51" s="34">
        <v>36.44841365677951</v>
      </c>
      <c r="N51" s="35" t="s">
        <v>27</v>
      </c>
      <c r="O51" s="36">
        <v>8400.0</v>
      </c>
      <c r="P51" s="28">
        <v>4.339096863902323</v>
      </c>
      <c r="Q51" s="37">
        <v>6.034307652246395</v>
      </c>
      <c r="R51" s="38">
        <v>22.196605621542503</v>
      </c>
      <c r="S51" s="39">
        <v>21.586300035423314</v>
      </c>
      <c r="T51" s="40">
        <v>0.07147635096016944</v>
      </c>
      <c r="U51" s="40">
        <v>0.031697295139458403</v>
      </c>
      <c r="V51" s="40">
        <v>0.05930123097282781</v>
      </c>
      <c r="W51" s="40">
        <v>0.02896838893539907</v>
      </c>
      <c r="X51" s="39">
        <v>21.57535421621982</v>
      </c>
      <c r="Y51" s="41">
        <v>15.870377281387032</v>
      </c>
      <c r="Z51" s="41">
        <v>19.38446266018064</v>
      </c>
      <c r="AA51" s="41">
        <v>17.06395099659887</v>
      </c>
      <c r="AB51" s="42">
        <v>1.0</v>
      </c>
      <c r="AC51" s="42">
        <v>0.0</v>
      </c>
      <c r="AD51" s="42">
        <v>0.0</v>
      </c>
      <c r="AE51" s="42">
        <v>0.0</v>
      </c>
      <c r="AF51" s="42">
        <v>0.0</v>
      </c>
      <c r="AG51" s="25"/>
      <c r="AH51" s="25"/>
      <c r="AI51" s="25"/>
      <c r="AJ51" s="25"/>
      <c r="AK51" s="25"/>
      <c r="AL51" s="25"/>
    </row>
    <row r="52">
      <c r="A52" s="26" t="s">
        <v>110</v>
      </c>
      <c r="B52" s="25" t="s">
        <v>106</v>
      </c>
      <c r="C52" s="25" t="s">
        <v>565</v>
      </c>
      <c r="D52" s="28">
        <v>96.30448534235694</v>
      </c>
      <c r="E52" s="29">
        <v>0.23207961891799933</v>
      </c>
      <c r="F52" s="30">
        <v>32.0</v>
      </c>
      <c r="G52" s="32"/>
      <c r="H52" s="34">
        <v>27.517153326657947</v>
      </c>
      <c r="I52" s="35" t="s">
        <v>40</v>
      </c>
      <c r="J52" s="36">
        <v>6200.0</v>
      </c>
      <c r="K52" s="28">
        <v>4.438250536557733</v>
      </c>
      <c r="L52" s="28">
        <v>5.024290265969043</v>
      </c>
      <c r="M52" s="34">
        <v>27.425744849036022</v>
      </c>
      <c r="N52" s="35" t="s">
        <v>28</v>
      </c>
      <c r="O52" s="36">
        <v>6600.0</v>
      </c>
      <c r="P52" s="28">
        <v>4.155415886217579</v>
      </c>
      <c r="Q52" s="37">
        <v>4.692664836924205</v>
      </c>
      <c r="R52" s="38">
        <v>15.336669530069596</v>
      </c>
      <c r="S52" s="39">
        <v>14.914980950912195</v>
      </c>
      <c r="T52" s="40">
        <v>0.0673667364937659</v>
      </c>
      <c r="U52" s="40">
        <v>0.018017849285108262</v>
      </c>
      <c r="V52" s="40">
        <v>0.0353350044313512</v>
      </c>
      <c r="W52" s="40">
        <v>0.01981963421361909</v>
      </c>
      <c r="X52" s="39">
        <v>14.331464208533578</v>
      </c>
      <c r="Y52" s="41">
        <v>13.185689118124369</v>
      </c>
      <c r="Z52" s="41">
        <v>13.116824416868626</v>
      </c>
      <c r="AA52" s="41">
        <v>14.308920432167394</v>
      </c>
      <c r="AB52" s="42">
        <v>0.0</v>
      </c>
      <c r="AC52" s="42">
        <v>1.0</v>
      </c>
      <c r="AD52" s="42">
        <v>1.0</v>
      </c>
      <c r="AE52" s="42">
        <v>0.0</v>
      </c>
      <c r="AF52" s="42">
        <v>0.0</v>
      </c>
      <c r="AG52" s="25"/>
      <c r="AH52" s="25"/>
      <c r="AI52" s="25"/>
      <c r="AJ52" s="25"/>
      <c r="AK52" s="25"/>
      <c r="AL52" s="25"/>
    </row>
    <row r="53">
      <c r="A53" s="26" t="s">
        <v>112</v>
      </c>
      <c r="B53" s="25" t="s">
        <v>106</v>
      </c>
      <c r="C53" s="25" t="s">
        <v>565</v>
      </c>
      <c r="D53" s="28">
        <v>96.30448534235694</v>
      </c>
      <c r="E53" s="29">
        <v>0.2155081967213115</v>
      </c>
      <c r="F53" s="30">
        <v>29.0</v>
      </c>
      <c r="G53" s="33"/>
      <c r="H53" s="34">
        <v>24.24625988983599</v>
      </c>
      <c r="I53" s="35" t="s">
        <v>45</v>
      </c>
      <c r="J53" s="36">
        <v>5000.0</v>
      </c>
      <c r="K53" s="28">
        <v>4.8492519779671985</v>
      </c>
      <c r="L53" s="28">
        <v>5.003858998477414</v>
      </c>
      <c r="M53" s="34">
        <v>23.983722457467344</v>
      </c>
      <c r="N53" s="35" t="s">
        <v>30</v>
      </c>
      <c r="O53" s="36">
        <v>5300.0</v>
      </c>
      <c r="P53" s="28">
        <v>4.525230652352329</v>
      </c>
      <c r="Q53" s="37">
        <v>4.6324396927804115</v>
      </c>
      <c r="R53" s="38">
        <v>12.715360569516971</v>
      </c>
      <c r="S53" s="39">
        <v>12.365746051089689</v>
      </c>
      <c r="T53" s="40">
        <v>0.05019622271736722</v>
      </c>
      <c r="U53" s="40">
        <v>0.024062629357637724</v>
      </c>
      <c r="V53" s="40">
        <v>0.03234648536600481</v>
      </c>
      <c r="W53" s="40">
        <v>0.01913176268599065</v>
      </c>
      <c r="X53" s="39">
        <v>12.06690248495313</v>
      </c>
      <c r="Y53" s="41">
        <v>12.179357404882857</v>
      </c>
      <c r="Z53" s="41">
        <v>10.81029209778968</v>
      </c>
      <c r="AA53" s="41">
        <v>13.173430359677665</v>
      </c>
      <c r="AB53" s="42">
        <v>0.0</v>
      </c>
      <c r="AC53" s="42">
        <v>0.0</v>
      </c>
      <c r="AD53" s="42">
        <v>0.0</v>
      </c>
      <c r="AE53" s="42">
        <v>1.0</v>
      </c>
      <c r="AF53" s="42">
        <v>1.0</v>
      </c>
      <c r="AG53" s="25"/>
      <c r="AH53" s="25"/>
      <c r="AI53" s="25"/>
      <c r="AJ53" s="25"/>
      <c r="AK53" s="25"/>
      <c r="AL53" s="25"/>
    </row>
    <row r="54">
      <c r="A54" s="26" t="s">
        <v>108</v>
      </c>
      <c r="B54" s="25" t="s">
        <v>106</v>
      </c>
      <c r="C54" s="25" t="s">
        <v>565</v>
      </c>
      <c r="D54" s="28">
        <v>96.30448534235694</v>
      </c>
      <c r="E54" s="29">
        <v>0.19511569638909362</v>
      </c>
      <c r="F54" s="30">
        <v>28.0</v>
      </c>
      <c r="G54" s="33"/>
      <c r="H54" s="34">
        <v>29.54425999555226</v>
      </c>
      <c r="I54" s="35" t="s">
        <v>31</v>
      </c>
      <c r="J54" s="36">
        <v>7500.0</v>
      </c>
      <c r="K54" s="28">
        <v>3.9392346660736344</v>
      </c>
      <c r="L54" s="28">
        <v>4.697565946366875</v>
      </c>
      <c r="M54" s="34">
        <v>29.75262248560756</v>
      </c>
      <c r="N54" s="35" t="s">
        <v>31</v>
      </c>
      <c r="O54" s="36">
        <v>7400.0</v>
      </c>
      <c r="P54" s="28">
        <v>4.020624660217238</v>
      </c>
      <c r="Q54" s="37">
        <v>4.8193546049059</v>
      </c>
      <c r="R54" s="38">
        <v>10.913056745844525</v>
      </c>
      <c r="S54" s="39">
        <v>10.612997376083925</v>
      </c>
      <c r="T54" s="40">
        <v>0.08365584346730155</v>
      </c>
      <c r="U54" s="40">
        <v>0.0</v>
      </c>
      <c r="V54" s="40">
        <v>0.047637355307768935</v>
      </c>
      <c r="W54" s="40">
        <v>0.03408201030149322</v>
      </c>
      <c r="X54" s="39">
        <v>11.118001800047962</v>
      </c>
      <c r="Y54" s="41">
        <v>18.426258195504296</v>
      </c>
      <c r="Z54" s="41">
        <v>10.160678748771817</v>
      </c>
      <c r="AA54" s="41">
        <v>19.59194373683574</v>
      </c>
      <c r="AB54" s="42">
        <v>0.0</v>
      </c>
      <c r="AC54" s="42">
        <v>0.0</v>
      </c>
      <c r="AD54" s="42">
        <v>0.0</v>
      </c>
      <c r="AE54" s="42">
        <v>0.0</v>
      </c>
      <c r="AF54" s="42">
        <v>1.0</v>
      </c>
      <c r="AG54" s="25"/>
      <c r="AH54" s="25"/>
      <c r="AI54" s="25"/>
      <c r="AJ54" s="25"/>
      <c r="AK54" s="25"/>
      <c r="AL54" s="25"/>
    </row>
    <row r="55">
      <c r="A55" s="26" t="s">
        <v>133</v>
      </c>
      <c r="B55" s="25" t="s">
        <v>106</v>
      </c>
      <c r="C55" s="25" t="s">
        <v>565</v>
      </c>
      <c r="D55" s="28">
        <v>96.30448534235694</v>
      </c>
      <c r="E55" s="29">
        <v>0.1517931858936043</v>
      </c>
      <c r="F55" s="30">
        <v>28.0</v>
      </c>
      <c r="G55" s="32"/>
      <c r="H55" s="34">
        <v>20.76052789979459</v>
      </c>
      <c r="I55" s="35" t="s">
        <v>29</v>
      </c>
      <c r="J55" s="36">
        <v>4000.0</v>
      </c>
      <c r="K55" s="28">
        <v>5.190131974948647</v>
      </c>
      <c r="L55" s="28">
        <v>4.780395515355832</v>
      </c>
      <c r="M55" s="34">
        <v>21.540482811761425</v>
      </c>
      <c r="N55" s="35" t="s">
        <v>29</v>
      </c>
      <c r="O55" s="36">
        <v>4500.0</v>
      </c>
      <c r="P55" s="28">
        <v>4.7867739581692055</v>
      </c>
      <c r="Q55" s="37">
        <v>4.5295351725109905</v>
      </c>
      <c r="R55" s="38">
        <v>8.165320326523064</v>
      </c>
      <c r="S55" s="39">
        <v>7.940811196942769</v>
      </c>
      <c r="T55" s="40">
        <v>0.05680402637307131</v>
      </c>
      <c r="U55" s="40">
        <v>0.0014899416753592477</v>
      </c>
      <c r="V55" s="40">
        <v>0.030730047054284483</v>
      </c>
      <c r="W55" s="40">
        <v>0.013502596432943182</v>
      </c>
      <c r="X55" s="39">
        <v>8.022253369823247</v>
      </c>
      <c r="Y55" s="41">
        <v>12.73827452997134</v>
      </c>
      <c r="Z55" s="41">
        <v>7.601130842095322</v>
      </c>
      <c r="AA55" s="41">
        <v>13.939351969666102</v>
      </c>
      <c r="AB55" s="42">
        <v>0.0</v>
      </c>
      <c r="AC55" s="42">
        <v>0.0</v>
      </c>
      <c r="AD55" s="42">
        <v>1.0</v>
      </c>
      <c r="AE55" s="42">
        <v>0.0</v>
      </c>
      <c r="AF55" s="42">
        <v>0.0</v>
      </c>
      <c r="AG55" s="25"/>
      <c r="AH55" s="25"/>
      <c r="AI55" s="25"/>
      <c r="AJ55" s="25"/>
      <c r="AK55" s="25"/>
      <c r="AL55" s="25"/>
    </row>
    <row r="56">
      <c r="A56" s="26" t="s">
        <v>114</v>
      </c>
      <c r="B56" s="25" t="s">
        <v>106</v>
      </c>
      <c r="C56" s="25" t="s">
        <v>565</v>
      </c>
      <c r="D56" s="28">
        <v>96.30448534235694</v>
      </c>
      <c r="E56" s="29">
        <v>0.16303073105554497</v>
      </c>
      <c r="F56" s="30">
        <v>26.0</v>
      </c>
      <c r="G56" s="33"/>
      <c r="H56" s="34">
        <v>18.37703232085022</v>
      </c>
      <c r="I56" s="35" t="s">
        <v>44</v>
      </c>
      <c r="J56" s="36">
        <v>3900.0</v>
      </c>
      <c r="K56" s="28">
        <v>4.712059569448774</v>
      </c>
      <c r="L56" s="28">
        <v>3.9693974323215553</v>
      </c>
      <c r="M56" s="34">
        <v>18.309795688371096</v>
      </c>
      <c r="N56" s="35" t="s">
        <v>30</v>
      </c>
      <c r="O56" s="36">
        <v>4700.0</v>
      </c>
      <c r="P56" s="28">
        <v>3.8957012102917226</v>
      </c>
      <c r="Q56" s="37">
        <v>3.272910390410435</v>
      </c>
      <c r="R56" s="38">
        <v>8.226178077355492</v>
      </c>
      <c r="S56" s="39">
        <v>7.999995636732735</v>
      </c>
      <c r="T56" s="40">
        <v>0.033300051937729655</v>
      </c>
      <c r="U56" s="40">
        <v>0.021635626965191584</v>
      </c>
      <c r="V56" s="40">
        <v>0.021353423135210825</v>
      </c>
      <c r="W56" s="40">
        <v>0.011382221142557311</v>
      </c>
      <c r="X56" s="39">
        <v>8.24138650725608</v>
      </c>
      <c r="Y56" s="41">
        <v>10.13564581359414</v>
      </c>
      <c r="Z56" s="41">
        <v>7.380199646867009</v>
      </c>
      <c r="AA56" s="41">
        <v>10.929596041504087</v>
      </c>
      <c r="AB56" s="42">
        <v>0.0</v>
      </c>
      <c r="AC56" s="42">
        <v>0.0</v>
      </c>
      <c r="AD56" s="42">
        <v>1.0</v>
      </c>
      <c r="AE56" s="42">
        <v>1.0</v>
      </c>
      <c r="AF56" s="42">
        <v>0.0</v>
      </c>
      <c r="AG56" s="25"/>
      <c r="AH56" s="25"/>
      <c r="AI56" s="25"/>
      <c r="AJ56" s="25"/>
      <c r="AK56" s="25"/>
      <c r="AL56" s="25"/>
    </row>
    <row r="57">
      <c r="A57" s="26" t="s">
        <v>118</v>
      </c>
      <c r="B57" s="25" t="s">
        <v>106</v>
      </c>
      <c r="C57" s="25" t="s">
        <v>565</v>
      </c>
      <c r="D57" s="28">
        <v>96.30448534235694</v>
      </c>
      <c r="E57" s="29">
        <v>0.2006371681415929</v>
      </c>
      <c r="F57" s="30">
        <v>23.0</v>
      </c>
      <c r="G57" s="32"/>
      <c r="H57" s="34">
        <v>17.396484032748365</v>
      </c>
      <c r="I57" s="35" t="s">
        <v>58</v>
      </c>
      <c r="J57" s="36">
        <v>3900.0</v>
      </c>
      <c r="K57" s="28">
        <v>4.46063693147394</v>
      </c>
      <c r="L57" s="28">
        <v>3.6097548286257997</v>
      </c>
      <c r="M57" s="34">
        <v>16.86546356414507</v>
      </c>
      <c r="N57" s="35" t="s">
        <v>28</v>
      </c>
      <c r="O57" s="36">
        <v>3800.0</v>
      </c>
      <c r="P57" s="28">
        <v>4.438279885301335</v>
      </c>
      <c r="Q57" s="37">
        <v>3.511072278038143</v>
      </c>
      <c r="R57" s="38">
        <v>9.263893411227395</v>
      </c>
      <c r="S57" s="39">
        <v>9.00917852398366</v>
      </c>
      <c r="T57" s="40">
        <v>0.04622046387127823</v>
      </c>
      <c r="U57" s="40">
        <v>0.02675921592547687</v>
      </c>
      <c r="V57" s="40">
        <v>0.03220836535030125</v>
      </c>
      <c r="W57" s="40">
        <v>0.034835633822984435</v>
      </c>
      <c r="X57" s="39">
        <v>9.270191178953608</v>
      </c>
      <c r="Y57" s="41">
        <v>8.126292853794757</v>
      </c>
      <c r="Z57" s="41">
        <v>7.84901631427024</v>
      </c>
      <c r="AA57" s="41">
        <v>9.01644724987483</v>
      </c>
      <c r="AB57" s="42">
        <v>1.0</v>
      </c>
      <c r="AC57" s="42">
        <v>1.0</v>
      </c>
      <c r="AD57" s="42">
        <v>0.0</v>
      </c>
      <c r="AE57" s="42">
        <v>0.0</v>
      </c>
      <c r="AF57" s="42">
        <v>0.0</v>
      </c>
      <c r="AG57" s="25"/>
      <c r="AH57" s="25"/>
      <c r="AI57" s="25"/>
      <c r="AJ57" s="25"/>
      <c r="AK57" s="25"/>
      <c r="AL57" s="25"/>
    </row>
    <row r="58">
      <c r="A58" s="26" t="s">
        <v>116</v>
      </c>
      <c r="B58" s="25" t="s">
        <v>106</v>
      </c>
      <c r="C58" s="25" t="s">
        <v>565</v>
      </c>
      <c r="D58" s="28">
        <v>96.30448534235694</v>
      </c>
      <c r="E58" s="29">
        <v>0.1515</v>
      </c>
      <c r="F58" s="30">
        <v>21.0</v>
      </c>
      <c r="G58" s="33"/>
      <c r="H58" s="34">
        <v>15.459523247845587</v>
      </c>
      <c r="I58" s="35" t="s">
        <v>40</v>
      </c>
      <c r="J58" s="36">
        <v>3000.0</v>
      </c>
      <c r="K58" s="28">
        <v>5.153174415948529</v>
      </c>
      <c r="L58" s="28">
        <v>3.8249591817682527</v>
      </c>
      <c r="M58" s="34">
        <v>15.138371543467118</v>
      </c>
      <c r="N58" s="35" t="s">
        <v>28</v>
      </c>
      <c r="O58" s="36">
        <v>3100.0</v>
      </c>
      <c r="P58" s="28">
        <v>4.883345659182941</v>
      </c>
      <c r="Q58" s="37">
        <v>3.5694012239041575</v>
      </c>
      <c r="R58" s="38">
        <v>6.110549277532485</v>
      </c>
      <c r="S58" s="39">
        <v>5.942536995748497</v>
      </c>
      <c r="T58" s="40">
        <v>0.0404971020277391</v>
      </c>
      <c r="U58" s="40">
        <v>0.01982961547565156</v>
      </c>
      <c r="V58" s="40">
        <v>0.02764974552238739</v>
      </c>
      <c r="W58" s="40">
        <v>0.02690497123222207</v>
      </c>
      <c r="X58" s="39">
        <v>6.934921061705175</v>
      </c>
      <c r="Y58" s="41">
        <v>8.524602186140411</v>
      </c>
      <c r="Z58" s="41">
        <v>5.950381929076217</v>
      </c>
      <c r="AA58" s="41">
        <v>9.1879896143909</v>
      </c>
      <c r="AB58" s="42">
        <v>0.0</v>
      </c>
      <c r="AC58" s="42">
        <v>1.0</v>
      </c>
      <c r="AD58" s="42">
        <v>1.0</v>
      </c>
      <c r="AE58" s="42">
        <v>0.0</v>
      </c>
      <c r="AF58" s="42">
        <v>0.0</v>
      </c>
      <c r="AG58" s="25"/>
      <c r="AH58" s="25"/>
      <c r="AI58" s="25"/>
      <c r="AJ58" s="25"/>
      <c r="AK58" s="25"/>
      <c r="AL58" s="25"/>
    </row>
    <row r="59">
      <c r="A59" s="26" t="s">
        <v>120</v>
      </c>
      <c r="B59" s="25" t="s">
        <v>106</v>
      </c>
      <c r="C59" s="25" t="s">
        <v>565</v>
      </c>
      <c r="D59" s="28">
        <v>96.30448534235694</v>
      </c>
      <c r="E59" s="29">
        <v>0.15788186095138526</v>
      </c>
      <c r="F59" s="30">
        <v>20.0</v>
      </c>
      <c r="G59" s="33"/>
      <c r="H59" s="34">
        <v>15.778979934316649</v>
      </c>
      <c r="I59" s="35" t="s">
        <v>31</v>
      </c>
      <c r="J59" s="36">
        <v>4100.0</v>
      </c>
      <c r="K59" s="28">
        <v>3.8485316912967433</v>
      </c>
      <c r="L59" s="28">
        <v>2.8996775818953826</v>
      </c>
      <c r="M59" s="34">
        <v>16.267591142260414</v>
      </c>
      <c r="N59" s="35" t="s">
        <v>31</v>
      </c>
      <c r="O59" s="36">
        <v>4400.0</v>
      </c>
      <c r="P59" s="28">
        <v>3.6971798050591853</v>
      </c>
      <c r="Q59" s="37">
        <v>2.848529585690117</v>
      </c>
      <c r="R59" s="38">
        <v>6.0996512099892035</v>
      </c>
      <c r="S59" s="39">
        <v>5.931938575440157</v>
      </c>
      <c r="T59" s="40">
        <v>0.06198507414006375</v>
      </c>
      <c r="U59" s="40">
        <v>9.363304250764918E-5</v>
      </c>
      <c r="V59" s="40">
        <v>0.037265950918044376</v>
      </c>
      <c r="W59" s="40">
        <v>0.016573048523853905</v>
      </c>
      <c r="X59" s="39">
        <v>6.150537743525587</v>
      </c>
      <c r="Y59" s="41">
        <v>9.628442190791063</v>
      </c>
      <c r="Z59" s="41">
        <v>5.816146870481129</v>
      </c>
      <c r="AA59" s="41">
        <v>10.451444271779286</v>
      </c>
      <c r="AB59" s="42">
        <v>0.0</v>
      </c>
      <c r="AC59" s="42">
        <v>0.0</v>
      </c>
      <c r="AD59" s="42">
        <v>0.0</v>
      </c>
      <c r="AE59" s="42">
        <v>0.0</v>
      </c>
      <c r="AF59" s="42">
        <v>1.0</v>
      </c>
      <c r="AG59" s="25"/>
      <c r="AH59" s="25"/>
      <c r="AI59" s="25"/>
      <c r="AJ59" s="25"/>
      <c r="AK59" s="25"/>
      <c r="AL59" s="25"/>
    </row>
    <row r="60">
      <c r="A60" s="26" t="s">
        <v>126</v>
      </c>
      <c r="B60" s="25" t="s">
        <v>106</v>
      </c>
      <c r="C60" s="25" t="s">
        <v>565</v>
      </c>
      <c r="D60" s="28">
        <v>96.30448534235694</v>
      </c>
      <c r="E60" s="29">
        <v>0.1903760539629005</v>
      </c>
      <c r="F60" s="30">
        <v>0.0</v>
      </c>
      <c r="G60" s="33"/>
      <c r="H60" s="34" t="s">
        <v>64</v>
      </c>
      <c r="I60" s="35" t="s">
        <v>45</v>
      </c>
      <c r="J60" s="36">
        <v>3000.0</v>
      </c>
      <c r="K60" s="28" t="s">
        <v>64</v>
      </c>
      <c r="L60" s="28" t="s">
        <v>64</v>
      </c>
      <c r="M60" s="34" t="s">
        <v>64</v>
      </c>
      <c r="N60" s="35" t="s">
        <v>30</v>
      </c>
      <c r="O60" s="36">
        <v>3000.0</v>
      </c>
      <c r="P60" s="28" t="s">
        <v>64</v>
      </c>
      <c r="Q60" s="37" t="s">
        <v>64</v>
      </c>
      <c r="R60" s="38" t="s">
        <v>64</v>
      </c>
      <c r="S60" s="39" t="s">
        <v>64</v>
      </c>
      <c r="T60" s="40" t="s">
        <v>64</v>
      </c>
      <c r="U60" s="40" t="s">
        <v>64</v>
      </c>
      <c r="V60" s="40" t="s">
        <v>64</v>
      </c>
      <c r="W60" s="40" t="s">
        <v>64</v>
      </c>
      <c r="X60" s="39" t="s">
        <v>64</v>
      </c>
      <c r="Y60" s="41" t="s">
        <v>64</v>
      </c>
      <c r="Z60" s="41" t="s">
        <v>64</v>
      </c>
      <c r="AA60" s="41" t="s">
        <v>64</v>
      </c>
      <c r="AB60" s="42">
        <v>0.0</v>
      </c>
      <c r="AC60" s="42">
        <v>0.0</v>
      </c>
      <c r="AD60" s="42">
        <v>0.0</v>
      </c>
      <c r="AE60" s="42">
        <v>1.0</v>
      </c>
      <c r="AF60" s="42">
        <v>1.0</v>
      </c>
      <c r="AG60" s="25"/>
      <c r="AH60" s="25"/>
      <c r="AI60" s="25"/>
      <c r="AJ60" s="25"/>
      <c r="AK60" s="25"/>
      <c r="AL60" s="25"/>
    </row>
    <row r="61">
      <c r="A61" s="26" t="s">
        <v>128</v>
      </c>
      <c r="B61" s="25" t="s">
        <v>106</v>
      </c>
      <c r="C61" s="25" t="s">
        <v>565</v>
      </c>
      <c r="D61" s="28">
        <v>96.30448534235694</v>
      </c>
      <c r="E61" s="29">
        <v>0.17604747774480714</v>
      </c>
      <c r="F61" s="30">
        <v>0.0</v>
      </c>
      <c r="G61" s="33"/>
      <c r="H61" s="34" t="s">
        <v>64</v>
      </c>
      <c r="I61" s="35" t="s">
        <v>58</v>
      </c>
      <c r="J61" s="36">
        <v>3000.0</v>
      </c>
      <c r="K61" s="28" t="s">
        <v>64</v>
      </c>
      <c r="L61" s="28" t="s">
        <v>64</v>
      </c>
      <c r="M61" s="34" t="s">
        <v>64</v>
      </c>
      <c r="N61" s="35" t="s">
        <v>27</v>
      </c>
      <c r="O61" s="36">
        <v>3000.0</v>
      </c>
      <c r="P61" s="28" t="s">
        <v>64</v>
      </c>
      <c r="Q61" s="37" t="s">
        <v>64</v>
      </c>
      <c r="R61" s="38" t="s">
        <v>64</v>
      </c>
      <c r="S61" s="39" t="s">
        <v>64</v>
      </c>
      <c r="T61" s="40" t="s">
        <v>64</v>
      </c>
      <c r="U61" s="40" t="s">
        <v>64</v>
      </c>
      <c r="V61" s="40" t="s">
        <v>64</v>
      </c>
      <c r="W61" s="40" t="s">
        <v>64</v>
      </c>
      <c r="X61" s="39" t="s">
        <v>64</v>
      </c>
      <c r="Y61" s="41" t="s">
        <v>64</v>
      </c>
      <c r="Z61" s="41" t="s">
        <v>64</v>
      </c>
      <c r="AA61" s="41" t="s">
        <v>64</v>
      </c>
      <c r="AB61" s="42">
        <v>1.0</v>
      </c>
      <c r="AC61" s="42">
        <v>1.0</v>
      </c>
      <c r="AD61" s="42">
        <v>0.0</v>
      </c>
      <c r="AE61" s="42">
        <v>0.0</v>
      </c>
      <c r="AF61" s="42">
        <v>0.0</v>
      </c>
      <c r="AG61" s="25"/>
      <c r="AH61" s="25"/>
      <c r="AI61" s="25"/>
      <c r="AJ61" s="25"/>
      <c r="AK61" s="25"/>
      <c r="AL61" s="25"/>
    </row>
    <row r="62">
      <c r="A62" s="26" t="s">
        <v>130</v>
      </c>
      <c r="B62" s="25" t="s">
        <v>106</v>
      </c>
      <c r="C62" s="25" t="s">
        <v>565</v>
      </c>
      <c r="D62" s="28">
        <v>96.30448534235694</v>
      </c>
      <c r="E62" s="29">
        <v>0.18</v>
      </c>
      <c r="F62" s="30">
        <v>0.0</v>
      </c>
      <c r="G62" s="33"/>
      <c r="H62" s="34" t="s">
        <v>64</v>
      </c>
      <c r="I62" s="35" t="s">
        <v>45</v>
      </c>
      <c r="J62" s="36">
        <v>3000.0</v>
      </c>
      <c r="K62" s="28" t="s">
        <v>64</v>
      </c>
      <c r="L62" s="28" t="s">
        <v>64</v>
      </c>
      <c r="M62" s="34" t="s">
        <v>64</v>
      </c>
      <c r="N62" s="35" t="s">
        <v>30</v>
      </c>
      <c r="O62" s="36">
        <v>3000.0</v>
      </c>
      <c r="P62" s="28" t="s">
        <v>64</v>
      </c>
      <c r="Q62" s="37" t="s">
        <v>64</v>
      </c>
      <c r="R62" s="38" t="s">
        <v>64</v>
      </c>
      <c r="S62" s="39" t="s">
        <v>64</v>
      </c>
      <c r="T62" s="40" t="s">
        <v>64</v>
      </c>
      <c r="U62" s="40" t="s">
        <v>64</v>
      </c>
      <c r="V62" s="40" t="s">
        <v>64</v>
      </c>
      <c r="W62" s="40" t="s">
        <v>64</v>
      </c>
      <c r="X62" s="39" t="s">
        <v>64</v>
      </c>
      <c r="Y62" s="41" t="s">
        <v>64</v>
      </c>
      <c r="Z62" s="41" t="s">
        <v>64</v>
      </c>
      <c r="AA62" s="41" t="s">
        <v>64</v>
      </c>
      <c r="AB62" s="42">
        <v>0.0</v>
      </c>
      <c r="AC62" s="42">
        <v>0.0</v>
      </c>
      <c r="AD62" s="42">
        <v>0.0</v>
      </c>
      <c r="AE62" s="42">
        <v>1.0</v>
      </c>
      <c r="AF62" s="42">
        <v>1.0</v>
      </c>
      <c r="AG62" s="25"/>
      <c r="AH62" s="25"/>
      <c r="AI62" s="25"/>
      <c r="AJ62" s="25"/>
      <c r="AK62" s="25"/>
      <c r="AL62" s="25"/>
    </row>
    <row r="63">
      <c r="A63" s="26" t="s">
        <v>132</v>
      </c>
      <c r="B63" s="25" t="s">
        <v>106</v>
      </c>
      <c r="C63" s="25" t="s">
        <v>565</v>
      </c>
      <c r="D63" s="28">
        <v>96.30448534235694</v>
      </c>
      <c r="E63" s="29">
        <v>0.18</v>
      </c>
      <c r="F63" s="30">
        <v>0.0</v>
      </c>
      <c r="G63" s="33"/>
      <c r="H63" s="34" t="s">
        <v>64</v>
      </c>
      <c r="I63" s="35" t="s">
        <v>27</v>
      </c>
      <c r="J63" s="36">
        <v>3000.0</v>
      </c>
      <c r="K63" s="28" t="s">
        <v>64</v>
      </c>
      <c r="L63" s="28" t="s">
        <v>64</v>
      </c>
      <c r="M63" s="34" t="s">
        <v>64</v>
      </c>
      <c r="N63" s="35" t="s">
        <v>27</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1.0</v>
      </c>
      <c r="AC63" s="42">
        <v>0.0</v>
      </c>
      <c r="AD63" s="42">
        <v>0.0</v>
      </c>
      <c r="AE63" s="42">
        <v>0.0</v>
      </c>
      <c r="AF63" s="42">
        <v>0.0</v>
      </c>
      <c r="AG63" s="25"/>
      <c r="AH63" s="25"/>
      <c r="AI63" s="25"/>
      <c r="AJ63" s="25"/>
      <c r="AK63" s="25"/>
      <c r="AL63" s="25"/>
    </row>
    <row r="64">
      <c r="A64" s="26" t="s">
        <v>124</v>
      </c>
      <c r="B64" s="25" t="s">
        <v>106</v>
      </c>
      <c r="C64" s="25" t="s">
        <v>565</v>
      </c>
      <c r="D64" s="28">
        <v>96.30448534235694</v>
      </c>
      <c r="E64" s="29">
        <v>0.20648324429334627</v>
      </c>
      <c r="F64" s="30">
        <v>0.0</v>
      </c>
      <c r="G64" s="33"/>
      <c r="H64" s="34" t="s">
        <v>64</v>
      </c>
      <c r="I64" s="35" t="s">
        <v>27</v>
      </c>
      <c r="J64" s="36">
        <v>3200.0</v>
      </c>
      <c r="K64" s="28" t="s">
        <v>64</v>
      </c>
      <c r="L64" s="28" t="s">
        <v>64</v>
      </c>
      <c r="M64" s="34" t="s">
        <v>64</v>
      </c>
      <c r="N64" s="35" t="s">
        <v>27</v>
      </c>
      <c r="O64" s="36">
        <v>3400.0</v>
      </c>
      <c r="P64" s="28" t="s">
        <v>64</v>
      </c>
      <c r="Q64" s="37" t="s">
        <v>64</v>
      </c>
      <c r="R64" s="38" t="s">
        <v>64</v>
      </c>
      <c r="S64" s="39" t="s">
        <v>64</v>
      </c>
      <c r="T64" s="40" t="s">
        <v>64</v>
      </c>
      <c r="U64" s="40" t="s">
        <v>64</v>
      </c>
      <c r="V64" s="40" t="s">
        <v>64</v>
      </c>
      <c r="W64" s="40" t="s">
        <v>64</v>
      </c>
      <c r="X64" s="39" t="s">
        <v>64</v>
      </c>
      <c r="Y64" s="41" t="s">
        <v>64</v>
      </c>
      <c r="Z64" s="41" t="s">
        <v>64</v>
      </c>
      <c r="AA64" s="41" t="s">
        <v>64</v>
      </c>
      <c r="AB64" s="42">
        <v>1.0</v>
      </c>
      <c r="AC64" s="42">
        <v>0.0</v>
      </c>
      <c r="AD64" s="42">
        <v>0.0</v>
      </c>
      <c r="AE64" s="42">
        <v>0.0</v>
      </c>
      <c r="AF64" s="42">
        <v>0.0</v>
      </c>
      <c r="AG64" s="25"/>
      <c r="AH64" s="25"/>
      <c r="AI64" s="25"/>
      <c r="AJ64" s="25"/>
      <c r="AK64" s="25"/>
      <c r="AL64" s="25"/>
    </row>
    <row r="65">
      <c r="A65" s="26" t="s">
        <v>137</v>
      </c>
      <c r="B65" s="25" t="s">
        <v>106</v>
      </c>
      <c r="C65" s="25" t="s">
        <v>565</v>
      </c>
      <c r="D65" s="28">
        <v>96.30448534235694</v>
      </c>
      <c r="E65" s="29">
        <v>0.2216156069364162</v>
      </c>
      <c r="F65" s="30">
        <v>0.0</v>
      </c>
      <c r="G65" s="33"/>
      <c r="H65" s="34" t="s">
        <v>64</v>
      </c>
      <c r="I65" s="35" t="s">
        <v>40</v>
      </c>
      <c r="J65" s="36">
        <v>4000.0</v>
      </c>
      <c r="K65" s="28" t="s">
        <v>64</v>
      </c>
      <c r="L65" s="28" t="s">
        <v>64</v>
      </c>
      <c r="M65" s="34" t="s">
        <v>64</v>
      </c>
      <c r="N65" s="35" t="s">
        <v>28</v>
      </c>
      <c r="O65" s="36">
        <v>6300.0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1.0</v>
      </c>
      <c r="AD65" s="42">
        <v>1.0</v>
      </c>
      <c r="AE65" s="42">
        <v>0.0</v>
      </c>
      <c r="AF65" s="42">
        <v>0.0</v>
      </c>
      <c r="AG65" s="25"/>
      <c r="AH65" s="25"/>
      <c r="AI65" s="25"/>
      <c r="AJ65" s="25"/>
      <c r="AK65" s="25"/>
      <c r="AL65" s="25"/>
    </row>
    <row r="66">
      <c r="A66" s="26" t="s">
        <v>122</v>
      </c>
      <c r="B66" s="25" t="s">
        <v>106</v>
      </c>
      <c r="C66" s="25" t="s">
        <v>565</v>
      </c>
      <c r="D66" s="28">
        <v>96.30448534235694</v>
      </c>
      <c r="E66" s="29">
        <v>0.14390034364261167</v>
      </c>
      <c r="F66" s="30">
        <v>0.0</v>
      </c>
      <c r="G66" s="33"/>
      <c r="H66" s="34" t="s">
        <v>64</v>
      </c>
      <c r="I66" s="35" t="s">
        <v>40</v>
      </c>
      <c r="J66" s="36">
        <v>3000.0</v>
      </c>
      <c r="K66" s="28" t="s">
        <v>64</v>
      </c>
      <c r="L66" s="28" t="s">
        <v>64</v>
      </c>
      <c r="M66" s="34" t="s">
        <v>64</v>
      </c>
      <c r="N66" s="35" t="s">
        <v>28</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1.0</v>
      </c>
      <c r="AD66" s="42">
        <v>1.0</v>
      </c>
      <c r="AE66" s="42">
        <v>0.0</v>
      </c>
      <c r="AF66" s="42">
        <v>0.0</v>
      </c>
      <c r="AG66" s="25"/>
      <c r="AH66" s="25"/>
      <c r="AI66" s="25"/>
      <c r="AJ66" s="25"/>
      <c r="AK66" s="25"/>
      <c r="AL66" s="25"/>
    </row>
    <row r="67">
      <c r="A67" s="26" t="s">
        <v>139</v>
      </c>
      <c r="B67" s="25" t="s">
        <v>38</v>
      </c>
      <c r="C67" s="25" t="s">
        <v>204</v>
      </c>
      <c r="D67" s="28">
        <v>99.28254549221367</v>
      </c>
      <c r="E67" s="29">
        <v>0.29796783078109507</v>
      </c>
      <c r="F67" s="30">
        <v>39.0</v>
      </c>
      <c r="G67" s="33"/>
      <c r="H67" s="34">
        <v>54.53892516461832</v>
      </c>
      <c r="I67" s="35" t="s">
        <v>44</v>
      </c>
      <c r="J67" s="36">
        <v>10400.0</v>
      </c>
      <c r="K67" s="28">
        <v>5.244127419674839</v>
      </c>
      <c r="L67" s="28">
        <v>9.795591958395573</v>
      </c>
      <c r="M67" s="34">
        <v>53.48140173947973</v>
      </c>
      <c r="N67" s="35" t="s">
        <v>29</v>
      </c>
      <c r="O67" s="36">
        <v>10400.0</v>
      </c>
      <c r="P67" s="28">
        <v>5.142442474949974</v>
      </c>
      <c r="Q67" s="37">
        <v>9.468946964889161</v>
      </c>
      <c r="R67" s="38">
        <v>26.251725345264546</v>
      </c>
      <c r="S67" s="39">
        <v>24.659853387333335</v>
      </c>
      <c r="T67" s="40">
        <v>0.11716312364486196</v>
      </c>
      <c r="U67" s="40">
        <v>0.018569636934956234</v>
      </c>
      <c r="V67" s="40">
        <v>0.06658394679992594</v>
      </c>
      <c r="W67" s="40">
        <v>0.04585982160179798</v>
      </c>
      <c r="X67" s="39">
        <v>27.666708066354705</v>
      </c>
      <c r="Y67" s="41">
        <v>26.87221709826362</v>
      </c>
      <c r="Z67" s="41">
        <v>25.068040303017764</v>
      </c>
      <c r="AA67" s="41">
        <v>28.413361436461965</v>
      </c>
      <c r="AB67" s="42">
        <v>0.0</v>
      </c>
      <c r="AC67" s="42">
        <v>0.0</v>
      </c>
      <c r="AD67" s="42">
        <v>1.0</v>
      </c>
      <c r="AE67" s="42">
        <v>1.0</v>
      </c>
      <c r="AF67" s="42">
        <v>0.0</v>
      </c>
      <c r="AG67" s="25"/>
      <c r="AH67" s="25"/>
      <c r="AI67" s="25"/>
      <c r="AJ67" s="25"/>
      <c r="AK67" s="25"/>
      <c r="AL67" s="25"/>
    </row>
    <row r="68">
      <c r="A68" s="26" t="s">
        <v>143</v>
      </c>
      <c r="B68" s="25" t="s">
        <v>38</v>
      </c>
      <c r="C68" s="25" t="s">
        <v>204</v>
      </c>
      <c r="D68" s="28">
        <v>99.28254549221367</v>
      </c>
      <c r="E68" s="29">
        <v>0.25058828953434764</v>
      </c>
      <c r="F68" s="30">
        <v>31.0</v>
      </c>
      <c r="G68" s="32"/>
      <c r="H68" s="34">
        <v>35.34420280260087</v>
      </c>
      <c r="I68" s="35" t="s">
        <v>45</v>
      </c>
      <c r="J68" s="36">
        <v>7500.0</v>
      </c>
      <c r="K68" s="28">
        <v>4.712560373680116</v>
      </c>
      <c r="L68" s="28">
        <v>6.407734500782625</v>
      </c>
      <c r="M68" s="34">
        <v>34.096346088384216</v>
      </c>
      <c r="N68" s="35" t="s">
        <v>31</v>
      </c>
      <c r="O68" s="36">
        <v>7700.0</v>
      </c>
      <c r="P68" s="28">
        <v>4.428096894595353</v>
      </c>
      <c r="Q68" s="37">
        <v>5.864582875826197</v>
      </c>
      <c r="R68" s="38">
        <v>16.81617913834863</v>
      </c>
      <c r="S68" s="39">
        <v>15.79646696104163</v>
      </c>
      <c r="T68" s="40">
        <v>0.054366448449575965</v>
      </c>
      <c r="U68" s="40">
        <v>0.03077160644614336</v>
      </c>
      <c r="V68" s="40">
        <v>0.06046178263379605</v>
      </c>
      <c r="W68" s="40">
        <v>0.026150949887137804</v>
      </c>
      <c r="X68" s="39">
        <v>16.916121327427362</v>
      </c>
      <c r="Y68" s="41">
        <v>18.428081475173506</v>
      </c>
      <c r="Z68" s="41">
        <v>15.091184817537211</v>
      </c>
      <c r="AA68" s="41">
        <v>19.005161270847005</v>
      </c>
      <c r="AB68" s="42">
        <v>0.0</v>
      </c>
      <c r="AC68" s="42">
        <v>0.0</v>
      </c>
      <c r="AD68" s="42">
        <v>0.0</v>
      </c>
      <c r="AE68" s="42">
        <v>1.0</v>
      </c>
      <c r="AF68" s="42">
        <v>1.0</v>
      </c>
      <c r="AG68" s="25"/>
      <c r="AH68" s="25"/>
      <c r="AI68" s="25"/>
      <c r="AJ68" s="25"/>
      <c r="AK68" s="25"/>
      <c r="AL68" s="25"/>
    </row>
    <row r="69">
      <c r="A69" s="26" t="s">
        <v>145</v>
      </c>
      <c r="B69" s="25" t="s">
        <v>38</v>
      </c>
      <c r="C69" s="25" t="s">
        <v>204</v>
      </c>
      <c r="D69" s="28">
        <v>99.28254549221367</v>
      </c>
      <c r="E69" s="29">
        <v>0.2510585175552666</v>
      </c>
      <c r="F69" s="30">
        <v>29.0</v>
      </c>
      <c r="G69" s="33"/>
      <c r="H69" s="34">
        <v>26.46925632391157</v>
      </c>
      <c r="I69" s="35" t="s">
        <v>27</v>
      </c>
      <c r="J69" s="36">
        <v>4900.0</v>
      </c>
      <c r="K69" s="28">
        <v>5.4018890456962385</v>
      </c>
      <c r="L69" s="28">
        <v>5.9438097359670685</v>
      </c>
      <c r="M69" s="34">
        <v>25.623602126971598</v>
      </c>
      <c r="N69" s="35" t="s">
        <v>27</v>
      </c>
      <c r="O69" s="36">
        <v>5000.0</v>
      </c>
      <c r="P69" s="28">
        <v>5.12472042539432</v>
      </c>
      <c r="Q69" s="37">
        <v>5.506382302718173</v>
      </c>
      <c r="R69" s="38">
        <v>15.767455473663276</v>
      </c>
      <c r="S69" s="39">
        <v>14.81133659437669</v>
      </c>
      <c r="T69" s="40">
        <v>0.09392755102496046</v>
      </c>
      <c r="U69" s="40">
        <v>0.008261690351933694</v>
      </c>
      <c r="V69" s="40">
        <v>0.04455411582649957</v>
      </c>
      <c r="W69" s="40">
        <v>0.03914467571511441</v>
      </c>
      <c r="X69" s="39">
        <v>14.501107432438987</v>
      </c>
      <c r="Y69" s="41">
        <v>11.968148891472582</v>
      </c>
      <c r="Z69" s="41">
        <v>13.079314555621334</v>
      </c>
      <c r="AA69" s="41">
        <v>12.544287571350264</v>
      </c>
      <c r="AB69" s="42">
        <v>1.0</v>
      </c>
      <c r="AC69" s="42">
        <v>0.0</v>
      </c>
      <c r="AD69" s="42">
        <v>0.0</v>
      </c>
      <c r="AE69" s="42">
        <v>0.0</v>
      </c>
      <c r="AF69" s="42">
        <v>0.0</v>
      </c>
      <c r="AG69" s="25"/>
      <c r="AH69" s="25"/>
      <c r="AI69" s="25"/>
      <c r="AJ69" s="25"/>
      <c r="AK69" s="25"/>
      <c r="AL69" s="25"/>
    </row>
    <row r="70">
      <c r="A70" s="26" t="s">
        <v>146</v>
      </c>
      <c r="B70" s="25" t="s">
        <v>38</v>
      </c>
      <c r="C70" s="25" t="s">
        <v>204</v>
      </c>
      <c r="D70" s="28">
        <v>99.28254549221367</v>
      </c>
      <c r="E70" s="29">
        <v>0.14048520710059173</v>
      </c>
      <c r="F70" s="30">
        <v>27.0</v>
      </c>
      <c r="G70" s="33"/>
      <c r="H70" s="34">
        <v>16.619784034316595</v>
      </c>
      <c r="I70" s="35" t="s">
        <v>40</v>
      </c>
      <c r="J70" s="36">
        <v>3800.0</v>
      </c>
      <c r="K70" s="28">
        <v>4.373627377451736</v>
      </c>
      <c r="L70" s="28">
        <v>3.422958010775746</v>
      </c>
      <c r="M70" s="34">
        <v>16.249837442476707</v>
      </c>
      <c r="N70" s="35" t="s">
        <v>28</v>
      </c>
      <c r="O70" s="36">
        <v>3600.0</v>
      </c>
      <c r="P70" s="28">
        <v>4.513843734021307</v>
      </c>
      <c r="Q70" s="37">
        <v>3.474957709587985</v>
      </c>
      <c r="R70" s="38">
        <v>7.436417680178831</v>
      </c>
      <c r="S70" s="39">
        <v>6.985482565749259</v>
      </c>
      <c r="T70" s="40">
        <v>0.023772871790635502</v>
      </c>
      <c r="U70" s="40">
        <v>0.031519088441516734</v>
      </c>
      <c r="V70" s="40">
        <v>0.010150214921844371</v>
      </c>
      <c r="W70" s="40">
        <v>0.011129621624829354</v>
      </c>
      <c r="X70" s="39">
        <v>9.072138771225715</v>
      </c>
      <c r="Y70" s="41">
        <v>7.547645263090881</v>
      </c>
      <c r="Z70" s="41">
        <v>7.881249631347085</v>
      </c>
      <c r="AA70" s="41">
        <v>8.368587811129622</v>
      </c>
      <c r="AB70" s="42">
        <v>0.0</v>
      </c>
      <c r="AC70" s="42">
        <v>1.0</v>
      </c>
      <c r="AD70" s="42">
        <v>1.0</v>
      </c>
      <c r="AE70" s="42">
        <v>0.0</v>
      </c>
      <c r="AF70" s="42">
        <v>0.0</v>
      </c>
      <c r="AG70" s="25"/>
      <c r="AH70" s="25"/>
      <c r="AI70" s="25"/>
      <c r="AJ70" s="25"/>
      <c r="AK70" s="25"/>
      <c r="AL70" s="25"/>
    </row>
    <row r="71">
      <c r="A71" s="26" t="s">
        <v>148</v>
      </c>
      <c r="B71" s="25" t="s">
        <v>38</v>
      </c>
      <c r="C71" s="25" t="s">
        <v>204</v>
      </c>
      <c r="D71" s="28">
        <v>99.28254549221367</v>
      </c>
      <c r="E71" s="29">
        <v>0.27498332009531373</v>
      </c>
      <c r="F71" s="30">
        <v>24.0</v>
      </c>
      <c r="G71" s="32">
        <v>0.2</v>
      </c>
      <c r="H71" s="34">
        <v>20.775266018079094</v>
      </c>
      <c r="I71" s="35" t="s">
        <v>58</v>
      </c>
      <c r="J71" s="36">
        <v>5100.0</v>
      </c>
      <c r="K71" s="28">
        <v>4.073581572172372</v>
      </c>
      <c r="L71" s="28">
        <v>3.753941194202376</v>
      </c>
      <c r="M71" s="34">
        <v>21.01673647885086</v>
      </c>
      <c r="N71" s="35" t="s">
        <v>28</v>
      </c>
      <c r="O71" s="36">
        <v>4700.0</v>
      </c>
      <c r="P71" s="28">
        <v>4.47164605932997</v>
      </c>
      <c r="Q71" s="37">
        <v>4.155778589605907</v>
      </c>
      <c r="R71" s="38">
        <v>9.928254549221368</v>
      </c>
      <c r="S71" s="39">
        <v>9.326217547833975</v>
      </c>
      <c r="T71" s="40">
        <v>0.07447024466898335</v>
      </c>
      <c r="U71" s="40">
        <v>0.004714171451522799</v>
      </c>
      <c r="V71" s="40">
        <v>0.03921644077063893</v>
      </c>
      <c r="W71" s="40">
        <v>0.025347211717608092</v>
      </c>
      <c r="X71" s="39">
        <v>9.530276709267241</v>
      </c>
      <c r="Y71" s="41">
        <v>11.244989308811851</v>
      </c>
      <c r="Z71" s="41">
        <v>8.784134048755215</v>
      </c>
      <c r="AA71" s="41">
        <v>12.232602430095644</v>
      </c>
      <c r="AB71" s="42">
        <v>1.0</v>
      </c>
      <c r="AC71" s="42">
        <v>1.0</v>
      </c>
      <c r="AD71" s="42">
        <v>0.0</v>
      </c>
      <c r="AE71" s="42">
        <v>0.0</v>
      </c>
      <c r="AF71" s="42">
        <v>0.0</v>
      </c>
      <c r="AG71" s="25"/>
      <c r="AH71" s="25"/>
      <c r="AI71" s="25"/>
      <c r="AJ71" s="25"/>
      <c r="AK71" s="25"/>
      <c r="AL71" s="25"/>
    </row>
    <row r="72">
      <c r="A72" s="26" t="s">
        <v>141</v>
      </c>
      <c r="B72" s="25" t="s">
        <v>38</v>
      </c>
      <c r="C72" s="25" t="s">
        <v>204</v>
      </c>
      <c r="D72" s="28">
        <v>99.28254549221367</v>
      </c>
      <c r="E72" s="29">
        <v>0.1723714595263891</v>
      </c>
      <c r="F72" s="30">
        <v>21.0</v>
      </c>
      <c r="G72" s="33"/>
      <c r="H72" s="34">
        <v>16.069814781673138</v>
      </c>
      <c r="I72" s="35" t="s">
        <v>44</v>
      </c>
      <c r="J72" s="36">
        <v>4400.0</v>
      </c>
      <c r="K72" s="28">
        <v>3.6522306321984406</v>
      </c>
      <c r="L72" s="28">
        <v>2.788813209646813</v>
      </c>
      <c r="M72" s="34">
        <v>16.08632481619437</v>
      </c>
      <c r="N72" s="35" t="s">
        <v>30</v>
      </c>
      <c r="O72" s="36">
        <v>4100.0</v>
      </c>
      <c r="P72" s="28">
        <v>3.9234938576083827</v>
      </c>
      <c r="Q72" s="37">
        <v>2.9982005292604996</v>
      </c>
      <c r="R72" s="38">
        <v>7.303268867799307</v>
      </c>
      <c r="S72" s="39">
        <v>6.8604077316653</v>
      </c>
      <c r="T72" s="40">
        <v>0.037201430625710796</v>
      </c>
      <c r="U72" s="40">
        <v>0.022907284868048522</v>
      </c>
      <c r="V72" s="40">
        <v>0.031062278281073795</v>
      </c>
      <c r="W72" s="40">
        <v>0.014202516618190084</v>
      </c>
      <c r="X72" s="39">
        <v>7.755056725677575</v>
      </c>
      <c r="Y72" s="41">
        <v>8.314758055995565</v>
      </c>
      <c r="Z72" s="41">
        <v>6.949103948182215</v>
      </c>
      <c r="AA72" s="41">
        <v>9.137220868012156</v>
      </c>
      <c r="AB72" s="42">
        <v>0.0</v>
      </c>
      <c r="AC72" s="42">
        <v>0.0</v>
      </c>
      <c r="AD72" s="42">
        <v>1.0</v>
      </c>
      <c r="AE72" s="42">
        <v>1.0</v>
      </c>
      <c r="AF72" s="42">
        <v>0.0</v>
      </c>
      <c r="AG72" s="25"/>
      <c r="AH72" s="25"/>
      <c r="AI72" s="25"/>
      <c r="AJ72" s="25"/>
      <c r="AK72" s="25"/>
      <c r="AL72" s="25"/>
    </row>
    <row r="73">
      <c r="A73" s="26" t="s">
        <v>168</v>
      </c>
      <c r="B73" s="25" t="s">
        <v>38</v>
      </c>
      <c r="C73" s="25" t="s">
        <v>204</v>
      </c>
      <c r="D73" s="28">
        <v>99.28254549221367</v>
      </c>
      <c r="E73" s="29">
        <v>0.1157481542247744</v>
      </c>
      <c r="F73" s="30">
        <v>21.0</v>
      </c>
      <c r="G73" s="33"/>
      <c r="H73" s="34">
        <v>15.733050018547232</v>
      </c>
      <c r="I73" s="35" t="s">
        <v>45</v>
      </c>
      <c r="J73" s="36">
        <v>4100.0</v>
      </c>
      <c r="K73" s="28">
        <v>3.837329272816398</v>
      </c>
      <c r="L73" s="28">
        <v>2.885073845585909</v>
      </c>
      <c r="M73" s="34">
        <v>15.952857764678367</v>
      </c>
      <c r="N73" s="35" t="s">
        <v>31</v>
      </c>
      <c r="O73" s="36">
        <v>3500.0</v>
      </c>
      <c r="P73" s="28">
        <v>4.5579593613366765</v>
      </c>
      <c r="Q73" s="37">
        <v>3.461858710164598</v>
      </c>
      <c r="R73" s="38">
        <v>4.660515262360702</v>
      </c>
      <c r="S73" s="39">
        <v>4.377907416282475</v>
      </c>
      <c r="T73" s="40">
        <v>0.048937057606486006</v>
      </c>
      <c r="U73" s="40">
        <v>2.612298448744804E-4</v>
      </c>
      <c r="V73" s="40">
        <v>0.025861754642573564</v>
      </c>
      <c r="W73" s="40">
        <v>0.012277802709100581</v>
      </c>
      <c r="X73" s="39">
        <v>5.147669121349275</v>
      </c>
      <c r="Y73" s="41">
        <v>10.585380897197956</v>
      </c>
      <c r="Z73" s="41">
        <v>4.8753456997936935</v>
      </c>
      <c r="AA73" s="41">
        <v>11.077512064884674</v>
      </c>
      <c r="AB73" s="42">
        <v>0.0</v>
      </c>
      <c r="AC73" s="42">
        <v>0.0</v>
      </c>
      <c r="AD73" s="42">
        <v>0.0</v>
      </c>
      <c r="AE73" s="42">
        <v>1.0</v>
      </c>
      <c r="AF73" s="42">
        <v>1.0</v>
      </c>
      <c r="AG73" s="25"/>
      <c r="AH73" s="25"/>
      <c r="AI73" s="25"/>
      <c r="AJ73" s="25"/>
      <c r="AK73" s="25"/>
      <c r="AL73" s="25"/>
    </row>
    <row r="74">
      <c r="A74" s="26" t="s">
        <v>151</v>
      </c>
      <c r="B74" s="25" t="s">
        <v>38</v>
      </c>
      <c r="C74" s="25" t="s">
        <v>204</v>
      </c>
      <c r="D74" s="28">
        <v>99.28254549221367</v>
      </c>
      <c r="E74" s="29">
        <v>0.1508795472918351</v>
      </c>
      <c r="F74" s="30">
        <v>20.0</v>
      </c>
      <c r="G74" s="33"/>
      <c r="H74" s="34">
        <v>11.937549427068948</v>
      </c>
      <c r="I74" s="35" t="s">
        <v>40</v>
      </c>
      <c r="J74" s="36">
        <v>3700.0</v>
      </c>
      <c r="K74" s="28">
        <v>3.2263647100186343</v>
      </c>
      <c r="L74" s="28">
        <v>1.981846837308512</v>
      </c>
      <c r="M74" s="34">
        <v>11.453469407879366</v>
      </c>
      <c r="N74" s="35" t="s">
        <v>28</v>
      </c>
      <c r="O74" s="36">
        <v>3800.0</v>
      </c>
      <c r="P74" s="28">
        <v>3.014070896810359</v>
      </c>
      <c r="Q74" s="37">
        <v>1.7961772591115361</v>
      </c>
      <c r="R74" s="38">
        <v>5.971625537915959</v>
      </c>
      <c r="S74" s="39">
        <v>5.609513596241654</v>
      </c>
      <c r="T74" s="40">
        <v>0.015638043585033862</v>
      </c>
      <c r="U74" s="40">
        <v>0.03307356344420955</v>
      </c>
      <c r="V74" s="40">
        <v>0.012043091036750218</v>
      </c>
      <c r="W74" s="40">
        <v>0.014110188752013314</v>
      </c>
      <c r="X74" s="39">
        <v>6.288786265834874</v>
      </c>
      <c r="Y74" s="41">
        <v>5.648763161234074</v>
      </c>
      <c r="Z74" s="41">
        <v>5.31284396918595</v>
      </c>
      <c r="AA74" s="41">
        <v>6.140625438693416</v>
      </c>
      <c r="AB74" s="42">
        <v>0.0</v>
      </c>
      <c r="AC74" s="42">
        <v>1.0</v>
      </c>
      <c r="AD74" s="42">
        <v>1.0</v>
      </c>
      <c r="AE74" s="42">
        <v>0.0</v>
      </c>
      <c r="AF74" s="42">
        <v>0.0</v>
      </c>
      <c r="AG74" s="25"/>
      <c r="AH74" s="25"/>
      <c r="AI74" s="25"/>
      <c r="AJ74" s="25"/>
      <c r="AK74" s="25"/>
      <c r="AL74" s="25"/>
    </row>
    <row r="75">
      <c r="A75" s="26" t="s">
        <v>149</v>
      </c>
      <c r="B75" s="25" t="s">
        <v>38</v>
      </c>
      <c r="C75" s="25" t="s">
        <v>204</v>
      </c>
      <c r="D75" s="28">
        <v>99.28254549221367</v>
      </c>
      <c r="E75" s="29">
        <v>0.20938490874421137</v>
      </c>
      <c r="F75" s="30">
        <v>17.0</v>
      </c>
      <c r="G75" s="33"/>
      <c r="H75" s="34">
        <v>11.720332744220393</v>
      </c>
      <c r="I75" s="35" t="s">
        <v>44</v>
      </c>
      <c r="J75" s="36">
        <v>4200.0</v>
      </c>
      <c r="K75" s="28">
        <v>2.79055541529057</v>
      </c>
      <c r="L75" s="28">
        <v>1.6912546307726644</v>
      </c>
      <c r="M75" s="34">
        <v>11.533827049856551</v>
      </c>
      <c r="N75" s="35" t="s">
        <v>29</v>
      </c>
      <c r="O75" s="36">
        <v>4000.0</v>
      </c>
      <c r="P75" s="28">
        <v>2.883456762464138</v>
      </c>
      <c r="Q75" s="37">
        <v>1.7271575450499153</v>
      </c>
      <c r="R75" s="38">
        <v>7.424961347381747</v>
      </c>
      <c r="S75" s="39">
        <v>6.97472093071701</v>
      </c>
      <c r="T75" s="40">
        <v>0.05683974506757722</v>
      </c>
      <c r="U75" s="40">
        <v>0.012410011006421027</v>
      </c>
      <c r="V75" s="40">
        <v>0.04149301389933137</v>
      </c>
      <c r="W75" s="40">
        <v>0.018378184238516636</v>
      </c>
      <c r="X75" s="39">
        <v>6.660439180937012</v>
      </c>
      <c r="Y75" s="41">
        <v>5.0598935632833815</v>
      </c>
      <c r="Z75" s="41">
        <v>6.119143173484016</v>
      </c>
      <c r="AA75" s="41">
        <v>5.4146838763725365</v>
      </c>
      <c r="AB75" s="42">
        <v>0.0</v>
      </c>
      <c r="AC75" s="42">
        <v>0.0</v>
      </c>
      <c r="AD75" s="42">
        <v>1.0</v>
      </c>
      <c r="AE75" s="42">
        <v>1.0</v>
      </c>
      <c r="AF75" s="42">
        <v>0.0</v>
      </c>
      <c r="AG75" s="25"/>
      <c r="AH75" s="25"/>
      <c r="AI75" s="25"/>
      <c r="AJ75" s="25"/>
      <c r="AK75" s="25"/>
      <c r="AL75" s="25"/>
    </row>
    <row r="76">
      <c r="A76" s="26" t="s">
        <v>156</v>
      </c>
      <c r="B76" s="25" t="s">
        <v>38</v>
      </c>
      <c r="C76" s="25" t="s">
        <v>204</v>
      </c>
      <c r="D76" s="28">
        <v>99.28254549221367</v>
      </c>
      <c r="E76" s="29">
        <v>0.17684431137724552</v>
      </c>
      <c r="F76" s="30">
        <v>6.0</v>
      </c>
      <c r="G76" s="33"/>
      <c r="H76" s="34">
        <v>4.559907241189923</v>
      </c>
      <c r="I76" s="35" t="s">
        <v>40</v>
      </c>
      <c r="J76" s="36">
        <v>3000.0</v>
      </c>
      <c r="K76" s="28">
        <v>1.519969080396641</v>
      </c>
      <c r="L76" s="28">
        <v>0.46155560733062584</v>
      </c>
      <c r="M76" s="34">
        <v>4.548356638108994</v>
      </c>
      <c r="N76" s="35" t="s">
        <v>29</v>
      </c>
      <c r="O76" s="36">
        <v>3000.0</v>
      </c>
      <c r="P76" s="28">
        <v>1.5161188793696647</v>
      </c>
      <c r="Q76" s="37">
        <v>0.45953244668983173</v>
      </c>
      <c r="R76" s="38">
        <v>2.14942978016463</v>
      </c>
      <c r="S76" s="39">
        <v>2.0190910329933494</v>
      </c>
      <c r="T76" s="40">
        <v>0.04627536728262661</v>
      </c>
      <c r="U76" s="40">
        <v>0.01683576980660173</v>
      </c>
      <c r="V76" s="40">
        <v>0.02741562514954817</v>
      </c>
      <c r="W76" s="40">
        <v>0.023275681754482174</v>
      </c>
      <c r="X76" s="39">
        <v>2.075671798201939</v>
      </c>
      <c r="Y76" s="41">
        <v>2.484235442987984</v>
      </c>
      <c r="Z76" s="41">
        <v>1.826773859803687</v>
      </c>
      <c r="AA76" s="41">
        <v>2.721582778305307</v>
      </c>
      <c r="AB76" s="42">
        <v>0.0</v>
      </c>
      <c r="AC76" s="42">
        <v>1.0</v>
      </c>
      <c r="AD76" s="42">
        <v>1.0</v>
      </c>
      <c r="AE76" s="42">
        <v>0.0</v>
      </c>
      <c r="AF76" s="42">
        <v>0.0</v>
      </c>
      <c r="AG76" s="25"/>
      <c r="AH76" s="25"/>
      <c r="AI76" s="25"/>
      <c r="AJ76" s="25"/>
      <c r="AK76" s="25"/>
      <c r="AL76" s="25"/>
    </row>
    <row r="77">
      <c r="A77" s="26" t="s">
        <v>155</v>
      </c>
      <c r="B77" s="25" t="s">
        <v>38</v>
      </c>
      <c r="C77" s="25" t="s">
        <v>204</v>
      </c>
      <c r="D77" s="28">
        <v>99.28254549221367</v>
      </c>
      <c r="E77" s="29">
        <v>0.184</v>
      </c>
      <c r="F77" s="30">
        <v>0.0</v>
      </c>
      <c r="G77" s="33"/>
      <c r="H77" s="34" t="s">
        <v>64</v>
      </c>
      <c r="I77" s="35" t="s">
        <v>45</v>
      </c>
      <c r="J77" s="36">
        <v>3000.0</v>
      </c>
      <c r="K77" s="28" t="s">
        <v>64</v>
      </c>
      <c r="L77" s="28" t="s">
        <v>64</v>
      </c>
      <c r="M77" s="34" t="s">
        <v>64</v>
      </c>
      <c r="N77" s="35" t="s">
        <v>31</v>
      </c>
      <c r="O77" s="36">
        <v>3000.0</v>
      </c>
      <c r="P77" s="28" t="s">
        <v>64</v>
      </c>
      <c r="Q77" s="37" t="s">
        <v>64</v>
      </c>
      <c r="R77" s="38" t="s">
        <v>64</v>
      </c>
      <c r="S77" s="39" t="s">
        <v>64</v>
      </c>
      <c r="T77" s="40" t="s">
        <v>64</v>
      </c>
      <c r="U77" s="40" t="s">
        <v>64</v>
      </c>
      <c r="V77" s="40" t="s">
        <v>64</v>
      </c>
      <c r="W77" s="40" t="s">
        <v>64</v>
      </c>
      <c r="X77" s="39" t="s">
        <v>64</v>
      </c>
      <c r="Y77" s="41" t="s">
        <v>64</v>
      </c>
      <c r="Z77" s="41" t="s">
        <v>64</v>
      </c>
      <c r="AA77" s="41" t="s">
        <v>64</v>
      </c>
      <c r="AB77" s="42">
        <v>0.0</v>
      </c>
      <c r="AC77" s="42">
        <v>0.0</v>
      </c>
      <c r="AD77" s="42">
        <v>0.0</v>
      </c>
      <c r="AE77" s="42">
        <v>1.0</v>
      </c>
      <c r="AF77" s="42">
        <v>1.0</v>
      </c>
      <c r="AG77" s="25"/>
      <c r="AH77" s="25"/>
      <c r="AI77" s="25"/>
      <c r="AJ77" s="25"/>
      <c r="AK77" s="25"/>
      <c r="AL77" s="25"/>
    </row>
    <row r="78">
      <c r="A78" s="26" t="s">
        <v>153</v>
      </c>
      <c r="B78" s="25" t="s">
        <v>38</v>
      </c>
      <c r="C78" s="25" t="s">
        <v>204</v>
      </c>
      <c r="D78" s="28">
        <v>99.28254549221367</v>
      </c>
      <c r="E78" s="29">
        <v>0.18921976592977893</v>
      </c>
      <c r="F78" s="30">
        <v>0.0</v>
      </c>
      <c r="G78" s="33"/>
      <c r="H78" s="34" t="s">
        <v>64</v>
      </c>
      <c r="I78" s="35" t="s">
        <v>45</v>
      </c>
      <c r="J78" s="36">
        <v>3100.0</v>
      </c>
      <c r="K78" s="28" t="s">
        <v>64</v>
      </c>
      <c r="L78" s="28" t="s">
        <v>64</v>
      </c>
      <c r="M78" s="34" t="s">
        <v>64</v>
      </c>
      <c r="N78" s="35" t="s">
        <v>31</v>
      </c>
      <c r="O78" s="36">
        <v>3000.0</v>
      </c>
      <c r="P78" s="28" t="s">
        <v>64</v>
      </c>
      <c r="Q78" s="37" t="s">
        <v>64</v>
      </c>
      <c r="R78" s="38" t="s">
        <v>64</v>
      </c>
      <c r="S78" s="39" t="s">
        <v>64</v>
      </c>
      <c r="T78" s="40" t="s">
        <v>64</v>
      </c>
      <c r="U78" s="40" t="s">
        <v>64</v>
      </c>
      <c r="V78" s="40" t="s">
        <v>64</v>
      </c>
      <c r="W78" s="40" t="s">
        <v>64</v>
      </c>
      <c r="X78" s="39" t="s">
        <v>64</v>
      </c>
      <c r="Y78" s="41" t="s">
        <v>64</v>
      </c>
      <c r="Z78" s="41" t="s">
        <v>64</v>
      </c>
      <c r="AA78" s="41" t="s">
        <v>64</v>
      </c>
      <c r="AB78" s="42">
        <v>0.0</v>
      </c>
      <c r="AC78" s="42">
        <v>0.0</v>
      </c>
      <c r="AD78" s="42">
        <v>0.0</v>
      </c>
      <c r="AE78" s="42">
        <v>1.0</v>
      </c>
      <c r="AF78" s="42">
        <v>1.0</v>
      </c>
      <c r="AG78" s="25"/>
      <c r="AH78" s="25"/>
      <c r="AI78" s="25"/>
      <c r="AJ78" s="25"/>
      <c r="AK78" s="25"/>
      <c r="AL78" s="25"/>
    </row>
    <row r="79">
      <c r="A79" s="26" t="s">
        <v>158</v>
      </c>
      <c r="B79" s="25" t="s">
        <v>38</v>
      </c>
      <c r="C79" s="25" t="s">
        <v>204</v>
      </c>
      <c r="D79" s="28">
        <v>99.28254549221367</v>
      </c>
      <c r="E79" s="29">
        <v>0.14029885057471267</v>
      </c>
      <c r="F79" s="30">
        <v>0.0</v>
      </c>
      <c r="G79" s="33"/>
      <c r="H79" s="34" t="s">
        <v>64</v>
      </c>
      <c r="I79" s="35" t="s">
        <v>58</v>
      </c>
      <c r="J79" s="36">
        <v>3700.0</v>
      </c>
      <c r="K79" s="28" t="s">
        <v>64</v>
      </c>
      <c r="L79" s="28" t="s">
        <v>64</v>
      </c>
      <c r="M79" s="34" t="s">
        <v>64</v>
      </c>
      <c r="N79" s="35" t="s">
        <v>28</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1.0</v>
      </c>
      <c r="AC79" s="42">
        <v>1.0</v>
      </c>
      <c r="AD79" s="42">
        <v>0.0</v>
      </c>
      <c r="AE79" s="42">
        <v>0.0</v>
      </c>
      <c r="AF79" s="42">
        <v>0.0</v>
      </c>
      <c r="AG79" s="25"/>
      <c r="AH79" s="25"/>
      <c r="AI79" s="25"/>
      <c r="AJ79" s="25"/>
      <c r="AK79" s="25"/>
      <c r="AL79" s="25"/>
    </row>
    <row r="80">
      <c r="A80" s="26" t="s">
        <v>160</v>
      </c>
      <c r="B80" s="25" t="s">
        <v>38</v>
      </c>
      <c r="C80" s="25" t="s">
        <v>204</v>
      </c>
      <c r="D80" s="28">
        <v>99.28254549221367</v>
      </c>
      <c r="E80" s="29">
        <v>0.3277783817362945</v>
      </c>
      <c r="F80" s="30">
        <v>0.0</v>
      </c>
      <c r="G80" s="33"/>
      <c r="H80" s="34" t="s">
        <v>64</v>
      </c>
      <c r="I80" s="35" t="s">
        <v>27</v>
      </c>
      <c r="J80" s="36">
        <v>6600.0</v>
      </c>
      <c r="K80" s="28" t="s">
        <v>64</v>
      </c>
      <c r="L80" s="28" t="s">
        <v>64</v>
      </c>
      <c r="M80" s="34" t="s">
        <v>64</v>
      </c>
      <c r="N80" s="35" t="s">
        <v>27</v>
      </c>
      <c r="O80" s="36">
        <v>7300.0</v>
      </c>
      <c r="P80" s="28" t="s">
        <v>64</v>
      </c>
      <c r="Q80" s="37" t="s">
        <v>64</v>
      </c>
      <c r="R80" s="38" t="s">
        <v>64</v>
      </c>
      <c r="S80" s="39" t="s">
        <v>64</v>
      </c>
      <c r="T80" s="40" t="s">
        <v>64</v>
      </c>
      <c r="U80" s="40" t="s">
        <v>64</v>
      </c>
      <c r="V80" s="40" t="s">
        <v>64</v>
      </c>
      <c r="W80" s="40" t="s">
        <v>64</v>
      </c>
      <c r="X80" s="39" t="s">
        <v>64</v>
      </c>
      <c r="Y80" s="41" t="s">
        <v>64</v>
      </c>
      <c r="Z80" s="41" t="s">
        <v>64</v>
      </c>
      <c r="AA80" s="41" t="s">
        <v>64</v>
      </c>
      <c r="AB80" s="42">
        <v>1.0</v>
      </c>
      <c r="AC80" s="42">
        <v>0.0</v>
      </c>
      <c r="AD80" s="42">
        <v>0.0</v>
      </c>
      <c r="AE80" s="42">
        <v>0.0</v>
      </c>
      <c r="AF80" s="42">
        <v>0.0</v>
      </c>
      <c r="AG80" s="25"/>
      <c r="AH80" s="25"/>
      <c r="AI80" s="25"/>
      <c r="AJ80" s="25"/>
      <c r="AK80" s="25"/>
      <c r="AL80" s="25"/>
    </row>
    <row r="81">
      <c r="A81" s="26" t="s">
        <v>162</v>
      </c>
      <c r="B81" s="25" t="s">
        <v>38</v>
      </c>
      <c r="C81" s="25" t="s">
        <v>204</v>
      </c>
      <c r="D81" s="28">
        <v>99.28254549221367</v>
      </c>
      <c r="E81" s="29">
        <v>0.18</v>
      </c>
      <c r="F81" s="30">
        <v>0.0</v>
      </c>
      <c r="G81" s="33"/>
      <c r="H81" s="34" t="s">
        <v>64</v>
      </c>
      <c r="I81" s="35" t="s">
        <v>40</v>
      </c>
      <c r="J81" s="36">
        <v>3000.0</v>
      </c>
      <c r="K81" s="28" t="s">
        <v>64</v>
      </c>
      <c r="L81" s="28" t="s">
        <v>64</v>
      </c>
      <c r="M81" s="34" t="s">
        <v>64</v>
      </c>
      <c r="N81" s="35" t="s">
        <v>29</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1.0</v>
      </c>
      <c r="AD81" s="42">
        <v>1.0</v>
      </c>
      <c r="AE81" s="42">
        <v>0.0</v>
      </c>
      <c r="AF81" s="42">
        <v>0.0</v>
      </c>
      <c r="AG81" s="25"/>
      <c r="AH81" s="25"/>
      <c r="AI81" s="25"/>
      <c r="AJ81" s="25"/>
      <c r="AK81" s="25"/>
      <c r="AL81" s="25"/>
    </row>
    <row r="82">
      <c r="A82" s="26" t="s">
        <v>164</v>
      </c>
      <c r="B82" s="25" t="s">
        <v>38</v>
      </c>
      <c r="C82" s="25" t="s">
        <v>204</v>
      </c>
      <c r="D82" s="28">
        <v>99.28254549221367</v>
      </c>
      <c r="E82" s="29">
        <v>0.14744416873449132</v>
      </c>
      <c r="F82" s="30">
        <v>0.0</v>
      </c>
      <c r="G82" s="33"/>
      <c r="H82" s="34" t="s">
        <v>64</v>
      </c>
      <c r="I82" s="35" t="s">
        <v>27</v>
      </c>
      <c r="J82" s="36">
        <v>3000.0</v>
      </c>
      <c r="K82" s="28" t="s">
        <v>64</v>
      </c>
      <c r="L82" s="28" t="s">
        <v>64</v>
      </c>
      <c r="M82" s="34" t="s">
        <v>64</v>
      </c>
      <c r="N82" s="35" t="s">
        <v>27</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1.0</v>
      </c>
      <c r="AC82" s="42">
        <v>0.0</v>
      </c>
      <c r="AD82" s="42">
        <v>0.0</v>
      </c>
      <c r="AE82" s="42">
        <v>0.0</v>
      </c>
      <c r="AF82" s="42">
        <v>0.0</v>
      </c>
      <c r="AG82" s="25"/>
      <c r="AH82" s="25"/>
      <c r="AI82" s="25"/>
      <c r="AJ82" s="25"/>
      <c r="AK82" s="25"/>
      <c r="AL82" s="25"/>
    </row>
    <row r="83">
      <c r="A83" s="26" t="s">
        <v>166</v>
      </c>
      <c r="B83" s="25" t="s">
        <v>38</v>
      </c>
      <c r="C83" s="25" t="s">
        <v>204</v>
      </c>
      <c r="D83" s="28">
        <v>99.28254549221367</v>
      </c>
      <c r="E83" s="29">
        <v>0.18</v>
      </c>
      <c r="F83" s="30">
        <v>0.0</v>
      </c>
      <c r="G83" s="33"/>
      <c r="H83" s="34" t="s">
        <v>64</v>
      </c>
      <c r="I83" s="35" t="s">
        <v>27</v>
      </c>
      <c r="J83" s="36">
        <v>3000.0</v>
      </c>
      <c r="K83" s="28" t="s">
        <v>64</v>
      </c>
      <c r="L83" s="28" t="s">
        <v>64</v>
      </c>
      <c r="M83" s="34" t="s">
        <v>64</v>
      </c>
      <c r="N83" s="35" t="s">
        <v>27</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1.0</v>
      </c>
      <c r="AC83" s="42">
        <v>0.0</v>
      </c>
      <c r="AD83" s="42">
        <v>0.0</v>
      </c>
      <c r="AE83" s="42">
        <v>0.0</v>
      </c>
      <c r="AF83" s="42">
        <v>0.0</v>
      </c>
      <c r="AG83" s="25"/>
      <c r="AH83" s="25"/>
      <c r="AI83" s="25"/>
      <c r="AJ83" s="25"/>
      <c r="AK83" s="25"/>
      <c r="AL83" s="25"/>
    </row>
    <row r="84">
      <c r="A84" s="26" t="s">
        <v>474</v>
      </c>
      <c r="B84" s="25" t="s">
        <v>475</v>
      </c>
      <c r="C84" s="25" t="s">
        <v>235</v>
      </c>
      <c r="D84" s="28">
        <v>93.11492006491487</v>
      </c>
      <c r="E84" s="29">
        <v>0.25095013051243303</v>
      </c>
      <c r="F84" s="30">
        <v>36.0</v>
      </c>
      <c r="G84" s="33"/>
      <c r="H84" s="34">
        <v>23.923255251528822</v>
      </c>
      <c r="I84" s="35" t="s">
        <v>44</v>
      </c>
      <c r="J84" s="36">
        <v>5700.0</v>
      </c>
      <c r="K84" s="28">
        <v>4.197062324829618</v>
      </c>
      <c r="L84" s="28">
        <v>4.2885641763899045</v>
      </c>
      <c r="M84" s="34">
        <v>23.496967738651502</v>
      </c>
      <c r="N84" s="35" t="s">
        <v>29</v>
      </c>
      <c r="O84" s="36">
        <v>5800.0</v>
      </c>
      <c r="P84" s="28">
        <v>4.051201334250259</v>
      </c>
      <c r="Q84" s="37">
        <v>4.085395794402529</v>
      </c>
      <c r="R84" s="38">
        <v>18.347740476608102</v>
      </c>
      <c r="S84" s="39">
        <v>16.840674999365486</v>
      </c>
      <c r="T84" s="40">
        <v>0.0619799533837924</v>
      </c>
      <c r="U84" s="40">
        <v>0.013741291990515214</v>
      </c>
      <c r="V84" s="40">
        <v>0.030461465461491765</v>
      </c>
      <c r="W84" s="40">
        <v>0.013356920186584718</v>
      </c>
      <c r="X84" s="39">
        <v>13.676540266635346</v>
      </c>
      <c r="Y84" s="41">
        <v>10.246714984893474</v>
      </c>
      <c r="Z84" s="41">
        <v>12.730322318845559</v>
      </c>
      <c r="AA84" s="41">
        <v>10.766645419805943</v>
      </c>
      <c r="AB84" s="42">
        <v>0.0</v>
      </c>
      <c r="AC84" s="42">
        <v>0.0</v>
      </c>
      <c r="AD84" s="42">
        <v>1.0</v>
      </c>
      <c r="AE84" s="42">
        <v>1.0</v>
      </c>
      <c r="AF84" s="42">
        <v>0.0</v>
      </c>
      <c r="AG84" s="25"/>
      <c r="AH84" s="25"/>
      <c r="AI84" s="25"/>
      <c r="AJ84" s="25"/>
      <c r="AK84" s="25"/>
      <c r="AL84" s="25"/>
    </row>
    <row r="85">
      <c r="A85" s="26" t="s">
        <v>477</v>
      </c>
      <c r="B85" s="25" t="s">
        <v>475</v>
      </c>
      <c r="C85" s="25" t="s">
        <v>235</v>
      </c>
      <c r="D85" s="28">
        <v>93.11492006491487</v>
      </c>
      <c r="E85" s="29">
        <v>0.21366666666666667</v>
      </c>
      <c r="F85" s="30">
        <v>34.0</v>
      </c>
      <c r="G85" s="33"/>
      <c r="H85" s="34">
        <v>29.86108071235236</v>
      </c>
      <c r="I85" s="35" t="s">
        <v>58</v>
      </c>
      <c r="J85" s="36">
        <v>5300.0</v>
      </c>
      <c r="K85" s="28">
        <v>5.6341661721419545</v>
      </c>
      <c r="L85" s="28">
        <v>6.771452555978027</v>
      </c>
      <c r="M85" s="34">
        <v>29.33666171968933</v>
      </c>
      <c r="N85" s="35" t="s">
        <v>27</v>
      </c>
      <c r="O85" s="36">
        <v>5700.0</v>
      </c>
      <c r="P85" s="28">
        <v>5.146782757840233</v>
      </c>
      <c r="Q85" s="37">
        <v>6.1059749778834425</v>
      </c>
      <c r="R85" s="38">
        <v>14.267094943970918</v>
      </c>
      <c r="S85" s="39">
        <v>13.095209704041027</v>
      </c>
      <c r="T85" s="40">
        <v>0.05937718254684682</v>
      </c>
      <c r="U85" s="40">
        <v>0.018770251759723095</v>
      </c>
      <c r="V85" s="40">
        <v>0.03419531013652524</v>
      </c>
      <c r="W85" s="40">
        <v>0.03726173740420277</v>
      </c>
      <c r="X85" s="39">
        <v>13.192249089523392</v>
      </c>
      <c r="Y85" s="41">
        <v>16.66883162282897</v>
      </c>
      <c r="Z85" s="41">
        <v>11.344414896496074</v>
      </c>
      <c r="AA85" s="41">
        <v>17.992246823193256</v>
      </c>
      <c r="AB85" s="42">
        <v>1.0</v>
      </c>
      <c r="AC85" s="42">
        <v>1.0</v>
      </c>
      <c r="AD85" s="42">
        <v>0.0</v>
      </c>
      <c r="AE85" s="42">
        <v>0.0</v>
      </c>
      <c r="AF85" s="42">
        <v>0.0</v>
      </c>
      <c r="AG85" s="25"/>
      <c r="AH85" s="25"/>
      <c r="AI85" s="25"/>
      <c r="AJ85" s="25"/>
      <c r="AK85" s="25"/>
      <c r="AL85" s="25"/>
    </row>
    <row r="86">
      <c r="A86" s="26" t="s">
        <v>476</v>
      </c>
      <c r="B86" s="25" t="s">
        <v>475</v>
      </c>
      <c r="C86" s="25" t="s">
        <v>235</v>
      </c>
      <c r="D86" s="28">
        <v>93.11492006491487</v>
      </c>
      <c r="E86" s="29">
        <v>0.19134450109249818</v>
      </c>
      <c r="F86" s="30">
        <v>33.0</v>
      </c>
      <c r="G86" s="32"/>
      <c r="H86" s="34">
        <v>19.93201299754122</v>
      </c>
      <c r="I86" s="35" t="s">
        <v>40</v>
      </c>
      <c r="J86" s="36">
        <v>4800.0</v>
      </c>
      <c r="K86" s="28">
        <v>4.152502707821088</v>
      </c>
      <c r="L86" s="28">
        <v>3.7123370669360547</v>
      </c>
      <c r="M86" s="34">
        <v>19.334506333255415</v>
      </c>
      <c r="N86" s="35" t="s">
        <v>28</v>
      </c>
      <c r="O86" s="36">
        <v>4900.0</v>
      </c>
      <c r="P86" s="28">
        <v>3.9458176190317173</v>
      </c>
      <c r="Q86" s="37">
        <v>3.4498338832778828</v>
      </c>
      <c r="R86" s="38">
        <v>12.15415670011946</v>
      </c>
      <c r="S86" s="39">
        <v>11.155826143226097</v>
      </c>
      <c r="T86" s="40">
        <v>0.027959676985305503</v>
      </c>
      <c r="U86" s="40">
        <v>0.0293257849813302</v>
      </c>
      <c r="V86" s="40">
        <v>0.025318534859657748</v>
      </c>
      <c r="W86" s="40">
        <v>0.015391483421878271</v>
      </c>
      <c r="X86" s="39">
        <v>11.278581590195998</v>
      </c>
      <c r="Y86" s="41">
        <v>8.653431407345222</v>
      </c>
      <c r="Z86" s="41">
        <v>9.847259915141402</v>
      </c>
      <c r="AA86" s="41">
        <v>9.487246418114013</v>
      </c>
      <c r="AB86" s="42">
        <v>0.0</v>
      </c>
      <c r="AC86" s="42">
        <v>1.0</v>
      </c>
      <c r="AD86" s="42">
        <v>1.0</v>
      </c>
      <c r="AE86" s="42">
        <v>0.0</v>
      </c>
      <c r="AF86" s="42">
        <v>0.0</v>
      </c>
      <c r="AG86" s="25"/>
      <c r="AH86" s="25"/>
      <c r="AI86" s="25"/>
      <c r="AJ86" s="25"/>
      <c r="AK86" s="25"/>
      <c r="AL86" s="25"/>
    </row>
    <row r="87">
      <c r="A87" s="26" t="s">
        <v>478</v>
      </c>
      <c r="B87" s="25" t="s">
        <v>475</v>
      </c>
      <c r="C87" s="25" t="s">
        <v>235</v>
      </c>
      <c r="D87" s="28">
        <v>93.11492006491487</v>
      </c>
      <c r="E87" s="29">
        <v>0.18541080196399343</v>
      </c>
      <c r="F87" s="30">
        <v>29.0</v>
      </c>
      <c r="G87" s="33"/>
      <c r="H87" s="34">
        <v>22.417707626261887</v>
      </c>
      <c r="I87" s="35" t="s">
        <v>58</v>
      </c>
      <c r="J87" s="36">
        <v>4000.0</v>
      </c>
      <c r="K87" s="28">
        <v>5.604426906565472</v>
      </c>
      <c r="L87" s="28">
        <v>5.46050222798362</v>
      </c>
      <c r="M87" s="34">
        <v>22.143743511582752</v>
      </c>
      <c r="N87" s="35" t="s">
        <v>28</v>
      </c>
      <c r="O87" s="36">
        <v>4500.0</v>
      </c>
      <c r="P87" s="28">
        <v>4.920831891462834</v>
      </c>
      <c r="Q87" s="37">
        <v>4.751498982902936</v>
      </c>
      <c r="R87" s="38">
        <v>10.294580649610905</v>
      </c>
      <c r="S87" s="39">
        <v>9.448993852724481</v>
      </c>
      <c r="T87" s="40">
        <v>0.03659787452794924</v>
      </c>
      <c r="U87" s="40">
        <v>0.026633106710933357</v>
      </c>
      <c r="V87" s="40">
        <v>0.03378962177951749</v>
      </c>
      <c r="W87" s="40">
        <v>0.027176639500952407</v>
      </c>
      <c r="X87" s="39">
        <v>10.498270397639777</v>
      </c>
      <c r="Y87" s="41">
        <v>11.919437228622108</v>
      </c>
      <c r="Z87" s="41">
        <v>8.984684811183943</v>
      </c>
      <c r="AA87" s="41">
        <v>13.159058700398809</v>
      </c>
      <c r="AB87" s="42">
        <v>1.0</v>
      </c>
      <c r="AC87" s="42">
        <v>1.0</v>
      </c>
      <c r="AD87" s="42">
        <v>0.0</v>
      </c>
      <c r="AE87" s="42">
        <v>0.0</v>
      </c>
      <c r="AF87" s="42">
        <v>0.0</v>
      </c>
      <c r="AG87" s="25"/>
      <c r="AH87" s="25"/>
      <c r="AI87" s="25"/>
      <c r="AJ87" s="25"/>
      <c r="AK87" s="25"/>
      <c r="AL87" s="25"/>
    </row>
    <row r="88">
      <c r="A88" s="26" t="s">
        <v>479</v>
      </c>
      <c r="B88" s="25" t="s">
        <v>475</v>
      </c>
      <c r="C88" s="25" t="s">
        <v>235</v>
      </c>
      <c r="D88" s="28">
        <v>93.11492006491487</v>
      </c>
      <c r="E88" s="29">
        <v>0.24379432624113476</v>
      </c>
      <c r="F88" s="30">
        <v>27.0</v>
      </c>
      <c r="G88" s="33"/>
      <c r="H88" s="34">
        <v>23.620679124865</v>
      </c>
      <c r="I88" s="35" t="s">
        <v>45</v>
      </c>
      <c r="J88" s="36">
        <v>4700.0</v>
      </c>
      <c r="K88" s="28">
        <v>5.025676409545745</v>
      </c>
      <c r="L88" s="28">
        <v>5.087615922419602</v>
      </c>
      <c r="M88" s="34">
        <v>23.248677711897173</v>
      </c>
      <c r="N88" s="35" t="s">
        <v>30</v>
      </c>
      <c r="O88" s="36">
        <v>5100.0</v>
      </c>
      <c r="P88" s="28">
        <v>4.55856425723474</v>
      </c>
      <c r="Q88" s="37">
        <v>4.561430146742771</v>
      </c>
      <c r="R88" s="38">
        <v>13.282599152992697</v>
      </c>
      <c r="S88" s="39">
        <v>12.19157943549406</v>
      </c>
      <c r="T88" s="40">
        <v>0.07618991135811677</v>
      </c>
      <c r="U88" s="40">
        <v>0.01871331156164272</v>
      </c>
      <c r="V88" s="40">
        <v>0.0425823314106768</v>
      </c>
      <c r="W88" s="40">
        <v>0.014321411909420446</v>
      </c>
      <c r="X88" s="39">
        <v>13.267027473959471</v>
      </c>
      <c r="Y88" s="41">
        <v>10.353651650905526</v>
      </c>
      <c r="Z88" s="41">
        <v>12.401895264010363</v>
      </c>
      <c r="AA88" s="41">
        <v>10.846782447886811</v>
      </c>
      <c r="AB88" s="42">
        <v>0.0</v>
      </c>
      <c r="AC88" s="42">
        <v>0.0</v>
      </c>
      <c r="AD88" s="42">
        <v>0.0</v>
      </c>
      <c r="AE88" s="42">
        <v>1.0</v>
      </c>
      <c r="AF88" s="42">
        <v>1.0</v>
      </c>
      <c r="AG88" s="25"/>
      <c r="AH88" s="25"/>
      <c r="AI88" s="25"/>
      <c r="AJ88" s="25"/>
      <c r="AK88" s="25"/>
      <c r="AL88" s="25"/>
    </row>
    <row r="89">
      <c r="A89" s="26" t="s">
        <v>480</v>
      </c>
      <c r="B89" s="25" t="s">
        <v>475</v>
      </c>
      <c r="C89" s="25" t="s">
        <v>235</v>
      </c>
      <c r="D89" s="28">
        <v>93.11492006491487</v>
      </c>
      <c r="E89" s="29">
        <v>0.26388574171867496</v>
      </c>
      <c r="F89" s="30">
        <v>24.0</v>
      </c>
      <c r="G89" s="33"/>
      <c r="H89" s="34">
        <v>20.268076150114403</v>
      </c>
      <c r="I89" s="35" t="s">
        <v>58</v>
      </c>
      <c r="J89" s="36">
        <v>4400.0</v>
      </c>
      <c r="K89" s="28">
        <v>4.606380943207819</v>
      </c>
      <c r="L89" s="28">
        <v>4.168818782025557</v>
      </c>
      <c r="M89" s="34">
        <v>19.389963609292646</v>
      </c>
      <c r="N89" s="35" t="s">
        <v>27</v>
      </c>
      <c r="O89" s="36">
        <v>4200.0</v>
      </c>
      <c r="P89" s="28">
        <v>4.616658002212535</v>
      </c>
      <c r="Q89" s="37">
        <v>4.04482262820432</v>
      </c>
      <c r="R89" s="38">
        <v>13.012954364535162</v>
      </c>
      <c r="S89" s="39">
        <v>11.944083006520943</v>
      </c>
      <c r="T89" s="40">
        <v>0.057067087724393346</v>
      </c>
      <c r="U89" s="40">
        <v>0.02342958797543236</v>
      </c>
      <c r="V89" s="40">
        <v>0.02226296948702909</v>
      </c>
      <c r="W89" s="40">
        <v>0.03033208069848505</v>
      </c>
      <c r="X89" s="39">
        <v>9.462089676581034</v>
      </c>
      <c r="Y89" s="41">
        <v>10.805986473533371</v>
      </c>
      <c r="Z89" s="41">
        <v>8.210586306298968</v>
      </c>
      <c r="AA89" s="41">
        <v>11.179377302993679</v>
      </c>
      <c r="AB89" s="42">
        <v>1.0</v>
      </c>
      <c r="AC89" s="42">
        <v>1.0</v>
      </c>
      <c r="AD89" s="42">
        <v>0.0</v>
      </c>
      <c r="AE89" s="42">
        <v>0.0</v>
      </c>
      <c r="AF89" s="42">
        <v>0.0</v>
      </c>
      <c r="AG89" s="25"/>
      <c r="AH89" s="25"/>
      <c r="AI89" s="25"/>
      <c r="AJ89" s="25"/>
      <c r="AK89" s="25"/>
      <c r="AL89" s="25"/>
    </row>
    <row r="90">
      <c r="A90" s="26" t="s">
        <v>481</v>
      </c>
      <c r="B90" s="25" t="s">
        <v>475</v>
      </c>
      <c r="C90" s="25" t="s">
        <v>235</v>
      </c>
      <c r="D90" s="28">
        <v>93.11492006491487</v>
      </c>
      <c r="E90" s="29">
        <v>0.17379575596816976</v>
      </c>
      <c r="F90" s="30">
        <v>22.0</v>
      </c>
      <c r="G90" s="33"/>
      <c r="H90" s="34">
        <v>19.90759794637488</v>
      </c>
      <c r="I90" s="35" t="s">
        <v>31</v>
      </c>
      <c r="J90" s="36">
        <v>4100.0</v>
      </c>
      <c r="K90" s="28">
        <v>4.855511694237776</v>
      </c>
      <c r="L90" s="28">
        <v>4.336933977407808</v>
      </c>
      <c r="M90" s="34">
        <v>21.114657494504225</v>
      </c>
      <c r="N90" s="35" t="s">
        <v>31</v>
      </c>
      <c r="O90" s="36">
        <v>4200.0</v>
      </c>
      <c r="P90" s="28">
        <v>5.027299403453386</v>
      </c>
      <c r="Q90" s="37">
        <v>4.688107563803047</v>
      </c>
      <c r="R90" s="38">
        <v>7.244318940230131</v>
      </c>
      <c r="S90" s="39">
        <v>6.649277660085866</v>
      </c>
      <c r="T90" s="40">
        <v>0.06813153531673684</v>
      </c>
      <c r="U90" s="40">
        <v>8.964675699570637E-5</v>
      </c>
      <c r="V90" s="40">
        <v>0.03065919089253158</v>
      </c>
      <c r="W90" s="40">
        <v>0.026894027098711908</v>
      </c>
      <c r="X90" s="39">
        <v>6.563356948696971</v>
      </c>
      <c r="Y90" s="41">
        <v>13.344240997677911</v>
      </c>
      <c r="Z90" s="41">
        <v>5.9875567617084</v>
      </c>
      <c r="AA90" s="41">
        <v>15.127100732795824</v>
      </c>
      <c r="AB90" s="42">
        <v>0.0</v>
      </c>
      <c r="AC90" s="42">
        <v>0.0</v>
      </c>
      <c r="AD90" s="42">
        <v>0.0</v>
      </c>
      <c r="AE90" s="42">
        <v>0.0</v>
      </c>
      <c r="AF90" s="42">
        <v>1.0</v>
      </c>
      <c r="AG90" s="25"/>
      <c r="AH90" s="25"/>
      <c r="AI90" s="25"/>
      <c r="AJ90" s="25"/>
      <c r="AK90" s="25"/>
      <c r="AL90" s="25"/>
    </row>
    <row r="91">
      <c r="A91" s="26" t="s">
        <v>483</v>
      </c>
      <c r="B91" s="25" t="s">
        <v>475</v>
      </c>
      <c r="C91" s="25" t="s">
        <v>235</v>
      </c>
      <c r="D91" s="28">
        <v>93.11492006491487</v>
      </c>
      <c r="E91" s="29">
        <v>0.2019287469287469</v>
      </c>
      <c r="F91" s="30">
        <v>18.0</v>
      </c>
      <c r="G91" s="33"/>
      <c r="H91" s="34">
        <v>11.314263960802155</v>
      </c>
      <c r="I91" s="35" t="s">
        <v>58</v>
      </c>
      <c r="J91" s="36">
        <v>3200.0</v>
      </c>
      <c r="K91" s="28">
        <v>3.5357074877506736</v>
      </c>
      <c r="L91" s="28">
        <v>2.088258783867815</v>
      </c>
      <c r="M91" s="34">
        <v>11.214080000399495</v>
      </c>
      <c r="N91" s="35" t="s">
        <v>28</v>
      </c>
      <c r="O91" s="36">
        <v>3300.0</v>
      </c>
      <c r="P91" s="28">
        <v>3.3982060607271194</v>
      </c>
      <c r="Q91" s="37">
        <v>1.9940224237567912</v>
      </c>
      <c r="R91" s="38">
        <v>7.063217380878307</v>
      </c>
      <c r="S91" s="39">
        <v>6.483051605885311</v>
      </c>
      <c r="T91" s="40">
        <v>0.03291651227169585</v>
      </c>
      <c r="U91" s="40">
        <v>0.01673409283086214</v>
      </c>
      <c r="V91" s="40">
        <v>0.03604266148185691</v>
      </c>
      <c r="W91" s="40">
        <v>0.02004413317103267</v>
      </c>
      <c r="X91" s="39">
        <v>5.252482664576196</v>
      </c>
      <c r="Y91" s="41">
        <v>6.061781296225957</v>
      </c>
      <c r="Z91" s="41">
        <v>4.610369869395733</v>
      </c>
      <c r="AA91" s="41">
        <v>6.603710131003762</v>
      </c>
      <c r="AB91" s="42">
        <v>1.0</v>
      </c>
      <c r="AC91" s="42">
        <v>1.0</v>
      </c>
      <c r="AD91" s="42">
        <v>0.0</v>
      </c>
      <c r="AE91" s="42">
        <v>0.0</v>
      </c>
      <c r="AF91" s="42">
        <v>0.0</v>
      </c>
      <c r="AG91" s="25"/>
      <c r="AH91" s="25"/>
      <c r="AI91" s="25"/>
      <c r="AJ91" s="25"/>
      <c r="AK91" s="25"/>
      <c r="AL91" s="25"/>
    </row>
    <row r="92">
      <c r="A92" s="26" t="s">
        <v>482</v>
      </c>
      <c r="B92" s="25" t="s">
        <v>475</v>
      </c>
      <c r="C92" s="25" t="s">
        <v>235</v>
      </c>
      <c r="D92" s="28">
        <v>93.11492006491487</v>
      </c>
      <c r="E92" s="29">
        <v>0.17007984293193718</v>
      </c>
      <c r="F92" s="30">
        <v>18.0</v>
      </c>
      <c r="G92" s="33"/>
      <c r="H92" s="34">
        <v>14.747810964541078</v>
      </c>
      <c r="I92" s="35" t="s">
        <v>45</v>
      </c>
      <c r="J92" s="36">
        <v>3200.0</v>
      </c>
      <c r="K92" s="28">
        <v>4.6086909264190865</v>
      </c>
      <c r="L92" s="28">
        <v>3.3048027221003022</v>
      </c>
      <c r="M92" s="34">
        <v>15.293624173909318</v>
      </c>
      <c r="N92" s="35" t="s">
        <v>30</v>
      </c>
      <c r="O92" s="36">
        <v>3700.0</v>
      </c>
      <c r="P92" s="28">
        <v>4.13341193889441</v>
      </c>
      <c r="Q92" s="37">
        <v>3.043900797429932</v>
      </c>
      <c r="R92" s="38">
        <v>5.781075555678744</v>
      </c>
      <c r="S92" s="39">
        <v>5.306223657571602</v>
      </c>
      <c r="T92" s="40">
        <v>0.05843323240866939</v>
      </c>
      <c r="U92" s="40">
        <v>0.006701058762462086</v>
      </c>
      <c r="V92" s="40">
        <v>0.03663245456812607</v>
      </c>
      <c r="W92" s="40">
        <v>0.015546456328912038</v>
      </c>
      <c r="X92" s="39">
        <v>5.907422256753017</v>
      </c>
      <c r="Y92" s="41">
        <v>8.84038870778806</v>
      </c>
      <c r="Z92" s="41">
        <v>5.519001833744962</v>
      </c>
      <c r="AA92" s="41">
        <v>9.774622340164356</v>
      </c>
      <c r="AB92" s="42">
        <v>0.0</v>
      </c>
      <c r="AC92" s="42">
        <v>0.0</v>
      </c>
      <c r="AD92" s="42">
        <v>0.0</v>
      </c>
      <c r="AE92" s="42">
        <v>1.0</v>
      </c>
      <c r="AF92" s="42">
        <v>1.0</v>
      </c>
      <c r="AG92" s="25"/>
      <c r="AH92" s="25"/>
      <c r="AI92" s="25"/>
      <c r="AJ92" s="25"/>
      <c r="AK92" s="25"/>
      <c r="AL92" s="25"/>
    </row>
    <row r="93">
      <c r="A93" s="26" t="s">
        <v>485</v>
      </c>
      <c r="B93" s="25" t="s">
        <v>475</v>
      </c>
      <c r="C93" s="25" t="s">
        <v>235</v>
      </c>
      <c r="D93" s="28">
        <v>93.11492006491487</v>
      </c>
      <c r="E93" s="29">
        <v>0.12055555555555557</v>
      </c>
      <c r="F93" s="30">
        <v>0.0</v>
      </c>
      <c r="G93" s="33"/>
      <c r="H93" s="34" t="s">
        <v>64</v>
      </c>
      <c r="I93" s="35" t="s">
        <v>29</v>
      </c>
      <c r="J93" s="36">
        <v>3000.0</v>
      </c>
      <c r="K93" s="28" t="s">
        <v>64</v>
      </c>
      <c r="L93" s="28" t="s">
        <v>64</v>
      </c>
      <c r="M93" s="34" t="s">
        <v>64</v>
      </c>
      <c r="N93" s="35" t="s">
        <v>29</v>
      </c>
      <c r="O93" s="36">
        <v>3000.0</v>
      </c>
      <c r="P93" s="28" t="s">
        <v>64</v>
      </c>
      <c r="Q93" s="37" t="s">
        <v>64</v>
      </c>
      <c r="R93" s="38" t="s">
        <v>64</v>
      </c>
      <c r="S93" s="39" t="s">
        <v>64</v>
      </c>
      <c r="T93" s="40" t="s">
        <v>64</v>
      </c>
      <c r="U93" s="40" t="s">
        <v>64</v>
      </c>
      <c r="V93" s="40" t="s">
        <v>64</v>
      </c>
      <c r="W93" s="40" t="s">
        <v>64</v>
      </c>
      <c r="X93" s="39" t="s">
        <v>64</v>
      </c>
      <c r="Y93" s="41" t="s">
        <v>64</v>
      </c>
      <c r="Z93" s="41" t="s">
        <v>64</v>
      </c>
      <c r="AA93" s="41" t="s">
        <v>64</v>
      </c>
      <c r="AB93" s="42">
        <v>0.0</v>
      </c>
      <c r="AC93" s="42">
        <v>0.0</v>
      </c>
      <c r="AD93" s="42">
        <v>1.0</v>
      </c>
      <c r="AE93" s="42">
        <v>0.0</v>
      </c>
      <c r="AF93" s="42">
        <v>0.0</v>
      </c>
      <c r="AG93" s="25"/>
      <c r="AH93" s="25"/>
      <c r="AI93" s="25"/>
      <c r="AJ93" s="25"/>
      <c r="AK93" s="25"/>
      <c r="AL93" s="25"/>
    </row>
    <row r="94">
      <c r="A94" s="26" t="s">
        <v>486</v>
      </c>
      <c r="B94" s="25" t="s">
        <v>475</v>
      </c>
      <c r="C94" s="25" t="s">
        <v>235</v>
      </c>
      <c r="D94" s="28">
        <v>93.11492006491487</v>
      </c>
      <c r="E94" s="29">
        <v>0.17205194805194804</v>
      </c>
      <c r="F94" s="30">
        <v>0.0</v>
      </c>
      <c r="G94" s="33"/>
      <c r="H94" s="34" t="s">
        <v>64</v>
      </c>
      <c r="I94" s="35" t="s">
        <v>27</v>
      </c>
      <c r="J94" s="36">
        <v>3000.0</v>
      </c>
      <c r="K94" s="28" t="s">
        <v>64</v>
      </c>
      <c r="L94" s="28" t="s">
        <v>64</v>
      </c>
      <c r="M94" s="34" t="s">
        <v>64</v>
      </c>
      <c r="N94" s="35" t="s">
        <v>27</v>
      </c>
      <c r="O94" s="36">
        <v>3000.0</v>
      </c>
      <c r="P94" s="28" t="s">
        <v>64</v>
      </c>
      <c r="Q94" s="37" t="s">
        <v>64</v>
      </c>
      <c r="R94" s="38" t="s">
        <v>64</v>
      </c>
      <c r="S94" s="39" t="s">
        <v>64</v>
      </c>
      <c r="T94" s="40" t="s">
        <v>64</v>
      </c>
      <c r="U94" s="40" t="s">
        <v>64</v>
      </c>
      <c r="V94" s="40" t="s">
        <v>64</v>
      </c>
      <c r="W94" s="40" t="s">
        <v>64</v>
      </c>
      <c r="X94" s="39" t="s">
        <v>64</v>
      </c>
      <c r="Y94" s="41" t="s">
        <v>64</v>
      </c>
      <c r="Z94" s="41" t="s">
        <v>64</v>
      </c>
      <c r="AA94" s="41" t="s">
        <v>64</v>
      </c>
      <c r="AB94" s="42">
        <v>1.0</v>
      </c>
      <c r="AC94" s="42">
        <v>0.0</v>
      </c>
      <c r="AD94" s="42">
        <v>0.0</v>
      </c>
      <c r="AE94" s="42">
        <v>0.0</v>
      </c>
      <c r="AF94" s="42">
        <v>0.0</v>
      </c>
      <c r="AG94" s="25"/>
      <c r="AH94" s="25"/>
      <c r="AI94" s="25"/>
      <c r="AJ94" s="25"/>
      <c r="AK94" s="25"/>
      <c r="AL94" s="25"/>
    </row>
    <row r="95">
      <c r="A95" s="26" t="s">
        <v>487</v>
      </c>
      <c r="B95" s="25" t="s">
        <v>475</v>
      </c>
      <c r="C95" s="25" t="s">
        <v>235</v>
      </c>
      <c r="D95" s="28">
        <v>93.11492006491487</v>
      </c>
      <c r="E95" s="29">
        <v>0.16508905852417305</v>
      </c>
      <c r="F95" s="30">
        <v>0.0</v>
      </c>
      <c r="G95" s="33"/>
      <c r="H95" s="34" t="s">
        <v>64</v>
      </c>
      <c r="I95" s="35" t="s">
        <v>31</v>
      </c>
      <c r="J95" s="36">
        <v>3000.0</v>
      </c>
      <c r="K95" s="28" t="s">
        <v>64</v>
      </c>
      <c r="L95" s="28" t="s">
        <v>64</v>
      </c>
      <c r="M95" s="34" t="s">
        <v>64</v>
      </c>
      <c r="N95" s="35" t="s">
        <v>31</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0.0</v>
      </c>
      <c r="AC95" s="42">
        <v>0.0</v>
      </c>
      <c r="AD95" s="42">
        <v>0.0</v>
      </c>
      <c r="AE95" s="42">
        <v>0.0</v>
      </c>
      <c r="AF95" s="42">
        <v>1.0</v>
      </c>
      <c r="AG95" s="25"/>
      <c r="AH95" s="25"/>
      <c r="AI95" s="25"/>
      <c r="AJ95" s="25"/>
      <c r="AK95" s="25"/>
      <c r="AL95" s="25"/>
    </row>
    <row r="96">
      <c r="A96" s="26" t="s">
        <v>488</v>
      </c>
      <c r="B96" s="25" t="s">
        <v>475</v>
      </c>
      <c r="C96" s="25" t="s">
        <v>235</v>
      </c>
      <c r="D96" s="28">
        <v>93.11492006491487</v>
      </c>
      <c r="E96" s="29">
        <v>0.18</v>
      </c>
      <c r="F96" s="30">
        <v>0.0</v>
      </c>
      <c r="G96" s="33"/>
      <c r="H96" s="34" t="s">
        <v>64</v>
      </c>
      <c r="I96" s="35" t="s">
        <v>45</v>
      </c>
      <c r="J96" s="36">
        <v>3000.0</v>
      </c>
      <c r="K96" s="28" t="s">
        <v>64</v>
      </c>
      <c r="L96" s="28" t="s">
        <v>64</v>
      </c>
      <c r="M96" s="34" t="s">
        <v>64</v>
      </c>
      <c r="N96" s="35" t="s">
        <v>29</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0.0</v>
      </c>
      <c r="AE96" s="42">
        <v>1.0</v>
      </c>
      <c r="AF96" s="42">
        <v>1.0</v>
      </c>
      <c r="AG96" s="25"/>
      <c r="AH96" s="25"/>
      <c r="AI96" s="25"/>
      <c r="AJ96" s="25"/>
      <c r="AK96" s="25"/>
      <c r="AL96" s="25"/>
    </row>
    <row r="97">
      <c r="A97" s="26" t="s">
        <v>489</v>
      </c>
      <c r="B97" s="25" t="s">
        <v>475</v>
      </c>
      <c r="C97" s="25" t="s">
        <v>235</v>
      </c>
      <c r="D97" s="28">
        <v>93.11492006491487</v>
      </c>
      <c r="E97" s="29">
        <v>0.1739370460048426</v>
      </c>
      <c r="F97" s="30">
        <v>0.0</v>
      </c>
      <c r="G97" s="33"/>
      <c r="H97" s="34" t="s">
        <v>64</v>
      </c>
      <c r="I97" s="35" t="s">
        <v>45</v>
      </c>
      <c r="J97" s="36">
        <v>3000.0</v>
      </c>
      <c r="K97" s="28" t="s">
        <v>64</v>
      </c>
      <c r="L97" s="28" t="s">
        <v>64</v>
      </c>
      <c r="M97" s="34" t="s">
        <v>64</v>
      </c>
      <c r="N97" s="35" t="s">
        <v>30</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0.0</v>
      </c>
      <c r="AD97" s="42">
        <v>0.0</v>
      </c>
      <c r="AE97" s="42">
        <v>1.0</v>
      </c>
      <c r="AF97" s="42">
        <v>1.0</v>
      </c>
      <c r="AG97" s="25"/>
      <c r="AH97" s="25"/>
      <c r="AI97" s="25"/>
      <c r="AJ97" s="25"/>
      <c r="AK97" s="25"/>
      <c r="AL97" s="25"/>
    </row>
    <row r="98">
      <c r="A98" s="26" t="s">
        <v>490</v>
      </c>
      <c r="B98" s="25" t="s">
        <v>475</v>
      </c>
      <c r="C98" s="25" t="s">
        <v>235</v>
      </c>
      <c r="D98" s="28">
        <v>93.11492006491487</v>
      </c>
      <c r="E98" s="29">
        <v>0.17866666666666664</v>
      </c>
      <c r="F98" s="30">
        <v>0.0</v>
      </c>
      <c r="G98" s="33"/>
      <c r="H98" s="34" t="s">
        <v>64</v>
      </c>
      <c r="I98" s="35" t="s">
        <v>30</v>
      </c>
      <c r="J98" s="36">
        <v>3000.0</v>
      </c>
      <c r="K98" s="28" t="s">
        <v>64</v>
      </c>
      <c r="L98" s="28" t="s">
        <v>64</v>
      </c>
      <c r="M98" s="34" t="s">
        <v>64</v>
      </c>
      <c r="N98" s="35" t="s">
        <v>30</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1.0</v>
      </c>
      <c r="AF98" s="42">
        <v>0.0</v>
      </c>
      <c r="AG98" s="25"/>
      <c r="AH98" s="25"/>
      <c r="AI98" s="25"/>
      <c r="AJ98" s="25"/>
      <c r="AK98" s="25"/>
      <c r="AL98" s="25"/>
    </row>
    <row r="99">
      <c r="A99" s="26" t="s">
        <v>484</v>
      </c>
      <c r="B99" s="25" t="s">
        <v>475</v>
      </c>
      <c r="C99" s="25" t="s">
        <v>235</v>
      </c>
      <c r="D99" s="28">
        <v>93.11492006491487</v>
      </c>
      <c r="E99" s="29">
        <v>0.1237106424717999</v>
      </c>
      <c r="F99" s="30">
        <v>0.0</v>
      </c>
      <c r="G99" s="33"/>
      <c r="H99" s="34" t="s">
        <v>64</v>
      </c>
      <c r="I99" s="35" t="s">
        <v>31</v>
      </c>
      <c r="J99" s="36">
        <v>3000.0</v>
      </c>
      <c r="K99" s="28" t="s">
        <v>64</v>
      </c>
      <c r="L99" s="28" t="s">
        <v>64</v>
      </c>
      <c r="M99" s="34" t="s">
        <v>64</v>
      </c>
      <c r="N99" s="35" t="s">
        <v>31</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0.0</v>
      </c>
      <c r="AE99" s="42">
        <v>0.0</v>
      </c>
      <c r="AF99" s="42">
        <v>1.0</v>
      </c>
      <c r="AG99" s="25"/>
      <c r="AH99" s="25"/>
      <c r="AI99" s="25"/>
      <c r="AJ99" s="25"/>
      <c r="AK99" s="25"/>
      <c r="AL99" s="25"/>
    </row>
    <row r="100">
      <c r="A100" s="26" t="s">
        <v>491</v>
      </c>
      <c r="B100" s="25" t="s">
        <v>475</v>
      </c>
      <c r="C100" s="25" t="s">
        <v>235</v>
      </c>
      <c r="D100" s="28">
        <v>93.11492006491487</v>
      </c>
      <c r="E100" s="29">
        <v>0.19483523416646448</v>
      </c>
      <c r="F100" s="30">
        <v>0.0</v>
      </c>
      <c r="G100" s="33"/>
      <c r="H100" s="34" t="s">
        <v>64</v>
      </c>
      <c r="I100" s="35" t="s">
        <v>58</v>
      </c>
      <c r="J100" s="36">
        <v>4000.0</v>
      </c>
      <c r="K100" s="28" t="s">
        <v>64</v>
      </c>
      <c r="L100" s="28" t="s">
        <v>64</v>
      </c>
      <c r="M100" s="34" t="s">
        <v>64</v>
      </c>
      <c r="N100" s="35" t="s">
        <v>28</v>
      </c>
      <c r="O100" s="36">
        <v>4500.0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1.0</v>
      </c>
      <c r="AC100" s="42">
        <v>1.0</v>
      </c>
      <c r="AD100" s="42">
        <v>0.0</v>
      </c>
      <c r="AE100" s="42">
        <v>0.0</v>
      </c>
      <c r="AF100" s="42">
        <v>0.0</v>
      </c>
      <c r="AG100" s="25"/>
      <c r="AH100" s="25"/>
      <c r="AI100" s="25"/>
      <c r="AJ100" s="25"/>
      <c r="AK100" s="25"/>
      <c r="AL100" s="25"/>
    </row>
    <row r="101">
      <c r="A101" s="26" t="s">
        <v>492</v>
      </c>
      <c r="B101" s="25" t="s">
        <v>493</v>
      </c>
      <c r="C101" s="25" t="s">
        <v>399</v>
      </c>
      <c r="D101" s="28">
        <v>98.56563654569938</v>
      </c>
      <c r="E101" s="29">
        <v>0.18372054028877502</v>
      </c>
      <c r="F101" s="30">
        <v>37.0</v>
      </c>
      <c r="G101" s="32"/>
      <c r="H101" s="34">
        <v>26.211338829780654</v>
      </c>
      <c r="I101" s="35" t="s">
        <v>28</v>
      </c>
      <c r="J101" s="36">
        <v>5400.0</v>
      </c>
      <c r="K101" s="28">
        <v>4.853951635144566</v>
      </c>
      <c r="L101" s="28">
        <v>5.302755613718391</v>
      </c>
      <c r="M101" s="34">
        <v>26.01813268459275</v>
      </c>
      <c r="N101" s="35" t="s">
        <v>28</v>
      </c>
      <c r="O101" s="36">
        <v>5800.0</v>
      </c>
      <c r="P101" s="28">
        <v>4.485884945619439</v>
      </c>
      <c r="Q101" s="37">
        <v>4.874186698424813</v>
      </c>
      <c r="R101" s="38">
        <v>13.755635523827968</v>
      </c>
      <c r="S101" s="39">
        <v>12.915131129116359</v>
      </c>
      <c r="T101" s="40">
        <v>0.050333135789988784</v>
      </c>
      <c r="U101" s="40">
        <v>0.021835698614774544</v>
      </c>
      <c r="V101" s="40">
        <v>0.023871229841575563</v>
      </c>
      <c r="W101" s="40">
        <v>0.01980016738797353</v>
      </c>
      <c r="X101" s="39">
        <v>14.516474717364389</v>
      </c>
      <c r="Y101" s="41">
        <v>11.694864112416266</v>
      </c>
      <c r="Z101" s="41">
        <v>12.934776503607978</v>
      </c>
      <c r="AA101" s="41">
        <v>13.08335618098477</v>
      </c>
      <c r="AB101" s="42">
        <v>0.0</v>
      </c>
      <c r="AC101" s="42">
        <v>1.0</v>
      </c>
      <c r="AD101" s="42">
        <v>0.0</v>
      </c>
      <c r="AE101" s="42">
        <v>0.0</v>
      </c>
      <c r="AF101" s="42">
        <v>0.0</v>
      </c>
      <c r="AG101" s="25"/>
      <c r="AH101" s="25"/>
      <c r="AI101" s="25"/>
      <c r="AJ101" s="25"/>
      <c r="AK101" s="25"/>
      <c r="AL101" s="25"/>
    </row>
    <row r="102">
      <c r="A102" s="26" t="s">
        <v>495</v>
      </c>
      <c r="B102" s="25" t="s">
        <v>493</v>
      </c>
      <c r="C102" s="25" t="s">
        <v>399</v>
      </c>
      <c r="D102" s="28">
        <v>98.56563654569938</v>
      </c>
      <c r="E102" s="29">
        <v>0.24275356615838664</v>
      </c>
      <c r="F102" s="30">
        <v>33.0</v>
      </c>
      <c r="G102" s="32"/>
      <c r="H102" s="34">
        <v>34.553777356689515</v>
      </c>
      <c r="I102" s="35" t="s">
        <v>45</v>
      </c>
      <c r="J102" s="36">
        <v>6700.0</v>
      </c>
      <c r="K102" s="28">
        <v>5.1572802024909725</v>
      </c>
      <c r="L102" s="28">
        <v>6.89727629431649</v>
      </c>
      <c r="M102" s="34">
        <v>35.061594621251686</v>
      </c>
      <c r="N102" s="35" t="s">
        <v>30</v>
      </c>
      <c r="O102" s="36">
        <v>7100.0</v>
      </c>
      <c r="P102" s="28">
        <v>4.938252763556576</v>
      </c>
      <c r="Q102" s="37">
        <v>6.675266097614893</v>
      </c>
      <c r="R102" s="38">
        <v>17.095221260004674</v>
      </c>
      <c r="S102" s="39">
        <v>16.05065966394381</v>
      </c>
      <c r="T102" s="40">
        <v>0.07591168491807074</v>
      </c>
      <c r="U102" s="40">
        <v>0.010635441717313253</v>
      </c>
      <c r="V102" s="40">
        <v>0.054055364324693045</v>
      </c>
      <c r="W102" s="40">
        <v>0.029076712217975684</v>
      </c>
      <c r="X102" s="39">
        <v>15.488411090223407</v>
      </c>
      <c r="Y102" s="41">
        <v>19.065366266466107</v>
      </c>
      <c r="Z102" s="41">
        <v>14.142886370112219</v>
      </c>
      <c r="AA102" s="41">
        <v>20.918708251139464</v>
      </c>
      <c r="AB102" s="42">
        <v>0.0</v>
      </c>
      <c r="AC102" s="42">
        <v>0.0</v>
      </c>
      <c r="AD102" s="42">
        <v>0.0</v>
      </c>
      <c r="AE102" s="42">
        <v>1.0</v>
      </c>
      <c r="AF102" s="42">
        <v>1.0</v>
      </c>
      <c r="AG102" s="25"/>
      <c r="AH102" s="25"/>
      <c r="AI102" s="25"/>
      <c r="AJ102" s="25"/>
      <c r="AK102" s="25"/>
      <c r="AL102" s="25"/>
    </row>
    <row r="103">
      <c r="A103" s="26" t="s">
        <v>494</v>
      </c>
      <c r="B103" s="25" t="s">
        <v>493</v>
      </c>
      <c r="C103" s="25" t="s">
        <v>399</v>
      </c>
      <c r="D103" s="28">
        <v>98.56563654569938</v>
      </c>
      <c r="E103" s="29">
        <v>0.22876415681393902</v>
      </c>
      <c r="F103" s="30">
        <v>31.0</v>
      </c>
      <c r="G103" s="33"/>
      <c r="H103" s="34">
        <v>39.909468727616286</v>
      </c>
      <c r="I103" s="35" t="s">
        <v>31</v>
      </c>
      <c r="J103" s="36">
        <v>8700.0</v>
      </c>
      <c r="K103" s="28">
        <v>4.587295256047849</v>
      </c>
      <c r="L103" s="28">
        <v>6.817507643594448</v>
      </c>
      <c r="M103" s="34">
        <v>39.81151285823959</v>
      </c>
      <c r="N103" s="35" t="s">
        <v>31</v>
      </c>
      <c r="O103" s="36">
        <v>9000.0</v>
      </c>
      <c r="P103" s="28">
        <v>4.423501428693287</v>
      </c>
      <c r="Q103" s="37">
        <v>6.562265829419449</v>
      </c>
      <c r="R103" s="38">
        <v>14.944344482916097</v>
      </c>
      <c r="S103" s="39">
        <v>14.031206940690806</v>
      </c>
      <c r="T103" s="40">
        <v>0.09432867951398047</v>
      </c>
      <c r="U103" s="40">
        <v>0.00857533450127095</v>
      </c>
      <c r="V103" s="40">
        <v>0.04210585592197085</v>
      </c>
      <c r="W103" s="40">
        <v>0.03401228178593984</v>
      </c>
      <c r="X103" s="39">
        <v>15.517707867504846</v>
      </c>
      <c r="Y103" s="41">
        <v>24.39176086011144</v>
      </c>
      <c r="Z103" s="41">
        <v>14.162208484612128</v>
      </c>
      <c r="AA103" s="41">
        <v>25.64930437362746</v>
      </c>
      <c r="AB103" s="42">
        <v>0.0</v>
      </c>
      <c r="AC103" s="42">
        <v>0.0</v>
      </c>
      <c r="AD103" s="42">
        <v>0.0</v>
      </c>
      <c r="AE103" s="42">
        <v>0.0</v>
      </c>
      <c r="AF103" s="42">
        <v>1.0</v>
      </c>
      <c r="AG103" s="25"/>
      <c r="AH103" s="25"/>
      <c r="AI103" s="25"/>
      <c r="AJ103" s="25"/>
      <c r="AK103" s="25"/>
      <c r="AL103" s="25"/>
    </row>
    <row r="104">
      <c r="A104" s="26" t="s">
        <v>498</v>
      </c>
      <c r="B104" s="25" t="s">
        <v>493</v>
      </c>
      <c r="C104" s="25" t="s">
        <v>399</v>
      </c>
      <c r="D104" s="28">
        <v>98.56563654569938</v>
      </c>
      <c r="E104" s="29">
        <v>0.214348303870043</v>
      </c>
      <c r="F104" s="30">
        <v>30.0</v>
      </c>
      <c r="G104" s="33"/>
      <c r="H104" s="34">
        <v>26.59466999483276</v>
      </c>
      <c r="I104" s="35" t="s">
        <v>58</v>
      </c>
      <c r="J104" s="36">
        <v>5200.0</v>
      </c>
      <c r="K104" s="28">
        <v>5.114359614390915</v>
      </c>
      <c r="L104" s="28">
        <v>5.646941696006799</v>
      </c>
      <c r="M104" s="34">
        <v>26.08922012087742</v>
      </c>
      <c r="N104" s="35" t="s">
        <v>27</v>
      </c>
      <c r="O104" s="36">
        <v>5200.0</v>
      </c>
      <c r="P104" s="28">
        <v>5.017157715553351</v>
      </c>
      <c r="Q104" s="37">
        <v>5.462346468917071</v>
      </c>
      <c r="R104" s="38">
        <v>13.37623376308522</v>
      </c>
      <c r="S104" s="39">
        <v>12.558911783080166</v>
      </c>
      <c r="T104" s="40">
        <v>0.053451848131269686</v>
      </c>
      <c r="U104" s="40">
        <v>0.028628125066747643</v>
      </c>
      <c r="V104" s="40">
        <v>0.030815656218027364</v>
      </c>
      <c r="W104" s="40">
        <v>0.031671646668528126</v>
      </c>
      <c r="X104" s="39">
        <v>13.681031519275116</v>
      </c>
      <c r="Y104" s="41">
        <v>12.913638475557644</v>
      </c>
      <c r="Z104" s="41">
        <v>11.823692336572671</v>
      </c>
      <c r="AA104" s="41">
        <v>14.265527784304751</v>
      </c>
      <c r="AB104" s="42">
        <v>1.0</v>
      </c>
      <c r="AC104" s="42">
        <v>1.0</v>
      </c>
      <c r="AD104" s="42">
        <v>0.0</v>
      </c>
      <c r="AE104" s="42">
        <v>0.0</v>
      </c>
      <c r="AF104" s="42">
        <v>0.0</v>
      </c>
      <c r="AG104" s="25"/>
      <c r="AH104" s="25"/>
      <c r="AI104" s="25"/>
      <c r="AJ104" s="25"/>
      <c r="AK104" s="25"/>
      <c r="AL104" s="25"/>
    </row>
    <row r="105">
      <c r="A105" s="26" t="s">
        <v>496</v>
      </c>
      <c r="B105" s="25" t="s">
        <v>493</v>
      </c>
      <c r="C105" s="25" t="s">
        <v>399</v>
      </c>
      <c r="D105" s="28">
        <v>98.56563654569938</v>
      </c>
      <c r="E105" s="29">
        <v>0.20635487661574617</v>
      </c>
      <c r="F105" s="30">
        <v>30.0</v>
      </c>
      <c r="G105" s="32"/>
      <c r="H105" s="34">
        <v>23.586898504063008</v>
      </c>
      <c r="I105" s="35" t="s">
        <v>44</v>
      </c>
      <c r="J105" s="36">
        <v>4700.0</v>
      </c>
      <c r="K105" s="28">
        <v>5.018489043417661</v>
      </c>
      <c r="L105" s="28">
        <v>5.075020209147779</v>
      </c>
      <c r="M105" s="34">
        <v>23.08483810185757</v>
      </c>
      <c r="N105" s="35" t="s">
        <v>29</v>
      </c>
      <c r="O105" s="36">
        <v>4900.0</v>
      </c>
      <c r="P105" s="28">
        <v>4.711191449358688</v>
      </c>
      <c r="Q105" s="37">
        <v>4.689810150150466</v>
      </c>
      <c r="R105" s="38">
        <v>12.785101612643423</v>
      </c>
      <c r="S105" s="39">
        <v>12.003899313873088</v>
      </c>
      <c r="T105" s="40">
        <v>0.056468108825455436</v>
      </c>
      <c r="U105" s="40">
        <v>0.02086864891375527</v>
      </c>
      <c r="V105" s="40">
        <v>0.024551351663241492</v>
      </c>
      <c r="W105" s="40">
        <v>0.019641081330593193</v>
      </c>
      <c r="X105" s="39">
        <v>12.364276730492518</v>
      </c>
      <c r="Y105" s="41">
        <v>11.22262177357049</v>
      </c>
      <c r="Z105" s="41">
        <v>11.116505684296026</v>
      </c>
      <c r="AA105" s="41">
        <v>11.968332417561546</v>
      </c>
      <c r="AB105" s="42">
        <v>0.0</v>
      </c>
      <c r="AC105" s="42">
        <v>0.0</v>
      </c>
      <c r="AD105" s="42">
        <v>1.0</v>
      </c>
      <c r="AE105" s="42">
        <v>1.0</v>
      </c>
      <c r="AF105" s="42">
        <v>0.0</v>
      </c>
      <c r="AG105" s="25"/>
      <c r="AH105" s="25"/>
      <c r="AI105" s="25"/>
      <c r="AJ105" s="25"/>
      <c r="AK105" s="25"/>
      <c r="AL105" s="25"/>
    </row>
    <row r="106">
      <c r="A106" s="26" t="s">
        <v>497</v>
      </c>
      <c r="B106" s="25" t="s">
        <v>493</v>
      </c>
      <c r="C106" s="25" t="s">
        <v>399</v>
      </c>
      <c r="D106" s="28">
        <v>98.56563654569938</v>
      </c>
      <c r="E106" s="29">
        <v>0.21242268041237114</v>
      </c>
      <c r="F106" s="30">
        <v>26.0</v>
      </c>
      <c r="G106" s="33"/>
      <c r="H106" s="34">
        <v>22.681543705528284</v>
      </c>
      <c r="I106" s="35" t="s">
        <v>40</v>
      </c>
      <c r="J106" s="36">
        <v>5900.0</v>
      </c>
      <c r="K106" s="28">
        <v>3.8443294416149634</v>
      </c>
      <c r="L106" s="28">
        <v>3.7778249117050136</v>
      </c>
      <c r="M106" s="34">
        <v>22.35015976348408</v>
      </c>
      <c r="N106" s="35" t="s">
        <v>28</v>
      </c>
      <c r="O106" s="36">
        <v>5200.0</v>
      </c>
      <c r="P106" s="28">
        <v>4.298107646823862</v>
      </c>
      <c r="Q106" s="37">
        <v>4.178489012323285</v>
      </c>
      <c r="R106" s="38">
        <v>11.468698019677614</v>
      </c>
      <c r="S106" s="39">
        <v>10.767931336054636</v>
      </c>
      <c r="T106" s="40">
        <v>0.056777326042819355</v>
      </c>
      <c r="U106" s="40">
        <v>0.02031830731298218</v>
      </c>
      <c r="V106" s="40">
        <v>0.03683880017493965</v>
      </c>
      <c r="W106" s="40">
        <v>0.025255466099314297</v>
      </c>
      <c r="X106" s="39">
        <v>11.15203371567124</v>
      </c>
      <c r="Y106" s="41">
        <v>11.529509989857045</v>
      </c>
      <c r="Z106" s="41">
        <v>9.935448219416196</v>
      </c>
      <c r="AA106" s="41">
        <v>12.414711544067881</v>
      </c>
      <c r="AB106" s="42">
        <v>0.0</v>
      </c>
      <c r="AC106" s="42">
        <v>1.0</v>
      </c>
      <c r="AD106" s="42">
        <v>1.0</v>
      </c>
      <c r="AE106" s="42">
        <v>0.0</v>
      </c>
      <c r="AF106" s="42">
        <v>0.0</v>
      </c>
      <c r="AG106" s="25"/>
      <c r="AH106" s="25"/>
      <c r="AI106" s="25"/>
      <c r="AJ106" s="25"/>
      <c r="AK106" s="25"/>
      <c r="AL106" s="25"/>
    </row>
    <row r="107">
      <c r="A107" s="26" t="s">
        <v>499</v>
      </c>
      <c r="B107" s="25" t="s">
        <v>493</v>
      </c>
      <c r="C107" s="25" t="s">
        <v>399</v>
      </c>
      <c r="D107" s="28">
        <v>98.56563654569938</v>
      </c>
      <c r="E107" s="29">
        <v>0.2274319180087848</v>
      </c>
      <c r="F107" s="30">
        <v>20.0</v>
      </c>
      <c r="G107" s="33"/>
      <c r="H107" s="34">
        <v>17.66568679839879</v>
      </c>
      <c r="I107" s="35" t="s">
        <v>27</v>
      </c>
      <c r="J107" s="36">
        <v>4400.0</v>
      </c>
      <c r="K107" s="28">
        <v>4.014928817817907</v>
      </c>
      <c r="L107" s="28">
        <v>3.285797228108274</v>
      </c>
      <c r="M107" s="34">
        <v>17.085760670093958</v>
      </c>
      <c r="N107" s="35" t="s">
        <v>27</v>
      </c>
      <c r="O107" s="36">
        <v>3900.0</v>
      </c>
      <c r="P107" s="28">
        <v>4.380964274383066</v>
      </c>
      <c r="Q107" s="37">
        <v>3.4988124243806027</v>
      </c>
      <c r="R107" s="38">
        <v>9.573877818667992</v>
      </c>
      <c r="S107" s="39">
        <v>8.988889479373645</v>
      </c>
      <c r="T107" s="40">
        <v>0.05649089283262949</v>
      </c>
      <c r="U107" s="40">
        <v>0.016552697729492794</v>
      </c>
      <c r="V107" s="40">
        <v>0.03926453880019221</v>
      </c>
      <c r="W107" s="40">
        <v>0.04426884276492259</v>
      </c>
      <c r="X107" s="39">
        <v>7.722878211851366</v>
      </c>
      <c r="Y107" s="41">
        <v>9.942808586547425</v>
      </c>
      <c r="Z107" s="41">
        <v>6.473937825492599</v>
      </c>
      <c r="AA107" s="41">
        <v>10.61182284460136</v>
      </c>
      <c r="AB107" s="42">
        <v>1.0</v>
      </c>
      <c r="AC107" s="42">
        <v>0.0</v>
      </c>
      <c r="AD107" s="42">
        <v>0.0</v>
      </c>
      <c r="AE107" s="42">
        <v>0.0</v>
      </c>
      <c r="AF107" s="42">
        <v>0.0</v>
      </c>
      <c r="AG107" s="25"/>
      <c r="AH107" s="25"/>
      <c r="AI107" s="25"/>
      <c r="AJ107" s="25"/>
      <c r="AK107" s="25"/>
      <c r="AL107" s="25"/>
    </row>
    <row r="108">
      <c r="A108" s="26" t="s">
        <v>500</v>
      </c>
      <c r="B108" s="25" t="s">
        <v>493</v>
      </c>
      <c r="C108" s="25" t="s">
        <v>399</v>
      </c>
      <c r="D108" s="28">
        <v>98.56563654569938</v>
      </c>
      <c r="E108" s="29">
        <v>0.1847092459779027</v>
      </c>
      <c r="F108" s="30">
        <v>18.0</v>
      </c>
      <c r="G108" s="33"/>
      <c r="H108" s="34">
        <v>17.398798643453702</v>
      </c>
      <c r="I108" s="35" t="s">
        <v>45</v>
      </c>
      <c r="J108" s="36">
        <v>3800.0</v>
      </c>
      <c r="K108" s="28">
        <v>4.578631221961501</v>
      </c>
      <c r="L108" s="28">
        <v>3.7056021783542623</v>
      </c>
      <c r="M108" s="34">
        <v>17.766519808075774</v>
      </c>
      <c r="N108" s="35" t="s">
        <v>31</v>
      </c>
      <c r="O108" s="36">
        <v>4000.0</v>
      </c>
      <c r="P108" s="28">
        <v>4.4416299520189435</v>
      </c>
      <c r="Q108" s="37">
        <v>3.6501843027241634</v>
      </c>
      <c r="R108" s="38">
        <v>6.733933341570252</v>
      </c>
      <c r="S108" s="39">
        <v>6.3224728490702455</v>
      </c>
      <c r="T108" s="40">
        <v>0.0656580188155463</v>
      </c>
      <c r="U108" s="40">
        <v>9.26065145494306E-5</v>
      </c>
      <c r="V108" s="40">
        <v>0.03889473611076085</v>
      </c>
      <c r="W108" s="40">
        <v>0.028430199966675195</v>
      </c>
      <c r="X108" s="39">
        <v>5.777910094715745</v>
      </c>
      <c r="Y108" s="41">
        <v>11.620888548737957</v>
      </c>
      <c r="Z108" s="41">
        <v>5.25077848654855</v>
      </c>
      <c r="AA108" s="41">
        <v>12.515741321527223</v>
      </c>
      <c r="AB108" s="42">
        <v>0.0</v>
      </c>
      <c r="AC108" s="42">
        <v>0.0</v>
      </c>
      <c r="AD108" s="42">
        <v>0.0</v>
      </c>
      <c r="AE108" s="42">
        <v>1.0</v>
      </c>
      <c r="AF108" s="42">
        <v>1.0</v>
      </c>
      <c r="AG108" s="25"/>
      <c r="AH108" s="25"/>
      <c r="AI108" s="25"/>
      <c r="AJ108" s="25"/>
      <c r="AK108" s="25"/>
      <c r="AL108" s="25"/>
    </row>
    <row r="109">
      <c r="A109" s="26" t="s">
        <v>501</v>
      </c>
      <c r="B109" s="25" t="s">
        <v>493</v>
      </c>
      <c r="C109" s="25" t="s">
        <v>399</v>
      </c>
      <c r="D109" s="28">
        <v>98.56563654569938</v>
      </c>
      <c r="E109" s="29">
        <v>0.17909813542688907</v>
      </c>
      <c r="F109" s="30">
        <v>8.0</v>
      </c>
      <c r="G109" s="33"/>
      <c r="H109" s="34">
        <v>7.569766704071324</v>
      </c>
      <c r="I109" s="35" t="s">
        <v>45</v>
      </c>
      <c r="J109" s="36">
        <v>3500.0</v>
      </c>
      <c r="K109" s="28">
        <v>2.162790486877521</v>
      </c>
      <c r="L109" s="28">
        <v>0.9518039461261963</v>
      </c>
      <c r="M109" s="34">
        <v>7.620896590160514</v>
      </c>
      <c r="N109" s="35" t="s">
        <v>30</v>
      </c>
      <c r="O109" s="36">
        <v>3000.0</v>
      </c>
      <c r="P109" s="28">
        <v>2.540298863386838</v>
      </c>
      <c r="Q109" s="37">
        <v>1.1234611755402617</v>
      </c>
      <c r="R109" s="38">
        <v>2.8873241080205228</v>
      </c>
      <c r="S109" s="39">
        <v>2.7109012450023635</v>
      </c>
      <c r="T109" s="40">
        <v>0.08274174744374758</v>
      </c>
      <c r="U109" s="40">
        <v>4.607001528048306E-4</v>
      </c>
      <c r="V109" s="40">
        <v>0.03602675194933776</v>
      </c>
      <c r="W109" s="40">
        <v>0.01870442620387612</v>
      </c>
      <c r="X109" s="39">
        <v>3.183185187635428</v>
      </c>
      <c r="Y109" s="41">
        <v>4.386581516435896</v>
      </c>
      <c r="Z109" s="41">
        <v>3.0257666144000095</v>
      </c>
      <c r="AA109" s="41">
        <v>4.595129975760505</v>
      </c>
      <c r="AB109" s="42">
        <v>0.0</v>
      </c>
      <c r="AC109" s="42">
        <v>0.0</v>
      </c>
      <c r="AD109" s="42">
        <v>0.0</v>
      </c>
      <c r="AE109" s="42">
        <v>1.0</v>
      </c>
      <c r="AF109" s="42">
        <v>1.0</v>
      </c>
      <c r="AG109" s="25"/>
      <c r="AH109" s="25"/>
      <c r="AI109" s="25"/>
      <c r="AJ109" s="25"/>
      <c r="AK109" s="25"/>
      <c r="AL109" s="25"/>
    </row>
    <row r="110">
      <c r="A110" s="26" t="s">
        <v>502</v>
      </c>
      <c r="B110" s="25" t="s">
        <v>493</v>
      </c>
      <c r="C110" s="25" t="s">
        <v>399</v>
      </c>
      <c r="D110" s="28">
        <v>98.56563654569938</v>
      </c>
      <c r="E110" s="29">
        <v>0.1688404401650619</v>
      </c>
      <c r="F110" s="30">
        <v>7.0</v>
      </c>
      <c r="G110" s="33"/>
      <c r="H110" s="34">
        <v>5.919300007606793</v>
      </c>
      <c r="I110" s="35" t="s">
        <v>28</v>
      </c>
      <c r="J110" s="36">
        <v>3000.0</v>
      </c>
      <c r="K110" s="28">
        <v>1.9731000025355978</v>
      </c>
      <c r="L110" s="28">
        <v>0.7252541655356903</v>
      </c>
      <c r="M110" s="34">
        <v>5.818327488987464</v>
      </c>
      <c r="N110" s="35" t="s">
        <v>28</v>
      </c>
      <c r="O110" s="36">
        <v>3000.0</v>
      </c>
      <c r="P110" s="28">
        <v>1.9394424963291546</v>
      </c>
      <c r="Q110" s="37">
        <v>0.7039600601652028</v>
      </c>
      <c r="R110" s="38">
        <v>2.359824071650806</v>
      </c>
      <c r="S110" s="39">
        <v>2.215632805494258</v>
      </c>
      <c r="T110" s="40">
        <v>0.05641926870864154</v>
      </c>
      <c r="U110" s="40">
        <v>0.026109888107882655</v>
      </c>
      <c r="V110" s="40">
        <v>0.03021808728569636</v>
      </c>
      <c r="W110" s="40">
        <v>0.027479287833820556</v>
      </c>
      <c r="X110" s="39">
        <v>3.172398924123833</v>
      </c>
      <c r="Y110" s="41">
        <v>2.74690108348296</v>
      </c>
      <c r="Z110" s="41">
        <v>2.7872493546386847</v>
      </c>
      <c r="AA110" s="41">
        <v>3.031078134348779</v>
      </c>
      <c r="AB110" s="42">
        <v>0.0</v>
      </c>
      <c r="AC110" s="42">
        <v>1.0</v>
      </c>
      <c r="AD110" s="42">
        <v>0.0</v>
      </c>
      <c r="AE110" s="42">
        <v>0.0</v>
      </c>
      <c r="AF110" s="42">
        <v>0.0</v>
      </c>
      <c r="AG110" s="25"/>
      <c r="AH110" s="25"/>
      <c r="AI110" s="25"/>
      <c r="AJ110" s="25"/>
      <c r="AK110" s="25"/>
      <c r="AL110" s="25"/>
    </row>
    <row r="111">
      <c r="A111" s="26" t="s">
        <v>504</v>
      </c>
      <c r="B111" s="25" t="s">
        <v>493</v>
      </c>
      <c r="C111" s="25" t="s">
        <v>399</v>
      </c>
      <c r="D111" s="28">
        <v>98.56563654569938</v>
      </c>
      <c r="E111" s="29">
        <v>0.17594816687737044</v>
      </c>
      <c r="F111" s="30">
        <v>0.0</v>
      </c>
      <c r="G111" s="33"/>
      <c r="H111" s="34" t="s">
        <v>64</v>
      </c>
      <c r="I111" s="35" t="s">
        <v>30</v>
      </c>
      <c r="J111" s="36">
        <v>3000.0</v>
      </c>
      <c r="K111" s="28" t="s">
        <v>64</v>
      </c>
      <c r="L111" s="28" t="s">
        <v>64</v>
      </c>
      <c r="M111" s="34" t="s">
        <v>64</v>
      </c>
      <c r="N111" s="35" t="s">
        <v>30</v>
      </c>
      <c r="O111" s="36">
        <v>3000.0</v>
      </c>
      <c r="P111" s="28" t="s">
        <v>64</v>
      </c>
      <c r="Q111" s="37" t="s">
        <v>64</v>
      </c>
      <c r="R111" s="38" t="s">
        <v>64</v>
      </c>
      <c r="S111" s="39" t="s">
        <v>64</v>
      </c>
      <c r="T111" s="40" t="s">
        <v>64</v>
      </c>
      <c r="U111" s="40" t="s">
        <v>64</v>
      </c>
      <c r="V111" s="40" t="s">
        <v>64</v>
      </c>
      <c r="W111" s="40" t="s">
        <v>64</v>
      </c>
      <c r="X111" s="39" t="s">
        <v>64</v>
      </c>
      <c r="Y111" s="41" t="s">
        <v>64</v>
      </c>
      <c r="Z111" s="41" t="s">
        <v>64</v>
      </c>
      <c r="AA111" s="41" t="s">
        <v>64</v>
      </c>
      <c r="AB111" s="42">
        <v>0.0</v>
      </c>
      <c r="AC111" s="42">
        <v>0.0</v>
      </c>
      <c r="AD111" s="42">
        <v>0.0</v>
      </c>
      <c r="AE111" s="42">
        <v>1.0</v>
      </c>
      <c r="AF111" s="42">
        <v>0.0</v>
      </c>
      <c r="AG111" s="25"/>
      <c r="AH111" s="25"/>
      <c r="AI111" s="25"/>
      <c r="AJ111" s="25"/>
      <c r="AK111" s="25"/>
      <c r="AL111" s="25"/>
    </row>
    <row r="112">
      <c r="A112" s="26" t="s">
        <v>505</v>
      </c>
      <c r="B112" s="25" t="s">
        <v>493</v>
      </c>
      <c r="C112" s="25" t="s">
        <v>399</v>
      </c>
      <c r="D112" s="28">
        <v>98.56563654569938</v>
      </c>
      <c r="E112" s="29">
        <v>0.14932281912272055</v>
      </c>
      <c r="F112" s="30">
        <v>0.0</v>
      </c>
      <c r="G112" s="33"/>
      <c r="H112" s="34" t="s">
        <v>64</v>
      </c>
      <c r="I112" s="35" t="s">
        <v>44</v>
      </c>
      <c r="J112" s="36">
        <v>3800.0</v>
      </c>
      <c r="K112" s="28" t="s">
        <v>64</v>
      </c>
      <c r="L112" s="28" t="s">
        <v>64</v>
      </c>
      <c r="M112" s="34" t="s">
        <v>64</v>
      </c>
      <c r="N112" s="35" t="s">
        <v>29</v>
      </c>
      <c r="O112" s="36">
        <v>3000.0</v>
      </c>
      <c r="P112" s="28" t="s">
        <v>64</v>
      </c>
      <c r="Q112" s="37" t="s">
        <v>64</v>
      </c>
      <c r="R112" s="38" t="s">
        <v>64</v>
      </c>
      <c r="S112" s="39" t="s">
        <v>64</v>
      </c>
      <c r="T112" s="40" t="s">
        <v>64</v>
      </c>
      <c r="U112" s="40" t="s">
        <v>64</v>
      </c>
      <c r="V112" s="40" t="s">
        <v>64</v>
      </c>
      <c r="W112" s="40" t="s">
        <v>64</v>
      </c>
      <c r="X112" s="39" t="s">
        <v>64</v>
      </c>
      <c r="Y112" s="41" t="s">
        <v>64</v>
      </c>
      <c r="Z112" s="41" t="s">
        <v>64</v>
      </c>
      <c r="AA112" s="41" t="s">
        <v>64</v>
      </c>
      <c r="AB112" s="42">
        <v>0.0</v>
      </c>
      <c r="AC112" s="42">
        <v>0.0</v>
      </c>
      <c r="AD112" s="42">
        <v>1.0</v>
      </c>
      <c r="AE112" s="42">
        <v>1.0</v>
      </c>
      <c r="AF112" s="42">
        <v>0.0</v>
      </c>
      <c r="AG112" s="25"/>
      <c r="AH112" s="25"/>
      <c r="AI112" s="25"/>
      <c r="AJ112" s="25"/>
      <c r="AK112" s="25"/>
      <c r="AL112" s="25"/>
    </row>
    <row r="113">
      <c r="A113" s="26" t="s">
        <v>506</v>
      </c>
      <c r="B113" s="25" t="s">
        <v>493</v>
      </c>
      <c r="C113" s="25" t="s">
        <v>399</v>
      </c>
      <c r="D113" s="28">
        <v>98.56563654569938</v>
      </c>
      <c r="E113" s="29">
        <v>0.18</v>
      </c>
      <c r="F113" s="30">
        <v>0.0</v>
      </c>
      <c r="G113" s="33"/>
      <c r="H113" s="34" t="s">
        <v>64</v>
      </c>
      <c r="I113" s="35" t="s">
        <v>27</v>
      </c>
      <c r="J113" s="36">
        <v>3000.0</v>
      </c>
      <c r="K113" s="28" t="s">
        <v>64</v>
      </c>
      <c r="L113" s="28" t="s">
        <v>64</v>
      </c>
      <c r="M113" s="34" t="s">
        <v>64</v>
      </c>
      <c r="N113" s="35" t="s">
        <v>27</v>
      </c>
      <c r="O113" s="36">
        <v>3000.0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1.0</v>
      </c>
      <c r="AC113" s="42">
        <v>0.0</v>
      </c>
      <c r="AD113" s="42">
        <v>0.0</v>
      </c>
      <c r="AE113" s="42">
        <v>0.0</v>
      </c>
      <c r="AF113" s="42">
        <v>0.0</v>
      </c>
      <c r="AG113" s="25"/>
      <c r="AH113" s="25"/>
      <c r="AI113" s="25"/>
      <c r="AJ113" s="25"/>
      <c r="AK113" s="25"/>
      <c r="AL113" s="25"/>
    </row>
    <row r="114">
      <c r="A114" s="26" t="s">
        <v>503</v>
      </c>
      <c r="B114" s="25" t="s">
        <v>493</v>
      </c>
      <c r="C114" s="25" t="s">
        <v>399</v>
      </c>
      <c r="D114" s="28">
        <v>98.56563654569938</v>
      </c>
      <c r="E114" s="29">
        <v>0.13243820224719102</v>
      </c>
      <c r="F114" s="30">
        <v>0.0</v>
      </c>
      <c r="G114" s="33"/>
      <c r="H114" s="34" t="s">
        <v>64</v>
      </c>
      <c r="I114" s="35" t="s">
        <v>44</v>
      </c>
      <c r="J114" s="36">
        <v>3000.0</v>
      </c>
      <c r="K114" s="28" t="s">
        <v>64</v>
      </c>
      <c r="L114" s="28" t="s">
        <v>64</v>
      </c>
      <c r="M114" s="34" t="s">
        <v>64</v>
      </c>
      <c r="N114" s="35" t="s">
        <v>29</v>
      </c>
      <c r="O114" s="36">
        <v>3000.0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1.0</v>
      </c>
      <c r="AE114" s="42">
        <v>1.0</v>
      </c>
      <c r="AF114" s="42">
        <v>0.0</v>
      </c>
      <c r="AG114" s="25"/>
      <c r="AH114" s="25"/>
      <c r="AI114" s="25"/>
      <c r="AJ114" s="25"/>
      <c r="AK114" s="25"/>
      <c r="AL114" s="25"/>
    </row>
    <row r="115">
      <c r="A115" s="26" t="s">
        <v>507</v>
      </c>
      <c r="B115" s="25" t="s">
        <v>493</v>
      </c>
      <c r="C115" s="25" t="s">
        <v>399</v>
      </c>
      <c r="D115" s="28">
        <v>98.56563654569938</v>
      </c>
      <c r="E115" s="29">
        <v>0.18</v>
      </c>
      <c r="F115" s="30">
        <v>0.0</v>
      </c>
      <c r="G115" s="33"/>
      <c r="H115" s="34" t="s">
        <v>64</v>
      </c>
      <c r="I115" s="35" t="s">
        <v>40</v>
      </c>
      <c r="J115" s="36">
        <v>3000.0</v>
      </c>
      <c r="K115" s="28" t="s">
        <v>64</v>
      </c>
      <c r="L115" s="28" t="s">
        <v>64</v>
      </c>
      <c r="M115" s="34" t="s">
        <v>64</v>
      </c>
      <c r="N115" s="35" t="s">
        <v>29</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1.0</v>
      </c>
      <c r="AD115" s="42">
        <v>1.0</v>
      </c>
      <c r="AE115" s="42">
        <v>0.0</v>
      </c>
      <c r="AF115" s="42">
        <v>0.0</v>
      </c>
      <c r="AG115" s="25"/>
      <c r="AH115" s="25"/>
      <c r="AI115" s="25"/>
      <c r="AJ115" s="25"/>
      <c r="AK115" s="25"/>
      <c r="AL115" s="25"/>
    </row>
    <row r="116">
      <c r="A116" s="26" t="s">
        <v>508</v>
      </c>
      <c r="B116" s="25" t="s">
        <v>493</v>
      </c>
      <c r="C116" s="25" t="s">
        <v>399</v>
      </c>
      <c r="D116" s="28">
        <v>98.56563654569938</v>
      </c>
      <c r="E116" s="29">
        <v>0.20113717693836977</v>
      </c>
      <c r="F116" s="30">
        <v>0.0</v>
      </c>
      <c r="G116" s="33"/>
      <c r="H116" s="34" t="s">
        <v>64</v>
      </c>
      <c r="I116" s="35" t="s">
        <v>44</v>
      </c>
      <c r="J116" s="36">
        <v>3000.0</v>
      </c>
      <c r="K116" s="28" t="s">
        <v>64</v>
      </c>
      <c r="L116" s="28" t="s">
        <v>64</v>
      </c>
      <c r="M116" s="34" t="s">
        <v>64</v>
      </c>
      <c r="N116" s="35" t="s">
        <v>30</v>
      </c>
      <c r="O116" s="36">
        <v>3000.0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0.0</v>
      </c>
      <c r="AC116" s="42">
        <v>0.0</v>
      </c>
      <c r="AD116" s="42">
        <v>1.0</v>
      </c>
      <c r="AE116" s="42">
        <v>1.0</v>
      </c>
      <c r="AF116" s="42">
        <v>0.0</v>
      </c>
      <c r="AG116" s="25"/>
      <c r="AH116" s="25"/>
      <c r="AI116" s="25"/>
      <c r="AJ116" s="25"/>
      <c r="AK116" s="25"/>
      <c r="AL116" s="25"/>
    </row>
    <row r="117">
      <c r="A117" s="26" t="s">
        <v>509</v>
      </c>
      <c r="B117" s="25" t="s">
        <v>493</v>
      </c>
      <c r="C117" s="25" t="s">
        <v>399</v>
      </c>
      <c r="D117" s="28">
        <v>98.56563654569938</v>
      </c>
      <c r="E117" s="29">
        <v>0.18</v>
      </c>
      <c r="F117" s="30">
        <v>0.0</v>
      </c>
      <c r="G117" s="32"/>
      <c r="H117" s="34" t="s">
        <v>64</v>
      </c>
      <c r="I117" s="35" t="s">
        <v>30</v>
      </c>
      <c r="J117" s="36">
        <v>3000.0</v>
      </c>
      <c r="K117" s="28" t="s">
        <v>64</v>
      </c>
      <c r="L117" s="28" t="s">
        <v>64</v>
      </c>
      <c r="M117" s="34" t="s">
        <v>64</v>
      </c>
      <c r="N117" s="35" t="s">
        <v>30</v>
      </c>
      <c r="O117" s="36">
        <v>3000.0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0.0</v>
      </c>
      <c r="AC117" s="42">
        <v>0.0</v>
      </c>
      <c r="AD117" s="42">
        <v>0.0</v>
      </c>
      <c r="AE117" s="42">
        <v>1.0</v>
      </c>
      <c r="AF117" s="42">
        <v>0.0</v>
      </c>
      <c r="AG117" s="25"/>
      <c r="AH117" s="25"/>
      <c r="AI117" s="25"/>
      <c r="AJ117" s="25"/>
      <c r="AK117" s="25"/>
      <c r="AL117" s="25"/>
    </row>
    <row r="118">
      <c r="A118" s="26" t="s">
        <v>170</v>
      </c>
      <c r="B118" s="25" t="s">
        <v>171</v>
      </c>
      <c r="C118" s="25" t="s">
        <v>205</v>
      </c>
      <c r="D118" s="28">
        <v>98.35158316356477</v>
      </c>
      <c r="E118" s="29">
        <v>0.33853954581049334</v>
      </c>
      <c r="F118" s="30">
        <v>35.0</v>
      </c>
      <c r="G118" s="32"/>
      <c r="H118" s="34">
        <v>50.578870592201454</v>
      </c>
      <c r="I118" s="35" t="s">
        <v>58</v>
      </c>
      <c r="J118" s="36">
        <v>11000.0</v>
      </c>
      <c r="K118" s="28">
        <v>4.598079144745586</v>
      </c>
      <c r="L118" s="28">
        <v>8.127714093874754</v>
      </c>
      <c r="M118" s="34">
        <v>48.148486583817146</v>
      </c>
      <c r="N118" s="35" t="s">
        <v>28</v>
      </c>
      <c r="O118" s="36">
        <v>11000.0</v>
      </c>
      <c r="P118" s="28">
        <v>4.377135143983377</v>
      </c>
      <c r="Q118" s="37">
        <v>7.463214720344904</v>
      </c>
      <c r="R118" s="38">
        <v>27.502225176880458</v>
      </c>
      <c r="S118" s="39">
        <v>27.91329806007518</v>
      </c>
      <c r="T118" s="40">
        <v>0.07898603635051939</v>
      </c>
      <c r="U118" s="40">
        <v>0.03978044916634601</v>
      </c>
      <c r="V118" s="40">
        <v>0.12589477409580602</v>
      </c>
      <c r="W118" s="40">
        <v>0.06748879670706678</v>
      </c>
      <c r="X118" s="39">
        <v>27.92240524046766</v>
      </c>
      <c r="Y118" s="41">
        <v>22.65646535173379</v>
      </c>
      <c r="Z118" s="41">
        <v>24.07601455844251</v>
      </c>
      <c r="AA118" s="41">
        <v>24.072472025374637</v>
      </c>
      <c r="AB118" s="42">
        <v>1.0</v>
      </c>
      <c r="AC118" s="42">
        <v>1.0</v>
      </c>
      <c r="AD118" s="42">
        <v>0.0</v>
      </c>
      <c r="AE118" s="42">
        <v>0.0</v>
      </c>
      <c r="AF118" s="42">
        <v>0.0</v>
      </c>
      <c r="AG118" s="25"/>
      <c r="AH118" s="25"/>
      <c r="AI118" s="25"/>
      <c r="AJ118" s="25"/>
      <c r="AK118" s="25"/>
      <c r="AL118" s="25"/>
    </row>
    <row r="119">
      <c r="A119" s="26" t="s">
        <v>176</v>
      </c>
      <c r="B119" s="25" t="s">
        <v>171</v>
      </c>
      <c r="C119" s="25" t="s">
        <v>205</v>
      </c>
      <c r="D119" s="28">
        <v>98.35158316356477</v>
      </c>
      <c r="E119" s="29">
        <v>0.22471770799611526</v>
      </c>
      <c r="F119" s="30">
        <v>35.0</v>
      </c>
      <c r="G119" s="33"/>
      <c r="H119" s="34">
        <v>28.45358063571475</v>
      </c>
      <c r="I119" s="35" t="s">
        <v>28</v>
      </c>
      <c r="J119" s="36">
        <v>6700.0</v>
      </c>
      <c r="K119" s="28">
        <v>4.2468030799574255</v>
      </c>
      <c r="L119" s="28">
        <v>4.926792083390871</v>
      </c>
      <c r="M119" s="34">
        <v>27.123128278043573</v>
      </c>
      <c r="N119" s="35" t="s">
        <v>28</v>
      </c>
      <c r="O119" s="36">
        <v>6400.0</v>
      </c>
      <c r="P119" s="28">
        <v>4.237988793444308</v>
      </c>
      <c r="Q119" s="37">
        <v>4.74719799926409</v>
      </c>
      <c r="R119" s="38">
        <v>16.47808529390131</v>
      </c>
      <c r="S119" s="39">
        <v>16.724381511306543</v>
      </c>
      <c r="T119" s="40">
        <v>0.04244513460964425</v>
      </c>
      <c r="U119" s="40">
        <v>0.04099224491640459</v>
      </c>
      <c r="V119" s="40">
        <v>0.03663357583668562</v>
      </c>
      <c r="W119" s="40">
        <v>0.025321791796462583</v>
      </c>
      <c r="X119" s="39">
        <v>18.096185657716322</v>
      </c>
      <c r="Y119" s="41">
        <v>10.357394977998426</v>
      </c>
      <c r="Z119" s="41">
        <v>15.718340164136078</v>
      </c>
      <c r="AA119" s="41">
        <v>11.404788113907493</v>
      </c>
      <c r="AB119" s="42">
        <v>0.0</v>
      </c>
      <c r="AC119" s="42">
        <v>1.0</v>
      </c>
      <c r="AD119" s="42">
        <v>0.0</v>
      </c>
      <c r="AE119" s="42">
        <v>0.0</v>
      </c>
      <c r="AF119" s="42">
        <v>0.0</v>
      </c>
      <c r="AG119" s="25"/>
      <c r="AH119" s="25"/>
      <c r="AI119" s="25"/>
      <c r="AJ119" s="25"/>
      <c r="AK119" s="25"/>
      <c r="AL119" s="25"/>
    </row>
    <row r="120">
      <c r="A120" s="26" t="s">
        <v>174</v>
      </c>
      <c r="B120" s="25" t="s">
        <v>171</v>
      </c>
      <c r="C120" s="25" t="s">
        <v>205</v>
      </c>
      <c r="D120" s="28">
        <v>98.35158316356477</v>
      </c>
      <c r="E120" s="29">
        <v>0.1388001674574379</v>
      </c>
      <c r="F120" s="30">
        <v>35.0</v>
      </c>
      <c r="G120" s="32"/>
      <c r="H120" s="34">
        <v>24.41994853183313</v>
      </c>
      <c r="I120" s="35" t="s">
        <v>40</v>
      </c>
      <c r="J120" s="36">
        <v>4900.0</v>
      </c>
      <c r="K120" s="28">
        <v>4.98366296568023</v>
      </c>
      <c r="L120" s="28">
        <v>5.1694974448153586</v>
      </c>
      <c r="M120" s="34">
        <v>24.469216676457393</v>
      </c>
      <c r="N120" s="35" t="s">
        <v>29</v>
      </c>
      <c r="O120" s="36">
        <v>5000.0</v>
      </c>
      <c r="P120" s="28">
        <v>4.8938433352914785</v>
      </c>
      <c r="Q120" s="37">
        <v>5.0838239592072565</v>
      </c>
      <c r="R120" s="38">
        <v>9.420572095912977</v>
      </c>
      <c r="S120" s="39">
        <v>9.561380401710217</v>
      </c>
      <c r="T120" s="40">
        <v>0.02564683077486181</v>
      </c>
      <c r="U120" s="40">
        <v>0.02679949732654099</v>
      </c>
      <c r="V120" s="40">
        <v>0.018346609280893652</v>
      </c>
      <c r="W120" s="40">
        <v>0.014696498533909575</v>
      </c>
      <c r="X120" s="39">
        <v>11.193965711564065</v>
      </c>
      <c r="Y120" s="41">
        <v>13.225982820269065</v>
      </c>
      <c r="Z120" s="41">
        <v>9.70602934621155</v>
      </c>
      <c r="AA120" s="41">
        <v>14.763187330245845</v>
      </c>
      <c r="AB120" s="42">
        <v>0.0</v>
      </c>
      <c r="AC120" s="42">
        <v>1.0</v>
      </c>
      <c r="AD120" s="42">
        <v>1.0</v>
      </c>
      <c r="AE120" s="42">
        <v>0.0</v>
      </c>
      <c r="AF120" s="42">
        <v>0.0</v>
      </c>
      <c r="AG120" s="25"/>
      <c r="AH120" s="25"/>
      <c r="AI120" s="25"/>
      <c r="AJ120" s="25"/>
      <c r="AK120" s="25"/>
      <c r="AL120" s="25"/>
    </row>
    <row r="121">
      <c r="A121" s="26" t="s">
        <v>184</v>
      </c>
      <c r="B121" s="25" t="s">
        <v>171</v>
      </c>
      <c r="C121" s="25" t="s">
        <v>205</v>
      </c>
      <c r="D121" s="28">
        <v>98.35158316356477</v>
      </c>
      <c r="E121" s="29">
        <v>0.1958329519450801</v>
      </c>
      <c r="F121" s="30">
        <v>31.0</v>
      </c>
      <c r="G121" s="33"/>
      <c r="H121" s="34">
        <v>34.22248651668454</v>
      </c>
      <c r="I121" s="35" t="s">
        <v>31</v>
      </c>
      <c r="J121" s="36">
        <v>6800.0</v>
      </c>
      <c r="K121" s="28">
        <v>5.032718605394786</v>
      </c>
      <c r="L121" s="28">
        <v>6.683387863474676</v>
      </c>
      <c r="M121" s="34">
        <v>35.621707255521464</v>
      </c>
      <c r="N121" s="35" t="s">
        <v>31</v>
      </c>
      <c r="O121" s="36">
        <v>7600.0</v>
      </c>
      <c r="P121" s="28">
        <v>4.687066744147561</v>
      </c>
      <c r="Q121" s="37">
        <v>6.409662454678486</v>
      </c>
      <c r="R121" s="38">
        <v>12.392497177144225</v>
      </c>
      <c r="S121" s="39">
        <v>12.577726536289813</v>
      </c>
      <c r="T121" s="40">
        <v>0.09909246724090442</v>
      </c>
      <c r="U121" s="40">
        <v>2.022295249814376E-4</v>
      </c>
      <c r="V121" s="40">
        <v>0.030435543509706356</v>
      </c>
      <c r="W121" s="40">
        <v>0.02275082156041173</v>
      </c>
      <c r="X121" s="39">
        <v>13.84408970997682</v>
      </c>
      <c r="Y121" s="41">
        <v>20.378396806707723</v>
      </c>
      <c r="Z121" s="41">
        <v>13.115115373589735</v>
      </c>
      <c r="AA121" s="41">
        <v>22.50659188193173</v>
      </c>
      <c r="AB121" s="42">
        <v>0.0</v>
      </c>
      <c r="AC121" s="42">
        <v>0.0</v>
      </c>
      <c r="AD121" s="42">
        <v>0.0</v>
      </c>
      <c r="AE121" s="42">
        <v>0.0</v>
      </c>
      <c r="AF121" s="42">
        <v>1.0</v>
      </c>
      <c r="AG121" s="25"/>
      <c r="AH121" s="25"/>
      <c r="AI121" s="25"/>
      <c r="AJ121" s="25"/>
      <c r="AK121" s="25"/>
      <c r="AL121" s="25"/>
    </row>
    <row r="122">
      <c r="A122" s="26" t="s">
        <v>179</v>
      </c>
      <c r="B122" s="25" t="s">
        <v>171</v>
      </c>
      <c r="C122" s="25" t="s">
        <v>205</v>
      </c>
      <c r="D122" s="28">
        <v>98.35158316356477</v>
      </c>
      <c r="E122" s="29">
        <v>0.17147046523784631</v>
      </c>
      <c r="F122" s="30">
        <v>30.0</v>
      </c>
      <c r="G122" s="33"/>
      <c r="H122" s="34">
        <v>22.937767751143564</v>
      </c>
      <c r="I122" s="35" t="s">
        <v>45</v>
      </c>
      <c r="J122" s="36">
        <v>4900.0</v>
      </c>
      <c r="K122" s="28">
        <v>4.681177092070115</v>
      </c>
      <c r="L122" s="28">
        <v>4.638180439304186</v>
      </c>
      <c r="M122" s="34">
        <v>21.925275925444282</v>
      </c>
      <c r="N122" s="35" t="s">
        <v>30</v>
      </c>
      <c r="O122" s="36">
        <v>5200.0</v>
      </c>
      <c r="P122" s="28">
        <v>4.2163992164315935</v>
      </c>
      <c r="Q122" s="37">
        <v>4.041863508886606</v>
      </c>
      <c r="R122" s="38">
        <v>10.273052347401666</v>
      </c>
      <c r="S122" s="39">
        <v>10.42660258635494</v>
      </c>
      <c r="T122" s="40">
        <v>0.04006333929714188</v>
      </c>
      <c r="U122" s="40">
        <v>0.03472156072418963</v>
      </c>
      <c r="V122" s="40">
        <v>0.03175390596143837</v>
      </c>
      <c r="W122" s="40">
        <v>0.013651211908655751</v>
      </c>
      <c r="X122" s="39">
        <v>13.927840687268873</v>
      </c>
      <c r="Y122" s="41">
        <v>9.009927063874692</v>
      </c>
      <c r="Z122" s="41">
        <v>12.441109821502778</v>
      </c>
      <c r="AA122" s="41">
        <v>9.484166103941504</v>
      </c>
      <c r="AB122" s="42">
        <v>0.0</v>
      </c>
      <c r="AC122" s="42">
        <v>0.0</v>
      </c>
      <c r="AD122" s="42">
        <v>0.0</v>
      </c>
      <c r="AE122" s="42">
        <v>1.0</v>
      </c>
      <c r="AF122" s="42">
        <v>1.0</v>
      </c>
      <c r="AG122" s="25"/>
      <c r="AH122" s="25"/>
      <c r="AI122" s="25"/>
      <c r="AJ122" s="25"/>
      <c r="AK122" s="25"/>
      <c r="AL122" s="25"/>
    </row>
    <row r="123">
      <c r="A123" s="26" t="s">
        <v>180</v>
      </c>
      <c r="B123" s="25" t="s">
        <v>171</v>
      </c>
      <c r="C123" s="25" t="s">
        <v>205</v>
      </c>
      <c r="D123" s="28">
        <v>98.35158316356477</v>
      </c>
      <c r="E123" s="29">
        <v>0.12478690629011553</v>
      </c>
      <c r="F123" s="30">
        <v>26.0</v>
      </c>
      <c r="G123" s="33"/>
      <c r="H123" s="34">
        <v>13.844167327212253</v>
      </c>
      <c r="I123" s="35" t="s">
        <v>44</v>
      </c>
      <c r="J123" s="36">
        <v>3700.0</v>
      </c>
      <c r="K123" s="28">
        <v>3.741666845192501</v>
      </c>
      <c r="L123" s="28">
        <v>2.561712735477123</v>
      </c>
      <c r="M123" s="34">
        <v>14.357100013172401</v>
      </c>
      <c r="N123" s="35" t="s">
        <v>30</v>
      </c>
      <c r="O123" s="36">
        <v>3800.0</v>
      </c>
      <c r="P123" s="28">
        <v>3.7781842139927373</v>
      </c>
      <c r="Q123" s="37">
        <v>2.6565302164043425</v>
      </c>
      <c r="R123" s="38">
        <v>6.212756253510948</v>
      </c>
      <c r="S123" s="39">
        <v>6.305617671425005</v>
      </c>
      <c r="T123" s="40">
        <v>0.037371572555105315</v>
      </c>
      <c r="U123" s="40">
        <v>0.008726357043324084</v>
      </c>
      <c r="V123" s="40">
        <v>0.018211527742589394</v>
      </c>
      <c r="W123" s="40">
        <v>0.014607162876868578</v>
      </c>
      <c r="X123" s="39">
        <v>6.190057817073621</v>
      </c>
      <c r="Y123" s="41">
        <v>7.654109510138632</v>
      </c>
      <c r="Z123" s="41">
        <v>5.568525481155209</v>
      </c>
      <c r="AA123" s="41">
        <v>8.788574532017192</v>
      </c>
      <c r="AB123" s="42">
        <v>0.0</v>
      </c>
      <c r="AC123" s="42">
        <v>0.0</v>
      </c>
      <c r="AD123" s="42">
        <v>1.0</v>
      </c>
      <c r="AE123" s="42">
        <v>1.0</v>
      </c>
      <c r="AF123" s="42">
        <v>0.0</v>
      </c>
      <c r="AG123" s="25"/>
      <c r="AH123" s="25"/>
      <c r="AI123" s="25"/>
      <c r="AJ123" s="25"/>
      <c r="AK123" s="25"/>
      <c r="AL123" s="25"/>
    </row>
    <row r="124">
      <c r="A124" s="26" t="s">
        <v>182</v>
      </c>
      <c r="B124" s="25" t="s">
        <v>171</v>
      </c>
      <c r="C124" s="25" t="s">
        <v>205</v>
      </c>
      <c r="D124" s="28">
        <v>98.35158316356477</v>
      </c>
      <c r="E124" s="29">
        <v>0.11842465753424658</v>
      </c>
      <c r="F124" s="30">
        <v>26.0</v>
      </c>
      <c r="G124" s="33"/>
      <c r="H124" s="34">
        <v>16.344918951933845</v>
      </c>
      <c r="I124" s="35" t="s">
        <v>44</v>
      </c>
      <c r="J124" s="36">
        <v>3900.0</v>
      </c>
      <c r="K124" s="28">
        <v>4.191004859470217</v>
      </c>
      <c r="L124" s="28">
        <v>3.24023121949669</v>
      </c>
      <c r="M124" s="34">
        <v>16.5480084545192</v>
      </c>
      <c r="N124" s="35" t="s">
        <v>29</v>
      </c>
      <c r="O124" s="36">
        <v>4300.0</v>
      </c>
      <c r="P124" s="28">
        <v>3.8483740591905113</v>
      </c>
      <c r="Q124" s="37">
        <v>3.0023483305704564</v>
      </c>
      <c r="R124" s="38">
        <v>5.862335295695674</v>
      </c>
      <c r="S124" s="39">
        <v>5.94995900820464</v>
      </c>
      <c r="T124" s="40">
        <v>0.026972698855295393</v>
      </c>
      <c r="U124" s="40">
        <v>0.011788766982209526</v>
      </c>
      <c r="V124" s="40">
        <v>0.016787204182666365</v>
      </c>
      <c r="W124" s="40">
        <v>0.015466862280658899</v>
      </c>
      <c r="X124" s="39">
        <v>5.554315984969656</v>
      </c>
      <c r="Y124" s="41">
        <v>10.790602966964189</v>
      </c>
      <c r="Z124" s="41">
        <v>4.828310865269868</v>
      </c>
      <c r="AA124" s="41">
        <v>11.71969758924933</v>
      </c>
      <c r="AB124" s="42">
        <v>0.0</v>
      </c>
      <c r="AC124" s="42">
        <v>0.0</v>
      </c>
      <c r="AD124" s="42">
        <v>1.0</v>
      </c>
      <c r="AE124" s="42">
        <v>1.0</v>
      </c>
      <c r="AF124" s="42">
        <v>0.0</v>
      </c>
      <c r="AG124" s="25"/>
      <c r="AH124" s="25"/>
      <c r="AI124" s="25"/>
      <c r="AJ124" s="25"/>
      <c r="AK124" s="25"/>
      <c r="AL124" s="25"/>
    </row>
    <row r="125">
      <c r="A125" s="26" t="s">
        <v>185</v>
      </c>
      <c r="B125" s="25" t="s">
        <v>171</v>
      </c>
      <c r="C125" s="25" t="s">
        <v>205</v>
      </c>
      <c r="D125" s="28">
        <v>98.35158316356477</v>
      </c>
      <c r="E125" s="29">
        <v>0.1990349344978166</v>
      </c>
      <c r="F125" s="30">
        <v>11.0</v>
      </c>
      <c r="G125" s="33"/>
      <c r="H125" s="34">
        <v>9.971920968863191</v>
      </c>
      <c r="I125" s="35" t="s">
        <v>31</v>
      </c>
      <c r="J125" s="36">
        <v>3300.0</v>
      </c>
      <c r="K125" s="28">
        <v>3.021794232988846</v>
      </c>
      <c r="L125" s="28">
        <v>1.6271280636512782</v>
      </c>
      <c r="M125" s="34">
        <v>10.079099467065152</v>
      </c>
      <c r="N125" s="35" t="s">
        <v>31</v>
      </c>
      <c r="O125" s="36">
        <v>3300.0</v>
      </c>
      <c r="P125" s="28">
        <v>3.054272565777319</v>
      </c>
      <c r="Q125" s="37">
        <v>1.6575379473509062</v>
      </c>
      <c r="R125" s="38">
        <v>4.482134686486241</v>
      </c>
      <c r="S125" s="39">
        <v>4.549128684847866</v>
      </c>
      <c r="T125" s="40">
        <v>0.09420670695989145</v>
      </c>
      <c r="U125" s="40">
        <v>0.0010140657369202524</v>
      </c>
      <c r="V125" s="40">
        <v>0.04228654122957452</v>
      </c>
      <c r="W125" s="40">
        <v>0.027785401191614916</v>
      </c>
      <c r="X125" s="39">
        <v>4.966593757581212</v>
      </c>
      <c r="Y125" s="41">
        <v>5.005327211281981</v>
      </c>
      <c r="Z125" s="41">
        <v>4.642039540564861</v>
      </c>
      <c r="AA125" s="41">
        <v>5.437059926500292</v>
      </c>
      <c r="AB125" s="42">
        <v>0.0</v>
      </c>
      <c r="AC125" s="42">
        <v>0.0</v>
      </c>
      <c r="AD125" s="42">
        <v>0.0</v>
      </c>
      <c r="AE125" s="42">
        <v>0.0</v>
      </c>
      <c r="AF125" s="42">
        <v>1.0</v>
      </c>
      <c r="AG125" s="25"/>
      <c r="AH125" s="25"/>
      <c r="AI125" s="25"/>
      <c r="AJ125" s="25"/>
      <c r="AK125" s="25"/>
      <c r="AL125" s="25"/>
    </row>
    <row r="126">
      <c r="A126" s="26" t="s">
        <v>187</v>
      </c>
      <c r="B126" s="25" t="s">
        <v>171</v>
      </c>
      <c r="C126" s="25" t="s">
        <v>205</v>
      </c>
      <c r="D126" s="28">
        <v>98.35158316356477</v>
      </c>
      <c r="E126" s="29">
        <v>0.1937435897435897</v>
      </c>
      <c r="F126" s="30">
        <v>9.0</v>
      </c>
      <c r="G126" s="33"/>
      <c r="H126" s="34">
        <v>8.299590703759028</v>
      </c>
      <c r="I126" s="35" t="s">
        <v>27</v>
      </c>
      <c r="J126" s="36">
        <v>3400.0</v>
      </c>
      <c r="K126" s="28">
        <v>2.441056089340891</v>
      </c>
      <c r="L126" s="28">
        <v>1.149142640625175</v>
      </c>
      <c r="M126" s="34">
        <v>7.905055013186336</v>
      </c>
      <c r="N126" s="35" t="s">
        <v>27</v>
      </c>
      <c r="O126" s="36">
        <v>3100.0</v>
      </c>
      <c r="P126" s="28">
        <v>2.5500177461891407</v>
      </c>
      <c r="Q126" s="37">
        <v>1.1583910876190182</v>
      </c>
      <c r="R126" s="38">
        <v>3.5527492580542845</v>
      </c>
      <c r="S126" s="39">
        <v>3.6058518296238025</v>
      </c>
      <c r="T126" s="40">
        <v>0.05187534839413828</v>
      </c>
      <c r="U126" s="40">
        <v>0.041681943359492435</v>
      </c>
      <c r="V126" s="40">
        <v>0.02835986945282657</v>
      </c>
      <c r="W126" s="40">
        <v>0.03461720719686659</v>
      </c>
      <c r="X126" s="39">
        <v>4.807341129709014</v>
      </c>
      <c r="Y126" s="41">
        <v>3.492249574050014</v>
      </c>
      <c r="Z126" s="41">
        <v>4.103827793654036</v>
      </c>
      <c r="AA126" s="41">
        <v>3.8012272195323007</v>
      </c>
      <c r="AB126" s="42">
        <v>1.0</v>
      </c>
      <c r="AC126" s="42">
        <v>0.0</v>
      </c>
      <c r="AD126" s="42">
        <v>0.0</v>
      </c>
      <c r="AE126" s="42">
        <v>0.0</v>
      </c>
      <c r="AF126" s="42">
        <v>0.0</v>
      </c>
      <c r="AG126" s="25"/>
      <c r="AH126" s="25"/>
      <c r="AI126" s="25"/>
      <c r="AJ126" s="25"/>
      <c r="AK126" s="25"/>
      <c r="AL126" s="25"/>
    </row>
    <row r="127">
      <c r="A127" s="26" t="s">
        <v>188</v>
      </c>
      <c r="B127" s="25" t="s">
        <v>171</v>
      </c>
      <c r="C127" s="25" t="s">
        <v>205</v>
      </c>
      <c r="D127" s="28">
        <v>98.35158316356477</v>
      </c>
      <c r="E127" s="29">
        <v>0.1720693641618497</v>
      </c>
      <c r="F127" s="30">
        <v>0.0</v>
      </c>
      <c r="G127" s="33"/>
      <c r="H127" s="34" t="s">
        <v>64</v>
      </c>
      <c r="I127" s="35" t="s">
        <v>27</v>
      </c>
      <c r="J127" s="36">
        <v>3000.0</v>
      </c>
      <c r="K127" s="28" t="s">
        <v>64</v>
      </c>
      <c r="L127" s="28" t="s">
        <v>64</v>
      </c>
      <c r="M127" s="34" t="s">
        <v>64</v>
      </c>
      <c r="N127" s="35" t="s">
        <v>27</v>
      </c>
      <c r="O127" s="36">
        <v>3000.0</v>
      </c>
      <c r="P127" s="28" t="s">
        <v>64</v>
      </c>
      <c r="Q127" s="37" t="s">
        <v>64</v>
      </c>
      <c r="R127" s="38" t="s">
        <v>64</v>
      </c>
      <c r="S127" s="39" t="s">
        <v>64</v>
      </c>
      <c r="T127" s="40" t="s">
        <v>64</v>
      </c>
      <c r="U127" s="40" t="s">
        <v>64</v>
      </c>
      <c r="V127" s="40" t="s">
        <v>64</v>
      </c>
      <c r="W127" s="40" t="s">
        <v>64</v>
      </c>
      <c r="X127" s="39" t="s">
        <v>64</v>
      </c>
      <c r="Y127" s="41" t="s">
        <v>64</v>
      </c>
      <c r="Z127" s="41" t="s">
        <v>64</v>
      </c>
      <c r="AA127" s="41" t="s">
        <v>64</v>
      </c>
      <c r="AB127" s="42">
        <v>1.0</v>
      </c>
      <c r="AC127" s="42">
        <v>0.0</v>
      </c>
      <c r="AD127" s="42">
        <v>0.0</v>
      </c>
      <c r="AE127" s="42">
        <v>0.0</v>
      </c>
      <c r="AF127" s="42">
        <v>0.0</v>
      </c>
      <c r="AG127" s="25"/>
      <c r="AH127" s="25"/>
      <c r="AI127" s="25"/>
      <c r="AJ127" s="25"/>
      <c r="AK127" s="25"/>
      <c r="AL127" s="25"/>
    </row>
    <row r="128">
      <c r="A128" s="26" t="s">
        <v>190</v>
      </c>
      <c r="B128" s="25" t="s">
        <v>171</v>
      </c>
      <c r="C128" s="25" t="s">
        <v>205</v>
      </c>
      <c r="D128" s="28">
        <v>98.35158316356477</v>
      </c>
      <c r="E128" s="29">
        <v>0.16597058823529415</v>
      </c>
      <c r="F128" s="30">
        <v>0.0</v>
      </c>
      <c r="G128" s="33"/>
      <c r="H128" s="34" t="s">
        <v>64</v>
      </c>
      <c r="I128" s="35" t="s">
        <v>45</v>
      </c>
      <c r="J128" s="36">
        <v>3000.0</v>
      </c>
      <c r="K128" s="28" t="s">
        <v>64</v>
      </c>
      <c r="L128" s="28" t="s">
        <v>64</v>
      </c>
      <c r="M128" s="34" t="s">
        <v>64</v>
      </c>
      <c r="N128" s="35" t="s">
        <v>31</v>
      </c>
      <c r="O128" s="36">
        <v>3000.0</v>
      </c>
      <c r="P128" s="28" t="s">
        <v>64</v>
      </c>
      <c r="Q128" s="37" t="s">
        <v>64</v>
      </c>
      <c r="R128" s="38" t="s">
        <v>64</v>
      </c>
      <c r="S128" s="39" t="s">
        <v>64</v>
      </c>
      <c r="T128" s="40" t="s">
        <v>64</v>
      </c>
      <c r="U128" s="40" t="s">
        <v>64</v>
      </c>
      <c r="V128" s="40" t="s">
        <v>64</v>
      </c>
      <c r="W128" s="40" t="s">
        <v>64</v>
      </c>
      <c r="X128" s="39" t="s">
        <v>64</v>
      </c>
      <c r="Y128" s="41" t="s">
        <v>64</v>
      </c>
      <c r="Z128" s="41" t="s">
        <v>64</v>
      </c>
      <c r="AA128" s="41" t="s">
        <v>64</v>
      </c>
      <c r="AB128" s="42">
        <v>0.0</v>
      </c>
      <c r="AC128" s="42">
        <v>0.0</v>
      </c>
      <c r="AD128" s="42">
        <v>0.0</v>
      </c>
      <c r="AE128" s="42">
        <v>1.0</v>
      </c>
      <c r="AF128" s="42">
        <v>1.0</v>
      </c>
      <c r="AG128" s="25"/>
      <c r="AH128" s="25"/>
      <c r="AI128" s="25"/>
      <c r="AJ128" s="25"/>
      <c r="AK128" s="25"/>
      <c r="AL128" s="25"/>
    </row>
    <row r="129">
      <c r="A129" s="26" t="s">
        <v>193</v>
      </c>
      <c r="B129" s="25" t="s">
        <v>171</v>
      </c>
      <c r="C129" s="25" t="s">
        <v>205</v>
      </c>
      <c r="D129" s="28">
        <v>98.35158316356477</v>
      </c>
      <c r="E129" s="29">
        <v>0.24826076606795064</v>
      </c>
      <c r="F129" s="30">
        <v>0.0</v>
      </c>
      <c r="G129" s="33"/>
      <c r="H129" s="34" t="s">
        <v>64</v>
      </c>
      <c r="I129" s="35" t="s">
        <v>58</v>
      </c>
      <c r="J129" s="36">
        <v>7700.0</v>
      </c>
      <c r="K129" s="28" t="s">
        <v>64</v>
      </c>
      <c r="L129" s="28" t="s">
        <v>64</v>
      </c>
      <c r="M129" s="34" t="s">
        <v>64</v>
      </c>
      <c r="N129" s="35" t="s">
        <v>27</v>
      </c>
      <c r="O129" s="36">
        <v>8500.0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1.0</v>
      </c>
      <c r="AC129" s="42">
        <v>1.0</v>
      </c>
      <c r="AD129" s="42">
        <v>0.0</v>
      </c>
      <c r="AE129" s="42">
        <v>0.0</v>
      </c>
      <c r="AF129" s="42">
        <v>0.0</v>
      </c>
      <c r="AG129" s="25"/>
      <c r="AH129" s="25"/>
      <c r="AI129" s="25"/>
      <c r="AJ129" s="25"/>
      <c r="AK129" s="25"/>
      <c r="AL129" s="25"/>
    </row>
    <row r="130">
      <c r="A130" s="26" t="s">
        <v>195</v>
      </c>
      <c r="B130" s="25" t="s">
        <v>171</v>
      </c>
      <c r="C130" s="25" t="s">
        <v>205</v>
      </c>
      <c r="D130" s="28">
        <v>98.35158316356477</v>
      </c>
      <c r="E130" s="29">
        <v>0.17556626506024095</v>
      </c>
      <c r="F130" s="30">
        <v>0.0</v>
      </c>
      <c r="G130" s="33"/>
      <c r="H130" s="34" t="s">
        <v>64</v>
      </c>
      <c r="I130" s="35" t="s">
        <v>27</v>
      </c>
      <c r="J130" s="36">
        <v>3000.0</v>
      </c>
      <c r="K130" s="28" t="s">
        <v>64</v>
      </c>
      <c r="L130" s="28" t="s">
        <v>64</v>
      </c>
      <c r="M130" s="34" t="s">
        <v>64</v>
      </c>
      <c r="N130" s="35" t="s">
        <v>27</v>
      </c>
      <c r="O130" s="36">
        <v>3000.0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1.0</v>
      </c>
      <c r="AC130" s="42">
        <v>0.0</v>
      </c>
      <c r="AD130" s="42">
        <v>0.0</v>
      </c>
      <c r="AE130" s="42">
        <v>0.0</v>
      </c>
      <c r="AF130" s="42">
        <v>0.0</v>
      </c>
      <c r="AG130" s="25"/>
      <c r="AH130" s="25"/>
      <c r="AI130" s="25"/>
      <c r="AJ130" s="25"/>
      <c r="AK130" s="25"/>
      <c r="AL130" s="25"/>
    </row>
    <row r="131">
      <c r="A131" s="26" t="s">
        <v>197</v>
      </c>
      <c r="B131" s="25" t="s">
        <v>171</v>
      </c>
      <c r="C131" s="25" t="s">
        <v>205</v>
      </c>
      <c r="D131" s="28">
        <v>98.35158316356477</v>
      </c>
      <c r="E131" s="29">
        <v>0.15627592480291083</v>
      </c>
      <c r="F131" s="30">
        <v>0.0</v>
      </c>
      <c r="G131" s="33"/>
      <c r="H131" s="34" t="s">
        <v>64</v>
      </c>
      <c r="I131" s="35" t="s">
        <v>64</v>
      </c>
      <c r="J131" s="36" t="s">
        <v>64</v>
      </c>
      <c r="K131" s="28" t="s">
        <v>64</v>
      </c>
      <c r="L131" s="28" t="s">
        <v>64</v>
      </c>
      <c r="M131" s="34" t="s">
        <v>64</v>
      </c>
      <c r="N131" s="35" t="s">
        <v>27</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0.0</v>
      </c>
      <c r="AF131" s="42">
        <v>0.0</v>
      </c>
      <c r="AG131" s="25"/>
      <c r="AH131" s="25"/>
      <c r="AI131" s="25"/>
      <c r="AJ131" s="25"/>
      <c r="AK131" s="25"/>
      <c r="AL131" s="25"/>
    </row>
    <row r="132">
      <c r="A132" s="26" t="s">
        <v>198</v>
      </c>
      <c r="B132" s="25" t="s">
        <v>171</v>
      </c>
      <c r="C132" s="25" t="s">
        <v>205</v>
      </c>
      <c r="D132" s="28">
        <v>98.35158316356477</v>
      </c>
      <c r="E132" s="29">
        <v>0.15789017341040462</v>
      </c>
      <c r="F132" s="30">
        <v>0.0</v>
      </c>
      <c r="G132" s="33"/>
      <c r="H132" s="34" t="s">
        <v>64</v>
      </c>
      <c r="I132" s="35" t="s">
        <v>45</v>
      </c>
      <c r="J132" s="36">
        <v>3400.0</v>
      </c>
      <c r="K132" s="28" t="s">
        <v>64</v>
      </c>
      <c r="L132" s="28" t="s">
        <v>64</v>
      </c>
      <c r="M132" s="34" t="s">
        <v>64</v>
      </c>
      <c r="N132" s="35" t="s">
        <v>30</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0.0</v>
      </c>
      <c r="AD132" s="42">
        <v>0.0</v>
      </c>
      <c r="AE132" s="42">
        <v>1.0</v>
      </c>
      <c r="AF132" s="42">
        <v>1.0</v>
      </c>
      <c r="AG132" s="25"/>
      <c r="AH132" s="25"/>
      <c r="AI132" s="25"/>
      <c r="AJ132" s="25"/>
      <c r="AK132" s="25"/>
      <c r="AL132" s="25"/>
    </row>
    <row r="133">
      <c r="A133" s="26" t="s">
        <v>199</v>
      </c>
      <c r="B133" s="25" t="s">
        <v>171</v>
      </c>
      <c r="C133" s="25" t="s">
        <v>205</v>
      </c>
      <c r="D133" s="28">
        <v>98.35158316356477</v>
      </c>
      <c r="E133" s="29">
        <v>0.16411240575736805</v>
      </c>
      <c r="F133" s="30">
        <v>0.0</v>
      </c>
      <c r="G133" s="33"/>
      <c r="H133" s="34" t="s">
        <v>64</v>
      </c>
      <c r="I133" s="35" t="s">
        <v>28</v>
      </c>
      <c r="J133" s="36">
        <v>3000.0</v>
      </c>
      <c r="K133" s="28" t="s">
        <v>64</v>
      </c>
      <c r="L133" s="28" t="s">
        <v>64</v>
      </c>
      <c r="M133" s="34" t="s">
        <v>64</v>
      </c>
      <c r="N133" s="35" t="s">
        <v>29</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0.0</v>
      </c>
      <c r="AC133" s="42">
        <v>1.0</v>
      </c>
      <c r="AD133" s="42">
        <v>0.0</v>
      </c>
      <c r="AE133" s="42">
        <v>0.0</v>
      </c>
      <c r="AF133" s="42">
        <v>0.0</v>
      </c>
      <c r="AG133" s="25"/>
      <c r="AH133" s="25"/>
      <c r="AI133" s="25"/>
      <c r="AJ133" s="25"/>
      <c r="AK133" s="25"/>
      <c r="AL133" s="25"/>
    </row>
    <row r="134">
      <c r="A134" s="26" t="s">
        <v>201</v>
      </c>
      <c r="B134" s="25" t="s">
        <v>171</v>
      </c>
      <c r="C134" s="25" t="s">
        <v>205</v>
      </c>
      <c r="D134" s="28">
        <v>98.35158316356477</v>
      </c>
      <c r="E134" s="29">
        <v>0.1771869158878505</v>
      </c>
      <c r="F134" s="30">
        <v>0.0</v>
      </c>
      <c r="G134" s="32"/>
      <c r="H134" s="34" t="s">
        <v>64</v>
      </c>
      <c r="I134" s="35" t="s">
        <v>45</v>
      </c>
      <c r="J134" s="36">
        <v>3000.0</v>
      </c>
      <c r="K134" s="28" t="s">
        <v>64</v>
      </c>
      <c r="L134" s="28" t="s">
        <v>64</v>
      </c>
      <c r="M134" s="34" t="s">
        <v>64</v>
      </c>
      <c r="N134" s="35" t="s">
        <v>31</v>
      </c>
      <c r="O134" s="36">
        <v>3000.0</v>
      </c>
      <c r="P134" s="28" t="s">
        <v>64</v>
      </c>
      <c r="Q134" s="37" t="s">
        <v>64</v>
      </c>
      <c r="R134" s="38" t="s">
        <v>64</v>
      </c>
      <c r="S134" s="39" t="s">
        <v>64</v>
      </c>
      <c r="T134" s="40" t="s">
        <v>64</v>
      </c>
      <c r="U134" s="40" t="s">
        <v>64</v>
      </c>
      <c r="V134" s="40" t="s">
        <v>64</v>
      </c>
      <c r="W134" s="40" t="s">
        <v>64</v>
      </c>
      <c r="X134" s="39" t="s">
        <v>64</v>
      </c>
      <c r="Y134" s="41" t="s">
        <v>64</v>
      </c>
      <c r="Z134" s="41" t="s">
        <v>64</v>
      </c>
      <c r="AA134" s="41" t="s">
        <v>64</v>
      </c>
      <c r="AB134" s="42">
        <v>0.0</v>
      </c>
      <c r="AC134" s="42">
        <v>0.0</v>
      </c>
      <c r="AD134" s="42">
        <v>0.0</v>
      </c>
      <c r="AE134" s="42">
        <v>1.0</v>
      </c>
      <c r="AF134" s="42">
        <v>1.0</v>
      </c>
      <c r="AG134" s="25"/>
      <c r="AH134" s="25"/>
      <c r="AI134" s="25"/>
      <c r="AJ134" s="25"/>
      <c r="AK134" s="25"/>
      <c r="AL134" s="25"/>
    </row>
    <row r="135">
      <c r="A135" s="26" t="s">
        <v>203</v>
      </c>
      <c r="B135" s="25" t="s">
        <v>204</v>
      </c>
      <c r="C135" s="25" t="s">
        <v>38</v>
      </c>
      <c r="D135" s="28">
        <v>99.28254549221367</v>
      </c>
      <c r="E135" s="29">
        <v>0.19498627243928193</v>
      </c>
      <c r="F135" s="30">
        <v>36.0</v>
      </c>
      <c r="G135" s="33"/>
      <c r="H135" s="34">
        <v>27.60060605354604</v>
      </c>
      <c r="I135" s="35" t="s">
        <v>27</v>
      </c>
      <c r="J135" s="36">
        <v>6200.0</v>
      </c>
      <c r="K135" s="28">
        <v>4.451710653797749</v>
      </c>
      <c r="L135" s="28">
        <v>5.0507115594292324</v>
      </c>
      <c r="M135" s="34">
        <v>27.19853217565426</v>
      </c>
      <c r="N135" s="35" t="s">
        <v>27</v>
      </c>
      <c r="O135" s="36">
        <v>6500.0</v>
      </c>
      <c r="P135" s="28">
        <v>4.1843895654852705</v>
      </c>
      <c r="Q135" s="37">
        <v>4.696694132417406</v>
      </c>
      <c r="R135" s="38">
        <v>14.453682584011428</v>
      </c>
      <c r="S135" s="39">
        <v>14.44046479742673</v>
      </c>
      <c r="T135" s="40">
        <v>0.05838228244243233</v>
      </c>
      <c r="U135" s="40">
        <v>0.01312855414378376</v>
      </c>
      <c r="V135" s="40">
        <v>0.03520839520378372</v>
      </c>
      <c r="W135" s="40">
        <v>0.02556089708297293</v>
      </c>
      <c r="X135" s="39">
        <v>13.786060364213835</v>
      </c>
      <c r="Y135" s="41">
        <v>13.814545689332206</v>
      </c>
      <c r="Z135" s="41">
        <v>12.345615163655365</v>
      </c>
      <c r="AA135" s="41">
        <v>14.852917011998896</v>
      </c>
      <c r="AB135" s="42">
        <v>1.0</v>
      </c>
      <c r="AC135" s="42">
        <v>0.0</v>
      </c>
      <c r="AD135" s="42">
        <v>0.0</v>
      </c>
      <c r="AE135" s="42">
        <v>0.0</v>
      </c>
      <c r="AF135" s="42">
        <v>0.0</v>
      </c>
      <c r="AG135" s="25"/>
      <c r="AH135" s="25"/>
      <c r="AI135" s="25"/>
      <c r="AJ135" s="25"/>
      <c r="AK135" s="25"/>
      <c r="AL135" s="25"/>
    </row>
    <row r="136">
      <c r="A136" s="26" t="s">
        <v>207</v>
      </c>
      <c r="B136" s="25" t="s">
        <v>204</v>
      </c>
      <c r="C136" s="25" t="s">
        <v>38</v>
      </c>
      <c r="D136" s="28">
        <v>99.28254549221367</v>
      </c>
      <c r="E136" s="29">
        <v>0.1696098687858067</v>
      </c>
      <c r="F136" s="30">
        <v>36.0</v>
      </c>
      <c r="G136" s="33"/>
      <c r="H136" s="34">
        <v>30.01261490254936</v>
      </c>
      <c r="I136" s="35" t="s">
        <v>44</v>
      </c>
      <c r="J136" s="36">
        <v>5300.0</v>
      </c>
      <c r="K136" s="28">
        <v>5.6627575287828975</v>
      </c>
      <c r="L136" s="28">
        <v>6.831080954387253</v>
      </c>
      <c r="M136" s="34">
        <v>30.532036962315697</v>
      </c>
      <c r="N136" s="35" t="s">
        <v>30</v>
      </c>
      <c r="O136" s="36">
        <v>5800.0</v>
      </c>
      <c r="P136" s="28">
        <v>5.264144303847534</v>
      </c>
      <c r="Q136" s="37">
        <v>6.430495717060005</v>
      </c>
      <c r="R136" s="38">
        <v>12.288725559287958</v>
      </c>
      <c r="S136" s="39">
        <v>12.277487610004343</v>
      </c>
      <c r="T136" s="40">
        <v>0.07981184981112933</v>
      </c>
      <c r="U136" s="40">
        <v>0.005735565333564714</v>
      </c>
      <c r="V136" s="40">
        <v>0.017498334915960142</v>
      </c>
      <c r="W136" s="40">
        <v>0.020123085153354165</v>
      </c>
      <c r="X136" s="39">
        <v>13.934427175994678</v>
      </c>
      <c r="Y136" s="41">
        <v>16.07818772655468</v>
      </c>
      <c r="Z136" s="41">
        <v>12.971684934744136</v>
      </c>
      <c r="AA136" s="41">
        <v>17.56035202757156</v>
      </c>
      <c r="AB136" s="42">
        <v>0.0</v>
      </c>
      <c r="AC136" s="42">
        <v>0.0</v>
      </c>
      <c r="AD136" s="42">
        <v>1.0</v>
      </c>
      <c r="AE136" s="42">
        <v>1.0</v>
      </c>
      <c r="AF136" s="42">
        <v>0.0</v>
      </c>
      <c r="AG136" s="25"/>
      <c r="AH136" s="25"/>
      <c r="AI136" s="25"/>
      <c r="AJ136" s="25"/>
      <c r="AK136" s="25"/>
      <c r="AL136" s="25"/>
    </row>
    <row r="137">
      <c r="A137" s="26" t="s">
        <v>209</v>
      </c>
      <c r="B137" s="25" t="s">
        <v>204</v>
      </c>
      <c r="C137" s="25" t="s">
        <v>38</v>
      </c>
      <c r="D137" s="28">
        <v>99.28254549221367</v>
      </c>
      <c r="E137" s="29">
        <v>0.22068443726440495</v>
      </c>
      <c r="F137" s="30">
        <v>35.0</v>
      </c>
      <c r="G137" s="32">
        <v>0.26</v>
      </c>
      <c r="H137" s="34">
        <v>35.52580830678278</v>
      </c>
      <c r="I137" s="35" t="s">
        <v>58</v>
      </c>
      <c r="J137" s="36">
        <v>7800.0</v>
      </c>
      <c r="K137" s="28">
        <v>4.554590808561894</v>
      </c>
      <c r="L137" s="28">
        <v>6.216219328269525</v>
      </c>
      <c r="M137" s="34">
        <v>34.62000057508794</v>
      </c>
      <c r="N137" s="35" t="s">
        <v>28</v>
      </c>
      <c r="O137" s="36">
        <v>7900.0</v>
      </c>
      <c r="P137" s="28">
        <v>4.3822785538086</v>
      </c>
      <c r="Q137" s="37">
        <v>5.869020206076671</v>
      </c>
      <c r="R137" s="38">
        <v>19.86666462648155</v>
      </c>
      <c r="S137" s="39">
        <v>19.84849670756841</v>
      </c>
      <c r="T137" s="40">
        <v>0.08237012592388529</v>
      </c>
      <c r="U137" s="40">
        <v>0.026462800636180343</v>
      </c>
      <c r="V137" s="40">
        <v>0.0493226847538197</v>
      </c>
      <c r="W137" s="40">
        <v>0.04050175120842625</v>
      </c>
      <c r="X137" s="39">
        <v>20.735811607989575</v>
      </c>
      <c r="Y137" s="41">
        <v>14.789996698793203</v>
      </c>
      <c r="Z137" s="41">
        <v>18.311911704127855</v>
      </c>
      <c r="AA137" s="41">
        <v>16.308088870960084</v>
      </c>
      <c r="AB137" s="42">
        <v>1.0</v>
      </c>
      <c r="AC137" s="42">
        <v>1.0</v>
      </c>
      <c r="AD137" s="42">
        <v>0.0</v>
      </c>
      <c r="AE137" s="42">
        <v>0.0</v>
      </c>
      <c r="AF137" s="42">
        <v>0.0</v>
      </c>
      <c r="AG137" s="25"/>
      <c r="AH137" s="25"/>
      <c r="AI137" s="25"/>
      <c r="AJ137" s="25"/>
      <c r="AK137" s="25"/>
      <c r="AL137" s="25"/>
    </row>
    <row r="138">
      <c r="A138" s="26" t="s">
        <v>213</v>
      </c>
      <c r="B138" s="25" t="s">
        <v>204</v>
      </c>
      <c r="C138" s="25" t="s">
        <v>38</v>
      </c>
      <c r="D138" s="28">
        <v>99.28254549221367</v>
      </c>
      <c r="E138" s="29">
        <v>0.16244817073170734</v>
      </c>
      <c r="F138" s="30">
        <v>31.0</v>
      </c>
      <c r="G138" s="33"/>
      <c r="H138" s="34">
        <v>25.563046121988954</v>
      </c>
      <c r="I138" s="35" t="s">
        <v>45</v>
      </c>
      <c r="J138" s="36">
        <v>5700.0</v>
      </c>
      <c r="K138" s="28">
        <v>4.484744933682273</v>
      </c>
      <c r="L138" s="28">
        <v>4.810405541501561</v>
      </c>
      <c r="M138" s="34">
        <v>25.569056041037694</v>
      </c>
      <c r="N138" s="35" t="s">
        <v>31</v>
      </c>
      <c r="O138" s="36">
        <v>6000.0</v>
      </c>
      <c r="P138" s="28">
        <v>4.261509340172949</v>
      </c>
      <c r="Q138" s="37">
        <v>4.571746319873974</v>
      </c>
      <c r="R138" s="38">
        <v>10.070023595738173</v>
      </c>
      <c r="S138" s="39">
        <v>10.06081463310753</v>
      </c>
      <c r="T138" s="40">
        <v>0.05264067681001753</v>
      </c>
      <c r="U138" s="40">
        <v>0.014778024865931525</v>
      </c>
      <c r="V138" s="40">
        <v>0.02298803868033793</v>
      </c>
      <c r="W138" s="40">
        <v>0.027334516582082496</v>
      </c>
      <c r="X138" s="39">
        <v>10.664769397018302</v>
      </c>
      <c r="Y138" s="41">
        <v>14.89827672497065</v>
      </c>
      <c r="Z138" s="41">
        <v>9.314641796234337</v>
      </c>
      <c r="AA138" s="41">
        <v>16.254414244803357</v>
      </c>
      <c r="AB138" s="42">
        <v>0.0</v>
      </c>
      <c r="AC138" s="42">
        <v>0.0</v>
      </c>
      <c r="AD138" s="42">
        <v>0.0</v>
      </c>
      <c r="AE138" s="42">
        <v>1.0</v>
      </c>
      <c r="AF138" s="42">
        <v>1.0</v>
      </c>
      <c r="AG138" s="25"/>
      <c r="AH138" s="25"/>
      <c r="AI138" s="25"/>
      <c r="AJ138" s="25"/>
      <c r="AK138" s="25"/>
      <c r="AL138" s="25"/>
    </row>
    <row r="139">
      <c r="A139" s="26" t="s">
        <v>211</v>
      </c>
      <c r="B139" s="25" t="s">
        <v>204</v>
      </c>
      <c r="C139" s="25" t="s">
        <v>38</v>
      </c>
      <c r="D139" s="28">
        <v>99.28254549221367</v>
      </c>
      <c r="E139" s="29">
        <v>0.21025391051291376</v>
      </c>
      <c r="F139" s="30">
        <v>29.0</v>
      </c>
      <c r="G139" s="33"/>
      <c r="H139" s="34">
        <v>21.533621095028266</v>
      </c>
      <c r="I139" s="35" t="s">
        <v>40</v>
      </c>
      <c r="J139" s="36">
        <v>4000.0</v>
      </c>
      <c r="K139" s="28">
        <v>5.383405273757067</v>
      </c>
      <c r="L139" s="28">
        <v>5.092915857733487</v>
      </c>
      <c r="M139" s="34">
        <v>20.328983942303957</v>
      </c>
      <c r="N139" s="35" t="s">
        <v>29</v>
      </c>
      <c r="O139" s="36">
        <v>4100.0</v>
      </c>
      <c r="P139" s="28">
        <v>4.958288766415599</v>
      </c>
      <c r="Q139" s="37">
        <v>4.4971663332416885</v>
      </c>
      <c r="R139" s="38">
        <v>12.72862937245828</v>
      </c>
      <c r="S139" s="39">
        <v>12.716989134367887</v>
      </c>
      <c r="T139" s="40">
        <v>0.049106560379391276</v>
      </c>
      <c r="U139" s="40">
        <v>0.029242099609904457</v>
      </c>
      <c r="V139" s="40">
        <v>0.03811556431911684</v>
      </c>
      <c r="W139" s="40">
        <v>0.025813715517708762</v>
      </c>
      <c r="X139" s="39">
        <v>13.542358666428168</v>
      </c>
      <c r="Y139" s="41">
        <v>7.9912624286001</v>
      </c>
      <c r="Z139" s="41">
        <v>11.891146555693515</v>
      </c>
      <c r="AA139" s="41">
        <v>8.437837386610443</v>
      </c>
      <c r="AB139" s="42">
        <v>0.0</v>
      </c>
      <c r="AC139" s="42">
        <v>1.0</v>
      </c>
      <c r="AD139" s="42">
        <v>1.0</v>
      </c>
      <c r="AE139" s="42">
        <v>0.0</v>
      </c>
      <c r="AF139" s="42">
        <v>0.0</v>
      </c>
      <c r="AG139" s="25"/>
      <c r="AH139" s="25"/>
      <c r="AI139" s="25"/>
      <c r="AJ139" s="25"/>
      <c r="AK139" s="25"/>
      <c r="AL139" s="25"/>
    </row>
    <row r="140">
      <c r="A140" s="26" t="s">
        <v>215</v>
      </c>
      <c r="B140" s="25" t="s">
        <v>204</v>
      </c>
      <c r="C140" s="25" t="s">
        <v>38</v>
      </c>
      <c r="D140" s="28">
        <v>99.28254549221367</v>
      </c>
      <c r="E140" s="29">
        <v>0.1875659251220836</v>
      </c>
      <c r="F140" s="30">
        <v>20.0</v>
      </c>
      <c r="G140" s="33"/>
      <c r="H140" s="34">
        <v>15.104575838509398</v>
      </c>
      <c r="I140" s="35" t="s">
        <v>27</v>
      </c>
      <c r="J140" s="36">
        <v>3300.0</v>
      </c>
      <c r="K140" s="28">
        <v>4.577144193487697</v>
      </c>
      <c r="L140" s="28">
        <v>3.3401190682321036</v>
      </c>
      <c r="M140" s="34">
        <v>15.033125089274414</v>
      </c>
      <c r="N140" s="35" t="s">
        <v>27</v>
      </c>
      <c r="O140" s="36">
        <v>3800.0</v>
      </c>
      <c r="P140" s="28">
        <v>3.956085549809057</v>
      </c>
      <c r="Q140" s="37">
        <v>2.8769051529429106</v>
      </c>
      <c r="R140" s="38">
        <v>7.6728297183555805</v>
      </c>
      <c r="S140" s="39">
        <v>7.665812971922381</v>
      </c>
      <c r="T140" s="40">
        <v>0.05829007655801782</v>
      </c>
      <c r="U140" s="40">
        <v>0.010176064212670909</v>
      </c>
      <c r="V140" s="40">
        <v>0.028552257839435848</v>
      </c>
      <c r="W140" s="40">
        <v>0.025588355641570536</v>
      </c>
      <c r="X140" s="39">
        <v>6.947894210414716</v>
      </c>
      <c r="Y140" s="41">
        <v>8.156681628094681</v>
      </c>
      <c r="Z140" s="41">
        <v>6.208147826835268</v>
      </c>
      <c r="AA140" s="41">
        <v>8.824977262439145</v>
      </c>
      <c r="AB140" s="42">
        <v>1.0</v>
      </c>
      <c r="AC140" s="42">
        <v>0.0</v>
      </c>
      <c r="AD140" s="42">
        <v>0.0</v>
      </c>
      <c r="AE140" s="42">
        <v>0.0</v>
      </c>
      <c r="AF140" s="42">
        <v>0.0</v>
      </c>
      <c r="AG140" s="25"/>
      <c r="AH140" s="25"/>
      <c r="AI140" s="25"/>
      <c r="AJ140" s="25"/>
      <c r="AK140" s="25"/>
      <c r="AL140" s="25"/>
    </row>
    <row r="141">
      <c r="A141" s="26" t="s">
        <v>221</v>
      </c>
      <c r="B141" s="25" t="s">
        <v>204</v>
      </c>
      <c r="C141" s="25" t="s">
        <v>38</v>
      </c>
      <c r="D141" s="28">
        <v>99.28254549221367</v>
      </c>
      <c r="E141" s="29">
        <v>0.2465039566847147</v>
      </c>
      <c r="F141" s="30">
        <v>17.0</v>
      </c>
      <c r="G141" s="32"/>
      <c r="H141" s="34">
        <v>17.880171471057245</v>
      </c>
      <c r="I141" s="35" t="s">
        <v>45</v>
      </c>
      <c r="J141" s="36">
        <v>3600.0</v>
      </c>
      <c r="K141" s="28">
        <v>4.966714297515901</v>
      </c>
      <c r="L141" s="28">
        <v>4.100802729057273</v>
      </c>
      <c r="M141" s="34">
        <v>18.029655088810557</v>
      </c>
      <c r="N141" s="35" t="s">
        <v>31</v>
      </c>
      <c r="O141" s="36">
        <v>4400.0</v>
      </c>
      <c r="P141" s="28">
        <v>4.097648883820582</v>
      </c>
      <c r="Q141" s="37">
        <v>3.4039356888690793</v>
      </c>
      <c r="R141" s="38">
        <v>9.038185543918884</v>
      </c>
      <c r="S141" s="39">
        <v>9.029920189609486</v>
      </c>
      <c r="T141" s="40">
        <v>0.124389509866141</v>
      </c>
      <c r="U141" s="40">
        <v>1.0417881898336767E-4</v>
      </c>
      <c r="V141" s="40">
        <v>0.027503208211609065</v>
      </c>
      <c r="W141" s="40">
        <v>0.01479339229563821</v>
      </c>
      <c r="X141" s="39">
        <v>9.467527030365455</v>
      </c>
      <c r="Y141" s="41">
        <v>8.412644440691793</v>
      </c>
      <c r="Z141" s="41">
        <v>9.2056086002354</v>
      </c>
      <c r="AA141" s="41">
        <v>8.824046488575155</v>
      </c>
      <c r="AB141" s="42">
        <v>0.0</v>
      </c>
      <c r="AC141" s="42">
        <v>0.0</v>
      </c>
      <c r="AD141" s="42">
        <v>0.0</v>
      </c>
      <c r="AE141" s="42">
        <v>1.0</v>
      </c>
      <c r="AF141" s="42">
        <v>1.0</v>
      </c>
      <c r="AG141" s="25"/>
      <c r="AH141" s="25"/>
      <c r="AI141" s="25"/>
      <c r="AJ141" s="25"/>
      <c r="AK141" s="25"/>
      <c r="AL141" s="25"/>
    </row>
    <row r="142">
      <c r="A142" s="26" t="s">
        <v>219</v>
      </c>
      <c r="B142" s="25" t="s">
        <v>204</v>
      </c>
      <c r="C142" s="25" t="s">
        <v>38</v>
      </c>
      <c r="D142" s="28">
        <v>99.28254549221367</v>
      </c>
      <c r="E142" s="29">
        <v>0.16484569138276553</v>
      </c>
      <c r="F142" s="30">
        <v>17.0</v>
      </c>
      <c r="G142" s="33"/>
      <c r="H142" s="34">
        <v>15.3014584434179</v>
      </c>
      <c r="I142" s="35" t="s">
        <v>44</v>
      </c>
      <c r="J142" s="36">
        <v>3000.0</v>
      </c>
      <c r="K142" s="28">
        <v>5.100486147805967</v>
      </c>
      <c r="L142" s="28">
        <v>3.7574758266962207</v>
      </c>
      <c r="M142" s="34">
        <v>15.34385704297441</v>
      </c>
      <c r="N142" s="35" t="s">
        <v>30</v>
      </c>
      <c r="O142" s="36">
        <v>3500.0</v>
      </c>
      <c r="P142" s="28">
        <v>4.383959155135545</v>
      </c>
      <c r="Q142" s="37">
        <v>3.236166363662276</v>
      </c>
      <c r="R142" s="38">
        <v>5.615877136548476</v>
      </c>
      <c r="S142" s="39">
        <v>5.6107414581464266</v>
      </c>
      <c r="T142" s="40">
        <v>0.07085543199537751</v>
      </c>
      <c r="U142" s="40">
        <v>0.013067600163081918</v>
      </c>
      <c r="V142" s="40">
        <v>0.03184622558262186</v>
      </c>
      <c r="W142" s="40">
        <v>0.025360824020203426</v>
      </c>
      <c r="X142" s="39">
        <v>7.265053482414308</v>
      </c>
      <c r="Y142" s="41">
        <v>8.036404961003592</v>
      </c>
      <c r="Z142" s="41">
        <v>6.589432439425672</v>
      </c>
      <c r="AA142" s="41">
        <v>8.754424603548738</v>
      </c>
      <c r="AB142" s="42">
        <v>0.0</v>
      </c>
      <c r="AC142" s="42">
        <v>0.0</v>
      </c>
      <c r="AD142" s="42">
        <v>1.0</v>
      </c>
      <c r="AE142" s="42">
        <v>1.0</v>
      </c>
      <c r="AF142" s="42">
        <v>0.0</v>
      </c>
      <c r="AG142" s="25"/>
      <c r="AH142" s="25"/>
      <c r="AI142" s="25"/>
      <c r="AJ142" s="25"/>
      <c r="AK142" s="25"/>
      <c r="AL142" s="25"/>
    </row>
    <row r="143">
      <c r="A143" s="26" t="s">
        <v>217</v>
      </c>
      <c r="B143" s="25" t="s">
        <v>204</v>
      </c>
      <c r="C143" s="25" t="s">
        <v>38</v>
      </c>
      <c r="D143" s="28">
        <v>99.28254549221367</v>
      </c>
      <c r="E143" s="29">
        <v>0.1974856361149111</v>
      </c>
      <c r="F143" s="30">
        <v>16.0</v>
      </c>
      <c r="G143" s="33"/>
      <c r="H143" s="34">
        <v>11.667326481101584</v>
      </c>
      <c r="I143" s="35" t="s">
        <v>40</v>
      </c>
      <c r="J143" s="36">
        <v>3200.0</v>
      </c>
      <c r="K143" s="28">
        <v>3.6460395253442455</v>
      </c>
      <c r="L143" s="28">
        <v>2.202412236396326</v>
      </c>
      <c r="M143" s="34">
        <v>11.284189413734165</v>
      </c>
      <c r="N143" s="35" t="s">
        <v>29</v>
      </c>
      <c r="O143" s="36">
        <v>3100.0</v>
      </c>
      <c r="P143" s="28">
        <v>3.6400611012045694</v>
      </c>
      <c r="Q143" s="37">
        <v>2.145707188415483</v>
      </c>
      <c r="R143" s="38">
        <v>6.520852625113856</v>
      </c>
      <c r="S143" s="39">
        <v>6.514889353273062</v>
      </c>
      <c r="T143" s="40">
        <v>0.06170360401598044</v>
      </c>
      <c r="U143" s="40">
        <v>0.007177155879080116</v>
      </c>
      <c r="V143" s="40">
        <v>0.021830515798868685</v>
      </c>
      <c r="W143" s="40">
        <v>0.026017190061665422</v>
      </c>
      <c r="X143" s="39">
        <v>5.207342187741549</v>
      </c>
      <c r="Y143" s="41">
        <v>6.459984293360035</v>
      </c>
      <c r="Z143" s="41">
        <v>4.658072327583826</v>
      </c>
      <c r="AA143" s="41">
        <v>6.626117086150338</v>
      </c>
      <c r="AB143" s="42">
        <v>0.0</v>
      </c>
      <c r="AC143" s="42">
        <v>1.0</v>
      </c>
      <c r="AD143" s="42">
        <v>1.0</v>
      </c>
      <c r="AE143" s="42">
        <v>0.0</v>
      </c>
      <c r="AF143" s="42">
        <v>0.0</v>
      </c>
      <c r="AG143" s="25"/>
      <c r="AH143" s="25"/>
      <c r="AI143" s="25"/>
      <c r="AJ143" s="25"/>
      <c r="AK143" s="25"/>
      <c r="AL143" s="25"/>
    </row>
    <row r="144">
      <c r="A144" s="26" t="s">
        <v>225</v>
      </c>
      <c r="B144" s="25" t="s">
        <v>204</v>
      </c>
      <c r="C144" s="25" t="s">
        <v>38</v>
      </c>
      <c r="D144" s="28">
        <v>99.28254549221367</v>
      </c>
      <c r="E144" s="29">
        <v>0.17001898734177215</v>
      </c>
      <c r="F144" s="30">
        <v>0.0</v>
      </c>
      <c r="G144" s="33"/>
      <c r="H144" s="34" t="s">
        <v>64</v>
      </c>
      <c r="I144" s="35" t="s">
        <v>29</v>
      </c>
      <c r="J144" s="36">
        <v>3000.0</v>
      </c>
      <c r="K144" s="28" t="s">
        <v>64</v>
      </c>
      <c r="L144" s="28" t="s">
        <v>64</v>
      </c>
      <c r="M144" s="34" t="s">
        <v>64</v>
      </c>
      <c r="N144" s="35" t="s">
        <v>30</v>
      </c>
      <c r="O144" s="36">
        <v>3000.0</v>
      </c>
      <c r="P144" s="28" t="s">
        <v>64</v>
      </c>
      <c r="Q144" s="37" t="s">
        <v>64</v>
      </c>
      <c r="R144" s="38" t="s">
        <v>64</v>
      </c>
      <c r="S144" s="39" t="s">
        <v>64</v>
      </c>
      <c r="T144" s="40" t="s">
        <v>64</v>
      </c>
      <c r="U144" s="40" t="s">
        <v>64</v>
      </c>
      <c r="V144" s="40" t="s">
        <v>64</v>
      </c>
      <c r="W144" s="40" t="s">
        <v>64</v>
      </c>
      <c r="X144" s="39" t="s">
        <v>64</v>
      </c>
      <c r="Y144" s="41" t="s">
        <v>64</v>
      </c>
      <c r="Z144" s="41" t="s">
        <v>64</v>
      </c>
      <c r="AA144" s="41" t="s">
        <v>64</v>
      </c>
      <c r="AB144" s="42">
        <v>0.0</v>
      </c>
      <c r="AC144" s="42">
        <v>0.0</v>
      </c>
      <c r="AD144" s="42">
        <v>1.0</v>
      </c>
      <c r="AE144" s="42">
        <v>0.0</v>
      </c>
      <c r="AF144" s="42">
        <v>0.0</v>
      </c>
      <c r="AG144" s="25"/>
      <c r="AH144" s="25"/>
      <c r="AI144" s="25"/>
      <c r="AJ144" s="25"/>
      <c r="AK144" s="25"/>
      <c r="AL144" s="25"/>
    </row>
    <row r="145">
      <c r="A145" s="26" t="s">
        <v>223</v>
      </c>
      <c r="B145" s="25" t="s">
        <v>204</v>
      </c>
      <c r="C145" s="25" t="s">
        <v>38</v>
      </c>
      <c r="D145" s="28">
        <v>99.28254549221367</v>
      </c>
      <c r="E145" s="29">
        <v>0.16390476190476191</v>
      </c>
      <c r="F145" s="30">
        <v>0.0</v>
      </c>
      <c r="G145" s="33"/>
      <c r="H145" s="34" t="s">
        <v>64</v>
      </c>
      <c r="I145" s="35" t="s">
        <v>40</v>
      </c>
      <c r="J145" s="36">
        <v>3000.0</v>
      </c>
      <c r="K145" s="28" t="s">
        <v>64</v>
      </c>
      <c r="L145" s="28" t="s">
        <v>64</v>
      </c>
      <c r="M145" s="34" t="s">
        <v>64</v>
      </c>
      <c r="N145" s="35" t="s">
        <v>28</v>
      </c>
      <c r="O145" s="36">
        <v>3000.0</v>
      </c>
      <c r="P145" s="28" t="s">
        <v>64</v>
      </c>
      <c r="Q145" s="37" t="s">
        <v>64</v>
      </c>
      <c r="R145" s="38" t="s">
        <v>64</v>
      </c>
      <c r="S145" s="39" t="s">
        <v>64</v>
      </c>
      <c r="T145" s="40" t="s">
        <v>64</v>
      </c>
      <c r="U145" s="40" t="s">
        <v>64</v>
      </c>
      <c r="V145" s="40" t="s">
        <v>64</v>
      </c>
      <c r="W145" s="40" t="s">
        <v>64</v>
      </c>
      <c r="X145" s="39" t="s">
        <v>64</v>
      </c>
      <c r="Y145" s="41" t="s">
        <v>64</v>
      </c>
      <c r="Z145" s="41" t="s">
        <v>64</v>
      </c>
      <c r="AA145" s="41" t="s">
        <v>64</v>
      </c>
      <c r="AB145" s="42">
        <v>0.0</v>
      </c>
      <c r="AC145" s="42">
        <v>1.0</v>
      </c>
      <c r="AD145" s="42">
        <v>1.0</v>
      </c>
      <c r="AE145" s="42">
        <v>0.0</v>
      </c>
      <c r="AF145" s="42">
        <v>0.0</v>
      </c>
      <c r="AG145" s="25"/>
      <c r="AH145" s="25"/>
      <c r="AI145" s="25"/>
      <c r="AJ145" s="25"/>
      <c r="AK145" s="25"/>
      <c r="AL145" s="25"/>
    </row>
    <row r="146">
      <c r="A146" s="26" t="s">
        <v>227</v>
      </c>
      <c r="B146" s="25" t="s">
        <v>204</v>
      </c>
      <c r="C146" s="25" t="s">
        <v>38</v>
      </c>
      <c r="D146" s="28">
        <v>99.28254549221367</v>
      </c>
      <c r="E146" s="29">
        <v>0.18</v>
      </c>
      <c r="F146" s="30">
        <v>0.0</v>
      </c>
      <c r="G146" s="33"/>
      <c r="H146" s="34" t="s">
        <v>64</v>
      </c>
      <c r="I146" s="35" t="s">
        <v>27</v>
      </c>
      <c r="J146" s="36">
        <v>3000.0</v>
      </c>
      <c r="K146" s="28" t="s">
        <v>64</v>
      </c>
      <c r="L146" s="28" t="s">
        <v>64</v>
      </c>
      <c r="M146" s="34" t="s">
        <v>64</v>
      </c>
      <c r="N146" s="35" t="s">
        <v>27</v>
      </c>
      <c r="O146" s="36">
        <v>3000.0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1.0</v>
      </c>
      <c r="AC146" s="42">
        <v>0.0</v>
      </c>
      <c r="AD146" s="42">
        <v>0.0</v>
      </c>
      <c r="AE146" s="42">
        <v>0.0</v>
      </c>
      <c r="AF146" s="42">
        <v>0.0</v>
      </c>
      <c r="AG146" s="25"/>
      <c r="AH146" s="25"/>
      <c r="AI146" s="25"/>
      <c r="AJ146" s="25"/>
      <c r="AK146" s="25"/>
      <c r="AL146" s="25"/>
    </row>
    <row r="147">
      <c r="A147" s="26" t="s">
        <v>229</v>
      </c>
      <c r="B147" s="25" t="s">
        <v>204</v>
      </c>
      <c r="C147" s="25" t="s">
        <v>38</v>
      </c>
      <c r="D147" s="28">
        <v>99.28254549221367</v>
      </c>
      <c r="E147" s="29">
        <v>0.13107359849671157</v>
      </c>
      <c r="F147" s="30">
        <v>0.0</v>
      </c>
      <c r="G147" s="33"/>
      <c r="H147" s="34" t="s">
        <v>64</v>
      </c>
      <c r="I147" s="35" t="s">
        <v>40</v>
      </c>
      <c r="J147" s="36">
        <v>3800.0</v>
      </c>
      <c r="K147" s="28" t="s">
        <v>64</v>
      </c>
      <c r="L147" s="28" t="s">
        <v>64</v>
      </c>
      <c r="M147" s="34" t="s">
        <v>64</v>
      </c>
      <c r="N147" s="35" t="s">
        <v>29</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0.0</v>
      </c>
      <c r="AC147" s="42">
        <v>1.0</v>
      </c>
      <c r="AD147" s="42">
        <v>1.0</v>
      </c>
      <c r="AE147" s="42">
        <v>0.0</v>
      </c>
      <c r="AF147" s="42">
        <v>0.0</v>
      </c>
      <c r="AG147" s="25"/>
      <c r="AH147" s="25"/>
      <c r="AI147" s="25"/>
      <c r="AJ147" s="25"/>
      <c r="AK147" s="25"/>
      <c r="AL147" s="25"/>
    </row>
    <row r="148">
      <c r="A148" s="26" t="s">
        <v>230</v>
      </c>
      <c r="B148" s="25" t="s">
        <v>204</v>
      </c>
      <c r="C148" s="25" t="s">
        <v>38</v>
      </c>
      <c r="D148" s="28">
        <v>99.28254549221367</v>
      </c>
      <c r="E148" s="29">
        <v>0.17866242038216562</v>
      </c>
      <c r="F148" s="30">
        <v>0.0</v>
      </c>
      <c r="G148" s="33"/>
      <c r="H148" s="34" t="s">
        <v>64</v>
      </c>
      <c r="I148" s="35" t="s">
        <v>45</v>
      </c>
      <c r="J148" s="36">
        <v>3000.0</v>
      </c>
      <c r="K148" s="28" t="s">
        <v>64</v>
      </c>
      <c r="L148" s="28" t="s">
        <v>64</v>
      </c>
      <c r="M148" s="34" t="s">
        <v>64</v>
      </c>
      <c r="N148" s="35" t="s">
        <v>31</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1.0</v>
      </c>
      <c r="AF148" s="42">
        <v>1.0</v>
      </c>
      <c r="AG148" s="25"/>
      <c r="AH148" s="25"/>
      <c r="AI148" s="25"/>
      <c r="AJ148" s="25"/>
      <c r="AK148" s="25"/>
      <c r="AL148" s="25"/>
    </row>
    <row r="149">
      <c r="A149" s="26" t="s">
        <v>232</v>
      </c>
      <c r="B149" s="25" t="s">
        <v>204</v>
      </c>
      <c r="C149" s="25" t="s">
        <v>38</v>
      </c>
      <c r="D149" s="28">
        <v>99.28254549221367</v>
      </c>
      <c r="E149" s="29">
        <v>0.1729078947368421</v>
      </c>
      <c r="F149" s="30">
        <v>0.0</v>
      </c>
      <c r="G149" s="33"/>
      <c r="H149" s="34" t="s">
        <v>64</v>
      </c>
      <c r="I149" s="35" t="s">
        <v>58</v>
      </c>
      <c r="J149" s="36">
        <v>3000.0</v>
      </c>
      <c r="K149" s="28" t="s">
        <v>64</v>
      </c>
      <c r="L149" s="28" t="s">
        <v>64</v>
      </c>
      <c r="M149" s="34" t="s">
        <v>64</v>
      </c>
      <c r="N149" s="35" t="s">
        <v>27</v>
      </c>
      <c r="O149" s="36">
        <v>3000.0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1.0</v>
      </c>
      <c r="AC149" s="42">
        <v>1.0</v>
      </c>
      <c r="AD149" s="42">
        <v>0.0</v>
      </c>
      <c r="AE149" s="42">
        <v>0.0</v>
      </c>
      <c r="AF149" s="42">
        <v>0.0</v>
      </c>
      <c r="AG149" s="25"/>
      <c r="AH149" s="25"/>
      <c r="AI149" s="25"/>
      <c r="AJ149" s="25"/>
      <c r="AK149" s="25"/>
      <c r="AL149" s="25"/>
    </row>
    <row r="150">
      <c r="A150" s="26" t="s">
        <v>210</v>
      </c>
      <c r="B150" s="25" t="s">
        <v>204</v>
      </c>
      <c r="C150" s="25" t="s">
        <v>38</v>
      </c>
      <c r="D150" s="28">
        <v>99.28254549221367</v>
      </c>
      <c r="E150" s="29">
        <v>0.19327019982623805</v>
      </c>
      <c r="F150" s="30">
        <v>0.0</v>
      </c>
      <c r="G150" s="33"/>
      <c r="H150" s="34" t="s">
        <v>64</v>
      </c>
      <c r="I150" s="35" t="s">
        <v>31</v>
      </c>
      <c r="J150" s="36">
        <v>7400.0</v>
      </c>
      <c r="K150" s="28" t="s">
        <v>64</v>
      </c>
      <c r="L150" s="28" t="s">
        <v>64</v>
      </c>
      <c r="M150" s="34" t="s">
        <v>64</v>
      </c>
      <c r="N150" s="35" t="s">
        <v>31</v>
      </c>
      <c r="O150" s="36">
        <v>8500.0</v>
      </c>
      <c r="P150" s="28" t="s">
        <v>64</v>
      </c>
      <c r="Q150" s="37" t="s">
        <v>64</v>
      </c>
      <c r="R150" s="38" t="s">
        <v>64</v>
      </c>
      <c r="S150" s="39" t="s">
        <v>64</v>
      </c>
      <c r="T150" s="40" t="s">
        <v>64</v>
      </c>
      <c r="U150" s="40" t="s">
        <v>64</v>
      </c>
      <c r="V150" s="40" t="s">
        <v>64</v>
      </c>
      <c r="W150" s="40" t="s">
        <v>64</v>
      </c>
      <c r="X150" s="39" t="s">
        <v>64</v>
      </c>
      <c r="Y150" s="41" t="s">
        <v>64</v>
      </c>
      <c r="Z150" s="41" t="s">
        <v>64</v>
      </c>
      <c r="AA150" s="41" t="s">
        <v>64</v>
      </c>
      <c r="AB150" s="42">
        <v>0.0</v>
      </c>
      <c r="AC150" s="42">
        <v>0.0</v>
      </c>
      <c r="AD150" s="42">
        <v>0.0</v>
      </c>
      <c r="AE150" s="42">
        <v>0.0</v>
      </c>
      <c r="AF150" s="42">
        <v>1.0</v>
      </c>
      <c r="AG150" s="25"/>
      <c r="AH150" s="25"/>
      <c r="AI150" s="25"/>
      <c r="AJ150" s="25"/>
      <c r="AK150" s="25"/>
      <c r="AL150" s="25"/>
    </row>
    <row r="151">
      <c r="A151" s="26" t="s">
        <v>234</v>
      </c>
      <c r="B151" s="25" t="s">
        <v>235</v>
      </c>
      <c r="C151" s="25" t="s">
        <v>475</v>
      </c>
      <c r="D151" s="28">
        <v>93.11492006491487</v>
      </c>
      <c r="E151" s="29">
        <v>0.27485270846013393</v>
      </c>
      <c r="F151" s="30">
        <v>36.0</v>
      </c>
      <c r="G151" s="33"/>
      <c r="H151" s="34">
        <v>41.235856569380786</v>
      </c>
      <c r="I151" s="35" t="s">
        <v>45</v>
      </c>
      <c r="J151" s="36">
        <v>9200.0</v>
      </c>
      <c r="K151" s="28">
        <v>4.482158322758782</v>
      </c>
      <c r="L151" s="28">
        <v>6.822610465439774</v>
      </c>
      <c r="M151" s="34">
        <v>40.51739458713371</v>
      </c>
      <c r="N151" s="35" t="s">
        <v>30</v>
      </c>
      <c r="O151" s="36">
        <v>9100.0</v>
      </c>
      <c r="P151" s="28">
        <v>4.452460943641066</v>
      </c>
      <c r="Q151" s="37">
        <v>6.690758968759034</v>
      </c>
      <c r="R151" s="38">
        <v>20.532312499189686</v>
      </c>
      <c r="S151" s="39">
        <v>20.509016833348042</v>
      </c>
      <c r="T151" s="40">
        <v>0.11966917722451278</v>
      </c>
      <c r="U151" s="40">
        <v>0.0069450861782083305</v>
      </c>
      <c r="V151" s="40">
        <v>0.0696645567414128</v>
      </c>
      <c r="W151" s="40">
        <v>0.031840548940093576</v>
      </c>
      <c r="X151" s="39">
        <v>22.16533897183582</v>
      </c>
      <c r="Y151" s="41">
        <v>19.070517597544967</v>
      </c>
      <c r="Z151" s="41">
        <v>20.811018479195454</v>
      </c>
      <c r="AA151" s="41">
        <v>19.706376107938254</v>
      </c>
      <c r="AB151" s="42">
        <v>0.0</v>
      </c>
      <c r="AC151" s="42">
        <v>0.0</v>
      </c>
      <c r="AD151" s="42">
        <v>0.0</v>
      </c>
      <c r="AE151" s="42">
        <v>1.0</v>
      </c>
      <c r="AF151" s="42">
        <v>1.0</v>
      </c>
      <c r="AG151" s="25"/>
      <c r="AH151" s="25"/>
      <c r="AI151" s="25"/>
      <c r="AJ151" s="25"/>
      <c r="AK151" s="25"/>
      <c r="AL151" s="25"/>
    </row>
    <row r="152">
      <c r="A152" s="26" t="s">
        <v>237</v>
      </c>
      <c r="B152" s="25" t="s">
        <v>235</v>
      </c>
      <c r="C152" s="25" t="s">
        <v>475</v>
      </c>
      <c r="D152" s="28">
        <v>93.11492006491487</v>
      </c>
      <c r="E152" s="29">
        <v>0.20255218178162074</v>
      </c>
      <c r="F152" s="30">
        <v>36.0</v>
      </c>
      <c r="G152" s="33"/>
      <c r="H152" s="34">
        <v>28.020148932556307</v>
      </c>
      <c r="I152" s="35" t="s">
        <v>29</v>
      </c>
      <c r="J152" s="36">
        <v>6300.0</v>
      </c>
      <c r="K152" s="28">
        <v>4.44764268770735</v>
      </c>
      <c r="L152" s="28">
        <v>5.102133217222585</v>
      </c>
      <c r="M152" s="34">
        <v>27.226461205822872</v>
      </c>
      <c r="N152" s="35" t="s">
        <v>29</v>
      </c>
      <c r="O152" s="36">
        <v>6100.0</v>
      </c>
      <c r="P152" s="28">
        <v>4.463354296036536</v>
      </c>
      <c r="Q152" s="37">
        <v>5.013578585030648</v>
      </c>
      <c r="R152" s="38">
        <v>14.178001642174992</v>
      </c>
      <c r="S152" s="39">
        <v>14.161915485850836</v>
      </c>
      <c r="T152" s="40">
        <v>0.0462537032939787</v>
      </c>
      <c r="U152" s="40">
        <v>0.023627432851469638</v>
      </c>
      <c r="V152" s="40">
        <v>0.07288462337233008</v>
      </c>
      <c r="W152" s="40">
        <v>0.01942255073383521</v>
      </c>
      <c r="X152" s="39">
        <v>16.647325383127765</v>
      </c>
      <c r="Y152" s="41">
        <v>11.372823549428542</v>
      </c>
      <c r="Z152" s="41">
        <v>15.144101965499681</v>
      </c>
      <c r="AA152" s="41">
        <v>12.082359240323193</v>
      </c>
      <c r="AB152" s="42">
        <v>0.0</v>
      </c>
      <c r="AC152" s="42">
        <v>0.0</v>
      </c>
      <c r="AD152" s="42">
        <v>1.0</v>
      </c>
      <c r="AE152" s="42">
        <v>0.0</v>
      </c>
      <c r="AF152" s="42">
        <v>0.0</v>
      </c>
      <c r="AG152" s="25"/>
      <c r="AH152" s="25"/>
      <c r="AI152" s="25"/>
      <c r="AJ152" s="25"/>
      <c r="AK152" s="25"/>
      <c r="AL152" s="25"/>
    </row>
    <row r="153">
      <c r="A153" s="26" t="s">
        <v>239</v>
      </c>
      <c r="B153" s="25" t="s">
        <v>235</v>
      </c>
      <c r="C153" s="25" t="s">
        <v>475</v>
      </c>
      <c r="D153" s="28">
        <v>93.11492006491487</v>
      </c>
      <c r="E153" s="29">
        <v>0.15524740124740125</v>
      </c>
      <c r="F153" s="30">
        <v>34.0</v>
      </c>
      <c r="G153" s="32"/>
      <c r="H153" s="34">
        <v>33.40965312336391</v>
      </c>
      <c r="I153" s="35" t="s">
        <v>31</v>
      </c>
      <c r="J153" s="36">
        <v>7300.0</v>
      </c>
      <c r="K153" s="28">
        <v>4.576664811419714</v>
      </c>
      <c r="L153" s="28">
        <v>5.971738889795545</v>
      </c>
      <c r="M153" s="34">
        <v>34.46317017814576</v>
      </c>
      <c r="N153" s="35" t="s">
        <v>31</v>
      </c>
      <c r="O153" s="36">
        <v>7500.0</v>
      </c>
      <c r="P153" s="28">
        <v>4.595089357086101</v>
      </c>
      <c r="Q153" s="37">
        <v>6.133609103953478</v>
      </c>
      <c r="R153" s="38">
        <v>9.835332974102014</v>
      </c>
      <c r="S153" s="39">
        <v>9.824173947060368</v>
      </c>
      <c r="T153" s="40">
        <v>0.06783192839022957</v>
      </c>
      <c r="U153" s="40">
        <v>0.0</v>
      </c>
      <c r="V153" s="40">
        <v>0.036074688931720396</v>
      </c>
      <c r="W153" s="40">
        <v>0.016694137963083375</v>
      </c>
      <c r="X153" s="39">
        <v>10.776713875668733</v>
      </c>
      <c r="Y153" s="41">
        <v>22.632939247695173</v>
      </c>
      <c r="Z153" s="41">
        <v>10.226171240798987</v>
      </c>
      <c r="AA153" s="41">
        <v>24.236998937346772</v>
      </c>
      <c r="AB153" s="42">
        <v>0.0</v>
      </c>
      <c r="AC153" s="42">
        <v>0.0</v>
      </c>
      <c r="AD153" s="42">
        <v>0.0</v>
      </c>
      <c r="AE153" s="42">
        <v>0.0</v>
      </c>
      <c r="AF153" s="42">
        <v>1.0</v>
      </c>
      <c r="AG153" s="25"/>
      <c r="AH153" s="25"/>
      <c r="AI153" s="25"/>
      <c r="AJ153" s="25"/>
      <c r="AK153" s="25"/>
      <c r="AL153" s="25"/>
    </row>
    <row r="154">
      <c r="A154" s="26" t="s">
        <v>241</v>
      </c>
      <c r="B154" s="25" t="s">
        <v>235</v>
      </c>
      <c r="C154" s="25" t="s">
        <v>475</v>
      </c>
      <c r="D154" s="28">
        <v>93.11492006491487</v>
      </c>
      <c r="E154" s="29">
        <v>0.15541176470588236</v>
      </c>
      <c r="F154" s="30">
        <v>32.0</v>
      </c>
      <c r="G154" s="33"/>
      <c r="H154" s="34">
        <v>23.25380696593224</v>
      </c>
      <c r="I154" s="35" t="s">
        <v>58</v>
      </c>
      <c r="J154" s="36">
        <v>5700.0</v>
      </c>
      <c r="K154" s="28">
        <v>4.079615257181095</v>
      </c>
      <c r="L154" s="28">
        <v>4.082839329850675</v>
      </c>
      <c r="M154" s="34">
        <v>23.089771762678726</v>
      </c>
      <c r="N154" s="35" t="s">
        <v>27</v>
      </c>
      <c r="O154" s="36">
        <v>5700.0</v>
      </c>
      <c r="P154" s="28">
        <v>4.050837151347145</v>
      </c>
      <c r="Q154" s="37">
        <v>4.033083678964968</v>
      </c>
      <c r="R154" s="38">
        <v>9.267955194226488</v>
      </c>
      <c r="S154" s="39">
        <v>9.25743990583661</v>
      </c>
      <c r="T154" s="40">
        <v>0.02840342452739368</v>
      </c>
      <c r="U154" s="40">
        <v>0.025236826522650465</v>
      </c>
      <c r="V154" s="40">
        <v>0.016216820084897065</v>
      </c>
      <c r="W154" s="40">
        <v>0.022358101063793</v>
      </c>
      <c r="X154" s="39">
        <v>9.322263008886562</v>
      </c>
      <c r="Y154" s="41">
        <v>13.93154395704568</v>
      </c>
      <c r="Z154" s="41">
        <v>7.844997049650864</v>
      </c>
      <c r="AA154" s="41">
        <v>15.244774713027862</v>
      </c>
      <c r="AB154" s="42">
        <v>1.0</v>
      </c>
      <c r="AC154" s="42">
        <v>1.0</v>
      </c>
      <c r="AD154" s="42">
        <v>0.0</v>
      </c>
      <c r="AE154" s="42">
        <v>0.0</v>
      </c>
      <c r="AF154" s="42">
        <v>0.0</v>
      </c>
      <c r="AG154" s="25"/>
      <c r="AH154" s="25"/>
      <c r="AI154" s="25"/>
      <c r="AJ154" s="25"/>
      <c r="AK154" s="25"/>
      <c r="AL154" s="25"/>
    </row>
    <row r="155">
      <c r="A155" s="26" t="s">
        <v>243</v>
      </c>
      <c r="B155" s="25" t="s">
        <v>235</v>
      </c>
      <c r="C155" s="25" t="s">
        <v>475</v>
      </c>
      <c r="D155" s="28">
        <v>93.11492006491487</v>
      </c>
      <c r="E155" s="29">
        <v>0.19877551020408163</v>
      </c>
      <c r="F155" s="30">
        <v>29.0</v>
      </c>
      <c r="G155" s="33"/>
      <c r="H155" s="34">
        <v>18.441509260241055</v>
      </c>
      <c r="I155" s="35" t="s">
        <v>58</v>
      </c>
      <c r="J155" s="36">
        <v>4900.0</v>
      </c>
      <c r="K155" s="28">
        <v>3.763573318416542</v>
      </c>
      <c r="L155" s="28">
        <v>3.178540156118822</v>
      </c>
      <c r="M155" s="34">
        <v>17.979836447773454</v>
      </c>
      <c r="N155" s="35" t="s">
        <v>28</v>
      </c>
      <c r="O155" s="36">
        <v>4900.0</v>
      </c>
      <c r="P155" s="28">
        <v>3.6693543770966235</v>
      </c>
      <c r="Q155" s="37">
        <v>3.0419815023708923</v>
      </c>
      <c r="R155" s="38">
        <v>11.170183353173837</v>
      </c>
      <c r="S155" s="39">
        <v>11.157509824130495</v>
      </c>
      <c r="T155" s="40">
        <v>0.04948915542243128</v>
      </c>
      <c r="U155" s="40">
        <v>0.02005508112884816</v>
      </c>
      <c r="V155" s="40">
        <v>0.02833653254026307</v>
      </c>
      <c r="W155" s="40">
        <v>0.023247929865779213</v>
      </c>
      <c r="X155" s="39">
        <v>10.45724434615401</v>
      </c>
      <c r="Y155" s="41">
        <v>7.984264914087046</v>
      </c>
      <c r="Z155" s="41">
        <v>9.239197098104937</v>
      </c>
      <c r="AA155" s="41">
        <v>8.740639349668518</v>
      </c>
      <c r="AB155" s="42">
        <v>1.0</v>
      </c>
      <c r="AC155" s="42">
        <v>1.0</v>
      </c>
      <c r="AD155" s="42">
        <v>0.0</v>
      </c>
      <c r="AE155" s="42">
        <v>0.0</v>
      </c>
      <c r="AF155" s="42">
        <v>0.0</v>
      </c>
      <c r="AG155" s="25"/>
      <c r="AH155" s="25"/>
      <c r="AI155" s="25"/>
      <c r="AJ155" s="25"/>
      <c r="AK155" s="25"/>
      <c r="AL155" s="25"/>
    </row>
    <row r="156">
      <c r="A156" s="26" t="s">
        <v>245</v>
      </c>
      <c r="B156" s="25" t="s">
        <v>235</v>
      </c>
      <c r="C156" s="25" t="s">
        <v>475</v>
      </c>
      <c r="D156" s="28">
        <v>93.11492006491487</v>
      </c>
      <c r="E156" s="29">
        <v>0.27416001557329184</v>
      </c>
      <c r="F156" s="30">
        <v>25.0</v>
      </c>
      <c r="G156" s="33"/>
      <c r="H156" s="34">
        <v>23.049237279381977</v>
      </c>
      <c r="I156" s="35" t="s">
        <v>58</v>
      </c>
      <c r="J156" s="36">
        <v>5000.0</v>
      </c>
      <c r="K156" s="28">
        <v>4.609847455876395</v>
      </c>
      <c r="L156" s="28">
        <v>4.583744361051529</v>
      </c>
      <c r="M156" s="34">
        <v>22.344207678157552</v>
      </c>
      <c r="N156" s="35" t="s">
        <v>28</v>
      </c>
      <c r="O156" s="36">
        <v>4600.0</v>
      </c>
      <c r="P156" s="28">
        <v>4.85743645177338</v>
      </c>
      <c r="Q156" s="37">
        <v>4.7213307479529485</v>
      </c>
      <c r="R156" s="38">
        <v>14.213751525632095</v>
      </c>
      <c r="S156" s="39">
        <v>14.19762480800541</v>
      </c>
      <c r="T156" s="40">
        <v>0.05926339349696031</v>
      </c>
      <c r="U156" s="40">
        <v>0.03342241831450194</v>
      </c>
      <c r="V156" s="40">
        <v>0.08627895846043951</v>
      </c>
      <c r="W156" s="40">
        <v>0.030432553417357996</v>
      </c>
      <c r="X156" s="39">
        <v>14.867733625761593</v>
      </c>
      <c r="Y156" s="41">
        <v>8.181503653620384</v>
      </c>
      <c r="Z156" s="41">
        <v>13.319335034990882</v>
      </c>
      <c r="AA156" s="41">
        <v>9.02487264316667</v>
      </c>
      <c r="AB156" s="42">
        <v>1.0</v>
      </c>
      <c r="AC156" s="42">
        <v>1.0</v>
      </c>
      <c r="AD156" s="42">
        <v>0.0</v>
      </c>
      <c r="AE156" s="42">
        <v>0.0</v>
      </c>
      <c r="AF156" s="42">
        <v>0.0</v>
      </c>
      <c r="AG156" s="25"/>
      <c r="AH156" s="25"/>
      <c r="AI156" s="25"/>
      <c r="AJ156" s="25"/>
      <c r="AK156" s="25"/>
      <c r="AL156" s="25"/>
    </row>
    <row r="157">
      <c r="A157" s="26" t="s">
        <v>247</v>
      </c>
      <c r="B157" s="25" t="s">
        <v>235</v>
      </c>
      <c r="C157" s="25" t="s">
        <v>475</v>
      </c>
      <c r="D157" s="28">
        <v>93.11492006491487</v>
      </c>
      <c r="E157" s="29">
        <v>0.13537240075614365</v>
      </c>
      <c r="F157" s="30">
        <v>18.0</v>
      </c>
      <c r="G157" s="33"/>
      <c r="H157" s="34">
        <v>10.176311266727208</v>
      </c>
      <c r="I157" s="35" t="s">
        <v>44</v>
      </c>
      <c r="J157" s="36">
        <v>3400.0</v>
      </c>
      <c r="K157" s="28">
        <v>2.9930327255080025</v>
      </c>
      <c r="L157" s="28">
        <v>1.6357571170665706</v>
      </c>
      <c r="M157" s="34">
        <v>10.439525089124222</v>
      </c>
      <c r="N157" s="35" t="s">
        <v>29</v>
      </c>
      <c r="O157" s="36">
        <v>3400.0</v>
      </c>
      <c r="P157" s="28">
        <v>3.0704485556247714</v>
      </c>
      <c r="Q157" s="37">
        <v>1.7097313906660214</v>
      </c>
      <c r="R157" s="38">
        <v>4.4598474589910095</v>
      </c>
      <c r="S157" s="39">
        <v>4.454787380341151</v>
      </c>
      <c r="T157" s="40">
        <v>0.030817262657568262</v>
      </c>
      <c r="U157" s="40">
        <v>0.016680903640335115</v>
      </c>
      <c r="V157" s="40">
        <v>0.011497572000682962</v>
      </c>
      <c r="W157" s="40">
        <v>0.012063026361372287</v>
      </c>
      <c r="X157" s="39">
        <v>4.381653397437475</v>
      </c>
      <c r="Y157" s="41">
        <v>5.794657869289733</v>
      </c>
      <c r="Z157" s="41">
        <v>3.879811757851133</v>
      </c>
      <c r="AA157" s="41">
        <v>6.559713331273089</v>
      </c>
      <c r="AB157" s="42">
        <v>0.0</v>
      </c>
      <c r="AC157" s="42">
        <v>0.0</v>
      </c>
      <c r="AD157" s="42">
        <v>1.0</v>
      </c>
      <c r="AE157" s="42">
        <v>1.0</v>
      </c>
      <c r="AF157" s="42">
        <v>0.0</v>
      </c>
      <c r="AG157" s="25"/>
      <c r="AH157" s="25"/>
      <c r="AI157" s="25"/>
      <c r="AJ157" s="25"/>
      <c r="AK157" s="25"/>
      <c r="AL157" s="25"/>
    </row>
    <row r="158">
      <c r="A158" s="26" t="s">
        <v>249</v>
      </c>
      <c r="B158" s="25" t="s">
        <v>235</v>
      </c>
      <c r="C158" s="25" t="s">
        <v>475</v>
      </c>
      <c r="D158" s="28">
        <v>93.11492006491487</v>
      </c>
      <c r="E158" s="29">
        <v>0.16158726899383985</v>
      </c>
      <c r="F158" s="30">
        <v>11.0</v>
      </c>
      <c r="G158" s="33"/>
      <c r="H158" s="34">
        <v>9.84869260616313</v>
      </c>
      <c r="I158" s="35" t="s">
        <v>31</v>
      </c>
      <c r="J158" s="36">
        <v>3000.0</v>
      </c>
      <c r="K158" s="28">
        <v>3.2828975353877103</v>
      </c>
      <c r="L158" s="28">
        <v>1.751704806068297</v>
      </c>
      <c r="M158" s="34">
        <v>10.187264043904246</v>
      </c>
      <c r="N158" s="35" t="s">
        <v>31</v>
      </c>
      <c r="O158" s="36">
        <v>3100.0</v>
      </c>
      <c r="P158" s="28">
        <v>3.286214207711047</v>
      </c>
      <c r="Q158" s="37">
        <v>1.7974020052697566</v>
      </c>
      <c r="R158" s="38">
        <v>3.33091591903898</v>
      </c>
      <c r="S158" s="39">
        <v>3.3271367098437366</v>
      </c>
      <c r="T158" s="40">
        <v>0.07458856922861666</v>
      </c>
      <c r="U158" s="40">
        <v>0.0033772314657200308</v>
      </c>
      <c r="V158" s="40">
        <v>0.026245913105024235</v>
      </c>
      <c r="W158" s="40">
        <v>0.020359881121912185</v>
      </c>
      <c r="X158" s="39">
        <v>3.7783272782436885</v>
      </c>
      <c r="Y158" s="41">
        <v>6.070365327919442</v>
      </c>
      <c r="Z158" s="41">
        <v>3.5250661037347104</v>
      </c>
      <c r="AA158" s="41">
        <v>6.662197940169537</v>
      </c>
      <c r="AB158" s="42">
        <v>0.0</v>
      </c>
      <c r="AC158" s="42">
        <v>0.0</v>
      </c>
      <c r="AD158" s="42">
        <v>0.0</v>
      </c>
      <c r="AE158" s="42">
        <v>0.0</v>
      </c>
      <c r="AF158" s="42">
        <v>1.0</v>
      </c>
      <c r="AG158" s="25"/>
      <c r="AH158" s="25"/>
      <c r="AI158" s="25"/>
      <c r="AJ158" s="25"/>
      <c r="AK158" s="25"/>
      <c r="AL158" s="25"/>
    </row>
    <row r="159">
      <c r="A159" s="26" t="s">
        <v>251</v>
      </c>
      <c r="B159" s="25" t="s">
        <v>235</v>
      </c>
      <c r="C159" s="25" t="s">
        <v>475</v>
      </c>
      <c r="D159" s="28">
        <v>93.11492006491487</v>
      </c>
      <c r="E159" s="29">
        <v>0.18815702479338844</v>
      </c>
      <c r="F159" s="30">
        <v>9.0</v>
      </c>
      <c r="G159" s="33"/>
      <c r="H159" s="34">
        <v>7.4750771098792645</v>
      </c>
      <c r="I159" s="35" t="s">
        <v>28</v>
      </c>
      <c r="J159" s="36">
        <v>3000.0</v>
      </c>
      <c r="K159" s="28">
        <v>2.491692369959755</v>
      </c>
      <c r="L159" s="28">
        <v>1.0864893763883299</v>
      </c>
      <c r="M159" s="34">
        <v>7.393950568557187</v>
      </c>
      <c r="N159" s="35" t="s">
        <v>28</v>
      </c>
      <c r="O159" s="36">
        <v>3400.0</v>
      </c>
      <c r="P159" s="28">
        <v>2.1746913436932904</v>
      </c>
      <c r="Q159" s="37">
        <v>0.9407178843103086</v>
      </c>
      <c r="R159" s="38">
        <v>3.250214168476083</v>
      </c>
      <c r="S159" s="39">
        <v>3.2465265223239217</v>
      </c>
      <c r="T159" s="40">
        <v>0.06156955543340375</v>
      </c>
      <c r="U159" s="40">
        <v>0.023323298687453104</v>
      </c>
      <c r="V159" s="40">
        <v>0.044373564028247645</v>
      </c>
      <c r="W159" s="40">
        <v>0.030340053801051287</v>
      </c>
      <c r="X159" s="39">
        <v>4.084966559203356</v>
      </c>
      <c r="Y159" s="41">
        <v>3.3901105506759084</v>
      </c>
      <c r="Z159" s="41">
        <v>3.616511048823753</v>
      </c>
      <c r="AA159" s="41">
        <v>3.7774395197334347</v>
      </c>
      <c r="AB159" s="42">
        <v>0.0</v>
      </c>
      <c r="AC159" s="42">
        <v>1.0</v>
      </c>
      <c r="AD159" s="42">
        <v>0.0</v>
      </c>
      <c r="AE159" s="42">
        <v>0.0</v>
      </c>
      <c r="AF159" s="42">
        <v>0.0</v>
      </c>
      <c r="AG159" s="25"/>
      <c r="AH159" s="25"/>
      <c r="AI159" s="25"/>
      <c r="AJ159" s="25"/>
      <c r="AK159" s="25"/>
      <c r="AL159" s="25"/>
    </row>
    <row r="160">
      <c r="A160" s="26" t="s">
        <v>252</v>
      </c>
      <c r="B160" s="25" t="s">
        <v>235</v>
      </c>
      <c r="C160" s="25" t="s">
        <v>475</v>
      </c>
      <c r="D160" s="28">
        <v>93.11492006491487</v>
      </c>
      <c r="E160" s="29">
        <v>0.14906122448979592</v>
      </c>
      <c r="F160" s="30">
        <v>7.0</v>
      </c>
      <c r="G160" s="33"/>
      <c r="H160" s="34">
        <v>5.48382985914004</v>
      </c>
      <c r="I160" s="35" t="s">
        <v>44</v>
      </c>
      <c r="J160" s="36">
        <v>3000.0</v>
      </c>
      <c r="K160" s="28">
        <v>1.8279432863800134</v>
      </c>
      <c r="L160" s="28">
        <v>0.6353451744631087</v>
      </c>
      <c r="M160" s="34">
        <v>5.4872167793203666</v>
      </c>
      <c r="N160" s="35" t="s">
        <v>29</v>
      </c>
      <c r="O160" s="36">
        <v>3000.0</v>
      </c>
      <c r="P160" s="28">
        <v>1.8290722597734554</v>
      </c>
      <c r="Q160" s="37">
        <v>0.636024987540772</v>
      </c>
      <c r="R160" s="38">
        <v>1.9334394499784533</v>
      </c>
      <c r="S160" s="39">
        <v>1.9312457974440138</v>
      </c>
      <c r="T160" s="40">
        <v>0.047132854070992256</v>
      </c>
      <c r="U160" s="40">
        <v>0.022803141949326214</v>
      </c>
      <c r="V160" s="40">
        <v>0.017650967617679286</v>
      </c>
      <c r="W160" s="40">
        <v>0.01812802079653548</v>
      </c>
      <c r="X160" s="39">
        <v>2.4804372108587307</v>
      </c>
      <c r="Y160" s="41">
        <v>3.0033926482813094</v>
      </c>
      <c r="Z160" s="41">
        <v>2.202529777205454</v>
      </c>
      <c r="AA160" s="41">
        <v>3.2846870021149126</v>
      </c>
      <c r="AB160" s="42">
        <v>0.0</v>
      </c>
      <c r="AC160" s="42">
        <v>0.0</v>
      </c>
      <c r="AD160" s="42">
        <v>1.0</v>
      </c>
      <c r="AE160" s="42">
        <v>1.0</v>
      </c>
      <c r="AF160" s="42">
        <v>0.0</v>
      </c>
      <c r="AG160" s="25"/>
      <c r="AH160" s="25"/>
      <c r="AI160" s="25"/>
      <c r="AJ160" s="25"/>
      <c r="AK160" s="25"/>
      <c r="AL160" s="25"/>
    </row>
    <row r="161">
      <c r="A161" s="26" t="s">
        <v>254</v>
      </c>
      <c r="B161" s="25" t="s">
        <v>235</v>
      </c>
      <c r="C161" s="25" t="s">
        <v>475</v>
      </c>
      <c r="D161" s="28">
        <v>93.11492006491487</v>
      </c>
      <c r="E161" s="29">
        <v>0.1808429003021148</v>
      </c>
      <c r="F161" s="30">
        <v>0.0</v>
      </c>
      <c r="G161" s="33"/>
      <c r="H161" s="34" t="s">
        <v>64</v>
      </c>
      <c r="I161" s="35" t="s">
        <v>45</v>
      </c>
      <c r="J161" s="36">
        <v>3000.0</v>
      </c>
      <c r="K161" s="28" t="s">
        <v>64</v>
      </c>
      <c r="L161" s="28" t="s">
        <v>64</v>
      </c>
      <c r="M161" s="34" t="s">
        <v>64</v>
      </c>
      <c r="N161" s="35" t="s">
        <v>30</v>
      </c>
      <c r="O161" s="36">
        <v>3000.0</v>
      </c>
      <c r="P161" s="28" t="s">
        <v>64</v>
      </c>
      <c r="Q161" s="37" t="s">
        <v>64</v>
      </c>
      <c r="R161" s="38" t="s">
        <v>64</v>
      </c>
      <c r="S161" s="39" t="s">
        <v>64</v>
      </c>
      <c r="T161" s="40" t="s">
        <v>64</v>
      </c>
      <c r="U161" s="40" t="s">
        <v>64</v>
      </c>
      <c r="V161" s="40" t="s">
        <v>64</v>
      </c>
      <c r="W161" s="40" t="s">
        <v>64</v>
      </c>
      <c r="X161" s="39" t="s">
        <v>64</v>
      </c>
      <c r="Y161" s="41" t="s">
        <v>64</v>
      </c>
      <c r="Z161" s="41" t="s">
        <v>64</v>
      </c>
      <c r="AA161" s="41" t="s">
        <v>64</v>
      </c>
      <c r="AB161" s="42">
        <v>0.0</v>
      </c>
      <c r="AC161" s="42">
        <v>0.0</v>
      </c>
      <c r="AD161" s="42">
        <v>0.0</v>
      </c>
      <c r="AE161" s="42">
        <v>1.0</v>
      </c>
      <c r="AF161" s="42">
        <v>1.0</v>
      </c>
      <c r="AG161" s="25"/>
      <c r="AH161" s="25"/>
      <c r="AI161" s="25"/>
      <c r="AJ161" s="25"/>
      <c r="AK161" s="25"/>
      <c r="AL161" s="25"/>
    </row>
    <row r="162">
      <c r="A162" s="26" t="s">
        <v>255</v>
      </c>
      <c r="B162" s="25" t="s">
        <v>235</v>
      </c>
      <c r="C162" s="25" t="s">
        <v>475</v>
      </c>
      <c r="D162" s="28">
        <v>93.11492006491487</v>
      </c>
      <c r="E162" s="29">
        <v>0.18</v>
      </c>
      <c r="F162" s="30">
        <v>0.0</v>
      </c>
      <c r="G162" s="33"/>
      <c r="H162" s="34" t="s">
        <v>64</v>
      </c>
      <c r="I162" s="35" t="s">
        <v>28</v>
      </c>
      <c r="J162" s="36">
        <v>3000.0</v>
      </c>
      <c r="K162" s="28" t="s">
        <v>64</v>
      </c>
      <c r="L162" s="28" t="s">
        <v>64</v>
      </c>
      <c r="M162" s="34" t="s">
        <v>64</v>
      </c>
      <c r="N162" s="35" t="s">
        <v>28</v>
      </c>
      <c r="O162" s="36">
        <v>3000.0</v>
      </c>
      <c r="P162" s="28" t="s">
        <v>64</v>
      </c>
      <c r="Q162" s="37" t="s">
        <v>64</v>
      </c>
      <c r="R162" s="38" t="s">
        <v>64</v>
      </c>
      <c r="S162" s="39" t="s">
        <v>64</v>
      </c>
      <c r="T162" s="40" t="s">
        <v>64</v>
      </c>
      <c r="U162" s="40" t="s">
        <v>64</v>
      </c>
      <c r="V162" s="40" t="s">
        <v>64</v>
      </c>
      <c r="W162" s="40" t="s">
        <v>64</v>
      </c>
      <c r="X162" s="39" t="s">
        <v>64</v>
      </c>
      <c r="Y162" s="41" t="s">
        <v>64</v>
      </c>
      <c r="Z162" s="41" t="s">
        <v>64</v>
      </c>
      <c r="AA162" s="41" t="s">
        <v>64</v>
      </c>
      <c r="AB162" s="42">
        <v>0.0</v>
      </c>
      <c r="AC162" s="42">
        <v>1.0</v>
      </c>
      <c r="AD162" s="42">
        <v>0.0</v>
      </c>
      <c r="AE162" s="42">
        <v>0.0</v>
      </c>
      <c r="AF162" s="42">
        <v>0.0</v>
      </c>
      <c r="AG162" s="25"/>
      <c r="AH162" s="25"/>
      <c r="AI162" s="25"/>
      <c r="AJ162" s="25"/>
      <c r="AK162" s="25"/>
      <c r="AL162" s="25"/>
    </row>
    <row r="163">
      <c r="A163" s="26" t="s">
        <v>256</v>
      </c>
      <c r="B163" s="25" t="s">
        <v>235</v>
      </c>
      <c r="C163" s="25" t="s">
        <v>475</v>
      </c>
      <c r="D163" s="28">
        <v>93.11492006491487</v>
      </c>
      <c r="E163" s="29">
        <v>0.18</v>
      </c>
      <c r="F163" s="30">
        <v>0.0</v>
      </c>
      <c r="G163" s="33"/>
      <c r="H163" s="34" t="s">
        <v>64</v>
      </c>
      <c r="I163" s="35" t="s">
        <v>44</v>
      </c>
      <c r="J163" s="36">
        <v>3000.0</v>
      </c>
      <c r="K163" s="28" t="s">
        <v>64</v>
      </c>
      <c r="L163" s="28" t="s">
        <v>64</v>
      </c>
      <c r="M163" s="34" t="s">
        <v>64</v>
      </c>
      <c r="N163" s="35" t="s">
        <v>30</v>
      </c>
      <c r="O163" s="36">
        <v>3000.0</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0.0</v>
      </c>
      <c r="AC163" s="42">
        <v>0.0</v>
      </c>
      <c r="AD163" s="42">
        <v>1.0</v>
      </c>
      <c r="AE163" s="42">
        <v>1.0</v>
      </c>
      <c r="AF163" s="42">
        <v>0.0</v>
      </c>
      <c r="AG163" s="25"/>
      <c r="AH163" s="25"/>
      <c r="AI163" s="25"/>
      <c r="AJ163" s="25"/>
      <c r="AK163" s="25"/>
      <c r="AL163" s="25"/>
    </row>
    <row r="164">
      <c r="A164" s="26" t="s">
        <v>253</v>
      </c>
      <c r="B164" s="25" t="s">
        <v>235</v>
      </c>
      <c r="C164" s="25" t="s">
        <v>475</v>
      </c>
      <c r="D164" s="28">
        <v>93.11492006491487</v>
      </c>
      <c r="E164" s="29">
        <v>0.18</v>
      </c>
      <c r="F164" s="30">
        <v>0.0</v>
      </c>
      <c r="G164" s="33"/>
      <c r="H164" s="34" t="s">
        <v>64</v>
      </c>
      <c r="I164" s="35" t="s">
        <v>27</v>
      </c>
      <c r="J164" s="36">
        <v>3000.0</v>
      </c>
      <c r="K164" s="28" t="s">
        <v>64</v>
      </c>
      <c r="L164" s="28" t="s">
        <v>64</v>
      </c>
      <c r="M164" s="34" t="s">
        <v>64</v>
      </c>
      <c r="N164" s="35" t="s">
        <v>27</v>
      </c>
      <c r="O164" s="36">
        <v>3000.0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1.0</v>
      </c>
      <c r="AC164" s="42">
        <v>0.0</v>
      </c>
      <c r="AD164" s="42">
        <v>0.0</v>
      </c>
      <c r="AE164" s="42">
        <v>0.0</v>
      </c>
      <c r="AF164" s="42">
        <v>0.0</v>
      </c>
      <c r="AG164" s="25"/>
      <c r="AH164" s="25"/>
      <c r="AI164" s="25"/>
      <c r="AJ164" s="25"/>
      <c r="AK164" s="25"/>
      <c r="AL164" s="25"/>
    </row>
    <row r="165">
      <c r="A165" s="26" t="s">
        <v>257</v>
      </c>
      <c r="B165" s="25" t="s">
        <v>235</v>
      </c>
      <c r="C165" s="25" t="s">
        <v>475</v>
      </c>
      <c r="D165" s="28">
        <v>93.11492006491487</v>
      </c>
      <c r="E165" s="29">
        <v>0.17962601626016259</v>
      </c>
      <c r="F165" s="30">
        <v>0.0</v>
      </c>
      <c r="G165" s="33"/>
      <c r="H165" s="34" t="s">
        <v>64</v>
      </c>
      <c r="I165" s="35" t="s">
        <v>58</v>
      </c>
      <c r="J165" s="36">
        <v>4000.0</v>
      </c>
      <c r="K165" s="28" t="s">
        <v>64</v>
      </c>
      <c r="L165" s="28" t="s">
        <v>64</v>
      </c>
      <c r="M165" s="34" t="s">
        <v>64</v>
      </c>
      <c r="N165" s="35" t="s">
        <v>27</v>
      </c>
      <c r="O165" s="36">
        <v>4300.0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1.0</v>
      </c>
      <c r="AC165" s="42">
        <v>1.0</v>
      </c>
      <c r="AD165" s="42">
        <v>0.0</v>
      </c>
      <c r="AE165" s="42">
        <v>0.0</v>
      </c>
      <c r="AF165" s="42">
        <v>0.0</v>
      </c>
      <c r="AG165" s="25"/>
      <c r="AH165" s="25"/>
      <c r="AI165" s="25"/>
      <c r="AJ165" s="25"/>
      <c r="AK165" s="25"/>
      <c r="AL165" s="25"/>
    </row>
    <row r="166">
      <c r="A166" s="26" t="s">
        <v>258</v>
      </c>
      <c r="B166" s="25" t="s">
        <v>235</v>
      </c>
      <c r="C166" s="25" t="s">
        <v>475</v>
      </c>
      <c r="D166" s="28">
        <v>93.11492006491487</v>
      </c>
      <c r="E166" s="29">
        <v>0.1676393442622951</v>
      </c>
      <c r="F166" s="30">
        <v>0.0</v>
      </c>
      <c r="G166" s="33"/>
      <c r="H166" s="34" t="s">
        <v>64</v>
      </c>
      <c r="I166" s="35" t="s">
        <v>45</v>
      </c>
      <c r="J166" s="36">
        <v>3000.0</v>
      </c>
      <c r="K166" s="28" t="s">
        <v>64</v>
      </c>
      <c r="L166" s="28" t="s">
        <v>64</v>
      </c>
      <c r="M166" s="34" t="s">
        <v>64</v>
      </c>
      <c r="N166" s="35" t="s">
        <v>30</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0.0</v>
      </c>
      <c r="AC166" s="42">
        <v>0.0</v>
      </c>
      <c r="AD166" s="42">
        <v>0.0</v>
      </c>
      <c r="AE166" s="42">
        <v>1.0</v>
      </c>
      <c r="AF166" s="42">
        <v>1.0</v>
      </c>
      <c r="AG166" s="25"/>
      <c r="AH166" s="25"/>
      <c r="AI166" s="25"/>
      <c r="AJ166" s="25"/>
      <c r="AK166" s="25"/>
      <c r="AL166" s="25"/>
    </row>
    <row r="167">
      <c r="A167" s="26" t="s">
        <v>278</v>
      </c>
      <c r="B167" s="25" t="s">
        <v>261</v>
      </c>
      <c r="C167" s="25" t="s">
        <v>88</v>
      </c>
      <c r="D167" s="28">
        <v>97.77206760816269</v>
      </c>
      <c r="E167" s="29">
        <v>0.2607164454896691</v>
      </c>
      <c r="F167" s="30">
        <v>37.0</v>
      </c>
      <c r="G167" s="33"/>
      <c r="H167" s="34">
        <v>39.1677443689892</v>
      </c>
      <c r="I167" s="35" t="s">
        <v>31</v>
      </c>
      <c r="J167" s="36">
        <v>7600.0</v>
      </c>
      <c r="K167" s="28">
        <v>5.153650574866999</v>
      </c>
      <c r="L167" s="28">
        <v>7.55474151178106</v>
      </c>
      <c r="M167" s="34">
        <v>39.389831697510985</v>
      </c>
      <c r="N167" s="35" t="s">
        <v>31</v>
      </c>
      <c r="O167" s="36">
        <v>8500.0</v>
      </c>
      <c r="P167" s="28">
        <v>4.6340978467659975</v>
      </c>
      <c r="Q167" s="37">
        <v>6.821304500315928</v>
      </c>
      <c r="R167" s="38">
        <v>20.75274970208856</v>
      </c>
      <c r="S167" s="39">
        <v>19.95354565931338</v>
      </c>
      <c r="T167" s="40">
        <v>0.08672298887464236</v>
      </c>
      <c r="U167" s="40">
        <v>0.010256465897352315</v>
      </c>
      <c r="V167" s="40">
        <v>0.05585204201528488</v>
      </c>
      <c r="W167" s="40">
        <v>0.028839963513347108</v>
      </c>
      <c r="X167" s="39">
        <v>18.89995121448023</v>
      </c>
      <c r="Y167" s="41">
        <v>20.26779315450897</v>
      </c>
      <c r="Z167" s="41">
        <v>17.42668107526685</v>
      </c>
      <c r="AA167" s="41">
        <v>21.963150622244132</v>
      </c>
      <c r="AB167" s="42">
        <v>0.0</v>
      </c>
      <c r="AC167" s="42">
        <v>0.0</v>
      </c>
      <c r="AD167" s="42">
        <v>0.0</v>
      </c>
      <c r="AE167" s="42">
        <v>0.0</v>
      </c>
      <c r="AF167" s="42">
        <v>1.0</v>
      </c>
      <c r="AG167" s="25"/>
      <c r="AH167" s="25"/>
      <c r="AI167" s="25"/>
      <c r="AJ167" s="25"/>
      <c r="AK167" s="25"/>
      <c r="AL167" s="25"/>
    </row>
    <row r="168">
      <c r="A168" s="26" t="s">
        <v>279</v>
      </c>
      <c r="B168" s="25" t="s">
        <v>261</v>
      </c>
      <c r="C168" s="25" t="s">
        <v>88</v>
      </c>
      <c r="D168" s="28">
        <v>97.77206760816269</v>
      </c>
      <c r="E168" s="29">
        <v>0.2612284076197522</v>
      </c>
      <c r="F168" s="30">
        <v>35.0</v>
      </c>
      <c r="G168" s="32"/>
      <c r="H168" s="34">
        <v>35.04782179492091</v>
      </c>
      <c r="I168" s="35" t="s">
        <v>27</v>
      </c>
      <c r="J168" s="36">
        <v>6800.0</v>
      </c>
      <c r="K168" s="28">
        <v>5.154091440429545</v>
      </c>
      <c r="L168" s="28">
        <v>6.9650217203314355</v>
      </c>
      <c r="M168" s="34">
        <v>34.38718984209145</v>
      </c>
      <c r="N168" s="35" t="s">
        <v>27</v>
      </c>
      <c r="O168" s="36">
        <v>7300.0</v>
      </c>
      <c r="P168" s="28">
        <v>4.7105739509714315</v>
      </c>
      <c r="Q168" s="37">
        <v>6.277608983117617</v>
      </c>
      <c r="R168" s="38">
        <v>19.678593430253322</v>
      </c>
      <c r="S168" s="39">
        <v>18.920755955636412</v>
      </c>
      <c r="T168" s="40">
        <v>0.06298950045579138</v>
      </c>
      <c r="U168" s="40">
        <v>0.025500588087747803</v>
      </c>
      <c r="V168" s="40">
        <v>0.05689374234716641</v>
      </c>
      <c r="W168" s="40">
        <v>0.027532507457289458</v>
      </c>
      <c r="X168" s="39">
        <v>18.41893185875136</v>
      </c>
      <c r="Y168" s="41">
        <v>16.628889936169543</v>
      </c>
      <c r="Z168" s="41">
        <v>16.528510618037988</v>
      </c>
      <c r="AA168" s="41">
        <v>17.858679224053464</v>
      </c>
      <c r="AB168" s="42">
        <v>1.0</v>
      </c>
      <c r="AC168" s="42">
        <v>0.0</v>
      </c>
      <c r="AD168" s="42">
        <v>0.0</v>
      </c>
      <c r="AE168" s="42">
        <v>0.0</v>
      </c>
      <c r="AF168" s="42">
        <v>0.0</v>
      </c>
      <c r="AG168" s="25"/>
      <c r="AH168" s="25"/>
      <c r="AI168" s="25"/>
      <c r="AJ168" s="25"/>
      <c r="AK168" s="25"/>
      <c r="AL168" s="25"/>
    </row>
    <row r="169">
      <c r="A169" s="26" t="s">
        <v>280</v>
      </c>
      <c r="B169" s="25" t="s">
        <v>261</v>
      </c>
      <c r="C169" s="25" t="s">
        <v>88</v>
      </c>
      <c r="D169" s="28">
        <v>97.77206760816269</v>
      </c>
      <c r="E169" s="29">
        <v>0.13122647527910686</v>
      </c>
      <c r="F169" s="30">
        <v>30.0</v>
      </c>
      <c r="G169" s="32"/>
      <c r="H169" s="34">
        <v>20.448284573975137</v>
      </c>
      <c r="I169" s="35" t="s">
        <v>40</v>
      </c>
      <c r="J169" s="36">
        <v>3900.0</v>
      </c>
      <c r="K169" s="28">
        <v>5.243149890762855</v>
      </c>
      <c r="L169" s="28">
        <v>4.775949228190492</v>
      </c>
      <c r="M169" s="34">
        <v>20.308454067300563</v>
      </c>
      <c r="N169" s="35" t="s">
        <v>29</v>
      </c>
      <c r="O169" s="36">
        <v>3900.0</v>
      </c>
      <c r="P169" s="28">
        <v>5.207295914692452</v>
      </c>
      <c r="Q169" s="37">
        <v>4.7195236104855045</v>
      </c>
      <c r="R169" s="38">
        <v>7.537635192886059</v>
      </c>
      <c r="S169" s="39">
        <v>7.247355176714864</v>
      </c>
      <c r="T169" s="40">
        <v>0.03389179202437631</v>
      </c>
      <c r="U169" s="40">
        <v>0.017804488076805687</v>
      </c>
      <c r="V169" s="40">
        <v>0.027384567955696063</v>
      </c>
      <c r="W169" s="40">
        <v>0.01961205031810576</v>
      </c>
      <c r="X169" s="39">
        <v>9.024229549383877</v>
      </c>
      <c r="Y169" s="41">
        <v>11.42405502459126</v>
      </c>
      <c r="Z169" s="41">
        <v>7.881013198880533</v>
      </c>
      <c r="AA169" s="41">
        <v>12.42744086842003</v>
      </c>
      <c r="AB169" s="42">
        <v>0.0</v>
      </c>
      <c r="AC169" s="42">
        <v>1.0</v>
      </c>
      <c r="AD169" s="42">
        <v>1.0</v>
      </c>
      <c r="AE169" s="42">
        <v>0.0</v>
      </c>
      <c r="AF169" s="42">
        <v>0.0</v>
      </c>
      <c r="AG169" s="25"/>
      <c r="AH169" s="25"/>
      <c r="AI169" s="25"/>
      <c r="AJ169" s="25"/>
      <c r="AK169" s="25"/>
      <c r="AL169" s="25"/>
    </row>
    <row r="170">
      <c r="A170" s="26" t="s">
        <v>282</v>
      </c>
      <c r="B170" s="25" t="s">
        <v>261</v>
      </c>
      <c r="C170" s="25" t="s">
        <v>88</v>
      </c>
      <c r="D170" s="28">
        <v>97.77206760816269</v>
      </c>
      <c r="E170" s="29">
        <v>0.25136992059785146</v>
      </c>
      <c r="F170" s="30">
        <v>29.0</v>
      </c>
      <c r="G170" s="33"/>
      <c r="H170" s="34">
        <v>27.188077022796158</v>
      </c>
      <c r="I170" s="35" t="s">
        <v>40</v>
      </c>
      <c r="J170" s="36">
        <v>5300.0</v>
      </c>
      <c r="K170" s="28">
        <v>5.129825853357766</v>
      </c>
      <c r="L170" s="28">
        <v>5.756262029301355</v>
      </c>
      <c r="M170" s="34">
        <v>26.61483241994933</v>
      </c>
      <c r="N170" s="35" t="s">
        <v>28</v>
      </c>
      <c r="O170" s="36">
        <v>5400.0</v>
      </c>
      <c r="P170" s="28">
        <v>4.928672670360988</v>
      </c>
      <c r="Q170" s="37">
        <v>5.4449382388170955</v>
      </c>
      <c r="R170" s="38">
        <v>15.551188071505779</v>
      </c>
      <c r="S170" s="39">
        <v>14.95230009014812</v>
      </c>
      <c r="T170" s="40">
        <v>0.07330853085833161</v>
      </c>
      <c r="U170" s="40">
        <v>0.013493603207440159</v>
      </c>
      <c r="V170" s="40">
        <v>0.03846683899434433</v>
      </c>
      <c r="W170" s="40">
        <v>0.03534518452098131</v>
      </c>
      <c r="X170" s="39">
        <v>12.678854958600455</v>
      </c>
      <c r="Y170" s="41">
        <v>14.509222064195702</v>
      </c>
      <c r="Z170" s="41">
        <v>11.236386120945934</v>
      </c>
      <c r="AA170" s="41">
        <v>15.378446299003395</v>
      </c>
      <c r="AB170" s="42">
        <v>0.0</v>
      </c>
      <c r="AC170" s="42">
        <v>1.0</v>
      </c>
      <c r="AD170" s="42">
        <v>1.0</v>
      </c>
      <c r="AE170" s="42">
        <v>0.0</v>
      </c>
      <c r="AF170" s="42">
        <v>0.0</v>
      </c>
      <c r="AG170" s="25"/>
      <c r="AH170" s="25"/>
      <c r="AI170" s="25"/>
      <c r="AJ170" s="25"/>
      <c r="AK170" s="25"/>
      <c r="AL170" s="25"/>
    </row>
    <row r="171">
      <c r="A171" s="26" t="s">
        <v>281</v>
      </c>
      <c r="B171" s="25" t="s">
        <v>261</v>
      </c>
      <c r="C171" s="25" t="s">
        <v>88</v>
      </c>
      <c r="D171" s="28">
        <v>97.77206760816269</v>
      </c>
      <c r="E171" s="29">
        <v>0.16707729468599034</v>
      </c>
      <c r="F171" s="30">
        <v>25.0</v>
      </c>
      <c r="G171" s="33"/>
      <c r="H171" s="34">
        <v>17.941093611759673</v>
      </c>
      <c r="I171" s="35" t="s">
        <v>40</v>
      </c>
      <c r="J171" s="36">
        <v>3900.0</v>
      </c>
      <c r="K171" s="28">
        <v>4.600280413271711</v>
      </c>
      <c r="L171" s="28">
        <v>3.8077235847160757</v>
      </c>
      <c r="M171" s="34">
        <v>18.122448151547673</v>
      </c>
      <c r="N171" s="35" t="s">
        <v>29</v>
      </c>
      <c r="O171" s="36">
        <v>3800.0</v>
      </c>
      <c r="P171" s="28">
        <v>4.769065303038861</v>
      </c>
      <c r="Q171" s="37">
        <v>3.9766003103655594</v>
      </c>
      <c r="R171" s="38">
        <v>8.259669519061516</v>
      </c>
      <c r="S171" s="39">
        <v>7.941583416430183</v>
      </c>
      <c r="T171" s="40">
        <v>0.04937780369222718</v>
      </c>
      <c r="U171" s="40">
        <v>0.01512136899459509</v>
      </c>
      <c r="V171" s="40">
        <v>0.029215978366100393</v>
      </c>
      <c r="W171" s="40">
        <v>0.02865592766259687</v>
      </c>
      <c r="X171" s="39">
        <v>8.482155300188724</v>
      </c>
      <c r="Y171" s="41">
        <v>9.458938311570948</v>
      </c>
      <c r="Z171" s="41">
        <v>7.367520714649776</v>
      </c>
      <c r="AA171" s="41">
        <v>10.754927436897896</v>
      </c>
      <c r="AB171" s="42">
        <v>0.0</v>
      </c>
      <c r="AC171" s="42">
        <v>1.0</v>
      </c>
      <c r="AD171" s="42">
        <v>1.0</v>
      </c>
      <c r="AE171" s="42">
        <v>0.0</v>
      </c>
      <c r="AF171" s="42">
        <v>0.0</v>
      </c>
      <c r="AG171" s="25"/>
      <c r="AH171" s="25"/>
      <c r="AI171" s="25"/>
      <c r="AJ171" s="25"/>
      <c r="AK171" s="25"/>
      <c r="AL171" s="25"/>
    </row>
    <row r="172">
      <c r="A172" s="26" t="s">
        <v>283</v>
      </c>
      <c r="B172" s="25" t="s">
        <v>261</v>
      </c>
      <c r="C172" s="25" t="s">
        <v>88</v>
      </c>
      <c r="D172" s="28">
        <v>97.77206760816269</v>
      </c>
      <c r="E172" s="29">
        <v>0.16113421210305573</v>
      </c>
      <c r="F172" s="30">
        <v>23.0</v>
      </c>
      <c r="G172" s="33"/>
      <c r="H172" s="34">
        <v>19.29822944518461</v>
      </c>
      <c r="I172" s="35" t="s">
        <v>45</v>
      </c>
      <c r="J172" s="36">
        <v>4000.0</v>
      </c>
      <c r="K172" s="28">
        <v>4.8245573612961525</v>
      </c>
      <c r="L172" s="28">
        <v>4.212322105156514</v>
      </c>
      <c r="M172" s="34">
        <v>19.500436620893183</v>
      </c>
      <c r="N172" s="35" t="s">
        <v>30</v>
      </c>
      <c r="O172" s="36">
        <v>4400.0</v>
      </c>
      <c r="P172" s="28">
        <v>4.4319174138393596</v>
      </c>
      <c r="Q172" s="37">
        <v>3.8991474301401943</v>
      </c>
      <c r="R172" s="38">
        <v>7.289502351628121</v>
      </c>
      <c r="S172" s="39">
        <v>7.008778118315845</v>
      </c>
      <c r="T172" s="40">
        <v>0.055799155429544105</v>
      </c>
      <c r="U172" s="40">
        <v>0.00844879058916558</v>
      </c>
      <c r="V172" s="40">
        <v>0.036023414819738954</v>
      </c>
      <c r="W172" s="40">
        <v>0.027388936525316987</v>
      </c>
      <c r="X172" s="39">
        <v>7.6597378702298204</v>
      </c>
      <c r="Y172" s="41">
        <v>11.638491574954788</v>
      </c>
      <c r="Z172" s="41">
        <v>6.820254957706052</v>
      </c>
      <c r="AA172" s="41">
        <v>12.680181663187131</v>
      </c>
      <c r="AB172" s="42">
        <v>0.0</v>
      </c>
      <c r="AC172" s="42">
        <v>0.0</v>
      </c>
      <c r="AD172" s="42">
        <v>0.0</v>
      </c>
      <c r="AE172" s="42">
        <v>1.0</v>
      </c>
      <c r="AF172" s="42">
        <v>1.0</v>
      </c>
      <c r="AG172" s="25"/>
      <c r="AH172" s="25"/>
      <c r="AI172" s="25"/>
      <c r="AJ172" s="25"/>
      <c r="AK172" s="25"/>
      <c r="AL172" s="25"/>
    </row>
    <row r="173">
      <c r="A173" s="26" t="s">
        <v>285</v>
      </c>
      <c r="B173" s="25" t="s">
        <v>261</v>
      </c>
      <c r="C173" s="25" t="s">
        <v>88</v>
      </c>
      <c r="D173" s="28">
        <v>97.77206760816269</v>
      </c>
      <c r="E173" s="29">
        <v>0.17668143100511072</v>
      </c>
      <c r="F173" s="30">
        <v>18.0</v>
      </c>
      <c r="G173" s="33"/>
      <c r="H173" s="34">
        <v>12.284281358327853</v>
      </c>
      <c r="I173" s="35" t="s">
        <v>44</v>
      </c>
      <c r="J173" s="36">
        <v>3400.0</v>
      </c>
      <c r="K173" s="28">
        <v>3.6130239289199566</v>
      </c>
      <c r="L173" s="28">
        <v>2.266366832033515</v>
      </c>
      <c r="M173" s="34">
        <v>11.99144507156955</v>
      </c>
      <c r="N173" s="35" t="s">
        <v>29</v>
      </c>
      <c r="O173" s="36">
        <v>3800.0</v>
      </c>
      <c r="P173" s="28">
        <v>3.155643439886724</v>
      </c>
      <c r="Q173" s="37">
        <v>1.944807833349014</v>
      </c>
      <c r="R173" s="38">
        <v>6.343406779109217</v>
      </c>
      <c r="S173" s="39">
        <v>6.099117399841015</v>
      </c>
      <c r="T173" s="40">
        <v>0.04622868181067907</v>
      </c>
      <c r="U173" s="40">
        <v>0.019018724492377133</v>
      </c>
      <c r="V173" s="40">
        <v>0.021090070724220186</v>
      </c>
      <c r="W173" s="40">
        <v>0.015535096738822907</v>
      </c>
      <c r="X173" s="39">
        <v>6.318963083384826</v>
      </c>
      <c r="Y173" s="41">
        <v>5.9653182749430265</v>
      </c>
      <c r="Z173" s="41">
        <v>5.685513356096589</v>
      </c>
      <c r="AA173" s="41">
        <v>6.305931715472963</v>
      </c>
      <c r="AB173" s="42">
        <v>0.0</v>
      </c>
      <c r="AC173" s="42">
        <v>0.0</v>
      </c>
      <c r="AD173" s="42">
        <v>1.0</v>
      </c>
      <c r="AE173" s="42">
        <v>1.0</v>
      </c>
      <c r="AF173" s="42">
        <v>0.0</v>
      </c>
      <c r="AG173" s="25"/>
      <c r="AH173" s="25"/>
      <c r="AI173" s="25"/>
      <c r="AJ173" s="25"/>
      <c r="AK173" s="25"/>
      <c r="AL173" s="25"/>
    </row>
    <row r="174">
      <c r="A174" s="26" t="s">
        <v>284</v>
      </c>
      <c r="B174" s="25" t="s">
        <v>261</v>
      </c>
      <c r="C174" s="25" t="s">
        <v>88</v>
      </c>
      <c r="D174" s="28">
        <v>97.77206760816269</v>
      </c>
      <c r="E174" s="29">
        <v>0.18913840830449827</v>
      </c>
      <c r="F174" s="30">
        <v>18.0</v>
      </c>
      <c r="G174" s="33"/>
      <c r="H174" s="34">
        <v>11.028056091586835</v>
      </c>
      <c r="I174" s="35" t="s">
        <v>27</v>
      </c>
      <c r="J174" s="36">
        <v>3600.0</v>
      </c>
      <c r="K174" s="28">
        <v>3.063348914329677</v>
      </c>
      <c r="L174" s="28">
        <v>1.7756553566177904</v>
      </c>
      <c r="M174" s="34">
        <v>10.954251194411874</v>
      </c>
      <c r="N174" s="35" t="s">
        <v>27</v>
      </c>
      <c r="O174" s="36">
        <v>4000.0</v>
      </c>
      <c r="P174" s="28">
        <v>2.7385627986029686</v>
      </c>
      <c r="Q174" s="37">
        <v>1.579610660841418</v>
      </c>
      <c r="R174" s="38">
        <v>6.867210826499794</v>
      </c>
      <c r="S174" s="39">
        <v>6.602749358312964</v>
      </c>
      <c r="T174" s="40">
        <v>0.03399125743977322</v>
      </c>
      <c r="U174" s="40">
        <v>0.008283583745827086</v>
      </c>
      <c r="V174" s="40">
        <v>0.03960886020993182</v>
      </c>
      <c r="W174" s="40">
        <v>0.027802373031971372</v>
      </c>
      <c r="X174" s="39">
        <v>4.49810412620667</v>
      </c>
      <c r="Y174" s="41">
        <v>6.529951965380166</v>
      </c>
      <c r="Z174" s="41">
        <v>3.8365668876221415</v>
      </c>
      <c r="AA174" s="41">
        <v>7.117684306789733</v>
      </c>
      <c r="AB174" s="42">
        <v>1.0</v>
      </c>
      <c r="AC174" s="42">
        <v>0.0</v>
      </c>
      <c r="AD174" s="42">
        <v>0.0</v>
      </c>
      <c r="AE174" s="42">
        <v>0.0</v>
      </c>
      <c r="AF174" s="42">
        <v>0.0</v>
      </c>
      <c r="AG174" s="25"/>
      <c r="AH174" s="25"/>
      <c r="AI174" s="25"/>
      <c r="AJ174" s="25"/>
      <c r="AK174" s="25"/>
      <c r="AL174" s="25"/>
    </row>
    <row r="175">
      <c r="A175" s="26" t="s">
        <v>287</v>
      </c>
      <c r="B175" s="25" t="s">
        <v>261</v>
      </c>
      <c r="C175" s="25" t="s">
        <v>88</v>
      </c>
      <c r="D175" s="28">
        <v>97.77206760816269</v>
      </c>
      <c r="E175" s="29">
        <v>0.1662762336925695</v>
      </c>
      <c r="F175" s="30">
        <v>16.0</v>
      </c>
      <c r="G175" s="33"/>
      <c r="H175" s="34">
        <v>12.797305273301738</v>
      </c>
      <c r="I175" s="35" t="s">
        <v>58</v>
      </c>
      <c r="J175" s="36">
        <v>3100.0</v>
      </c>
      <c r="K175" s="28">
        <v>4.128162991387657</v>
      </c>
      <c r="L175" s="28">
        <v>2.668233607832533</v>
      </c>
      <c r="M175" s="34">
        <v>12.82753374890356</v>
      </c>
      <c r="N175" s="35" t="s">
        <v>27</v>
      </c>
      <c r="O175" s="36">
        <v>3100.0</v>
      </c>
      <c r="P175" s="28">
        <v>4.137914112549536</v>
      </c>
      <c r="Q175" s="37">
        <v>2.679159513292286</v>
      </c>
      <c r="R175" s="38">
        <v>5.25705211573241</v>
      </c>
      <c r="S175" s="39">
        <v>5.054599073880788</v>
      </c>
      <c r="T175" s="40">
        <v>0.034325020767033504</v>
      </c>
      <c r="U175" s="40">
        <v>0.019587647720318034</v>
      </c>
      <c r="V175" s="40">
        <v>0.04327937401060746</v>
      </c>
      <c r="W175" s="40">
        <v>0.030687314761831584</v>
      </c>
      <c r="X175" s="39">
        <v>5.3821087124526645</v>
      </c>
      <c r="Y175" s="41">
        <v>7.415196560849073</v>
      </c>
      <c r="Z175" s="41">
        <v>4.562860873985569</v>
      </c>
      <c r="AA175" s="41">
        <v>8.264672874917991</v>
      </c>
      <c r="AB175" s="42">
        <v>1.0</v>
      </c>
      <c r="AC175" s="42">
        <v>1.0</v>
      </c>
      <c r="AD175" s="42">
        <v>0.0</v>
      </c>
      <c r="AE175" s="42">
        <v>0.0</v>
      </c>
      <c r="AF175" s="42">
        <v>0.0</v>
      </c>
      <c r="AG175" s="25"/>
      <c r="AH175" s="25"/>
      <c r="AI175" s="25"/>
      <c r="AJ175" s="25"/>
      <c r="AK175" s="25"/>
      <c r="AL175" s="25"/>
    </row>
    <row r="176">
      <c r="A176" s="26" t="s">
        <v>286</v>
      </c>
      <c r="B176" s="25" t="s">
        <v>261</v>
      </c>
      <c r="C176" s="25" t="s">
        <v>88</v>
      </c>
      <c r="D176" s="28">
        <v>97.77206760816269</v>
      </c>
      <c r="E176" s="29">
        <v>0.1621918735891648</v>
      </c>
      <c r="F176" s="30">
        <v>13.0</v>
      </c>
      <c r="G176" s="33"/>
      <c r="H176" s="34">
        <v>9.382276207794387</v>
      </c>
      <c r="I176" s="35" t="s">
        <v>45</v>
      </c>
      <c r="J176" s="36">
        <v>3100.0</v>
      </c>
      <c r="K176" s="28">
        <v>3.026540712191738</v>
      </c>
      <c r="L176" s="28">
        <v>1.5585672049296844</v>
      </c>
      <c r="M176" s="34">
        <v>9.837219527943914</v>
      </c>
      <c r="N176" s="35" t="s">
        <v>31</v>
      </c>
      <c r="O176" s="36">
        <v>3200.0</v>
      </c>
      <c r="P176" s="28">
        <v>3.074131102482473</v>
      </c>
      <c r="Q176" s="37">
        <v>1.6389111136180086</v>
      </c>
      <c r="R176" s="38">
        <v>4.151147167801148</v>
      </c>
      <c r="S176" s="39">
        <v>3.991283359569146</v>
      </c>
      <c r="T176" s="40">
        <v>0.07378822423407118</v>
      </c>
      <c r="U176" s="40">
        <v>0.001022254995686125</v>
      </c>
      <c r="V176" s="40">
        <v>0.02156028718174372</v>
      </c>
      <c r="W176" s="40">
        <v>0.01319638267158452</v>
      </c>
      <c r="X176" s="39">
        <v>4.398752445083329</v>
      </c>
      <c r="Y176" s="41">
        <v>4.983523762711058</v>
      </c>
      <c r="Z176" s="41">
        <v>4.210498144636406</v>
      </c>
      <c r="AA176" s="41">
        <v>5.626721383307507</v>
      </c>
      <c r="AB176" s="42">
        <v>0.0</v>
      </c>
      <c r="AC176" s="42">
        <v>0.0</v>
      </c>
      <c r="AD176" s="42">
        <v>0.0</v>
      </c>
      <c r="AE176" s="42">
        <v>1.0</v>
      </c>
      <c r="AF176" s="42">
        <v>1.0</v>
      </c>
      <c r="AG176" s="25"/>
      <c r="AH176" s="25"/>
      <c r="AI176" s="25"/>
      <c r="AJ176" s="25"/>
      <c r="AK176" s="25"/>
      <c r="AL176" s="25"/>
    </row>
    <row r="177">
      <c r="A177" s="26" t="s">
        <v>288</v>
      </c>
      <c r="B177" s="25" t="s">
        <v>261</v>
      </c>
      <c r="C177" s="25" t="s">
        <v>88</v>
      </c>
      <c r="D177" s="28">
        <v>97.77206760816269</v>
      </c>
      <c r="E177" s="29">
        <v>0.19503543913713406</v>
      </c>
      <c r="F177" s="30">
        <v>0.0</v>
      </c>
      <c r="G177" s="33"/>
      <c r="H177" s="34" t="s">
        <v>64</v>
      </c>
      <c r="I177" s="35" t="s">
        <v>40</v>
      </c>
      <c r="J177" s="36">
        <v>3500.0</v>
      </c>
      <c r="K177" s="28" t="s">
        <v>64</v>
      </c>
      <c r="L177" s="28" t="s">
        <v>64</v>
      </c>
      <c r="M177" s="34" t="s">
        <v>64</v>
      </c>
      <c r="N177" s="35" t="s">
        <v>28</v>
      </c>
      <c r="O177" s="36">
        <v>3000.0</v>
      </c>
      <c r="P177" s="28" t="s">
        <v>64</v>
      </c>
      <c r="Q177" s="37" t="s">
        <v>64</v>
      </c>
      <c r="R177" s="38" t="s">
        <v>64</v>
      </c>
      <c r="S177" s="39" t="s">
        <v>64</v>
      </c>
      <c r="T177" s="40" t="s">
        <v>64</v>
      </c>
      <c r="U177" s="40" t="s">
        <v>64</v>
      </c>
      <c r="V177" s="40" t="s">
        <v>64</v>
      </c>
      <c r="W177" s="40" t="s">
        <v>64</v>
      </c>
      <c r="X177" s="39" t="s">
        <v>64</v>
      </c>
      <c r="Y177" s="41" t="s">
        <v>64</v>
      </c>
      <c r="Z177" s="41" t="s">
        <v>64</v>
      </c>
      <c r="AA177" s="41" t="s">
        <v>64</v>
      </c>
      <c r="AB177" s="42">
        <v>0.0</v>
      </c>
      <c r="AC177" s="42">
        <v>1.0</v>
      </c>
      <c r="AD177" s="42">
        <v>1.0</v>
      </c>
      <c r="AE177" s="42">
        <v>0.0</v>
      </c>
      <c r="AF177" s="42">
        <v>0.0</v>
      </c>
      <c r="AG177" s="25"/>
      <c r="AH177" s="25"/>
      <c r="AI177" s="25"/>
      <c r="AJ177" s="25"/>
      <c r="AK177" s="25"/>
      <c r="AL177" s="25"/>
    </row>
    <row r="178">
      <c r="A178" s="26" t="s">
        <v>289</v>
      </c>
      <c r="B178" s="25" t="s">
        <v>261</v>
      </c>
      <c r="C178" s="25" t="s">
        <v>88</v>
      </c>
      <c r="D178" s="28">
        <v>97.77206760816269</v>
      </c>
      <c r="E178" s="29">
        <v>0.15476923076923077</v>
      </c>
      <c r="F178" s="30">
        <v>0.0</v>
      </c>
      <c r="G178" s="33"/>
      <c r="H178" s="34" t="s">
        <v>64</v>
      </c>
      <c r="I178" s="35" t="s">
        <v>45</v>
      </c>
      <c r="J178" s="36">
        <v>3000.0</v>
      </c>
      <c r="K178" s="28" t="s">
        <v>64</v>
      </c>
      <c r="L178" s="28" t="s">
        <v>64</v>
      </c>
      <c r="M178" s="34" t="s">
        <v>64</v>
      </c>
      <c r="N178" s="35" t="s">
        <v>31</v>
      </c>
      <c r="O178" s="36">
        <v>3000.0</v>
      </c>
      <c r="P178" s="28" t="s">
        <v>64</v>
      </c>
      <c r="Q178" s="37" t="s">
        <v>64</v>
      </c>
      <c r="R178" s="38" t="s">
        <v>64</v>
      </c>
      <c r="S178" s="39" t="s">
        <v>64</v>
      </c>
      <c r="T178" s="40" t="s">
        <v>64</v>
      </c>
      <c r="U178" s="40" t="s">
        <v>64</v>
      </c>
      <c r="V178" s="40" t="s">
        <v>64</v>
      </c>
      <c r="W178" s="40" t="s">
        <v>64</v>
      </c>
      <c r="X178" s="39" t="s">
        <v>64</v>
      </c>
      <c r="Y178" s="41" t="s">
        <v>64</v>
      </c>
      <c r="Z178" s="41" t="s">
        <v>64</v>
      </c>
      <c r="AA178" s="41" t="s">
        <v>64</v>
      </c>
      <c r="AB178" s="42">
        <v>0.0</v>
      </c>
      <c r="AC178" s="42">
        <v>0.0</v>
      </c>
      <c r="AD178" s="42">
        <v>0.0</v>
      </c>
      <c r="AE178" s="42">
        <v>1.0</v>
      </c>
      <c r="AF178" s="42">
        <v>1.0</v>
      </c>
      <c r="AG178" s="25"/>
      <c r="AH178" s="25"/>
      <c r="AI178" s="25"/>
      <c r="AJ178" s="25"/>
      <c r="AK178" s="25"/>
      <c r="AL178" s="25"/>
    </row>
    <row r="179">
      <c r="A179" s="26" t="s">
        <v>290</v>
      </c>
      <c r="B179" s="25" t="s">
        <v>261</v>
      </c>
      <c r="C179" s="25" t="s">
        <v>88</v>
      </c>
      <c r="D179" s="28">
        <v>97.77206760816269</v>
      </c>
      <c r="E179" s="29">
        <v>0.18</v>
      </c>
      <c r="F179" s="30">
        <v>0.0</v>
      </c>
      <c r="G179" s="33"/>
      <c r="H179" s="34" t="s">
        <v>64</v>
      </c>
      <c r="I179" s="35" t="s">
        <v>45</v>
      </c>
      <c r="J179" s="36">
        <v>3000.0</v>
      </c>
      <c r="K179" s="28" t="s">
        <v>64</v>
      </c>
      <c r="L179" s="28" t="s">
        <v>64</v>
      </c>
      <c r="M179" s="34" t="s">
        <v>64</v>
      </c>
      <c r="N179" s="35" t="s">
        <v>30</v>
      </c>
      <c r="O179" s="36">
        <v>3000.0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1.0</v>
      </c>
      <c r="AF179" s="42">
        <v>1.0</v>
      </c>
      <c r="AG179" s="25"/>
      <c r="AH179" s="25"/>
      <c r="AI179" s="25"/>
      <c r="AJ179" s="25"/>
      <c r="AK179" s="25"/>
      <c r="AL179" s="25"/>
    </row>
    <row r="180">
      <c r="A180" s="26" t="s">
        <v>291</v>
      </c>
      <c r="B180" s="25" t="s">
        <v>261</v>
      </c>
      <c r="C180" s="25" t="s">
        <v>88</v>
      </c>
      <c r="D180" s="28">
        <v>97.77206760816269</v>
      </c>
      <c r="E180" s="29">
        <v>0.14919123505976095</v>
      </c>
      <c r="F180" s="30">
        <v>0.0</v>
      </c>
      <c r="G180" s="33"/>
      <c r="H180" s="34" t="s">
        <v>64</v>
      </c>
      <c r="I180" s="35" t="s">
        <v>44</v>
      </c>
      <c r="J180" s="36">
        <v>4800.0</v>
      </c>
      <c r="K180" s="28" t="s">
        <v>64</v>
      </c>
      <c r="L180" s="28" t="s">
        <v>64</v>
      </c>
      <c r="M180" s="34" t="s">
        <v>64</v>
      </c>
      <c r="N180" s="35" t="s">
        <v>30</v>
      </c>
      <c r="O180" s="36">
        <v>4100.0</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0.0</v>
      </c>
      <c r="AC180" s="42">
        <v>0.0</v>
      </c>
      <c r="AD180" s="42">
        <v>1.0</v>
      </c>
      <c r="AE180" s="42">
        <v>1.0</v>
      </c>
      <c r="AF180" s="42">
        <v>0.0</v>
      </c>
      <c r="AG180" s="25"/>
      <c r="AH180" s="25"/>
      <c r="AI180" s="25"/>
      <c r="AJ180" s="25"/>
      <c r="AK180" s="25"/>
      <c r="AL180" s="25"/>
    </row>
    <row r="181">
      <c r="A181" s="26" t="s">
        <v>292</v>
      </c>
      <c r="B181" s="25" t="s">
        <v>261</v>
      </c>
      <c r="C181" s="25" t="s">
        <v>88</v>
      </c>
      <c r="D181" s="28">
        <v>97.77206760816269</v>
      </c>
      <c r="E181" s="29">
        <v>0.18</v>
      </c>
      <c r="F181" s="30">
        <v>0.0</v>
      </c>
      <c r="G181" s="33"/>
      <c r="H181" s="34" t="s">
        <v>64</v>
      </c>
      <c r="I181" s="35" t="s">
        <v>28</v>
      </c>
      <c r="J181" s="36">
        <v>3000.0</v>
      </c>
      <c r="K181" s="28" t="s">
        <v>64</v>
      </c>
      <c r="L181" s="28" t="s">
        <v>64</v>
      </c>
      <c r="M181" s="34" t="s">
        <v>64</v>
      </c>
      <c r="N181" s="35" t="s">
        <v>28</v>
      </c>
      <c r="O181" s="36">
        <v>3000.0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0.0</v>
      </c>
      <c r="AC181" s="42">
        <v>1.0</v>
      </c>
      <c r="AD181" s="42">
        <v>0.0</v>
      </c>
      <c r="AE181" s="42">
        <v>0.0</v>
      </c>
      <c r="AF181" s="42">
        <v>0.0</v>
      </c>
      <c r="AG181" s="25"/>
      <c r="AH181" s="25"/>
      <c r="AI181" s="25"/>
      <c r="AJ181" s="25"/>
      <c r="AK181" s="25"/>
      <c r="AL181" s="25"/>
    </row>
    <row r="182">
      <c r="A182" s="26" t="s">
        <v>293</v>
      </c>
      <c r="B182" s="25" t="s">
        <v>261</v>
      </c>
      <c r="C182" s="25" t="s">
        <v>88</v>
      </c>
      <c r="D182" s="28">
        <v>97.77206760816269</v>
      </c>
      <c r="E182" s="29">
        <v>0.18</v>
      </c>
      <c r="F182" s="30">
        <v>0.0</v>
      </c>
      <c r="G182" s="33"/>
      <c r="H182" s="34" t="s">
        <v>64</v>
      </c>
      <c r="I182" s="35" t="s">
        <v>30</v>
      </c>
      <c r="J182" s="36">
        <v>3000.0</v>
      </c>
      <c r="K182" s="28" t="s">
        <v>64</v>
      </c>
      <c r="L182" s="28" t="s">
        <v>64</v>
      </c>
      <c r="M182" s="34" t="s">
        <v>64</v>
      </c>
      <c r="N182" s="35" t="s">
        <v>30</v>
      </c>
      <c r="O182" s="36">
        <v>3000.0</v>
      </c>
      <c r="P182" s="28" t="s">
        <v>64</v>
      </c>
      <c r="Q182" s="37" t="s">
        <v>64</v>
      </c>
      <c r="R182" s="38" t="s">
        <v>64</v>
      </c>
      <c r="S182" s="39" t="s">
        <v>64</v>
      </c>
      <c r="T182" s="40" t="s">
        <v>64</v>
      </c>
      <c r="U182" s="40" t="s">
        <v>64</v>
      </c>
      <c r="V182" s="40" t="s">
        <v>64</v>
      </c>
      <c r="W182" s="40" t="s">
        <v>64</v>
      </c>
      <c r="X182" s="39" t="s">
        <v>64</v>
      </c>
      <c r="Y182" s="41" t="s">
        <v>64</v>
      </c>
      <c r="Z182" s="41" t="s">
        <v>64</v>
      </c>
      <c r="AA182" s="41" t="s">
        <v>64</v>
      </c>
      <c r="AB182" s="42">
        <v>0.0</v>
      </c>
      <c r="AC182" s="42">
        <v>0.0</v>
      </c>
      <c r="AD182" s="42">
        <v>0.0</v>
      </c>
      <c r="AE182" s="42">
        <v>1.0</v>
      </c>
      <c r="AF182" s="42">
        <v>0.0</v>
      </c>
      <c r="AG182" s="25"/>
      <c r="AH182" s="25"/>
      <c r="AI182" s="25"/>
      <c r="AJ182" s="25"/>
      <c r="AK182" s="25"/>
      <c r="AL182" s="25"/>
    </row>
    <row r="183">
      <c r="A183" s="26" t="s">
        <v>294</v>
      </c>
      <c r="B183" s="25" t="s">
        <v>261</v>
      </c>
      <c r="C183" s="25" t="s">
        <v>88</v>
      </c>
      <c r="D183" s="28">
        <v>97.77206760816269</v>
      </c>
      <c r="E183" s="29">
        <v>0.15762231759656653</v>
      </c>
      <c r="F183" s="30">
        <v>0.0</v>
      </c>
      <c r="G183" s="33"/>
      <c r="H183" s="34" t="s">
        <v>64</v>
      </c>
      <c r="I183" s="35" t="s">
        <v>58</v>
      </c>
      <c r="J183" s="36">
        <v>3000.0</v>
      </c>
      <c r="K183" s="28" t="s">
        <v>64</v>
      </c>
      <c r="L183" s="28" t="s">
        <v>64</v>
      </c>
      <c r="M183" s="34" t="s">
        <v>64</v>
      </c>
      <c r="N183" s="35" t="s">
        <v>28</v>
      </c>
      <c r="O183" s="36">
        <v>3100.0</v>
      </c>
      <c r="P183" s="28" t="s">
        <v>64</v>
      </c>
      <c r="Q183" s="37" t="s">
        <v>64</v>
      </c>
      <c r="R183" s="38" t="s">
        <v>64</v>
      </c>
      <c r="S183" s="39" t="s">
        <v>64</v>
      </c>
      <c r="T183" s="40" t="s">
        <v>64</v>
      </c>
      <c r="U183" s="40" t="s">
        <v>64</v>
      </c>
      <c r="V183" s="40" t="s">
        <v>64</v>
      </c>
      <c r="W183" s="40" t="s">
        <v>64</v>
      </c>
      <c r="X183" s="39" t="s">
        <v>64</v>
      </c>
      <c r="Y183" s="41" t="s">
        <v>64</v>
      </c>
      <c r="Z183" s="41" t="s">
        <v>64</v>
      </c>
      <c r="AA183" s="41" t="s">
        <v>64</v>
      </c>
      <c r="AB183" s="42">
        <v>1.0</v>
      </c>
      <c r="AC183" s="42">
        <v>1.0</v>
      </c>
      <c r="AD183" s="42">
        <v>0.0</v>
      </c>
      <c r="AE183" s="42">
        <v>0.0</v>
      </c>
      <c r="AF183" s="42">
        <v>0.0</v>
      </c>
      <c r="AG183" s="25"/>
      <c r="AH183" s="25"/>
      <c r="AI183" s="25"/>
      <c r="AJ183" s="25"/>
      <c r="AK183" s="25"/>
      <c r="AL183" s="25"/>
    </row>
    <row r="184">
      <c r="A184" s="26" t="s">
        <v>177</v>
      </c>
      <c r="B184" s="25" t="s">
        <v>136</v>
      </c>
      <c r="C184" s="25" t="s">
        <v>450</v>
      </c>
      <c r="D184" s="28">
        <v>95.41333949103966</v>
      </c>
      <c r="E184" s="29">
        <v>0.16885025980160606</v>
      </c>
      <c r="F184" s="30">
        <v>34.0</v>
      </c>
      <c r="G184" s="33"/>
      <c r="H184" s="34">
        <v>22.493430023336508</v>
      </c>
      <c r="I184" s="35" t="s">
        <v>40</v>
      </c>
      <c r="J184" s="36">
        <v>5200.0</v>
      </c>
      <c r="K184" s="28">
        <v>4.325659619872405</v>
      </c>
      <c r="L184" s="28">
        <v>4.22499110812218</v>
      </c>
      <c r="M184" s="34">
        <v>22.87062891865424</v>
      </c>
      <c r="N184" s="35" t="s">
        <v>29</v>
      </c>
      <c r="O184" s="36">
        <v>5300.0</v>
      </c>
      <c r="P184" s="28">
        <v>4.315213003519668</v>
      </c>
      <c r="Q184" s="37">
        <v>4.266412804218966</v>
      </c>
      <c r="R184" s="38">
        <v>11.096171619255447</v>
      </c>
      <c r="S184" s="39">
        <v>10.204117186754168</v>
      </c>
      <c r="T184" s="40">
        <v>0.03371073940244429</v>
      </c>
      <c r="U184" s="40">
        <v>0.02065565199460114</v>
      </c>
      <c r="V184" s="40">
        <v>0.019314375891055616</v>
      </c>
      <c r="W184" s="40">
        <v>0.019672049518667755</v>
      </c>
      <c r="X184" s="39">
        <v>10.083235611306643</v>
      </c>
      <c r="Y184" s="41">
        <v>12.410194412029867</v>
      </c>
      <c r="Z184" s="41">
        <v>8.72047287210997</v>
      </c>
      <c r="AA184" s="41">
        <v>14.150156046544273</v>
      </c>
      <c r="AB184" s="42">
        <v>0.0</v>
      </c>
      <c r="AC184" s="42">
        <v>1.0</v>
      </c>
      <c r="AD184" s="42">
        <v>1.0</v>
      </c>
      <c r="AE184" s="42">
        <v>0.0</v>
      </c>
      <c r="AF184" s="42">
        <v>0.0</v>
      </c>
      <c r="AG184" s="25"/>
      <c r="AH184" s="25"/>
      <c r="AI184" s="25"/>
      <c r="AJ184" s="25"/>
      <c r="AK184" s="25"/>
      <c r="AL184" s="25"/>
    </row>
    <row r="185">
      <c r="A185" s="26" t="s">
        <v>178</v>
      </c>
      <c r="B185" s="25" t="s">
        <v>136</v>
      </c>
      <c r="C185" s="25" t="s">
        <v>450</v>
      </c>
      <c r="D185" s="28">
        <v>95.41333949103966</v>
      </c>
      <c r="E185" s="29">
        <v>0.22446448480489123</v>
      </c>
      <c r="F185" s="30">
        <v>33.0</v>
      </c>
      <c r="G185" s="33"/>
      <c r="H185" s="34">
        <v>39.80897792036148</v>
      </c>
      <c r="I185" s="35" t="s">
        <v>31</v>
      </c>
      <c r="J185" s="36">
        <v>7900.0</v>
      </c>
      <c r="K185" s="28">
        <v>5.039111129159681</v>
      </c>
      <c r="L185" s="28">
        <v>7.475174569482658</v>
      </c>
      <c r="M185" s="34">
        <v>41.57974820243847</v>
      </c>
      <c r="N185" s="35" t="s">
        <v>31</v>
      </c>
      <c r="O185" s="36">
        <v>9200.0</v>
      </c>
      <c r="P185" s="28">
        <v>4.519537848091138</v>
      </c>
      <c r="Q185" s="37">
        <v>6.9214613322529335</v>
      </c>
      <c r="R185" s="38">
        <v>15.05191463443196</v>
      </c>
      <c r="S185" s="39">
        <v>13.841846186682334</v>
      </c>
      <c r="T185" s="40">
        <v>0.09805029225174254</v>
      </c>
      <c r="U185" s="40">
        <v>1.8801590077035962E-4</v>
      </c>
      <c r="V185" s="40">
        <v>0.0414575061198643</v>
      </c>
      <c r="W185" s="40">
        <v>0.027732345363628043</v>
      </c>
      <c r="X185" s="39">
        <v>14.71661138430464</v>
      </c>
      <c r="Y185" s="41">
        <v>25.09236653605684</v>
      </c>
      <c r="Z185" s="41">
        <v>13.800870009668463</v>
      </c>
      <c r="AA185" s="41">
        <v>27.778878192770012</v>
      </c>
      <c r="AB185" s="42">
        <v>0.0</v>
      </c>
      <c r="AC185" s="42">
        <v>0.0</v>
      </c>
      <c r="AD185" s="42">
        <v>0.0</v>
      </c>
      <c r="AE185" s="42">
        <v>0.0</v>
      </c>
      <c r="AF185" s="42">
        <v>1.0</v>
      </c>
      <c r="AG185" s="25"/>
      <c r="AH185" s="25"/>
      <c r="AI185" s="25"/>
      <c r="AJ185" s="25"/>
      <c r="AK185" s="25"/>
      <c r="AL185" s="25"/>
    </row>
    <row r="186">
      <c r="A186" s="26" t="s">
        <v>202</v>
      </c>
      <c r="B186" s="25" t="s">
        <v>136</v>
      </c>
      <c r="C186" s="25" t="s">
        <v>450</v>
      </c>
      <c r="D186" s="28">
        <v>95.41333949103966</v>
      </c>
      <c r="E186" s="29">
        <v>0.25406674907292953</v>
      </c>
      <c r="F186" s="30">
        <v>30.0</v>
      </c>
      <c r="G186" s="33"/>
      <c r="H186" s="34">
        <v>20.54102639939159</v>
      </c>
      <c r="I186" s="35" t="s">
        <v>40</v>
      </c>
      <c r="J186" s="36">
        <v>5800.0</v>
      </c>
      <c r="K186" s="28">
        <v>3.541556275757171</v>
      </c>
      <c r="L186" s="28">
        <v>3.2366835855116793</v>
      </c>
      <c r="M186" s="34">
        <v>20.090839136722167</v>
      </c>
      <c r="N186" s="35" t="s">
        <v>28</v>
      </c>
      <c r="O186" s="36">
        <v>6300.0</v>
      </c>
      <c r="P186" s="28">
        <v>3.189022085193995</v>
      </c>
      <c r="Q186" s="37">
        <v>2.867598344362401</v>
      </c>
      <c r="R186" s="38">
        <v>15.90632113190704</v>
      </c>
      <c r="S186" s="39">
        <v>14.627564389727297</v>
      </c>
      <c r="T186" s="40">
        <v>0.057831159044152834</v>
      </c>
      <c r="U186" s="40">
        <v>0.017764496267319067</v>
      </c>
      <c r="V186" s="40">
        <v>0.025874374998051685</v>
      </c>
      <c r="W186" s="40">
        <v>0.026164013524149276</v>
      </c>
      <c r="X186" s="39">
        <v>11.367928307385856</v>
      </c>
      <c r="Y186" s="41">
        <v>9.173098092005732</v>
      </c>
      <c r="Z186" s="41">
        <v>10.058126489239347</v>
      </c>
      <c r="AA186" s="41">
        <v>10.03271264748282</v>
      </c>
      <c r="AB186" s="42">
        <v>0.0</v>
      </c>
      <c r="AC186" s="42">
        <v>1.0</v>
      </c>
      <c r="AD186" s="42">
        <v>1.0</v>
      </c>
      <c r="AE186" s="42">
        <v>0.0</v>
      </c>
      <c r="AF186" s="42">
        <v>0.0</v>
      </c>
      <c r="AG186" s="25"/>
      <c r="AH186" s="25"/>
      <c r="AI186" s="25"/>
      <c r="AJ186" s="25"/>
      <c r="AK186" s="25"/>
      <c r="AL186" s="25"/>
    </row>
    <row r="187">
      <c r="A187" s="26" t="s">
        <v>175</v>
      </c>
      <c r="B187" s="25" t="s">
        <v>136</v>
      </c>
      <c r="C187" s="25" t="s">
        <v>450</v>
      </c>
      <c r="D187" s="28">
        <v>95.41333949103966</v>
      </c>
      <c r="E187" s="29">
        <v>0.26649802110817944</v>
      </c>
      <c r="F187" s="30">
        <v>29.0</v>
      </c>
      <c r="G187" s="33"/>
      <c r="H187" s="34">
        <v>25.685405888483828</v>
      </c>
      <c r="I187" s="35" t="s">
        <v>27</v>
      </c>
      <c r="J187" s="36">
        <v>6900.0</v>
      </c>
      <c r="K187" s="28">
        <v>3.7225225925338883</v>
      </c>
      <c r="L187" s="28">
        <v>4.006816318966466</v>
      </c>
      <c r="M187" s="34">
        <v>24.9649987093889</v>
      </c>
      <c r="N187" s="35" t="s">
        <v>27</v>
      </c>
      <c r="O187" s="36">
        <v>6900.0</v>
      </c>
      <c r="P187" s="28">
        <v>3.6181157549838985</v>
      </c>
      <c r="Q187" s="37">
        <v>3.8141708728719905</v>
      </c>
      <c r="R187" s="38">
        <v>16.309911211593338</v>
      </c>
      <c r="S187" s="39">
        <v>14.998708655501257</v>
      </c>
      <c r="T187" s="40">
        <v>0.07625091464727608</v>
      </c>
      <c r="U187" s="40">
        <v>0.015718818512434635</v>
      </c>
      <c r="V187" s="40">
        <v>0.0422748348812683</v>
      </c>
      <c r="W187" s="40">
        <v>0.03358555011352493</v>
      </c>
      <c r="X187" s="39">
        <v>13.431401125422894</v>
      </c>
      <c r="Y187" s="41">
        <v>12.254004763060935</v>
      </c>
      <c r="Z187" s="41">
        <v>12.010312173330172</v>
      </c>
      <c r="AA187" s="41">
        <v>12.954686536058729</v>
      </c>
      <c r="AB187" s="42">
        <v>1.0</v>
      </c>
      <c r="AC187" s="42">
        <v>0.0</v>
      </c>
      <c r="AD187" s="42">
        <v>0.0</v>
      </c>
      <c r="AE187" s="42">
        <v>0.0</v>
      </c>
      <c r="AF187" s="42">
        <v>0.0</v>
      </c>
      <c r="AG187" s="25"/>
      <c r="AH187" s="25"/>
      <c r="AI187" s="25"/>
      <c r="AJ187" s="25"/>
      <c r="AK187" s="25"/>
      <c r="AL187" s="25"/>
    </row>
    <row r="188">
      <c r="A188" s="26" t="s">
        <v>181</v>
      </c>
      <c r="B188" s="25" t="s">
        <v>136</v>
      </c>
      <c r="C188" s="25" t="s">
        <v>450</v>
      </c>
      <c r="D188" s="28">
        <v>95.41333949103966</v>
      </c>
      <c r="E188" s="29">
        <v>0.22503031552897504</v>
      </c>
      <c r="F188" s="30">
        <v>29.0</v>
      </c>
      <c r="G188" s="33"/>
      <c r="H188" s="34">
        <v>24.054411652605072</v>
      </c>
      <c r="I188" s="35" t="s">
        <v>30</v>
      </c>
      <c r="J188" s="36">
        <v>6100.0</v>
      </c>
      <c r="K188" s="28">
        <v>3.9433461725582086</v>
      </c>
      <c r="L188" s="28">
        <v>4.045475990276922</v>
      </c>
      <c r="M188" s="34">
        <v>24.41373839145756</v>
      </c>
      <c r="N188" s="35" t="s">
        <v>30</v>
      </c>
      <c r="O188" s="36">
        <v>6400.0</v>
      </c>
      <c r="P188" s="28">
        <v>3.8146466236652437</v>
      </c>
      <c r="Q188" s="37">
        <v>3.956153304924314</v>
      </c>
      <c r="R188" s="38">
        <v>13.267538645561192</v>
      </c>
      <c r="S188" s="39">
        <v>12.200921521812253</v>
      </c>
      <c r="T188" s="40">
        <v>0.06057195832276311</v>
      </c>
      <c r="U188" s="40">
        <v>0.013261872862592545</v>
      </c>
      <c r="V188" s="40">
        <v>0.02774647159194894</v>
      </c>
      <c r="W188" s="40">
        <v>0.029251364966427527</v>
      </c>
      <c r="X188" s="39">
        <v>10.415472327942165</v>
      </c>
      <c r="Y188" s="41">
        <v>13.638939324662907</v>
      </c>
      <c r="Z188" s="41">
        <v>9.19012264230191</v>
      </c>
      <c r="AA188" s="41">
        <v>15.22361574915565</v>
      </c>
      <c r="AB188" s="42">
        <v>0.0</v>
      </c>
      <c r="AC188" s="42">
        <v>0.0</v>
      </c>
      <c r="AD188" s="42">
        <v>0.0</v>
      </c>
      <c r="AE188" s="42">
        <v>1.0</v>
      </c>
      <c r="AF188" s="42">
        <v>0.0</v>
      </c>
      <c r="AG188" s="25"/>
      <c r="AH188" s="25"/>
      <c r="AI188" s="25"/>
      <c r="AJ188" s="25"/>
      <c r="AK188" s="25"/>
      <c r="AL188" s="25"/>
    </row>
    <row r="189">
      <c r="A189" s="26" t="s">
        <v>189</v>
      </c>
      <c r="B189" s="25" t="s">
        <v>136</v>
      </c>
      <c r="C189" s="25" t="s">
        <v>450</v>
      </c>
      <c r="D189" s="28">
        <v>95.41333949103966</v>
      </c>
      <c r="E189" s="29">
        <v>0.1765610098176718</v>
      </c>
      <c r="F189" s="30">
        <v>24.0</v>
      </c>
      <c r="G189" s="33"/>
      <c r="H189" s="34">
        <v>14.778142040761328</v>
      </c>
      <c r="I189" s="35" t="s">
        <v>44</v>
      </c>
      <c r="J189" s="36">
        <v>4000.0</v>
      </c>
      <c r="K189" s="28">
        <v>3.694535510190332</v>
      </c>
      <c r="L189" s="28">
        <v>2.653267216768314</v>
      </c>
      <c r="M189" s="34">
        <v>14.932444010914221</v>
      </c>
      <c r="N189" s="35" t="s">
        <v>29</v>
      </c>
      <c r="O189" s="36">
        <v>4200.0</v>
      </c>
      <c r="P189" s="28">
        <v>3.5553438121224334</v>
      </c>
      <c r="Q189" s="37">
        <v>2.5727943571696605</v>
      </c>
      <c r="R189" s="38">
        <v>8.247311976769195</v>
      </c>
      <c r="S189" s="39">
        <v>7.584285893761343</v>
      </c>
      <c r="T189" s="40">
        <v>0.04141890587633309</v>
      </c>
      <c r="U189" s="40">
        <v>0.005132342684676057</v>
      </c>
      <c r="V189" s="40">
        <v>0.020619411838435388</v>
      </c>
      <c r="W189" s="40">
        <v>0.01944887754193032</v>
      </c>
      <c r="X189" s="39">
        <v>5.328643430917486</v>
      </c>
      <c r="Y189" s="41">
        <v>9.449498609843841</v>
      </c>
      <c r="Z189" s="41">
        <v>4.742299353271183</v>
      </c>
      <c r="AA189" s="41">
        <v>10.190144657643039</v>
      </c>
      <c r="AB189" s="42">
        <v>0.0</v>
      </c>
      <c r="AC189" s="42">
        <v>0.0</v>
      </c>
      <c r="AD189" s="42">
        <v>1.0</v>
      </c>
      <c r="AE189" s="42">
        <v>1.0</v>
      </c>
      <c r="AF189" s="42">
        <v>0.0</v>
      </c>
      <c r="AG189" s="25"/>
      <c r="AH189" s="25"/>
      <c r="AI189" s="25"/>
      <c r="AJ189" s="25"/>
      <c r="AK189" s="25"/>
      <c r="AL189" s="25"/>
    </row>
    <row r="190">
      <c r="A190" s="26" t="s">
        <v>191</v>
      </c>
      <c r="B190" s="25" t="s">
        <v>136</v>
      </c>
      <c r="C190" s="25" t="s">
        <v>450</v>
      </c>
      <c r="D190" s="28">
        <v>95.41333949103966</v>
      </c>
      <c r="E190" s="29">
        <v>0.19673179896665102</v>
      </c>
      <c r="F190" s="30">
        <v>23.0</v>
      </c>
      <c r="G190" s="33"/>
      <c r="H190" s="34">
        <v>19.872105490612043</v>
      </c>
      <c r="I190" s="35" t="s">
        <v>45</v>
      </c>
      <c r="J190" s="36">
        <v>5600.0</v>
      </c>
      <c r="K190" s="28">
        <v>3.548590266180722</v>
      </c>
      <c r="L190" s="28">
        <v>3.165456433080359</v>
      </c>
      <c r="M190" s="34">
        <v>19.70831390857687</v>
      </c>
      <c r="N190" s="35" t="s">
        <v>30</v>
      </c>
      <c r="O190" s="36">
        <v>5700.0</v>
      </c>
      <c r="P190" s="28">
        <v>3.4575989313292754</v>
      </c>
      <c r="Q190" s="37">
        <v>3.0656587203553802</v>
      </c>
      <c r="R190" s="38">
        <v>8.967942870061227</v>
      </c>
      <c r="S190" s="39">
        <v>8.246983113655338</v>
      </c>
      <c r="T190" s="40">
        <v>0.05620634196913407</v>
      </c>
      <c r="U190" s="40">
        <v>0.018521502573841896</v>
      </c>
      <c r="V190" s="40">
        <v>0.02833239750157003</v>
      </c>
      <c r="W190" s="40">
        <v>0.02677365718594967</v>
      </c>
      <c r="X190" s="39">
        <v>8.786417191839826</v>
      </c>
      <c r="Y190" s="41">
        <v>11.085688298772215</v>
      </c>
      <c r="Z190" s="41">
        <v>7.750994936885417</v>
      </c>
      <c r="AA190" s="41">
        <v>11.957318971691453</v>
      </c>
      <c r="AB190" s="42">
        <v>0.0</v>
      </c>
      <c r="AC190" s="42">
        <v>0.0</v>
      </c>
      <c r="AD190" s="42">
        <v>0.0</v>
      </c>
      <c r="AE190" s="42">
        <v>1.0</v>
      </c>
      <c r="AF190" s="42">
        <v>1.0</v>
      </c>
      <c r="AG190" s="25"/>
      <c r="AH190" s="25"/>
      <c r="AI190" s="25"/>
      <c r="AJ190" s="25"/>
      <c r="AK190" s="25"/>
      <c r="AL190" s="25"/>
    </row>
    <row r="191">
      <c r="A191" s="26" t="s">
        <v>183</v>
      </c>
      <c r="B191" s="25" t="s">
        <v>136</v>
      </c>
      <c r="C191" s="25" t="s">
        <v>450</v>
      </c>
      <c r="D191" s="28">
        <v>95.41333949103966</v>
      </c>
      <c r="E191" s="29">
        <v>0.20630028328611896</v>
      </c>
      <c r="F191" s="30">
        <v>23.0</v>
      </c>
      <c r="G191" s="33"/>
      <c r="H191" s="34">
        <v>18.873845566752443</v>
      </c>
      <c r="I191" s="35" t="s">
        <v>58</v>
      </c>
      <c r="J191" s="36">
        <v>4500.0</v>
      </c>
      <c r="K191" s="28">
        <v>4.194187903722765</v>
      </c>
      <c r="L191" s="28">
        <v>3.602819606205707</v>
      </c>
      <c r="M191" s="34">
        <v>19.0587713904468</v>
      </c>
      <c r="N191" s="35" t="s">
        <v>27</v>
      </c>
      <c r="O191" s="36">
        <v>4300.0</v>
      </c>
      <c r="P191" s="28">
        <v>4.432272416382977</v>
      </c>
      <c r="Q191" s="37">
        <v>3.8346077970499346</v>
      </c>
      <c r="R191" s="38">
        <v>9.485453075987447</v>
      </c>
      <c r="S191" s="39">
        <v>8.72288912590993</v>
      </c>
      <c r="T191" s="40">
        <v>0.0534555338640085</v>
      </c>
      <c r="U191" s="40">
        <v>0.01831175727521399</v>
      </c>
      <c r="V191" s="40">
        <v>0.03764083439905097</v>
      </c>
      <c r="W191" s="40">
        <v>0.022288553047103893</v>
      </c>
      <c r="X191" s="39">
        <v>9.02942518142147</v>
      </c>
      <c r="Y191" s="41">
        <v>9.844420385330974</v>
      </c>
      <c r="Z191" s="41">
        <v>8.10132458328426</v>
      </c>
      <c r="AA191" s="41">
        <v>10.95744680716254</v>
      </c>
      <c r="AB191" s="42">
        <v>1.0</v>
      </c>
      <c r="AC191" s="42">
        <v>1.0</v>
      </c>
      <c r="AD191" s="42">
        <v>0.0</v>
      </c>
      <c r="AE191" s="42">
        <v>0.0</v>
      </c>
      <c r="AF191" s="42">
        <v>0.0</v>
      </c>
      <c r="AG191" s="25"/>
      <c r="AH191" s="25"/>
      <c r="AI191" s="25"/>
      <c r="AJ191" s="25"/>
      <c r="AK191" s="25"/>
      <c r="AL191" s="25"/>
    </row>
    <row r="192">
      <c r="A192" s="26" t="s">
        <v>186</v>
      </c>
      <c r="B192" s="25" t="s">
        <v>136</v>
      </c>
      <c r="C192" s="25" t="s">
        <v>450</v>
      </c>
      <c r="D192" s="28">
        <v>95.41333949103966</v>
      </c>
      <c r="E192" s="29">
        <v>0.18</v>
      </c>
      <c r="F192" s="30">
        <v>11.0</v>
      </c>
      <c r="G192" s="33"/>
      <c r="H192" s="34">
        <v>6.202703259323619</v>
      </c>
      <c r="I192" s="35" t="s">
        <v>40</v>
      </c>
      <c r="J192" s="36">
        <v>3300.0</v>
      </c>
      <c r="K192" s="28">
        <v>1.8796070482798846</v>
      </c>
      <c r="L192" s="28">
        <v>0.7149515787690699</v>
      </c>
      <c r="M192" s="34">
        <v>5.9801379096811775</v>
      </c>
      <c r="N192" s="35" t="s">
        <v>28</v>
      </c>
      <c r="O192" s="36">
        <v>3000.0</v>
      </c>
      <c r="P192" s="28">
        <v>1.9933793032270593</v>
      </c>
      <c r="Q192" s="37">
        <v>0.7382135383571121</v>
      </c>
      <c r="R192" s="38">
        <v>3.8655896406299917</v>
      </c>
      <c r="S192" s="39">
        <v>3.5548233248701435</v>
      </c>
      <c r="T192" s="40">
        <v>0.0281799076625083</v>
      </c>
      <c r="U192" s="40">
        <v>0.02980567156611455</v>
      </c>
      <c r="V192" s="40">
        <v>0.014360914481855192</v>
      </c>
      <c r="W192" s="40">
        <v>0.011831948409578805</v>
      </c>
      <c r="X192" s="39">
        <v>3.698003708788525</v>
      </c>
      <c r="Y192" s="41">
        <v>2.504699550535094</v>
      </c>
      <c r="Z192" s="41">
        <v>3.2427888330204317</v>
      </c>
      <c r="AA192" s="41">
        <v>2.737349076660746</v>
      </c>
      <c r="AB192" s="42">
        <v>0.0</v>
      </c>
      <c r="AC192" s="42">
        <v>1.0</v>
      </c>
      <c r="AD192" s="42">
        <v>1.0</v>
      </c>
      <c r="AE192" s="42">
        <v>0.0</v>
      </c>
      <c r="AF192" s="42">
        <v>0.0</v>
      </c>
      <c r="AG192" s="25"/>
      <c r="AH192" s="25"/>
      <c r="AI192" s="25"/>
      <c r="AJ192" s="25"/>
      <c r="AK192" s="25"/>
      <c r="AL192" s="25"/>
    </row>
    <row r="193">
      <c r="A193" s="26" t="s">
        <v>196</v>
      </c>
      <c r="B193" s="25" t="s">
        <v>136</v>
      </c>
      <c r="C193" s="25" t="s">
        <v>450</v>
      </c>
      <c r="D193" s="28">
        <v>95.41333949103966</v>
      </c>
      <c r="E193" s="29">
        <v>0.17949019607843136</v>
      </c>
      <c r="F193" s="30">
        <v>0.0</v>
      </c>
      <c r="G193" s="33"/>
      <c r="H193" s="34" t="s">
        <v>64</v>
      </c>
      <c r="I193" s="35" t="s">
        <v>31</v>
      </c>
      <c r="J193" s="36">
        <v>3000.0</v>
      </c>
      <c r="K193" s="28" t="s">
        <v>64</v>
      </c>
      <c r="L193" s="28" t="s">
        <v>64</v>
      </c>
      <c r="M193" s="34" t="s">
        <v>64</v>
      </c>
      <c r="N193" s="35" t="s">
        <v>31</v>
      </c>
      <c r="O193" s="36">
        <v>3000.0</v>
      </c>
      <c r="P193" s="28" t="s">
        <v>64</v>
      </c>
      <c r="Q193" s="37" t="s">
        <v>64</v>
      </c>
      <c r="R193" s="38" t="s">
        <v>64</v>
      </c>
      <c r="S193" s="39" t="s">
        <v>64</v>
      </c>
      <c r="T193" s="40" t="s">
        <v>64</v>
      </c>
      <c r="U193" s="40" t="s">
        <v>64</v>
      </c>
      <c r="V193" s="40" t="s">
        <v>64</v>
      </c>
      <c r="W193" s="40" t="s">
        <v>64</v>
      </c>
      <c r="X193" s="39" t="s">
        <v>64</v>
      </c>
      <c r="Y193" s="41" t="s">
        <v>64</v>
      </c>
      <c r="Z193" s="41" t="s">
        <v>64</v>
      </c>
      <c r="AA193" s="41" t="s">
        <v>64</v>
      </c>
      <c r="AB193" s="42">
        <v>0.0</v>
      </c>
      <c r="AC193" s="42">
        <v>0.0</v>
      </c>
      <c r="AD193" s="42">
        <v>0.0</v>
      </c>
      <c r="AE193" s="42">
        <v>0.0</v>
      </c>
      <c r="AF193" s="42">
        <v>1.0</v>
      </c>
      <c r="AG193" s="25"/>
      <c r="AH193" s="25"/>
      <c r="AI193" s="25"/>
      <c r="AJ193" s="25"/>
      <c r="AK193" s="25"/>
      <c r="AL193" s="25"/>
    </row>
    <row r="194">
      <c r="A194" s="26" t="s">
        <v>194</v>
      </c>
      <c r="B194" s="25" t="s">
        <v>136</v>
      </c>
      <c r="C194" s="25" t="s">
        <v>450</v>
      </c>
      <c r="D194" s="28">
        <v>95.41333949103966</v>
      </c>
      <c r="E194" s="29">
        <v>0.1632727272727273</v>
      </c>
      <c r="F194" s="30">
        <v>0.0</v>
      </c>
      <c r="G194" s="33"/>
      <c r="H194" s="34" t="s">
        <v>64</v>
      </c>
      <c r="I194" s="35" t="s">
        <v>45</v>
      </c>
      <c r="J194" s="36">
        <v>3700.0</v>
      </c>
      <c r="K194" s="28" t="s">
        <v>64</v>
      </c>
      <c r="L194" s="28" t="s">
        <v>64</v>
      </c>
      <c r="M194" s="34" t="s">
        <v>64</v>
      </c>
      <c r="N194" s="35" t="s">
        <v>31</v>
      </c>
      <c r="O194" s="36">
        <v>3400.0</v>
      </c>
      <c r="P194" s="28" t="s">
        <v>64</v>
      </c>
      <c r="Q194" s="37" t="s">
        <v>64</v>
      </c>
      <c r="R194" s="38" t="s">
        <v>64</v>
      </c>
      <c r="S194" s="39" t="s">
        <v>64</v>
      </c>
      <c r="T194" s="40" t="s">
        <v>64</v>
      </c>
      <c r="U194" s="40" t="s">
        <v>64</v>
      </c>
      <c r="V194" s="40" t="s">
        <v>64</v>
      </c>
      <c r="W194" s="40" t="s">
        <v>64</v>
      </c>
      <c r="X194" s="39" t="s">
        <v>64</v>
      </c>
      <c r="Y194" s="41" t="s">
        <v>64</v>
      </c>
      <c r="Z194" s="41" t="s">
        <v>64</v>
      </c>
      <c r="AA194" s="41" t="s">
        <v>64</v>
      </c>
      <c r="AB194" s="42">
        <v>0.0</v>
      </c>
      <c r="AC194" s="42">
        <v>0.0</v>
      </c>
      <c r="AD194" s="42">
        <v>0.0</v>
      </c>
      <c r="AE194" s="42">
        <v>1.0</v>
      </c>
      <c r="AF194" s="42">
        <v>1.0</v>
      </c>
      <c r="AG194" s="25"/>
      <c r="AH194" s="25"/>
      <c r="AI194" s="25"/>
      <c r="AJ194" s="25"/>
      <c r="AK194" s="25"/>
      <c r="AL194" s="25"/>
    </row>
    <row r="195">
      <c r="A195" s="26" t="s">
        <v>200</v>
      </c>
      <c r="B195" s="25" t="s">
        <v>136</v>
      </c>
      <c r="C195" s="25" t="s">
        <v>450</v>
      </c>
      <c r="D195" s="28">
        <v>95.41333949103966</v>
      </c>
      <c r="E195" s="29">
        <v>0.18</v>
      </c>
      <c r="F195" s="30">
        <v>0.0</v>
      </c>
      <c r="G195" s="33"/>
      <c r="H195" s="34" t="s">
        <v>64</v>
      </c>
      <c r="I195" s="35" t="s">
        <v>27</v>
      </c>
      <c r="J195" s="36">
        <v>3000.0</v>
      </c>
      <c r="K195" s="28" t="s">
        <v>64</v>
      </c>
      <c r="L195" s="28" t="s">
        <v>64</v>
      </c>
      <c r="M195" s="34" t="s">
        <v>64</v>
      </c>
      <c r="N195" s="35" t="s">
        <v>64</v>
      </c>
      <c r="O195" s="36" t="s">
        <v>64</v>
      </c>
      <c r="P195" s="28" t="s">
        <v>64</v>
      </c>
      <c r="Q195" s="37" t="s">
        <v>64</v>
      </c>
      <c r="R195" s="38" t="s">
        <v>64</v>
      </c>
      <c r="S195" s="39" t="s">
        <v>64</v>
      </c>
      <c r="T195" s="40" t="s">
        <v>64</v>
      </c>
      <c r="U195" s="40" t="s">
        <v>64</v>
      </c>
      <c r="V195" s="40" t="s">
        <v>64</v>
      </c>
      <c r="W195" s="40" t="s">
        <v>64</v>
      </c>
      <c r="X195" s="39" t="s">
        <v>64</v>
      </c>
      <c r="Y195" s="41" t="s">
        <v>64</v>
      </c>
      <c r="Z195" s="41" t="s">
        <v>64</v>
      </c>
      <c r="AA195" s="41" t="s">
        <v>64</v>
      </c>
      <c r="AB195" s="42">
        <v>1.0</v>
      </c>
      <c r="AC195" s="42">
        <v>0.0</v>
      </c>
      <c r="AD195" s="42">
        <v>0.0</v>
      </c>
      <c r="AE195" s="42">
        <v>0.0</v>
      </c>
      <c r="AF195" s="42">
        <v>0.0</v>
      </c>
      <c r="AG195" s="25"/>
      <c r="AH195" s="25"/>
      <c r="AI195" s="25"/>
      <c r="AJ195" s="25"/>
      <c r="AK195" s="25"/>
      <c r="AL195" s="25"/>
    </row>
    <row r="196">
      <c r="A196" s="26" t="s">
        <v>206</v>
      </c>
      <c r="B196" s="25" t="s">
        <v>136</v>
      </c>
      <c r="C196" s="25" t="s">
        <v>450</v>
      </c>
      <c r="D196" s="28">
        <v>95.41333949103966</v>
      </c>
      <c r="E196" s="29">
        <v>0.16390801186943618</v>
      </c>
      <c r="F196" s="30">
        <v>0.0</v>
      </c>
      <c r="G196" s="33"/>
      <c r="H196" s="34" t="s">
        <v>64</v>
      </c>
      <c r="I196" s="35" t="s">
        <v>45</v>
      </c>
      <c r="J196" s="36">
        <v>3000.0</v>
      </c>
      <c r="K196" s="28" t="s">
        <v>64</v>
      </c>
      <c r="L196" s="28" t="s">
        <v>64</v>
      </c>
      <c r="M196" s="34" t="s">
        <v>64</v>
      </c>
      <c r="N196" s="35" t="s">
        <v>30</v>
      </c>
      <c r="O196" s="36">
        <v>3000.0</v>
      </c>
      <c r="P196" s="28" t="s">
        <v>64</v>
      </c>
      <c r="Q196" s="37" t="s">
        <v>64</v>
      </c>
      <c r="R196" s="38" t="s">
        <v>64</v>
      </c>
      <c r="S196" s="39" t="s">
        <v>64</v>
      </c>
      <c r="T196" s="40" t="s">
        <v>64</v>
      </c>
      <c r="U196" s="40" t="s">
        <v>64</v>
      </c>
      <c r="V196" s="40" t="s">
        <v>64</v>
      </c>
      <c r="W196" s="40" t="s">
        <v>64</v>
      </c>
      <c r="X196" s="39" t="s">
        <v>64</v>
      </c>
      <c r="Y196" s="41" t="s">
        <v>64</v>
      </c>
      <c r="Z196" s="41" t="s">
        <v>64</v>
      </c>
      <c r="AA196" s="41" t="s">
        <v>64</v>
      </c>
      <c r="AB196" s="42">
        <v>0.0</v>
      </c>
      <c r="AC196" s="42">
        <v>0.0</v>
      </c>
      <c r="AD196" s="42">
        <v>0.0</v>
      </c>
      <c r="AE196" s="42">
        <v>1.0</v>
      </c>
      <c r="AF196" s="42">
        <v>1.0</v>
      </c>
      <c r="AG196" s="25"/>
      <c r="AH196" s="25"/>
      <c r="AI196" s="25"/>
      <c r="AJ196" s="25"/>
      <c r="AK196" s="25"/>
      <c r="AL196" s="25"/>
    </row>
    <row r="197">
      <c r="A197" s="26" t="s">
        <v>208</v>
      </c>
      <c r="B197" s="25" t="s">
        <v>136</v>
      </c>
      <c r="C197" s="25" t="s">
        <v>450</v>
      </c>
      <c r="D197" s="28">
        <v>95.41333949103966</v>
      </c>
      <c r="E197" s="29" t="e">
        <v>#N/A</v>
      </c>
      <c r="F197" s="30">
        <v>0.0</v>
      </c>
      <c r="G197" s="33"/>
      <c r="H197" s="34" t="s">
        <v>64</v>
      </c>
      <c r="I197" s="35" t="s">
        <v>28</v>
      </c>
      <c r="J197" s="36">
        <v>3000.0</v>
      </c>
      <c r="K197" s="28" t="s">
        <v>64</v>
      </c>
      <c r="L197" s="28" t="s">
        <v>64</v>
      </c>
      <c r="M197" s="34" t="s">
        <v>64</v>
      </c>
      <c r="N197" s="35" t="s">
        <v>28</v>
      </c>
      <c r="O197" s="36">
        <v>3000.0</v>
      </c>
      <c r="P197" s="28" t="s">
        <v>64</v>
      </c>
      <c r="Q197" s="37" t="s">
        <v>64</v>
      </c>
      <c r="R197" s="38" t="s">
        <v>64</v>
      </c>
      <c r="S197" s="39" t="s">
        <v>64</v>
      </c>
      <c r="T197" s="40" t="s">
        <v>64</v>
      </c>
      <c r="U197" s="40" t="s">
        <v>64</v>
      </c>
      <c r="V197" s="40" t="s">
        <v>64</v>
      </c>
      <c r="W197" s="40" t="s">
        <v>64</v>
      </c>
      <c r="X197" s="39" t="s">
        <v>64</v>
      </c>
      <c r="Y197" s="41" t="s">
        <v>64</v>
      </c>
      <c r="Z197" s="41" t="s">
        <v>64</v>
      </c>
      <c r="AA197" s="41" t="s">
        <v>64</v>
      </c>
      <c r="AB197" s="42">
        <v>0.0</v>
      </c>
      <c r="AC197" s="42">
        <v>1.0</v>
      </c>
      <c r="AD197" s="42">
        <v>0.0</v>
      </c>
      <c r="AE197" s="42">
        <v>0.0</v>
      </c>
      <c r="AF197" s="42">
        <v>0.0</v>
      </c>
      <c r="AG197" s="25"/>
      <c r="AH197" s="25"/>
      <c r="AI197" s="25"/>
      <c r="AJ197" s="25"/>
      <c r="AK197" s="25"/>
      <c r="AL197" s="25"/>
    </row>
    <row r="198">
      <c r="A198" s="26" t="s">
        <v>192</v>
      </c>
      <c r="B198" s="25" t="s">
        <v>136</v>
      </c>
      <c r="C198" s="25" t="s">
        <v>450</v>
      </c>
      <c r="D198" s="28">
        <v>95.41333949103966</v>
      </c>
      <c r="E198" s="29">
        <v>0.1315970755483347</v>
      </c>
      <c r="F198" s="30">
        <v>0.0</v>
      </c>
      <c r="G198" s="33"/>
      <c r="H198" s="34" t="s">
        <v>64</v>
      </c>
      <c r="I198" s="35" t="s">
        <v>44</v>
      </c>
      <c r="J198" s="36">
        <v>3000.0</v>
      </c>
      <c r="K198" s="28" t="s">
        <v>64</v>
      </c>
      <c r="L198" s="28" t="s">
        <v>64</v>
      </c>
      <c r="M198" s="34" t="s">
        <v>64</v>
      </c>
      <c r="N198" s="35" t="s">
        <v>30</v>
      </c>
      <c r="O198" s="36">
        <v>3000.0</v>
      </c>
      <c r="P198" s="28" t="s">
        <v>64</v>
      </c>
      <c r="Q198" s="37" t="s">
        <v>64</v>
      </c>
      <c r="R198" s="38" t="s">
        <v>64</v>
      </c>
      <c r="S198" s="39" t="s">
        <v>64</v>
      </c>
      <c r="T198" s="40" t="s">
        <v>64</v>
      </c>
      <c r="U198" s="40" t="s">
        <v>64</v>
      </c>
      <c r="V198" s="40" t="s">
        <v>64</v>
      </c>
      <c r="W198" s="40" t="s">
        <v>64</v>
      </c>
      <c r="X198" s="39" t="s">
        <v>64</v>
      </c>
      <c r="Y198" s="41" t="s">
        <v>64</v>
      </c>
      <c r="Z198" s="41" t="s">
        <v>64</v>
      </c>
      <c r="AA198" s="41" t="s">
        <v>64</v>
      </c>
      <c r="AB198" s="42">
        <v>0.0</v>
      </c>
      <c r="AC198" s="42">
        <v>0.0</v>
      </c>
      <c r="AD198" s="42">
        <v>1.0</v>
      </c>
      <c r="AE198" s="42">
        <v>1.0</v>
      </c>
      <c r="AF198" s="42">
        <v>0.0</v>
      </c>
      <c r="AG198" s="25"/>
      <c r="AH198" s="25"/>
      <c r="AI198" s="25"/>
      <c r="AJ198" s="25"/>
      <c r="AK198" s="25"/>
      <c r="AL198" s="25"/>
    </row>
    <row r="199">
      <c r="A199" s="26" t="s">
        <v>212</v>
      </c>
      <c r="B199" s="25" t="s">
        <v>136</v>
      </c>
      <c r="C199" s="25" t="s">
        <v>450</v>
      </c>
      <c r="D199" s="28">
        <v>95.41333949103966</v>
      </c>
      <c r="E199" s="29">
        <v>0.128984544795943</v>
      </c>
      <c r="F199" s="30">
        <v>0.0</v>
      </c>
      <c r="G199" s="33"/>
      <c r="H199" s="34" t="s">
        <v>64</v>
      </c>
      <c r="I199" s="35" t="s">
        <v>40</v>
      </c>
      <c r="J199" s="36">
        <v>3000.0</v>
      </c>
      <c r="K199" s="28" t="s">
        <v>64</v>
      </c>
      <c r="L199" s="28" t="s">
        <v>64</v>
      </c>
      <c r="M199" s="34" t="s">
        <v>64</v>
      </c>
      <c r="N199" s="35" t="s">
        <v>29</v>
      </c>
      <c r="O199" s="36">
        <v>3700.0</v>
      </c>
      <c r="P199" s="28" t="s">
        <v>64</v>
      </c>
      <c r="Q199" s="37" t="s">
        <v>64</v>
      </c>
      <c r="R199" s="38" t="s">
        <v>64</v>
      </c>
      <c r="S199" s="39" t="s">
        <v>64</v>
      </c>
      <c r="T199" s="40" t="s">
        <v>64</v>
      </c>
      <c r="U199" s="40" t="s">
        <v>64</v>
      </c>
      <c r="V199" s="40" t="s">
        <v>64</v>
      </c>
      <c r="W199" s="40" t="s">
        <v>64</v>
      </c>
      <c r="X199" s="39" t="s">
        <v>64</v>
      </c>
      <c r="Y199" s="41" t="s">
        <v>64</v>
      </c>
      <c r="Z199" s="41" t="s">
        <v>64</v>
      </c>
      <c r="AA199" s="41" t="s">
        <v>64</v>
      </c>
      <c r="AB199" s="42">
        <v>0.0</v>
      </c>
      <c r="AC199" s="42">
        <v>1.0</v>
      </c>
      <c r="AD199" s="42">
        <v>1.0</v>
      </c>
      <c r="AE199" s="42">
        <v>0.0</v>
      </c>
      <c r="AF199" s="42">
        <v>0.0</v>
      </c>
      <c r="AG199" s="25"/>
      <c r="AH199" s="25"/>
      <c r="AI199" s="25"/>
      <c r="AJ199" s="25"/>
      <c r="AK199" s="25"/>
      <c r="AL199" s="25"/>
    </row>
    <row r="200">
      <c r="A200" s="26" t="s">
        <v>214</v>
      </c>
      <c r="B200" s="25" t="s">
        <v>136</v>
      </c>
      <c r="C200" s="25" t="s">
        <v>450</v>
      </c>
      <c r="D200" s="28">
        <v>95.41333949103966</v>
      </c>
      <c r="E200" s="29">
        <v>0.15751824817518248</v>
      </c>
      <c r="F200" s="30">
        <v>0.0</v>
      </c>
      <c r="G200" s="33"/>
      <c r="H200" s="34" t="s">
        <v>64</v>
      </c>
      <c r="I200" s="35" t="s">
        <v>45</v>
      </c>
      <c r="J200" s="36">
        <v>3000.0</v>
      </c>
      <c r="K200" s="28" t="s">
        <v>64</v>
      </c>
      <c r="L200" s="28" t="s">
        <v>64</v>
      </c>
      <c r="M200" s="34" t="s">
        <v>64</v>
      </c>
      <c r="N200" s="35" t="s">
        <v>31</v>
      </c>
      <c r="O200" s="36">
        <v>3000.0</v>
      </c>
      <c r="P200" s="28" t="s">
        <v>64</v>
      </c>
      <c r="Q200" s="37" t="s">
        <v>64</v>
      </c>
      <c r="R200" s="38" t="s">
        <v>64</v>
      </c>
      <c r="S200" s="39" t="s">
        <v>64</v>
      </c>
      <c r="T200" s="40" t="s">
        <v>64</v>
      </c>
      <c r="U200" s="40" t="s">
        <v>64</v>
      </c>
      <c r="V200" s="40" t="s">
        <v>64</v>
      </c>
      <c r="W200" s="40" t="s">
        <v>64</v>
      </c>
      <c r="X200" s="39" t="s">
        <v>64</v>
      </c>
      <c r="Y200" s="41" t="s">
        <v>64</v>
      </c>
      <c r="Z200" s="41" t="s">
        <v>64</v>
      </c>
      <c r="AA200" s="41" t="s">
        <v>64</v>
      </c>
      <c r="AB200" s="42">
        <v>0.0</v>
      </c>
      <c r="AC200" s="42">
        <v>0.0</v>
      </c>
      <c r="AD200" s="42">
        <v>0.0</v>
      </c>
      <c r="AE200" s="42">
        <v>1.0</v>
      </c>
      <c r="AF200" s="42">
        <v>1.0</v>
      </c>
      <c r="AG200" s="25"/>
      <c r="AH200" s="25"/>
      <c r="AI200" s="25"/>
      <c r="AJ200" s="25"/>
      <c r="AK200" s="25"/>
      <c r="AL200" s="25"/>
    </row>
    <row r="201">
      <c r="A201" s="26" t="s">
        <v>567</v>
      </c>
      <c r="B201" s="25" t="s">
        <v>565</v>
      </c>
      <c r="C201" s="25" t="s">
        <v>106</v>
      </c>
      <c r="D201" s="28">
        <v>96.30448534235694</v>
      </c>
      <c r="E201" s="29">
        <v>0.28701187648456056</v>
      </c>
      <c r="F201" s="30">
        <v>37.0</v>
      </c>
      <c r="G201" s="32">
        <v>0.31</v>
      </c>
      <c r="H201" s="34">
        <v>47.46370914892238</v>
      </c>
      <c r="I201" s="35" t="s">
        <v>356</v>
      </c>
      <c r="J201" s="36">
        <v>12000.0</v>
      </c>
      <c r="K201" s="28">
        <v>3.955309095743532</v>
      </c>
      <c r="L201" s="28">
        <v>6.673633387721624</v>
      </c>
      <c r="M201" s="34">
        <v>47.8534980504387</v>
      </c>
      <c r="N201" s="35" t="s">
        <v>29</v>
      </c>
      <c r="O201" s="36">
        <v>12600.0</v>
      </c>
      <c r="P201" s="28">
        <v>3.797896670669738</v>
      </c>
      <c r="Q201" s="37">
        <v>6.446519756972395</v>
      </c>
      <c r="R201" s="38">
        <v>25.40761201395809</v>
      </c>
      <c r="S201" s="39">
        <v>25.974211073718013</v>
      </c>
      <c r="T201" s="40">
        <v>0.11837356461381393</v>
      </c>
      <c r="U201" s="40">
        <v>0.0076802621737078035</v>
      </c>
      <c r="V201" s="40">
        <v>0.07948461805170615</v>
      </c>
      <c r="W201" s="40">
        <v>0.04522821057850151</v>
      </c>
      <c r="X201" s="39">
        <v>23.79211681035716</v>
      </c>
      <c r="Y201" s="41">
        <v>23.671592338565222</v>
      </c>
      <c r="Z201" s="41">
        <v>21.828294312126843</v>
      </c>
      <c r="AA201" s="41">
        <v>26.025203738311863</v>
      </c>
      <c r="AB201" s="42">
        <v>1.0</v>
      </c>
      <c r="AC201" s="42">
        <v>0.0</v>
      </c>
      <c r="AD201" s="42">
        <v>1.0</v>
      </c>
      <c r="AE201" s="42">
        <v>0.0</v>
      </c>
      <c r="AF201" s="42">
        <v>0.0</v>
      </c>
      <c r="AG201" s="25"/>
      <c r="AH201" s="25"/>
      <c r="AI201" s="25"/>
      <c r="AJ201" s="25"/>
      <c r="AK201" s="25"/>
      <c r="AL201" s="25"/>
    </row>
    <row r="202">
      <c r="A202" s="26" t="s">
        <v>568</v>
      </c>
      <c r="B202" s="25" t="s">
        <v>565</v>
      </c>
      <c r="C202" s="25" t="s">
        <v>106</v>
      </c>
      <c r="D202" s="28">
        <v>96.30448534235694</v>
      </c>
      <c r="E202" s="29">
        <v>0.22741124780316346</v>
      </c>
      <c r="F202" s="30">
        <v>37.0</v>
      </c>
      <c r="G202" s="33"/>
      <c r="H202" s="34">
        <v>31.724030850573484</v>
      </c>
      <c r="I202" s="35" t="s">
        <v>40</v>
      </c>
      <c r="J202" s="36">
        <v>6800.0</v>
      </c>
      <c r="K202" s="28">
        <v>4.665298654496101</v>
      </c>
      <c r="L202" s="28">
        <v>5.861003960391344</v>
      </c>
      <c r="M202" s="34">
        <v>31.2403448355457</v>
      </c>
      <c r="N202" s="35" t="s">
        <v>28</v>
      </c>
      <c r="O202" s="36">
        <v>7300.0</v>
      </c>
      <c r="P202" s="28">
        <v>4.279499292540507</v>
      </c>
      <c r="Q202" s="37">
        <v>5.316194739093685</v>
      </c>
      <c r="R202" s="38">
        <v>17.30346348633495</v>
      </c>
      <c r="S202" s="39">
        <v>17.689337063771568</v>
      </c>
      <c r="T202" s="40">
        <v>0.06444181006840591</v>
      </c>
      <c r="U202" s="40">
        <v>0.02158538678714084</v>
      </c>
      <c r="V202" s="40">
        <v>0.04201815583322076</v>
      </c>
      <c r="W202" s="40">
        <v>0.028605876664511892</v>
      </c>
      <c r="X202" s="39">
        <v>17.233415956060174</v>
      </c>
      <c r="Y202" s="41">
        <v>14.49061489451331</v>
      </c>
      <c r="Z202" s="41">
        <v>15.370449076585377</v>
      </c>
      <c r="AA202" s="41">
        <v>15.869895758960322</v>
      </c>
      <c r="AB202" s="42">
        <v>0.0</v>
      </c>
      <c r="AC202" s="42">
        <v>1.0</v>
      </c>
      <c r="AD202" s="42">
        <v>1.0</v>
      </c>
      <c r="AE202" s="42">
        <v>0.0</v>
      </c>
      <c r="AF202" s="42">
        <v>0.0</v>
      </c>
      <c r="AG202" s="25"/>
      <c r="AH202" s="25"/>
      <c r="AI202" s="25"/>
      <c r="AJ202" s="25"/>
      <c r="AK202" s="25"/>
      <c r="AL202" s="25"/>
    </row>
    <row r="203">
      <c r="A203" s="26" t="s">
        <v>570</v>
      </c>
      <c r="B203" s="25" t="s">
        <v>565</v>
      </c>
      <c r="C203" s="25" t="s">
        <v>106</v>
      </c>
      <c r="D203" s="28">
        <v>96.30448534235694</v>
      </c>
      <c r="E203" s="29">
        <v>0.12513400576368877</v>
      </c>
      <c r="F203" s="30">
        <v>34.0</v>
      </c>
      <c r="G203" s="32"/>
      <c r="H203" s="34">
        <v>18.729044122592015</v>
      </c>
      <c r="I203" s="35" t="s">
        <v>40</v>
      </c>
      <c r="J203" s="36">
        <v>3700.0</v>
      </c>
      <c r="K203" s="28">
        <v>5.06190381691676</v>
      </c>
      <c r="L203" s="28">
        <v>4.323743983408464</v>
      </c>
      <c r="M203" s="34">
        <v>18.06348707269071</v>
      </c>
      <c r="N203" s="35" t="s">
        <v>28</v>
      </c>
      <c r="O203" s="36">
        <v>3500.0</v>
      </c>
      <c r="P203" s="28">
        <v>5.160996306483059</v>
      </c>
      <c r="Q203" s="37">
        <v>4.293151051453518</v>
      </c>
      <c r="R203" s="38">
        <v>7.979892527007235</v>
      </c>
      <c r="S203" s="39">
        <v>8.157847054977184</v>
      </c>
      <c r="T203" s="40">
        <v>0.024465606279968043</v>
      </c>
      <c r="U203" s="40">
        <v>0.025994706672466044</v>
      </c>
      <c r="V203" s="40">
        <v>0.013092922110764148</v>
      </c>
      <c r="W203" s="40">
        <v>0.0140486098560754</v>
      </c>
      <c r="X203" s="39">
        <v>9.958213437209087</v>
      </c>
      <c r="Y203" s="41">
        <v>8.770830685382927</v>
      </c>
      <c r="Z203" s="41">
        <v>8.592422461696614</v>
      </c>
      <c r="AA203" s="41">
        <v>9.471064610994095</v>
      </c>
      <c r="AB203" s="42">
        <v>0.0</v>
      </c>
      <c r="AC203" s="42">
        <v>1.0</v>
      </c>
      <c r="AD203" s="42">
        <v>1.0</v>
      </c>
      <c r="AE203" s="42">
        <v>0.0</v>
      </c>
      <c r="AF203" s="42">
        <v>0.0</v>
      </c>
      <c r="AG203" s="25"/>
      <c r="AH203" s="25"/>
      <c r="AI203" s="25"/>
      <c r="AJ203" s="25"/>
      <c r="AK203" s="25"/>
      <c r="AL203" s="25"/>
    </row>
    <row r="204">
      <c r="A204" s="26" t="s">
        <v>569</v>
      </c>
      <c r="B204" s="25" t="s">
        <v>565</v>
      </c>
      <c r="C204" s="25" t="s">
        <v>106</v>
      </c>
      <c r="D204" s="28">
        <v>96.30448534235694</v>
      </c>
      <c r="E204" s="29">
        <v>0.18656530738977437</v>
      </c>
      <c r="F204" s="30">
        <v>31.0</v>
      </c>
      <c r="G204" s="33"/>
      <c r="H204" s="34">
        <v>28.0699291866823</v>
      </c>
      <c r="I204" s="35" t="s">
        <v>58</v>
      </c>
      <c r="J204" s="36">
        <v>5400.0</v>
      </c>
      <c r="K204" s="28">
        <v>5.198135034570797</v>
      </c>
      <c r="L204" s="28">
        <v>5.970817305415822</v>
      </c>
      <c r="M204" s="34">
        <v>27.794467201760785</v>
      </c>
      <c r="N204" s="35" t="s">
        <v>27</v>
      </c>
      <c r="O204" s="36">
        <v>6200.0</v>
      </c>
      <c r="P204" s="28">
        <v>4.482978580929159</v>
      </c>
      <c r="Q204" s="37">
        <v>5.112314259798614</v>
      </c>
      <c r="R204" s="38">
        <v>11.464277967107437</v>
      </c>
      <c r="S204" s="39">
        <v>11.719935567413243</v>
      </c>
      <c r="T204" s="40">
        <v>0.05645977886191493</v>
      </c>
      <c r="U204" s="40">
        <v>0.023634326035220202</v>
      </c>
      <c r="V204" s="40">
        <v>0.028381391520926825</v>
      </c>
      <c r="W204" s="40">
        <v>0.03262345004006891</v>
      </c>
      <c r="X204" s="39">
        <v>12.918826030195993</v>
      </c>
      <c r="Y204" s="41">
        <v>15.151103156486307</v>
      </c>
      <c r="Z204" s="41">
        <v>11.169303516503028</v>
      </c>
      <c r="AA204" s="41">
        <v>16.625163685257757</v>
      </c>
      <c r="AB204" s="42">
        <v>1.0</v>
      </c>
      <c r="AC204" s="42">
        <v>1.0</v>
      </c>
      <c r="AD204" s="42">
        <v>0.0</v>
      </c>
      <c r="AE204" s="42">
        <v>0.0</v>
      </c>
      <c r="AF204" s="42">
        <v>0.0</v>
      </c>
      <c r="AG204" s="25"/>
      <c r="AH204" s="25"/>
      <c r="AI204" s="25"/>
      <c r="AJ204" s="25"/>
      <c r="AK204" s="25"/>
      <c r="AL204" s="25"/>
    </row>
    <row r="205">
      <c r="A205" s="26" t="s">
        <v>571</v>
      </c>
      <c r="B205" s="25" t="s">
        <v>565</v>
      </c>
      <c r="C205" s="25" t="s">
        <v>106</v>
      </c>
      <c r="D205" s="28">
        <v>96.30448534235694</v>
      </c>
      <c r="E205" s="29">
        <v>0.16041669718051996</v>
      </c>
      <c r="F205" s="30">
        <v>29.0</v>
      </c>
      <c r="G205" s="33"/>
      <c r="H205" s="34">
        <v>26.331428430669717</v>
      </c>
      <c r="I205" s="35" t="s">
        <v>31</v>
      </c>
      <c r="J205" s="36">
        <v>4400.0</v>
      </c>
      <c r="K205" s="28">
        <v>5.984415552424935</v>
      </c>
      <c r="L205" s="28">
        <v>6.559657872607534</v>
      </c>
      <c r="M205" s="34">
        <v>27.872492385454073</v>
      </c>
      <c r="N205" s="35" t="s">
        <v>30</v>
      </c>
      <c r="O205" s="36">
        <v>4800.0</v>
      </c>
      <c r="P205" s="28">
        <v>5.806769246969599</v>
      </c>
      <c r="Q205" s="37">
        <v>6.635546296248457</v>
      </c>
      <c r="R205" s="38">
        <v>9.007019782912309</v>
      </c>
      <c r="S205" s="39">
        <v>9.207879625129419</v>
      </c>
      <c r="T205" s="40">
        <v>0.07645545725167016</v>
      </c>
      <c r="U205" s="40">
        <v>9.865220290538086E-5</v>
      </c>
      <c r="V205" s="40">
        <v>0.028313182233844304</v>
      </c>
      <c r="W205" s="40">
        <v>0.023479224291480645</v>
      </c>
      <c r="X205" s="39">
        <v>9.881368369542264</v>
      </c>
      <c r="Y205" s="41">
        <v>16.450060061127456</v>
      </c>
      <c r="Z205" s="41">
        <v>9.195441259370726</v>
      </c>
      <c r="AA205" s="41">
        <v>18.677051126083345</v>
      </c>
      <c r="AB205" s="42">
        <v>0.0</v>
      </c>
      <c r="AC205" s="42">
        <v>0.0</v>
      </c>
      <c r="AD205" s="42">
        <v>0.0</v>
      </c>
      <c r="AE205" s="42">
        <v>0.0</v>
      </c>
      <c r="AF205" s="42">
        <v>1.0</v>
      </c>
      <c r="AG205" s="25"/>
      <c r="AH205" s="25"/>
      <c r="AI205" s="25"/>
      <c r="AJ205" s="25"/>
      <c r="AK205" s="25"/>
      <c r="AL205" s="25"/>
    </row>
    <row r="206">
      <c r="A206" s="26" t="s">
        <v>572</v>
      </c>
      <c r="B206" s="25" t="s">
        <v>565</v>
      </c>
      <c r="C206" s="25" t="s">
        <v>106</v>
      </c>
      <c r="D206" s="28">
        <v>96.30448534235694</v>
      </c>
      <c r="E206" s="29">
        <v>0.16494993073421732</v>
      </c>
      <c r="F206" s="30">
        <v>20.0</v>
      </c>
      <c r="G206" s="33"/>
      <c r="H206" s="34">
        <v>13.123453650797796</v>
      </c>
      <c r="I206" s="35" t="s">
        <v>58</v>
      </c>
      <c r="J206" s="36">
        <v>3200.0</v>
      </c>
      <c r="K206" s="28">
        <v>4.101079265874311</v>
      </c>
      <c r="L206" s="28">
        <v>2.700015196508809</v>
      </c>
      <c r="M206" s="34">
        <v>12.539433094500941</v>
      </c>
      <c r="N206" s="35" t="s">
        <v>27</v>
      </c>
      <c r="O206" s="36">
        <v>3200.0</v>
      </c>
      <c r="P206" s="28">
        <v>3.9185728420315438</v>
      </c>
      <c r="Q206" s="37">
        <v>2.4953022014600466</v>
      </c>
      <c r="R206" s="38">
        <v>6.413388725488848</v>
      </c>
      <c r="S206" s="39">
        <v>6.556409644563832</v>
      </c>
      <c r="T206" s="40">
        <v>0.02862704447592606</v>
      </c>
      <c r="U206" s="40">
        <v>0.019513936891894235</v>
      </c>
      <c r="V206" s="40">
        <v>0.020603547581289343</v>
      </c>
      <c r="W206" s="40">
        <v>0.029914766199756644</v>
      </c>
      <c r="X206" s="39">
        <v>5.264606378172542</v>
      </c>
      <c r="Y206" s="41">
        <v>7.858847272625253</v>
      </c>
      <c r="Z206" s="41">
        <v>4.272896833926374</v>
      </c>
      <c r="AA206" s="41">
        <v>8.266536260574567</v>
      </c>
      <c r="AB206" s="42">
        <v>1.0</v>
      </c>
      <c r="AC206" s="42">
        <v>1.0</v>
      </c>
      <c r="AD206" s="42">
        <v>0.0</v>
      </c>
      <c r="AE206" s="42">
        <v>0.0</v>
      </c>
      <c r="AF206" s="42">
        <v>0.0</v>
      </c>
      <c r="AG206" s="25"/>
      <c r="AH206" s="25"/>
      <c r="AI206" s="25"/>
      <c r="AJ206" s="25"/>
      <c r="AK206" s="25"/>
      <c r="AL206" s="25"/>
    </row>
    <row r="207">
      <c r="A207" s="26" t="s">
        <v>574</v>
      </c>
      <c r="B207" s="25" t="s">
        <v>565</v>
      </c>
      <c r="C207" s="25" t="s">
        <v>106</v>
      </c>
      <c r="D207" s="28">
        <v>96.30448534235694</v>
      </c>
      <c r="E207" s="29">
        <v>0.16835558048233315</v>
      </c>
      <c r="F207" s="30">
        <v>19.0</v>
      </c>
      <c r="G207" s="33"/>
      <c r="H207" s="34">
        <v>18.327054047767472</v>
      </c>
      <c r="I207" s="35" t="s">
        <v>45</v>
      </c>
      <c r="J207" s="36">
        <v>3600.0</v>
      </c>
      <c r="K207" s="28">
        <v>5.090848346602075</v>
      </c>
      <c r="L207" s="28">
        <v>4.279944743780741</v>
      </c>
      <c r="M207" s="34">
        <v>18.873364452384237</v>
      </c>
      <c r="N207" s="35" t="s">
        <v>31</v>
      </c>
      <c r="O207" s="36">
        <v>3700.0</v>
      </c>
      <c r="P207" s="28">
        <v>5.100909311455199</v>
      </c>
      <c r="Q207" s="37">
        <v>4.381614166216212</v>
      </c>
      <c r="R207" s="38">
        <v>6.237602534564512</v>
      </c>
      <c r="S207" s="39">
        <v>6.376703357156528</v>
      </c>
      <c r="T207" s="40">
        <v>0.055442654875836876</v>
      </c>
      <c r="U207" s="40">
        <v>0.02166039204826602</v>
      </c>
      <c r="V207" s="40">
        <v>0.032888026458605744</v>
      </c>
      <c r="W207" s="40">
        <v>0.025237337524126463</v>
      </c>
      <c r="X207" s="39">
        <v>7.889654180100612</v>
      </c>
      <c r="Y207" s="41">
        <v>10.43739986766686</v>
      </c>
      <c r="Z207" s="41">
        <v>6.995771133291325</v>
      </c>
      <c r="AA207" s="41">
        <v>11.877593319092913</v>
      </c>
      <c r="AB207" s="42">
        <v>0.0</v>
      </c>
      <c r="AC207" s="42">
        <v>0.0</v>
      </c>
      <c r="AD207" s="42">
        <v>0.0</v>
      </c>
      <c r="AE207" s="42">
        <v>1.0</v>
      </c>
      <c r="AF207" s="42">
        <v>1.0</v>
      </c>
      <c r="AG207" s="25"/>
      <c r="AH207" s="25"/>
      <c r="AI207" s="25"/>
      <c r="AJ207" s="25"/>
      <c r="AK207" s="25"/>
      <c r="AL207" s="25"/>
    </row>
    <row r="208">
      <c r="A208" s="26" t="s">
        <v>576</v>
      </c>
      <c r="B208" s="25" t="s">
        <v>565</v>
      </c>
      <c r="C208" s="25" t="s">
        <v>106</v>
      </c>
      <c r="D208" s="28">
        <v>96.30448534235694</v>
      </c>
      <c r="E208" s="29">
        <v>0.1385968992248062</v>
      </c>
      <c r="F208" s="30">
        <v>16.0</v>
      </c>
      <c r="G208" s="33"/>
      <c r="H208" s="34">
        <v>10.669037365414372</v>
      </c>
      <c r="I208" s="35" t="s">
        <v>356</v>
      </c>
      <c r="J208" s="36">
        <v>3000.0</v>
      </c>
      <c r="K208" s="28">
        <v>3.5563457884714573</v>
      </c>
      <c r="L208" s="28">
        <v>2.0120737296854405</v>
      </c>
      <c r="M208" s="34">
        <v>11.006217563646466</v>
      </c>
      <c r="N208" s="35" t="s">
        <v>28</v>
      </c>
      <c r="O208" s="36">
        <v>3000.0</v>
      </c>
      <c r="P208" s="28">
        <v>3.6687391878821556</v>
      </c>
      <c r="Q208" s="37">
        <v>2.1234832819153273</v>
      </c>
      <c r="R208" s="38">
        <v>4.209964648067713</v>
      </c>
      <c r="S208" s="39">
        <v>4.3038484026648485</v>
      </c>
      <c r="T208" s="40">
        <v>0.03066461056899741</v>
      </c>
      <c r="U208" s="40">
        <v>0.014123132943449912</v>
      </c>
      <c r="V208" s="40">
        <v>0.021087965627890965</v>
      </c>
      <c r="W208" s="40">
        <v>0.02843973346146763</v>
      </c>
      <c r="X208" s="39">
        <v>3.776043827035175</v>
      </c>
      <c r="Y208" s="41">
        <v>6.892993538379198</v>
      </c>
      <c r="Z208" s="41">
        <v>3.092878003064995</v>
      </c>
      <c r="AA208" s="41">
        <v>7.91333956058147</v>
      </c>
      <c r="AB208" s="42">
        <v>1.0</v>
      </c>
      <c r="AC208" s="42">
        <v>0.0</v>
      </c>
      <c r="AD208" s="42">
        <v>1.0</v>
      </c>
      <c r="AE208" s="42">
        <v>0.0</v>
      </c>
      <c r="AF208" s="42">
        <v>0.0</v>
      </c>
      <c r="AG208" s="25"/>
      <c r="AH208" s="25"/>
      <c r="AI208" s="25"/>
      <c r="AJ208" s="25"/>
      <c r="AK208" s="25"/>
      <c r="AL208" s="25"/>
    </row>
    <row r="209">
      <c r="A209" s="26" t="s">
        <v>573</v>
      </c>
      <c r="B209" s="25" t="s">
        <v>565</v>
      </c>
      <c r="C209" s="25" t="s">
        <v>106</v>
      </c>
      <c r="D209" s="28">
        <v>96.30448534235694</v>
      </c>
      <c r="E209" s="29">
        <v>0.18445155393053017</v>
      </c>
      <c r="F209" s="30">
        <v>15.0</v>
      </c>
      <c r="G209" s="33"/>
      <c r="H209" s="34">
        <v>11.316388641345544</v>
      </c>
      <c r="I209" s="35" t="s">
        <v>44</v>
      </c>
      <c r="J209" s="36">
        <v>3000.0</v>
      </c>
      <c r="K209" s="28">
        <v>3.7721295471151812</v>
      </c>
      <c r="L209" s="28">
        <v>2.228200590281676</v>
      </c>
      <c r="M209" s="34">
        <v>10.669180317367093</v>
      </c>
      <c r="N209" s="35" t="s">
        <v>29</v>
      </c>
      <c r="O209" s="36">
        <v>3000.0</v>
      </c>
      <c r="P209" s="28">
        <v>3.5563934391223646</v>
      </c>
      <c r="Q209" s="37">
        <v>2.0121204248063336</v>
      </c>
      <c r="R209" s="38">
        <v>5.473958629265055</v>
      </c>
      <c r="S209" s="39">
        <v>5.596029912894639</v>
      </c>
      <c r="T209" s="40">
        <v>0.03346873179623174</v>
      </c>
      <c r="U209" s="40">
        <v>0.04092862984719905</v>
      </c>
      <c r="V209" s="40">
        <v>0.022883741318507848</v>
      </c>
      <c r="W209" s="40">
        <v>0.018952173426781828</v>
      </c>
      <c r="X209" s="39">
        <v>6.729135148124058</v>
      </c>
      <c r="Y209" s="41">
        <v>4.5872534932214855</v>
      </c>
      <c r="Z209" s="41">
        <v>5.828074219813488</v>
      </c>
      <c r="AA209" s="41">
        <v>4.841106097553606</v>
      </c>
      <c r="AB209" s="42">
        <v>0.0</v>
      </c>
      <c r="AC209" s="42">
        <v>0.0</v>
      </c>
      <c r="AD209" s="42">
        <v>1.0</v>
      </c>
      <c r="AE209" s="42">
        <v>1.0</v>
      </c>
      <c r="AF209" s="42">
        <v>0.0</v>
      </c>
      <c r="AG209" s="25"/>
      <c r="AH209" s="25"/>
      <c r="AI209" s="25"/>
      <c r="AJ209" s="25"/>
      <c r="AK209" s="25"/>
      <c r="AL209" s="25"/>
    </row>
    <row r="210">
      <c r="A210" s="26" t="s">
        <v>577</v>
      </c>
      <c r="B210" s="25" t="s">
        <v>565</v>
      </c>
      <c r="C210" s="25" t="s">
        <v>106</v>
      </c>
      <c r="D210" s="28">
        <v>96.30448534235694</v>
      </c>
      <c r="E210" s="29">
        <v>0.17970297029702972</v>
      </c>
      <c r="F210" s="30">
        <v>0.0</v>
      </c>
      <c r="G210" s="33"/>
      <c r="H210" s="34" t="s">
        <v>64</v>
      </c>
      <c r="I210" s="35" t="s">
        <v>45</v>
      </c>
      <c r="J210" s="36">
        <v>3000.0</v>
      </c>
      <c r="K210" s="28" t="s">
        <v>64</v>
      </c>
      <c r="L210" s="28" t="s">
        <v>64</v>
      </c>
      <c r="M210" s="34" t="s">
        <v>64</v>
      </c>
      <c r="N210" s="35" t="s">
        <v>30</v>
      </c>
      <c r="O210" s="36">
        <v>3000.0</v>
      </c>
      <c r="P210" s="28" t="s">
        <v>64</v>
      </c>
      <c r="Q210" s="37" t="s">
        <v>64</v>
      </c>
      <c r="R210" s="38" t="s">
        <v>64</v>
      </c>
      <c r="S210" s="39" t="s">
        <v>64</v>
      </c>
      <c r="T210" s="40" t="s">
        <v>64</v>
      </c>
      <c r="U210" s="40" t="s">
        <v>64</v>
      </c>
      <c r="V210" s="40" t="s">
        <v>64</v>
      </c>
      <c r="W210" s="40" t="s">
        <v>64</v>
      </c>
      <c r="X210" s="39" t="s">
        <v>64</v>
      </c>
      <c r="Y210" s="41" t="s">
        <v>64</v>
      </c>
      <c r="Z210" s="41" t="s">
        <v>64</v>
      </c>
      <c r="AA210" s="41" t="s">
        <v>64</v>
      </c>
      <c r="AB210" s="42">
        <v>0.0</v>
      </c>
      <c r="AC210" s="42">
        <v>0.0</v>
      </c>
      <c r="AD210" s="42">
        <v>0.0</v>
      </c>
      <c r="AE210" s="42">
        <v>1.0</v>
      </c>
      <c r="AF210" s="42">
        <v>1.0</v>
      </c>
      <c r="AG210" s="25"/>
      <c r="AH210" s="25"/>
      <c r="AI210" s="25"/>
      <c r="AJ210" s="25"/>
      <c r="AK210" s="25"/>
      <c r="AL210" s="25"/>
    </row>
    <row r="211">
      <c r="A211" s="26" t="s">
        <v>578</v>
      </c>
      <c r="B211" s="25" t="s">
        <v>565</v>
      </c>
      <c r="C211" s="25" t="s">
        <v>106</v>
      </c>
      <c r="D211" s="28">
        <v>96.30448534235694</v>
      </c>
      <c r="E211" s="29">
        <v>0.1768</v>
      </c>
      <c r="F211" s="30">
        <v>0.0</v>
      </c>
      <c r="G211" s="33"/>
      <c r="H211" s="34" t="s">
        <v>64</v>
      </c>
      <c r="I211" s="35" t="s">
        <v>64</v>
      </c>
      <c r="J211" s="36" t="s">
        <v>64</v>
      </c>
      <c r="K211" s="28" t="s">
        <v>64</v>
      </c>
      <c r="L211" s="28" t="s">
        <v>64</v>
      </c>
      <c r="M211" s="34" t="s">
        <v>64</v>
      </c>
      <c r="N211" s="35" t="s">
        <v>27</v>
      </c>
      <c r="O211" s="36">
        <v>3000.0</v>
      </c>
      <c r="P211" s="28" t="s">
        <v>64</v>
      </c>
      <c r="Q211" s="37" t="s">
        <v>64</v>
      </c>
      <c r="R211" s="38" t="s">
        <v>64</v>
      </c>
      <c r="S211" s="39" t="s">
        <v>64</v>
      </c>
      <c r="T211" s="40" t="s">
        <v>64</v>
      </c>
      <c r="U211" s="40" t="s">
        <v>64</v>
      </c>
      <c r="V211" s="40" t="s">
        <v>64</v>
      </c>
      <c r="W211" s="40" t="s">
        <v>64</v>
      </c>
      <c r="X211" s="39" t="s">
        <v>64</v>
      </c>
      <c r="Y211" s="41" t="s">
        <v>64</v>
      </c>
      <c r="Z211" s="41" t="s">
        <v>64</v>
      </c>
      <c r="AA211" s="41" t="s">
        <v>64</v>
      </c>
      <c r="AB211" s="42">
        <v>0.0</v>
      </c>
      <c r="AC211" s="42">
        <v>0.0</v>
      </c>
      <c r="AD211" s="42">
        <v>0.0</v>
      </c>
      <c r="AE211" s="42">
        <v>0.0</v>
      </c>
      <c r="AF211" s="42">
        <v>0.0</v>
      </c>
      <c r="AG211" s="25"/>
      <c r="AH211" s="25"/>
      <c r="AI211" s="25"/>
      <c r="AJ211" s="25"/>
      <c r="AK211" s="25"/>
      <c r="AL211" s="25"/>
    </row>
    <row r="212">
      <c r="A212" s="26" t="s">
        <v>579</v>
      </c>
      <c r="B212" s="25" t="s">
        <v>565</v>
      </c>
      <c r="C212" s="25" t="s">
        <v>106</v>
      </c>
      <c r="D212" s="28">
        <v>96.30448534235694</v>
      </c>
      <c r="E212" s="29">
        <v>0.23948022598870056</v>
      </c>
      <c r="F212" s="30">
        <v>0.0</v>
      </c>
      <c r="G212" s="33"/>
      <c r="H212" s="34" t="s">
        <v>64</v>
      </c>
      <c r="I212" s="35" t="s">
        <v>45</v>
      </c>
      <c r="J212" s="36">
        <v>4200.0</v>
      </c>
      <c r="K212" s="28" t="s">
        <v>64</v>
      </c>
      <c r="L212" s="28" t="s">
        <v>64</v>
      </c>
      <c r="M212" s="34" t="s">
        <v>64</v>
      </c>
      <c r="N212" s="35" t="s">
        <v>31</v>
      </c>
      <c r="O212" s="36">
        <v>3700.0</v>
      </c>
      <c r="P212" s="28" t="s">
        <v>64</v>
      </c>
      <c r="Q212" s="37" t="s">
        <v>64</v>
      </c>
      <c r="R212" s="38" t="s">
        <v>64</v>
      </c>
      <c r="S212" s="39" t="s">
        <v>64</v>
      </c>
      <c r="T212" s="40" t="s">
        <v>64</v>
      </c>
      <c r="U212" s="40" t="s">
        <v>64</v>
      </c>
      <c r="V212" s="40" t="s">
        <v>64</v>
      </c>
      <c r="W212" s="40" t="s">
        <v>64</v>
      </c>
      <c r="X212" s="39" t="s">
        <v>64</v>
      </c>
      <c r="Y212" s="41" t="s">
        <v>64</v>
      </c>
      <c r="Z212" s="41" t="s">
        <v>64</v>
      </c>
      <c r="AA212" s="41" t="s">
        <v>64</v>
      </c>
      <c r="AB212" s="42">
        <v>0.0</v>
      </c>
      <c r="AC212" s="42">
        <v>0.0</v>
      </c>
      <c r="AD212" s="42">
        <v>0.0</v>
      </c>
      <c r="AE212" s="42">
        <v>1.0</v>
      </c>
      <c r="AF212" s="42">
        <v>1.0</v>
      </c>
      <c r="AG212" s="25"/>
      <c r="AH212" s="25"/>
      <c r="AI212" s="25"/>
      <c r="AJ212" s="25"/>
      <c r="AK212" s="25"/>
      <c r="AL212" s="25"/>
    </row>
    <row r="213">
      <c r="A213" s="26" t="s">
        <v>580</v>
      </c>
      <c r="B213" s="25" t="s">
        <v>565</v>
      </c>
      <c r="C213" s="25" t="s">
        <v>106</v>
      </c>
      <c r="D213" s="28">
        <v>96.30448534235694</v>
      </c>
      <c r="E213" s="29">
        <v>0.25719286871961106</v>
      </c>
      <c r="F213" s="30">
        <v>0.0</v>
      </c>
      <c r="G213" s="33"/>
      <c r="H213" s="34" t="s">
        <v>64</v>
      </c>
      <c r="I213" s="35" t="s">
        <v>44</v>
      </c>
      <c r="J213" s="36">
        <v>5000.0</v>
      </c>
      <c r="K213" s="28" t="s">
        <v>64</v>
      </c>
      <c r="L213" s="28" t="s">
        <v>64</v>
      </c>
      <c r="M213" s="34" t="s">
        <v>64</v>
      </c>
      <c r="N213" s="35" t="s">
        <v>30</v>
      </c>
      <c r="O213" s="36">
        <v>4900.0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0.0</v>
      </c>
      <c r="AC213" s="42">
        <v>0.0</v>
      </c>
      <c r="AD213" s="42">
        <v>1.0</v>
      </c>
      <c r="AE213" s="42">
        <v>1.0</v>
      </c>
      <c r="AF213" s="42">
        <v>0.0</v>
      </c>
      <c r="AG213" s="25"/>
      <c r="AH213" s="25"/>
      <c r="AI213" s="25"/>
      <c r="AJ213" s="25"/>
      <c r="AK213" s="25"/>
      <c r="AL213" s="25"/>
    </row>
    <row r="214">
      <c r="A214" s="26" t="s">
        <v>581</v>
      </c>
      <c r="B214" s="25" t="s">
        <v>565</v>
      </c>
      <c r="C214" s="25" t="s">
        <v>106</v>
      </c>
      <c r="D214" s="28">
        <v>96.30448534235694</v>
      </c>
      <c r="E214" s="29">
        <v>0.11226040658276863</v>
      </c>
      <c r="F214" s="30">
        <v>0.0</v>
      </c>
      <c r="G214" s="33"/>
      <c r="H214" s="34" t="s">
        <v>64</v>
      </c>
      <c r="I214" s="35" t="s">
        <v>58</v>
      </c>
      <c r="J214" s="36">
        <v>3000.0</v>
      </c>
      <c r="K214" s="28" t="s">
        <v>64</v>
      </c>
      <c r="L214" s="28" t="s">
        <v>64</v>
      </c>
      <c r="M214" s="34" t="s">
        <v>64</v>
      </c>
      <c r="N214" s="35" t="s">
        <v>28</v>
      </c>
      <c r="O214" s="36">
        <v>3000.0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1.0</v>
      </c>
      <c r="AC214" s="42">
        <v>1.0</v>
      </c>
      <c r="AD214" s="42">
        <v>0.0</v>
      </c>
      <c r="AE214" s="42">
        <v>0.0</v>
      </c>
      <c r="AF214" s="42">
        <v>0.0</v>
      </c>
      <c r="AG214" s="25"/>
      <c r="AH214" s="25"/>
      <c r="AI214" s="25"/>
      <c r="AJ214" s="25"/>
      <c r="AK214" s="25"/>
      <c r="AL214" s="25"/>
    </row>
    <row r="215">
      <c r="A215" s="26" t="s">
        <v>582</v>
      </c>
      <c r="B215" s="25" t="s">
        <v>565</v>
      </c>
      <c r="C215" s="25" t="s">
        <v>106</v>
      </c>
      <c r="D215" s="28">
        <v>96.30448534235694</v>
      </c>
      <c r="E215" s="29">
        <v>0.1735071770334928</v>
      </c>
      <c r="F215" s="30">
        <v>0.0</v>
      </c>
      <c r="G215" s="33"/>
      <c r="H215" s="34" t="s">
        <v>64</v>
      </c>
      <c r="I215" s="35" t="s">
        <v>30</v>
      </c>
      <c r="J215" s="36">
        <v>3000.0</v>
      </c>
      <c r="K215" s="28" t="s">
        <v>64</v>
      </c>
      <c r="L215" s="28" t="s">
        <v>64</v>
      </c>
      <c r="M215" s="34" t="s">
        <v>64</v>
      </c>
      <c r="N215" s="35" t="s">
        <v>30</v>
      </c>
      <c r="O215" s="36">
        <v>3000.0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1.0</v>
      </c>
      <c r="AF215" s="42">
        <v>0.0</v>
      </c>
      <c r="AG215" s="25"/>
      <c r="AH215" s="25"/>
      <c r="AI215" s="25"/>
      <c r="AJ215" s="25"/>
      <c r="AK215" s="25"/>
      <c r="AL215" s="25"/>
    </row>
    <row r="216">
      <c r="A216" s="26" t="s">
        <v>575</v>
      </c>
      <c r="B216" s="25" t="s">
        <v>565</v>
      </c>
      <c r="C216" s="25" t="s">
        <v>106</v>
      </c>
      <c r="D216" s="28">
        <v>96.30448534235694</v>
      </c>
      <c r="E216" s="29">
        <v>0.165527402700556</v>
      </c>
      <c r="F216" s="30">
        <v>0.0</v>
      </c>
      <c r="G216" s="33"/>
      <c r="H216" s="34" t="s">
        <v>64</v>
      </c>
      <c r="I216" s="35" t="s">
        <v>58</v>
      </c>
      <c r="J216" s="36">
        <v>3000.0</v>
      </c>
      <c r="K216" s="28" t="s">
        <v>64</v>
      </c>
      <c r="L216" s="28" t="s">
        <v>64</v>
      </c>
      <c r="M216" s="34" t="s">
        <v>64</v>
      </c>
      <c r="N216" s="35" t="s">
        <v>28</v>
      </c>
      <c r="O216" s="36">
        <v>3100.0</v>
      </c>
      <c r="P216" s="28" t="s">
        <v>64</v>
      </c>
      <c r="Q216" s="37" t="s">
        <v>64</v>
      </c>
      <c r="R216" s="38" t="s">
        <v>64</v>
      </c>
      <c r="S216" s="39" t="s">
        <v>64</v>
      </c>
      <c r="T216" s="40" t="s">
        <v>64</v>
      </c>
      <c r="U216" s="40" t="s">
        <v>64</v>
      </c>
      <c r="V216" s="40" t="s">
        <v>64</v>
      </c>
      <c r="W216" s="40" t="s">
        <v>64</v>
      </c>
      <c r="X216" s="39" t="s">
        <v>64</v>
      </c>
      <c r="Y216" s="41" t="s">
        <v>64</v>
      </c>
      <c r="Z216" s="41" t="s">
        <v>64</v>
      </c>
      <c r="AA216" s="41" t="s">
        <v>64</v>
      </c>
      <c r="AB216" s="42">
        <v>1.0</v>
      </c>
      <c r="AC216" s="42">
        <v>1.0</v>
      </c>
      <c r="AD216" s="42">
        <v>0.0</v>
      </c>
      <c r="AE216" s="42">
        <v>0.0</v>
      </c>
      <c r="AF216" s="42">
        <v>0.0</v>
      </c>
      <c r="AG216" s="25"/>
      <c r="AH216" s="25"/>
      <c r="AI216" s="25"/>
      <c r="AJ216" s="25"/>
      <c r="AK216" s="25"/>
      <c r="AL216" s="25"/>
    </row>
    <row r="217">
      <c r="A217" s="26" t="s">
        <v>583</v>
      </c>
      <c r="B217" s="25" t="s">
        <v>565</v>
      </c>
      <c r="C217" s="25" t="s">
        <v>106</v>
      </c>
      <c r="D217" s="28">
        <v>96.30448534235694</v>
      </c>
      <c r="E217" s="29">
        <v>0.18073076923076922</v>
      </c>
      <c r="F217" s="30">
        <v>0.0</v>
      </c>
      <c r="G217" s="33"/>
      <c r="H217" s="34" t="s">
        <v>64</v>
      </c>
      <c r="I217" s="35" t="s">
        <v>28</v>
      </c>
      <c r="J217" s="36">
        <v>3000.0</v>
      </c>
      <c r="K217" s="28" t="s">
        <v>64</v>
      </c>
      <c r="L217" s="28" t="s">
        <v>64</v>
      </c>
      <c r="M217" s="34" t="s">
        <v>64</v>
      </c>
      <c r="N217" s="35" t="s">
        <v>28</v>
      </c>
      <c r="O217" s="36">
        <v>3000.0</v>
      </c>
      <c r="P217" s="28" t="s">
        <v>64</v>
      </c>
      <c r="Q217" s="37" t="s">
        <v>64</v>
      </c>
      <c r="R217" s="38" t="s">
        <v>64</v>
      </c>
      <c r="S217" s="39" t="s">
        <v>64</v>
      </c>
      <c r="T217" s="40" t="s">
        <v>64</v>
      </c>
      <c r="U217" s="40" t="s">
        <v>64</v>
      </c>
      <c r="V217" s="40" t="s">
        <v>64</v>
      </c>
      <c r="W217" s="40" t="s">
        <v>64</v>
      </c>
      <c r="X217" s="39" t="s">
        <v>64</v>
      </c>
      <c r="Y217" s="41" t="s">
        <v>64</v>
      </c>
      <c r="Z217" s="41" t="s">
        <v>64</v>
      </c>
      <c r="AA217" s="41" t="s">
        <v>64</v>
      </c>
      <c r="AB217" s="42">
        <v>0.0</v>
      </c>
      <c r="AC217" s="42">
        <v>1.0</v>
      </c>
      <c r="AD217" s="42">
        <v>0.0</v>
      </c>
      <c r="AE217" s="42">
        <v>0.0</v>
      </c>
      <c r="AF217" s="42">
        <v>0.0</v>
      </c>
      <c r="AG217" s="25"/>
      <c r="AH217" s="25"/>
      <c r="AI217" s="25"/>
      <c r="AJ217" s="25"/>
      <c r="AK217" s="25"/>
      <c r="AL217" s="25"/>
    </row>
    <row r="218">
      <c r="A218" s="26" t="s">
        <v>296</v>
      </c>
      <c r="B218" s="25" t="s">
        <v>107</v>
      </c>
      <c r="C218" s="25" t="s">
        <v>451</v>
      </c>
      <c r="D218" s="28">
        <v>99.88138531128068</v>
      </c>
      <c r="E218" s="29">
        <v>0.2563492546394889</v>
      </c>
      <c r="F218" s="30">
        <v>36.0</v>
      </c>
      <c r="G218" s="32"/>
      <c r="H218" s="34">
        <v>34.77080184099957</v>
      </c>
      <c r="I218" s="35" t="s">
        <v>28</v>
      </c>
      <c r="J218" s="36">
        <v>7100.0</v>
      </c>
      <c r="K218" s="28">
        <v>4.897296033943602</v>
      </c>
      <c r="L218" s="28">
        <v>6.5796656826529825</v>
      </c>
      <c r="M218" s="34">
        <v>35.122239765497255</v>
      </c>
      <c r="N218" s="35" t="s">
        <v>29</v>
      </c>
      <c r="O218" s="36">
        <v>7900.0</v>
      </c>
      <c r="P218" s="28">
        <v>4.4458531348730705</v>
      </c>
      <c r="Q218" s="37">
        <v>6.017274337478614</v>
      </c>
      <c r="R218" s="38">
        <v>20.20239382248998</v>
      </c>
      <c r="S218" s="39">
        <v>17.37029643922922</v>
      </c>
      <c r="T218" s="40">
        <v>0.06576029630118614</v>
      </c>
      <c r="U218" s="40">
        <v>0.012030425595677794</v>
      </c>
      <c r="V218" s="40">
        <v>0.07118755596840921</v>
      </c>
      <c r="W218" s="40">
        <v>0.021256767029957005</v>
      </c>
      <c r="X218" s="39">
        <v>17.54313565077824</v>
      </c>
      <c r="Y218" s="41">
        <v>17.22766619022133</v>
      </c>
      <c r="Z218" s="41">
        <v>16.296346558563794</v>
      </c>
      <c r="AA218" s="41">
        <v>18.825893206933465</v>
      </c>
      <c r="AB218" s="42">
        <v>0.0</v>
      </c>
      <c r="AC218" s="42">
        <v>1.0</v>
      </c>
      <c r="AD218" s="42">
        <v>0.0</v>
      </c>
      <c r="AE218" s="42">
        <v>0.0</v>
      </c>
      <c r="AF218" s="42">
        <v>0.0</v>
      </c>
      <c r="AG218" s="25"/>
      <c r="AH218" s="25"/>
      <c r="AI218" s="25"/>
      <c r="AJ218" s="25"/>
      <c r="AK218" s="25"/>
      <c r="AL218" s="25"/>
    </row>
    <row r="219">
      <c r="A219" s="26" t="s">
        <v>297</v>
      </c>
      <c r="B219" s="25" t="s">
        <v>107</v>
      </c>
      <c r="C219" s="25" t="s">
        <v>451</v>
      </c>
      <c r="D219" s="28">
        <v>99.88138531128068</v>
      </c>
      <c r="E219" s="29">
        <v>0.27165807327001357</v>
      </c>
      <c r="F219" s="30">
        <v>36.0</v>
      </c>
      <c r="G219" s="33"/>
      <c r="H219" s="34">
        <v>45.7948148682463</v>
      </c>
      <c r="I219" s="35" t="s">
        <v>31</v>
      </c>
      <c r="J219" s="36">
        <v>9000.0</v>
      </c>
      <c r="K219" s="28">
        <v>5.088312763138478</v>
      </c>
      <c r="L219" s="28">
        <v>8.36326229115278</v>
      </c>
      <c r="M219" s="34">
        <v>45.813235156967195</v>
      </c>
      <c r="N219" s="35" t="s">
        <v>31</v>
      </c>
      <c r="O219" s="36">
        <v>9800.0</v>
      </c>
      <c r="P219" s="28">
        <v>4.674819913976244</v>
      </c>
      <c r="Q219" s="37">
        <v>7.685898764644729</v>
      </c>
      <c r="R219" s="38">
        <v>21.705863719191807</v>
      </c>
      <c r="S219" s="39">
        <v>18.66300056244531</v>
      </c>
      <c r="T219" s="40">
        <v>0.1080334692934221</v>
      </c>
      <c r="U219" s="40">
        <v>0.011738781043767427</v>
      </c>
      <c r="V219" s="40">
        <v>0.049614691755298264</v>
      </c>
      <c r="W219" s="40">
        <v>0.03108942792060279</v>
      </c>
      <c r="X219" s="39">
        <v>21.81579128964059</v>
      </c>
      <c r="Y219" s="41">
        <v>23.97902357860571</v>
      </c>
      <c r="Z219" s="41">
        <v>20.211638473979725</v>
      </c>
      <c r="AA219" s="41">
        <v>25.60159668298747</v>
      </c>
      <c r="AB219" s="42">
        <v>0.0</v>
      </c>
      <c r="AC219" s="42">
        <v>0.0</v>
      </c>
      <c r="AD219" s="42">
        <v>0.0</v>
      </c>
      <c r="AE219" s="42">
        <v>0.0</v>
      </c>
      <c r="AF219" s="42">
        <v>1.0</v>
      </c>
      <c r="AG219" s="25"/>
      <c r="AH219" s="25"/>
      <c r="AI219" s="25"/>
      <c r="AJ219" s="25"/>
      <c r="AK219" s="25"/>
      <c r="AL219" s="25"/>
    </row>
    <row r="220">
      <c r="A220" s="26" t="s">
        <v>295</v>
      </c>
      <c r="B220" s="25" t="s">
        <v>107</v>
      </c>
      <c r="C220" s="25" t="s">
        <v>451</v>
      </c>
      <c r="D220" s="28">
        <v>99.88138531128068</v>
      </c>
      <c r="E220" s="29">
        <v>0.2821874062968516</v>
      </c>
      <c r="F220" s="30">
        <v>35.0</v>
      </c>
      <c r="G220" s="33"/>
      <c r="H220" s="34">
        <v>30.457142570921345</v>
      </c>
      <c r="I220" s="35" t="s">
        <v>44</v>
      </c>
      <c r="J220" s="36">
        <v>6900.0</v>
      </c>
      <c r="K220" s="28">
        <v>4.414078633466861</v>
      </c>
      <c r="L220" s="28">
        <v>5.382399265819362</v>
      </c>
      <c r="M220" s="34">
        <v>30.143016198210233</v>
      </c>
      <c r="N220" s="35" t="s">
        <v>28</v>
      </c>
      <c r="O220" s="36">
        <v>6300.0</v>
      </c>
      <c r="P220" s="28">
        <v>4.7846057457476565</v>
      </c>
      <c r="Q220" s="37">
        <v>5.790098885338919</v>
      </c>
      <c r="R220" s="38">
        <v>22.129580194050373</v>
      </c>
      <c r="S220" s="39">
        <v>19.027317823020887</v>
      </c>
      <c r="T220" s="40">
        <v>0.08674973792031444</v>
      </c>
      <c r="U220" s="40">
        <v>0.012591210626641156</v>
      </c>
      <c r="V220" s="40">
        <v>0.062122811253501595</v>
      </c>
      <c r="W220" s="40">
        <v>0.028145059047786115</v>
      </c>
      <c r="X220" s="39">
        <v>19.345078347267123</v>
      </c>
      <c r="Y220" s="41">
        <v>11.112064223654222</v>
      </c>
      <c r="Z220" s="41">
        <v>17.861663486200978</v>
      </c>
      <c r="AA220" s="41">
        <v>12.281352712009253</v>
      </c>
      <c r="AB220" s="42">
        <v>0.0</v>
      </c>
      <c r="AC220" s="42">
        <v>0.0</v>
      </c>
      <c r="AD220" s="42">
        <v>1.0</v>
      </c>
      <c r="AE220" s="42">
        <v>1.0</v>
      </c>
      <c r="AF220" s="42">
        <v>0.0</v>
      </c>
      <c r="AG220" s="25"/>
      <c r="AH220" s="25"/>
      <c r="AI220" s="25"/>
      <c r="AJ220" s="25"/>
      <c r="AK220" s="25"/>
      <c r="AL220" s="25"/>
    </row>
    <row r="221">
      <c r="A221" s="26" t="s">
        <v>298</v>
      </c>
      <c r="B221" s="25" t="s">
        <v>107</v>
      </c>
      <c r="C221" s="25" t="s">
        <v>451</v>
      </c>
      <c r="D221" s="28">
        <v>99.88138531128068</v>
      </c>
      <c r="E221" s="29">
        <v>0.214309065288868</v>
      </c>
      <c r="F221" s="30">
        <v>35.0</v>
      </c>
      <c r="G221" s="33"/>
      <c r="H221" s="34">
        <v>32.99180147783301</v>
      </c>
      <c r="I221" s="35" t="s">
        <v>27</v>
      </c>
      <c r="J221" s="36">
        <v>6400.0</v>
      </c>
      <c r="K221" s="28">
        <v>5.154968980911407</v>
      </c>
      <c r="L221" s="28">
        <v>6.6646357293138365</v>
      </c>
      <c r="M221" s="34">
        <v>32.62494431503081</v>
      </c>
      <c r="N221" s="35" t="s">
        <v>27</v>
      </c>
      <c r="O221" s="36">
        <v>7100.0</v>
      </c>
      <c r="P221" s="28">
        <v>4.595062579581804</v>
      </c>
      <c r="Q221" s="37">
        <v>5.892326023611246</v>
      </c>
      <c r="R221" s="38">
        <v>15.81047142416942</v>
      </c>
      <c r="S221" s="39">
        <v>13.594061074883871</v>
      </c>
      <c r="T221" s="40">
        <v>0.05504455800197371</v>
      </c>
      <c r="U221" s="40">
        <v>0.013238564582753172</v>
      </c>
      <c r="V221" s="40">
        <v>0.050080096283441275</v>
      </c>
      <c r="W221" s="40">
        <v>0.03431575293161019</v>
      </c>
      <c r="X221" s="39">
        <v>13.790125367287791</v>
      </c>
      <c r="Y221" s="41">
        <v>19.201676110545215</v>
      </c>
      <c r="Z221" s="41">
        <v>12.058430691450825</v>
      </c>
      <c r="AA221" s="41">
        <v>20.566513623579986</v>
      </c>
      <c r="AB221" s="42">
        <v>1.0</v>
      </c>
      <c r="AC221" s="42">
        <v>0.0</v>
      </c>
      <c r="AD221" s="42">
        <v>0.0</v>
      </c>
      <c r="AE221" s="42">
        <v>0.0</v>
      </c>
      <c r="AF221" s="42">
        <v>0.0</v>
      </c>
      <c r="AG221" s="25"/>
      <c r="AH221" s="25"/>
      <c r="AI221" s="25"/>
      <c r="AJ221" s="25"/>
      <c r="AK221" s="25"/>
      <c r="AL221" s="25"/>
    </row>
    <row r="222">
      <c r="A222" s="26" t="s">
        <v>299</v>
      </c>
      <c r="B222" s="25" t="s">
        <v>107</v>
      </c>
      <c r="C222" s="25" t="s">
        <v>451</v>
      </c>
      <c r="D222" s="28">
        <v>99.88138531128068</v>
      </c>
      <c r="E222" s="29">
        <v>0.1865625911268486</v>
      </c>
      <c r="F222" s="30">
        <v>25.0</v>
      </c>
      <c r="G222" s="33"/>
      <c r="H222" s="34">
        <v>19.153490603429788</v>
      </c>
      <c r="I222" s="35" t="s">
        <v>45</v>
      </c>
      <c r="J222" s="36">
        <v>4200.0</v>
      </c>
      <c r="K222" s="28">
        <v>4.560354905578521</v>
      </c>
      <c r="L222" s="28">
        <v>3.9597637668820482</v>
      </c>
      <c r="M222" s="34">
        <v>19.544854508413508</v>
      </c>
      <c r="N222" s="35" t="s">
        <v>30</v>
      </c>
      <c r="O222" s="36">
        <v>4300.0</v>
      </c>
      <c r="P222" s="28">
        <v>4.54531500195663</v>
      </c>
      <c r="Q222" s="37">
        <v>4.005579244256439</v>
      </c>
      <c r="R222" s="38">
        <v>9.588610559606709</v>
      </c>
      <c r="S222" s="39">
        <v>8.244419415053441</v>
      </c>
      <c r="T222" s="40">
        <v>0.06727866504276005</v>
      </c>
      <c r="U222" s="40">
        <v>7.645302845768186E-4</v>
      </c>
      <c r="V222" s="40">
        <v>0.0241251778688685</v>
      </c>
      <c r="W222" s="40">
        <v>0.017499248735869406</v>
      </c>
      <c r="X222" s="39">
        <v>7.938943916721799</v>
      </c>
      <c r="Y222" s="41">
        <v>11.214546686707987</v>
      </c>
      <c r="Z222" s="41">
        <v>7.463888825685009</v>
      </c>
      <c r="AA222" s="41">
        <v>12.080965682728499</v>
      </c>
      <c r="AB222" s="42">
        <v>0.0</v>
      </c>
      <c r="AC222" s="42">
        <v>0.0</v>
      </c>
      <c r="AD222" s="42">
        <v>0.0</v>
      </c>
      <c r="AE222" s="42">
        <v>1.0</v>
      </c>
      <c r="AF222" s="42">
        <v>1.0</v>
      </c>
      <c r="AG222" s="25"/>
      <c r="AH222" s="25"/>
      <c r="AI222" s="25"/>
      <c r="AJ222" s="25"/>
      <c r="AK222" s="25"/>
      <c r="AL222" s="25"/>
    </row>
    <row r="223">
      <c r="A223" s="26" t="s">
        <v>302</v>
      </c>
      <c r="B223" s="25" t="s">
        <v>107</v>
      </c>
      <c r="C223" s="25" t="s">
        <v>451</v>
      </c>
      <c r="D223" s="28">
        <v>99.88138531128068</v>
      </c>
      <c r="E223" s="29">
        <v>0.14686401562222617</v>
      </c>
      <c r="F223" s="30">
        <v>15.0</v>
      </c>
      <c r="G223" s="32"/>
      <c r="H223" s="34">
        <v>12.293260202817228</v>
      </c>
      <c r="I223" s="35" t="s">
        <v>45</v>
      </c>
      <c r="J223" s="36">
        <v>3300.0</v>
      </c>
      <c r="K223" s="28">
        <v>3.725230364490069</v>
      </c>
      <c r="L223" s="28">
        <v>2.3380015559053993</v>
      </c>
      <c r="M223" s="34">
        <v>12.804943549399255</v>
      </c>
      <c r="N223" s="35" t="s">
        <v>30</v>
      </c>
      <c r="O223" s="36">
        <v>3000.0</v>
      </c>
      <c r="P223" s="28">
        <v>4.268314516466418</v>
      </c>
      <c r="Q223" s="37">
        <v>2.7600257240623183</v>
      </c>
      <c r="R223" s="38">
        <v>4.3699953943955325</v>
      </c>
      <c r="S223" s="39">
        <v>3.7573822243883477</v>
      </c>
      <c r="T223" s="40">
        <v>0.05057321497357153</v>
      </c>
      <c r="U223" s="40">
        <v>0.002049157819026399</v>
      </c>
      <c r="V223" s="40">
        <v>0.026475119021821078</v>
      </c>
      <c r="W223" s="40">
        <v>0.018934218247803926</v>
      </c>
      <c r="X223" s="39">
        <v>3.911807393219839</v>
      </c>
      <c r="Y223" s="41">
        <v>8.38145280959739</v>
      </c>
      <c r="Z223" s="41">
        <v>3.584331038522561</v>
      </c>
      <c r="AA223" s="41">
        <v>9.220612510876695</v>
      </c>
      <c r="AB223" s="42">
        <v>0.0</v>
      </c>
      <c r="AC223" s="42">
        <v>0.0</v>
      </c>
      <c r="AD223" s="42">
        <v>0.0</v>
      </c>
      <c r="AE223" s="42">
        <v>1.0</v>
      </c>
      <c r="AF223" s="42">
        <v>1.0</v>
      </c>
      <c r="AG223" s="25"/>
      <c r="AH223" s="25"/>
      <c r="AI223" s="25"/>
      <c r="AJ223" s="25"/>
      <c r="AK223" s="25"/>
      <c r="AL223" s="25"/>
    </row>
    <row r="224">
      <c r="A224" s="26" t="s">
        <v>300</v>
      </c>
      <c r="B224" s="25" t="s">
        <v>107</v>
      </c>
      <c r="C224" s="25" t="s">
        <v>451</v>
      </c>
      <c r="D224" s="28">
        <v>99.88138531128068</v>
      </c>
      <c r="E224" s="29">
        <v>0.2252576652066273</v>
      </c>
      <c r="F224" s="30">
        <v>15.0</v>
      </c>
      <c r="G224" s="33"/>
      <c r="H224" s="34">
        <v>10.175873428626776</v>
      </c>
      <c r="I224" s="35" t="s">
        <v>28</v>
      </c>
      <c r="J224" s="36">
        <v>3800.0</v>
      </c>
      <c r="K224" s="28">
        <v>2.677861428585994</v>
      </c>
      <c r="L224" s="28">
        <v>1.463463090945989</v>
      </c>
      <c r="M224" s="34">
        <v>9.88168866931381</v>
      </c>
      <c r="N224" s="35" t="s">
        <v>28</v>
      </c>
      <c r="O224" s="36">
        <v>3700.0</v>
      </c>
      <c r="P224" s="28">
        <v>2.670726667382111</v>
      </c>
      <c r="Q224" s="37">
        <v>1.4285531464435464</v>
      </c>
      <c r="R224" s="38">
        <v>7.19260971674283</v>
      </c>
      <c r="S224" s="39">
        <v>6.184304892245916</v>
      </c>
      <c r="T224" s="40">
        <v>0.04916867932346308</v>
      </c>
      <c r="U224" s="40">
        <v>0.02128590410783196</v>
      </c>
      <c r="V224" s="40">
        <v>0.04054876774260551</v>
      </c>
      <c r="W224" s="40">
        <v>0.020494279574896062</v>
      </c>
      <c r="X224" s="39">
        <v>6.340584297338147</v>
      </c>
      <c r="Y224" s="41">
        <v>3.8352891312886292</v>
      </c>
      <c r="Z224" s="41">
        <v>5.688543262214609</v>
      </c>
      <c r="AA224" s="41">
        <v>4.193145407099202</v>
      </c>
      <c r="AB224" s="42">
        <v>0.0</v>
      </c>
      <c r="AC224" s="42">
        <v>1.0</v>
      </c>
      <c r="AD224" s="42">
        <v>0.0</v>
      </c>
      <c r="AE224" s="42">
        <v>0.0</v>
      </c>
      <c r="AF224" s="42">
        <v>0.0</v>
      </c>
      <c r="AG224" s="25"/>
      <c r="AH224" s="25"/>
      <c r="AI224" s="25"/>
      <c r="AJ224" s="25"/>
      <c r="AK224" s="25"/>
      <c r="AL224" s="25"/>
    </row>
    <row r="225">
      <c r="A225" s="26" t="s">
        <v>303</v>
      </c>
      <c r="B225" s="25" t="s">
        <v>107</v>
      </c>
      <c r="C225" s="25" t="s">
        <v>451</v>
      </c>
      <c r="D225" s="28">
        <v>99.88138531128068</v>
      </c>
      <c r="E225" s="29">
        <v>0.16660370634354954</v>
      </c>
      <c r="F225" s="30">
        <v>15.0</v>
      </c>
      <c r="G225" s="33"/>
      <c r="H225" s="34">
        <v>11.730453050923638</v>
      </c>
      <c r="I225" s="35" t="s">
        <v>44</v>
      </c>
      <c r="J225" s="36">
        <v>3400.0</v>
      </c>
      <c r="K225" s="28">
        <v>3.450133250271658</v>
      </c>
      <c r="L225" s="28">
        <v>2.092322479300212</v>
      </c>
      <c r="M225" s="34">
        <v>11.677128281266892</v>
      </c>
      <c r="N225" s="35" t="s">
        <v>29</v>
      </c>
      <c r="O225" s="36">
        <v>3100.0</v>
      </c>
      <c r="P225" s="28">
        <v>3.7668155746022234</v>
      </c>
      <c r="Q225" s="37">
        <v>2.2767669353840776</v>
      </c>
      <c r="R225" s="38">
        <v>5.046215510278993</v>
      </c>
      <c r="S225" s="39">
        <v>4.338805593038327</v>
      </c>
      <c r="T225" s="40">
        <v>0.03596070719756755</v>
      </c>
      <c r="U225" s="40">
        <v>0.02019139476058317</v>
      </c>
      <c r="V225" s="40">
        <v>0.020441701307201972</v>
      </c>
      <c r="W225" s="40">
        <v>0.02077544336936037</v>
      </c>
      <c r="X225" s="39">
        <v>4.764506748784554</v>
      </c>
      <c r="Y225" s="41">
        <v>6.965946302139083</v>
      </c>
      <c r="Z225" s="41">
        <v>4.12515916374678</v>
      </c>
      <c r="AA225" s="41">
        <v>7.551969117520113</v>
      </c>
      <c r="AB225" s="42">
        <v>0.0</v>
      </c>
      <c r="AC225" s="42">
        <v>0.0</v>
      </c>
      <c r="AD225" s="42">
        <v>1.0</v>
      </c>
      <c r="AE225" s="42">
        <v>1.0</v>
      </c>
      <c r="AF225" s="42">
        <v>0.0</v>
      </c>
      <c r="AG225" s="25"/>
      <c r="AH225" s="25"/>
      <c r="AI225" s="25"/>
      <c r="AJ225" s="25"/>
      <c r="AK225" s="25"/>
      <c r="AL225" s="25"/>
    </row>
    <row r="226">
      <c r="A226" s="26" t="s">
        <v>301</v>
      </c>
      <c r="B226" s="25" t="s">
        <v>107</v>
      </c>
      <c r="C226" s="25" t="s">
        <v>451</v>
      </c>
      <c r="D226" s="28">
        <v>99.88138531128068</v>
      </c>
      <c r="E226" s="29">
        <v>0.14346292585170342</v>
      </c>
      <c r="F226" s="30">
        <v>13.0</v>
      </c>
      <c r="G226" s="33"/>
      <c r="H226" s="34">
        <v>10.17173598869017</v>
      </c>
      <c r="I226" s="35" t="s">
        <v>58</v>
      </c>
      <c r="J226" s="36">
        <v>3000.0</v>
      </c>
      <c r="K226" s="28">
        <v>3.3905786628967234</v>
      </c>
      <c r="L226" s="28">
        <v>1.8524146459433364</v>
      </c>
      <c r="M226" s="34">
        <v>10.399605912661489</v>
      </c>
      <c r="N226" s="35" t="s">
        <v>27</v>
      </c>
      <c r="O226" s="36">
        <v>3000.0</v>
      </c>
      <c r="P226" s="28">
        <v>3.4665353042204963</v>
      </c>
      <c r="Q226" s="37">
        <v>1.9248799885327412</v>
      </c>
      <c r="R226" s="38">
        <v>3.688314878659167</v>
      </c>
      <c r="S226" s="39">
        <v>3.171263928743326</v>
      </c>
      <c r="T226" s="40">
        <v>0.029335971861248724</v>
      </c>
      <c r="U226" s="40">
        <v>0.012584233054686082</v>
      </c>
      <c r="V226" s="40">
        <v>0.022635276338623667</v>
      </c>
      <c r="W226" s="40">
        <v>0.025168466109372165</v>
      </c>
      <c r="X226" s="39">
        <v>3.0505053453249555</v>
      </c>
      <c r="Y226" s="41">
        <v>7.121230643365214</v>
      </c>
      <c r="Z226" s="41">
        <v>2.539877276650995</v>
      </c>
      <c r="AA226" s="41">
        <v>7.8597286360104945</v>
      </c>
      <c r="AB226" s="42">
        <v>1.0</v>
      </c>
      <c r="AC226" s="42">
        <v>1.0</v>
      </c>
      <c r="AD226" s="42">
        <v>0.0</v>
      </c>
      <c r="AE226" s="42">
        <v>0.0</v>
      </c>
      <c r="AF226" s="42">
        <v>0.0</v>
      </c>
      <c r="AG226" s="25"/>
      <c r="AH226" s="25"/>
      <c r="AI226" s="25"/>
      <c r="AJ226" s="25"/>
      <c r="AK226" s="25"/>
      <c r="AL226" s="25"/>
    </row>
    <row r="227">
      <c r="A227" s="26" t="s">
        <v>304</v>
      </c>
      <c r="B227" s="25" t="s">
        <v>107</v>
      </c>
      <c r="C227" s="25" t="s">
        <v>451</v>
      </c>
      <c r="D227" s="28">
        <v>99.88138531128068</v>
      </c>
      <c r="E227" s="29">
        <v>0.2037515134044393</v>
      </c>
      <c r="F227" s="30">
        <v>10.0</v>
      </c>
      <c r="G227" s="33"/>
      <c r="H227" s="34">
        <v>7.161588658635295</v>
      </c>
      <c r="I227" s="35" t="s">
        <v>40</v>
      </c>
      <c r="J227" s="36">
        <v>4000.0</v>
      </c>
      <c r="K227" s="28">
        <v>1.7903971646588237</v>
      </c>
      <c r="L227" s="28">
        <v>0.75658840837232</v>
      </c>
      <c r="M227" s="34">
        <v>7.032372713450231</v>
      </c>
      <c r="N227" s="35" t="s">
        <v>29</v>
      </c>
      <c r="O227" s="36">
        <v>3000.0</v>
      </c>
      <c r="P227" s="28">
        <v>2.3441242378167435</v>
      </c>
      <c r="Q227" s="37">
        <v>0.9774673075700532</v>
      </c>
      <c r="R227" s="38">
        <v>4.254127465818069</v>
      </c>
      <c r="S227" s="39">
        <v>3.6577573836454937</v>
      </c>
      <c r="T227" s="40">
        <v>0.06875892117540197</v>
      </c>
      <c r="U227" s="40">
        <v>0.010697749342220633</v>
      </c>
      <c r="V227" s="40">
        <v>0.040375376549671424</v>
      </c>
      <c r="W227" s="40">
        <v>0.01639171270178968</v>
      </c>
      <c r="X227" s="39">
        <v>4.310287237327329</v>
      </c>
      <c r="Y227" s="41">
        <v>2.8513014213079657</v>
      </c>
      <c r="Z227" s="41">
        <v>4.028440050213464</v>
      </c>
      <c r="AA227" s="41">
        <v>3.003932663236767</v>
      </c>
      <c r="AB227" s="42">
        <v>0.0</v>
      </c>
      <c r="AC227" s="42">
        <v>1.0</v>
      </c>
      <c r="AD227" s="42">
        <v>1.0</v>
      </c>
      <c r="AE227" s="42">
        <v>0.0</v>
      </c>
      <c r="AF227" s="42">
        <v>0.0</v>
      </c>
      <c r="AG227" s="25"/>
      <c r="AH227" s="25"/>
      <c r="AI227" s="25"/>
      <c r="AJ227" s="25"/>
      <c r="AK227" s="25"/>
      <c r="AL227" s="25"/>
    </row>
    <row r="228">
      <c r="A228" s="26" t="s">
        <v>305</v>
      </c>
      <c r="B228" s="25" t="s">
        <v>107</v>
      </c>
      <c r="C228" s="25" t="s">
        <v>451</v>
      </c>
      <c r="D228" s="28">
        <v>99.88138531128068</v>
      </c>
      <c r="E228" s="29">
        <v>0.1902816229116945</v>
      </c>
      <c r="F228" s="30">
        <v>0.0</v>
      </c>
      <c r="G228" s="33"/>
      <c r="H228" s="34" t="s">
        <v>64</v>
      </c>
      <c r="I228" s="35" t="s">
        <v>58</v>
      </c>
      <c r="J228" s="36">
        <v>3000.0</v>
      </c>
      <c r="K228" s="28" t="s">
        <v>64</v>
      </c>
      <c r="L228" s="28" t="s">
        <v>64</v>
      </c>
      <c r="M228" s="34" t="s">
        <v>64</v>
      </c>
      <c r="N228" s="35" t="s">
        <v>27</v>
      </c>
      <c r="O228" s="36">
        <v>3000.0</v>
      </c>
      <c r="P228" s="28" t="s">
        <v>64</v>
      </c>
      <c r="Q228" s="37" t="s">
        <v>64</v>
      </c>
      <c r="R228" s="38" t="s">
        <v>64</v>
      </c>
      <c r="S228" s="39" t="s">
        <v>64</v>
      </c>
      <c r="T228" s="40" t="s">
        <v>64</v>
      </c>
      <c r="U228" s="40" t="s">
        <v>64</v>
      </c>
      <c r="V228" s="40" t="s">
        <v>64</v>
      </c>
      <c r="W228" s="40" t="s">
        <v>64</v>
      </c>
      <c r="X228" s="39" t="s">
        <v>64</v>
      </c>
      <c r="Y228" s="41" t="s">
        <v>64</v>
      </c>
      <c r="Z228" s="41" t="s">
        <v>64</v>
      </c>
      <c r="AA228" s="41" t="s">
        <v>64</v>
      </c>
      <c r="AB228" s="42">
        <v>1.0</v>
      </c>
      <c r="AC228" s="42">
        <v>1.0</v>
      </c>
      <c r="AD228" s="42">
        <v>0.0</v>
      </c>
      <c r="AE228" s="42">
        <v>0.0</v>
      </c>
      <c r="AF228" s="42">
        <v>0.0</v>
      </c>
      <c r="AG228" s="25"/>
      <c r="AH228" s="25"/>
      <c r="AI228" s="25"/>
      <c r="AJ228" s="25"/>
      <c r="AK228" s="25"/>
      <c r="AL228" s="25"/>
    </row>
    <row r="229">
      <c r="A229" s="26" t="s">
        <v>306</v>
      </c>
      <c r="B229" s="25" t="s">
        <v>107</v>
      </c>
      <c r="C229" s="25" t="s">
        <v>451</v>
      </c>
      <c r="D229" s="28">
        <v>99.88138531128068</v>
      </c>
      <c r="E229" s="29">
        <v>0.1708379705400982</v>
      </c>
      <c r="F229" s="30">
        <v>0.0</v>
      </c>
      <c r="G229" s="33"/>
      <c r="H229" s="34" t="s">
        <v>64</v>
      </c>
      <c r="I229" s="35" t="s">
        <v>40</v>
      </c>
      <c r="J229" s="36">
        <v>3000.0</v>
      </c>
      <c r="K229" s="28" t="s">
        <v>64</v>
      </c>
      <c r="L229" s="28" t="s">
        <v>64</v>
      </c>
      <c r="M229" s="34" t="s">
        <v>64</v>
      </c>
      <c r="N229" s="35" t="s">
        <v>29</v>
      </c>
      <c r="O229" s="36">
        <v>3000.0</v>
      </c>
      <c r="P229" s="28" t="s">
        <v>64</v>
      </c>
      <c r="Q229" s="37" t="s">
        <v>64</v>
      </c>
      <c r="R229" s="38" t="s">
        <v>64</v>
      </c>
      <c r="S229" s="39" t="s">
        <v>64</v>
      </c>
      <c r="T229" s="40" t="s">
        <v>64</v>
      </c>
      <c r="U229" s="40" t="s">
        <v>64</v>
      </c>
      <c r="V229" s="40" t="s">
        <v>64</v>
      </c>
      <c r="W229" s="40" t="s">
        <v>64</v>
      </c>
      <c r="X229" s="39" t="s">
        <v>64</v>
      </c>
      <c r="Y229" s="41" t="s">
        <v>64</v>
      </c>
      <c r="Z229" s="41" t="s">
        <v>64</v>
      </c>
      <c r="AA229" s="41" t="s">
        <v>64</v>
      </c>
      <c r="AB229" s="42">
        <v>0.0</v>
      </c>
      <c r="AC229" s="42">
        <v>1.0</v>
      </c>
      <c r="AD229" s="42">
        <v>1.0</v>
      </c>
      <c r="AE229" s="42">
        <v>0.0</v>
      </c>
      <c r="AF229" s="42">
        <v>0.0</v>
      </c>
      <c r="AG229" s="25"/>
      <c r="AH229" s="25"/>
      <c r="AI229" s="25"/>
      <c r="AJ229" s="25"/>
      <c r="AK229" s="25"/>
      <c r="AL229" s="25"/>
    </row>
    <row r="230">
      <c r="A230" s="26" t="s">
        <v>307</v>
      </c>
      <c r="B230" s="25" t="s">
        <v>107</v>
      </c>
      <c r="C230" s="25" t="s">
        <v>451</v>
      </c>
      <c r="D230" s="28">
        <v>99.88138531128068</v>
      </c>
      <c r="E230" s="29">
        <v>0.11740391588107324</v>
      </c>
      <c r="F230" s="30">
        <v>0.0</v>
      </c>
      <c r="G230" s="33"/>
      <c r="H230" s="34" t="s">
        <v>64</v>
      </c>
      <c r="I230" s="35" t="s">
        <v>31</v>
      </c>
      <c r="J230" s="36">
        <v>3000.0</v>
      </c>
      <c r="K230" s="28" t="s">
        <v>64</v>
      </c>
      <c r="L230" s="28" t="s">
        <v>64</v>
      </c>
      <c r="M230" s="34" t="s">
        <v>64</v>
      </c>
      <c r="N230" s="35" t="s">
        <v>31</v>
      </c>
      <c r="O230" s="36">
        <v>3000.0</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0.0</v>
      </c>
      <c r="AF230" s="42">
        <v>1.0</v>
      </c>
      <c r="AG230" s="25"/>
      <c r="AH230" s="25"/>
      <c r="AI230" s="25"/>
      <c r="AJ230" s="25"/>
      <c r="AK230" s="25"/>
      <c r="AL230" s="25"/>
    </row>
    <row r="231">
      <c r="A231" s="26" t="s">
        <v>308</v>
      </c>
      <c r="B231" s="25" t="s">
        <v>107</v>
      </c>
      <c r="C231" s="25" t="s">
        <v>451</v>
      </c>
      <c r="D231" s="28">
        <v>99.88138531128068</v>
      </c>
      <c r="E231" s="29">
        <v>0.18</v>
      </c>
      <c r="F231" s="30">
        <v>0.0</v>
      </c>
      <c r="G231" s="33"/>
      <c r="H231" s="34" t="s">
        <v>64</v>
      </c>
      <c r="I231" s="35" t="s">
        <v>31</v>
      </c>
      <c r="J231" s="36">
        <v>3000.0</v>
      </c>
      <c r="K231" s="28" t="s">
        <v>64</v>
      </c>
      <c r="L231" s="28" t="s">
        <v>64</v>
      </c>
      <c r="M231" s="34" t="s">
        <v>64</v>
      </c>
      <c r="N231" s="35" t="s">
        <v>31</v>
      </c>
      <c r="O231" s="36">
        <v>3000.0</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0.0</v>
      </c>
      <c r="AC231" s="42">
        <v>0.0</v>
      </c>
      <c r="AD231" s="42">
        <v>0.0</v>
      </c>
      <c r="AE231" s="42">
        <v>0.0</v>
      </c>
      <c r="AF231" s="42">
        <v>1.0</v>
      </c>
      <c r="AG231" s="25"/>
      <c r="AH231" s="25"/>
      <c r="AI231" s="25"/>
      <c r="AJ231" s="25"/>
      <c r="AK231" s="25"/>
      <c r="AL231" s="25"/>
    </row>
    <row r="232">
      <c r="A232" s="26" t="s">
        <v>309</v>
      </c>
      <c r="B232" s="25" t="s">
        <v>107</v>
      </c>
      <c r="C232" s="25" t="s">
        <v>451</v>
      </c>
      <c r="D232" s="28">
        <v>99.88138531128068</v>
      </c>
      <c r="E232" s="29">
        <v>0.16987651331719125</v>
      </c>
      <c r="F232" s="30">
        <v>0.0</v>
      </c>
      <c r="G232" s="33"/>
      <c r="H232" s="34" t="s">
        <v>64</v>
      </c>
      <c r="I232" s="35" t="s">
        <v>40</v>
      </c>
      <c r="J232" s="36">
        <v>3000.0</v>
      </c>
      <c r="K232" s="28" t="s">
        <v>64</v>
      </c>
      <c r="L232" s="28" t="s">
        <v>64</v>
      </c>
      <c r="M232" s="34" t="s">
        <v>64</v>
      </c>
      <c r="N232" s="35" t="s">
        <v>28</v>
      </c>
      <c r="O232" s="36">
        <v>3000.0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0.0</v>
      </c>
      <c r="AC232" s="42">
        <v>1.0</v>
      </c>
      <c r="AD232" s="42">
        <v>1.0</v>
      </c>
      <c r="AE232" s="42">
        <v>0.0</v>
      </c>
      <c r="AF232" s="42">
        <v>0.0</v>
      </c>
      <c r="AG232" s="25"/>
      <c r="AH232" s="25"/>
      <c r="AI232" s="25"/>
      <c r="AJ232" s="25"/>
      <c r="AK232" s="25"/>
      <c r="AL232" s="25"/>
    </row>
    <row r="233">
      <c r="A233" s="26" t="s">
        <v>531</v>
      </c>
      <c r="B233" s="25" t="s">
        <v>451</v>
      </c>
      <c r="C233" s="25" t="s">
        <v>107</v>
      </c>
      <c r="D233" s="28">
        <v>99.88138531128068</v>
      </c>
      <c r="E233" s="29">
        <v>0.3541075268817204</v>
      </c>
      <c r="F233" s="30">
        <v>36.0</v>
      </c>
      <c r="G233" s="33"/>
      <c r="H233" s="34">
        <v>51.18024720489526</v>
      </c>
      <c r="I233" s="35" t="s">
        <v>45</v>
      </c>
      <c r="J233" s="36">
        <v>11400.0</v>
      </c>
      <c r="K233" s="28">
        <v>4.489495368850461</v>
      </c>
      <c r="L233" s="28">
        <v>8.00474137433103</v>
      </c>
      <c r="M233" s="34">
        <v>50.834605073131186</v>
      </c>
      <c r="N233" s="35" t="s">
        <v>31</v>
      </c>
      <c r="O233" s="36">
        <v>11700.0</v>
      </c>
      <c r="P233" s="28">
        <v>4.344838040438563</v>
      </c>
      <c r="Q233" s="37">
        <v>7.70848440781098</v>
      </c>
      <c r="R233" s="38">
        <v>30.47307092435724</v>
      </c>
      <c r="S233" s="39">
        <v>26.11829872622925</v>
      </c>
      <c r="T233" s="40">
        <v>0.10633779766177169</v>
      </c>
      <c r="U233" s="40">
        <v>0.015359904106700354</v>
      </c>
      <c r="V233" s="40">
        <v>0.09068251078378864</v>
      </c>
      <c r="W233" s="40">
        <v>0.04745816525275366</v>
      </c>
      <c r="X233" s="39">
        <v>24.974492992506185</v>
      </c>
      <c r="Y233" s="41">
        <v>26.205754212389074</v>
      </c>
      <c r="Z233" s="41">
        <v>22.621609571180297</v>
      </c>
      <c r="AA233" s="41">
        <v>28.212995501950893</v>
      </c>
      <c r="AB233" s="42">
        <v>0.0</v>
      </c>
      <c r="AC233" s="42">
        <v>0.0</v>
      </c>
      <c r="AD233" s="42">
        <v>0.0</v>
      </c>
      <c r="AE233" s="42">
        <v>1.0</v>
      </c>
      <c r="AF233" s="42">
        <v>1.0</v>
      </c>
      <c r="AG233" s="25"/>
      <c r="AH233" s="25"/>
      <c r="AI233" s="25"/>
      <c r="AJ233" s="25"/>
      <c r="AK233" s="25"/>
      <c r="AL233" s="25"/>
    </row>
    <row r="234">
      <c r="A234" s="26" t="s">
        <v>530</v>
      </c>
      <c r="B234" s="25" t="s">
        <v>451</v>
      </c>
      <c r="C234" s="25" t="s">
        <v>107</v>
      </c>
      <c r="D234" s="28">
        <v>99.88138531128068</v>
      </c>
      <c r="E234" s="29">
        <v>0.314040473840079</v>
      </c>
      <c r="F234" s="30">
        <v>36.0</v>
      </c>
      <c r="G234" s="33"/>
      <c r="H234" s="34">
        <v>48.41181904549751</v>
      </c>
      <c r="I234" s="35" t="s">
        <v>45</v>
      </c>
      <c r="J234" s="36">
        <v>11200.0</v>
      </c>
      <c r="K234" s="28">
        <v>4.3224838433479915</v>
      </c>
      <c r="L234" s="28">
        <v>7.399517688142026</v>
      </c>
      <c r="M234" s="34">
        <v>50.084716116044696</v>
      </c>
      <c r="N234" s="35" t="s">
        <v>30</v>
      </c>
      <c r="O234" s="36">
        <v>11800.0</v>
      </c>
      <c r="P234" s="28">
        <v>4.244467467461415</v>
      </c>
      <c r="Q234" s="37">
        <v>7.448928155824369</v>
      </c>
      <c r="R234" s="38">
        <v>26.067889909997344</v>
      </c>
      <c r="S234" s="39">
        <v>22.342642706467853</v>
      </c>
      <c r="T234" s="40">
        <v>0.12071149996820559</v>
      </c>
      <c r="U234" s="40">
        <v>0.005413497638227946</v>
      </c>
      <c r="V234" s="40">
        <v>0.07673870336295052</v>
      </c>
      <c r="W234" s="40">
        <v>0.025452936263948938</v>
      </c>
      <c r="X234" s="39">
        <v>24.299828372696155</v>
      </c>
      <c r="Y234" s="41">
        <v>24.111990672801355</v>
      </c>
      <c r="Z234" s="41">
        <v>23.14371005603296</v>
      </c>
      <c r="AA234" s="41">
        <v>26.941006060011738</v>
      </c>
      <c r="AB234" s="42">
        <v>0.0</v>
      </c>
      <c r="AC234" s="42">
        <v>0.0</v>
      </c>
      <c r="AD234" s="42">
        <v>0.0</v>
      </c>
      <c r="AE234" s="42">
        <v>1.0</v>
      </c>
      <c r="AF234" s="42">
        <v>1.0</v>
      </c>
      <c r="AG234" s="25"/>
      <c r="AH234" s="25"/>
      <c r="AI234" s="25"/>
      <c r="AJ234" s="25"/>
      <c r="AK234" s="25"/>
      <c r="AL234" s="25"/>
    </row>
    <row r="235">
      <c r="A235" s="26" t="s">
        <v>532</v>
      </c>
      <c r="B235" s="25" t="s">
        <v>451</v>
      </c>
      <c r="C235" s="25" t="s">
        <v>107</v>
      </c>
      <c r="D235" s="28">
        <v>99.88138531128068</v>
      </c>
      <c r="E235" s="29">
        <v>0.22898259187620892</v>
      </c>
      <c r="F235" s="30">
        <v>35.0</v>
      </c>
      <c r="G235" s="33"/>
      <c r="H235" s="34">
        <v>33.249210160982315</v>
      </c>
      <c r="I235" s="35" t="s">
        <v>58</v>
      </c>
      <c r="J235" s="36">
        <v>7100.0</v>
      </c>
      <c r="K235" s="28">
        <v>4.682987346617227</v>
      </c>
      <c r="L235" s="28">
        <v>6.088975661514416</v>
      </c>
      <c r="M235" s="34">
        <v>33.00349912357423</v>
      </c>
      <c r="N235" s="35" t="s">
        <v>27</v>
      </c>
      <c r="O235" s="36">
        <v>7400.0</v>
      </c>
      <c r="P235" s="28">
        <v>4.459932313996518</v>
      </c>
      <c r="Q235" s="37">
        <v>5.767549530698064</v>
      </c>
      <c r="R235" s="38">
        <v>17.117570010781485</v>
      </c>
      <c r="S235" s="39">
        <v>14.671373558592672</v>
      </c>
      <c r="T235" s="40">
        <v>0.06316571090449843</v>
      </c>
      <c r="U235" s="40">
        <v>0.01521959329593068</v>
      </c>
      <c r="V235" s="40">
        <v>0.025424638511699228</v>
      </c>
      <c r="W235" s="40">
        <v>0.034837912977968497</v>
      </c>
      <c r="X235" s="39">
        <v>13.663354867872616</v>
      </c>
      <c r="Y235" s="41">
        <v>19.585855293109695</v>
      </c>
      <c r="Z235" s="41">
        <v>11.840506352088436</v>
      </c>
      <c r="AA235" s="41">
        <v>21.16299277148579</v>
      </c>
      <c r="AB235" s="42">
        <v>1.0</v>
      </c>
      <c r="AC235" s="42">
        <v>1.0</v>
      </c>
      <c r="AD235" s="42">
        <v>0.0</v>
      </c>
      <c r="AE235" s="42">
        <v>0.0</v>
      </c>
      <c r="AF235" s="42">
        <v>0.0</v>
      </c>
      <c r="AG235" s="25"/>
      <c r="AH235" s="25"/>
      <c r="AI235" s="25"/>
      <c r="AJ235" s="25"/>
      <c r="AK235" s="25"/>
      <c r="AL235" s="25"/>
    </row>
    <row r="236">
      <c r="A236" s="26" t="s">
        <v>533</v>
      </c>
      <c r="B236" s="25" t="s">
        <v>451</v>
      </c>
      <c r="C236" s="25" t="s">
        <v>107</v>
      </c>
      <c r="D236" s="28">
        <v>99.88138531128068</v>
      </c>
      <c r="E236" s="29">
        <v>0.1706871278057719</v>
      </c>
      <c r="F236" s="30">
        <v>33.0</v>
      </c>
      <c r="G236" s="33"/>
      <c r="H236" s="34">
        <v>19.42224322320522</v>
      </c>
      <c r="I236" s="35" t="s">
        <v>40</v>
      </c>
      <c r="J236" s="36">
        <v>4200.0</v>
      </c>
      <c r="K236" s="28">
        <v>4.6243436245726715</v>
      </c>
      <c r="L236" s="28">
        <v>4.056492765399794</v>
      </c>
      <c r="M236" s="34">
        <v>19.673917898910545</v>
      </c>
      <c r="N236" s="35" t="s">
        <v>28</v>
      </c>
      <c r="O236" s="36">
        <v>4300.0</v>
      </c>
      <c r="P236" s="28">
        <v>4.575329743932685</v>
      </c>
      <c r="Q236" s="37">
        <v>4.051503740675795</v>
      </c>
      <c r="R236" s="38">
        <v>11.415650221072882</v>
      </c>
      <c r="S236" s="39">
        <v>9.784289984039914</v>
      </c>
      <c r="T236" s="40">
        <v>0.040987627219353374</v>
      </c>
      <c r="U236" s="40">
        <v>0.014775580484369751</v>
      </c>
      <c r="V236" s="40">
        <v>0.012438200520740638</v>
      </c>
      <c r="W236" s="40">
        <v>0.014024279781774679</v>
      </c>
      <c r="X236" s="39">
        <v>9.552869901798848</v>
      </c>
      <c r="Y236" s="41">
        <v>9.869373321406375</v>
      </c>
      <c r="Z236" s="41">
        <v>8.564048984870976</v>
      </c>
      <c r="AA236" s="41">
        <v>11.10986891403957</v>
      </c>
      <c r="AB236" s="42">
        <v>0.0</v>
      </c>
      <c r="AC236" s="42">
        <v>1.0</v>
      </c>
      <c r="AD236" s="42">
        <v>1.0</v>
      </c>
      <c r="AE236" s="42">
        <v>0.0</v>
      </c>
      <c r="AF236" s="42">
        <v>0.0</v>
      </c>
      <c r="AG236" s="25"/>
      <c r="AH236" s="25"/>
      <c r="AI236" s="25"/>
      <c r="AJ236" s="25"/>
      <c r="AK236" s="25"/>
      <c r="AL236" s="25"/>
    </row>
    <row r="237">
      <c r="A237" s="26" t="s">
        <v>534</v>
      </c>
      <c r="B237" s="25" t="s">
        <v>451</v>
      </c>
      <c r="C237" s="25" t="s">
        <v>107</v>
      </c>
      <c r="D237" s="28">
        <v>99.88138531128068</v>
      </c>
      <c r="E237" s="29">
        <v>0.10972002007024585</v>
      </c>
      <c r="F237" s="30">
        <v>28.0</v>
      </c>
      <c r="G237" s="33"/>
      <c r="H237" s="34">
        <v>13.608045480661213</v>
      </c>
      <c r="I237" s="35" t="s">
        <v>44</v>
      </c>
      <c r="J237" s="36">
        <v>3500.0</v>
      </c>
      <c r="K237" s="28">
        <v>3.8880129944746322</v>
      </c>
      <c r="L237" s="28">
        <v>2.628595764005695</v>
      </c>
      <c r="M237" s="34">
        <v>13.954384184258473</v>
      </c>
      <c r="N237" s="35" t="s">
        <v>29</v>
      </c>
      <c r="O237" s="36">
        <v>3600.0</v>
      </c>
      <c r="P237" s="28">
        <v>3.876217828960687</v>
      </c>
      <c r="Q237" s="37">
        <v>2.669282561849431</v>
      </c>
      <c r="R237" s="38">
        <v>5.893861717163462</v>
      </c>
      <c r="S237" s="39">
        <v>5.051595927501972</v>
      </c>
      <c r="T237" s="40">
        <v>0.02860552649051377</v>
      </c>
      <c r="U237" s="40">
        <v>0.009877598926282379</v>
      </c>
      <c r="V237" s="40">
        <v>0.007902079141025902</v>
      </c>
      <c r="W237" s="40">
        <v>0.006953829644102795</v>
      </c>
      <c r="X237" s="39">
        <v>5.605465655033644</v>
      </c>
      <c r="Y237" s="41">
        <v>8.002579825627569</v>
      </c>
      <c r="Z237" s="41">
        <v>5.115131287673411</v>
      </c>
      <c r="AA237" s="41">
        <v>8.839252896585062</v>
      </c>
      <c r="AB237" s="42">
        <v>0.0</v>
      </c>
      <c r="AC237" s="42">
        <v>0.0</v>
      </c>
      <c r="AD237" s="42">
        <v>1.0</v>
      </c>
      <c r="AE237" s="42">
        <v>1.0</v>
      </c>
      <c r="AF237" s="42">
        <v>0.0</v>
      </c>
      <c r="AG237" s="25"/>
      <c r="AH237" s="25"/>
      <c r="AI237" s="25"/>
      <c r="AJ237" s="25"/>
      <c r="AK237" s="25"/>
      <c r="AL237" s="25"/>
    </row>
    <row r="238">
      <c r="A238" s="26" t="s">
        <v>535</v>
      </c>
      <c r="B238" s="25" t="s">
        <v>451</v>
      </c>
      <c r="C238" s="25" t="s">
        <v>107</v>
      </c>
      <c r="D238" s="28">
        <v>99.88138531128068</v>
      </c>
      <c r="E238" s="29">
        <v>0.15660427807486632</v>
      </c>
      <c r="F238" s="30">
        <v>28.0</v>
      </c>
      <c r="G238" s="33"/>
      <c r="H238" s="34">
        <v>19.727348580137715</v>
      </c>
      <c r="I238" s="35" t="s">
        <v>58</v>
      </c>
      <c r="J238" s="36">
        <v>4400.0</v>
      </c>
      <c r="K238" s="28">
        <v>4.483488313667662</v>
      </c>
      <c r="L238" s="28">
        <v>3.9780674580071373</v>
      </c>
      <c r="M238" s="34">
        <v>19.119002149044814</v>
      </c>
      <c r="N238" s="35" t="s">
        <v>27</v>
      </c>
      <c r="O238" s="36">
        <v>4200.0</v>
      </c>
      <c r="P238" s="28">
        <v>4.552143368820194</v>
      </c>
      <c r="Q238" s="37">
        <v>3.9474222276259865</v>
      </c>
      <c r="R238" s="38">
        <v>8.774918725815898</v>
      </c>
      <c r="S238" s="39">
        <v>7.520933782753523</v>
      </c>
      <c r="T238" s="40">
        <v>0.028684417562484483</v>
      </c>
      <c r="U238" s="40">
        <v>0.017721694758431505</v>
      </c>
      <c r="V238" s="40">
        <v>0.010880296316804459</v>
      </c>
      <c r="W238" s="40">
        <v>0.024480666712810035</v>
      </c>
      <c r="X238" s="39">
        <v>6.8771921874026605</v>
      </c>
      <c r="Y238" s="41">
        <v>12.850156392735055</v>
      </c>
      <c r="Z238" s="41">
        <v>5.647750008649111</v>
      </c>
      <c r="AA238" s="41">
        <v>13.471252140395704</v>
      </c>
      <c r="AB238" s="42">
        <v>1.0</v>
      </c>
      <c r="AC238" s="42">
        <v>1.0</v>
      </c>
      <c r="AD238" s="42">
        <v>0.0</v>
      </c>
      <c r="AE238" s="42">
        <v>0.0</v>
      </c>
      <c r="AF238" s="42">
        <v>0.0</v>
      </c>
      <c r="AG238" s="25"/>
      <c r="AH238" s="25"/>
      <c r="AI238" s="25"/>
      <c r="AJ238" s="25"/>
      <c r="AK238" s="25"/>
      <c r="AL238" s="25"/>
    </row>
    <row r="239">
      <c r="A239" s="26" t="s">
        <v>536</v>
      </c>
      <c r="B239" s="25" t="s">
        <v>451</v>
      </c>
      <c r="C239" s="25" t="s">
        <v>107</v>
      </c>
      <c r="D239" s="28">
        <v>99.88138531128068</v>
      </c>
      <c r="E239" s="29">
        <v>0.18366499162479064</v>
      </c>
      <c r="F239" s="30">
        <v>24.0</v>
      </c>
      <c r="G239" s="33"/>
      <c r="H239" s="34">
        <v>17.161707245662363</v>
      </c>
      <c r="I239" s="35" t="s">
        <v>58</v>
      </c>
      <c r="J239" s="36">
        <v>3900.0</v>
      </c>
      <c r="K239" s="28">
        <v>4.400437755298042</v>
      </c>
      <c r="L239" s="28">
        <v>3.525793602209519</v>
      </c>
      <c r="M239" s="34">
        <v>16.950526488261673</v>
      </c>
      <c r="N239" s="35" t="s">
        <v>27</v>
      </c>
      <c r="O239" s="36">
        <v>3500.0</v>
      </c>
      <c r="P239" s="28">
        <v>4.843007568074763</v>
      </c>
      <c r="Q239" s="37">
        <v>3.8453838332226207</v>
      </c>
      <c r="R239" s="38">
        <v>9.038495815106442</v>
      </c>
      <c r="S239" s="39">
        <v>7.746844232427891</v>
      </c>
      <c r="T239" s="40">
        <v>0.04653668865461255</v>
      </c>
      <c r="U239" s="40">
        <v>0.02187477742567087</v>
      </c>
      <c r="V239" s="40">
        <v>0.020607898424184142</v>
      </c>
      <c r="W239" s="40">
        <v>0.021452484425175295</v>
      </c>
      <c r="X239" s="39">
        <v>8.96519106355539</v>
      </c>
      <c r="Y239" s="41">
        <v>8.196516182106972</v>
      </c>
      <c r="Z239" s="41">
        <v>7.8832943297036095</v>
      </c>
      <c r="AA239" s="41">
        <v>9.067232158558062</v>
      </c>
      <c r="AB239" s="42">
        <v>1.0</v>
      </c>
      <c r="AC239" s="42">
        <v>1.0</v>
      </c>
      <c r="AD239" s="42">
        <v>0.0</v>
      </c>
      <c r="AE239" s="42">
        <v>0.0</v>
      </c>
      <c r="AF239" s="42">
        <v>0.0</v>
      </c>
      <c r="AG239" s="25"/>
      <c r="AH239" s="25"/>
      <c r="AI239" s="25"/>
      <c r="AJ239" s="25"/>
      <c r="AK239" s="25"/>
      <c r="AL239" s="25"/>
    </row>
    <row r="240">
      <c r="A240" s="26" t="s">
        <v>539</v>
      </c>
      <c r="B240" s="25" t="s">
        <v>451</v>
      </c>
      <c r="C240" s="25" t="s">
        <v>107</v>
      </c>
      <c r="D240" s="28">
        <v>99.88138531128068</v>
      </c>
      <c r="E240" s="29">
        <v>0.17939421813403417</v>
      </c>
      <c r="F240" s="30">
        <v>8.0</v>
      </c>
      <c r="G240" s="33"/>
      <c r="H240" s="34">
        <v>7.206665297663799</v>
      </c>
      <c r="I240" s="35" t="s">
        <v>30</v>
      </c>
      <c r="J240" s="36">
        <v>3400.0</v>
      </c>
      <c r="K240" s="28">
        <v>2.1196074404893523</v>
      </c>
      <c r="L240" s="28">
        <v>0.8998301914859995</v>
      </c>
      <c r="M240" s="34">
        <v>7.4169348808612305</v>
      </c>
      <c r="N240" s="35" t="s">
        <v>30</v>
      </c>
      <c r="O240" s="36">
        <v>3000.0</v>
      </c>
      <c r="P240" s="28">
        <v>2.4723116269537435</v>
      </c>
      <c r="Q240" s="37">
        <v>1.0718937395379569</v>
      </c>
      <c r="R240" s="38">
        <v>2.931484949595283</v>
      </c>
      <c r="S240" s="39">
        <v>2.5125593615107453</v>
      </c>
      <c r="T240" s="40">
        <v>0.06427882676066861</v>
      </c>
      <c r="U240" s="40">
        <v>0.0010937496700113769</v>
      </c>
      <c r="V240" s="40">
        <v>0.027259607160283545</v>
      </c>
      <c r="W240" s="40">
        <v>0.022463935530233663</v>
      </c>
      <c r="X240" s="39">
        <v>2.470622944153906</v>
      </c>
      <c r="Y240" s="41">
        <v>4.736042353509893</v>
      </c>
      <c r="Z240" s="41">
        <v>2.2745417581099447</v>
      </c>
      <c r="AA240" s="41">
        <v>5.142393122751286</v>
      </c>
      <c r="AB240" s="42">
        <v>0.0</v>
      </c>
      <c r="AC240" s="42">
        <v>0.0</v>
      </c>
      <c r="AD240" s="42">
        <v>0.0</v>
      </c>
      <c r="AE240" s="42">
        <v>1.0</v>
      </c>
      <c r="AF240" s="42">
        <v>0.0</v>
      </c>
      <c r="AG240" s="25"/>
      <c r="AH240" s="25"/>
      <c r="AI240" s="25"/>
      <c r="AJ240" s="25"/>
      <c r="AK240" s="25"/>
      <c r="AL240" s="25"/>
    </row>
    <row r="241">
      <c r="A241" s="26" t="s">
        <v>537</v>
      </c>
      <c r="B241" s="25" t="s">
        <v>451</v>
      </c>
      <c r="C241" s="25" t="s">
        <v>107</v>
      </c>
      <c r="D241" s="28">
        <v>99.88138531128068</v>
      </c>
      <c r="E241" s="29">
        <v>0.18370508724502335</v>
      </c>
      <c r="F241" s="30">
        <v>7.0</v>
      </c>
      <c r="G241" s="33"/>
      <c r="H241" s="34">
        <v>4.690674714632845</v>
      </c>
      <c r="I241" s="35" t="s">
        <v>40</v>
      </c>
      <c r="J241" s="36">
        <v>3000.0</v>
      </c>
      <c r="K241" s="28">
        <v>1.5635582382109483</v>
      </c>
      <c r="L241" s="28">
        <v>0.48472165010062934</v>
      </c>
      <c r="M241" s="34">
        <v>4.922136650833349</v>
      </c>
      <c r="N241" s="35" t="s">
        <v>29</v>
      </c>
      <c r="O241" s="36">
        <v>3000.0</v>
      </c>
      <c r="P241" s="28">
        <v>1.6407122169444497</v>
      </c>
      <c r="Q241" s="37">
        <v>0.5268949820549615</v>
      </c>
      <c r="R241" s="38">
        <v>2.6368986104778425</v>
      </c>
      <c r="S241" s="39">
        <v>2.2600710571703493</v>
      </c>
      <c r="T241" s="40">
        <v>0.05245068336581336</v>
      </c>
      <c r="U241" s="40">
        <v>0.0030406193255543973</v>
      </c>
      <c r="V241" s="40">
        <v>0.019003870784714983</v>
      </c>
      <c r="W241" s="40">
        <v>0.01908833243264705</v>
      </c>
      <c r="X241" s="39">
        <v>1.820801598243563</v>
      </c>
      <c r="Y241" s="41">
        <v>2.869873116389282</v>
      </c>
      <c r="Z241" s="41">
        <v>1.6596360513720048</v>
      </c>
      <c r="AA241" s="41">
        <v>3.2625005994613443</v>
      </c>
      <c r="AB241" s="42">
        <v>0.0</v>
      </c>
      <c r="AC241" s="42">
        <v>1.0</v>
      </c>
      <c r="AD241" s="42">
        <v>1.0</v>
      </c>
      <c r="AE241" s="42">
        <v>0.0</v>
      </c>
      <c r="AF241" s="42">
        <v>0.0</v>
      </c>
      <c r="AG241" s="25"/>
      <c r="AH241" s="25"/>
      <c r="AI241" s="25"/>
      <c r="AJ241" s="25"/>
      <c r="AK241" s="25"/>
      <c r="AL241" s="25"/>
    </row>
    <row r="242">
      <c r="A242" s="26" t="s">
        <v>541</v>
      </c>
      <c r="B242" s="25" t="s">
        <v>451</v>
      </c>
      <c r="C242" s="25" t="s">
        <v>107</v>
      </c>
      <c r="D242" s="28">
        <v>99.88138531128068</v>
      </c>
      <c r="E242" s="29">
        <v>0.17045064669843432</v>
      </c>
      <c r="F242" s="30">
        <v>0.0</v>
      </c>
      <c r="G242" s="33"/>
      <c r="H242" s="34" t="s">
        <v>64</v>
      </c>
      <c r="I242" s="35" t="s">
        <v>31</v>
      </c>
      <c r="J242" s="36">
        <v>3000.0</v>
      </c>
      <c r="K242" s="28" t="s">
        <v>64</v>
      </c>
      <c r="L242" s="28" t="s">
        <v>64</v>
      </c>
      <c r="M242" s="34" t="s">
        <v>64</v>
      </c>
      <c r="N242" s="35" t="s">
        <v>31</v>
      </c>
      <c r="O242" s="36">
        <v>3200.0</v>
      </c>
      <c r="P242" s="28" t="s">
        <v>64</v>
      </c>
      <c r="Q242" s="37" t="s">
        <v>64</v>
      </c>
      <c r="R242" s="38" t="s">
        <v>64</v>
      </c>
      <c r="S242" s="39" t="s">
        <v>64</v>
      </c>
      <c r="T242" s="40" t="s">
        <v>64</v>
      </c>
      <c r="U242" s="40" t="s">
        <v>64</v>
      </c>
      <c r="V242" s="40" t="s">
        <v>64</v>
      </c>
      <c r="W242" s="40" t="s">
        <v>64</v>
      </c>
      <c r="X242" s="39" t="s">
        <v>64</v>
      </c>
      <c r="Y242" s="41" t="s">
        <v>64</v>
      </c>
      <c r="Z242" s="41" t="s">
        <v>64</v>
      </c>
      <c r="AA242" s="41" t="s">
        <v>64</v>
      </c>
      <c r="AB242" s="42">
        <v>0.0</v>
      </c>
      <c r="AC242" s="42">
        <v>0.0</v>
      </c>
      <c r="AD242" s="42">
        <v>0.0</v>
      </c>
      <c r="AE242" s="42">
        <v>0.0</v>
      </c>
      <c r="AF242" s="42">
        <v>1.0</v>
      </c>
      <c r="AG242" s="25"/>
      <c r="AH242" s="25"/>
      <c r="AI242" s="25"/>
      <c r="AJ242" s="25"/>
      <c r="AK242" s="25"/>
      <c r="AL242" s="25"/>
    </row>
    <row r="243">
      <c r="A243" s="26" t="s">
        <v>538</v>
      </c>
      <c r="B243" s="25" t="s">
        <v>451</v>
      </c>
      <c r="C243" s="25" t="s">
        <v>107</v>
      </c>
      <c r="D243" s="28">
        <v>99.88138531128068</v>
      </c>
      <c r="E243" s="29">
        <v>0.15879310344827588</v>
      </c>
      <c r="F243" s="30">
        <v>0.0</v>
      </c>
      <c r="G243" s="33"/>
      <c r="H243" s="34" t="s">
        <v>64</v>
      </c>
      <c r="I243" s="35" t="s">
        <v>29</v>
      </c>
      <c r="J243" s="36">
        <v>3000.0</v>
      </c>
      <c r="K243" s="28" t="s">
        <v>64</v>
      </c>
      <c r="L243" s="28" t="s">
        <v>64</v>
      </c>
      <c r="M243" s="34" t="s">
        <v>64</v>
      </c>
      <c r="N243" s="35" t="s">
        <v>29</v>
      </c>
      <c r="O243" s="36">
        <v>3000.0</v>
      </c>
      <c r="P243" s="28" t="s">
        <v>64</v>
      </c>
      <c r="Q243" s="37" t="s">
        <v>64</v>
      </c>
      <c r="R243" s="38" t="s">
        <v>64</v>
      </c>
      <c r="S243" s="39" t="s">
        <v>64</v>
      </c>
      <c r="T243" s="40" t="s">
        <v>64</v>
      </c>
      <c r="U243" s="40" t="s">
        <v>64</v>
      </c>
      <c r="V243" s="40" t="s">
        <v>64</v>
      </c>
      <c r="W243" s="40" t="s">
        <v>64</v>
      </c>
      <c r="X243" s="39" t="s">
        <v>64</v>
      </c>
      <c r="Y243" s="41" t="s">
        <v>64</v>
      </c>
      <c r="Z243" s="41" t="s">
        <v>64</v>
      </c>
      <c r="AA243" s="41" t="s">
        <v>64</v>
      </c>
      <c r="AB243" s="42">
        <v>0.0</v>
      </c>
      <c r="AC243" s="42">
        <v>0.0</v>
      </c>
      <c r="AD243" s="42">
        <v>1.0</v>
      </c>
      <c r="AE243" s="42">
        <v>0.0</v>
      </c>
      <c r="AF243" s="42">
        <v>0.0</v>
      </c>
      <c r="AG243" s="25"/>
      <c r="AH243" s="25"/>
      <c r="AI243" s="25"/>
      <c r="AJ243" s="25"/>
      <c r="AK243" s="25"/>
      <c r="AL243" s="25"/>
    </row>
    <row r="244">
      <c r="A244" s="26" t="s">
        <v>542</v>
      </c>
      <c r="B244" s="25" t="s">
        <v>451</v>
      </c>
      <c r="C244" s="25" t="s">
        <v>107</v>
      </c>
      <c r="D244" s="28">
        <v>99.88138531128068</v>
      </c>
      <c r="E244" s="29">
        <v>0.18</v>
      </c>
      <c r="F244" s="30">
        <v>0.0</v>
      </c>
      <c r="G244" s="33"/>
      <c r="H244" s="34" t="s">
        <v>64</v>
      </c>
      <c r="I244" s="35" t="s">
        <v>27</v>
      </c>
      <c r="J244" s="36">
        <v>3000.0</v>
      </c>
      <c r="K244" s="28" t="s">
        <v>64</v>
      </c>
      <c r="L244" s="28" t="s">
        <v>64</v>
      </c>
      <c r="M244" s="34" t="s">
        <v>64</v>
      </c>
      <c r="N244" s="35" t="s">
        <v>27</v>
      </c>
      <c r="O244" s="36">
        <v>3000.0</v>
      </c>
      <c r="P244" s="28" t="s">
        <v>64</v>
      </c>
      <c r="Q244" s="37" t="s">
        <v>64</v>
      </c>
      <c r="R244" s="38" t="s">
        <v>64</v>
      </c>
      <c r="S244" s="39" t="s">
        <v>64</v>
      </c>
      <c r="T244" s="40" t="s">
        <v>64</v>
      </c>
      <c r="U244" s="40" t="s">
        <v>64</v>
      </c>
      <c r="V244" s="40" t="s">
        <v>64</v>
      </c>
      <c r="W244" s="40" t="s">
        <v>64</v>
      </c>
      <c r="X244" s="39" t="s">
        <v>64</v>
      </c>
      <c r="Y244" s="41" t="s">
        <v>64</v>
      </c>
      <c r="Z244" s="41" t="s">
        <v>64</v>
      </c>
      <c r="AA244" s="41" t="s">
        <v>64</v>
      </c>
      <c r="AB244" s="42">
        <v>1.0</v>
      </c>
      <c r="AC244" s="42">
        <v>0.0</v>
      </c>
      <c r="AD244" s="42">
        <v>0.0</v>
      </c>
      <c r="AE244" s="42">
        <v>0.0</v>
      </c>
      <c r="AF244" s="42">
        <v>0.0</v>
      </c>
      <c r="AG244" s="25"/>
      <c r="AH244" s="25"/>
      <c r="AI244" s="25"/>
      <c r="AJ244" s="25"/>
      <c r="AK244" s="25"/>
      <c r="AL244" s="25"/>
    </row>
    <row r="245">
      <c r="A245" s="26" t="s">
        <v>543</v>
      </c>
      <c r="B245" s="25" t="s">
        <v>451</v>
      </c>
      <c r="C245" s="25" t="s">
        <v>107</v>
      </c>
      <c r="D245" s="28">
        <v>99.88138531128068</v>
      </c>
      <c r="E245" s="29">
        <v>0.18</v>
      </c>
      <c r="F245" s="30">
        <v>0.0</v>
      </c>
      <c r="G245" s="33"/>
      <c r="H245" s="34" t="s">
        <v>64</v>
      </c>
      <c r="I245" s="35" t="s">
        <v>29</v>
      </c>
      <c r="J245" s="36">
        <v>3000.0</v>
      </c>
      <c r="K245" s="28" t="s">
        <v>64</v>
      </c>
      <c r="L245" s="28" t="s">
        <v>64</v>
      </c>
      <c r="M245" s="34" t="s">
        <v>64</v>
      </c>
      <c r="N245" s="35" t="s">
        <v>29</v>
      </c>
      <c r="O245" s="36">
        <v>3000.0</v>
      </c>
      <c r="P245" s="28" t="s">
        <v>64</v>
      </c>
      <c r="Q245" s="37" t="s">
        <v>64</v>
      </c>
      <c r="R245" s="38" t="s">
        <v>64</v>
      </c>
      <c r="S245" s="39" t="s">
        <v>64</v>
      </c>
      <c r="T245" s="40" t="s">
        <v>64</v>
      </c>
      <c r="U245" s="40" t="s">
        <v>64</v>
      </c>
      <c r="V245" s="40" t="s">
        <v>64</v>
      </c>
      <c r="W245" s="40" t="s">
        <v>64</v>
      </c>
      <c r="X245" s="39" t="s">
        <v>64</v>
      </c>
      <c r="Y245" s="41" t="s">
        <v>64</v>
      </c>
      <c r="Z245" s="41" t="s">
        <v>64</v>
      </c>
      <c r="AA245" s="41" t="s">
        <v>64</v>
      </c>
      <c r="AB245" s="42">
        <v>0.0</v>
      </c>
      <c r="AC245" s="42">
        <v>0.0</v>
      </c>
      <c r="AD245" s="42">
        <v>1.0</v>
      </c>
      <c r="AE245" s="42">
        <v>0.0</v>
      </c>
      <c r="AF245" s="42">
        <v>0.0</v>
      </c>
      <c r="AG245" s="25"/>
      <c r="AH245" s="25"/>
      <c r="AI245" s="25"/>
      <c r="AJ245" s="25"/>
      <c r="AK245" s="25"/>
      <c r="AL245" s="25"/>
    </row>
    <row r="246">
      <c r="A246" s="26" t="s">
        <v>540</v>
      </c>
      <c r="B246" s="25" t="s">
        <v>451</v>
      </c>
      <c r="C246" s="25" t="s">
        <v>107</v>
      </c>
      <c r="D246" s="28">
        <v>99.88138531128068</v>
      </c>
      <c r="E246" s="29">
        <v>0.174828025477707</v>
      </c>
      <c r="F246" s="30">
        <v>0.0</v>
      </c>
      <c r="G246" s="33"/>
      <c r="H246" s="34" t="s">
        <v>64</v>
      </c>
      <c r="I246" s="35" t="s">
        <v>44</v>
      </c>
      <c r="J246" s="36">
        <v>3000.0</v>
      </c>
      <c r="K246" s="28" t="s">
        <v>64</v>
      </c>
      <c r="L246" s="28" t="s">
        <v>64</v>
      </c>
      <c r="M246" s="34" t="s">
        <v>64</v>
      </c>
      <c r="N246" s="35" t="s">
        <v>30</v>
      </c>
      <c r="O246" s="36">
        <v>3000.0</v>
      </c>
      <c r="P246" s="28" t="s">
        <v>64</v>
      </c>
      <c r="Q246" s="37" t="s">
        <v>64</v>
      </c>
      <c r="R246" s="38" t="s">
        <v>64</v>
      </c>
      <c r="S246" s="39" t="s">
        <v>64</v>
      </c>
      <c r="T246" s="40" t="s">
        <v>64</v>
      </c>
      <c r="U246" s="40" t="s">
        <v>64</v>
      </c>
      <c r="V246" s="40" t="s">
        <v>64</v>
      </c>
      <c r="W246" s="40" t="s">
        <v>64</v>
      </c>
      <c r="X246" s="39" t="s">
        <v>64</v>
      </c>
      <c r="Y246" s="41" t="s">
        <v>64</v>
      </c>
      <c r="Z246" s="41" t="s">
        <v>64</v>
      </c>
      <c r="AA246" s="41" t="s">
        <v>64</v>
      </c>
      <c r="AB246" s="42">
        <v>0.0</v>
      </c>
      <c r="AC246" s="42">
        <v>0.0</v>
      </c>
      <c r="AD246" s="42">
        <v>1.0</v>
      </c>
      <c r="AE246" s="42">
        <v>1.0</v>
      </c>
      <c r="AF246" s="42">
        <v>0.0</v>
      </c>
      <c r="AG246" s="25"/>
      <c r="AH246" s="25"/>
      <c r="AI246" s="25"/>
      <c r="AJ246" s="25"/>
      <c r="AK246" s="25"/>
      <c r="AL246" s="25"/>
    </row>
    <row r="247">
      <c r="A247" s="26" t="s">
        <v>544</v>
      </c>
      <c r="B247" s="25" t="s">
        <v>451</v>
      </c>
      <c r="C247" s="25" t="s">
        <v>107</v>
      </c>
      <c r="D247" s="28">
        <v>99.88138531128068</v>
      </c>
      <c r="E247" s="29">
        <v>0.11131018153117601</v>
      </c>
      <c r="F247" s="30">
        <v>0.0</v>
      </c>
      <c r="G247" s="33"/>
      <c r="H247" s="34" t="s">
        <v>64</v>
      </c>
      <c r="I247" s="35" t="s">
        <v>31</v>
      </c>
      <c r="J247" s="36">
        <v>3000.0</v>
      </c>
      <c r="K247" s="28" t="s">
        <v>64</v>
      </c>
      <c r="L247" s="28" t="s">
        <v>64</v>
      </c>
      <c r="M247" s="34" t="s">
        <v>64</v>
      </c>
      <c r="N247" s="35" t="s">
        <v>31</v>
      </c>
      <c r="O247" s="36">
        <v>3000.0</v>
      </c>
      <c r="P247" s="28" t="s">
        <v>64</v>
      </c>
      <c r="Q247" s="37" t="s">
        <v>64</v>
      </c>
      <c r="R247" s="38" t="s">
        <v>64</v>
      </c>
      <c r="S247" s="39" t="s">
        <v>64</v>
      </c>
      <c r="T247" s="40" t="s">
        <v>64</v>
      </c>
      <c r="U247" s="40" t="s">
        <v>64</v>
      </c>
      <c r="V247" s="40" t="s">
        <v>64</v>
      </c>
      <c r="W247" s="40" t="s">
        <v>64</v>
      </c>
      <c r="X247" s="39" t="s">
        <v>64</v>
      </c>
      <c r="Y247" s="41" t="s">
        <v>64</v>
      </c>
      <c r="Z247" s="41" t="s">
        <v>64</v>
      </c>
      <c r="AA247" s="41" t="s">
        <v>64</v>
      </c>
      <c r="AB247" s="42">
        <v>0.0</v>
      </c>
      <c r="AC247" s="42">
        <v>0.0</v>
      </c>
      <c r="AD247" s="42">
        <v>0.0</v>
      </c>
      <c r="AE247" s="42">
        <v>0.0</v>
      </c>
      <c r="AF247" s="42">
        <v>1.0</v>
      </c>
      <c r="AG247" s="25"/>
      <c r="AH247" s="25"/>
      <c r="AI247" s="25"/>
      <c r="AJ247" s="25"/>
      <c r="AK247" s="25"/>
      <c r="AL247" s="25"/>
    </row>
    <row r="248">
      <c r="A248" s="26" t="s">
        <v>546</v>
      </c>
      <c r="B248" s="25" t="s">
        <v>451</v>
      </c>
      <c r="C248" s="25" t="s">
        <v>107</v>
      </c>
      <c r="D248" s="28">
        <v>99.88138531128068</v>
      </c>
      <c r="E248" s="29">
        <v>0.18</v>
      </c>
      <c r="F248" s="30">
        <v>0.0</v>
      </c>
      <c r="G248" s="33"/>
      <c r="H248" s="34" t="s">
        <v>64</v>
      </c>
      <c r="I248" s="35" t="s">
        <v>27</v>
      </c>
      <c r="J248" s="36">
        <v>5400.0</v>
      </c>
      <c r="K248" s="28" t="s">
        <v>64</v>
      </c>
      <c r="L248" s="28" t="s">
        <v>64</v>
      </c>
      <c r="M248" s="34" t="s">
        <v>64</v>
      </c>
      <c r="N248" s="35" t="s">
        <v>27</v>
      </c>
      <c r="O248" s="36">
        <v>5700.0</v>
      </c>
      <c r="P248" s="28" t="s">
        <v>64</v>
      </c>
      <c r="Q248" s="37" t="s">
        <v>64</v>
      </c>
      <c r="R248" s="38" t="s">
        <v>64</v>
      </c>
      <c r="S248" s="39" t="s">
        <v>64</v>
      </c>
      <c r="T248" s="40" t="s">
        <v>64</v>
      </c>
      <c r="U248" s="40" t="s">
        <v>64</v>
      </c>
      <c r="V248" s="40" t="s">
        <v>64</v>
      </c>
      <c r="W248" s="40" t="s">
        <v>64</v>
      </c>
      <c r="X248" s="39" t="s">
        <v>64</v>
      </c>
      <c r="Y248" s="41" t="s">
        <v>64</v>
      </c>
      <c r="Z248" s="41" t="s">
        <v>64</v>
      </c>
      <c r="AA248" s="41" t="s">
        <v>64</v>
      </c>
      <c r="AB248" s="42">
        <v>1.0</v>
      </c>
      <c r="AC248" s="42">
        <v>0.0</v>
      </c>
      <c r="AD248" s="42">
        <v>0.0</v>
      </c>
      <c r="AE248" s="42">
        <v>0.0</v>
      </c>
      <c r="AF248" s="42">
        <v>0.0</v>
      </c>
      <c r="AG248" s="25"/>
      <c r="AH248" s="25"/>
      <c r="AI248" s="25"/>
      <c r="AJ248" s="25"/>
      <c r="AK248" s="25"/>
      <c r="AL248" s="25"/>
    </row>
    <row r="249">
      <c r="A249" s="26" t="s">
        <v>547</v>
      </c>
      <c r="B249" s="25" t="s">
        <v>451</v>
      </c>
      <c r="C249" s="25" t="s">
        <v>107</v>
      </c>
      <c r="D249" s="28">
        <v>99.88138531128068</v>
      </c>
      <c r="E249" s="29">
        <v>0.11970227535672967</v>
      </c>
      <c r="F249" s="30">
        <v>0.0</v>
      </c>
      <c r="G249" s="33"/>
      <c r="H249" s="34" t="s">
        <v>64</v>
      </c>
      <c r="I249" s="35" t="s">
        <v>44</v>
      </c>
      <c r="J249" s="36">
        <v>3000.0</v>
      </c>
      <c r="K249" s="28" t="s">
        <v>64</v>
      </c>
      <c r="L249" s="28" t="s">
        <v>64</v>
      </c>
      <c r="M249" s="34" t="s">
        <v>64</v>
      </c>
      <c r="N249" s="35" t="s">
        <v>29</v>
      </c>
      <c r="O249" s="36">
        <v>3800.0</v>
      </c>
      <c r="P249" s="28" t="s">
        <v>64</v>
      </c>
      <c r="Q249" s="37" t="s">
        <v>64</v>
      </c>
      <c r="R249" s="38" t="s">
        <v>64</v>
      </c>
      <c r="S249" s="39" t="s">
        <v>64</v>
      </c>
      <c r="T249" s="40" t="s">
        <v>64</v>
      </c>
      <c r="U249" s="40" t="s">
        <v>64</v>
      </c>
      <c r="V249" s="40" t="s">
        <v>64</v>
      </c>
      <c r="W249" s="40" t="s">
        <v>64</v>
      </c>
      <c r="X249" s="39" t="s">
        <v>64</v>
      </c>
      <c r="Y249" s="41" t="s">
        <v>64</v>
      </c>
      <c r="Z249" s="41" t="s">
        <v>64</v>
      </c>
      <c r="AA249" s="41" t="s">
        <v>64</v>
      </c>
      <c r="AB249" s="42">
        <v>0.0</v>
      </c>
      <c r="AC249" s="42">
        <v>0.0</v>
      </c>
      <c r="AD249" s="42">
        <v>1.0</v>
      </c>
      <c r="AE249" s="42">
        <v>1.0</v>
      </c>
      <c r="AF249" s="42">
        <v>0.0</v>
      </c>
      <c r="AG249" s="25"/>
      <c r="AH249" s="25"/>
      <c r="AI249" s="25"/>
      <c r="AJ249" s="25"/>
      <c r="AK249" s="25"/>
      <c r="AL249" s="25"/>
    </row>
    <row r="250">
      <c r="A250" s="26" t="s">
        <v>311</v>
      </c>
      <c r="B250" s="25" t="s">
        <v>205</v>
      </c>
      <c r="C250" s="25" t="s">
        <v>171</v>
      </c>
      <c r="D250" s="28">
        <v>98.35158316356477</v>
      </c>
      <c r="E250" s="29">
        <v>0.21968041237113403</v>
      </c>
      <c r="F250" s="30">
        <v>36.0</v>
      </c>
      <c r="G250" s="33"/>
      <c r="H250" s="34">
        <v>26.485414666537523</v>
      </c>
      <c r="I250" s="35" t="s">
        <v>40</v>
      </c>
      <c r="J250" s="36">
        <v>5400.0</v>
      </c>
      <c r="K250" s="28">
        <v>4.9047064197291705</v>
      </c>
      <c r="L250" s="28">
        <v>5.399160988241782</v>
      </c>
      <c r="M250" s="34">
        <v>25.443338919777037</v>
      </c>
      <c r="N250" s="35" t="s">
        <v>28</v>
      </c>
      <c r="O250" s="36">
        <v>5200.0</v>
      </c>
      <c r="P250" s="28">
        <v>4.892949792264815</v>
      </c>
      <c r="Q250" s="37">
        <v>5.2302496200263136</v>
      </c>
      <c r="R250" s="38">
        <v>16.49401323474298</v>
      </c>
      <c r="S250" s="39">
        <v>16.020841459523204</v>
      </c>
      <c r="T250" s="40">
        <v>0.04834596442928502</v>
      </c>
      <c r="U250" s="40">
        <v>0.029561233873939104</v>
      </c>
      <c r="V250" s="40">
        <v>0.03420798301131415</v>
      </c>
      <c r="W250" s="40">
        <v>0.02066320361088051</v>
      </c>
      <c r="X250" s="39">
        <v>16.525472779042275</v>
      </c>
      <c r="Y250" s="41">
        <v>9.959941887495248</v>
      </c>
      <c r="Z250" s="41">
        <v>14.67310292649297</v>
      </c>
      <c r="AA250" s="41">
        <v>10.770235993284068</v>
      </c>
      <c r="AB250" s="42">
        <v>0.0</v>
      </c>
      <c r="AC250" s="42">
        <v>1.0</v>
      </c>
      <c r="AD250" s="42">
        <v>1.0</v>
      </c>
      <c r="AE250" s="42">
        <v>0.0</v>
      </c>
      <c r="AF250" s="42">
        <v>0.0</v>
      </c>
      <c r="AG250" s="25"/>
      <c r="AH250" s="25"/>
      <c r="AI250" s="25"/>
      <c r="AJ250" s="25"/>
      <c r="AK250" s="25"/>
      <c r="AL250" s="25"/>
    </row>
    <row r="251">
      <c r="A251" s="26" t="s">
        <v>310</v>
      </c>
      <c r="B251" s="25" t="s">
        <v>205</v>
      </c>
      <c r="C251" s="25" t="s">
        <v>171</v>
      </c>
      <c r="D251" s="28">
        <v>98.35158316356477</v>
      </c>
      <c r="E251" s="29">
        <v>0.2541956213257653</v>
      </c>
      <c r="F251" s="30">
        <v>33.0</v>
      </c>
      <c r="G251" s="33"/>
      <c r="H251" s="34">
        <v>37.00185464250166</v>
      </c>
      <c r="I251" s="35" t="s">
        <v>45</v>
      </c>
      <c r="J251" s="36">
        <v>8900.0</v>
      </c>
      <c r="K251" s="28">
        <v>4.157511757584456</v>
      </c>
      <c r="L251" s="28">
        <v>5.8459185536821</v>
      </c>
      <c r="M251" s="34">
        <v>37.66452267163143</v>
      </c>
      <c r="N251" s="35" t="s">
        <v>30</v>
      </c>
      <c r="O251" s="36">
        <v>9700.0</v>
      </c>
      <c r="P251" s="28">
        <v>3.8829404816114876</v>
      </c>
      <c r="Q251" s="37">
        <v>5.53125103710432</v>
      </c>
      <c r="R251" s="38">
        <v>18.047011550650236</v>
      </c>
      <c r="S251" s="39">
        <v>17.529288157846977</v>
      </c>
      <c r="T251" s="40">
        <v>0.0830169096041964</v>
      </c>
      <c r="U251" s="40">
        <v>0.02253898897116389</v>
      </c>
      <c r="V251" s="40">
        <v>0.05027928308951944</v>
      </c>
      <c r="W251" s="40">
        <v>0.027740294118355553</v>
      </c>
      <c r="X251" s="39">
        <v>19.022570542807248</v>
      </c>
      <c r="Y251" s="41">
        <v>17.979284099694414</v>
      </c>
      <c r="Z251" s="41">
        <v>17.322710604869243</v>
      </c>
      <c r="AA251" s="41">
        <v>20.34181206676219</v>
      </c>
      <c r="AB251" s="42">
        <v>0.0</v>
      </c>
      <c r="AC251" s="42">
        <v>0.0</v>
      </c>
      <c r="AD251" s="42">
        <v>0.0</v>
      </c>
      <c r="AE251" s="42">
        <v>1.0</v>
      </c>
      <c r="AF251" s="42">
        <v>1.0</v>
      </c>
      <c r="AG251" s="25"/>
      <c r="AH251" s="25"/>
      <c r="AI251" s="25"/>
      <c r="AJ251" s="25"/>
      <c r="AK251" s="25"/>
      <c r="AL251" s="25"/>
    </row>
    <row r="252">
      <c r="A252" s="26" t="s">
        <v>312</v>
      </c>
      <c r="B252" s="25" t="s">
        <v>205</v>
      </c>
      <c r="C252" s="25" t="s">
        <v>171</v>
      </c>
      <c r="D252" s="28">
        <v>98.35158316356477</v>
      </c>
      <c r="E252" s="29">
        <v>0.14876817288801572</v>
      </c>
      <c r="F252" s="30">
        <v>31.0</v>
      </c>
      <c r="G252" s="33"/>
      <c r="H252" s="34">
        <v>17.178641598979535</v>
      </c>
      <c r="I252" s="35" t="s">
        <v>40</v>
      </c>
      <c r="J252" s="36">
        <v>4100.0</v>
      </c>
      <c r="K252" s="28">
        <v>4.18991258511696</v>
      </c>
      <c r="L252" s="28">
        <v>3.3595377432304017</v>
      </c>
      <c r="M252" s="34">
        <v>17.239221596828937</v>
      </c>
      <c r="N252" s="35" t="s">
        <v>28</v>
      </c>
      <c r="O252" s="36">
        <v>4700.0</v>
      </c>
      <c r="P252" s="28">
        <v>3.667919488687008</v>
      </c>
      <c r="Q252" s="37">
        <v>2.9485842415711665</v>
      </c>
      <c r="R252" s="38">
        <v>9.023751166842805</v>
      </c>
      <c r="S252" s="39">
        <v>8.764882430775426</v>
      </c>
      <c r="T252" s="40">
        <v>0.038771315428820556</v>
      </c>
      <c r="U252" s="40">
        <v>0.014840694900983947</v>
      </c>
      <c r="V252" s="40">
        <v>0.018550868626229934</v>
      </c>
      <c r="W252" s="40">
        <v>0.012521836322705204</v>
      </c>
      <c r="X252" s="39">
        <v>9.005368914172815</v>
      </c>
      <c r="Y252" s="41">
        <v>8.17327268480672</v>
      </c>
      <c r="Z252" s="41">
        <v>8.136352286864676</v>
      </c>
      <c r="AA252" s="41">
        <v>9.10286930996426</v>
      </c>
      <c r="AB252" s="42">
        <v>0.0</v>
      </c>
      <c r="AC252" s="42">
        <v>1.0</v>
      </c>
      <c r="AD252" s="42">
        <v>1.0</v>
      </c>
      <c r="AE252" s="42">
        <v>0.0</v>
      </c>
      <c r="AF252" s="42">
        <v>0.0</v>
      </c>
      <c r="AG252" s="25"/>
      <c r="AH252" s="25"/>
      <c r="AI252" s="25"/>
      <c r="AJ252" s="25"/>
      <c r="AK252" s="25"/>
      <c r="AL252" s="25"/>
    </row>
    <row r="253">
      <c r="A253" s="26" t="s">
        <v>314</v>
      </c>
      <c r="B253" s="25" t="s">
        <v>205</v>
      </c>
      <c r="C253" s="25" t="s">
        <v>171</v>
      </c>
      <c r="D253" s="28">
        <v>98.35158316356477</v>
      </c>
      <c r="E253" s="29">
        <v>0.26907025986525507</v>
      </c>
      <c r="F253" s="30">
        <v>29.0</v>
      </c>
      <c r="G253" s="33"/>
      <c r="H253" s="34">
        <v>31.356052741087233</v>
      </c>
      <c r="I253" s="35" t="s">
        <v>45</v>
      </c>
      <c r="J253" s="36">
        <v>6000.0</v>
      </c>
      <c r="K253" s="28">
        <v>5.226008790181205</v>
      </c>
      <c r="L253" s="28">
        <v>6.509586691152931</v>
      </c>
      <c r="M253" s="34">
        <v>30.911634805470175</v>
      </c>
      <c r="N253" s="35" t="s">
        <v>31</v>
      </c>
      <c r="O253" s="36">
        <v>5800.0</v>
      </c>
      <c r="P253" s="28">
        <v>5.329592207839686</v>
      </c>
      <c r="Q253" s="37">
        <v>6.569600712469531</v>
      </c>
      <c r="R253" s="38">
        <v>17.01378589640851</v>
      </c>
      <c r="S253" s="39">
        <v>16.52570315018788</v>
      </c>
      <c r="T253" s="40">
        <v>0.1173145813145732</v>
      </c>
      <c r="U253" s="40">
        <v>0.0010336086459433761</v>
      </c>
      <c r="V253" s="40">
        <v>0.05354092785986689</v>
      </c>
      <c r="W253" s="40">
        <v>0.03028473332614092</v>
      </c>
      <c r="X253" s="39">
        <v>16.438473915187753</v>
      </c>
      <c r="Y253" s="41">
        <v>14.91757882589948</v>
      </c>
      <c r="Z253" s="41">
        <v>15.507994259611094</v>
      </c>
      <c r="AA253" s="41">
        <v>15.403640545859082</v>
      </c>
      <c r="AB253" s="42">
        <v>0.0</v>
      </c>
      <c r="AC253" s="42">
        <v>0.0</v>
      </c>
      <c r="AD253" s="42">
        <v>0.0</v>
      </c>
      <c r="AE253" s="42">
        <v>1.0</v>
      </c>
      <c r="AF253" s="42">
        <v>1.0</v>
      </c>
      <c r="AG253" s="25"/>
      <c r="AH253" s="25"/>
      <c r="AI253" s="25"/>
      <c r="AJ253" s="25"/>
      <c r="AK253" s="25"/>
      <c r="AL253" s="25"/>
    </row>
    <row r="254">
      <c r="A254" s="26" t="s">
        <v>313</v>
      </c>
      <c r="B254" s="25" t="s">
        <v>205</v>
      </c>
      <c r="C254" s="25" t="s">
        <v>171</v>
      </c>
      <c r="D254" s="28">
        <v>98.35158316356477</v>
      </c>
      <c r="E254" s="29">
        <v>0.1535570599613153</v>
      </c>
      <c r="F254" s="30">
        <v>29.0</v>
      </c>
      <c r="G254" s="33"/>
      <c r="H254" s="34">
        <v>20.447078645755802</v>
      </c>
      <c r="I254" s="35" t="s">
        <v>27</v>
      </c>
      <c r="J254" s="36">
        <v>4700.0</v>
      </c>
      <c r="K254" s="28">
        <v>4.350442265054426</v>
      </c>
      <c r="L254" s="28">
        <v>3.962616898332013</v>
      </c>
      <c r="M254" s="34">
        <v>19.98240789555249</v>
      </c>
      <c r="N254" s="35" t="s">
        <v>27</v>
      </c>
      <c r="O254" s="36">
        <v>5200.0</v>
      </c>
      <c r="P254" s="28">
        <v>3.84277074914471</v>
      </c>
      <c r="Q254" s="37">
        <v>3.441793127977561</v>
      </c>
      <c r="R254" s="38">
        <v>8.750945573675766</v>
      </c>
      <c r="S254" s="39">
        <v>8.499902944267307</v>
      </c>
      <c r="T254" s="40">
        <v>0.051421547272997865</v>
      </c>
      <c r="U254" s="40">
        <v>0.005309833685798693</v>
      </c>
      <c r="V254" s="40">
        <v>0.03083429736840995</v>
      </c>
      <c r="W254" s="40">
        <v>0.02776018312926334</v>
      </c>
      <c r="X254" s="39">
        <v>8.222745230268169</v>
      </c>
      <c r="Y254" s="41">
        <v>12.224333415487635</v>
      </c>
      <c r="Z254" s="41">
        <v>7.2402226598389525</v>
      </c>
      <c r="AA254" s="41">
        <v>12.74218523571354</v>
      </c>
      <c r="AB254" s="42">
        <v>1.0</v>
      </c>
      <c r="AC254" s="42">
        <v>0.0</v>
      </c>
      <c r="AD254" s="42">
        <v>0.0</v>
      </c>
      <c r="AE254" s="42">
        <v>0.0</v>
      </c>
      <c r="AF254" s="42">
        <v>0.0</v>
      </c>
      <c r="AG254" s="25"/>
      <c r="AH254" s="25"/>
      <c r="AI254" s="25"/>
      <c r="AJ254" s="25"/>
      <c r="AK254" s="25"/>
      <c r="AL254" s="25"/>
    </row>
    <row r="255">
      <c r="A255" s="26" t="s">
        <v>315</v>
      </c>
      <c r="B255" s="25" t="s">
        <v>205</v>
      </c>
      <c r="C255" s="25" t="s">
        <v>171</v>
      </c>
      <c r="D255" s="28">
        <v>98.35158316356477</v>
      </c>
      <c r="E255" s="29">
        <v>0.1835496183206107</v>
      </c>
      <c r="F255" s="30">
        <v>22.0</v>
      </c>
      <c r="G255" s="33"/>
      <c r="H255" s="34">
        <v>19.66481596331958</v>
      </c>
      <c r="I255" s="35" t="s">
        <v>58</v>
      </c>
      <c r="J255" s="36">
        <v>3600.0</v>
      </c>
      <c r="K255" s="28">
        <v>5.462448878699884</v>
      </c>
      <c r="L255" s="28">
        <v>4.835418988495301</v>
      </c>
      <c r="M255" s="34">
        <v>19.30237425958233</v>
      </c>
      <c r="N255" s="35" t="s">
        <v>27</v>
      </c>
      <c r="O255" s="36">
        <v>3700.0</v>
      </c>
      <c r="P255" s="28">
        <v>5.216857907995224</v>
      </c>
      <c r="Q255" s="37">
        <v>4.555555925755249</v>
      </c>
      <c r="R255" s="38">
        <v>8.15241736449174</v>
      </c>
      <c r="S255" s="39">
        <v>7.918545004757988</v>
      </c>
      <c r="T255" s="40">
        <v>0.05416834117985428</v>
      </c>
      <c r="U255" s="40">
        <v>0.021916166307750232</v>
      </c>
      <c r="V255" s="40">
        <v>0.03340062026814337</v>
      </c>
      <c r="W255" s="40">
        <v>0.036654548890254754</v>
      </c>
      <c r="X255" s="39">
        <v>9.020818325008578</v>
      </c>
      <c r="Y255" s="41">
        <v>10.643997638311001</v>
      </c>
      <c r="Z255" s="41">
        <v>7.700698570129274</v>
      </c>
      <c r="AA255" s="41">
        <v>11.601675689453057</v>
      </c>
      <c r="AB255" s="42">
        <v>1.0</v>
      </c>
      <c r="AC255" s="42">
        <v>1.0</v>
      </c>
      <c r="AD255" s="42">
        <v>0.0</v>
      </c>
      <c r="AE255" s="42">
        <v>0.0</v>
      </c>
      <c r="AF255" s="42">
        <v>0.0</v>
      </c>
      <c r="AG255" s="25"/>
      <c r="AH255" s="25"/>
      <c r="AI255" s="25"/>
      <c r="AJ255" s="25"/>
      <c r="AK255" s="25"/>
      <c r="AL255" s="25"/>
    </row>
    <row r="256">
      <c r="A256" s="26" t="s">
        <v>316</v>
      </c>
      <c r="B256" s="25" t="s">
        <v>205</v>
      </c>
      <c r="C256" s="25" t="s">
        <v>171</v>
      </c>
      <c r="D256" s="28">
        <v>98.35158316356477</v>
      </c>
      <c r="E256" s="29">
        <v>0.1543352793994996</v>
      </c>
      <c r="F256" s="30">
        <v>16.0</v>
      </c>
      <c r="G256" s="32"/>
      <c r="H256" s="34">
        <v>9.830526494215519</v>
      </c>
      <c r="I256" s="35" t="s">
        <v>44</v>
      </c>
      <c r="J256" s="36">
        <v>3500.0</v>
      </c>
      <c r="K256" s="28">
        <v>2.8087218554901483</v>
      </c>
      <c r="L256" s="28">
        <v>1.496667629080712</v>
      </c>
      <c r="M256" s="34">
        <v>9.434084095021383</v>
      </c>
      <c r="N256" s="35" t="s">
        <v>29</v>
      </c>
      <c r="O256" s="36">
        <v>3300.0</v>
      </c>
      <c r="P256" s="28">
        <v>2.858813362127692</v>
      </c>
      <c r="Q256" s="37">
        <v>1.4781398906535361</v>
      </c>
      <c r="R256" s="38">
        <v>4.855976433094487</v>
      </c>
      <c r="S256" s="39">
        <v>4.716670676722665</v>
      </c>
      <c r="T256" s="40">
        <v>0.043160973578765194</v>
      </c>
      <c r="U256" s="40">
        <v>0.023398281572937503</v>
      </c>
      <c r="V256" s="40">
        <v>0.019576251515206675</v>
      </c>
      <c r="W256" s="40">
        <v>0.013516935570023658</v>
      </c>
      <c r="X256" s="39">
        <v>5.934984204411991</v>
      </c>
      <c r="Y256" s="41">
        <v>3.8955422898035277</v>
      </c>
      <c r="Z256" s="41">
        <v>5.329872529605826</v>
      </c>
      <c r="AA256" s="41">
        <v>4.104211565415557</v>
      </c>
      <c r="AB256" s="42">
        <v>0.0</v>
      </c>
      <c r="AC256" s="42">
        <v>0.0</v>
      </c>
      <c r="AD256" s="42">
        <v>1.0</v>
      </c>
      <c r="AE256" s="42">
        <v>1.0</v>
      </c>
      <c r="AF256" s="42">
        <v>0.0</v>
      </c>
      <c r="AG256" s="25"/>
      <c r="AH256" s="25"/>
      <c r="AI256" s="25"/>
      <c r="AJ256" s="25"/>
      <c r="AK256" s="25"/>
      <c r="AL256" s="25"/>
    </row>
    <row r="257">
      <c r="A257" s="26" t="s">
        <v>317</v>
      </c>
      <c r="B257" s="25" t="s">
        <v>205</v>
      </c>
      <c r="C257" s="25" t="s">
        <v>171</v>
      </c>
      <c r="D257" s="28">
        <v>98.35158316356477</v>
      </c>
      <c r="E257" s="29">
        <v>0.18089630141721397</v>
      </c>
      <c r="F257" s="30">
        <v>14.0</v>
      </c>
      <c r="G257" s="33"/>
      <c r="H257" s="34">
        <v>14.218983327269944</v>
      </c>
      <c r="I257" s="35" t="s">
        <v>45</v>
      </c>
      <c r="J257" s="36">
        <v>4400.0</v>
      </c>
      <c r="K257" s="28">
        <v>3.231587119834078</v>
      </c>
      <c r="L257" s="28">
        <v>2.256182456105422</v>
      </c>
      <c r="M257" s="34">
        <v>14.749490569162337</v>
      </c>
      <c r="N257" s="35" t="s">
        <v>31</v>
      </c>
      <c r="O257" s="36">
        <v>4600.0</v>
      </c>
      <c r="P257" s="28">
        <v>3.20641099329616</v>
      </c>
      <c r="Q257" s="37">
        <v>2.2994467174312425</v>
      </c>
      <c r="R257" s="38">
        <v>5.100712825573565</v>
      </c>
      <c r="S257" s="39">
        <v>4.954386197347082</v>
      </c>
      <c r="T257" s="40">
        <v>0.0735161476601022</v>
      </c>
      <c r="U257" s="40">
        <v>0.0014321327466253677</v>
      </c>
      <c r="V257" s="40">
        <v>0.023964354626864488</v>
      </c>
      <c r="W257" s="40">
        <v>0.027210522185881988</v>
      </c>
      <c r="X257" s="39">
        <v>4.658697195942471</v>
      </c>
      <c r="Y257" s="41">
        <v>9.560286131327473</v>
      </c>
      <c r="Z257" s="41">
        <v>4.247877337393752</v>
      </c>
      <c r="AA257" s="41">
        <v>10.501613231768584</v>
      </c>
      <c r="AB257" s="42">
        <v>0.0</v>
      </c>
      <c r="AC257" s="42">
        <v>0.0</v>
      </c>
      <c r="AD257" s="42">
        <v>0.0</v>
      </c>
      <c r="AE257" s="42">
        <v>1.0</v>
      </c>
      <c r="AF257" s="42">
        <v>1.0</v>
      </c>
      <c r="AG257" s="25"/>
      <c r="AH257" s="25"/>
      <c r="AI257" s="25"/>
      <c r="AJ257" s="25"/>
      <c r="AK257" s="25"/>
      <c r="AL257" s="25"/>
    </row>
    <row r="258">
      <c r="A258" s="26" t="s">
        <v>318</v>
      </c>
      <c r="B258" s="25" t="s">
        <v>205</v>
      </c>
      <c r="C258" s="25" t="s">
        <v>171</v>
      </c>
      <c r="D258" s="28">
        <v>98.35158316356477</v>
      </c>
      <c r="E258" s="29">
        <v>0.24699133448873486</v>
      </c>
      <c r="F258" s="30">
        <v>13.0</v>
      </c>
      <c r="G258" s="33"/>
      <c r="H258" s="34">
        <v>11.831103423948306</v>
      </c>
      <c r="I258" s="35" t="s">
        <v>44</v>
      </c>
      <c r="J258" s="36">
        <v>3500.0</v>
      </c>
      <c r="K258" s="28">
        <v>3.3803152639852305</v>
      </c>
      <c r="L258" s="28">
        <v>2.062843153029109</v>
      </c>
      <c r="M258" s="34">
        <v>11.841245165191324</v>
      </c>
      <c r="N258" s="35" t="s">
        <v>30</v>
      </c>
      <c r="O258" s="36">
        <v>3000.0</v>
      </c>
      <c r="P258" s="28">
        <v>3.947081721730442</v>
      </c>
      <c r="Q258" s="37">
        <v>2.4102246956632234</v>
      </c>
      <c r="R258" s="38">
        <v>6.863291680963107</v>
      </c>
      <c r="S258" s="39">
        <v>6.666401096342266</v>
      </c>
      <c r="T258" s="40">
        <v>0.09676752316962775</v>
      </c>
      <c r="U258" s="40">
        <v>0.00820750720077471</v>
      </c>
      <c r="V258" s="40">
        <v>0.03485657379094445</v>
      </c>
      <c r="W258" s="40">
        <v>0.02756101183470026</v>
      </c>
      <c r="X258" s="39">
        <v>6.48175057072544</v>
      </c>
      <c r="Y258" s="41">
        <v>5.349352853222867</v>
      </c>
      <c r="Z258" s="41">
        <v>6.005369568962778</v>
      </c>
      <c r="AA258" s="41">
        <v>5.835875596228547</v>
      </c>
      <c r="AB258" s="42">
        <v>0.0</v>
      </c>
      <c r="AC258" s="42">
        <v>0.0</v>
      </c>
      <c r="AD258" s="42">
        <v>1.0</v>
      </c>
      <c r="AE258" s="42">
        <v>1.0</v>
      </c>
      <c r="AF258" s="42">
        <v>0.0</v>
      </c>
      <c r="AG258" s="25"/>
      <c r="AH258" s="25"/>
      <c r="AI258" s="25"/>
      <c r="AJ258" s="25"/>
      <c r="AK258" s="25"/>
      <c r="AL258" s="25"/>
    </row>
    <row r="259">
      <c r="A259" s="26" t="s">
        <v>319</v>
      </c>
      <c r="B259" s="25" t="s">
        <v>205</v>
      </c>
      <c r="C259" s="25" t="s">
        <v>171</v>
      </c>
      <c r="D259" s="28">
        <v>98.35158316356477</v>
      </c>
      <c r="E259" s="29">
        <v>0.19888235294117648</v>
      </c>
      <c r="F259" s="30">
        <v>11.0</v>
      </c>
      <c r="G259" s="33"/>
      <c r="H259" s="34">
        <v>12.22282464914293</v>
      </c>
      <c r="I259" s="35" t="s">
        <v>45</v>
      </c>
      <c r="J259" s="36">
        <v>3700.0</v>
      </c>
      <c r="K259" s="28">
        <v>3.303466121389981</v>
      </c>
      <c r="L259" s="28">
        <v>2.0645941448545195</v>
      </c>
      <c r="M259" s="34">
        <v>12.292075784861623</v>
      </c>
      <c r="N259" s="35" t="s">
        <v>31</v>
      </c>
      <c r="O259" s="36">
        <v>3200.0</v>
      </c>
      <c r="P259" s="28">
        <v>3.8412736827692573</v>
      </c>
      <c r="Q259" s="37">
        <v>2.4106617656709424</v>
      </c>
      <c r="R259" s="38">
        <v>4.478083663148631</v>
      </c>
      <c r="S259" s="39">
        <v>4.34961870035768</v>
      </c>
      <c r="T259" s="40">
        <v>0.08645693573034671</v>
      </c>
      <c r="U259" s="40">
        <v>0.002231772751737345</v>
      </c>
      <c r="V259" s="40">
        <v>0.033185490482355307</v>
      </c>
      <c r="W259" s="40">
        <v>0.0352231960382894</v>
      </c>
      <c r="X259" s="39">
        <v>4.424363700798609</v>
      </c>
      <c r="Y259" s="41">
        <v>7.798460948344322</v>
      </c>
      <c r="Z259" s="41">
        <v>4.002266718962657</v>
      </c>
      <c r="AA259" s="41">
        <v>8.289809065898966</v>
      </c>
      <c r="AB259" s="42">
        <v>0.0</v>
      </c>
      <c r="AC259" s="42">
        <v>0.0</v>
      </c>
      <c r="AD259" s="42">
        <v>0.0</v>
      </c>
      <c r="AE259" s="42">
        <v>1.0</v>
      </c>
      <c r="AF259" s="42">
        <v>1.0</v>
      </c>
      <c r="AG259" s="25"/>
      <c r="AH259" s="25"/>
      <c r="AI259" s="25"/>
      <c r="AJ259" s="25"/>
      <c r="AK259" s="25"/>
      <c r="AL259" s="25"/>
    </row>
    <row r="260">
      <c r="A260" s="26" t="s">
        <v>321</v>
      </c>
      <c r="B260" s="25" t="s">
        <v>205</v>
      </c>
      <c r="C260" s="25" t="s">
        <v>171</v>
      </c>
      <c r="D260" s="28">
        <v>98.35158316356477</v>
      </c>
      <c r="E260" s="29">
        <v>0.1763669724770642</v>
      </c>
      <c r="F260" s="30">
        <v>7.0</v>
      </c>
      <c r="G260" s="33"/>
      <c r="H260" s="34">
        <v>5.561031036830435</v>
      </c>
      <c r="I260" s="35" t="s">
        <v>28</v>
      </c>
      <c r="J260" s="36">
        <v>3000.0</v>
      </c>
      <c r="K260" s="28">
        <v>1.8536770122768118</v>
      </c>
      <c r="L260" s="28">
        <v>0.6509170045715085</v>
      </c>
      <c r="M260" s="34">
        <v>5.471410137972235</v>
      </c>
      <c r="N260" s="35" t="s">
        <v>28</v>
      </c>
      <c r="O260" s="36">
        <v>3000.0</v>
      </c>
      <c r="P260" s="28">
        <v>1.8238033793240784</v>
      </c>
      <c r="Q260" s="37">
        <v>0.6328549528547925</v>
      </c>
      <c r="R260" s="38">
        <v>2.4763845940279263</v>
      </c>
      <c r="S260" s="39">
        <v>2.4053433454362914</v>
      </c>
      <c r="T260" s="40">
        <v>0.0517273892575217</v>
      </c>
      <c r="U260" s="40">
        <v>0.021870035899319837</v>
      </c>
      <c r="V260" s="40">
        <v>0.035562580114546175</v>
      </c>
      <c r="W260" s="40">
        <v>0.029286830682567436</v>
      </c>
      <c r="X260" s="39">
        <v>2.8817699921496582</v>
      </c>
      <c r="Y260" s="41">
        <v>2.679261044680777</v>
      </c>
      <c r="Z260" s="41">
        <v>2.5149000783360016</v>
      </c>
      <c r="AA260" s="41">
        <v>2.956510059636234</v>
      </c>
      <c r="AB260" s="42">
        <v>0.0</v>
      </c>
      <c r="AC260" s="42">
        <v>1.0</v>
      </c>
      <c r="AD260" s="42">
        <v>0.0</v>
      </c>
      <c r="AE260" s="42">
        <v>0.0</v>
      </c>
      <c r="AF260" s="42">
        <v>0.0</v>
      </c>
      <c r="AG260" s="25"/>
      <c r="AH260" s="25"/>
      <c r="AI260" s="25"/>
      <c r="AJ260" s="25"/>
      <c r="AK260" s="25"/>
      <c r="AL260" s="25"/>
    </row>
    <row r="261">
      <c r="A261" s="26" t="s">
        <v>322</v>
      </c>
      <c r="B261" s="25" t="s">
        <v>205</v>
      </c>
      <c r="C261" s="25" t="s">
        <v>171</v>
      </c>
      <c r="D261" s="28">
        <v>98.35158316356477</v>
      </c>
      <c r="E261" s="29">
        <v>0.18</v>
      </c>
      <c r="F261" s="30">
        <v>0.0</v>
      </c>
      <c r="G261" s="33"/>
      <c r="H261" s="34" t="s">
        <v>64</v>
      </c>
      <c r="I261" s="35" t="s">
        <v>30</v>
      </c>
      <c r="J261" s="36">
        <v>3000.0</v>
      </c>
      <c r="K261" s="28" t="s">
        <v>64</v>
      </c>
      <c r="L261" s="28" t="s">
        <v>64</v>
      </c>
      <c r="M261" s="34" t="s">
        <v>64</v>
      </c>
      <c r="N261" s="35" t="s">
        <v>30</v>
      </c>
      <c r="O261" s="36">
        <v>3000.0</v>
      </c>
      <c r="P261" s="28" t="s">
        <v>64</v>
      </c>
      <c r="Q261" s="37" t="s">
        <v>64</v>
      </c>
      <c r="R261" s="38" t="s">
        <v>64</v>
      </c>
      <c r="S261" s="39" t="s">
        <v>64</v>
      </c>
      <c r="T261" s="40" t="s">
        <v>64</v>
      </c>
      <c r="U261" s="40" t="s">
        <v>64</v>
      </c>
      <c r="V261" s="40" t="s">
        <v>64</v>
      </c>
      <c r="W261" s="40" t="s">
        <v>64</v>
      </c>
      <c r="X261" s="39" t="s">
        <v>64</v>
      </c>
      <c r="Y261" s="41" t="s">
        <v>64</v>
      </c>
      <c r="Z261" s="41" t="s">
        <v>64</v>
      </c>
      <c r="AA261" s="41" t="s">
        <v>64</v>
      </c>
      <c r="AB261" s="42">
        <v>0.0</v>
      </c>
      <c r="AC261" s="42">
        <v>0.0</v>
      </c>
      <c r="AD261" s="42">
        <v>0.0</v>
      </c>
      <c r="AE261" s="42">
        <v>1.0</v>
      </c>
      <c r="AF261" s="42">
        <v>0.0</v>
      </c>
      <c r="AG261" s="25"/>
      <c r="AH261" s="25"/>
      <c r="AI261" s="25"/>
      <c r="AJ261" s="25"/>
      <c r="AK261" s="25"/>
      <c r="AL261" s="25"/>
    </row>
    <row r="262">
      <c r="A262" s="26" t="s">
        <v>323</v>
      </c>
      <c r="B262" s="25" t="s">
        <v>205</v>
      </c>
      <c r="C262" s="25" t="s">
        <v>171</v>
      </c>
      <c r="D262" s="28">
        <v>98.35158316356477</v>
      </c>
      <c r="E262" s="29">
        <v>0.13383870967741937</v>
      </c>
      <c r="F262" s="30">
        <v>0.0</v>
      </c>
      <c r="G262" s="33"/>
      <c r="H262" s="34" t="s">
        <v>64</v>
      </c>
      <c r="I262" s="35" t="s">
        <v>31</v>
      </c>
      <c r="J262" s="36">
        <v>4000.0</v>
      </c>
      <c r="K262" s="28" t="s">
        <v>64</v>
      </c>
      <c r="L262" s="28" t="s">
        <v>64</v>
      </c>
      <c r="M262" s="34" t="s">
        <v>64</v>
      </c>
      <c r="N262" s="35" t="s">
        <v>31</v>
      </c>
      <c r="O262" s="36">
        <v>3000.0</v>
      </c>
      <c r="P262" s="28" t="s">
        <v>64</v>
      </c>
      <c r="Q262" s="37" t="s">
        <v>64</v>
      </c>
      <c r="R262" s="38" t="s">
        <v>64</v>
      </c>
      <c r="S262" s="39" t="s">
        <v>64</v>
      </c>
      <c r="T262" s="40" t="s">
        <v>64</v>
      </c>
      <c r="U262" s="40" t="s">
        <v>64</v>
      </c>
      <c r="V262" s="40" t="s">
        <v>64</v>
      </c>
      <c r="W262" s="40" t="s">
        <v>64</v>
      </c>
      <c r="X262" s="39" t="s">
        <v>64</v>
      </c>
      <c r="Y262" s="41" t="s">
        <v>64</v>
      </c>
      <c r="Z262" s="41" t="s">
        <v>64</v>
      </c>
      <c r="AA262" s="41" t="s">
        <v>64</v>
      </c>
      <c r="AB262" s="42">
        <v>0.0</v>
      </c>
      <c r="AC262" s="42">
        <v>0.0</v>
      </c>
      <c r="AD262" s="42">
        <v>0.0</v>
      </c>
      <c r="AE262" s="42">
        <v>0.0</v>
      </c>
      <c r="AF262" s="42">
        <v>1.0</v>
      </c>
      <c r="AG262" s="25"/>
      <c r="AH262" s="25"/>
      <c r="AI262" s="25"/>
      <c r="AJ262" s="25"/>
      <c r="AK262" s="25"/>
      <c r="AL262" s="25"/>
    </row>
    <row r="263">
      <c r="A263" s="26" t="s">
        <v>320</v>
      </c>
      <c r="B263" s="25" t="s">
        <v>205</v>
      </c>
      <c r="C263" s="25" t="s">
        <v>171</v>
      </c>
      <c r="D263" s="28">
        <v>98.35158316356477</v>
      </c>
      <c r="E263" s="29">
        <v>0.13558064516129034</v>
      </c>
      <c r="F263" s="30">
        <v>0.0</v>
      </c>
      <c r="G263" s="33"/>
      <c r="H263" s="34" t="s">
        <v>64</v>
      </c>
      <c r="I263" s="35" t="s">
        <v>44</v>
      </c>
      <c r="J263" s="36">
        <v>3000.0</v>
      </c>
      <c r="K263" s="28" t="s">
        <v>64</v>
      </c>
      <c r="L263" s="28" t="s">
        <v>64</v>
      </c>
      <c r="M263" s="34" t="s">
        <v>64</v>
      </c>
      <c r="N263" s="35" t="s">
        <v>29</v>
      </c>
      <c r="O263" s="36">
        <v>3000.0</v>
      </c>
      <c r="P263" s="28" t="s">
        <v>64</v>
      </c>
      <c r="Q263" s="37" t="s">
        <v>64</v>
      </c>
      <c r="R263" s="38" t="s">
        <v>64</v>
      </c>
      <c r="S263" s="39" t="s">
        <v>64</v>
      </c>
      <c r="T263" s="40" t="s">
        <v>64</v>
      </c>
      <c r="U263" s="40" t="s">
        <v>64</v>
      </c>
      <c r="V263" s="40" t="s">
        <v>64</v>
      </c>
      <c r="W263" s="40" t="s">
        <v>64</v>
      </c>
      <c r="X263" s="39" t="s">
        <v>64</v>
      </c>
      <c r="Y263" s="41" t="s">
        <v>64</v>
      </c>
      <c r="Z263" s="41" t="s">
        <v>64</v>
      </c>
      <c r="AA263" s="41" t="s">
        <v>64</v>
      </c>
      <c r="AB263" s="42">
        <v>0.0</v>
      </c>
      <c r="AC263" s="42">
        <v>0.0</v>
      </c>
      <c r="AD263" s="42">
        <v>1.0</v>
      </c>
      <c r="AE263" s="42">
        <v>1.0</v>
      </c>
      <c r="AF263" s="42">
        <v>0.0</v>
      </c>
      <c r="AG263" s="25"/>
      <c r="AH263" s="25"/>
      <c r="AI263" s="25"/>
      <c r="AJ263" s="25"/>
      <c r="AK263" s="25"/>
      <c r="AL263" s="25"/>
    </row>
    <row r="264">
      <c r="A264" s="26" t="s">
        <v>324</v>
      </c>
      <c r="B264" s="25" t="s">
        <v>205</v>
      </c>
      <c r="C264" s="25" t="s">
        <v>171</v>
      </c>
      <c r="D264" s="28">
        <v>98.35158316356477</v>
      </c>
      <c r="E264" s="29">
        <v>0.18</v>
      </c>
      <c r="F264" s="30">
        <v>0.0</v>
      </c>
      <c r="G264" s="33"/>
      <c r="H264" s="34" t="s">
        <v>64</v>
      </c>
      <c r="I264" s="35" t="s">
        <v>30</v>
      </c>
      <c r="J264" s="36">
        <v>3000.0</v>
      </c>
      <c r="K264" s="28" t="s">
        <v>64</v>
      </c>
      <c r="L264" s="28" t="s">
        <v>64</v>
      </c>
      <c r="M264" s="34" t="s">
        <v>64</v>
      </c>
      <c r="N264" s="35" t="s">
        <v>30</v>
      </c>
      <c r="O264" s="36">
        <v>3000.0</v>
      </c>
      <c r="P264" s="28" t="s">
        <v>64</v>
      </c>
      <c r="Q264" s="37" t="s">
        <v>64</v>
      </c>
      <c r="R264" s="38" t="s">
        <v>64</v>
      </c>
      <c r="S264" s="39" t="s">
        <v>64</v>
      </c>
      <c r="T264" s="40" t="s">
        <v>64</v>
      </c>
      <c r="U264" s="40" t="s">
        <v>64</v>
      </c>
      <c r="V264" s="40" t="s">
        <v>64</v>
      </c>
      <c r="W264" s="40" t="s">
        <v>64</v>
      </c>
      <c r="X264" s="39" t="s">
        <v>64</v>
      </c>
      <c r="Y264" s="41" t="s">
        <v>64</v>
      </c>
      <c r="Z264" s="41" t="s">
        <v>64</v>
      </c>
      <c r="AA264" s="41" t="s">
        <v>64</v>
      </c>
      <c r="AB264" s="42">
        <v>0.0</v>
      </c>
      <c r="AC264" s="42">
        <v>0.0</v>
      </c>
      <c r="AD264" s="42">
        <v>0.0</v>
      </c>
      <c r="AE264" s="42">
        <v>1.0</v>
      </c>
      <c r="AF264" s="42">
        <v>0.0</v>
      </c>
      <c r="AG264" s="25"/>
      <c r="AH264" s="25"/>
      <c r="AI264" s="25"/>
      <c r="AJ264" s="25"/>
      <c r="AK264" s="25"/>
      <c r="AL264" s="25"/>
    </row>
    <row r="265">
      <c r="A265" s="26" t="s">
        <v>325</v>
      </c>
      <c r="B265" s="25" t="s">
        <v>205</v>
      </c>
      <c r="C265" s="25" t="s">
        <v>171</v>
      </c>
      <c r="D265" s="28">
        <v>98.35158316356477</v>
      </c>
      <c r="E265" s="29">
        <v>0.1921841763942931</v>
      </c>
      <c r="F265" s="30">
        <v>0.0</v>
      </c>
      <c r="G265" s="33"/>
      <c r="H265" s="34" t="s">
        <v>64</v>
      </c>
      <c r="I265" s="35" t="s">
        <v>29</v>
      </c>
      <c r="J265" s="36">
        <v>3000.0</v>
      </c>
      <c r="K265" s="28" t="s">
        <v>64</v>
      </c>
      <c r="L265" s="28" t="s">
        <v>64</v>
      </c>
      <c r="M265" s="34" t="s">
        <v>64</v>
      </c>
      <c r="N265" s="35" t="s">
        <v>30</v>
      </c>
      <c r="O265" s="36">
        <v>3000.0</v>
      </c>
      <c r="P265" s="28" t="s">
        <v>64</v>
      </c>
      <c r="Q265" s="37" t="s">
        <v>64</v>
      </c>
      <c r="R265" s="38" t="s">
        <v>64</v>
      </c>
      <c r="S265" s="39" t="s">
        <v>64</v>
      </c>
      <c r="T265" s="40" t="s">
        <v>64</v>
      </c>
      <c r="U265" s="40" t="s">
        <v>64</v>
      </c>
      <c r="V265" s="40" t="s">
        <v>64</v>
      </c>
      <c r="W265" s="40" t="s">
        <v>64</v>
      </c>
      <c r="X265" s="39" t="s">
        <v>64</v>
      </c>
      <c r="Y265" s="41" t="s">
        <v>64</v>
      </c>
      <c r="Z265" s="41" t="s">
        <v>64</v>
      </c>
      <c r="AA265" s="41" t="s">
        <v>64</v>
      </c>
      <c r="AB265" s="42">
        <v>0.0</v>
      </c>
      <c r="AC265" s="42">
        <v>0.0</v>
      </c>
      <c r="AD265" s="42">
        <v>1.0</v>
      </c>
      <c r="AE265" s="42">
        <v>0.0</v>
      </c>
      <c r="AF265" s="42">
        <v>0.0</v>
      </c>
      <c r="AG265" s="25"/>
      <c r="AH265" s="25"/>
      <c r="AI265" s="25"/>
      <c r="AJ265" s="25"/>
      <c r="AK265" s="25"/>
      <c r="AL265" s="25"/>
    </row>
    <row r="266">
      <c r="A266" s="26" t="s">
        <v>326</v>
      </c>
      <c r="B266" s="25" t="s">
        <v>205</v>
      </c>
      <c r="C266" s="25" t="s">
        <v>171</v>
      </c>
      <c r="D266" s="28">
        <v>98.35158316356477</v>
      </c>
      <c r="E266" s="29">
        <v>0.19367554479418886</v>
      </c>
      <c r="F266" s="30">
        <v>0.0</v>
      </c>
      <c r="G266" s="33"/>
      <c r="H266" s="34" t="s">
        <v>64</v>
      </c>
      <c r="I266" s="35" t="s">
        <v>27</v>
      </c>
      <c r="J266" s="36">
        <v>4000.0</v>
      </c>
      <c r="K266" s="28" t="s">
        <v>64</v>
      </c>
      <c r="L266" s="28" t="s">
        <v>64</v>
      </c>
      <c r="M266" s="34" t="s">
        <v>64</v>
      </c>
      <c r="N266" s="35" t="s">
        <v>27</v>
      </c>
      <c r="O266" s="36">
        <v>3800.0</v>
      </c>
      <c r="P266" s="28" t="s">
        <v>64</v>
      </c>
      <c r="Q266" s="37" t="s">
        <v>64</v>
      </c>
      <c r="R266" s="38" t="s">
        <v>64</v>
      </c>
      <c r="S266" s="39" t="s">
        <v>64</v>
      </c>
      <c r="T266" s="40" t="s">
        <v>64</v>
      </c>
      <c r="U266" s="40" t="s">
        <v>64</v>
      </c>
      <c r="V266" s="40" t="s">
        <v>64</v>
      </c>
      <c r="W266" s="40" t="s">
        <v>64</v>
      </c>
      <c r="X266" s="39" t="s">
        <v>64</v>
      </c>
      <c r="Y266" s="41" t="s">
        <v>64</v>
      </c>
      <c r="Z266" s="41" t="s">
        <v>64</v>
      </c>
      <c r="AA266" s="41" t="s">
        <v>64</v>
      </c>
      <c r="AB266" s="42">
        <v>1.0</v>
      </c>
      <c r="AC266" s="42">
        <v>0.0</v>
      </c>
      <c r="AD266" s="42">
        <v>0.0</v>
      </c>
      <c r="AE266" s="42">
        <v>0.0</v>
      </c>
      <c r="AF266" s="42">
        <v>0.0</v>
      </c>
      <c r="AG266" s="25"/>
      <c r="AH266" s="25"/>
      <c r="AI266" s="25"/>
      <c r="AJ266" s="25"/>
      <c r="AK266" s="25"/>
      <c r="AL266" s="25"/>
    </row>
    <row r="267">
      <c r="A267" s="26" t="s">
        <v>327</v>
      </c>
      <c r="B267" s="25" t="s">
        <v>205</v>
      </c>
      <c r="C267" s="25" t="s">
        <v>171</v>
      </c>
      <c r="D267" s="28">
        <v>98.35158316356477</v>
      </c>
      <c r="E267" s="29">
        <v>0.1603414043583535</v>
      </c>
      <c r="F267" s="30">
        <v>0.0</v>
      </c>
      <c r="G267" s="33"/>
      <c r="H267" s="34" t="s">
        <v>64</v>
      </c>
      <c r="I267" s="35" t="s">
        <v>58</v>
      </c>
      <c r="J267" s="36">
        <v>3000.0</v>
      </c>
      <c r="K267" s="28" t="s">
        <v>64</v>
      </c>
      <c r="L267" s="28" t="s">
        <v>64</v>
      </c>
      <c r="M267" s="34" t="s">
        <v>64</v>
      </c>
      <c r="N267" s="35" t="s">
        <v>27</v>
      </c>
      <c r="O267" s="36">
        <v>3100.0</v>
      </c>
      <c r="P267" s="28" t="s">
        <v>64</v>
      </c>
      <c r="Q267" s="37" t="s">
        <v>64</v>
      </c>
      <c r="R267" s="38" t="s">
        <v>64</v>
      </c>
      <c r="S267" s="39" t="s">
        <v>64</v>
      </c>
      <c r="T267" s="40" t="s">
        <v>64</v>
      </c>
      <c r="U267" s="40" t="s">
        <v>64</v>
      </c>
      <c r="V267" s="40" t="s">
        <v>64</v>
      </c>
      <c r="W267" s="40" t="s">
        <v>64</v>
      </c>
      <c r="X267" s="39" t="s">
        <v>64</v>
      </c>
      <c r="Y267" s="41" t="s">
        <v>64</v>
      </c>
      <c r="Z267" s="41" t="s">
        <v>64</v>
      </c>
      <c r="AA267" s="41" t="s">
        <v>64</v>
      </c>
      <c r="AB267" s="42">
        <v>1.0</v>
      </c>
      <c r="AC267" s="42">
        <v>1.0</v>
      </c>
      <c r="AD267" s="42">
        <v>0.0</v>
      </c>
      <c r="AE267" s="42">
        <v>0.0</v>
      </c>
      <c r="AF267" s="42">
        <v>0.0</v>
      </c>
      <c r="AG267" s="25"/>
      <c r="AH267" s="25"/>
      <c r="AI267" s="25"/>
      <c r="AJ267" s="25"/>
      <c r="AK267" s="25"/>
      <c r="AL267" s="25"/>
    </row>
    <row r="268">
      <c r="A268" s="26" t="s">
        <v>347</v>
      </c>
      <c r="B268" s="25" t="s">
        <v>88</v>
      </c>
      <c r="C268" s="25" t="s">
        <v>261</v>
      </c>
      <c r="D268" s="28">
        <v>97.77206760816269</v>
      </c>
      <c r="E268" s="29">
        <v>0.23180912782827304</v>
      </c>
      <c r="F268" s="30">
        <v>36.0</v>
      </c>
      <c r="G268" s="33"/>
      <c r="H268" s="34">
        <v>26.624350289684642</v>
      </c>
      <c r="I268" s="35" t="s">
        <v>40</v>
      </c>
      <c r="J268" s="36">
        <v>6600.0</v>
      </c>
      <c r="K268" s="28">
        <v>4.033992468134037</v>
      </c>
      <c r="L268" s="28">
        <v>4.457709259620015</v>
      </c>
      <c r="M268" s="34">
        <v>25.814335160919967</v>
      </c>
      <c r="N268" s="35" t="s">
        <v>29</v>
      </c>
      <c r="O268" s="36">
        <v>7300.0</v>
      </c>
      <c r="P268" s="28">
        <v>3.5362102960164337</v>
      </c>
      <c r="Q268" s="37">
        <v>3.820252150317107</v>
      </c>
      <c r="R268" s="38">
        <v>17.492008172157966</v>
      </c>
      <c r="S268" s="39">
        <v>16.4622668066405</v>
      </c>
      <c r="T268" s="40">
        <v>0.05355600477927001</v>
      </c>
      <c r="U268" s="40">
        <v>0.02411472909591</v>
      </c>
      <c r="V268" s="40">
        <v>0.039125905842360004</v>
      </c>
      <c r="W268" s="40">
        <v>0.02401788279432</v>
      </c>
      <c r="X268" s="39">
        <v>16.031968915185317</v>
      </c>
      <c r="Y268" s="41">
        <v>10.592381374499324</v>
      </c>
      <c r="Z268" s="41">
        <v>14.267209546226933</v>
      </c>
      <c r="AA268" s="41">
        <v>11.547125614693032</v>
      </c>
      <c r="AB268" s="42">
        <v>0.0</v>
      </c>
      <c r="AC268" s="42">
        <v>1.0</v>
      </c>
      <c r="AD268" s="42">
        <v>1.0</v>
      </c>
      <c r="AE268" s="42">
        <v>0.0</v>
      </c>
      <c r="AF268" s="42">
        <v>0.0</v>
      </c>
      <c r="AG268" s="25"/>
      <c r="AH268" s="25"/>
      <c r="AI268" s="25"/>
      <c r="AJ268" s="25"/>
      <c r="AK268" s="25"/>
      <c r="AL268" s="25"/>
    </row>
    <row r="269">
      <c r="A269" s="26" t="s">
        <v>346</v>
      </c>
      <c r="B269" s="25" t="s">
        <v>88</v>
      </c>
      <c r="C269" s="25" t="s">
        <v>261</v>
      </c>
      <c r="D269" s="28">
        <v>97.77206760816269</v>
      </c>
      <c r="E269" s="29">
        <v>0.20260815774212257</v>
      </c>
      <c r="F269" s="30">
        <v>36.0</v>
      </c>
      <c r="G269" s="32">
        <v>0.26</v>
      </c>
      <c r="H269" s="34">
        <v>36.64594774916213</v>
      </c>
      <c r="I269" s="35" t="s">
        <v>44</v>
      </c>
      <c r="J269" s="36">
        <v>6900.0</v>
      </c>
      <c r="K269" s="28">
        <v>5.311006920168425</v>
      </c>
      <c r="L269" s="28">
        <v>7.415207918777364</v>
      </c>
      <c r="M269" s="34">
        <v>36.47166824545297</v>
      </c>
      <c r="N269" s="35" t="s">
        <v>30</v>
      </c>
      <c r="O269" s="36">
        <v>7600.0</v>
      </c>
      <c r="P269" s="28">
        <v>4.7989037165069695</v>
      </c>
      <c r="Q269" s="37">
        <v>6.676869929337097</v>
      </c>
      <c r="R269" s="38">
        <v>20.123397816849835</v>
      </c>
      <c r="S269" s="39">
        <v>18.93874852199316</v>
      </c>
      <c r="T269" s="40">
        <v>0.08502450667599269</v>
      </c>
      <c r="U269" s="40">
        <v>0.019120953525335688</v>
      </c>
      <c r="V269" s="40">
        <v>0.04487050427278775</v>
      </c>
      <c r="W269" s="40">
        <v>0.024092401441922966</v>
      </c>
      <c r="X269" s="39">
        <v>19.78393253928937</v>
      </c>
      <c r="Y269" s="41">
        <v>16.862015209872762</v>
      </c>
      <c r="Z269" s="41">
        <v>18.199535390501488</v>
      </c>
      <c r="AA269" s="41">
        <v>18.27213285495148</v>
      </c>
      <c r="AB269" s="42">
        <v>0.0</v>
      </c>
      <c r="AC269" s="42">
        <v>0.0</v>
      </c>
      <c r="AD269" s="42">
        <v>1.0</v>
      </c>
      <c r="AE269" s="42">
        <v>1.0</v>
      </c>
      <c r="AF269" s="42">
        <v>0.0</v>
      </c>
      <c r="AG269" s="25"/>
      <c r="AH269" s="25"/>
      <c r="AI269" s="25"/>
      <c r="AJ269" s="25"/>
      <c r="AK269" s="25"/>
      <c r="AL269" s="25"/>
    </row>
    <row r="270">
      <c r="A270" s="26" t="s">
        <v>351</v>
      </c>
      <c r="B270" s="25" t="s">
        <v>88</v>
      </c>
      <c r="C270" s="25" t="s">
        <v>261</v>
      </c>
      <c r="D270" s="28">
        <v>97.77206760816269</v>
      </c>
      <c r="E270" s="29">
        <v>0.19034536798254315</v>
      </c>
      <c r="F270" s="30">
        <v>30.0</v>
      </c>
      <c r="G270" s="33"/>
      <c r="H270" s="34">
        <v>18.95434902644105</v>
      </c>
      <c r="I270" s="35" t="s">
        <v>40</v>
      </c>
      <c r="J270" s="36">
        <v>4000.0</v>
      </c>
      <c r="K270" s="28">
        <v>4.738587256610263</v>
      </c>
      <c r="L270" s="28">
        <v>4.0831627885638815</v>
      </c>
      <c r="M270" s="34">
        <v>18.74197990802356</v>
      </c>
      <c r="N270" s="35" t="s">
        <v>28</v>
      </c>
      <c r="O270" s="36">
        <v>4200.0</v>
      </c>
      <c r="P270" s="28">
        <v>4.4623761685770384</v>
      </c>
      <c r="Q270" s="37">
        <v>3.8135704064522526</v>
      </c>
      <c r="R270" s="38">
        <v>11.530907054236454</v>
      </c>
      <c r="S270" s="39">
        <v>10.852091228242042</v>
      </c>
      <c r="T270" s="40">
        <v>0.03638655282177188</v>
      </c>
      <c r="U270" s="40">
        <v>0.028736046843860875</v>
      </c>
      <c r="V270" s="40">
        <v>0.013808230301595484</v>
      </c>
      <c r="W270" s="40">
        <v>0.014554621128708752</v>
      </c>
      <c r="X270" s="39">
        <v>10.9920362706013</v>
      </c>
      <c r="Y270" s="41">
        <v>7.962312755839749</v>
      </c>
      <c r="Z270" s="41">
        <v>9.669343109408612</v>
      </c>
      <c r="AA270" s="41">
        <v>9.072636798614948</v>
      </c>
      <c r="AB270" s="42">
        <v>0.0</v>
      </c>
      <c r="AC270" s="42">
        <v>1.0</v>
      </c>
      <c r="AD270" s="42">
        <v>1.0</v>
      </c>
      <c r="AE270" s="42">
        <v>0.0</v>
      </c>
      <c r="AF270" s="42">
        <v>0.0</v>
      </c>
      <c r="AG270" s="25"/>
      <c r="AH270" s="25"/>
      <c r="AI270" s="25"/>
      <c r="AJ270" s="25"/>
      <c r="AK270" s="25"/>
      <c r="AL270" s="25"/>
    </row>
    <row r="271">
      <c r="A271" s="26" t="s">
        <v>348</v>
      </c>
      <c r="B271" s="25" t="s">
        <v>88</v>
      </c>
      <c r="C271" s="25" t="s">
        <v>261</v>
      </c>
      <c r="D271" s="28">
        <v>97.77206760816269</v>
      </c>
      <c r="E271" s="29">
        <v>0.24299761051373955</v>
      </c>
      <c r="F271" s="30">
        <v>29.0</v>
      </c>
      <c r="G271" s="33"/>
      <c r="H271" s="34">
        <v>32.34892261302663</v>
      </c>
      <c r="I271" s="35" t="s">
        <v>31</v>
      </c>
      <c r="J271" s="36">
        <v>7000.0</v>
      </c>
      <c r="K271" s="28">
        <v>4.621274659003804</v>
      </c>
      <c r="L271" s="28">
        <v>5.8891942887122095</v>
      </c>
      <c r="M271" s="34">
        <v>32.463722075476475</v>
      </c>
      <c r="N271" s="35" t="s">
        <v>31</v>
      </c>
      <c r="O271" s="36">
        <v>7800.0</v>
      </c>
      <c r="P271" s="28">
        <v>4.162015650702113</v>
      </c>
      <c r="Q271" s="37">
        <v>5.3177028260366495</v>
      </c>
      <c r="R271" s="38">
        <v>14.920377984596753</v>
      </c>
      <c r="S271" s="39">
        <v>14.04202655412175</v>
      </c>
      <c r="T271" s="40">
        <v>0.10800038418706114</v>
      </c>
      <c r="U271" s="40">
        <v>0.004304363137890118</v>
      </c>
      <c r="V271" s="40">
        <v>0.023869650128299745</v>
      </c>
      <c r="W271" s="40">
        <v>0.024358782303059986</v>
      </c>
      <c r="X271" s="39">
        <v>14.339766066169977</v>
      </c>
      <c r="Y271" s="41">
        <v>18.009156546856655</v>
      </c>
      <c r="Z271" s="41">
        <v>13.493191120091437</v>
      </c>
      <c r="AA271" s="41">
        <v>18.970530955385037</v>
      </c>
      <c r="AB271" s="42">
        <v>0.0</v>
      </c>
      <c r="AC271" s="42">
        <v>0.0</v>
      </c>
      <c r="AD271" s="42">
        <v>0.0</v>
      </c>
      <c r="AE271" s="42">
        <v>0.0</v>
      </c>
      <c r="AF271" s="42">
        <v>1.0</v>
      </c>
      <c r="AG271" s="25"/>
      <c r="AH271" s="25"/>
      <c r="AI271" s="25"/>
      <c r="AJ271" s="25"/>
      <c r="AK271" s="25"/>
      <c r="AL271" s="25"/>
    </row>
    <row r="272">
      <c r="A272" s="26" t="s">
        <v>350</v>
      </c>
      <c r="B272" s="25" t="s">
        <v>88</v>
      </c>
      <c r="C272" s="25" t="s">
        <v>261</v>
      </c>
      <c r="D272" s="28">
        <v>97.77206760816269</v>
      </c>
      <c r="E272" s="29">
        <v>0.1855409334353481</v>
      </c>
      <c r="F272" s="30">
        <v>28.0</v>
      </c>
      <c r="G272" s="33"/>
      <c r="H272" s="34">
        <v>21.19883530635755</v>
      </c>
      <c r="I272" s="35" t="s">
        <v>40</v>
      </c>
      <c r="J272" s="36">
        <v>4800.0</v>
      </c>
      <c r="K272" s="28">
        <v>4.416424022157823</v>
      </c>
      <c r="L272" s="28">
        <v>4.130461084409172</v>
      </c>
      <c r="M272" s="34">
        <v>21.298287457934038</v>
      </c>
      <c r="N272" s="35" t="s">
        <v>29</v>
      </c>
      <c r="O272" s="36">
        <v>5000.0</v>
      </c>
      <c r="P272" s="28">
        <v>4.2596574915868075</v>
      </c>
      <c r="Q272" s="37">
        <v>3.9975184684181277</v>
      </c>
      <c r="R272" s="38">
        <v>10.445272800445993</v>
      </c>
      <c r="S272" s="39">
        <v>9.83036744647675</v>
      </c>
      <c r="T272" s="40">
        <v>0.057874395474414454</v>
      </c>
      <c r="U272" s="40">
        <v>0.013469963633691967</v>
      </c>
      <c r="V272" s="40">
        <v>0.037437209271571466</v>
      </c>
      <c r="W272" s="40">
        <v>0.026382549461851854</v>
      </c>
      <c r="X272" s="39">
        <v>10.673264844723805</v>
      </c>
      <c r="Y272" s="41">
        <v>10.525570461633748</v>
      </c>
      <c r="Z272" s="41">
        <v>9.536796585010105</v>
      </c>
      <c r="AA272" s="41">
        <v>11.761490872923932</v>
      </c>
      <c r="AB272" s="42">
        <v>0.0</v>
      </c>
      <c r="AC272" s="42">
        <v>1.0</v>
      </c>
      <c r="AD272" s="42">
        <v>1.0</v>
      </c>
      <c r="AE272" s="42">
        <v>0.0</v>
      </c>
      <c r="AF272" s="42">
        <v>0.0</v>
      </c>
      <c r="AG272" s="25"/>
      <c r="AH272" s="25"/>
      <c r="AI272" s="25"/>
      <c r="AJ272" s="25"/>
      <c r="AK272" s="25"/>
      <c r="AL272" s="25"/>
    </row>
    <row r="273">
      <c r="A273" s="26" t="s">
        <v>359</v>
      </c>
      <c r="B273" s="25" t="s">
        <v>88</v>
      </c>
      <c r="C273" s="25" t="s">
        <v>261</v>
      </c>
      <c r="D273" s="28">
        <v>97.77206760816269</v>
      </c>
      <c r="E273" s="29">
        <v>0.1910174672489083</v>
      </c>
      <c r="F273" s="30">
        <v>26.0</v>
      </c>
      <c r="G273" s="33"/>
      <c r="H273" s="34">
        <v>17.89143333648785</v>
      </c>
      <c r="I273" s="35" t="s">
        <v>58</v>
      </c>
      <c r="J273" s="36">
        <v>4900.0</v>
      </c>
      <c r="K273" s="28">
        <v>3.651312925813847</v>
      </c>
      <c r="L273" s="28">
        <v>3.0161222256405615</v>
      </c>
      <c r="M273" s="34">
        <v>17.130193864054984</v>
      </c>
      <c r="N273" s="35" t="s">
        <v>27</v>
      </c>
      <c r="O273" s="36">
        <v>5300.0</v>
      </c>
      <c r="P273" s="28">
        <v>3.232112049821695</v>
      </c>
      <c r="Q273" s="37">
        <v>2.5862057935177982</v>
      </c>
      <c r="R273" s="38">
        <v>10.034807237590329</v>
      </c>
      <c r="S273" s="39">
        <v>9.444065682599046</v>
      </c>
      <c r="T273" s="40">
        <v>0.03155409340874596</v>
      </c>
      <c r="U273" s="40">
        <v>0.021378365060955105</v>
      </c>
      <c r="V273" s="40">
        <v>0.03790225421287237</v>
      </c>
      <c r="W273" s="40">
        <v>0.025859419746220802</v>
      </c>
      <c r="X273" s="39">
        <v>8.627428084710678</v>
      </c>
      <c r="Y273" s="41">
        <v>9.26400525177717</v>
      </c>
      <c r="Z273" s="41">
        <v>7.3765746145491855</v>
      </c>
      <c r="AA273" s="41">
        <v>9.753619249505798</v>
      </c>
      <c r="AB273" s="42">
        <v>1.0</v>
      </c>
      <c r="AC273" s="42">
        <v>1.0</v>
      </c>
      <c r="AD273" s="42">
        <v>0.0</v>
      </c>
      <c r="AE273" s="42">
        <v>0.0</v>
      </c>
      <c r="AF273" s="42">
        <v>0.0</v>
      </c>
      <c r="AG273" s="25"/>
      <c r="AH273" s="25"/>
      <c r="AI273" s="25"/>
      <c r="AJ273" s="25"/>
      <c r="AK273" s="25"/>
      <c r="AL273" s="25"/>
    </row>
    <row r="274">
      <c r="A274" s="26" t="s">
        <v>352</v>
      </c>
      <c r="B274" s="25" t="s">
        <v>88</v>
      </c>
      <c r="C274" s="25" t="s">
        <v>261</v>
      </c>
      <c r="D274" s="28">
        <v>97.77206760816269</v>
      </c>
      <c r="E274" s="29">
        <v>0.1881097922848665</v>
      </c>
      <c r="F274" s="30">
        <v>18.0</v>
      </c>
      <c r="G274" s="33"/>
      <c r="H274" s="34">
        <v>13.412898398928428</v>
      </c>
      <c r="I274" s="35" t="s">
        <v>27</v>
      </c>
      <c r="J274" s="36">
        <v>3400.0</v>
      </c>
      <c r="K274" s="28">
        <v>3.9449701173318905</v>
      </c>
      <c r="L274" s="28">
        <v>2.6390497247733156</v>
      </c>
      <c r="M274" s="34">
        <v>13.105989978110783</v>
      </c>
      <c r="N274" s="35" t="s">
        <v>27</v>
      </c>
      <c r="O274" s="36">
        <v>3400.0</v>
      </c>
      <c r="P274" s="28">
        <v>3.854702934738466</v>
      </c>
      <c r="Q274" s="37">
        <v>2.5353364900008377</v>
      </c>
      <c r="R274" s="38">
        <v>6.823544129204077</v>
      </c>
      <c r="S274" s="39">
        <v>6.421847218242227</v>
      </c>
      <c r="T274" s="40">
        <v>0.04860411067137291</v>
      </c>
      <c r="U274" s="40">
        <v>0.01452536640753673</v>
      </c>
      <c r="V274" s="40">
        <v>0.021508715641929386</v>
      </c>
      <c r="W274" s="40">
        <v>0.031006070600703407</v>
      </c>
      <c r="X274" s="39">
        <v>5.648268542283934</v>
      </c>
      <c r="Y274" s="41">
        <v>7.764629856644494</v>
      </c>
      <c r="Z274" s="41">
        <v>4.813574279008973</v>
      </c>
      <c r="AA274" s="41">
        <v>8.29241569910181</v>
      </c>
      <c r="AB274" s="42">
        <v>1.0</v>
      </c>
      <c r="AC274" s="42">
        <v>0.0</v>
      </c>
      <c r="AD274" s="42">
        <v>0.0</v>
      </c>
      <c r="AE274" s="42">
        <v>0.0</v>
      </c>
      <c r="AF274" s="42">
        <v>0.0</v>
      </c>
      <c r="AG274" s="25"/>
      <c r="AH274" s="25"/>
      <c r="AI274" s="25"/>
      <c r="AJ274" s="25"/>
      <c r="AK274" s="25"/>
      <c r="AL274" s="25"/>
    </row>
    <row r="275">
      <c r="A275" s="26" t="s">
        <v>353</v>
      </c>
      <c r="B275" s="25" t="s">
        <v>88</v>
      </c>
      <c r="C275" s="25" t="s">
        <v>261</v>
      </c>
      <c r="D275" s="28">
        <v>97.77206760816269</v>
      </c>
      <c r="E275" s="29">
        <v>0.1598804780876494</v>
      </c>
      <c r="F275" s="30">
        <v>16.0</v>
      </c>
      <c r="G275" s="33"/>
      <c r="H275" s="34">
        <v>14.316381394747065</v>
      </c>
      <c r="I275" s="35" t="s">
        <v>44</v>
      </c>
      <c r="J275" s="36">
        <v>3400.0</v>
      </c>
      <c r="K275" s="28">
        <v>4.210700410219725</v>
      </c>
      <c r="L275" s="28">
        <v>2.9544933294589097</v>
      </c>
      <c r="M275" s="34">
        <v>14.649994392538066</v>
      </c>
      <c r="N275" s="35" t="s">
        <v>30</v>
      </c>
      <c r="O275" s="36">
        <v>3700.0</v>
      </c>
      <c r="P275" s="28">
        <v>3.959457943929207</v>
      </c>
      <c r="Q275" s="37">
        <v>2.8254523489492724</v>
      </c>
      <c r="R275" s="38">
        <v>5.025828498743659</v>
      </c>
      <c r="S275" s="39">
        <v>4.729961754901724</v>
      </c>
      <c r="T275" s="40">
        <v>0.06227199249917112</v>
      </c>
      <c r="U275" s="40">
        <v>0.008714447929913159</v>
      </c>
      <c r="V275" s="40">
        <v>0.033950036726953355</v>
      </c>
      <c r="W275" s="40">
        <v>0.027232649780978623</v>
      </c>
      <c r="X275" s="39">
        <v>5.715698514149022</v>
      </c>
      <c r="Y275" s="41">
        <v>8.600682880598043</v>
      </c>
      <c r="Z275" s="41">
        <v>5.129928169531265</v>
      </c>
      <c r="AA275" s="41">
        <v>9.5200662230068</v>
      </c>
      <c r="AB275" s="42">
        <v>0.0</v>
      </c>
      <c r="AC275" s="42">
        <v>0.0</v>
      </c>
      <c r="AD275" s="42">
        <v>1.0</v>
      </c>
      <c r="AE275" s="42">
        <v>1.0</v>
      </c>
      <c r="AF275" s="42">
        <v>0.0</v>
      </c>
      <c r="AG275" s="25"/>
      <c r="AH275" s="25"/>
      <c r="AI275" s="25"/>
      <c r="AJ275" s="25"/>
      <c r="AK275" s="25"/>
      <c r="AL275" s="25"/>
    </row>
    <row r="276">
      <c r="A276" s="26" t="s">
        <v>354</v>
      </c>
      <c r="B276" s="25" t="s">
        <v>88</v>
      </c>
      <c r="C276" s="25" t="s">
        <v>261</v>
      </c>
      <c r="D276" s="28">
        <v>97.77206760816269</v>
      </c>
      <c r="E276" s="29">
        <v>0.14437598999583157</v>
      </c>
      <c r="F276" s="30">
        <v>15.0</v>
      </c>
      <c r="G276" s="33"/>
      <c r="H276" s="34">
        <v>11.5719937668618</v>
      </c>
      <c r="I276" s="35" t="s">
        <v>45</v>
      </c>
      <c r="J276" s="36">
        <v>3600.0</v>
      </c>
      <c r="K276" s="28">
        <v>3.2144427130171667</v>
      </c>
      <c r="L276" s="28">
        <v>1.9300764661460752</v>
      </c>
      <c r="M276" s="34">
        <v>12.034568269554782</v>
      </c>
      <c r="N276" s="35" t="s">
        <v>31</v>
      </c>
      <c r="O276" s="36">
        <v>3000.0</v>
      </c>
      <c r="P276" s="28">
        <v>4.011522756518261</v>
      </c>
      <c r="Q276" s="37">
        <v>2.4787874643349097</v>
      </c>
      <c r="R276" s="38">
        <v>4.195834173201366</v>
      </c>
      <c r="S276" s="39">
        <v>3.9488285710730544</v>
      </c>
      <c r="T276" s="40">
        <v>0.038224019943281985</v>
      </c>
      <c r="U276" s="40">
        <v>8.951761110838872E-5</v>
      </c>
      <c r="V276" s="40">
        <v>0.028556117943575998</v>
      </c>
      <c r="W276" s="40">
        <v>0.01835111027721969</v>
      </c>
      <c r="X276" s="39">
        <v>2.9374980462159317</v>
      </c>
      <c r="Y276" s="41">
        <v>8.634495720645868</v>
      </c>
      <c r="Z276" s="41">
        <v>2.6557826842417773</v>
      </c>
      <c r="AA276" s="41">
        <v>9.378785585313006</v>
      </c>
      <c r="AB276" s="42">
        <v>0.0</v>
      </c>
      <c r="AC276" s="42">
        <v>0.0</v>
      </c>
      <c r="AD276" s="42">
        <v>0.0</v>
      </c>
      <c r="AE276" s="42">
        <v>1.0</v>
      </c>
      <c r="AF276" s="42">
        <v>1.0</v>
      </c>
      <c r="AG276" s="25"/>
      <c r="AH276" s="25"/>
      <c r="AI276" s="25"/>
      <c r="AJ276" s="25"/>
      <c r="AK276" s="25"/>
      <c r="AL276" s="25"/>
    </row>
    <row r="277">
      <c r="A277" s="26" t="s">
        <v>355</v>
      </c>
      <c r="B277" s="25" t="s">
        <v>88</v>
      </c>
      <c r="C277" s="25" t="s">
        <v>261</v>
      </c>
      <c r="D277" s="28">
        <v>97.77206760816269</v>
      </c>
      <c r="E277" s="29">
        <v>0.18262057335581788</v>
      </c>
      <c r="F277" s="30">
        <v>9.0</v>
      </c>
      <c r="G277" s="33"/>
      <c r="H277" s="34">
        <v>6.014436504307316</v>
      </c>
      <c r="I277" s="35" t="s">
        <v>28</v>
      </c>
      <c r="J277" s="36">
        <v>3000.0</v>
      </c>
      <c r="K277" s="28">
        <v>2.0048121681024385</v>
      </c>
      <c r="L277" s="28">
        <v>0.7455623659074613</v>
      </c>
      <c r="M277" s="34">
        <v>5.883189700718648</v>
      </c>
      <c r="N277" s="35" t="s">
        <v>29</v>
      </c>
      <c r="O277" s="36">
        <v>3000.0</v>
      </c>
      <c r="P277" s="28">
        <v>1.9610632335728826</v>
      </c>
      <c r="Q277" s="37">
        <v>0.7176080592712311</v>
      </c>
      <c r="R277" s="38">
        <v>3.295890413719421</v>
      </c>
      <c r="S277" s="39">
        <v>3.1018638238724385</v>
      </c>
      <c r="T277" s="40">
        <v>0.03492997739176028</v>
      </c>
      <c r="U277" s="40">
        <v>0.02121741332284643</v>
      </c>
      <c r="V277" s="40">
        <v>0.01917905920449437</v>
      </c>
      <c r="W277" s="40">
        <v>0.02659125599850186</v>
      </c>
      <c r="X277" s="39">
        <v>2.7499188281841467</v>
      </c>
      <c r="Y277" s="41">
        <v>3.2645176761231696</v>
      </c>
      <c r="Z277" s="41">
        <v>2.3116982860769753</v>
      </c>
      <c r="AA277" s="41">
        <v>3.571491414641673</v>
      </c>
      <c r="AB277" s="42">
        <v>0.0</v>
      </c>
      <c r="AC277" s="42">
        <v>1.0</v>
      </c>
      <c r="AD277" s="42">
        <v>0.0</v>
      </c>
      <c r="AE277" s="42">
        <v>0.0</v>
      </c>
      <c r="AF277" s="42">
        <v>0.0</v>
      </c>
      <c r="AG277" s="25"/>
      <c r="AH277" s="25"/>
      <c r="AI277" s="25"/>
      <c r="AJ277" s="25"/>
      <c r="AK277" s="25"/>
      <c r="AL277" s="25"/>
    </row>
    <row r="278">
      <c r="A278" s="26" t="s">
        <v>357</v>
      </c>
      <c r="B278" s="25" t="s">
        <v>88</v>
      </c>
      <c r="C278" s="25" t="s">
        <v>261</v>
      </c>
      <c r="D278" s="28">
        <v>97.77206760816269</v>
      </c>
      <c r="E278" s="29">
        <v>0.18979003558718863</v>
      </c>
      <c r="F278" s="30">
        <v>0.0</v>
      </c>
      <c r="G278" s="33"/>
      <c r="H278" s="34" t="s">
        <v>64</v>
      </c>
      <c r="I278" s="35" t="s">
        <v>30</v>
      </c>
      <c r="J278" s="36">
        <v>3000.0</v>
      </c>
      <c r="K278" s="28" t="s">
        <v>64</v>
      </c>
      <c r="L278" s="28" t="s">
        <v>64</v>
      </c>
      <c r="M278" s="34" t="s">
        <v>64</v>
      </c>
      <c r="N278" s="35" t="s">
        <v>30</v>
      </c>
      <c r="O278" s="36">
        <v>3000.0</v>
      </c>
      <c r="P278" s="28" t="s">
        <v>64</v>
      </c>
      <c r="Q278" s="37" t="s">
        <v>64</v>
      </c>
      <c r="R278" s="38" t="s">
        <v>64</v>
      </c>
      <c r="S278" s="39" t="s">
        <v>64</v>
      </c>
      <c r="T278" s="40" t="s">
        <v>64</v>
      </c>
      <c r="U278" s="40" t="s">
        <v>64</v>
      </c>
      <c r="V278" s="40" t="s">
        <v>64</v>
      </c>
      <c r="W278" s="40" t="s">
        <v>64</v>
      </c>
      <c r="X278" s="39" t="s">
        <v>64</v>
      </c>
      <c r="Y278" s="41" t="s">
        <v>64</v>
      </c>
      <c r="Z278" s="41" t="s">
        <v>64</v>
      </c>
      <c r="AA278" s="41" t="s">
        <v>64</v>
      </c>
      <c r="AB278" s="42">
        <v>0.0</v>
      </c>
      <c r="AC278" s="42">
        <v>0.0</v>
      </c>
      <c r="AD278" s="42">
        <v>0.0</v>
      </c>
      <c r="AE278" s="42">
        <v>1.0</v>
      </c>
      <c r="AF278" s="42">
        <v>0.0</v>
      </c>
      <c r="AG278" s="25"/>
      <c r="AH278" s="25"/>
      <c r="AI278" s="25"/>
      <c r="AJ278" s="25"/>
      <c r="AK278" s="25"/>
      <c r="AL278" s="25"/>
    </row>
    <row r="279">
      <c r="A279" s="26" t="s">
        <v>358</v>
      </c>
      <c r="B279" s="25" t="s">
        <v>88</v>
      </c>
      <c r="C279" s="25" t="s">
        <v>261</v>
      </c>
      <c r="D279" s="28">
        <v>97.77206760816269</v>
      </c>
      <c r="E279" s="29">
        <v>0.1489789719626168</v>
      </c>
      <c r="F279" s="30">
        <v>0.0</v>
      </c>
      <c r="G279" s="33"/>
      <c r="H279" s="34" t="s">
        <v>64</v>
      </c>
      <c r="I279" s="35" t="s">
        <v>40</v>
      </c>
      <c r="J279" s="36">
        <v>3000.0</v>
      </c>
      <c r="K279" s="28" t="s">
        <v>64</v>
      </c>
      <c r="L279" s="28" t="s">
        <v>64</v>
      </c>
      <c r="M279" s="34" t="s">
        <v>64</v>
      </c>
      <c r="N279" s="35" t="s">
        <v>28</v>
      </c>
      <c r="O279" s="36">
        <v>3000.0</v>
      </c>
      <c r="P279" s="28" t="s">
        <v>64</v>
      </c>
      <c r="Q279" s="37" t="s">
        <v>64</v>
      </c>
      <c r="R279" s="38" t="s">
        <v>64</v>
      </c>
      <c r="S279" s="39" t="s">
        <v>64</v>
      </c>
      <c r="T279" s="40" t="s">
        <v>64</v>
      </c>
      <c r="U279" s="40" t="s">
        <v>64</v>
      </c>
      <c r="V279" s="40" t="s">
        <v>64</v>
      </c>
      <c r="W279" s="40" t="s">
        <v>64</v>
      </c>
      <c r="X279" s="39" t="s">
        <v>64</v>
      </c>
      <c r="Y279" s="41" t="s">
        <v>64</v>
      </c>
      <c r="Z279" s="41" t="s">
        <v>64</v>
      </c>
      <c r="AA279" s="41" t="s">
        <v>64</v>
      </c>
      <c r="AB279" s="42">
        <v>0.0</v>
      </c>
      <c r="AC279" s="42">
        <v>1.0</v>
      </c>
      <c r="AD279" s="42">
        <v>1.0</v>
      </c>
      <c r="AE279" s="42">
        <v>0.0</v>
      </c>
      <c r="AF279" s="42">
        <v>0.0</v>
      </c>
      <c r="AG279" s="25"/>
      <c r="AH279" s="25"/>
      <c r="AI279" s="25"/>
      <c r="AJ279" s="25"/>
      <c r="AK279" s="25"/>
      <c r="AL279" s="25"/>
    </row>
    <row r="280">
      <c r="A280" s="26" t="s">
        <v>349</v>
      </c>
      <c r="B280" s="25" t="s">
        <v>88</v>
      </c>
      <c r="C280" s="25" t="s">
        <v>261</v>
      </c>
      <c r="D280" s="28">
        <v>97.77206760816269</v>
      </c>
      <c r="E280" s="29">
        <v>0.21581273983115887</v>
      </c>
      <c r="F280" s="30">
        <v>0.0</v>
      </c>
      <c r="G280" s="33"/>
      <c r="H280" s="34" t="s">
        <v>64</v>
      </c>
      <c r="I280" s="35" t="s">
        <v>27</v>
      </c>
      <c r="J280" s="36">
        <v>6500.0</v>
      </c>
      <c r="K280" s="28" t="s">
        <v>64</v>
      </c>
      <c r="L280" s="28" t="s">
        <v>64</v>
      </c>
      <c r="M280" s="34" t="s">
        <v>64</v>
      </c>
      <c r="N280" s="35" t="s">
        <v>27</v>
      </c>
      <c r="O280" s="36">
        <v>6800.0</v>
      </c>
      <c r="P280" s="28" t="s">
        <v>64</v>
      </c>
      <c r="Q280" s="37" t="s">
        <v>64</v>
      </c>
      <c r="R280" s="38" t="s">
        <v>64</v>
      </c>
      <c r="S280" s="39" t="s">
        <v>64</v>
      </c>
      <c r="T280" s="40" t="s">
        <v>64</v>
      </c>
      <c r="U280" s="40" t="s">
        <v>64</v>
      </c>
      <c r="V280" s="40" t="s">
        <v>64</v>
      </c>
      <c r="W280" s="40" t="s">
        <v>64</v>
      </c>
      <c r="X280" s="39" t="s">
        <v>64</v>
      </c>
      <c r="Y280" s="41" t="s">
        <v>64</v>
      </c>
      <c r="Z280" s="41" t="s">
        <v>64</v>
      </c>
      <c r="AA280" s="41" t="s">
        <v>64</v>
      </c>
      <c r="AB280" s="42">
        <v>1.0</v>
      </c>
      <c r="AC280" s="42">
        <v>0.0</v>
      </c>
      <c r="AD280" s="42">
        <v>0.0</v>
      </c>
      <c r="AE280" s="42">
        <v>0.0</v>
      </c>
      <c r="AF280" s="42">
        <v>0.0</v>
      </c>
      <c r="AG280" s="25"/>
      <c r="AH280" s="25"/>
      <c r="AI280" s="25"/>
      <c r="AJ280" s="25"/>
      <c r="AK280" s="25"/>
      <c r="AL280" s="25"/>
    </row>
    <row r="281">
      <c r="A281" s="26" t="s">
        <v>360</v>
      </c>
      <c r="B281" s="25" t="s">
        <v>88</v>
      </c>
      <c r="C281" s="25" t="s">
        <v>261</v>
      </c>
      <c r="D281" s="28">
        <v>97.77206760816269</v>
      </c>
      <c r="E281" s="29">
        <v>0.18</v>
      </c>
      <c r="F281" s="30">
        <v>0.0</v>
      </c>
      <c r="G281" s="33"/>
      <c r="H281" s="34" t="s">
        <v>64</v>
      </c>
      <c r="I281" s="35" t="s">
        <v>40</v>
      </c>
      <c r="J281" s="36">
        <v>3000.0</v>
      </c>
      <c r="K281" s="28" t="s">
        <v>64</v>
      </c>
      <c r="L281" s="28" t="s">
        <v>64</v>
      </c>
      <c r="M281" s="34" t="s">
        <v>64</v>
      </c>
      <c r="N281" s="35" t="s">
        <v>29</v>
      </c>
      <c r="O281" s="36">
        <v>3000.0</v>
      </c>
      <c r="P281" s="28" t="s">
        <v>64</v>
      </c>
      <c r="Q281" s="37" t="s">
        <v>64</v>
      </c>
      <c r="R281" s="38" t="s">
        <v>64</v>
      </c>
      <c r="S281" s="39" t="s">
        <v>64</v>
      </c>
      <c r="T281" s="40" t="s">
        <v>64</v>
      </c>
      <c r="U281" s="40" t="s">
        <v>64</v>
      </c>
      <c r="V281" s="40" t="s">
        <v>64</v>
      </c>
      <c r="W281" s="40" t="s">
        <v>64</v>
      </c>
      <c r="X281" s="39" t="s">
        <v>64</v>
      </c>
      <c r="Y281" s="41" t="s">
        <v>64</v>
      </c>
      <c r="Z281" s="41" t="s">
        <v>64</v>
      </c>
      <c r="AA281" s="41" t="s">
        <v>64</v>
      </c>
      <c r="AB281" s="42">
        <v>0.0</v>
      </c>
      <c r="AC281" s="42">
        <v>1.0</v>
      </c>
      <c r="AD281" s="42">
        <v>1.0</v>
      </c>
      <c r="AE281" s="42">
        <v>0.0</v>
      </c>
      <c r="AF281" s="42">
        <v>0.0</v>
      </c>
      <c r="AG281" s="25"/>
      <c r="AH281" s="25"/>
      <c r="AI281" s="25"/>
      <c r="AJ281" s="25"/>
      <c r="AK281" s="25"/>
      <c r="AL281" s="25"/>
    </row>
    <row r="282">
      <c r="A282" s="26" t="s">
        <v>361</v>
      </c>
      <c r="B282" s="25" t="s">
        <v>88</v>
      </c>
      <c r="C282" s="25" t="s">
        <v>261</v>
      </c>
      <c r="D282" s="28">
        <v>97.77206760816269</v>
      </c>
      <c r="E282" s="29">
        <v>0.1823225806451613</v>
      </c>
      <c r="F282" s="30">
        <v>0.0</v>
      </c>
      <c r="G282" s="33"/>
      <c r="H282" s="34" t="s">
        <v>64</v>
      </c>
      <c r="I282" s="35" t="s">
        <v>30</v>
      </c>
      <c r="J282" s="36">
        <v>3000.0</v>
      </c>
      <c r="K282" s="28" t="s">
        <v>64</v>
      </c>
      <c r="L282" s="28" t="s">
        <v>64</v>
      </c>
      <c r="M282" s="34" t="s">
        <v>64</v>
      </c>
      <c r="N282" s="35" t="s">
        <v>30</v>
      </c>
      <c r="O282" s="36">
        <v>3000.0</v>
      </c>
      <c r="P282" s="28" t="s">
        <v>64</v>
      </c>
      <c r="Q282" s="37" t="s">
        <v>64</v>
      </c>
      <c r="R282" s="38" t="s">
        <v>64</v>
      </c>
      <c r="S282" s="39" t="s">
        <v>64</v>
      </c>
      <c r="T282" s="40" t="s">
        <v>64</v>
      </c>
      <c r="U282" s="40" t="s">
        <v>64</v>
      </c>
      <c r="V282" s="40" t="s">
        <v>64</v>
      </c>
      <c r="W282" s="40" t="s">
        <v>64</v>
      </c>
      <c r="X282" s="39" t="s">
        <v>64</v>
      </c>
      <c r="Y282" s="41" t="s">
        <v>64</v>
      </c>
      <c r="Z282" s="41" t="s">
        <v>64</v>
      </c>
      <c r="AA282" s="41" t="s">
        <v>64</v>
      </c>
      <c r="AB282" s="42">
        <v>0.0</v>
      </c>
      <c r="AC282" s="42">
        <v>0.0</v>
      </c>
      <c r="AD282" s="42">
        <v>0.0</v>
      </c>
      <c r="AE282" s="42">
        <v>1.0</v>
      </c>
      <c r="AF282" s="42">
        <v>0.0</v>
      </c>
      <c r="AG282" s="25"/>
      <c r="AH282" s="25"/>
      <c r="AI282" s="25"/>
      <c r="AJ282" s="25"/>
      <c r="AK282" s="25"/>
      <c r="AL282" s="25"/>
    </row>
    <row r="283">
      <c r="A283" s="26" t="s">
        <v>362</v>
      </c>
      <c r="B283" s="25" t="s">
        <v>88</v>
      </c>
      <c r="C283" s="25" t="s">
        <v>261</v>
      </c>
      <c r="D283" s="28">
        <v>97.77206760816269</v>
      </c>
      <c r="E283" s="29">
        <v>0.22732794249775382</v>
      </c>
      <c r="F283" s="30">
        <v>0.0</v>
      </c>
      <c r="G283" s="33"/>
      <c r="H283" s="34" t="s">
        <v>64</v>
      </c>
      <c r="I283" s="35" t="s">
        <v>45</v>
      </c>
      <c r="J283" s="36">
        <v>3000.0</v>
      </c>
      <c r="K283" s="28" t="s">
        <v>64</v>
      </c>
      <c r="L283" s="28" t="s">
        <v>64</v>
      </c>
      <c r="M283" s="34" t="s">
        <v>64</v>
      </c>
      <c r="N283" s="35" t="s">
        <v>31</v>
      </c>
      <c r="O283" s="36">
        <v>3300.0</v>
      </c>
      <c r="P283" s="28" t="s">
        <v>64</v>
      </c>
      <c r="Q283" s="37" t="s">
        <v>64</v>
      </c>
      <c r="R283" s="38" t="s">
        <v>64</v>
      </c>
      <c r="S283" s="39" t="s">
        <v>64</v>
      </c>
      <c r="T283" s="40" t="s">
        <v>64</v>
      </c>
      <c r="U283" s="40" t="s">
        <v>64</v>
      </c>
      <c r="V283" s="40" t="s">
        <v>64</v>
      </c>
      <c r="W283" s="40" t="s">
        <v>64</v>
      </c>
      <c r="X283" s="39" t="s">
        <v>64</v>
      </c>
      <c r="Y283" s="41" t="s">
        <v>64</v>
      </c>
      <c r="Z283" s="41" t="s">
        <v>64</v>
      </c>
      <c r="AA283" s="41" t="s">
        <v>64</v>
      </c>
      <c r="AB283" s="42">
        <v>0.0</v>
      </c>
      <c r="AC283" s="42">
        <v>0.0</v>
      </c>
      <c r="AD283" s="42">
        <v>0.0</v>
      </c>
      <c r="AE283" s="42">
        <v>1.0</v>
      </c>
      <c r="AF283" s="42">
        <v>1.0</v>
      </c>
      <c r="AG283" s="25"/>
      <c r="AH283" s="25"/>
      <c r="AI283" s="25"/>
      <c r="AJ283" s="25"/>
      <c r="AK283" s="25"/>
      <c r="AL283" s="25"/>
    </row>
    <row r="284">
      <c r="A284" s="26" t="s">
        <v>363</v>
      </c>
      <c r="B284" s="25" t="s">
        <v>88</v>
      </c>
      <c r="C284" s="25" t="s">
        <v>261</v>
      </c>
      <c r="D284" s="28">
        <v>97.77206760816269</v>
      </c>
      <c r="E284" s="29">
        <v>0.19371779141104295</v>
      </c>
      <c r="F284" s="30">
        <v>0.0</v>
      </c>
      <c r="G284" s="33"/>
      <c r="H284" s="34" t="s">
        <v>64</v>
      </c>
      <c r="I284" s="35" t="s">
        <v>40</v>
      </c>
      <c r="J284" s="36">
        <v>3000.0</v>
      </c>
      <c r="K284" s="28" t="s">
        <v>64</v>
      </c>
      <c r="L284" s="28" t="s">
        <v>64</v>
      </c>
      <c r="M284" s="34" t="s">
        <v>64</v>
      </c>
      <c r="N284" s="35" t="s">
        <v>29</v>
      </c>
      <c r="O284" s="36">
        <v>3000.0</v>
      </c>
      <c r="P284" s="28" t="s">
        <v>64</v>
      </c>
      <c r="Q284" s="37" t="s">
        <v>64</v>
      </c>
      <c r="R284" s="38" t="s">
        <v>64</v>
      </c>
      <c r="S284" s="39" t="s">
        <v>64</v>
      </c>
      <c r="T284" s="40" t="s">
        <v>64</v>
      </c>
      <c r="U284" s="40" t="s">
        <v>64</v>
      </c>
      <c r="V284" s="40" t="s">
        <v>64</v>
      </c>
      <c r="W284" s="40" t="s">
        <v>64</v>
      </c>
      <c r="X284" s="39" t="s">
        <v>64</v>
      </c>
      <c r="Y284" s="41" t="s">
        <v>64</v>
      </c>
      <c r="Z284" s="41" t="s">
        <v>64</v>
      </c>
      <c r="AA284" s="41" t="s">
        <v>64</v>
      </c>
      <c r="AB284" s="42">
        <v>0.0</v>
      </c>
      <c r="AC284" s="42">
        <v>1.0</v>
      </c>
      <c r="AD284" s="42">
        <v>1.0</v>
      </c>
      <c r="AE284" s="42">
        <v>0.0</v>
      </c>
      <c r="AF284" s="42">
        <v>0.0</v>
      </c>
      <c r="AG284" s="25"/>
      <c r="AH284" s="25"/>
      <c r="AI284" s="25"/>
      <c r="AJ284" s="25"/>
      <c r="AK284" s="25"/>
      <c r="AL284" s="25"/>
    </row>
    <row r="285">
      <c r="A285" s="26" t="s">
        <v>584</v>
      </c>
      <c r="B285" s="25" t="s">
        <v>566</v>
      </c>
      <c r="C285" s="25" t="s">
        <v>36</v>
      </c>
      <c r="D285" s="28">
        <v>102.17704412831046</v>
      </c>
      <c r="E285" s="29">
        <v>0.21461983471074378</v>
      </c>
      <c r="F285" s="30">
        <v>34.0</v>
      </c>
      <c r="G285" s="33"/>
      <c r="H285" s="34">
        <v>36.79758710543197</v>
      </c>
      <c r="I285" s="35" t="s">
        <v>356</v>
      </c>
      <c r="J285" s="36">
        <v>8800.0</v>
      </c>
      <c r="K285" s="28">
        <v>4.181543989253633</v>
      </c>
      <c r="L285" s="28">
        <v>5.85593144317713</v>
      </c>
      <c r="M285" s="34">
        <v>36.92025276481768</v>
      </c>
      <c r="N285" s="35" t="s">
        <v>30</v>
      </c>
      <c r="O285" s="36">
        <v>9200.0</v>
      </c>
      <c r="P285" s="28">
        <v>4.013070952697574</v>
      </c>
      <c r="Q285" s="37">
        <v>5.633706301844484</v>
      </c>
      <c r="R285" s="38">
        <v>15.738931773883438</v>
      </c>
      <c r="S285" s="39">
        <v>14.799368465821292</v>
      </c>
      <c r="T285" s="40">
        <v>0.07202845644530238</v>
      </c>
      <c r="U285" s="40">
        <v>0.00847954050744962</v>
      </c>
      <c r="V285" s="40">
        <v>0.035156746598302355</v>
      </c>
      <c r="W285" s="40">
        <v>0.029630753908054284</v>
      </c>
      <c r="X285" s="39">
        <v>14.046378148370115</v>
      </c>
      <c r="Y285" s="41">
        <v>22.75120895706186</v>
      </c>
      <c r="Z285" s="41">
        <v>12.667254127911589</v>
      </c>
      <c r="AA285" s="41">
        <v>24.252998636906092</v>
      </c>
      <c r="AB285" s="42">
        <v>1.0</v>
      </c>
      <c r="AC285" s="42">
        <v>0.0</v>
      </c>
      <c r="AD285" s="42">
        <v>1.0</v>
      </c>
      <c r="AE285" s="42">
        <v>0.0</v>
      </c>
      <c r="AF285" s="42">
        <v>0.0</v>
      </c>
      <c r="AG285" s="25"/>
      <c r="AH285" s="25"/>
      <c r="AI285" s="25"/>
      <c r="AJ285" s="25"/>
      <c r="AK285" s="25"/>
      <c r="AL285" s="25"/>
    </row>
    <row r="286">
      <c r="A286" s="26" t="s">
        <v>586</v>
      </c>
      <c r="B286" s="25" t="s">
        <v>566</v>
      </c>
      <c r="C286" s="25" t="s">
        <v>36</v>
      </c>
      <c r="D286" s="28">
        <v>102.17704412831046</v>
      </c>
      <c r="E286" s="29">
        <v>0.21211529933481155</v>
      </c>
      <c r="F286" s="30">
        <v>32.0</v>
      </c>
      <c r="G286" s="33"/>
      <c r="H286" s="34">
        <v>23.090979471882562</v>
      </c>
      <c r="I286" s="35" t="s">
        <v>40</v>
      </c>
      <c r="J286" s="36">
        <v>4700.0</v>
      </c>
      <c r="K286" s="28">
        <v>4.912974355719694</v>
      </c>
      <c r="L286" s="28">
        <v>4.89162971403194</v>
      </c>
      <c r="M286" s="34">
        <v>21.867585338446908</v>
      </c>
      <c r="N286" s="35" t="s">
        <v>28</v>
      </c>
      <c r="O286" s="36">
        <v>4900.0</v>
      </c>
      <c r="P286" s="28">
        <v>4.462772518050389</v>
      </c>
      <c r="Q286" s="37">
        <v>4.269795052113358</v>
      </c>
      <c r="R286" s="38">
        <v>14.607285474108902</v>
      </c>
      <c r="S286" s="39">
        <v>13.735277789023455</v>
      </c>
      <c r="T286" s="40">
        <v>0.04249236471119953</v>
      </c>
      <c r="U286" s="40">
        <v>0.03612326306544926</v>
      </c>
      <c r="V286" s="40">
        <v>0.034126977474990224</v>
      </c>
      <c r="W286" s="40">
        <v>0.017966570314131344</v>
      </c>
      <c r="X286" s="39">
        <v>16.11399030865443</v>
      </c>
      <c r="Y286" s="41">
        <v>6.976989163228133</v>
      </c>
      <c r="Z286" s="41">
        <v>14.271743877948307</v>
      </c>
      <c r="AA286" s="41">
        <v>7.595841460498599</v>
      </c>
      <c r="AB286" s="42">
        <v>0.0</v>
      </c>
      <c r="AC286" s="42">
        <v>1.0</v>
      </c>
      <c r="AD286" s="42">
        <v>1.0</v>
      </c>
      <c r="AE286" s="42">
        <v>0.0</v>
      </c>
      <c r="AF286" s="42">
        <v>0.0</v>
      </c>
      <c r="AG286" s="25"/>
      <c r="AH286" s="25"/>
      <c r="AI286" s="25"/>
      <c r="AJ286" s="25"/>
      <c r="AK286" s="25"/>
      <c r="AL286" s="25"/>
    </row>
    <row r="287">
      <c r="A287" s="26" t="s">
        <v>587</v>
      </c>
      <c r="B287" s="25" t="s">
        <v>566</v>
      </c>
      <c r="C287" s="25" t="s">
        <v>36</v>
      </c>
      <c r="D287" s="28">
        <v>102.17704412831046</v>
      </c>
      <c r="E287" s="29">
        <v>0.18189162561576355</v>
      </c>
      <c r="F287" s="30">
        <v>32.0</v>
      </c>
      <c r="G287" s="33"/>
      <c r="H287" s="34">
        <v>19.731196614184235</v>
      </c>
      <c r="I287" s="35" t="s">
        <v>58</v>
      </c>
      <c r="J287" s="36">
        <v>4100.0</v>
      </c>
      <c r="K287" s="28">
        <v>4.812486979069326</v>
      </c>
      <c r="L287" s="28">
        <v>4.270588021385156</v>
      </c>
      <c r="M287" s="34">
        <v>19.004828657090226</v>
      </c>
      <c r="N287" s="35" t="s">
        <v>27</v>
      </c>
      <c r="O287" s="36">
        <v>4300.0</v>
      </c>
      <c r="P287" s="28">
        <v>4.419727594672146</v>
      </c>
      <c r="Q287" s="37">
        <v>3.8158289311248232</v>
      </c>
      <c r="R287" s="38">
        <v>12.18980756942963</v>
      </c>
      <c r="S287" s="39">
        <v>11.462115494191137</v>
      </c>
      <c r="T287" s="40">
        <v>0.03441382452064027</v>
      </c>
      <c r="U287" s="40">
        <v>0.016929381417411748</v>
      </c>
      <c r="V287" s="40">
        <v>0.023220080523335237</v>
      </c>
      <c r="W287" s="40">
        <v>0.021277364622976514</v>
      </c>
      <c r="X287" s="39">
        <v>9.581610230772066</v>
      </c>
      <c r="Y287" s="41">
        <v>10.14958638341217</v>
      </c>
      <c r="Z287" s="41">
        <v>8.280326105382763</v>
      </c>
      <c r="AA287" s="41">
        <v>10.724502551707463</v>
      </c>
      <c r="AB287" s="42">
        <v>1.0</v>
      </c>
      <c r="AC287" s="42">
        <v>1.0</v>
      </c>
      <c r="AD287" s="42">
        <v>0.0</v>
      </c>
      <c r="AE287" s="42">
        <v>0.0</v>
      </c>
      <c r="AF287" s="42">
        <v>0.0</v>
      </c>
      <c r="AG287" s="25"/>
      <c r="AH287" s="25"/>
      <c r="AI287" s="25"/>
      <c r="AJ287" s="25"/>
      <c r="AK287" s="25"/>
      <c r="AL287" s="25"/>
    </row>
    <row r="288">
      <c r="A288" s="26" t="s">
        <v>588</v>
      </c>
      <c r="B288" s="25" t="s">
        <v>566</v>
      </c>
      <c r="C288" s="25" t="s">
        <v>36</v>
      </c>
      <c r="D288" s="28">
        <v>102.17704412831046</v>
      </c>
      <c r="E288" s="29">
        <v>0.3333803596127247</v>
      </c>
      <c r="F288" s="30">
        <v>28.0</v>
      </c>
      <c r="G288" s="33"/>
      <c r="H288" s="34">
        <v>42.445881590572306</v>
      </c>
      <c r="I288" s="35" t="s">
        <v>31</v>
      </c>
      <c r="J288" s="36">
        <v>7900.0</v>
      </c>
      <c r="K288" s="28">
        <v>5.372896403869912</v>
      </c>
      <c r="L288" s="28">
        <v>8.353467780815148</v>
      </c>
      <c r="M288" s="34">
        <v>42.512801337927336</v>
      </c>
      <c r="N288" s="35" t="s">
        <v>31</v>
      </c>
      <c r="O288" s="36">
        <v>8200.0</v>
      </c>
      <c r="P288" s="28">
        <v>5.184487968039919</v>
      </c>
      <c r="Q288" s="37">
        <v>8.069842330458215</v>
      </c>
      <c r="R288" s="38">
        <v>22.404943770233473</v>
      </c>
      <c r="S288" s="39">
        <v>21.067441111975693</v>
      </c>
      <c r="T288" s="40">
        <v>0.10676554459169539</v>
      </c>
      <c r="U288" s="40">
        <v>0.02279502689892205</v>
      </c>
      <c r="V288" s="40">
        <v>0.09128613097661344</v>
      </c>
      <c r="W288" s="40">
        <v>0.061069467412926064</v>
      </c>
      <c r="X288" s="39">
        <v>21.103438629429522</v>
      </c>
      <c r="Y288" s="41">
        <v>21.342442961142783</v>
      </c>
      <c r="Z288" s="41">
        <v>18.60413933973365</v>
      </c>
      <c r="AA288" s="41">
        <v>23.908661998193686</v>
      </c>
      <c r="AB288" s="42">
        <v>0.0</v>
      </c>
      <c r="AC288" s="42">
        <v>0.0</v>
      </c>
      <c r="AD288" s="42">
        <v>0.0</v>
      </c>
      <c r="AE288" s="42">
        <v>0.0</v>
      </c>
      <c r="AF288" s="42">
        <v>1.0</v>
      </c>
      <c r="AG288" s="25"/>
      <c r="AH288" s="25"/>
      <c r="AI288" s="25"/>
      <c r="AJ288" s="25"/>
      <c r="AK288" s="25"/>
      <c r="AL288" s="25"/>
    </row>
    <row r="289">
      <c r="A289" s="26" t="s">
        <v>585</v>
      </c>
      <c r="B289" s="25" t="s">
        <v>566</v>
      </c>
      <c r="C289" s="25" t="s">
        <v>36</v>
      </c>
      <c r="D289" s="28">
        <v>102.17704412831046</v>
      </c>
      <c r="E289" s="29">
        <v>0.19409310761789603</v>
      </c>
      <c r="F289" s="30">
        <v>32.0</v>
      </c>
      <c r="G289" s="33"/>
      <c r="H289" s="34">
        <v>28.931074762231805</v>
      </c>
      <c r="I289" s="35" t="s">
        <v>44</v>
      </c>
      <c r="J289" s="36">
        <v>6000.0</v>
      </c>
      <c r="K289" s="28">
        <v>4.821845793705301</v>
      </c>
      <c r="L289" s="28">
        <v>5.662476713799074</v>
      </c>
      <c r="M289" s="34">
        <v>28.856291803818156</v>
      </c>
      <c r="N289" s="35" t="s">
        <v>29</v>
      </c>
      <c r="O289" s="36">
        <v>6400.0</v>
      </c>
      <c r="P289" s="28">
        <v>4.508795594346587</v>
      </c>
      <c r="Q289" s="37">
        <v>5.284827299392208</v>
      </c>
      <c r="R289" s="38">
        <v>13.151139715796695</v>
      </c>
      <c r="S289" s="39">
        <v>12.366059221536911</v>
      </c>
      <c r="T289" s="40">
        <v>0.031052546183114618</v>
      </c>
      <c r="U289" s="40">
        <v>0.03470028504197447</v>
      </c>
      <c r="V289" s="40">
        <v>0.03208139560484432</v>
      </c>
      <c r="W289" s="40">
        <v>0.027685402621090142</v>
      </c>
      <c r="X289" s="39">
        <v>13.7458630540294</v>
      </c>
      <c r="Y289" s="41">
        <v>15.185211708202406</v>
      </c>
      <c r="Z289" s="41">
        <v>11.621068000254748</v>
      </c>
      <c r="AA289" s="41">
        <v>17.235223803563407</v>
      </c>
      <c r="AB289" s="42">
        <v>0.0</v>
      </c>
      <c r="AC289" s="42">
        <v>0.0</v>
      </c>
      <c r="AD289" s="42">
        <v>1.0</v>
      </c>
      <c r="AE289" s="42">
        <v>1.0</v>
      </c>
      <c r="AF289" s="42">
        <v>0.0</v>
      </c>
      <c r="AG289" s="25"/>
      <c r="AH289" s="25"/>
      <c r="AI289" s="25"/>
      <c r="AJ289" s="25"/>
      <c r="AK289" s="25"/>
      <c r="AL289" s="25"/>
    </row>
    <row r="290">
      <c r="A290" s="26" t="s">
        <v>589</v>
      </c>
      <c r="B290" s="25" t="s">
        <v>566</v>
      </c>
      <c r="C290" s="25" t="s">
        <v>36</v>
      </c>
      <c r="D290" s="28">
        <v>102.17704412831046</v>
      </c>
      <c r="E290" s="29">
        <v>0.1462099447513812</v>
      </c>
      <c r="F290" s="30">
        <v>31.0</v>
      </c>
      <c r="G290" s="33"/>
      <c r="H290" s="34">
        <v>27.998039492676472</v>
      </c>
      <c r="I290" s="35" t="s">
        <v>27</v>
      </c>
      <c r="J290" s="36">
        <v>5000.0</v>
      </c>
      <c r="K290" s="28">
        <v>5.599607898535294</v>
      </c>
      <c r="L290" s="28">
        <v>6.419904410241356</v>
      </c>
      <c r="M290" s="34">
        <v>28.522525701869966</v>
      </c>
      <c r="N290" s="35" t="s">
        <v>27</v>
      </c>
      <c r="O290" s="36">
        <v>5000.0</v>
      </c>
      <c r="P290" s="28">
        <v>5.7045051403739935</v>
      </c>
      <c r="Q290" s="37">
        <v>6.629633370018298</v>
      </c>
      <c r="R290" s="38">
        <v>9.192339432651792</v>
      </c>
      <c r="S290" s="39">
        <v>8.64358650772305</v>
      </c>
      <c r="T290" s="40">
        <v>0.04882472219134477</v>
      </c>
      <c r="U290" s="40">
        <v>0.0047480922498005</v>
      </c>
      <c r="V290" s="40">
        <v>0.014871383272960058</v>
      </c>
      <c r="W290" s="40">
        <v>0.0334158190410488</v>
      </c>
      <c r="X290" s="39">
        <v>7.419263501971849</v>
      </c>
      <c r="Y290" s="41">
        <v>20.578775990704624</v>
      </c>
      <c r="Z290" s="41">
        <v>6.16005782394794</v>
      </c>
      <c r="AA290" s="41">
        <v>22.362467877922025</v>
      </c>
      <c r="AB290" s="42">
        <v>1.0</v>
      </c>
      <c r="AC290" s="42">
        <v>0.0</v>
      </c>
      <c r="AD290" s="42">
        <v>0.0</v>
      </c>
      <c r="AE290" s="42">
        <v>0.0</v>
      </c>
      <c r="AF290" s="42">
        <v>0.0</v>
      </c>
      <c r="AG290" s="25"/>
      <c r="AH290" s="25"/>
      <c r="AI290" s="25"/>
      <c r="AJ290" s="25"/>
      <c r="AK290" s="25"/>
      <c r="AL290" s="25"/>
    </row>
    <row r="291">
      <c r="A291" s="26" t="s">
        <v>590</v>
      </c>
      <c r="B291" s="25" t="s">
        <v>566</v>
      </c>
      <c r="C291" s="25" t="s">
        <v>36</v>
      </c>
      <c r="D291" s="28">
        <v>102.17704412831046</v>
      </c>
      <c r="E291" s="29">
        <v>0.23445476772616136</v>
      </c>
      <c r="F291" s="30">
        <v>21.0</v>
      </c>
      <c r="G291" s="33"/>
      <c r="H291" s="34">
        <v>21.526248156635972</v>
      </c>
      <c r="I291" s="35" t="s">
        <v>45</v>
      </c>
      <c r="J291" s="36">
        <v>4500.0</v>
      </c>
      <c r="K291" s="28">
        <v>4.78361070147466</v>
      </c>
      <c r="L291" s="28">
        <v>4.524351939735082</v>
      </c>
      <c r="M291" s="34">
        <v>20.9656619343113</v>
      </c>
      <c r="N291" s="35" t="s">
        <v>30</v>
      </c>
      <c r="O291" s="36">
        <v>3800.0</v>
      </c>
      <c r="P291" s="28">
        <v>5.51727945639771</v>
      </c>
      <c r="Q291" s="37">
        <v>5.11842570996893</v>
      </c>
      <c r="R291" s="38">
        <v>10.810794819929889</v>
      </c>
      <c r="S291" s="39">
        <v>10.165425344432874</v>
      </c>
      <c r="T291" s="40">
        <v>0.06081386912139479</v>
      </c>
      <c r="U291" s="40">
        <v>0.024441937828694554</v>
      </c>
      <c r="V291" s="40">
        <v>0.03578998039201703</v>
      </c>
      <c r="W291" s="40">
        <v>0.037438841277286104</v>
      </c>
      <c r="X291" s="39">
        <v>10.024306020417221</v>
      </c>
      <c r="Y291" s="41">
        <v>11.50194213621875</v>
      </c>
      <c r="Z291" s="41">
        <v>8.641194592859655</v>
      </c>
      <c r="AA291" s="41">
        <v>12.324467341451646</v>
      </c>
      <c r="AB291" s="42">
        <v>0.0</v>
      </c>
      <c r="AC291" s="42">
        <v>0.0</v>
      </c>
      <c r="AD291" s="42">
        <v>0.0</v>
      </c>
      <c r="AE291" s="42">
        <v>1.0</v>
      </c>
      <c r="AF291" s="42">
        <v>1.0</v>
      </c>
      <c r="AG291" s="25"/>
      <c r="AH291" s="25"/>
      <c r="AI291" s="25"/>
      <c r="AJ291" s="25"/>
      <c r="AK291" s="25"/>
      <c r="AL291" s="25"/>
    </row>
    <row r="292">
      <c r="A292" s="26" t="s">
        <v>592</v>
      </c>
      <c r="B292" s="25" t="s">
        <v>566</v>
      </c>
      <c r="C292" s="25" t="s">
        <v>36</v>
      </c>
      <c r="D292" s="28">
        <v>102.17704412831046</v>
      </c>
      <c r="E292" s="29">
        <v>0.1365453859693236</v>
      </c>
      <c r="F292" s="30">
        <v>15.0</v>
      </c>
      <c r="G292" s="33"/>
      <c r="H292" s="34">
        <v>11.725316298127579</v>
      </c>
      <c r="I292" s="35" t="s">
        <v>45</v>
      </c>
      <c r="J292" s="36">
        <v>3400.0</v>
      </c>
      <c r="K292" s="28">
        <v>3.448622440625759</v>
      </c>
      <c r="L292" s="28">
        <v>2.090735784089886</v>
      </c>
      <c r="M292" s="34">
        <v>11.958242928300205</v>
      </c>
      <c r="N292" s="35" t="s">
        <v>30</v>
      </c>
      <c r="O292" s="36">
        <v>3400.0</v>
      </c>
      <c r="P292" s="28">
        <v>3.5171302730294722</v>
      </c>
      <c r="Q292" s="37">
        <v>2.163195269163692</v>
      </c>
      <c r="R292" s="38">
        <v>4.117922758089473</v>
      </c>
      <c r="S292" s="39">
        <v>3.8720960917997638</v>
      </c>
      <c r="T292" s="40">
        <v>0.05506269071683085</v>
      </c>
      <c r="U292" s="40">
        <v>0.003730053242107896</v>
      </c>
      <c r="V292" s="40">
        <v>0.016785239589485534</v>
      </c>
      <c r="W292" s="40">
        <v>0.01865026621053948</v>
      </c>
      <c r="X292" s="39">
        <v>4.171399356047877</v>
      </c>
      <c r="Y292" s="41">
        <v>7.553916942079702</v>
      </c>
      <c r="Z292" s="41">
        <v>3.8140939047480584</v>
      </c>
      <c r="AA292" s="41">
        <v>8.144149023552146</v>
      </c>
      <c r="AB292" s="42">
        <v>0.0</v>
      </c>
      <c r="AC292" s="42">
        <v>0.0</v>
      </c>
      <c r="AD292" s="42">
        <v>0.0</v>
      </c>
      <c r="AE292" s="42">
        <v>1.0</v>
      </c>
      <c r="AF292" s="42">
        <v>1.0</v>
      </c>
      <c r="AG292" s="25"/>
      <c r="AH292" s="25"/>
      <c r="AI292" s="25"/>
      <c r="AJ292" s="25"/>
      <c r="AK292" s="25"/>
      <c r="AL292" s="25"/>
    </row>
    <row r="293">
      <c r="A293" s="26" t="s">
        <v>598</v>
      </c>
      <c r="B293" s="25" t="s">
        <v>566</v>
      </c>
      <c r="C293" s="25" t="s">
        <v>36</v>
      </c>
      <c r="D293" s="28">
        <v>102.17704412831046</v>
      </c>
      <c r="E293" s="29">
        <v>0.20052953813104188</v>
      </c>
      <c r="F293" s="30">
        <v>10.0</v>
      </c>
      <c r="G293" s="33"/>
      <c r="H293" s="34">
        <v>8.738455279567486</v>
      </c>
      <c r="I293" s="35" t="s">
        <v>44</v>
      </c>
      <c r="J293" s="36">
        <v>3000.0</v>
      </c>
      <c r="K293" s="28">
        <v>2.9128184265224952</v>
      </c>
      <c r="L293" s="28">
        <v>1.4239391222252737</v>
      </c>
      <c r="M293" s="34">
        <v>8.71500246935917</v>
      </c>
      <c r="N293" s="35" t="s">
        <v>29</v>
      </c>
      <c r="O293" s="36">
        <v>3100.0</v>
      </c>
      <c r="P293" s="28">
        <v>2.8112911191481196</v>
      </c>
      <c r="Q293" s="37">
        <v>1.371606119221219</v>
      </c>
      <c r="R293" s="38">
        <v>4.270683911601461</v>
      </c>
      <c r="S293" s="39">
        <v>4.015737898662364</v>
      </c>
      <c r="T293" s="40">
        <v>0.047225724084929616</v>
      </c>
      <c r="U293" s="40">
        <v>0.02191950938603307</v>
      </c>
      <c r="V293" s="40">
        <v>0.036501157260861936</v>
      </c>
      <c r="W293" s="40">
        <v>0.02502398925615792</v>
      </c>
      <c r="X293" s="39">
        <v>4.154324768519225</v>
      </c>
      <c r="Y293" s="41">
        <v>4.5841305110482615</v>
      </c>
      <c r="Z293" s="41">
        <v>3.654684358904595</v>
      </c>
      <c r="AA293" s="41">
        <v>5.060318110454576</v>
      </c>
      <c r="AB293" s="42">
        <v>0.0</v>
      </c>
      <c r="AC293" s="42">
        <v>0.0</v>
      </c>
      <c r="AD293" s="42">
        <v>1.0</v>
      </c>
      <c r="AE293" s="42">
        <v>1.0</v>
      </c>
      <c r="AF293" s="42">
        <v>0.0</v>
      </c>
      <c r="AG293" s="25"/>
      <c r="AH293" s="25"/>
      <c r="AI293" s="25"/>
      <c r="AJ293" s="25"/>
      <c r="AK293" s="25"/>
      <c r="AL293" s="25"/>
    </row>
    <row r="294">
      <c r="A294" s="26" t="s">
        <v>591</v>
      </c>
      <c r="B294" s="25" t="s">
        <v>566</v>
      </c>
      <c r="C294" s="25" t="s">
        <v>36</v>
      </c>
      <c r="D294" s="28">
        <v>102.17704412831046</v>
      </c>
      <c r="E294" s="29">
        <v>0.1746322444678609</v>
      </c>
      <c r="F294" s="30">
        <v>6.0</v>
      </c>
      <c r="G294" s="33"/>
      <c r="H294" s="34">
        <v>4.598408872297108</v>
      </c>
      <c r="I294" s="35" t="s">
        <v>40</v>
      </c>
      <c r="J294" s="36">
        <v>3300.0</v>
      </c>
      <c r="K294" s="28">
        <v>1.3934572340294267</v>
      </c>
      <c r="L294" s="28">
        <v>0.4257513774965502</v>
      </c>
      <c r="M294" s="34">
        <v>4.54369098323399</v>
      </c>
      <c r="N294" s="35" t="s">
        <v>28</v>
      </c>
      <c r="O294" s="36">
        <v>3100.0</v>
      </c>
      <c r="P294" s="28">
        <v>1.4657067687851582</v>
      </c>
      <c r="Q294" s="37">
        <v>0.44391899349442493</v>
      </c>
      <c r="R294" s="38">
        <v>2.1800799214242166</v>
      </c>
      <c r="S294" s="39">
        <v>2.049936203143913</v>
      </c>
      <c r="T294" s="40">
        <v>0.03988800276272011</v>
      </c>
      <c r="U294" s="40">
        <v>0.022333605233504576</v>
      </c>
      <c r="V294" s="40">
        <v>0.03556833426076655</v>
      </c>
      <c r="W294" s="40">
        <v>0.02720472077826072</v>
      </c>
      <c r="X294" s="39">
        <v>2.297828863095618</v>
      </c>
      <c r="Y294" s="41">
        <v>2.3005800092014903</v>
      </c>
      <c r="Z294" s="41">
        <v>1.981473880411445</v>
      </c>
      <c r="AA294" s="41">
        <v>2.5622171028225447</v>
      </c>
      <c r="AB294" s="42">
        <v>0.0</v>
      </c>
      <c r="AC294" s="42">
        <v>1.0</v>
      </c>
      <c r="AD294" s="42">
        <v>1.0</v>
      </c>
      <c r="AE294" s="42">
        <v>0.0</v>
      </c>
      <c r="AF294" s="42">
        <v>0.0</v>
      </c>
      <c r="AG294" s="25"/>
      <c r="AH294" s="25"/>
      <c r="AI294" s="25"/>
      <c r="AJ294" s="25"/>
      <c r="AK294" s="25"/>
      <c r="AL294" s="25"/>
    </row>
    <row r="295">
      <c r="A295" s="26" t="s">
        <v>594</v>
      </c>
      <c r="B295" s="25" t="s">
        <v>566</v>
      </c>
      <c r="C295" s="25" t="s">
        <v>36</v>
      </c>
      <c r="D295" s="28">
        <v>102.17704412831046</v>
      </c>
      <c r="E295" s="29">
        <v>0.18</v>
      </c>
      <c r="F295" s="30">
        <v>0.0</v>
      </c>
      <c r="G295" s="33"/>
      <c r="H295" s="34" t="s">
        <v>64</v>
      </c>
      <c r="I295" s="35" t="s">
        <v>40</v>
      </c>
      <c r="J295" s="36">
        <v>3000.0</v>
      </c>
      <c r="K295" s="28" t="s">
        <v>64</v>
      </c>
      <c r="L295" s="28" t="s">
        <v>64</v>
      </c>
      <c r="M295" s="34" t="s">
        <v>64</v>
      </c>
      <c r="N295" s="35" t="s">
        <v>28</v>
      </c>
      <c r="O295" s="36">
        <v>3000.0</v>
      </c>
      <c r="P295" s="28" t="s">
        <v>64</v>
      </c>
      <c r="Q295" s="37" t="s">
        <v>64</v>
      </c>
      <c r="R295" s="38" t="s">
        <v>64</v>
      </c>
      <c r="S295" s="39" t="s">
        <v>64</v>
      </c>
      <c r="T295" s="40" t="s">
        <v>64</v>
      </c>
      <c r="U295" s="40" t="s">
        <v>64</v>
      </c>
      <c r="V295" s="40" t="s">
        <v>64</v>
      </c>
      <c r="W295" s="40" t="s">
        <v>64</v>
      </c>
      <c r="X295" s="39" t="s">
        <v>64</v>
      </c>
      <c r="Y295" s="41" t="s">
        <v>64</v>
      </c>
      <c r="Z295" s="41" t="s">
        <v>64</v>
      </c>
      <c r="AA295" s="41" t="s">
        <v>64</v>
      </c>
      <c r="AB295" s="42">
        <v>0.0</v>
      </c>
      <c r="AC295" s="42">
        <v>1.0</v>
      </c>
      <c r="AD295" s="42">
        <v>1.0</v>
      </c>
      <c r="AE295" s="42">
        <v>0.0</v>
      </c>
      <c r="AF295" s="42">
        <v>0.0</v>
      </c>
      <c r="AG295" s="25"/>
      <c r="AH295" s="25"/>
      <c r="AI295" s="25"/>
      <c r="AJ295" s="25"/>
      <c r="AK295" s="25"/>
      <c r="AL295" s="25"/>
    </row>
    <row r="296">
      <c r="A296" s="26" t="s">
        <v>595</v>
      </c>
      <c r="B296" s="25" t="s">
        <v>566</v>
      </c>
      <c r="C296" s="25" t="s">
        <v>36</v>
      </c>
      <c r="D296" s="28">
        <v>102.17704412831046</v>
      </c>
      <c r="E296" s="29">
        <v>0.18</v>
      </c>
      <c r="F296" s="30">
        <v>0.0</v>
      </c>
      <c r="G296" s="33"/>
      <c r="H296" s="34" t="s">
        <v>64</v>
      </c>
      <c r="I296" s="35" t="s">
        <v>27</v>
      </c>
      <c r="J296" s="36">
        <v>3000.0</v>
      </c>
      <c r="K296" s="28" t="s">
        <v>64</v>
      </c>
      <c r="L296" s="28" t="s">
        <v>64</v>
      </c>
      <c r="M296" s="34" t="s">
        <v>64</v>
      </c>
      <c r="N296" s="35" t="s">
        <v>27</v>
      </c>
      <c r="O296" s="36">
        <v>3000.0</v>
      </c>
      <c r="P296" s="28" t="s">
        <v>64</v>
      </c>
      <c r="Q296" s="37" t="s">
        <v>64</v>
      </c>
      <c r="R296" s="38" t="s">
        <v>64</v>
      </c>
      <c r="S296" s="39" t="s">
        <v>64</v>
      </c>
      <c r="T296" s="40" t="s">
        <v>64</v>
      </c>
      <c r="U296" s="40" t="s">
        <v>64</v>
      </c>
      <c r="V296" s="40" t="s">
        <v>64</v>
      </c>
      <c r="W296" s="40" t="s">
        <v>64</v>
      </c>
      <c r="X296" s="39" t="s">
        <v>64</v>
      </c>
      <c r="Y296" s="41" t="s">
        <v>64</v>
      </c>
      <c r="Z296" s="41" t="s">
        <v>64</v>
      </c>
      <c r="AA296" s="41" t="s">
        <v>64</v>
      </c>
      <c r="AB296" s="42">
        <v>1.0</v>
      </c>
      <c r="AC296" s="42">
        <v>0.0</v>
      </c>
      <c r="AD296" s="42">
        <v>0.0</v>
      </c>
      <c r="AE296" s="42">
        <v>0.0</v>
      </c>
      <c r="AF296" s="42">
        <v>0.0</v>
      </c>
      <c r="AG296" s="25"/>
      <c r="AH296" s="25"/>
      <c r="AI296" s="25"/>
      <c r="AJ296" s="25"/>
      <c r="AK296" s="25"/>
      <c r="AL296" s="25"/>
    </row>
    <row r="297">
      <c r="A297" s="26" t="s">
        <v>596</v>
      </c>
      <c r="B297" s="25" t="s">
        <v>566</v>
      </c>
      <c r="C297" s="25" t="s">
        <v>36</v>
      </c>
      <c r="D297" s="28">
        <v>102.17704412831046</v>
      </c>
      <c r="E297" s="29">
        <v>0.23227507598784192</v>
      </c>
      <c r="F297" s="30">
        <v>0.0</v>
      </c>
      <c r="G297" s="33"/>
      <c r="H297" s="34" t="s">
        <v>64</v>
      </c>
      <c r="I297" s="35" t="s">
        <v>31</v>
      </c>
      <c r="J297" s="36">
        <v>3700.0</v>
      </c>
      <c r="K297" s="28" t="s">
        <v>64</v>
      </c>
      <c r="L297" s="28" t="s">
        <v>64</v>
      </c>
      <c r="M297" s="34" t="s">
        <v>64</v>
      </c>
      <c r="N297" s="35" t="s">
        <v>31</v>
      </c>
      <c r="O297" s="36">
        <v>4400.0</v>
      </c>
      <c r="P297" s="28" t="s">
        <v>64</v>
      </c>
      <c r="Q297" s="37" t="s">
        <v>64</v>
      </c>
      <c r="R297" s="38" t="s">
        <v>64</v>
      </c>
      <c r="S297" s="39" t="s">
        <v>64</v>
      </c>
      <c r="T297" s="40" t="s">
        <v>64</v>
      </c>
      <c r="U297" s="40" t="s">
        <v>64</v>
      </c>
      <c r="V297" s="40" t="s">
        <v>64</v>
      </c>
      <c r="W297" s="40" t="s">
        <v>64</v>
      </c>
      <c r="X297" s="39" t="s">
        <v>64</v>
      </c>
      <c r="Y297" s="41" t="s">
        <v>64</v>
      </c>
      <c r="Z297" s="41" t="s">
        <v>64</v>
      </c>
      <c r="AA297" s="41" t="s">
        <v>64</v>
      </c>
      <c r="AB297" s="42">
        <v>0.0</v>
      </c>
      <c r="AC297" s="42">
        <v>0.0</v>
      </c>
      <c r="AD297" s="42">
        <v>0.0</v>
      </c>
      <c r="AE297" s="42">
        <v>0.0</v>
      </c>
      <c r="AF297" s="42">
        <v>1.0</v>
      </c>
      <c r="AG297" s="25"/>
      <c r="AH297" s="25"/>
      <c r="AI297" s="25"/>
      <c r="AJ297" s="25"/>
      <c r="AK297" s="25"/>
      <c r="AL297" s="25"/>
    </row>
    <row r="298">
      <c r="A298" s="26" t="s">
        <v>597</v>
      </c>
      <c r="B298" s="25" t="s">
        <v>566</v>
      </c>
      <c r="C298" s="25" t="s">
        <v>36</v>
      </c>
      <c r="D298" s="28">
        <v>102.17704412831046</v>
      </c>
      <c r="E298" s="29">
        <v>0.15956348074179744</v>
      </c>
      <c r="F298" s="30">
        <v>0.0</v>
      </c>
      <c r="G298" s="33"/>
      <c r="H298" s="34" t="s">
        <v>64</v>
      </c>
      <c r="I298" s="35" t="s">
        <v>30</v>
      </c>
      <c r="J298" s="36">
        <v>3000.0</v>
      </c>
      <c r="K298" s="28" t="s">
        <v>64</v>
      </c>
      <c r="L298" s="28" t="s">
        <v>64</v>
      </c>
      <c r="M298" s="34" t="s">
        <v>64</v>
      </c>
      <c r="N298" s="35" t="s">
        <v>30</v>
      </c>
      <c r="O298" s="36">
        <v>3000.0</v>
      </c>
      <c r="P298" s="28" t="s">
        <v>64</v>
      </c>
      <c r="Q298" s="37" t="s">
        <v>64</v>
      </c>
      <c r="R298" s="38" t="s">
        <v>64</v>
      </c>
      <c r="S298" s="39" t="s">
        <v>64</v>
      </c>
      <c r="T298" s="40" t="s">
        <v>64</v>
      </c>
      <c r="U298" s="40" t="s">
        <v>64</v>
      </c>
      <c r="V298" s="40" t="s">
        <v>64</v>
      </c>
      <c r="W298" s="40" t="s">
        <v>64</v>
      </c>
      <c r="X298" s="39" t="s">
        <v>64</v>
      </c>
      <c r="Y298" s="41" t="s">
        <v>64</v>
      </c>
      <c r="Z298" s="41" t="s">
        <v>64</v>
      </c>
      <c r="AA298" s="41" t="s">
        <v>64</v>
      </c>
      <c r="AB298" s="42">
        <v>0.0</v>
      </c>
      <c r="AC298" s="42">
        <v>0.0</v>
      </c>
      <c r="AD298" s="42">
        <v>0.0</v>
      </c>
      <c r="AE298" s="42">
        <v>1.0</v>
      </c>
      <c r="AF298" s="42">
        <v>0.0</v>
      </c>
      <c r="AG298" s="25"/>
      <c r="AH298" s="25"/>
      <c r="AI298" s="25"/>
      <c r="AJ298" s="25"/>
      <c r="AK298" s="25"/>
      <c r="AL298" s="25"/>
    </row>
    <row r="299">
      <c r="A299" s="26" t="s">
        <v>599</v>
      </c>
      <c r="B299" s="25" t="s">
        <v>566</v>
      </c>
      <c r="C299" s="25" t="s">
        <v>36</v>
      </c>
      <c r="D299" s="28">
        <v>102.17704412831046</v>
      </c>
      <c r="E299" s="29">
        <v>0.18838177874186549</v>
      </c>
      <c r="F299" s="30">
        <v>0.0</v>
      </c>
      <c r="G299" s="33"/>
      <c r="H299" s="34" t="s">
        <v>64</v>
      </c>
      <c r="I299" s="35" t="s">
        <v>58</v>
      </c>
      <c r="J299" s="36">
        <v>4400.0</v>
      </c>
      <c r="K299" s="28" t="s">
        <v>64</v>
      </c>
      <c r="L299" s="28" t="s">
        <v>64</v>
      </c>
      <c r="M299" s="34" t="s">
        <v>64</v>
      </c>
      <c r="N299" s="35" t="s">
        <v>27</v>
      </c>
      <c r="O299" s="36">
        <v>3700.0</v>
      </c>
      <c r="P299" s="28" t="s">
        <v>64</v>
      </c>
      <c r="Q299" s="37" t="s">
        <v>64</v>
      </c>
      <c r="R299" s="38" t="s">
        <v>64</v>
      </c>
      <c r="S299" s="39" t="s">
        <v>64</v>
      </c>
      <c r="T299" s="40" t="s">
        <v>64</v>
      </c>
      <c r="U299" s="40" t="s">
        <v>64</v>
      </c>
      <c r="V299" s="40" t="s">
        <v>64</v>
      </c>
      <c r="W299" s="40" t="s">
        <v>64</v>
      </c>
      <c r="X299" s="39" t="s">
        <v>64</v>
      </c>
      <c r="Y299" s="41" t="s">
        <v>64</v>
      </c>
      <c r="Z299" s="41" t="s">
        <v>64</v>
      </c>
      <c r="AA299" s="41" t="s">
        <v>64</v>
      </c>
      <c r="AB299" s="42">
        <v>1.0</v>
      </c>
      <c r="AC299" s="42">
        <v>1.0</v>
      </c>
      <c r="AD299" s="42">
        <v>0.0</v>
      </c>
      <c r="AE299" s="42">
        <v>0.0</v>
      </c>
      <c r="AF299" s="42">
        <v>0.0</v>
      </c>
      <c r="AG299" s="25"/>
      <c r="AH299" s="25"/>
      <c r="AI299" s="25"/>
      <c r="AJ299" s="25"/>
      <c r="AK299" s="25"/>
      <c r="AL299" s="25"/>
    </row>
    <row r="300">
      <c r="A300" s="26" t="s">
        <v>600</v>
      </c>
      <c r="B300" s="25" t="s">
        <v>566</v>
      </c>
      <c r="C300" s="25" t="s">
        <v>36</v>
      </c>
      <c r="D300" s="28">
        <v>102.17704412831046</v>
      </c>
      <c r="E300" s="29">
        <v>0.16407075372664287</v>
      </c>
      <c r="F300" s="30">
        <v>0.0</v>
      </c>
      <c r="G300" s="33"/>
      <c r="H300" s="34" t="s">
        <v>64</v>
      </c>
      <c r="I300" s="35" t="s">
        <v>356</v>
      </c>
      <c r="J300" s="36">
        <v>3000.0</v>
      </c>
      <c r="K300" s="28" t="s">
        <v>64</v>
      </c>
      <c r="L300" s="28" t="s">
        <v>64</v>
      </c>
      <c r="M300" s="34" t="s">
        <v>64</v>
      </c>
      <c r="N300" s="35" t="s">
        <v>28</v>
      </c>
      <c r="O300" s="36">
        <v>3000.0</v>
      </c>
      <c r="P300" s="28" t="s">
        <v>64</v>
      </c>
      <c r="Q300" s="37" t="s">
        <v>64</v>
      </c>
      <c r="R300" s="38" t="s">
        <v>64</v>
      </c>
      <c r="S300" s="39" t="s">
        <v>64</v>
      </c>
      <c r="T300" s="40" t="s">
        <v>64</v>
      </c>
      <c r="U300" s="40" t="s">
        <v>64</v>
      </c>
      <c r="V300" s="40" t="s">
        <v>64</v>
      </c>
      <c r="W300" s="40" t="s">
        <v>64</v>
      </c>
      <c r="X300" s="39" t="s">
        <v>64</v>
      </c>
      <c r="Y300" s="41" t="s">
        <v>64</v>
      </c>
      <c r="Z300" s="41" t="s">
        <v>64</v>
      </c>
      <c r="AA300" s="41" t="s">
        <v>64</v>
      </c>
      <c r="AB300" s="42">
        <v>1.0</v>
      </c>
      <c r="AC300" s="42">
        <v>0.0</v>
      </c>
      <c r="AD300" s="42">
        <v>1.0</v>
      </c>
      <c r="AE300" s="42">
        <v>0.0</v>
      </c>
      <c r="AF300" s="42">
        <v>0.0</v>
      </c>
      <c r="AG300" s="25"/>
      <c r="AH300" s="25"/>
      <c r="AI300" s="25"/>
      <c r="AJ300" s="25"/>
      <c r="AK300" s="25"/>
      <c r="AL300" s="25"/>
    </row>
    <row r="301">
      <c r="A301" s="26" t="s">
        <v>593</v>
      </c>
      <c r="B301" s="25" t="s">
        <v>566</v>
      </c>
      <c r="C301" s="25" t="s">
        <v>36</v>
      </c>
      <c r="D301" s="28">
        <v>102.17704412831046</v>
      </c>
      <c r="E301" s="29">
        <v>0.1871182953710507</v>
      </c>
      <c r="F301" s="30">
        <v>0.0</v>
      </c>
      <c r="G301" s="33"/>
      <c r="H301" s="34" t="s">
        <v>64</v>
      </c>
      <c r="I301" s="35" t="s">
        <v>45</v>
      </c>
      <c r="J301" s="36">
        <v>3900.0</v>
      </c>
      <c r="K301" s="28" t="s">
        <v>64</v>
      </c>
      <c r="L301" s="28" t="s">
        <v>64</v>
      </c>
      <c r="M301" s="34" t="s">
        <v>64</v>
      </c>
      <c r="N301" s="35" t="s">
        <v>31</v>
      </c>
      <c r="O301" s="36">
        <v>3300.0</v>
      </c>
      <c r="P301" s="28" t="s">
        <v>64</v>
      </c>
      <c r="Q301" s="37" t="s">
        <v>64</v>
      </c>
      <c r="R301" s="38" t="s">
        <v>64</v>
      </c>
      <c r="S301" s="39" t="s">
        <v>64</v>
      </c>
      <c r="T301" s="40" t="s">
        <v>64</v>
      </c>
      <c r="U301" s="40" t="s">
        <v>64</v>
      </c>
      <c r="V301" s="40" t="s">
        <v>64</v>
      </c>
      <c r="W301" s="40" t="s">
        <v>64</v>
      </c>
      <c r="X301" s="39" t="s">
        <v>64</v>
      </c>
      <c r="Y301" s="41" t="s">
        <v>64</v>
      </c>
      <c r="Z301" s="41" t="s">
        <v>64</v>
      </c>
      <c r="AA301" s="41" t="s">
        <v>64</v>
      </c>
      <c r="AB301" s="42">
        <v>0.0</v>
      </c>
      <c r="AC301" s="42">
        <v>0.0</v>
      </c>
      <c r="AD301" s="42">
        <v>0.0</v>
      </c>
      <c r="AE301" s="42">
        <v>1.0</v>
      </c>
      <c r="AF301" s="42">
        <v>1.0</v>
      </c>
      <c r="AG301" s="25"/>
      <c r="AH301" s="25"/>
      <c r="AI301" s="25"/>
      <c r="AJ301" s="25"/>
      <c r="AK301" s="25"/>
      <c r="AL301" s="25"/>
    </row>
    <row r="302">
      <c r="A302" s="26" t="s">
        <v>216</v>
      </c>
      <c r="B302" s="25" t="s">
        <v>101</v>
      </c>
      <c r="C302" s="25" t="s">
        <v>400</v>
      </c>
      <c r="D302" s="28">
        <v>106.79140223058594</v>
      </c>
      <c r="E302" s="29">
        <v>0.28385444531864673</v>
      </c>
      <c r="F302" s="30">
        <v>35.0</v>
      </c>
      <c r="G302" s="33"/>
      <c r="H302" s="34">
        <v>37.05019687074269</v>
      </c>
      <c r="I302" s="35" t="s">
        <v>40</v>
      </c>
      <c r="J302" s="36">
        <v>7800.0</v>
      </c>
      <c r="K302" s="28">
        <v>4.7500252398388065</v>
      </c>
      <c r="L302" s="28">
        <v>6.685444447175641</v>
      </c>
      <c r="M302" s="34">
        <v>35.35223483956573</v>
      </c>
      <c r="N302" s="35" t="s">
        <v>28</v>
      </c>
      <c r="O302" s="36">
        <v>7200.0</v>
      </c>
      <c r="P302" s="28">
        <v>4.910032616606352</v>
      </c>
      <c r="Q302" s="37">
        <v>6.677350906908551</v>
      </c>
      <c r="R302" s="38">
        <v>23.836065301770024</v>
      </c>
      <c r="S302" s="39">
        <v>24.203502518996636</v>
      </c>
      <c r="T302" s="40">
        <v>0.08431602948310586</v>
      </c>
      <c r="U302" s="40">
        <v>0.02781333959572583</v>
      </c>
      <c r="V302" s="40">
        <v>0.06515329550967272</v>
      </c>
      <c r="W302" s="40">
        <v>0.044457542818364906</v>
      </c>
      <c r="X302" s="39">
        <v>24.053905701368357</v>
      </c>
      <c r="Y302" s="41">
        <v>12.99629116937433</v>
      </c>
      <c r="Z302" s="41">
        <v>21.24008475792577</v>
      </c>
      <c r="AA302" s="41">
        <v>14.11215008163996</v>
      </c>
      <c r="AB302" s="42">
        <v>0.0</v>
      </c>
      <c r="AC302" s="42">
        <v>1.0</v>
      </c>
      <c r="AD302" s="42">
        <v>1.0</v>
      </c>
      <c r="AE302" s="42">
        <v>0.0</v>
      </c>
      <c r="AF302" s="42">
        <v>0.0</v>
      </c>
      <c r="AG302" s="25"/>
      <c r="AH302" s="25"/>
      <c r="AI302" s="25"/>
      <c r="AJ302" s="25"/>
      <c r="AK302" s="25"/>
      <c r="AL302" s="25"/>
    </row>
    <row r="303">
      <c r="A303" s="26" t="s">
        <v>224</v>
      </c>
      <c r="B303" s="25" t="s">
        <v>101</v>
      </c>
      <c r="C303" s="25" t="s">
        <v>400</v>
      </c>
      <c r="D303" s="28">
        <v>106.79140223058594</v>
      </c>
      <c r="E303" s="29">
        <v>0.15353314121037465</v>
      </c>
      <c r="F303" s="30">
        <v>26.0</v>
      </c>
      <c r="G303" s="33"/>
      <c r="H303" s="34">
        <v>23.767441407908898</v>
      </c>
      <c r="I303" s="35" t="s">
        <v>45</v>
      </c>
      <c r="J303" s="36">
        <v>3400.0</v>
      </c>
      <c r="K303" s="28">
        <v>6.990423943502617</v>
      </c>
      <c r="L303" s="28">
        <v>7.1087389374644765</v>
      </c>
      <c r="M303" s="34">
        <v>23.948022833060314</v>
      </c>
      <c r="N303" s="35" t="s">
        <v>30</v>
      </c>
      <c r="O303" s="36">
        <v>3400.0</v>
      </c>
      <c r="P303" s="28">
        <v>7.043536127370681</v>
      </c>
      <c r="Q303" s="37">
        <v>7.202548934170467</v>
      </c>
      <c r="R303" s="38">
        <v>8.517423954979016</v>
      </c>
      <c r="S303" s="39">
        <v>8.648721571273278</v>
      </c>
      <c r="T303" s="40">
        <v>0.03982948481485133</v>
      </c>
      <c r="U303" s="40">
        <v>0.022884911812934138</v>
      </c>
      <c r="V303" s="40">
        <v>0.01976866850223672</v>
      </c>
      <c r="W303" s="40">
        <v>0.0319414939346485</v>
      </c>
      <c r="X303" s="39">
        <v>9.460841981374077</v>
      </c>
      <c r="Y303" s="41">
        <v>14.306599426534822</v>
      </c>
      <c r="Z303" s="41">
        <v>7.8751158618404045</v>
      </c>
      <c r="AA303" s="41">
        <v>16.07290697121991</v>
      </c>
      <c r="AB303" s="42">
        <v>0.0</v>
      </c>
      <c r="AC303" s="42">
        <v>0.0</v>
      </c>
      <c r="AD303" s="42">
        <v>0.0</v>
      </c>
      <c r="AE303" s="42">
        <v>1.0</v>
      </c>
      <c r="AF303" s="42">
        <v>1.0</v>
      </c>
      <c r="AG303" s="25"/>
      <c r="AH303" s="25"/>
      <c r="AI303" s="25"/>
      <c r="AJ303" s="25"/>
      <c r="AK303" s="25"/>
      <c r="AL303" s="25"/>
    </row>
    <row r="304">
      <c r="A304" s="26" t="s">
        <v>220</v>
      </c>
      <c r="B304" s="25" t="s">
        <v>101</v>
      </c>
      <c r="C304" s="25" t="s">
        <v>400</v>
      </c>
      <c r="D304" s="28">
        <v>106.79140223058594</v>
      </c>
      <c r="E304" s="29">
        <v>0.19032694268815012</v>
      </c>
      <c r="F304" s="30">
        <v>24.0</v>
      </c>
      <c r="G304" s="33"/>
      <c r="H304" s="34">
        <v>21.340822537440797</v>
      </c>
      <c r="I304" s="35" t="s">
        <v>44</v>
      </c>
      <c r="J304" s="36">
        <v>5100.0</v>
      </c>
      <c r="K304" s="28">
        <v>4.184475007341333</v>
      </c>
      <c r="L304" s="28">
        <v>3.932702346254107</v>
      </c>
      <c r="M304" s="34">
        <v>21.820563947138574</v>
      </c>
      <c r="N304" s="35" t="s">
        <v>29</v>
      </c>
      <c r="O304" s="36">
        <v>5100.0</v>
      </c>
      <c r="P304" s="28">
        <v>4.278541950419329</v>
      </c>
      <c r="Q304" s="37">
        <v>4.0870853730371515</v>
      </c>
      <c r="R304" s="38">
        <v>10.074551120652265</v>
      </c>
      <c r="S304" s="39">
        <v>10.2298521311888</v>
      </c>
      <c r="T304" s="40">
        <v>0.08848133497042852</v>
      </c>
      <c r="U304" s="40">
        <v>0.0074489406004683845</v>
      </c>
      <c r="V304" s="40">
        <v>0.025869969382707768</v>
      </c>
      <c r="W304" s="40">
        <v>0.017011769749718336</v>
      </c>
      <c r="X304" s="39">
        <v>11.76830821999665</v>
      </c>
      <c r="Y304" s="41">
        <v>9.572514317444147</v>
      </c>
      <c r="Z304" s="41">
        <v>11.115259830533487</v>
      </c>
      <c r="AA304" s="41">
        <v>10.705304116605088</v>
      </c>
      <c r="AB304" s="42">
        <v>0.0</v>
      </c>
      <c r="AC304" s="42">
        <v>0.0</v>
      </c>
      <c r="AD304" s="42">
        <v>1.0</v>
      </c>
      <c r="AE304" s="42">
        <v>1.0</v>
      </c>
      <c r="AF304" s="42">
        <v>0.0</v>
      </c>
      <c r="AG304" s="25"/>
      <c r="AH304" s="25"/>
      <c r="AI304" s="25"/>
      <c r="AJ304" s="25"/>
      <c r="AK304" s="25"/>
      <c r="AL304" s="25"/>
    </row>
    <row r="305">
      <c r="A305" s="26" t="s">
        <v>222</v>
      </c>
      <c r="B305" s="25" t="s">
        <v>101</v>
      </c>
      <c r="C305" s="25" t="s">
        <v>400</v>
      </c>
      <c r="D305" s="28">
        <v>106.79140223058594</v>
      </c>
      <c r="E305" s="29">
        <v>0.12279044117647059</v>
      </c>
      <c r="F305" s="30">
        <v>24.0</v>
      </c>
      <c r="G305" s="33"/>
      <c r="H305" s="34">
        <v>20.634883880838462</v>
      </c>
      <c r="I305" s="35" t="s">
        <v>31</v>
      </c>
      <c r="J305" s="36">
        <v>4100.0</v>
      </c>
      <c r="K305" s="28">
        <v>5.032898507521576</v>
      </c>
      <c r="L305" s="28">
        <v>4.615020662157254</v>
      </c>
      <c r="M305" s="34">
        <v>20.570490082651784</v>
      </c>
      <c r="N305" s="35" t="s">
        <v>31</v>
      </c>
      <c r="O305" s="36">
        <v>4600.0</v>
      </c>
      <c r="P305" s="28">
        <v>4.471845670141692</v>
      </c>
      <c r="Q305" s="37">
        <v>4.0911801665813785</v>
      </c>
      <c r="R305" s="38">
        <v>6.116350098283702</v>
      </c>
      <c r="S305" s="39">
        <v>6.210634730887481</v>
      </c>
      <c r="T305" s="40">
        <v>0.050299035284026</v>
      </c>
      <c r="U305" s="40">
        <v>9.472511352923918E-5</v>
      </c>
      <c r="V305" s="40">
        <v>0.028891159626417945</v>
      </c>
      <c r="W305" s="40">
        <v>0.01818722179761392</v>
      </c>
      <c r="X305" s="39">
        <v>6.446311201977239</v>
      </c>
      <c r="Y305" s="41">
        <v>14.188572678861224</v>
      </c>
      <c r="Z305" s="41">
        <v>5.958222515440712</v>
      </c>
      <c r="AA305" s="41">
        <v>14.612267567211072</v>
      </c>
      <c r="AB305" s="42">
        <v>0.0</v>
      </c>
      <c r="AC305" s="42">
        <v>0.0</v>
      </c>
      <c r="AD305" s="42">
        <v>0.0</v>
      </c>
      <c r="AE305" s="42">
        <v>0.0</v>
      </c>
      <c r="AF305" s="42">
        <v>1.0</v>
      </c>
      <c r="AG305" s="25"/>
      <c r="AH305" s="25"/>
      <c r="AI305" s="25"/>
      <c r="AJ305" s="25"/>
      <c r="AK305" s="25"/>
      <c r="AL305" s="25"/>
    </row>
    <row r="306">
      <c r="A306" s="26" t="s">
        <v>233</v>
      </c>
      <c r="B306" s="25" t="s">
        <v>101</v>
      </c>
      <c r="C306" s="25" t="s">
        <v>400</v>
      </c>
      <c r="D306" s="28">
        <v>106.79140223058594</v>
      </c>
      <c r="E306" s="29">
        <v>0.18092092778070637</v>
      </c>
      <c r="F306" s="30">
        <v>23.0</v>
      </c>
      <c r="G306" s="33"/>
      <c r="H306" s="34">
        <v>22.232541966017905</v>
      </c>
      <c r="I306" s="35" t="s">
        <v>45</v>
      </c>
      <c r="J306" s="36">
        <v>4800.0</v>
      </c>
      <c r="K306" s="28">
        <v>4.631779576253731</v>
      </c>
      <c r="L306" s="28">
        <v>4.485515451205157</v>
      </c>
      <c r="M306" s="34">
        <v>22.724470764192162</v>
      </c>
      <c r="N306" s="35" t="s">
        <v>31</v>
      </c>
      <c r="O306" s="36">
        <v>4300.0</v>
      </c>
      <c r="P306" s="28">
        <v>5.284760642835387</v>
      </c>
      <c r="Q306" s="37">
        <v>5.200530974749147</v>
      </c>
      <c r="R306" s="38">
        <v>9.100271548678142</v>
      </c>
      <c r="S306" s="39">
        <v>9.240553865055439</v>
      </c>
      <c r="T306" s="40">
        <v>0.06497814331057011</v>
      </c>
      <c r="U306" s="40">
        <v>6.986897130168828E-4</v>
      </c>
      <c r="V306" s="40">
        <v>0.04162194433257717</v>
      </c>
      <c r="W306" s="40">
        <v>0.029644406395144887</v>
      </c>
      <c r="X306" s="39">
        <v>8.14647790919364</v>
      </c>
      <c r="Y306" s="41">
        <v>14.086064056824263</v>
      </c>
      <c r="Z306" s="41">
        <v>7.370136440731301</v>
      </c>
      <c r="AA306" s="41">
        <v>15.35433432346086</v>
      </c>
      <c r="AB306" s="42">
        <v>0.0</v>
      </c>
      <c r="AC306" s="42">
        <v>0.0</v>
      </c>
      <c r="AD306" s="42">
        <v>0.0</v>
      </c>
      <c r="AE306" s="42">
        <v>1.0</v>
      </c>
      <c r="AF306" s="42">
        <v>1.0</v>
      </c>
      <c r="AG306" s="25"/>
      <c r="AH306" s="25"/>
      <c r="AI306" s="25"/>
      <c r="AJ306" s="25"/>
      <c r="AK306" s="25"/>
      <c r="AL306" s="25"/>
    </row>
    <row r="307">
      <c r="A307" s="26" t="s">
        <v>231</v>
      </c>
      <c r="B307" s="25" t="s">
        <v>101</v>
      </c>
      <c r="C307" s="25" t="s">
        <v>400</v>
      </c>
      <c r="D307" s="28">
        <v>106.79140223058594</v>
      </c>
      <c r="E307" s="29">
        <v>0.19113627639155473</v>
      </c>
      <c r="F307" s="30">
        <v>23.0</v>
      </c>
      <c r="G307" s="33"/>
      <c r="H307" s="34">
        <v>23.795653494666112</v>
      </c>
      <c r="I307" s="35" t="s">
        <v>45</v>
      </c>
      <c r="J307" s="36">
        <v>4100.0</v>
      </c>
      <c r="K307" s="28">
        <v>5.80381792552832</v>
      </c>
      <c r="L307" s="28">
        <v>5.907177022733968</v>
      </c>
      <c r="M307" s="34">
        <v>24.307464444799642</v>
      </c>
      <c r="N307" s="35" t="s">
        <v>30</v>
      </c>
      <c r="O307" s="36">
        <v>4700.0</v>
      </c>
      <c r="P307" s="28">
        <v>5.171800945702051</v>
      </c>
      <c r="Q307" s="37">
        <v>5.346550063832599</v>
      </c>
      <c r="R307" s="38">
        <v>9.702898518506592</v>
      </c>
      <c r="S307" s="39">
        <v>9.852470437593738</v>
      </c>
      <c r="T307" s="40">
        <v>0.06416800896022318</v>
      </c>
      <c r="U307" s="40">
        <v>0.02185943162381229</v>
      </c>
      <c r="V307" s="40">
        <v>0.03394759657707254</v>
      </c>
      <c r="W307" s="40">
        <v>0.032436575957915006</v>
      </c>
      <c r="X307" s="39">
        <v>11.38927358157178</v>
      </c>
      <c r="Y307" s="41">
        <v>12.406379913094332</v>
      </c>
      <c r="Z307" s="41">
        <v>10.000086330956892</v>
      </c>
      <c r="AA307" s="41">
        <v>14.30737811384275</v>
      </c>
      <c r="AB307" s="42">
        <v>0.0</v>
      </c>
      <c r="AC307" s="42">
        <v>0.0</v>
      </c>
      <c r="AD307" s="42">
        <v>0.0</v>
      </c>
      <c r="AE307" s="42">
        <v>1.0</v>
      </c>
      <c r="AF307" s="42">
        <v>1.0</v>
      </c>
      <c r="AG307" s="25"/>
      <c r="AH307" s="25"/>
      <c r="AI307" s="25"/>
      <c r="AJ307" s="25"/>
      <c r="AK307" s="25"/>
      <c r="AL307" s="25"/>
    </row>
    <row r="308">
      <c r="A308" s="26" t="s">
        <v>218</v>
      </c>
      <c r="B308" s="25" t="s">
        <v>101</v>
      </c>
      <c r="C308" s="25" t="s">
        <v>400</v>
      </c>
      <c r="D308" s="28">
        <v>106.79140223058594</v>
      </c>
      <c r="E308" s="29">
        <v>0.21269965870307167</v>
      </c>
      <c r="F308" s="30">
        <v>23.0</v>
      </c>
      <c r="G308" s="33"/>
      <c r="H308" s="34">
        <v>18.920475745794285</v>
      </c>
      <c r="I308" s="35" t="s">
        <v>27</v>
      </c>
      <c r="J308" s="36">
        <v>4700.0</v>
      </c>
      <c r="K308" s="28">
        <v>4.025633137403039</v>
      </c>
      <c r="L308" s="28">
        <v>3.464282775378342</v>
      </c>
      <c r="M308" s="34">
        <v>18.42107965559594</v>
      </c>
      <c r="N308" s="35" t="s">
        <v>27</v>
      </c>
      <c r="O308" s="36">
        <v>4500.0</v>
      </c>
      <c r="P308" s="28">
        <v>4.093573256799098</v>
      </c>
      <c r="Q308" s="37">
        <v>3.4544387226741184</v>
      </c>
      <c r="R308" s="38">
        <v>11.00914351670479</v>
      </c>
      <c r="S308" s="39">
        <v>11.17885143647316</v>
      </c>
      <c r="T308" s="40">
        <v>0.04724603153299865</v>
      </c>
      <c r="U308" s="40">
        <v>0.01756319867857124</v>
      </c>
      <c r="V308" s="40">
        <v>0.035845358706557674</v>
      </c>
      <c r="W308" s="40">
        <v>0.03471556230033379</v>
      </c>
      <c r="X308" s="39">
        <v>8.926802835803263</v>
      </c>
      <c r="Y308" s="41">
        <v>9.99367290999102</v>
      </c>
      <c r="Z308" s="41">
        <v>7.589227727347607</v>
      </c>
      <c r="AA308" s="41">
        <v>10.83185192824833</v>
      </c>
      <c r="AB308" s="42">
        <v>1.0</v>
      </c>
      <c r="AC308" s="42">
        <v>0.0</v>
      </c>
      <c r="AD308" s="42">
        <v>0.0</v>
      </c>
      <c r="AE308" s="42">
        <v>0.0</v>
      </c>
      <c r="AF308" s="42">
        <v>0.0</v>
      </c>
      <c r="AG308" s="25"/>
      <c r="AH308" s="25"/>
      <c r="AI308" s="25"/>
      <c r="AJ308" s="25"/>
      <c r="AK308" s="25"/>
      <c r="AL308" s="25"/>
    </row>
    <row r="309">
      <c r="A309" s="26" t="s">
        <v>228</v>
      </c>
      <c r="B309" s="25" t="s">
        <v>101</v>
      </c>
      <c r="C309" s="25" t="s">
        <v>400</v>
      </c>
      <c r="D309" s="28">
        <v>106.79140223058594</v>
      </c>
      <c r="E309" s="29">
        <v>0.1987848101265823</v>
      </c>
      <c r="F309" s="30">
        <v>23.0</v>
      </c>
      <c r="G309" s="33"/>
      <c r="H309" s="34">
        <v>22.883991390078183</v>
      </c>
      <c r="I309" s="35" t="s">
        <v>27</v>
      </c>
      <c r="J309" s="36">
        <v>3900.0</v>
      </c>
      <c r="K309" s="28">
        <v>5.867690100020047</v>
      </c>
      <c r="L309" s="28">
        <v>5.8038142300316435</v>
      </c>
      <c r="M309" s="34">
        <v>22.836634526405668</v>
      </c>
      <c r="N309" s="35" t="s">
        <v>27</v>
      </c>
      <c r="O309" s="36">
        <v>4700.0</v>
      </c>
      <c r="P309" s="28">
        <v>4.858858409873546</v>
      </c>
      <c r="Q309" s="37">
        <v>4.798681997914322</v>
      </c>
      <c r="R309" s="38">
        <v>10.160874979471131</v>
      </c>
      <c r="S309" s="39">
        <v>10.317506687757612</v>
      </c>
      <c r="T309" s="40">
        <v>0.07140709003666196</v>
      </c>
      <c r="U309" s="40">
        <v>0.011664510446329721</v>
      </c>
      <c r="V309" s="40">
        <v>0.028400547173672366</v>
      </c>
      <c r="W309" s="40">
        <v>0.036616419748913304</v>
      </c>
      <c r="X309" s="39">
        <v>9.913452522387583</v>
      </c>
      <c r="Y309" s="41">
        <v>12.9705388676906</v>
      </c>
      <c r="Z309" s="41">
        <v>8.67816367404819</v>
      </c>
      <c r="AA309" s="41">
        <v>14.158470852357476</v>
      </c>
      <c r="AB309" s="42">
        <v>1.0</v>
      </c>
      <c r="AC309" s="42">
        <v>0.0</v>
      </c>
      <c r="AD309" s="42">
        <v>0.0</v>
      </c>
      <c r="AE309" s="42">
        <v>0.0</v>
      </c>
      <c r="AF309" s="42">
        <v>0.0</v>
      </c>
      <c r="AG309" s="25"/>
      <c r="AH309" s="25"/>
      <c r="AI309" s="25"/>
      <c r="AJ309" s="25"/>
      <c r="AK309" s="25"/>
      <c r="AL309" s="25"/>
    </row>
    <row r="310">
      <c r="A310" s="26" t="s">
        <v>226</v>
      </c>
      <c r="B310" s="25" t="s">
        <v>101</v>
      </c>
      <c r="C310" s="25" t="s">
        <v>400</v>
      </c>
      <c r="D310" s="28">
        <v>106.79140223058594</v>
      </c>
      <c r="E310" s="29">
        <v>0.19404</v>
      </c>
      <c r="F310" s="30">
        <v>22.0</v>
      </c>
      <c r="G310" s="33"/>
      <c r="H310" s="34">
        <v>18.182124713186298</v>
      </c>
      <c r="I310" s="35" t="s">
        <v>40</v>
      </c>
      <c r="J310" s="36">
        <v>3900.0</v>
      </c>
      <c r="K310" s="28">
        <v>4.662083259791358</v>
      </c>
      <c r="L310" s="28">
        <v>3.8967621268669954</v>
      </c>
      <c r="M310" s="34">
        <v>18.10490713457895</v>
      </c>
      <c r="N310" s="35" t="s">
        <v>29</v>
      </c>
      <c r="O310" s="36">
        <v>4300.0</v>
      </c>
      <c r="P310" s="28">
        <v>4.210443519669524</v>
      </c>
      <c r="Q310" s="37">
        <v>3.508315516517214</v>
      </c>
      <c r="R310" s="38">
        <v>9.44668519232993</v>
      </c>
      <c r="S310" s="39">
        <v>9.592307537089482</v>
      </c>
      <c r="T310" s="40">
        <v>0.049590168937076316</v>
      </c>
      <c r="U310" s="40">
        <v>0.021613637785202304</v>
      </c>
      <c r="V310" s="40">
        <v>0.034945414362990646</v>
      </c>
      <c r="W310" s="40">
        <v>0.025451573466686826</v>
      </c>
      <c r="X310" s="39">
        <v>9.644708310070902</v>
      </c>
      <c r="Y310" s="41">
        <v>8.537416403115396</v>
      </c>
      <c r="Z310" s="41">
        <v>8.492879998309485</v>
      </c>
      <c r="AA310" s="41">
        <v>9.612027136269464</v>
      </c>
      <c r="AB310" s="42">
        <v>0.0</v>
      </c>
      <c r="AC310" s="42">
        <v>1.0</v>
      </c>
      <c r="AD310" s="42">
        <v>1.0</v>
      </c>
      <c r="AE310" s="42">
        <v>0.0</v>
      </c>
      <c r="AF310" s="42">
        <v>0.0</v>
      </c>
      <c r="AG310" s="25"/>
      <c r="AH310" s="25"/>
      <c r="AI310" s="25"/>
      <c r="AJ310" s="25"/>
      <c r="AK310" s="25"/>
      <c r="AL310" s="25"/>
    </row>
    <row r="311">
      <c r="A311" s="26" t="s">
        <v>236</v>
      </c>
      <c r="B311" s="25" t="s">
        <v>101</v>
      </c>
      <c r="C311" s="25" t="s">
        <v>400</v>
      </c>
      <c r="D311" s="28">
        <v>106.79140223058594</v>
      </c>
      <c r="E311" s="29">
        <v>0.19342986741102583</v>
      </c>
      <c r="F311" s="30">
        <v>15.0</v>
      </c>
      <c r="G311" s="33"/>
      <c r="H311" s="34">
        <v>11.95621850474714</v>
      </c>
      <c r="I311" s="35" t="s">
        <v>28</v>
      </c>
      <c r="J311" s="36">
        <v>3000.0</v>
      </c>
      <c r="K311" s="28">
        <v>3.985406168249047</v>
      </c>
      <c r="L311" s="28">
        <v>2.4509024834640827</v>
      </c>
      <c r="M311" s="34">
        <v>11.092033329782687</v>
      </c>
      <c r="N311" s="35" t="s">
        <v>28</v>
      </c>
      <c r="O311" s="36">
        <v>3000.0</v>
      </c>
      <c r="P311" s="28">
        <v>3.6973444432608957</v>
      </c>
      <c r="Q311" s="37">
        <v>2.1522423810314373</v>
      </c>
      <c r="R311" s="38">
        <v>6.417144367386957</v>
      </c>
      <c r="S311" s="39">
        <v>6.516065797540909</v>
      </c>
      <c r="T311" s="40">
        <v>0.025841372802281194</v>
      </c>
      <c r="U311" s="40">
        <v>0.05158180274205348</v>
      </c>
      <c r="V311" s="40">
        <v>0.019582915326728716</v>
      </c>
      <c r="W311" s="40">
        <v>0.02341874410206733</v>
      </c>
      <c r="X311" s="39">
        <v>8.012445392684798</v>
      </c>
      <c r="Y311" s="41">
        <v>3.9437731120623414</v>
      </c>
      <c r="Z311" s="41">
        <v>6.760974523068485</v>
      </c>
      <c r="AA311" s="41">
        <v>4.331058806714202</v>
      </c>
      <c r="AB311" s="42">
        <v>0.0</v>
      </c>
      <c r="AC311" s="42">
        <v>1.0</v>
      </c>
      <c r="AD311" s="42">
        <v>0.0</v>
      </c>
      <c r="AE311" s="42">
        <v>0.0</v>
      </c>
      <c r="AF311" s="42">
        <v>0.0</v>
      </c>
      <c r="AG311" s="25"/>
      <c r="AH311" s="25"/>
      <c r="AI311" s="25"/>
      <c r="AJ311" s="25"/>
      <c r="AK311" s="25"/>
      <c r="AL311" s="25"/>
    </row>
    <row r="312">
      <c r="A312" s="26" t="s">
        <v>238</v>
      </c>
      <c r="B312" s="25" t="s">
        <v>101</v>
      </c>
      <c r="C312" s="25" t="s">
        <v>400</v>
      </c>
      <c r="D312" s="28">
        <v>106.79140223058594</v>
      </c>
      <c r="E312" s="29">
        <v>0.20162535053280986</v>
      </c>
      <c r="F312" s="30">
        <v>0.0</v>
      </c>
      <c r="G312" s="33"/>
      <c r="H312" s="34" t="s">
        <v>64</v>
      </c>
      <c r="I312" s="35" t="s">
        <v>31</v>
      </c>
      <c r="J312" s="36">
        <v>3400.0</v>
      </c>
      <c r="K312" s="28" t="s">
        <v>64</v>
      </c>
      <c r="L312" s="28" t="s">
        <v>64</v>
      </c>
      <c r="M312" s="34" t="s">
        <v>64</v>
      </c>
      <c r="N312" s="35" t="s">
        <v>31</v>
      </c>
      <c r="O312" s="36">
        <v>4300.0</v>
      </c>
      <c r="P312" s="28" t="s">
        <v>64</v>
      </c>
      <c r="Q312" s="37" t="s">
        <v>64</v>
      </c>
      <c r="R312" s="38" t="s">
        <v>64</v>
      </c>
      <c r="S312" s="39" t="s">
        <v>64</v>
      </c>
      <c r="T312" s="40" t="s">
        <v>64</v>
      </c>
      <c r="U312" s="40" t="s">
        <v>64</v>
      </c>
      <c r="V312" s="40" t="s">
        <v>64</v>
      </c>
      <c r="W312" s="40" t="s">
        <v>64</v>
      </c>
      <c r="X312" s="39" t="s">
        <v>64</v>
      </c>
      <c r="Y312" s="41" t="s">
        <v>64</v>
      </c>
      <c r="Z312" s="41" t="s">
        <v>64</v>
      </c>
      <c r="AA312" s="41" t="s">
        <v>64</v>
      </c>
      <c r="AB312" s="42">
        <v>0.0</v>
      </c>
      <c r="AC312" s="42">
        <v>0.0</v>
      </c>
      <c r="AD312" s="42">
        <v>0.0</v>
      </c>
      <c r="AE312" s="42">
        <v>0.0</v>
      </c>
      <c r="AF312" s="42">
        <v>1.0</v>
      </c>
      <c r="AG312" s="25"/>
      <c r="AH312" s="25"/>
      <c r="AI312" s="25"/>
      <c r="AJ312" s="25"/>
      <c r="AK312" s="25"/>
      <c r="AL312" s="25"/>
    </row>
    <row r="313">
      <c r="A313" s="26" t="s">
        <v>240</v>
      </c>
      <c r="B313" s="25" t="s">
        <v>101</v>
      </c>
      <c r="C313" s="25" t="s">
        <v>400</v>
      </c>
      <c r="D313" s="28">
        <v>106.79140223058594</v>
      </c>
      <c r="E313" s="29">
        <v>0.1740909090909091</v>
      </c>
      <c r="F313" s="30">
        <v>0.0</v>
      </c>
      <c r="G313" s="33"/>
      <c r="H313" s="34" t="s">
        <v>64</v>
      </c>
      <c r="I313" s="35" t="s">
        <v>44</v>
      </c>
      <c r="J313" s="36">
        <v>3000.0</v>
      </c>
      <c r="K313" s="28" t="s">
        <v>64</v>
      </c>
      <c r="L313" s="28" t="s">
        <v>64</v>
      </c>
      <c r="M313" s="34" t="s">
        <v>64</v>
      </c>
      <c r="N313" s="35" t="s">
        <v>30</v>
      </c>
      <c r="O313" s="36">
        <v>3000.0</v>
      </c>
      <c r="P313" s="28" t="s">
        <v>64</v>
      </c>
      <c r="Q313" s="37" t="s">
        <v>64</v>
      </c>
      <c r="R313" s="38" t="s">
        <v>64</v>
      </c>
      <c r="S313" s="39" t="s">
        <v>64</v>
      </c>
      <c r="T313" s="40" t="s">
        <v>64</v>
      </c>
      <c r="U313" s="40" t="s">
        <v>64</v>
      </c>
      <c r="V313" s="40" t="s">
        <v>64</v>
      </c>
      <c r="W313" s="40" t="s">
        <v>64</v>
      </c>
      <c r="X313" s="39" t="s">
        <v>64</v>
      </c>
      <c r="Y313" s="41" t="s">
        <v>64</v>
      </c>
      <c r="Z313" s="41" t="s">
        <v>64</v>
      </c>
      <c r="AA313" s="41" t="s">
        <v>64</v>
      </c>
      <c r="AB313" s="42">
        <v>0.0</v>
      </c>
      <c r="AC313" s="42">
        <v>0.0</v>
      </c>
      <c r="AD313" s="42">
        <v>1.0</v>
      </c>
      <c r="AE313" s="42">
        <v>1.0</v>
      </c>
      <c r="AF313" s="42">
        <v>0.0</v>
      </c>
      <c r="AG313" s="25"/>
      <c r="AH313" s="25"/>
      <c r="AI313" s="25"/>
      <c r="AJ313" s="25"/>
      <c r="AK313" s="25"/>
      <c r="AL313" s="25"/>
    </row>
    <row r="314">
      <c r="A314" s="26" t="s">
        <v>242</v>
      </c>
      <c r="B314" s="25" t="s">
        <v>101</v>
      </c>
      <c r="C314" s="25" t="s">
        <v>400</v>
      </c>
      <c r="D314" s="28">
        <v>106.79140223058594</v>
      </c>
      <c r="E314" s="29">
        <v>0.2465126367408525</v>
      </c>
      <c r="F314" s="30">
        <v>0.0</v>
      </c>
      <c r="G314" s="33"/>
      <c r="H314" s="34" t="s">
        <v>64</v>
      </c>
      <c r="I314" s="35" t="s">
        <v>58</v>
      </c>
      <c r="J314" s="36">
        <v>3000.0</v>
      </c>
      <c r="K314" s="28" t="s">
        <v>64</v>
      </c>
      <c r="L314" s="28" t="s">
        <v>64</v>
      </c>
      <c r="M314" s="34" t="s">
        <v>64</v>
      </c>
      <c r="N314" s="35" t="s">
        <v>28</v>
      </c>
      <c r="O314" s="36">
        <v>3800.0</v>
      </c>
      <c r="P314" s="28" t="s">
        <v>64</v>
      </c>
      <c r="Q314" s="37" t="s">
        <v>64</v>
      </c>
      <c r="R314" s="38" t="s">
        <v>64</v>
      </c>
      <c r="S314" s="39" t="s">
        <v>64</v>
      </c>
      <c r="T314" s="40" t="s">
        <v>64</v>
      </c>
      <c r="U314" s="40" t="s">
        <v>64</v>
      </c>
      <c r="V314" s="40" t="s">
        <v>64</v>
      </c>
      <c r="W314" s="40" t="s">
        <v>64</v>
      </c>
      <c r="X314" s="39" t="s">
        <v>64</v>
      </c>
      <c r="Y314" s="41" t="s">
        <v>64</v>
      </c>
      <c r="Z314" s="41" t="s">
        <v>64</v>
      </c>
      <c r="AA314" s="41" t="s">
        <v>64</v>
      </c>
      <c r="AB314" s="42">
        <v>1.0</v>
      </c>
      <c r="AC314" s="42">
        <v>1.0</v>
      </c>
      <c r="AD314" s="42">
        <v>0.0</v>
      </c>
      <c r="AE314" s="42">
        <v>0.0</v>
      </c>
      <c r="AF314" s="42">
        <v>0.0</v>
      </c>
      <c r="AG314" s="25"/>
      <c r="AH314" s="25"/>
      <c r="AI314" s="25"/>
      <c r="AJ314" s="25"/>
      <c r="AK314" s="25"/>
      <c r="AL314" s="25"/>
    </row>
    <row r="315">
      <c r="A315" s="26" t="s">
        <v>244</v>
      </c>
      <c r="B315" s="25" t="s">
        <v>101</v>
      </c>
      <c r="C315" s="25" t="s">
        <v>400</v>
      </c>
      <c r="D315" s="28">
        <v>106.79140223058594</v>
      </c>
      <c r="E315" s="29">
        <v>0.18</v>
      </c>
      <c r="F315" s="30">
        <v>0.0</v>
      </c>
      <c r="G315" s="33"/>
      <c r="H315" s="34" t="s">
        <v>64</v>
      </c>
      <c r="I315" s="35" t="s">
        <v>28</v>
      </c>
      <c r="J315" s="36">
        <v>3000.0</v>
      </c>
      <c r="K315" s="28" t="s">
        <v>64</v>
      </c>
      <c r="L315" s="28" t="s">
        <v>64</v>
      </c>
      <c r="M315" s="34" t="s">
        <v>64</v>
      </c>
      <c r="N315" s="35" t="s">
        <v>28</v>
      </c>
      <c r="O315" s="36">
        <v>3000.0</v>
      </c>
      <c r="P315" s="28" t="s">
        <v>64</v>
      </c>
      <c r="Q315" s="37" t="s">
        <v>64</v>
      </c>
      <c r="R315" s="38" t="s">
        <v>64</v>
      </c>
      <c r="S315" s="39" t="s">
        <v>64</v>
      </c>
      <c r="T315" s="40" t="s">
        <v>64</v>
      </c>
      <c r="U315" s="40" t="s">
        <v>64</v>
      </c>
      <c r="V315" s="40" t="s">
        <v>64</v>
      </c>
      <c r="W315" s="40" t="s">
        <v>64</v>
      </c>
      <c r="X315" s="39" t="s">
        <v>64</v>
      </c>
      <c r="Y315" s="41" t="s">
        <v>64</v>
      </c>
      <c r="Z315" s="41" t="s">
        <v>64</v>
      </c>
      <c r="AA315" s="41" t="s">
        <v>64</v>
      </c>
      <c r="AB315" s="42">
        <v>0.0</v>
      </c>
      <c r="AC315" s="42">
        <v>1.0</v>
      </c>
      <c r="AD315" s="42">
        <v>0.0</v>
      </c>
      <c r="AE315" s="42">
        <v>0.0</v>
      </c>
      <c r="AF315" s="42">
        <v>0.0</v>
      </c>
      <c r="AG315" s="25"/>
      <c r="AH315" s="25"/>
      <c r="AI315" s="25"/>
      <c r="AJ315" s="25"/>
      <c r="AK315" s="25"/>
      <c r="AL315" s="25"/>
    </row>
    <row r="316">
      <c r="A316" s="26" t="s">
        <v>246</v>
      </c>
      <c r="B316" s="25" t="s">
        <v>101</v>
      </c>
      <c r="C316" s="25" t="s">
        <v>400</v>
      </c>
      <c r="D316" s="28">
        <v>106.79140223058594</v>
      </c>
      <c r="E316" s="29">
        <v>0.1296675603217158</v>
      </c>
      <c r="F316" s="30">
        <v>0.0</v>
      </c>
      <c r="G316" s="33"/>
      <c r="H316" s="34" t="s">
        <v>64</v>
      </c>
      <c r="I316" s="35" t="s">
        <v>29</v>
      </c>
      <c r="J316" s="36">
        <v>3000.0</v>
      </c>
      <c r="K316" s="28" t="s">
        <v>64</v>
      </c>
      <c r="L316" s="28" t="s">
        <v>64</v>
      </c>
      <c r="M316" s="34" t="s">
        <v>64</v>
      </c>
      <c r="N316" s="35" t="s">
        <v>29</v>
      </c>
      <c r="O316" s="36">
        <v>3000.0</v>
      </c>
      <c r="P316" s="28" t="s">
        <v>64</v>
      </c>
      <c r="Q316" s="37" t="s">
        <v>64</v>
      </c>
      <c r="R316" s="38" t="s">
        <v>64</v>
      </c>
      <c r="S316" s="39" t="s">
        <v>64</v>
      </c>
      <c r="T316" s="40" t="s">
        <v>64</v>
      </c>
      <c r="U316" s="40" t="s">
        <v>64</v>
      </c>
      <c r="V316" s="40" t="s">
        <v>64</v>
      </c>
      <c r="W316" s="40" t="s">
        <v>64</v>
      </c>
      <c r="X316" s="39" t="s">
        <v>64</v>
      </c>
      <c r="Y316" s="41" t="s">
        <v>64</v>
      </c>
      <c r="Z316" s="41" t="s">
        <v>64</v>
      </c>
      <c r="AA316" s="41" t="s">
        <v>64</v>
      </c>
      <c r="AB316" s="42">
        <v>0.0</v>
      </c>
      <c r="AC316" s="42">
        <v>0.0</v>
      </c>
      <c r="AD316" s="42">
        <v>1.0</v>
      </c>
      <c r="AE316" s="42">
        <v>0.0</v>
      </c>
      <c r="AF316" s="42">
        <v>0.0</v>
      </c>
      <c r="AG316" s="25"/>
      <c r="AH316" s="25"/>
      <c r="AI316" s="25"/>
      <c r="AJ316" s="25"/>
      <c r="AK316" s="25"/>
      <c r="AL316" s="25"/>
    </row>
    <row r="317">
      <c r="A317" s="26" t="s">
        <v>248</v>
      </c>
      <c r="B317" s="25" t="s">
        <v>101</v>
      </c>
      <c r="C317" s="25" t="s">
        <v>400</v>
      </c>
      <c r="D317" s="28">
        <v>106.79140223058594</v>
      </c>
      <c r="E317" s="29">
        <v>0.28051384118003636</v>
      </c>
      <c r="F317" s="30">
        <v>0.0</v>
      </c>
      <c r="G317" s="33"/>
      <c r="H317" s="34" t="s">
        <v>64</v>
      </c>
      <c r="I317" s="35" t="s">
        <v>58</v>
      </c>
      <c r="J317" s="36">
        <v>6500.0</v>
      </c>
      <c r="K317" s="28" t="s">
        <v>64</v>
      </c>
      <c r="L317" s="28" t="s">
        <v>64</v>
      </c>
      <c r="M317" s="34" t="s">
        <v>64</v>
      </c>
      <c r="N317" s="35" t="s">
        <v>27</v>
      </c>
      <c r="O317" s="36">
        <v>7100.0</v>
      </c>
      <c r="P317" s="28" t="s">
        <v>64</v>
      </c>
      <c r="Q317" s="37" t="s">
        <v>64</v>
      </c>
      <c r="R317" s="38" t="s">
        <v>64</v>
      </c>
      <c r="S317" s="39" t="s">
        <v>64</v>
      </c>
      <c r="T317" s="40" t="s">
        <v>64</v>
      </c>
      <c r="U317" s="40" t="s">
        <v>64</v>
      </c>
      <c r="V317" s="40" t="s">
        <v>64</v>
      </c>
      <c r="W317" s="40" t="s">
        <v>64</v>
      </c>
      <c r="X317" s="39" t="s">
        <v>64</v>
      </c>
      <c r="Y317" s="41" t="s">
        <v>64</v>
      </c>
      <c r="Z317" s="41" t="s">
        <v>64</v>
      </c>
      <c r="AA317" s="41" t="s">
        <v>64</v>
      </c>
      <c r="AB317" s="42">
        <v>1.0</v>
      </c>
      <c r="AC317" s="42">
        <v>1.0</v>
      </c>
      <c r="AD317" s="42">
        <v>0.0</v>
      </c>
      <c r="AE317" s="42">
        <v>0.0</v>
      </c>
      <c r="AF317" s="42">
        <v>0.0</v>
      </c>
      <c r="AG317" s="25"/>
      <c r="AH317" s="25"/>
      <c r="AI317" s="25"/>
      <c r="AJ317" s="25"/>
      <c r="AK317" s="25"/>
      <c r="AL317" s="25"/>
    </row>
    <row r="318">
      <c r="A318" s="26" t="s">
        <v>250</v>
      </c>
      <c r="B318" s="25" t="s">
        <v>101</v>
      </c>
      <c r="C318" s="25" t="s">
        <v>400</v>
      </c>
      <c r="D318" s="28">
        <v>106.79140223058594</v>
      </c>
      <c r="E318" s="29">
        <v>0.13926944971537003</v>
      </c>
      <c r="F318" s="30">
        <v>0.0</v>
      </c>
      <c r="G318" s="33"/>
      <c r="H318" s="34" t="s">
        <v>64</v>
      </c>
      <c r="I318" s="35" t="s">
        <v>30</v>
      </c>
      <c r="J318" s="36">
        <v>3000.0</v>
      </c>
      <c r="K318" s="28" t="s">
        <v>64</v>
      </c>
      <c r="L318" s="28" t="s">
        <v>64</v>
      </c>
      <c r="M318" s="34" t="s">
        <v>64</v>
      </c>
      <c r="N318" s="35" t="s">
        <v>30</v>
      </c>
      <c r="O318" s="36">
        <v>3000.0</v>
      </c>
      <c r="P318" s="28" t="s">
        <v>64</v>
      </c>
      <c r="Q318" s="37" t="s">
        <v>64</v>
      </c>
      <c r="R318" s="38" t="s">
        <v>64</v>
      </c>
      <c r="S318" s="39" t="s">
        <v>64</v>
      </c>
      <c r="T318" s="40" t="s">
        <v>64</v>
      </c>
      <c r="U318" s="40" t="s">
        <v>64</v>
      </c>
      <c r="V318" s="40" t="s">
        <v>64</v>
      </c>
      <c r="W318" s="40" t="s">
        <v>64</v>
      </c>
      <c r="X318" s="39" t="s">
        <v>64</v>
      </c>
      <c r="Y318" s="41" t="s">
        <v>64</v>
      </c>
      <c r="Z318" s="41" t="s">
        <v>64</v>
      </c>
      <c r="AA318" s="41" t="s">
        <v>64</v>
      </c>
      <c r="AB318" s="42">
        <v>0.0</v>
      </c>
      <c r="AC318" s="42">
        <v>0.0</v>
      </c>
      <c r="AD318" s="42">
        <v>0.0</v>
      </c>
      <c r="AE318" s="42">
        <v>1.0</v>
      </c>
      <c r="AF318" s="42">
        <v>0.0</v>
      </c>
      <c r="AG318" s="25"/>
      <c r="AH318" s="25"/>
      <c r="AI318" s="25"/>
      <c r="AJ318" s="25"/>
      <c r="AK318" s="25"/>
      <c r="AL318" s="25"/>
    </row>
    <row r="319">
      <c r="A319" s="26" t="s">
        <v>366</v>
      </c>
      <c r="B319" s="25" t="s">
        <v>330</v>
      </c>
      <c r="C319" s="25" t="s">
        <v>172</v>
      </c>
      <c r="D319" s="28">
        <v>94.34625789855322</v>
      </c>
      <c r="E319" s="29">
        <v>0.3062617012027243</v>
      </c>
      <c r="F319" s="30">
        <v>36.0</v>
      </c>
      <c r="G319" s="33"/>
      <c r="H319" s="34">
        <v>39.686097660797145</v>
      </c>
      <c r="I319" s="35" t="s">
        <v>27</v>
      </c>
      <c r="J319" s="36">
        <v>8200.0</v>
      </c>
      <c r="K319" s="28">
        <v>4.8397680074142855</v>
      </c>
      <c r="L319" s="28">
        <v>7.163232933702786</v>
      </c>
      <c r="M319" s="34">
        <v>37.91907046519524</v>
      </c>
      <c r="N319" s="35" t="s">
        <v>27</v>
      </c>
      <c r="O319" s="36">
        <v>9300.0</v>
      </c>
      <c r="P319" s="28">
        <v>4.077319404859703</v>
      </c>
      <c r="Q319" s="37">
        <v>5.836853267405747</v>
      </c>
      <c r="R319" s="38">
        <v>23.845839505466277</v>
      </c>
      <c r="S319" s="39">
        <v>22.22572911055368</v>
      </c>
      <c r="T319" s="40">
        <v>0.07374053327763033</v>
      </c>
      <c r="U319" s="40">
        <v>0.03610106775205268</v>
      </c>
      <c r="V319" s="40">
        <v>0.07589429016056529</v>
      </c>
      <c r="W319" s="40">
        <v>0.03579338819734768</v>
      </c>
      <c r="X319" s="39">
        <v>23.48035887438503</v>
      </c>
      <c r="Y319" s="41">
        <v>16.205738786412113</v>
      </c>
      <c r="Z319" s="41">
        <v>20.93674404345566</v>
      </c>
      <c r="AA319" s="41">
        <v>16.98232642173958</v>
      </c>
      <c r="AB319" s="42">
        <v>1.0</v>
      </c>
      <c r="AC319" s="42">
        <v>0.0</v>
      </c>
      <c r="AD319" s="42">
        <v>0.0</v>
      </c>
      <c r="AE319" s="42">
        <v>0.0</v>
      </c>
      <c r="AF319" s="42">
        <v>0.0</v>
      </c>
      <c r="AG319" s="25"/>
      <c r="AH319" s="25"/>
      <c r="AI319" s="25"/>
      <c r="AJ319" s="25"/>
      <c r="AK319" s="25"/>
      <c r="AL319" s="25"/>
    </row>
    <row r="320">
      <c r="A320" s="26" t="s">
        <v>365</v>
      </c>
      <c r="B320" s="25" t="s">
        <v>330</v>
      </c>
      <c r="C320" s="25" t="s">
        <v>172</v>
      </c>
      <c r="D320" s="28">
        <v>94.34625789855322</v>
      </c>
      <c r="E320" s="29">
        <v>0.27190909090909093</v>
      </c>
      <c r="F320" s="30">
        <v>35.0</v>
      </c>
      <c r="G320" s="33"/>
      <c r="H320" s="34">
        <v>32.41451611429548</v>
      </c>
      <c r="I320" s="35" t="s">
        <v>58</v>
      </c>
      <c r="J320" s="36">
        <v>6800.0</v>
      </c>
      <c r="K320" s="28">
        <v>4.766840605043454</v>
      </c>
      <c r="L320" s="28">
        <v>6.083713202989852</v>
      </c>
      <c r="M320" s="34">
        <v>31.53610323546731</v>
      </c>
      <c r="N320" s="35" t="s">
        <v>28</v>
      </c>
      <c r="O320" s="36">
        <v>7500.0</v>
      </c>
      <c r="P320" s="28">
        <v>4.204813764728975</v>
      </c>
      <c r="Q320" s="37">
        <v>5.259571858299308</v>
      </c>
      <c r="R320" s="38">
        <v>19.956389113182098</v>
      </c>
      <c r="S320" s="39">
        <v>18.600531902125407</v>
      </c>
      <c r="T320" s="40">
        <v>0.08064380367292057</v>
      </c>
      <c r="U320" s="40">
        <v>0.03062674664766897</v>
      </c>
      <c r="V320" s="40">
        <v>0.04146543296129208</v>
      </c>
      <c r="W320" s="40">
        <v>0.02993068422385831</v>
      </c>
      <c r="X320" s="39">
        <v>20.29298752137095</v>
      </c>
      <c r="Y320" s="41">
        <v>12.121528592924534</v>
      </c>
      <c r="Z320" s="41">
        <v>18.209989139352597</v>
      </c>
      <c r="AA320" s="41">
        <v>13.326114096114711</v>
      </c>
      <c r="AB320" s="42">
        <v>1.0</v>
      </c>
      <c r="AC320" s="42">
        <v>1.0</v>
      </c>
      <c r="AD320" s="42">
        <v>0.0</v>
      </c>
      <c r="AE320" s="42">
        <v>0.0</v>
      </c>
      <c r="AF320" s="42">
        <v>0.0</v>
      </c>
      <c r="AG320" s="25"/>
      <c r="AH320" s="25"/>
      <c r="AI320" s="25"/>
      <c r="AJ320" s="25"/>
      <c r="AK320" s="25"/>
      <c r="AL320" s="25"/>
    </row>
    <row r="321">
      <c r="A321" s="26" t="s">
        <v>376</v>
      </c>
      <c r="B321" s="25" t="s">
        <v>330</v>
      </c>
      <c r="C321" s="25" t="s">
        <v>172</v>
      </c>
      <c r="D321" s="28">
        <v>94.34625789855322</v>
      </c>
      <c r="E321" s="29">
        <v>0.15655343827671914</v>
      </c>
      <c r="F321" s="30">
        <v>33.0</v>
      </c>
      <c r="G321" s="33"/>
      <c r="H321" s="34">
        <v>23.175910019076607</v>
      </c>
      <c r="I321" s="35" t="s">
        <v>44</v>
      </c>
      <c r="J321" s="36">
        <v>5000.0</v>
      </c>
      <c r="K321" s="28">
        <v>4.635182003815321</v>
      </c>
      <c r="L321" s="28">
        <v>4.627464339113501</v>
      </c>
      <c r="M321" s="34">
        <v>23.162814592500474</v>
      </c>
      <c r="N321" s="35" t="s">
        <v>30</v>
      </c>
      <c r="O321" s="36">
        <v>5600.0</v>
      </c>
      <c r="P321" s="28">
        <v>4.136216891517941</v>
      </c>
      <c r="Q321" s="37">
        <v>4.127621821566796</v>
      </c>
      <c r="R321" s="38">
        <v>9.765134964423313</v>
      </c>
      <c r="S321" s="39">
        <v>9.101681842550205</v>
      </c>
      <c r="T321" s="40">
        <v>0.03056441144883671</v>
      </c>
      <c r="U321" s="40">
        <v>0.01676112885903949</v>
      </c>
      <c r="V321" s="40">
        <v>0.0209738190000815</v>
      </c>
      <c r="W321" s="40">
        <v>0.018822658076996217</v>
      </c>
      <c r="X321" s="39">
        <v>8.520103350704165</v>
      </c>
      <c r="Y321" s="41">
        <v>14.655806668372442</v>
      </c>
      <c r="Z321" s="41">
        <v>7.366066834078593</v>
      </c>
      <c r="AA321" s="41">
        <v>15.796747758421883</v>
      </c>
      <c r="AB321" s="42">
        <v>0.0</v>
      </c>
      <c r="AC321" s="42">
        <v>0.0</v>
      </c>
      <c r="AD321" s="42">
        <v>1.0</v>
      </c>
      <c r="AE321" s="42">
        <v>1.0</v>
      </c>
      <c r="AF321" s="42">
        <v>0.0</v>
      </c>
      <c r="AG321" s="25"/>
      <c r="AH321" s="25"/>
      <c r="AI321" s="25"/>
      <c r="AJ321" s="25"/>
      <c r="AK321" s="25"/>
      <c r="AL321" s="25"/>
    </row>
    <row r="322">
      <c r="A322" s="26" t="s">
        <v>369</v>
      </c>
      <c r="B322" s="25" t="s">
        <v>330</v>
      </c>
      <c r="C322" s="25" t="s">
        <v>172</v>
      </c>
      <c r="D322" s="28">
        <v>94.34625789855322</v>
      </c>
      <c r="E322" s="29">
        <v>0.23752173913043476</v>
      </c>
      <c r="F322" s="30">
        <v>32.0</v>
      </c>
      <c r="G322" s="33"/>
      <c r="H322" s="34">
        <v>33.88815700080437</v>
      </c>
      <c r="I322" s="35" t="s">
        <v>31</v>
      </c>
      <c r="J322" s="36">
        <v>5800.0</v>
      </c>
      <c r="K322" s="28">
        <v>5.842785689793857</v>
      </c>
      <c r="L322" s="28">
        <v>7.703583506898869</v>
      </c>
      <c r="M322" s="34">
        <v>34.66850057683469</v>
      </c>
      <c r="N322" s="35" t="s">
        <v>31</v>
      </c>
      <c r="O322" s="36">
        <v>6700.0</v>
      </c>
      <c r="P322" s="28">
        <v>5.1744030711693565</v>
      </c>
      <c r="Q322" s="37">
        <v>6.936988256877304</v>
      </c>
      <c r="R322" s="38">
        <v>15.452641192576658</v>
      </c>
      <c r="S322" s="39">
        <v>14.402773159236537</v>
      </c>
      <c r="T322" s="40">
        <v>0.08589878877885841</v>
      </c>
      <c r="U322" s="40">
        <v>9.640717034664245E-5</v>
      </c>
      <c r="V322" s="40">
        <v>0.04309400514494917</v>
      </c>
      <c r="W322" s="40">
        <v>0.043190412315295815</v>
      </c>
      <c r="X322" s="39">
        <v>12.179083058347274</v>
      </c>
      <c r="Y322" s="41">
        <v>21.709073942457096</v>
      </c>
      <c r="Z322" s="41">
        <v>10.817766580080427</v>
      </c>
      <c r="AA322" s="41">
        <v>23.850733996754258</v>
      </c>
      <c r="AB322" s="42">
        <v>0.0</v>
      </c>
      <c r="AC322" s="42">
        <v>0.0</v>
      </c>
      <c r="AD322" s="42">
        <v>0.0</v>
      </c>
      <c r="AE322" s="42">
        <v>0.0</v>
      </c>
      <c r="AF322" s="42">
        <v>1.0</v>
      </c>
      <c r="AG322" s="25"/>
      <c r="AH322" s="25"/>
      <c r="AI322" s="25"/>
      <c r="AJ322" s="25"/>
      <c r="AK322" s="25"/>
      <c r="AL322" s="25"/>
    </row>
    <row r="323">
      <c r="A323" s="26" t="s">
        <v>368</v>
      </c>
      <c r="B323" s="25" t="s">
        <v>330</v>
      </c>
      <c r="C323" s="25" t="s">
        <v>172</v>
      </c>
      <c r="D323" s="28">
        <v>94.34625789855322</v>
      </c>
      <c r="E323" s="29">
        <v>0.1809289604546531</v>
      </c>
      <c r="F323" s="30">
        <v>30.0</v>
      </c>
      <c r="G323" s="33"/>
      <c r="H323" s="34">
        <v>21.843457782625002</v>
      </c>
      <c r="I323" s="35" t="s">
        <v>40</v>
      </c>
      <c r="J323" s="36">
        <v>4400.0</v>
      </c>
      <c r="K323" s="28">
        <v>4.964422223323864</v>
      </c>
      <c r="L323" s="28">
        <v>4.745915642080697</v>
      </c>
      <c r="M323" s="34">
        <v>21.677032840901994</v>
      </c>
      <c r="N323" s="35" t="s">
        <v>29</v>
      </c>
      <c r="O323" s="36">
        <v>4800.0</v>
      </c>
      <c r="P323" s="28">
        <v>4.516048508521249</v>
      </c>
      <c r="Q323" s="37">
        <v>4.293172677121814</v>
      </c>
      <c r="R323" s="38">
        <v>10.487176612975778</v>
      </c>
      <c r="S323" s="39">
        <v>9.77466725300665</v>
      </c>
      <c r="T323" s="40">
        <v>0.056437778384613356</v>
      </c>
      <c r="U323" s="40">
        <v>0.005497186206293509</v>
      </c>
      <c r="V323" s="40">
        <v>0.025287056548950138</v>
      </c>
      <c r="W323" s="40">
        <v>0.027577550801572433</v>
      </c>
      <c r="X323" s="39">
        <v>8.46840156522542</v>
      </c>
      <c r="Y323" s="41">
        <v>13.375056217399584</v>
      </c>
      <c r="Z323" s="41">
        <v>7.4932522940782516</v>
      </c>
      <c r="AA323" s="41">
        <v>14.183780546823744</v>
      </c>
      <c r="AB323" s="42">
        <v>0.0</v>
      </c>
      <c r="AC323" s="42">
        <v>1.0</v>
      </c>
      <c r="AD323" s="42">
        <v>1.0</v>
      </c>
      <c r="AE323" s="42">
        <v>0.0</v>
      </c>
      <c r="AF323" s="42">
        <v>0.0</v>
      </c>
      <c r="AG323" s="25"/>
      <c r="AH323" s="25"/>
      <c r="AI323" s="25"/>
      <c r="AJ323" s="25"/>
      <c r="AK323" s="25"/>
      <c r="AL323" s="25"/>
    </row>
    <row r="324">
      <c r="A324" s="26" t="s">
        <v>367</v>
      </c>
      <c r="B324" s="25" t="s">
        <v>330</v>
      </c>
      <c r="C324" s="25" t="s">
        <v>172</v>
      </c>
      <c r="D324" s="28">
        <v>94.34625789855322</v>
      </c>
      <c r="E324" s="29">
        <v>0.15067326376394385</v>
      </c>
      <c r="F324" s="30">
        <v>27.0</v>
      </c>
      <c r="G324" s="33"/>
      <c r="H324" s="34">
        <v>16.26853666959613</v>
      </c>
      <c r="I324" s="35" t="s">
        <v>44</v>
      </c>
      <c r="J324" s="36">
        <v>4000.0</v>
      </c>
      <c r="K324" s="28">
        <v>4.067134167399033</v>
      </c>
      <c r="L324" s="28">
        <v>3.1336979968703993</v>
      </c>
      <c r="M324" s="34">
        <v>16.874411967447678</v>
      </c>
      <c r="N324" s="35" t="s">
        <v>29</v>
      </c>
      <c r="O324" s="36">
        <v>4600.0</v>
      </c>
      <c r="P324" s="28">
        <v>3.6683504277060166</v>
      </c>
      <c r="Q324" s="37">
        <v>2.9031169976416393</v>
      </c>
      <c r="R324" s="38">
        <v>7.648976123890415</v>
      </c>
      <c r="S324" s="39">
        <v>7.1292969687106424</v>
      </c>
      <c r="T324" s="40">
        <v>0.043152768697021206</v>
      </c>
      <c r="U324" s="40">
        <v>0.010788192174255301</v>
      </c>
      <c r="V324" s="40">
        <v>0.01747508815003338</v>
      </c>
      <c r="W324" s="40">
        <v>0.014978646985742899</v>
      </c>
      <c r="X324" s="39">
        <v>7.114001332877137</v>
      </c>
      <c r="Y324" s="41">
        <v>9.154535336718991</v>
      </c>
      <c r="Z324" s="41">
        <v>6.4302812180778375</v>
      </c>
      <c r="AA324" s="41">
        <v>10.44413074936984</v>
      </c>
      <c r="AB324" s="42">
        <v>0.0</v>
      </c>
      <c r="AC324" s="42">
        <v>0.0</v>
      </c>
      <c r="AD324" s="42">
        <v>1.0</v>
      </c>
      <c r="AE324" s="42">
        <v>1.0</v>
      </c>
      <c r="AF324" s="42">
        <v>0.0</v>
      </c>
      <c r="AG324" s="25"/>
      <c r="AH324" s="25"/>
      <c r="AI324" s="25"/>
      <c r="AJ324" s="25"/>
      <c r="AK324" s="25"/>
      <c r="AL324" s="25"/>
    </row>
    <row r="325">
      <c r="A325" s="26" t="s">
        <v>372</v>
      </c>
      <c r="B325" s="25" t="s">
        <v>330</v>
      </c>
      <c r="C325" s="25" t="s">
        <v>172</v>
      </c>
      <c r="D325" s="28">
        <v>94.34625789855322</v>
      </c>
      <c r="E325" s="29">
        <v>0.13406287227001987</v>
      </c>
      <c r="F325" s="30">
        <v>19.0</v>
      </c>
      <c r="G325" s="33"/>
      <c r="H325" s="34">
        <v>13.442600937983457</v>
      </c>
      <c r="I325" s="35" t="s">
        <v>45</v>
      </c>
      <c r="J325" s="36">
        <v>3500.0</v>
      </c>
      <c r="K325" s="28">
        <v>3.8407431251381303</v>
      </c>
      <c r="L325" s="28">
        <v>2.573489362740903</v>
      </c>
      <c r="M325" s="34">
        <v>13.579664939723619</v>
      </c>
      <c r="N325" s="35" t="s">
        <v>30</v>
      </c>
      <c r="O325" s="36">
        <v>3100.0</v>
      </c>
      <c r="P325" s="28">
        <v>4.3805370773301995</v>
      </c>
      <c r="Q325" s="37">
        <v>2.9570570800162432</v>
      </c>
      <c r="R325" s="38">
        <v>4.718164134560218</v>
      </c>
      <c r="S325" s="39">
        <v>4.397607302935457</v>
      </c>
      <c r="T325" s="40">
        <v>0.0447083523411234</v>
      </c>
      <c r="U325" s="40">
        <v>0.0024593985570755504</v>
      </c>
      <c r="V325" s="40">
        <v>0.021958915688174558</v>
      </c>
      <c r="W325" s="40">
        <v>0.02231025833918535</v>
      </c>
      <c r="X325" s="39">
        <v>4.064238932135347</v>
      </c>
      <c r="Y325" s="41">
        <v>9.37836200584811</v>
      </c>
      <c r="Z325" s="41">
        <v>3.6017226371950053</v>
      </c>
      <c r="AA325" s="41">
        <v>9.977942302528614</v>
      </c>
      <c r="AB325" s="42">
        <v>0.0</v>
      </c>
      <c r="AC325" s="42">
        <v>0.0</v>
      </c>
      <c r="AD325" s="42">
        <v>0.0</v>
      </c>
      <c r="AE325" s="42">
        <v>1.0</v>
      </c>
      <c r="AF325" s="42">
        <v>1.0</v>
      </c>
      <c r="AG325" s="25"/>
      <c r="AH325" s="25"/>
      <c r="AI325" s="25"/>
      <c r="AJ325" s="25"/>
      <c r="AK325" s="25"/>
      <c r="AL325" s="25"/>
    </row>
    <row r="326">
      <c r="A326" s="26" t="s">
        <v>371</v>
      </c>
      <c r="B326" s="25" t="s">
        <v>330</v>
      </c>
      <c r="C326" s="25" t="s">
        <v>172</v>
      </c>
      <c r="D326" s="28">
        <v>94.34625789855322</v>
      </c>
      <c r="E326" s="29">
        <v>0.1416242011077972</v>
      </c>
      <c r="F326" s="30">
        <v>17.0</v>
      </c>
      <c r="G326" s="33"/>
      <c r="H326" s="34">
        <v>13.179682615662752</v>
      </c>
      <c r="I326" s="35" t="s">
        <v>45</v>
      </c>
      <c r="J326" s="36">
        <v>3900.0</v>
      </c>
      <c r="K326" s="28">
        <v>3.3794057988878854</v>
      </c>
      <c r="L326" s="28">
        <v>2.231863704004281</v>
      </c>
      <c r="M326" s="34">
        <v>13.470486850987767</v>
      </c>
      <c r="N326" s="35" t="s">
        <v>30</v>
      </c>
      <c r="O326" s="36">
        <v>4400.0</v>
      </c>
      <c r="P326" s="28">
        <v>3.0614742843154015</v>
      </c>
      <c r="Q326" s="37">
        <v>2.0544546873748826</v>
      </c>
      <c r="R326" s="38">
        <v>4.490066546597328</v>
      </c>
      <c r="S326" s="39">
        <v>4.185006895234493</v>
      </c>
      <c r="T326" s="40">
        <v>0.05314969952180667</v>
      </c>
      <c r="U326" s="40">
        <v>5.306126408167054E-4</v>
      </c>
      <c r="V326" s="40">
        <v>0.023877568836751746</v>
      </c>
      <c r="W326" s="40">
        <v>0.014503412182323285</v>
      </c>
      <c r="X326" s="39">
        <v>4.169516708998942</v>
      </c>
      <c r="Y326" s="41">
        <v>9.010165906663811</v>
      </c>
      <c r="Z326" s="41">
        <v>3.91834100363756</v>
      </c>
      <c r="AA326" s="41">
        <v>9.552145847350207</v>
      </c>
      <c r="AB326" s="42">
        <v>0.0</v>
      </c>
      <c r="AC326" s="42">
        <v>0.0</v>
      </c>
      <c r="AD326" s="42">
        <v>0.0</v>
      </c>
      <c r="AE326" s="42">
        <v>1.0</v>
      </c>
      <c r="AF326" s="42">
        <v>1.0</v>
      </c>
      <c r="AG326" s="25"/>
      <c r="AH326" s="25"/>
      <c r="AI326" s="25"/>
      <c r="AJ326" s="25"/>
      <c r="AK326" s="25"/>
      <c r="AL326" s="25"/>
    </row>
    <row r="327">
      <c r="A327" s="26" t="s">
        <v>370</v>
      </c>
      <c r="B327" s="25" t="s">
        <v>330</v>
      </c>
      <c r="C327" s="25" t="s">
        <v>172</v>
      </c>
      <c r="D327" s="28">
        <v>94.34625789855322</v>
      </c>
      <c r="E327" s="29">
        <v>0.1518587390263368</v>
      </c>
      <c r="F327" s="30">
        <v>17.0</v>
      </c>
      <c r="G327" s="33"/>
      <c r="H327" s="34">
        <v>12.501517721591537</v>
      </c>
      <c r="I327" s="35" t="s">
        <v>40</v>
      </c>
      <c r="J327" s="36">
        <v>3000.0</v>
      </c>
      <c r="K327" s="28">
        <v>4.167172573863845</v>
      </c>
      <c r="L327" s="28">
        <v>2.647731525591864</v>
      </c>
      <c r="M327" s="34">
        <v>12.07502353332189</v>
      </c>
      <c r="N327" s="35" t="s">
        <v>28</v>
      </c>
      <c r="O327" s="36">
        <v>3000.0</v>
      </c>
      <c r="P327" s="28">
        <v>4.02500784444063</v>
      </c>
      <c r="Q327" s="37">
        <v>2.493237812787262</v>
      </c>
      <c r="R327" s="38">
        <v>4.859095301497039</v>
      </c>
      <c r="S327" s="39">
        <v>4.5289634642001495</v>
      </c>
      <c r="T327" s="40">
        <v>0.03632629235569825</v>
      </c>
      <c r="U327" s="40">
        <v>0.026686883081950313</v>
      </c>
      <c r="V327" s="40">
        <v>0.022670462551222004</v>
      </c>
      <c r="W327" s="40">
        <v>0.023830761815654626</v>
      </c>
      <c r="X327" s="39">
        <v>5.908041038734366</v>
      </c>
      <c r="Y327" s="41">
        <v>6.593476682857171</v>
      </c>
      <c r="Z327" s="41">
        <v>5.064035176058027</v>
      </c>
      <c r="AA327" s="41">
        <v>7.010988357263862</v>
      </c>
      <c r="AB327" s="42">
        <v>0.0</v>
      </c>
      <c r="AC327" s="42">
        <v>1.0</v>
      </c>
      <c r="AD327" s="42">
        <v>1.0</v>
      </c>
      <c r="AE327" s="42">
        <v>0.0</v>
      </c>
      <c r="AF327" s="42">
        <v>0.0</v>
      </c>
      <c r="AG327" s="25"/>
      <c r="AH327" s="25"/>
      <c r="AI327" s="25"/>
      <c r="AJ327" s="25"/>
      <c r="AK327" s="25"/>
      <c r="AL327" s="25"/>
    </row>
    <row r="328">
      <c r="A328" s="26" t="s">
        <v>377</v>
      </c>
      <c r="B328" s="25" t="s">
        <v>330</v>
      </c>
      <c r="C328" s="25" t="s">
        <v>172</v>
      </c>
      <c r="D328" s="28">
        <v>94.34625789855322</v>
      </c>
      <c r="E328" s="29">
        <v>0.1723053435114504</v>
      </c>
      <c r="F328" s="30">
        <v>0.0</v>
      </c>
      <c r="G328" s="33"/>
      <c r="H328" s="34" t="s">
        <v>64</v>
      </c>
      <c r="I328" s="35" t="s">
        <v>40</v>
      </c>
      <c r="J328" s="36">
        <v>3000.0</v>
      </c>
      <c r="K328" s="28" t="s">
        <v>64</v>
      </c>
      <c r="L328" s="28" t="s">
        <v>64</v>
      </c>
      <c r="M328" s="34" t="s">
        <v>64</v>
      </c>
      <c r="N328" s="35" t="s">
        <v>28</v>
      </c>
      <c r="O328" s="36">
        <v>3000.0</v>
      </c>
      <c r="P328" s="28" t="s">
        <v>64</v>
      </c>
      <c r="Q328" s="37" t="s">
        <v>64</v>
      </c>
      <c r="R328" s="38" t="s">
        <v>64</v>
      </c>
      <c r="S328" s="39" t="s">
        <v>64</v>
      </c>
      <c r="T328" s="40" t="s">
        <v>64</v>
      </c>
      <c r="U328" s="40" t="s">
        <v>64</v>
      </c>
      <c r="V328" s="40" t="s">
        <v>64</v>
      </c>
      <c r="W328" s="40" t="s">
        <v>64</v>
      </c>
      <c r="X328" s="39" t="s">
        <v>64</v>
      </c>
      <c r="Y328" s="41" t="s">
        <v>64</v>
      </c>
      <c r="Z328" s="41" t="s">
        <v>64</v>
      </c>
      <c r="AA328" s="41" t="s">
        <v>64</v>
      </c>
      <c r="AB328" s="42">
        <v>0.0</v>
      </c>
      <c r="AC328" s="42">
        <v>1.0</v>
      </c>
      <c r="AD328" s="42">
        <v>1.0</v>
      </c>
      <c r="AE328" s="42">
        <v>0.0</v>
      </c>
      <c r="AF328" s="42">
        <v>0.0</v>
      </c>
      <c r="AG328" s="25"/>
      <c r="AH328" s="25"/>
      <c r="AI328" s="25"/>
      <c r="AJ328" s="25"/>
      <c r="AK328" s="25"/>
      <c r="AL328" s="25"/>
    </row>
    <row r="329">
      <c r="A329" s="26" t="s">
        <v>373</v>
      </c>
      <c r="B329" s="25" t="s">
        <v>330</v>
      </c>
      <c r="C329" s="25" t="s">
        <v>172</v>
      </c>
      <c r="D329" s="28">
        <v>94.34625789855322</v>
      </c>
      <c r="E329" s="29">
        <v>0.1838787878787879</v>
      </c>
      <c r="F329" s="30">
        <v>0.0</v>
      </c>
      <c r="G329" s="33"/>
      <c r="H329" s="34" t="s">
        <v>64</v>
      </c>
      <c r="I329" s="35" t="s">
        <v>30</v>
      </c>
      <c r="J329" s="36">
        <v>3700.0</v>
      </c>
      <c r="K329" s="28" t="s">
        <v>64</v>
      </c>
      <c r="L329" s="28" t="s">
        <v>64</v>
      </c>
      <c r="M329" s="34" t="s">
        <v>64</v>
      </c>
      <c r="N329" s="35" t="s">
        <v>30</v>
      </c>
      <c r="O329" s="36">
        <v>3000.0</v>
      </c>
      <c r="P329" s="28" t="s">
        <v>64</v>
      </c>
      <c r="Q329" s="37" t="s">
        <v>64</v>
      </c>
      <c r="R329" s="38" t="s">
        <v>64</v>
      </c>
      <c r="S329" s="39" t="s">
        <v>64</v>
      </c>
      <c r="T329" s="40" t="s">
        <v>64</v>
      </c>
      <c r="U329" s="40" t="s">
        <v>64</v>
      </c>
      <c r="V329" s="40" t="s">
        <v>64</v>
      </c>
      <c r="W329" s="40" t="s">
        <v>64</v>
      </c>
      <c r="X329" s="39" t="s">
        <v>64</v>
      </c>
      <c r="Y329" s="41" t="s">
        <v>64</v>
      </c>
      <c r="Z329" s="41" t="s">
        <v>64</v>
      </c>
      <c r="AA329" s="41" t="s">
        <v>64</v>
      </c>
      <c r="AB329" s="42">
        <v>0.0</v>
      </c>
      <c r="AC329" s="42">
        <v>0.0</v>
      </c>
      <c r="AD329" s="42">
        <v>0.0</v>
      </c>
      <c r="AE329" s="42">
        <v>1.0</v>
      </c>
      <c r="AF329" s="42">
        <v>0.0</v>
      </c>
      <c r="AG329" s="25"/>
      <c r="AH329" s="25"/>
      <c r="AI329" s="25"/>
      <c r="AJ329" s="25"/>
      <c r="AK329" s="25"/>
      <c r="AL329" s="25"/>
    </row>
    <row r="330">
      <c r="A330" s="26" t="s">
        <v>378</v>
      </c>
      <c r="B330" s="25" t="s">
        <v>330</v>
      </c>
      <c r="C330" s="25" t="s">
        <v>172</v>
      </c>
      <c r="D330" s="28">
        <v>94.34625789855322</v>
      </c>
      <c r="E330" s="29">
        <v>0.16636842105263158</v>
      </c>
      <c r="F330" s="30">
        <v>0.0</v>
      </c>
      <c r="G330" s="33"/>
      <c r="H330" s="34" t="s">
        <v>64</v>
      </c>
      <c r="I330" s="35" t="s">
        <v>44</v>
      </c>
      <c r="J330" s="36">
        <v>3000.0</v>
      </c>
      <c r="K330" s="28" t="s">
        <v>64</v>
      </c>
      <c r="L330" s="28" t="s">
        <v>64</v>
      </c>
      <c r="M330" s="34" t="s">
        <v>64</v>
      </c>
      <c r="N330" s="35" t="s">
        <v>29</v>
      </c>
      <c r="O330" s="36">
        <v>3000.0</v>
      </c>
      <c r="P330" s="28" t="s">
        <v>64</v>
      </c>
      <c r="Q330" s="37" t="s">
        <v>64</v>
      </c>
      <c r="R330" s="38" t="s">
        <v>64</v>
      </c>
      <c r="S330" s="39" t="s">
        <v>64</v>
      </c>
      <c r="T330" s="40" t="s">
        <v>64</v>
      </c>
      <c r="U330" s="40" t="s">
        <v>64</v>
      </c>
      <c r="V330" s="40" t="s">
        <v>64</v>
      </c>
      <c r="W330" s="40" t="s">
        <v>64</v>
      </c>
      <c r="X330" s="39" t="s">
        <v>64</v>
      </c>
      <c r="Y330" s="41" t="s">
        <v>64</v>
      </c>
      <c r="Z330" s="41" t="s">
        <v>64</v>
      </c>
      <c r="AA330" s="41" t="s">
        <v>64</v>
      </c>
      <c r="AB330" s="42">
        <v>0.0</v>
      </c>
      <c r="AC330" s="42">
        <v>0.0</v>
      </c>
      <c r="AD330" s="42">
        <v>1.0</v>
      </c>
      <c r="AE330" s="42">
        <v>1.0</v>
      </c>
      <c r="AF330" s="42">
        <v>0.0</v>
      </c>
      <c r="AG330" s="25"/>
      <c r="AH330" s="25"/>
      <c r="AI330" s="25"/>
      <c r="AJ330" s="25"/>
      <c r="AK330" s="25"/>
      <c r="AL330" s="25"/>
    </row>
    <row r="331">
      <c r="A331" s="26" t="s">
        <v>379</v>
      </c>
      <c r="B331" s="25" t="s">
        <v>330</v>
      </c>
      <c r="C331" s="25" t="s">
        <v>172</v>
      </c>
      <c r="D331" s="28">
        <v>94.34625789855322</v>
      </c>
      <c r="E331" s="29">
        <v>0.15855047821466525</v>
      </c>
      <c r="F331" s="30">
        <v>0.0</v>
      </c>
      <c r="G331" s="33"/>
      <c r="H331" s="34" t="s">
        <v>64</v>
      </c>
      <c r="I331" s="35" t="s">
        <v>45</v>
      </c>
      <c r="J331" s="36">
        <v>3000.0</v>
      </c>
      <c r="K331" s="28" t="s">
        <v>64</v>
      </c>
      <c r="L331" s="28" t="s">
        <v>64</v>
      </c>
      <c r="M331" s="34" t="s">
        <v>64</v>
      </c>
      <c r="N331" s="35" t="s">
        <v>31</v>
      </c>
      <c r="O331" s="36">
        <v>3000.0</v>
      </c>
      <c r="P331" s="28" t="s">
        <v>64</v>
      </c>
      <c r="Q331" s="37" t="s">
        <v>64</v>
      </c>
      <c r="R331" s="38" t="s">
        <v>64</v>
      </c>
      <c r="S331" s="39" t="s">
        <v>64</v>
      </c>
      <c r="T331" s="40" t="s">
        <v>64</v>
      </c>
      <c r="U331" s="40" t="s">
        <v>64</v>
      </c>
      <c r="V331" s="40" t="s">
        <v>64</v>
      </c>
      <c r="W331" s="40" t="s">
        <v>64</v>
      </c>
      <c r="X331" s="39" t="s">
        <v>64</v>
      </c>
      <c r="Y331" s="41" t="s">
        <v>64</v>
      </c>
      <c r="Z331" s="41" t="s">
        <v>64</v>
      </c>
      <c r="AA331" s="41" t="s">
        <v>64</v>
      </c>
      <c r="AB331" s="42">
        <v>0.0</v>
      </c>
      <c r="AC331" s="42">
        <v>0.0</v>
      </c>
      <c r="AD331" s="42">
        <v>0.0</v>
      </c>
      <c r="AE331" s="42">
        <v>1.0</v>
      </c>
      <c r="AF331" s="42">
        <v>1.0</v>
      </c>
      <c r="AG331" s="25"/>
      <c r="AH331" s="25"/>
      <c r="AI331" s="25"/>
      <c r="AJ331" s="25"/>
      <c r="AK331" s="25"/>
      <c r="AL331" s="25"/>
    </row>
    <row r="332">
      <c r="A332" s="26" t="s">
        <v>375</v>
      </c>
      <c r="B332" s="25" t="s">
        <v>330</v>
      </c>
      <c r="C332" s="25" t="s">
        <v>172</v>
      </c>
      <c r="D332" s="28">
        <v>94.34625789855322</v>
      </c>
      <c r="E332" s="29">
        <v>0.18239919893190923</v>
      </c>
      <c r="F332" s="30">
        <v>0.0</v>
      </c>
      <c r="G332" s="33"/>
      <c r="H332" s="34" t="s">
        <v>64</v>
      </c>
      <c r="I332" s="35" t="s">
        <v>58</v>
      </c>
      <c r="J332" s="36">
        <v>3300.0</v>
      </c>
      <c r="K332" s="28" t="s">
        <v>64</v>
      </c>
      <c r="L332" s="28" t="s">
        <v>64</v>
      </c>
      <c r="M332" s="34" t="s">
        <v>64</v>
      </c>
      <c r="N332" s="35" t="s">
        <v>27</v>
      </c>
      <c r="O332" s="36">
        <v>3000.0</v>
      </c>
      <c r="P332" s="28" t="s">
        <v>64</v>
      </c>
      <c r="Q332" s="37" t="s">
        <v>64</v>
      </c>
      <c r="R332" s="38" t="s">
        <v>64</v>
      </c>
      <c r="S332" s="39" t="s">
        <v>64</v>
      </c>
      <c r="T332" s="40" t="s">
        <v>64</v>
      </c>
      <c r="U332" s="40" t="s">
        <v>64</v>
      </c>
      <c r="V332" s="40" t="s">
        <v>64</v>
      </c>
      <c r="W332" s="40" t="s">
        <v>64</v>
      </c>
      <c r="X332" s="39" t="s">
        <v>64</v>
      </c>
      <c r="Y332" s="41" t="s">
        <v>64</v>
      </c>
      <c r="Z332" s="41" t="s">
        <v>64</v>
      </c>
      <c r="AA332" s="41" t="s">
        <v>64</v>
      </c>
      <c r="AB332" s="42">
        <v>1.0</v>
      </c>
      <c r="AC332" s="42">
        <v>1.0</v>
      </c>
      <c r="AD332" s="42">
        <v>0.0</v>
      </c>
      <c r="AE332" s="42">
        <v>0.0</v>
      </c>
      <c r="AF332" s="42">
        <v>0.0</v>
      </c>
      <c r="AG332" s="25"/>
      <c r="AH332" s="25"/>
      <c r="AI332" s="25"/>
      <c r="AJ332" s="25"/>
      <c r="AK332" s="25"/>
      <c r="AL332" s="25"/>
    </row>
    <row r="333">
      <c r="A333" s="26" t="s">
        <v>380</v>
      </c>
      <c r="B333" s="25" t="s">
        <v>330</v>
      </c>
      <c r="C333" s="25" t="s">
        <v>172</v>
      </c>
      <c r="D333" s="28">
        <v>94.34625789855322</v>
      </c>
      <c r="E333" s="29">
        <v>0.17345901639344263</v>
      </c>
      <c r="F333" s="30">
        <v>0.0</v>
      </c>
      <c r="G333" s="33"/>
      <c r="H333" s="34" t="s">
        <v>64</v>
      </c>
      <c r="I333" s="35" t="s">
        <v>27</v>
      </c>
      <c r="J333" s="36">
        <v>3000.0</v>
      </c>
      <c r="K333" s="28" t="s">
        <v>64</v>
      </c>
      <c r="L333" s="28" t="s">
        <v>64</v>
      </c>
      <c r="M333" s="34" t="s">
        <v>64</v>
      </c>
      <c r="N333" s="35" t="s">
        <v>27</v>
      </c>
      <c r="O333" s="36">
        <v>3000.0</v>
      </c>
      <c r="P333" s="28" t="s">
        <v>64</v>
      </c>
      <c r="Q333" s="37" t="s">
        <v>64</v>
      </c>
      <c r="R333" s="38" t="s">
        <v>64</v>
      </c>
      <c r="S333" s="39" t="s">
        <v>64</v>
      </c>
      <c r="T333" s="40" t="s">
        <v>64</v>
      </c>
      <c r="U333" s="40" t="s">
        <v>64</v>
      </c>
      <c r="V333" s="40" t="s">
        <v>64</v>
      </c>
      <c r="W333" s="40" t="s">
        <v>64</v>
      </c>
      <c r="X333" s="39" t="s">
        <v>64</v>
      </c>
      <c r="Y333" s="41" t="s">
        <v>64</v>
      </c>
      <c r="Z333" s="41" t="s">
        <v>64</v>
      </c>
      <c r="AA333" s="41" t="s">
        <v>64</v>
      </c>
      <c r="AB333" s="42">
        <v>1.0</v>
      </c>
      <c r="AC333" s="42">
        <v>0.0</v>
      </c>
      <c r="AD333" s="42">
        <v>0.0</v>
      </c>
      <c r="AE333" s="42">
        <v>0.0</v>
      </c>
      <c r="AF333" s="42">
        <v>0.0</v>
      </c>
      <c r="AG333" s="25"/>
      <c r="AH333" s="25"/>
      <c r="AI333" s="25"/>
      <c r="AJ333" s="25"/>
      <c r="AK333" s="25"/>
      <c r="AL333" s="25"/>
    </row>
    <row r="334">
      <c r="A334" s="26" t="s">
        <v>374</v>
      </c>
      <c r="B334" s="25" t="s">
        <v>330</v>
      </c>
      <c r="C334" s="25" t="s">
        <v>172</v>
      </c>
      <c r="D334" s="28">
        <v>94.34625789855322</v>
      </c>
      <c r="E334" s="29">
        <v>0.1799090909090909</v>
      </c>
      <c r="F334" s="30">
        <v>0.0</v>
      </c>
      <c r="G334" s="33"/>
      <c r="H334" s="34" t="s">
        <v>64</v>
      </c>
      <c r="I334" s="35" t="s">
        <v>45</v>
      </c>
      <c r="J334" s="36">
        <v>3200.0</v>
      </c>
      <c r="K334" s="28" t="s">
        <v>64</v>
      </c>
      <c r="L334" s="28" t="s">
        <v>64</v>
      </c>
      <c r="M334" s="34" t="s">
        <v>64</v>
      </c>
      <c r="N334" s="35" t="s">
        <v>31</v>
      </c>
      <c r="O334" s="36">
        <v>3000.0</v>
      </c>
      <c r="P334" s="28" t="s">
        <v>64</v>
      </c>
      <c r="Q334" s="37" t="s">
        <v>64</v>
      </c>
      <c r="R334" s="38" t="s">
        <v>64</v>
      </c>
      <c r="S334" s="39" t="s">
        <v>64</v>
      </c>
      <c r="T334" s="40" t="s">
        <v>64</v>
      </c>
      <c r="U334" s="40" t="s">
        <v>64</v>
      </c>
      <c r="V334" s="40" t="s">
        <v>64</v>
      </c>
      <c r="W334" s="40" t="s">
        <v>64</v>
      </c>
      <c r="X334" s="39" t="s">
        <v>64</v>
      </c>
      <c r="Y334" s="41" t="s">
        <v>64</v>
      </c>
      <c r="Z334" s="41" t="s">
        <v>64</v>
      </c>
      <c r="AA334" s="41" t="s">
        <v>64</v>
      </c>
      <c r="AB334" s="42">
        <v>0.0</v>
      </c>
      <c r="AC334" s="42">
        <v>0.0</v>
      </c>
      <c r="AD334" s="42">
        <v>0.0</v>
      </c>
      <c r="AE334" s="42">
        <v>1.0</v>
      </c>
      <c r="AF334" s="42">
        <v>1.0</v>
      </c>
      <c r="AG334" s="25"/>
      <c r="AH334" s="25"/>
      <c r="AI334" s="25"/>
      <c r="AJ334" s="25"/>
      <c r="AK334" s="25"/>
      <c r="AL334" s="25"/>
    </row>
    <row r="335">
      <c r="A335" s="26" t="s">
        <v>550</v>
      </c>
      <c r="B335" s="25" t="s">
        <v>512</v>
      </c>
      <c r="C335" s="25" t="s">
        <v>37</v>
      </c>
      <c r="D335" s="28">
        <v>95.82116639618796</v>
      </c>
      <c r="E335" s="29">
        <v>0.18729515418502202</v>
      </c>
      <c r="F335" s="30">
        <v>30.0</v>
      </c>
      <c r="G335" s="33"/>
      <c r="H335" s="34">
        <v>26.32669470507229</v>
      </c>
      <c r="I335" s="35" t="s">
        <v>45</v>
      </c>
      <c r="J335" s="36">
        <v>5500.0</v>
      </c>
      <c r="K335" s="28">
        <v>4.786671764558598</v>
      </c>
      <c r="L335" s="28">
        <v>5.246092373964995</v>
      </c>
      <c r="M335" s="34">
        <v>27.328054088228644</v>
      </c>
      <c r="N335" s="35" t="s">
        <v>31</v>
      </c>
      <c r="O335" s="36">
        <v>5300.0</v>
      </c>
      <c r="P335" s="28">
        <v>5.156236620420499</v>
      </c>
      <c r="Q335" s="37">
        <v>5.807689698985798</v>
      </c>
      <c r="R335" s="38">
        <v>11.089248905431639</v>
      </c>
      <c r="S335" s="39">
        <v>10.727752821759092</v>
      </c>
      <c r="T335" s="40">
        <v>0.0788075740036643</v>
      </c>
      <c r="U335" s="40">
        <v>3.825610388527393E-4</v>
      </c>
      <c r="V335" s="40">
        <v>0.031561285705350994</v>
      </c>
      <c r="W335" s="40">
        <v>0.021136497396613847</v>
      </c>
      <c r="X335" s="39">
        <v>10.776716045840908</v>
      </c>
      <c r="Y335" s="41">
        <v>15.54997865923138</v>
      </c>
      <c r="Z335" s="41">
        <v>10.132346896142739</v>
      </c>
      <c r="AA335" s="41">
        <v>17.195707192085905</v>
      </c>
      <c r="AB335" s="42">
        <v>0.0</v>
      </c>
      <c r="AC335" s="42">
        <v>0.0</v>
      </c>
      <c r="AD335" s="42">
        <v>0.0</v>
      </c>
      <c r="AE335" s="42">
        <v>1.0</v>
      </c>
      <c r="AF335" s="42">
        <v>1.0</v>
      </c>
      <c r="AG335" s="25"/>
      <c r="AH335" s="25"/>
      <c r="AI335" s="25"/>
      <c r="AJ335" s="25"/>
      <c r="AK335" s="25"/>
      <c r="AL335" s="25"/>
    </row>
    <row r="336">
      <c r="A336" s="26" t="s">
        <v>549</v>
      </c>
      <c r="B336" s="25" t="s">
        <v>512</v>
      </c>
      <c r="C336" s="25" t="s">
        <v>37</v>
      </c>
      <c r="D336" s="28">
        <v>95.82116639618796</v>
      </c>
      <c r="E336" s="29">
        <v>0.19033333333333335</v>
      </c>
      <c r="F336" s="30">
        <v>29.0</v>
      </c>
      <c r="G336" s="33"/>
      <c r="H336" s="34">
        <v>23.31009185462877</v>
      </c>
      <c r="I336" s="35" t="s">
        <v>40</v>
      </c>
      <c r="J336" s="36">
        <v>4500.0</v>
      </c>
      <c r="K336" s="28">
        <v>5.180020412139727</v>
      </c>
      <c r="L336" s="28">
        <v>5.19329687338194</v>
      </c>
      <c r="M336" s="34">
        <v>23.17823817587567</v>
      </c>
      <c r="N336" s="35" t="s">
        <v>28</v>
      </c>
      <c r="O336" s="36">
        <v>4500.0</v>
      </c>
      <c r="P336" s="28">
        <v>5.150719594639037</v>
      </c>
      <c r="Q336" s="37">
        <v>5.142521692286896</v>
      </c>
      <c r="R336" s="38">
        <v>10.923321221623235</v>
      </c>
      <c r="S336" s="39">
        <v>10.567234179481012</v>
      </c>
      <c r="T336" s="40">
        <v>0.06166507125927383</v>
      </c>
      <c r="U336" s="40">
        <v>0.01946813291700247</v>
      </c>
      <c r="V336" s="40">
        <v>0.032223116552279954</v>
      </c>
      <c r="W336" s="40">
        <v>0.0283870312484371</v>
      </c>
      <c r="X336" s="39">
        <v>12.128260804768615</v>
      </c>
      <c r="Y336" s="41">
        <v>11.181831049860154</v>
      </c>
      <c r="Z336" s="41">
        <v>10.743046306810378</v>
      </c>
      <c r="AA336" s="41">
        <v>12.43519186906529</v>
      </c>
      <c r="AB336" s="42">
        <v>0.0</v>
      </c>
      <c r="AC336" s="42">
        <v>1.0</v>
      </c>
      <c r="AD336" s="42">
        <v>1.0</v>
      </c>
      <c r="AE336" s="42">
        <v>0.0</v>
      </c>
      <c r="AF336" s="42">
        <v>0.0</v>
      </c>
      <c r="AG336" s="25"/>
      <c r="AH336" s="25"/>
      <c r="AI336" s="25"/>
      <c r="AJ336" s="25"/>
      <c r="AK336" s="25"/>
      <c r="AL336" s="25"/>
    </row>
    <row r="337">
      <c r="A337" s="26" t="s">
        <v>548</v>
      </c>
      <c r="B337" s="25" t="s">
        <v>512</v>
      </c>
      <c r="C337" s="25" t="s">
        <v>37</v>
      </c>
      <c r="D337" s="28">
        <v>95.82116639618796</v>
      </c>
      <c r="E337" s="29">
        <v>0.2230909090909091</v>
      </c>
      <c r="F337" s="30">
        <v>28.0</v>
      </c>
      <c r="G337" s="33"/>
      <c r="H337" s="34">
        <v>27.22168496009025</v>
      </c>
      <c r="I337" s="35" t="s">
        <v>27</v>
      </c>
      <c r="J337" s="36">
        <v>5700.0</v>
      </c>
      <c r="K337" s="28">
        <v>4.775734203524605</v>
      </c>
      <c r="L337" s="28">
        <v>5.363778498249434</v>
      </c>
      <c r="M337" s="34">
        <v>26.64530770344968</v>
      </c>
      <c r="N337" s="35" t="s">
        <v>27</v>
      </c>
      <c r="O337" s="36">
        <v>5300.0</v>
      </c>
      <c r="P337" s="28">
        <v>5.027416547820695</v>
      </c>
      <c r="Q337" s="37">
        <v>5.558680137769611</v>
      </c>
      <c r="R337" s="38">
        <v>12.731675155882776</v>
      </c>
      <c r="S337" s="39">
        <v>12.316637965655369</v>
      </c>
      <c r="T337" s="40">
        <v>0.07160940452123796</v>
      </c>
      <c r="U337" s="40">
        <v>0.015210825236235376</v>
      </c>
      <c r="V337" s="40">
        <v>0.03792829149814535</v>
      </c>
      <c r="W337" s="40">
        <v>0.04000249493945018</v>
      </c>
      <c r="X337" s="39">
        <v>11.983125091646484</v>
      </c>
      <c r="Y337" s="41">
        <v>15.238559868443765</v>
      </c>
      <c r="Z337" s="41">
        <v>10.440032042526374</v>
      </c>
      <c r="AA337" s="41">
        <v>16.205275660923306</v>
      </c>
      <c r="AB337" s="42">
        <v>1.0</v>
      </c>
      <c r="AC337" s="42">
        <v>0.0</v>
      </c>
      <c r="AD337" s="42">
        <v>0.0</v>
      </c>
      <c r="AE337" s="42">
        <v>0.0</v>
      </c>
      <c r="AF337" s="42">
        <v>0.0</v>
      </c>
      <c r="AG337" s="25"/>
      <c r="AH337" s="25"/>
      <c r="AI337" s="25"/>
      <c r="AJ337" s="25"/>
      <c r="AK337" s="25"/>
      <c r="AL337" s="25"/>
    </row>
    <row r="338">
      <c r="A338" s="26" t="s">
        <v>560</v>
      </c>
      <c r="B338" s="25" t="s">
        <v>512</v>
      </c>
      <c r="C338" s="25" t="s">
        <v>37</v>
      </c>
      <c r="D338" s="28">
        <v>95.82116639618796</v>
      </c>
      <c r="E338" s="29">
        <v>0.21895945945945947</v>
      </c>
      <c r="F338" s="30">
        <v>28.0</v>
      </c>
      <c r="G338" s="33"/>
      <c r="H338" s="34">
        <v>20.7800739604607</v>
      </c>
      <c r="I338" s="35" t="s">
        <v>58</v>
      </c>
      <c r="J338" s="36">
        <v>4200.0</v>
      </c>
      <c r="K338" s="28">
        <v>4.947636657252548</v>
      </c>
      <c r="L338" s="28">
        <v>4.560184500450593</v>
      </c>
      <c r="M338" s="34">
        <v>20.265259794464182</v>
      </c>
      <c r="N338" s="35" t="s">
        <v>27</v>
      </c>
      <c r="O338" s="36">
        <v>4400.0</v>
      </c>
      <c r="P338" s="28">
        <v>4.605740862378223</v>
      </c>
      <c r="Q338" s="37">
        <v>4.167815491932005</v>
      </c>
      <c r="R338" s="38">
        <v>12.449518332636575</v>
      </c>
      <c r="S338" s="39">
        <v>12.043679113115285</v>
      </c>
      <c r="T338" s="40">
        <v>0.04703759550748772</v>
      </c>
      <c r="U338" s="40">
        <v>0.020861862442651456</v>
      </c>
      <c r="V338" s="40">
        <v>0.0337529189520257</v>
      </c>
      <c r="W338" s="40">
        <v>0.021058672465695337</v>
      </c>
      <c r="X338" s="39">
        <v>10.637802752284188</v>
      </c>
      <c r="Y338" s="41">
        <v>10.142271208176513</v>
      </c>
      <c r="Z338" s="41">
        <v>9.4662143416138</v>
      </c>
      <c r="AA338" s="41">
        <v>10.799045452850383</v>
      </c>
      <c r="AB338" s="42">
        <v>1.0</v>
      </c>
      <c r="AC338" s="42">
        <v>1.0</v>
      </c>
      <c r="AD338" s="42">
        <v>0.0</v>
      </c>
      <c r="AE338" s="42">
        <v>0.0</v>
      </c>
      <c r="AF338" s="42">
        <v>0.0</v>
      </c>
      <c r="AG338" s="25"/>
      <c r="AH338" s="25"/>
      <c r="AI338" s="25"/>
      <c r="AJ338" s="25"/>
      <c r="AK338" s="25"/>
      <c r="AL338" s="25"/>
    </row>
    <row r="339">
      <c r="A339" s="26" t="s">
        <v>553</v>
      </c>
      <c r="B339" s="25" t="s">
        <v>512</v>
      </c>
      <c r="C339" s="25" t="s">
        <v>37</v>
      </c>
      <c r="D339" s="28">
        <v>95.82116639618796</v>
      </c>
      <c r="E339" s="29">
        <v>0.20908783783783783</v>
      </c>
      <c r="F339" s="30">
        <v>25.0</v>
      </c>
      <c r="G339" s="33"/>
      <c r="H339" s="34">
        <v>24.514300953534097</v>
      </c>
      <c r="I339" s="35" t="s">
        <v>45</v>
      </c>
      <c r="J339" s="36">
        <v>4600.0</v>
      </c>
      <c r="K339" s="28">
        <v>5.329195859463934</v>
      </c>
      <c r="L339" s="28">
        <v>5.543542209703615</v>
      </c>
      <c r="M339" s="34">
        <v>24.807937994053134</v>
      </c>
      <c r="N339" s="35" t="s">
        <v>30</v>
      </c>
      <c r="O339" s="36">
        <v>4900.0</v>
      </c>
      <c r="P339" s="28">
        <v>5.0628444885822725</v>
      </c>
      <c r="Q339" s="37">
        <v>5.3125840279931875</v>
      </c>
      <c r="R339" s="38">
        <v>10.520614662602178</v>
      </c>
      <c r="S339" s="39">
        <v>10.1776553665496</v>
      </c>
      <c r="T339" s="40">
        <v>0.09187760115258568</v>
      </c>
      <c r="U339" s="40">
        <v>0.005364403464322942</v>
      </c>
      <c r="V339" s="40">
        <v>0.04096453554573884</v>
      </c>
      <c r="W339" s="40">
        <v>0.030138194008650716</v>
      </c>
      <c r="X339" s="39">
        <v>11.400026474493314</v>
      </c>
      <c r="Y339" s="41">
        <v>13.11427447904078</v>
      </c>
      <c r="Z339" s="41">
        <v>10.51411493804678</v>
      </c>
      <c r="AA339" s="41">
        <v>14.293823056006353</v>
      </c>
      <c r="AB339" s="42">
        <v>0.0</v>
      </c>
      <c r="AC339" s="42">
        <v>0.0</v>
      </c>
      <c r="AD339" s="42">
        <v>0.0</v>
      </c>
      <c r="AE339" s="42">
        <v>1.0</v>
      </c>
      <c r="AF339" s="42">
        <v>1.0</v>
      </c>
      <c r="AG339" s="25"/>
      <c r="AH339" s="25"/>
      <c r="AI339" s="25"/>
      <c r="AJ339" s="25"/>
      <c r="AK339" s="25"/>
      <c r="AL339" s="25"/>
    </row>
    <row r="340">
      <c r="A340" s="26" t="s">
        <v>554</v>
      </c>
      <c r="B340" s="25" t="s">
        <v>512</v>
      </c>
      <c r="C340" s="25" t="s">
        <v>37</v>
      </c>
      <c r="D340" s="28">
        <v>95.82116639618796</v>
      </c>
      <c r="E340" s="29">
        <v>0.28217453165757644</v>
      </c>
      <c r="F340" s="30">
        <v>24.0</v>
      </c>
      <c r="G340" s="33"/>
      <c r="H340" s="34">
        <v>24.66797599746135</v>
      </c>
      <c r="I340" s="35" t="s">
        <v>45</v>
      </c>
      <c r="J340" s="36">
        <v>5100.0</v>
      </c>
      <c r="K340" s="28">
        <v>4.836858038717912</v>
      </c>
      <c r="L340" s="28">
        <v>5.054472134089508</v>
      </c>
      <c r="M340" s="34">
        <v>24.163342746282204</v>
      </c>
      <c r="N340" s="35" t="s">
        <v>30</v>
      </c>
      <c r="O340" s="36">
        <v>4500.0</v>
      </c>
      <c r="P340" s="28">
        <v>5.369631721396045</v>
      </c>
      <c r="Q340" s="37">
        <v>5.526952213982896</v>
      </c>
      <c r="R340" s="38">
        <v>14.556884004666147</v>
      </c>
      <c r="S340" s="39">
        <v>14.082347216553757</v>
      </c>
      <c r="T340" s="40">
        <v>0.10906174936163691</v>
      </c>
      <c r="U340" s="40">
        <v>0.0035416422906357735</v>
      </c>
      <c r="V340" s="40">
        <v>0.04145804799038347</v>
      </c>
      <c r="W340" s="40">
        <v>0.02635398528031914</v>
      </c>
      <c r="X340" s="39">
        <v>12.399273405009435</v>
      </c>
      <c r="Y340" s="41">
        <v>12.268702592451916</v>
      </c>
      <c r="Z340" s="41">
        <v>11.683114929010703</v>
      </c>
      <c r="AA340" s="41">
        <v>12.480227817271501</v>
      </c>
      <c r="AB340" s="42">
        <v>0.0</v>
      </c>
      <c r="AC340" s="42">
        <v>0.0</v>
      </c>
      <c r="AD340" s="42">
        <v>0.0</v>
      </c>
      <c r="AE340" s="42">
        <v>1.0</v>
      </c>
      <c r="AF340" s="42">
        <v>1.0</v>
      </c>
      <c r="AG340" s="25"/>
      <c r="AH340" s="25"/>
      <c r="AI340" s="25"/>
      <c r="AJ340" s="25"/>
      <c r="AK340" s="25"/>
      <c r="AL340" s="25"/>
    </row>
    <row r="341">
      <c r="A341" s="26" t="s">
        <v>551</v>
      </c>
      <c r="B341" s="25" t="s">
        <v>512</v>
      </c>
      <c r="C341" s="25" t="s">
        <v>37</v>
      </c>
      <c r="D341" s="28">
        <v>95.82116639618796</v>
      </c>
      <c r="E341" s="29">
        <v>0.21537629459148444</v>
      </c>
      <c r="F341" s="30">
        <v>22.0</v>
      </c>
      <c r="G341" s="33"/>
      <c r="H341" s="34">
        <v>18.452531025066666</v>
      </c>
      <c r="I341" s="35" t="s">
        <v>40</v>
      </c>
      <c r="J341" s="36">
        <v>4400.0</v>
      </c>
      <c r="K341" s="28">
        <v>4.193757051151515</v>
      </c>
      <c r="L341" s="28">
        <v>3.543402963782799</v>
      </c>
      <c r="M341" s="34">
        <v>17.64788883615647</v>
      </c>
      <c r="N341" s="35" t="s">
        <v>28</v>
      </c>
      <c r="O341" s="36">
        <v>4000.0</v>
      </c>
      <c r="P341" s="28">
        <v>4.411972209039117</v>
      </c>
      <c r="Q341" s="37">
        <v>3.6080721173173624</v>
      </c>
      <c r="R341" s="38">
        <v>9.590712079832103</v>
      </c>
      <c r="S341" s="39">
        <v>9.278066481734642</v>
      </c>
      <c r="T341" s="40">
        <v>0.05179055978919699</v>
      </c>
      <c r="U341" s="40">
        <v>0.03688115621351907</v>
      </c>
      <c r="V341" s="40">
        <v>0.022364105363516882</v>
      </c>
      <c r="W341" s="40">
        <v>0.02864174897432864</v>
      </c>
      <c r="X341" s="39">
        <v>10.571439716410199</v>
      </c>
      <c r="Y341" s="41">
        <v>7.881091308656468</v>
      </c>
      <c r="Z341" s="41">
        <v>9.13262110790123</v>
      </c>
      <c r="AA341" s="41">
        <v>8.515267728255239</v>
      </c>
      <c r="AB341" s="42">
        <v>0.0</v>
      </c>
      <c r="AC341" s="42">
        <v>1.0</v>
      </c>
      <c r="AD341" s="42">
        <v>1.0</v>
      </c>
      <c r="AE341" s="42">
        <v>0.0</v>
      </c>
      <c r="AF341" s="42">
        <v>0.0</v>
      </c>
      <c r="AG341" s="25"/>
      <c r="AH341" s="25"/>
      <c r="AI341" s="25"/>
      <c r="AJ341" s="25"/>
      <c r="AK341" s="25"/>
      <c r="AL341" s="25"/>
    </row>
    <row r="342">
      <c r="A342" s="26" t="s">
        <v>552</v>
      </c>
      <c r="B342" s="25" t="s">
        <v>512</v>
      </c>
      <c r="C342" s="25" t="s">
        <v>37</v>
      </c>
      <c r="D342" s="28">
        <v>95.82116639618796</v>
      </c>
      <c r="E342" s="29">
        <v>0.15043099518865535</v>
      </c>
      <c r="F342" s="30">
        <v>21.0</v>
      </c>
      <c r="G342" s="33"/>
      <c r="H342" s="34">
        <v>12.704079218582986</v>
      </c>
      <c r="I342" s="35" t="s">
        <v>58</v>
      </c>
      <c r="J342" s="36">
        <v>3400.0</v>
      </c>
      <c r="K342" s="28">
        <v>3.736493887818525</v>
      </c>
      <c r="L342" s="28">
        <v>2.4021868336156613</v>
      </c>
      <c r="M342" s="34">
        <v>12.836176623723759</v>
      </c>
      <c r="N342" s="35" t="s">
        <v>28</v>
      </c>
      <c r="O342" s="36">
        <v>3600.0</v>
      </c>
      <c r="P342" s="28">
        <v>3.565604617701044</v>
      </c>
      <c r="Q342" s="37">
        <v>2.3097470512620766</v>
      </c>
      <c r="R342" s="38">
        <v>6.031176641612142</v>
      </c>
      <c r="S342" s="39">
        <v>5.834567587701176</v>
      </c>
      <c r="T342" s="40">
        <v>0.026367970008475544</v>
      </c>
      <c r="U342" s="40">
        <v>0.019799107304609705</v>
      </c>
      <c r="V342" s="40">
        <v>0.020169184076658485</v>
      </c>
      <c r="W342" s="40">
        <v>0.01831880021641459</v>
      </c>
      <c r="X342" s="39">
        <v>5.577379967866506</v>
      </c>
      <c r="Y342" s="41">
        <v>7.12669925071648</v>
      </c>
      <c r="Z342" s="41">
        <v>4.778395076781318</v>
      </c>
      <c r="AA342" s="41">
        <v>8.05778154694244</v>
      </c>
      <c r="AB342" s="42">
        <v>1.0</v>
      </c>
      <c r="AC342" s="42">
        <v>1.0</v>
      </c>
      <c r="AD342" s="42">
        <v>0.0</v>
      </c>
      <c r="AE342" s="42">
        <v>0.0</v>
      </c>
      <c r="AF342" s="42">
        <v>0.0</v>
      </c>
      <c r="AG342" s="25"/>
      <c r="AH342" s="25"/>
      <c r="AI342" s="25"/>
      <c r="AJ342" s="25"/>
      <c r="AK342" s="25"/>
      <c r="AL342" s="25"/>
    </row>
    <row r="343">
      <c r="A343" s="26" t="s">
        <v>557</v>
      </c>
      <c r="B343" s="25" t="s">
        <v>512</v>
      </c>
      <c r="C343" s="25" t="s">
        <v>37</v>
      </c>
      <c r="D343" s="28">
        <v>95.82116639618796</v>
      </c>
      <c r="E343" s="29">
        <v>0.15457116620752984</v>
      </c>
      <c r="F343" s="30">
        <v>16.0</v>
      </c>
      <c r="G343" s="33"/>
      <c r="H343" s="34">
        <v>11.836083034477557</v>
      </c>
      <c r="I343" s="35" t="s">
        <v>31</v>
      </c>
      <c r="J343" s="36">
        <v>3500.0</v>
      </c>
      <c r="K343" s="28">
        <v>3.3817380098507304</v>
      </c>
      <c r="L343" s="28">
        <v>2.064347208519802</v>
      </c>
      <c r="M343" s="34">
        <v>12.118552538621504</v>
      </c>
      <c r="N343" s="35" t="s">
        <v>31</v>
      </c>
      <c r="O343" s="36">
        <v>3900.0</v>
      </c>
      <c r="P343" s="28">
        <v>3.107321163749104</v>
      </c>
      <c r="Q343" s="37">
        <v>1.9298659317639064</v>
      </c>
      <c r="R343" s="38">
        <v>4.739277505494092</v>
      </c>
      <c r="S343" s="39">
        <v>4.584782798748503</v>
      </c>
      <c r="T343" s="40">
        <v>0.0639836934446029</v>
      </c>
      <c r="U343" s="40">
        <v>9.286457684267474E-5</v>
      </c>
      <c r="V343" s="40">
        <v>0.014115415680086561</v>
      </c>
      <c r="W343" s="40">
        <v>0.01587984264009738</v>
      </c>
      <c r="X343" s="39">
        <v>4.294957239097565</v>
      </c>
      <c r="Y343" s="41">
        <v>7.541125795379991</v>
      </c>
      <c r="Z343" s="41">
        <v>4.039869999758898</v>
      </c>
      <c r="AA343" s="41">
        <v>8.078682538862607</v>
      </c>
      <c r="AB343" s="42">
        <v>0.0</v>
      </c>
      <c r="AC343" s="42">
        <v>0.0</v>
      </c>
      <c r="AD343" s="42">
        <v>0.0</v>
      </c>
      <c r="AE343" s="42">
        <v>0.0</v>
      </c>
      <c r="AF343" s="42">
        <v>1.0</v>
      </c>
      <c r="AG343" s="25"/>
      <c r="AH343" s="25"/>
      <c r="AI343" s="25"/>
      <c r="AJ343" s="25"/>
      <c r="AK343" s="25"/>
      <c r="AL343" s="25"/>
    </row>
    <row r="344">
      <c r="A344" s="26" t="s">
        <v>556</v>
      </c>
      <c r="B344" s="25" t="s">
        <v>512</v>
      </c>
      <c r="C344" s="25" t="s">
        <v>37</v>
      </c>
      <c r="D344" s="28">
        <v>95.82116639618796</v>
      </c>
      <c r="E344" s="29">
        <v>0.16648192771084339</v>
      </c>
      <c r="F344" s="30">
        <v>12.0</v>
      </c>
      <c r="G344" s="33"/>
      <c r="H344" s="34">
        <v>8.131486713041868</v>
      </c>
      <c r="I344" s="35" t="s">
        <v>40</v>
      </c>
      <c r="J344" s="36">
        <v>3000.0</v>
      </c>
      <c r="K344" s="28">
        <v>2.710495571013956</v>
      </c>
      <c r="L344" s="28">
        <v>1.2570117977447768</v>
      </c>
      <c r="M344" s="34">
        <v>8.013148345669693</v>
      </c>
      <c r="N344" s="35" t="s">
        <v>29</v>
      </c>
      <c r="O344" s="36">
        <v>3000.0</v>
      </c>
      <c r="P344" s="28">
        <v>2.6710494485565643</v>
      </c>
      <c r="Q344" s="37">
        <v>1.2254956610944252</v>
      </c>
      <c r="R344" s="38">
        <v>3.869612838303065</v>
      </c>
      <c r="S344" s="39">
        <v>3.7434681464213275</v>
      </c>
      <c r="T344" s="40">
        <v>0.04571245496925728</v>
      </c>
      <c r="U344" s="40">
        <v>0.021025851977646056</v>
      </c>
      <c r="V344" s="40">
        <v>0.025155930044683677</v>
      </c>
      <c r="W344" s="40">
        <v>0.023654083474851813</v>
      </c>
      <c r="X344" s="39">
        <v>4.272289236435398</v>
      </c>
      <c r="Y344" s="41">
        <v>3.85919747660647</v>
      </c>
      <c r="Z344" s="41">
        <v>3.7371287952398062</v>
      </c>
      <c r="AA344" s="41">
        <v>4.276019550429887</v>
      </c>
      <c r="AB344" s="42">
        <v>0.0</v>
      </c>
      <c r="AC344" s="42">
        <v>1.0</v>
      </c>
      <c r="AD344" s="42">
        <v>1.0</v>
      </c>
      <c r="AE344" s="42">
        <v>0.0</v>
      </c>
      <c r="AF344" s="42">
        <v>0.0</v>
      </c>
      <c r="AG344" s="25"/>
      <c r="AH344" s="25"/>
      <c r="AI344" s="25"/>
      <c r="AJ344" s="25"/>
      <c r="AK344" s="25"/>
      <c r="AL344" s="25"/>
    </row>
    <row r="345">
      <c r="A345" s="26" t="s">
        <v>558</v>
      </c>
      <c r="B345" s="25" t="s">
        <v>512</v>
      </c>
      <c r="C345" s="25" t="s">
        <v>37</v>
      </c>
      <c r="D345" s="28">
        <v>95.82116639618796</v>
      </c>
      <c r="E345" s="29">
        <v>0.1848462549277267</v>
      </c>
      <c r="F345" s="30">
        <v>7.0</v>
      </c>
      <c r="G345" s="33"/>
      <c r="H345" s="34">
        <v>5.7063022708993625</v>
      </c>
      <c r="I345" s="35" t="s">
        <v>40</v>
      </c>
      <c r="J345" s="36">
        <v>3000.0</v>
      </c>
      <c r="K345" s="28">
        <v>1.9021007569664543</v>
      </c>
      <c r="L345" s="28">
        <v>0.6806496740469726</v>
      </c>
      <c r="M345" s="34">
        <v>5.588044373842395</v>
      </c>
      <c r="N345" s="35" t="s">
        <v>28</v>
      </c>
      <c r="O345" s="36">
        <v>3000.0</v>
      </c>
      <c r="P345" s="28">
        <v>1.862681457947465</v>
      </c>
      <c r="Q345" s="37">
        <v>0.6564033143089075</v>
      </c>
      <c r="R345" s="38">
        <v>2.5480376601562855</v>
      </c>
      <c r="S345" s="39">
        <v>2.4649747184681887</v>
      </c>
      <c r="T345" s="40">
        <v>0.05277262399577788</v>
      </c>
      <c r="U345" s="40">
        <v>0.02805633174459077</v>
      </c>
      <c r="V345" s="40">
        <v>0.04017590362065549</v>
      </c>
      <c r="W345" s="40">
        <v>0.027579183245533104</v>
      </c>
      <c r="X345" s="39">
        <v>3.2158003611759414</v>
      </c>
      <c r="Y345" s="41">
        <v>2.490501909723421</v>
      </c>
      <c r="Z345" s="41">
        <v>2.827077240594234</v>
      </c>
      <c r="AA345" s="41">
        <v>2.760967133248161</v>
      </c>
      <c r="AB345" s="42">
        <v>0.0</v>
      </c>
      <c r="AC345" s="42">
        <v>1.0</v>
      </c>
      <c r="AD345" s="42">
        <v>1.0</v>
      </c>
      <c r="AE345" s="42">
        <v>0.0</v>
      </c>
      <c r="AF345" s="42">
        <v>0.0</v>
      </c>
      <c r="AG345" s="25"/>
      <c r="AH345" s="25"/>
      <c r="AI345" s="25"/>
      <c r="AJ345" s="25"/>
      <c r="AK345" s="25"/>
      <c r="AL345" s="25"/>
    </row>
    <row r="346">
      <c r="A346" s="26" t="s">
        <v>555</v>
      </c>
      <c r="B346" s="25" t="s">
        <v>512</v>
      </c>
      <c r="C346" s="25" t="s">
        <v>37</v>
      </c>
      <c r="D346" s="28">
        <v>95.82116639618796</v>
      </c>
      <c r="E346" s="29">
        <v>0.19958823529411765</v>
      </c>
      <c r="F346" s="30">
        <v>0.0</v>
      </c>
      <c r="G346" s="33"/>
      <c r="H346" s="34" t="s">
        <v>64</v>
      </c>
      <c r="I346" s="35" t="s">
        <v>64</v>
      </c>
      <c r="J346" s="36" t="s">
        <v>64</v>
      </c>
      <c r="K346" s="28" t="s">
        <v>64</v>
      </c>
      <c r="L346" s="28" t="s">
        <v>64</v>
      </c>
      <c r="M346" s="34" t="s">
        <v>64</v>
      </c>
      <c r="N346" s="35" t="s">
        <v>27</v>
      </c>
      <c r="O346" s="36">
        <v>3000.0</v>
      </c>
      <c r="P346" s="28" t="s">
        <v>64</v>
      </c>
      <c r="Q346" s="37" t="s">
        <v>64</v>
      </c>
      <c r="R346" s="38" t="s">
        <v>64</v>
      </c>
      <c r="S346" s="39" t="s">
        <v>64</v>
      </c>
      <c r="T346" s="40" t="s">
        <v>64</v>
      </c>
      <c r="U346" s="40" t="s">
        <v>64</v>
      </c>
      <c r="V346" s="40" t="s">
        <v>64</v>
      </c>
      <c r="W346" s="40" t="s">
        <v>64</v>
      </c>
      <c r="X346" s="39" t="s">
        <v>64</v>
      </c>
      <c r="Y346" s="41" t="s">
        <v>64</v>
      </c>
      <c r="Z346" s="41" t="s">
        <v>64</v>
      </c>
      <c r="AA346" s="41" t="s">
        <v>64</v>
      </c>
      <c r="AB346" s="42">
        <v>0.0</v>
      </c>
      <c r="AC346" s="42">
        <v>0.0</v>
      </c>
      <c r="AD346" s="42">
        <v>0.0</v>
      </c>
      <c r="AE346" s="42">
        <v>0.0</v>
      </c>
      <c r="AF346" s="42">
        <v>0.0</v>
      </c>
      <c r="AG346" s="25"/>
      <c r="AH346" s="25"/>
      <c r="AI346" s="25"/>
      <c r="AJ346" s="25"/>
      <c r="AK346" s="25"/>
      <c r="AL346" s="25"/>
    </row>
    <row r="347">
      <c r="A347" s="26" t="s">
        <v>561</v>
      </c>
      <c r="B347" s="25" t="s">
        <v>512</v>
      </c>
      <c r="C347" s="25" t="s">
        <v>37</v>
      </c>
      <c r="D347" s="28">
        <v>95.82116639618796</v>
      </c>
      <c r="E347" s="29">
        <v>0.1595883514313919</v>
      </c>
      <c r="F347" s="30">
        <v>0.0</v>
      </c>
      <c r="G347" s="33"/>
      <c r="H347" s="34" t="s">
        <v>64</v>
      </c>
      <c r="I347" s="35" t="s">
        <v>31</v>
      </c>
      <c r="J347" s="36">
        <v>3000.0</v>
      </c>
      <c r="K347" s="28" t="s">
        <v>64</v>
      </c>
      <c r="L347" s="28" t="s">
        <v>64</v>
      </c>
      <c r="M347" s="34" t="s">
        <v>64</v>
      </c>
      <c r="N347" s="35" t="s">
        <v>31</v>
      </c>
      <c r="O347" s="36">
        <v>3000.0</v>
      </c>
      <c r="P347" s="28" t="s">
        <v>64</v>
      </c>
      <c r="Q347" s="37" t="s">
        <v>64</v>
      </c>
      <c r="R347" s="38" t="s">
        <v>64</v>
      </c>
      <c r="S347" s="39" t="s">
        <v>64</v>
      </c>
      <c r="T347" s="40" t="s">
        <v>64</v>
      </c>
      <c r="U347" s="40" t="s">
        <v>64</v>
      </c>
      <c r="V347" s="40" t="s">
        <v>64</v>
      </c>
      <c r="W347" s="40" t="s">
        <v>64</v>
      </c>
      <c r="X347" s="39" t="s">
        <v>64</v>
      </c>
      <c r="Y347" s="41" t="s">
        <v>64</v>
      </c>
      <c r="Z347" s="41" t="s">
        <v>64</v>
      </c>
      <c r="AA347" s="41" t="s">
        <v>64</v>
      </c>
      <c r="AB347" s="42">
        <v>0.0</v>
      </c>
      <c r="AC347" s="42">
        <v>0.0</v>
      </c>
      <c r="AD347" s="42">
        <v>0.0</v>
      </c>
      <c r="AE347" s="42">
        <v>0.0</v>
      </c>
      <c r="AF347" s="42">
        <v>1.0</v>
      </c>
      <c r="AG347" s="25"/>
      <c r="AH347" s="25"/>
      <c r="AI347" s="25"/>
      <c r="AJ347" s="25"/>
      <c r="AK347" s="25"/>
      <c r="AL347" s="25"/>
    </row>
    <row r="348">
      <c r="A348" s="26" t="s">
        <v>562</v>
      </c>
      <c r="B348" s="25" t="s">
        <v>512</v>
      </c>
      <c r="C348" s="25" t="s">
        <v>37</v>
      </c>
      <c r="D348" s="28">
        <v>95.82116639618796</v>
      </c>
      <c r="E348" s="29">
        <v>0.18</v>
      </c>
      <c r="F348" s="30">
        <v>0.0</v>
      </c>
      <c r="G348" s="33"/>
      <c r="H348" s="34" t="s">
        <v>64</v>
      </c>
      <c r="I348" s="35" t="s">
        <v>45</v>
      </c>
      <c r="J348" s="36">
        <v>3000.0</v>
      </c>
      <c r="K348" s="28" t="s">
        <v>64</v>
      </c>
      <c r="L348" s="28" t="s">
        <v>64</v>
      </c>
      <c r="M348" s="34" t="s">
        <v>64</v>
      </c>
      <c r="N348" s="35" t="s">
        <v>30</v>
      </c>
      <c r="O348" s="36">
        <v>3000.0</v>
      </c>
      <c r="P348" s="28" t="s">
        <v>64</v>
      </c>
      <c r="Q348" s="37" t="s">
        <v>64</v>
      </c>
      <c r="R348" s="38" t="s">
        <v>64</v>
      </c>
      <c r="S348" s="39" t="s">
        <v>64</v>
      </c>
      <c r="T348" s="40" t="s">
        <v>64</v>
      </c>
      <c r="U348" s="40" t="s">
        <v>64</v>
      </c>
      <c r="V348" s="40" t="s">
        <v>64</v>
      </c>
      <c r="W348" s="40" t="s">
        <v>64</v>
      </c>
      <c r="X348" s="39" t="s">
        <v>64</v>
      </c>
      <c r="Y348" s="41" t="s">
        <v>64</v>
      </c>
      <c r="Z348" s="41" t="s">
        <v>64</v>
      </c>
      <c r="AA348" s="41" t="s">
        <v>64</v>
      </c>
      <c r="AB348" s="42">
        <v>0.0</v>
      </c>
      <c r="AC348" s="42">
        <v>0.0</v>
      </c>
      <c r="AD348" s="42">
        <v>0.0</v>
      </c>
      <c r="AE348" s="42">
        <v>1.0</v>
      </c>
      <c r="AF348" s="42">
        <v>1.0</v>
      </c>
      <c r="AG348" s="25"/>
      <c r="AH348" s="25"/>
      <c r="AI348" s="25"/>
      <c r="AJ348" s="25"/>
      <c r="AK348" s="25"/>
      <c r="AL348" s="25"/>
    </row>
    <row r="349">
      <c r="A349" s="26" t="s">
        <v>563</v>
      </c>
      <c r="B349" s="25" t="s">
        <v>512</v>
      </c>
      <c r="C349" s="25" t="s">
        <v>37</v>
      </c>
      <c r="D349" s="28">
        <v>95.82116639618796</v>
      </c>
      <c r="E349" s="29">
        <v>0.18</v>
      </c>
      <c r="F349" s="30">
        <v>0.0</v>
      </c>
      <c r="G349" s="33"/>
      <c r="H349" s="34" t="s">
        <v>64</v>
      </c>
      <c r="I349" s="35" t="s">
        <v>30</v>
      </c>
      <c r="J349" s="36">
        <v>3000.0</v>
      </c>
      <c r="K349" s="28" t="s">
        <v>64</v>
      </c>
      <c r="L349" s="28" t="s">
        <v>64</v>
      </c>
      <c r="M349" s="34" t="s">
        <v>64</v>
      </c>
      <c r="N349" s="35" t="s">
        <v>31</v>
      </c>
      <c r="O349" s="36">
        <v>3000.0</v>
      </c>
      <c r="P349" s="28" t="s">
        <v>64</v>
      </c>
      <c r="Q349" s="37" t="s">
        <v>64</v>
      </c>
      <c r="R349" s="38" t="s">
        <v>64</v>
      </c>
      <c r="S349" s="39" t="s">
        <v>64</v>
      </c>
      <c r="T349" s="40" t="s">
        <v>64</v>
      </c>
      <c r="U349" s="40" t="s">
        <v>64</v>
      </c>
      <c r="V349" s="40" t="s">
        <v>64</v>
      </c>
      <c r="W349" s="40" t="s">
        <v>64</v>
      </c>
      <c r="X349" s="39" t="s">
        <v>64</v>
      </c>
      <c r="Y349" s="41" t="s">
        <v>64</v>
      </c>
      <c r="Z349" s="41" t="s">
        <v>64</v>
      </c>
      <c r="AA349" s="41" t="s">
        <v>64</v>
      </c>
      <c r="AB349" s="42">
        <v>0.0</v>
      </c>
      <c r="AC349" s="42">
        <v>0.0</v>
      </c>
      <c r="AD349" s="42">
        <v>0.0</v>
      </c>
      <c r="AE349" s="42">
        <v>1.0</v>
      </c>
      <c r="AF349" s="42">
        <v>0.0</v>
      </c>
      <c r="AG349" s="25"/>
      <c r="AH349" s="25"/>
      <c r="AI349" s="25"/>
      <c r="AJ349" s="25"/>
      <c r="AK349" s="25"/>
      <c r="AL349" s="25"/>
    </row>
    <row r="350">
      <c r="A350" s="26" t="s">
        <v>564</v>
      </c>
      <c r="B350" s="25" t="s">
        <v>512</v>
      </c>
      <c r="C350" s="25" t="s">
        <v>37</v>
      </c>
      <c r="D350" s="28">
        <v>95.82116639618796</v>
      </c>
      <c r="E350" s="29">
        <v>0.17962962962962964</v>
      </c>
      <c r="F350" s="30">
        <v>0.0</v>
      </c>
      <c r="G350" s="33"/>
      <c r="H350" s="34" t="s">
        <v>64</v>
      </c>
      <c r="I350" s="35" t="s">
        <v>44</v>
      </c>
      <c r="J350" s="36">
        <v>3000.0</v>
      </c>
      <c r="K350" s="28" t="s">
        <v>64</v>
      </c>
      <c r="L350" s="28" t="s">
        <v>64</v>
      </c>
      <c r="M350" s="34" t="s">
        <v>64</v>
      </c>
      <c r="N350" s="35" t="s">
        <v>29</v>
      </c>
      <c r="O350" s="36">
        <v>3000.0</v>
      </c>
      <c r="P350" s="28" t="s">
        <v>64</v>
      </c>
      <c r="Q350" s="37" t="s">
        <v>64</v>
      </c>
      <c r="R350" s="38" t="s">
        <v>64</v>
      </c>
      <c r="S350" s="39" t="s">
        <v>64</v>
      </c>
      <c r="T350" s="40" t="s">
        <v>64</v>
      </c>
      <c r="U350" s="40" t="s">
        <v>64</v>
      </c>
      <c r="V350" s="40" t="s">
        <v>64</v>
      </c>
      <c r="W350" s="40" t="s">
        <v>64</v>
      </c>
      <c r="X350" s="39" t="s">
        <v>64</v>
      </c>
      <c r="Y350" s="41" t="s">
        <v>64</v>
      </c>
      <c r="Z350" s="41" t="s">
        <v>64</v>
      </c>
      <c r="AA350" s="41" t="s">
        <v>64</v>
      </c>
      <c r="AB350" s="42">
        <v>0.0</v>
      </c>
      <c r="AC350" s="42">
        <v>0.0</v>
      </c>
      <c r="AD350" s="42">
        <v>1.0</v>
      </c>
      <c r="AE350" s="42">
        <v>1.0</v>
      </c>
      <c r="AF350" s="42">
        <v>0.0</v>
      </c>
      <c r="AG350" s="25"/>
      <c r="AH350" s="25"/>
      <c r="AI350" s="25"/>
      <c r="AJ350" s="25"/>
      <c r="AK350" s="25"/>
      <c r="AL350" s="25"/>
    </row>
    <row r="351">
      <c r="A351" s="26" t="s">
        <v>559</v>
      </c>
      <c r="B351" s="25" t="s">
        <v>512</v>
      </c>
      <c r="C351" s="25" t="s">
        <v>37</v>
      </c>
      <c r="D351" s="28">
        <v>95.82116639618796</v>
      </c>
      <c r="E351" s="29">
        <v>0.15679382922745752</v>
      </c>
      <c r="F351" s="30">
        <v>0.0</v>
      </c>
      <c r="G351" s="33"/>
      <c r="H351" s="34" t="s">
        <v>64</v>
      </c>
      <c r="I351" s="35" t="s">
        <v>40</v>
      </c>
      <c r="J351" s="36">
        <v>3000.0</v>
      </c>
      <c r="K351" s="28" t="s">
        <v>64</v>
      </c>
      <c r="L351" s="28" t="s">
        <v>64</v>
      </c>
      <c r="M351" s="34" t="s">
        <v>64</v>
      </c>
      <c r="N351" s="35" t="s">
        <v>29</v>
      </c>
      <c r="O351" s="36">
        <v>3000.0</v>
      </c>
      <c r="P351" s="28" t="s">
        <v>64</v>
      </c>
      <c r="Q351" s="37" t="s">
        <v>64</v>
      </c>
      <c r="R351" s="38" t="s">
        <v>64</v>
      </c>
      <c r="S351" s="39" t="s">
        <v>64</v>
      </c>
      <c r="T351" s="40" t="s">
        <v>64</v>
      </c>
      <c r="U351" s="40" t="s">
        <v>64</v>
      </c>
      <c r="V351" s="40" t="s">
        <v>64</v>
      </c>
      <c r="W351" s="40" t="s">
        <v>64</v>
      </c>
      <c r="X351" s="39" t="s">
        <v>64</v>
      </c>
      <c r="Y351" s="41" t="s">
        <v>64</v>
      </c>
      <c r="Z351" s="41" t="s">
        <v>64</v>
      </c>
      <c r="AA351" s="41" t="s">
        <v>64</v>
      </c>
      <c r="AB351" s="42">
        <v>0.0</v>
      </c>
      <c r="AC351" s="42">
        <v>1.0</v>
      </c>
      <c r="AD351" s="42">
        <v>1.0</v>
      </c>
      <c r="AE351" s="42">
        <v>0.0</v>
      </c>
      <c r="AF351" s="42">
        <v>0.0</v>
      </c>
      <c r="AG351" s="25"/>
      <c r="AH351" s="25"/>
      <c r="AI351" s="25"/>
      <c r="AJ351" s="25"/>
      <c r="AK351" s="25"/>
      <c r="AL351" s="25"/>
    </row>
    <row r="352">
      <c r="A352" s="26" t="s">
        <v>398</v>
      </c>
      <c r="B352" s="25" t="s">
        <v>399</v>
      </c>
      <c r="C352" s="25" t="s">
        <v>493</v>
      </c>
      <c r="D352" s="28">
        <v>98.56563654569938</v>
      </c>
      <c r="E352" s="29">
        <v>0.3259321357285429</v>
      </c>
      <c r="F352" s="30">
        <v>35.0</v>
      </c>
      <c r="G352" s="33"/>
      <c r="H352" s="34">
        <v>35.884725469150546</v>
      </c>
      <c r="I352" s="35" t="s">
        <v>40</v>
      </c>
      <c r="J352" s="36">
        <v>7900.0</v>
      </c>
      <c r="K352" s="28">
        <v>4.542370312550702</v>
      </c>
      <c r="L352" s="28">
        <v>6.245329920921563</v>
      </c>
      <c r="M352" s="34">
        <v>35.48751875908894</v>
      </c>
      <c r="N352" s="35" t="s">
        <v>28</v>
      </c>
      <c r="O352" s="36">
        <v>8100.0</v>
      </c>
      <c r="P352" s="28">
        <v>4.38117515544308</v>
      </c>
      <c r="Q352" s="37">
        <v>5.974818770436935</v>
      </c>
      <c r="R352" s="38">
        <v>26.236263792127367</v>
      </c>
      <c r="S352" s="39">
        <v>23.71412570219236</v>
      </c>
      <c r="T352" s="40">
        <v>0.11014289634081027</v>
      </c>
      <c r="U352" s="40">
        <v>0.005365416825425501</v>
      </c>
      <c r="V352" s="40">
        <v>0.09303430306728368</v>
      </c>
      <c r="W352" s="40">
        <v>0.02935794112025274</v>
      </c>
      <c r="X352" s="39">
        <v>22.813227966312677</v>
      </c>
      <c r="Y352" s="41">
        <v>13.071497502837866</v>
      </c>
      <c r="Z352" s="41">
        <v>21.565430614623114</v>
      </c>
      <c r="AA352" s="41">
        <v>13.922088144465828</v>
      </c>
      <c r="AB352" s="42">
        <v>0.0</v>
      </c>
      <c r="AC352" s="42">
        <v>1.0</v>
      </c>
      <c r="AD352" s="42">
        <v>1.0</v>
      </c>
      <c r="AE352" s="42">
        <v>0.0</v>
      </c>
      <c r="AF352" s="42">
        <v>0.0</v>
      </c>
      <c r="AG352" s="25"/>
      <c r="AH352" s="25"/>
      <c r="AI352" s="25"/>
      <c r="AJ352" s="25"/>
      <c r="AK352" s="25"/>
      <c r="AL352" s="25"/>
    </row>
    <row r="353">
      <c r="A353" s="26" t="s">
        <v>401</v>
      </c>
      <c r="B353" s="25" t="s">
        <v>399</v>
      </c>
      <c r="C353" s="25" t="s">
        <v>493</v>
      </c>
      <c r="D353" s="28">
        <v>98.56563654569938</v>
      </c>
      <c r="E353" s="29">
        <v>0.2353846385089433</v>
      </c>
      <c r="F353" s="30">
        <v>35.0</v>
      </c>
      <c r="G353" s="33"/>
      <c r="H353" s="34">
        <v>35.57363553401344</v>
      </c>
      <c r="I353" s="35" t="s">
        <v>27</v>
      </c>
      <c r="J353" s="36">
        <v>7700.0</v>
      </c>
      <c r="K353" s="28">
        <v>4.619952666754992</v>
      </c>
      <c r="L353" s="28">
        <v>6.311639929802223</v>
      </c>
      <c r="M353" s="34">
        <v>34.67564671603246</v>
      </c>
      <c r="N353" s="35" t="s">
        <v>27</v>
      </c>
      <c r="O353" s="36">
        <v>7500.0</v>
      </c>
      <c r="P353" s="28">
        <v>4.623419562137661</v>
      </c>
      <c r="Q353" s="37">
        <v>6.199255500867778</v>
      </c>
      <c r="R353" s="38">
        <v>17.464697698353405</v>
      </c>
      <c r="S353" s="39">
        <v>15.785785653436594</v>
      </c>
      <c r="T353" s="40">
        <v>0.047868862969055966</v>
      </c>
      <c r="U353" s="40">
        <v>0.02957978471967006</v>
      </c>
      <c r="V353" s="40">
        <v>0.05337424876861601</v>
      </c>
      <c r="W353" s="40">
        <v>0.032099198560146695</v>
      </c>
      <c r="X353" s="39">
        <v>17.00402361761078</v>
      </c>
      <c r="Y353" s="41">
        <v>18.56961191640266</v>
      </c>
      <c r="Z353" s="41">
        <v>14.78756540202397</v>
      </c>
      <c r="AA353" s="41">
        <v>19.88808131400849</v>
      </c>
      <c r="AB353" s="42">
        <v>1.0</v>
      </c>
      <c r="AC353" s="42">
        <v>0.0</v>
      </c>
      <c r="AD353" s="42">
        <v>0.0</v>
      </c>
      <c r="AE353" s="42">
        <v>0.0</v>
      </c>
      <c r="AF353" s="42">
        <v>0.0</v>
      </c>
      <c r="AG353" s="25"/>
      <c r="AH353" s="25"/>
      <c r="AI353" s="25"/>
      <c r="AJ353" s="25"/>
      <c r="AK353" s="25"/>
      <c r="AL353" s="25"/>
    </row>
    <row r="354">
      <c r="A354" s="26" t="s">
        <v>402</v>
      </c>
      <c r="B354" s="25" t="s">
        <v>399</v>
      </c>
      <c r="C354" s="25" t="s">
        <v>493</v>
      </c>
      <c r="D354" s="28">
        <v>98.56563654569938</v>
      </c>
      <c r="E354" s="29">
        <v>0.2115430463576159</v>
      </c>
      <c r="F354" s="30">
        <v>28.0</v>
      </c>
      <c r="G354" s="33"/>
      <c r="H354" s="34">
        <v>22.994276113816145</v>
      </c>
      <c r="I354" s="35" t="s">
        <v>45</v>
      </c>
      <c r="J354" s="36">
        <v>5300.0</v>
      </c>
      <c r="K354" s="28">
        <v>4.338542662984178</v>
      </c>
      <c r="L354" s="28">
        <v>4.306443009117024</v>
      </c>
      <c r="M354" s="34">
        <v>23.690469056198918</v>
      </c>
      <c r="N354" s="35" t="s">
        <v>30</v>
      </c>
      <c r="O354" s="36">
        <v>5300.0</v>
      </c>
      <c r="P354" s="28">
        <v>4.469899821924324</v>
      </c>
      <c r="Q354" s="37">
        <v>4.534772951131395</v>
      </c>
      <c r="R354" s="38">
        <v>12.290027433917418</v>
      </c>
      <c r="S354" s="39">
        <v>11.108565524438882</v>
      </c>
      <c r="T354" s="40">
        <v>0.06521013716778469</v>
      </c>
      <c r="U354" s="40">
        <v>0.013608277924369633</v>
      </c>
      <c r="V354" s="40">
        <v>0.017992152691951795</v>
      </c>
      <c r="W354" s="40">
        <v>0.0154348924108622</v>
      </c>
      <c r="X354" s="39">
        <v>10.82799104285865</v>
      </c>
      <c r="Y354" s="41">
        <v>12.166285070957494</v>
      </c>
      <c r="Z354" s="41">
        <v>9.99304895953444</v>
      </c>
      <c r="AA354" s="41">
        <v>13.697420096664478</v>
      </c>
      <c r="AB354" s="42">
        <v>0.0</v>
      </c>
      <c r="AC354" s="42">
        <v>0.0</v>
      </c>
      <c r="AD354" s="42">
        <v>0.0</v>
      </c>
      <c r="AE354" s="42">
        <v>1.0</v>
      </c>
      <c r="AF354" s="42">
        <v>1.0</v>
      </c>
      <c r="AG354" s="25"/>
      <c r="AH354" s="25"/>
      <c r="AI354" s="25"/>
      <c r="AJ354" s="25"/>
      <c r="AK354" s="25"/>
      <c r="AL354" s="25"/>
    </row>
    <row r="355">
      <c r="A355" s="26" t="s">
        <v>404</v>
      </c>
      <c r="B355" s="25" t="s">
        <v>399</v>
      </c>
      <c r="C355" s="25" t="s">
        <v>493</v>
      </c>
      <c r="D355" s="28">
        <v>98.56563654569938</v>
      </c>
      <c r="E355" s="29">
        <v>0.19884637569698135</v>
      </c>
      <c r="F355" s="30">
        <v>26.0</v>
      </c>
      <c r="G355" s="33"/>
      <c r="H355" s="34">
        <v>25.683372597936803</v>
      </c>
      <c r="I355" s="35" t="s">
        <v>31</v>
      </c>
      <c r="J355" s="36">
        <v>4900.0</v>
      </c>
      <c r="K355" s="28">
        <v>5.241504611823838</v>
      </c>
      <c r="L355" s="28">
        <v>5.641477956478214</v>
      </c>
      <c r="M355" s="34">
        <v>25.842480885986994</v>
      </c>
      <c r="N355" s="35" t="s">
        <v>31</v>
      </c>
      <c r="O355" s="36">
        <v>5800.0</v>
      </c>
      <c r="P355" s="28">
        <v>4.455600152756379</v>
      </c>
      <c r="Q355" s="37">
        <v>4.817332294889658</v>
      </c>
      <c r="R355" s="38">
        <v>10.605335447198199</v>
      </c>
      <c r="S355" s="39">
        <v>9.585825935484007</v>
      </c>
      <c r="T355" s="40">
        <v>0.08523661841399947</v>
      </c>
      <c r="U355" s="40">
        <v>1.805860559618633E-4</v>
      </c>
      <c r="V355" s="40">
        <v>0.03972893231160993</v>
      </c>
      <c r="W355" s="40">
        <v>0.02130915460349987</v>
      </c>
      <c r="X355" s="39">
        <v>10.687535050351263</v>
      </c>
      <c r="Y355" s="41">
        <v>14.995837547585541</v>
      </c>
      <c r="Z355" s="41">
        <v>10.113869434207016</v>
      </c>
      <c r="AA355" s="41">
        <v>15.728611451779978</v>
      </c>
      <c r="AB355" s="42">
        <v>0.0</v>
      </c>
      <c r="AC355" s="42">
        <v>0.0</v>
      </c>
      <c r="AD355" s="42">
        <v>0.0</v>
      </c>
      <c r="AE355" s="42">
        <v>0.0</v>
      </c>
      <c r="AF355" s="42">
        <v>1.0</v>
      </c>
      <c r="AG355" s="25"/>
      <c r="AH355" s="25"/>
      <c r="AI355" s="25"/>
      <c r="AJ355" s="25"/>
      <c r="AK355" s="25"/>
      <c r="AL355" s="25"/>
    </row>
    <row r="356">
      <c r="A356" s="26" t="s">
        <v>405</v>
      </c>
      <c r="B356" s="25" t="s">
        <v>399</v>
      </c>
      <c r="C356" s="25" t="s">
        <v>493</v>
      </c>
      <c r="D356" s="28">
        <v>98.56563654569938</v>
      </c>
      <c r="E356" s="29">
        <v>0.1864990458015267</v>
      </c>
      <c r="F356" s="30">
        <v>25.0</v>
      </c>
      <c r="G356" s="33"/>
      <c r="H356" s="34">
        <v>16.796574662207938</v>
      </c>
      <c r="I356" s="35" t="s">
        <v>40</v>
      </c>
      <c r="J356" s="36">
        <v>3900.0</v>
      </c>
      <c r="K356" s="28">
        <v>4.306814015950754</v>
      </c>
      <c r="L356" s="28">
        <v>3.3968779173230366</v>
      </c>
      <c r="M356" s="34">
        <v>16.30770245464742</v>
      </c>
      <c r="N356" s="35" t="s">
        <v>29</v>
      </c>
      <c r="O356" s="36">
        <v>3500.0</v>
      </c>
      <c r="P356" s="28">
        <v>4.659343558470692</v>
      </c>
      <c r="Q356" s="37">
        <v>3.596316017812149</v>
      </c>
      <c r="R356" s="38">
        <v>9.45853478775835</v>
      </c>
      <c r="S356" s="39">
        <v>8.549269236375267</v>
      </c>
      <c r="T356" s="40">
        <v>0.030717546219256375</v>
      </c>
      <c r="U356" s="40">
        <v>0.03518230584414829</v>
      </c>
      <c r="V356" s="40">
        <v>0.02205591254696606</v>
      </c>
      <c r="W356" s="40">
        <v>0.013483574067173584</v>
      </c>
      <c r="X356" s="39">
        <v>10.261467614151929</v>
      </c>
      <c r="Y356" s="41">
        <v>6.535107048056007</v>
      </c>
      <c r="Z356" s="41">
        <v>9.012305262194635</v>
      </c>
      <c r="AA356" s="41">
        <v>7.295397192452782</v>
      </c>
      <c r="AB356" s="42">
        <v>0.0</v>
      </c>
      <c r="AC356" s="42">
        <v>1.0</v>
      </c>
      <c r="AD356" s="42">
        <v>1.0</v>
      </c>
      <c r="AE356" s="42">
        <v>0.0</v>
      </c>
      <c r="AF356" s="42">
        <v>0.0</v>
      </c>
      <c r="AG356" s="25"/>
      <c r="AH356" s="25"/>
      <c r="AI356" s="25"/>
      <c r="AJ356" s="25"/>
      <c r="AK356" s="25"/>
      <c r="AL356" s="25"/>
    </row>
    <row r="357">
      <c r="A357" s="26" t="s">
        <v>403</v>
      </c>
      <c r="B357" s="25" t="s">
        <v>399</v>
      </c>
      <c r="C357" s="25" t="s">
        <v>493</v>
      </c>
      <c r="D357" s="28">
        <v>98.56563654569938</v>
      </c>
      <c r="E357" s="29">
        <v>0.20765807962529273</v>
      </c>
      <c r="F357" s="30">
        <v>22.0</v>
      </c>
      <c r="G357" s="33"/>
      <c r="H357" s="34">
        <v>17.30353791618598</v>
      </c>
      <c r="I357" s="35" t="s">
        <v>40</v>
      </c>
      <c r="J357" s="36">
        <v>3900.0</v>
      </c>
      <c r="K357" s="28">
        <v>4.436804593893841</v>
      </c>
      <c r="L357" s="28">
        <v>3.576415446023902</v>
      </c>
      <c r="M357" s="34">
        <v>17.258516128418517</v>
      </c>
      <c r="N357" s="35" t="s">
        <v>28</v>
      </c>
      <c r="O357" s="36">
        <v>3700.0</v>
      </c>
      <c r="P357" s="28">
        <v>4.664463818491491</v>
      </c>
      <c r="Q357" s="37">
        <v>3.7527627160335935</v>
      </c>
      <c r="R357" s="38">
        <v>9.446024842359169</v>
      </c>
      <c r="S357" s="39">
        <v>8.53796189398558</v>
      </c>
      <c r="T357" s="40">
        <v>0.050056570742388354</v>
      </c>
      <c r="U357" s="40">
        <v>0.021296795552216134</v>
      </c>
      <c r="V357" s="40">
        <v>0.03795198181741081</v>
      </c>
      <c r="W357" s="40">
        <v>0.025756380945628914</v>
      </c>
      <c r="X357" s="39">
        <v>9.022792375890411</v>
      </c>
      <c r="Y357" s="41">
        <v>8.280745540295568</v>
      </c>
      <c r="Z357" s="41">
        <v>7.95995718374292</v>
      </c>
      <c r="AA357" s="41">
        <v>9.298558944675596</v>
      </c>
      <c r="AB357" s="42">
        <v>0.0</v>
      </c>
      <c r="AC357" s="42">
        <v>1.0</v>
      </c>
      <c r="AD357" s="42">
        <v>1.0</v>
      </c>
      <c r="AE357" s="42">
        <v>0.0</v>
      </c>
      <c r="AF357" s="42">
        <v>0.0</v>
      </c>
      <c r="AG357" s="25"/>
      <c r="AH357" s="25"/>
      <c r="AI357" s="25"/>
      <c r="AJ357" s="25"/>
      <c r="AK357" s="25"/>
      <c r="AL357" s="25"/>
    </row>
    <row r="358">
      <c r="A358" s="26" t="s">
        <v>406</v>
      </c>
      <c r="B358" s="25" t="s">
        <v>399</v>
      </c>
      <c r="C358" s="25" t="s">
        <v>493</v>
      </c>
      <c r="D358" s="28">
        <v>98.56563654569938</v>
      </c>
      <c r="E358" s="29">
        <v>0.15870446320868517</v>
      </c>
      <c r="F358" s="30">
        <v>21.0</v>
      </c>
      <c r="G358" s="33"/>
      <c r="H358" s="34">
        <v>16.79679012747556</v>
      </c>
      <c r="I358" s="35" t="s">
        <v>58</v>
      </c>
      <c r="J358" s="36">
        <v>4000.0</v>
      </c>
      <c r="K358" s="28">
        <v>4.19919753186889</v>
      </c>
      <c r="L358" s="28">
        <v>3.312029556842602</v>
      </c>
      <c r="M358" s="34">
        <v>17.11708611734285</v>
      </c>
      <c r="N358" s="35" t="s">
        <v>27</v>
      </c>
      <c r="O358" s="36">
        <v>4100.0</v>
      </c>
      <c r="P358" s="28">
        <v>4.174899053010451</v>
      </c>
      <c r="Q358" s="37">
        <v>3.3387145223663826</v>
      </c>
      <c r="R358" s="38">
        <v>6.594042583497341</v>
      </c>
      <c r="S358" s="39">
        <v>5.960145695653023</v>
      </c>
      <c r="T358" s="40">
        <v>0.043109138736187616</v>
      </c>
      <c r="U358" s="40">
        <v>0.012540840359618215</v>
      </c>
      <c r="V358" s="40">
        <v>0.041454444522071324</v>
      </c>
      <c r="W358" s="40">
        <v>0.028303979978305</v>
      </c>
      <c r="X358" s="39">
        <v>6.788065771488197</v>
      </c>
      <c r="Y358" s="41">
        <v>10.008724355987361</v>
      </c>
      <c r="Z358" s="41">
        <v>5.907401083568983</v>
      </c>
      <c r="AA358" s="41">
        <v>11.209685033773868</v>
      </c>
      <c r="AB358" s="42">
        <v>1.0</v>
      </c>
      <c r="AC358" s="42">
        <v>1.0</v>
      </c>
      <c r="AD358" s="42">
        <v>0.0</v>
      </c>
      <c r="AE358" s="42">
        <v>0.0</v>
      </c>
      <c r="AF358" s="42">
        <v>0.0</v>
      </c>
      <c r="AG358" s="25"/>
      <c r="AH358" s="25"/>
      <c r="AI358" s="25"/>
      <c r="AJ358" s="25"/>
      <c r="AK358" s="25"/>
      <c r="AL358" s="25"/>
    </row>
    <row r="359">
      <c r="A359" s="26" t="s">
        <v>409</v>
      </c>
      <c r="B359" s="25" t="s">
        <v>399</v>
      </c>
      <c r="C359" s="25" t="s">
        <v>493</v>
      </c>
      <c r="D359" s="28">
        <v>98.56563654569938</v>
      </c>
      <c r="E359" s="29">
        <v>0.14425942599887454</v>
      </c>
      <c r="F359" s="30">
        <v>20.0</v>
      </c>
      <c r="G359" s="33"/>
      <c r="H359" s="34">
        <v>16.91953183225599</v>
      </c>
      <c r="I359" s="35" t="s">
        <v>45</v>
      </c>
      <c r="J359" s="36">
        <v>5300.0</v>
      </c>
      <c r="K359" s="28">
        <v>3.1923644966520737</v>
      </c>
      <c r="L359" s="28">
        <v>2.5313672082255056</v>
      </c>
      <c r="M359" s="34">
        <v>17.64875543399161</v>
      </c>
      <c r="N359" s="35" t="s">
        <v>31</v>
      </c>
      <c r="O359" s="36">
        <v>5100.0</v>
      </c>
      <c r="P359" s="28">
        <v>3.4605402811748256</v>
      </c>
      <c r="Q359" s="37">
        <v>2.830101174309723</v>
      </c>
      <c r="R359" s="38">
        <v>5.634708423524168</v>
      </c>
      <c r="S359" s="39">
        <v>5.093034012363827</v>
      </c>
      <c r="T359" s="40">
        <v>0.05845571811996941</v>
      </c>
      <c r="U359" s="40">
        <v>1.719285827057924E-4</v>
      </c>
      <c r="V359" s="40">
        <v>0.02209282287769432</v>
      </c>
      <c r="W359" s="40">
        <v>0.02415596587016383</v>
      </c>
      <c r="X359" s="39">
        <v>5.237450450829247</v>
      </c>
      <c r="Y359" s="41">
        <v>11.682081381426745</v>
      </c>
      <c r="Z359" s="41">
        <v>4.737889116961814</v>
      </c>
      <c r="AA359" s="41">
        <v>12.910866317029798</v>
      </c>
      <c r="AB359" s="42">
        <v>0.0</v>
      </c>
      <c r="AC359" s="42">
        <v>0.0</v>
      </c>
      <c r="AD359" s="42">
        <v>0.0</v>
      </c>
      <c r="AE359" s="42">
        <v>1.0</v>
      </c>
      <c r="AF359" s="42">
        <v>1.0</v>
      </c>
      <c r="AG359" s="25"/>
      <c r="AH359" s="25"/>
      <c r="AI359" s="25"/>
      <c r="AJ359" s="25"/>
      <c r="AK359" s="25"/>
      <c r="AL359" s="25"/>
    </row>
    <row r="360">
      <c r="A360" s="26" t="s">
        <v>408</v>
      </c>
      <c r="B360" s="25" t="s">
        <v>399</v>
      </c>
      <c r="C360" s="25" t="s">
        <v>493</v>
      </c>
      <c r="D360" s="28">
        <v>98.56563654569938</v>
      </c>
      <c r="E360" s="29">
        <v>0.17078947368421052</v>
      </c>
      <c r="F360" s="30">
        <v>19.0</v>
      </c>
      <c r="G360" s="33"/>
      <c r="H360" s="34">
        <v>14.400034085341428</v>
      </c>
      <c r="I360" s="35" t="s">
        <v>44</v>
      </c>
      <c r="J360" s="36">
        <v>3000.0</v>
      </c>
      <c r="K360" s="28">
        <v>4.800011361780476</v>
      </c>
      <c r="L360" s="28">
        <v>3.3823863711518505</v>
      </c>
      <c r="M360" s="34">
        <v>14.289086120867392</v>
      </c>
      <c r="N360" s="35" t="s">
        <v>29</v>
      </c>
      <c r="O360" s="36">
        <v>3100.0</v>
      </c>
      <c r="P360" s="28">
        <v>4.609382619634642</v>
      </c>
      <c r="Q360" s="37">
        <v>3.2297187368477505</v>
      </c>
      <c r="R360" s="38">
        <v>6.490551816083561</v>
      </c>
      <c r="S360" s="39">
        <v>5.86660367736446</v>
      </c>
      <c r="T360" s="40">
        <v>0.040587161611356184</v>
      </c>
      <c r="U360" s="40">
        <v>0.020777809414924204</v>
      </c>
      <c r="V360" s="40">
        <v>0.026412469595242634</v>
      </c>
      <c r="W360" s="40">
        <v>0.020249560023019354</v>
      </c>
      <c r="X360" s="39">
        <v>6.639838313052836</v>
      </c>
      <c r="Y360" s="41">
        <v>7.760195772288592</v>
      </c>
      <c r="Z360" s="41">
        <v>5.83948532446447</v>
      </c>
      <c r="AA360" s="41">
        <v>8.44960079640292</v>
      </c>
      <c r="AB360" s="42">
        <v>0.0</v>
      </c>
      <c r="AC360" s="42">
        <v>0.0</v>
      </c>
      <c r="AD360" s="42">
        <v>1.0</v>
      </c>
      <c r="AE360" s="42">
        <v>1.0</v>
      </c>
      <c r="AF360" s="42">
        <v>0.0</v>
      </c>
      <c r="AG360" s="25"/>
      <c r="AH360" s="25"/>
      <c r="AI360" s="25"/>
      <c r="AJ360" s="25"/>
      <c r="AK360" s="25"/>
      <c r="AL360" s="25"/>
    </row>
    <row r="361">
      <c r="A361" s="26" t="s">
        <v>410</v>
      </c>
      <c r="B361" s="25" t="s">
        <v>399</v>
      </c>
      <c r="C361" s="25" t="s">
        <v>493</v>
      </c>
      <c r="D361" s="28">
        <v>98.56563654569938</v>
      </c>
      <c r="E361" s="29">
        <v>0.18357142857142858</v>
      </c>
      <c r="F361" s="30">
        <v>13.0</v>
      </c>
      <c r="G361" s="33"/>
      <c r="H361" s="34">
        <v>11.304693896205885</v>
      </c>
      <c r="I361" s="35" t="s">
        <v>27</v>
      </c>
      <c r="J361" s="36">
        <v>3000.0</v>
      </c>
      <c r="K361" s="28">
        <v>3.7682312987352953</v>
      </c>
      <c r="L361" s="28">
        <v>2.2242137072344357</v>
      </c>
      <c r="M361" s="34">
        <v>11.287343672559011</v>
      </c>
      <c r="N361" s="35" t="s">
        <v>27</v>
      </c>
      <c r="O361" s="36">
        <v>3000.0</v>
      </c>
      <c r="P361" s="28">
        <v>3.7624478908530037</v>
      </c>
      <c r="Q361" s="37">
        <v>2.2183043623772445</v>
      </c>
      <c r="R361" s="38">
        <v>4.828490479478389</v>
      </c>
      <c r="S361" s="39">
        <v>4.364319214405377</v>
      </c>
      <c r="T361" s="40">
        <v>0.04720191779800156</v>
      </c>
      <c r="U361" s="40">
        <v>0.019860429564064808</v>
      </c>
      <c r="V361" s="40">
        <v>0.029122692679144357</v>
      </c>
      <c r="W361" s="40">
        <v>0.03321946290312185</v>
      </c>
      <c r="X361" s="39">
        <v>4.709728758455982</v>
      </c>
      <c r="Y361" s="41">
        <v>6.594965137749903</v>
      </c>
      <c r="Z361" s="41">
        <v>4.001248612055233</v>
      </c>
      <c r="AA361" s="41">
        <v>7.286095060503778</v>
      </c>
      <c r="AB361" s="42">
        <v>1.0</v>
      </c>
      <c r="AC361" s="42">
        <v>0.0</v>
      </c>
      <c r="AD361" s="42">
        <v>0.0</v>
      </c>
      <c r="AE361" s="42">
        <v>0.0</v>
      </c>
      <c r="AF361" s="42">
        <v>0.0</v>
      </c>
      <c r="AG361" s="25"/>
      <c r="AH361" s="25"/>
      <c r="AI361" s="25"/>
      <c r="AJ361" s="25"/>
      <c r="AK361" s="25"/>
      <c r="AL361" s="25"/>
    </row>
    <row r="362">
      <c r="A362" s="26" t="s">
        <v>412</v>
      </c>
      <c r="B362" s="25" t="s">
        <v>399</v>
      </c>
      <c r="C362" s="25" t="s">
        <v>493</v>
      </c>
      <c r="D362" s="28">
        <v>98.56563654569938</v>
      </c>
      <c r="E362" s="29">
        <v>0.17970297029702972</v>
      </c>
      <c r="F362" s="30">
        <v>0.0</v>
      </c>
      <c r="G362" s="33"/>
      <c r="H362" s="34" t="s">
        <v>64</v>
      </c>
      <c r="I362" s="35" t="s">
        <v>30</v>
      </c>
      <c r="J362" s="36">
        <v>3000.0</v>
      </c>
      <c r="K362" s="28" t="s">
        <v>64</v>
      </c>
      <c r="L362" s="28" t="s">
        <v>64</v>
      </c>
      <c r="M362" s="34" t="s">
        <v>64</v>
      </c>
      <c r="N362" s="35" t="s">
        <v>30</v>
      </c>
      <c r="O362" s="36">
        <v>3000.0</v>
      </c>
      <c r="P362" s="28" t="s">
        <v>64</v>
      </c>
      <c r="Q362" s="37" t="s">
        <v>64</v>
      </c>
      <c r="R362" s="38" t="s">
        <v>64</v>
      </c>
      <c r="S362" s="39" t="s">
        <v>64</v>
      </c>
      <c r="T362" s="40" t="s">
        <v>64</v>
      </c>
      <c r="U362" s="40" t="s">
        <v>64</v>
      </c>
      <c r="V362" s="40" t="s">
        <v>64</v>
      </c>
      <c r="W362" s="40" t="s">
        <v>64</v>
      </c>
      <c r="X362" s="39" t="s">
        <v>64</v>
      </c>
      <c r="Y362" s="41" t="s">
        <v>64</v>
      </c>
      <c r="Z362" s="41" t="s">
        <v>64</v>
      </c>
      <c r="AA362" s="41" t="s">
        <v>64</v>
      </c>
      <c r="AB362" s="42">
        <v>0.0</v>
      </c>
      <c r="AC362" s="42">
        <v>0.0</v>
      </c>
      <c r="AD362" s="42">
        <v>0.0</v>
      </c>
      <c r="AE362" s="42">
        <v>1.0</v>
      </c>
      <c r="AF362" s="42">
        <v>0.0</v>
      </c>
      <c r="AG362" s="25"/>
      <c r="AH362" s="25"/>
      <c r="AI362" s="25"/>
      <c r="AJ362" s="25"/>
      <c r="AK362" s="25"/>
      <c r="AL362" s="25"/>
    </row>
    <row r="363">
      <c r="A363" s="26" t="s">
        <v>413</v>
      </c>
      <c r="B363" s="25" t="s">
        <v>399</v>
      </c>
      <c r="C363" s="25" t="s">
        <v>493</v>
      </c>
      <c r="D363" s="28">
        <v>98.56563654569938</v>
      </c>
      <c r="E363" s="29">
        <v>0.17676923076923076</v>
      </c>
      <c r="F363" s="30">
        <v>0.0</v>
      </c>
      <c r="G363" s="33"/>
      <c r="H363" s="34" t="s">
        <v>64</v>
      </c>
      <c r="I363" s="35" t="s">
        <v>29</v>
      </c>
      <c r="J363" s="36">
        <v>3000.0</v>
      </c>
      <c r="K363" s="28" t="s">
        <v>64</v>
      </c>
      <c r="L363" s="28" t="s">
        <v>64</v>
      </c>
      <c r="M363" s="34" t="s">
        <v>64</v>
      </c>
      <c r="N363" s="35" t="s">
        <v>29</v>
      </c>
      <c r="O363" s="36">
        <v>3000.0</v>
      </c>
      <c r="P363" s="28" t="s">
        <v>64</v>
      </c>
      <c r="Q363" s="37" t="s">
        <v>64</v>
      </c>
      <c r="R363" s="38" t="s">
        <v>64</v>
      </c>
      <c r="S363" s="39" t="s">
        <v>64</v>
      </c>
      <c r="T363" s="40" t="s">
        <v>64</v>
      </c>
      <c r="U363" s="40" t="s">
        <v>64</v>
      </c>
      <c r="V363" s="40" t="s">
        <v>64</v>
      </c>
      <c r="W363" s="40" t="s">
        <v>64</v>
      </c>
      <c r="X363" s="39" t="s">
        <v>64</v>
      </c>
      <c r="Y363" s="41" t="s">
        <v>64</v>
      </c>
      <c r="Z363" s="41" t="s">
        <v>64</v>
      </c>
      <c r="AA363" s="41" t="s">
        <v>64</v>
      </c>
      <c r="AB363" s="42">
        <v>0.0</v>
      </c>
      <c r="AC363" s="42">
        <v>0.0</v>
      </c>
      <c r="AD363" s="42">
        <v>1.0</v>
      </c>
      <c r="AE363" s="42">
        <v>0.0</v>
      </c>
      <c r="AF363" s="42">
        <v>0.0</v>
      </c>
      <c r="AG363" s="25"/>
      <c r="AH363" s="25"/>
      <c r="AI363" s="25"/>
      <c r="AJ363" s="25"/>
      <c r="AK363" s="25"/>
      <c r="AL363" s="25"/>
    </row>
    <row r="364">
      <c r="A364" s="26" t="s">
        <v>414</v>
      </c>
      <c r="B364" s="25" t="s">
        <v>399</v>
      </c>
      <c r="C364" s="25" t="s">
        <v>493</v>
      </c>
      <c r="D364" s="28">
        <v>98.56563654569938</v>
      </c>
      <c r="E364" s="29">
        <v>0.18</v>
      </c>
      <c r="F364" s="30">
        <v>0.0</v>
      </c>
      <c r="G364" s="33"/>
      <c r="H364" s="34" t="s">
        <v>64</v>
      </c>
      <c r="I364" s="35" t="s">
        <v>27</v>
      </c>
      <c r="J364" s="36">
        <v>3000.0</v>
      </c>
      <c r="K364" s="28" t="s">
        <v>64</v>
      </c>
      <c r="L364" s="28" t="s">
        <v>64</v>
      </c>
      <c r="M364" s="34" t="s">
        <v>64</v>
      </c>
      <c r="N364" s="35" t="s">
        <v>27</v>
      </c>
      <c r="O364" s="36">
        <v>3000.0</v>
      </c>
      <c r="P364" s="28" t="s">
        <v>64</v>
      </c>
      <c r="Q364" s="37" t="s">
        <v>64</v>
      </c>
      <c r="R364" s="38" t="s">
        <v>64</v>
      </c>
      <c r="S364" s="39" t="s">
        <v>64</v>
      </c>
      <c r="T364" s="40" t="s">
        <v>64</v>
      </c>
      <c r="U364" s="40" t="s">
        <v>64</v>
      </c>
      <c r="V364" s="40" t="s">
        <v>64</v>
      </c>
      <c r="W364" s="40" t="s">
        <v>64</v>
      </c>
      <c r="X364" s="39" t="s">
        <v>64</v>
      </c>
      <c r="Y364" s="41" t="s">
        <v>64</v>
      </c>
      <c r="Z364" s="41" t="s">
        <v>64</v>
      </c>
      <c r="AA364" s="41" t="s">
        <v>64</v>
      </c>
      <c r="AB364" s="42">
        <v>1.0</v>
      </c>
      <c r="AC364" s="42">
        <v>0.0</v>
      </c>
      <c r="AD364" s="42">
        <v>0.0</v>
      </c>
      <c r="AE364" s="42">
        <v>0.0</v>
      </c>
      <c r="AF364" s="42">
        <v>0.0</v>
      </c>
      <c r="AG364" s="25"/>
      <c r="AH364" s="25"/>
      <c r="AI364" s="25"/>
      <c r="AJ364" s="25"/>
      <c r="AK364" s="25"/>
      <c r="AL364" s="25"/>
    </row>
    <row r="365">
      <c r="A365" s="26" t="s">
        <v>411</v>
      </c>
      <c r="B365" s="25" t="s">
        <v>399</v>
      </c>
      <c r="C365" s="25" t="s">
        <v>493</v>
      </c>
      <c r="D365" s="28">
        <v>98.56563654569938</v>
      </c>
      <c r="E365" s="29">
        <v>0.112875048657065</v>
      </c>
      <c r="F365" s="30">
        <v>0.0</v>
      </c>
      <c r="G365" s="33"/>
      <c r="H365" s="34" t="s">
        <v>64</v>
      </c>
      <c r="I365" s="35" t="s">
        <v>30</v>
      </c>
      <c r="J365" s="36">
        <v>4900.0</v>
      </c>
      <c r="K365" s="28" t="s">
        <v>64</v>
      </c>
      <c r="L365" s="28" t="s">
        <v>64</v>
      </c>
      <c r="M365" s="34" t="s">
        <v>64</v>
      </c>
      <c r="N365" s="35" t="s">
        <v>31</v>
      </c>
      <c r="O365" s="36">
        <v>5600.0</v>
      </c>
      <c r="P365" s="28" t="s">
        <v>64</v>
      </c>
      <c r="Q365" s="37" t="s">
        <v>64</v>
      </c>
      <c r="R365" s="38" t="s">
        <v>64</v>
      </c>
      <c r="S365" s="39" t="s">
        <v>64</v>
      </c>
      <c r="T365" s="40" t="s">
        <v>64</v>
      </c>
      <c r="U365" s="40" t="s">
        <v>64</v>
      </c>
      <c r="V365" s="40" t="s">
        <v>64</v>
      </c>
      <c r="W365" s="40" t="s">
        <v>64</v>
      </c>
      <c r="X365" s="39" t="s">
        <v>64</v>
      </c>
      <c r="Y365" s="41" t="s">
        <v>64</v>
      </c>
      <c r="Z365" s="41" t="s">
        <v>64</v>
      </c>
      <c r="AA365" s="41" t="s">
        <v>64</v>
      </c>
      <c r="AB365" s="42">
        <v>0.0</v>
      </c>
      <c r="AC365" s="42">
        <v>0.0</v>
      </c>
      <c r="AD365" s="42">
        <v>0.0</v>
      </c>
      <c r="AE365" s="42">
        <v>1.0</v>
      </c>
      <c r="AF365" s="42">
        <v>0.0</v>
      </c>
      <c r="AG365" s="25"/>
      <c r="AH365" s="25"/>
      <c r="AI365" s="25"/>
      <c r="AJ365" s="25"/>
      <c r="AK365" s="25"/>
      <c r="AL365" s="25"/>
    </row>
    <row r="366">
      <c r="A366" s="26" t="s">
        <v>415</v>
      </c>
      <c r="B366" s="25" t="s">
        <v>399</v>
      </c>
      <c r="C366" s="25" t="s">
        <v>493</v>
      </c>
      <c r="D366" s="28">
        <v>98.56563654569938</v>
      </c>
      <c r="E366" s="29">
        <v>0.18</v>
      </c>
      <c r="F366" s="30">
        <v>0.0</v>
      </c>
      <c r="G366" s="33"/>
      <c r="H366" s="34" t="s">
        <v>64</v>
      </c>
      <c r="I366" s="35" t="s">
        <v>30</v>
      </c>
      <c r="J366" s="36">
        <v>3000.0</v>
      </c>
      <c r="K366" s="28" t="s">
        <v>64</v>
      </c>
      <c r="L366" s="28" t="s">
        <v>64</v>
      </c>
      <c r="M366" s="34" t="s">
        <v>64</v>
      </c>
      <c r="N366" s="35" t="s">
        <v>30</v>
      </c>
      <c r="O366" s="36">
        <v>3000.0</v>
      </c>
      <c r="P366" s="28" t="s">
        <v>64</v>
      </c>
      <c r="Q366" s="37" t="s">
        <v>64</v>
      </c>
      <c r="R366" s="38" t="s">
        <v>64</v>
      </c>
      <c r="S366" s="39" t="s">
        <v>64</v>
      </c>
      <c r="T366" s="40" t="s">
        <v>64</v>
      </c>
      <c r="U366" s="40" t="s">
        <v>64</v>
      </c>
      <c r="V366" s="40" t="s">
        <v>64</v>
      </c>
      <c r="W366" s="40" t="s">
        <v>64</v>
      </c>
      <c r="X366" s="39" t="s">
        <v>64</v>
      </c>
      <c r="Y366" s="41" t="s">
        <v>64</v>
      </c>
      <c r="Z366" s="41" t="s">
        <v>64</v>
      </c>
      <c r="AA366" s="41" t="s">
        <v>64</v>
      </c>
      <c r="AB366" s="42">
        <v>0.0</v>
      </c>
      <c r="AC366" s="42">
        <v>0.0</v>
      </c>
      <c r="AD366" s="42">
        <v>0.0</v>
      </c>
      <c r="AE366" s="42">
        <v>1.0</v>
      </c>
      <c r="AF366" s="42">
        <v>0.0</v>
      </c>
      <c r="AG366" s="25"/>
      <c r="AH366" s="25"/>
      <c r="AI366" s="25"/>
      <c r="AJ366" s="25"/>
      <c r="AK366" s="25"/>
      <c r="AL366" s="25"/>
    </row>
    <row r="367">
      <c r="A367" s="26" t="s">
        <v>407</v>
      </c>
      <c r="B367" s="25" t="s">
        <v>399</v>
      </c>
      <c r="C367" s="25" t="s">
        <v>493</v>
      </c>
      <c r="D367" s="28">
        <v>98.56563654569938</v>
      </c>
      <c r="E367" s="29">
        <v>0.14823091423185675</v>
      </c>
      <c r="F367" s="30">
        <v>0.0</v>
      </c>
      <c r="G367" s="33"/>
      <c r="H367" s="34" t="s">
        <v>64</v>
      </c>
      <c r="I367" s="35" t="s">
        <v>30</v>
      </c>
      <c r="J367" s="36">
        <v>4200.0</v>
      </c>
      <c r="K367" s="28" t="s">
        <v>64</v>
      </c>
      <c r="L367" s="28" t="s">
        <v>64</v>
      </c>
      <c r="M367" s="34" t="s">
        <v>64</v>
      </c>
      <c r="N367" s="35" t="s">
        <v>30</v>
      </c>
      <c r="O367" s="36">
        <v>4400.0</v>
      </c>
      <c r="P367" s="28" t="s">
        <v>64</v>
      </c>
      <c r="Q367" s="37" t="s">
        <v>64</v>
      </c>
      <c r="R367" s="38" t="s">
        <v>64</v>
      </c>
      <c r="S367" s="39" t="s">
        <v>64</v>
      </c>
      <c r="T367" s="40" t="s">
        <v>64</v>
      </c>
      <c r="U367" s="40" t="s">
        <v>64</v>
      </c>
      <c r="V367" s="40" t="s">
        <v>64</v>
      </c>
      <c r="W367" s="40" t="s">
        <v>64</v>
      </c>
      <c r="X367" s="39" t="s">
        <v>64</v>
      </c>
      <c r="Y367" s="41" t="s">
        <v>64</v>
      </c>
      <c r="Z367" s="41" t="s">
        <v>64</v>
      </c>
      <c r="AA367" s="41" t="s">
        <v>64</v>
      </c>
      <c r="AB367" s="42">
        <v>0.0</v>
      </c>
      <c r="AC367" s="42">
        <v>0.0</v>
      </c>
      <c r="AD367" s="42">
        <v>0.0</v>
      </c>
      <c r="AE367" s="42">
        <v>1.0</v>
      </c>
      <c r="AF367" s="42">
        <v>0.0</v>
      </c>
      <c r="AG367" s="25"/>
      <c r="AH367" s="25"/>
      <c r="AI367" s="25"/>
      <c r="AJ367" s="25"/>
      <c r="AK367" s="25"/>
      <c r="AL367" s="25"/>
    </row>
    <row r="368">
      <c r="A368" s="26" t="s">
        <v>417</v>
      </c>
      <c r="B368" s="25" t="s">
        <v>172</v>
      </c>
      <c r="C368" s="25" t="s">
        <v>330</v>
      </c>
      <c r="D368" s="28">
        <v>94.34625789855322</v>
      </c>
      <c r="E368" s="29">
        <v>0.16952206929283342</v>
      </c>
      <c r="F368" s="30">
        <v>35.0</v>
      </c>
      <c r="G368" s="33"/>
      <c r="H368" s="34">
        <v>38.44417823506599</v>
      </c>
      <c r="I368" s="35" t="s">
        <v>31</v>
      </c>
      <c r="J368" s="36">
        <v>8000.0</v>
      </c>
      <c r="K368" s="28">
        <v>4.805522279383249</v>
      </c>
      <c r="L368" s="28">
        <v>6.9489166506141355</v>
      </c>
      <c r="M368" s="34">
        <v>40.12488292417689</v>
      </c>
      <c r="N368" s="35" t="s">
        <v>31</v>
      </c>
      <c r="O368" s="36">
        <v>8700.0</v>
      </c>
      <c r="P368" s="28">
        <v>4.612055508526079</v>
      </c>
      <c r="Q368" s="37">
        <v>6.88136947815112</v>
      </c>
      <c r="R368" s="38">
        <v>11.34657985029206</v>
      </c>
      <c r="S368" s="39">
        <v>12.664694075836273</v>
      </c>
      <c r="T368" s="40">
        <v>0.07688652452399872</v>
      </c>
      <c r="U368" s="40">
        <v>0.0</v>
      </c>
      <c r="V368" s="40">
        <v>0.05299523159281268</v>
      </c>
      <c r="W368" s="40">
        <v>0.028778148303474093</v>
      </c>
      <c r="X368" s="39">
        <v>13.234563292516642</v>
      </c>
      <c r="Y368" s="41">
        <v>25.20961494254935</v>
      </c>
      <c r="Z368" s="41">
        <v>12.244679218986608</v>
      </c>
      <c r="AA368" s="41">
        <v>27.880203705190276</v>
      </c>
      <c r="AB368" s="42">
        <v>0.0</v>
      </c>
      <c r="AC368" s="42">
        <v>0.0</v>
      </c>
      <c r="AD368" s="42">
        <v>0.0</v>
      </c>
      <c r="AE368" s="42">
        <v>0.0</v>
      </c>
      <c r="AF368" s="42">
        <v>1.0</v>
      </c>
      <c r="AG368" s="25"/>
      <c r="AH368" s="25"/>
      <c r="AI368" s="25"/>
      <c r="AJ368" s="25"/>
      <c r="AK368" s="25"/>
      <c r="AL368" s="25"/>
    </row>
    <row r="369">
      <c r="A369" s="26" t="s">
        <v>418</v>
      </c>
      <c r="B369" s="25" t="s">
        <v>172</v>
      </c>
      <c r="C369" s="25" t="s">
        <v>330</v>
      </c>
      <c r="D369" s="28">
        <v>94.34625789855322</v>
      </c>
      <c r="E369" s="29">
        <v>0.1405377643504532</v>
      </c>
      <c r="F369" s="30">
        <v>34.0</v>
      </c>
      <c r="G369" s="33"/>
      <c r="H369" s="34">
        <v>25.166332004221587</v>
      </c>
      <c r="I369" s="35" t="s">
        <v>40</v>
      </c>
      <c r="J369" s="36">
        <v>5100.0</v>
      </c>
      <c r="K369" s="28">
        <v>4.934574902788547</v>
      </c>
      <c r="L369" s="28">
        <v>5.2326429368423355</v>
      </c>
      <c r="M369" s="34">
        <v>24.66530688397649</v>
      </c>
      <c r="N369" s="35" t="s">
        <v>29</v>
      </c>
      <c r="O369" s="36">
        <v>5400.0</v>
      </c>
      <c r="P369" s="28">
        <v>4.567649422958609</v>
      </c>
      <c r="Q369" s="37">
        <v>4.772773526067253</v>
      </c>
      <c r="R369" s="38">
        <v>8.90253501945189</v>
      </c>
      <c r="S369" s="39">
        <v>9.93672842463407</v>
      </c>
      <c r="T369" s="40">
        <v>0.023805128995223936</v>
      </c>
      <c r="U369" s="40">
        <v>0.032903978300065084</v>
      </c>
      <c r="V369" s="40">
        <v>0.012061265357580129</v>
      </c>
      <c r="W369" s="40">
        <v>0.02846035422095662</v>
      </c>
      <c r="X369" s="39">
        <v>10.733025260726565</v>
      </c>
      <c r="Y369" s="41">
        <v>14.43330674349502</v>
      </c>
      <c r="Z369" s="41">
        <v>8.682579064672082</v>
      </c>
      <c r="AA369" s="41">
        <v>15.982727819304408</v>
      </c>
      <c r="AB369" s="42">
        <v>0.0</v>
      </c>
      <c r="AC369" s="42">
        <v>1.0</v>
      </c>
      <c r="AD369" s="42">
        <v>1.0</v>
      </c>
      <c r="AE369" s="42">
        <v>0.0</v>
      </c>
      <c r="AF369" s="42">
        <v>0.0</v>
      </c>
      <c r="AG369" s="25"/>
      <c r="AH369" s="25"/>
      <c r="AI369" s="25"/>
      <c r="AJ369" s="25"/>
      <c r="AK369" s="25"/>
      <c r="AL369" s="25"/>
    </row>
    <row r="370">
      <c r="A370" s="26" t="s">
        <v>416</v>
      </c>
      <c r="B370" s="25" t="s">
        <v>172</v>
      </c>
      <c r="C370" s="25" t="s">
        <v>330</v>
      </c>
      <c r="D370" s="28">
        <v>94.34625789855322</v>
      </c>
      <c r="E370" s="29">
        <v>0.18756331877729257</v>
      </c>
      <c r="F370" s="30">
        <v>34.0</v>
      </c>
      <c r="G370" s="33"/>
      <c r="H370" s="34">
        <v>33.7107080425062</v>
      </c>
      <c r="I370" s="35" t="s">
        <v>27</v>
      </c>
      <c r="J370" s="36">
        <v>7200.0</v>
      </c>
      <c r="K370" s="28">
        <v>4.682042783681417</v>
      </c>
      <c r="L370" s="28">
        <v>6.149489779654306</v>
      </c>
      <c r="M370" s="34">
        <v>33.43372066332226</v>
      </c>
      <c r="N370" s="35" t="s">
        <v>27</v>
      </c>
      <c r="O370" s="36">
        <v>7900.0</v>
      </c>
      <c r="P370" s="28">
        <v>4.232116539661046</v>
      </c>
      <c r="Q370" s="37">
        <v>5.525076122090339</v>
      </c>
      <c r="R370" s="38">
        <v>12.395076276612816</v>
      </c>
      <c r="S370" s="39">
        <v>13.83499267278469</v>
      </c>
      <c r="T370" s="40">
        <v>0.043266795706624867</v>
      </c>
      <c r="U370" s="40">
        <v>0.012472316109307678</v>
      </c>
      <c r="V370" s="40">
        <v>0.0551872394217154</v>
      </c>
      <c r="W370" s="40">
        <v>0.0433771701854683</v>
      </c>
      <c r="X370" s="39">
        <v>10.938862815762686</v>
      </c>
      <c r="Y370" s="41">
        <v>22.771845226743515</v>
      </c>
      <c r="Z370" s="41">
        <v>9.072691344159207</v>
      </c>
      <c r="AA370" s="41">
        <v>24.361029319163055</v>
      </c>
      <c r="AB370" s="42">
        <v>1.0</v>
      </c>
      <c r="AC370" s="42">
        <v>0.0</v>
      </c>
      <c r="AD370" s="42">
        <v>0.0</v>
      </c>
      <c r="AE370" s="42">
        <v>0.0</v>
      </c>
      <c r="AF370" s="42">
        <v>0.0</v>
      </c>
      <c r="AG370" s="25"/>
      <c r="AH370" s="25"/>
      <c r="AI370" s="25"/>
      <c r="AJ370" s="25"/>
      <c r="AK370" s="25"/>
      <c r="AL370" s="25"/>
    </row>
    <row r="371">
      <c r="A371" s="26" t="s">
        <v>421</v>
      </c>
      <c r="B371" s="25" t="s">
        <v>172</v>
      </c>
      <c r="C371" s="25" t="s">
        <v>330</v>
      </c>
      <c r="D371" s="28">
        <v>94.34625789855322</v>
      </c>
      <c r="E371" s="29">
        <v>0.19817017383348584</v>
      </c>
      <c r="F371" s="30">
        <v>30.0</v>
      </c>
      <c r="G371" s="33"/>
      <c r="H371" s="34">
        <v>29.621022451972294</v>
      </c>
      <c r="I371" s="35" t="s">
        <v>45</v>
      </c>
      <c r="J371" s="36">
        <v>4900.0</v>
      </c>
      <c r="K371" s="28">
        <v>6.045106622851489</v>
      </c>
      <c r="L371" s="28">
        <v>7.222540185532275</v>
      </c>
      <c r="M371" s="34">
        <v>30.29303915027174</v>
      </c>
      <c r="N371" s="35" t="s">
        <v>30</v>
      </c>
      <c r="O371" s="36">
        <v>5600.0</v>
      </c>
      <c r="P371" s="28">
        <v>5.409471276834239</v>
      </c>
      <c r="Q371" s="37">
        <v>6.570116128838063</v>
      </c>
      <c r="R371" s="38">
        <v>11.666155793223187</v>
      </c>
      <c r="S371" s="39">
        <v>13.021394650337184</v>
      </c>
      <c r="T371" s="40">
        <v>0.10563865231867565</v>
      </c>
      <c r="U371" s="40">
        <v>0.0010028985979621107</v>
      </c>
      <c r="V371" s="40">
        <v>0.04134170887154923</v>
      </c>
      <c r="W371" s="40">
        <v>0.025183898126604112</v>
      </c>
      <c r="X371" s="39">
        <v>14.36051523688131</v>
      </c>
      <c r="Y371" s="41">
        <v>15.260507215090982</v>
      </c>
      <c r="Z371" s="41">
        <v>13.588444525221027</v>
      </c>
      <c r="AA371" s="41">
        <v>16.704594625050714</v>
      </c>
      <c r="AB371" s="42">
        <v>0.0</v>
      </c>
      <c r="AC371" s="42">
        <v>0.0</v>
      </c>
      <c r="AD371" s="42">
        <v>0.0</v>
      </c>
      <c r="AE371" s="42">
        <v>1.0</v>
      </c>
      <c r="AF371" s="42">
        <v>1.0</v>
      </c>
      <c r="AG371" s="25"/>
      <c r="AH371" s="25"/>
      <c r="AI371" s="25"/>
      <c r="AJ371" s="25"/>
      <c r="AK371" s="25"/>
      <c r="AL371" s="25"/>
    </row>
    <row r="372">
      <c r="A372" s="26" t="s">
        <v>419</v>
      </c>
      <c r="B372" s="25" t="s">
        <v>172</v>
      </c>
      <c r="C372" s="25" t="s">
        <v>330</v>
      </c>
      <c r="D372" s="28">
        <v>94.34625789855322</v>
      </c>
      <c r="E372" s="29">
        <v>0.2253369050585597</v>
      </c>
      <c r="F372" s="30">
        <v>27.0</v>
      </c>
      <c r="G372" s="33"/>
      <c r="H372" s="34">
        <v>23.237858408621094</v>
      </c>
      <c r="I372" s="35" t="s">
        <v>40</v>
      </c>
      <c r="J372" s="36">
        <v>5200.0</v>
      </c>
      <c r="K372" s="28">
        <v>4.468818924734825</v>
      </c>
      <c r="L372" s="28">
        <v>4.470104918917661</v>
      </c>
      <c r="M372" s="34">
        <v>22.09830597692752</v>
      </c>
      <c r="N372" s="35" t="s">
        <v>28</v>
      </c>
      <c r="O372" s="36">
        <v>5300.0</v>
      </c>
      <c r="P372" s="28">
        <v>4.16949169375991</v>
      </c>
      <c r="Q372" s="37">
        <v>4.019964259215779</v>
      </c>
      <c r="R372" s="38">
        <v>12.23440467148062</v>
      </c>
      <c r="S372" s="39">
        <v>13.655656101542878</v>
      </c>
      <c r="T372" s="40">
        <v>0.059265287822835806</v>
      </c>
      <c r="U372" s="40">
        <v>0.03905342665782244</v>
      </c>
      <c r="V372" s="40">
        <v>0.03711217445553302</v>
      </c>
      <c r="W372" s="40">
        <v>0.028662017810273194</v>
      </c>
      <c r="X372" s="39">
        <v>14.753328919009796</v>
      </c>
      <c r="Y372" s="41">
        <v>8.4845294896113</v>
      </c>
      <c r="Z372" s="41">
        <v>12.95650738502483</v>
      </c>
      <c r="AA372" s="41">
        <v>9.141798591902688</v>
      </c>
      <c r="AB372" s="42">
        <v>0.0</v>
      </c>
      <c r="AC372" s="42">
        <v>1.0</v>
      </c>
      <c r="AD372" s="42">
        <v>1.0</v>
      </c>
      <c r="AE372" s="42">
        <v>0.0</v>
      </c>
      <c r="AF372" s="42">
        <v>0.0</v>
      </c>
      <c r="AG372" s="25"/>
      <c r="AH372" s="25"/>
      <c r="AI372" s="25"/>
      <c r="AJ372" s="25"/>
      <c r="AK372" s="25"/>
      <c r="AL372" s="25"/>
    </row>
    <row r="373">
      <c r="A373" s="26" t="s">
        <v>422</v>
      </c>
      <c r="B373" s="25" t="s">
        <v>172</v>
      </c>
      <c r="C373" s="25" t="s">
        <v>330</v>
      </c>
      <c r="D373" s="28">
        <v>94.34625789855322</v>
      </c>
      <c r="E373" s="29">
        <v>0.136577772139051</v>
      </c>
      <c r="F373" s="30">
        <v>25.0</v>
      </c>
      <c r="G373" s="33"/>
      <c r="H373" s="34">
        <v>14.542897238617453</v>
      </c>
      <c r="I373" s="35" t="s">
        <v>40</v>
      </c>
      <c r="J373" s="36">
        <v>3500.0</v>
      </c>
      <c r="K373" s="28">
        <v>4.155113496747844</v>
      </c>
      <c r="L373" s="28">
        <v>2.949187925623325</v>
      </c>
      <c r="M373" s="34">
        <v>15.002749303385915</v>
      </c>
      <c r="N373" s="35" t="s">
        <v>29</v>
      </c>
      <c r="O373" s="36">
        <v>3300.0</v>
      </c>
      <c r="P373" s="28">
        <v>4.5462876676927015</v>
      </c>
      <c r="Q373" s="37">
        <v>3.3012144284988323</v>
      </c>
      <c r="R373" s="38">
        <v>6.338900626501223</v>
      </c>
      <c r="S373" s="39">
        <v>7.075280681138332</v>
      </c>
      <c r="T373" s="40">
        <v>0.03500082508898632</v>
      </c>
      <c r="U373" s="40">
        <v>0.009593599647884804</v>
      </c>
      <c r="V373" s="40">
        <v>0.015391929105397597</v>
      </c>
      <c r="W373" s="40">
        <v>0.016129898309081042</v>
      </c>
      <c r="X373" s="39">
        <v>5.449785246884496</v>
      </c>
      <c r="Y373" s="41">
        <v>9.093111991732956</v>
      </c>
      <c r="Z373" s="41">
        <v>4.817775931181162</v>
      </c>
      <c r="AA373" s="41">
        <v>10.184973372204754</v>
      </c>
      <c r="AB373" s="42">
        <v>0.0</v>
      </c>
      <c r="AC373" s="42">
        <v>1.0</v>
      </c>
      <c r="AD373" s="42">
        <v>1.0</v>
      </c>
      <c r="AE373" s="42">
        <v>0.0</v>
      </c>
      <c r="AF373" s="42">
        <v>0.0</v>
      </c>
      <c r="AG373" s="25"/>
      <c r="AH373" s="25"/>
      <c r="AI373" s="25"/>
      <c r="AJ373" s="25"/>
      <c r="AK373" s="25"/>
      <c r="AL373" s="25"/>
    </row>
    <row r="374">
      <c r="A374" s="26" t="s">
        <v>420</v>
      </c>
      <c r="B374" s="25" t="s">
        <v>172</v>
      </c>
      <c r="C374" s="25" t="s">
        <v>330</v>
      </c>
      <c r="D374" s="28">
        <v>94.34625789855322</v>
      </c>
      <c r="E374" s="29">
        <v>0.22981625441696113</v>
      </c>
      <c r="F374" s="30">
        <v>21.0</v>
      </c>
      <c r="G374" s="33"/>
      <c r="H374" s="34">
        <v>18.778359596882336</v>
      </c>
      <c r="I374" s="35" t="s">
        <v>58</v>
      </c>
      <c r="J374" s="36">
        <v>3800.0</v>
      </c>
      <c r="K374" s="28">
        <v>4.941673578126931</v>
      </c>
      <c r="L374" s="28">
        <v>4.22917997288304</v>
      </c>
      <c r="M374" s="34">
        <v>18.3536155509421</v>
      </c>
      <c r="N374" s="35" t="s">
        <v>28</v>
      </c>
      <c r="O374" s="36">
        <v>4100.0</v>
      </c>
      <c r="P374" s="28">
        <v>4.476491597790756</v>
      </c>
      <c r="Q374" s="37">
        <v>3.7674388657734017</v>
      </c>
      <c r="R374" s="38">
        <v>9.74400751023717</v>
      </c>
      <c r="S374" s="39">
        <v>10.87595344306579</v>
      </c>
      <c r="T374" s="40">
        <v>0.0684475948444017</v>
      </c>
      <c r="U374" s="40">
        <v>0.027975231393691815</v>
      </c>
      <c r="V374" s="40">
        <v>0.04127493156446333</v>
      </c>
      <c r="W374" s="40">
        <v>0.04448520401947715</v>
      </c>
      <c r="X374" s="39">
        <v>10.47765789414525</v>
      </c>
      <c r="Y374" s="41">
        <v>8.300701702737086</v>
      </c>
      <c r="Z374" s="41">
        <v>8.982201753878808</v>
      </c>
      <c r="AA374" s="41">
        <v>9.37141379706329</v>
      </c>
      <c r="AB374" s="42">
        <v>1.0</v>
      </c>
      <c r="AC374" s="42">
        <v>1.0</v>
      </c>
      <c r="AD374" s="42">
        <v>0.0</v>
      </c>
      <c r="AE374" s="42">
        <v>0.0</v>
      </c>
      <c r="AF374" s="42">
        <v>0.0</v>
      </c>
      <c r="AG374" s="25"/>
      <c r="AH374" s="25"/>
      <c r="AI374" s="25"/>
      <c r="AJ374" s="25"/>
      <c r="AK374" s="25"/>
      <c r="AL374" s="25"/>
    </row>
    <row r="375">
      <c r="A375" s="26" t="s">
        <v>425</v>
      </c>
      <c r="B375" s="25" t="s">
        <v>172</v>
      </c>
      <c r="C375" s="25" t="s">
        <v>330</v>
      </c>
      <c r="D375" s="28">
        <v>94.34625789855322</v>
      </c>
      <c r="E375" s="29">
        <v>0.21771171171171172</v>
      </c>
      <c r="F375" s="30">
        <v>14.0</v>
      </c>
      <c r="G375" s="33"/>
      <c r="H375" s="34">
        <v>10.645585425095064</v>
      </c>
      <c r="I375" s="35" t="s">
        <v>58</v>
      </c>
      <c r="J375" s="36">
        <v>3100.0</v>
      </c>
      <c r="K375" s="28">
        <v>3.434059814546795</v>
      </c>
      <c r="L375" s="28">
        <v>1.939760688053225</v>
      </c>
      <c r="M375" s="34">
        <v>10.32460107155281</v>
      </c>
      <c r="N375" s="35" t="s">
        <v>28</v>
      </c>
      <c r="O375" s="36">
        <v>3100.0</v>
      </c>
      <c r="P375" s="28">
        <v>3.3305164746944547</v>
      </c>
      <c r="Q375" s="37">
        <v>1.8395785619184566</v>
      </c>
      <c r="R375" s="38">
        <v>6.087180203094222</v>
      </c>
      <c r="S375" s="39">
        <v>6.79431829448509</v>
      </c>
      <c r="T375" s="40">
        <v>0.0686132503528956</v>
      </c>
      <c r="U375" s="40">
        <v>0.01485675338219723</v>
      </c>
      <c r="V375" s="40">
        <v>0.05636493458742003</v>
      </c>
      <c r="W375" s="40">
        <v>0.028352582790452732</v>
      </c>
      <c r="X375" s="39">
        <v>6.367965402915451</v>
      </c>
      <c r="Y375" s="41">
        <v>4.277620022179613</v>
      </c>
      <c r="Z375" s="41">
        <v>5.773455523348975</v>
      </c>
      <c r="AA375" s="41">
        <v>4.551145548203834</v>
      </c>
      <c r="AB375" s="42">
        <v>1.0</v>
      </c>
      <c r="AC375" s="42">
        <v>1.0</v>
      </c>
      <c r="AD375" s="42">
        <v>0.0</v>
      </c>
      <c r="AE375" s="42">
        <v>0.0</v>
      </c>
      <c r="AF375" s="42">
        <v>0.0</v>
      </c>
      <c r="AG375" s="25"/>
      <c r="AH375" s="25"/>
      <c r="AI375" s="25"/>
      <c r="AJ375" s="25"/>
      <c r="AK375" s="25"/>
      <c r="AL375" s="25"/>
    </row>
    <row r="376">
      <c r="A376" s="26" t="s">
        <v>424</v>
      </c>
      <c r="B376" s="25" t="s">
        <v>172</v>
      </c>
      <c r="C376" s="25" t="s">
        <v>330</v>
      </c>
      <c r="D376" s="28">
        <v>94.34625789855322</v>
      </c>
      <c r="E376" s="29">
        <v>0.1409222462203024</v>
      </c>
      <c r="F376" s="30">
        <v>14.0</v>
      </c>
      <c r="G376" s="33"/>
      <c r="H376" s="34">
        <v>7.035700364766721</v>
      </c>
      <c r="I376" s="35" t="s">
        <v>45</v>
      </c>
      <c r="J376" s="36">
        <v>3000.0</v>
      </c>
      <c r="K376" s="28">
        <v>2.3452334549222407</v>
      </c>
      <c r="L376" s="28">
        <v>0.9782685685818474</v>
      </c>
      <c r="M376" s="34">
        <v>7.366842796049548</v>
      </c>
      <c r="N376" s="35" t="s">
        <v>31</v>
      </c>
      <c r="O376" s="36">
        <v>3000.0</v>
      </c>
      <c r="P376" s="28">
        <v>2.4556142653498494</v>
      </c>
      <c r="Q376" s="37">
        <v>1.0593859251183664</v>
      </c>
      <c r="R376" s="38">
        <v>3.6770506000970142</v>
      </c>
      <c r="S376" s="39">
        <v>4.10420774947441</v>
      </c>
      <c r="T376" s="40">
        <v>0.03757220252423519</v>
      </c>
      <c r="U376" s="40">
        <v>0.0026459297552278303</v>
      </c>
      <c r="V376" s="40">
        <v>0.02370753060684136</v>
      </c>
      <c r="W376" s="40">
        <v>0.016616438862830773</v>
      </c>
      <c r="X376" s="39">
        <v>2.746385337701768</v>
      </c>
      <c r="Y376" s="41">
        <v>4.289315027064953</v>
      </c>
      <c r="Z376" s="41">
        <v>2.481357696417716</v>
      </c>
      <c r="AA376" s="41">
        <v>4.885485099631832</v>
      </c>
      <c r="AB376" s="42">
        <v>0.0</v>
      </c>
      <c r="AC376" s="42">
        <v>0.0</v>
      </c>
      <c r="AD376" s="42">
        <v>0.0</v>
      </c>
      <c r="AE376" s="42">
        <v>1.0</v>
      </c>
      <c r="AF376" s="42">
        <v>1.0</v>
      </c>
      <c r="AG376" s="25"/>
      <c r="AH376" s="25"/>
      <c r="AI376" s="25"/>
      <c r="AJ376" s="25"/>
      <c r="AK376" s="25"/>
      <c r="AL376" s="25"/>
    </row>
    <row r="377">
      <c r="A377" s="26" t="s">
        <v>423</v>
      </c>
      <c r="B377" s="25" t="s">
        <v>172</v>
      </c>
      <c r="C377" s="25" t="s">
        <v>330</v>
      </c>
      <c r="D377" s="28">
        <v>94.34625789855322</v>
      </c>
      <c r="E377" s="29">
        <v>0.12869051580698834</v>
      </c>
      <c r="F377" s="30">
        <v>9.0</v>
      </c>
      <c r="G377" s="33"/>
      <c r="H377" s="34">
        <v>5.918039484507203</v>
      </c>
      <c r="I377" s="35" t="s">
        <v>44</v>
      </c>
      <c r="J377" s="36">
        <v>3500.0</v>
      </c>
      <c r="K377" s="28">
        <v>1.690868424144915</v>
      </c>
      <c r="L377" s="28">
        <v>0.6214171557848477</v>
      </c>
      <c r="M377" s="34">
        <v>5.817640614229429</v>
      </c>
      <c r="N377" s="35" t="s">
        <v>30</v>
      </c>
      <c r="O377" s="36">
        <v>3000.0</v>
      </c>
      <c r="P377" s="28">
        <v>1.9392135380764763</v>
      </c>
      <c r="Q377" s="37">
        <v>0.7038161242164019</v>
      </c>
      <c r="R377" s="38">
        <v>2.1350109605644283</v>
      </c>
      <c r="S377" s="39">
        <v>2.3830318052545003</v>
      </c>
      <c r="T377" s="40">
        <v>0.03464857194036462</v>
      </c>
      <c r="U377" s="40">
        <v>0.016015805156724433</v>
      </c>
      <c r="V377" s="40">
        <v>0.01852808831856356</v>
      </c>
      <c r="W377" s="40">
        <v>0.016225162086877694</v>
      </c>
      <c r="X377" s="39">
        <v>2.40172496942253</v>
      </c>
      <c r="Y377" s="41">
        <v>3.516314515084672</v>
      </c>
      <c r="Z377" s="41">
        <v>2.116554849691559</v>
      </c>
      <c r="AA377" s="41">
        <v>3.7010857645378694</v>
      </c>
      <c r="AB377" s="42">
        <v>0.0</v>
      </c>
      <c r="AC377" s="42">
        <v>0.0</v>
      </c>
      <c r="AD377" s="42">
        <v>1.0</v>
      </c>
      <c r="AE377" s="42">
        <v>1.0</v>
      </c>
      <c r="AF377" s="42">
        <v>0.0</v>
      </c>
      <c r="AG377" s="25"/>
      <c r="AH377" s="25"/>
      <c r="AI377" s="25"/>
      <c r="AJ377" s="25"/>
      <c r="AK377" s="25"/>
      <c r="AL377" s="25"/>
    </row>
    <row r="378">
      <c r="A378" s="26" t="s">
        <v>426</v>
      </c>
      <c r="B378" s="25" t="s">
        <v>172</v>
      </c>
      <c r="C378" s="25" t="s">
        <v>330</v>
      </c>
      <c r="D378" s="28">
        <v>94.34625789855322</v>
      </c>
      <c r="E378" s="29">
        <v>0.18356647398843928</v>
      </c>
      <c r="F378" s="30">
        <v>0.0</v>
      </c>
      <c r="G378" s="33"/>
      <c r="H378" s="34" t="s">
        <v>64</v>
      </c>
      <c r="I378" s="35" t="s">
        <v>58</v>
      </c>
      <c r="J378" s="36">
        <v>3100.0</v>
      </c>
      <c r="K378" s="28" t="s">
        <v>64</v>
      </c>
      <c r="L378" s="28" t="s">
        <v>64</v>
      </c>
      <c r="M378" s="34" t="s">
        <v>64</v>
      </c>
      <c r="N378" s="35" t="s">
        <v>27</v>
      </c>
      <c r="O378" s="36">
        <v>3000.0</v>
      </c>
      <c r="P378" s="28" t="s">
        <v>64</v>
      </c>
      <c r="Q378" s="37" t="s">
        <v>64</v>
      </c>
      <c r="R378" s="38" t="s">
        <v>64</v>
      </c>
      <c r="S378" s="39" t="s">
        <v>64</v>
      </c>
      <c r="T378" s="40" t="s">
        <v>64</v>
      </c>
      <c r="U378" s="40" t="s">
        <v>64</v>
      </c>
      <c r="V378" s="40" t="s">
        <v>64</v>
      </c>
      <c r="W378" s="40" t="s">
        <v>64</v>
      </c>
      <c r="X378" s="39" t="s">
        <v>64</v>
      </c>
      <c r="Y378" s="41" t="s">
        <v>64</v>
      </c>
      <c r="Z378" s="41" t="s">
        <v>64</v>
      </c>
      <c r="AA378" s="41" t="s">
        <v>64</v>
      </c>
      <c r="AB378" s="42">
        <v>1.0</v>
      </c>
      <c r="AC378" s="42">
        <v>1.0</v>
      </c>
      <c r="AD378" s="42">
        <v>0.0</v>
      </c>
      <c r="AE378" s="42">
        <v>0.0</v>
      </c>
      <c r="AF378" s="42">
        <v>0.0</v>
      </c>
      <c r="AG378" s="25"/>
      <c r="AH378" s="25"/>
      <c r="AI378" s="25"/>
      <c r="AJ378" s="25"/>
      <c r="AK378" s="25"/>
      <c r="AL378" s="25"/>
    </row>
    <row r="379">
      <c r="A379" s="26" t="s">
        <v>427</v>
      </c>
      <c r="B379" s="25" t="s">
        <v>172</v>
      </c>
      <c r="C379" s="25" t="s">
        <v>330</v>
      </c>
      <c r="D379" s="28">
        <v>94.34625789855322</v>
      </c>
      <c r="E379" s="29">
        <v>0.18</v>
      </c>
      <c r="F379" s="30">
        <v>0.0</v>
      </c>
      <c r="G379" s="33"/>
      <c r="H379" s="34" t="s">
        <v>64</v>
      </c>
      <c r="I379" s="35" t="s">
        <v>44</v>
      </c>
      <c r="J379" s="36">
        <v>3000.0</v>
      </c>
      <c r="K379" s="28" t="s">
        <v>64</v>
      </c>
      <c r="L379" s="28" t="s">
        <v>64</v>
      </c>
      <c r="M379" s="34" t="s">
        <v>64</v>
      </c>
      <c r="N379" s="35" t="s">
        <v>29</v>
      </c>
      <c r="O379" s="36">
        <v>3000.0</v>
      </c>
      <c r="P379" s="28" t="s">
        <v>64</v>
      </c>
      <c r="Q379" s="37" t="s">
        <v>64</v>
      </c>
      <c r="R379" s="38" t="s">
        <v>64</v>
      </c>
      <c r="S379" s="39" t="s">
        <v>64</v>
      </c>
      <c r="T379" s="40" t="s">
        <v>64</v>
      </c>
      <c r="U379" s="40" t="s">
        <v>64</v>
      </c>
      <c r="V379" s="40" t="s">
        <v>64</v>
      </c>
      <c r="W379" s="40" t="s">
        <v>64</v>
      </c>
      <c r="X379" s="39" t="s">
        <v>64</v>
      </c>
      <c r="Y379" s="41" t="s">
        <v>64</v>
      </c>
      <c r="Z379" s="41" t="s">
        <v>64</v>
      </c>
      <c r="AA379" s="41" t="s">
        <v>64</v>
      </c>
      <c r="AB379" s="42">
        <v>0.0</v>
      </c>
      <c r="AC379" s="42">
        <v>0.0</v>
      </c>
      <c r="AD379" s="42">
        <v>1.0</v>
      </c>
      <c r="AE379" s="42">
        <v>1.0</v>
      </c>
      <c r="AF379" s="42">
        <v>0.0</v>
      </c>
      <c r="AG379" s="25"/>
      <c r="AH379" s="25"/>
      <c r="AI379" s="25"/>
      <c r="AJ379" s="25"/>
      <c r="AK379" s="25"/>
      <c r="AL379" s="25"/>
    </row>
    <row r="380">
      <c r="A380" s="26" t="s">
        <v>428</v>
      </c>
      <c r="B380" s="25" t="s">
        <v>172</v>
      </c>
      <c r="C380" s="25" t="s">
        <v>330</v>
      </c>
      <c r="D380" s="28">
        <v>94.34625789855322</v>
      </c>
      <c r="E380" s="29">
        <v>0.1931916859122402</v>
      </c>
      <c r="F380" s="30">
        <v>0.0</v>
      </c>
      <c r="G380" s="33"/>
      <c r="H380" s="34" t="s">
        <v>64</v>
      </c>
      <c r="I380" s="35" t="s">
        <v>40</v>
      </c>
      <c r="J380" s="36">
        <v>3600.0</v>
      </c>
      <c r="K380" s="28" t="s">
        <v>64</v>
      </c>
      <c r="L380" s="28" t="s">
        <v>64</v>
      </c>
      <c r="M380" s="34" t="s">
        <v>64</v>
      </c>
      <c r="N380" s="35" t="s">
        <v>29</v>
      </c>
      <c r="O380" s="36">
        <v>3200.0</v>
      </c>
      <c r="P380" s="28" t="s">
        <v>64</v>
      </c>
      <c r="Q380" s="37" t="s">
        <v>64</v>
      </c>
      <c r="R380" s="38" t="s">
        <v>64</v>
      </c>
      <c r="S380" s="39" t="s">
        <v>64</v>
      </c>
      <c r="T380" s="40" t="s">
        <v>64</v>
      </c>
      <c r="U380" s="40" t="s">
        <v>64</v>
      </c>
      <c r="V380" s="40" t="s">
        <v>64</v>
      </c>
      <c r="W380" s="40" t="s">
        <v>64</v>
      </c>
      <c r="X380" s="39" t="s">
        <v>64</v>
      </c>
      <c r="Y380" s="41" t="s">
        <v>64</v>
      </c>
      <c r="Z380" s="41" t="s">
        <v>64</v>
      </c>
      <c r="AA380" s="41" t="s">
        <v>64</v>
      </c>
      <c r="AB380" s="42">
        <v>0.0</v>
      </c>
      <c r="AC380" s="42">
        <v>1.0</v>
      </c>
      <c r="AD380" s="42">
        <v>1.0</v>
      </c>
      <c r="AE380" s="42">
        <v>0.0</v>
      </c>
      <c r="AF380" s="42">
        <v>0.0</v>
      </c>
      <c r="AG380" s="25"/>
      <c r="AH380" s="25"/>
      <c r="AI380" s="25"/>
      <c r="AJ380" s="25"/>
      <c r="AK380" s="25"/>
      <c r="AL380" s="25"/>
    </row>
    <row r="381">
      <c r="A381" s="26" t="s">
        <v>429</v>
      </c>
      <c r="B381" s="25" t="s">
        <v>172</v>
      </c>
      <c r="C381" s="25" t="s">
        <v>330</v>
      </c>
      <c r="D381" s="28">
        <v>94.34625789855322</v>
      </c>
      <c r="E381" s="29">
        <v>0.18</v>
      </c>
      <c r="F381" s="30">
        <v>0.0</v>
      </c>
      <c r="G381" s="33"/>
      <c r="H381" s="34" t="s">
        <v>64</v>
      </c>
      <c r="I381" s="35" t="s">
        <v>27</v>
      </c>
      <c r="J381" s="36">
        <v>3000.0</v>
      </c>
      <c r="K381" s="28" t="s">
        <v>64</v>
      </c>
      <c r="L381" s="28" t="s">
        <v>64</v>
      </c>
      <c r="M381" s="34" t="s">
        <v>64</v>
      </c>
      <c r="N381" s="35" t="s">
        <v>27</v>
      </c>
      <c r="O381" s="36">
        <v>3000.0</v>
      </c>
      <c r="P381" s="28" t="s">
        <v>64</v>
      </c>
      <c r="Q381" s="37" t="s">
        <v>64</v>
      </c>
      <c r="R381" s="38" t="s">
        <v>64</v>
      </c>
      <c r="S381" s="39" t="s">
        <v>64</v>
      </c>
      <c r="T381" s="40" t="s">
        <v>64</v>
      </c>
      <c r="U381" s="40" t="s">
        <v>64</v>
      </c>
      <c r="V381" s="40" t="s">
        <v>64</v>
      </c>
      <c r="W381" s="40" t="s">
        <v>64</v>
      </c>
      <c r="X381" s="39" t="s">
        <v>64</v>
      </c>
      <c r="Y381" s="41" t="s">
        <v>64</v>
      </c>
      <c r="Z381" s="41" t="s">
        <v>64</v>
      </c>
      <c r="AA381" s="41" t="s">
        <v>64</v>
      </c>
      <c r="AB381" s="42">
        <v>1.0</v>
      </c>
      <c r="AC381" s="42">
        <v>0.0</v>
      </c>
      <c r="AD381" s="42">
        <v>0.0</v>
      </c>
      <c r="AE381" s="42">
        <v>0.0</v>
      </c>
      <c r="AF381" s="42">
        <v>0.0</v>
      </c>
      <c r="AG381" s="25"/>
      <c r="AH381" s="25"/>
      <c r="AI381" s="25"/>
      <c r="AJ381" s="25"/>
      <c r="AK381" s="25"/>
      <c r="AL381" s="25"/>
    </row>
    <row r="382">
      <c r="A382" s="26" t="s">
        <v>430</v>
      </c>
      <c r="B382" s="25" t="s">
        <v>172</v>
      </c>
      <c r="C382" s="25" t="s">
        <v>330</v>
      </c>
      <c r="D382" s="28">
        <v>94.34625789855322</v>
      </c>
      <c r="E382" s="29">
        <v>0.1519044309296264</v>
      </c>
      <c r="F382" s="30">
        <v>0.0</v>
      </c>
      <c r="G382" s="33"/>
      <c r="H382" s="34" t="s">
        <v>64</v>
      </c>
      <c r="I382" s="35" t="s">
        <v>27</v>
      </c>
      <c r="J382" s="36">
        <v>3000.0</v>
      </c>
      <c r="K382" s="28" t="s">
        <v>64</v>
      </c>
      <c r="L382" s="28" t="s">
        <v>64</v>
      </c>
      <c r="M382" s="34" t="s">
        <v>64</v>
      </c>
      <c r="N382" s="35" t="s">
        <v>27</v>
      </c>
      <c r="O382" s="36">
        <v>3000.0</v>
      </c>
      <c r="P382" s="28" t="s">
        <v>64</v>
      </c>
      <c r="Q382" s="37" t="s">
        <v>64</v>
      </c>
      <c r="R382" s="38" t="s">
        <v>64</v>
      </c>
      <c r="S382" s="39" t="s">
        <v>64</v>
      </c>
      <c r="T382" s="40" t="s">
        <v>64</v>
      </c>
      <c r="U382" s="40" t="s">
        <v>64</v>
      </c>
      <c r="V382" s="40" t="s">
        <v>64</v>
      </c>
      <c r="W382" s="40" t="s">
        <v>64</v>
      </c>
      <c r="X382" s="39" t="s">
        <v>64</v>
      </c>
      <c r="Y382" s="41" t="s">
        <v>64</v>
      </c>
      <c r="Z382" s="41" t="s">
        <v>64</v>
      </c>
      <c r="AA382" s="41" t="s">
        <v>64</v>
      </c>
      <c r="AB382" s="42">
        <v>1.0</v>
      </c>
      <c r="AC382" s="42">
        <v>0.0</v>
      </c>
      <c r="AD382" s="42">
        <v>0.0</v>
      </c>
      <c r="AE382" s="42">
        <v>0.0</v>
      </c>
      <c r="AF382" s="42">
        <v>0.0</v>
      </c>
      <c r="AG382" s="25"/>
      <c r="AH382" s="25"/>
      <c r="AI382" s="25"/>
      <c r="AJ382" s="25"/>
      <c r="AK382" s="25"/>
      <c r="AL382" s="25"/>
    </row>
    <row r="383">
      <c r="A383" s="26" t="s">
        <v>431</v>
      </c>
      <c r="B383" s="25" t="s">
        <v>172</v>
      </c>
      <c r="C383" s="25" t="s">
        <v>330</v>
      </c>
      <c r="D383" s="28">
        <v>94.34625789855322</v>
      </c>
      <c r="E383" s="29">
        <v>0.178629392971246</v>
      </c>
      <c r="F383" s="30">
        <v>0.0</v>
      </c>
      <c r="G383" s="33"/>
      <c r="H383" s="34" t="s">
        <v>64</v>
      </c>
      <c r="I383" s="35" t="s">
        <v>29</v>
      </c>
      <c r="J383" s="36">
        <v>3000.0</v>
      </c>
      <c r="K383" s="28" t="s">
        <v>64</v>
      </c>
      <c r="L383" s="28" t="s">
        <v>64</v>
      </c>
      <c r="M383" s="34" t="s">
        <v>64</v>
      </c>
      <c r="N383" s="35" t="s">
        <v>29</v>
      </c>
      <c r="O383" s="36">
        <v>3000.0</v>
      </c>
      <c r="P383" s="28" t="s">
        <v>64</v>
      </c>
      <c r="Q383" s="37" t="s">
        <v>64</v>
      </c>
      <c r="R383" s="38" t="s">
        <v>64</v>
      </c>
      <c r="S383" s="39" t="s">
        <v>64</v>
      </c>
      <c r="T383" s="40" t="s">
        <v>64</v>
      </c>
      <c r="U383" s="40" t="s">
        <v>64</v>
      </c>
      <c r="V383" s="40" t="s">
        <v>64</v>
      </c>
      <c r="W383" s="40" t="s">
        <v>64</v>
      </c>
      <c r="X383" s="39" t="s">
        <v>64</v>
      </c>
      <c r="Y383" s="41" t="s">
        <v>64</v>
      </c>
      <c r="Z383" s="41" t="s">
        <v>64</v>
      </c>
      <c r="AA383" s="41" t="s">
        <v>64</v>
      </c>
      <c r="AB383" s="42">
        <v>0.0</v>
      </c>
      <c r="AC383" s="42">
        <v>0.0</v>
      </c>
      <c r="AD383" s="42">
        <v>1.0</v>
      </c>
      <c r="AE383" s="42">
        <v>0.0</v>
      </c>
      <c r="AF383" s="42">
        <v>0.0</v>
      </c>
      <c r="AG383" s="25"/>
      <c r="AH383" s="25"/>
      <c r="AI383" s="25"/>
      <c r="AJ383" s="25"/>
      <c r="AK383" s="25"/>
      <c r="AL383" s="25"/>
    </row>
    <row r="384">
      <c r="A384" s="26" t="s">
        <v>432</v>
      </c>
      <c r="B384" s="25" t="s">
        <v>172</v>
      </c>
      <c r="C384" s="25" t="s">
        <v>330</v>
      </c>
      <c r="D384" s="28">
        <v>94.34625789855322</v>
      </c>
      <c r="E384" s="29">
        <v>0.18</v>
      </c>
      <c r="F384" s="30">
        <v>0.0</v>
      </c>
      <c r="G384" s="33"/>
      <c r="H384" s="34" t="s">
        <v>64</v>
      </c>
      <c r="I384" s="35" t="s">
        <v>45</v>
      </c>
      <c r="J384" s="36">
        <v>3000.0</v>
      </c>
      <c r="K384" s="28" t="s">
        <v>64</v>
      </c>
      <c r="L384" s="28" t="s">
        <v>64</v>
      </c>
      <c r="M384" s="34" t="s">
        <v>64</v>
      </c>
      <c r="N384" s="35" t="s">
        <v>31</v>
      </c>
      <c r="O384" s="36">
        <v>3000.0</v>
      </c>
      <c r="P384" s="28" t="s">
        <v>64</v>
      </c>
      <c r="Q384" s="37" t="s">
        <v>64</v>
      </c>
      <c r="R384" s="38" t="s">
        <v>64</v>
      </c>
      <c r="S384" s="39" t="s">
        <v>64</v>
      </c>
      <c r="T384" s="40" t="s">
        <v>64</v>
      </c>
      <c r="U384" s="40" t="s">
        <v>64</v>
      </c>
      <c r="V384" s="40" t="s">
        <v>64</v>
      </c>
      <c r="W384" s="40" t="s">
        <v>64</v>
      </c>
      <c r="X384" s="39" t="s">
        <v>64</v>
      </c>
      <c r="Y384" s="41" t="s">
        <v>64</v>
      </c>
      <c r="Z384" s="41" t="s">
        <v>64</v>
      </c>
      <c r="AA384" s="41" t="s">
        <v>64</v>
      </c>
      <c r="AB384" s="42">
        <v>0.0</v>
      </c>
      <c r="AC384" s="42">
        <v>0.0</v>
      </c>
      <c r="AD384" s="42">
        <v>0.0</v>
      </c>
      <c r="AE384" s="42">
        <v>1.0</v>
      </c>
      <c r="AF384" s="42">
        <v>1.0</v>
      </c>
      <c r="AG384" s="25"/>
      <c r="AH384" s="25"/>
      <c r="AI384" s="25"/>
      <c r="AJ384" s="25"/>
      <c r="AK384" s="25"/>
      <c r="AL384" s="25"/>
    </row>
    <row r="385">
      <c r="A385" s="26" t="s">
        <v>433</v>
      </c>
      <c r="B385" s="25" t="s">
        <v>400</v>
      </c>
      <c r="C385" s="25" t="s">
        <v>101</v>
      </c>
      <c r="D385" s="28">
        <v>106.79140223058594</v>
      </c>
      <c r="E385" s="29">
        <v>0.3047573598601963</v>
      </c>
      <c r="F385" s="30">
        <v>35.0</v>
      </c>
      <c r="G385" s="33"/>
      <c r="H385" s="34">
        <v>48.83245896659305</v>
      </c>
      <c r="I385" s="35" t="s">
        <v>27</v>
      </c>
      <c r="J385" s="36">
        <v>9500.0</v>
      </c>
      <c r="K385" s="28">
        <v>5.140258838588743</v>
      </c>
      <c r="L385" s="28">
        <v>8.855344849111908</v>
      </c>
      <c r="M385" s="34">
        <v>48.05164847380754</v>
      </c>
      <c r="N385" s="35" t="s">
        <v>27</v>
      </c>
      <c r="O385" s="36">
        <v>9700.0</v>
      </c>
      <c r="P385" s="28">
        <v>4.953778193176035</v>
      </c>
      <c r="Q385" s="37">
        <v>8.433978115312934</v>
      </c>
      <c r="R385" s="38">
        <v>26.07733989211447</v>
      </c>
      <c r="S385" s="39">
        <v>26.290240189108708</v>
      </c>
      <c r="T385" s="40">
        <v>0.09671447951519031</v>
      </c>
      <c r="U385" s="40">
        <v>0.016285256000839608</v>
      </c>
      <c r="V385" s="40">
        <v>0.06779984130961796</v>
      </c>
      <c r="W385" s="40">
        <v>0.05782927641114473</v>
      </c>
      <c r="X385" s="39">
        <v>22.52840170467185</v>
      </c>
      <c r="Y385" s="41">
        <v>26.304057261921198</v>
      </c>
      <c r="Z385" s="41">
        <v>19.642799418547884</v>
      </c>
      <c r="AA385" s="41">
        <v>28.408849055259655</v>
      </c>
      <c r="AB385" s="42">
        <v>1.0</v>
      </c>
      <c r="AC385" s="42">
        <v>0.0</v>
      </c>
      <c r="AD385" s="42">
        <v>0.0</v>
      </c>
      <c r="AE385" s="42">
        <v>0.0</v>
      </c>
      <c r="AF385" s="42">
        <v>0.0</v>
      </c>
      <c r="AG385" s="25"/>
      <c r="AH385" s="25"/>
      <c r="AI385" s="25"/>
      <c r="AJ385" s="25"/>
      <c r="AK385" s="25"/>
      <c r="AL385" s="25"/>
    </row>
    <row r="386">
      <c r="A386" s="26" t="s">
        <v>435</v>
      </c>
      <c r="B386" s="25" t="s">
        <v>400</v>
      </c>
      <c r="C386" s="25" t="s">
        <v>101</v>
      </c>
      <c r="D386" s="28">
        <v>106.79140223058594</v>
      </c>
      <c r="E386" s="29">
        <v>0.26235850388143966</v>
      </c>
      <c r="F386" s="30">
        <v>34.0</v>
      </c>
      <c r="G386" s="33"/>
      <c r="H386" s="34">
        <v>35.62168099801392</v>
      </c>
      <c r="I386" s="35" t="s">
        <v>28</v>
      </c>
      <c r="J386" s="36">
        <v>7200.0</v>
      </c>
      <c r="K386" s="28">
        <v>4.9474556941686005</v>
      </c>
      <c r="L386" s="28">
        <v>6.765746175225305</v>
      </c>
      <c r="M386" s="34">
        <v>34.51566203616478</v>
      </c>
      <c r="N386" s="35" t="s">
        <v>28</v>
      </c>
      <c r="O386" s="36">
        <v>7200.0</v>
      </c>
      <c r="P386" s="28">
        <v>4.79384194946733</v>
      </c>
      <c r="Q386" s="37">
        <v>6.406041067822281</v>
      </c>
      <c r="R386" s="38">
        <v>20.99147099048507</v>
      </c>
      <c r="S386" s="39">
        <v>21.16284929926616</v>
      </c>
      <c r="T386" s="40">
        <v>0.08029712598045068</v>
      </c>
      <c r="U386" s="40">
        <v>0.03220415942376641</v>
      </c>
      <c r="V386" s="40">
        <v>0.047133239951340236</v>
      </c>
      <c r="W386" s="40">
        <v>0.028258616712907605</v>
      </c>
      <c r="X386" s="39">
        <v>23.170693426279524</v>
      </c>
      <c r="Y386" s="41">
        <v>12.450987571734398</v>
      </c>
      <c r="Z386" s="41">
        <v>20.88387303068327</v>
      </c>
      <c r="AA386" s="41">
        <v>13.63178900548151</v>
      </c>
      <c r="AB386" s="42">
        <v>0.0</v>
      </c>
      <c r="AC386" s="42">
        <v>1.0</v>
      </c>
      <c r="AD386" s="42">
        <v>0.0</v>
      </c>
      <c r="AE386" s="42">
        <v>0.0</v>
      </c>
      <c r="AF386" s="42">
        <v>0.0</v>
      </c>
      <c r="AG386" s="25"/>
      <c r="AH386" s="25"/>
      <c r="AI386" s="25"/>
      <c r="AJ386" s="25"/>
      <c r="AK386" s="25"/>
      <c r="AL386" s="25"/>
    </row>
    <row r="387">
      <c r="A387" s="26" t="s">
        <v>437</v>
      </c>
      <c r="B387" s="25" t="s">
        <v>400</v>
      </c>
      <c r="C387" s="25" t="s">
        <v>101</v>
      </c>
      <c r="D387" s="28">
        <v>106.79140223058594</v>
      </c>
      <c r="E387" s="29">
        <v>0.14835838150289016</v>
      </c>
      <c r="F387" s="30">
        <v>34.0</v>
      </c>
      <c r="G387" s="33"/>
      <c r="H387" s="34">
        <v>26.634709390557934</v>
      </c>
      <c r="I387" s="35" t="s">
        <v>40</v>
      </c>
      <c r="J387" s="36">
        <v>5200.0</v>
      </c>
      <c r="K387" s="28">
        <v>5.122059498184218</v>
      </c>
      <c r="L387" s="28">
        <v>5.661675200743061</v>
      </c>
      <c r="M387" s="34">
        <v>26.90059274926291</v>
      </c>
      <c r="N387" s="35" t="s">
        <v>29</v>
      </c>
      <c r="O387" s="36">
        <v>5100.0</v>
      </c>
      <c r="P387" s="28">
        <v>5.274626029267237</v>
      </c>
      <c r="Q387" s="37">
        <v>5.872864628275538</v>
      </c>
      <c r="R387" s="38">
        <v>10.712754502971348</v>
      </c>
      <c r="S387" s="39">
        <v>10.800215441270453</v>
      </c>
      <c r="T387" s="40">
        <v>0.04195974619163173</v>
      </c>
      <c r="U387" s="40">
        <v>0.019825017696046186</v>
      </c>
      <c r="V387" s="40">
        <v>0.024251963395163296</v>
      </c>
      <c r="W387" s="40">
        <v>0.019055114096199734</v>
      </c>
      <c r="X387" s="39">
        <v>12.710556673261399</v>
      </c>
      <c r="Y387" s="41">
        <v>13.924152717296534</v>
      </c>
      <c r="Z387" s="41">
        <v>11.240034079905845</v>
      </c>
      <c r="AA387" s="41">
        <v>15.660558669357064</v>
      </c>
      <c r="AB387" s="42">
        <v>0.0</v>
      </c>
      <c r="AC387" s="42">
        <v>1.0</v>
      </c>
      <c r="AD387" s="42">
        <v>1.0</v>
      </c>
      <c r="AE387" s="42">
        <v>0.0</v>
      </c>
      <c r="AF387" s="42">
        <v>0.0</v>
      </c>
      <c r="AG387" s="25"/>
      <c r="AH387" s="25"/>
      <c r="AI387" s="25"/>
      <c r="AJ387" s="25"/>
      <c r="AK387" s="25"/>
      <c r="AL387" s="25"/>
    </row>
    <row r="388">
      <c r="A388" s="26" t="s">
        <v>434</v>
      </c>
      <c r="B388" s="25" t="s">
        <v>400</v>
      </c>
      <c r="C388" s="25" t="s">
        <v>101</v>
      </c>
      <c r="D388" s="28">
        <v>106.79140223058594</v>
      </c>
      <c r="E388" s="29">
        <v>0.1541941618752764</v>
      </c>
      <c r="F388" s="30">
        <v>33.0</v>
      </c>
      <c r="G388" s="33"/>
      <c r="H388" s="34">
        <v>29.55235659949723</v>
      </c>
      <c r="I388" s="35" t="s">
        <v>44</v>
      </c>
      <c r="J388" s="36">
        <v>7100.0</v>
      </c>
      <c r="K388" s="28">
        <v>4.16230374640806</v>
      </c>
      <c r="L388" s="28">
        <v>4.964573193573948</v>
      </c>
      <c r="M388" s="34">
        <v>30.110949361408753</v>
      </c>
      <c r="N388" s="35" t="s">
        <v>30</v>
      </c>
      <c r="O388" s="36">
        <v>7300.0</v>
      </c>
      <c r="P388" s="28">
        <v>4.124787583754624</v>
      </c>
      <c r="Q388" s="37">
        <v>4.987730909952803</v>
      </c>
      <c r="R388" s="38">
        <v>10.863581374210797</v>
      </c>
      <c r="S388" s="39">
        <v>10.952273691393424</v>
      </c>
      <c r="T388" s="40">
        <v>0.05001703103785566</v>
      </c>
      <c r="U388" s="40">
        <v>0.0218643114401458</v>
      </c>
      <c r="V388" s="40">
        <v>0.02031639558597619</v>
      </c>
      <c r="W388" s="40">
        <v>0.011319134683615305</v>
      </c>
      <c r="X388" s="39">
        <v>14.038903086712796</v>
      </c>
      <c r="Y388" s="41">
        <v>15.513453512784434</v>
      </c>
      <c r="Z388" s="41">
        <v>12.820753894012949</v>
      </c>
      <c r="AA388" s="41">
        <v>17.290195467395804</v>
      </c>
      <c r="AB388" s="42">
        <v>0.0</v>
      </c>
      <c r="AC388" s="42">
        <v>0.0</v>
      </c>
      <c r="AD388" s="42">
        <v>1.0</v>
      </c>
      <c r="AE388" s="42">
        <v>1.0</v>
      </c>
      <c r="AF388" s="42">
        <v>0.0</v>
      </c>
      <c r="AG388" s="25"/>
      <c r="AH388" s="25"/>
      <c r="AI388" s="25"/>
      <c r="AJ388" s="25"/>
      <c r="AK388" s="25"/>
      <c r="AL388" s="25"/>
    </row>
    <row r="389">
      <c r="A389" s="26" t="s">
        <v>436</v>
      </c>
      <c r="B389" s="25" t="s">
        <v>400</v>
      </c>
      <c r="C389" s="25" t="s">
        <v>101</v>
      </c>
      <c r="D389" s="28">
        <v>106.79140223058594</v>
      </c>
      <c r="E389" s="29">
        <v>0.1513611615245009</v>
      </c>
      <c r="F389" s="30">
        <v>30.0</v>
      </c>
      <c r="G389" s="33"/>
      <c r="H389" s="34">
        <v>28.670952106785137</v>
      </c>
      <c r="I389" s="35" t="s">
        <v>31</v>
      </c>
      <c r="J389" s="36">
        <v>5900.0</v>
      </c>
      <c r="K389" s="28">
        <v>4.859483407929685</v>
      </c>
      <c r="L389" s="28">
        <v>5.669069497735834</v>
      </c>
      <c r="M389" s="34">
        <v>28.915932512825037</v>
      </c>
      <c r="N389" s="35" t="s">
        <v>31</v>
      </c>
      <c r="O389" s="36">
        <v>6000.0</v>
      </c>
      <c r="P389" s="28">
        <v>4.81932208547084</v>
      </c>
      <c r="Q389" s="37">
        <v>5.657344441711189</v>
      </c>
      <c r="R389" s="38">
        <v>9.669845539417626</v>
      </c>
      <c r="S389" s="39">
        <v>9.748791973208327</v>
      </c>
      <c r="T389" s="40">
        <v>0.0775847015315889</v>
      </c>
      <c r="U389" s="40">
        <v>0.0</v>
      </c>
      <c r="V389" s="40">
        <v>0.02171213662264615</v>
      </c>
      <c r="W389" s="40">
        <v>0.019589172152876304</v>
      </c>
      <c r="X389" s="39">
        <v>11.152156293989483</v>
      </c>
      <c r="Y389" s="41">
        <v>17.518795812795656</v>
      </c>
      <c r="Z389" s="41">
        <v>10.498420305632605</v>
      </c>
      <c r="AA389" s="41">
        <v>18.41751220719243</v>
      </c>
      <c r="AB389" s="42">
        <v>0.0</v>
      </c>
      <c r="AC389" s="42">
        <v>0.0</v>
      </c>
      <c r="AD389" s="42">
        <v>0.0</v>
      </c>
      <c r="AE389" s="42">
        <v>0.0</v>
      </c>
      <c r="AF389" s="42">
        <v>1.0</v>
      </c>
      <c r="AG389" s="25"/>
      <c r="AH389" s="25"/>
      <c r="AI389" s="25"/>
      <c r="AJ389" s="25"/>
      <c r="AK389" s="25"/>
      <c r="AL389" s="25"/>
    </row>
    <row r="390">
      <c r="A390" s="26" t="s">
        <v>439</v>
      </c>
      <c r="B390" s="25" t="s">
        <v>400</v>
      </c>
      <c r="C390" s="25" t="s">
        <v>101</v>
      </c>
      <c r="D390" s="28">
        <v>106.79140223058594</v>
      </c>
      <c r="E390" s="29">
        <v>0.20215194869264924</v>
      </c>
      <c r="F390" s="30">
        <v>15.0</v>
      </c>
      <c r="G390" s="33"/>
      <c r="H390" s="34">
        <v>10.0854968111437</v>
      </c>
      <c r="I390" s="35" t="s">
        <v>28</v>
      </c>
      <c r="J390" s="36">
        <v>3500.0</v>
      </c>
      <c r="K390" s="28">
        <v>2.881570517469629</v>
      </c>
      <c r="L390" s="28">
        <v>1.564539990538867</v>
      </c>
      <c r="M390" s="34">
        <v>9.847215807077408</v>
      </c>
      <c r="N390" s="35" t="s">
        <v>28</v>
      </c>
      <c r="O390" s="36">
        <v>3400.0</v>
      </c>
      <c r="P390" s="28">
        <v>2.896239943258061</v>
      </c>
      <c r="Q390" s="37">
        <v>1.5452204826115248</v>
      </c>
      <c r="R390" s="38">
        <v>6.759356686026833</v>
      </c>
      <c r="S390" s="39">
        <v>6.814541342586848</v>
      </c>
      <c r="T390" s="40">
        <v>0.036970342427604615</v>
      </c>
      <c r="U390" s="40">
        <v>0.02616207292008086</v>
      </c>
      <c r="V390" s="40">
        <v>0.039192603447843144</v>
      </c>
      <c r="W390" s="40">
        <v>0.01777808816190823</v>
      </c>
      <c r="X390" s="39">
        <v>6.534682686976717</v>
      </c>
      <c r="Y390" s="41">
        <v>3.550814124166983</v>
      </c>
      <c r="Z390" s="41">
        <v>5.801490278198055</v>
      </c>
      <c r="AA390" s="41">
        <v>4.045725528879354</v>
      </c>
      <c r="AB390" s="42">
        <v>0.0</v>
      </c>
      <c r="AC390" s="42">
        <v>1.0</v>
      </c>
      <c r="AD390" s="42">
        <v>0.0</v>
      </c>
      <c r="AE390" s="42">
        <v>0.0</v>
      </c>
      <c r="AF390" s="42">
        <v>0.0</v>
      </c>
      <c r="AG390" s="25"/>
      <c r="AH390" s="25"/>
      <c r="AI390" s="25"/>
      <c r="AJ390" s="25"/>
      <c r="AK390" s="25"/>
      <c r="AL390" s="25"/>
    </row>
    <row r="391">
      <c r="A391" s="26" t="s">
        <v>438</v>
      </c>
      <c r="B391" s="25" t="s">
        <v>400</v>
      </c>
      <c r="C391" s="25" t="s">
        <v>101</v>
      </c>
      <c r="D391" s="28">
        <v>106.79140223058594</v>
      </c>
      <c r="E391" s="29">
        <v>0.17859288537549406</v>
      </c>
      <c r="F391" s="30">
        <v>15.0</v>
      </c>
      <c r="G391" s="33"/>
      <c r="H391" s="34">
        <v>10.912033820116207</v>
      </c>
      <c r="I391" s="35" t="s">
        <v>30</v>
      </c>
      <c r="J391" s="36">
        <v>3300.0</v>
      </c>
      <c r="K391" s="28">
        <v>3.3066769151867295</v>
      </c>
      <c r="L391" s="28">
        <v>1.9019166122067925</v>
      </c>
      <c r="M391" s="34">
        <v>10.656753986375307</v>
      </c>
      <c r="N391" s="35" t="s">
        <v>30</v>
      </c>
      <c r="O391" s="36">
        <v>3200.0</v>
      </c>
      <c r="P391" s="28">
        <v>3.3302356207422834</v>
      </c>
      <c r="Q391" s="37">
        <v>1.8825591432768147</v>
      </c>
      <c r="R391" s="38">
        <v>5.846327930705365</v>
      </c>
      <c r="S391" s="39">
        <v>5.894058449152504</v>
      </c>
      <c r="T391" s="40">
        <v>0.05379759651271152</v>
      </c>
      <c r="U391" s="40">
        <v>0.013251613846881147</v>
      </c>
      <c r="V391" s="40">
        <v>0.023536448474311293</v>
      </c>
      <c r="W391" s="40">
        <v>0.016317285706980517</v>
      </c>
      <c r="X391" s="39">
        <v>5.651722952429923</v>
      </c>
      <c r="Y391" s="41">
        <v>5.260310867686284</v>
      </c>
      <c r="Z391" s="41">
        <v>5.1583316640280135</v>
      </c>
      <c r="AA391" s="41">
        <v>5.4984223223472934</v>
      </c>
      <c r="AB391" s="42">
        <v>0.0</v>
      </c>
      <c r="AC391" s="42">
        <v>0.0</v>
      </c>
      <c r="AD391" s="42">
        <v>0.0</v>
      </c>
      <c r="AE391" s="42">
        <v>1.0</v>
      </c>
      <c r="AF391" s="42">
        <v>0.0</v>
      </c>
      <c r="AG391" s="25"/>
      <c r="AH391" s="25"/>
      <c r="AI391" s="25"/>
      <c r="AJ391" s="25"/>
      <c r="AK391" s="25"/>
      <c r="AL391" s="25"/>
    </row>
    <row r="392">
      <c r="A392" s="26" t="s">
        <v>441</v>
      </c>
      <c r="B392" s="25" t="s">
        <v>400</v>
      </c>
      <c r="C392" s="25" t="s">
        <v>101</v>
      </c>
      <c r="D392" s="28">
        <v>106.79140223058594</v>
      </c>
      <c r="E392" s="29">
        <v>0.1416158940397351</v>
      </c>
      <c r="F392" s="30">
        <v>13.0</v>
      </c>
      <c r="G392" s="33"/>
      <c r="H392" s="34">
        <v>9.954994533937542</v>
      </c>
      <c r="I392" s="35" t="s">
        <v>31</v>
      </c>
      <c r="J392" s="36">
        <v>3500.0</v>
      </c>
      <c r="K392" s="28">
        <v>2.844284152553583</v>
      </c>
      <c r="L392" s="28">
        <v>1.5296417212419486</v>
      </c>
      <c r="M392" s="34">
        <v>10.292272044334052</v>
      </c>
      <c r="N392" s="35" t="s">
        <v>31</v>
      </c>
      <c r="O392" s="36">
        <v>3100.0</v>
      </c>
      <c r="P392" s="28">
        <v>3.320087756236791</v>
      </c>
      <c r="Q392" s="37">
        <v>1.8296130377955668</v>
      </c>
      <c r="R392" s="38">
        <v>3.8862442897305485</v>
      </c>
      <c r="S392" s="39">
        <v>3.9179723174702947</v>
      </c>
      <c r="T392" s="40">
        <v>0.05088884487971038</v>
      </c>
      <c r="U392" s="40">
        <v>9.565572345810223E-5</v>
      </c>
      <c r="V392" s="40">
        <v>0.025061799546022785</v>
      </c>
      <c r="W392" s="40">
        <v>0.02066163626695008</v>
      </c>
      <c r="X392" s="39">
        <v>3.3794251826332053</v>
      </c>
      <c r="Y392" s="41">
        <v>6.575569351304337</v>
      </c>
      <c r="Z392" s="41">
        <v>3.0792470145483075</v>
      </c>
      <c r="AA392" s="41">
        <v>7.213025029785745</v>
      </c>
      <c r="AB392" s="42">
        <v>0.0</v>
      </c>
      <c r="AC392" s="42">
        <v>0.0</v>
      </c>
      <c r="AD392" s="42">
        <v>0.0</v>
      </c>
      <c r="AE392" s="42">
        <v>0.0</v>
      </c>
      <c r="AF392" s="42">
        <v>1.0</v>
      </c>
      <c r="AG392" s="25"/>
      <c r="AH392" s="25"/>
      <c r="AI392" s="25"/>
      <c r="AJ392" s="25"/>
      <c r="AK392" s="25"/>
      <c r="AL392" s="25"/>
    </row>
    <row r="393">
      <c r="A393" s="26" t="s">
        <v>442</v>
      </c>
      <c r="B393" s="25" t="s">
        <v>400</v>
      </c>
      <c r="C393" s="25" t="s">
        <v>101</v>
      </c>
      <c r="D393" s="28">
        <v>106.79140223058594</v>
      </c>
      <c r="E393" s="29">
        <v>0.15345277699464338</v>
      </c>
      <c r="F393" s="30">
        <v>13.0</v>
      </c>
      <c r="G393" s="33"/>
      <c r="H393" s="34">
        <v>12.387678834332775</v>
      </c>
      <c r="I393" s="35" t="s">
        <v>27</v>
      </c>
      <c r="J393" s="36">
        <v>3700.0</v>
      </c>
      <c r="K393" s="28">
        <v>3.3480213065764257</v>
      </c>
      <c r="L393" s="28">
        <v>2.113062677997267</v>
      </c>
      <c r="M393" s="34">
        <v>12.236315140691108</v>
      </c>
      <c r="N393" s="35" t="s">
        <v>27</v>
      </c>
      <c r="O393" s="36">
        <v>3000.0</v>
      </c>
      <c r="P393" s="28">
        <v>4.078771713563703</v>
      </c>
      <c r="Q393" s="37">
        <v>2.5512025366294715</v>
      </c>
      <c r="R393" s="38">
        <v>4.256174978912077</v>
      </c>
      <c r="S393" s="39">
        <v>4.290923190225757</v>
      </c>
      <c r="T393" s="40">
        <v>0.041959211069558994</v>
      </c>
      <c r="U393" s="40">
        <v>0.01314850853792632</v>
      </c>
      <c r="V393" s="40">
        <v>0.03103434735789962</v>
      </c>
      <c r="W393" s="40">
        <v>0.03528827659075814</v>
      </c>
      <c r="X393" s="39">
        <v>4.1454405414453595</v>
      </c>
      <c r="Y393" s="41">
        <v>8.242238292887416</v>
      </c>
      <c r="Z393" s="41">
        <v>3.444979930563698</v>
      </c>
      <c r="AA393" s="41">
        <v>8.79133521012741</v>
      </c>
      <c r="AB393" s="42">
        <v>1.0</v>
      </c>
      <c r="AC393" s="42">
        <v>0.0</v>
      </c>
      <c r="AD393" s="42">
        <v>0.0</v>
      </c>
      <c r="AE393" s="42">
        <v>0.0</v>
      </c>
      <c r="AF393" s="42">
        <v>0.0</v>
      </c>
      <c r="AG393" s="25"/>
      <c r="AH393" s="25"/>
      <c r="AI393" s="25"/>
      <c r="AJ393" s="25"/>
      <c r="AK393" s="25"/>
      <c r="AL393" s="25"/>
    </row>
    <row r="394">
      <c r="A394" s="26" t="s">
        <v>443</v>
      </c>
      <c r="B394" s="25" t="s">
        <v>400</v>
      </c>
      <c r="C394" s="25" t="s">
        <v>101</v>
      </c>
      <c r="D394" s="28">
        <v>106.79140223058594</v>
      </c>
      <c r="E394" s="29">
        <v>0.17017062788222775</v>
      </c>
      <c r="F394" s="30">
        <v>10.0</v>
      </c>
      <c r="G394" s="33"/>
      <c r="H394" s="34">
        <v>8.582152603287817</v>
      </c>
      <c r="I394" s="35" t="s">
        <v>45</v>
      </c>
      <c r="J394" s="36">
        <v>3700.0</v>
      </c>
      <c r="K394" s="28">
        <v>2.319500703591302</v>
      </c>
      <c r="L394" s="28">
        <v>1.1190110745746762</v>
      </c>
      <c r="M394" s="34">
        <v>8.740674919946777</v>
      </c>
      <c r="N394" s="35" t="s">
        <v>30</v>
      </c>
      <c r="O394" s="36">
        <v>3100.0</v>
      </c>
      <c r="P394" s="28">
        <v>2.819572554821541</v>
      </c>
      <c r="Q394" s="37">
        <v>1.378611919417636</v>
      </c>
      <c r="R394" s="38">
        <v>3.6857034949317575</v>
      </c>
      <c r="S394" s="39">
        <v>3.715794269985886</v>
      </c>
      <c r="T394" s="40">
        <v>0.07046873118457693</v>
      </c>
      <c r="U394" s="40">
        <v>0.007949815077925809</v>
      </c>
      <c r="V394" s="40">
        <v>0.024143882829256162</v>
      </c>
      <c r="W394" s="40">
        <v>0.02276984071702207</v>
      </c>
      <c r="X394" s="39">
        <v>4.038512161508356</v>
      </c>
      <c r="Y394" s="41">
        <v>4.543640441779461</v>
      </c>
      <c r="Z394" s="41">
        <v>3.6967835033434158</v>
      </c>
      <c r="AA394" s="41">
        <v>5.043891416603362</v>
      </c>
      <c r="AB394" s="42">
        <v>0.0</v>
      </c>
      <c r="AC394" s="42">
        <v>0.0</v>
      </c>
      <c r="AD394" s="42">
        <v>0.0</v>
      </c>
      <c r="AE394" s="42">
        <v>1.0</v>
      </c>
      <c r="AF394" s="42">
        <v>1.0</v>
      </c>
      <c r="AG394" s="25"/>
      <c r="AH394" s="25"/>
      <c r="AI394" s="25"/>
      <c r="AJ394" s="25"/>
      <c r="AK394" s="25"/>
      <c r="AL394" s="25"/>
    </row>
    <row r="395">
      <c r="A395" s="26" t="s">
        <v>601</v>
      </c>
      <c r="B395" s="25" t="s">
        <v>400</v>
      </c>
      <c r="C395" s="25" t="s">
        <v>101</v>
      </c>
      <c r="D395" s="28">
        <v>106.79140223058594</v>
      </c>
      <c r="E395" s="29">
        <v>0.18</v>
      </c>
      <c r="F395" s="30">
        <v>0.0</v>
      </c>
      <c r="G395" s="33"/>
      <c r="H395" s="34" t="s">
        <v>64</v>
      </c>
      <c r="I395" s="35" t="s">
        <v>40</v>
      </c>
      <c r="J395" s="36">
        <v>3000.0</v>
      </c>
      <c r="K395" s="28" t="s">
        <v>64</v>
      </c>
      <c r="L395" s="28" t="s">
        <v>64</v>
      </c>
      <c r="M395" s="34" t="s">
        <v>64</v>
      </c>
      <c r="N395" s="35" t="s">
        <v>29</v>
      </c>
      <c r="O395" s="36">
        <v>3000.0</v>
      </c>
      <c r="P395" s="28" t="s">
        <v>64</v>
      </c>
      <c r="Q395" s="37" t="s">
        <v>64</v>
      </c>
      <c r="R395" s="38" t="s">
        <v>64</v>
      </c>
      <c r="S395" s="39" t="s">
        <v>64</v>
      </c>
      <c r="T395" s="40" t="s">
        <v>64</v>
      </c>
      <c r="U395" s="40" t="s">
        <v>64</v>
      </c>
      <c r="V395" s="40" t="s">
        <v>64</v>
      </c>
      <c r="W395" s="40" t="s">
        <v>64</v>
      </c>
      <c r="X395" s="39" t="s">
        <v>64</v>
      </c>
      <c r="Y395" s="41" t="s">
        <v>64</v>
      </c>
      <c r="Z395" s="41" t="s">
        <v>64</v>
      </c>
      <c r="AA395" s="41" t="s">
        <v>64</v>
      </c>
      <c r="AB395" s="42">
        <v>0.0</v>
      </c>
      <c r="AC395" s="42">
        <v>1.0</v>
      </c>
      <c r="AD395" s="42">
        <v>1.0</v>
      </c>
      <c r="AE395" s="42">
        <v>0.0</v>
      </c>
      <c r="AF395" s="42">
        <v>0.0</v>
      </c>
      <c r="AG395" s="25"/>
      <c r="AH395" s="25"/>
      <c r="AI395" s="25"/>
      <c r="AJ395" s="25"/>
      <c r="AK395" s="25"/>
      <c r="AL395" s="25"/>
    </row>
    <row r="396">
      <c r="A396" s="26" t="s">
        <v>444</v>
      </c>
      <c r="B396" s="25" t="s">
        <v>400</v>
      </c>
      <c r="C396" s="25" t="s">
        <v>101</v>
      </c>
      <c r="D396" s="28">
        <v>106.79140223058594</v>
      </c>
      <c r="E396" s="29">
        <v>0.18149478079331943</v>
      </c>
      <c r="F396" s="30">
        <v>0.0</v>
      </c>
      <c r="G396" s="33"/>
      <c r="H396" s="34" t="s">
        <v>64</v>
      </c>
      <c r="I396" s="35" t="s">
        <v>45</v>
      </c>
      <c r="J396" s="36">
        <v>3000.0</v>
      </c>
      <c r="K396" s="28" t="s">
        <v>64</v>
      </c>
      <c r="L396" s="28" t="s">
        <v>64</v>
      </c>
      <c r="M396" s="34" t="s">
        <v>64</v>
      </c>
      <c r="N396" s="35" t="s">
        <v>30</v>
      </c>
      <c r="O396" s="36">
        <v>3000.0</v>
      </c>
      <c r="P396" s="28" t="s">
        <v>64</v>
      </c>
      <c r="Q396" s="37" t="s">
        <v>64</v>
      </c>
      <c r="R396" s="38" t="s">
        <v>64</v>
      </c>
      <c r="S396" s="39" t="s">
        <v>64</v>
      </c>
      <c r="T396" s="40" t="s">
        <v>64</v>
      </c>
      <c r="U396" s="40" t="s">
        <v>64</v>
      </c>
      <c r="V396" s="40" t="s">
        <v>64</v>
      </c>
      <c r="W396" s="40" t="s">
        <v>64</v>
      </c>
      <c r="X396" s="39" t="s">
        <v>64</v>
      </c>
      <c r="Y396" s="41" t="s">
        <v>64</v>
      </c>
      <c r="Z396" s="41" t="s">
        <v>64</v>
      </c>
      <c r="AA396" s="41" t="s">
        <v>64</v>
      </c>
      <c r="AB396" s="42">
        <v>0.0</v>
      </c>
      <c r="AC396" s="42">
        <v>0.0</v>
      </c>
      <c r="AD396" s="42">
        <v>0.0</v>
      </c>
      <c r="AE396" s="42">
        <v>1.0</v>
      </c>
      <c r="AF396" s="42">
        <v>1.0</v>
      </c>
      <c r="AG396" s="25"/>
      <c r="AH396" s="25"/>
      <c r="AI396" s="25"/>
      <c r="AJ396" s="25"/>
      <c r="AK396" s="25"/>
      <c r="AL396" s="25"/>
    </row>
    <row r="397">
      <c r="A397" s="26" t="s">
        <v>445</v>
      </c>
      <c r="B397" s="25" t="s">
        <v>400</v>
      </c>
      <c r="C397" s="25" t="s">
        <v>101</v>
      </c>
      <c r="D397" s="28">
        <v>106.79140223058594</v>
      </c>
      <c r="E397" s="29">
        <v>0.18</v>
      </c>
      <c r="F397" s="30">
        <v>0.0</v>
      </c>
      <c r="G397" s="33"/>
      <c r="H397" s="34" t="s">
        <v>64</v>
      </c>
      <c r="I397" s="35" t="s">
        <v>28</v>
      </c>
      <c r="J397" s="36">
        <v>3000.0</v>
      </c>
      <c r="K397" s="28" t="s">
        <v>64</v>
      </c>
      <c r="L397" s="28" t="s">
        <v>64</v>
      </c>
      <c r="M397" s="34" t="s">
        <v>64</v>
      </c>
      <c r="N397" s="35" t="s">
        <v>29</v>
      </c>
      <c r="O397" s="36">
        <v>3000.0</v>
      </c>
      <c r="P397" s="28" t="s">
        <v>64</v>
      </c>
      <c r="Q397" s="37" t="s">
        <v>64</v>
      </c>
      <c r="R397" s="38" t="s">
        <v>64</v>
      </c>
      <c r="S397" s="39" t="s">
        <v>64</v>
      </c>
      <c r="T397" s="40" t="s">
        <v>64</v>
      </c>
      <c r="U397" s="40" t="s">
        <v>64</v>
      </c>
      <c r="V397" s="40" t="s">
        <v>64</v>
      </c>
      <c r="W397" s="40" t="s">
        <v>64</v>
      </c>
      <c r="X397" s="39" t="s">
        <v>64</v>
      </c>
      <c r="Y397" s="41" t="s">
        <v>64</v>
      </c>
      <c r="Z397" s="41" t="s">
        <v>64</v>
      </c>
      <c r="AA397" s="41" t="s">
        <v>64</v>
      </c>
      <c r="AB397" s="42">
        <v>0.0</v>
      </c>
      <c r="AC397" s="42">
        <v>1.0</v>
      </c>
      <c r="AD397" s="42">
        <v>0.0</v>
      </c>
      <c r="AE397" s="42">
        <v>0.0</v>
      </c>
      <c r="AF397" s="42">
        <v>0.0</v>
      </c>
      <c r="AG397" s="25"/>
      <c r="AH397" s="25"/>
      <c r="AI397" s="25"/>
      <c r="AJ397" s="25"/>
      <c r="AK397" s="25"/>
      <c r="AL397" s="25"/>
    </row>
    <row r="398">
      <c r="A398" s="26" t="s">
        <v>440</v>
      </c>
      <c r="B398" s="25" t="s">
        <v>400</v>
      </c>
      <c r="C398" s="25" t="s">
        <v>101</v>
      </c>
      <c r="D398" s="28">
        <v>106.79140223058594</v>
      </c>
      <c r="E398" s="29">
        <v>0.2056039296794209</v>
      </c>
      <c r="F398" s="30">
        <v>0.0</v>
      </c>
      <c r="G398" s="33"/>
      <c r="H398" s="34" t="s">
        <v>64</v>
      </c>
      <c r="I398" s="35" t="s">
        <v>44</v>
      </c>
      <c r="J398" s="36">
        <v>5000.0</v>
      </c>
      <c r="K398" s="28" t="s">
        <v>64</v>
      </c>
      <c r="L398" s="28" t="s">
        <v>64</v>
      </c>
      <c r="M398" s="34" t="s">
        <v>64</v>
      </c>
      <c r="N398" s="35" t="s">
        <v>30</v>
      </c>
      <c r="O398" s="36">
        <v>5900.0</v>
      </c>
      <c r="P398" s="28" t="s">
        <v>64</v>
      </c>
      <c r="Q398" s="37" t="s">
        <v>64</v>
      </c>
      <c r="R398" s="38" t="s">
        <v>64</v>
      </c>
      <c r="S398" s="39" t="s">
        <v>64</v>
      </c>
      <c r="T398" s="40" t="s">
        <v>64</v>
      </c>
      <c r="U398" s="40" t="s">
        <v>64</v>
      </c>
      <c r="V398" s="40" t="s">
        <v>64</v>
      </c>
      <c r="W398" s="40" t="s">
        <v>64</v>
      </c>
      <c r="X398" s="39" t="s">
        <v>64</v>
      </c>
      <c r="Y398" s="41" t="s">
        <v>64</v>
      </c>
      <c r="Z398" s="41" t="s">
        <v>64</v>
      </c>
      <c r="AA398" s="41" t="s">
        <v>64</v>
      </c>
      <c r="AB398" s="42">
        <v>0.0</v>
      </c>
      <c r="AC398" s="42">
        <v>0.0</v>
      </c>
      <c r="AD398" s="42">
        <v>1.0</v>
      </c>
      <c r="AE398" s="42">
        <v>1.0</v>
      </c>
      <c r="AF398" s="42">
        <v>0.0</v>
      </c>
      <c r="AG398" s="25"/>
      <c r="AH398" s="25"/>
      <c r="AI398" s="25"/>
      <c r="AJ398" s="25"/>
      <c r="AK398" s="25"/>
      <c r="AL398" s="25"/>
    </row>
    <row r="399">
      <c r="A399" s="26" t="s">
        <v>446</v>
      </c>
      <c r="B399" s="25" t="s">
        <v>400</v>
      </c>
      <c r="C399" s="25" t="s">
        <v>101</v>
      </c>
      <c r="D399" s="28">
        <v>106.79140223058594</v>
      </c>
      <c r="E399" s="29">
        <v>0.18</v>
      </c>
      <c r="F399" s="30">
        <v>0.0</v>
      </c>
      <c r="G399" s="33"/>
      <c r="H399" s="34" t="s">
        <v>64</v>
      </c>
      <c r="I399" s="35" t="s">
        <v>30</v>
      </c>
      <c r="J399" s="36">
        <v>3000.0</v>
      </c>
      <c r="K399" s="28" t="s">
        <v>64</v>
      </c>
      <c r="L399" s="28" t="s">
        <v>64</v>
      </c>
      <c r="M399" s="34" t="s">
        <v>64</v>
      </c>
      <c r="N399" s="35" t="s">
        <v>30</v>
      </c>
      <c r="O399" s="36">
        <v>3000.0</v>
      </c>
      <c r="P399" s="28" t="s">
        <v>64</v>
      </c>
      <c r="Q399" s="37" t="s">
        <v>64</v>
      </c>
      <c r="R399" s="38" t="s">
        <v>64</v>
      </c>
      <c r="S399" s="39" t="s">
        <v>64</v>
      </c>
      <c r="T399" s="40" t="s">
        <v>64</v>
      </c>
      <c r="U399" s="40" t="s">
        <v>64</v>
      </c>
      <c r="V399" s="40" t="s">
        <v>64</v>
      </c>
      <c r="W399" s="40" t="s">
        <v>64</v>
      </c>
      <c r="X399" s="39" t="s">
        <v>64</v>
      </c>
      <c r="Y399" s="41" t="s">
        <v>64</v>
      </c>
      <c r="Z399" s="41" t="s">
        <v>64</v>
      </c>
      <c r="AA399" s="41" t="s">
        <v>64</v>
      </c>
      <c r="AB399" s="42">
        <v>0.0</v>
      </c>
      <c r="AC399" s="42">
        <v>0.0</v>
      </c>
      <c r="AD399" s="42">
        <v>0.0</v>
      </c>
      <c r="AE399" s="42">
        <v>1.0</v>
      </c>
      <c r="AF399" s="42">
        <v>0.0</v>
      </c>
      <c r="AG399" s="25"/>
      <c r="AH399" s="25"/>
      <c r="AI399" s="25"/>
      <c r="AJ399" s="25"/>
      <c r="AK399" s="25"/>
      <c r="AL399" s="25"/>
    </row>
    <row r="400">
      <c r="A400" s="26" t="s">
        <v>447</v>
      </c>
      <c r="B400" s="25" t="s">
        <v>400</v>
      </c>
      <c r="C400" s="25" t="s">
        <v>101</v>
      </c>
      <c r="D400" s="28">
        <v>106.79140223058594</v>
      </c>
      <c r="E400" s="29">
        <v>0.157939226519337</v>
      </c>
      <c r="F400" s="30">
        <v>0.0</v>
      </c>
      <c r="G400" s="33"/>
      <c r="H400" s="34" t="s">
        <v>64</v>
      </c>
      <c r="I400" s="35" t="s">
        <v>28</v>
      </c>
      <c r="J400" s="36">
        <v>3000.0</v>
      </c>
      <c r="K400" s="28" t="s">
        <v>64</v>
      </c>
      <c r="L400" s="28" t="s">
        <v>64</v>
      </c>
      <c r="M400" s="34" t="s">
        <v>64</v>
      </c>
      <c r="N400" s="35" t="s">
        <v>28</v>
      </c>
      <c r="O400" s="36">
        <v>3500.0</v>
      </c>
      <c r="P400" s="28" t="s">
        <v>64</v>
      </c>
      <c r="Q400" s="37" t="s">
        <v>64</v>
      </c>
      <c r="R400" s="38" t="s">
        <v>64</v>
      </c>
      <c r="S400" s="39" t="s">
        <v>64</v>
      </c>
      <c r="T400" s="40" t="s">
        <v>64</v>
      </c>
      <c r="U400" s="40" t="s">
        <v>64</v>
      </c>
      <c r="V400" s="40" t="s">
        <v>64</v>
      </c>
      <c r="W400" s="40" t="s">
        <v>64</v>
      </c>
      <c r="X400" s="39" t="s">
        <v>64</v>
      </c>
      <c r="Y400" s="41" t="s">
        <v>64</v>
      </c>
      <c r="Z400" s="41" t="s">
        <v>64</v>
      </c>
      <c r="AA400" s="41" t="s">
        <v>64</v>
      </c>
      <c r="AB400" s="42">
        <v>0.0</v>
      </c>
      <c r="AC400" s="42">
        <v>1.0</v>
      </c>
      <c r="AD400" s="42">
        <v>0.0</v>
      </c>
      <c r="AE400" s="42">
        <v>0.0</v>
      </c>
      <c r="AF400" s="42">
        <v>0.0</v>
      </c>
      <c r="AG400" s="25"/>
      <c r="AH400" s="25"/>
      <c r="AI400" s="25"/>
      <c r="AJ400" s="25"/>
      <c r="AK400" s="25"/>
      <c r="AL400" s="25"/>
    </row>
    <row r="401">
      <c r="A401" s="26" t="s">
        <v>448</v>
      </c>
      <c r="B401" s="25" t="s">
        <v>400</v>
      </c>
      <c r="C401" s="25" t="s">
        <v>101</v>
      </c>
      <c r="D401" s="28">
        <v>106.79140223058594</v>
      </c>
      <c r="E401" s="29">
        <v>0.13050590762620837</v>
      </c>
      <c r="F401" s="30">
        <v>0.0</v>
      </c>
      <c r="G401" s="33"/>
      <c r="H401" s="34" t="s">
        <v>64</v>
      </c>
      <c r="I401" s="35" t="s">
        <v>58</v>
      </c>
      <c r="J401" s="36">
        <v>3000.0</v>
      </c>
      <c r="K401" s="28" t="s">
        <v>64</v>
      </c>
      <c r="L401" s="28" t="s">
        <v>64</v>
      </c>
      <c r="M401" s="34" t="s">
        <v>64</v>
      </c>
      <c r="N401" s="35" t="s">
        <v>27</v>
      </c>
      <c r="O401" s="36">
        <v>3000.0</v>
      </c>
      <c r="P401" s="28" t="s">
        <v>64</v>
      </c>
      <c r="Q401" s="37" t="s">
        <v>64</v>
      </c>
      <c r="R401" s="38" t="s">
        <v>64</v>
      </c>
      <c r="S401" s="39" t="s">
        <v>64</v>
      </c>
      <c r="T401" s="40" t="s">
        <v>64</v>
      </c>
      <c r="U401" s="40" t="s">
        <v>64</v>
      </c>
      <c r="V401" s="40" t="s">
        <v>64</v>
      </c>
      <c r="W401" s="40" t="s">
        <v>64</v>
      </c>
      <c r="X401" s="39" t="s">
        <v>64</v>
      </c>
      <c r="Y401" s="41" t="s">
        <v>64</v>
      </c>
      <c r="Z401" s="41" t="s">
        <v>64</v>
      </c>
      <c r="AA401" s="41" t="s">
        <v>64</v>
      </c>
      <c r="AB401" s="42">
        <v>1.0</v>
      </c>
      <c r="AC401" s="42">
        <v>1.0</v>
      </c>
      <c r="AD401" s="42">
        <v>0.0</v>
      </c>
      <c r="AE401" s="42">
        <v>0.0</v>
      </c>
      <c r="AF401" s="42">
        <v>0.0</v>
      </c>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34</v>
      </c>
      <c r="B2" s="25" t="s">
        <v>100</v>
      </c>
      <c r="C2" s="25" t="s">
        <v>101</v>
      </c>
      <c r="D2" s="28">
        <v>110.35832153585854</v>
      </c>
      <c r="E2" s="29">
        <v>0.26653118479016924</v>
      </c>
      <c r="F2" s="30">
        <v>29.0</v>
      </c>
      <c r="G2" s="32"/>
      <c r="H2" s="34">
        <v>35.32493249551765</v>
      </c>
      <c r="I2" s="35" t="s">
        <v>27</v>
      </c>
      <c r="J2" s="36">
        <v>7300.0</v>
      </c>
      <c r="K2" s="28">
        <v>4.839031848701048</v>
      </c>
      <c r="L2" s="28">
        <v>6.577073209925863</v>
      </c>
      <c r="M2" s="34">
        <v>33.717034691867035</v>
      </c>
      <c r="N2" s="35" t="s">
        <v>28</v>
      </c>
      <c r="O2" s="36">
        <v>7000.0</v>
      </c>
      <c r="P2" s="28">
        <v>4.816719241695291</v>
      </c>
      <c r="Q2" s="37">
        <v>6.327245709120093</v>
      </c>
      <c r="R2" s="38">
        <v>18.867510081518105</v>
      </c>
      <c r="S2" s="39">
        <v>20.584883379069147</v>
      </c>
      <c r="T2" s="40">
        <v>0.07239666345214633</v>
      </c>
      <c r="U2" s="40">
        <v>0.03729876101054579</v>
      </c>
      <c r="V2" s="40">
        <v>0.04459634468652214</v>
      </c>
      <c r="W2" s="40">
        <v>0.053052274977732836</v>
      </c>
      <c r="X2" s="39">
        <v>19.563005222158655</v>
      </c>
      <c r="Y2" s="41">
        <v>15.761927273358994</v>
      </c>
      <c r="Z2" s="41">
        <v>16.550935724866164</v>
      </c>
      <c r="AA2" s="41">
        <v>17.16609896700087</v>
      </c>
      <c r="AB2" s="42">
        <v>1.0</v>
      </c>
      <c r="AC2" s="42">
        <v>0.0</v>
      </c>
      <c r="AD2" s="42">
        <v>0.0</v>
      </c>
      <c r="AE2" s="42">
        <v>0.0</v>
      </c>
      <c r="AF2" s="42">
        <v>0.0</v>
      </c>
      <c r="AG2" s="25"/>
      <c r="AH2" s="43">
        <v>43039.0</v>
      </c>
      <c r="AI2" s="45">
        <v>0.7013888888888888</v>
      </c>
      <c r="AJ2" s="24"/>
      <c r="AK2" s="46"/>
      <c r="AL2" s="46"/>
    </row>
    <row r="3">
      <c r="A3" s="26" t="s">
        <v>102</v>
      </c>
      <c r="B3" s="25" t="s">
        <v>100</v>
      </c>
      <c r="C3" s="25" t="s">
        <v>101</v>
      </c>
      <c r="D3" s="28">
        <v>110.35832153585854</v>
      </c>
      <c r="E3" s="29">
        <v>0.16204376487822744</v>
      </c>
      <c r="F3" s="30">
        <v>28.0</v>
      </c>
      <c r="G3" s="32"/>
      <c r="H3" s="34">
        <v>22.563558609334102</v>
      </c>
      <c r="I3" s="35" t="s">
        <v>44</v>
      </c>
      <c r="J3" s="36">
        <v>5300.0</v>
      </c>
      <c r="K3" s="28">
        <v>4.257275209308321</v>
      </c>
      <c r="L3" s="28">
        <v>4.167684636581715</v>
      </c>
      <c r="M3" s="34">
        <v>22.578798824983956</v>
      </c>
      <c r="N3" s="35" t="s">
        <v>29</v>
      </c>
      <c r="O3" s="36">
        <v>5400.0</v>
      </c>
      <c r="P3" s="28">
        <v>4.181259041663695</v>
      </c>
      <c r="Q3" s="37">
        <v>4.09529190596301</v>
      </c>
      <c r="R3" s="38">
        <v>10.081344142623696</v>
      </c>
      <c r="S3" s="39">
        <v>10.998976154434525</v>
      </c>
      <c r="T3" s="40">
        <v>0.03690337610571149</v>
      </c>
      <c r="U3" s="40">
        <v>0.02446166644721447</v>
      </c>
      <c r="V3" s="40">
        <v>0.024777981099549144</v>
      </c>
      <c r="W3" s="40">
        <v>0.015604856181843716</v>
      </c>
      <c r="X3" s="39">
        <v>11.3557514046882</v>
      </c>
      <c r="Y3" s="41">
        <v>11.2078072046459</v>
      </c>
      <c r="Z3" s="41">
        <v>10.066096433444475</v>
      </c>
      <c r="AA3" s="41">
        <v>12.51270239153948</v>
      </c>
      <c r="AB3" s="42">
        <v>0.0</v>
      </c>
      <c r="AC3" s="42">
        <v>0.0</v>
      </c>
      <c r="AD3" s="42">
        <v>1.0</v>
      </c>
      <c r="AE3" s="42">
        <v>1.0</v>
      </c>
      <c r="AF3" s="42">
        <v>0.0</v>
      </c>
      <c r="AG3" s="25"/>
      <c r="AH3" s="25"/>
      <c r="AI3" s="25"/>
      <c r="AJ3" s="25"/>
      <c r="AK3" s="49"/>
    </row>
    <row r="4">
      <c r="A4" s="26" t="s">
        <v>103</v>
      </c>
      <c r="B4" s="25" t="s">
        <v>100</v>
      </c>
      <c r="C4" s="25" t="s">
        <v>101</v>
      </c>
      <c r="D4" s="28">
        <v>110.35832153585854</v>
      </c>
      <c r="E4" s="29">
        <v>0.19396694214876034</v>
      </c>
      <c r="F4" s="30">
        <v>27.0</v>
      </c>
      <c r="G4" s="32"/>
      <c r="H4" s="34">
        <v>29.245612711825682</v>
      </c>
      <c r="I4" s="35" t="s">
        <v>44</v>
      </c>
      <c r="J4" s="36">
        <v>5500.0</v>
      </c>
      <c r="K4" s="28">
        <v>5.317384129422852</v>
      </c>
      <c r="L4" s="28">
        <v>6.294032372680043</v>
      </c>
      <c r="M4" s="34">
        <v>29.952787505091425</v>
      </c>
      <c r="N4" s="35" t="s">
        <v>30</v>
      </c>
      <c r="O4" s="36">
        <v>5900.0</v>
      </c>
      <c r="P4" s="28">
        <v>5.07674364493075</v>
      </c>
      <c r="Q4" s="37">
        <v>6.115223181831018</v>
      </c>
      <c r="R4" s="38">
        <v>11.975598336756518</v>
      </c>
      <c r="S4" s="39">
        <v>13.065650639200419</v>
      </c>
      <c r="T4" s="40">
        <v>0.06478135682809438</v>
      </c>
      <c r="U4" s="40">
        <v>0.006510689128451696</v>
      </c>
      <c r="V4" s="40">
        <v>0.05436425422257166</v>
      </c>
      <c r="W4" s="40">
        <v>0.03168535375846492</v>
      </c>
      <c r="X4" s="39">
        <v>11.848657930961984</v>
      </c>
      <c r="Y4" s="41">
        <v>17.396954780863698</v>
      </c>
      <c r="Z4" s="41">
        <v>10.663118535936793</v>
      </c>
      <c r="AA4" s="41">
        <v>19.289668969154633</v>
      </c>
      <c r="AB4" s="42">
        <v>0.0</v>
      </c>
      <c r="AC4" s="42">
        <v>0.0</v>
      </c>
      <c r="AD4" s="42">
        <v>1.0</v>
      </c>
      <c r="AE4" s="42">
        <v>1.0</v>
      </c>
      <c r="AF4" s="42">
        <v>0.0</v>
      </c>
      <c r="AG4" s="25"/>
      <c r="AH4" s="46"/>
      <c r="AI4" s="46"/>
      <c r="AJ4" s="46"/>
      <c r="AK4" s="49"/>
    </row>
    <row r="5">
      <c r="A5" s="26" t="s">
        <v>104</v>
      </c>
      <c r="B5" s="25" t="s">
        <v>100</v>
      </c>
      <c r="C5" s="25" t="s">
        <v>101</v>
      </c>
      <c r="D5" s="28">
        <v>110.35832153585854</v>
      </c>
      <c r="E5" s="29">
        <v>0.17545537340619305</v>
      </c>
      <c r="F5" s="30">
        <v>26.0</v>
      </c>
      <c r="G5" s="32"/>
      <c r="H5" s="34">
        <v>24.61768257065333</v>
      </c>
      <c r="I5" s="35" t="s">
        <v>356</v>
      </c>
      <c r="J5" s="36">
        <v>5100.0</v>
      </c>
      <c r="K5" s="28">
        <v>4.826996582481045</v>
      </c>
      <c r="L5" s="28">
        <v>5.036636445999026</v>
      </c>
      <c r="M5" s="34">
        <v>24.29261680245173</v>
      </c>
      <c r="N5" s="35" t="s">
        <v>28</v>
      </c>
      <c r="O5" s="36">
        <v>5200.0</v>
      </c>
      <c r="P5" s="28">
        <v>4.671657077394563</v>
      </c>
      <c r="Q5" s="37">
        <v>4.827347198147379</v>
      </c>
      <c r="R5" s="38">
        <v>10.259122937613004</v>
      </c>
      <c r="S5" s="39">
        <v>11.192936870306148</v>
      </c>
      <c r="T5" s="40">
        <v>0.04898384468753632</v>
      </c>
      <c r="U5" s="40">
        <v>0.024652000267583633</v>
      </c>
      <c r="V5" s="40">
        <v>0.030094649677309893</v>
      </c>
      <c r="W5" s="40">
        <v>0.028493870439155113</v>
      </c>
      <c r="X5" s="39">
        <v>11.961307439264356</v>
      </c>
      <c r="Y5" s="41">
        <v>12.656375131388975</v>
      </c>
      <c r="Z5" s="41">
        <v>10.372845811330052</v>
      </c>
      <c r="AA5" s="41">
        <v>13.919770991121677</v>
      </c>
      <c r="AB5" s="42">
        <v>1.0</v>
      </c>
      <c r="AC5" s="42">
        <v>0.0</v>
      </c>
      <c r="AD5" s="42">
        <v>1.0</v>
      </c>
      <c r="AE5" s="42">
        <v>0.0</v>
      </c>
      <c r="AF5" s="42">
        <v>0.0</v>
      </c>
      <c r="AG5" s="25"/>
      <c r="AH5" s="25"/>
      <c r="AI5" s="25"/>
      <c r="AJ5" s="25"/>
      <c r="AK5" s="25"/>
      <c r="AL5" s="25"/>
    </row>
    <row r="6">
      <c r="A6" s="26" t="s">
        <v>109</v>
      </c>
      <c r="B6" s="25" t="s">
        <v>100</v>
      </c>
      <c r="C6" s="25" t="s">
        <v>101</v>
      </c>
      <c r="D6" s="28">
        <v>110.35832153585854</v>
      </c>
      <c r="E6" s="29">
        <v>0.15156821745948773</v>
      </c>
      <c r="F6" s="30">
        <v>24.0</v>
      </c>
      <c r="G6" s="33"/>
      <c r="H6" s="34">
        <v>17.683869494070123</v>
      </c>
      <c r="I6" s="35" t="s">
        <v>40</v>
      </c>
      <c r="J6" s="36">
        <v>4100.0</v>
      </c>
      <c r="K6" s="28">
        <v>4.313138900992713</v>
      </c>
      <c r="L6" s="28">
        <v>3.532510124818025</v>
      </c>
      <c r="M6" s="34">
        <v>17.301827676993405</v>
      </c>
      <c r="N6" s="35" t="s">
        <v>29</v>
      </c>
      <c r="O6" s="36">
        <v>4500.0</v>
      </c>
      <c r="P6" s="28">
        <v>3.844850594887423</v>
      </c>
      <c r="Q6" s="37">
        <v>3.099029453623068</v>
      </c>
      <c r="R6" s="38">
        <v>8.006688703409182</v>
      </c>
      <c r="S6" s="39">
        <v>8.735479800995925</v>
      </c>
      <c r="T6" s="40">
        <v>0.040526141406027595</v>
      </c>
      <c r="U6" s="40">
        <v>0.02767893678504462</v>
      </c>
      <c r="V6" s="40">
        <v>0.024336574607227913</v>
      </c>
      <c r="W6" s="40">
        <v>0.014518385709891328</v>
      </c>
      <c r="X6" s="39">
        <v>10.760264296714197</v>
      </c>
      <c r="Y6" s="41">
        <v>6.923605197355925</v>
      </c>
      <c r="Z6" s="41">
        <v>9.596057875752082</v>
      </c>
      <c r="AA6" s="41">
        <v>7.705769801241322</v>
      </c>
      <c r="AB6" s="42">
        <v>0.0</v>
      </c>
      <c r="AC6" s="42">
        <v>1.0</v>
      </c>
      <c r="AD6" s="42">
        <v>1.0</v>
      </c>
      <c r="AE6" s="42">
        <v>0.0</v>
      </c>
      <c r="AF6" s="42">
        <v>0.0</v>
      </c>
      <c r="AG6" s="25"/>
      <c r="AH6" s="25"/>
      <c r="AI6" s="50" t="s">
        <v>46</v>
      </c>
      <c r="AJ6" s="51" t="s">
        <v>47</v>
      </c>
      <c r="AK6" s="25"/>
      <c r="AL6" s="25"/>
    </row>
    <row r="7">
      <c r="A7" s="26" t="s">
        <v>113</v>
      </c>
      <c r="B7" s="25" t="s">
        <v>100</v>
      </c>
      <c r="C7" s="25" t="s">
        <v>101</v>
      </c>
      <c r="D7" s="28">
        <v>110.35832153585854</v>
      </c>
      <c r="E7" s="29">
        <v>0.15172088940901113</v>
      </c>
      <c r="F7" s="30">
        <v>22.0</v>
      </c>
      <c r="G7" s="32"/>
      <c r="H7" s="34">
        <v>21.159451997239103</v>
      </c>
      <c r="I7" s="35" t="s">
        <v>58</v>
      </c>
      <c r="J7" s="36">
        <v>5100.0</v>
      </c>
      <c r="K7" s="28">
        <v>4.148912156321392</v>
      </c>
      <c r="L7" s="28">
        <v>3.8749920674086757</v>
      </c>
      <c r="M7" s="34">
        <v>21.093289376007718</v>
      </c>
      <c r="N7" s="35" t="s">
        <v>27</v>
      </c>
      <c r="O7" s="36">
        <v>5300.0</v>
      </c>
      <c r="P7" s="28">
        <v>3.979865920001456</v>
      </c>
      <c r="Q7" s="37">
        <v>3.7085945275535646</v>
      </c>
      <c r="R7" s="38">
        <v>7.347867118531016</v>
      </c>
      <c r="S7" s="39">
        <v>8.016690441205672</v>
      </c>
      <c r="T7" s="40">
        <v>0.04209865783523228</v>
      </c>
      <c r="U7" s="40">
        <v>0.016818570499931504</v>
      </c>
      <c r="V7" s="40">
        <v>0.04857537442526801</v>
      </c>
      <c r="W7" s="40">
        <v>0.02966754050919595</v>
      </c>
      <c r="X7" s="39">
        <v>8.9429007598045</v>
      </c>
      <c r="Y7" s="41">
        <v>12.216551237434604</v>
      </c>
      <c r="Z7" s="41">
        <v>7.7672461547489595</v>
      </c>
      <c r="AA7" s="41">
        <v>13.326043221258757</v>
      </c>
      <c r="AB7" s="42">
        <v>1.0</v>
      </c>
      <c r="AC7" s="42">
        <v>1.0</v>
      </c>
      <c r="AD7" s="42">
        <v>0.0</v>
      </c>
      <c r="AE7" s="42">
        <v>0.0</v>
      </c>
      <c r="AF7" s="42">
        <v>0.0</v>
      </c>
      <c r="AG7" s="25"/>
      <c r="AH7" s="24">
        <v>0.7916666666666666</v>
      </c>
      <c r="AI7" s="24" t="s">
        <v>78</v>
      </c>
      <c r="AJ7" s="24" t="s">
        <v>459</v>
      </c>
      <c r="AK7" s="49"/>
    </row>
    <row r="8">
      <c r="A8" s="26" t="s">
        <v>121</v>
      </c>
      <c r="B8" s="25" t="s">
        <v>100</v>
      </c>
      <c r="C8" s="25" t="s">
        <v>101</v>
      </c>
      <c r="D8" s="28">
        <v>110.35832153585854</v>
      </c>
      <c r="E8" s="29">
        <v>0.19860529986053</v>
      </c>
      <c r="F8" s="30">
        <v>22.0</v>
      </c>
      <c r="G8" s="32"/>
      <c r="H8" s="34">
        <v>21.774841399805602</v>
      </c>
      <c r="I8" s="35" t="s">
        <v>45</v>
      </c>
      <c r="J8" s="36">
        <v>4900.0</v>
      </c>
      <c r="K8" s="28">
        <v>4.443845183633797</v>
      </c>
      <c r="L8" s="28">
        <v>4.238478250891001</v>
      </c>
      <c r="M8" s="34">
        <v>21.72520311510643</v>
      </c>
      <c r="N8" s="35" t="s">
        <v>30</v>
      </c>
      <c r="O8" s="36">
        <v>4300.0</v>
      </c>
      <c r="P8" s="28">
        <v>5.052372817466612</v>
      </c>
      <c r="Q8" s="37">
        <v>4.810839328705943</v>
      </c>
      <c r="R8" s="38">
        <v>10.033032617366748</v>
      </c>
      <c r="S8" s="39">
        <v>10.946267179642277</v>
      </c>
      <c r="T8" s="40">
        <v>0.07344269029172328</v>
      </c>
      <c r="U8" s="40">
        <v>0.00468551288211291</v>
      </c>
      <c r="V8" s="40">
        <v>0.024299287737469276</v>
      </c>
      <c r="W8" s="40">
        <v>0.027677215629225094</v>
      </c>
      <c r="X8" s="39">
        <v>8.788195999903582</v>
      </c>
      <c r="Y8" s="41">
        <v>12.986645399902018</v>
      </c>
      <c r="Z8" s="41">
        <v>7.969728075171265</v>
      </c>
      <c r="AA8" s="41">
        <v>13.755475039935169</v>
      </c>
      <c r="AB8" s="42">
        <v>0.0</v>
      </c>
      <c r="AC8" s="42">
        <v>0.0</v>
      </c>
      <c r="AD8" s="42">
        <v>0.0</v>
      </c>
      <c r="AE8" s="42">
        <v>1.0</v>
      </c>
      <c r="AF8" s="42">
        <v>1.0</v>
      </c>
      <c r="AG8" s="25"/>
      <c r="AH8" s="24">
        <v>0.8125</v>
      </c>
      <c r="AI8" s="24" t="s">
        <v>53</v>
      </c>
      <c r="AJ8" s="24" t="s">
        <v>52</v>
      </c>
      <c r="AK8" s="49"/>
    </row>
    <row r="9">
      <c r="A9" s="26" t="s">
        <v>111</v>
      </c>
      <c r="B9" s="25" t="s">
        <v>100</v>
      </c>
      <c r="C9" s="25" t="s">
        <v>101</v>
      </c>
      <c r="D9" s="28">
        <v>110.35832153585854</v>
      </c>
      <c r="E9" s="29">
        <v>0.15844482173174873</v>
      </c>
      <c r="F9" s="30">
        <v>17.0</v>
      </c>
      <c r="G9" s="32"/>
      <c r="H9" s="34">
        <v>13.660066220224795</v>
      </c>
      <c r="I9" s="35" t="s">
        <v>40</v>
      </c>
      <c r="J9" s="36">
        <v>3100.0</v>
      </c>
      <c r="K9" s="28">
        <v>4.406472974266062</v>
      </c>
      <c r="L9" s="28">
        <v>2.9874473042956415</v>
      </c>
      <c r="M9" s="34">
        <v>13.041612566034438</v>
      </c>
      <c r="N9" s="35" t="s">
        <v>29</v>
      </c>
      <c r="O9" s="36">
        <v>3100.0</v>
      </c>
      <c r="P9" s="28">
        <v>4.20697179549498</v>
      </c>
      <c r="Q9" s="37">
        <v>2.7570762367507418</v>
      </c>
      <c r="R9" s="38">
        <v>5.965520667306427</v>
      </c>
      <c r="S9" s="39">
        <v>6.508518967334186</v>
      </c>
      <c r="T9" s="40">
        <v>0.03468209263608598</v>
      </c>
      <c r="U9" s="40">
        <v>0.036468745893096476</v>
      </c>
      <c r="V9" s="40">
        <v>0.01975828307752777</v>
      </c>
      <c r="W9" s="40">
        <v>0.02448765934608495</v>
      </c>
      <c r="X9" s="39">
        <v>7.993683713990657</v>
      </c>
      <c r="Y9" s="41">
        <v>5.666382506234138</v>
      </c>
      <c r="Z9" s="41">
        <v>6.802435884053715</v>
      </c>
      <c r="AA9" s="41">
        <v>6.239176681980723</v>
      </c>
      <c r="AB9" s="42">
        <v>0.0</v>
      </c>
      <c r="AC9" s="42">
        <v>1.0</v>
      </c>
      <c r="AD9" s="42">
        <v>1.0</v>
      </c>
      <c r="AE9" s="42">
        <v>0.0</v>
      </c>
      <c r="AF9" s="42">
        <v>0.0</v>
      </c>
      <c r="AG9" s="25"/>
      <c r="AH9" s="24">
        <v>0.8333333333333334</v>
      </c>
      <c r="AI9" s="24" t="s">
        <v>528</v>
      </c>
      <c r="AJ9" s="24" t="s">
        <v>83</v>
      </c>
      <c r="AK9" s="49"/>
    </row>
    <row r="10">
      <c r="A10" s="26" t="s">
        <v>115</v>
      </c>
      <c r="B10" s="25" t="s">
        <v>100</v>
      </c>
      <c r="C10" s="25" t="s">
        <v>101</v>
      </c>
      <c r="D10" s="28">
        <v>110.35832153585854</v>
      </c>
      <c r="E10" s="29">
        <v>0.16208261020479</v>
      </c>
      <c r="F10" s="30">
        <v>16.0</v>
      </c>
      <c r="G10" s="32"/>
      <c r="H10" s="34">
        <v>14.118542102774054</v>
      </c>
      <c r="I10" s="35" t="s">
        <v>31</v>
      </c>
      <c r="J10" s="36">
        <v>3000.0</v>
      </c>
      <c r="K10" s="28">
        <v>4.706180700924684</v>
      </c>
      <c r="L10" s="28">
        <v>3.2686858965279773</v>
      </c>
      <c r="M10" s="34">
        <v>14.150004284277285</v>
      </c>
      <c r="N10" s="35" t="s">
        <v>31</v>
      </c>
      <c r="O10" s="36">
        <v>3300.0</v>
      </c>
      <c r="P10" s="28">
        <v>4.287880086144632</v>
      </c>
      <c r="Q10" s="37">
        <v>2.983011370933412</v>
      </c>
      <c r="R10" s="38">
        <v>5.7623505125920715</v>
      </c>
      <c r="S10" s="39">
        <v>6.286855699482049</v>
      </c>
      <c r="T10" s="40">
        <v>0.07349300688804254</v>
      </c>
      <c r="U10" s="40">
        <v>5.27209518565585E-4</v>
      </c>
      <c r="V10" s="40">
        <v>0.03121080349908263</v>
      </c>
      <c r="W10" s="40">
        <v>0.026782243543131714</v>
      </c>
      <c r="X10" s="39">
        <v>6.130438928936827</v>
      </c>
      <c r="Y10" s="41">
        <v>7.988103173837228</v>
      </c>
      <c r="Z10" s="41">
        <v>5.628134695278289</v>
      </c>
      <c r="AA10" s="41">
        <v>8.521869588998996</v>
      </c>
      <c r="AB10" s="42">
        <v>0.0</v>
      </c>
      <c r="AC10" s="42">
        <v>0.0</v>
      </c>
      <c r="AD10" s="42">
        <v>0.0</v>
      </c>
      <c r="AE10" s="42">
        <v>0.0</v>
      </c>
      <c r="AF10" s="42">
        <v>1.0</v>
      </c>
      <c r="AG10" s="25"/>
      <c r="AH10" s="24">
        <v>0.9375</v>
      </c>
      <c r="AI10" s="24" t="s">
        <v>85</v>
      </c>
      <c r="AJ10" s="24" t="s">
        <v>458</v>
      </c>
      <c r="AK10" s="49"/>
    </row>
    <row r="11">
      <c r="A11" s="26" t="s">
        <v>119</v>
      </c>
      <c r="B11" s="25" t="s">
        <v>100</v>
      </c>
      <c r="C11" s="25" t="s">
        <v>101</v>
      </c>
      <c r="D11" s="28">
        <v>110.35832153585854</v>
      </c>
      <c r="E11" s="29">
        <v>0.17436186770428014</v>
      </c>
      <c r="F11" s="30">
        <v>15.0</v>
      </c>
      <c r="G11" s="33"/>
      <c r="H11" s="34">
        <v>13.516875545695527</v>
      </c>
      <c r="I11" s="35" t="s">
        <v>31</v>
      </c>
      <c r="J11" s="36">
        <v>3000.0</v>
      </c>
      <c r="K11" s="28">
        <v>4.505625181898509</v>
      </c>
      <c r="L11" s="28">
        <v>3.0311957276400747</v>
      </c>
      <c r="M11" s="34">
        <v>13.537092740881246</v>
      </c>
      <c r="N11" s="35" t="s">
        <v>31</v>
      </c>
      <c r="O11" s="36">
        <v>3000.0</v>
      </c>
      <c r="P11" s="28">
        <v>4.5123642469604155</v>
      </c>
      <c r="Q11" s="37">
        <v>3.039052729578827</v>
      </c>
      <c r="R11" s="38">
        <v>5.876051198756895</v>
      </c>
      <c r="S11" s="39">
        <v>6.410905738661077</v>
      </c>
      <c r="T11" s="40">
        <v>0.0800668435411171</v>
      </c>
      <c r="U11" s="40">
        <v>1.0661363986833168E-4</v>
      </c>
      <c r="V11" s="40">
        <v>0.0366750921147061</v>
      </c>
      <c r="W11" s="40">
        <v>0.01823093241748472</v>
      </c>
      <c r="X11" s="39">
        <v>6.485843419719538</v>
      </c>
      <c r="Y11" s="41">
        <v>7.031032125975988</v>
      </c>
      <c r="Z11" s="41">
        <v>6.16964016909829</v>
      </c>
      <c r="AA11" s="41">
        <v>7.367452571782955</v>
      </c>
      <c r="AB11" s="42">
        <v>0.0</v>
      </c>
      <c r="AC11" s="42">
        <v>0.0</v>
      </c>
      <c r="AD11" s="42">
        <v>0.0</v>
      </c>
      <c r="AE11" s="42">
        <v>0.0</v>
      </c>
      <c r="AF11" s="42">
        <v>1.0</v>
      </c>
      <c r="AG11" s="25"/>
      <c r="AH11" s="24"/>
      <c r="AI11" s="24"/>
      <c r="AJ11" s="24"/>
      <c r="AK11" s="49"/>
    </row>
    <row r="12">
      <c r="A12" s="26" t="s">
        <v>129</v>
      </c>
      <c r="B12" s="25" t="s">
        <v>100</v>
      </c>
      <c r="C12" s="25" t="s">
        <v>101</v>
      </c>
      <c r="D12" s="28">
        <v>110.35832153585854</v>
      </c>
      <c r="E12" s="29">
        <v>0.23736506354348366</v>
      </c>
      <c r="F12" s="30">
        <v>9.0</v>
      </c>
      <c r="G12" s="32"/>
      <c r="H12" s="34">
        <v>9.484901829963507</v>
      </c>
      <c r="I12" s="35" t="s">
        <v>58</v>
      </c>
      <c r="J12" s="36">
        <v>3100.0</v>
      </c>
      <c r="K12" s="28">
        <v>3.0596457516011313</v>
      </c>
      <c r="L12" s="28">
        <v>1.5882132910795086</v>
      </c>
      <c r="M12" s="34">
        <v>9.051488430514294</v>
      </c>
      <c r="N12" s="35" t="s">
        <v>28</v>
      </c>
      <c r="O12" s="36">
        <v>3300.0</v>
      </c>
      <c r="P12" s="28">
        <v>2.7428752819740283</v>
      </c>
      <c r="Q12" s="37">
        <v>1.3758583055439915</v>
      </c>
      <c r="R12" s="38">
        <v>5.079580570867778</v>
      </c>
      <c r="S12" s="39">
        <v>5.541938136729775</v>
      </c>
      <c r="T12" s="40">
        <v>0.0636381609950602</v>
      </c>
      <c r="U12" s="40">
        <v>0.031593413259958965</v>
      </c>
      <c r="V12" s="40">
        <v>0.057206644724282836</v>
      </c>
      <c r="W12" s="40">
        <v>0.03655809248652394</v>
      </c>
      <c r="X12" s="39">
        <v>5.727200981667524</v>
      </c>
      <c r="Y12" s="41">
        <v>3.7577008482959826</v>
      </c>
      <c r="Z12" s="41">
        <v>5.022099189387218</v>
      </c>
      <c r="AA12" s="41">
        <v>4.029389241127076</v>
      </c>
      <c r="AB12" s="42">
        <v>1.0</v>
      </c>
      <c r="AC12" s="42">
        <v>1.0</v>
      </c>
      <c r="AD12" s="42">
        <v>0.0</v>
      </c>
      <c r="AE12" s="42">
        <v>0.0</v>
      </c>
      <c r="AF12" s="42">
        <v>0.0</v>
      </c>
      <c r="AG12" s="25"/>
      <c r="AH12" s="24"/>
      <c r="AI12" s="24"/>
      <c r="AJ12" s="24"/>
      <c r="AK12" s="49"/>
    </row>
    <row r="13">
      <c r="A13" s="26" t="s">
        <v>123</v>
      </c>
      <c r="B13" s="25" t="s">
        <v>100</v>
      </c>
      <c r="C13" s="25" t="s">
        <v>101</v>
      </c>
      <c r="D13" s="28">
        <v>110.35832153585854</v>
      </c>
      <c r="E13" s="29">
        <v>0.18643548387096773</v>
      </c>
      <c r="F13" s="30">
        <v>0.0</v>
      </c>
      <c r="G13" s="32"/>
      <c r="H13" s="34" t="s">
        <v>64</v>
      </c>
      <c r="I13" s="35" t="s">
        <v>58</v>
      </c>
      <c r="J13" s="36">
        <v>3000.0</v>
      </c>
      <c r="K13" s="28" t="s">
        <v>64</v>
      </c>
      <c r="L13" s="28" t="s">
        <v>64</v>
      </c>
      <c r="M13" s="34" t="s">
        <v>64</v>
      </c>
      <c r="N13" s="35" t="s">
        <v>27</v>
      </c>
      <c r="O13" s="36">
        <v>3000.0</v>
      </c>
      <c r="P13" s="28" t="s">
        <v>64</v>
      </c>
      <c r="Q13" s="37" t="s">
        <v>64</v>
      </c>
      <c r="R13" s="38" t="s">
        <v>64</v>
      </c>
      <c r="S13" s="39" t="s">
        <v>64</v>
      </c>
      <c r="T13" s="40" t="s">
        <v>64</v>
      </c>
      <c r="U13" s="40" t="s">
        <v>64</v>
      </c>
      <c r="V13" s="40" t="s">
        <v>64</v>
      </c>
      <c r="W13" s="40" t="s">
        <v>64</v>
      </c>
      <c r="X13" s="39" t="s">
        <v>64</v>
      </c>
      <c r="Y13" s="41" t="s">
        <v>64</v>
      </c>
      <c r="Z13" s="41" t="s">
        <v>64</v>
      </c>
      <c r="AA13" s="41" t="s">
        <v>64</v>
      </c>
      <c r="AB13" s="42">
        <v>1.0</v>
      </c>
      <c r="AC13" s="42">
        <v>1.0</v>
      </c>
      <c r="AD13" s="42">
        <v>0.0</v>
      </c>
      <c r="AE13" s="42">
        <v>0.0</v>
      </c>
      <c r="AF13" s="42">
        <v>0.0</v>
      </c>
      <c r="AG13" s="25"/>
      <c r="AH13" s="24"/>
      <c r="AI13" s="24"/>
      <c r="AJ13" s="24"/>
      <c r="AK13" s="49"/>
    </row>
    <row r="14">
      <c r="A14" s="26" t="s">
        <v>545</v>
      </c>
      <c r="B14" s="25" t="s">
        <v>100</v>
      </c>
      <c r="C14" s="25" t="s">
        <v>101</v>
      </c>
      <c r="D14" s="28">
        <v>110.35832153585854</v>
      </c>
      <c r="E14" s="29">
        <v>0.18</v>
      </c>
      <c r="F14" s="30">
        <v>0.0</v>
      </c>
      <c r="G14" s="33"/>
      <c r="H14" s="34" t="s">
        <v>64</v>
      </c>
      <c r="I14" s="35" t="s">
        <v>27</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0.0</v>
      </c>
      <c r="AD14" s="42">
        <v>0.0</v>
      </c>
      <c r="AE14" s="42">
        <v>0.0</v>
      </c>
      <c r="AF14" s="42">
        <v>0.0</v>
      </c>
      <c r="AG14" s="25"/>
      <c r="AH14" s="24"/>
      <c r="AI14" s="24"/>
      <c r="AJ14" s="24"/>
      <c r="AK14" s="49"/>
    </row>
    <row r="15">
      <c r="A15" s="26" t="s">
        <v>125</v>
      </c>
      <c r="B15" s="25" t="s">
        <v>100</v>
      </c>
      <c r="C15" s="25" t="s">
        <v>101</v>
      </c>
      <c r="D15" s="28">
        <v>110.35832153585854</v>
      </c>
      <c r="E15" s="29">
        <v>0.16171690427698576</v>
      </c>
      <c r="F15" s="30">
        <v>0.0</v>
      </c>
      <c r="G15" s="32"/>
      <c r="H15" s="34" t="s">
        <v>64</v>
      </c>
      <c r="I15" s="35" t="s">
        <v>45</v>
      </c>
      <c r="J15" s="36">
        <v>3000.0</v>
      </c>
      <c r="K15" s="28" t="s">
        <v>64</v>
      </c>
      <c r="L15" s="28" t="s">
        <v>64</v>
      </c>
      <c r="M15" s="34" t="s">
        <v>64</v>
      </c>
      <c r="N15" s="35" t="s">
        <v>31</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0.0</v>
      </c>
      <c r="AD15" s="42">
        <v>0.0</v>
      </c>
      <c r="AE15" s="42">
        <v>1.0</v>
      </c>
      <c r="AF15" s="42">
        <v>1.0</v>
      </c>
      <c r="AG15" s="25"/>
      <c r="AH15" s="24"/>
      <c r="AI15" s="24"/>
      <c r="AJ15" s="24"/>
      <c r="AK15" s="49"/>
    </row>
    <row r="16">
      <c r="A16" s="26" t="s">
        <v>127</v>
      </c>
      <c r="B16" s="25" t="s">
        <v>100</v>
      </c>
      <c r="C16" s="25" t="s">
        <v>101</v>
      </c>
      <c r="D16" s="28">
        <v>110.35832153585854</v>
      </c>
      <c r="E16" s="29">
        <v>0.2590941997383341</v>
      </c>
      <c r="F16" s="30">
        <v>0.0</v>
      </c>
      <c r="G16" s="32"/>
      <c r="H16" s="34" t="s">
        <v>64</v>
      </c>
      <c r="I16" s="35" t="s">
        <v>58</v>
      </c>
      <c r="J16" s="36">
        <v>3000.0</v>
      </c>
      <c r="K16" s="28" t="s">
        <v>64</v>
      </c>
      <c r="L16" s="28" t="s">
        <v>64</v>
      </c>
      <c r="M16" s="34" t="s">
        <v>64</v>
      </c>
      <c r="N16" s="35" t="s">
        <v>64</v>
      </c>
      <c r="O16" s="36" t="s">
        <v>64</v>
      </c>
      <c r="P16" s="28" t="s">
        <v>64</v>
      </c>
      <c r="Q16" s="37" t="s">
        <v>64</v>
      </c>
      <c r="R16" s="38" t="s">
        <v>64</v>
      </c>
      <c r="S16" s="39" t="s">
        <v>64</v>
      </c>
      <c r="T16" s="40" t="s">
        <v>64</v>
      </c>
      <c r="U16" s="40" t="s">
        <v>64</v>
      </c>
      <c r="V16" s="40" t="s">
        <v>64</v>
      </c>
      <c r="W16" s="40" t="s">
        <v>64</v>
      </c>
      <c r="X16" s="39" t="s">
        <v>64</v>
      </c>
      <c r="Y16" s="41" t="s">
        <v>64</v>
      </c>
      <c r="Z16" s="41" t="s">
        <v>64</v>
      </c>
      <c r="AA16" s="41" t="s">
        <v>64</v>
      </c>
      <c r="AB16" s="42">
        <v>1.0</v>
      </c>
      <c r="AC16" s="42">
        <v>1.0</v>
      </c>
      <c r="AD16" s="42">
        <v>0.0</v>
      </c>
      <c r="AE16" s="42">
        <v>0.0</v>
      </c>
      <c r="AF16" s="42">
        <v>0.0</v>
      </c>
      <c r="AG16" s="25"/>
      <c r="AH16" s="24"/>
      <c r="AI16" s="24"/>
      <c r="AJ16" s="24"/>
      <c r="AK16" s="49"/>
    </row>
    <row r="17">
      <c r="A17" s="26" t="s">
        <v>117</v>
      </c>
      <c r="B17" s="25" t="s">
        <v>100</v>
      </c>
      <c r="C17" s="25" t="s">
        <v>101</v>
      </c>
      <c r="D17" s="28">
        <v>110.35832153585854</v>
      </c>
      <c r="E17" s="29">
        <v>0.16937370663420573</v>
      </c>
      <c r="F17" s="30">
        <v>0.0</v>
      </c>
      <c r="G17" s="32"/>
      <c r="H17" s="34" t="s">
        <v>64</v>
      </c>
      <c r="I17" s="35" t="s">
        <v>45</v>
      </c>
      <c r="J17" s="36">
        <v>3000.0</v>
      </c>
      <c r="K17" s="28" t="s">
        <v>64</v>
      </c>
      <c r="L17" s="28" t="s">
        <v>64</v>
      </c>
      <c r="M17" s="34" t="s">
        <v>64</v>
      </c>
      <c r="N17" s="35" t="s">
        <v>30</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0.0</v>
      </c>
      <c r="AE17" s="42">
        <v>1.0</v>
      </c>
      <c r="AF17" s="42">
        <v>1.0</v>
      </c>
      <c r="AG17" s="25"/>
      <c r="AH17" s="25"/>
      <c r="AI17" s="25"/>
      <c r="AJ17" s="25"/>
      <c r="AK17" s="25"/>
      <c r="AL17" s="25"/>
    </row>
    <row r="18">
      <c r="A18" s="26" t="s">
        <v>131</v>
      </c>
      <c r="B18" s="25" t="s">
        <v>100</v>
      </c>
      <c r="C18" s="25" t="s">
        <v>101</v>
      </c>
      <c r="D18" s="28">
        <v>110.35832153585854</v>
      </c>
      <c r="E18" s="29">
        <v>0.18</v>
      </c>
      <c r="F18" s="30">
        <v>0.0</v>
      </c>
      <c r="G18" s="32"/>
      <c r="H18" s="34" t="s">
        <v>64</v>
      </c>
      <c r="I18" s="35" t="s">
        <v>28</v>
      </c>
      <c r="J18" s="36">
        <v>3000.0</v>
      </c>
      <c r="K18" s="28" t="s">
        <v>64</v>
      </c>
      <c r="L18" s="28" t="s">
        <v>64</v>
      </c>
      <c r="M18" s="34" t="s">
        <v>64</v>
      </c>
      <c r="N18" s="35" t="s">
        <v>28</v>
      </c>
      <c r="O18" s="36">
        <v>3000.0</v>
      </c>
      <c r="P18" s="28" t="s">
        <v>64</v>
      </c>
      <c r="Q18" s="37" t="s">
        <v>64</v>
      </c>
      <c r="R18" s="38" t="s">
        <v>64</v>
      </c>
      <c r="S18" s="39" t="s">
        <v>64</v>
      </c>
      <c r="T18" s="40" t="s">
        <v>64</v>
      </c>
      <c r="U18" s="40" t="s">
        <v>64</v>
      </c>
      <c r="V18" s="40" t="s">
        <v>64</v>
      </c>
      <c r="W18" s="40" t="s">
        <v>64</v>
      </c>
      <c r="X18" s="39" t="s">
        <v>64</v>
      </c>
      <c r="Y18" s="41" t="s">
        <v>64</v>
      </c>
      <c r="Z18" s="41" t="s">
        <v>64</v>
      </c>
      <c r="AA18" s="41" t="s">
        <v>64</v>
      </c>
      <c r="AB18" s="42">
        <v>0.0</v>
      </c>
      <c r="AC18" s="42">
        <v>1.0</v>
      </c>
      <c r="AD18" s="42">
        <v>0.0</v>
      </c>
      <c r="AE18" s="42">
        <v>0.0</v>
      </c>
      <c r="AF18" s="42">
        <v>0.0</v>
      </c>
      <c r="AG18" s="25"/>
      <c r="AH18" s="25"/>
      <c r="AI18" s="25"/>
      <c r="AJ18" s="25"/>
      <c r="AK18" s="25"/>
      <c r="AL18" s="25"/>
    </row>
    <row r="19">
      <c r="A19" s="26" t="s">
        <v>513</v>
      </c>
      <c r="B19" s="25" t="s">
        <v>511</v>
      </c>
      <c r="C19" s="25" t="s">
        <v>260</v>
      </c>
      <c r="D19" s="28">
        <v>101.58616760470977</v>
      </c>
      <c r="E19" s="29">
        <v>0.2188623566214807</v>
      </c>
      <c r="F19" s="30">
        <v>33.0</v>
      </c>
      <c r="G19" s="33"/>
      <c r="H19" s="34">
        <v>30.126290144416416</v>
      </c>
      <c r="I19" s="35" t="s">
        <v>44</v>
      </c>
      <c r="J19" s="36">
        <v>6700.0</v>
      </c>
      <c r="K19" s="28">
        <v>4.49646121558454</v>
      </c>
      <c r="L19" s="28">
        <v>5.439189783481114</v>
      </c>
      <c r="M19" s="34">
        <v>29.75646600549455</v>
      </c>
      <c r="N19" s="35" t="s">
        <v>30</v>
      </c>
      <c r="O19" s="36">
        <v>6400.0</v>
      </c>
      <c r="P19" s="28">
        <v>4.649447813358523</v>
      </c>
      <c r="Q19" s="37">
        <v>5.573625644828052</v>
      </c>
      <c r="R19" s="38">
        <v>15.547157063823626</v>
      </c>
      <c r="S19" s="39">
        <v>15.469640386199973</v>
      </c>
      <c r="T19" s="40">
        <v>0.07833265168576968</v>
      </c>
      <c r="U19" s="40">
        <v>0.017508460906509246</v>
      </c>
      <c r="V19" s="40">
        <v>0.03734463626879718</v>
      </c>
      <c r="W19" s="40">
        <v>0.01781207583552386</v>
      </c>
      <c r="X19" s="39">
        <v>17.2075454644481</v>
      </c>
      <c r="Y19" s="41">
        <v>12.918744679968317</v>
      </c>
      <c r="Z19" s="41">
        <v>15.974143663854065</v>
      </c>
      <c r="AA19" s="41">
        <v>13.782322341640484</v>
      </c>
      <c r="AB19" s="42">
        <v>0.0</v>
      </c>
      <c r="AC19" s="42">
        <v>0.0</v>
      </c>
      <c r="AD19" s="42">
        <v>1.0</v>
      </c>
      <c r="AE19" s="42">
        <v>1.0</v>
      </c>
      <c r="AF19" s="42">
        <v>0.0</v>
      </c>
      <c r="AG19" s="25"/>
      <c r="AH19" s="25"/>
      <c r="AI19" s="25"/>
      <c r="AJ19" s="25"/>
      <c r="AK19" s="25"/>
      <c r="AL19" s="25"/>
    </row>
    <row r="20">
      <c r="A20" s="26" t="s">
        <v>510</v>
      </c>
      <c r="B20" s="25" t="s">
        <v>511</v>
      </c>
      <c r="C20" s="25" t="s">
        <v>260</v>
      </c>
      <c r="D20" s="28">
        <v>101.58616760470977</v>
      </c>
      <c r="E20" s="29">
        <v>0.2168496599889726</v>
      </c>
      <c r="F20" s="30">
        <v>32.0</v>
      </c>
      <c r="G20" s="32"/>
      <c r="H20" s="34">
        <v>40.48277788947732</v>
      </c>
      <c r="I20" s="35" t="s">
        <v>31</v>
      </c>
      <c r="J20" s="36">
        <v>8200.0</v>
      </c>
      <c r="K20" s="28">
        <v>4.936924132863087</v>
      </c>
      <c r="L20" s="28">
        <v>7.414126276891479</v>
      </c>
      <c r="M20" s="34">
        <v>41.343359271123845</v>
      </c>
      <c r="N20" s="35" t="s">
        <v>31</v>
      </c>
      <c r="O20" s="36">
        <v>9200.0</v>
      </c>
      <c r="P20" s="28">
        <v>4.4938433990352005</v>
      </c>
      <c r="Q20" s="37">
        <v>6.853447292660507</v>
      </c>
      <c r="R20" s="38">
        <v>14.910355767298238</v>
      </c>
      <c r="S20" s="39">
        <v>14.836014121650557</v>
      </c>
      <c r="T20" s="40">
        <v>0.10051670777046492</v>
      </c>
      <c r="U20" s="40">
        <v>3.030654505642158E-4</v>
      </c>
      <c r="V20" s="40">
        <v>0.029397348704728935</v>
      </c>
      <c r="W20" s="40">
        <v>0.025962606931667822</v>
      </c>
      <c r="X20" s="39">
        <v>14.798408513419867</v>
      </c>
      <c r="Y20" s="41">
        <v>25.68436937605745</v>
      </c>
      <c r="Z20" s="41">
        <v>13.908998847795925</v>
      </c>
      <c r="AA20" s="41">
        <v>27.434360423327917</v>
      </c>
      <c r="AB20" s="42">
        <v>0.0</v>
      </c>
      <c r="AC20" s="42">
        <v>0.0</v>
      </c>
      <c r="AD20" s="42">
        <v>0.0</v>
      </c>
      <c r="AE20" s="42">
        <v>0.0</v>
      </c>
      <c r="AF20" s="42">
        <v>1.0</v>
      </c>
      <c r="AG20" s="25"/>
      <c r="AH20" s="25"/>
      <c r="AI20" s="25"/>
      <c r="AJ20" s="25"/>
      <c r="AK20" s="54"/>
      <c r="AL20" s="55"/>
    </row>
    <row r="21">
      <c r="A21" s="26" t="s">
        <v>514</v>
      </c>
      <c r="B21" s="25" t="s">
        <v>511</v>
      </c>
      <c r="C21" s="25" t="s">
        <v>260</v>
      </c>
      <c r="D21" s="28">
        <v>101.58616760470977</v>
      </c>
      <c r="E21" s="29">
        <v>0.21880904880655505</v>
      </c>
      <c r="F21" s="30">
        <v>32.0</v>
      </c>
      <c r="G21" s="33"/>
      <c r="H21" s="34">
        <v>25.205862497639487</v>
      </c>
      <c r="I21" s="35" t="s">
        <v>58</v>
      </c>
      <c r="J21" s="36">
        <v>5700.0</v>
      </c>
      <c r="K21" s="28">
        <v>4.4220811399367514</v>
      </c>
      <c r="L21" s="28">
        <v>4.6945833910313</v>
      </c>
      <c r="M21" s="34">
        <v>24.660207404596207</v>
      </c>
      <c r="N21" s="35" t="s">
        <v>28</v>
      </c>
      <c r="O21" s="36">
        <v>5700.0</v>
      </c>
      <c r="P21" s="28">
        <v>4.326352176244948</v>
      </c>
      <c r="Q21" s="37">
        <v>4.519955882303352</v>
      </c>
      <c r="R21" s="38">
        <v>15.071635947274705</v>
      </c>
      <c r="S21" s="39">
        <v>14.99649017366543</v>
      </c>
      <c r="T21" s="40">
        <v>0.06335127570853084</v>
      </c>
      <c r="U21" s="40">
        <v>0.025603630597856714</v>
      </c>
      <c r="V21" s="40">
        <v>0.018924422615807138</v>
      </c>
      <c r="W21" s="40">
        <v>0.021960426244011493</v>
      </c>
      <c r="X21" s="39">
        <v>15.18777326902169</v>
      </c>
      <c r="Y21" s="41">
        <v>10.018089228617795</v>
      </c>
      <c r="Z21" s="41">
        <v>13.577156518922372</v>
      </c>
      <c r="AA21" s="41">
        <v>11.083050885673837</v>
      </c>
      <c r="AB21" s="42">
        <v>1.0</v>
      </c>
      <c r="AC21" s="42">
        <v>1.0</v>
      </c>
      <c r="AD21" s="42">
        <v>0.0</v>
      </c>
      <c r="AE21" s="42">
        <v>0.0</v>
      </c>
      <c r="AF21" s="42">
        <v>0.0</v>
      </c>
      <c r="AG21" s="25"/>
      <c r="AH21" s="25"/>
      <c r="AI21" s="25"/>
      <c r="AJ21" s="25"/>
      <c r="AK21" s="54"/>
      <c r="AL21" s="55"/>
    </row>
    <row r="22">
      <c r="A22" s="26" t="s">
        <v>516</v>
      </c>
      <c r="B22" s="25" t="s">
        <v>511</v>
      </c>
      <c r="C22" s="25" t="s">
        <v>260</v>
      </c>
      <c r="D22" s="28">
        <v>101.58616760470977</v>
      </c>
      <c r="E22" s="29">
        <v>0.25311926605504587</v>
      </c>
      <c r="F22" s="30">
        <v>30.0</v>
      </c>
      <c r="G22" s="32"/>
      <c r="H22" s="34">
        <v>29.763703410997422</v>
      </c>
      <c r="I22" s="35" t="s">
        <v>27</v>
      </c>
      <c r="J22" s="36">
        <v>6200.0</v>
      </c>
      <c r="K22" s="28">
        <v>4.800597324354423</v>
      </c>
      <c r="L22" s="28">
        <v>5.75584398869572</v>
      </c>
      <c r="M22" s="34">
        <v>28.591672309215426</v>
      </c>
      <c r="N22" s="35" t="s">
        <v>27</v>
      </c>
      <c r="O22" s="36">
        <v>6300.0</v>
      </c>
      <c r="P22" s="28">
        <v>4.538360684002448</v>
      </c>
      <c r="Q22" s="37">
        <v>5.283726782712886</v>
      </c>
      <c r="R22" s="38">
        <v>16.857852912591575</v>
      </c>
      <c r="S22" s="39">
        <v>16.77380122749649</v>
      </c>
      <c r="T22" s="40">
        <v>0.0794284984433821</v>
      </c>
      <c r="U22" s="40">
        <v>0.016804189552410666</v>
      </c>
      <c r="V22" s="40">
        <v>0.045089502401499434</v>
      </c>
      <c r="W22" s="40">
        <v>0.0383052022716442</v>
      </c>
      <c r="X22" s="39">
        <v>15.467037604503346</v>
      </c>
      <c r="Y22" s="41">
        <v>14.296665806494078</v>
      </c>
      <c r="Z22" s="41">
        <v>13.717552631243326</v>
      </c>
      <c r="AA22" s="41">
        <v>14.8741196779721</v>
      </c>
      <c r="AB22" s="42">
        <v>1.0</v>
      </c>
      <c r="AC22" s="42">
        <v>0.0</v>
      </c>
      <c r="AD22" s="42">
        <v>0.0</v>
      </c>
      <c r="AE22" s="42">
        <v>0.0</v>
      </c>
      <c r="AF22" s="42">
        <v>0.0</v>
      </c>
      <c r="AG22" s="25"/>
      <c r="AH22" s="25"/>
      <c r="AI22" s="25"/>
      <c r="AJ22" s="25"/>
      <c r="AK22" s="54"/>
      <c r="AL22" s="55"/>
    </row>
    <row r="23">
      <c r="A23" s="26" t="s">
        <v>515</v>
      </c>
      <c r="B23" s="25" t="s">
        <v>511</v>
      </c>
      <c r="C23" s="25" t="s">
        <v>260</v>
      </c>
      <c r="D23" s="28">
        <v>101.58616760470977</v>
      </c>
      <c r="E23" s="29">
        <v>0.15263466042154566</v>
      </c>
      <c r="F23" s="30">
        <v>30.0</v>
      </c>
      <c r="G23" s="32"/>
      <c r="H23" s="34">
        <v>21.71534307773323</v>
      </c>
      <c r="I23" s="35" t="s">
        <v>40</v>
      </c>
      <c r="J23" s="36">
        <v>4300.0</v>
      </c>
      <c r="K23" s="28">
        <v>5.050079785519356</v>
      </c>
      <c r="L23" s="28">
        <v>4.807058177533354</v>
      </c>
      <c r="M23" s="34">
        <v>21.70835048036386</v>
      </c>
      <c r="N23" s="35" t="s">
        <v>29</v>
      </c>
      <c r="O23" s="36">
        <v>4500.0</v>
      </c>
      <c r="P23" s="28">
        <v>4.824077884525302</v>
      </c>
      <c r="Q23" s="37">
        <v>4.5908495163496195</v>
      </c>
      <c r="R23" s="38">
        <v>9.286547912261392</v>
      </c>
      <c r="S23" s="39">
        <v>9.240246048982065</v>
      </c>
      <c r="T23" s="40">
        <v>0.03728142761097875</v>
      </c>
      <c r="U23" s="40">
        <v>0.017067456630090017</v>
      </c>
      <c r="V23" s="40">
        <v>0.019927924221725214</v>
      </c>
      <c r="W23" s="40">
        <v>0.02536281264583209</v>
      </c>
      <c r="X23" s="39">
        <v>8.986913733636863</v>
      </c>
      <c r="Y23" s="41">
        <v>12.728429344096368</v>
      </c>
      <c r="Z23" s="41">
        <v>7.639936094206615</v>
      </c>
      <c r="AA23" s="41">
        <v>14.068414386157244</v>
      </c>
      <c r="AB23" s="42">
        <v>0.0</v>
      </c>
      <c r="AC23" s="42">
        <v>1.0</v>
      </c>
      <c r="AD23" s="42">
        <v>1.0</v>
      </c>
      <c r="AE23" s="42">
        <v>0.0</v>
      </c>
      <c r="AF23" s="42">
        <v>0.0</v>
      </c>
      <c r="AG23" s="25"/>
      <c r="AH23" s="25"/>
      <c r="AI23" s="25"/>
      <c r="AJ23" s="25"/>
      <c r="AK23" s="54"/>
      <c r="AL23" s="55"/>
    </row>
    <row r="24">
      <c r="A24" s="26" t="s">
        <v>517</v>
      </c>
      <c r="B24" s="25" t="s">
        <v>511</v>
      </c>
      <c r="C24" s="25" t="s">
        <v>260</v>
      </c>
      <c r="D24" s="28">
        <v>101.58616760470977</v>
      </c>
      <c r="E24" s="29">
        <v>0.144505092869982</v>
      </c>
      <c r="F24" s="30">
        <v>20.0</v>
      </c>
      <c r="G24" s="33"/>
      <c r="H24" s="34">
        <v>12.434885281723158</v>
      </c>
      <c r="I24" s="35" t="s">
        <v>44</v>
      </c>
      <c r="J24" s="36">
        <v>3100.0</v>
      </c>
      <c r="K24" s="28">
        <v>4.01125331668489</v>
      </c>
      <c r="L24" s="28">
        <v>2.5387123192820225</v>
      </c>
      <c r="M24" s="34">
        <v>12.002287854644884</v>
      </c>
      <c r="N24" s="35" t="s">
        <v>30</v>
      </c>
      <c r="O24" s="36">
        <v>3300.0</v>
      </c>
      <c r="P24" s="28">
        <v>3.6370569256499645</v>
      </c>
      <c r="Q24" s="37">
        <v>2.2429841743282197</v>
      </c>
      <c r="R24" s="38">
        <v>5.818559364364305</v>
      </c>
      <c r="S24" s="39">
        <v>5.7895485691025135</v>
      </c>
      <c r="T24" s="40">
        <v>0.01949868995226765</v>
      </c>
      <c r="U24" s="40">
        <v>0.026976342895127573</v>
      </c>
      <c r="V24" s="40">
        <v>0.017794920927312222</v>
      </c>
      <c r="W24" s="40">
        <v>0.013914113703802642</v>
      </c>
      <c r="X24" s="39">
        <v>6.105855402100562</v>
      </c>
      <c r="Y24" s="41">
        <v>6.3290298796225954</v>
      </c>
      <c r="Z24" s="41">
        <v>5.2404585734563875</v>
      </c>
      <c r="AA24" s="41">
        <v>6.761829281188496</v>
      </c>
      <c r="AB24" s="42">
        <v>0.0</v>
      </c>
      <c r="AC24" s="42">
        <v>0.0</v>
      </c>
      <c r="AD24" s="42">
        <v>1.0</v>
      </c>
      <c r="AE24" s="42">
        <v>1.0</v>
      </c>
      <c r="AF24" s="42">
        <v>0.0</v>
      </c>
      <c r="AG24" s="25"/>
      <c r="AH24" s="25"/>
      <c r="AI24" s="25"/>
      <c r="AJ24" s="25"/>
      <c r="AK24" s="54"/>
      <c r="AL24" s="55"/>
    </row>
    <row r="25">
      <c r="A25" s="26" t="s">
        <v>518</v>
      </c>
      <c r="B25" s="25" t="s">
        <v>511</v>
      </c>
      <c r="C25" s="25" t="s">
        <v>260</v>
      </c>
      <c r="D25" s="28">
        <v>101.58616760470977</v>
      </c>
      <c r="E25" s="29">
        <v>0.20701006404391584</v>
      </c>
      <c r="F25" s="30">
        <v>18.0</v>
      </c>
      <c r="G25" s="32"/>
      <c r="H25" s="34">
        <v>17.36317273916231</v>
      </c>
      <c r="I25" s="35" t="s">
        <v>27</v>
      </c>
      <c r="J25" s="36">
        <v>3300.0</v>
      </c>
      <c r="K25" s="28">
        <v>5.261567496715851</v>
      </c>
      <c r="L25" s="28">
        <v>4.2519350258972</v>
      </c>
      <c r="M25" s="34">
        <v>17.335098685859833</v>
      </c>
      <c r="N25" s="35" t="s">
        <v>27</v>
      </c>
      <c r="O25" s="36">
        <v>3700.0</v>
      </c>
      <c r="P25" s="28">
        <v>4.685161806989144</v>
      </c>
      <c r="Q25" s="37">
        <v>3.781652392105124</v>
      </c>
      <c r="R25" s="38">
        <v>7.9359202163729945</v>
      </c>
      <c r="S25" s="39">
        <v>7.896352457037043</v>
      </c>
      <c r="T25" s="40">
        <v>0.07349626695928622</v>
      </c>
      <c r="U25" s="40">
        <v>0.008310885773325281</v>
      </c>
      <c r="V25" s="40">
        <v>0.022329247318693225</v>
      </c>
      <c r="W25" s="40">
        <v>0.032843018477719185</v>
      </c>
      <c r="X25" s="39">
        <v>6.932812980348736</v>
      </c>
      <c r="Y25" s="41">
        <v>10.430359758813575</v>
      </c>
      <c r="Z25" s="41">
        <v>6.148937840067216</v>
      </c>
      <c r="AA25" s="41">
        <v>11.186160845792617</v>
      </c>
      <c r="AB25" s="42">
        <v>1.0</v>
      </c>
      <c r="AC25" s="42">
        <v>0.0</v>
      </c>
      <c r="AD25" s="42">
        <v>0.0</v>
      </c>
      <c r="AE25" s="42">
        <v>0.0</v>
      </c>
      <c r="AF25" s="42">
        <v>0.0</v>
      </c>
      <c r="AG25" s="25"/>
      <c r="AH25" s="25"/>
      <c r="AI25" s="25"/>
      <c r="AJ25" s="25"/>
      <c r="AK25" s="54"/>
      <c r="AL25" s="55"/>
    </row>
    <row r="26">
      <c r="A26" s="26" t="s">
        <v>525</v>
      </c>
      <c r="B26" s="25" t="s">
        <v>511</v>
      </c>
      <c r="C26" s="25" t="s">
        <v>260</v>
      </c>
      <c r="D26" s="28">
        <v>101.58616760470977</v>
      </c>
      <c r="E26" s="29">
        <v>0.1716209751609936</v>
      </c>
      <c r="F26" s="30">
        <v>17.0</v>
      </c>
      <c r="G26" s="33"/>
      <c r="H26" s="34">
        <v>14.202468922785297</v>
      </c>
      <c r="I26" s="35" t="s">
        <v>45</v>
      </c>
      <c r="J26" s="36">
        <v>3000.0</v>
      </c>
      <c r="K26" s="28">
        <v>4.734156307595098</v>
      </c>
      <c r="L26" s="28">
        <v>3.3024137070884927</v>
      </c>
      <c r="M26" s="34">
        <v>14.086408825833203</v>
      </c>
      <c r="N26" s="35" t="s">
        <v>30</v>
      </c>
      <c r="O26" s="36">
        <v>3100.0</v>
      </c>
      <c r="P26" s="28">
        <v>4.544002847042969</v>
      </c>
      <c r="Q26" s="37">
        <v>3.1507850333656733</v>
      </c>
      <c r="R26" s="38">
        <v>6.018943373244688</v>
      </c>
      <c r="S26" s="39">
        <v>5.988933481971094</v>
      </c>
      <c r="T26" s="40">
        <v>0.06411185206866302</v>
      </c>
      <c r="U26" s="40">
        <v>0.009893205614226365</v>
      </c>
      <c r="V26" s="40">
        <v>0.027448795968882948</v>
      </c>
      <c r="W26" s="40">
        <v>0.019398442380836007</v>
      </c>
      <c r="X26" s="39">
        <v>6.497687204591001</v>
      </c>
      <c r="Y26" s="41">
        <v>7.704781718194295</v>
      </c>
      <c r="Z26" s="41">
        <v>5.970753387247691</v>
      </c>
      <c r="AA26" s="41">
        <v>8.115655438585511</v>
      </c>
      <c r="AB26" s="42">
        <v>0.0</v>
      </c>
      <c r="AC26" s="42">
        <v>0.0</v>
      </c>
      <c r="AD26" s="42">
        <v>0.0</v>
      </c>
      <c r="AE26" s="42">
        <v>1.0</v>
      </c>
      <c r="AF26" s="42">
        <v>1.0</v>
      </c>
      <c r="AG26" s="25"/>
      <c r="AH26" s="25"/>
      <c r="AI26" s="25"/>
      <c r="AJ26" s="25"/>
      <c r="AK26" s="54"/>
      <c r="AL26" s="55"/>
    </row>
    <row r="27">
      <c r="A27" s="26" t="s">
        <v>522</v>
      </c>
      <c r="B27" s="25" t="s">
        <v>511</v>
      </c>
      <c r="C27" s="25" t="s">
        <v>260</v>
      </c>
      <c r="D27" s="28">
        <v>101.58616760470977</v>
      </c>
      <c r="E27" s="29">
        <v>0.20620086083213773</v>
      </c>
      <c r="F27" s="30">
        <v>12.0</v>
      </c>
      <c r="G27" s="32"/>
      <c r="H27" s="34">
        <v>12.229203471536906</v>
      </c>
      <c r="I27" s="35" t="s">
        <v>45</v>
      </c>
      <c r="J27" s="36">
        <v>3000.0</v>
      </c>
      <c r="K27" s="28">
        <v>4.076401157178969</v>
      </c>
      <c r="L27" s="28">
        <v>2.5486348970980397</v>
      </c>
      <c r="M27" s="34">
        <v>11.950955476892098</v>
      </c>
      <c r="N27" s="35" t="s">
        <v>30</v>
      </c>
      <c r="O27" s="36">
        <v>3100.0</v>
      </c>
      <c r="P27" s="28">
        <v>3.855146928029709</v>
      </c>
      <c r="Q27" s="37">
        <v>2.37003303127884</v>
      </c>
      <c r="R27" s="38">
        <v>5.266095842827053</v>
      </c>
      <c r="S27" s="39">
        <v>5.239839579247293</v>
      </c>
      <c r="T27" s="40">
        <v>0.06753932323025992</v>
      </c>
      <c r="U27" s="40">
        <v>0.02201281646023286</v>
      </c>
      <c r="V27" s="40">
        <v>0.028316486628390453</v>
      </c>
      <c r="W27" s="40">
        <v>0.03341945771689898</v>
      </c>
      <c r="X27" s="39">
        <v>5.681974969413362</v>
      </c>
      <c r="Y27" s="41">
        <v>6.547228502123544</v>
      </c>
      <c r="Z27" s="41">
        <v>4.978080932504819</v>
      </c>
      <c r="AA27" s="41">
        <v>6.972874544387278</v>
      </c>
      <c r="AB27" s="42">
        <v>0.0</v>
      </c>
      <c r="AC27" s="42">
        <v>0.0</v>
      </c>
      <c r="AD27" s="42">
        <v>0.0</v>
      </c>
      <c r="AE27" s="42">
        <v>1.0</v>
      </c>
      <c r="AF27" s="42">
        <v>1.0</v>
      </c>
      <c r="AG27" s="25"/>
      <c r="AH27" s="25"/>
      <c r="AI27" s="25"/>
      <c r="AJ27" s="25"/>
      <c r="AK27" s="54"/>
      <c r="AL27" s="55"/>
    </row>
    <row r="28">
      <c r="A28" s="26" t="s">
        <v>521</v>
      </c>
      <c r="B28" s="25" t="s">
        <v>511</v>
      </c>
      <c r="C28" s="25" t="s">
        <v>260</v>
      </c>
      <c r="D28" s="28">
        <v>101.58616760470977</v>
      </c>
      <c r="E28" s="29">
        <v>0.17451843317972351</v>
      </c>
      <c r="F28" s="30">
        <v>10.0</v>
      </c>
      <c r="G28" s="32"/>
      <c r="H28" s="34">
        <v>7.778463671247268</v>
      </c>
      <c r="I28" s="35" t="s">
        <v>58</v>
      </c>
      <c r="J28" s="36">
        <v>3000.0</v>
      </c>
      <c r="K28" s="28">
        <v>2.5928212237490893</v>
      </c>
      <c r="L28" s="28">
        <v>1.1639976915697312</v>
      </c>
      <c r="M28" s="34">
        <v>7.622742772092432</v>
      </c>
      <c r="N28" s="35" t="s">
        <v>27</v>
      </c>
      <c r="O28" s="36">
        <v>3100.0</v>
      </c>
      <c r="P28" s="28">
        <v>2.4589492813201392</v>
      </c>
      <c r="Q28" s="37">
        <v>1.0876767238783958</v>
      </c>
      <c r="R28" s="38">
        <v>3.6097306001030343</v>
      </c>
      <c r="S28" s="39">
        <v>3.5917328194098994</v>
      </c>
      <c r="T28" s="40">
        <v>0.03782848773211729</v>
      </c>
      <c r="U28" s="40">
        <v>0.02878465904551856</v>
      </c>
      <c r="V28" s="40">
        <v>0.02051879411690681</v>
      </c>
      <c r="W28" s="40">
        <v>0.018671130191687712</v>
      </c>
      <c r="X28" s="39">
        <v>3.9700405753165344</v>
      </c>
      <c r="Y28" s="41">
        <v>3.808423095930734</v>
      </c>
      <c r="Z28" s="41">
        <v>3.467868517059803</v>
      </c>
      <c r="AA28" s="41">
        <v>4.154874255032629</v>
      </c>
      <c r="AB28" s="42">
        <v>1.0</v>
      </c>
      <c r="AC28" s="42">
        <v>1.0</v>
      </c>
      <c r="AD28" s="42">
        <v>0.0</v>
      </c>
      <c r="AE28" s="42">
        <v>0.0</v>
      </c>
      <c r="AF28" s="42">
        <v>0.0</v>
      </c>
      <c r="AG28" s="25"/>
      <c r="AH28" s="25"/>
      <c r="AI28" s="25"/>
      <c r="AJ28" s="25"/>
      <c r="AK28" s="54"/>
      <c r="AL28" s="55"/>
    </row>
    <row r="29">
      <c r="A29" s="26" t="s">
        <v>519</v>
      </c>
      <c r="B29" s="25" t="s">
        <v>511</v>
      </c>
      <c r="C29" s="25" t="s">
        <v>260</v>
      </c>
      <c r="D29" s="28">
        <v>101.58616760470977</v>
      </c>
      <c r="E29" s="29">
        <v>0.1464678826328311</v>
      </c>
      <c r="F29" s="30">
        <v>6.0</v>
      </c>
      <c r="G29" s="33"/>
      <c r="H29" s="34">
        <v>3.7796744435030254</v>
      </c>
      <c r="I29" s="35" t="s">
        <v>40</v>
      </c>
      <c r="J29" s="36">
        <v>3000.0</v>
      </c>
      <c r="K29" s="28">
        <v>1.2598914811676751</v>
      </c>
      <c r="L29" s="28">
        <v>0.3334717856123761</v>
      </c>
      <c r="M29" s="34">
        <v>3.743797881882142</v>
      </c>
      <c r="N29" s="35" t="s">
        <v>29</v>
      </c>
      <c r="O29" s="36">
        <v>3000.0</v>
      </c>
      <c r="P29" s="28">
        <v>1.2479326272940472</v>
      </c>
      <c r="Q29" s="37">
        <v>0.32800838110113556</v>
      </c>
      <c r="R29" s="38">
        <v>1.7724057901999344</v>
      </c>
      <c r="S29" s="39">
        <v>1.7635687399473892</v>
      </c>
      <c r="T29" s="40">
        <v>0.027592966148362125</v>
      </c>
      <c r="U29" s="40">
        <v>0.021714052398539265</v>
      </c>
      <c r="V29" s="40">
        <v>0.015455853890663318</v>
      </c>
      <c r="W29" s="40">
        <v>0.015076569132610233</v>
      </c>
      <c r="X29" s="39">
        <v>1.7663635842871832</v>
      </c>
      <c r="Y29" s="41">
        <v>2.013310859215842</v>
      </c>
      <c r="Z29" s="41">
        <v>1.5327749439656335</v>
      </c>
      <c r="AA29" s="41">
        <v>2.2110229379165083</v>
      </c>
      <c r="AB29" s="42">
        <v>0.0</v>
      </c>
      <c r="AC29" s="42">
        <v>1.0</v>
      </c>
      <c r="AD29" s="42">
        <v>1.0</v>
      </c>
      <c r="AE29" s="42">
        <v>0.0</v>
      </c>
      <c r="AF29" s="42">
        <v>0.0</v>
      </c>
      <c r="AG29" s="25"/>
      <c r="AH29" s="25"/>
      <c r="AI29" s="25"/>
      <c r="AJ29" s="25"/>
      <c r="AK29" s="54"/>
      <c r="AL29" s="55"/>
    </row>
    <row r="30">
      <c r="A30" s="26" t="s">
        <v>523</v>
      </c>
      <c r="B30" s="25" t="s">
        <v>511</v>
      </c>
      <c r="C30" s="25" t="s">
        <v>260</v>
      </c>
      <c r="D30" s="28">
        <v>101.58616760470977</v>
      </c>
      <c r="E30" s="29">
        <v>0.20232038834951455</v>
      </c>
      <c r="F30" s="30">
        <v>0.0</v>
      </c>
      <c r="G30" s="32"/>
      <c r="H30" s="34" t="s">
        <v>64</v>
      </c>
      <c r="I30" s="35" t="s">
        <v>31</v>
      </c>
      <c r="J30" s="36">
        <v>3000.0</v>
      </c>
      <c r="K30" s="28" t="s">
        <v>64</v>
      </c>
      <c r="L30" s="28" t="s">
        <v>64</v>
      </c>
      <c r="M30" s="34" t="s">
        <v>64</v>
      </c>
      <c r="N30" s="35" t="s">
        <v>31</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0.0</v>
      </c>
      <c r="AD30" s="42">
        <v>0.0</v>
      </c>
      <c r="AE30" s="42">
        <v>0.0</v>
      </c>
      <c r="AF30" s="42">
        <v>1.0</v>
      </c>
      <c r="AG30" s="25"/>
      <c r="AH30" s="25"/>
      <c r="AI30" s="25"/>
      <c r="AJ30" s="25"/>
      <c r="AK30" s="54"/>
      <c r="AL30" s="55"/>
    </row>
    <row r="31">
      <c r="A31" s="26" t="s">
        <v>524</v>
      </c>
      <c r="B31" s="25" t="s">
        <v>511</v>
      </c>
      <c r="C31" s="25" t="s">
        <v>260</v>
      </c>
      <c r="D31" s="28">
        <v>101.58616760470977</v>
      </c>
      <c r="E31" s="29">
        <v>0.18</v>
      </c>
      <c r="F31" s="30">
        <v>0.0</v>
      </c>
      <c r="G31" s="33"/>
      <c r="H31" s="34" t="s">
        <v>64</v>
      </c>
      <c r="I31" s="35" t="s">
        <v>27</v>
      </c>
      <c r="J31" s="36">
        <v>3000.0</v>
      </c>
      <c r="K31" s="28" t="s">
        <v>64</v>
      </c>
      <c r="L31" s="28" t="s">
        <v>64</v>
      </c>
      <c r="M31" s="34" t="s">
        <v>64</v>
      </c>
      <c r="N31" s="35" t="s">
        <v>27</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1.0</v>
      </c>
      <c r="AC31" s="42">
        <v>0.0</v>
      </c>
      <c r="AD31" s="42">
        <v>0.0</v>
      </c>
      <c r="AE31" s="42">
        <v>0.0</v>
      </c>
      <c r="AF31" s="42">
        <v>0.0</v>
      </c>
      <c r="AG31" s="25"/>
      <c r="AH31" s="25"/>
      <c r="AI31" s="25"/>
      <c r="AJ31" s="25"/>
      <c r="AK31" s="54"/>
      <c r="AL31" s="55"/>
    </row>
    <row r="32">
      <c r="A32" s="26" t="s">
        <v>520</v>
      </c>
      <c r="B32" s="25" t="s">
        <v>511</v>
      </c>
      <c r="C32" s="25" t="s">
        <v>260</v>
      </c>
      <c r="D32" s="28">
        <v>101.58616760470977</v>
      </c>
      <c r="E32" s="29">
        <v>0.16636619718309859</v>
      </c>
      <c r="F32" s="30">
        <v>0.0</v>
      </c>
      <c r="G32" s="33"/>
      <c r="H32" s="34" t="s">
        <v>64</v>
      </c>
      <c r="I32" s="35" t="s">
        <v>45</v>
      </c>
      <c r="J32" s="36">
        <v>3000.0</v>
      </c>
      <c r="K32" s="28" t="s">
        <v>64</v>
      </c>
      <c r="L32" s="28" t="s">
        <v>64</v>
      </c>
      <c r="M32" s="34" t="s">
        <v>64</v>
      </c>
      <c r="N32" s="35" t="s">
        <v>30</v>
      </c>
      <c r="O32" s="36">
        <v>3000.0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0.0</v>
      </c>
      <c r="AD32" s="42">
        <v>0.0</v>
      </c>
      <c r="AE32" s="42">
        <v>1.0</v>
      </c>
      <c r="AF32" s="42">
        <v>1.0</v>
      </c>
      <c r="AG32" s="25"/>
      <c r="AH32" s="25"/>
      <c r="AI32" s="25"/>
      <c r="AJ32" s="25"/>
      <c r="AK32" s="54"/>
      <c r="AL32" s="55"/>
    </row>
    <row r="33">
      <c r="A33" s="26" t="s">
        <v>526</v>
      </c>
      <c r="B33" s="25" t="s">
        <v>511</v>
      </c>
      <c r="C33" s="25" t="s">
        <v>260</v>
      </c>
      <c r="D33" s="28">
        <v>101.58616760470977</v>
      </c>
      <c r="E33" s="29">
        <v>0.17763157894736842</v>
      </c>
      <c r="F33" s="30">
        <v>0.0</v>
      </c>
      <c r="G33" s="33"/>
      <c r="H33" s="34" t="s">
        <v>64</v>
      </c>
      <c r="I33" s="35" t="s">
        <v>29</v>
      </c>
      <c r="J33" s="36">
        <v>3000.0</v>
      </c>
      <c r="K33" s="28" t="s">
        <v>64</v>
      </c>
      <c r="L33" s="28" t="s">
        <v>64</v>
      </c>
      <c r="M33" s="34" t="s">
        <v>64</v>
      </c>
      <c r="N33" s="35" t="s">
        <v>29</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0.0</v>
      </c>
      <c r="AD33" s="42">
        <v>1.0</v>
      </c>
      <c r="AE33" s="42">
        <v>0.0</v>
      </c>
      <c r="AF33" s="42">
        <v>0.0</v>
      </c>
      <c r="AG33" s="25"/>
      <c r="AH33" s="25"/>
      <c r="AI33" s="25"/>
      <c r="AJ33" s="25"/>
      <c r="AK33" s="54"/>
      <c r="AL33" s="55"/>
    </row>
    <row r="34">
      <c r="A34" s="26" t="s">
        <v>527</v>
      </c>
      <c r="B34" s="25" t="s">
        <v>511</v>
      </c>
      <c r="C34" s="25" t="s">
        <v>260</v>
      </c>
      <c r="D34" s="28">
        <v>101.58616760470977</v>
      </c>
      <c r="E34" s="29">
        <v>0.18315479115479114</v>
      </c>
      <c r="F34" s="30">
        <v>0.0</v>
      </c>
      <c r="G34" s="33"/>
      <c r="H34" s="34" t="s">
        <v>64</v>
      </c>
      <c r="I34" s="35" t="s">
        <v>28</v>
      </c>
      <c r="J34" s="36">
        <v>3000.0</v>
      </c>
      <c r="K34" s="28" t="s">
        <v>64</v>
      </c>
      <c r="L34" s="28" t="s">
        <v>64</v>
      </c>
      <c r="M34" s="34" t="s">
        <v>64</v>
      </c>
      <c r="N34" s="35" t="s">
        <v>28</v>
      </c>
      <c r="O34" s="36">
        <v>3000.0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1.0</v>
      </c>
      <c r="AD34" s="42">
        <v>0.0</v>
      </c>
      <c r="AE34" s="42">
        <v>0.0</v>
      </c>
      <c r="AF34" s="42">
        <v>0.0</v>
      </c>
      <c r="AG34" s="25"/>
      <c r="AH34" s="25"/>
      <c r="AI34" s="25"/>
      <c r="AJ34" s="25"/>
      <c r="AK34" s="25"/>
      <c r="AL34" s="25"/>
    </row>
    <row r="35">
      <c r="A35" s="26" t="s">
        <v>203</v>
      </c>
      <c r="B35" s="25" t="s">
        <v>204</v>
      </c>
      <c r="C35" s="25" t="s">
        <v>512</v>
      </c>
      <c r="D35" s="28">
        <v>97.42486792583128</v>
      </c>
      <c r="E35" s="29">
        <v>0.19498627243928193</v>
      </c>
      <c r="F35" s="30">
        <v>33.0</v>
      </c>
      <c r="G35" s="32"/>
      <c r="H35" s="34">
        <v>24.647527612652347</v>
      </c>
      <c r="I35" s="35" t="s">
        <v>27</v>
      </c>
      <c r="J35" s="36">
        <v>6000.0</v>
      </c>
      <c r="K35" s="28">
        <v>4.107921268775391</v>
      </c>
      <c r="L35" s="28">
        <v>4.290134667514723</v>
      </c>
      <c r="M35" s="34">
        <v>24.304624793765953</v>
      </c>
      <c r="N35" s="35" t="s">
        <v>27</v>
      </c>
      <c r="O35" s="36">
        <v>6500.0</v>
      </c>
      <c r="P35" s="28">
        <v>3.7391730451947622</v>
      </c>
      <c r="Q35" s="37">
        <v>3.8651847553691456</v>
      </c>
      <c r="R35" s="38">
        <v>13.001302837177292</v>
      </c>
      <c r="S35" s="39">
        <v>12.801257754098037</v>
      </c>
      <c r="T35" s="40">
        <v>0.05753659783856056</v>
      </c>
      <c r="U35" s="40">
        <v>0.012938383159608166</v>
      </c>
      <c r="V35" s="40">
        <v>0.034698391200767356</v>
      </c>
      <c r="W35" s="40">
        <v>0.025190639939540144</v>
      </c>
      <c r="X35" s="39">
        <v>12.221137935068704</v>
      </c>
      <c r="Y35" s="41">
        <v>12.426389677583645</v>
      </c>
      <c r="Z35" s="41">
        <v>10.944204640214625</v>
      </c>
      <c r="AA35" s="41">
        <v>13.360420153551328</v>
      </c>
      <c r="AB35" s="42">
        <v>1.0</v>
      </c>
      <c r="AC35" s="42">
        <v>0.0</v>
      </c>
      <c r="AD35" s="42">
        <v>0.0</v>
      </c>
      <c r="AE35" s="42">
        <v>0.0</v>
      </c>
      <c r="AF35" s="42">
        <v>0.0</v>
      </c>
      <c r="AG35" s="25"/>
      <c r="AH35" s="25"/>
      <c r="AI35" s="25"/>
      <c r="AJ35" s="25"/>
      <c r="AK35" s="25"/>
      <c r="AL35" s="25"/>
    </row>
    <row r="36">
      <c r="A36" s="26" t="s">
        <v>207</v>
      </c>
      <c r="B36" s="25" t="s">
        <v>204</v>
      </c>
      <c r="C36" s="25" t="s">
        <v>512</v>
      </c>
      <c r="D36" s="28">
        <v>97.42486792583128</v>
      </c>
      <c r="E36" s="29">
        <v>0.1696098687858067</v>
      </c>
      <c r="F36" s="30">
        <v>33.0</v>
      </c>
      <c r="G36" s="33"/>
      <c r="H36" s="34">
        <v>26.815232329261324</v>
      </c>
      <c r="I36" s="35" t="s">
        <v>44</v>
      </c>
      <c r="J36" s="36">
        <v>5200.0</v>
      </c>
      <c r="K36" s="28">
        <v>5.15677544793487</v>
      </c>
      <c r="L36" s="28">
        <v>5.72830452896693</v>
      </c>
      <c r="M36" s="34">
        <v>27.295004491269538</v>
      </c>
      <c r="N36" s="35" t="s">
        <v>30</v>
      </c>
      <c r="O36" s="36">
        <v>5800.0</v>
      </c>
      <c r="P36" s="28">
        <v>4.706035257115437</v>
      </c>
      <c r="Q36" s="37">
        <v>5.295915182127547</v>
      </c>
      <c r="R36" s="38">
        <v>11.053891736629083</v>
      </c>
      <c r="S36" s="39">
        <v>10.883810574879671</v>
      </c>
      <c r="T36" s="40">
        <v>0.07865575159488791</v>
      </c>
      <c r="U36" s="40">
        <v>0.005652483975759301</v>
      </c>
      <c r="V36" s="40">
        <v>0.01724486636672329</v>
      </c>
      <c r="W36" s="40">
        <v>0.019831596321731787</v>
      </c>
      <c r="X36" s="39">
        <v>12.352662912027803</v>
      </c>
      <c r="Y36" s="41">
        <v>14.46256941723352</v>
      </c>
      <c r="Z36" s="41">
        <v>11.499206201742245</v>
      </c>
      <c r="AA36" s="41">
        <v>15.795798289527294</v>
      </c>
      <c r="AB36" s="42">
        <v>0.0</v>
      </c>
      <c r="AC36" s="42">
        <v>0.0</v>
      </c>
      <c r="AD36" s="42">
        <v>1.0</v>
      </c>
      <c r="AE36" s="42">
        <v>1.0</v>
      </c>
      <c r="AF36" s="42">
        <v>0.0</v>
      </c>
      <c r="AG36" s="25"/>
      <c r="AH36" s="25"/>
      <c r="AI36" s="25"/>
      <c r="AJ36" s="25"/>
      <c r="AK36" s="25"/>
      <c r="AL36" s="25"/>
    </row>
    <row r="37">
      <c r="A37" s="26" t="s">
        <v>209</v>
      </c>
      <c r="B37" s="25" t="s">
        <v>204</v>
      </c>
      <c r="C37" s="25" t="s">
        <v>512</v>
      </c>
      <c r="D37" s="28">
        <v>97.42486792583128</v>
      </c>
      <c r="E37" s="29">
        <v>0.22068443726440495</v>
      </c>
      <c r="F37" s="30">
        <v>32.0</v>
      </c>
      <c r="G37" s="32">
        <v>0.28</v>
      </c>
      <c r="H37" s="34">
        <v>33.372457481555855</v>
      </c>
      <c r="I37" s="35" t="s">
        <v>58</v>
      </c>
      <c r="J37" s="36">
        <v>7700.0</v>
      </c>
      <c r="K37" s="28">
        <v>4.334085387215046</v>
      </c>
      <c r="L37" s="28">
        <v>5.650605876755529</v>
      </c>
      <c r="M37" s="34">
        <v>32.384507088886785</v>
      </c>
      <c r="N37" s="35" t="s">
        <v>28</v>
      </c>
      <c r="O37" s="36">
        <v>7900.0</v>
      </c>
      <c r="P37" s="28">
        <v>4.099304694795795</v>
      </c>
      <c r="Q37" s="37">
        <v>5.228219753960356</v>
      </c>
      <c r="R37" s="38">
        <v>19.54365559275842</v>
      </c>
      <c r="S37" s="39">
        <v>19.24294632879557</v>
      </c>
      <c r="T37" s="40">
        <v>0.08900918461933122</v>
      </c>
      <c r="U37" s="40">
        <v>0.028595710895803244</v>
      </c>
      <c r="V37" s="40">
        <v>0.05329810904053468</v>
      </c>
      <c r="W37" s="40">
        <v>0.04376620540860027</v>
      </c>
      <c r="X37" s="39">
        <v>20.103190470057637</v>
      </c>
      <c r="Y37" s="41">
        <v>13.269267011498219</v>
      </c>
      <c r="Z37" s="41">
        <v>17.753240423785446</v>
      </c>
      <c r="AA37" s="41">
        <v>14.63126666510134</v>
      </c>
      <c r="AB37" s="42">
        <v>1.0</v>
      </c>
      <c r="AC37" s="42">
        <v>1.0</v>
      </c>
      <c r="AD37" s="42">
        <v>0.0</v>
      </c>
      <c r="AE37" s="42">
        <v>0.0</v>
      </c>
      <c r="AF37" s="42">
        <v>0.0</v>
      </c>
      <c r="AG37" s="25"/>
      <c r="AH37" s="25"/>
      <c r="AI37" s="25"/>
      <c r="AJ37" s="25"/>
      <c r="AK37" s="25"/>
      <c r="AL37" s="25"/>
    </row>
    <row r="38">
      <c r="A38" s="26" t="s">
        <v>211</v>
      </c>
      <c r="B38" s="25" t="s">
        <v>204</v>
      </c>
      <c r="C38" s="25" t="s">
        <v>512</v>
      </c>
      <c r="D38" s="28">
        <v>97.42486792583128</v>
      </c>
      <c r="E38" s="29">
        <v>0.21025391051291376</v>
      </c>
      <c r="F38" s="30">
        <v>29.0</v>
      </c>
      <c r="G38" s="33"/>
      <c r="H38" s="34">
        <v>20.93821049110337</v>
      </c>
      <c r="I38" s="35" t="s">
        <v>40</v>
      </c>
      <c r="J38" s="36">
        <v>4000.0</v>
      </c>
      <c r="K38" s="28">
        <v>5.234552622775842</v>
      </c>
      <c r="L38" s="28">
        <v>4.851482205687323</v>
      </c>
      <c r="M38" s="34">
        <v>19.779584086111562</v>
      </c>
      <c r="N38" s="35" t="s">
        <v>29</v>
      </c>
      <c r="O38" s="36">
        <v>4100.0</v>
      </c>
      <c r="P38" s="28">
        <v>4.824288801490625</v>
      </c>
      <c r="Q38" s="37">
        <v>4.288743904695278</v>
      </c>
      <c r="R38" s="38">
        <v>12.49046375010459</v>
      </c>
      <c r="S38" s="39">
        <v>12.29827871373707</v>
      </c>
      <c r="T38" s="40">
        <v>0.0483952373491055</v>
      </c>
      <c r="U38" s="40">
        <v>0.02881851916065831</v>
      </c>
      <c r="V38" s="40">
        <v>0.03756344911285807</v>
      </c>
      <c r="W38" s="40">
        <v>0.02543979622458113</v>
      </c>
      <c r="X38" s="39">
        <v>13.096472723329468</v>
      </c>
      <c r="Y38" s="41">
        <v>7.841737767773902</v>
      </c>
      <c r="Z38" s="41">
        <v>11.499627232722524</v>
      </c>
      <c r="AA38" s="41">
        <v>8.27995685338904</v>
      </c>
      <c r="AB38" s="42">
        <v>0.0</v>
      </c>
      <c r="AC38" s="42">
        <v>1.0</v>
      </c>
      <c r="AD38" s="42">
        <v>1.0</v>
      </c>
      <c r="AE38" s="42">
        <v>0.0</v>
      </c>
      <c r="AF38" s="42">
        <v>0.0</v>
      </c>
      <c r="AG38" s="25"/>
      <c r="AH38" s="25"/>
      <c r="AI38" s="25"/>
      <c r="AJ38" s="25"/>
      <c r="AK38" s="25"/>
      <c r="AL38" s="25"/>
    </row>
    <row r="39">
      <c r="A39" s="26" t="s">
        <v>213</v>
      </c>
      <c r="B39" s="25" t="s">
        <v>204</v>
      </c>
      <c r="C39" s="25" t="s">
        <v>512</v>
      </c>
      <c r="D39" s="28">
        <v>97.42486792583128</v>
      </c>
      <c r="E39" s="29">
        <v>0.16244817073170734</v>
      </c>
      <c r="F39" s="30">
        <v>27.0</v>
      </c>
      <c r="G39" s="32"/>
      <c r="H39" s="34">
        <v>21.715963846036416</v>
      </c>
      <c r="I39" s="35" t="s">
        <v>45</v>
      </c>
      <c r="J39" s="36">
        <v>5700.0</v>
      </c>
      <c r="K39" s="28">
        <v>3.80981821860288</v>
      </c>
      <c r="L39" s="28">
        <v>3.6265567780887147</v>
      </c>
      <c r="M39" s="34">
        <v>21.73781514901455</v>
      </c>
      <c r="N39" s="35" t="s">
        <v>31</v>
      </c>
      <c r="O39" s="36">
        <v>6000.0</v>
      </c>
      <c r="P39" s="28">
        <v>3.6229691915024254</v>
      </c>
      <c r="Q39" s="37">
        <v>3.451235651776256</v>
      </c>
      <c r="R39" s="38">
        <v>8.60655762216399</v>
      </c>
      <c r="S39" s="39">
        <v>8.474132467845687</v>
      </c>
      <c r="T39" s="40">
        <v>0.05187816105946396</v>
      </c>
      <c r="U39" s="40">
        <v>0.014563960811188964</v>
      </c>
      <c r="V39" s="40">
        <v>0.02265505015073839</v>
      </c>
      <c r="W39" s="40">
        <v>0.026938568036382202</v>
      </c>
      <c r="X39" s="39">
        <v>8.982838060842537</v>
      </c>
      <c r="Y39" s="41">
        <v>12.733125785193877</v>
      </c>
      <c r="Z39" s="41">
        <v>7.845637888215548</v>
      </c>
      <c r="AA39" s="41">
        <v>13.892177260799004</v>
      </c>
      <c r="AB39" s="42">
        <v>0.0</v>
      </c>
      <c r="AC39" s="42">
        <v>0.0</v>
      </c>
      <c r="AD39" s="42">
        <v>0.0</v>
      </c>
      <c r="AE39" s="42">
        <v>1.0</v>
      </c>
      <c r="AF39" s="42">
        <v>1.0</v>
      </c>
      <c r="AG39" s="25"/>
      <c r="AH39" s="25"/>
      <c r="AI39" s="25"/>
      <c r="AJ39" s="25"/>
      <c r="AK39" s="25"/>
      <c r="AL39" s="25"/>
    </row>
    <row r="40">
      <c r="A40" s="26" t="s">
        <v>215</v>
      </c>
      <c r="B40" s="25" t="s">
        <v>204</v>
      </c>
      <c r="C40" s="25" t="s">
        <v>512</v>
      </c>
      <c r="D40" s="28">
        <v>97.42486792583128</v>
      </c>
      <c r="E40" s="29">
        <v>0.1875659251220836</v>
      </c>
      <c r="F40" s="30">
        <v>23.0</v>
      </c>
      <c r="G40" s="32"/>
      <c r="H40" s="34">
        <v>16.93167385634055</v>
      </c>
      <c r="I40" s="35" t="s">
        <v>27</v>
      </c>
      <c r="J40" s="36">
        <v>3300.0</v>
      </c>
      <c r="K40" s="28">
        <v>5.130810259497136</v>
      </c>
      <c r="L40" s="28">
        <v>4.070583842419116</v>
      </c>
      <c r="M40" s="34">
        <v>16.863135138620017</v>
      </c>
      <c r="N40" s="35" t="s">
        <v>27</v>
      </c>
      <c r="O40" s="36">
        <v>3800.0</v>
      </c>
      <c r="P40" s="28">
        <v>4.43766714174211</v>
      </c>
      <c r="Q40" s="37">
        <v>3.510232735861471</v>
      </c>
      <c r="R40" s="38">
        <v>8.658652746618312</v>
      </c>
      <c r="S40" s="39">
        <v>8.52542602851598</v>
      </c>
      <c r="T40" s="40">
        <v>0.057445727583614</v>
      </c>
      <c r="U40" s="40">
        <v>0.010028660917139394</v>
      </c>
      <c r="V40" s="40">
        <v>0.028138669951973637</v>
      </c>
      <c r="W40" s="40">
        <v>0.025217700752806826</v>
      </c>
      <c r="X40" s="39">
        <v>7.727002779979236</v>
      </c>
      <c r="Y40" s="41">
        <v>9.204671076361313</v>
      </c>
      <c r="Z40" s="41">
        <v>6.904304248699091</v>
      </c>
      <c r="AA40" s="41">
        <v>9.958830889920927</v>
      </c>
      <c r="AB40" s="42">
        <v>1.0</v>
      </c>
      <c r="AC40" s="42">
        <v>0.0</v>
      </c>
      <c r="AD40" s="42">
        <v>0.0</v>
      </c>
      <c r="AE40" s="42">
        <v>0.0</v>
      </c>
      <c r="AF40" s="42">
        <v>0.0</v>
      </c>
      <c r="AG40" s="25"/>
      <c r="AH40" s="25"/>
      <c r="AI40" s="25"/>
      <c r="AJ40" s="25"/>
      <c r="AK40" s="25"/>
      <c r="AL40" s="25"/>
    </row>
    <row r="41">
      <c r="A41" s="26" t="s">
        <v>217</v>
      </c>
      <c r="B41" s="25" t="s">
        <v>204</v>
      </c>
      <c r="C41" s="25" t="s">
        <v>512</v>
      </c>
      <c r="D41" s="28">
        <v>97.42486792583128</v>
      </c>
      <c r="E41" s="29">
        <v>0.1974856361149111</v>
      </c>
      <c r="F41" s="30">
        <v>18.0</v>
      </c>
      <c r="G41" s="33"/>
      <c r="H41" s="34">
        <v>12.79687544724198</v>
      </c>
      <c r="I41" s="35" t="s">
        <v>40</v>
      </c>
      <c r="J41" s="36">
        <v>3200.0</v>
      </c>
      <c r="K41" s="28">
        <v>3.9990235772631193</v>
      </c>
      <c r="L41" s="28">
        <v>2.5847009362489572</v>
      </c>
      <c r="M41" s="34">
        <v>12.38269464001046</v>
      </c>
      <c r="N41" s="35" t="s">
        <v>29</v>
      </c>
      <c r="O41" s="36">
        <v>3100.0</v>
      </c>
      <c r="P41" s="28">
        <v>3.994417625809826</v>
      </c>
      <c r="Q41" s="37">
        <v>2.520285218014294</v>
      </c>
      <c r="R41" s="38">
        <v>7.198695933337749</v>
      </c>
      <c r="S41" s="39">
        <v>7.087932901041557</v>
      </c>
      <c r="T41" s="40">
        <v>0.06080980908819274</v>
      </c>
      <c r="U41" s="40">
        <v>0.007073192656461837</v>
      </c>
      <c r="V41" s="40">
        <v>0.02151429433007142</v>
      </c>
      <c r="W41" s="40">
        <v>0.025640323379674163</v>
      </c>
      <c r="X41" s="39">
        <v>5.6653751150711305</v>
      </c>
      <c r="Y41" s="41">
        <v>7.13150033217085</v>
      </c>
      <c r="Z41" s="41">
        <v>5.067791993969233</v>
      </c>
      <c r="AA41" s="41">
        <v>7.314902646041226</v>
      </c>
      <c r="AB41" s="42">
        <v>0.0</v>
      </c>
      <c r="AC41" s="42">
        <v>1.0</v>
      </c>
      <c r="AD41" s="42">
        <v>1.0</v>
      </c>
      <c r="AE41" s="42">
        <v>0.0</v>
      </c>
      <c r="AF41" s="42">
        <v>0.0</v>
      </c>
      <c r="AG41" s="25"/>
      <c r="AH41" s="25"/>
      <c r="AI41" s="25"/>
      <c r="AJ41" s="25"/>
      <c r="AK41" s="25"/>
      <c r="AL41" s="25"/>
    </row>
    <row r="42">
      <c r="A42" s="26" t="s">
        <v>221</v>
      </c>
      <c r="B42" s="25" t="s">
        <v>204</v>
      </c>
      <c r="C42" s="25" t="s">
        <v>512</v>
      </c>
      <c r="D42" s="28">
        <v>97.42486792583128</v>
      </c>
      <c r="E42" s="29">
        <v>0.2465039566847147</v>
      </c>
      <c r="F42" s="30">
        <v>17.0</v>
      </c>
      <c r="G42" s="32"/>
      <c r="H42" s="34">
        <v>17.411041350626643</v>
      </c>
      <c r="I42" s="35" t="s">
        <v>45</v>
      </c>
      <c r="J42" s="36">
        <v>3600.0</v>
      </c>
      <c r="K42" s="28">
        <v>4.836400375174067</v>
      </c>
      <c r="L42" s="28">
        <v>3.916237342653641</v>
      </c>
      <c r="M42" s="34">
        <v>17.561450954461545</v>
      </c>
      <c r="N42" s="35" t="s">
        <v>31</v>
      </c>
      <c r="O42" s="36">
        <v>4400.0</v>
      </c>
      <c r="P42" s="28">
        <v>3.991238853286715</v>
      </c>
      <c r="Q42" s="37">
        <v>3.2522892300961144</v>
      </c>
      <c r="R42" s="38">
        <v>8.869071885092957</v>
      </c>
      <c r="S42" s="39">
        <v>8.73260754422583</v>
      </c>
      <c r="T42" s="40">
        <v>0.12258769107838331</v>
      </c>
      <c r="U42" s="40">
        <v>1.0266975802209658E-4</v>
      </c>
      <c r="V42" s="40">
        <v>0.027104816117833493</v>
      </c>
      <c r="W42" s="40">
        <v>0.014579105639137713</v>
      </c>
      <c r="X42" s="39">
        <v>9.155806057473784</v>
      </c>
      <c r="Y42" s="41">
        <v>8.25523529315286</v>
      </c>
      <c r="Z42" s="41">
        <v>8.902511364841022</v>
      </c>
      <c r="AA42" s="41">
        <v>8.658939589620523</v>
      </c>
      <c r="AB42" s="42">
        <v>0.0</v>
      </c>
      <c r="AC42" s="42">
        <v>0.0</v>
      </c>
      <c r="AD42" s="42">
        <v>0.0</v>
      </c>
      <c r="AE42" s="42">
        <v>1.0</v>
      </c>
      <c r="AF42" s="42">
        <v>1.0</v>
      </c>
      <c r="AG42" s="25"/>
      <c r="AH42" s="25"/>
      <c r="AI42" s="25"/>
      <c r="AJ42" s="25"/>
      <c r="AK42" s="25"/>
      <c r="AL42" s="25"/>
    </row>
    <row r="43">
      <c r="A43" s="26" t="s">
        <v>219</v>
      </c>
      <c r="B43" s="25" t="s">
        <v>204</v>
      </c>
      <c r="C43" s="25" t="s">
        <v>512</v>
      </c>
      <c r="D43" s="28">
        <v>97.42486792583128</v>
      </c>
      <c r="E43" s="29">
        <v>0.16484569138276553</v>
      </c>
      <c r="F43" s="30">
        <v>16.0</v>
      </c>
      <c r="G43" s="33"/>
      <c r="H43" s="34">
        <v>14.034715486035884</v>
      </c>
      <c r="I43" s="35" t="s">
        <v>44</v>
      </c>
      <c r="J43" s="36">
        <v>3000.0</v>
      </c>
      <c r="K43" s="28">
        <v>4.678238495345295</v>
      </c>
      <c r="L43" s="28">
        <v>3.2351445452256837</v>
      </c>
      <c r="M43" s="34">
        <v>14.082911939882884</v>
      </c>
      <c r="N43" s="35" t="s">
        <v>30</v>
      </c>
      <c r="O43" s="36">
        <v>3500.0</v>
      </c>
      <c r="P43" s="28">
        <v>4.023689125680824</v>
      </c>
      <c r="Q43" s="37">
        <v>2.7894954989444587</v>
      </c>
      <c r="R43" s="38">
        <v>5.186633745287279</v>
      </c>
      <c r="S43" s="39">
        <v>5.1068293909489775</v>
      </c>
      <c r="T43" s="40">
        <v>0.06982907013639643</v>
      </c>
      <c r="U43" s="40">
        <v>0.012878312115319012</v>
      </c>
      <c r="V43" s="40">
        <v>0.03138492359955522</v>
      </c>
      <c r="W43" s="40">
        <v>0.024993464994174677</v>
      </c>
      <c r="X43" s="39">
        <v>6.612564297886305</v>
      </c>
      <c r="Y43" s="41">
        <v>7.422151188149579</v>
      </c>
      <c r="Z43" s="41">
        <v>5.997622150718147</v>
      </c>
      <c r="AA43" s="41">
        <v>8.085289789164737</v>
      </c>
      <c r="AB43" s="42">
        <v>0.0</v>
      </c>
      <c r="AC43" s="42">
        <v>0.0</v>
      </c>
      <c r="AD43" s="42">
        <v>1.0</v>
      </c>
      <c r="AE43" s="42">
        <v>1.0</v>
      </c>
      <c r="AF43" s="42">
        <v>0.0</v>
      </c>
      <c r="AG43" s="25"/>
      <c r="AH43" s="25"/>
      <c r="AI43" s="25"/>
      <c r="AJ43" s="25"/>
      <c r="AK43" s="25"/>
      <c r="AL43" s="25"/>
    </row>
    <row r="44">
      <c r="A44" s="26" t="s">
        <v>232</v>
      </c>
      <c r="B44" s="25" t="s">
        <v>204</v>
      </c>
      <c r="C44" s="25" t="s">
        <v>512</v>
      </c>
      <c r="D44" s="28">
        <v>97.42486792583128</v>
      </c>
      <c r="E44" s="29">
        <v>0.1729078947368421</v>
      </c>
      <c r="F44" s="30">
        <v>4.0</v>
      </c>
      <c r="G44" s="33"/>
      <c r="H44" s="34">
        <v>3.673123572908419</v>
      </c>
      <c r="I44" s="35" t="s">
        <v>58</v>
      </c>
      <c r="J44" s="36">
        <v>3000.0</v>
      </c>
      <c r="K44" s="28">
        <v>1.2243745243028064</v>
      </c>
      <c r="L44" s="28">
        <v>0.31735767623421185</v>
      </c>
      <c r="M44" s="34">
        <v>3.5919474445613506</v>
      </c>
      <c r="N44" s="35" t="s">
        <v>27</v>
      </c>
      <c r="O44" s="36">
        <v>3000.0</v>
      </c>
      <c r="P44" s="28">
        <v>1.1973158148537837</v>
      </c>
      <c r="Q44" s="37">
        <v>0.3053082041306345</v>
      </c>
      <c r="R44" s="38">
        <v>1.3699794290351812</v>
      </c>
      <c r="S44" s="39">
        <v>1.348900183967945</v>
      </c>
      <c r="T44" s="40">
        <v>0.06591746950148775</v>
      </c>
      <c r="U44" s="40">
        <v>0.021043623645518685</v>
      </c>
      <c r="V44" s="40">
        <v>0.03920455912041838</v>
      </c>
      <c r="W44" s="40">
        <v>0.03603360213273747</v>
      </c>
      <c r="X44" s="39">
        <v>1.840318245053718</v>
      </c>
      <c r="Y44" s="41">
        <v>1.8328053278547007</v>
      </c>
      <c r="Z44" s="41">
        <v>1.6086206957612403</v>
      </c>
      <c r="AA44" s="41">
        <v>1.9833267488001103</v>
      </c>
      <c r="AB44" s="42">
        <v>1.0</v>
      </c>
      <c r="AC44" s="42">
        <v>1.0</v>
      </c>
      <c r="AD44" s="42">
        <v>0.0</v>
      </c>
      <c r="AE44" s="42">
        <v>0.0</v>
      </c>
      <c r="AF44" s="42">
        <v>0.0</v>
      </c>
      <c r="AG44" s="25"/>
      <c r="AH44" s="25"/>
      <c r="AI44" s="25"/>
      <c r="AJ44" s="25"/>
      <c r="AK44" s="25"/>
      <c r="AL44" s="25"/>
    </row>
    <row r="45">
      <c r="A45" s="26" t="s">
        <v>225</v>
      </c>
      <c r="B45" s="25" t="s">
        <v>204</v>
      </c>
      <c r="C45" s="25" t="s">
        <v>512</v>
      </c>
      <c r="D45" s="28">
        <v>97.42486792583128</v>
      </c>
      <c r="E45" s="29">
        <v>0.17001898734177215</v>
      </c>
      <c r="F45" s="30">
        <v>0.0</v>
      </c>
      <c r="G45" s="33"/>
      <c r="H45" s="34" t="s">
        <v>64</v>
      </c>
      <c r="I45" s="35" t="s">
        <v>29</v>
      </c>
      <c r="J45" s="36">
        <v>3000.0</v>
      </c>
      <c r="K45" s="28" t="s">
        <v>64</v>
      </c>
      <c r="L45" s="28" t="s">
        <v>64</v>
      </c>
      <c r="M45" s="34" t="s">
        <v>64</v>
      </c>
      <c r="N45" s="35" t="s">
        <v>30</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0.0</v>
      </c>
      <c r="AC45" s="42">
        <v>0.0</v>
      </c>
      <c r="AD45" s="42">
        <v>1.0</v>
      </c>
      <c r="AE45" s="42">
        <v>0.0</v>
      </c>
      <c r="AF45" s="42">
        <v>0.0</v>
      </c>
      <c r="AG45" s="25"/>
      <c r="AH45" s="25"/>
      <c r="AI45" s="25"/>
      <c r="AJ45" s="25"/>
      <c r="AK45" s="25"/>
      <c r="AL45" s="25"/>
    </row>
    <row r="46">
      <c r="A46" s="26" t="s">
        <v>223</v>
      </c>
      <c r="B46" s="25" t="s">
        <v>204</v>
      </c>
      <c r="C46" s="25" t="s">
        <v>512</v>
      </c>
      <c r="D46" s="28">
        <v>97.42486792583128</v>
      </c>
      <c r="E46" s="29">
        <v>0.16390476190476191</v>
      </c>
      <c r="F46" s="30">
        <v>0.0</v>
      </c>
      <c r="G46" s="33"/>
      <c r="H46" s="34" t="s">
        <v>64</v>
      </c>
      <c r="I46" s="35" t="s">
        <v>40</v>
      </c>
      <c r="J46" s="36">
        <v>3000.0</v>
      </c>
      <c r="K46" s="28" t="s">
        <v>64</v>
      </c>
      <c r="L46" s="28" t="s">
        <v>64</v>
      </c>
      <c r="M46" s="34" t="s">
        <v>64</v>
      </c>
      <c r="N46" s="35" t="s">
        <v>28</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0.0</v>
      </c>
      <c r="AC46" s="42">
        <v>1.0</v>
      </c>
      <c r="AD46" s="42">
        <v>1.0</v>
      </c>
      <c r="AE46" s="42">
        <v>0.0</v>
      </c>
      <c r="AF46" s="42">
        <v>0.0</v>
      </c>
      <c r="AG46" s="25"/>
      <c r="AH46" s="25"/>
      <c r="AI46" s="25"/>
      <c r="AJ46" s="25"/>
      <c r="AK46" s="25"/>
      <c r="AL46" s="25"/>
    </row>
    <row r="47">
      <c r="A47" s="26" t="s">
        <v>227</v>
      </c>
      <c r="B47" s="25" t="s">
        <v>204</v>
      </c>
      <c r="C47" s="25" t="s">
        <v>512</v>
      </c>
      <c r="D47" s="28">
        <v>97.42486792583128</v>
      </c>
      <c r="E47" s="29">
        <v>0.18</v>
      </c>
      <c r="F47" s="30">
        <v>0.0</v>
      </c>
      <c r="G47" s="33"/>
      <c r="H47" s="34" t="s">
        <v>64</v>
      </c>
      <c r="I47" s="35" t="s">
        <v>27</v>
      </c>
      <c r="J47" s="36">
        <v>3000.0</v>
      </c>
      <c r="K47" s="28" t="s">
        <v>64</v>
      </c>
      <c r="L47" s="28" t="s">
        <v>64</v>
      </c>
      <c r="M47" s="34" t="s">
        <v>64</v>
      </c>
      <c r="N47" s="35" t="s">
        <v>27</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1.0</v>
      </c>
      <c r="AC47" s="42">
        <v>0.0</v>
      </c>
      <c r="AD47" s="42">
        <v>0.0</v>
      </c>
      <c r="AE47" s="42">
        <v>0.0</v>
      </c>
      <c r="AF47" s="42">
        <v>0.0</v>
      </c>
      <c r="AG47" s="25"/>
      <c r="AH47" s="25"/>
      <c r="AI47" s="25"/>
      <c r="AJ47" s="25"/>
      <c r="AK47" s="25"/>
      <c r="AL47" s="25"/>
    </row>
    <row r="48">
      <c r="A48" s="26" t="s">
        <v>229</v>
      </c>
      <c r="B48" s="25" t="s">
        <v>204</v>
      </c>
      <c r="C48" s="25" t="s">
        <v>512</v>
      </c>
      <c r="D48" s="28">
        <v>97.42486792583128</v>
      </c>
      <c r="E48" s="29">
        <v>0.13107359849671157</v>
      </c>
      <c r="F48" s="30">
        <v>0.0</v>
      </c>
      <c r="G48" s="32"/>
      <c r="H48" s="34" t="s">
        <v>64</v>
      </c>
      <c r="I48" s="35" t="s">
        <v>40</v>
      </c>
      <c r="J48" s="36">
        <v>3900.0</v>
      </c>
      <c r="K48" s="28" t="s">
        <v>64</v>
      </c>
      <c r="L48" s="28" t="s">
        <v>64</v>
      </c>
      <c r="M48" s="34" t="s">
        <v>64</v>
      </c>
      <c r="N48" s="35" t="s">
        <v>29</v>
      </c>
      <c r="O48" s="36">
        <v>3000.0</v>
      </c>
      <c r="P48" s="28" t="s">
        <v>64</v>
      </c>
      <c r="Q48" s="37" t="s">
        <v>64</v>
      </c>
      <c r="R48" s="38" t="s">
        <v>64</v>
      </c>
      <c r="S48" s="39" t="s">
        <v>64</v>
      </c>
      <c r="T48" s="40" t="s">
        <v>64</v>
      </c>
      <c r="U48" s="40" t="s">
        <v>64</v>
      </c>
      <c r="V48" s="40" t="s">
        <v>64</v>
      </c>
      <c r="W48" s="40" t="s">
        <v>64</v>
      </c>
      <c r="X48" s="39" t="s">
        <v>64</v>
      </c>
      <c r="Y48" s="41" t="s">
        <v>64</v>
      </c>
      <c r="Z48" s="41" t="s">
        <v>64</v>
      </c>
      <c r="AA48" s="41" t="s">
        <v>64</v>
      </c>
      <c r="AB48" s="42">
        <v>0.0</v>
      </c>
      <c r="AC48" s="42">
        <v>1.0</v>
      </c>
      <c r="AD48" s="42">
        <v>1.0</v>
      </c>
      <c r="AE48" s="42">
        <v>0.0</v>
      </c>
      <c r="AF48" s="42">
        <v>0.0</v>
      </c>
      <c r="AG48" s="25"/>
      <c r="AH48" s="25"/>
      <c r="AI48" s="25"/>
      <c r="AJ48" s="25"/>
      <c r="AK48" s="25"/>
      <c r="AL48" s="25"/>
    </row>
    <row r="49">
      <c r="A49" s="26" t="s">
        <v>230</v>
      </c>
      <c r="B49" s="25" t="s">
        <v>204</v>
      </c>
      <c r="C49" s="25" t="s">
        <v>512</v>
      </c>
      <c r="D49" s="28">
        <v>97.42486792583128</v>
      </c>
      <c r="E49" s="29">
        <v>0.17866242038216562</v>
      </c>
      <c r="F49" s="30">
        <v>0.0</v>
      </c>
      <c r="G49" s="33"/>
      <c r="H49" s="34" t="s">
        <v>64</v>
      </c>
      <c r="I49" s="35" t="s">
        <v>45</v>
      </c>
      <c r="J49" s="36">
        <v>3000.0</v>
      </c>
      <c r="K49" s="28" t="s">
        <v>64</v>
      </c>
      <c r="L49" s="28" t="s">
        <v>64</v>
      </c>
      <c r="M49" s="34" t="s">
        <v>64</v>
      </c>
      <c r="N49" s="35" t="s">
        <v>31</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0.0</v>
      </c>
      <c r="AD49" s="42">
        <v>0.0</v>
      </c>
      <c r="AE49" s="42">
        <v>1.0</v>
      </c>
      <c r="AF49" s="42">
        <v>1.0</v>
      </c>
      <c r="AG49" s="25"/>
      <c r="AH49" s="25"/>
      <c r="AI49" s="25"/>
      <c r="AJ49" s="25"/>
      <c r="AK49" s="25"/>
      <c r="AL49" s="25"/>
    </row>
    <row r="50">
      <c r="A50" s="26" t="s">
        <v>210</v>
      </c>
      <c r="B50" s="25" t="s">
        <v>204</v>
      </c>
      <c r="C50" s="25" t="s">
        <v>512</v>
      </c>
      <c r="D50" s="28">
        <v>97.42486792583128</v>
      </c>
      <c r="E50" s="29">
        <v>0.19327019982623805</v>
      </c>
      <c r="F50" s="30">
        <v>0.0</v>
      </c>
      <c r="G50" s="33"/>
      <c r="H50" s="34" t="s">
        <v>64</v>
      </c>
      <c r="I50" s="35" t="s">
        <v>31</v>
      </c>
      <c r="J50" s="36">
        <v>7400.0</v>
      </c>
      <c r="K50" s="28" t="s">
        <v>64</v>
      </c>
      <c r="L50" s="28" t="s">
        <v>64</v>
      </c>
      <c r="M50" s="34" t="s">
        <v>64</v>
      </c>
      <c r="N50" s="35" t="s">
        <v>31</v>
      </c>
      <c r="O50" s="36">
        <v>8500.0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0.0</v>
      </c>
      <c r="AD50" s="42">
        <v>0.0</v>
      </c>
      <c r="AE50" s="42">
        <v>0.0</v>
      </c>
      <c r="AF50" s="42">
        <v>1.0</v>
      </c>
      <c r="AG50" s="25"/>
      <c r="AH50" s="25"/>
      <c r="AI50" s="25"/>
      <c r="AJ50" s="25"/>
      <c r="AK50" s="25"/>
      <c r="AL50" s="25"/>
    </row>
    <row r="51">
      <c r="A51" s="26" t="s">
        <v>263</v>
      </c>
      <c r="B51" s="25" t="s">
        <v>260</v>
      </c>
      <c r="C51" s="25" t="s">
        <v>511</v>
      </c>
      <c r="D51" s="28">
        <v>101.58616760470977</v>
      </c>
      <c r="E51" s="29">
        <v>0.18658823529411764</v>
      </c>
      <c r="F51" s="30">
        <v>34.0</v>
      </c>
      <c r="G51" s="33"/>
      <c r="H51" s="34">
        <v>34.0050723936493</v>
      </c>
      <c r="I51" s="35" t="s">
        <v>27</v>
      </c>
      <c r="J51" s="36">
        <v>7000.0</v>
      </c>
      <c r="K51" s="28">
        <v>4.857867484807043</v>
      </c>
      <c r="L51" s="28">
        <v>6.421159663911394</v>
      </c>
      <c r="M51" s="34">
        <v>33.12143296904469</v>
      </c>
      <c r="N51" s="35" t="s">
        <v>27</v>
      </c>
      <c r="O51" s="36">
        <v>7200.0</v>
      </c>
      <c r="P51" s="28">
        <v>4.60019902347843</v>
      </c>
      <c r="Q51" s="37">
        <v>5.964495685756059</v>
      </c>
      <c r="R51" s="38">
        <v>13.265215927470141</v>
      </c>
      <c r="S51" s="39">
        <v>13.659485164349759</v>
      </c>
      <c r="T51" s="40">
        <v>0.04690063714172141</v>
      </c>
      <c r="U51" s="40">
        <v>0.022178609320814027</v>
      </c>
      <c r="V51" s="40">
        <v>0.02930018112107541</v>
      </c>
      <c r="W51" s="40">
        <v>0.04110164296150856</v>
      </c>
      <c r="X51" s="39">
        <v>12.9648839799205</v>
      </c>
      <c r="Y51" s="41">
        <v>21.040188413728803</v>
      </c>
      <c r="Z51" s="41">
        <v>10.688159576896627</v>
      </c>
      <c r="AA51" s="41">
        <v>22.43327339214806</v>
      </c>
      <c r="AB51" s="42">
        <v>1.0</v>
      </c>
      <c r="AC51" s="42">
        <v>0.0</v>
      </c>
      <c r="AD51" s="42">
        <v>0.0</v>
      </c>
      <c r="AE51" s="42">
        <v>0.0</v>
      </c>
      <c r="AF51" s="42">
        <v>0.0</v>
      </c>
      <c r="AG51" s="25"/>
      <c r="AH51" s="25"/>
      <c r="AI51" s="25"/>
      <c r="AJ51" s="25"/>
      <c r="AK51" s="25"/>
      <c r="AL51" s="25"/>
    </row>
    <row r="52">
      <c r="A52" s="26" t="s">
        <v>259</v>
      </c>
      <c r="B52" s="25" t="s">
        <v>260</v>
      </c>
      <c r="C52" s="25" t="s">
        <v>511</v>
      </c>
      <c r="D52" s="28">
        <v>101.58616760470977</v>
      </c>
      <c r="E52" s="29">
        <v>0.1903990165725733</v>
      </c>
      <c r="F52" s="30">
        <v>32.0</v>
      </c>
      <c r="G52" s="32"/>
      <c r="H52" s="34">
        <v>23.657419263522925</v>
      </c>
      <c r="I52" s="35" t="s">
        <v>28</v>
      </c>
      <c r="J52" s="36">
        <v>4800.0</v>
      </c>
      <c r="K52" s="28">
        <v>4.928629013233943</v>
      </c>
      <c r="L52" s="28">
        <v>4.9950524123779445</v>
      </c>
      <c r="M52" s="34">
        <v>23.31189814446548</v>
      </c>
      <c r="N52" s="35" t="s">
        <v>28</v>
      </c>
      <c r="O52" s="36">
        <v>5000.0</v>
      </c>
      <c r="P52" s="28">
        <v>4.662379628893096</v>
      </c>
      <c r="Q52" s="37">
        <v>4.674594524711897</v>
      </c>
      <c r="R52" s="38">
        <v>12.7836634827316</v>
      </c>
      <c r="S52" s="39">
        <v>13.163620000094047</v>
      </c>
      <c r="T52" s="40">
        <v>0.04706176856321676</v>
      </c>
      <c r="U52" s="40">
        <v>0.026031997795271742</v>
      </c>
      <c r="V52" s="40">
        <v>0.029400844568777496</v>
      </c>
      <c r="W52" s="40">
        <v>0.01868178665307737</v>
      </c>
      <c r="X52" s="39">
        <v>13.903454070677377</v>
      </c>
      <c r="Y52" s="41">
        <v>9.75396519284555</v>
      </c>
      <c r="Z52" s="41">
        <v>12.389353403607089</v>
      </c>
      <c r="AA52" s="41">
        <v>10.922544740858394</v>
      </c>
      <c r="AB52" s="42">
        <v>0.0</v>
      </c>
      <c r="AC52" s="42">
        <v>1.0</v>
      </c>
      <c r="AD52" s="42">
        <v>0.0</v>
      </c>
      <c r="AE52" s="42">
        <v>0.0</v>
      </c>
      <c r="AF52" s="42">
        <v>0.0</v>
      </c>
      <c r="AG52" s="25"/>
      <c r="AH52" s="25"/>
      <c r="AI52" s="25"/>
      <c r="AJ52" s="25"/>
      <c r="AK52" s="25"/>
      <c r="AL52" s="25"/>
    </row>
    <row r="53">
      <c r="A53" s="26" t="s">
        <v>262</v>
      </c>
      <c r="B53" s="25" t="s">
        <v>260</v>
      </c>
      <c r="C53" s="25" t="s">
        <v>511</v>
      </c>
      <c r="D53" s="28">
        <v>101.58616760470977</v>
      </c>
      <c r="E53" s="29">
        <v>0.1771690775878264</v>
      </c>
      <c r="F53" s="30">
        <v>31.0</v>
      </c>
      <c r="G53" s="33"/>
      <c r="H53" s="34">
        <v>24.17897990677062</v>
      </c>
      <c r="I53" s="35" t="s">
        <v>40</v>
      </c>
      <c r="J53" s="36">
        <v>5400.0</v>
      </c>
      <c r="K53" s="28">
        <v>4.477588871624189</v>
      </c>
      <c r="L53" s="28">
        <v>4.610957304646333</v>
      </c>
      <c r="M53" s="34">
        <v>24.139058315594063</v>
      </c>
      <c r="N53" s="35" t="s">
        <v>29</v>
      </c>
      <c r="O53" s="36">
        <v>5600.0</v>
      </c>
      <c r="P53" s="28">
        <v>4.310546127784654</v>
      </c>
      <c r="Q53" s="37">
        <v>4.433572622526347</v>
      </c>
      <c r="R53" s="38">
        <v>11.387257668856877</v>
      </c>
      <c r="S53" s="39">
        <v>11.725710161134401</v>
      </c>
      <c r="T53" s="40">
        <v>0.05528111020091257</v>
      </c>
      <c r="U53" s="40">
        <v>0.013215009920291145</v>
      </c>
      <c r="V53" s="40">
        <v>0.03157479469504678</v>
      </c>
      <c r="W53" s="40">
        <v>0.028951968298653118</v>
      </c>
      <c r="X53" s="39">
        <v>11.410074824019249</v>
      </c>
      <c r="Y53" s="41">
        <v>12.768905082751372</v>
      </c>
      <c r="Z53" s="41">
        <v>10.026834894657286</v>
      </c>
      <c r="AA53" s="41">
        <v>14.112223420936779</v>
      </c>
      <c r="AB53" s="42">
        <v>0.0</v>
      </c>
      <c r="AC53" s="42">
        <v>1.0</v>
      </c>
      <c r="AD53" s="42">
        <v>1.0</v>
      </c>
      <c r="AE53" s="42">
        <v>0.0</v>
      </c>
      <c r="AF53" s="42">
        <v>0.0</v>
      </c>
      <c r="AG53" s="25"/>
      <c r="AH53" s="25"/>
      <c r="AI53" s="25"/>
      <c r="AJ53" s="25"/>
      <c r="AK53" s="25"/>
      <c r="AL53" s="25"/>
    </row>
    <row r="54">
      <c r="A54" s="26" t="s">
        <v>264</v>
      </c>
      <c r="B54" s="25" t="s">
        <v>260</v>
      </c>
      <c r="C54" s="25" t="s">
        <v>511</v>
      </c>
      <c r="D54" s="28">
        <v>101.58616760470977</v>
      </c>
      <c r="E54" s="29">
        <v>0.1929739663093415</v>
      </c>
      <c r="F54" s="30">
        <v>28.0</v>
      </c>
      <c r="G54" s="33"/>
      <c r="H54" s="34">
        <v>25.213630040827944</v>
      </c>
      <c r="I54" s="35" t="s">
        <v>44</v>
      </c>
      <c r="J54" s="36">
        <v>4700.0</v>
      </c>
      <c r="K54" s="28">
        <v>5.364602136346371</v>
      </c>
      <c r="L54" s="28">
        <v>5.696470166517771</v>
      </c>
      <c r="M54" s="34">
        <v>24.853252417928474</v>
      </c>
      <c r="N54" s="35" t="s">
        <v>30</v>
      </c>
      <c r="O54" s="36">
        <v>4900.0</v>
      </c>
      <c r="P54" s="28">
        <v>5.072092330189484</v>
      </c>
      <c r="Q54" s="37">
        <v>5.329403116399152</v>
      </c>
      <c r="R54" s="38">
        <v>11.363284050120752</v>
      </c>
      <c r="S54" s="39">
        <v>11.701023997618304</v>
      </c>
      <c r="T54" s="40">
        <v>0.07346800052678586</v>
      </c>
      <c r="U54" s="40">
        <v>0.016576345522756695</v>
      </c>
      <c r="V54" s="40">
        <v>0.03192481359938326</v>
      </c>
      <c r="W54" s="40">
        <v>0.028036535019971203</v>
      </c>
      <c r="X54" s="39">
        <v>13.206356667800424</v>
      </c>
      <c r="Y54" s="41">
        <v>12.00727337302752</v>
      </c>
      <c r="Z54" s="41">
        <v>11.88450829609221</v>
      </c>
      <c r="AA54" s="41">
        <v>12.968744121836265</v>
      </c>
      <c r="AB54" s="42">
        <v>0.0</v>
      </c>
      <c r="AC54" s="42">
        <v>0.0</v>
      </c>
      <c r="AD54" s="42">
        <v>1.0</v>
      </c>
      <c r="AE54" s="42">
        <v>1.0</v>
      </c>
      <c r="AF54" s="42">
        <v>0.0</v>
      </c>
      <c r="AG54" s="25"/>
      <c r="AH54" s="25"/>
      <c r="AI54" s="25"/>
      <c r="AJ54" s="25"/>
      <c r="AK54" s="25"/>
      <c r="AL54" s="25"/>
    </row>
    <row r="55">
      <c r="A55" s="26" t="s">
        <v>265</v>
      </c>
      <c r="B55" s="25" t="s">
        <v>260</v>
      </c>
      <c r="C55" s="25" t="s">
        <v>511</v>
      </c>
      <c r="D55" s="28">
        <v>101.58616760470977</v>
      </c>
      <c r="E55" s="29">
        <v>0.281810888252149</v>
      </c>
      <c r="F55" s="30">
        <v>24.0</v>
      </c>
      <c r="G55" s="32">
        <v>0.26</v>
      </c>
      <c r="H55" s="34">
        <v>27.024069295749605</v>
      </c>
      <c r="I55" s="35" t="s">
        <v>31</v>
      </c>
      <c r="J55" s="36">
        <v>5500.0</v>
      </c>
      <c r="K55" s="28">
        <v>4.913467144681746</v>
      </c>
      <c r="L55" s="28">
        <v>5.489115208758328</v>
      </c>
      <c r="M55" s="34">
        <v>27.265028730862426</v>
      </c>
      <c r="N55" s="35" t="s">
        <v>31</v>
      </c>
      <c r="O55" s="36">
        <v>5400.0</v>
      </c>
      <c r="P55" s="28">
        <v>5.049079394604153</v>
      </c>
      <c r="Q55" s="37">
        <v>5.677389653489369</v>
      </c>
      <c r="R55" s="38">
        <v>13.938942640833131</v>
      </c>
      <c r="S55" s="39">
        <v>14.353236407927366</v>
      </c>
      <c r="T55" s="40">
        <v>0.10448530318063033</v>
      </c>
      <c r="U55" s="40">
        <v>0.013135868250156021</v>
      </c>
      <c r="V55" s="40">
        <v>0.06016428206178329</v>
      </c>
      <c r="W55" s="40">
        <v>0.03158624808243623</v>
      </c>
      <c r="X55" s="39">
        <v>15.203248867846563</v>
      </c>
      <c r="Y55" s="41">
        <v>11.820820427903042</v>
      </c>
      <c r="Z55" s="41">
        <v>14.067461766496553</v>
      </c>
      <c r="AA55" s="41">
        <v>13.19756696436587</v>
      </c>
      <c r="AB55" s="42">
        <v>0.0</v>
      </c>
      <c r="AC55" s="42">
        <v>0.0</v>
      </c>
      <c r="AD55" s="42">
        <v>0.0</v>
      </c>
      <c r="AE55" s="42">
        <v>0.0</v>
      </c>
      <c r="AF55" s="42">
        <v>1.0</v>
      </c>
      <c r="AG55" s="25"/>
      <c r="AH55" s="25"/>
      <c r="AI55" s="25"/>
      <c r="AJ55" s="25"/>
      <c r="AK55" s="25"/>
      <c r="AL55" s="25"/>
    </row>
    <row r="56">
      <c r="A56" s="26" t="s">
        <v>274</v>
      </c>
      <c r="B56" s="25" t="s">
        <v>260</v>
      </c>
      <c r="C56" s="25" t="s">
        <v>511</v>
      </c>
      <c r="D56" s="28">
        <v>101.58616760470977</v>
      </c>
      <c r="E56" s="29">
        <v>0.14706209242982704</v>
      </c>
      <c r="F56" s="30">
        <v>23.0</v>
      </c>
      <c r="G56" s="33"/>
      <c r="H56" s="34">
        <v>20.64148840821499</v>
      </c>
      <c r="I56" s="35" t="s">
        <v>44</v>
      </c>
      <c r="J56" s="36">
        <v>4900.0</v>
      </c>
      <c r="K56" s="28">
        <v>4.212548654737753</v>
      </c>
      <c r="L56" s="28">
        <v>3.8636888811517442</v>
      </c>
      <c r="M56" s="34">
        <v>21.463730168470114</v>
      </c>
      <c r="N56" s="35" t="s">
        <v>30</v>
      </c>
      <c r="O56" s="36">
        <v>4800.0</v>
      </c>
      <c r="P56" s="28">
        <v>4.471610451764607</v>
      </c>
      <c r="Q56" s="37">
        <v>4.220266044699359</v>
      </c>
      <c r="R56" s="38">
        <v>6.825435063141522</v>
      </c>
      <c r="S56" s="39">
        <v>7.028300895739349</v>
      </c>
      <c r="T56" s="40">
        <v>0.0657814182663526</v>
      </c>
      <c r="U56" s="40">
        <v>0.003239980302671098</v>
      </c>
      <c r="V56" s="40">
        <v>0.021698049905767052</v>
      </c>
      <c r="W56" s="40">
        <v>0.021796231127060115</v>
      </c>
      <c r="X56" s="39">
        <v>7.481741127496951</v>
      </c>
      <c r="Y56" s="41">
        <v>13.159747280718037</v>
      </c>
      <c r="Z56" s="41">
        <v>6.872400984567625</v>
      </c>
      <c r="AA56" s="41">
        <v>14.591329183902488</v>
      </c>
      <c r="AB56" s="42">
        <v>0.0</v>
      </c>
      <c r="AC56" s="42">
        <v>0.0</v>
      </c>
      <c r="AD56" s="42">
        <v>1.0</v>
      </c>
      <c r="AE56" s="42">
        <v>1.0</v>
      </c>
      <c r="AF56" s="42">
        <v>0.0</v>
      </c>
      <c r="AG56" s="25"/>
      <c r="AH56" s="25"/>
      <c r="AI56" s="25"/>
      <c r="AJ56" s="25"/>
      <c r="AK56" s="25"/>
      <c r="AL56" s="25"/>
    </row>
    <row r="57">
      <c r="A57" s="26" t="s">
        <v>266</v>
      </c>
      <c r="B57" s="25" t="s">
        <v>260</v>
      </c>
      <c r="C57" s="25" t="s">
        <v>511</v>
      </c>
      <c r="D57" s="28">
        <v>101.58616760470977</v>
      </c>
      <c r="E57" s="29">
        <v>0.21846913580246913</v>
      </c>
      <c r="F57" s="30">
        <v>21.0</v>
      </c>
      <c r="G57" s="32"/>
      <c r="H57" s="34">
        <v>23.415046705103208</v>
      </c>
      <c r="I57" s="35" t="s">
        <v>45</v>
      </c>
      <c r="J57" s="36">
        <v>4300.0</v>
      </c>
      <c r="K57" s="28">
        <v>5.445359698861211</v>
      </c>
      <c r="L57" s="28">
        <v>5.477299820390978</v>
      </c>
      <c r="M57" s="34">
        <v>23.077481734502797</v>
      </c>
      <c r="N57" s="35" t="s">
        <v>30</v>
      </c>
      <c r="O57" s="36">
        <v>4800.0</v>
      </c>
      <c r="P57" s="28">
        <v>4.807808694688083</v>
      </c>
      <c r="Q57" s="37">
        <v>4.784872383283437</v>
      </c>
      <c r="R57" s="38">
        <v>9.872375466892198</v>
      </c>
      <c r="S57" s="39">
        <v>10.16580257450981</v>
      </c>
      <c r="T57" s="40">
        <v>0.08627126341210452</v>
      </c>
      <c r="U57" s="40">
        <v>0.0035597365971014</v>
      </c>
      <c r="V57" s="40">
        <v>0.04742825524961571</v>
      </c>
      <c r="W57" s="40">
        <v>0.03612085664705832</v>
      </c>
      <c r="X57" s="39">
        <v>9.52742395160497</v>
      </c>
      <c r="Y57" s="41">
        <v>13.887622753498238</v>
      </c>
      <c r="Z57" s="41">
        <v>8.6456428337397</v>
      </c>
      <c r="AA57" s="41">
        <v>14.431838900763095</v>
      </c>
      <c r="AB57" s="42">
        <v>0.0</v>
      </c>
      <c r="AC57" s="42">
        <v>0.0</v>
      </c>
      <c r="AD57" s="42">
        <v>0.0</v>
      </c>
      <c r="AE57" s="42">
        <v>1.0</v>
      </c>
      <c r="AF57" s="42">
        <v>1.0</v>
      </c>
      <c r="AG57" s="25"/>
      <c r="AH57" s="25"/>
      <c r="AI57" s="25"/>
      <c r="AJ57" s="25"/>
      <c r="AK57" s="25"/>
      <c r="AL57" s="25"/>
    </row>
    <row r="58">
      <c r="A58" s="26" t="s">
        <v>267</v>
      </c>
      <c r="B58" s="25" t="s">
        <v>260</v>
      </c>
      <c r="C58" s="25" t="s">
        <v>511</v>
      </c>
      <c r="D58" s="28">
        <v>101.58616760470977</v>
      </c>
      <c r="E58" s="29">
        <v>0.24422781065088756</v>
      </c>
      <c r="F58" s="30">
        <v>20.0</v>
      </c>
      <c r="G58" s="33"/>
      <c r="H58" s="34">
        <v>18.532128159042315</v>
      </c>
      <c r="I58" s="35" t="s">
        <v>58</v>
      </c>
      <c r="J58" s="36">
        <v>4200.0</v>
      </c>
      <c r="K58" s="28">
        <v>4.4124114664386465</v>
      </c>
      <c r="L58" s="28">
        <v>3.7399150759926525</v>
      </c>
      <c r="M58" s="34">
        <v>17.94673161879721</v>
      </c>
      <c r="N58" s="35" t="s">
        <v>28</v>
      </c>
      <c r="O58" s="36">
        <v>3900.0</v>
      </c>
      <c r="P58" s="28">
        <v>4.601726056101849</v>
      </c>
      <c r="Q58" s="37">
        <v>3.809796362249275</v>
      </c>
      <c r="R58" s="38">
        <v>10.757356363521057</v>
      </c>
      <c r="S58" s="39">
        <v>11.077086905977174</v>
      </c>
      <c r="T58" s="40">
        <v>0.08004380284780714</v>
      </c>
      <c r="U58" s="40">
        <v>0.02432388654143537</v>
      </c>
      <c r="V58" s="40">
        <v>0.03375341083943675</v>
      </c>
      <c r="W58" s="40">
        <v>0.03514640874709604</v>
      </c>
      <c r="X58" s="39">
        <v>11.064486650850265</v>
      </c>
      <c r="Y58" s="41">
        <v>7.467641508192051</v>
      </c>
      <c r="Z58" s="41">
        <v>9.805870112374778</v>
      </c>
      <c r="AA58" s="41">
        <v>8.14086150642243</v>
      </c>
      <c r="AB58" s="42">
        <v>1.0</v>
      </c>
      <c r="AC58" s="42">
        <v>1.0</v>
      </c>
      <c r="AD58" s="42">
        <v>0.0</v>
      </c>
      <c r="AE58" s="42">
        <v>0.0</v>
      </c>
      <c r="AF58" s="42">
        <v>0.0</v>
      </c>
      <c r="AG58" s="25"/>
      <c r="AH58" s="25"/>
      <c r="AI58" s="25"/>
      <c r="AJ58" s="25"/>
      <c r="AK58" s="25"/>
      <c r="AL58" s="25"/>
    </row>
    <row r="59">
      <c r="A59" s="26" t="s">
        <v>268</v>
      </c>
      <c r="B59" s="25" t="s">
        <v>260</v>
      </c>
      <c r="C59" s="25" t="s">
        <v>511</v>
      </c>
      <c r="D59" s="28">
        <v>101.58616760470977</v>
      </c>
      <c r="E59" s="29">
        <v>0.15825850340136055</v>
      </c>
      <c r="F59" s="30">
        <v>17.0</v>
      </c>
      <c r="G59" s="33"/>
      <c r="H59" s="34">
        <v>14.390327062997322</v>
      </c>
      <c r="I59" s="35" t="s">
        <v>58</v>
      </c>
      <c r="J59" s="36">
        <v>3000.0</v>
      </c>
      <c r="K59" s="28">
        <v>4.7967756876657734</v>
      </c>
      <c r="L59" s="28">
        <v>3.3784381708604947</v>
      </c>
      <c r="M59" s="34">
        <v>14.320123800860049</v>
      </c>
      <c r="N59" s="35" t="s">
        <v>28</v>
      </c>
      <c r="O59" s="36">
        <v>3200.0</v>
      </c>
      <c r="P59" s="28">
        <v>4.475038687768765</v>
      </c>
      <c r="Q59" s="37">
        <v>3.140570613195842</v>
      </c>
      <c r="R59" s="38">
        <v>5.483956782601479</v>
      </c>
      <c r="S59" s="39">
        <v>5.6469511482853125</v>
      </c>
      <c r="T59" s="40">
        <v>0.05732348083308271</v>
      </c>
      <c r="U59" s="40">
        <v>0.019438412185612822</v>
      </c>
      <c r="V59" s="40">
        <v>0.03590155719995838</v>
      </c>
      <c r="W59" s="40">
        <v>0.02717410683090772</v>
      </c>
      <c r="X59" s="39">
        <v>7.3754318236560525</v>
      </c>
      <c r="Y59" s="41">
        <v>7.014895239341269</v>
      </c>
      <c r="Z59" s="41">
        <v>6.536909095760952</v>
      </c>
      <c r="AA59" s="41">
        <v>7.783214705099097</v>
      </c>
      <c r="AB59" s="42">
        <v>1.0</v>
      </c>
      <c r="AC59" s="42">
        <v>1.0</v>
      </c>
      <c r="AD59" s="42">
        <v>0.0</v>
      </c>
      <c r="AE59" s="42">
        <v>0.0</v>
      </c>
      <c r="AF59" s="42">
        <v>0.0</v>
      </c>
      <c r="AG59" s="25"/>
      <c r="AH59" s="25"/>
      <c r="AI59" s="25"/>
      <c r="AJ59" s="25"/>
      <c r="AK59" s="25"/>
      <c r="AL59" s="25"/>
    </row>
    <row r="60">
      <c r="A60" s="26" t="s">
        <v>269</v>
      </c>
      <c r="B60" s="25" t="s">
        <v>260</v>
      </c>
      <c r="C60" s="25" t="s">
        <v>511</v>
      </c>
      <c r="D60" s="28">
        <v>101.58616760470977</v>
      </c>
      <c r="E60" s="29">
        <v>0.1474515819750719</v>
      </c>
      <c r="F60" s="30">
        <v>10.0</v>
      </c>
      <c r="G60" s="33"/>
      <c r="H60" s="34">
        <v>6.178052776897671</v>
      </c>
      <c r="I60" s="35" t="s">
        <v>40</v>
      </c>
      <c r="J60" s="36">
        <v>3000.0</v>
      </c>
      <c r="K60" s="28">
        <v>2.059350925632557</v>
      </c>
      <c r="L60" s="28">
        <v>0.7810411611988413</v>
      </c>
      <c r="M60" s="34">
        <v>6.337895911954757</v>
      </c>
      <c r="N60" s="35" t="s">
        <v>29</v>
      </c>
      <c r="O60" s="36">
        <v>3000.0</v>
      </c>
      <c r="P60" s="28">
        <v>2.1126319706515853</v>
      </c>
      <c r="Q60" s="37">
        <v>0.8163725766389034</v>
      </c>
      <c r="R60" s="38">
        <v>2.976483205498645</v>
      </c>
      <c r="S60" s="39">
        <v>3.0649503490742536</v>
      </c>
      <c r="T60" s="40">
        <v>0.046848862106561265</v>
      </c>
      <c r="U60" s="40">
        <v>0.009134054876122006</v>
      </c>
      <c r="V60" s="40">
        <v>0.025339636107951376</v>
      </c>
      <c r="W60" s="40">
        <v>0.017580600245439133</v>
      </c>
      <c r="X60" s="39">
        <v>3.0098341747257846</v>
      </c>
      <c r="Y60" s="41">
        <v>3.168218602171886</v>
      </c>
      <c r="Z60" s="41">
        <v>2.7271425671548544</v>
      </c>
      <c r="AA60" s="41">
        <v>3.6107533447999027</v>
      </c>
      <c r="AB60" s="42">
        <v>0.0</v>
      </c>
      <c r="AC60" s="42">
        <v>1.0</v>
      </c>
      <c r="AD60" s="42">
        <v>1.0</v>
      </c>
      <c r="AE60" s="42">
        <v>0.0</v>
      </c>
      <c r="AF60" s="42">
        <v>0.0</v>
      </c>
      <c r="AG60" s="25"/>
      <c r="AH60" s="25"/>
      <c r="AI60" s="25"/>
      <c r="AJ60" s="25"/>
      <c r="AK60" s="25"/>
      <c r="AL60" s="25"/>
    </row>
    <row r="61">
      <c r="A61" s="26" t="s">
        <v>272</v>
      </c>
      <c r="B61" s="25" t="s">
        <v>260</v>
      </c>
      <c r="C61" s="25" t="s">
        <v>511</v>
      </c>
      <c r="D61" s="28">
        <v>101.58616760470977</v>
      </c>
      <c r="E61" s="29">
        <v>0.1682325581395349</v>
      </c>
      <c r="F61" s="30">
        <v>0.0</v>
      </c>
      <c r="G61" s="33"/>
      <c r="H61" s="34" t="s">
        <v>64</v>
      </c>
      <c r="I61" s="35" t="s">
        <v>58</v>
      </c>
      <c r="J61" s="36">
        <v>3000.0</v>
      </c>
      <c r="K61" s="28" t="s">
        <v>64</v>
      </c>
      <c r="L61" s="28" t="s">
        <v>64</v>
      </c>
      <c r="M61" s="34" t="s">
        <v>64</v>
      </c>
      <c r="N61" s="35" t="s">
        <v>28</v>
      </c>
      <c r="O61" s="36">
        <v>3000.0</v>
      </c>
      <c r="P61" s="28" t="s">
        <v>64</v>
      </c>
      <c r="Q61" s="37" t="s">
        <v>64</v>
      </c>
      <c r="R61" s="38" t="s">
        <v>64</v>
      </c>
      <c r="S61" s="39" t="s">
        <v>64</v>
      </c>
      <c r="T61" s="40" t="s">
        <v>64</v>
      </c>
      <c r="U61" s="40" t="s">
        <v>64</v>
      </c>
      <c r="V61" s="40" t="s">
        <v>64</v>
      </c>
      <c r="W61" s="40" t="s">
        <v>64</v>
      </c>
      <c r="X61" s="39" t="s">
        <v>64</v>
      </c>
      <c r="Y61" s="41" t="s">
        <v>64</v>
      </c>
      <c r="Z61" s="41" t="s">
        <v>64</v>
      </c>
      <c r="AA61" s="41" t="s">
        <v>64</v>
      </c>
      <c r="AB61" s="42">
        <v>1.0</v>
      </c>
      <c r="AC61" s="42">
        <v>1.0</v>
      </c>
      <c r="AD61" s="42">
        <v>0.0</v>
      </c>
      <c r="AE61" s="42">
        <v>0.0</v>
      </c>
      <c r="AF61" s="42">
        <v>0.0</v>
      </c>
      <c r="AG61" s="25"/>
      <c r="AH61" s="25"/>
      <c r="AI61" s="25"/>
      <c r="AJ61" s="25"/>
      <c r="AK61" s="25"/>
      <c r="AL61" s="25"/>
    </row>
    <row r="62">
      <c r="A62" s="26" t="s">
        <v>271</v>
      </c>
      <c r="B62" s="25" t="s">
        <v>260</v>
      </c>
      <c r="C62" s="25" t="s">
        <v>511</v>
      </c>
      <c r="D62" s="28">
        <v>101.58616760470977</v>
      </c>
      <c r="E62" s="29">
        <v>0.1109234543670265</v>
      </c>
      <c r="F62" s="30">
        <v>0.0</v>
      </c>
      <c r="G62" s="33"/>
      <c r="H62" s="34" t="s">
        <v>64</v>
      </c>
      <c r="I62" s="35" t="s">
        <v>31</v>
      </c>
      <c r="J62" s="36">
        <v>3000.0</v>
      </c>
      <c r="K62" s="28" t="s">
        <v>64</v>
      </c>
      <c r="L62" s="28" t="s">
        <v>64</v>
      </c>
      <c r="M62" s="34" t="s">
        <v>64</v>
      </c>
      <c r="N62" s="35" t="s">
        <v>31</v>
      </c>
      <c r="O62" s="36">
        <v>3000.0</v>
      </c>
      <c r="P62" s="28" t="s">
        <v>64</v>
      </c>
      <c r="Q62" s="37" t="s">
        <v>64</v>
      </c>
      <c r="R62" s="38" t="s">
        <v>64</v>
      </c>
      <c r="S62" s="39" t="s">
        <v>64</v>
      </c>
      <c r="T62" s="40" t="s">
        <v>64</v>
      </c>
      <c r="U62" s="40" t="s">
        <v>64</v>
      </c>
      <c r="V62" s="40" t="s">
        <v>64</v>
      </c>
      <c r="W62" s="40" t="s">
        <v>64</v>
      </c>
      <c r="X62" s="39" t="s">
        <v>64</v>
      </c>
      <c r="Y62" s="41" t="s">
        <v>64</v>
      </c>
      <c r="Z62" s="41" t="s">
        <v>64</v>
      </c>
      <c r="AA62" s="41" t="s">
        <v>64</v>
      </c>
      <c r="AB62" s="42">
        <v>0.0</v>
      </c>
      <c r="AC62" s="42">
        <v>0.0</v>
      </c>
      <c r="AD62" s="42">
        <v>0.0</v>
      </c>
      <c r="AE62" s="42">
        <v>0.0</v>
      </c>
      <c r="AF62" s="42">
        <v>1.0</v>
      </c>
      <c r="AG62" s="25"/>
      <c r="AH62" s="25"/>
      <c r="AI62" s="25"/>
      <c r="AJ62" s="25"/>
      <c r="AK62" s="25"/>
      <c r="AL62" s="25"/>
    </row>
    <row r="63">
      <c r="A63" s="26" t="s">
        <v>273</v>
      </c>
      <c r="B63" s="25" t="s">
        <v>260</v>
      </c>
      <c r="C63" s="25" t="s">
        <v>511</v>
      </c>
      <c r="D63" s="28">
        <v>101.58616760470977</v>
      </c>
      <c r="E63" s="29">
        <v>0.19209302325581395</v>
      </c>
      <c r="F63" s="30">
        <v>0.0</v>
      </c>
      <c r="G63" s="33"/>
      <c r="H63" s="34" t="s">
        <v>64</v>
      </c>
      <c r="I63" s="35" t="s">
        <v>31</v>
      </c>
      <c r="J63" s="36">
        <v>3700.0</v>
      </c>
      <c r="K63" s="28" t="s">
        <v>64</v>
      </c>
      <c r="L63" s="28" t="s">
        <v>64</v>
      </c>
      <c r="M63" s="34" t="s">
        <v>64</v>
      </c>
      <c r="N63" s="35" t="s">
        <v>31</v>
      </c>
      <c r="O63" s="36">
        <v>3100.0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0.0</v>
      </c>
      <c r="AD63" s="42">
        <v>0.0</v>
      </c>
      <c r="AE63" s="42">
        <v>0.0</v>
      </c>
      <c r="AF63" s="42">
        <v>1.0</v>
      </c>
      <c r="AG63" s="25"/>
      <c r="AH63" s="25"/>
      <c r="AI63" s="25"/>
      <c r="AJ63" s="25"/>
      <c r="AK63" s="25"/>
      <c r="AL63" s="25"/>
    </row>
    <row r="64">
      <c r="A64" s="26" t="s">
        <v>275</v>
      </c>
      <c r="B64" s="25" t="s">
        <v>260</v>
      </c>
      <c r="C64" s="25" t="s">
        <v>511</v>
      </c>
      <c r="D64" s="28">
        <v>101.58616760470977</v>
      </c>
      <c r="E64" s="29">
        <v>0.14491336570406335</v>
      </c>
      <c r="F64" s="30">
        <v>0.0</v>
      </c>
      <c r="G64" s="33"/>
      <c r="H64" s="34" t="s">
        <v>64</v>
      </c>
      <c r="I64" s="35" t="s">
        <v>44</v>
      </c>
      <c r="J64" s="36">
        <v>3000.0</v>
      </c>
      <c r="K64" s="28" t="s">
        <v>64</v>
      </c>
      <c r="L64" s="28" t="s">
        <v>64</v>
      </c>
      <c r="M64" s="34" t="s">
        <v>64</v>
      </c>
      <c r="N64" s="35" t="s">
        <v>29</v>
      </c>
      <c r="O64" s="36">
        <v>3200.0</v>
      </c>
      <c r="P64" s="28" t="s">
        <v>64</v>
      </c>
      <c r="Q64" s="37" t="s">
        <v>64</v>
      </c>
      <c r="R64" s="38" t="s">
        <v>64</v>
      </c>
      <c r="S64" s="39" t="s">
        <v>64</v>
      </c>
      <c r="T64" s="40" t="s">
        <v>64</v>
      </c>
      <c r="U64" s="40" t="s">
        <v>64</v>
      </c>
      <c r="V64" s="40" t="s">
        <v>64</v>
      </c>
      <c r="W64" s="40" t="s">
        <v>64</v>
      </c>
      <c r="X64" s="39" t="s">
        <v>64</v>
      </c>
      <c r="Y64" s="41" t="s">
        <v>64</v>
      </c>
      <c r="Z64" s="41" t="s">
        <v>64</v>
      </c>
      <c r="AA64" s="41" t="s">
        <v>64</v>
      </c>
      <c r="AB64" s="42">
        <v>0.0</v>
      </c>
      <c r="AC64" s="42">
        <v>0.0</v>
      </c>
      <c r="AD64" s="42">
        <v>1.0</v>
      </c>
      <c r="AE64" s="42">
        <v>1.0</v>
      </c>
      <c r="AF64" s="42">
        <v>0.0</v>
      </c>
      <c r="AG64" s="25"/>
      <c r="AH64" s="25"/>
      <c r="AI64" s="25"/>
      <c r="AJ64" s="25"/>
      <c r="AK64" s="25"/>
      <c r="AL64" s="25"/>
    </row>
    <row r="65">
      <c r="A65" s="26" t="s">
        <v>276</v>
      </c>
      <c r="B65" s="25" t="s">
        <v>260</v>
      </c>
      <c r="C65" s="25" t="s">
        <v>511</v>
      </c>
      <c r="D65" s="28">
        <v>101.58616760470977</v>
      </c>
      <c r="E65" s="29">
        <v>0.18</v>
      </c>
      <c r="F65" s="30">
        <v>0.0</v>
      </c>
      <c r="G65" s="33"/>
      <c r="H65" s="34" t="s">
        <v>64</v>
      </c>
      <c r="I65" s="35" t="s">
        <v>45</v>
      </c>
      <c r="J65" s="36">
        <v>3000.0</v>
      </c>
      <c r="K65" s="28" t="s">
        <v>64</v>
      </c>
      <c r="L65" s="28" t="s">
        <v>64</v>
      </c>
      <c r="M65" s="34" t="s">
        <v>64</v>
      </c>
      <c r="N65" s="35" t="s">
        <v>31</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0.0</v>
      </c>
      <c r="AE65" s="42">
        <v>1.0</v>
      </c>
      <c r="AF65" s="42">
        <v>1.0</v>
      </c>
      <c r="AG65" s="25"/>
      <c r="AH65" s="25"/>
      <c r="AI65" s="25"/>
      <c r="AJ65" s="25"/>
      <c r="AK65" s="25"/>
      <c r="AL65" s="25"/>
    </row>
    <row r="66">
      <c r="A66" s="26" t="s">
        <v>270</v>
      </c>
      <c r="B66" s="25" t="s">
        <v>260</v>
      </c>
      <c r="C66" s="25" t="s">
        <v>511</v>
      </c>
      <c r="D66" s="28">
        <v>101.58616760470977</v>
      </c>
      <c r="E66" s="29">
        <v>0.1824178525226391</v>
      </c>
      <c r="F66" s="30">
        <v>0.0</v>
      </c>
      <c r="G66" s="33"/>
      <c r="H66" s="34" t="s">
        <v>64</v>
      </c>
      <c r="I66" s="35" t="s">
        <v>58</v>
      </c>
      <c r="J66" s="36">
        <v>3000.0</v>
      </c>
      <c r="K66" s="28" t="s">
        <v>64</v>
      </c>
      <c r="L66" s="28" t="s">
        <v>64</v>
      </c>
      <c r="M66" s="34" t="s">
        <v>64</v>
      </c>
      <c r="N66" s="35" t="s">
        <v>27</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1.0</v>
      </c>
      <c r="AC66" s="42">
        <v>1.0</v>
      </c>
      <c r="AD66" s="42">
        <v>0.0</v>
      </c>
      <c r="AE66" s="42">
        <v>0.0</v>
      </c>
      <c r="AF66" s="42">
        <v>0.0</v>
      </c>
      <c r="AG66" s="25"/>
      <c r="AH66" s="25"/>
      <c r="AI66" s="25"/>
      <c r="AJ66" s="25"/>
      <c r="AK66" s="25"/>
      <c r="AL66" s="25"/>
    </row>
    <row r="67">
      <c r="A67" s="26" t="s">
        <v>277</v>
      </c>
      <c r="B67" s="25" t="s">
        <v>260</v>
      </c>
      <c r="C67" s="25" t="s">
        <v>511</v>
      </c>
      <c r="D67" s="28">
        <v>101.58616760470977</v>
      </c>
      <c r="E67" s="29">
        <v>0.18</v>
      </c>
      <c r="F67" s="30">
        <v>0.0</v>
      </c>
      <c r="G67" s="33"/>
      <c r="H67" s="34" t="s">
        <v>64</v>
      </c>
      <c r="I67" s="35" t="s">
        <v>58</v>
      </c>
      <c r="J67" s="36">
        <v>3000.0</v>
      </c>
      <c r="K67" s="28" t="s">
        <v>64</v>
      </c>
      <c r="L67" s="28" t="s">
        <v>64</v>
      </c>
      <c r="M67" s="34" t="s">
        <v>64</v>
      </c>
      <c r="N67" s="35" t="s">
        <v>28</v>
      </c>
      <c r="O67" s="36">
        <v>3000.0</v>
      </c>
      <c r="P67" s="28" t="s">
        <v>64</v>
      </c>
      <c r="Q67" s="37" t="s">
        <v>64</v>
      </c>
      <c r="R67" s="38" t="s">
        <v>64</v>
      </c>
      <c r="S67" s="39" t="s">
        <v>64</v>
      </c>
      <c r="T67" s="40" t="s">
        <v>64</v>
      </c>
      <c r="U67" s="40" t="s">
        <v>64</v>
      </c>
      <c r="V67" s="40" t="s">
        <v>64</v>
      </c>
      <c r="W67" s="40" t="s">
        <v>64</v>
      </c>
      <c r="X67" s="39" t="s">
        <v>64</v>
      </c>
      <c r="Y67" s="41" t="s">
        <v>64</v>
      </c>
      <c r="Z67" s="41" t="s">
        <v>64</v>
      </c>
      <c r="AA67" s="41" t="s">
        <v>64</v>
      </c>
      <c r="AB67" s="42">
        <v>1.0</v>
      </c>
      <c r="AC67" s="42">
        <v>1.0</v>
      </c>
      <c r="AD67" s="42">
        <v>0.0</v>
      </c>
      <c r="AE67" s="42">
        <v>0.0</v>
      </c>
      <c r="AF67" s="42">
        <v>0.0</v>
      </c>
      <c r="AG67" s="25"/>
      <c r="AH67" s="25"/>
      <c r="AI67" s="25"/>
      <c r="AJ67" s="25"/>
      <c r="AK67" s="25"/>
      <c r="AL67" s="25"/>
    </row>
    <row r="68">
      <c r="A68" s="26" t="s">
        <v>567</v>
      </c>
      <c r="B68" s="25" t="s">
        <v>565</v>
      </c>
      <c r="C68" s="25" t="s">
        <v>329</v>
      </c>
      <c r="D68" s="28">
        <v>96.6029496564345</v>
      </c>
      <c r="E68" s="29">
        <v>0.28701187648456056</v>
      </c>
      <c r="F68" s="30">
        <v>36.0</v>
      </c>
      <c r="G68" s="32">
        <v>0.3</v>
      </c>
      <c r="H68" s="34">
        <v>45.45172606814518</v>
      </c>
      <c r="I68" s="35" t="s">
        <v>356</v>
      </c>
      <c r="J68" s="36">
        <v>12500.0</v>
      </c>
      <c r="K68" s="28">
        <v>3.636138085451614</v>
      </c>
      <c r="L68" s="28">
        <v>5.943625841610993</v>
      </c>
      <c r="M68" s="34">
        <v>45.90415615603514</v>
      </c>
      <c r="N68" s="35" t="s">
        <v>29</v>
      </c>
      <c r="O68" s="36">
        <v>12600.0</v>
      </c>
      <c r="P68" s="28">
        <v>3.6431869965107255</v>
      </c>
      <c r="Q68" s="37">
        <v>5.998484871611817</v>
      </c>
      <c r="R68" s="38">
        <v>23.78260422993144</v>
      </c>
      <c r="S68" s="39">
        <v>24.398222286743053</v>
      </c>
      <c r="T68" s="40">
        <v>0.11392679891783845</v>
      </c>
      <c r="U68" s="40">
        <v>0.007391749054401465</v>
      </c>
      <c r="V68" s="40">
        <v>0.07649873624555166</v>
      </c>
      <c r="W68" s="40">
        <v>0.043529188875919736</v>
      </c>
      <c r="X68" s="39">
        <v>22.348526889373506</v>
      </c>
      <c r="Y68" s="41">
        <v>23.103199178771668</v>
      </c>
      <c r="Z68" s="41">
        <v>20.503859588120534</v>
      </c>
      <c r="AA68" s="41">
        <v>25.400296567914605</v>
      </c>
      <c r="AB68" s="42">
        <v>1.0</v>
      </c>
      <c r="AC68" s="42">
        <v>0.0</v>
      </c>
      <c r="AD68" s="42">
        <v>1.0</v>
      </c>
      <c r="AE68" s="42">
        <v>0.0</v>
      </c>
      <c r="AF68" s="42">
        <v>0.0</v>
      </c>
      <c r="AG68" s="25"/>
      <c r="AH68" s="25"/>
      <c r="AI68" s="25"/>
      <c r="AJ68" s="25"/>
      <c r="AK68" s="25"/>
      <c r="AL68" s="25"/>
    </row>
    <row r="69">
      <c r="A69" s="26" t="s">
        <v>568</v>
      </c>
      <c r="B69" s="25" t="s">
        <v>565</v>
      </c>
      <c r="C69" s="25" t="s">
        <v>329</v>
      </c>
      <c r="D69" s="28">
        <v>96.6029496564345</v>
      </c>
      <c r="E69" s="29">
        <v>0.22741124780316346</v>
      </c>
      <c r="F69" s="30">
        <v>35.0</v>
      </c>
      <c r="G69" s="33"/>
      <c r="H69" s="34">
        <v>30.159564439183136</v>
      </c>
      <c r="I69" s="35" t="s">
        <v>40</v>
      </c>
      <c r="J69" s="36">
        <v>6900.0</v>
      </c>
      <c r="K69" s="28">
        <v>4.370951367997556</v>
      </c>
      <c r="L69" s="28">
        <v>5.291639969981397</v>
      </c>
      <c r="M69" s="34">
        <v>29.69440679889093</v>
      </c>
      <c r="N69" s="35" t="s">
        <v>28</v>
      </c>
      <c r="O69" s="36">
        <v>7300.0</v>
      </c>
      <c r="P69" s="28">
        <v>4.067726958752182</v>
      </c>
      <c r="Q69" s="37">
        <v>4.868828345162092</v>
      </c>
      <c r="R69" s="38">
        <v>16.418868845853627</v>
      </c>
      <c r="S69" s="39">
        <v>16.84387495688364</v>
      </c>
      <c r="T69" s="40">
        <v>0.06466778549142212</v>
      </c>
      <c r="U69" s="40">
        <v>0.021661079367858466</v>
      </c>
      <c r="V69" s="40">
        <v>0.04216549915782158</v>
      </c>
      <c r="W69" s="40">
        <v>0.028706187705948356</v>
      </c>
      <c r="X69" s="39">
        <v>16.409744604750625</v>
      </c>
      <c r="Y69" s="41">
        <v>13.749819834432511</v>
      </c>
      <c r="Z69" s="41">
        <v>14.635818252758853</v>
      </c>
      <c r="AA69" s="41">
        <v>15.05858854613208</v>
      </c>
      <c r="AB69" s="42">
        <v>0.0</v>
      </c>
      <c r="AC69" s="42">
        <v>1.0</v>
      </c>
      <c r="AD69" s="42">
        <v>1.0</v>
      </c>
      <c r="AE69" s="42">
        <v>0.0</v>
      </c>
      <c r="AF69" s="42">
        <v>0.0</v>
      </c>
      <c r="AG69" s="25"/>
      <c r="AH69" s="25"/>
      <c r="AI69" s="25"/>
      <c r="AJ69" s="25"/>
      <c r="AK69" s="25"/>
      <c r="AL69" s="25"/>
    </row>
    <row r="70">
      <c r="A70" s="26" t="s">
        <v>569</v>
      </c>
      <c r="B70" s="25" t="s">
        <v>565</v>
      </c>
      <c r="C70" s="25" t="s">
        <v>329</v>
      </c>
      <c r="D70" s="28">
        <v>96.6029496564345</v>
      </c>
      <c r="E70" s="29">
        <v>0.18656530738977437</v>
      </c>
      <c r="F70" s="30">
        <v>33.0</v>
      </c>
      <c r="G70" s="33"/>
      <c r="H70" s="34">
        <v>30.021872503308053</v>
      </c>
      <c r="I70" s="35" t="s">
        <v>58</v>
      </c>
      <c r="J70" s="36">
        <v>5600.0</v>
      </c>
      <c r="K70" s="28">
        <v>5.361048661305009</v>
      </c>
      <c r="L70" s="28">
        <v>6.468584659908465</v>
      </c>
      <c r="M70" s="34">
        <v>29.721178972102546</v>
      </c>
      <c r="N70" s="35" t="s">
        <v>27</v>
      </c>
      <c r="O70" s="36">
        <v>6200.0</v>
      </c>
      <c r="P70" s="28">
        <v>4.793738543887508</v>
      </c>
      <c r="Q70" s="37">
        <v>5.741607789346294</v>
      </c>
      <c r="R70" s="38">
        <v>12.241730835111422</v>
      </c>
      <c r="S70" s="39">
        <v>12.558610789714432</v>
      </c>
      <c r="T70" s="40">
        <v>0.05665776402710783</v>
      </c>
      <c r="U70" s="40">
        <v>0.023717203546231184</v>
      </c>
      <c r="V70" s="40">
        <v>0.028480915369619497</v>
      </c>
      <c r="W70" s="40">
        <v>0.032737849339455866</v>
      </c>
      <c r="X70" s="39">
        <v>13.843293509596682</v>
      </c>
      <c r="Y70" s="41">
        <v>16.17857899371137</v>
      </c>
      <c r="Z70" s="41">
        <v>11.968575667426649</v>
      </c>
      <c r="AA70" s="41">
        <v>17.752603304675898</v>
      </c>
      <c r="AB70" s="42">
        <v>1.0</v>
      </c>
      <c r="AC70" s="42">
        <v>1.0</v>
      </c>
      <c r="AD70" s="42">
        <v>0.0</v>
      </c>
      <c r="AE70" s="42">
        <v>0.0</v>
      </c>
      <c r="AF70" s="42">
        <v>0.0</v>
      </c>
      <c r="AG70" s="25"/>
      <c r="AH70" s="25"/>
      <c r="AI70" s="25"/>
      <c r="AJ70" s="25"/>
      <c r="AK70" s="25"/>
      <c r="AL70" s="25"/>
    </row>
    <row r="71">
      <c r="A71" s="26" t="s">
        <v>570</v>
      </c>
      <c r="B71" s="25" t="s">
        <v>565</v>
      </c>
      <c r="C71" s="25" t="s">
        <v>329</v>
      </c>
      <c r="D71" s="28">
        <v>96.6029496564345</v>
      </c>
      <c r="E71" s="29">
        <v>0.12513400576368877</v>
      </c>
      <c r="F71" s="30">
        <v>32.0</v>
      </c>
      <c r="G71" s="33"/>
      <c r="H71" s="34">
        <v>17.71493360774815</v>
      </c>
      <c r="I71" s="35" t="s">
        <v>40</v>
      </c>
      <c r="J71" s="36">
        <v>3800.0</v>
      </c>
      <c r="K71" s="28">
        <v>4.661824633617934</v>
      </c>
      <c r="L71" s="28">
        <v>3.8229964324078485</v>
      </c>
      <c r="M71" s="34">
        <v>17.08206402435969</v>
      </c>
      <c r="N71" s="35" t="s">
        <v>28</v>
      </c>
      <c r="O71" s="36">
        <v>3500.0</v>
      </c>
      <c r="P71" s="28">
        <v>4.8805897212456255</v>
      </c>
      <c r="Q71" s="37">
        <v>3.897215813294629</v>
      </c>
      <c r="R71" s="38">
        <v>7.5337633871891345</v>
      </c>
      <c r="S71" s="39">
        <v>7.728776546053495</v>
      </c>
      <c r="T71" s="40">
        <v>0.024551398806940752</v>
      </c>
      <c r="U71" s="40">
        <v>0.026085861232374545</v>
      </c>
      <c r="V71" s="40">
        <v>0.013138834517776886</v>
      </c>
      <c r="W71" s="40">
        <v>0.014097873533673009</v>
      </c>
      <c r="X71" s="39">
        <v>9.434450773030775</v>
      </c>
      <c r="Y71" s="41">
        <v>8.280482834717377</v>
      </c>
      <c r="Z71" s="41">
        <v>8.140495004160108</v>
      </c>
      <c r="AA71" s="41">
        <v>8.941569020199578</v>
      </c>
      <c r="AB71" s="42">
        <v>0.0</v>
      </c>
      <c r="AC71" s="42">
        <v>1.0</v>
      </c>
      <c r="AD71" s="42">
        <v>1.0</v>
      </c>
      <c r="AE71" s="42">
        <v>0.0</v>
      </c>
      <c r="AF71" s="42">
        <v>0.0</v>
      </c>
      <c r="AG71" s="25"/>
      <c r="AH71" s="25"/>
      <c r="AI71" s="25"/>
      <c r="AJ71" s="25"/>
      <c r="AK71" s="25"/>
      <c r="AL71" s="25"/>
    </row>
    <row r="72">
      <c r="A72" s="26" t="s">
        <v>571</v>
      </c>
      <c r="B72" s="25" t="s">
        <v>565</v>
      </c>
      <c r="C72" s="25" t="s">
        <v>329</v>
      </c>
      <c r="D72" s="28">
        <v>96.6029496564345</v>
      </c>
      <c r="E72" s="29">
        <v>0.16041669718051996</v>
      </c>
      <c r="F72" s="30">
        <v>26.0</v>
      </c>
      <c r="G72" s="33"/>
      <c r="H72" s="34">
        <v>23.711813580141985</v>
      </c>
      <c r="I72" s="35" t="s">
        <v>31</v>
      </c>
      <c r="J72" s="36">
        <v>4100.0</v>
      </c>
      <c r="K72" s="28">
        <v>5.783369165888289</v>
      </c>
      <c r="L72" s="28">
        <v>5.871174478941993</v>
      </c>
      <c r="M72" s="34">
        <v>25.095575908864078</v>
      </c>
      <c r="N72" s="35" t="s">
        <v>30</v>
      </c>
      <c r="O72" s="36">
        <v>4800.0</v>
      </c>
      <c r="P72" s="28">
        <v>5.22824498101335</v>
      </c>
      <c r="Q72" s="37">
        <v>5.532636853402964</v>
      </c>
      <c r="R72" s="38">
        <v>8.100285745205335</v>
      </c>
      <c r="S72" s="39">
        <v>8.309963462660942</v>
      </c>
      <c r="T72" s="40">
        <v>0.07672356043306751</v>
      </c>
      <c r="U72" s="40">
        <v>9.899814249428066E-5</v>
      </c>
      <c r="V72" s="40">
        <v>0.028412466895858548</v>
      </c>
      <c r="W72" s="40">
        <v>0.0235615579136388</v>
      </c>
      <c r="X72" s="39">
        <v>8.917776236766954</v>
      </c>
      <c r="Y72" s="41">
        <v>14.79403734337503</v>
      </c>
      <c r="Z72" s="41">
        <v>8.29873803735153</v>
      </c>
      <c r="AA72" s="41">
        <v>16.796837871512547</v>
      </c>
      <c r="AB72" s="42">
        <v>0.0</v>
      </c>
      <c r="AC72" s="42">
        <v>0.0</v>
      </c>
      <c r="AD72" s="42">
        <v>0.0</v>
      </c>
      <c r="AE72" s="42">
        <v>0.0</v>
      </c>
      <c r="AF72" s="42">
        <v>1.0</v>
      </c>
      <c r="AG72" s="25"/>
      <c r="AH72" s="25"/>
      <c r="AI72" s="25"/>
      <c r="AJ72" s="25"/>
      <c r="AK72" s="25"/>
      <c r="AL72" s="25"/>
    </row>
    <row r="73">
      <c r="A73" s="26" t="s">
        <v>572</v>
      </c>
      <c r="B73" s="25" t="s">
        <v>565</v>
      </c>
      <c r="C73" s="25" t="s">
        <v>329</v>
      </c>
      <c r="D73" s="28">
        <v>96.6029496564345</v>
      </c>
      <c r="E73" s="29">
        <v>0.16494993073421732</v>
      </c>
      <c r="F73" s="30">
        <v>21.0</v>
      </c>
      <c r="G73" s="33"/>
      <c r="H73" s="34">
        <v>13.841776097671428</v>
      </c>
      <c r="I73" s="35" t="s">
        <v>58</v>
      </c>
      <c r="J73" s="36">
        <v>3200.0</v>
      </c>
      <c r="K73" s="28">
        <v>4.325555030522321</v>
      </c>
      <c r="L73" s="28">
        <v>2.961094276851181</v>
      </c>
      <c r="M73" s="34">
        <v>13.222991250846533</v>
      </c>
      <c r="N73" s="35" t="s">
        <v>27</v>
      </c>
      <c r="O73" s="36">
        <v>3200.0</v>
      </c>
      <c r="P73" s="28">
        <v>4.132184765889542</v>
      </c>
      <c r="Q73" s="37">
        <v>2.735583984206538</v>
      </c>
      <c r="R73" s="38">
        <v>6.754928176727433</v>
      </c>
      <c r="S73" s="39">
        <v>6.929781011087152</v>
      </c>
      <c r="T73" s="40">
        <v>0.028727429745648996</v>
      </c>
      <c r="U73" s="40">
        <v>0.019582365605165578</v>
      </c>
      <c r="V73" s="40">
        <v>0.0206757971871799</v>
      </c>
      <c r="W73" s="40">
        <v>0.030019667069847742</v>
      </c>
      <c r="X73" s="39">
        <v>5.564412733203372</v>
      </c>
      <c r="Y73" s="41">
        <v>8.277363364468055</v>
      </c>
      <c r="Z73" s="41">
        <v>4.516227775155625</v>
      </c>
      <c r="AA73" s="41">
        <v>8.706763475690908</v>
      </c>
      <c r="AB73" s="42">
        <v>1.0</v>
      </c>
      <c r="AC73" s="42">
        <v>1.0</v>
      </c>
      <c r="AD73" s="42">
        <v>0.0</v>
      </c>
      <c r="AE73" s="42">
        <v>0.0</v>
      </c>
      <c r="AF73" s="42">
        <v>0.0</v>
      </c>
      <c r="AG73" s="25"/>
      <c r="AH73" s="25"/>
      <c r="AI73" s="25"/>
      <c r="AJ73" s="25"/>
      <c r="AK73" s="25"/>
      <c r="AL73" s="25"/>
    </row>
    <row r="74">
      <c r="A74" s="26" t="s">
        <v>575</v>
      </c>
      <c r="B74" s="25" t="s">
        <v>565</v>
      </c>
      <c r="C74" s="25" t="s">
        <v>329</v>
      </c>
      <c r="D74" s="28">
        <v>96.6029496564345</v>
      </c>
      <c r="E74" s="29">
        <v>0.165527402700556</v>
      </c>
      <c r="F74" s="30">
        <v>19.0</v>
      </c>
      <c r="G74" s="33"/>
      <c r="H74" s="34">
        <v>11.67875658935583</v>
      </c>
      <c r="I74" s="35" t="s">
        <v>58</v>
      </c>
      <c r="J74" s="36">
        <v>3000.0</v>
      </c>
      <c r="K74" s="28">
        <v>3.89291886311861</v>
      </c>
      <c r="L74" s="28">
        <v>2.3532274203481576</v>
      </c>
      <c r="M74" s="34">
        <v>11.62031399010837</v>
      </c>
      <c r="N74" s="35" t="s">
        <v>28</v>
      </c>
      <c r="O74" s="36">
        <v>3100.0</v>
      </c>
      <c r="P74" s="28">
        <v>3.7484883839059258</v>
      </c>
      <c r="Q74" s="37">
        <v>2.257614399060782</v>
      </c>
      <c r="R74" s="38">
        <v>6.1361860431554645</v>
      </c>
      <c r="S74" s="39">
        <v>6.295022598294691</v>
      </c>
      <c r="T74" s="40">
        <v>0.03311836403573836</v>
      </c>
      <c r="U74" s="40">
        <v>0.025162000303428845</v>
      </c>
      <c r="V74" s="40">
        <v>0.016211091104580636</v>
      </c>
      <c r="W74" s="40">
        <v>0.019194727504196707</v>
      </c>
      <c r="X74" s="39">
        <v>6.153269125152894</v>
      </c>
      <c r="Y74" s="41">
        <v>5.525487464202936</v>
      </c>
      <c r="Z74" s="41">
        <v>5.3051980405366415</v>
      </c>
      <c r="AA74" s="41">
        <v>6.315115949571728</v>
      </c>
      <c r="AB74" s="42">
        <v>1.0</v>
      </c>
      <c r="AC74" s="42">
        <v>1.0</v>
      </c>
      <c r="AD74" s="42">
        <v>0.0</v>
      </c>
      <c r="AE74" s="42">
        <v>0.0</v>
      </c>
      <c r="AF74" s="42">
        <v>0.0</v>
      </c>
      <c r="AG74" s="25"/>
      <c r="AH74" s="25"/>
      <c r="AI74" s="25"/>
      <c r="AJ74" s="25"/>
      <c r="AK74" s="25"/>
      <c r="AL74" s="25"/>
    </row>
    <row r="75">
      <c r="A75" s="26" t="s">
        <v>574</v>
      </c>
      <c r="B75" s="25" t="s">
        <v>565</v>
      </c>
      <c r="C75" s="25" t="s">
        <v>329</v>
      </c>
      <c r="D75" s="28">
        <v>96.6029496564345</v>
      </c>
      <c r="E75" s="29">
        <v>0.16835558048233315</v>
      </c>
      <c r="F75" s="30">
        <v>18.0</v>
      </c>
      <c r="G75" s="33"/>
      <c r="H75" s="34">
        <v>17.442573001448732</v>
      </c>
      <c r="I75" s="35" t="s">
        <v>45</v>
      </c>
      <c r="J75" s="36">
        <v>3100.0</v>
      </c>
      <c r="K75" s="28">
        <v>5.626636452080236</v>
      </c>
      <c r="L75" s="28">
        <v>4.56216365926427</v>
      </c>
      <c r="M75" s="34">
        <v>17.958755456653492</v>
      </c>
      <c r="N75" s="35" t="s">
        <v>31</v>
      </c>
      <c r="O75" s="36">
        <v>3700.0</v>
      </c>
      <c r="P75" s="28">
        <v>4.8537176909874304</v>
      </c>
      <c r="Q75" s="37">
        <v>4.020392412307333</v>
      </c>
      <c r="R75" s="38">
        <v>5.9276216343583386</v>
      </c>
      <c r="S75" s="39">
        <v>6.081059452890655</v>
      </c>
      <c r="T75" s="40">
        <v>0.05563707333452712</v>
      </c>
      <c r="U75" s="40">
        <v>0.02173634764682242</v>
      </c>
      <c r="V75" s="40">
        <v>0.033003353537147805</v>
      </c>
      <c r="W75" s="40">
        <v>0.02532583624904998</v>
      </c>
      <c r="X75" s="39">
        <v>7.523865145474321</v>
      </c>
      <c r="Y75" s="41">
        <v>9.91870785597441</v>
      </c>
      <c r="Z75" s="41">
        <v>6.671425311421544</v>
      </c>
      <c r="AA75" s="41">
        <v>11.287330145231948</v>
      </c>
      <c r="AB75" s="42">
        <v>0.0</v>
      </c>
      <c r="AC75" s="42">
        <v>0.0</v>
      </c>
      <c r="AD75" s="42">
        <v>0.0</v>
      </c>
      <c r="AE75" s="42">
        <v>1.0</v>
      </c>
      <c r="AF75" s="42">
        <v>1.0</v>
      </c>
      <c r="AG75" s="25"/>
      <c r="AH75" s="25"/>
      <c r="AI75" s="25"/>
      <c r="AJ75" s="25"/>
      <c r="AK75" s="25"/>
      <c r="AL75" s="25"/>
    </row>
    <row r="76">
      <c r="A76" s="26" t="s">
        <v>573</v>
      </c>
      <c r="B76" s="25" t="s">
        <v>565</v>
      </c>
      <c r="C76" s="25" t="s">
        <v>329</v>
      </c>
      <c r="D76" s="28">
        <v>96.6029496564345</v>
      </c>
      <c r="E76" s="29">
        <v>0.18445155393053017</v>
      </c>
      <c r="F76" s="30">
        <v>16.0</v>
      </c>
      <c r="G76" s="33"/>
      <c r="H76" s="34">
        <v>12.133472003661238</v>
      </c>
      <c r="I76" s="35" t="s">
        <v>44</v>
      </c>
      <c r="J76" s="36">
        <v>3000.0</v>
      </c>
      <c r="K76" s="28">
        <v>4.04449066788708</v>
      </c>
      <c r="L76" s="28">
        <v>2.514177873388007</v>
      </c>
      <c r="M76" s="34">
        <v>11.437596120578744</v>
      </c>
      <c r="N76" s="35" t="s">
        <v>29</v>
      </c>
      <c r="O76" s="36">
        <v>3000.0</v>
      </c>
      <c r="P76" s="28">
        <v>3.812532040192915</v>
      </c>
      <c r="Q76" s="37">
        <v>2.2696992575189205</v>
      </c>
      <c r="R76" s="38">
        <v>5.856984935555227</v>
      </c>
      <c r="S76" s="39">
        <v>6.008594307259925</v>
      </c>
      <c r="T76" s="40">
        <v>0.033586095210099864</v>
      </c>
      <c r="U76" s="40">
        <v>0.04107215257620646</v>
      </c>
      <c r="V76" s="40">
        <v>0.022963986785218885</v>
      </c>
      <c r="W76" s="40">
        <v>0.01901863222740595</v>
      </c>
      <c r="X76" s="39">
        <v>7.225237136533895</v>
      </c>
      <c r="Y76" s="41">
        <v>4.908234867127343</v>
      </c>
      <c r="Z76" s="41">
        <v>6.257745960000727</v>
      </c>
      <c r="AA76" s="41">
        <v>5.179850160578018</v>
      </c>
      <c r="AB76" s="42">
        <v>0.0</v>
      </c>
      <c r="AC76" s="42">
        <v>0.0</v>
      </c>
      <c r="AD76" s="42">
        <v>1.0</v>
      </c>
      <c r="AE76" s="42">
        <v>1.0</v>
      </c>
      <c r="AF76" s="42">
        <v>0.0</v>
      </c>
      <c r="AG76" s="25"/>
      <c r="AH76" s="25"/>
      <c r="AI76" s="25"/>
      <c r="AJ76" s="25"/>
      <c r="AK76" s="25"/>
      <c r="AL76" s="25"/>
    </row>
    <row r="77">
      <c r="A77" s="26" t="s">
        <v>577</v>
      </c>
      <c r="B77" s="25" t="s">
        <v>565</v>
      </c>
      <c r="C77" s="25" t="s">
        <v>329</v>
      </c>
      <c r="D77" s="28">
        <v>96.6029496564345</v>
      </c>
      <c r="E77" s="29">
        <v>0.17970297029702972</v>
      </c>
      <c r="F77" s="30">
        <v>0.0</v>
      </c>
      <c r="G77" s="33"/>
      <c r="H77" s="34" t="s">
        <v>64</v>
      </c>
      <c r="I77" s="35" t="s">
        <v>44</v>
      </c>
      <c r="J77" s="36">
        <v>3000.0</v>
      </c>
      <c r="K77" s="28" t="s">
        <v>64</v>
      </c>
      <c r="L77" s="28" t="s">
        <v>64</v>
      </c>
      <c r="M77" s="34" t="s">
        <v>64</v>
      </c>
      <c r="N77" s="35" t="s">
        <v>30</v>
      </c>
      <c r="O77" s="36">
        <v>3000.0</v>
      </c>
      <c r="P77" s="28" t="s">
        <v>64</v>
      </c>
      <c r="Q77" s="37" t="s">
        <v>64</v>
      </c>
      <c r="R77" s="38" t="s">
        <v>64</v>
      </c>
      <c r="S77" s="39" t="s">
        <v>64</v>
      </c>
      <c r="T77" s="40" t="s">
        <v>64</v>
      </c>
      <c r="U77" s="40" t="s">
        <v>64</v>
      </c>
      <c r="V77" s="40" t="s">
        <v>64</v>
      </c>
      <c r="W77" s="40" t="s">
        <v>64</v>
      </c>
      <c r="X77" s="39" t="s">
        <v>64</v>
      </c>
      <c r="Y77" s="41" t="s">
        <v>64</v>
      </c>
      <c r="Z77" s="41" t="s">
        <v>64</v>
      </c>
      <c r="AA77" s="41" t="s">
        <v>64</v>
      </c>
      <c r="AB77" s="42">
        <v>0.0</v>
      </c>
      <c r="AC77" s="42">
        <v>0.0</v>
      </c>
      <c r="AD77" s="42">
        <v>1.0</v>
      </c>
      <c r="AE77" s="42">
        <v>1.0</v>
      </c>
      <c r="AF77" s="42">
        <v>0.0</v>
      </c>
      <c r="AG77" s="25"/>
      <c r="AH77" s="25"/>
      <c r="AI77" s="25"/>
      <c r="AJ77" s="25"/>
      <c r="AK77" s="25"/>
      <c r="AL77" s="25"/>
    </row>
    <row r="78">
      <c r="A78" s="26" t="s">
        <v>576</v>
      </c>
      <c r="B78" s="25" t="s">
        <v>565</v>
      </c>
      <c r="C78" s="25" t="s">
        <v>329</v>
      </c>
      <c r="D78" s="28">
        <v>96.6029496564345</v>
      </c>
      <c r="E78" s="29">
        <v>0.1385968992248062</v>
      </c>
      <c r="F78" s="30">
        <v>0.0</v>
      </c>
      <c r="G78" s="33"/>
      <c r="H78" s="34" t="s">
        <v>64</v>
      </c>
      <c r="I78" s="35" t="s">
        <v>58</v>
      </c>
      <c r="J78" s="36">
        <v>3000.0</v>
      </c>
      <c r="K78" s="28" t="s">
        <v>64</v>
      </c>
      <c r="L78" s="28" t="s">
        <v>64</v>
      </c>
      <c r="M78" s="34" t="s">
        <v>64</v>
      </c>
      <c r="N78" s="35" t="s">
        <v>28</v>
      </c>
      <c r="O78" s="36">
        <v>3000.0</v>
      </c>
      <c r="P78" s="28" t="s">
        <v>64</v>
      </c>
      <c r="Q78" s="37" t="s">
        <v>64</v>
      </c>
      <c r="R78" s="38" t="s">
        <v>64</v>
      </c>
      <c r="S78" s="39" t="s">
        <v>64</v>
      </c>
      <c r="T78" s="40" t="s">
        <v>64</v>
      </c>
      <c r="U78" s="40" t="s">
        <v>64</v>
      </c>
      <c r="V78" s="40" t="s">
        <v>64</v>
      </c>
      <c r="W78" s="40" t="s">
        <v>64</v>
      </c>
      <c r="X78" s="39" t="s">
        <v>64</v>
      </c>
      <c r="Y78" s="41" t="s">
        <v>64</v>
      </c>
      <c r="Z78" s="41" t="s">
        <v>64</v>
      </c>
      <c r="AA78" s="41" t="s">
        <v>64</v>
      </c>
      <c r="AB78" s="42">
        <v>1.0</v>
      </c>
      <c r="AC78" s="42">
        <v>1.0</v>
      </c>
      <c r="AD78" s="42">
        <v>0.0</v>
      </c>
      <c r="AE78" s="42">
        <v>0.0</v>
      </c>
      <c r="AF78" s="42">
        <v>0.0</v>
      </c>
      <c r="AG78" s="25"/>
      <c r="AH78" s="25"/>
      <c r="AI78" s="25"/>
      <c r="AJ78" s="25"/>
      <c r="AK78" s="25"/>
      <c r="AL78" s="25"/>
    </row>
    <row r="79">
      <c r="A79" s="26" t="s">
        <v>578</v>
      </c>
      <c r="B79" s="25" t="s">
        <v>565</v>
      </c>
      <c r="C79" s="25" t="s">
        <v>329</v>
      </c>
      <c r="D79" s="28">
        <v>96.6029496564345</v>
      </c>
      <c r="E79" s="29">
        <v>0.1768</v>
      </c>
      <c r="F79" s="30">
        <v>0.0</v>
      </c>
      <c r="G79" s="33"/>
      <c r="H79" s="34" t="s">
        <v>64</v>
      </c>
      <c r="I79" s="35" t="s">
        <v>64</v>
      </c>
      <c r="J79" s="36" t="s">
        <v>64</v>
      </c>
      <c r="K79" s="28" t="s">
        <v>64</v>
      </c>
      <c r="L79" s="28" t="s">
        <v>64</v>
      </c>
      <c r="M79" s="34" t="s">
        <v>64</v>
      </c>
      <c r="N79" s="35" t="s">
        <v>27</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0.0</v>
      </c>
      <c r="AD79" s="42">
        <v>0.0</v>
      </c>
      <c r="AE79" s="42">
        <v>0.0</v>
      </c>
      <c r="AF79" s="42">
        <v>0.0</v>
      </c>
      <c r="AG79" s="25"/>
      <c r="AH79" s="25"/>
      <c r="AI79" s="25"/>
      <c r="AJ79" s="25"/>
      <c r="AK79" s="25"/>
      <c r="AL79" s="25"/>
    </row>
    <row r="80">
      <c r="A80" s="26" t="s">
        <v>579</v>
      </c>
      <c r="B80" s="25" t="s">
        <v>565</v>
      </c>
      <c r="C80" s="25" t="s">
        <v>329</v>
      </c>
      <c r="D80" s="28">
        <v>96.6029496564345</v>
      </c>
      <c r="E80" s="29">
        <v>0.23948022598870056</v>
      </c>
      <c r="F80" s="30">
        <v>0.0</v>
      </c>
      <c r="G80" s="33"/>
      <c r="H80" s="34" t="s">
        <v>64</v>
      </c>
      <c r="I80" s="35" t="s">
        <v>45</v>
      </c>
      <c r="J80" s="36">
        <v>4200.0</v>
      </c>
      <c r="K80" s="28" t="s">
        <v>64</v>
      </c>
      <c r="L80" s="28" t="s">
        <v>64</v>
      </c>
      <c r="M80" s="34" t="s">
        <v>64</v>
      </c>
      <c r="N80" s="35" t="s">
        <v>31</v>
      </c>
      <c r="O80" s="36">
        <v>3700.0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1.0</v>
      </c>
      <c r="AF80" s="42">
        <v>1.0</v>
      </c>
      <c r="AG80" s="25"/>
      <c r="AH80" s="25"/>
      <c r="AI80" s="25"/>
      <c r="AJ80" s="25"/>
      <c r="AK80" s="25"/>
      <c r="AL80" s="25"/>
    </row>
    <row r="81">
      <c r="A81" s="26" t="s">
        <v>580</v>
      </c>
      <c r="B81" s="25" t="s">
        <v>565</v>
      </c>
      <c r="C81" s="25" t="s">
        <v>329</v>
      </c>
      <c r="D81" s="28">
        <v>96.6029496564345</v>
      </c>
      <c r="E81" s="29">
        <v>0.25719286871961106</v>
      </c>
      <c r="F81" s="30">
        <v>0.0</v>
      </c>
      <c r="G81" s="33"/>
      <c r="H81" s="34" t="s">
        <v>64</v>
      </c>
      <c r="I81" s="35" t="s">
        <v>44</v>
      </c>
      <c r="J81" s="36">
        <v>5000.0</v>
      </c>
      <c r="K81" s="28" t="s">
        <v>64</v>
      </c>
      <c r="L81" s="28" t="s">
        <v>64</v>
      </c>
      <c r="M81" s="34" t="s">
        <v>64</v>
      </c>
      <c r="N81" s="35" t="s">
        <v>64</v>
      </c>
      <c r="O81" s="36" t="s">
        <v>64</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1.0</v>
      </c>
      <c r="AE81" s="42">
        <v>1.0</v>
      </c>
      <c r="AF81" s="42">
        <v>0.0</v>
      </c>
      <c r="AG81" s="25"/>
      <c r="AH81" s="25"/>
      <c r="AI81" s="25"/>
      <c r="AJ81" s="25"/>
      <c r="AK81" s="25"/>
      <c r="AL81" s="25"/>
    </row>
    <row r="82">
      <c r="A82" s="26" t="s">
        <v>581</v>
      </c>
      <c r="B82" s="25" t="s">
        <v>565</v>
      </c>
      <c r="C82" s="25" t="s">
        <v>329</v>
      </c>
      <c r="D82" s="28">
        <v>96.6029496564345</v>
      </c>
      <c r="E82" s="29">
        <v>0.11226040658276863</v>
      </c>
      <c r="F82" s="30">
        <v>0.0</v>
      </c>
      <c r="G82" s="33"/>
      <c r="H82" s="34" t="s">
        <v>64</v>
      </c>
      <c r="I82" s="35" t="s">
        <v>58</v>
      </c>
      <c r="J82" s="36">
        <v>3000.0</v>
      </c>
      <c r="K82" s="28" t="s">
        <v>64</v>
      </c>
      <c r="L82" s="28" t="s">
        <v>64</v>
      </c>
      <c r="M82" s="34" t="s">
        <v>64</v>
      </c>
      <c r="N82" s="35" t="s">
        <v>28</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1.0</v>
      </c>
      <c r="AC82" s="42">
        <v>1.0</v>
      </c>
      <c r="AD82" s="42">
        <v>0.0</v>
      </c>
      <c r="AE82" s="42">
        <v>0.0</v>
      </c>
      <c r="AF82" s="42">
        <v>0.0</v>
      </c>
      <c r="AG82" s="25"/>
      <c r="AH82" s="25"/>
      <c r="AI82" s="25"/>
      <c r="AJ82" s="25"/>
      <c r="AK82" s="25"/>
      <c r="AL82" s="25"/>
    </row>
    <row r="83">
      <c r="A83" s="26" t="s">
        <v>582</v>
      </c>
      <c r="B83" s="25" t="s">
        <v>565</v>
      </c>
      <c r="C83" s="25" t="s">
        <v>329</v>
      </c>
      <c r="D83" s="28">
        <v>96.6029496564345</v>
      </c>
      <c r="E83" s="29">
        <v>0.1735071770334928</v>
      </c>
      <c r="F83" s="30">
        <v>0.0</v>
      </c>
      <c r="G83" s="33"/>
      <c r="H83" s="34" t="s">
        <v>64</v>
      </c>
      <c r="I83" s="35" t="s">
        <v>30</v>
      </c>
      <c r="J83" s="36">
        <v>3000.0</v>
      </c>
      <c r="K83" s="28" t="s">
        <v>64</v>
      </c>
      <c r="L83" s="28" t="s">
        <v>64</v>
      </c>
      <c r="M83" s="34" t="s">
        <v>64</v>
      </c>
      <c r="N83" s="35" t="s">
        <v>30</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0.0</v>
      </c>
      <c r="AE83" s="42">
        <v>1.0</v>
      </c>
      <c r="AF83" s="42">
        <v>0.0</v>
      </c>
      <c r="AG83" s="25"/>
      <c r="AH83" s="25"/>
      <c r="AI83" s="25"/>
      <c r="AJ83" s="25"/>
      <c r="AK83" s="25"/>
      <c r="AL83" s="25"/>
    </row>
    <row r="84">
      <c r="A84" s="26" t="s">
        <v>583</v>
      </c>
      <c r="B84" s="25" t="s">
        <v>565</v>
      </c>
      <c r="C84" s="25" t="s">
        <v>329</v>
      </c>
      <c r="D84" s="28">
        <v>96.6029496564345</v>
      </c>
      <c r="E84" s="29">
        <v>0.18073076923076922</v>
      </c>
      <c r="F84" s="30">
        <v>0.0</v>
      </c>
      <c r="G84" s="33"/>
      <c r="H84" s="34" t="s">
        <v>64</v>
      </c>
      <c r="I84" s="35" t="s">
        <v>28</v>
      </c>
      <c r="J84" s="36">
        <v>3000.0</v>
      </c>
      <c r="K84" s="28" t="s">
        <v>64</v>
      </c>
      <c r="L84" s="28" t="s">
        <v>64</v>
      </c>
      <c r="M84" s="34" t="s">
        <v>64</v>
      </c>
      <c r="N84" s="35" t="s">
        <v>28</v>
      </c>
      <c r="O84" s="36">
        <v>3000.0</v>
      </c>
      <c r="P84" s="28" t="s">
        <v>64</v>
      </c>
      <c r="Q84" s="37" t="s">
        <v>64</v>
      </c>
      <c r="R84" s="38" t="s">
        <v>64</v>
      </c>
      <c r="S84" s="39" t="s">
        <v>64</v>
      </c>
      <c r="T84" s="40" t="s">
        <v>64</v>
      </c>
      <c r="U84" s="40" t="s">
        <v>64</v>
      </c>
      <c r="V84" s="40" t="s">
        <v>64</v>
      </c>
      <c r="W84" s="40" t="s">
        <v>64</v>
      </c>
      <c r="X84" s="39" t="s">
        <v>64</v>
      </c>
      <c r="Y84" s="41" t="s">
        <v>64</v>
      </c>
      <c r="Z84" s="41" t="s">
        <v>64</v>
      </c>
      <c r="AA84" s="41" t="s">
        <v>64</v>
      </c>
      <c r="AB84" s="42">
        <v>0.0</v>
      </c>
      <c r="AC84" s="42">
        <v>1.0</v>
      </c>
      <c r="AD84" s="42">
        <v>0.0</v>
      </c>
      <c r="AE84" s="42">
        <v>0.0</v>
      </c>
      <c r="AF84" s="42">
        <v>0.0</v>
      </c>
      <c r="AG84" s="25"/>
      <c r="AH84" s="25"/>
      <c r="AI84" s="25"/>
      <c r="AJ84" s="25"/>
      <c r="AK84" s="25"/>
      <c r="AL84" s="25"/>
    </row>
    <row r="85">
      <c r="A85" s="26" t="s">
        <v>328</v>
      </c>
      <c r="B85" s="25" t="s">
        <v>329</v>
      </c>
      <c r="C85" s="25" t="s">
        <v>565</v>
      </c>
      <c r="D85" s="28">
        <v>96.6029496564345</v>
      </c>
      <c r="E85" s="29">
        <v>0.28491211840888064</v>
      </c>
      <c r="F85" s="30">
        <v>36.0</v>
      </c>
      <c r="G85" s="33"/>
      <c r="H85" s="34">
        <v>38.07221497839663</v>
      </c>
      <c r="I85" s="35" t="s">
        <v>29</v>
      </c>
      <c r="J85" s="36">
        <v>7500.0</v>
      </c>
      <c r="K85" s="28">
        <v>5.076295330452885</v>
      </c>
      <c r="L85" s="28">
        <v>7.288402510033423</v>
      </c>
      <c r="M85" s="34">
        <v>36.98848016904686</v>
      </c>
      <c r="N85" s="35" t="s">
        <v>29</v>
      </c>
      <c r="O85" s="36">
        <v>7800.0</v>
      </c>
      <c r="P85" s="28">
        <v>4.742112842185494</v>
      </c>
      <c r="Q85" s="37">
        <v>6.66616750316565</v>
      </c>
      <c r="R85" s="38">
        <v>22.281875872936556</v>
      </c>
      <c r="S85" s="39">
        <v>20.20189925528507</v>
      </c>
      <c r="T85" s="40">
        <v>0.06782079293596782</v>
      </c>
      <c r="U85" s="40">
        <v>0.031414826165145265</v>
      </c>
      <c r="V85" s="40">
        <v>0.06155740080335319</v>
      </c>
      <c r="W85" s="40">
        <v>0.03709102528532728</v>
      </c>
      <c r="X85" s="39">
        <v>20.91009720349569</v>
      </c>
      <c r="Y85" s="41">
        <v>17.162117774900942</v>
      </c>
      <c r="Z85" s="41">
        <v>18.428396958930243</v>
      </c>
      <c r="AA85" s="41">
        <v>18.560083210116616</v>
      </c>
      <c r="AB85" s="42">
        <v>0.0</v>
      </c>
      <c r="AC85" s="42">
        <v>0.0</v>
      </c>
      <c r="AD85" s="42">
        <v>1.0</v>
      </c>
      <c r="AE85" s="42">
        <v>0.0</v>
      </c>
      <c r="AF85" s="42">
        <v>0.0</v>
      </c>
      <c r="AG85" s="25"/>
      <c r="AH85" s="25"/>
      <c r="AI85" s="25"/>
      <c r="AJ85" s="25"/>
      <c r="AK85" s="25"/>
      <c r="AL85" s="25"/>
    </row>
    <row r="86">
      <c r="A86" s="26" t="s">
        <v>332</v>
      </c>
      <c r="B86" s="25" t="s">
        <v>329</v>
      </c>
      <c r="C86" s="25" t="s">
        <v>565</v>
      </c>
      <c r="D86" s="28">
        <v>96.6029496564345</v>
      </c>
      <c r="E86" s="29">
        <v>0.3972685125563426</v>
      </c>
      <c r="F86" s="30">
        <v>36.0</v>
      </c>
      <c r="G86" s="32">
        <v>0.32</v>
      </c>
      <c r="H86" s="34">
        <v>49.61367857592515</v>
      </c>
      <c r="I86" s="35" t="s">
        <v>27</v>
      </c>
      <c r="J86" s="36">
        <v>11200.0</v>
      </c>
      <c r="K86" s="28">
        <v>4.429792729993316</v>
      </c>
      <c r="L86" s="28">
        <v>7.720577756922229</v>
      </c>
      <c r="M86" s="34">
        <v>48.602212865681466</v>
      </c>
      <c r="N86" s="35" t="s">
        <v>27</v>
      </c>
      <c r="O86" s="36">
        <v>11100.0</v>
      </c>
      <c r="P86" s="28">
        <v>4.378577735646979</v>
      </c>
      <c r="Q86" s="37">
        <v>7.517111341184456</v>
      </c>
      <c r="R86" s="38">
        <v>25.828871582983993</v>
      </c>
      <c r="S86" s="39">
        <v>23.4177887253606</v>
      </c>
      <c r="T86" s="40">
        <v>0.0831497569905322</v>
      </c>
      <c r="U86" s="40">
        <v>0.017655085388400674</v>
      </c>
      <c r="V86" s="40">
        <v>0.0794885641680528</v>
      </c>
      <c r="W86" s="40">
        <v>0.050605820790715295</v>
      </c>
      <c r="X86" s="39">
        <v>20.451663148388985</v>
      </c>
      <c r="Y86" s="41">
        <v>29.162015427536165</v>
      </c>
      <c r="Z86" s="41">
        <v>17.97883631721759</v>
      </c>
      <c r="AA86" s="41">
        <v>30.623376548463874</v>
      </c>
      <c r="AB86" s="42">
        <v>1.0</v>
      </c>
      <c r="AC86" s="42">
        <v>0.0</v>
      </c>
      <c r="AD86" s="42">
        <v>0.0</v>
      </c>
      <c r="AE86" s="42">
        <v>0.0</v>
      </c>
      <c r="AF86" s="42">
        <v>0.0</v>
      </c>
      <c r="AG86" s="25"/>
      <c r="AH86" s="25"/>
      <c r="AI86" s="25"/>
      <c r="AJ86" s="25"/>
      <c r="AK86" s="25"/>
      <c r="AL86" s="25"/>
    </row>
    <row r="87">
      <c r="A87" s="26" t="s">
        <v>331</v>
      </c>
      <c r="B87" s="25" t="s">
        <v>329</v>
      </c>
      <c r="C87" s="25" t="s">
        <v>565</v>
      </c>
      <c r="D87" s="28">
        <v>96.6029496564345</v>
      </c>
      <c r="E87" s="29">
        <v>0.2842548746518106</v>
      </c>
      <c r="F87" s="30">
        <v>35.0</v>
      </c>
      <c r="G87" s="33"/>
      <c r="H87" s="34">
        <v>35.64412540273533</v>
      </c>
      <c r="I87" s="35" t="s">
        <v>44</v>
      </c>
      <c r="J87" s="36">
        <v>7100.0</v>
      </c>
      <c r="K87" s="28">
        <v>5.020299352497934</v>
      </c>
      <c r="L87" s="28">
        <v>6.868527727837874</v>
      </c>
      <c r="M87" s="34">
        <v>34.74726041097669</v>
      </c>
      <c r="N87" s="35" t="s">
        <v>30</v>
      </c>
      <c r="O87" s="36">
        <v>7400.0</v>
      </c>
      <c r="P87" s="28">
        <v>4.695575731213067</v>
      </c>
      <c r="Q87" s="37">
        <v>6.305521288962603</v>
      </c>
      <c r="R87" s="38">
        <v>21.60018146772618</v>
      </c>
      <c r="S87" s="39">
        <v>19.583839906265975</v>
      </c>
      <c r="T87" s="40">
        <v>0.09008082709076272</v>
      </c>
      <c r="U87" s="40">
        <v>0.02132206330704264</v>
      </c>
      <c r="V87" s="40">
        <v>0.059956077097326324</v>
      </c>
      <c r="W87" s="40">
        <v>0.02709271346812299</v>
      </c>
      <c r="X87" s="39">
        <v>21.216323929437994</v>
      </c>
      <c r="Y87" s="41">
        <v>14.42780147329733</v>
      </c>
      <c r="Z87" s="41">
        <v>19.511163944850917</v>
      </c>
      <c r="AA87" s="41">
        <v>15.236096466125776</v>
      </c>
      <c r="AB87" s="42">
        <v>0.0</v>
      </c>
      <c r="AC87" s="42">
        <v>0.0</v>
      </c>
      <c r="AD87" s="42">
        <v>1.0</v>
      </c>
      <c r="AE87" s="42">
        <v>1.0</v>
      </c>
      <c r="AF87" s="42">
        <v>0.0</v>
      </c>
      <c r="AG87" s="25"/>
      <c r="AH87" s="25"/>
      <c r="AI87" s="25"/>
      <c r="AJ87" s="25"/>
      <c r="AK87" s="25"/>
      <c r="AL87" s="25"/>
    </row>
    <row r="88">
      <c r="A88" s="26" t="s">
        <v>333</v>
      </c>
      <c r="B88" s="25" t="s">
        <v>329</v>
      </c>
      <c r="C88" s="25" t="s">
        <v>565</v>
      </c>
      <c r="D88" s="28">
        <v>96.6029496564345</v>
      </c>
      <c r="E88" s="29">
        <v>0.16090402290191352</v>
      </c>
      <c r="F88" s="30">
        <v>31.0</v>
      </c>
      <c r="G88" s="33"/>
      <c r="H88" s="34">
        <v>23.76204335647487</v>
      </c>
      <c r="I88" s="35" t="s">
        <v>31</v>
      </c>
      <c r="J88" s="36">
        <v>5800.0</v>
      </c>
      <c r="K88" s="28">
        <v>4.096904026978426</v>
      </c>
      <c r="L88" s="28">
        <v>4.165552626212322</v>
      </c>
      <c r="M88" s="34">
        <v>24.618198348542613</v>
      </c>
      <c r="N88" s="35" t="s">
        <v>31</v>
      </c>
      <c r="O88" s="36">
        <v>6600.0</v>
      </c>
      <c r="P88" s="28">
        <v>3.7300300528094867</v>
      </c>
      <c r="Q88" s="37">
        <v>3.892087580943287</v>
      </c>
      <c r="R88" s="38">
        <v>9.691622638997233</v>
      </c>
      <c r="S88" s="39">
        <v>8.786925539382732</v>
      </c>
      <c r="T88" s="40">
        <v>0.06153391185183042</v>
      </c>
      <c r="U88" s="40">
        <v>0.0</v>
      </c>
      <c r="V88" s="40">
        <v>0.024596058649166926</v>
      </c>
      <c r="W88" s="40">
        <v>0.02004447484220365</v>
      </c>
      <c r="X88" s="39">
        <v>8.587380328646228</v>
      </c>
      <c r="Y88" s="41">
        <v>15.174663027828643</v>
      </c>
      <c r="Z88" s="41">
        <v>7.962098899310781</v>
      </c>
      <c r="AA88" s="41">
        <v>16.65609944923183</v>
      </c>
      <c r="AB88" s="42">
        <v>0.0</v>
      </c>
      <c r="AC88" s="42">
        <v>0.0</v>
      </c>
      <c r="AD88" s="42">
        <v>0.0</v>
      </c>
      <c r="AE88" s="42">
        <v>0.0</v>
      </c>
      <c r="AF88" s="42">
        <v>1.0</v>
      </c>
      <c r="AG88" s="25"/>
      <c r="AH88" s="25"/>
      <c r="AI88" s="25"/>
      <c r="AJ88" s="25"/>
      <c r="AK88" s="25"/>
      <c r="AL88" s="25"/>
    </row>
    <row r="89">
      <c r="A89" s="26" t="s">
        <v>334</v>
      </c>
      <c r="B89" s="25" t="s">
        <v>329</v>
      </c>
      <c r="C89" s="25" t="s">
        <v>565</v>
      </c>
      <c r="D89" s="28">
        <v>96.6029496564345</v>
      </c>
      <c r="E89" s="29">
        <v>0.13017848852205313</v>
      </c>
      <c r="F89" s="30">
        <v>22.0</v>
      </c>
      <c r="G89" s="33"/>
      <c r="H89" s="34">
        <v>14.753735018867314</v>
      </c>
      <c r="I89" s="35" t="s">
        <v>44</v>
      </c>
      <c r="J89" s="36">
        <v>3200.0</v>
      </c>
      <c r="K89" s="28">
        <v>4.610542193396036</v>
      </c>
      <c r="L89" s="28">
        <v>3.3071023707315415</v>
      </c>
      <c r="M89" s="34">
        <v>15.56159923137057</v>
      </c>
      <c r="N89" s="35" t="s">
        <v>30</v>
      </c>
      <c r="O89" s="36">
        <v>4200.0</v>
      </c>
      <c r="P89" s="28">
        <v>3.7051426741358497</v>
      </c>
      <c r="Q89" s="37">
        <v>2.7634346269136096</v>
      </c>
      <c r="R89" s="38">
        <v>5.412778657325915</v>
      </c>
      <c r="S89" s="39">
        <v>4.907504635158179</v>
      </c>
      <c r="T89" s="40">
        <v>0.0360155482611632</v>
      </c>
      <c r="U89" s="40">
        <v>0.010642892512164066</v>
      </c>
      <c r="V89" s="40">
        <v>0.03312068149785457</v>
      </c>
      <c r="W89" s="40">
        <v>0.017965202560532943</v>
      </c>
      <c r="X89" s="39">
        <v>5.907319904079325</v>
      </c>
      <c r="Y89" s="41">
        <v>8.84641511478799</v>
      </c>
      <c r="Z89" s="41">
        <v>5.273988861395647</v>
      </c>
      <c r="AA89" s="41">
        <v>10.287610369974923</v>
      </c>
      <c r="AB89" s="42">
        <v>0.0</v>
      </c>
      <c r="AC89" s="42">
        <v>0.0</v>
      </c>
      <c r="AD89" s="42">
        <v>1.0</v>
      </c>
      <c r="AE89" s="42">
        <v>1.0</v>
      </c>
      <c r="AF89" s="42">
        <v>0.0</v>
      </c>
      <c r="AG89" s="25"/>
      <c r="AH89" s="25"/>
      <c r="AI89" s="25"/>
      <c r="AJ89" s="25"/>
      <c r="AK89" s="25"/>
      <c r="AL89" s="25"/>
    </row>
    <row r="90">
      <c r="A90" s="26" t="s">
        <v>335</v>
      </c>
      <c r="B90" s="25" t="s">
        <v>329</v>
      </c>
      <c r="C90" s="25" t="s">
        <v>565</v>
      </c>
      <c r="D90" s="28">
        <v>96.6029496564345</v>
      </c>
      <c r="E90" s="29">
        <v>0.1094584826296931</v>
      </c>
      <c r="F90" s="30">
        <v>19.0</v>
      </c>
      <c r="G90" s="33"/>
      <c r="H90" s="34">
        <v>10.407230187089123</v>
      </c>
      <c r="I90" s="35" t="s">
        <v>40</v>
      </c>
      <c r="J90" s="36">
        <v>3100.0</v>
      </c>
      <c r="K90" s="28">
        <v>3.3571710280932656</v>
      </c>
      <c r="L90" s="28">
        <v>1.8651531252312386</v>
      </c>
      <c r="M90" s="34">
        <v>11.08643643904807</v>
      </c>
      <c r="N90" s="35" t="s">
        <v>28</v>
      </c>
      <c r="O90" s="36">
        <v>3000.0</v>
      </c>
      <c r="P90" s="28">
        <v>3.6954788130160234</v>
      </c>
      <c r="Q90" s="37">
        <v>2.150361734196144</v>
      </c>
      <c r="R90" s="38">
        <v>3.8580038886743826</v>
      </c>
      <c r="S90" s="39">
        <v>3.497865544622399</v>
      </c>
      <c r="T90" s="40">
        <v>0.027243853563824676</v>
      </c>
      <c r="U90" s="40">
        <v>0.007521309266086567</v>
      </c>
      <c r="V90" s="40">
        <v>0.009359851531129951</v>
      </c>
      <c r="W90" s="40">
        <v>0.010864113384347264</v>
      </c>
      <c r="X90" s="39">
        <v>3.2403479173435508</v>
      </c>
      <c r="Y90" s="41">
        <v>7.166882269745573</v>
      </c>
      <c r="Z90" s="41">
        <v>2.8888308848901083</v>
      </c>
      <c r="AA90" s="41">
        <v>8.197605554157962</v>
      </c>
      <c r="AB90" s="42">
        <v>0.0</v>
      </c>
      <c r="AC90" s="42">
        <v>1.0</v>
      </c>
      <c r="AD90" s="42">
        <v>1.0</v>
      </c>
      <c r="AE90" s="42">
        <v>0.0</v>
      </c>
      <c r="AF90" s="42">
        <v>0.0</v>
      </c>
      <c r="AG90" s="25"/>
      <c r="AH90" s="25"/>
      <c r="AI90" s="25"/>
      <c r="AJ90" s="25"/>
      <c r="AK90" s="25"/>
      <c r="AL90" s="25"/>
    </row>
    <row r="91">
      <c r="A91" s="26" t="s">
        <v>337</v>
      </c>
      <c r="B91" s="25" t="s">
        <v>329</v>
      </c>
      <c r="C91" s="25" t="s">
        <v>565</v>
      </c>
      <c r="D91" s="28">
        <v>96.6029496564345</v>
      </c>
      <c r="E91" s="29">
        <v>0.15140425531914892</v>
      </c>
      <c r="F91" s="30">
        <v>17.0</v>
      </c>
      <c r="G91" s="33"/>
      <c r="H91" s="34">
        <v>11.320350476274673</v>
      </c>
      <c r="I91" s="35" t="s">
        <v>40</v>
      </c>
      <c r="J91" s="36">
        <v>3000.0</v>
      </c>
      <c r="K91" s="28">
        <v>3.7734501587582243</v>
      </c>
      <c r="L91" s="28">
        <v>2.2295519130116466</v>
      </c>
      <c r="M91" s="34">
        <v>11.128747019316183</v>
      </c>
      <c r="N91" s="35" t="s">
        <v>28</v>
      </c>
      <c r="O91" s="36">
        <v>3000.0</v>
      </c>
      <c r="P91" s="28">
        <v>3.709582339772061</v>
      </c>
      <c r="Q91" s="37">
        <v>2.164596004249226</v>
      </c>
      <c r="R91" s="38">
        <v>4.958402471642715</v>
      </c>
      <c r="S91" s="39">
        <v>4.495543722193854</v>
      </c>
      <c r="T91" s="40">
        <v>0.025254516716908596</v>
      </c>
      <c r="U91" s="40">
        <v>0.035061253448904026</v>
      </c>
      <c r="V91" s="40">
        <v>0.0216095349227156</v>
      </c>
      <c r="W91" s="40">
        <v>0.018919191217477916</v>
      </c>
      <c r="X91" s="39">
        <v>6.342279726791531</v>
      </c>
      <c r="Y91" s="41">
        <v>4.97807074948314</v>
      </c>
      <c r="Z91" s="41">
        <v>5.418848549342015</v>
      </c>
      <c r="AA91" s="41">
        <v>5.709898469974167</v>
      </c>
      <c r="AB91" s="42">
        <v>0.0</v>
      </c>
      <c r="AC91" s="42">
        <v>1.0</v>
      </c>
      <c r="AD91" s="42">
        <v>1.0</v>
      </c>
      <c r="AE91" s="42">
        <v>0.0</v>
      </c>
      <c r="AF91" s="42">
        <v>0.0</v>
      </c>
      <c r="AG91" s="25"/>
      <c r="AH91" s="25"/>
      <c r="AI91" s="25"/>
      <c r="AJ91" s="25"/>
      <c r="AK91" s="25"/>
      <c r="AL91" s="25"/>
    </row>
    <row r="92">
      <c r="A92" s="26" t="s">
        <v>336</v>
      </c>
      <c r="B92" s="25" t="s">
        <v>329</v>
      </c>
      <c r="C92" s="25" t="s">
        <v>565</v>
      </c>
      <c r="D92" s="28">
        <v>96.6029496564345</v>
      </c>
      <c r="E92" s="29">
        <v>0.16146305779078274</v>
      </c>
      <c r="F92" s="30">
        <v>17.0</v>
      </c>
      <c r="G92" s="33"/>
      <c r="H92" s="34">
        <v>11.09418860416859</v>
      </c>
      <c r="I92" s="35" t="s">
        <v>58</v>
      </c>
      <c r="J92" s="36">
        <v>3500.0</v>
      </c>
      <c r="K92" s="28">
        <v>3.1697681726195968</v>
      </c>
      <c r="L92" s="28">
        <v>1.8454000918116078</v>
      </c>
      <c r="M92" s="34">
        <v>11.117139830766027</v>
      </c>
      <c r="N92" s="35" t="s">
        <v>27</v>
      </c>
      <c r="O92" s="36">
        <v>3500.0</v>
      </c>
      <c r="P92" s="28">
        <v>3.1763256659331502</v>
      </c>
      <c r="Q92" s="37">
        <v>1.8520175345542917</v>
      </c>
      <c r="R92" s="38">
        <v>5.335910063704055</v>
      </c>
      <c r="S92" s="39">
        <v>4.837811598849219</v>
      </c>
      <c r="T92" s="40">
        <v>0.0425612109991215</v>
      </c>
      <c r="U92" s="40">
        <v>0.009195323364007734</v>
      </c>
      <c r="V92" s="40">
        <v>0.01882851926915869</v>
      </c>
      <c r="W92" s="40">
        <v>0.02119303099133211</v>
      </c>
      <c r="X92" s="39">
        <v>4.295101939625378</v>
      </c>
      <c r="Y92" s="41">
        <v>6.799086664543211</v>
      </c>
      <c r="Z92" s="41">
        <v>3.7752552800334684</v>
      </c>
      <c r="AA92" s="41">
        <v>7.341884550732558</v>
      </c>
      <c r="AB92" s="42">
        <v>1.0</v>
      </c>
      <c r="AC92" s="42">
        <v>1.0</v>
      </c>
      <c r="AD92" s="42">
        <v>0.0</v>
      </c>
      <c r="AE92" s="42">
        <v>0.0</v>
      </c>
      <c r="AF92" s="42">
        <v>0.0</v>
      </c>
      <c r="AG92" s="25"/>
      <c r="AH92" s="25"/>
      <c r="AI92" s="25"/>
      <c r="AJ92" s="25"/>
      <c r="AK92" s="25"/>
      <c r="AL92" s="25"/>
    </row>
    <row r="93">
      <c r="A93" s="26" t="s">
        <v>338</v>
      </c>
      <c r="B93" s="25" t="s">
        <v>329</v>
      </c>
      <c r="C93" s="25" t="s">
        <v>565</v>
      </c>
      <c r="D93" s="28">
        <v>96.6029496564345</v>
      </c>
      <c r="E93" s="29">
        <v>0.12942205323193914</v>
      </c>
      <c r="F93" s="30">
        <v>14.0</v>
      </c>
      <c r="G93" s="33"/>
      <c r="H93" s="34">
        <v>8.006149481123352</v>
      </c>
      <c r="I93" s="35" t="s">
        <v>45</v>
      </c>
      <c r="J93" s="36">
        <v>3000.0</v>
      </c>
      <c r="K93" s="28">
        <v>2.668716493707784</v>
      </c>
      <c r="L93" s="28">
        <v>1.223642308987155</v>
      </c>
      <c r="M93" s="34">
        <v>7.909671323649411</v>
      </c>
      <c r="N93" s="35" t="s">
        <v>30</v>
      </c>
      <c r="O93" s="36">
        <v>3000.0</v>
      </c>
      <c r="P93" s="28">
        <v>2.636557107883137</v>
      </c>
      <c r="Q93" s="37">
        <v>1.1982151100921463</v>
      </c>
      <c r="R93" s="38">
        <v>3.422149825416673</v>
      </c>
      <c r="S93" s="39">
        <v>3.102697744292199</v>
      </c>
      <c r="T93" s="40">
        <v>0.02356859903591477</v>
      </c>
      <c r="U93" s="40">
        <v>0.017442464990478444</v>
      </c>
      <c r="V93" s="40">
        <v>0.01131633094504211</v>
      </c>
      <c r="W93" s="40">
        <v>0.010805819774589083</v>
      </c>
      <c r="X93" s="39">
        <v>3.214844434309318</v>
      </c>
      <c r="Y93" s="41">
        <v>4.791305046814034</v>
      </c>
      <c r="Z93" s="41">
        <v>2.816884571449254</v>
      </c>
      <c r="AA93" s="41">
        <v>5.092786752200157</v>
      </c>
      <c r="AB93" s="42">
        <v>0.0</v>
      </c>
      <c r="AC93" s="42">
        <v>0.0</v>
      </c>
      <c r="AD93" s="42">
        <v>0.0</v>
      </c>
      <c r="AE93" s="42">
        <v>1.0</v>
      </c>
      <c r="AF93" s="42">
        <v>1.0</v>
      </c>
      <c r="AG93" s="25"/>
      <c r="AH93" s="25"/>
      <c r="AI93" s="25"/>
      <c r="AJ93" s="25"/>
      <c r="AK93" s="25"/>
      <c r="AL93" s="25"/>
    </row>
    <row r="94">
      <c r="A94" s="26" t="s">
        <v>339</v>
      </c>
      <c r="B94" s="25" t="s">
        <v>329</v>
      </c>
      <c r="C94" s="25" t="s">
        <v>565</v>
      </c>
      <c r="D94" s="28">
        <v>96.6029496564345</v>
      </c>
      <c r="E94" s="29">
        <v>0.15921497120921305</v>
      </c>
      <c r="F94" s="30">
        <v>10.0</v>
      </c>
      <c r="G94" s="33"/>
      <c r="H94" s="34">
        <v>7.5959735711753655</v>
      </c>
      <c r="I94" s="35" t="s">
        <v>44</v>
      </c>
      <c r="J94" s="36">
        <v>3000.0</v>
      </c>
      <c r="K94" s="28">
        <v>2.5319911903917887</v>
      </c>
      <c r="L94" s="28">
        <v>1.117105042955564</v>
      </c>
      <c r="M94" s="34">
        <v>7.728058609045954</v>
      </c>
      <c r="N94" s="35" t="s">
        <v>29</v>
      </c>
      <c r="O94" s="36">
        <v>3000.0</v>
      </c>
      <c r="P94" s="28">
        <v>2.5760195363486513</v>
      </c>
      <c r="Q94" s="37">
        <v>1.1509641884679849</v>
      </c>
      <c r="R94" s="38">
        <v>3.0888129605395305</v>
      </c>
      <c r="S94" s="39">
        <v>2.8004773297848313</v>
      </c>
      <c r="T94" s="40">
        <v>0.043786147394044114</v>
      </c>
      <c r="U94" s="40">
        <v>0.014944972463835417</v>
      </c>
      <c r="V94" s="40">
        <v>0.02307293994416696</v>
      </c>
      <c r="W94" s="40">
        <v>0.022198964946281846</v>
      </c>
      <c r="X94" s="39">
        <v>3.056138077685738</v>
      </c>
      <c r="Y94" s="41">
        <v>4.539835493489628</v>
      </c>
      <c r="Z94" s="41">
        <v>2.6823657948033093</v>
      </c>
      <c r="AA94" s="41">
        <v>5.045692814242645</v>
      </c>
      <c r="AB94" s="42">
        <v>0.0</v>
      </c>
      <c r="AC94" s="42">
        <v>0.0</v>
      </c>
      <c r="AD94" s="42">
        <v>1.0</v>
      </c>
      <c r="AE94" s="42">
        <v>1.0</v>
      </c>
      <c r="AF94" s="42">
        <v>0.0</v>
      </c>
      <c r="AG94" s="25"/>
      <c r="AH94" s="25"/>
      <c r="AI94" s="25"/>
      <c r="AJ94" s="25"/>
      <c r="AK94" s="25"/>
      <c r="AL94" s="25"/>
    </row>
    <row r="95">
      <c r="A95" s="26" t="s">
        <v>340</v>
      </c>
      <c r="B95" s="25" t="s">
        <v>329</v>
      </c>
      <c r="C95" s="25" t="s">
        <v>565</v>
      </c>
      <c r="D95" s="28">
        <v>96.6029496564345</v>
      </c>
      <c r="E95" s="29">
        <v>0.17108938547486033</v>
      </c>
      <c r="F95" s="30">
        <v>2.0</v>
      </c>
      <c r="G95" s="33"/>
      <c r="H95" s="34">
        <v>1.4204233748307002</v>
      </c>
      <c r="I95" s="35" t="s">
        <v>40</v>
      </c>
      <c r="J95" s="36">
        <v>3000.0</v>
      </c>
      <c r="K95" s="28">
        <v>0.4734744582769001</v>
      </c>
      <c r="L95" s="28">
        <v>0.06121729521762184</v>
      </c>
      <c r="M95" s="34">
        <v>1.424304536910101</v>
      </c>
      <c r="N95" s="35" t="s">
        <v>28</v>
      </c>
      <c r="O95" s="36">
        <v>3000.0</v>
      </c>
      <c r="P95" s="28">
        <v>0.4747681789700337</v>
      </c>
      <c r="Q95" s="37">
        <v>0.06150730507534113</v>
      </c>
      <c r="R95" s="38">
        <v>0.6709683947065184</v>
      </c>
      <c r="S95" s="39">
        <v>0.6083345940278333</v>
      </c>
      <c r="T95" s="40">
        <v>0.04620000164230453</v>
      </c>
      <c r="U95" s="40">
        <v>0.017225622027245476</v>
      </c>
      <c r="V95" s="40">
        <v>0.0290627161382757</v>
      </c>
      <c r="W95" s="40">
        <v>0.02517590911674339</v>
      </c>
      <c r="X95" s="39">
        <v>0.6809076695961822</v>
      </c>
      <c r="Y95" s="41">
        <v>0.7395157052345179</v>
      </c>
      <c r="Z95" s="41">
        <v>0.5955719825449637</v>
      </c>
      <c r="AA95" s="41">
        <v>0.8287325543651375</v>
      </c>
      <c r="AB95" s="42">
        <v>0.0</v>
      </c>
      <c r="AC95" s="42">
        <v>1.0</v>
      </c>
      <c r="AD95" s="42">
        <v>1.0</v>
      </c>
      <c r="AE95" s="42">
        <v>0.0</v>
      </c>
      <c r="AF95" s="42">
        <v>0.0</v>
      </c>
      <c r="AG95" s="25"/>
      <c r="AH95" s="25"/>
      <c r="AI95" s="25"/>
      <c r="AJ95" s="25"/>
      <c r="AK95" s="25"/>
      <c r="AL95" s="25"/>
    </row>
    <row r="96">
      <c r="A96" s="26" t="s">
        <v>341</v>
      </c>
      <c r="B96" s="25" t="s">
        <v>329</v>
      </c>
      <c r="C96" s="25" t="s">
        <v>565</v>
      </c>
      <c r="D96" s="28">
        <v>96.6029496564345</v>
      </c>
      <c r="E96" s="29">
        <v>0.17875399361022365</v>
      </c>
      <c r="F96" s="30">
        <v>0.0</v>
      </c>
      <c r="G96" s="33"/>
      <c r="H96" s="34" t="s">
        <v>64</v>
      </c>
      <c r="I96" s="35" t="s">
        <v>31</v>
      </c>
      <c r="J96" s="36">
        <v>3000.0</v>
      </c>
      <c r="K96" s="28" t="s">
        <v>64</v>
      </c>
      <c r="L96" s="28" t="s">
        <v>64</v>
      </c>
      <c r="M96" s="34" t="s">
        <v>64</v>
      </c>
      <c r="N96" s="35" t="s">
        <v>31</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0.0</v>
      </c>
      <c r="AE96" s="42">
        <v>0.0</v>
      </c>
      <c r="AF96" s="42">
        <v>1.0</v>
      </c>
      <c r="AG96" s="25"/>
      <c r="AH96" s="25"/>
      <c r="AI96" s="25"/>
      <c r="AJ96" s="25"/>
      <c r="AK96" s="25"/>
      <c r="AL96" s="25"/>
    </row>
    <row r="97">
      <c r="A97" s="26" t="s">
        <v>342</v>
      </c>
      <c r="B97" s="25" t="s">
        <v>329</v>
      </c>
      <c r="C97" s="25" t="s">
        <v>565</v>
      </c>
      <c r="D97" s="28">
        <v>96.6029496564345</v>
      </c>
      <c r="E97" s="29">
        <v>0.18</v>
      </c>
      <c r="F97" s="30">
        <v>0.0</v>
      </c>
      <c r="G97" s="33"/>
      <c r="H97" s="34" t="s">
        <v>64</v>
      </c>
      <c r="I97" s="35" t="s">
        <v>29</v>
      </c>
      <c r="J97" s="36">
        <v>3000.0</v>
      </c>
      <c r="K97" s="28" t="s">
        <v>64</v>
      </c>
      <c r="L97" s="28" t="s">
        <v>64</v>
      </c>
      <c r="M97" s="34" t="s">
        <v>64</v>
      </c>
      <c r="N97" s="35" t="s">
        <v>29</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0.0</v>
      </c>
      <c r="AD97" s="42">
        <v>1.0</v>
      </c>
      <c r="AE97" s="42">
        <v>0.0</v>
      </c>
      <c r="AF97" s="42">
        <v>0.0</v>
      </c>
      <c r="AG97" s="25"/>
      <c r="AH97" s="25"/>
      <c r="AI97" s="25"/>
      <c r="AJ97" s="25"/>
      <c r="AK97" s="25"/>
      <c r="AL97" s="25"/>
    </row>
    <row r="98">
      <c r="A98" s="26" t="s">
        <v>343</v>
      </c>
      <c r="B98" s="25" t="s">
        <v>329</v>
      </c>
      <c r="C98" s="25" t="s">
        <v>565</v>
      </c>
      <c r="D98" s="28">
        <v>96.6029496564345</v>
      </c>
      <c r="E98" s="29">
        <v>0.12352054794520548</v>
      </c>
      <c r="F98" s="30">
        <v>0.0</v>
      </c>
      <c r="G98" s="33"/>
      <c r="H98" s="34" t="s">
        <v>64</v>
      </c>
      <c r="I98" s="35" t="s">
        <v>40</v>
      </c>
      <c r="J98" s="36">
        <v>3000.0</v>
      </c>
      <c r="K98" s="28" t="s">
        <v>64</v>
      </c>
      <c r="L98" s="28" t="s">
        <v>64</v>
      </c>
      <c r="M98" s="34" t="s">
        <v>64</v>
      </c>
      <c r="N98" s="35" t="s">
        <v>29</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1.0</v>
      </c>
      <c r="AD98" s="42">
        <v>1.0</v>
      </c>
      <c r="AE98" s="42">
        <v>0.0</v>
      </c>
      <c r="AF98" s="42">
        <v>0.0</v>
      </c>
      <c r="AG98" s="25"/>
      <c r="AH98" s="25"/>
      <c r="AI98" s="25"/>
      <c r="AJ98" s="25"/>
      <c r="AK98" s="25"/>
      <c r="AL98" s="25"/>
    </row>
    <row r="99">
      <c r="A99" s="26" t="s">
        <v>344</v>
      </c>
      <c r="B99" s="25" t="s">
        <v>329</v>
      </c>
      <c r="C99" s="25" t="s">
        <v>565</v>
      </c>
      <c r="D99" s="28">
        <v>96.6029496564345</v>
      </c>
      <c r="E99" s="29">
        <v>0.14552427184466019</v>
      </c>
      <c r="F99" s="30">
        <v>0.0</v>
      </c>
      <c r="G99" s="33"/>
      <c r="H99" s="34" t="s">
        <v>64</v>
      </c>
      <c r="I99" s="35" t="s">
        <v>45</v>
      </c>
      <c r="J99" s="36">
        <v>3000.0</v>
      </c>
      <c r="K99" s="28" t="s">
        <v>64</v>
      </c>
      <c r="L99" s="28" t="s">
        <v>64</v>
      </c>
      <c r="M99" s="34" t="s">
        <v>64</v>
      </c>
      <c r="N99" s="35" t="s">
        <v>31</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0.0</v>
      </c>
      <c r="AE99" s="42">
        <v>1.0</v>
      </c>
      <c r="AF99" s="42">
        <v>1.0</v>
      </c>
      <c r="AG99" s="25"/>
      <c r="AH99" s="25"/>
      <c r="AI99" s="25"/>
      <c r="AJ99" s="25"/>
      <c r="AK99" s="25"/>
      <c r="AL99" s="25"/>
    </row>
    <row r="100">
      <c r="A100" s="26" t="s">
        <v>345</v>
      </c>
      <c r="B100" s="25" t="s">
        <v>329</v>
      </c>
      <c r="C100" s="25" t="s">
        <v>565</v>
      </c>
      <c r="D100" s="28">
        <v>96.6029496564345</v>
      </c>
      <c r="E100" s="29">
        <v>0.18</v>
      </c>
      <c r="F100" s="30">
        <v>0.0</v>
      </c>
      <c r="G100" s="33"/>
      <c r="H100" s="34" t="s">
        <v>64</v>
      </c>
      <c r="I100" s="35" t="s">
        <v>58</v>
      </c>
      <c r="J100" s="36">
        <v>3000.0</v>
      </c>
      <c r="K100" s="28" t="s">
        <v>64</v>
      </c>
      <c r="L100" s="28" t="s">
        <v>64</v>
      </c>
      <c r="M100" s="34" t="s">
        <v>64</v>
      </c>
      <c r="N100" s="35" t="s">
        <v>28</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1.0</v>
      </c>
      <c r="AC100" s="42">
        <v>1.0</v>
      </c>
      <c r="AD100" s="42">
        <v>0.0</v>
      </c>
      <c r="AE100" s="42">
        <v>0.0</v>
      </c>
      <c r="AF100" s="42">
        <v>0.0</v>
      </c>
      <c r="AG100" s="25"/>
      <c r="AH100" s="25"/>
      <c r="AI100" s="25"/>
      <c r="AJ100" s="25"/>
      <c r="AK100" s="25"/>
      <c r="AL100" s="25"/>
    </row>
    <row r="101">
      <c r="A101" s="26" t="s">
        <v>216</v>
      </c>
      <c r="B101" s="25" t="s">
        <v>101</v>
      </c>
      <c r="C101" s="25" t="s">
        <v>100</v>
      </c>
      <c r="D101" s="28">
        <v>110.35832153585854</v>
      </c>
      <c r="E101" s="29">
        <v>0.28385444531864673</v>
      </c>
      <c r="F101" s="30">
        <v>32.0</v>
      </c>
      <c r="G101" s="32"/>
      <c r="H101" s="34">
        <v>35.116792615362144</v>
      </c>
      <c r="I101" s="35" t="s">
        <v>40</v>
      </c>
      <c r="J101" s="36">
        <v>7900.0</v>
      </c>
      <c r="K101" s="28">
        <v>4.4451636221977395</v>
      </c>
      <c r="L101" s="28">
        <v>6.015658033928153</v>
      </c>
      <c r="M101" s="34">
        <v>33.49954585975084</v>
      </c>
      <c r="N101" s="35" t="s">
        <v>28</v>
      </c>
      <c r="O101" s="36">
        <v>7200.0</v>
      </c>
      <c r="P101" s="28">
        <v>4.652714702743173</v>
      </c>
      <c r="Q101" s="37">
        <v>6.082924073750295</v>
      </c>
      <c r="R101" s="38">
        <v>22.52087696759485</v>
      </c>
      <c r="S101" s="39">
        <v>22.979622307601694</v>
      </c>
      <c r="T101" s="40">
        <v>0.08472743990301324</v>
      </c>
      <c r="U101" s="40">
        <v>0.0279490516043706</v>
      </c>
      <c r="V101" s="40">
        <v>0.06547120356141932</v>
      </c>
      <c r="W101" s="40">
        <v>0.04467446831249789</v>
      </c>
      <c r="X101" s="39">
        <v>22.837590039138952</v>
      </c>
      <c r="Y101" s="41">
        <v>12.279202576223193</v>
      </c>
      <c r="Z101" s="41">
        <v>20.166053451788414</v>
      </c>
      <c r="AA101" s="41">
        <v>13.333492407962428</v>
      </c>
      <c r="AB101" s="42">
        <v>0.0</v>
      </c>
      <c r="AC101" s="42">
        <v>1.0</v>
      </c>
      <c r="AD101" s="42">
        <v>1.0</v>
      </c>
      <c r="AE101" s="42">
        <v>0.0</v>
      </c>
      <c r="AF101" s="42">
        <v>0.0</v>
      </c>
      <c r="AG101" s="25"/>
      <c r="AH101" s="25"/>
      <c r="AI101" s="25"/>
      <c r="AJ101" s="25"/>
      <c r="AK101" s="25"/>
      <c r="AL101" s="25"/>
    </row>
    <row r="102">
      <c r="A102" s="26" t="s">
        <v>220</v>
      </c>
      <c r="B102" s="25" t="s">
        <v>101</v>
      </c>
      <c r="C102" s="25" t="s">
        <v>100</v>
      </c>
      <c r="D102" s="28">
        <v>110.35832153585854</v>
      </c>
      <c r="E102" s="29">
        <v>0.19032694268815012</v>
      </c>
      <c r="F102" s="30">
        <v>28.0</v>
      </c>
      <c r="G102" s="32"/>
      <c r="H102" s="34">
        <v>25.79845724042713</v>
      </c>
      <c r="I102" s="35" t="s">
        <v>44</v>
      </c>
      <c r="J102" s="36">
        <v>5200.0</v>
      </c>
      <c r="K102" s="28">
        <v>4.961241777005217</v>
      </c>
      <c r="L102" s="28">
        <v>5.357334039873602</v>
      </c>
      <c r="M102" s="34">
        <v>26.373008205163337</v>
      </c>
      <c r="N102" s="35" t="s">
        <v>29</v>
      </c>
      <c r="O102" s="36">
        <v>5100.0</v>
      </c>
      <c r="P102" s="28">
        <v>5.171178079443792</v>
      </c>
      <c r="Q102" s="37">
        <v>5.674800232054662</v>
      </c>
      <c r="R102" s="38">
        <v>12.146224166548874</v>
      </c>
      <c r="S102" s="39">
        <v>12.393640097247326</v>
      </c>
      <c r="T102" s="40">
        <v>0.08891306952194036</v>
      </c>
      <c r="U102" s="40">
        <v>0.007485286853951749</v>
      </c>
      <c r="V102" s="40">
        <v>0.025996198938724315</v>
      </c>
      <c r="W102" s="40">
        <v>0.017094776734024937</v>
      </c>
      <c r="X102" s="39">
        <v>14.257505852644856</v>
      </c>
      <c r="Y102" s="41">
        <v>11.540951387782274</v>
      </c>
      <c r="Z102" s="41">
        <v>13.46632660574084</v>
      </c>
      <c r="AA102" s="41">
        <v>12.906681599422496</v>
      </c>
      <c r="AB102" s="42">
        <v>0.0</v>
      </c>
      <c r="AC102" s="42">
        <v>0.0</v>
      </c>
      <c r="AD102" s="42">
        <v>1.0</v>
      </c>
      <c r="AE102" s="42">
        <v>1.0</v>
      </c>
      <c r="AF102" s="42">
        <v>0.0</v>
      </c>
      <c r="AG102" s="25"/>
      <c r="AH102" s="25"/>
      <c r="AI102" s="25"/>
      <c r="AJ102" s="25"/>
      <c r="AK102" s="25"/>
      <c r="AL102" s="25"/>
    </row>
    <row r="103">
      <c r="A103" s="26" t="s">
        <v>226</v>
      </c>
      <c r="B103" s="25" t="s">
        <v>101</v>
      </c>
      <c r="C103" s="25" t="s">
        <v>100</v>
      </c>
      <c r="D103" s="28">
        <v>110.35832153585854</v>
      </c>
      <c r="E103" s="29">
        <v>0.19404</v>
      </c>
      <c r="F103" s="30">
        <v>25.0</v>
      </c>
      <c r="G103" s="33"/>
      <c r="H103" s="34">
        <v>21.406880116226247</v>
      </c>
      <c r="I103" s="35" t="s">
        <v>40</v>
      </c>
      <c r="J103" s="36">
        <v>3800.0</v>
      </c>
      <c r="K103" s="28">
        <v>5.633389504270065</v>
      </c>
      <c r="L103" s="28">
        <v>5.306430180735662</v>
      </c>
      <c r="M103" s="34">
        <v>21.30960211344583</v>
      </c>
      <c r="N103" s="35" t="s">
        <v>29</v>
      </c>
      <c r="O103" s="36">
        <v>4300.0</v>
      </c>
      <c r="P103" s="28">
        <v>4.955721421731589</v>
      </c>
      <c r="Q103" s="37">
        <v>4.652555219537566</v>
      </c>
      <c r="R103" s="38">
        <v>11.093422871467679</v>
      </c>
      <c r="S103" s="39">
        <v>11.319393469963188</v>
      </c>
      <c r="T103" s="40">
        <v>0.049832138493170856</v>
      </c>
      <c r="U103" s="40">
        <v>0.021719099058123345</v>
      </c>
      <c r="V103" s="40">
        <v>0.03511592651453588</v>
      </c>
      <c r="W103" s="40">
        <v>0.02557576150769665</v>
      </c>
      <c r="X103" s="39">
        <v>11.381228952740765</v>
      </c>
      <c r="Y103" s="41">
        <v>10.025651163485481</v>
      </c>
      <c r="Z103" s="41">
        <v>10.022015038856297</v>
      </c>
      <c r="AA103" s="41">
        <v>11.287587074589533</v>
      </c>
      <c r="AB103" s="42">
        <v>0.0</v>
      </c>
      <c r="AC103" s="42">
        <v>1.0</v>
      </c>
      <c r="AD103" s="42">
        <v>1.0</v>
      </c>
      <c r="AE103" s="42">
        <v>0.0</v>
      </c>
      <c r="AF103" s="42">
        <v>0.0</v>
      </c>
      <c r="AG103" s="25"/>
      <c r="AH103" s="25"/>
      <c r="AI103" s="25"/>
      <c r="AJ103" s="25"/>
      <c r="AK103" s="25"/>
      <c r="AL103" s="25"/>
    </row>
    <row r="104">
      <c r="A104" s="26" t="s">
        <v>222</v>
      </c>
      <c r="B104" s="25" t="s">
        <v>101</v>
      </c>
      <c r="C104" s="25" t="s">
        <v>100</v>
      </c>
      <c r="D104" s="28">
        <v>110.35832153585854</v>
      </c>
      <c r="E104" s="29">
        <v>0.12279044117647059</v>
      </c>
      <c r="F104" s="30">
        <v>25.0</v>
      </c>
      <c r="G104" s="33"/>
      <c r="H104" s="34">
        <v>22.246469103377475</v>
      </c>
      <c r="I104" s="35" t="s">
        <v>31</v>
      </c>
      <c r="J104" s="36">
        <v>4100.0</v>
      </c>
      <c r="K104" s="28">
        <v>5.425968073994507</v>
      </c>
      <c r="L104" s="28">
        <v>5.257034214986513</v>
      </c>
      <c r="M104" s="34">
        <v>22.174588142379775</v>
      </c>
      <c r="N104" s="35" t="s">
        <v>31</v>
      </c>
      <c r="O104" s="36">
        <v>4600.0</v>
      </c>
      <c r="P104" s="28">
        <v>4.820562639647777</v>
      </c>
      <c r="Q104" s="37">
        <v>4.6594256033976205</v>
      </c>
      <c r="R104" s="38">
        <v>6.584001191746435</v>
      </c>
      <c r="S104" s="39">
        <v>6.718115856537651</v>
      </c>
      <c r="T104" s="40">
        <v>0.05054446367236446</v>
      </c>
      <c r="U104" s="40">
        <v>9.518731388392555E-5</v>
      </c>
      <c r="V104" s="40">
        <v>0.02903213073459729</v>
      </c>
      <c r="W104" s="40">
        <v>0.018275964265713703</v>
      </c>
      <c r="X104" s="39">
        <v>6.973049837692052</v>
      </c>
      <c r="Y104" s="41">
        <v>15.273419265685423</v>
      </c>
      <c r="Z104" s="41">
        <v>6.445078625971938</v>
      </c>
      <c r="AA104" s="41">
        <v>15.729509516407836</v>
      </c>
      <c r="AB104" s="42">
        <v>0.0</v>
      </c>
      <c r="AC104" s="42">
        <v>0.0</v>
      </c>
      <c r="AD104" s="42">
        <v>0.0</v>
      </c>
      <c r="AE104" s="42">
        <v>0.0</v>
      </c>
      <c r="AF104" s="42">
        <v>1.0</v>
      </c>
      <c r="AG104" s="25"/>
      <c r="AH104" s="25"/>
      <c r="AI104" s="25"/>
      <c r="AJ104" s="25"/>
      <c r="AK104" s="25"/>
      <c r="AL104" s="25"/>
    </row>
    <row r="105">
      <c r="A105" s="26" t="s">
        <v>231</v>
      </c>
      <c r="B105" s="25" t="s">
        <v>101</v>
      </c>
      <c r="C105" s="25" t="s">
        <v>100</v>
      </c>
      <c r="D105" s="28">
        <v>110.35832153585854</v>
      </c>
      <c r="E105" s="29">
        <v>0.19113627639155473</v>
      </c>
      <c r="F105" s="30">
        <v>24.0</v>
      </c>
      <c r="G105" s="32"/>
      <c r="H105" s="34">
        <v>25.719523219161072</v>
      </c>
      <c r="I105" s="35" t="s">
        <v>45</v>
      </c>
      <c r="J105" s="36">
        <v>4100.0</v>
      </c>
      <c r="K105" s="28">
        <v>6.273054443697823</v>
      </c>
      <c r="L105" s="28">
        <v>6.758699871786276</v>
      </c>
      <c r="M105" s="34">
        <v>26.26411563652187</v>
      </c>
      <c r="N105" s="35" t="s">
        <v>30</v>
      </c>
      <c r="O105" s="36">
        <v>4700.0</v>
      </c>
      <c r="P105" s="28">
        <v>5.588109709898269</v>
      </c>
      <c r="Q105" s="37">
        <v>6.113791088978663</v>
      </c>
      <c r="R105" s="38">
        <v>10.462938976301949</v>
      </c>
      <c r="S105" s="39">
        <v>10.67606675569797</v>
      </c>
      <c r="T105" s="40">
        <v>0.0644811094189709</v>
      </c>
      <c r="U105" s="40">
        <v>0.021966092219649423</v>
      </c>
      <c r="V105" s="40">
        <v>0.03411323999088413</v>
      </c>
      <c r="W105" s="40">
        <v>0.03259484651947979</v>
      </c>
      <c r="X105" s="39">
        <v>12.34133569097662</v>
      </c>
      <c r="Y105" s="41">
        <v>13.378187528184451</v>
      </c>
      <c r="Z105" s="41">
        <v>10.836022285808847</v>
      </c>
      <c r="AA105" s="41">
        <v>15.428093350713022</v>
      </c>
      <c r="AB105" s="42">
        <v>0.0</v>
      </c>
      <c r="AC105" s="42">
        <v>0.0</v>
      </c>
      <c r="AD105" s="42">
        <v>0.0</v>
      </c>
      <c r="AE105" s="42">
        <v>1.0</v>
      </c>
      <c r="AF105" s="42">
        <v>1.0</v>
      </c>
      <c r="AG105" s="25"/>
      <c r="AH105" s="25"/>
      <c r="AI105" s="25"/>
      <c r="AJ105" s="25"/>
      <c r="AK105" s="25"/>
      <c r="AL105" s="25"/>
    </row>
    <row r="106">
      <c r="A106" s="26" t="s">
        <v>218</v>
      </c>
      <c r="B106" s="25" t="s">
        <v>101</v>
      </c>
      <c r="C106" s="25" t="s">
        <v>100</v>
      </c>
      <c r="D106" s="28">
        <v>110.35832153585854</v>
      </c>
      <c r="E106" s="29">
        <v>0.21269965870307167</v>
      </c>
      <c r="F106" s="30">
        <v>24.0</v>
      </c>
      <c r="G106" s="33"/>
      <c r="H106" s="34">
        <v>20.449510036848423</v>
      </c>
      <c r="I106" s="35" t="s">
        <v>27</v>
      </c>
      <c r="J106" s="36">
        <v>4900.0</v>
      </c>
      <c r="K106" s="28">
        <v>4.173369395275188</v>
      </c>
      <c r="L106" s="28">
        <v>3.80166029822203</v>
      </c>
      <c r="M106" s="34">
        <v>19.903957834505654</v>
      </c>
      <c r="N106" s="35" t="s">
        <v>27</v>
      </c>
      <c r="O106" s="36">
        <v>4500.0</v>
      </c>
      <c r="P106" s="28">
        <v>4.423101741001257</v>
      </c>
      <c r="Q106" s="37">
        <v>3.950177376947349</v>
      </c>
      <c r="R106" s="38">
        <v>11.871503816816324</v>
      </c>
      <c r="S106" s="39">
        <v>12.113323754053853</v>
      </c>
      <c r="T106" s="40">
        <v>0.0474765631388049</v>
      </c>
      <c r="U106" s="40">
        <v>0.017648896297251387</v>
      </c>
      <c r="V106" s="40">
        <v>0.036020262033571546</v>
      </c>
      <c r="W106" s="40">
        <v>0.0348849529150349</v>
      </c>
      <c r="X106" s="39">
        <v>9.673019938871839</v>
      </c>
      <c r="Y106" s="41">
        <v>10.776490097976584</v>
      </c>
      <c r="Z106" s="41">
        <v>8.223633083150387</v>
      </c>
      <c r="AA106" s="41">
        <v>11.680324751355265</v>
      </c>
      <c r="AB106" s="42">
        <v>1.0</v>
      </c>
      <c r="AC106" s="42">
        <v>0.0</v>
      </c>
      <c r="AD106" s="42">
        <v>0.0</v>
      </c>
      <c r="AE106" s="42">
        <v>0.0</v>
      </c>
      <c r="AF106" s="42">
        <v>0.0</v>
      </c>
      <c r="AG106" s="25"/>
      <c r="AH106" s="25"/>
      <c r="AI106" s="25"/>
      <c r="AJ106" s="25"/>
      <c r="AK106" s="25"/>
      <c r="AL106" s="25"/>
    </row>
    <row r="107">
      <c r="A107" s="26" t="s">
        <v>233</v>
      </c>
      <c r="B107" s="25" t="s">
        <v>101</v>
      </c>
      <c r="C107" s="25" t="s">
        <v>100</v>
      </c>
      <c r="D107" s="28">
        <v>110.35832153585854</v>
      </c>
      <c r="E107" s="29">
        <v>0.18092092778070637</v>
      </c>
      <c r="F107" s="30">
        <v>23.0</v>
      </c>
      <c r="G107" s="33"/>
      <c r="H107" s="34">
        <v>23.01620435246178</v>
      </c>
      <c r="I107" s="35" t="s">
        <v>45</v>
      </c>
      <c r="J107" s="36">
        <v>4800.0</v>
      </c>
      <c r="K107" s="28">
        <v>4.795042573429537</v>
      </c>
      <c r="L107" s="28">
        <v>4.762887691791865</v>
      </c>
      <c r="M107" s="34">
        <v>23.52064937685337</v>
      </c>
      <c r="N107" s="35" t="s">
        <v>31</v>
      </c>
      <c r="O107" s="36">
        <v>4300.0</v>
      </c>
      <c r="P107" s="28">
        <v>5.469918459733343</v>
      </c>
      <c r="Q107" s="37">
        <v>5.520156948777119</v>
      </c>
      <c r="R107" s="38">
        <v>9.404227987044921</v>
      </c>
      <c r="S107" s="39">
        <v>9.595790055059696</v>
      </c>
      <c r="T107" s="40">
        <v>0.06529519672719902</v>
      </c>
      <c r="U107" s="40">
        <v>7.020988895397744E-4</v>
      </c>
      <c r="V107" s="40">
        <v>0.041825033848297985</v>
      </c>
      <c r="W107" s="40">
        <v>0.029789052884759</v>
      </c>
      <c r="X107" s="39">
        <v>8.459654350419706</v>
      </c>
      <c r="Y107" s="41">
        <v>14.556550002042075</v>
      </c>
      <c r="Z107" s="41">
        <v>7.653467854329551</v>
      </c>
      <c r="AA107" s="41">
        <v>15.86718152252382</v>
      </c>
      <c r="AB107" s="42">
        <v>0.0</v>
      </c>
      <c r="AC107" s="42">
        <v>0.0</v>
      </c>
      <c r="AD107" s="42">
        <v>0.0</v>
      </c>
      <c r="AE107" s="42">
        <v>1.0</v>
      </c>
      <c r="AF107" s="42">
        <v>1.0</v>
      </c>
      <c r="AG107" s="25"/>
      <c r="AH107" s="25"/>
      <c r="AI107" s="25"/>
      <c r="AJ107" s="25"/>
      <c r="AK107" s="25"/>
      <c r="AL107" s="25"/>
    </row>
    <row r="108">
      <c r="A108" s="26" t="s">
        <v>224</v>
      </c>
      <c r="B108" s="25" t="s">
        <v>101</v>
      </c>
      <c r="C108" s="25" t="s">
        <v>100</v>
      </c>
      <c r="D108" s="28">
        <v>110.35832153585854</v>
      </c>
      <c r="E108" s="29">
        <v>0.15353314121037465</v>
      </c>
      <c r="F108" s="30">
        <v>22.0</v>
      </c>
      <c r="G108" s="33"/>
      <c r="H108" s="34">
        <v>20.822998457223754</v>
      </c>
      <c r="I108" s="35" t="s">
        <v>45</v>
      </c>
      <c r="J108" s="36">
        <v>3400.0</v>
      </c>
      <c r="K108" s="28">
        <v>6.124411310948163</v>
      </c>
      <c r="L108" s="28">
        <v>5.653338801681558</v>
      </c>
      <c r="M108" s="34">
        <v>20.974136077319475</v>
      </c>
      <c r="N108" s="35" t="s">
        <v>30</v>
      </c>
      <c r="O108" s="36">
        <v>3400.0</v>
      </c>
      <c r="P108" s="28">
        <v>6.1688635521527875</v>
      </c>
      <c r="Q108" s="37">
        <v>5.724598907623839</v>
      </c>
      <c r="R108" s="38">
        <v>7.447772379194123</v>
      </c>
      <c r="S108" s="39">
        <v>7.599481874224142</v>
      </c>
      <c r="T108" s="40">
        <v>0.04002382822941707</v>
      </c>
      <c r="U108" s="40">
        <v>0.02299657612203671</v>
      </c>
      <c r="V108" s="40">
        <v>0.01986512745861043</v>
      </c>
      <c r="W108" s="40">
        <v>0.03209734880011932</v>
      </c>
      <c r="X108" s="39">
        <v>8.313078015039657</v>
      </c>
      <c r="Y108" s="41">
        <v>12.509920442184098</v>
      </c>
      <c r="Z108" s="41">
        <v>6.91972793392405</v>
      </c>
      <c r="AA108" s="41">
        <v>14.054408143395424</v>
      </c>
      <c r="AB108" s="42">
        <v>0.0</v>
      </c>
      <c r="AC108" s="42">
        <v>0.0</v>
      </c>
      <c r="AD108" s="42">
        <v>0.0</v>
      </c>
      <c r="AE108" s="42">
        <v>1.0</v>
      </c>
      <c r="AF108" s="42">
        <v>1.0</v>
      </c>
      <c r="AG108" s="25"/>
      <c r="AH108" s="25"/>
      <c r="AI108" s="25"/>
      <c r="AJ108" s="25"/>
      <c r="AK108" s="25"/>
      <c r="AL108" s="25"/>
    </row>
    <row r="109">
      <c r="A109" s="26" t="s">
        <v>228</v>
      </c>
      <c r="B109" s="25" t="s">
        <v>101</v>
      </c>
      <c r="C109" s="25" t="s">
        <v>100</v>
      </c>
      <c r="D109" s="28">
        <v>110.35832153585854</v>
      </c>
      <c r="E109" s="29">
        <v>0.1987848101265823</v>
      </c>
      <c r="F109" s="30">
        <v>21.0</v>
      </c>
      <c r="G109" s="33"/>
      <c r="H109" s="34">
        <v>21.637598748379368</v>
      </c>
      <c r="I109" s="35" t="s">
        <v>27</v>
      </c>
      <c r="J109" s="36">
        <v>4000.0</v>
      </c>
      <c r="K109" s="28">
        <v>5.409399687094842</v>
      </c>
      <c r="L109" s="28">
        <v>5.135585267615691</v>
      </c>
      <c r="M109" s="34">
        <v>21.58722851942985</v>
      </c>
      <c r="N109" s="35" t="s">
        <v>27</v>
      </c>
      <c r="O109" s="36">
        <v>4700.0</v>
      </c>
      <c r="P109" s="28">
        <v>4.593027344559543</v>
      </c>
      <c r="Q109" s="37">
        <v>4.353102977441106</v>
      </c>
      <c r="R109" s="38">
        <v>9.587190654587243</v>
      </c>
      <c r="S109" s="39">
        <v>9.782479632138047</v>
      </c>
      <c r="T109" s="40">
        <v>0.07175551276335396</v>
      </c>
      <c r="U109" s="40">
        <v>0.011721426090604694</v>
      </c>
      <c r="V109" s="40">
        <v>0.028539124394515777</v>
      </c>
      <c r="W109" s="40">
        <v>0.036795085380072125</v>
      </c>
      <c r="X109" s="39">
        <v>9.399378194684855</v>
      </c>
      <c r="Y109" s="41">
        <v>12.238220553694513</v>
      </c>
      <c r="Z109" s="41">
        <v>8.228146775661298</v>
      </c>
      <c r="AA109" s="41">
        <v>13.359081743768552</v>
      </c>
      <c r="AB109" s="42">
        <v>1.0</v>
      </c>
      <c r="AC109" s="42">
        <v>0.0</v>
      </c>
      <c r="AD109" s="42">
        <v>0.0</v>
      </c>
      <c r="AE109" s="42">
        <v>0.0</v>
      </c>
      <c r="AF109" s="42">
        <v>0.0</v>
      </c>
      <c r="AG109" s="25"/>
      <c r="AH109" s="25"/>
      <c r="AI109" s="25"/>
      <c r="AJ109" s="25"/>
      <c r="AK109" s="25"/>
      <c r="AL109" s="25"/>
    </row>
    <row r="110">
      <c r="A110" s="26" t="s">
        <v>236</v>
      </c>
      <c r="B110" s="25" t="s">
        <v>101</v>
      </c>
      <c r="C110" s="25" t="s">
        <v>100</v>
      </c>
      <c r="D110" s="28">
        <v>110.35832153585854</v>
      </c>
      <c r="E110" s="29">
        <v>0.19342986741102583</v>
      </c>
      <c r="F110" s="30">
        <v>15.0</v>
      </c>
      <c r="G110" s="33"/>
      <c r="H110" s="34">
        <v>12.39596752633723</v>
      </c>
      <c r="I110" s="35" t="s">
        <v>28</v>
      </c>
      <c r="J110" s="36">
        <v>3000.0</v>
      </c>
      <c r="K110" s="28">
        <v>4.131989175445744</v>
      </c>
      <c r="L110" s="28">
        <v>2.609131672087873</v>
      </c>
      <c r="M110" s="34">
        <v>11.496607498843892</v>
      </c>
      <c r="N110" s="35" t="s">
        <v>28</v>
      </c>
      <c r="O110" s="36">
        <v>3000.0</v>
      </c>
      <c r="P110" s="28">
        <v>3.83220249961463</v>
      </c>
      <c r="Q110" s="37">
        <v>2.290020438806732</v>
      </c>
      <c r="R110" s="38">
        <v>6.6314821853259955</v>
      </c>
      <c r="S110" s="39">
        <v>6.76656402757548</v>
      </c>
      <c r="T110" s="40">
        <v>0.02596746282455507</v>
      </c>
      <c r="U110" s="40">
        <v>0.05183349024745172</v>
      </c>
      <c r="V110" s="40">
        <v>0.01967846792173314</v>
      </c>
      <c r="W110" s="40">
        <v>0.02353301318475303</v>
      </c>
      <c r="X110" s="39">
        <v>8.320469198993454</v>
      </c>
      <c r="Y110" s="41">
        <v>4.075498327343776</v>
      </c>
      <c r="Z110" s="41">
        <v>7.020887821055228</v>
      </c>
      <c r="AA110" s="41">
        <v>4.475719677788663</v>
      </c>
      <c r="AB110" s="42">
        <v>0.0</v>
      </c>
      <c r="AC110" s="42">
        <v>1.0</v>
      </c>
      <c r="AD110" s="42">
        <v>0.0</v>
      </c>
      <c r="AE110" s="42">
        <v>0.0</v>
      </c>
      <c r="AF110" s="42">
        <v>0.0</v>
      </c>
      <c r="AG110" s="25"/>
      <c r="AH110" s="25"/>
      <c r="AI110" s="25"/>
      <c r="AJ110" s="25"/>
      <c r="AK110" s="25"/>
      <c r="AL110" s="25"/>
    </row>
    <row r="111">
      <c r="A111" s="26" t="s">
        <v>238</v>
      </c>
      <c r="B111" s="25" t="s">
        <v>101</v>
      </c>
      <c r="C111" s="25" t="s">
        <v>100</v>
      </c>
      <c r="D111" s="28">
        <v>110.35832153585854</v>
      </c>
      <c r="E111" s="29">
        <v>0.20162535053280986</v>
      </c>
      <c r="F111" s="30">
        <v>0.0</v>
      </c>
      <c r="G111" s="33"/>
      <c r="H111" s="34" t="s">
        <v>64</v>
      </c>
      <c r="I111" s="35" t="s">
        <v>31</v>
      </c>
      <c r="J111" s="36">
        <v>3400.0</v>
      </c>
      <c r="K111" s="28" t="s">
        <v>64</v>
      </c>
      <c r="L111" s="28" t="s">
        <v>64</v>
      </c>
      <c r="M111" s="34" t="s">
        <v>64</v>
      </c>
      <c r="N111" s="35" t="s">
        <v>64</v>
      </c>
      <c r="O111" s="36" t="s">
        <v>64</v>
      </c>
      <c r="P111" s="28" t="s">
        <v>64</v>
      </c>
      <c r="Q111" s="37" t="s">
        <v>64</v>
      </c>
      <c r="R111" s="38" t="s">
        <v>64</v>
      </c>
      <c r="S111" s="39" t="s">
        <v>64</v>
      </c>
      <c r="T111" s="40" t="s">
        <v>64</v>
      </c>
      <c r="U111" s="40" t="s">
        <v>64</v>
      </c>
      <c r="V111" s="40" t="s">
        <v>64</v>
      </c>
      <c r="W111" s="40" t="s">
        <v>64</v>
      </c>
      <c r="X111" s="39" t="s">
        <v>64</v>
      </c>
      <c r="Y111" s="41" t="s">
        <v>64</v>
      </c>
      <c r="Z111" s="41" t="s">
        <v>64</v>
      </c>
      <c r="AA111" s="41" t="s">
        <v>64</v>
      </c>
      <c r="AB111" s="42">
        <v>0.0</v>
      </c>
      <c r="AC111" s="42">
        <v>0.0</v>
      </c>
      <c r="AD111" s="42">
        <v>0.0</v>
      </c>
      <c r="AE111" s="42">
        <v>0.0</v>
      </c>
      <c r="AF111" s="42">
        <v>1.0</v>
      </c>
      <c r="AG111" s="25"/>
      <c r="AH111" s="25"/>
      <c r="AI111" s="25"/>
      <c r="AJ111" s="25"/>
      <c r="AK111" s="25"/>
      <c r="AL111" s="25"/>
    </row>
    <row r="112">
      <c r="A112" s="26" t="s">
        <v>240</v>
      </c>
      <c r="B112" s="25" t="s">
        <v>101</v>
      </c>
      <c r="C112" s="25" t="s">
        <v>100</v>
      </c>
      <c r="D112" s="28">
        <v>110.35832153585854</v>
      </c>
      <c r="E112" s="29">
        <v>0.1740909090909091</v>
      </c>
      <c r="F112" s="30">
        <v>0.0</v>
      </c>
      <c r="G112" s="33"/>
      <c r="H112" s="34" t="s">
        <v>64</v>
      </c>
      <c r="I112" s="35" t="s">
        <v>44</v>
      </c>
      <c r="J112" s="36">
        <v>3000.0</v>
      </c>
      <c r="K112" s="28" t="s">
        <v>64</v>
      </c>
      <c r="L112" s="28" t="s">
        <v>64</v>
      </c>
      <c r="M112" s="34" t="s">
        <v>64</v>
      </c>
      <c r="N112" s="35" t="s">
        <v>30</v>
      </c>
      <c r="O112" s="36">
        <v>3000.0</v>
      </c>
      <c r="P112" s="28" t="s">
        <v>64</v>
      </c>
      <c r="Q112" s="37" t="s">
        <v>64</v>
      </c>
      <c r="R112" s="38" t="s">
        <v>64</v>
      </c>
      <c r="S112" s="39" t="s">
        <v>64</v>
      </c>
      <c r="T112" s="40" t="s">
        <v>64</v>
      </c>
      <c r="U112" s="40" t="s">
        <v>64</v>
      </c>
      <c r="V112" s="40" t="s">
        <v>64</v>
      </c>
      <c r="W112" s="40" t="s">
        <v>64</v>
      </c>
      <c r="X112" s="39" t="s">
        <v>64</v>
      </c>
      <c r="Y112" s="41" t="s">
        <v>64</v>
      </c>
      <c r="Z112" s="41" t="s">
        <v>64</v>
      </c>
      <c r="AA112" s="41" t="s">
        <v>64</v>
      </c>
      <c r="AB112" s="42">
        <v>0.0</v>
      </c>
      <c r="AC112" s="42">
        <v>0.0</v>
      </c>
      <c r="AD112" s="42">
        <v>1.0</v>
      </c>
      <c r="AE112" s="42">
        <v>1.0</v>
      </c>
      <c r="AF112" s="42">
        <v>0.0</v>
      </c>
      <c r="AG112" s="25"/>
      <c r="AH112" s="25"/>
      <c r="AI112" s="25"/>
      <c r="AJ112" s="25"/>
      <c r="AK112" s="25"/>
      <c r="AL112" s="25"/>
    </row>
    <row r="113">
      <c r="A113" s="26" t="s">
        <v>242</v>
      </c>
      <c r="B113" s="25" t="s">
        <v>101</v>
      </c>
      <c r="C113" s="25" t="s">
        <v>100</v>
      </c>
      <c r="D113" s="28">
        <v>110.35832153585854</v>
      </c>
      <c r="E113" s="29">
        <v>0.2465126367408525</v>
      </c>
      <c r="F113" s="30">
        <v>0.0</v>
      </c>
      <c r="G113" s="33"/>
      <c r="H113" s="34" t="s">
        <v>64</v>
      </c>
      <c r="I113" s="35" t="s">
        <v>58</v>
      </c>
      <c r="J113" s="36">
        <v>3000.0</v>
      </c>
      <c r="K113" s="28" t="s">
        <v>64</v>
      </c>
      <c r="L113" s="28" t="s">
        <v>64</v>
      </c>
      <c r="M113" s="34" t="s">
        <v>64</v>
      </c>
      <c r="N113" s="35" t="s">
        <v>28</v>
      </c>
      <c r="O113" s="36">
        <v>3800.0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1.0</v>
      </c>
      <c r="AC113" s="42">
        <v>1.0</v>
      </c>
      <c r="AD113" s="42">
        <v>0.0</v>
      </c>
      <c r="AE113" s="42">
        <v>0.0</v>
      </c>
      <c r="AF113" s="42">
        <v>0.0</v>
      </c>
      <c r="AG113" s="25"/>
      <c r="AH113" s="25"/>
      <c r="AI113" s="25"/>
      <c r="AJ113" s="25"/>
      <c r="AK113" s="25"/>
      <c r="AL113" s="25"/>
    </row>
    <row r="114">
      <c r="A114" s="26" t="s">
        <v>244</v>
      </c>
      <c r="B114" s="25" t="s">
        <v>101</v>
      </c>
      <c r="C114" s="25" t="s">
        <v>100</v>
      </c>
      <c r="D114" s="28">
        <v>110.35832153585854</v>
      </c>
      <c r="E114" s="29">
        <v>0.18</v>
      </c>
      <c r="F114" s="30">
        <v>0.0</v>
      </c>
      <c r="G114" s="33"/>
      <c r="H114" s="34" t="s">
        <v>64</v>
      </c>
      <c r="I114" s="35" t="s">
        <v>28</v>
      </c>
      <c r="J114" s="36">
        <v>3000.0</v>
      </c>
      <c r="K114" s="28" t="s">
        <v>64</v>
      </c>
      <c r="L114" s="28" t="s">
        <v>64</v>
      </c>
      <c r="M114" s="34" t="s">
        <v>64</v>
      </c>
      <c r="N114" s="35" t="s">
        <v>28</v>
      </c>
      <c r="O114" s="36">
        <v>3000.0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1.0</v>
      </c>
      <c r="AD114" s="42">
        <v>0.0</v>
      </c>
      <c r="AE114" s="42">
        <v>0.0</v>
      </c>
      <c r="AF114" s="42">
        <v>0.0</v>
      </c>
      <c r="AG114" s="25"/>
      <c r="AH114" s="25"/>
      <c r="AI114" s="25"/>
      <c r="AJ114" s="25"/>
      <c r="AK114" s="25"/>
      <c r="AL114" s="25"/>
    </row>
    <row r="115">
      <c r="A115" s="26" t="s">
        <v>246</v>
      </c>
      <c r="B115" s="25" t="s">
        <v>101</v>
      </c>
      <c r="C115" s="25" t="s">
        <v>100</v>
      </c>
      <c r="D115" s="28">
        <v>110.35832153585854</v>
      </c>
      <c r="E115" s="29">
        <v>0.1296675603217158</v>
      </c>
      <c r="F115" s="30">
        <v>0.0</v>
      </c>
      <c r="G115" s="33"/>
      <c r="H115" s="34" t="s">
        <v>64</v>
      </c>
      <c r="I115" s="35" t="s">
        <v>29</v>
      </c>
      <c r="J115" s="36">
        <v>3000.0</v>
      </c>
      <c r="K115" s="28" t="s">
        <v>64</v>
      </c>
      <c r="L115" s="28" t="s">
        <v>64</v>
      </c>
      <c r="M115" s="34" t="s">
        <v>64</v>
      </c>
      <c r="N115" s="35" t="s">
        <v>29</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0.0</v>
      </c>
      <c r="AD115" s="42">
        <v>1.0</v>
      </c>
      <c r="AE115" s="42">
        <v>0.0</v>
      </c>
      <c r="AF115" s="42">
        <v>0.0</v>
      </c>
      <c r="AG115" s="25"/>
      <c r="AH115" s="25"/>
      <c r="AI115" s="25"/>
      <c r="AJ115" s="25"/>
      <c r="AK115" s="25"/>
      <c r="AL115" s="25"/>
    </row>
    <row r="116">
      <c r="A116" s="26" t="s">
        <v>248</v>
      </c>
      <c r="B116" s="25" t="s">
        <v>101</v>
      </c>
      <c r="C116" s="25" t="s">
        <v>100</v>
      </c>
      <c r="D116" s="28">
        <v>110.35832153585854</v>
      </c>
      <c r="E116" s="29">
        <v>0.28051384118003636</v>
      </c>
      <c r="F116" s="30">
        <v>0.0</v>
      </c>
      <c r="G116" s="33"/>
      <c r="H116" s="34" t="s">
        <v>64</v>
      </c>
      <c r="I116" s="35" t="s">
        <v>58</v>
      </c>
      <c r="J116" s="36">
        <v>6500.0</v>
      </c>
      <c r="K116" s="28" t="s">
        <v>64</v>
      </c>
      <c r="L116" s="28" t="s">
        <v>64</v>
      </c>
      <c r="M116" s="34" t="s">
        <v>64</v>
      </c>
      <c r="N116" s="35" t="s">
        <v>27</v>
      </c>
      <c r="O116" s="36">
        <v>7100.0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1.0</v>
      </c>
      <c r="AC116" s="42">
        <v>1.0</v>
      </c>
      <c r="AD116" s="42">
        <v>0.0</v>
      </c>
      <c r="AE116" s="42">
        <v>0.0</v>
      </c>
      <c r="AF116" s="42">
        <v>0.0</v>
      </c>
      <c r="AG116" s="25"/>
      <c r="AH116" s="25"/>
      <c r="AI116" s="25"/>
      <c r="AJ116" s="25"/>
      <c r="AK116" s="25"/>
      <c r="AL116" s="25"/>
    </row>
    <row r="117">
      <c r="A117" s="26" t="s">
        <v>250</v>
      </c>
      <c r="B117" s="25" t="s">
        <v>101</v>
      </c>
      <c r="C117" s="25" t="s">
        <v>100</v>
      </c>
      <c r="D117" s="28">
        <v>110.35832153585854</v>
      </c>
      <c r="E117" s="29">
        <v>0.13926944971537003</v>
      </c>
      <c r="F117" s="30">
        <v>0.0</v>
      </c>
      <c r="G117" s="32"/>
      <c r="H117" s="34" t="s">
        <v>64</v>
      </c>
      <c r="I117" s="35" t="s">
        <v>30</v>
      </c>
      <c r="J117" s="36">
        <v>3000.0</v>
      </c>
      <c r="K117" s="28" t="s">
        <v>64</v>
      </c>
      <c r="L117" s="28" t="s">
        <v>64</v>
      </c>
      <c r="M117" s="34" t="s">
        <v>64</v>
      </c>
      <c r="N117" s="35" t="s">
        <v>30</v>
      </c>
      <c r="O117" s="36">
        <v>3000.0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0.0</v>
      </c>
      <c r="AC117" s="42">
        <v>0.0</v>
      </c>
      <c r="AD117" s="42">
        <v>0.0</v>
      </c>
      <c r="AE117" s="42">
        <v>1.0</v>
      </c>
      <c r="AF117" s="42">
        <v>0.0</v>
      </c>
      <c r="AG117" s="25"/>
      <c r="AH117" s="25"/>
      <c r="AI117" s="25"/>
      <c r="AJ117" s="25"/>
      <c r="AK117" s="25"/>
      <c r="AL117" s="25"/>
    </row>
    <row r="118">
      <c r="A118" s="26" t="s">
        <v>560</v>
      </c>
      <c r="B118" s="25" t="s">
        <v>512</v>
      </c>
      <c r="C118" s="25" t="s">
        <v>204</v>
      </c>
      <c r="D118" s="28">
        <v>97.42486792583128</v>
      </c>
      <c r="E118" s="29">
        <v>0.21895945945945947</v>
      </c>
      <c r="F118" s="30">
        <v>29.0</v>
      </c>
      <c r="G118" s="32"/>
      <c r="H118" s="34">
        <v>21.896530894942412</v>
      </c>
      <c r="I118" s="35" t="s">
        <v>58</v>
      </c>
      <c r="J118" s="36">
        <v>4300.0</v>
      </c>
      <c r="K118" s="28">
        <v>5.09221648719591</v>
      </c>
      <c r="L118" s="28">
        <v>4.876740986403228</v>
      </c>
      <c r="M118" s="34">
        <v>21.352852994538104</v>
      </c>
      <c r="N118" s="35" t="s">
        <v>27</v>
      </c>
      <c r="O118" s="36">
        <v>4400.0</v>
      </c>
      <c r="P118" s="28">
        <v>4.852921135122297</v>
      </c>
      <c r="Q118" s="37">
        <v>4.562811277550385</v>
      </c>
      <c r="R118" s="38">
        <v>13.109945560384032</v>
      </c>
      <c r="S118" s="39">
        <v>12.698548489828667</v>
      </c>
      <c r="T118" s="40">
        <v>0.04709683034922916</v>
      </c>
      <c r="U118" s="40">
        <v>0.020888133962419626</v>
      </c>
      <c r="V118" s="40">
        <v>0.0337954242882544</v>
      </c>
      <c r="W118" s="40">
        <v>0.021085191829989622</v>
      </c>
      <c r="X118" s="39">
        <v>11.216228264335736</v>
      </c>
      <c r="Y118" s="41">
        <v>10.680302630606676</v>
      </c>
      <c r="Z118" s="41">
        <v>9.98093528589545</v>
      </c>
      <c r="AA118" s="41">
        <v>11.371917708642654</v>
      </c>
      <c r="AB118" s="42">
        <v>1.0</v>
      </c>
      <c r="AC118" s="42">
        <v>1.0</v>
      </c>
      <c r="AD118" s="42">
        <v>0.0</v>
      </c>
      <c r="AE118" s="42">
        <v>0.0</v>
      </c>
      <c r="AF118" s="42">
        <v>0.0</v>
      </c>
      <c r="AG118" s="25"/>
      <c r="AH118" s="25"/>
      <c r="AI118" s="25"/>
      <c r="AJ118" s="25"/>
      <c r="AK118" s="25"/>
      <c r="AL118" s="25"/>
    </row>
    <row r="119">
      <c r="A119" s="26" t="s">
        <v>550</v>
      </c>
      <c r="B119" s="25" t="s">
        <v>512</v>
      </c>
      <c r="C119" s="25" t="s">
        <v>204</v>
      </c>
      <c r="D119" s="28">
        <v>97.42486792583128</v>
      </c>
      <c r="E119" s="29">
        <v>0.18729515418502202</v>
      </c>
      <c r="F119" s="30">
        <v>29.0</v>
      </c>
      <c r="G119" s="33"/>
      <c r="H119" s="34">
        <v>25.88840361240706</v>
      </c>
      <c r="I119" s="35" t="s">
        <v>45</v>
      </c>
      <c r="J119" s="36">
        <v>5400.0</v>
      </c>
      <c r="K119" s="28">
        <v>4.7941488171124185</v>
      </c>
      <c r="L119" s="28">
        <v>5.190107648888499</v>
      </c>
      <c r="M119" s="34">
        <v>26.87178732480252</v>
      </c>
      <c r="N119" s="35" t="s">
        <v>31</v>
      </c>
      <c r="O119" s="36">
        <v>5300.0</v>
      </c>
      <c r="P119" s="28">
        <v>5.070148551849531</v>
      </c>
      <c r="Q119" s="37">
        <v>5.640769850485723</v>
      </c>
      <c r="R119" s="38">
        <v>10.899014928392853</v>
      </c>
      <c r="S119" s="39">
        <v>10.556998038023046</v>
      </c>
      <c r="T119" s="40">
        <v>0.07890681704795192</v>
      </c>
      <c r="U119" s="40">
        <v>3.8304280120365013E-4</v>
      </c>
      <c r="V119" s="40">
        <v>0.03160103109930114</v>
      </c>
      <c r="W119" s="40">
        <v>0.02116311476650167</v>
      </c>
      <c r="X119" s="39">
        <v>10.605181909254545</v>
      </c>
      <c r="Y119" s="41">
        <v>15.283221703152517</v>
      </c>
      <c r="Z119" s="41">
        <v>9.971069251911393</v>
      </c>
      <c r="AA119" s="41">
        <v>16.900718072891127</v>
      </c>
      <c r="AB119" s="42">
        <v>0.0</v>
      </c>
      <c r="AC119" s="42">
        <v>0.0</v>
      </c>
      <c r="AD119" s="42">
        <v>0.0</v>
      </c>
      <c r="AE119" s="42">
        <v>1.0</v>
      </c>
      <c r="AF119" s="42">
        <v>1.0</v>
      </c>
      <c r="AG119" s="25"/>
      <c r="AH119" s="25"/>
      <c r="AI119" s="25"/>
      <c r="AJ119" s="25"/>
      <c r="AK119" s="25"/>
      <c r="AL119" s="25"/>
    </row>
    <row r="120">
      <c r="A120" s="26" t="s">
        <v>548</v>
      </c>
      <c r="B120" s="25" t="s">
        <v>512</v>
      </c>
      <c r="C120" s="25" t="s">
        <v>204</v>
      </c>
      <c r="D120" s="28">
        <v>97.42486792583128</v>
      </c>
      <c r="E120" s="29">
        <v>0.2230909090909091</v>
      </c>
      <c r="F120" s="30">
        <v>28.0</v>
      </c>
      <c r="G120" s="32"/>
      <c r="H120" s="34">
        <v>27.692621024410098</v>
      </c>
      <c r="I120" s="35" t="s">
        <v>27</v>
      </c>
      <c r="J120" s="36">
        <v>5900.0</v>
      </c>
      <c r="K120" s="28">
        <v>4.693664580408491</v>
      </c>
      <c r="L120" s="28">
        <v>5.338212125132151</v>
      </c>
      <c r="M120" s="34">
        <v>27.104621533682803</v>
      </c>
      <c r="N120" s="35" t="s">
        <v>27</v>
      </c>
      <c r="O120" s="36">
        <v>5300.0</v>
      </c>
      <c r="P120" s="28">
        <v>5.114079534657132</v>
      </c>
      <c r="Q120" s="37">
        <v>5.72569246541008</v>
      </c>
      <c r="R120" s="38">
        <v>12.944757585269937</v>
      </c>
      <c r="S120" s="39">
        <v>12.538544201308838</v>
      </c>
      <c r="T120" s="40">
        <v>0.07169958284983342</v>
      </c>
      <c r="U120" s="40">
        <v>0.015229980357068067</v>
      </c>
      <c r="V120" s="40">
        <v>0.037976054916325566</v>
      </c>
      <c r="W120" s="40">
        <v>0.040052870419562125</v>
      </c>
      <c r="X120" s="39">
        <v>12.199022497080243</v>
      </c>
      <c r="Y120" s="41">
        <v>15.493598527329855</v>
      </c>
      <c r="Z120" s="41">
        <v>10.628127870066221</v>
      </c>
      <c r="AA120" s="41">
        <v>16.476493663616584</v>
      </c>
      <c r="AB120" s="42">
        <v>1.0</v>
      </c>
      <c r="AC120" s="42">
        <v>0.0</v>
      </c>
      <c r="AD120" s="42">
        <v>0.0</v>
      </c>
      <c r="AE120" s="42">
        <v>0.0</v>
      </c>
      <c r="AF120" s="42">
        <v>0.0</v>
      </c>
      <c r="AG120" s="25"/>
      <c r="AH120" s="25"/>
      <c r="AI120" s="25"/>
      <c r="AJ120" s="25"/>
      <c r="AK120" s="25"/>
      <c r="AL120" s="25"/>
    </row>
    <row r="121">
      <c r="A121" s="26" t="s">
        <v>549</v>
      </c>
      <c r="B121" s="25" t="s">
        <v>512</v>
      </c>
      <c r="C121" s="25" t="s">
        <v>204</v>
      </c>
      <c r="D121" s="28">
        <v>97.42486792583128</v>
      </c>
      <c r="E121" s="29">
        <v>0.19033333333333335</v>
      </c>
      <c r="F121" s="30">
        <v>26.0</v>
      </c>
      <c r="G121" s="33"/>
      <c r="H121" s="34">
        <v>21.262394539059805</v>
      </c>
      <c r="I121" s="35" t="s">
        <v>40</v>
      </c>
      <c r="J121" s="36">
        <v>4300.0</v>
      </c>
      <c r="K121" s="28">
        <v>4.944742916060419</v>
      </c>
      <c r="L121" s="28">
        <v>4.63471763094885</v>
      </c>
      <c r="M121" s="34">
        <v>21.140612294151225</v>
      </c>
      <c r="N121" s="35" t="s">
        <v>28</v>
      </c>
      <c r="O121" s="36">
        <v>4500.0</v>
      </c>
      <c r="P121" s="28">
        <v>4.697913843144717</v>
      </c>
      <c r="Q121" s="37">
        <v>4.384887231996586</v>
      </c>
      <c r="R121" s="38">
        <v>9.957227453212464</v>
      </c>
      <c r="S121" s="39">
        <v>9.644764355159365</v>
      </c>
      <c r="T121" s="40">
        <v>0.06174272660490978</v>
      </c>
      <c r="U121" s="40">
        <v>0.01949264930139453</v>
      </c>
      <c r="V121" s="40">
        <v>0.03226369539541164</v>
      </c>
      <c r="W121" s="40">
        <v>0.028422779276910257</v>
      </c>
      <c r="X121" s="39">
        <v>11.069520700794552</v>
      </c>
      <c r="Y121" s="41">
        <v>10.192873838265252</v>
      </c>
      <c r="Z121" s="41">
        <v>9.805228910980755</v>
      </c>
      <c r="AA121" s="41">
        <v>11.335383383170468</v>
      </c>
      <c r="AB121" s="42">
        <v>0.0</v>
      </c>
      <c r="AC121" s="42">
        <v>1.0</v>
      </c>
      <c r="AD121" s="42">
        <v>1.0</v>
      </c>
      <c r="AE121" s="42">
        <v>0.0</v>
      </c>
      <c r="AF121" s="42">
        <v>0.0</v>
      </c>
      <c r="AG121" s="25"/>
      <c r="AH121" s="25"/>
      <c r="AI121" s="25"/>
      <c r="AJ121" s="25"/>
      <c r="AK121" s="25"/>
      <c r="AL121" s="25"/>
    </row>
    <row r="122">
      <c r="A122" s="26" t="s">
        <v>551</v>
      </c>
      <c r="B122" s="25" t="s">
        <v>512</v>
      </c>
      <c r="C122" s="25" t="s">
        <v>204</v>
      </c>
      <c r="D122" s="28">
        <v>97.42486792583128</v>
      </c>
      <c r="E122" s="29">
        <v>0.21537629459148444</v>
      </c>
      <c r="F122" s="30">
        <v>25.0</v>
      </c>
      <c r="G122" s="33"/>
      <c r="H122" s="34">
        <v>21.33510852996509</v>
      </c>
      <c r="I122" s="35" t="s">
        <v>40</v>
      </c>
      <c r="J122" s="36">
        <v>4400.0</v>
      </c>
      <c r="K122" s="28">
        <v>4.848888302264793</v>
      </c>
      <c r="L122" s="28">
        <v>4.556245774717746</v>
      </c>
      <c r="M122" s="34">
        <v>20.403345751342272</v>
      </c>
      <c r="N122" s="35" t="s">
        <v>28</v>
      </c>
      <c r="O122" s="36">
        <v>4000.0</v>
      </c>
      <c r="P122" s="28">
        <v>5.100836437835568</v>
      </c>
      <c r="Q122" s="37">
        <v>4.638839615267036</v>
      </c>
      <c r="R122" s="38">
        <v>11.080938738109552</v>
      </c>
      <c r="S122" s="39">
        <v>10.733212981746595</v>
      </c>
      <c r="T122" s="40">
        <v>0.05185578007904631</v>
      </c>
      <c r="U122" s="40">
        <v>0.03692760096538146</v>
      </c>
      <c r="V122" s="40">
        <v>0.02239226867049727</v>
      </c>
      <c r="W122" s="40">
        <v>0.02867781777098773</v>
      </c>
      <c r="X122" s="39">
        <v>12.229435327209659</v>
      </c>
      <c r="Y122" s="41">
        <v>9.10567320275543</v>
      </c>
      <c r="Z122" s="41">
        <v>10.564956354394653</v>
      </c>
      <c r="AA122" s="41">
        <v>9.838389396947619</v>
      </c>
      <c r="AB122" s="42">
        <v>0.0</v>
      </c>
      <c r="AC122" s="42">
        <v>1.0</v>
      </c>
      <c r="AD122" s="42">
        <v>1.0</v>
      </c>
      <c r="AE122" s="42">
        <v>0.0</v>
      </c>
      <c r="AF122" s="42">
        <v>0.0</v>
      </c>
      <c r="AG122" s="25"/>
      <c r="AH122" s="25"/>
      <c r="AI122" s="25"/>
      <c r="AJ122" s="25"/>
      <c r="AK122" s="25"/>
      <c r="AL122" s="25"/>
    </row>
    <row r="123">
      <c r="A123" s="26" t="s">
        <v>553</v>
      </c>
      <c r="B123" s="25" t="s">
        <v>512</v>
      </c>
      <c r="C123" s="25" t="s">
        <v>204</v>
      </c>
      <c r="D123" s="28">
        <v>97.42486792583128</v>
      </c>
      <c r="E123" s="29">
        <v>0.20908783783783783</v>
      </c>
      <c r="F123" s="30">
        <v>25.0</v>
      </c>
      <c r="G123" s="33"/>
      <c r="H123" s="34">
        <v>24.939178561059745</v>
      </c>
      <c r="I123" s="35" t="s">
        <v>45</v>
      </c>
      <c r="J123" s="36">
        <v>4600.0</v>
      </c>
      <c r="K123" s="28">
        <v>5.421560556752118</v>
      </c>
      <c r="L123" s="28">
        <v>5.711011243264267</v>
      </c>
      <c r="M123" s="34">
        <v>25.23659572141629</v>
      </c>
      <c r="N123" s="35" t="s">
        <v>30</v>
      </c>
      <c r="O123" s="36">
        <v>4900.0</v>
      </c>
      <c r="P123" s="28">
        <v>5.150325657431896</v>
      </c>
      <c r="Q123" s="37">
        <v>5.472584151238638</v>
      </c>
      <c r="R123" s="38">
        <v>10.696691895449076</v>
      </c>
      <c r="S123" s="39">
        <v>10.361024009556486</v>
      </c>
      <c r="T123" s="40">
        <v>0.09199330339257349</v>
      </c>
      <c r="U123" s="40">
        <v>0.005371158902963419</v>
      </c>
      <c r="V123" s="40">
        <v>0.04101612253172066</v>
      </c>
      <c r="W123" s="40">
        <v>0.030176147291194486</v>
      </c>
      <c r="X123" s="39">
        <v>11.605418316679371</v>
      </c>
      <c r="Y123" s="41">
        <v>13.333760244380374</v>
      </c>
      <c r="Z123" s="41">
        <v>10.703545501292675</v>
      </c>
      <c r="AA123" s="41">
        <v>14.533050220123615</v>
      </c>
      <c r="AB123" s="42">
        <v>0.0</v>
      </c>
      <c r="AC123" s="42">
        <v>0.0</v>
      </c>
      <c r="AD123" s="42">
        <v>0.0</v>
      </c>
      <c r="AE123" s="42">
        <v>1.0</v>
      </c>
      <c r="AF123" s="42">
        <v>1.0</v>
      </c>
      <c r="AG123" s="25"/>
      <c r="AH123" s="25"/>
      <c r="AI123" s="25"/>
      <c r="AJ123" s="25"/>
      <c r="AK123" s="25"/>
      <c r="AL123" s="25"/>
    </row>
    <row r="124">
      <c r="A124" s="26" t="s">
        <v>554</v>
      </c>
      <c r="B124" s="25" t="s">
        <v>512</v>
      </c>
      <c r="C124" s="25" t="s">
        <v>204</v>
      </c>
      <c r="D124" s="28">
        <v>97.42486792583128</v>
      </c>
      <c r="E124" s="29">
        <v>0.28217453165757644</v>
      </c>
      <c r="F124" s="30">
        <v>21.0</v>
      </c>
      <c r="G124" s="33"/>
      <c r="H124" s="34">
        <v>21.95961686868091</v>
      </c>
      <c r="I124" s="35" t="s">
        <v>45</v>
      </c>
      <c r="J124" s="36">
        <v>5200.0</v>
      </c>
      <c r="K124" s="28">
        <v>4.223003243977098</v>
      </c>
      <c r="L124" s="28">
        <v>4.052834814072619</v>
      </c>
      <c r="M124" s="34">
        <v>21.509870408617484</v>
      </c>
      <c r="N124" s="35" t="s">
        <v>30</v>
      </c>
      <c r="O124" s="36">
        <v>4500.0</v>
      </c>
      <c r="P124" s="28">
        <v>4.7799712019149965</v>
      </c>
      <c r="Q124" s="37">
        <v>4.518391450857387</v>
      </c>
      <c r="R124" s="38">
        <v>12.950449629674226</v>
      </c>
      <c r="S124" s="39">
        <v>12.544057626329652</v>
      </c>
      <c r="T124" s="40">
        <v>0.10919909174476221</v>
      </c>
      <c r="U124" s="40">
        <v>0.003546102310718161</v>
      </c>
      <c r="V124" s="40">
        <v>0.041510256460759655</v>
      </c>
      <c r="W124" s="40">
        <v>0.026387173076814555</v>
      </c>
      <c r="X124" s="39">
        <v>11.044834907508994</v>
      </c>
      <c r="Y124" s="41">
        <v>10.914781961171919</v>
      </c>
      <c r="Z124" s="41">
        <v>10.406906225992577</v>
      </c>
      <c r="AA124" s="41">
        <v>11.102964182624907</v>
      </c>
      <c r="AB124" s="42">
        <v>0.0</v>
      </c>
      <c r="AC124" s="42">
        <v>0.0</v>
      </c>
      <c r="AD124" s="42">
        <v>0.0</v>
      </c>
      <c r="AE124" s="42">
        <v>1.0</v>
      </c>
      <c r="AF124" s="42">
        <v>1.0</v>
      </c>
      <c r="AG124" s="25"/>
      <c r="AH124" s="25"/>
      <c r="AI124" s="25"/>
      <c r="AJ124" s="25"/>
      <c r="AK124" s="25"/>
      <c r="AL124" s="25"/>
    </row>
    <row r="125">
      <c r="A125" s="26" t="s">
        <v>557</v>
      </c>
      <c r="B125" s="25" t="s">
        <v>512</v>
      </c>
      <c r="C125" s="25" t="s">
        <v>204</v>
      </c>
      <c r="D125" s="28">
        <v>97.42486792583128</v>
      </c>
      <c r="E125" s="29">
        <v>0.15457116620752984</v>
      </c>
      <c r="F125" s="30">
        <v>17.0</v>
      </c>
      <c r="G125" s="33"/>
      <c r="H125" s="34">
        <v>12.792155401632971</v>
      </c>
      <c r="I125" s="35" t="s">
        <v>31</v>
      </c>
      <c r="J125" s="36">
        <v>3500.0</v>
      </c>
      <c r="K125" s="28">
        <v>3.654901543323706</v>
      </c>
      <c r="L125" s="28">
        <v>2.361645630041657</v>
      </c>
      <c r="M125" s="34">
        <v>13.096955220136756</v>
      </c>
      <c r="N125" s="35" t="s">
        <v>31</v>
      </c>
      <c r="O125" s="36">
        <v>3900.0</v>
      </c>
      <c r="P125" s="28">
        <v>3.358193646188912</v>
      </c>
      <c r="Q125" s="37">
        <v>2.207654907765256</v>
      </c>
      <c r="R125" s="38">
        <v>5.119758204810695</v>
      </c>
      <c r="S125" s="39">
        <v>4.959097466922076</v>
      </c>
      <c r="T125" s="40">
        <v>0.06406426865076156</v>
      </c>
      <c r="U125" s="40">
        <v>9.298152198949428E-5</v>
      </c>
      <c r="V125" s="40">
        <v>0.01413319134240313</v>
      </c>
      <c r="W125" s="40">
        <v>0.01589984026020352</v>
      </c>
      <c r="X125" s="39">
        <v>4.645609726759868</v>
      </c>
      <c r="Y125" s="41">
        <v>8.146545674873103</v>
      </c>
      <c r="Z125" s="41">
        <v>4.369696441883245</v>
      </c>
      <c r="AA125" s="41">
        <v>8.727258778253512</v>
      </c>
      <c r="AB125" s="42">
        <v>0.0</v>
      </c>
      <c r="AC125" s="42">
        <v>0.0</v>
      </c>
      <c r="AD125" s="42">
        <v>0.0</v>
      </c>
      <c r="AE125" s="42">
        <v>0.0</v>
      </c>
      <c r="AF125" s="42">
        <v>1.0</v>
      </c>
      <c r="AG125" s="25"/>
      <c r="AH125" s="25"/>
      <c r="AI125" s="25"/>
      <c r="AJ125" s="25"/>
      <c r="AK125" s="25"/>
      <c r="AL125" s="25"/>
    </row>
    <row r="126">
      <c r="A126" s="26" t="s">
        <v>558</v>
      </c>
      <c r="B126" s="25" t="s">
        <v>512</v>
      </c>
      <c r="C126" s="25" t="s">
        <v>204</v>
      </c>
      <c r="D126" s="28">
        <v>97.42486792583128</v>
      </c>
      <c r="E126" s="29">
        <v>0.1848462549277267</v>
      </c>
      <c r="F126" s="30">
        <v>17.0</v>
      </c>
      <c r="G126" s="33"/>
      <c r="H126" s="34">
        <v>14.100097984523625</v>
      </c>
      <c r="I126" s="35" t="s">
        <v>40</v>
      </c>
      <c r="J126" s="36">
        <v>3000.0</v>
      </c>
      <c r="K126" s="28">
        <v>4.700032661507875</v>
      </c>
      <c r="L126" s="28">
        <v>3.261293349054617</v>
      </c>
      <c r="M126" s="34">
        <v>13.806884840820448</v>
      </c>
      <c r="N126" s="35" t="s">
        <v>28</v>
      </c>
      <c r="O126" s="36">
        <v>3000.0</v>
      </c>
      <c r="P126" s="28">
        <v>4.602294946940149</v>
      </c>
      <c r="Q126" s="37">
        <v>3.144723221104044</v>
      </c>
      <c r="R126" s="38">
        <v>6.291657844653685</v>
      </c>
      <c r="S126" s="39">
        <v>6.094222272224703</v>
      </c>
      <c r="T126" s="40">
        <v>0.05283908100738624</v>
      </c>
      <c r="U126" s="40">
        <v>0.028091663320382557</v>
      </c>
      <c r="V126" s="40">
        <v>0.040226497475785904</v>
      </c>
      <c r="W126" s="40">
        <v>0.027613913944185574</v>
      </c>
      <c r="X126" s="39">
        <v>7.950508391536506</v>
      </c>
      <c r="Y126" s="41">
        <v>6.1495895929871205</v>
      </c>
      <c r="Z126" s="41">
        <v>6.989457926625499</v>
      </c>
      <c r="AA126" s="41">
        <v>6.81742691419495</v>
      </c>
      <c r="AB126" s="42">
        <v>0.0</v>
      </c>
      <c r="AC126" s="42">
        <v>1.0</v>
      </c>
      <c r="AD126" s="42">
        <v>1.0</v>
      </c>
      <c r="AE126" s="42">
        <v>0.0</v>
      </c>
      <c r="AF126" s="42">
        <v>0.0</v>
      </c>
      <c r="AG126" s="25"/>
      <c r="AH126" s="25"/>
      <c r="AI126" s="25"/>
      <c r="AJ126" s="25"/>
      <c r="AK126" s="25"/>
      <c r="AL126" s="25"/>
    </row>
    <row r="127">
      <c r="A127" s="26" t="s">
        <v>556</v>
      </c>
      <c r="B127" s="25" t="s">
        <v>512</v>
      </c>
      <c r="C127" s="25" t="s">
        <v>204</v>
      </c>
      <c r="D127" s="28">
        <v>97.42486792583128</v>
      </c>
      <c r="E127" s="29">
        <v>0.16648192771084339</v>
      </c>
      <c r="F127" s="30">
        <v>16.0</v>
      </c>
      <c r="G127" s="33"/>
      <c r="H127" s="34">
        <v>11.030731619800477</v>
      </c>
      <c r="I127" s="35" t="s">
        <v>40</v>
      </c>
      <c r="J127" s="36">
        <v>3000.0</v>
      </c>
      <c r="K127" s="28">
        <v>3.676910539933492</v>
      </c>
      <c r="L127" s="28">
        <v>2.1316818951387013</v>
      </c>
      <c r="M127" s="34">
        <v>10.869392770349439</v>
      </c>
      <c r="N127" s="35" t="s">
        <v>29</v>
      </c>
      <c r="O127" s="36">
        <v>3000.0</v>
      </c>
      <c r="P127" s="28">
        <v>3.6231309234498132</v>
      </c>
      <c r="Q127" s="37">
        <v>2.0779684128758316</v>
      </c>
      <c r="R127" s="38">
        <v>5.2458349774485065</v>
      </c>
      <c r="S127" s="39">
        <v>5.081217883319554</v>
      </c>
      <c r="T127" s="40">
        <v>0.0457700210503144</v>
      </c>
      <c r="U127" s="40">
        <v>0.02105233001082223</v>
      </c>
      <c r="V127" s="40">
        <v>0.02518760912009088</v>
      </c>
      <c r="W127" s="40">
        <v>0.02368387126217501</v>
      </c>
      <c r="X127" s="39">
        <v>5.799016212183337</v>
      </c>
      <c r="Y127" s="41">
        <v>5.2317154076171395</v>
      </c>
      <c r="Z127" s="41">
        <v>5.072613128762478</v>
      </c>
      <c r="AA127" s="41">
        <v>5.79677964158696</v>
      </c>
      <c r="AB127" s="42">
        <v>0.0</v>
      </c>
      <c r="AC127" s="42">
        <v>1.0</v>
      </c>
      <c r="AD127" s="42">
        <v>1.0</v>
      </c>
      <c r="AE127" s="42">
        <v>0.0</v>
      </c>
      <c r="AF127" s="42">
        <v>0.0</v>
      </c>
      <c r="AG127" s="25"/>
      <c r="AH127" s="25"/>
      <c r="AI127" s="25"/>
      <c r="AJ127" s="25"/>
      <c r="AK127" s="25"/>
      <c r="AL127" s="25"/>
    </row>
    <row r="128">
      <c r="A128" s="26" t="s">
        <v>559</v>
      </c>
      <c r="B128" s="25" t="s">
        <v>512</v>
      </c>
      <c r="C128" s="25" t="s">
        <v>204</v>
      </c>
      <c r="D128" s="28">
        <v>97.42486792583128</v>
      </c>
      <c r="E128" s="29">
        <v>0.15679382922745752</v>
      </c>
      <c r="F128" s="30">
        <v>5.0</v>
      </c>
      <c r="G128" s="33"/>
      <c r="H128" s="34">
        <v>3.025076602135882</v>
      </c>
      <c r="I128" s="35" t="s">
        <v>40</v>
      </c>
      <c r="J128" s="36">
        <v>3000.0</v>
      </c>
      <c r="K128" s="28">
        <v>1.0083588673786272</v>
      </c>
      <c r="L128" s="28">
        <v>0.22674544655121956</v>
      </c>
      <c r="M128" s="34">
        <v>2.991930640279057</v>
      </c>
      <c r="N128" s="35" t="s">
        <v>29</v>
      </c>
      <c r="O128" s="36">
        <v>3000.0</v>
      </c>
      <c r="P128" s="28">
        <v>0.9973102134263523</v>
      </c>
      <c r="Q128" s="37">
        <v>0.22245950280944657</v>
      </c>
      <c r="R128" s="38">
        <v>1.5305227093369227</v>
      </c>
      <c r="S128" s="39">
        <v>1.482494091968566</v>
      </c>
      <c r="T128" s="40">
        <v>0.02459627493360788</v>
      </c>
      <c r="U128" s="40">
        <v>0.02329192702046201</v>
      </c>
      <c r="V128" s="40">
        <v>0.022919256188134618</v>
      </c>
      <c r="W128" s="40">
        <v>0.012950311423376876</v>
      </c>
      <c r="X128" s="39">
        <v>1.4934257488331644</v>
      </c>
      <c r="Y128" s="41">
        <v>1.5316508533027173</v>
      </c>
      <c r="Z128" s="41">
        <v>1.3095249522848575</v>
      </c>
      <c r="AA128" s="41">
        <v>1.6824056879941993</v>
      </c>
      <c r="AB128" s="42">
        <v>0.0</v>
      </c>
      <c r="AC128" s="42">
        <v>1.0</v>
      </c>
      <c r="AD128" s="42">
        <v>1.0</v>
      </c>
      <c r="AE128" s="42">
        <v>0.0</v>
      </c>
      <c r="AF128" s="42">
        <v>0.0</v>
      </c>
      <c r="AG128" s="25"/>
      <c r="AH128" s="25"/>
      <c r="AI128" s="25"/>
      <c r="AJ128" s="25"/>
      <c r="AK128" s="25"/>
      <c r="AL128" s="25"/>
    </row>
    <row r="129">
      <c r="A129" s="26" t="s">
        <v>555</v>
      </c>
      <c r="B129" s="25" t="s">
        <v>512</v>
      </c>
      <c r="C129" s="25" t="s">
        <v>204</v>
      </c>
      <c r="D129" s="28">
        <v>97.42486792583128</v>
      </c>
      <c r="E129" s="29">
        <v>0.19958823529411765</v>
      </c>
      <c r="F129" s="30">
        <v>0.0</v>
      </c>
      <c r="G129" s="33"/>
      <c r="H129" s="34" t="s">
        <v>64</v>
      </c>
      <c r="I129" s="35" t="s">
        <v>64</v>
      </c>
      <c r="J129" s="36" t="s">
        <v>64</v>
      </c>
      <c r="K129" s="28" t="s">
        <v>64</v>
      </c>
      <c r="L129" s="28" t="s">
        <v>64</v>
      </c>
      <c r="M129" s="34" t="s">
        <v>64</v>
      </c>
      <c r="N129" s="35" t="s">
        <v>27</v>
      </c>
      <c r="O129" s="36">
        <v>3000.0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0.0</v>
      </c>
      <c r="AC129" s="42">
        <v>0.0</v>
      </c>
      <c r="AD129" s="42">
        <v>0.0</v>
      </c>
      <c r="AE129" s="42">
        <v>0.0</v>
      </c>
      <c r="AF129" s="42">
        <v>0.0</v>
      </c>
      <c r="AG129" s="25"/>
      <c r="AH129" s="25"/>
      <c r="AI129" s="25"/>
      <c r="AJ129" s="25"/>
      <c r="AK129" s="25"/>
      <c r="AL129" s="25"/>
    </row>
    <row r="130">
      <c r="A130" s="26" t="s">
        <v>552</v>
      </c>
      <c r="B130" s="25" t="s">
        <v>512</v>
      </c>
      <c r="C130" s="25" t="s">
        <v>204</v>
      </c>
      <c r="D130" s="28">
        <v>97.42486792583128</v>
      </c>
      <c r="E130" s="29">
        <v>0.15043099518865535</v>
      </c>
      <c r="F130" s="30">
        <v>0.0</v>
      </c>
      <c r="G130" s="33"/>
      <c r="H130" s="34" t="s">
        <v>64</v>
      </c>
      <c r="I130" s="35" t="s">
        <v>58</v>
      </c>
      <c r="J130" s="36">
        <v>3400.0</v>
      </c>
      <c r="K130" s="28" t="s">
        <v>64</v>
      </c>
      <c r="L130" s="28" t="s">
        <v>64</v>
      </c>
      <c r="M130" s="34" t="s">
        <v>64</v>
      </c>
      <c r="N130" s="35" t="s">
        <v>28</v>
      </c>
      <c r="O130" s="36">
        <v>3600.0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1.0</v>
      </c>
      <c r="AC130" s="42">
        <v>1.0</v>
      </c>
      <c r="AD130" s="42">
        <v>0.0</v>
      </c>
      <c r="AE130" s="42">
        <v>0.0</v>
      </c>
      <c r="AF130" s="42">
        <v>0.0</v>
      </c>
      <c r="AG130" s="25"/>
      <c r="AH130" s="25"/>
      <c r="AI130" s="25"/>
      <c r="AJ130" s="25"/>
      <c r="AK130" s="25"/>
      <c r="AL130" s="25"/>
    </row>
    <row r="131">
      <c r="A131" s="26" t="s">
        <v>561</v>
      </c>
      <c r="B131" s="25" t="s">
        <v>512</v>
      </c>
      <c r="C131" s="25" t="s">
        <v>204</v>
      </c>
      <c r="D131" s="28">
        <v>97.42486792583128</v>
      </c>
      <c r="E131" s="29">
        <v>0.1595883514313919</v>
      </c>
      <c r="F131" s="30">
        <v>0.0</v>
      </c>
      <c r="G131" s="33"/>
      <c r="H131" s="34" t="s">
        <v>64</v>
      </c>
      <c r="I131" s="35" t="s">
        <v>31</v>
      </c>
      <c r="J131" s="36">
        <v>3000.0</v>
      </c>
      <c r="K131" s="28" t="s">
        <v>64</v>
      </c>
      <c r="L131" s="28" t="s">
        <v>64</v>
      </c>
      <c r="M131" s="34" t="s">
        <v>64</v>
      </c>
      <c r="N131" s="35" t="s">
        <v>31</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0.0</v>
      </c>
      <c r="AF131" s="42">
        <v>1.0</v>
      </c>
      <c r="AG131" s="25"/>
      <c r="AH131" s="25"/>
      <c r="AI131" s="25"/>
      <c r="AJ131" s="25"/>
      <c r="AK131" s="25"/>
      <c r="AL131" s="25"/>
    </row>
    <row r="132">
      <c r="A132" s="26" t="s">
        <v>562</v>
      </c>
      <c r="B132" s="25" t="s">
        <v>512</v>
      </c>
      <c r="C132" s="25" t="s">
        <v>204</v>
      </c>
      <c r="D132" s="28">
        <v>97.42486792583128</v>
      </c>
      <c r="E132" s="29">
        <v>0.18</v>
      </c>
      <c r="F132" s="30">
        <v>0.0</v>
      </c>
      <c r="G132" s="33"/>
      <c r="H132" s="34" t="s">
        <v>64</v>
      </c>
      <c r="I132" s="35" t="s">
        <v>45</v>
      </c>
      <c r="J132" s="36">
        <v>3000.0</v>
      </c>
      <c r="K132" s="28" t="s">
        <v>64</v>
      </c>
      <c r="L132" s="28" t="s">
        <v>64</v>
      </c>
      <c r="M132" s="34" t="s">
        <v>64</v>
      </c>
      <c r="N132" s="35" t="s">
        <v>30</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0.0</v>
      </c>
      <c r="AD132" s="42">
        <v>0.0</v>
      </c>
      <c r="AE132" s="42">
        <v>1.0</v>
      </c>
      <c r="AF132" s="42">
        <v>1.0</v>
      </c>
      <c r="AG132" s="25"/>
      <c r="AH132" s="25"/>
      <c r="AI132" s="25"/>
      <c r="AJ132" s="25"/>
      <c r="AK132" s="25"/>
      <c r="AL132" s="25"/>
    </row>
    <row r="133">
      <c r="A133" s="26" t="s">
        <v>563</v>
      </c>
      <c r="B133" s="25" t="s">
        <v>512</v>
      </c>
      <c r="C133" s="25" t="s">
        <v>204</v>
      </c>
      <c r="D133" s="28">
        <v>97.42486792583128</v>
      </c>
      <c r="E133" s="29">
        <v>0.18</v>
      </c>
      <c r="F133" s="30">
        <v>0.0</v>
      </c>
      <c r="G133" s="33"/>
      <c r="H133" s="34" t="s">
        <v>64</v>
      </c>
      <c r="I133" s="35" t="s">
        <v>30</v>
      </c>
      <c r="J133" s="36">
        <v>3000.0</v>
      </c>
      <c r="K133" s="28" t="s">
        <v>64</v>
      </c>
      <c r="L133" s="28" t="s">
        <v>64</v>
      </c>
      <c r="M133" s="34" t="s">
        <v>64</v>
      </c>
      <c r="N133" s="35" t="s">
        <v>31</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0.0</v>
      </c>
      <c r="AC133" s="42">
        <v>0.0</v>
      </c>
      <c r="AD133" s="42">
        <v>0.0</v>
      </c>
      <c r="AE133" s="42">
        <v>1.0</v>
      </c>
      <c r="AF133" s="42">
        <v>0.0</v>
      </c>
      <c r="AG133" s="25"/>
      <c r="AH133" s="25"/>
      <c r="AI133" s="25"/>
      <c r="AJ133" s="25"/>
      <c r="AK133" s="25"/>
      <c r="AL133" s="25"/>
    </row>
    <row r="134">
      <c r="A134" s="26" t="s">
        <v>564</v>
      </c>
      <c r="B134" s="25" t="s">
        <v>512</v>
      </c>
      <c r="C134" s="25" t="s">
        <v>204</v>
      </c>
      <c r="D134" s="28">
        <v>97.42486792583128</v>
      </c>
      <c r="E134" s="29">
        <v>0.17962962962962964</v>
      </c>
      <c r="F134" s="30">
        <v>0.0</v>
      </c>
      <c r="G134" s="32"/>
      <c r="H134" s="34" t="s">
        <v>64</v>
      </c>
      <c r="I134" s="35" t="s">
        <v>44</v>
      </c>
      <c r="J134" s="36">
        <v>3000.0</v>
      </c>
      <c r="K134" s="28" t="s">
        <v>64</v>
      </c>
      <c r="L134" s="28" t="s">
        <v>64</v>
      </c>
      <c r="M134" s="34" t="s">
        <v>64</v>
      </c>
      <c r="N134" s="35" t="s">
        <v>29</v>
      </c>
      <c r="O134" s="36">
        <v>3000.0</v>
      </c>
      <c r="P134" s="28" t="s">
        <v>64</v>
      </c>
      <c r="Q134" s="37" t="s">
        <v>64</v>
      </c>
      <c r="R134" s="38" t="s">
        <v>64</v>
      </c>
      <c r="S134" s="39" t="s">
        <v>64</v>
      </c>
      <c r="T134" s="40" t="s">
        <v>64</v>
      </c>
      <c r="U134" s="40" t="s">
        <v>64</v>
      </c>
      <c r="V134" s="40" t="s">
        <v>64</v>
      </c>
      <c r="W134" s="40" t="s">
        <v>64</v>
      </c>
      <c r="X134" s="39" t="s">
        <v>64</v>
      </c>
      <c r="Y134" s="41" t="s">
        <v>64</v>
      </c>
      <c r="Z134" s="41" t="s">
        <v>64</v>
      </c>
      <c r="AA134" s="41" t="s">
        <v>64</v>
      </c>
      <c r="AB134" s="42">
        <v>0.0</v>
      </c>
      <c r="AC134" s="42">
        <v>0.0</v>
      </c>
      <c r="AD134" s="42">
        <v>1.0</v>
      </c>
      <c r="AE134" s="42">
        <v>1.0</v>
      </c>
      <c r="AF134" s="42">
        <v>0.0</v>
      </c>
      <c r="AG134" s="25"/>
      <c r="AH134" s="25"/>
      <c r="AI134" s="25"/>
      <c r="AJ134" s="25"/>
      <c r="AK134" s="25"/>
      <c r="AL134" s="25"/>
    </row>
    <row r="135">
      <c r="A135" s="26"/>
      <c r="B135" s="25"/>
      <c r="C135" s="25"/>
      <c r="D135" s="28"/>
      <c r="E135" s="29"/>
      <c r="F135" s="30"/>
      <c r="G135" s="33"/>
      <c r="H135" s="34"/>
      <c r="I135" s="35"/>
      <c r="J135" s="36"/>
      <c r="K135" s="28"/>
      <c r="L135" s="28"/>
      <c r="M135" s="34"/>
      <c r="N135" s="35"/>
      <c r="O135" s="36"/>
      <c r="P135" s="28"/>
      <c r="Q135" s="37"/>
      <c r="R135" s="38" t="s">
        <v>64</v>
      </c>
      <c r="S135" s="39" t="s">
        <v>64</v>
      </c>
      <c r="T135" s="40" t="s">
        <v>64</v>
      </c>
      <c r="U135" s="40" t="s">
        <v>64</v>
      </c>
      <c r="V135" s="40" t="s">
        <v>64</v>
      </c>
      <c r="W135" s="40" t="s">
        <v>64</v>
      </c>
      <c r="X135" s="39" t="s">
        <v>64</v>
      </c>
      <c r="Y135" s="41" t="s">
        <v>64</v>
      </c>
      <c r="Z135" s="41" t="s">
        <v>64</v>
      </c>
      <c r="AA135" s="41" t="s">
        <v>64</v>
      </c>
      <c r="AB135" s="42">
        <v>0.0</v>
      </c>
      <c r="AC135" s="42">
        <v>0.0</v>
      </c>
      <c r="AD135" s="42">
        <v>0.0</v>
      </c>
      <c r="AE135" s="42">
        <v>0.0</v>
      </c>
      <c r="AF135" s="42">
        <v>0.0</v>
      </c>
      <c r="AG135" s="25"/>
      <c r="AH135" s="25"/>
      <c r="AI135" s="25"/>
      <c r="AJ135" s="25"/>
      <c r="AK135" s="25"/>
      <c r="AL135" s="25"/>
    </row>
    <row r="136">
      <c r="A136" s="26"/>
      <c r="B136" s="25"/>
      <c r="C136" s="25"/>
      <c r="D136" s="28"/>
      <c r="E136" s="29"/>
      <c r="F136" s="30"/>
      <c r="G136" s="33"/>
      <c r="H136" s="34"/>
      <c r="I136" s="35"/>
      <c r="J136" s="36"/>
      <c r="K136" s="28"/>
      <c r="L136" s="28"/>
      <c r="M136" s="34"/>
      <c r="N136" s="35"/>
      <c r="O136" s="36"/>
      <c r="P136" s="28"/>
      <c r="Q136" s="37"/>
      <c r="R136" s="38" t="s">
        <v>64</v>
      </c>
      <c r="S136" s="39" t="s">
        <v>64</v>
      </c>
      <c r="T136" s="40" t="s">
        <v>64</v>
      </c>
      <c r="U136" s="40" t="s">
        <v>64</v>
      </c>
      <c r="V136" s="40" t="s">
        <v>64</v>
      </c>
      <c r="W136" s="40" t="s">
        <v>64</v>
      </c>
      <c r="X136" s="39" t="s">
        <v>64</v>
      </c>
      <c r="Y136" s="41" t="s">
        <v>64</v>
      </c>
      <c r="Z136" s="41" t="s">
        <v>64</v>
      </c>
      <c r="AA136" s="41" t="s">
        <v>64</v>
      </c>
      <c r="AB136" s="42">
        <v>0.0</v>
      </c>
      <c r="AC136" s="42">
        <v>0.0</v>
      </c>
      <c r="AD136" s="42">
        <v>0.0</v>
      </c>
      <c r="AE136" s="42">
        <v>0.0</v>
      </c>
      <c r="AF136" s="42">
        <v>0.0</v>
      </c>
      <c r="AG136" s="25"/>
      <c r="AH136" s="25"/>
      <c r="AI136" s="25"/>
      <c r="AJ136" s="25"/>
      <c r="AK136" s="25"/>
      <c r="AL136" s="25"/>
    </row>
    <row r="137">
      <c r="A137" s="26"/>
      <c r="B137" s="25"/>
      <c r="C137" s="25"/>
      <c r="D137" s="28"/>
      <c r="E137" s="29"/>
      <c r="F137" s="30"/>
      <c r="G137" s="33"/>
      <c r="H137" s="34"/>
      <c r="I137" s="35"/>
      <c r="J137" s="36"/>
      <c r="K137" s="28"/>
      <c r="L137" s="28"/>
      <c r="M137" s="34"/>
      <c r="N137" s="35"/>
      <c r="O137" s="36"/>
      <c r="P137" s="28"/>
      <c r="Q137" s="37"/>
      <c r="R137" s="38" t="s">
        <v>64</v>
      </c>
      <c r="S137" s="39" t="s">
        <v>64</v>
      </c>
      <c r="T137" s="40" t="s">
        <v>64</v>
      </c>
      <c r="U137" s="40" t="s">
        <v>64</v>
      </c>
      <c r="V137" s="40" t="s">
        <v>64</v>
      </c>
      <c r="W137" s="40" t="s">
        <v>64</v>
      </c>
      <c r="X137" s="39" t="s">
        <v>64</v>
      </c>
      <c r="Y137" s="41" t="s">
        <v>64</v>
      </c>
      <c r="Z137" s="41" t="s">
        <v>64</v>
      </c>
      <c r="AA137" s="41" t="s">
        <v>64</v>
      </c>
      <c r="AB137" s="42">
        <v>0.0</v>
      </c>
      <c r="AC137" s="42">
        <v>0.0</v>
      </c>
      <c r="AD137" s="42">
        <v>0.0</v>
      </c>
      <c r="AE137" s="42">
        <v>0.0</v>
      </c>
      <c r="AF137" s="42">
        <v>0.0</v>
      </c>
      <c r="AG137" s="25"/>
      <c r="AH137" s="25"/>
      <c r="AI137" s="25"/>
      <c r="AJ137" s="25"/>
      <c r="AK137" s="25"/>
      <c r="AL137" s="25"/>
    </row>
    <row r="138">
      <c r="A138" s="26"/>
      <c r="B138" s="25"/>
      <c r="C138" s="25"/>
      <c r="D138" s="28"/>
      <c r="E138" s="29"/>
      <c r="F138" s="30"/>
      <c r="G138" s="33"/>
      <c r="H138" s="34"/>
      <c r="I138" s="35"/>
      <c r="J138" s="36"/>
      <c r="K138" s="28"/>
      <c r="L138" s="28"/>
      <c r="M138" s="34"/>
      <c r="N138" s="35"/>
      <c r="O138" s="36"/>
      <c r="P138" s="28"/>
      <c r="Q138" s="37"/>
      <c r="R138" s="38" t="s">
        <v>64</v>
      </c>
      <c r="S138" s="39" t="s">
        <v>64</v>
      </c>
      <c r="T138" s="40" t="s">
        <v>64</v>
      </c>
      <c r="U138" s="40" t="s">
        <v>64</v>
      </c>
      <c r="V138" s="40" t="s">
        <v>64</v>
      </c>
      <c r="W138" s="40" t="s">
        <v>64</v>
      </c>
      <c r="X138" s="39" t="s">
        <v>64</v>
      </c>
      <c r="Y138" s="41" t="s">
        <v>64</v>
      </c>
      <c r="Z138" s="41" t="s">
        <v>64</v>
      </c>
      <c r="AA138" s="41" t="s">
        <v>64</v>
      </c>
      <c r="AB138" s="42">
        <v>0.0</v>
      </c>
      <c r="AC138" s="42">
        <v>0.0</v>
      </c>
      <c r="AD138" s="42">
        <v>0.0</v>
      </c>
      <c r="AE138" s="42">
        <v>0.0</v>
      </c>
      <c r="AF138" s="42">
        <v>0.0</v>
      </c>
      <c r="AG138" s="25"/>
      <c r="AH138" s="25"/>
      <c r="AI138" s="25"/>
      <c r="AJ138" s="25"/>
      <c r="AK138" s="25"/>
      <c r="AL138" s="25"/>
    </row>
    <row r="139">
      <c r="A139" s="26"/>
      <c r="B139" s="25"/>
      <c r="C139" s="25"/>
      <c r="D139" s="28"/>
      <c r="E139" s="29"/>
      <c r="F139" s="30"/>
      <c r="G139" s="33"/>
      <c r="H139" s="34"/>
      <c r="I139" s="35"/>
      <c r="J139" s="36"/>
      <c r="K139" s="28"/>
      <c r="L139" s="28"/>
      <c r="M139" s="34"/>
      <c r="N139" s="35"/>
      <c r="O139" s="36"/>
      <c r="P139" s="28"/>
      <c r="Q139" s="37"/>
      <c r="R139" s="38" t="s">
        <v>64</v>
      </c>
      <c r="S139" s="39" t="s">
        <v>64</v>
      </c>
      <c r="T139" s="40" t="s">
        <v>64</v>
      </c>
      <c r="U139" s="40" t="s">
        <v>64</v>
      </c>
      <c r="V139" s="40" t="s">
        <v>64</v>
      </c>
      <c r="W139" s="40" t="s">
        <v>64</v>
      </c>
      <c r="X139" s="39" t="s">
        <v>64</v>
      </c>
      <c r="Y139" s="41" t="s">
        <v>64</v>
      </c>
      <c r="Z139" s="41" t="s">
        <v>64</v>
      </c>
      <c r="AA139" s="41" t="s">
        <v>64</v>
      </c>
      <c r="AB139" s="42">
        <v>0.0</v>
      </c>
      <c r="AC139" s="42">
        <v>0.0</v>
      </c>
      <c r="AD139" s="42">
        <v>0.0</v>
      </c>
      <c r="AE139" s="42">
        <v>0.0</v>
      </c>
      <c r="AF139" s="42">
        <v>0.0</v>
      </c>
      <c r="AG139" s="25"/>
      <c r="AH139" s="25"/>
      <c r="AI139" s="25"/>
      <c r="AJ139" s="25"/>
      <c r="AK139" s="25"/>
      <c r="AL139" s="25"/>
    </row>
    <row r="140">
      <c r="A140" s="26"/>
      <c r="B140" s="25"/>
      <c r="C140" s="25"/>
      <c r="D140" s="28"/>
      <c r="E140" s="29"/>
      <c r="F140" s="30"/>
      <c r="G140" s="33"/>
      <c r="H140" s="34"/>
      <c r="I140" s="35"/>
      <c r="J140" s="36"/>
      <c r="K140" s="28"/>
      <c r="L140" s="28"/>
      <c r="M140" s="34"/>
      <c r="N140" s="35"/>
      <c r="O140" s="36"/>
      <c r="P140" s="28"/>
      <c r="Q140" s="37"/>
      <c r="R140" s="38" t="s">
        <v>64</v>
      </c>
      <c r="S140" s="39" t="s">
        <v>64</v>
      </c>
      <c r="T140" s="40" t="s">
        <v>64</v>
      </c>
      <c r="U140" s="40" t="s">
        <v>64</v>
      </c>
      <c r="V140" s="40" t="s">
        <v>64</v>
      </c>
      <c r="W140" s="40" t="s">
        <v>64</v>
      </c>
      <c r="X140" s="39" t="s">
        <v>64</v>
      </c>
      <c r="Y140" s="41" t="s">
        <v>64</v>
      </c>
      <c r="Z140" s="41" t="s">
        <v>64</v>
      </c>
      <c r="AA140" s="41" t="s">
        <v>64</v>
      </c>
      <c r="AB140" s="42">
        <v>0.0</v>
      </c>
      <c r="AC140" s="42">
        <v>0.0</v>
      </c>
      <c r="AD140" s="42">
        <v>0.0</v>
      </c>
      <c r="AE140" s="42">
        <v>0.0</v>
      </c>
      <c r="AF140" s="42">
        <v>0.0</v>
      </c>
      <c r="AG140" s="25"/>
      <c r="AH140" s="25"/>
      <c r="AI140" s="25"/>
      <c r="AJ140" s="25"/>
      <c r="AK140" s="25"/>
      <c r="AL140" s="25"/>
    </row>
    <row r="141">
      <c r="A141" s="26"/>
      <c r="B141" s="25"/>
      <c r="C141" s="25"/>
      <c r="D141" s="28"/>
      <c r="E141" s="29"/>
      <c r="F141" s="30"/>
      <c r="G141" s="32"/>
      <c r="H141" s="34"/>
      <c r="I141" s="35"/>
      <c r="J141" s="36"/>
      <c r="K141" s="28"/>
      <c r="L141" s="28"/>
      <c r="M141" s="34"/>
      <c r="N141" s="35"/>
      <c r="O141" s="36"/>
      <c r="P141" s="28"/>
      <c r="Q141" s="37"/>
      <c r="R141" s="38" t="s">
        <v>64</v>
      </c>
      <c r="S141" s="39" t="s">
        <v>64</v>
      </c>
      <c r="T141" s="40" t="s">
        <v>64</v>
      </c>
      <c r="U141" s="40" t="s">
        <v>64</v>
      </c>
      <c r="V141" s="40" t="s">
        <v>64</v>
      </c>
      <c r="W141" s="40" t="s">
        <v>64</v>
      </c>
      <c r="X141" s="39" t="s">
        <v>64</v>
      </c>
      <c r="Y141" s="41" t="s">
        <v>64</v>
      </c>
      <c r="Z141" s="41" t="s">
        <v>64</v>
      </c>
      <c r="AA141" s="41" t="s">
        <v>64</v>
      </c>
      <c r="AB141" s="42">
        <v>0.0</v>
      </c>
      <c r="AC141" s="42">
        <v>0.0</v>
      </c>
      <c r="AD141" s="42">
        <v>0.0</v>
      </c>
      <c r="AE141" s="42">
        <v>0.0</v>
      </c>
      <c r="AF141" s="42">
        <v>0.0</v>
      </c>
      <c r="AG141" s="25"/>
      <c r="AH141" s="25"/>
      <c r="AI141" s="25"/>
      <c r="AJ141" s="25"/>
      <c r="AK141" s="25"/>
      <c r="AL141" s="25"/>
    </row>
    <row r="142">
      <c r="A142" s="26"/>
      <c r="B142" s="25"/>
      <c r="C142" s="25"/>
      <c r="D142" s="28"/>
      <c r="E142" s="29"/>
      <c r="F142" s="30"/>
      <c r="G142" s="33"/>
      <c r="H142" s="34"/>
      <c r="I142" s="35"/>
      <c r="J142" s="36"/>
      <c r="K142" s="28"/>
      <c r="L142" s="28"/>
      <c r="M142" s="34"/>
      <c r="N142" s="35"/>
      <c r="O142" s="36"/>
      <c r="P142" s="28"/>
      <c r="Q142" s="37"/>
      <c r="R142" s="38" t="s">
        <v>64</v>
      </c>
      <c r="S142" s="39" t="s">
        <v>64</v>
      </c>
      <c r="T142" s="40" t="s">
        <v>64</v>
      </c>
      <c r="U142" s="40" t="s">
        <v>64</v>
      </c>
      <c r="V142" s="40" t="s">
        <v>64</v>
      </c>
      <c r="W142" s="40" t="s">
        <v>64</v>
      </c>
      <c r="X142" s="39" t="s">
        <v>64</v>
      </c>
      <c r="Y142" s="41" t="s">
        <v>64</v>
      </c>
      <c r="Z142" s="41" t="s">
        <v>64</v>
      </c>
      <c r="AA142" s="41" t="s">
        <v>64</v>
      </c>
      <c r="AB142" s="42">
        <v>0.0</v>
      </c>
      <c r="AC142" s="42">
        <v>0.0</v>
      </c>
      <c r="AD142" s="42">
        <v>0.0</v>
      </c>
      <c r="AE142" s="42">
        <v>0.0</v>
      </c>
      <c r="AF142" s="42">
        <v>0.0</v>
      </c>
      <c r="AG142" s="25"/>
      <c r="AH142" s="25"/>
      <c r="AI142" s="25"/>
      <c r="AJ142" s="25"/>
      <c r="AK142" s="25"/>
      <c r="AL142" s="25"/>
    </row>
    <row r="143">
      <c r="A143" s="26"/>
      <c r="B143" s="25"/>
      <c r="C143" s="25"/>
      <c r="D143" s="28"/>
      <c r="E143" s="29"/>
      <c r="F143" s="30"/>
      <c r="G143" s="33"/>
      <c r="H143" s="34"/>
      <c r="I143" s="35"/>
      <c r="J143" s="36"/>
      <c r="K143" s="28"/>
      <c r="L143" s="28"/>
      <c r="M143" s="34"/>
      <c r="N143" s="35"/>
      <c r="O143" s="36"/>
      <c r="P143" s="28"/>
      <c r="Q143" s="37"/>
      <c r="R143" s="38" t="s">
        <v>64</v>
      </c>
      <c r="S143" s="39" t="s">
        <v>64</v>
      </c>
      <c r="T143" s="40" t="s">
        <v>64</v>
      </c>
      <c r="U143" s="40" t="s">
        <v>64</v>
      </c>
      <c r="V143" s="40" t="s">
        <v>64</v>
      </c>
      <c r="W143" s="40" t="s">
        <v>64</v>
      </c>
      <c r="X143" s="39" t="s">
        <v>64</v>
      </c>
      <c r="Y143" s="41" t="s">
        <v>64</v>
      </c>
      <c r="Z143" s="41" t="s">
        <v>64</v>
      </c>
      <c r="AA143" s="41" t="s">
        <v>64</v>
      </c>
      <c r="AB143" s="42">
        <v>0.0</v>
      </c>
      <c r="AC143" s="42">
        <v>0.0</v>
      </c>
      <c r="AD143" s="42">
        <v>0.0</v>
      </c>
      <c r="AE143" s="42">
        <v>0.0</v>
      </c>
      <c r="AF143" s="42">
        <v>0.0</v>
      </c>
      <c r="AG143" s="25"/>
      <c r="AH143" s="25"/>
      <c r="AI143" s="25"/>
      <c r="AJ143" s="25"/>
      <c r="AK143" s="25"/>
      <c r="AL143" s="25"/>
    </row>
    <row r="144">
      <c r="A144" s="26"/>
      <c r="B144" s="25"/>
      <c r="C144" s="25"/>
      <c r="D144" s="28"/>
      <c r="E144" s="29"/>
      <c r="F144" s="30"/>
      <c r="G144" s="33"/>
      <c r="H144" s="34"/>
      <c r="I144" s="35"/>
      <c r="J144" s="36"/>
      <c r="K144" s="28"/>
      <c r="L144" s="28"/>
      <c r="M144" s="34"/>
      <c r="N144" s="35"/>
      <c r="O144" s="36"/>
      <c r="P144" s="28"/>
      <c r="Q144" s="37"/>
      <c r="R144" s="38" t="s">
        <v>64</v>
      </c>
      <c r="S144" s="39" t="s">
        <v>64</v>
      </c>
      <c r="T144" s="40" t="s">
        <v>64</v>
      </c>
      <c r="U144" s="40" t="s">
        <v>64</v>
      </c>
      <c r="V144" s="40" t="s">
        <v>64</v>
      </c>
      <c r="W144" s="40" t="s">
        <v>64</v>
      </c>
      <c r="X144" s="39" t="s">
        <v>64</v>
      </c>
      <c r="Y144" s="41" t="s">
        <v>64</v>
      </c>
      <c r="Z144" s="41" t="s">
        <v>64</v>
      </c>
      <c r="AA144" s="41" t="s">
        <v>64</v>
      </c>
      <c r="AB144" s="42">
        <v>0.0</v>
      </c>
      <c r="AC144" s="42">
        <v>0.0</v>
      </c>
      <c r="AD144" s="42">
        <v>0.0</v>
      </c>
      <c r="AE144" s="42">
        <v>0.0</v>
      </c>
      <c r="AF144" s="42">
        <v>0.0</v>
      </c>
      <c r="AG144" s="25"/>
      <c r="AH144" s="25"/>
      <c r="AI144" s="25"/>
      <c r="AJ144" s="25"/>
      <c r="AK144" s="25"/>
      <c r="AL144" s="25"/>
    </row>
    <row r="145">
      <c r="A145" s="26"/>
      <c r="B145" s="25"/>
      <c r="C145" s="25"/>
      <c r="D145" s="28"/>
      <c r="E145" s="29"/>
      <c r="F145" s="30"/>
      <c r="G145" s="33"/>
      <c r="H145" s="34"/>
      <c r="I145" s="35"/>
      <c r="J145" s="36"/>
      <c r="K145" s="28"/>
      <c r="L145" s="28"/>
      <c r="M145" s="34"/>
      <c r="N145" s="35"/>
      <c r="O145" s="36"/>
      <c r="P145" s="28"/>
      <c r="Q145" s="37"/>
      <c r="R145" s="38" t="s">
        <v>64</v>
      </c>
      <c r="S145" s="39" t="s">
        <v>64</v>
      </c>
      <c r="T145" s="40" t="s">
        <v>64</v>
      </c>
      <c r="U145" s="40" t="s">
        <v>64</v>
      </c>
      <c r="V145" s="40" t="s">
        <v>64</v>
      </c>
      <c r="W145" s="40" t="s">
        <v>64</v>
      </c>
      <c r="X145" s="39" t="s">
        <v>64</v>
      </c>
      <c r="Y145" s="41" t="s">
        <v>64</v>
      </c>
      <c r="Z145" s="41" t="s">
        <v>64</v>
      </c>
      <c r="AA145" s="41" t="s">
        <v>64</v>
      </c>
      <c r="AB145" s="42">
        <v>0.0</v>
      </c>
      <c r="AC145" s="42">
        <v>0.0</v>
      </c>
      <c r="AD145" s="42">
        <v>0.0</v>
      </c>
      <c r="AE145" s="42">
        <v>0.0</v>
      </c>
      <c r="AF145" s="42">
        <v>0.0</v>
      </c>
      <c r="AG145" s="25"/>
      <c r="AH145" s="25"/>
      <c r="AI145" s="25"/>
      <c r="AJ145" s="25"/>
      <c r="AK145" s="25"/>
      <c r="AL145" s="25"/>
    </row>
    <row r="146">
      <c r="A146" s="26"/>
      <c r="B146" s="25"/>
      <c r="C146" s="25"/>
      <c r="D146" s="28"/>
      <c r="E146" s="29"/>
      <c r="F146" s="30"/>
      <c r="G146" s="33"/>
      <c r="H146" s="34"/>
      <c r="I146" s="35"/>
      <c r="J146" s="36"/>
      <c r="K146" s="28"/>
      <c r="L146" s="28"/>
      <c r="M146" s="34"/>
      <c r="N146" s="35"/>
      <c r="O146" s="36"/>
      <c r="P146" s="28"/>
      <c r="Q146" s="37"/>
      <c r="R146" s="38" t="s">
        <v>64</v>
      </c>
      <c r="S146" s="39" t="s">
        <v>64</v>
      </c>
      <c r="T146" s="40" t="s">
        <v>64</v>
      </c>
      <c r="U146" s="40" t="s">
        <v>64</v>
      </c>
      <c r="V146" s="40" t="s">
        <v>64</v>
      </c>
      <c r="W146" s="40" t="s">
        <v>64</v>
      </c>
      <c r="X146" s="39" t="s">
        <v>64</v>
      </c>
      <c r="Y146" s="41" t="s">
        <v>64</v>
      </c>
      <c r="Z146" s="41" t="s">
        <v>64</v>
      </c>
      <c r="AA146" s="41" t="s">
        <v>64</v>
      </c>
      <c r="AB146" s="42">
        <v>0.0</v>
      </c>
      <c r="AC146" s="42">
        <v>0.0</v>
      </c>
      <c r="AD146" s="42">
        <v>0.0</v>
      </c>
      <c r="AE146" s="42">
        <v>0.0</v>
      </c>
      <c r="AF146" s="42">
        <v>0.0</v>
      </c>
      <c r="AG146" s="25"/>
      <c r="AH146" s="25"/>
      <c r="AI146" s="25"/>
      <c r="AJ146" s="25"/>
      <c r="AK146" s="25"/>
      <c r="AL146" s="25"/>
    </row>
    <row r="147">
      <c r="A147" s="26"/>
      <c r="B147" s="25"/>
      <c r="C147" s="25"/>
      <c r="D147" s="28"/>
      <c r="E147" s="29"/>
      <c r="F147" s="30"/>
      <c r="G147" s="33"/>
      <c r="H147" s="34"/>
      <c r="I147" s="35"/>
      <c r="J147" s="36"/>
      <c r="K147" s="28"/>
      <c r="L147" s="28"/>
      <c r="M147" s="34"/>
      <c r="N147" s="35"/>
      <c r="O147" s="36"/>
      <c r="P147" s="28"/>
      <c r="Q147" s="37"/>
      <c r="R147" s="38" t="s">
        <v>64</v>
      </c>
      <c r="S147" s="39" t="s">
        <v>64</v>
      </c>
      <c r="T147" s="40" t="s">
        <v>64</v>
      </c>
      <c r="U147" s="40" t="s">
        <v>64</v>
      </c>
      <c r="V147" s="40" t="s">
        <v>64</v>
      </c>
      <c r="W147" s="40" t="s">
        <v>64</v>
      </c>
      <c r="X147" s="39" t="s">
        <v>64</v>
      </c>
      <c r="Y147" s="41" t="s">
        <v>64</v>
      </c>
      <c r="Z147" s="41" t="s">
        <v>64</v>
      </c>
      <c r="AA147" s="41" t="s">
        <v>64</v>
      </c>
      <c r="AB147" s="42">
        <v>0.0</v>
      </c>
      <c r="AC147" s="42">
        <v>0.0</v>
      </c>
      <c r="AD147" s="42">
        <v>0.0</v>
      </c>
      <c r="AE147" s="42">
        <v>0.0</v>
      </c>
      <c r="AF147" s="42">
        <v>0.0</v>
      </c>
      <c r="AG147" s="25"/>
      <c r="AH147" s="25"/>
      <c r="AI147" s="25"/>
      <c r="AJ147" s="25"/>
      <c r="AK147" s="25"/>
      <c r="AL147" s="25"/>
    </row>
    <row r="148">
      <c r="A148" s="26"/>
      <c r="B148" s="25"/>
      <c r="C148" s="25"/>
      <c r="D148" s="28"/>
      <c r="E148" s="29"/>
      <c r="F148" s="30"/>
      <c r="G148" s="33"/>
      <c r="H148" s="34"/>
      <c r="I148" s="35"/>
      <c r="J148" s="36"/>
      <c r="K148" s="28"/>
      <c r="L148" s="28"/>
      <c r="M148" s="34"/>
      <c r="N148" s="35"/>
      <c r="O148" s="36"/>
      <c r="P148" s="28"/>
      <c r="Q148" s="37"/>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0.0</v>
      </c>
      <c r="AF148" s="42">
        <v>0.0</v>
      </c>
      <c r="AG148" s="25"/>
      <c r="AH148" s="25"/>
      <c r="AI148" s="25"/>
      <c r="AJ148" s="25"/>
      <c r="AK148" s="25"/>
      <c r="AL148" s="25"/>
    </row>
    <row r="149">
      <c r="A149" s="26"/>
      <c r="B149" s="25"/>
      <c r="C149" s="25"/>
      <c r="D149" s="28"/>
      <c r="E149" s="29"/>
      <c r="F149" s="30"/>
      <c r="G149" s="33"/>
      <c r="H149" s="34"/>
      <c r="I149" s="35"/>
      <c r="J149" s="36"/>
      <c r="K149" s="28"/>
      <c r="L149" s="28"/>
      <c r="M149" s="34"/>
      <c r="N149" s="35"/>
      <c r="O149" s="36"/>
      <c r="P149" s="28"/>
      <c r="Q149" s="37"/>
      <c r="R149" s="38" t="s">
        <v>64</v>
      </c>
      <c r="S149" s="39" t="s">
        <v>64</v>
      </c>
      <c r="T149" s="40" t="s">
        <v>64</v>
      </c>
      <c r="U149" s="40" t="s">
        <v>64</v>
      </c>
      <c r="V149" s="40" t="s">
        <v>64</v>
      </c>
      <c r="W149" s="40" t="s">
        <v>64</v>
      </c>
      <c r="X149" s="39" t="s">
        <v>64</v>
      </c>
      <c r="Y149" s="41" t="s">
        <v>64</v>
      </c>
      <c r="Z149" s="41" t="s">
        <v>64</v>
      </c>
      <c r="AA149" s="41" t="s">
        <v>64</v>
      </c>
      <c r="AB149" s="42">
        <v>0.0</v>
      </c>
      <c r="AC149" s="42">
        <v>0.0</v>
      </c>
      <c r="AD149" s="42">
        <v>0.0</v>
      </c>
      <c r="AE149" s="42">
        <v>0.0</v>
      </c>
      <c r="AF149" s="42">
        <v>0.0</v>
      </c>
      <c r="AG149" s="25"/>
      <c r="AH149" s="25"/>
      <c r="AI149" s="25"/>
      <c r="AJ149" s="25"/>
      <c r="AK149" s="25"/>
      <c r="AL149" s="25"/>
    </row>
    <row r="150">
      <c r="A150" s="26"/>
      <c r="B150" s="25"/>
      <c r="C150" s="25"/>
      <c r="D150" s="28"/>
      <c r="E150" s="29"/>
      <c r="F150" s="30"/>
      <c r="G150" s="33"/>
      <c r="H150" s="34"/>
      <c r="I150" s="35"/>
      <c r="J150" s="36"/>
      <c r="K150" s="28"/>
      <c r="L150" s="28"/>
      <c r="M150" s="34"/>
      <c r="N150" s="35"/>
      <c r="O150" s="36"/>
      <c r="P150" s="28"/>
      <c r="Q150" s="37"/>
      <c r="R150" s="38" t="s">
        <v>64</v>
      </c>
      <c r="S150" s="39" t="s">
        <v>64</v>
      </c>
      <c r="T150" s="40" t="s">
        <v>64</v>
      </c>
      <c r="U150" s="40" t="s">
        <v>64</v>
      </c>
      <c r="V150" s="40" t="s">
        <v>64</v>
      </c>
      <c r="W150" s="40" t="s">
        <v>64</v>
      </c>
      <c r="X150" s="39" t="s">
        <v>64</v>
      </c>
      <c r="Y150" s="41" t="s">
        <v>64</v>
      </c>
      <c r="Z150" s="41" t="s">
        <v>64</v>
      </c>
      <c r="AA150" s="41" t="s">
        <v>64</v>
      </c>
      <c r="AB150" s="42">
        <v>0.0</v>
      </c>
      <c r="AC150" s="42">
        <v>0.0</v>
      </c>
      <c r="AD150" s="42">
        <v>0.0</v>
      </c>
      <c r="AE150" s="42">
        <v>0.0</v>
      </c>
      <c r="AF150" s="42">
        <v>0.0</v>
      </c>
      <c r="AG150" s="25"/>
      <c r="AH150" s="25"/>
      <c r="AI150" s="25"/>
      <c r="AJ150" s="25"/>
      <c r="AK150" s="25"/>
      <c r="AL150" s="25"/>
    </row>
    <row r="151">
      <c r="A151" s="26"/>
      <c r="B151" s="25"/>
      <c r="C151" s="25"/>
      <c r="D151" s="28"/>
      <c r="E151" s="29"/>
      <c r="F151" s="30"/>
      <c r="G151" s="33"/>
      <c r="H151" s="34"/>
      <c r="I151" s="35"/>
      <c r="J151" s="36"/>
      <c r="K151" s="28"/>
      <c r="L151" s="28"/>
      <c r="M151" s="34"/>
      <c r="N151" s="35"/>
      <c r="O151" s="36"/>
      <c r="P151" s="28"/>
      <c r="Q151" s="37"/>
      <c r="R151" s="38" t="s">
        <v>64</v>
      </c>
      <c r="S151" s="39" t="s">
        <v>64</v>
      </c>
      <c r="T151" s="40" t="s">
        <v>64</v>
      </c>
      <c r="U151" s="40" t="s">
        <v>64</v>
      </c>
      <c r="V151" s="40" t="s">
        <v>64</v>
      </c>
      <c r="W151" s="40" t="s">
        <v>64</v>
      </c>
      <c r="X151" s="39" t="s">
        <v>64</v>
      </c>
      <c r="Y151" s="41" t="s">
        <v>64</v>
      </c>
      <c r="Z151" s="41" t="s">
        <v>64</v>
      </c>
      <c r="AA151" s="41" t="s">
        <v>64</v>
      </c>
      <c r="AB151" s="42">
        <v>0.0</v>
      </c>
      <c r="AC151" s="42">
        <v>0.0</v>
      </c>
      <c r="AD151" s="42">
        <v>0.0</v>
      </c>
      <c r="AE151" s="42">
        <v>0.0</v>
      </c>
      <c r="AF151" s="42">
        <v>0.0</v>
      </c>
      <c r="AG151" s="25"/>
      <c r="AH151" s="25"/>
      <c r="AI151" s="25"/>
      <c r="AJ151" s="25"/>
      <c r="AK151" s="25"/>
      <c r="AL151" s="25"/>
    </row>
    <row r="152">
      <c r="A152" s="26"/>
      <c r="B152" s="25"/>
      <c r="C152" s="25"/>
      <c r="D152" s="28"/>
      <c r="E152" s="29"/>
      <c r="F152" s="30"/>
      <c r="G152" s="33"/>
      <c r="H152" s="34"/>
      <c r="I152" s="35"/>
      <c r="J152" s="36"/>
      <c r="K152" s="28"/>
      <c r="L152" s="28"/>
      <c r="M152" s="34"/>
      <c r="N152" s="35"/>
      <c r="O152" s="36"/>
      <c r="P152" s="28"/>
      <c r="Q152" s="37"/>
      <c r="R152" s="38" t="s">
        <v>64</v>
      </c>
      <c r="S152" s="39" t="s">
        <v>64</v>
      </c>
      <c r="T152" s="40" t="s">
        <v>64</v>
      </c>
      <c r="U152" s="40" t="s">
        <v>64</v>
      </c>
      <c r="V152" s="40" t="s">
        <v>64</v>
      </c>
      <c r="W152" s="40" t="s">
        <v>64</v>
      </c>
      <c r="X152" s="39" t="s">
        <v>64</v>
      </c>
      <c r="Y152" s="41" t="s">
        <v>64</v>
      </c>
      <c r="Z152" s="41" t="s">
        <v>64</v>
      </c>
      <c r="AA152" s="41" t="s">
        <v>64</v>
      </c>
      <c r="AB152" s="42">
        <v>0.0</v>
      </c>
      <c r="AC152" s="42">
        <v>0.0</v>
      </c>
      <c r="AD152" s="42">
        <v>0.0</v>
      </c>
      <c r="AE152" s="42">
        <v>0.0</v>
      </c>
      <c r="AF152" s="42">
        <v>0.0</v>
      </c>
      <c r="AG152" s="25"/>
      <c r="AH152" s="25"/>
      <c r="AI152" s="25"/>
      <c r="AJ152" s="25"/>
      <c r="AK152" s="25"/>
      <c r="AL152" s="25"/>
    </row>
    <row r="153">
      <c r="A153" s="26"/>
      <c r="B153" s="25"/>
      <c r="C153" s="25"/>
      <c r="D153" s="28"/>
      <c r="E153" s="29"/>
      <c r="F153" s="30"/>
      <c r="G153" s="32"/>
      <c r="H153" s="34"/>
      <c r="I153" s="35"/>
      <c r="J153" s="36"/>
      <c r="K153" s="28"/>
      <c r="L153" s="28"/>
      <c r="M153" s="34"/>
      <c r="N153" s="35"/>
      <c r="O153" s="36"/>
      <c r="P153" s="28"/>
      <c r="Q153" s="37"/>
      <c r="R153" s="38" t="s">
        <v>64</v>
      </c>
      <c r="S153" s="39" t="s">
        <v>64</v>
      </c>
      <c r="T153" s="40" t="s">
        <v>64</v>
      </c>
      <c r="U153" s="40" t="s">
        <v>64</v>
      </c>
      <c r="V153" s="40" t="s">
        <v>64</v>
      </c>
      <c r="W153" s="40" t="s">
        <v>64</v>
      </c>
      <c r="X153" s="39" t="s">
        <v>64</v>
      </c>
      <c r="Y153" s="41" t="s">
        <v>64</v>
      </c>
      <c r="Z153" s="41" t="s">
        <v>64</v>
      </c>
      <c r="AA153" s="41" t="s">
        <v>64</v>
      </c>
      <c r="AB153" s="42">
        <v>0.0</v>
      </c>
      <c r="AC153" s="42">
        <v>0.0</v>
      </c>
      <c r="AD153" s="42">
        <v>0.0</v>
      </c>
      <c r="AE153" s="42">
        <v>0.0</v>
      </c>
      <c r="AF153" s="42">
        <v>0.0</v>
      </c>
      <c r="AG153" s="25"/>
      <c r="AH153" s="25"/>
      <c r="AI153" s="25"/>
      <c r="AJ153" s="25"/>
      <c r="AK153" s="25"/>
      <c r="AL153" s="25"/>
    </row>
    <row r="154">
      <c r="A154" s="26"/>
      <c r="B154" s="25"/>
      <c r="C154" s="25"/>
      <c r="D154" s="28"/>
      <c r="E154" s="29"/>
      <c r="F154" s="30"/>
      <c r="G154" s="33"/>
      <c r="H154" s="34"/>
      <c r="I154" s="35"/>
      <c r="J154" s="36"/>
      <c r="K154" s="28"/>
      <c r="L154" s="28"/>
      <c r="M154" s="34"/>
      <c r="N154" s="35"/>
      <c r="O154" s="36"/>
      <c r="P154" s="28"/>
      <c r="Q154" s="37"/>
      <c r="R154" s="38" t="s">
        <v>64</v>
      </c>
      <c r="S154" s="39" t="s">
        <v>64</v>
      </c>
      <c r="T154" s="40" t="s">
        <v>64</v>
      </c>
      <c r="U154" s="40" t="s">
        <v>64</v>
      </c>
      <c r="V154" s="40" t="s">
        <v>64</v>
      </c>
      <c r="W154" s="40" t="s">
        <v>64</v>
      </c>
      <c r="X154" s="39" t="s">
        <v>64</v>
      </c>
      <c r="Y154" s="41" t="s">
        <v>64</v>
      </c>
      <c r="Z154" s="41" t="s">
        <v>64</v>
      </c>
      <c r="AA154" s="41" t="s">
        <v>64</v>
      </c>
      <c r="AB154" s="42">
        <v>0.0</v>
      </c>
      <c r="AC154" s="42">
        <v>0.0</v>
      </c>
      <c r="AD154" s="42">
        <v>0.0</v>
      </c>
      <c r="AE154" s="42">
        <v>0.0</v>
      </c>
      <c r="AF154" s="42">
        <v>0.0</v>
      </c>
      <c r="AG154" s="25"/>
      <c r="AH154" s="25"/>
      <c r="AI154" s="25"/>
      <c r="AJ154" s="25"/>
      <c r="AK154" s="25"/>
      <c r="AL154" s="25"/>
    </row>
    <row r="155">
      <c r="A155" s="26"/>
      <c r="B155" s="25"/>
      <c r="C155" s="25"/>
      <c r="D155" s="28"/>
      <c r="E155" s="29"/>
      <c r="F155" s="30"/>
      <c r="G155" s="33"/>
      <c r="H155" s="34"/>
      <c r="I155" s="35"/>
      <c r="J155" s="36"/>
      <c r="K155" s="28"/>
      <c r="L155" s="28"/>
      <c r="M155" s="34"/>
      <c r="N155" s="35"/>
      <c r="O155" s="36"/>
      <c r="P155" s="28"/>
      <c r="Q155" s="37"/>
      <c r="R155" s="38" t="s">
        <v>64</v>
      </c>
      <c r="S155" s="39" t="s">
        <v>64</v>
      </c>
      <c r="T155" s="40" t="s">
        <v>64</v>
      </c>
      <c r="U155" s="40" t="s">
        <v>64</v>
      </c>
      <c r="V155" s="40" t="s">
        <v>64</v>
      </c>
      <c r="W155" s="40" t="s">
        <v>64</v>
      </c>
      <c r="X155" s="39" t="s">
        <v>64</v>
      </c>
      <c r="Y155" s="41" t="s">
        <v>64</v>
      </c>
      <c r="Z155" s="41" t="s">
        <v>64</v>
      </c>
      <c r="AA155" s="41" t="s">
        <v>64</v>
      </c>
      <c r="AB155" s="42">
        <v>0.0</v>
      </c>
      <c r="AC155" s="42">
        <v>0.0</v>
      </c>
      <c r="AD155" s="42">
        <v>0.0</v>
      </c>
      <c r="AE155" s="42">
        <v>0.0</v>
      </c>
      <c r="AF155" s="42">
        <v>0.0</v>
      </c>
      <c r="AG155" s="25"/>
      <c r="AH155" s="25"/>
      <c r="AI155" s="25"/>
      <c r="AJ155" s="25"/>
      <c r="AK155" s="25"/>
      <c r="AL155" s="25"/>
    </row>
    <row r="156">
      <c r="A156" s="26"/>
      <c r="B156" s="25"/>
      <c r="C156" s="25"/>
      <c r="D156" s="28"/>
      <c r="E156" s="29"/>
      <c r="F156" s="30"/>
      <c r="G156" s="33"/>
      <c r="H156" s="34"/>
      <c r="I156" s="35"/>
      <c r="J156" s="36"/>
      <c r="K156" s="28"/>
      <c r="L156" s="28"/>
      <c r="M156" s="34"/>
      <c r="N156" s="35"/>
      <c r="O156" s="36"/>
      <c r="P156" s="28"/>
      <c r="Q156" s="37"/>
      <c r="R156" s="38" t="s">
        <v>64</v>
      </c>
      <c r="S156" s="39" t="s">
        <v>64</v>
      </c>
      <c r="T156" s="40" t="s">
        <v>64</v>
      </c>
      <c r="U156" s="40" t="s">
        <v>64</v>
      </c>
      <c r="V156" s="40" t="s">
        <v>64</v>
      </c>
      <c r="W156" s="40" t="s">
        <v>64</v>
      </c>
      <c r="X156" s="39" t="s">
        <v>64</v>
      </c>
      <c r="Y156" s="41" t="s">
        <v>64</v>
      </c>
      <c r="Z156" s="41" t="s">
        <v>64</v>
      </c>
      <c r="AA156" s="41" t="s">
        <v>64</v>
      </c>
      <c r="AB156" s="42">
        <v>0.0</v>
      </c>
      <c r="AC156" s="42">
        <v>0.0</v>
      </c>
      <c r="AD156" s="42">
        <v>0.0</v>
      </c>
      <c r="AE156" s="42">
        <v>0.0</v>
      </c>
      <c r="AF156" s="42">
        <v>0.0</v>
      </c>
      <c r="AG156" s="25"/>
      <c r="AH156" s="25"/>
      <c r="AI156" s="25"/>
      <c r="AJ156" s="25"/>
      <c r="AK156" s="25"/>
      <c r="AL156" s="25"/>
    </row>
    <row r="157">
      <c r="A157" s="26"/>
      <c r="B157" s="25"/>
      <c r="C157" s="25"/>
      <c r="D157" s="28"/>
      <c r="E157" s="29"/>
      <c r="F157" s="30"/>
      <c r="G157" s="33"/>
      <c r="H157" s="34"/>
      <c r="I157" s="35"/>
      <c r="J157" s="36"/>
      <c r="K157" s="28"/>
      <c r="L157" s="28"/>
      <c r="M157" s="34"/>
      <c r="N157" s="35"/>
      <c r="O157" s="36"/>
      <c r="P157" s="28"/>
      <c r="Q157" s="37"/>
      <c r="R157" s="38" t="s">
        <v>64</v>
      </c>
      <c r="S157" s="39" t="s">
        <v>64</v>
      </c>
      <c r="T157" s="40" t="s">
        <v>64</v>
      </c>
      <c r="U157" s="40" t="s">
        <v>64</v>
      </c>
      <c r="V157" s="40" t="s">
        <v>64</v>
      </c>
      <c r="W157" s="40" t="s">
        <v>64</v>
      </c>
      <c r="X157" s="39" t="s">
        <v>64</v>
      </c>
      <c r="Y157" s="41" t="s">
        <v>64</v>
      </c>
      <c r="Z157" s="41" t="s">
        <v>64</v>
      </c>
      <c r="AA157" s="41" t="s">
        <v>64</v>
      </c>
      <c r="AB157" s="42">
        <v>0.0</v>
      </c>
      <c r="AC157" s="42">
        <v>0.0</v>
      </c>
      <c r="AD157" s="42">
        <v>0.0</v>
      </c>
      <c r="AE157" s="42">
        <v>0.0</v>
      </c>
      <c r="AF157" s="42">
        <v>0.0</v>
      </c>
      <c r="AG157" s="25"/>
      <c r="AH157" s="25"/>
      <c r="AI157" s="25"/>
      <c r="AJ157" s="25"/>
      <c r="AK157" s="25"/>
      <c r="AL157" s="25"/>
    </row>
    <row r="158">
      <c r="A158" s="26"/>
      <c r="B158" s="25"/>
      <c r="C158" s="25"/>
      <c r="D158" s="28"/>
      <c r="E158" s="29"/>
      <c r="F158" s="30"/>
      <c r="G158" s="33"/>
      <c r="H158" s="34"/>
      <c r="I158" s="35"/>
      <c r="J158" s="36"/>
      <c r="K158" s="28"/>
      <c r="L158" s="28"/>
      <c r="M158" s="34"/>
      <c r="N158" s="35"/>
      <c r="O158" s="36"/>
      <c r="P158" s="28"/>
      <c r="Q158" s="37"/>
      <c r="R158" s="38" t="s">
        <v>64</v>
      </c>
      <c r="S158" s="39" t="s">
        <v>64</v>
      </c>
      <c r="T158" s="40" t="s">
        <v>64</v>
      </c>
      <c r="U158" s="40" t="s">
        <v>64</v>
      </c>
      <c r="V158" s="40" t="s">
        <v>64</v>
      </c>
      <c r="W158" s="40" t="s">
        <v>64</v>
      </c>
      <c r="X158" s="39" t="s">
        <v>64</v>
      </c>
      <c r="Y158" s="41" t="s">
        <v>64</v>
      </c>
      <c r="Z158" s="41" t="s">
        <v>64</v>
      </c>
      <c r="AA158" s="41" t="s">
        <v>64</v>
      </c>
      <c r="AB158" s="42">
        <v>0.0</v>
      </c>
      <c r="AC158" s="42">
        <v>0.0</v>
      </c>
      <c r="AD158" s="42">
        <v>0.0</v>
      </c>
      <c r="AE158" s="42">
        <v>0.0</v>
      </c>
      <c r="AF158" s="42">
        <v>0.0</v>
      </c>
      <c r="AG158" s="25"/>
      <c r="AH158" s="25"/>
      <c r="AI158" s="25"/>
      <c r="AJ158" s="25"/>
      <c r="AK158" s="25"/>
      <c r="AL158" s="25"/>
    </row>
    <row r="159">
      <c r="A159" s="26"/>
      <c r="B159" s="25"/>
      <c r="C159" s="25"/>
      <c r="D159" s="28"/>
      <c r="E159" s="29"/>
      <c r="F159" s="30"/>
      <c r="G159" s="33"/>
      <c r="H159" s="34"/>
      <c r="I159" s="35"/>
      <c r="J159" s="36"/>
      <c r="K159" s="28"/>
      <c r="L159" s="28"/>
      <c r="M159" s="34"/>
      <c r="N159" s="35"/>
      <c r="O159" s="36"/>
      <c r="P159" s="28"/>
      <c r="Q159" s="37"/>
      <c r="R159" s="38" t="s">
        <v>64</v>
      </c>
      <c r="S159" s="39" t="s">
        <v>64</v>
      </c>
      <c r="T159" s="40" t="s">
        <v>64</v>
      </c>
      <c r="U159" s="40" t="s">
        <v>64</v>
      </c>
      <c r="V159" s="40" t="s">
        <v>64</v>
      </c>
      <c r="W159" s="40" t="s">
        <v>64</v>
      </c>
      <c r="X159" s="39" t="s">
        <v>64</v>
      </c>
      <c r="Y159" s="41" t="s">
        <v>64</v>
      </c>
      <c r="Z159" s="41" t="s">
        <v>64</v>
      </c>
      <c r="AA159" s="41" t="s">
        <v>64</v>
      </c>
      <c r="AB159" s="42">
        <v>0.0</v>
      </c>
      <c r="AC159" s="42">
        <v>0.0</v>
      </c>
      <c r="AD159" s="42">
        <v>0.0</v>
      </c>
      <c r="AE159" s="42">
        <v>0.0</v>
      </c>
      <c r="AF159" s="42">
        <v>0.0</v>
      </c>
      <c r="AG159" s="25"/>
      <c r="AH159" s="25"/>
      <c r="AI159" s="25"/>
      <c r="AJ159" s="25"/>
      <c r="AK159" s="25"/>
      <c r="AL159" s="25"/>
    </row>
    <row r="160">
      <c r="A160" s="26"/>
      <c r="B160" s="25"/>
      <c r="C160" s="25"/>
      <c r="D160" s="28"/>
      <c r="E160" s="29"/>
      <c r="F160" s="30"/>
      <c r="G160" s="33"/>
      <c r="H160" s="34"/>
      <c r="I160" s="35"/>
      <c r="J160" s="36"/>
      <c r="K160" s="28"/>
      <c r="L160" s="28"/>
      <c r="M160" s="34"/>
      <c r="N160" s="35"/>
      <c r="O160" s="36"/>
      <c r="P160" s="28"/>
      <c r="Q160" s="37"/>
      <c r="R160" s="38" t="s">
        <v>64</v>
      </c>
      <c r="S160" s="39" t="s">
        <v>64</v>
      </c>
      <c r="T160" s="40" t="s">
        <v>64</v>
      </c>
      <c r="U160" s="40" t="s">
        <v>64</v>
      </c>
      <c r="V160" s="40" t="s">
        <v>64</v>
      </c>
      <c r="W160" s="40" t="s">
        <v>64</v>
      </c>
      <c r="X160" s="39" t="s">
        <v>64</v>
      </c>
      <c r="Y160" s="41" t="s">
        <v>64</v>
      </c>
      <c r="Z160" s="41" t="s">
        <v>64</v>
      </c>
      <c r="AA160" s="41" t="s">
        <v>64</v>
      </c>
      <c r="AB160" s="42">
        <v>0.0</v>
      </c>
      <c r="AC160" s="42">
        <v>0.0</v>
      </c>
      <c r="AD160" s="42">
        <v>0.0</v>
      </c>
      <c r="AE160" s="42">
        <v>0.0</v>
      </c>
      <c r="AF160" s="42">
        <v>0.0</v>
      </c>
      <c r="AG160" s="25"/>
      <c r="AH160" s="25"/>
      <c r="AI160" s="25"/>
      <c r="AJ160" s="25"/>
      <c r="AK160" s="25"/>
      <c r="AL160" s="25"/>
    </row>
    <row r="161">
      <c r="A161" s="26"/>
      <c r="B161" s="25"/>
      <c r="C161" s="25"/>
      <c r="D161" s="28"/>
      <c r="E161" s="29"/>
      <c r="F161" s="30"/>
      <c r="G161" s="33"/>
      <c r="H161" s="34"/>
      <c r="I161" s="35"/>
      <c r="J161" s="36"/>
      <c r="K161" s="28"/>
      <c r="L161" s="28"/>
      <c r="M161" s="34"/>
      <c r="N161" s="35"/>
      <c r="O161" s="36"/>
      <c r="P161" s="28"/>
      <c r="Q161" s="37"/>
      <c r="R161" s="38" t="s">
        <v>64</v>
      </c>
      <c r="S161" s="39" t="s">
        <v>64</v>
      </c>
      <c r="T161" s="40" t="s">
        <v>64</v>
      </c>
      <c r="U161" s="40" t="s">
        <v>64</v>
      </c>
      <c r="V161" s="40" t="s">
        <v>64</v>
      </c>
      <c r="W161" s="40" t="s">
        <v>64</v>
      </c>
      <c r="X161" s="39" t="s">
        <v>64</v>
      </c>
      <c r="Y161" s="41" t="s">
        <v>64</v>
      </c>
      <c r="Z161" s="41" t="s">
        <v>64</v>
      </c>
      <c r="AA161" s="41" t="s">
        <v>64</v>
      </c>
      <c r="AB161" s="42">
        <v>0.0</v>
      </c>
      <c r="AC161" s="42">
        <v>0.0</v>
      </c>
      <c r="AD161" s="42">
        <v>0.0</v>
      </c>
      <c r="AE161" s="42">
        <v>0.0</v>
      </c>
      <c r="AF161" s="42">
        <v>0.0</v>
      </c>
      <c r="AG161" s="25"/>
      <c r="AH161" s="25"/>
      <c r="AI161" s="25"/>
      <c r="AJ161" s="25"/>
      <c r="AK161" s="25"/>
      <c r="AL161" s="25"/>
    </row>
    <row r="162">
      <c r="A162" s="26"/>
      <c r="B162" s="25"/>
      <c r="C162" s="25"/>
      <c r="D162" s="28"/>
      <c r="E162" s="29"/>
      <c r="F162" s="30"/>
      <c r="G162" s="33"/>
      <c r="H162" s="34"/>
      <c r="I162" s="35"/>
      <c r="J162" s="36"/>
      <c r="K162" s="28"/>
      <c r="L162" s="28"/>
      <c r="M162" s="34"/>
      <c r="N162" s="35"/>
      <c r="O162" s="36"/>
      <c r="P162" s="28"/>
      <c r="Q162" s="37"/>
      <c r="R162" s="38" t="s">
        <v>64</v>
      </c>
      <c r="S162" s="39" t="s">
        <v>64</v>
      </c>
      <c r="T162" s="40" t="s">
        <v>64</v>
      </c>
      <c r="U162" s="40" t="s">
        <v>64</v>
      </c>
      <c r="V162" s="40" t="s">
        <v>64</v>
      </c>
      <c r="W162" s="40" t="s">
        <v>64</v>
      </c>
      <c r="X162" s="39" t="s">
        <v>64</v>
      </c>
      <c r="Y162" s="41" t="s">
        <v>64</v>
      </c>
      <c r="Z162" s="41" t="s">
        <v>64</v>
      </c>
      <c r="AA162" s="41" t="s">
        <v>64</v>
      </c>
      <c r="AB162" s="42">
        <v>0.0</v>
      </c>
      <c r="AC162" s="42">
        <v>0.0</v>
      </c>
      <c r="AD162" s="42">
        <v>0.0</v>
      </c>
      <c r="AE162" s="42">
        <v>0.0</v>
      </c>
      <c r="AF162" s="42">
        <v>0.0</v>
      </c>
      <c r="AG162" s="25"/>
      <c r="AH162" s="25"/>
      <c r="AI162" s="25"/>
      <c r="AJ162" s="25"/>
      <c r="AK162" s="25"/>
      <c r="AL162" s="25"/>
    </row>
    <row r="163">
      <c r="A163" s="26"/>
      <c r="B163" s="25"/>
      <c r="C163" s="25"/>
      <c r="D163" s="28"/>
      <c r="E163" s="29"/>
      <c r="F163" s="30"/>
      <c r="G163" s="33"/>
      <c r="H163" s="34"/>
      <c r="I163" s="35"/>
      <c r="J163" s="36"/>
      <c r="K163" s="28"/>
      <c r="L163" s="28"/>
      <c r="M163" s="34"/>
      <c r="N163" s="35"/>
      <c r="O163" s="36"/>
      <c r="P163" s="28"/>
      <c r="Q163" s="37"/>
      <c r="R163" s="38" t="s">
        <v>64</v>
      </c>
      <c r="S163" s="39" t="s">
        <v>64</v>
      </c>
      <c r="T163" s="40" t="s">
        <v>64</v>
      </c>
      <c r="U163" s="40" t="s">
        <v>64</v>
      </c>
      <c r="V163" s="40" t="s">
        <v>64</v>
      </c>
      <c r="W163" s="40" t="s">
        <v>64</v>
      </c>
      <c r="X163" s="39" t="s">
        <v>64</v>
      </c>
      <c r="Y163" s="41" t="s">
        <v>64</v>
      </c>
      <c r="Z163" s="41" t="s">
        <v>64</v>
      </c>
      <c r="AA163" s="41" t="s">
        <v>64</v>
      </c>
      <c r="AB163" s="42">
        <v>0.0</v>
      </c>
      <c r="AC163" s="42">
        <v>0.0</v>
      </c>
      <c r="AD163" s="42">
        <v>0.0</v>
      </c>
      <c r="AE163" s="42">
        <v>0.0</v>
      </c>
      <c r="AF163" s="42">
        <v>0.0</v>
      </c>
      <c r="AG163" s="25"/>
      <c r="AH163" s="25"/>
      <c r="AI163" s="25"/>
      <c r="AJ163" s="25"/>
      <c r="AK163" s="25"/>
      <c r="AL163" s="25"/>
    </row>
    <row r="164">
      <c r="A164" s="26"/>
      <c r="B164" s="25"/>
      <c r="C164" s="25"/>
      <c r="D164" s="28"/>
      <c r="E164" s="29"/>
      <c r="F164" s="30"/>
      <c r="G164" s="33"/>
      <c r="H164" s="34"/>
      <c r="I164" s="35"/>
      <c r="J164" s="36"/>
      <c r="K164" s="28"/>
      <c r="L164" s="28"/>
      <c r="M164" s="34"/>
      <c r="N164" s="35"/>
      <c r="O164" s="36"/>
      <c r="P164" s="28"/>
      <c r="Q164" s="37"/>
      <c r="R164" s="38" t="s">
        <v>64</v>
      </c>
      <c r="S164" s="39" t="s">
        <v>64</v>
      </c>
      <c r="T164" s="40" t="s">
        <v>64</v>
      </c>
      <c r="U164" s="40" t="s">
        <v>64</v>
      </c>
      <c r="V164" s="40" t="s">
        <v>64</v>
      </c>
      <c r="W164" s="40" t="s">
        <v>64</v>
      </c>
      <c r="X164" s="39" t="s">
        <v>64</v>
      </c>
      <c r="Y164" s="41" t="s">
        <v>64</v>
      </c>
      <c r="Z164" s="41" t="s">
        <v>64</v>
      </c>
      <c r="AA164" s="41" t="s">
        <v>64</v>
      </c>
      <c r="AB164" s="42">
        <v>0.0</v>
      </c>
      <c r="AC164" s="42">
        <v>0.0</v>
      </c>
      <c r="AD164" s="42">
        <v>0.0</v>
      </c>
      <c r="AE164" s="42">
        <v>0.0</v>
      </c>
      <c r="AF164" s="42">
        <v>0.0</v>
      </c>
      <c r="AG164" s="25"/>
      <c r="AH164" s="25"/>
      <c r="AI164" s="25"/>
      <c r="AJ164" s="25"/>
      <c r="AK164" s="25"/>
      <c r="AL164" s="25"/>
    </row>
    <row r="165">
      <c r="A165" s="26"/>
      <c r="B165" s="25"/>
      <c r="C165" s="25"/>
      <c r="D165" s="28"/>
      <c r="E165" s="29"/>
      <c r="F165" s="30"/>
      <c r="G165" s="33"/>
      <c r="H165" s="34"/>
      <c r="I165" s="35"/>
      <c r="J165" s="36"/>
      <c r="K165" s="28"/>
      <c r="L165" s="28"/>
      <c r="M165" s="34"/>
      <c r="N165" s="35"/>
      <c r="O165" s="36"/>
      <c r="P165" s="28"/>
      <c r="Q165" s="37"/>
      <c r="R165" s="38" t="s">
        <v>64</v>
      </c>
      <c r="S165" s="39" t="s">
        <v>64</v>
      </c>
      <c r="T165" s="40" t="s">
        <v>64</v>
      </c>
      <c r="U165" s="40" t="s">
        <v>64</v>
      </c>
      <c r="V165" s="40" t="s">
        <v>64</v>
      </c>
      <c r="W165" s="40" t="s">
        <v>64</v>
      </c>
      <c r="X165" s="39" t="s">
        <v>64</v>
      </c>
      <c r="Y165" s="41" t="s">
        <v>64</v>
      </c>
      <c r="Z165" s="41" t="s">
        <v>64</v>
      </c>
      <c r="AA165" s="41" t="s">
        <v>64</v>
      </c>
      <c r="AB165" s="42">
        <v>0.0</v>
      </c>
      <c r="AC165" s="42">
        <v>0.0</v>
      </c>
      <c r="AD165" s="42">
        <v>0.0</v>
      </c>
      <c r="AE165" s="42">
        <v>0.0</v>
      </c>
      <c r="AF165" s="42">
        <v>0.0</v>
      </c>
      <c r="AG165" s="25"/>
      <c r="AH165" s="25"/>
      <c r="AI165" s="25"/>
      <c r="AJ165" s="25"/>
      <c r="AK165" s="25"/>
      <c r="AL165" s="25"/>
    </row>
    <row r="166">
      <c r="A166" s="26"/>
      <c r="B166" s="25"/>
      <c r="C166" s="25"/>
      <c r="D166" s="28"/>
      <c r="E166" s="29"/>
      <c r="F166" s="30"/>
      <c r="G166" s="33"/>
      <c r="H166" s="34"/>
      <c r="I166" s="35"/>
      <c r="J166" s="36"/>
      <c r="K166" s="28"/>
      <c r="L166" s="28"/>
      <c r="M166" s="34"/>
      <c r="N166" s="35"/>
      <c r="O166" s="36"/>
      <c r="P166" s="28"/>
      <c r="Q166" s="37"/>
      <c r="R166" s="38" t="s">
        <v>64</v>
      </c>
      <c r="S166" s="39" t="s">
        <v>64</v>
      </c>
      <c r="T166" s="40" t="s">
        <v>64</v>
      </c>
      <c r="U166" s="40" t="s">
        <v>64</v>
      </c>
      <c r="V166" s="40" t="s">
        <v>64</v>
      </c>
      <c r="W166" s="40" t="s">
        <v>64</v>
      </c>
      <c r="X166" s="39" t="s">
        <v>64</v>
      </c>
      <c r="Y166" s="41" t="s">
        <v>64</v>
      </c>
      <c r="Z166" s="41" t="s">
        <v>64</v>
      </c>
      <c r="AA166" s="41" t="s">
        <v>64</v>
      </c>
      <c r="AB166" s="42">
        <v>0.0</v>
      </c>
      <c r="AC166" s="42">
        <v>0.0</v>
      </c>
      <c r="AD166" s="42">
        <v>0.0</v>
      </c>
      <c r="AE166" s="42">
        <v>0.0</v>
      </c>
      <c r="AF166" s="42">
        <v>0.0</v>
      </c>
      <c r="AG166" s="25"/>
      <c r="AH166" s="25"/>
      <c r="AI166" s="25"/>
      <c r="AJ166" s="25"/>
      <c r="AK166" s="25"/>
      <c r="AL166" s="25"/>
    </row>
    <row r="167">
      <c r="A167" s="26"/>
      <c r="B167" s="25"/>
      <c r="C167" s="25"/>
      <c r="D167" s="28"/>
      <c r="E167" s="29"/>
      <c r="F167" s="30"/>
      <c r="G167" s="33"/>
      <c r="H167" s="34"/>
      <c r="I167" s="35"/>
      <c r="J167" s="36"/>
      <c r="K167" s="28"/>
      <c r="L167" s="28"/>
      <c r="M167" s="34"/>
      <c r="N167" s="35"/>
      <c r="O167" s="36"/>
      <c r="P167" s="28"/>
      <c r="Q167" s="37"/>
      <c r="R167" s="38" t="s">
        <v>64</v>
      </c>
      <c r="S167" s="39" t="s">
        <v>64</v>
      </c>
      <c r="T167" s="40" t="s">
        <v>64</v>
      </c>
      <c r="U167" s="40" t="s">
        <v>64</v>
      </c>
      <c r="V167" s="40" t="s">
        <v>64</v>
      </c>
      <c r="W167" s="40" t="s">
        <v>64</v>
      </c>
      <c r="X167" s="39" t="s">
        <v>64</v>
      </c>
      <c r="Y167" s="41" t="s">
        <v>64</v>
      </c>
      <c r="Z167" s="41" t="s">
        <v>64</v>
      </c>
      <c r="AA167" s="41" t="s">
        <v>64</v>
      </c>
      <c r="AB167" s="42">
        <v>0.0</v>
      </c>
      <c r="AC167" s="42">
        <v>0.0</v>
      </c>
      <c r="AD167" s="42">
        <v>0.0</v>
      </c>
      <c r="AE167" s="42">
        <v>0.0</v>
      </c>
      <c r="AF167" s="42">
        <v>0.0</v>
      </c>
      <c r="AG167" s="25"/>
      <c r="AH167" s="25"/>
      <c r="AI167" s="25"/>
      <c r="AJ167" s="25"/>
      <c r="AK167" s="25"/>
      <c r="AL167" s="25"/>
    </row>
    <row r="168">
      <c r="A168" s="26"/>
      <c r="B168" s="25"/>
      <c r="C168" s="25"/>
      <c r="D168" s="28"/>
      <c r="E168" s="29"/>
      <c r="F168" s="30"/>
      <c r="G168" s="32"/>
      <c r="H168" s="34"/>
      <c r="I168" s="35"/>
      <c r="J168" s="36"/>
      <c r="K168" s="28"/>
      <c r="L168" s="28"/>
      <c r="M168" s="34"/>
      <c r="N168" s="35"/>
      <c r="O168" s="36"/>
      <c r="P168" s="28"/>
      <c r="Q168" s="37"/>
      <c r="R168" s="38" t="s">
        <v>64</v>
      </c>
      <c r="S168" s="39" t="s">
        <v>64</v>
      </c>
      <c r="T168" s="40" t="s">
        <v>64</v>
      </c>
      <c r="U168" s="40" t="s">
        <v>64</v>
      </c>
      <c r="V168" s="40" t="s">
        <v>64</v>
      </c>
      <c r="W168" s="40" t="s">
        <v>64</v>
      </c>
      <c r="X168" s="39" t="s">
        <v>64</v>
      </c>
      <c r="Y168" s="41" t="s">
        <v>64</v>
      </c>
      <c r="Z168" s="41" t="s">
        <v>64</v>
      </c>
      <c r="AA168" s="41" t="s">
        <v>64</v>
      </c>
      <c r="AB168" s="42">
        <v>0.0</v>
      </c>
      <c r="AC168" s="42">
        <v>0.0</v>
      </c>
      <c r="AD168" s="42">
        <v>0.0</v>
      </c>
      <c r="AE168" s="42">
        <v>0.0</v>
      </c>
      <c r="AF168" s="42">
        <v>0.0</v>
      </c>
      <c r="AG168" s="25"/>
      <c r="AH168" s="25"/>
      <c r="AI168" s="25"/>
      <c r="AJ168" s="25"/>
      <c r="AK168" s="25"/>
      <c r="AL168" s="25"/>
    </row>
    <row r="169">
      <c r="A169" s="26"/>
      <c r="B169" s="25"/>
      <c r="C169" s="25"/>
      <c r="D169" s="28"/>
      <c r="E169" s="29"/>
      <c r="F169" s="30"/>
      <c r="G169" s="32"/>
      <c r="H169" s="34"/>
      <c r="I169" s="35"/>
      <c r="J169" s="36"/>
      <c r="K169" s="28"/>
      <c r="L169" s="28"/>
      <c r="M169" s="34"/>
      <c r="N169" s="35"/>
      <c r="O169" s="36"/>
      <c r="P169" s="28"/>
      <c r="Q169" s="37"/>
      <c r="R169" s="38" t="s">
        <v>64</v>
      </c>
      <c r="S169" s="39" t="s">
        <v>64</v>
      </c>
      <c r="T169" s="40" t="s">
        <v>64</v>
      </c>
      <c r="U169" s="40" t="s">
        <v>64</v>
      </c>
      <c r="V169" s="40" t="s">
        <v>64</v>
      </c>
      <c r="W169" s="40" t="s">
        <v>64</v>
      </c>
      <c r="X169" s="39" t="s">
        <v>64</v>
      </c>
      <c r="Y169" s="41" t="s">
        <v>64</v>
      </c>
      <c r="Z169" s="41" t="s">
        <v>64</v>
      </c>
      <c r="AA169" s="41" t="s">
        <v>64</v>
      </c>
      <c r="AB169" s="42">
        <v>0.0</v>
      </c>
      <c r="AC169" s="42">
        <v>0.0</v>
      </c>
      <c r="AD169" s="42">
        <v>0.0</v>
      </c>
      <c r="AE169" s="42">
        <v>0.0</v>
      </c>
      <c r="AF169" s="42">
        <v>0.0</v>
      </c>
      <c r="AG169" s="25"/>
      <c r="AH169" s="25"/>
      <c r="AI169" s="25"/>
      <c r="AJ169" s="25"/>
      <c r="AK169" s="25"/>
      <c r="AL169" s="25"/>
    </row>
    <row r="170">
      <c r="A170" s="26"/>
      <c r="B170" s="25"/>
      <c r="C170" s="25"/>
      <c r="D170" s="28"/>
      <c r="E170" s="29"/>
      <c r="F170" s="30"/>
      <c r="G170" s="33"/>
      <c r="H170" s="34"/>
      <c r="I170" s="35"/>
      <c r="J170" s="36"/>
      <c r="K170" s="28"/>
      <c r="L170" s="28"/>
      <c r="M170" s="34"/>
      <c r="N170" s="35"/>
      <c r="O170" s="36"/>
      <c r="P170" s="28"/>
      <c r="Q170" s="37"/>
      <c r="R170" s="38" t="s">
        <v>64</v>
      </c>
      <c r="S170" s="39" t="s">
        <v>64</v>
      </c>
      <c r="T170" s="40" t="s">
        <v>64</v>
      </c>
      <c r="U170" s="40" t="s">
        <v>64</v>
      </c>
      <c r="V170" s="40" t="s">
        <v>64</v>
      </c>
      <c r="W170" s="40" t="s">
        <v>64</v>
      </c>
      <c r="X170" s="39" t="s">
        <v>64</v>
      </c>
      <c r="Y170" s="41" t="s">
        <v>64</v>
      </c>
      <c r="Z170" s="41" t="s">
        <v>64</v>
      </c>
      <c r="AA170" s="41" t="s">
        <v>64</v>
      </c>
      <c r="AB170" s="42">
        <v>0.0</v>
      </c>
      <c r="AC170" s="42">
        <v>0.0</v>
      </c>
      <c r="AD170" s="42">
        <v>0.0</v>
      </c>
      <c r="AE170" s="42">
        <v>0.0</v>
      </c>
      <c r="AF170" s="42">
        <v>0.0</v>
      </c>
      <c r="AG170" s="25"/>
      <c r="AH170" s="25"/>
      <c r="AI170" s="25"/>
      <c r="AJ170" s="25"/>
      <c r="AK170" s="25"/>
      <c r="AL170" s="25"/>
    </row>
    <row r="171">
      <c r="A171" s="26"/>
      <c r="B171" s="25"/>
      <c r="C171" s="25"/>
      <c r="D171" s="28"/>
      <c r="E171" s="29"/>
      <c r="F171" s="30"/>
      <c r="G171" s="33"/>
      <c r="H171" s="34"/>
      <c r="I171" s="35"/>
      <c r="J171" s="36"/>
      <c r="K171" s="28"/>
      <c r="L171" s="28"/>
      <c r="M171" s="34"/>
      <c r="N171" s="35"/>
      <c r="O171" s="36"/>
      <c r="P171" s="28"/>
      <c r="Q171" s="37"/>
      <c r="R171" s="38" t="s">
        <v>64</v>
      </c>
      <c r="S171" s="39" t="s">
        <v>64</v>
      </c>
      <c r="T171" s="40" t="s">
        <v>64</v>
      </c>
      <c r="U171" s="40" t="s">
        <v>64</v>
      </c>
      <c r="V171" s="40" t="s">
        <v>64</v>
      </c>
      <c r="W171" s="40" t="s">
        <v>64</v>
      </c>
      <c r="X171" s="39" t="s">
        <v>64</v>
      </c>
      <c r="Y171" s="41" t="s">
        <v>64</v>
      </c>
      <c r="Z171" s="41" t="s">
        <v>64</v>
      </c>
      <c r="AA171" s="41" t="s">
        <v>64</v>
      </c>
      <c r="AB171" s="42">
        <v>0.0</v>
      </c>
      <c r="AC171" s="42">
        <v>0.0</v>
      </c>
      <c r="AD171" s="42">
        <v>0.0</v>
      </c>
      <c r="AE171" s="42">
        <v>0.0</v>
      </c>
      <c r="AF171" s="42">
        <v>0.0</v>
      </c>
      <c r="AG171" s="25"/>
      <c r="AH171" s="25"/>
      <c r="AI171" s="25"/>
      <c r="AJ171" s="25"/>
      <c r="AK171" s="25"/>
      <c r="AL171" s="25"/>
    </row>
    <row r="172">
      <c r="A172" s="26"/>
      <c r="B172" s="25"/>
      <c r="C172" s="25"/>
      <c r="D172" s="28"/>
      <c r="E172" s="29"/>
      <c r="F172" s="30"/>
      <c r="G172" s="33"/>
      <c r="H172" s="34"/>
      <c r="I172" s="35"/>
      <c r="J172" s="36"/>
      <c r="K172" s="28"/>
      <c r="L172" s="28"/>
      <c r="M172" s="34"/>
      <c r="N172" s="35"/>
      <c r="O172" s="36"/>
      <c r="P172" s="28"/>
      <c r="Q172" s="37"/>
      <c r="R172" s="38" t="s">
        <v>64</v>
      </c>
      <c r="S172" s="39" t="s">
        <v>64</v>
      </c>
      <c r="T172" s="40" t="s">
        <v>64</v>
      </c>
      <c r="U172" s="40" t="s">
        <v>64</v>
      </c>
      <c r="V172" s="40" t="s">
        <v>64</v>
      </c>
      <c r="W172" s="40" t="s">
        <v>64</v>
      </c>
      <c r="X172" s="39" t="s">
        <v>64</v>
      </c>
      <c r="Y172" s="41" t="s">
        <v>64</v>
      </c>
      <c r="Z172" s="41" t="s">
        <v>64</v>
      </c>
      <c r="AA172" s="41" t="s">
        <v>64</v>
      </c>
      <c r="AB172" s="42">
        <v>0.0</v>
      </c>
      <c r="AC172" s="42">
        <v>0.0</v>
      </c>
      <c r="AD172" s="42">
        <v>0.0</v>
      </c>
      <c r="AE172" s="42">
        <v>0.0</v>
      </c>
      <c r="AF172" s="42">
        <v>0.0</v>
      </c>
      <c r="AG172" s="25"/>
      <c r="AH172" s="25"/>
      <c r="AI172" s="25"/>
      <c r="AJ172" s="25"/>
      <c r="AK172" s="25"/>
      <c r="AL172" s="25"/>
    </row>
    <row r="173">
      <c r="A173" s="26"/>
      <c r="B173" s="25"/>
      <c r="C173" s="25"/>
      <c r="D173" s="28"/>
      <c r="E173" s="29"/>
      <c r="F173" s="30"/>
      <c r="G173" s="33"/>
      <c r="H173" s="34"/>
      <c r="I173" s="35"/>
      <c r="J173" s="36"/>
      <c r="K173" s="28"/>
      <c r="L173" s="28"/>
      <c r="M173" s="34"/>
      <c r="N173" s="35"/>
      <c r="O173" s="36"/>
      <c r="P173" s="28"/>
      <c r="Q173" s="37"/>
      <c r="R173" s="38" t="s">
        <v>64</v>
      </c>
      <c r="S173" s="39" t="s">
        <v>64</v>
      </c>
      <c r="T173" s="40" t="s">
        <v>64</v>
      </c>
      <c r="U173" s="40" t="s">
        <v>64</v>
      </c>
      <c r="V173" s="40" t="s">
        <v>64</v>
      </c>
      <c r="W173" s="40" t="s">
        <v>64</v>
      </c>
      <c r="X173" s="39" t="s">
        <v>64</v>
      </c>
      <c r="Y173" s="41" t="s">
        <v>64</v>
      </c>
      <c r="Z173" s="41" t="s">
        <v>64</v>
      </c>
      <c r="AA173" s="41" t="s">
        <v>64</v>
      </c>
      <c r="AB173" s="42">
        <v>0.0</v>
      </c>
      <c r="AC173" s="42">
        <v>0.0</v>
      </c>
      <c r="AD173" s="42">
        <v>0.0</v>
      </c>
      <c r="AE173" s="42">
        <v>0.0</v>
      </c>
      <c r="AF173" s="42">
        <v>0.0</v>
      </c>
      <c r="AG173" s="25"/>
      <c r="AH173" s="25"/>
      <c r="AI173" s="25"/>
      <c r="AJ173" s="25"/>
      <c r="AK173" s="25"/>
      <c r="AL173" s="25"/>
    </row>
    <row r="174">
      <c r="A174" s="26"/>
      <c r="B174" s="25"/>
      <c r="C174" s="25"/>
      <c r="D174" s="28"/>
      <c r="E174" s="29"/>
      <c r="F174" s="30"/>
      <c r="G174" s="33"/>
      <c r="H174" s="34"/>
      <c r="I174" s="35"/>
      <c r="J174" s="36"/>
      <c r="K174" s="28"/>
      <c r="L174" s="28"/>
      <c r="M174" s="34"/>
      <c r="N174" s="35"/>
      <c r="O174" s="36"/>
      <c r="P174" s="28"/>
      <c r="Q174" s="37"/>
      <c r="R174" s="38" t="s">
        <v>64</v>
      </c>
      <c r="S174" s="39" t="s">
        <v>64</v>
      </c>
      <c r="T174" s="40" t="s">
        <v>64</v>
      </c>
      <c r="U174" s="40" t="s">
        <v>64</v>
      </c>
      <c r="V174" s="40" t="s">
        <v>64</v>
      </c>
      <c r="W174" s="40" t="s">
        <v>64</v>
      </c>
      <c r="X174" s="39" t="s">
        <v>64</v>
      </c>
      <c r="Y174" s="41" t="s">
        <v>64</v>
      </c>
      <c r="Z174" s="41" t="s">
        <v>64</v>
      </c>
      <c r="AA174" s="41" t="s">
        <v>64</v>
      </c>
      <c r="AB174" s="42">
        <v>0.0</v>
      </c>
      <c r="AC174" s="42">
        <v>0.0</v>
      </c>
      <c r="AD174" s="42">
        <v>0.0</v>
      </c>
      <c r="AE174" s="42">
        <v>0.0</v>
      </c>
      <c r="AF174" s="42">
        <v>0.0</v>
      </c>
      <c r="AG174" s="25"/>
      <c r="AH174" s="25"/>
      <c r="AI174" s="25"/>
      <c r="AJ174" s="25"/>
      <c r="AK174" s="25"/>
      <c r="AL174" s="25"/>
    </row>
    <row r="175">
      <c r="A175" s="26"/>
      <c r="B175" s="25"/>
      <c r="C175" s="25"/>
      <c r="D175" s="28"/>
      <c r="E175" s="29"/>
      <c r="F175" s="30"/>
      <c r="G175" s="33"/>
      <c r="H175" s="34"/>
      <c r="I175" s="35"/>
      <c r="J175" s="36"/>
      <c r="K175" s="28"/>
      <c r="L175" s="28"/>
      <c r="M175" s="34"/>
      <c r="N175" s="35"/>
      <c r="O175" s="36"/>
      <c r="P175" s="28"/>
      <c r="Q175" s="37"/>
      <c r="R175" s="38" t="s">
        <v>64</v>
      </c>
      <c r="S175" s="39" t="s">
        <v>64</v>
      </c>
      <c r="T175" s="40" t="s">
        <v>64</v>
      </c>
      <c r="U175" s="40" t="s">
        <v>64</v>
      </c>
      <c r="V175" s="40" t="s">
        <v>64</v>
      </c>
      <c r="W175" s="40" t="s">
        <v>64</v>
      </c>
      <c r="X175" s="39" t="s">
        <v>64</v>
      </c>
      <c r="Y175" s="41" t="s">
        <v>64</v>
      </c>
      <c r="Z175" s="41" t="s">
        <v>64</v>
      </c>
      <c r="AA175" s="41" t="s">
        <v>64</v>
      </c>
      <c r="AB175" s="42">
        <v>0.0</v>
      </c>
      <c r="AC175" s="42">
        <v>0.0</v>
      </c>
      <c r="AD175" s="42">
        <v>0.0</v>
      </c>
      <c r="AE175" s="42">
        <v>0.0</v>
      </c>
      <c r="AF175" s="42">
        <v>0.0</v>
      </c>
      <c r="AG175" s="25"/>
      <c r="AH175" s="25"/>
      <c r="AI175" s="25"/>
      <c r="AJ175" s="25"/>
      <c r="AK175" s="25"/>
      <c r="AL175" s="25"/>
    </row>
    <row r="176">
      <c r="A176" s="26"/>
      <c r="B176" s="25"/>
      <c r="C176" s="25"/>
      <c r="D176" s="28"/>
      <c r="E176" s="29"/>
      <c r="F176" s="30"/>
      <c r="G176" s="33"/>
      <c r="H176" s="34"/>
      <c r="I176" s="35"/>
      <c r="J176" s="36"/>
      <c r="K176" s="28"/>
      <c r="L176" s="28"/>
      <c r="M176" s="34"/>
      <c r="N176" s="35"/>
      <c r="O176" s="36"/>
      <c r="P176" s="28"/>
      <c r="Q176" s="37"/>
      <c r="R176" s="38" t="s">
        <v>64</v>
      </c>
      <c r="S176" s="39" t="s">
        <v>64</v>
      </c>
      <c r="T176" s="40" t="s">
        <v>64</v>
      </c>
      <c r="U176" s="40" t="s">
        <v>64</v>
      </c>
      <c r="V176" s="40" t="s">
        <v>64</v>
      </c>
      <c r="W176" s="40" t="s">
        <v>64</v>
      </c>
      <c r="X176" s="39" t="s">
        <v>64</v>
      </c>
      <c r="Y176" s="41" t="s">
        <v>64</v>
      </c>
      <c r="Z176" s="41" t="s">
        <v>64</v>
      </c>
      <c r="AA176" s="41" t="s">
        <v>64</v>
      </c>
      <c r="AB176" s="42">
        <v>0.0</v>
      </c>
      <c r="AC176" s="42">
        <v>0.0</v>
      </c>
      <c r="AD176" s="42">
        <v>0.0</v>
      </c>
      <c r="AE176" s="42">
        <v>0.0</v>
      </c>
      <c r="AF176" s="42">
        <v>0.0</v>
      </c>
      <c r="AG176" s="25"/>
      <c r="AH176" s="25"/>
      <c r="AI176" s="25"/>
      <c r="AJ176" s="25"/>
      <c r="AK176" s="25"/>
      <c r="AL176" s="25"/>
    </row>
    <row r="177">
      <c r="A177" s="26"/>
      <c r="B177" s="25"/>
      <c r="C177" s="25"/>
      <c r="D177" s="28"/>
      <c r="E177" s="29"/>
      <c r="F177" s="30"/>
      <c r="G177" s="33"/>
      <c r="H177" s="34"/>
      <c r="I177" s="35"/>
      <c r="J177" s="36"/>
      <c r="K177" s="28"/>
      <c r="L177" s="28"/>
      <c r="M177" s="34"/>
      <c r="N177" s="35"/>
      <c r="O177" s="36"/>
      <c r="P177" s="28"/>
      <c r="Q177" s="37"/>
      <c r="R177" s="38" t="s">
        <v>64</v>
      </c>
      <c r="S177" s="39" t="s">
        <v>64</v>
      </c>
      <c r="T177" s="40" t="s">
        <v>64</v>
      </c>
      <c r="U177" s="40" t="s">
        <v>64</v>
      </c>
      <c r="V177" s="40" t="s">
        <v>64</v>
      </c>
      <c r="W177" s="40" t="s">
        <v>64</v>
      </c>
      <c r="X177" s="39" t="s">
        <v>64</v>
      </c>
      <c r="Y177" s="41" t="s">
        <v>64</v>
      </c>
      <c r="Z177" s="41" t="s">
        <v>64</v>
      </c>
      <c r="AA177" s="41" t="s">
        <v>64</v>
      </c>
      <c r="AB177" s="42">
        <v>0.0</v>
      </c>
      <c r="AC177" s="42">
        <v>0.0</v>
      </c>
      <c r="AD177" s="42">
        <v>0.0</v>
      </c>
      <c r="AE177" s="42">
        <v>0.0</v>
      </c>
      <c r="AF177" s="42">
        <v>0.0</v>
      </c>
      <c r="AG177" s="25"/>
      <c r="AH177" s="25"/>
      <c r="AI177" s="25"/>
      <c r="AJ177" s="25"/>
      <c r="AK177" s="25"/>
      <c r="AL177" s="25"/>
    </row>
    <row r="178">
      <c r="A178" s="26"/>
      <c r="B178" s="25"/>
      <c r="C178" s="25"/>
      <c r="D178" s="28"/>
      <c r="E178" s="29"/>
      <c r="F178" s="30"/>
      <c r="G178" s="33"/>
      <c r="H178" s="34"/>
      <c r="I178" s="35"/>
      <c r="J178" s="36"/>
      <c r="K178" s="28"/>
      <c r="L178" s="28"/>
      <c r="M178" s="34"/>
      <c r="N178" s="35"/>
      <c r="O178" s="36"/>
      <c r="P178" s="28"/>
      <c r="Q178" s="37"/>
      <c r="R178" s="38" t="s">
        <v>64</v>
      </c>
      <c r="S178" s="39" t="s">
        <v>64</v>
      </c>
      <c r="T178" s="40" t="s">
        <v>64</v>
      </c>
      <c r="U178" s="40" t="s">
        <v>64</v>
      </c>
      <c r="V178" s="40" t="s">
        <v>64</v>
      </c>
      <c r="W178" s="40" t="s">
        <v>64</v>
      </c>
      <c r="X178" s="39" t="s">
        <v>64</v>
      </c>
      <c r="Y178" s="41" t="s">
        <v>64</v>
      </c>
      <c r="Z178" s="41" t="s">
        <v>64</v>
      </c>
      <c r="AA178" s="41" t="s">
        <v>64</v>
      </c>
      <c r="AB178" s="42">
        <v>0.0</v>
      </c>
      <c r="AC178" s="42">
        <v>0.0</v>
      </c>
      <c r="AD178" s="42">
        <v>0.0</v>
      </c>
      <c r="AE178" s="42">
        <v>0.0</v>
      </c>
      <c r="AF178" s="42">
        <v>0.0</v>
      </c>
      <c r="AG178" s="25"/>
      <c r="AH178" s="25"/>
      <c r="AI178" s="25"/>
      <c r="AJ178" s="25"/>
      <c r="AK178" s="25"/>
      <c r="AL178" s="25"/>
    </row>
    <row r="179">
      <c r="A179" s="26"/>
      <c r="B179" s="25"/>
      <c r="C179" s="25"/>
      <c r="D179" s="28"/>
      <c r="E179" s="29"/>
      <c r="F179" s="30"/>
      <c r="G179" s="33"/>
      <c r="H179" s="34"/>
      <c r="I179" s="35"/>
      <c r="J179" s="36"/>
      <c r="K179" s="28"/>
      <c r="L179" s="28"/>
      <c r="M179" s="34"/>
      <c r="N179" s="35"/>
      <c r="O179" s="36"/>
      <c r="P179" s="28"/>
      <c r="Q179" s="37"/>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0.0</v>
      </c>
      <c r="AF179" s="42">
        <v>0.0</v>
      </c>
      <c r="AG179" s="25"/>
      <c r="AH179" s="25"/>
      <c r="AI179" s="25"/>
      <c r="AJ179" s="25"/>
      <c r="AK179" s="25"/>
      <c r="AL179" s="25"/>
    </row>
    <row r="180">
      <c r="A180" s="26"/>
      <c r="B180" s="25"/>
      <c r="C180" s="25"/>
      <c r="D180" s="28"/>
      <c r="E180" s="29"/>
      <c r="F180" s="30"/>
      <c r="G180" s="33"/>
      <c r="H180" s="34"/>
      <c r="I180" s="35"/>
      <c r="J180" s="36"/>
      <c r="K180" s="28"/>
      <c r="L180" s="28"/>
      <c r="M180" s="34"/>
      <c r="N180" s="35"/>
      <c r="O180" s="36"/>
      <c r="P180" s="28"/>
      <c r="Q180" s="37"/>
      <c r="R180" s="38" t="s">
        <v>64</v>
      </c>
      <c r="S180" s="39" t="s">
        <v>64</v>
      </c>
      <c r="T180" s="40" t="s">
        <v>64</v>
      </c>
      <c r="U180" s="40" t="s">
        <v>64</v>
      </c>
      <c r="V180" s="40" t="s">
        <v>64</v>
      </c>
      <c r="W180" s="40" t="s">
        <v>64</v>
      </c>
      <c r="X180" s="39" t="s">
        <v>64</v>
      </c>
      <c r="Y180" s="41" t="s">
        <v>64</v>
      </c>
      <c r="Z180" s="41" t="s">
        <v>64</v>
      </c>
      <c r="AA180" s="41" t="s">
        <v>64</v>
      </c>
      <c r="AB180" s="42">
        <v>0.0</v>
      </c>
      <c r="AC180" s="42">
        <v>0.0</v>
      </c>
      <c r="AD180" s="42">
        <v>0.0</v>
      </c>
      <c r="AE180" s="42">
        <v>0.0</v>
      </c>
      <c r="AF180" s="42">
        <v>0.0</v>
      </c>
      <c r="AG180" s="25"/>
      <c r="AH180" s="25"/>
      <c r="AI180" s="25"/>
      <c r="AJ180" s="25"/>
      <c r="AK180" s="25"/>
      <c r="AL180" s="25"/>
    </row>
    <row r="181">
      <c r="A181" s="26"/>
      <c r="B181" s="25"/>
      <c r="C181" s="25"/>
      <c r="D181" s="28"/>
      <c r="E181" s="29"/>
      <c r="F181" s="30"/>
      <c r="G181" s="33"/>
      <c r="H181" s="34"/>
      <c r="I181" s="35"/>
      <c r="J181" s="36"/>
      <c r="K181" s="28"/>
      <c r="L181" s="28"/>
      <c r="M181" s="34"/>
      <c r="N181" s="35"/>
      <c r="O181" s="36"/>
      <c r="P181" s="28"/>
      <c r="Q181" s="37"/>
      <c r="R181" s="38" t="s">
        <v>64</v>
      </c>
      <c r="S181" s="39" t="s">
        <v>64</v>
      </c>
      <c r="T181" s="40" t="s">
        <v>64</v>
      </c>
      <c r="U181" s="40" t="s">
        <v>64</v>
      </c>
      <c r="V181" s="40" t="s">
        <v>64</v>
      </c>
      <c r="W181" s="40" t="s">
        <v>64</v>
      </c>
      <c r="X181" s="39" t="s">
        <v>64</v>
      </c>
      <c r="Y181" s="41" t="s">
        <v>64</v>
      </c>
      <c r="Z181" s="41" t="s">
        <v>64</v>
      </c>
      <c r="AA181" s="41" t="s">
        <v>64</v>
      </c>
      <c r="AB181" s="42">
        <v>0.0</v>
      </c>
      <c r="AC181" s="42">
        <v>0.0</v>
      </c>
      <c r="AD181" s="42">
        <v>0.0</v>
      </c>
      <c r="AE181" s="42">
        <v>0.0</v>
      </c>
      <c r="AF181" s="42">
        <v>0.0</v>
      </c>
      <c r="AG181" s="25"/>
      <c r="AH181" s="25"/>
      <c r="AI181" s="25"/>
      <c r="AJ181" s="25"/>
      <c r="AK181" s="25"/>
      <c r="AL181" s="25"/>
    </row>
    <row r="182">
      <c r="A182" s="26"/>
      <c r="B182" s="25"/>
      <c r="C182" s="25"/>
      <c r="D182" s="28"/>
      <c r="E182" s="29"/>
      <c r="F182" s="30"/>
      <c r="G182" s="33"/>
      <c r="H182" s="34"/>
      <c r="I182" s="35"/>
      <c r="J182" s="36"/>
      <c r="K182" s="28"/>
      <c r="L182" s="28"/>
      <c r="M182" s="34"/>
      <c r="N182" s="35"/>
      <c r="O182" s="36"/>
      <c r="P182" s="28"/>
      <c r="Q182" s="37"/>
      <c r="R182" s="38" t="s">
        <v>64</v>
      </c>
      <c r="S182" s="39" t="s">
        <v>64</v>
      </c>
      <c r="T182" s="40" t="s">
        <v>64</v>
      </c>
      <c r="U182" s="40" t="s">
        <v>64</v>
      </c>
      <c r="V182" s="40" t="s">
        <v>64</v>
      </c>
      <c r="W182" s="40" t="s">
        <v>64</v>
      </c>
      <c r="X182" s="39" t="s">
        <v>64</v>
      </c>
      <c r="Y182" s="41" t="s">
        <v>64</v>
      </c>
      <c r="Z182" s="41" t="s">
        <v>64</v>
      </c>
      <c r="AA182" s="41" t="s">
        <v>64</v>
      </c>
      <c r="AB182" s="42">
        <v>0.0</v>
      </c>
      <c r="AC182" s="42">
        <v>0.0</v>
      </c>
      <c r="AD182" s="42">
        <v>0.0</v>
      </c>
      <c r="AE182" s="42">
        <v>0.0</v>
      </c>
      <c r="AF182" s="42">
        <v>0.0</v>
      </c>
      <c r="AG182" s="25"/>
      <c r="AH182" s="25"/>
      <c r="AI182" s="25"/>
      <c r="AJ182" s="25"/>
      <c r="AK182" s="25"/>
      <c r="AL182" s="25"/>
    </row>
    <row r="183">
      <c r="A183" s="26"/>
      <c r="B183" s="25"/>
      <c r="C183" s="25"/>
      <c r="D183" s="28"/>
      <c r="E183" s="29"/>
      <c r="F183" s="30"/>
      <c r="G183" s="33"/>
      <c r="H183" s="34"/>
      <c r="I183" s="35"/>
      <c r="J183" s="36"/>
      <c r="K183" s="28"/>
      <c r="L183" s="28"/>
      <c r="M183" s="34"/>
      <c r="N183" s="35"/>
      <c r="O183" s="36"/>
      <c r="P183" s="28"/>
      <c r="Q183" s="37"/>
      <c r="R183" s="38" t="s">
        <v>64</v>
      </c>
      <c r="S183" s="39" t="s">
        <v>64</v>
      </c>
      <c r="T183" s="40" t="s">
        <v>64</v>
      </c>
      <c r="U183" s="40" t="s">
        <v>64</v>
      </c>
      <c r="V183" s="40" t="s">
        <v>64</v>
      </c>
      <c r="W183" s="40" t="s">
        <v>64</v>
      </c>
      <c r="X183" s="39" t="s">
        <v>64</v>
      </c>
      <c r="Y183" s="41" t="s">
        <v>64</v>
      </c>
      <c r="Z183" s="41" t="s">
        <v>64</v>
      </c>
      <c r="AA183" s="41" t="s">
        <v>64</v>
      </c>
      <c r="AB183" s="42">
        <v>0.0</v>
      </c>
      <c r="AC183" s="42">
        <v>0.0</v>
      </c>
      <c r="AD183" s="42">
        <v>0.0</v>
      </c>
      <c r="AE183" s="42">
        <v>0.0</v>
      </c>
      <c r="AF183" s="42">
        <v>0.0</v>
      </c>
      <c r="AG183" s="25"/>
      <c r="AH183" s="25"/>
      <c r="AI183" s="25"/>
      <c r="AJ183" s="25"/>
      <c r="AK183" s="25"/>
      <c r="AL183" s="25"/>
    </row>
    <row r="184">
      <c r="A184" s="26"/>
      <c r="B184" s="25"/>
      <c r="C184" s="25"/>
      <c r="D184" s="28"/>
      <c r="E184" s="29"/>
      <c r="F184" s="30"/>
      <c r="G184" s="33"/>
      <c r="H184" s="34"/>
      <c r="I184" s="35"/>
      <c r="J184" s="36"/>
      <c r="K184" s="28"/>
      <c r="L184" s="28"/>
      <c r="M184" s="34"/>
      <c r="N184" s="35"/>
      <c r="O184" s="36"/>
      <c r="P184" s="28"/>
      <c r="Q184" s="37"/>
      <c r="R184" s="38" t="s">
        <v>64</v>
      </c>
      <c r="S184" s="39" t="s">
        <v>64</v>
      </c>
      <c r="T184" s="40" t="s">
        <v>64</v>
      </c>
      <c r="U184" s="40" t="s">
        <v>64</v>
      </c>
      <c r="V184" s="40" t="s">
        <v>64</v>
      </c>
      <c r="W184" s="40" t="s">
        <v>64</v>
      </c>
      <c r="X184" s="39" t="s">
        <v>64</v>
      </c>
      <c r="Y184" s="41" t="s">
        <v>64</v>
      </c>
      <c r="Z184" s="41" t="s">
        <v>64</v>
      </c>
      <c r="AA184" s="41" t="s">
        <v>64</v>
      </c>
      <c r="AB184" s="42">
        <v>0.0</v>
      </c>
      <c r="AC184" s="42">
        <v>0.0</v>
      </c>
      <c r="AD184" s="42">
        <v>0.0</v>
      </c>
      <c r="AE184" s="42">
        <v>0.0</v>
      </c>
      <c r="AF184" s="42">
        <v>0.0</v>
      </c>
      <c r="AG184" s="25"/>
      <c r="AH184" s="25"/>
      <c r="AI184" s="25"/>
      <c r="AJ184" s="25"/>
      <c r="AK184" s="25"/>
      <c r="AL184" s="25"/>
    </row>
    <row r="185">
      <c r="A185" s="26"/>
      <c r="B185" s="25"/>
      <c r="C185" s="25"/>
      <c r="D185" s="28"/>
      <c r="E185" s="29"/>
      <c r="F185" s="30"/>
      <c r="G185" s="33"/>
      <c r="H185" s="34"/>
      <c r="I185" s="35"/>
      <c r="J185" s="36"/>
      <c r="K185" s="28"/>
      <c r="L185" s="28"/>
      <c r="M185" s="34"/>
      <c r="N185" s="35"/>
      <c r="O185" s="36"/>
      <c r="P185" s="28"/>
      <c r="Q185" s="37"/>
      <c r="R185" s="38" t="s">
        <v>64</v>
      </c>
      <c r="S185" s="39" t="s">
        <v>64</v>
      </c>
      <c r="T185" s="40" t="s">
        <v>64</v>
      </c>
      <c r="U185" s="40" t="s">
        <v>64</v>
      </c>
      <c r="V185" s="40" t="s">
        <v>64</v>
      </c>
      <c r="W185" s="40" t="s">
        <v>64</v>
      </c>
      <c r="X185" s="39" t="s">
        <v>64</v>
      </c>
      <c r="Y185" s="41" t="s">
        <v>64</v>
      </c>
      <c r="Z185" s="41" t="s">
        <v>64</v>
      </c>
      <c r="AA185" s="41" t="s">
        <v>64</v>
      </c>
      <c r="AB185" s="42">
        <v>0.0</v>
      </c>
      <c r="AC185" s="42">
        <v>0.0</v>
      </c>
      <c r="AD185" s="42">
        <v>0.0</v>
      </c>
      <c r="AE185" s="42">
        <v>0.0</v>
      </c>
      <c r="AF185" s="42">
        <v>0.0</v>
      </c>
      <c r="AG185" s="25"/>
      <c r="AH185" s="25"/>
      <c r="AI185" s="25"/>
      <c r="AJ185" s="25"/>
      <c r="AK185" s="25"/>
      <c r="AL185" s="25"/>
    </row>
    <row r="186">
      <c r="A186" s="26"/>
      <c r="B186" s="25"/>
      <c r="C186" s="25"/>
      <c r="D186" s="28"/>
      <c r="E186" s="29"/>
      <c r="F186" s="30"/>
      <c r="G186" s="33"/>
      <c r="H186" s="34"/>
      <c r="I186" s="35"/>
      <c r="J186" s="36"/>
      <c r="K186" s="28"/>
      <c r="L186" s="28"/>
      <c r="M186" s="34"/>
      <c r="N186" s="35"/>
      <c r="O186" s="36"/>
      <c r="P186" s="28"/>
      <c r="Q186" s="37"/>
      <c r="R186" s="38" t="s">
        <v>64</v>
      </c>
      <c r="S186" s="39" t="s">
        <v>64</v>
      </c>
      <c r="T186" s="40" t="s">
        <v>64</v>
      </c>
      <c r="U186" s="40" t="s">
        <v>64</v>
      </c>
      <c r="V186" s="40" t="s">
        <v>64</v>
      </c>
      <c r="W186" s="40" t="s">
        <v>64</v>
      </c>
      <c r="X186" s="39" t="s">
        <v>64</v>
      </c>
      <c r="Y186" s="41" t="s">
        <v>64</v>
      </c>
      <c r="Z186" s="41" t="s">
        <v>64</v>
      </c>
      <c r="AA186" s="41" t="s">
        <v>64</v>
      </c>
      <c r="AB186" s="42">
        <v>0.0</v>
      </c>
      <c r="AC186" s="42">
        <v>0.0</v>
      </c>
      <c r="AD186" s="42">
        <v>0.0</v>
      </c>
      <c r="AE186" s="42">
        <v>0.0</v>
      </c>
      <c r="AF186" s="42">
        <v>0.0</v>
      </c>
      <c r="AG186" s="25"/>
      <c r="AH186" s="25"/>
      <c r="AI186" s="25"/>
      <c r="AJ186" s="25"/>
      <c r="AK186" s="25"/>
      <c r="AL186" s="25"/>
    </row>
    <row r="187">
      <c r="A187" s="26"/>
      <c r="B187" s="25"/>
      <c r="C187" s="25"/>
      <c r="D187" s="28"/>
      <c r="E187" s="29"/>
      <c r="F187" s="30"/>
      <c r="G187" s="33"/>
      <c r="H187" s="34"/>
      <c r="I187" s="35"/>
      <c r="J187" s="36"/>
      <c r="K187" s="28"/>
      <c r="L187" s="28"/>
      <c r="M187" s="34"/>
      <c r="N187" s="35"/>
      <c r="O187" s="36"/>
      <c r="P187" s="28"/>
      <c r="Q187" s="37"/>
      <c r="R187" s="38" t="s">
        <v>64</v>
      </c>
      <c r="S187" s="39" t="s">
        <v>64</v>
      </c>
      <c r="T187" s="40" t="s">
        <v>64</v>
      </c>
      <c r="U187" s="40" t="s">
        <v>64</v>
      </c>
      <c r="V187" s="40" t="s">
        <v>64</v>
      </c>
      <c r="W187" s="40" t="s">
        <v>64</v>
      </c>
      <c r="X187" s="39" t="s">
        <v>64</v>
      </c>
      <c r="Y187" s="41" t="s">
        <v>64</v>
      </c>
      <c r="Z187" s="41" t="s">
        <v>64</v>
      </c>
      <c r="AA187" s="41" t="s">
        <v>64</v>
      </c>
      <c r="AB187" s="42">
        <v>0.0</v>
      </c>
      <c r="AC187" s="42">
        <v>0.0</v>
      </c>
      <c r="AD187" s="42">
        <v>0.0</v>
      </c>
      <c r="AE187" s="42">
        <v>0.0</v>
      </c>
      <c r="AF187" s="42">
        <v>0.0</v>
      </c>
      <c r="AG187" s="25"/>
      <c r="AH187" s="25"/>
      <c r="AI187" s="25"/>
      <c r="AJ187" s="25"/>
      <c r="AK187" s="25"/>
      <c r="AL187" s="25"/>
    </row>
    <row r="188">
      <c r="A188" s="26"/>
      <c r="B188" s="25"/>
      <c r="C188" s="25"/>
      <c r="D188" s="28"/>
      <c r="E188" s="29"/>
      <c r="F188" s="30"/>
      <c r="G188" s="33"/>
      <c r="H188" s="34"/>
      <c r="I188" s="35"/>
      <c r="J188" s="36"/>
      <c r="K188" s="28"/>
      <c r="L188" s="28"/>
      <c r="M188" s="34"/>
      <c r="N188" s="35"/>
      <c r="O188" s="36"/>
      <c r="P188" s="28"/>
      <c r="Q188" s="37"/>
      <c r="R188" s="38" t="s">
        <v>64</v>
      </c>
      <c r="S188" s="39" t="s">
        <v>64</v>
      </c>
      <c r="T188" s="40" t="s">
        <v>64</v>
      </c>
      <c r="U188" s="40" t="s">
        <v>64</v>
      </c>
      <c r="V188" s="40" t="s">
        <v>64</v>
      </c>
      <c r="W188" s="40" t="s">
        <v>64</v>
      </c>
      <c r="X188" s="39" t="s">
        <v>64</v>
      </c>
      <c r="Y188" s="41" t="s">
        <v>64</v>
      </c>
      <c r="Z188" s="41" t="s">
        <v>64</v>
      </c>
      <c r="AA188" s="41" t="s">
        <v>64</v>
      </c>
      <c r="AB188" s="42">
        <v>0.0</v>
      </c>
      <c r="AC188" s="42">
        <v>0.0</v>
      </c>
      <c r="AD188" s="42">
        <v>0.0</v>
      </c>
      <c r="AE188" s="42">
        <v>0.0</v>
      </c>
      <c r="AF188" s="42">
        <v>0.0</v>
      </c>
      <c r="AG188" s="25"/>
      <c r="AH188" s="25"/>
      <c r="AI188" s="25"/>
      <c r="AJ188" s="25"/>
      <c r="AK188" s="25"/>
      <c r="AL188" s="25"/>
    </row>
    <row r="189">
      <c r="A189" s="26"/>
      <c r="B189" s="25"/>
      <c r="C189" s="25"/>
      <c r="D189" s="28"/>
      <c r="E189" s="29"/>
      <c r="F189" s="30"/>
      <c r="G189" s="33"/>
      <c r="H189" s="34"/>
      <c r="I189" s="35"/>
      <c r="J189" s="36"/>
      <c r="K189" s="28"/>
      <c r="L189" s="28"/>
      <c r="M189" s="34"/>
      <c r="N189" s="35"/>
      <c r="O189" s="36"/>
      <c r="P189" s="28"/>
      <c r="Q189" s="37"/>
      <c r="R189" s="38" t="s">
        <v>64</v>
      </c>
      <c r="S189" s="39" t="s">
        <v>64</v>
      </c>
      <c r="T189" s="40" t="s">
        <v>64</v>
      </c>
      <c r="U189" s="40" t="s">
        <v>64</v>
      </c>
      <c r="V189" s="40" t="s">
        <v>64</v>
      </c>
      <c r="W189" s="40" t="s">
        <v>64</v>
      </c>
      <c r="X189" s="39" t="s">
        <v>64</v>
      </c>
      <c r="Y189" s="41" t="s">
        <v>64</v>
      </c>
      <c r="Z189" s="41" t="s">
        <v>64</v>
      </c>
      <c r="AA189" s="41" t="s">
        <v>64</v>
      </c>
      <c r="AB189" s="42">
        <v>0.0</v>
      </c>
      <c r="AC189" s="42">
        <v>0.0</v>
      </c>
      <c r="AD189" s="42">
        <v>0.0</v>
      </c>
      <c r="AE189" s="42">
        <v>0.0</v>
      </c>
      <c r="AF189" s="42">
        <v>0.0</v>
      </c>
      <c r="AG189" s="25"/>
      <c r="AH189" s="25"/>
      <c r="AI189" s="25"/>
      <c r="AJ189" s="25"/>
      <c r="AK189" s="25"/>
      <c r="AL189" s="25"/>
    </row>
    <row r="190">
      <c r="A190" s="26"/>
      <c r="B190" s="25"/>
      <c r="C190" s="25"/>
      <c r="D190" s="28"/>
      <c r="E190" s="29"/>
      <c r="F190" s="30"/>
      <c r="G190" s="33"/>
      <c r="H190" s="34"/>
      <c r="I190" s="35"/>
      <c r="J190" s="36"/>
      <c r="K190" s="28"/>
      <c r="L190" s="28"/>
      <c r="M190" s="34"/>
      <c r="N190" s="35"/>
      <c r="O190" s="36"/>
      <c r="P190" s="28"/>
      <c r="Q190" s="37"/>
      <c r="R190" s="38" t="s">
        <v>64</v>
      </c>
      <c r="S190" s="39" t="s">
        <v>64</v>
      </c>
      <c r="T190" s="40" t="s">
        <v>64</v>
      </c>
      <c r="U190" s="40" t="s">
        <v>64</v>
      </c>
      <c r="V190" s="40" t="s">
        <v>64</v>
      </c>
      <c r="W190" s="40" t="s">
        <v>64</v>
      </c>
      <c r="X190" s="39" t="s">
        <v>64</v>
      </c>
      <c r="Y190" s="41" t="s">
        <v>64</v>
      </c>
      <c r="Z190" s="41" t="s">
        <v>64</v>
      </c>
      <c r="AA190" s="41" t="s">
        <v>64</v>
      </c>
      <c r="AB190" s="42">
        <v>0.0</v>
      </c>
      <c r="AC190" s="42">
        <v>0.0</v>
      </c>
      <c r="AD190" s="42">
        <v>0.0</v>
      </c>
      <c r="AE190" s="42">
        <v>0.0</v>
      </c>
      <c r="AF190" s="42">
        <v>0.0</v>
      </c>
      <c r="AG190" s="25"/>
      <c r="AH190" s="25"/>
      <c r="AI190" s="25"/>
      <c r="AJ190" s="25"/>
      <c r="AK190" s="25"/>
      <c r="AL190" s="25"/>
    </row>
    <row r="191">
      <c r="A191" s="26"/>
      <c r="B191" s="25"/>
      <c r="C191" s="25"/>
      <c r="D191" s="28"/>
      <c r="E191" s="29"/>
      <c r="F191" s="30"/>
      <c r="G191" s="33"/>
      <c r="H191" s="34"/>
      <c r="I191" s="35"/>
      <c r="J191" s="36"/>
      <c r="K191" s="28"/>
      <c r="L191" s="28"/>
      <c r="M191" s="34"/>
      <c r="N191" s="35"/>
      <c r="O191" s="36"/>
      <c r="P191" s="28"/>
      <c r="Q191" s="37"/>
      <c r="R191" s="38" t="s">
        <v>64</v>
      </c>
      <c r="S191" s="39" t="s">
        <v>64</v>
      </c>
      <c r="T191" s="40" t="s">
        <v>64</v>
      </c>
      <c r="U191" s="40" t="s">
        <v>64</v>
      </c>
      <c r="V191" s="40" t="s">
        <v>64</v>
      </c>
      <c r="W191" s="40" t="s">
        <v>64</v>
      </c>
      <c r="X191" s="39" t="s">
        <v>64</v>
      </c>
      <c r="Y191" s="41" t="s">
        <v>64</v>
      </c>
      <c r="Z191" s="41" t="s">
        <v>64</v>
      </c>
      <c r="AA191" s="41" t="s">
        <v>64</v>
      </c>
      <c r="AB191" s="42">
        <v>0.0</v>
      </c>
      <c r="AC191" s="42">
        <v>0.0</v>
      </c>
      <c r="AD191" s="42">
        <v>0.0</v>
      </c>
      <c r="AE191" s="42">
        <v>0.0</v>
      </c>
      <c r="AF191" s="42">
        <v>0.0</v>
      </c>
      <c r="AG191" s="25"/>
      <c r="AH191" s="25"/>
      <c r="AI191" s="25"/>
      <c r="AJ191" s="25"/>
      <c r="AK191" s="25"/>
      <c r="AL191" s="25"/>
    </row>
    <row r="192">
      <c r="A192" s="26"/>
      <c r="B192" s="25"/>
      <c r="C192" s="25"/>
      <c r="D192" s="28"/>
      <c r="E192" s="29"/>
      <c r="F192" s="30"/>
      <c r="G192" s="33"/>
      <c r="H192" s="34"/>
      <c r="I192" s="35"/>
      <c r="J192" s="36"/>
      <c r="K192" s="28"/>
      <c r="L192" s="28"/>
      <c r="M192" s="34"/>
      <c r="N192" s="35"/>
      <c r="O192" s="36"/>
      <c r="P192" s="28"/>
      <c r="Q192" s="37"/>
      <c r="R192" s="38" t="s">
        <v>64</v>
      </c>
      <c r="S192" s="39" t="s">
        <v>64</v>
      </c>
      <c r="T192" s="40" t="s">
        <v>64</v>
      </c>
      <c r="U192" s="40" t="s">
        <v>64</v>
      </c>
      <c r="V192" s="40" t="s">
        <v>64</v>
      </c>
      <c r="W192" s="40" t="s">
        <v>64</v>
      </c>
      <c r="X192" s="39" t="s">
        <v>64</v>
      </c>
      <c r="Y192" s="41" t="s">
        <v>64</v>
      </c>
      <c r="Z192" s="41" t="s">
        <v>64</v>
      </c>
      <c r="AA192" s="41" t="s">
        <v>64</v>
      </c>
      <c r="AB192" s="42">
        <v>0.0</v>
      </c>
      <c r="AC192" s="42">
        <v>0.0</v>
      </c>
      <c r="AD192" s="42">
        <v>0.0</v>
      </c>
      <c r="AE192" s="42">
        <v>0.0</v>
      </c>
      <c r="AF192" s="42">
        <v>0.0</v>
      </c>
      <c r="AG192" s="25"/>
      <c r="AH192" s="25"/>
      <c r="AI192" s="25"/>
      <c r="AJ192" s="25"/>
      <c r="AK192" s="25"/>
      <c r="AL192" s="25"/>
    </row>
    <row r="193">
      <c r="A193" s="26"/>
      <c r="B193" s="25"/>
      <c r="C193" s="25"/>
      <c r="D193" s="28"/>
      <c r="E193" s="29"/>
      <c r="F193" s="30"/>
      <c r="G193" s="33"/>
      <c r="H193" s="34"/>
      <c r="I193" s="35"/>
      <c r="J193" s="36"/>
      <c r="K193" s="28"/>
      <c r="L193" s="28"/>
      <c r="M193" s="34"/>
      <c r="N193" s="35"/>
      <c r="O193" s="36"/>
      <c r="P193" s="28"/>
      <c r="Q193" s="37"/>
      <c r="R193" s="38" t="s">
        <v>64</v>
      </c>
      <c r="S193" s="39" t="s">
        <v>64</v>
      </c>
      <c r="T193" s="40" t="s">
        <v>64</v>
      </c>
      <c r="U193" s="40" t="s">
        <v>64</v>
      </c>
      <c r="V193" s="40" t="s">
        <v>64</v>
      </c>
      <c r="W193" s="40" t="s">
        <v>64</v>
      </c>
      <c r="X193" s="39" t="s">
        <v>64</v>
      </c>
      <c r="Y193" s="41" t="s">
        <v>64</v>
      </c>
      <c r="Z193" s="41" t="s">
        <v>64</v>
      </c>
      <c r="AA193" s="41" t="s">
        <v>64</v>
      </c>
      <c r="AB193" s="42">
        <v>0.0</v>
      </c>
      <c r="AC193" s="42">
        <v>0.0</v>
      </c>
      <c r="AD193" s="42">
        <v>0.0</v>
      </c>
      <c r="AE193" s="42">
        <v>0.0</v>
      </c>
      <c r="AF193" s="42">
        <v>0.0</v>
      </c>
      <c r="AG193" s="25"/>
      <c r="AH193" s="25"/>
      <c r="AI193" s="25"/>
      <c r="AJ193" s="25"/>
      <c r="AK193" s="25"/>
      <c r="AL193" s="25"/>
    </row>
    <row r="194">
      <c r="A194" s="26"/>
      <c r="B194" s="25"/>
      <c r="C194" s="25"/>
      <c r="D194" s="28"/>
      <c r="E194" s="29"/>
      <c r="F194" s="30"/>
      <c r="G194" s="33"/>
      <c r="H194" s="34"/>
      <c r="I194" s="35"/>
      <c r="J194" s="36"/>
      <c r="K194" s="28"/>
      <c r="L194" s="28"/>
      <c r="M194" s="34"/>
      <c r="N194" s="35"/>
      <c r="O194" s="36"/>
      <c r="P194" s="28"/>
      <c r="Q194" s="37"/>
      <c r="R194" s="38" t="s">
        <v>64</v>
      </c>
      <c r="S194" s="39" t="s">
        <v>64</v>
      </c>
      <c r="T194" s="40" t="s">
        <v>64</v>
      </c>
      <c r="U194" s="40" t="s">
        <v>64</v>
      </c>
      <c r="V194" s="40" t="s">
        <v>64</v>
      </c>
      <c r="W194" s="40" t="s">
        <v>64</v>
      </c>
      <c r="X194" s="39" t="s">
        <v>64</v>
      </c>
      <c r="Y194" s="41" t="s">
        <v>64</v>
      </c>
      <c r="Z194" s="41" t="s">
        <v>64</v>
      </c>
      <c r="AA194" s="41" t="s">
        <v>64</v>
      </c>
      <c r="AB194" s="42">
        <v>0.0</v>
      </c>
      <c r="AC194" s="42">
        <v>0.0</v>
      </c>
      <c r="AD194" s="42">
        <v>0.0</v>
      </c>
      <c r="AE194" s="42">
        <v>0.0</v>
      </c>
      <c r="AF194" s="42">
        <v>0.0</v>
      </c>
      <c r="AG194" s="25"/>
      <c r="AH194" s="25"/>
      <c r="AI194" s="25"/>
      <c r="AJ194" s="25"/>
      <c r="AK194" s="25"/>
      <c r="AL194" s="25"/>
    </row>
    <row r="195">
      <c r="A195" s="26"/>
      <c r="B195" s="25"/>
      <c r="C195" s="25"/>
      <c r="D195" s="28"/>
      <c r="E195" s="29"/>
      <c r="F195" s="30"/>
      <c r="G195" s="33"/>
      <c r="H195" s="34"/>
      <c r="I195" s="35"/>
      <c r="J195" s="36"/>
      <c r="K195" s="28"/>
      <c r="L195" s="28"/>
      <c r="M195" s="34"/>
      <c r="N195" s="35"/>
      <c r="O195" s="36"/>
      <c r="P195" s="28"/>
      <c r="Q195" s="37"/>
      <c r="R195" s="38" t="s">
        <v>64</v>
      </c>
      <c r="S195" s="39" t="s">
        <v>64</v>
      </c>
      <c r="T195" s="40" t="s">
        <v>64</v>
      </c>
      <c r="U195" s="40" t="s">
        <v>64</v>
      </c>
      <c r="V195" s="40" t="s">
        <v>64</v>
      </c>
      <c r="W195" s="40" t="s">
        <v>64</v>
      </c>
      <c r="X195" s="39" t="s">
        <v>64</v>
      </c>
      <c r="Y195" s="41" t="s">
        <v>64</v>
      </c>
      <c r="Z195" s="41" t="s">
        <v>64</v>
      </c>
      <c r="AA195" s="41" t="s">
        <v>64</v>
      </c>
      <c r="AB195" s="42">
        <v>0.0</v>
      </c>
      <c r="AC195" s="42">
        <v>0.0</v>
      </c>
      <c r="AD195" s="42">
        <v>0.0</v>
      </c>
      <c r="AE195" s="42">
        <v>0.0</v>
      </c>
      <c r="AF195" s="42">
        <v>0.0</v>
      </c>
      <c r="AG195" s="25"/>
      <c r="AH195" s="25"/>
      <c r="AI195" s="25"/>
      <c r="AJ195" s="25"/>
      <c r="AK195" s="25"/>
      <c r="AL195" s="25"/>
    </row>
    <row r="196">
      <c r="A196" s="26"/>
      <c r="B196" s="25"/>
      <c r="C196" s="25"/>
      <c r="D196" s="28"/>
      <c r="E196" s="29"/>
      <c r="F196" s="30"/>
      <c r="G196" s="33"/>
      <c r="H196" s="34"/>
      <c r="I196" s="35"/>
      <c r="J196" s="36"/>
      <c r="K196" s="28"/>
      <c r="L196" s="28"/>
      <c r="M196" s="34"/>
      <c r="N196" s="35"/>
      <c r="O196" s="36"/>
      <c r="P196" s="28"/>
      <c r="Q196" s="37"/>
      <c r="R196" s="38" t="s">
        <v>64</v>
      </c>
      <c r="S196" s="39" t="s">
        <v>64</v>
      </c>
      <c r="T196" s="40" t="s">
        <v>64</v>
      </c>
      <c r="U196" s="40" t="s">
        <v>64</v>
      </c>
      <c r="V196" s="40" t="s">
        <v>64</v>
      </c>
      <c r="W196" s="40" t="s">
        <v>64</v>
      </c>
      <c r="X196" s="39" t="s">
        <v>64</v>
      </c>
      <c r="Y196" s="41" t="s">
        <v>64</v>
      </c>
      <c r="Z196" s="41" t="s">
        <v>64</v>
      </c>
      <c r="AA196" s="41" t="s">
        <v>64</v>
      </c>
      <c r="AB196" s="42">
        <v>0.0</v>
      </c>
      <c r="AC196" s="42">
        <v>0.0</v>
      </c>
      <c r="AD196" s="42">
        <v>0.0</v>
      </c>
      <c r="AE196" s="42">
        <v>0.0</v>
      </c>
      <c r="AF196" s="42">
        <v>0.0</v>
      </c>
      <c r="AG196" s="25"/>
      <c r="AH196" s="25"/>
      <c r="AI196" s="25"/>
      <c r="AJ196" s="25"/>
      <c r="AK196" s="25"/>
      <c r="AL196" s="25"/>
    </row>
    <row r="197">
      <c r="A197" s="26"/>
      <c r="B197" s="25"/>
      <c r="C197" s="25"/>
      <c r="D197" s="28"/>
      <c r="E197" s="29"/>
      <c r="F197" s="30"/>
      <c r="G197" s="33"/>
      <c r="H197" s="34"/>
      <c r="I197" s="35"/>
      <c r="J197" s="36"/>
      <c r="K197" s="28"/>
      <c r="L197" s="28"/>
      <c r="M197" s="34"/>
      <c r="N197" s="35"/>
      <c r="O197" s="36"/>
      <c r="P197" s="28"/>
      <c r="Q197" s="37"/>
      <c r="R197" s="38" t="s">
        <v>64</v>
      </c>
      <c r="S197" s="39" t="s">
        <v>64</v>
      </c>
      <c r="T197" s="40" t="s">
        <v>64</v>
      </c>
      <c r="U197" s="40" t="s">
        <v>64</v>
      </c>
      <c r="V197" s="40" t="s">
        <v>64</v>
      </c>
      <c r="W197" s="40" t="s">
        <v>64</v>
      </c>
      <c r="X197" s="39" t="s">
        <v>64</v>
      </c>
      <c r="Y197" s="41" t="s">
        <v>64</v>
      </c>
      <c r="Z197" s="41" t="s">
        <v>64</v>
      </c>
      <c r="AA197" s="41" t="s">
        <v>64</v>
      </c>
      <c r="AB197" s="42">
        <v>0.0</v>
      </c>
      <c r="AC197" s="42">
        <v>0.0</v>
      </c>
      <c r="AD197" s="42">
        <v>0.0</v>
      </c>
      <c r="AE197" s="42">
        <v>0.0</v>
      </c>
      <c r="AF197" s="42">
        <v>0.0</v>
      </c>
      <c r="AG197" s="25"/>
      <c r="AH197" s="25"/>
      <c r="AI197" s="25"/>
      <c r="AJ197" s="25"/>
      <c r="AK197" s="25"/>
      <c r="AL197" s="25"/>
    </row>
    <row r="198">
      <c r="A198" s="26"/>
      <c r="B198" s="25"/>
      <c r="C198" s="25"/>
      <c r="D198" s="28"/>
      <c r="E198" s="29"/>
      <c r="F198" s="30"/>
      <c r="G198" s="33"/>
      <c r="H198" s="34"/>
      <c r="I198" s="35"/>
      <c r="J198" s="36"/>
      <c r="K198" s="28"/>
      <c r="L198" s="28"/>
      <c r="M198" s="34"/>
      <c r="N198" s="35"/>
      <c r="O198" s="36"/>
      <c r="P198" s="28"/>
      <c r="Q198" s="37"/>
      <c r="R198" s="38" t="s">
        <v>64</v>
      </c>
      <c r="S198" s="39" t="s">
        <v>64</v>
      </c>
      <c r="T198" s="40" t="s">
        <v>64</v>
      </c>
      <c r="U198" s="40" t="s">
        <v>64</v>
      </c>
      <c r="V198" s="40" t="s">
        <v>64</v>
      </c>
      <c r="W198" s="40" t="s">
        <v>64</v>
      </c>
      <c r="X198" s="39" t="s">
        <v>64</v>
      </c>
      <c r="Y198" s="41" t="s">
        <v>64</v>
      </c>
      <c r="Z198" s="41" t="s">
        <v>64</v>
      </c>
      <c r="AA198" s="41" t="s">
        <v>64</v>
      </c>
      <c r="AB198" s="42">
        <v>0.0</v>
      </c>
      <c r="AC198" s="42">
        <v>0.0</v>
      </c>
      <c r="AD198" s="42">
        <v>0.0</v>
      </c>
      <c r="AE198" s="42">
        <v>0.0</v>
      </c>
      <c r="AF198" s="42">
        <v>0.0</v>
      </c>
      <c r="AG198" s="25"/>
      <c r="AH198" s="25"/>
      <c r="AI198" s="25"/>
      <c r="AJ198" s="25"/>
      <c r="AK198" s="25"/>
      <c r="AL198" s="25"/>
    </row>
    <row r="199">
      <c r="A199" s="26"/>
      <c r="B199" s="25"/>
      <c r="C199" s="25"/>
      <c r="D199" s="28"/>
      <c r="E199" s="29"/>
      <c r="F199" s="30"/>
      <c r="G199" s="33"/>
      <c r="H199" s="34"/>
      <c r="I199" s="35"/>
      <c r="J199" s="36"/>
      <c r="K199" s="28"/>
      <c r="L199" s="28"/>
      <c r="M199" s="34"/>
      <c r="N199" s="35"/>
      <c r="O199" s="36"/>
      <c r="P199" s="28"/>
      <c r="Q199" s="37"/>
      <c r="R199" s="38" t="s">
        <v>64</v>
      </c>
      <c r="S199" s="39" t="s">
        <v>64</v>
      </c>
      <c r="T199" s="40" t="s">
        <v>64</v>
      </c>
      <c r="U199" s="40" t="s">
        <v>64</v>
      </c>
      <c r="V199" s="40" t="s">
        <v>64</v>
      </c>
      <c r="W199" s="40" t="s">
        <v>64</v>
      </c>
      <c r="X199" s="39" t="s">
        <v>64</v>
      </c>
      <c r="Y199" s="41" t="s">
        <v>64</v>
      </c>
      <c r="Z199" s="41" t="s">
        <v>64</v>
      </c>
      <c r="AA199" s="41" t="s">
        <v>64</v>
      </c>
      <c r="AB199" s="42">
        <v>0.0</v>
      </c>
      <c r="AC199" s="42">
        <v>0.0</v>
      </c>
      <c r="AD199" s="42">
        <v>0.0</v>
      </c>
      <c r="AE199" s="42">
        <v>0.0</v>
      </c>
      <c r="AF199" s="42">
        <v>0.0</v>
      </c>
      <c r="AG199" s="25"/>
      <c r="AH199" s="25"/>
      <c r="AI199" s="25"/>
      <c r="AJ199" s="25"/>
      <c r="AK199" s="25"/>
      <c r="AL199" s="25"/>
    </row>
    <row r="200">
      <c r="A200" s="26"/>
      <c r="B200" s="25"/>
      <c r="C200" s="25"/>
      <c r="D200" s="28"/>
      <c r="E200" s="29"/>
      <c r="F200" s="30"/>
      <c r="G200" s="33"/>
      <c r="H200" s="34"/>
      <c r="I200" s="35"/>
      <c r="J200" s="36"/>
      <c r="K200" s="28"/>
      <c r="L200" s="28"/>
      <c r="M200" s="34"/>
      <c r="N200" s="35"/>
      <c r="O200" s="36"/>
      <c r="P200" s="28"/>
      <c r="Q200" s="37"/>
      <c r="R200" s="38" t="s">
        <v>64</v>
      </c>
      <c r="S200" s="39" t="s">
        <v>64</v>
      </c>
      <c r="T200" s="40" t="s">
        <v>64</v>
      </c>
      <c r="U200" s="40" t="s">
        <v>64</v>
      </c>
      <c r="V200" s="40" t="s">
        <v>64</v>
      </c>
      <c r="W200" s="40" t="s">
        <v>64</v>
      </c>
      <c r="X200" s="39" t="s">
        <v>64</v>
      </c>
      <c r="Y200" s="41" t="s">
        <v>64</v>
      </c>
      <c r="Z200" s="41" t="s">
        <v>64</v>
      </c>
      <c r="AA200" s="41" t="s">
        <v>64</v>
      </c>
      <c r="AB200" s="42">
        <v>0.0</v>
      </c>
      <c r="AC200" s="42">
        <v>0.0</v>
      </c>
      <c r="AD200" s="42">
        <v>0.0</v>
      </c>
      <c r="AE200" s="42">
        <v>0.0</v>
      </c>
      <c r="AF200" s="42">
        <v>0.0</v>
      </c>
      <c r="AG200" s="25"/>
      <c r="AH200" s="25"/>
      <c r="AI200" s="25"/>
      <c r="AJ200" s="25"/>
      <c r="AK200" s="25"/>
      <c r="AL200" s="25"/>
    </row>
    <row r="201">
      <c r="A201" s="26"/>
      <c r="B201" s="25"/>
      <c r="C201" s="25"/>
      <c r="D201" s="28"/>
      <c r="E201" s="29"/>
      <c r="F201" s="30"/>
      <c r="G201" s="33"/>
      <c r="H201" s="34"/>
      <c r="I201" s="35"/>
      <c r="J201" s="36"/>
      <c r="K201" s="28"/>
      <c r="L201" s="28"/>
      <c r="M201" s="34"/>
      <c r="N201" s="35"/>
      <c r="O201" s="36"/>
      <c r="P201" s="28"/>
      <c r="Q201" s="37"/>
      <c r="R201" s="38" t="s">
        <v>64</v>
      </c>
      <c r="S201" s="39" t="s">
        <v>64</v>
      </c>
      <c r="T201" s="40" t="s">
        <v>64</v>
      </c>
      <c r="U201" s="40" t="s">
        <v>64</v>
      </c>
      <c r="V201" s="40" t="s">
        <v>64</v>
      </c>
      <c r="W201" s="40" t="s">
        <v>64</v>
      </c>
      <c r="X201" s="39" t="s">
        <v>64</v>
      </c>
      <c r="Y201" s="41" t="s">
        <v>64</v>
      </c>
      <c r="Z201" s="41" t="s">
        <v>64</v>
      </c>
      <c r="AA201" s="41" t="s">
        <v>64</v>
      </c>
      <c r="AB201" s="42">
        <v>0.0</v>
      </c>
      <c r="AC201" s="42">
        <v>0.0</v>
      </c>
      <c r="AD201" s="42">
        <v>0.0</v>
      </c>
      <c r="AE201" s="42">
        <v>0.0</v>
      </c>
      <c r="AF201" s="42">
        <v>0.0</v>
      </c>
      <c r="AG201" s="25"/>
      <c r="AH201" s="25"/>
      <c r="AI201" s="25"/>
      <c r="AJ201" s="25"/>
      <c r="AK201" s="25"/>
      <c r="AL201" s="25"/>
    </row>
    <row r="202">
      <c r="A202" s="26"/>
      <c r="B202" s="25"/>
      <c r="C202" s="25"/>
      <c r="D202" s="28"/>
      <c r="E202" s="29"/>
      <c r="F202" s="30"/>
      <c r="G202" s="33"/>
      <c r="H202" s="34"/>
      <c r="I202" s="35"/>
      <c r="J202" s="36"/>
      <c r="K202" s="28"/>
      <c r="L202" s="28"/>
      <c r="M202" s="34"/>
      <c r="N202" s="35"/>
      <c r="O202" s="36"/>
      <c r="P202" s="28"/>
      <c r="Q202" s="37"/>
      <c r="R202" s="38" t="s">
        <v>64</v>
      </c>
      <c r="S202" s="39" t="s">
        <v>64</v>
      </c>
      <c r="T202" s="40" t="s">
        <v>64</v>
      </c>
      <c r="U202" s="40" t="s">
        <v>64</v>
      </c>
      <c r="V202" s="40" t="s">
        <v>64</v>
      </c>
      <c r="W202" s="40" t="s">
        <v>64</v>
      </c>
      <c r="X202" s="39" t="s">
        <v>64</v>
      </c>
      <c r="Y202" s="41" t="s">
        <v>64</v>
      </c>
      <c r="Z202" s="41" t="s">
        <v>64</v>
      </c>
      <c r="AA202" s="41" t="s">
        <v>64</v>
      </c>
      <c r="AB202" s="42">
        <v>0.0</v>
      </c>
      <c r="AC202" s="42">
        <v>0.0</v>
      </c>
      <c r="AD202" s="42">
        <v>0.0</v>
      </c>
      <c r="AE202" s="42">
        <v>0.0</v>
      </c>
      <c r="AF202" s="42">
        <v>0.0</v>
      </c>
      <c r="AG202" s="25"/>
      <c r="AH202" s="25"/>
      <c r="AI202" s="25"/>
      <c r="AJ202" s="25"/>
      <c r="AK202" s="25"/>
      <c r="AL202" s="25"/>
    </row>
    <row r="203">
      <c r="A203" s="26"/>
      <c r="B203" s="25"/>
      <c r="C203" s="25"/>
      <c r="D203" s="28"/>
      <c r="E203" s="29"/>
      <c r="F203" s="30"/>
      <c r="G203" s="32"/>
      <c r="H203" s="34"/>
      <c r="I203" s="35"/>
      <c r="J203" s="36"/>
      <c r="K203" s="28"/>
      <c r="L203" s="28"/>
      <c r="M203" s="34"/>
      <c r="N203" s="35"/>
      <c r="O203" s="36"/>
      <c r="P203" s="28"/>
      <c r="Q203" s="37"/>
      <c r="R203" s="38" t="s">
        <v>64</v>
      </c>
      <c r="S203" s="39" t="s">
        <v>64</v>
      </c>
      <c r="T203" s="40" t="s">
        <v>64</v>
      </c>
      <c r="U203" s="40" t="s">
        <v>64</v>
      </c>
      <c r="V203" s="40" t="s">
        <v>64</v>
      </c>
      <c r="W203" s="40" t="s">
        <v>64</v>
      </c>
      <c r="X203" s="39" t="s">
        <v>64</v>
      </c>
      <c r="Y203" s="41" t="s">
        <v>64</v>
      </c>
      <c r="Z203" s="41" t="s">
        <v>64</v>
      </c>
      <c r="AA203" s="41" t="s">
        <v>64</v>
      </c>
      <c r="AB203" s="42">
        <v>0.0</v>
      </c>
      <c r="AC203" s="42">
        <v>0.0</v>
      </c>
      <c r="AD203" s="42">
        <v>0.0</v>
      </c>
      <c r="AE203" s="42">
        <v>0.0</v>
      </c>
      <c r="AF203" s="42">
        <v>0.0</v>
      </c>
      <c r="AG203" s="25"/>
      <c r="AH203" s="25"/>
      <c r="AI203" s="25"/>
      <c r="AJ203" s="25"/>
      <c r="AK203" s="25"/>
      <c r="AL203" s="25"/>
    </row>
    <row r="204">
      <c r="A204" s="26"/>
      <c r="B204" s="25"/>
      <c r="C204" s="25"/>
      <c r="D204" s="28"/>
      <c r="E204" s="29"/>
      <c r="F204" s="30"/>
      <c r="G204" s="33"/>
      <c r="H204" s="34"/>
      <c r="I204" s="35"/>
      <c r="J204" s="36"/>
      <c r="K204" s="28"/>
      <c r="L204" s="28"/>
      <c r="M204" s="34"/>
      <c r="N204" s="35"/>
      <c r="O204" s="36"/>
      <c r="P204" s="28"/>
      <c r="Q204" s="37"/>
      <c r="R204" s="38" t="s">
        <v>64</v>
      </c>
      <c r="S204" s="39" t="s">
        <v>64</v>
      </c>
      <c r="T204" s="40" t="s">
        <v>64</v>
      </c>
      <c r="U204" s="40" t="s">
        <v>64</v>
      </c>
      <c r="V204" s="40" t="s">
        <v>64</v>
      </c>
      <c r="W204" s="40" t="s">
        <v>64</v>
      </c>
      <c r="X204" s="39" t="s">
        <v>64</v>
      </c>
      <c r="Y204" s="41" t="s">
        <v>64</v>
      </c>
      <c r="Z204" s="41" t="s">
        <v>64</v>
      </c>
      <c r="AA204" s="41" t="s">
        <v>64</v>
      </c>
      <c r="AB204" s="42">
        <v>0.0</v>
      </c>
      <c r="AC204" s="42">
        <v>0.0</v>
      </c>
      <c r="AD204" s="42">
        <v>0.0</v>
      </c>
      <c r="AE204" s="42">
        <v>0.0</v>
      </c>
      <c r="AF204" s="42">
        <v>0.0</v>
      </c>
      <c r="AG204" s="25"/>
      <c r="AH204" s="25"/>
      <c r="AI204" s="25"/>
      <c r="AJ204" s="25"/>
      <c r="AK204" s="25"/>
      <c r="AL204" s="25"/>
    </row>
    <row r="205">
      <c r="A205" s="26"/>
      <c r="B205" s="25"/>
      <c r="C205" s="25"/>
      <c r="D205" s="28"/>
      <c r="E205" s="29"/>
      <c r="F205" s="30"/>
      <c r="G205" s="33"/>
      <c r="H205" s="34"/>
      <c r="I205" s="35"/>
      <c r="J205" s="36"/>
      <c r="K205" s="28"/>
      <c r="L205" s="28"/>
      <c r="M205" s="34"/>
      <c r="N205" s="35"/>
      <c r="O205" s="36"/>
      <c r="P205" s="28"/>
      <c r="Q205" s="37"/>
      <c r="R205" s="38" t="s">
        <v>64</v>
      </c>
      <c r="S205" s="39" t="s">
        <v>64</v>
      </c>
      <c r="T205" s="40" t="s">
        <v>64</v>
      </c>
      <c r="U205" s="40" t="s">
        <v>64</v>
      </c>
      <c r="V205" s="40" t="s">
        <v>64</v>
      </c>
      <c r="W205" s="40" t="s">
        <v>64</v>
      </c>
      <c r="X205" s="39" t="s">
        <v>64</v>
      </c>
      <c r="Y205" s="41" t="s">
        <v>64</v>
      </c>
      <c r="Z205" s="41" t="s">
        <v>64</v>
      </c>
      <c r="AA205" s="41" t="s">
        <v>64</v>
      </c>
      <c r="AB205" s="42">
        <v>0.0</v>
      </c>
      <c r="AC205" s="42">
        <v>0.0</v>
      </c>
      <c r="AD205" s="42">
        <v>0.0</v>
      </c>
      <c r="AE205" s="42">
        <v>0.0</v>
      </c>
      <c r="AF205" s="42">
        <v>0.0</v>
      </c>
      <c r="AG205" s="25"/>
      <c r="AH205" s="25"/>
      <c r="AI205" s="25"/>
      <c r="AJ205" s="25"/>
      <c r="AK205" s="25"/>
      <c r="AL205" s="25"/>
    </row>
    <row r="206">
      <c r="A206" s="26"/>
      <c r="B206" s="25"/>
      <c r="C206" s="25"/>
      <c r="D206" s="28"/>
      <c r="E206" s="29"/>
      <c r="F206" s="30"/>
      <c r="G206" s="33"/>
      <c r="H206" s="34"/>
      <c r="I206" s="35"/>
      <c r="J206" s="36"/>
      <c r="K206" s="28"/>
      <c r="L206" s="28"/>
      <c r="M206" s="34"/>
      <c r="N206" s="35"/>
      <c r="O206" s="36"/>
      <c r="P206" s="28"/>
      <c r="Q206" s="37"/>
      <c r="R206" s="38" t="s">
        <v>64</v>
      </c>
      <c r="S206" s="39" t="s">
        <v>64</v>
      </c>
      <c r="T206" s="40" t="s">
        <v>64</v>
      </c>
      <c r="U206" s="40" t="s">
        <v>64</v>
      </c>
      <c r="V206" s="40" t="s">
        <v>64</v>
      </c>
      <c r="W206" s="40" t="s">
        <v>64</v>
      </c>
      <c r="X206" s="39" t="s">
        <v>64</v>
      </c>
      <c r="Y206" s="41" t="s">
        <v>64</v>
      </c>
      <c r="Z206" s="41" t="s">
        <v>64</v>
      </c>
      <c r="AA206" s="41" t="s">
        <v>64</v>
      </c>
      <c r="AB206" s="42">
        <v>0.0</v>
      </c>
      <c r="AC206" s="42">
        <v>0.0</v>
      </c>
      <c r="AD206" s="42">
        <v>0.0</v>
      </c>
      <c r="AE206" s="42">
        <v>0.0</v>
      </c>
      <c r="AF206" s="42">
        <v>0.0</v>
      </c>
      <c r="AG206" s="25"/>
      <c r="AH206" s="25"/>
      <c r="AI206" s="25"/>
      <c r="AJ206" s="25"/>
      <c r="AK206" s="25"/>
      <c r="AL206" s="25"/>
    </row>
    <row r="207">
      <c r="A207" s="26"/>
      <c r="B207" s="25"/>
      <c r="C207" s="25"/>
      <c r="D207" s="28"/>
      <c r="E207" s="29"/>
      <c r="F207" s="30"/>
      <c r="G207" s="33"/>
      <c r="H207" s="34"/>
      <c r="I207" s="35"/>
      <c r="J207" s="36"/>
      <c r="K207" s="28"/>
      <c r="L207" s="28"/>
      <c r="M207" s="34"/>
      <c r="N207" s="35"/>
      <c r="O207" s="36"/>
      <c r="P207" s="28"/>
      <c r="Q207" s="37"/>
      <c r="R207" s="38" t="s">
        <v>64</v>
      </c>
      <c r="S207" s="39" t="s">
        <v>64</v>
      </c>
      <c r="T207" s="40" t="s">
        <v>64</v>
      </c>
      <c r="U207" s="40" t="s">
        <v>64</v>
      </c>
      <c r="V207" s="40" t="s">
        <v>64</v>
      </c>
      <c r="W207" s="40" t="s">
        <v>64</v>
      </c>
      <c r="X207" s="39" t="s">
        <v>64</v>
      </c>
      <c r="Y207" s="41" t="s">
        <v>64</v>
      </c>
      <c r="Z207" s="41" t="s">
        <v>64</v>
      </c>
      <c r="AA207" s="41" t="s">
        <v>64</v>
      </c>
      <c r="AB207" s="42">
        <v>0.0</v>
      </c>
      <c r="AC207" s="42">
        <v>0.0</v>
      </c>
      <c r="AD207" s="42">
        <v>0.0</v>
      </c>
      <c r="AE207" s="42">
        <v>0.0</v>
      </c>
      <c r="AF207" s="42">
        <v>0.0</v>
      </c>
      <c r="AG207" s="25"/>
      <c r="AH207" s="25"/>
      <c r="AI207" s="25"/>
      <c r="AJ207" s="25"/>
      <c r="AK207" s="25"/>
      <c r="AL207" s="25"/>
    </row>
    <row r="208">
      <c r="A208" s="26"/>
      <c r="B208" s="25"/>
      <c r="C208" s="25"/>
      <c r="D208" s="28"/>
      <c r="E208" s="29"/>
      <c r="F208" s="30"/>
      <c r="G208" s="33"/>
      <c r="H208" s="34"/>
      <c r="I208" s="35"/>
      <c r="J208" s="36"/>
      <c r="K208" s="28"/>
      <c r="L208" s="28"/>
      <c r="M208" s="34"/>
      <c r="N208" s="35"/>
      <c r="O208" s="36"/>
      <c r="P208" s="28"/>
      <c r="Q208" s="37"/>
      <c r="R208" s="38" t="s">
        <v>64</v>
      </c>
      <c r="S208" s="39" t="s">
        <v>64</v>
      </c>
      <c r="T208" s="40" t="s">
        <v>64</v>
      </c>
      <c r="U208" s="40" t="s">
        <v>64</v>
      </c>
      <c r="V208" s="40" t="s">
        <v>64</v>
      </c>
      <c r="W208" s="40" t="s">
        <v>64</v>
      </c>
      <c r="X208" s="39" t="s">
        <v>64</v>
      </c>
      <c r="Y208" s="41" t="s">
        <v>64</v>
      </c>
      <c r="Z208" s="41" t="s">
        <v>64</v>
      </c>
      <c r="AA208" s="41" t="s">
        <v>64</v>
      </c>
      <c r="AB208" s="42">
        <v>0.0</v>
      </c>
      <c r="AC208" s="42">
        <v>0.0</v>
      </c>
      <c r="AD208" s="42">
        <v>0.0</v>
      </c>
      <c r="AE208" s="42">
        <v>0.0</v>
      </c>
      <c r="AF208" s="42">
        <v>0.0</v>
      </c>
      <c r="AG208" s="25"/>
      <c r="AH208" s="25"/>
      <c r="AI208" s="25"/>
      <c r="AJ208" s="25"/>
      <c r="AK208" s="25"/>
      <c r="AL208" s="25"/>
    </row>
    <row r="209">
      <c r="A209" s="26"/>
      <c r="B209" s="25"/>
      <c r="C209" s="25"/>
      <c r="D209" s="28"/>
      <c r="E209" s="29"/>
      <c r="F209" s="30"/>
      <c r="G209" s="33"/>
      <c r="H209" s="34"/>
      <c r="I209" s="35"/>
      <c r="J209" s="36"/>
      <c r="K209" s="28"/>
      <c r="L209" s="28"/>
      <c r="M209" s="34"/>
      <c r="N209" s="35"/>
      <c r="O209" s="36"/>
      <c r="P209" s="28"/>
      <c r="Q209" s="37"/>
      <c r="R209" s="38" t="s">
        <v>64</v>
      </c>
      <c r="S209" s="39" t="s">
        <v>64</v>
      </c>
      <c r="T209" s="40" t="s">
        <v>64</v>
      </c>
      <c r="U209" s="40" t="s">
        <v>64</v>
      </c>
      <c r="V209" s="40" t="s">
        <v>64</v>
      </c>
      <c r="W209" s="40" t="s">
        <v>64</v>
      </c>
      <c r="X209" s="39" t="s">
        <v>64</v>
      </c>
      <c r="Y209" s="41" t="s">
        <v>64</v>
      </c>
      <c r="Z209" s="41" t="s">
        <v>64</v>
      </c>
      <c r="AA209" s="41" t="s">
        <v>64</v>
      </c>
      <c r="AB209" s="42">
        <v>0.0</v>
      </c>
      <c r="AC209" s="42">
        <v>0.0</v>
      </c>
      <c r="AD209" s="42">
        <v>0.0</v>
      </c>
      <c r="AE209" s="42">
        <v>0.0</v>
      </c>
      <c r="AF209" s="42">
        <v>0.0</v>
      </c>
      <c r="AG209" s="25"/>
      <c r="AH209" s="25"/>
      <c r="AI209" s="25"/>
      <c r="AJ209" s="25"/>
      <c r="AK209" s="25"/>
      <c r="AL209" s="25"/>
    </row>
    <row r="210">
      <c r="A210" s="26"/>
      <c r="B210" s="25"/>
      <c r="C210" s="25"/>
      <c r="D210" s="28"/>
      <c r="E210" s="29"/>
      <c r="F210" s="30"/>
      <c r="G210" s="33"/>
      <c r="H210" s="34"/>
      <c r="I210" s="35"/>
      <c r="J210" s="36"/>
      <c r="K210" s="28"/>
      <c r="L210" s="28"/>
      <c r="M210" s="34"/>
      <c r="N210" s="35"/>
      <c r="O210" s="36"/>
      <c r="P210" s="28"/>
      <c r="Q210" s="37"/>
      <c r="R210" s="38" t="s">
        <v>64</v>
      </c>
      <c r="S210" s="39" t="s">
        <v>64</v>
      </c>
      <c r="T210" s="40" t="s">
        <v>64</v>
      </c>
      <c r="U210" s="40" t="s">
        <v>64</v>
      </c>
      <c r="V210" s="40" t="s">
        <v>64</v>
      </c>
      <c r="W210" s="40" t="s">
        <v>64</v>
      </c>
      <c r="X210" s="39" t="s">
        <v>64</v>
      </c>
      <c r="Y210" s="41" t="s">
        <v>64</v>
      </c>
      <c r="Z210" s="41" t="s">
        <v>64</v>
      </c>
      <c r="AA210" s="41" t="s">
        <v>64</v>
      </c>
      <c r="AB210" s="42">
        <v>0.0</v>
      </c>
      <c r="AC210" s="42">
        <v>0.0</v>
      </c>
      <c r="AD210" s="42">
        <v>0.0</v>
      </c>
      <c r="AE210" s="42">
        <v>0.0</v>
      </c>
      <c r="AF210" s="42">
        <v>0.0</v>
      </c>
      <c r="AG210" s="25"/>
      <c r="AH210" s="25"/>
      <c r="AI210" s="25"/>
      <c r="AJ210" s="25"/>
      <c r="AK210" s="25"/>
      <c r="AL210" s="25"/>
    </row>
    <row r="211">
      <c r="A211" s="26"/>
      <c r="B211" s="25"/>
      <c r="C211" s="25"/>
      <c r="D211" s="28"/>
      <c r="E211" s="29"/>
      <c r="F211" s="30"/>
      <c r="G211" s="33"/>
      <c r="H211" s="34"/>
      <c r="I211" s="35"/>
      <c r="J211" s="36"/>
      <c r="K211" s="28"/>
      <c r="L211" s="28"/>
      <c r="M211" s="34"/>
      <c r="N211" s="35"/>
      <c r="O211" s="36"/>
      <c r="P211" s="28"/>
      <c r="Q211" s="37"/>
      <c r="R211" s="38" t="s">
        <v>64</v>
      </c>
      <c r="S211" s="39" t="s">
        <v>64</v>
      </c>
      <c r="T211" s="40" t="s">
        <v>64</v>
      </c>
      <c r="U211" s="40" t="s">
        <v>64</v>
      </c>
      <c r="V211" s="40" t="s">
        <v>64</v>
      </c>
      <c r="W211" s="40" t="s">
        <v>64</v>
      </c>
      <c r="X211" s="39" t="s">
        <v>64</v>
      </c>
      <c r="Y211" s="41" t="s">
        <v>64</v>
      </c>
      <c r="Z211" s="41" t="s">
        <v>64</v>
      </c>
      <c r="AA211" s="41" t="s">
        <v>64</v>
      </c>
      <c r="AB211" s="42">
        <v>0.0</v>
      </c>
      <c r="AC211" s="42">
        <v>0.0</v>
      </c>
      <c r="AD211" s="42">
        <v>0.0</v>
      </c>
      <c r="AE211" s="42">
        <v>0.0</v>
      </c>
      <c r="AF211" s="42">
        <v>0.0</v>
      </c>
      <c r="AG211" s="25"/>
      <c r="AH211" s="25"/>
      <c r="AI211" s="25"/>
      <c r="AJ211" s="25"/>
      <c r="AK211" s="25"/>
      <c r="AL211" s="25"/>
    </row>
    <row r="212">
      <c r="A212" s="26"/>
      <c r="B212" s="25"/>
      <c r="C212" s="25"/>
      <c r="D212" s="28"/>
      <c r="E212" s="29"/>
      <c r="F212" s="30"/>
      <c r="G212" s="33"/>
      <c r="H212" s="34"/>
      <c r="I212" s="35"/>
      <c r="J212" s="36"/>
      <c r="K212" s="28"/>
      <c r="L212" s="28"/>
      <c r="M212" s="34"/>
      <c r="N212" s="35"/>
      <c r="O212" s="36"/>
      <c r="P212" s="28"/>
      <c r="Q212" s="37"/>
      <c r="R212" s="38" t="s">
        <v>64</v>
      </c>
      <c r="S212" s="39" t="s">
        <v>64</v>
      </c>
      <c r="T212" s="40" t="s">
        <v>64</v>
      </c>
      <c r="U212" s="40" t="s">
        <v>64</v>
      </c>
      <c r="V212" s="40" t="s">
        <v>64</v>
      </c>
      <c r="W212" s="40" t="s">
        <v>64</v>
      </c>
      <c r="X212" s="39" t="s">
        <v>64</v>
      </c>
      <c r="Y212" s="41" t="s">
        <v>64</v>
      </c>
      <c r="Z212" s="41" t="s">
        <v>64</v>
      </c>
      <c r="AA212" s="41" t="s">
        <v>64</v>
      </c>
      <c r="AB212" s="42">
        <v>0.0</v>
      </c>
      <c r="AC212" s="42">
        <v>0.0</v>
      </c>
      <c r="AD212" s="42">
        <v>0.0</v>
      </c>
      <c r="AE212" s="42">
        <v>0.0</v>
      </c>
      <c r="AF212" s="42">
        <v>0.0</v>
      </c>
      <c r="AG212" s="25"/>
      <c r="AH212" s="25"/>
      <c r="AI212" s="25"/>
      <c r="AJ212" s="25"/>
      <c r="AK212" s="25"/>
      <c r="AL212" s="25"/>
    </row>
    <row r="213">
      <c r="A213" s="26"/>
      <c r="B213" s="25"/>
      <c r="C213" s="25"/>
      <c r="D213" s="28"/>
      <c r="E213" s="29"/>
      <c r="F213" s="30"/>
      <c r="G213" s="33"/>
      <c r="H213" s="34"/>
      <c r="I213" s="35"/>
      <c r="J213" s="36"/>
      <c r="K213" s="28"/>
      <c r="L213" s="28"/>
      <c r="M213" s="34"/>
      <c r="N213" s="35"/>
      <c r="O213" s="36"/>
      <c r="P213" s="28"/>
      <c r="Q213" s="37"/>
      <c r="R213" s="38" t="s">
        <v>64</v>
      </c>
      <c r="S213" s="39" t="s">
        <v>64</v>
      </c>
      <c r="T213" s="40" t="s">
        <v>64</v>
      </c>
      <c r="U213" s="40" t="s">
        <v>64</v>
      </c>
      <c r="V213" s="40" t="s">
        <v>64</v>
      </c>
      <c r="W213" s="40" t="s">
        <v>64</v>
      </c>
      <c r="X213" s="39" t="s">
        <v>64</v>
      </c>
      <c r="Y213" s="41" t="s">
        <v>64</v>
      </c>
      <c r="Z213" s="41" t="s">
        <v>64</v>
      </c>
      <c r="AA213" s="41" t="s">
        <v>64</v>
      </c>
      <c r="AB213" s="42">
        <v>0.0</v>
      </c>
      <c r="AC213" s="42">
        <v>0.0</v>
      </c>
      <c r="AD213" s="42">
        <v>0.0</v>
      </c>
      <c r="AE213" s="42">
        <v>0.0</v>
      </c>
      <c r="AF213" s="42">
        <v>0.0</v>
      </c>
      <c r="AG213" s="25"/>
      <c r="AH213" s="25"/>
      <c r="AI213" s="25"/>
      <c r="AJ213" s="25"/>
      <c r="AK213" s="25"/>
      <c r="AL213" s="25"/>
    </row>
    <row r="214">
      <c r="A214" s="26"/>
      <c r="B214" s="25"/>
      <c r="C214" s="25"/>
      <c r="D214" s="28"/>
      <c r="E214" s="29"/>
      <c r="F214" s="30"/>
      <c r="G214" s="33"/>
      <c r="H214" s="34"/>
      <c r="I214" s="35"/>
      <c r="J214" s="36"/>
      <c r="K214" s="28"/>
      <c r="L214" s="28"/>
      <c r="M214" s="34"/>
      <c r="N214" s="35"/>
      <c r="O214" s="36"/>
      <c r="P214" s="28"/>
      <c r="Q214" s="37"/>
      <c r="R214" s="38" t="s">
        <v>64</v>
      </c>
      <c r="S214" s="39" t="s">
        <v>64</v>
      </c>
      <c r="T214" s="40" t="s">
        <v>64</v>
      </c>
      <c r="U214" s="40" t="s">
        <v>64</v>
      </c>
      <c r="V214" s="40" t="s">
        <v>64</v>
      </c>
      <c r="W214" s="40" t="s">
        <v>64</v>
      </c>
      <c r="X214" s="39" t="s">
        <v>64</v>
      </c>
      <c r="Y214" s="41" t="s">
        <v>64</v>
      </c>
      <c r="Z214" s="41" t="s">
        <v>64</v>
      </c>
      <c r="AA214" s="41" t="s">
        <v>64</v>
      </c>
      <c r="AB214" s="42">
        <v>0.0</v>
      </c>
      <c r="AC214" s="42">
        <v>0.0</v>
      </c>
      <c r="AD214" s="42">
        <v>0.0</v>
      </c>
      <c r="AE214" s="42">
        <v>0.0</v>
      </c>
      <c r="AF214" s="42">
        <v>0.0</v>
      </c>
      <c r="AG214" s="25"/>
      <c r="AH214" s="25"/>
      <c r="AI214" s="25"/>
      <c r="AJ214" s="25"/>
      <c r="AK214" s="25"/>
      <c r="AL214" s="25"/>
    </row>
    <row r="215">
      <c r="A215" s="26"/>
      <c r="B215" s="25"/>
      <c r="C215" s="25"/>
      <c r="D215" s="28"/>
      <c r="E215" s="29"/>
      <c r="F215" s="30"/>
      <c r="G215" s="33"/>
      <c r="H215" s="34"/>
      <c r="I215" s="35"/>
      <c r="J215" s="36"/>
      <c r="K215" s="28"/>
      <c r="L215" s="28"/>
      <c r="M215" s="34"/>
      <c r="N215" s="35"/>
      <c r="O215" s="36"/>
      <c r="P215" s="28"/>
      <c r="Q215" s="37"/>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0.0</v>
      </c>
      <c r="AF215" s="42">
        <v>0.0</v>
      </c>
      <c r="AG215" s="25"/>
      <c r="AH215" s="25"/>
      <c r="AI215" s="25"/>
      <c r="AJ215" s="25"/>
      <c r="AK215" s="25"/>
      <c r="AL215" s="25"/>
    </row>
    <row r="216">
      <c r="A216" s="26"/>
      <c r="B216" s="25"/>
      <c r="C216" s="25"/>
      <c r="D216" s="28"/>
      <c r="E216" s="29"/>
      <c r="F216" s="30"/>
      <c r="G216" s="33"/>
      <c r="H216" s="34"/>
      <c r="I216" s="35"/>
      <c r="J216" s="36"/>
      <c r="K216" s="28"/>
      <c r="L216" s="28"/>
      <c r="M216" s="34"/>
      <c r="N216" s="35"/>
      <c r="O216" s="36"/>
      <c r="P216" s="28"/>
      <c r="Q216" s="37"/>
      <c r="R216" s="38" t="s">
        <v>64</v>
      </c>
      <c r="S216" s="39" t="s">
        <v>64</v>
      </c>
      <c r="T216" s="40" t="s">
        <v>64</v>
      </c>
      <c r="U216" s="40" t="s">
        <v>64</v>
      </c>
      <c r="V216" s="40" t="s">
        <v>64</v>
      </c>
      <c r="W216" s="40" t="s">
        <v>64</v>
      </c>
      <c r="X216" s="39" t="s">
        <v>64</v>
      </c>
      <c r="Y216" s="41" t="s">
        <v>64</v>
      </c>
      <c r="Z216" s="41" t="s">
        <v>64</v>
      </c>
      <c r="AA216" s="41" t="s">
        <v>64</v>
      </c>
      <c r="AB216" s="42">
        <v>0.0</v>
      </c>
      <c r="AC216" s="42">
        <v>0.0</v>
      </c>
      <c r="AD216" s="42">
        <v>0.0</v>
      </c>
      <c r="AE216" s="42">
        <v>0.0</v>
      </c>
      <c r="AF216" s="42">
        <v>0.0</v>
      </c>
      <c r="AG216" s="25"/>
      <c r="AH216" s="25"/>
      <c r="AI216" s="25"/>
      <c r="AJ216" s="25"/>
      <c r="AK216" s="25"/>
      <c r="AL216" s="25"/>
    </row>
    <row r="217">
      <c r="A217" s="26"/>
      <c r="B217" s="25"/>
      <c r="C217" s="25"/>
      <c r="D217" s="28"/>
      <c r="E217" s="29"/>
      <c r="F217" s="30"/>
      <c r="G217" s="33"/>
      <c r="H217" s="34"/>
      <c r="I217" s="35"/>
      <c r="J217" s="36"/>
      <c r="K217" s="28"/>
      <c r="L217" s="28"/>
      <c r="M217" s="34"/>
      <c r="N217" s="35"/>
      <c r="O217" s="36"/>
      <c r="P217" s="28"/>
      <c r="Q217" s="37"/>
      <c r="R217" s="38" t="s">
        <v>64</v>
      </c>
      <c r="S217" s="39" t="s">
        <v>64</v>
      </c>
      <c r="T217" s="40" t="s">
        <v>64</v>
      </c>
      <c r="U217" s="40" t="s">
        <v>64</v>
      </c>
      <c r="V217" s="40" t="s">
        <v>64</v>
      </c>
      <c r="W217" s="40" t="s">
        <v>64</v>
      </c>
      <c r="X217" s="39" t="s">
        <v>64</v>
      </c>
      <c r="Y217" s="41" t="s">
        <v>64</v>
      </c>
      <c r="Z217" s="41" t="s">
        <v>64</v>
      </c>
      <c r="AA217" s="41" t="s">
        <v>64</v>
      </c>
      <c r="AB217" s="42">
        <v>0.0</v>
      </c>
      <c r="AC217" s="42">
        <v>0.0</v>
      </c>
      <c r="AD217" s="42">
        <v>0.0</v>
      </c>
      <c r="AE217" s="42">
        <v>0.0</v>
      </c>
      <c r="AF217" s="42">
        <v>0.0</v>
      </c>
      <c r="AG217" s="25"/>
      <c r="AH217" s="25"/>
      <c r="AI217" s="25"/>
      <c r="AJ217" s="25"/>
      <c r="AK217" s="25"/>
      <c r="AL217" s="25"/>
    </row>
    <row r="218">
      <c r="A218" s="26"/>
      <c r="B218" s="25"/>
      <c r="C218" s="25"/>
      <c r="D218" s="28"/>
      <c r="E218" s="29"/>
      <c r="F218" s="30"/>
      <c r="G218" s="32"/>
      <c r="H218" s="34"/>
      <c r="I218" s="35"/>
      <c r="J218" s="36"/>
      <c r="K218" s="28"/>
      <c r="L218" s="28"/>
      <c r="M218" s="34"/>
      <c r="N218" s="35"/>
      <c r="O218" s="36"/>
      <c r="P218" s="28"/>
      <c r="Q218" s="37"/>
      <c r="R218" s="38" t="s">
        <v>64</v>
      </c>
      <c r="S218" s="39" t="s">
        <v>64</v>
      </c>
      <c r="T218" s="40" t="s">
        <v>64</v>
      </c>
      <c r="U218" s="40" t="s">
        <v>64</v>
      </c>
      <c r="V218" s="40" t="s">
        <v>64</v>
      </c>
      <c r="W218" s="40" t="s">
        <v>64</v>
      </c>
      <c r="X218" s="39" t="s">
        <v>64</v>
      </c>
      <c r="Y218" s="41" t="s">
        <v>64</v>
      </c>
      <c r="Z218" s="41" t="s">
        <v>64</v>
      </c>
      <c r="AA218" s="41" t="s">
        <v>64</v>
      </c>
      <c r="AB218" s="42">
        <v>0.0</v>
      </c>
      <c r="AC218" s="42">
        <v>0.0</v>
      </c>
      <c r="AD218" s="42">
        <v>0.0</v>
      </c>
      <c r="AE218" s="42">
        <v>0.0</v>
      </c>
      <c r="AF218" s="42">
        <v>0.0</v>
      </c>
      <c r="AG218" s="25"/>
      <c r="AH218" s="25"/>
      <c r="AI218" s="25"/>
      <c r="AJ218" s="25"/>
      <c r="AK218" s="25"/>
      <c r="AL218" s="25"/>
    </row>
    <row r="219">
      <c r="A219" s="26"/>
      <c r="B219" s="25"/>
      <c r="C219" s="25"/>
      <c r="D219" s="28"/>
      <c r="E219" s="29"/>
      <c r="F219" s="30"/>
      <c r="G219" s="33"/>
      <c r="H219" s="34"/>
      <c r="I219" s="35"/>
      <c r="J219" s="36"/>
      <c r="K219" s="28"/>
      <c r="L219" s="28"/>
      <c r="M219" s="34"/>
      <c r="N219" s="35"/>
      <c r="O219" s="36"/>
      <c r="P219" s="28"/>
      <c r="Q219" s="37"/>
      <c r="R219" s="38" t="s">
        <v>64</v>
      </c>
      <c r="S219" s="39" t="s">
        <v>64</v>
      </c>
      <c r="T219" s="40" t="s">
        <v>64</v>
      </c>
      <c r="U219" s="40" t="s">
        <v>64</v>
      </c>
      <c r="V219" s="40" t="s">
        <v>64</v>
      </c>
      <c r="W219" s="40" t="s">
        <v>64</v>
      </c>
      <c r="X219" s="39" t="s">
        <v>64</v>
      </c>
      <c r="Y219" s="41" t="s">
        <v>64</v>
      </c>
      <c r="Z219" s="41" t="s">
        <v>64</v>
      </c>
      <c r="AA219" s="41" t="s">
        <v>64</v>
      </c>
      <c r="AB219" s="42">
        <v>0.0</v>
      </c>
      <c r="AC219" s="42">
        <v>0.0</v>
      </c>
      <c r="AD219" s="42">
        <v>0.0</v>
      </c>
      <c r="AE219" s="42">
        <v>0.0</v>
      </c>
      <c r="AF219" s="42">
        <v>0.0</v>
      </c>
      <c r="AG219" s="25"/>
      <c r="AH219" s="25"/>
      <c r="AI219" s="25"/>
      <c r="AJ219" s="25"/>
      <c r="AK219" s="25"/>
      <c r="AL219" s="25"/>
    </row>
    <row r="220">
      <c r="A220" s="26"/>
      <c r="B220" s="25"/>
      <c r="C220" s="25"/>
      <c r="D220" s="28"/>
      <c r="E220" s="29"/>
      <c r="F220" s="30"/>
      <c r="G220" s="33"/>
      <c r="H220" s="34"/>
      <c r="I220" s="35"/>
      <c r="J220" s="36"/>
      <c r="K220" s="28"/>
      <c r="L220" s="28"/>
      <c r="M220" s="34"/>
      <c r="N220" s="35"/>
      <c r="O220" s="36"/>
      <c r="P220" s="28"/>
      <c r="Q220" s="37"/>
      <c r="R220" s="38" t="s">
        <v>64</v>
      </c>
      <c r="S220" s="39" t="s">
        <v>64</v>
      </c>
      <c r="T220" s="40" t="s">
        <v>64</v>
      </c>
      <c r="U220" s="40" t="s">
        <v>64</v>
      </c>
      <c r="V220" s="40" t="s">
        <v>64</v>
      </c>
      <c r="W220" s="40" t="s">
        <v>64</v>
      </c>
      <c r="X220" s="39" t="s">
        <v>64</v>
      </c>
      <c r="Y220" s="41" t="s">
        <v>64</v>
      </c>
      <c r="Z220" s="41" t="s">
        <v>64</v>
      </c>
      <c r="AA220" s="41" t="s">
        <v>64</v>
      </c>
      <c r="AB220" s="42">
        <v>0.0</v>
      </c>
      <c r="AC220" s="42">
        <v>0.0</v>
      </c>
      <c r="AD220" s="42">
        <v>0.0</v>
      </c>
      <c r="AE220" s="42">
        <v>0.0</v>
      </c>
      <c r="AF220" s="42">
        <v>0.0</v>
      </c>
      <c r="AG220" s="25"/>
      <c r="AH220" s="25"/>
      <c r="AI220" s="25"/>
      <c r="AJ220" s="25"/>
      <c r="AK220" s="25"/>
      <c r="AL220" s="25"/>
    </row>
    <row r="221">
      <c r="A221" s="26"/>
      <c r="B221" s="25"/>
      <c r="C221" s="25"/>
      <c r="D221" s="28"/>
      <c r="E221" s="29"/>
      <c r="F221" s="30"/>
      <c r="G221" s="33"/>
      <c r="H221" s="34"/>
      <c r="I221" s="35"/>
      <c r="J221" s="36"/>
      <c r="K221" s="28"/>
      <c r="L221" s="28"/>
      <c r="M221" s="34"/>
      <c r="N221" s="35"/>
      <c r="O221" s="36"/>
      <c r="P221" s="28"/>
      <c r="Q221" s="37"/>
      <c r="R221" s="38" t="s">
        <v>64</v>
      </c>
      <c r="S221" s="39" t="s">
        <v>64</v>
      </c>
      <c r="T221" s="40" t="s">
        <v>64</v>
      </c>
      <c r="U221" s="40" t="s">
        <v>64</v>
      </c>
      <c r="V221" s="40" t="s">
        <v>64</v>
      </c>
      <c r="W221" s="40" t="s">
        <v>64</v>
      </c>
      <c r="X221" s="39" t="s">
        <v>64</v>
      </c>
      <c r="Y221" s="41" t="s">
        <v>64</v>
      </c>
      <c r="Z221" s="41" t="s">
        <v>64</v>
      </c>
      <c r="AA221" s="41" t="s">
        <v>64</v>
      </c>
      <c r="AB221" s="42">
        <v>0.0</v>
      </c>
      <c r="AC221" s="42">
        <v>0.0</v>
      </c>
      <c r="AD221" s="42">
        <v>0.0</v>
      </c>
      <c r="AE221" s="42">
        <v>0.0</v>
      </c>
      <c r="AF221" s="42">
        <v>0.0</v>
      </c>
      <c r="AG221" s="25"/>
      <c r="AH221" s="25"/>
      <c r="AI221" s="25"/>
      <c r="AJ221" s="25"/>
      <c r="AK221" s="25"/>
      <c r="AL221" s="25"/>
    </row>
    <row r="222">
      <c r="A222" s="26"/>
      <c r="B222" s="25"/>
      <c r="C222" s="25"/>
      <c r="D222" s="28"/>
      <c r="E222" s="29"/>
      <c r="F222" s="30"/>
      <c r="G222" s="33"/>
      <c r="H222" s="34"/>
      <c r="I222" s="35"/>
      <c r="J222" s="36"/>
      <c r="K222" s="28"/>
      <c r="L222" s="28"/>
      <c r="M222" s="34"/>
      <c r="N222" s="35"/>
      <c r="O222" s="36"/>
      <c r="P222" s="28"/>
      <c r="Q222" s="37"/>
      <c r="R222" s="38" t="s">
        <v>64</v>
      </c>
      <c r="S222" s="39" t="s">
        <v>64</v>
      </c>
      <c r="T222" s="40" t="s">
        <v>64</v>
      </c>
      <c r="U222" s="40" t="s">
        <v>64</v>
      </c>
      <c r="V222" s="40" t="s">
        <v>64</v>
      </c>
      <c r="W222" s="40" t="s">
        <v>64</v>
      </c>
      <c r="X222" s="39" t="s">
        <v>64</v>
      </c>
      <c r="Y222" s="41" t="s">
        <v>64</v>
      </c>
      <c r="Z222" s="41" t="s">
        <v>64</v>
      </c>
      <c r="AA222" s="41" t="s">
        <v>64</v>
      </c>
      <c r="AB222" s="42">
        <v>0.0</v>
      </c>
      <c r="AC222" s="42">
        <v>0.0</v>
      </c>
      <c r="AD222" s="42">
        <v>0.0</v>
      </c>
      <c r="AE222" s="42">
        <v>0.0</v>
      </c>
      <c r="AF222" s="42">
        <v>0.0</v>
      </c>
      <c r="AG222" s="25"/>
      <c r="AH222" s="25"/>
      <c r="AI222" s="25"/>
      <c r="AJ222" s="25"/>
      <c r="AK222" s="25"/>
      <c r="AL222" s="25"/>
    </row>
    <row r="223">
      <c r="A223" s="26"/>
      <c r="B223" s="25"/>
      <c r="C223" s="25"/>
      <c r="D223" s="28"/>
      <c r="E223" s="29"/>
      <c r="F223" s="30"/>
      <c r="G223" s="32"/>
      <c r="H223" s="34"/>
      <c r="I223" s="35"/>
      <c r="J223" s="36"/>
      <c r="K223" s="28"/>
      <c r="L223" s="28"/>
      <c r="M223" s="34"/>
      <c r="N223" s="35"/>
      <c r="O223" s="36"/>
      <c r="P223" s="28"/>
      <c r="Q223" s="37"/>
      <c r="R223" s="38" t="s">
        <v>64</v>
      </c>
      <c r="S223" s="39" t="s">
        <v>64</v>
      </c>
      <c r="T223" s="40" t="s">
        <v>64</v>
      </c>
      <c r="U223" s="40" t="s">
        <v>64</v>
      </c>
      <c r="V223" s="40" t="s">
        <v>64</v>
      </c>
      <c r="W223" s="40" t="s">
        <v>64</v>
      </c>
      <c r="X223" s="39" t="s">
        <v>64</v>
      </c>
      <c r="Y223" s="41" t="s">
        <v>64</v>
      </c>
      <c r="Z223" s="41" t="s">
        <v>64</v>
      </c>
      <c r="AA223" s="41" t="s">
        <v>64</v>
      </c>
      <c r="AB223" s="42">
        <v>0.0</v>
      </c>
      <c r="AC223" s="42">
        <v>0.0</v>
      </c>
      <c r="AD223" s="42">
        <v>0.0</v>
      </c>
      <c r="AE223" s="42">
        <v>0.0</v>
      </c>
      <c r="AF223" s="42">
        <v>0.0</v>
      </c>
      <c r="AG223" s="25"/>
      <c r="AH223" s="25"/>
      <c r="AI223" s="25"/>
      <c r="AJ223" s="25"/>
      <c r="AK223" s="25"/>
      <c r="AL223" s="25"/>
    </row>
    <row r="224">
      <c r="A224" s="26"/>
      <c r="B224" s="25"/>
      <c r="C224" s="25"/>
      <c r="D224" s="28"/>
      <c r="E224" s="29"/>
      <c r="F224" s="30"/>
      <c r="G224" s="33"/>
      <c r="H224" s="34"/>
      <c r="I224" s="35"/>
      <c r="J224" s="36"/>
      <c r="K224" s="28"/>
      <c r="L224" s="28"/>
      <c r="M224" s="34"/>
      <c r="N224" s="35"/>
      <c r="O224" s="36"/>
      <c r="P224" s="28"/>
      <c r="Q224" s="37"/>
      <c r="R224" s="38" t="s">
        <v>64</v>
      </c>
      <c r="S224" s="39" t="s">
        <v>64</v>
      </c>
      <c r="T224" s="40" t="s">
        <v>64</v>
      </c>
      <c r="U224" s="40" t="s">
        <v>64</v>
      </c>
      <c r="V224" s="40" t="s">
        <v>64</v>
      </c>
      <c r="W224" s="40" t="s">
        <v>64</v>
      </c>
      <c r="X224" s="39" t="s">
        <v>64</v>
      </c>
      <c r="Y224" s="41" t="s">
        <v>64</v>
      </c>
      <c r="Z224" s="41" t="s">
        <v>64</v>
      </c>
      <c r="AA224" s="41" t="s">
        <v>64</v>
      </c>
      <c r="AB224" s="42">
        <v>0.0</v>
      </c>
      <c r="AC224" s="42">
        <v>0.0</v>
      </c>
      <c r="AD224" s="42">
        <v>0.0</v>
      </c>
      <c r="AE224" s="42">
        <v>0.0</v>
      </c>
      <c r="AF224" s="42">
        <v>0.0</v>
      </c>
      <c r="AG224" s="25"/>
      <c r="AH224" s="25"/>
      <c r="AI224" s="25"/>
      <c r="AJ224" s="25"/>
      <c r="AK224" s="25"/>
      <c r="AL224" s="25"/>
    </row>
    <row r="225">
      <c r="A225" s="26"/>
      <c r="B225" s="25"/>
      <c r="C225" s="25"/>
      <c r="D225" s="28"/>
      <c r="E225" s="29"/>
      <c r="F225" s="30"/>
      <c r="G225" s="33"/>
      <c r="H225" s="34"/>
      <c r="I225" s="35"/>
      <c r="J225" s="36"/>
      <c r="K225" s="28"/>
      <c r="L225" s="28"/>
      <c r="M225" s="34"/>
      <c r="N225" s="35"/>
      <c r="O225" s="36"/>
      <c r="P225" s="28"/>
      <c r="Q225" s="37"/>
      <c r="R225" s="38" t="s">
        <v>64</v>
      </c>
      <c r="S225" s="39" t="s">
        <v>64</v>
      </c>
      <c r="T225" s="40" t="s">
        <v>64</v>
      </c>
      <c r="U225" s="40" t="s">
        <v>64</v>
      </c>
      <c r="V225" s="40" t="s">
        <v>64</v>
      </c>
      <c r="W225" s="40" t="s">
        <v>64</v>
      </c>
      <c r="X225" s="39" t="s">
        <v>64</v>
      </c>
      <c r="Y225" s="41" t="s">
        <v>64</v>
      </c>
      <c r="Z225" s="41" t="s">
        <v>64</v>
      </c>
      <c r="AA225" s="41" t="s">
        <v>64</v>
      </c>
      <c r="AB225" s="42">
        <v>0.0</v>
      </c>
      <c r="AC225" s="42">
        <v>0.0</v>
      </c>
      <c r="AD225" s="42">
        <v>0.0</v>
      </c>
      <c r="AE225" s="42">
        <v>0.0</v>
      </c>
      <c r="AF225" s="42">
        <v>0.0</v>
      </c>
      <c r="AG225" s="25"/>
      <c r="AH225" s="25"/>
      <c r="AI225" s="25"/>
      <c r="AJ225" s="25"/>
      <c r="AK225" s="25"/>
      <c r="AL225" s="25"/>
    </row>
    <row r="226">
      <c r="A226" s="26"/>
      <c r="B226" s="25"/>
      <c r="C226" s="25"/>
      <c r="D226" s="28"/>
      <c r="E226" s="29"/>
      <c r="F226" s="30"/>
      <c r="G226" s="33"/>
      <c r="H226" s="34"/>
      <c r="I226" s="35"/>
      <c r="J226" s="36"/>
      <c r="K226" s="28"/>
      <c r="L226" s="28"/>
      <c r="M226" s="34"/>
      <c r="N226" s="35"/>
      <c r="O226" s="36"/>
      <c r="P226" s="28"/>
      <c r="Q226" s="37"/>
      <c r="R226" s="38" t="s">
        <v>64</v>
      </c>
      <c r="S226" s="39" t="s">
        <v>64</v>
      </c>
      <c r="T226" s="40" t="s">
        <v>64</v>
      </c>
      <c r="U226" s="40" t="s">
        <v>64</v>
      </c>
      <c r="V226" s="40" t="s">
        <v>64</v>
      </c>
      <c r="W226" s="40" t="s">
        <v>64</v>
      </c>
      <c r="X226" s="39" t="s">
        <v>64</v>
      </c>
      <c r="Y226" s="41" t="s">
        <v>64</v>
      </c>
      <c r="Z226" s="41" t="s">
        <v>64</v>
      </c>
      <c r="AA226" s="41" t="s">
        <v>64</v>
      </c>
      <c r="AB226" s="42">
        <v>0.0</v>
      </c>
      <c r="AC226" s="42">
        <v>0.0</v>
      </c>
      <c r="AD226" s="42">
        <v>0.0</v>
      </c>
      <c r="AE226" s="42">
        <v>0.0</v>
      </c>
      <c r="AF226" s="42">
        <v>0.0</v>
      </c>
      <c r="AG226" s="25"/>
      <c r="AH226" s="25"/>
      <c r="AI226" s="25"/>
      <c r="AJ226" s="25"/>
      <c r="AK226" s="25"/>
      <c r="AL226" s="25"/>
    </row>
    <row r="227">
      <c r="A227" s="26"/>
      <c r="B227" s="25"/>
      <c r="C227" s="25"/>
      <c r="D227" s="28"/>
      <c r="E227" s="29"/>
      <c r="F227" s="30"/>
      <c r="G227" s="33"/>
      <c r="H227" s="34"/>
      <c r="I227" s="35"/>
      <c r="J227" s="36"/>
      <c r="K227" s="28"/>
      <c r="L227" s="28"/>
      <c r="M227" s="34"/>
      <c r="N227" s="35"/>
      <c r="O227" s="36"/>
      <c r="P227" s="28"/>
      <c r="Q227" s="37"/>
      <c r="R227" s="38" t="s">
        <v>64</v>
      </c>
      <c r="S227" s="39" t="s">
        <v>64</v>
      </c>
      <c r="T227" s="40" t="s">
        <v>64</v>
      </c>
      <c r="U227" s="40" t="s">
        <v>64</v>
      </c>
      <c r="V227" s="40" t="s">
        <v>64</v>
      </c>
      <c r="W227" s="40" t="s">
        <v>64</v>
      </c>
      <c r="X227" s="39" t="s">
        <v>64</v>
      </c>
      <c r="Y227" s="41" t="s">
        <v>64</v>
      </c>
      <c r="Z227" s="41" t="s">
        <v>64</v>
      </c>
      <c r="AA227" s="41" t="s">
        <v>64</v>
      </c>
      <c r="AB227" s="42">
        <v>0.0</v>
      </c>
      <c r="AC227" s="42">
        <v>0.0</v>
      </c>
      <c r="AD227" s="42">
        <v>0.0</v>
      </c>
      <c r="AE227" s="42">
        <v>0.0</v>
      </c>
      <c r="AF227" s="42">
        <v>0.0</v>
      </c>
      <c r="AG227" s="25"/>
      <c r="AH227" s="25"/>
      <c r="AI227" s="25"/>
      <c r="AJ227" s="25"/>
      <c r="AK227" s="25"/>
      <c r="AL227" s="25"/>
    </row>
    <row r="228">
      <c r="A228" s="26"/>
      <c r="B228" s="25"/>
      <c r="C228" s="25"/>
      <c r="D228" s="28"/>
      <c r="E228" s="29"/>
      <c r="F228" s="30"/>
      <c r="G228" s="33"/>
      <c r="H228" s="34"/>
      <c r="I228" s="35"/>
      <c r="J228" s="36"/>
      <c r="K228" s="28"/>
      <c r="L228" s="28"/>
      <c r="M228" s="34"/>
      <c r="N228" s="35"/>
      <c r="O228" s="36"/>
      <c r="P228" s="28"/>
      <c r="Q228" s="37"/>
      <c r="R228" s="38" t="s">
        <v>64</v>
      </c>
      <c r="S228" s="39" t="s">
        <v>64</v>
      </c>
      <c r="T228" s="40" t="s">
        <v>64</v>
      </c>
      <c r="U228" s="40" t="s">
        <v>64</v>
      </c>
      <c r="V228" s="40" t="s">
        <v>64</v>
      </c>
      <c r="W228" s="40" t="s">
        <v>64</v>
      </c>
      <c r="X228" s="39" t="s">
        <v>64</v>
      </c>
      <c r="Y228" s="41" t="s">
        <v>64</v>
      </c>
      <c r="Z228" s="41" t="s">
        <v>64</v>
      </c>
      <c r="AA228" s="41" t="s">
        <v>64</v>
      </c>
      <c r="AB228" s="42">
        <v>0.0</v>
      </c>
      <c r="AC228" s="42">
        <v>0.0</v>
      </c>
      <c r="AD228" s="42">
        <v>0.0</v>
      </c>
      <c r="AE228" s="42">
        <v>0.0</v>
      </c>
      <c r="AF228" s="42">
        <v>0.0</v>
      </c>
      <c r="AG228" s="25"/>
      <c r="AH228" s="25"/>
      <c r="AI228" s="25"/>
      <c r="AJ228" s="25"/>
      <c r="AK228" s="25"/>
      <c r="AL228" s="25"/>
    </row>
    <row r="229">
      <c r="A229" s="26"/>
      <c r="B229" s="25"/>
      <c r="C229" s="25"/>
      <c r="D229" s="28"/>
      <c r="E229" s="29"/>
      <c r="F229" s="30"/>
      <c r="G229" s="33"/>
      <c r="H229" s="34"/>
      <c r="I229" s="35"/>
      <c r="J229" s="36"/>
      <c r="K229" s="28"/>
      <c r="L229" s="28"/>
      <c r="M229" s="34"/>
      <c r="N229" s="35"/>
      <c r="O229" s="36"/>
      <c r="P229" s="28"/>
      <c r="Q229" s="37"/>
      <c r="R229" s="38" t="s">
        <v>64</v>
      </c>
      <c r="S229" s="39" t="s">
        <v>64</v>
      </c>
      <c r="T229" s="40" t="s">
        <v>64</v>
      </c>
      <c r="U229" s="40" t="s">
        <v>64</v>
      </c>
      <c r="V229" s="40" t="s">
        <v>64</v>
      </c>
      <c r="W229" s="40" t="s">
        <v>64</v>
      </c>
      <c r="X229" s="39" t="s">
        <v>64</v>
      </c>
      <c r="Y229" s="41" t="s">
        <v>64</v>
      </c>
      <c r="Z229" s="41" t="s">
        <v>64</v>
      </c>
      <c r="AA229" s="41" t="s">
        <v>64</v>
      </c>
      <c r="AB229" s="42">
        <v>0.0</v>
      </c>
      <c r="AC229" s="42">
        <v>0.0</v>
      </c>
      <c r="AD229" s="42">
        <v>0.0</v>
      </c>
      <c r="AE229" s="42">
        <v>0.0</v>
      </c>
      <c r="AF229" s="42">
        <v>0.0</v>
      </c>
      <c r="AG229" s="25"/>
      <c r="AH229" s="25"/>
      <c r="AI229" s="25"/>
      <c r="AJ229" s="25"/>
      <c r="AK229" s="25"/>
      <c r="AL229" s="25"/>
    </row>
    <row r="230">
      <c r="A230" s="26"/>
      <c r="B230" s="25"/>
      <c r="C230" s="25"/>
      <c r="D230" s="28"/>
      <c r="E230" s="29"/>
      <c r="F230" s="30"/>
      <c r="G230" s="33"/>
      <c r="H230" s="34"/>
      <c r="I230" s="35"/>
      <c r="J230" s="36"/>
      <c r="K230" s="28"/>
      <c r="L230" s="28"/>
      <c r="M230" s="34"/>
      <c r="N230" s="35"/>
      <c r="O230" s="36"/>
      <c r="P230" s="28"/>
      <c r="Q230" s="37"/>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0.0</v>
      </c>
      <c r="AF230" s="42">
        <v>0.0</v>
      </c>
      <c r="AG230" s="25"/>
      <c r="AH230" s="25"/>
      <c r="AI230" s="25"/>
      <c r="AJ230" s="25"/>
      <c r="AK230" s="25"/>
      <c r="AL230" s="25"/>
    </row>
    <row r="231">
      <c r="A231" s="26"/>
      <c r="B231" s="25"/>
      <c r="C231" s="25"/>
      <c r="D231" s="28"/>
      <c r="E231" s="29"/>
      <c r="F231" s="30"/>
      <c r="G231" s="33"/>
      <c r="H231" s="34"/>
      <c r="I231" s="35"/>
      <c r="J231" s="36"/>
      <c r="K231" s="28"/>
      <c r="L231" s="28"/>
      <c r="M231" s="34"/>
      <c r="N231" s="35"/>
      <c r="O231" s="36"/>
      <c r="P231" s="28"/>
      <c r="Q231" s="37"/>
      <c r="R231" s="38" t="s">
        <v>64</v>
      </c>
      <c r="S231" s="39" t="s">
        <v>64</v>
      </c>
      <c r="T231" s="40" t="s">
        <v>64</v>
      </c>
      <c r="U231" s="40" t="s">
        <v>64</v>
      </c>
      <c r="V231" s="40" t="s">
        <v>64</v>
      </c>
      <c r="W231" s="40" t="s">
        <v>64</v>
      </c>
      <c r="X231" s="39" t="s">
        <v>64</v>
      </c>
      <c r="Y231" s="41" t="s">
        <v>64</v>
      </c>
      <c r="Z231" s="41" t="s">
        <v>64</v>
      </c>
      <c r="AA231" s="41" t="s">
        <v>64</v>
      </c>
      <c r="AB231" s="42">
        <v>0.0</v>
      </c>
      <c r="AC231" s="42">
        <v>0.0</v>
      </c>
      <c r="AD231" s="42">
        <v>0.0</v>
      </c>
      <c r="AE231" s="42">
        <v>0.0</v>
      </c>
      <c r="AF231" s="42">
        <v>0.0</v>
      </c>
      <c r="AG231" s="25"/>
      <c r="AH231" s="25"/>
      <c r="AI231" s="25"/>
      <c r="AJ231" s="25"/>
      <c r="AK231" s="25"/>
      <c r="AL231" s="25"/>
    </row>
    <row r="232">
      <c r="A232" s="26"/>
      <c r="B232" s="25"/>
      <c r="C232" s="25"/>
      <c r="D232" s="28"/>
      <c r="E232" s="29"/>
      <c r="F232" s="30"/>
      <c r="G232" s="33"/>
      <c r="H232" s="34"/>
      <c r="I232" s="35"/>
      <c r="J232" s="36"/>
      <c r="K232" s="28"/>
      <c r="L232" s="28"/>
      <c r="M232" s="34"/>
      <c r="N232" s="35"/>
      <c r="O232" s="36"/>
      <c r="P232" s="28"/>
      <c r="Q232" s="37"/>
      <c r="R232" s="38" t="s">
        <v>64</v>
      </c>
      <c r="S232" s="39" t="s">
        <v>64</v>
      </c>
      <c r="T232" s="40" t="s">
        <v>64</v>
      </c>
      <c r="U232" s="40" t="s">
        <v>64</v>
      </c>
      <c r="V232" s="40" t="s">
        <v>64</v>
      </c>
      <c r="W232" s="40" t="s">
        <v>64</v>
      </c>
      <c r="X232" s="39" t="s">
        <v>64</v>
      </c>
      <c r="Y232" s="41" t="s">
        <v>64</v>
      </c>
      <c r="Z232" s="41" t="s">
        <v>64</v>
      </c>
      <c r="AA232" s="41" t="s">
        <v>64</v>
      </c>
      <c r="AB232" s="42">
        <v>0.0</v>
      </c>
      <c r="AC232" s="42">
        <v>0.0</v>
      </c>
      <c r="AD232" s="42">
        <v>0.0</v>
      </c>
      <c r="AE232" s="42">
        <v>0.0</v>
      </c>
      <c r="AF232" s="42">
        <v>0.0</v>
      </c>
      <c r="AG232" s="25"/>
      <c r="AH232" s="25"/>
      <c r="AI232" s="25"/>
      <c r="AJ232" s="25"/>
      <c r="AK232" s="25"/>
      <c r="AL232" s="25"/>
    </row>
    <row r="233">
      <c r="A233" s="26"/>
      <c r="B233" s="25"/>
      <c r="C233" s="25"/>
      <c r="D233" s="28"/>
      <c r="E233" s="29"/>
      <c r="F233" s="30"/>
      <c r="G233" s="33"/>
      <c r="H233" s="34"/>
      <c r="I233" s="35"/>
      <c r="J233" s="36"/>
      <c r="K233" s="28"/>
      <c r="L233" s="28"/>
      <c r="M233" s="34"/>
      <c r="N233" s="35"/>
      <c r="O233" s="36"/>
      <c r="P233" s="28"/>
      <c r="Q233" s="37"/>
      <c r="R233" s="38" t="s">
        <v>64</v>
      </c>
      <c r="S233" s="39" t="s">
        <v>64</v>
      </c>
      <c r="T233" s="40" t="s">
        <v>64</v>
      </c>
      <c r="U233" s="40" t="s">
        <v>64</v>
      </c>
      <c r="V233" s="40" t="s">
        <v>64</v>
      </c>
      <c r="W233" s="40" t="s">
        <v>64</v>
      </c>
      <c r="X233" s="39" t="s">
        <v>64</v>
      </c>
      <c r="Y233" s="41" t="s">
        <v>64</v>
      </c>
      <c r="Z233" s="41" t="s">
        <v>64</v>
      </c>
      <c r="AA233" s="41" t="s">
        <v>64</v>
      </c>
      <c r="AB233" s="42">
        <v>0.0</v>
      </c>
      <c r="AC233" s="42">
        <v>0.0</v>
      </c>
      <c r="AD233" s="42">
        <v>0.0</v>
      </c>
      <c r="AE233" s="42">
        <v>0.0</v>
      </c>
      <c r="AF233" s="42">
        <v>0.0</v>
      </c>
      <c r="AG233" s="25"/>
      <c r="AH233" s="25"/>
      <c r="AI233" s="25"/>
      <c r="AJ233" s="25"/>
      <c r="AK233" s="25"/>
      <c r="AL233" s="25"/>
    </row>
    <row r="234">
      <c r="A234" s="26"/>
      <c r="B234" s="25"/>
      <c r="C234" s="25"/>
      <c r="D234" s="28"/>
      <c r="E234" s="29"/>
      <c r="F234" s="30"/>
      <c r="G234" s="33"/>
      <c r="H234" s="34"/>
      <c r="I234" s="35"/>
      <c r="J234" s="36"/>
      <c r="K234" s="28"/>
      <c r="L234" s="28"/>
      <c r="M234" s="34"/>
      <c r="N234" s="35"/>
      <c r="O234" s="36"/>
      <c r="P234" s="28"/>
      <c r="Q234" s="37"/>
      <c r="R234" s="38" t="s">
        <v>64</v>
      </c>
      <c r="S234" s="39" t="s">
        <v>64</v>
      </c>
      <c r="T234" s="40" t="s">
        <v>64</v>
      </c>
      <c r="U234" s="40" t="s">
        <v>64</v>
      </c>
      <c r="V234" s="40" t="s">
        <v>64</v>
      </c>
      <c r="W234" s="40" t="s">
        <v>64</v>
      </c>
      <c r="X234" s="39" t="s">
        <v>64</v>
      </c>
      <c r="Y234" s="41" t="s">
        <v>64</v>
      </c>
      <c r="Z234" s="41" t="s">
        <v>64</v>
      </c>
      <c r="AA234" s="41" t="s">
        <v>64</v>
      </c>
      <c r="AB234" s="42">
        <v>0.0</v>
      </c>
      <c r="AC234" s="42">
        <v>0.0</v>
      </c>
      <c r="AD234" s="42">
        <v>0.0</v>
      </c>
      <c r="AE234" s="42">
        <v>0.0</v>
      </c>
      <c r="AF234" s="42">
        <v>0.0</v>
      </c>
      <c r="AG234" s="25"/>
      <c r="AH234" s="25"/>
      <c r="AI234" s="25"/>
      <c r="AJ234" s="25"/>
      <c r="AK234" s="25"/>
      <c r="AL234" s="25"/>
    </row>
    <row r="235">
      <c r="A235" s="26"/>
      <c r="B235" s="25"/>
      <c r="C235" s="25"/>
      <c r="D235" s="28"/>
      <c r="E235" s="29"/>
      <c r="F235" s="30"/>
      <c r="G235" s="33"/>
      <c r="H235" s="34"/>
      <c r="I235" s="35"/>
      <c r="J235" s="36"/>
      <c r="K235" s="28"/>
      <c r="L235" s="28"/>
      <c r="M235" s="34"/>
      <c r="N235" s="35"/>
      <c r="O235" s="36"/>
      <c r="P235" s="28"/>
      <c r="Q235" s="37"/>
      <c r="R235" s="38" t="s">
        <v>64</v>
      </c>
      <c r="S235" s="39" t="s">
        <v>64</v>
      </c>
      <c r="T235" s="40" t="s">
        <v>64</v>
      </c>
      <c r="U235" s="40" t="s">
        <v>64</v>
      </c>
      <c r="V235" s="40" t="s">
        <v>64</v>
      </c>
      <c r="W235" s="40" t="s">
        <v>64</v>
      </c>
      <c r="X235" s="39" t="s">
        <v>64</v>
      </c>
      <c r="Y235" s="41" t="s">
        <v>64</v>
      </c>
      <c r="Z235" s="41" t="s">
        <v>64</v>
      </c>
      <c r="AA235" s="41" t="s">
        <v>64</v>
      </c>
      <c r="AB235" s="42">
        <v>0.0</v>
      </c>
      <c r="AC235" s="42">
        <v>0.0</v>
      </c>
      <c r="AD235" s="42">
        <v>0.0</v>
      </c>
      <c r="AE235" s="42">
        <v>0.0</v>
      </c>
      <c r="AF235" s="42">
        <v>0.0</v>
      </c>
      <c r="AG235" s="25"/>
      <c r="AH235" s="25"/>
      <c r="AI235" s="25"/>
      <c r="AJ235" s="25"/>
      <c r="AK235" s="25"/>
      <c r="AL235" s="25"/>
    </row>
    <row r="236">
      <c r="A236" s="26"/>
      <c r="B236" s="25"/>
      <c r="C236" s="25"/>
      <c r="D236" s="28"/>
      <c r="E236" s="29"/>
      <c r="F236" s="30"/>
      <c r="G236" s="33"/>
      <c r="H236" s="34"/>
      <c r="I236" s="35"/>
      <c r="J236" s="36"/>
      <c r="K236" s="28"/>
      <c r="L236" s="28"/>
      <c r="M236" s="34"/>
      <c r="N236" s="35"/>
      <c r="O236" s="36"/>
      <c r="P236" s="28"/>
      <c r="Q236" s="37"/>
      <c r="R236" s="38" t="s">
        <v>64</v>
      </c>
      <c r="S236" s="39" t="s">
        <v>64</v>
      </c>
      <c r="T236" s="40" t="s">
        <v>64</v>
      </c>
      <c r="U236" s="40" t="s">
        <v>64</v>
      </c>
      <c r="V236" s="40" t="s">
        <v>64</v>
      </c>
      <c r="W236" s="40" t="s">
        <v>64</v>
      </c>
      <c r="X236" s="39" t="s">
        <v>64</v>
      </c>
      <c r="Y236" s="41" t="s">
        <v>64</v>
      </c>
      <c r="Z236" s="41" t="s">
        <v>64</v>
      </c>
      <c r="AA236" s="41" t="s">
        <v>64</v>
      </c>
      <c r="AB236" s="42">
        <v>0.0</v>
      </c>
      <c r="AC236" s="42">
        <v>0.0</v>
      </c>
      <c r="AD236" s="42">
        <v>0.0</v>
      </c>
      <c r="AE236" s="42">
        <v>0.0</v>
      </c>
      <c r="AF236" s="42">
        <v>0.0</v>
      </c>
      <c r="AG236" s="25"/>
      <c r="AH236" s="25"/>
      <c r="AI236" s="25"/>
      <c r="AJ236" s="25"/>
      <c r="AK236" s="25"/>
      <c r="AL236" s="25"/>
    </row>
    <row r="237">
      <c r="A237" s="26"/>
      <c r="B237" s="25"/>
      <c r="C237" s="25"/>
      <c r="D237" s="28"/>
      <c r="E237" s="29"/>
      <c r="F237" s="30"/>
      <c r="G237" s="33"/>
      <c r="H237" s="34"/>
      <c r="I237" s="35"/>
      <c r="J237" s="36"/>
      <c r="K237" s="28"/>
      <c r="L237" s="28"/>
      <c r="M237" s="34"/>
      <c r="N237" s="35"/>
      <c r="O237" s="36"/>
      <c r="P237" s="28"/>
      <c r="Q237" s="37"/>
      <c r="R237" s="38" t="s">
        <v>64</v>
      </c>
      <c r="S237" s="39" t="s">
        <v>64</v>
      </c>
      <c r="T237" s="40" t="s">
        <v>64</v>
      </c>
      <c r="U237" s="40" t="s">
        <v>64</v>
      </c>
      <c r="V237" s="40" t="s">
        <v>64</v>
      </c>
      <c r="W237" s="40" t="s">
        <v>64</v>
      </c>
      <c r="X237" s="39" t="s">
        <v>64</v>
      </c>
      <c r="Y237" s="41" t="s">
        <v>64</v>
      </c>
      <c r="Z237" s="41" t="s">
        <v>64</v>
      </c>
      <c r="AA237" s="41" t="s">
        <v>64</v>
      </c>
      <c r="AB237" s="42">
        <v>0.0</v>
      </c>
      <c r="AC237" s="42">
        <v>0.0</v>
      </c>
      <c r="AD237" s="42">
        <v>0.0</v>
      </c>
      <c r="AE237" s="42">
        <v>0.0</v>
      </c>
      <c r="AF237" s="42">
        <v>0.0</v>
      </c>
      <c r="AG237" s="25"/>
      <c r="AH237" s="25"/>
      <c r="AI237" s="25"/>
      <c r="AJ237" s="25"/>
      <c r="AK237" s="25"/>
      <c r="AL237" s="25"/>
    </row>
    <row r="238">
      <c r="A238" s="26"/>
      <c r="B238" s="25"/>
      <c r="C238" s="25"/>
      <c r="D238" s="28"/>
      <c r="E238" s="29"/>
      <c r="F238" s="30"/>
      <c r="G238" s="33"/>
      <c r="H238" s="34"/>
      <c r="I238" s="35"/>
      <c r="J238" s="36"/>
      <c r="K238" s="28"/>
      <c r="L238" s="28"/>
      <c r="M238" s="34"/>
      <c r="N238" s="35"/>
      <c r="O238" s="36"/>
      <c r="P238" s="28"/>
      <c r="Q238" s="37"/>
      <c r="R238" s="38" t="s">
        <v>64</v>
      </c>
      <c r="S238" s="39" t="s">
        <v>64</v>
      </c>
      <c r="T238" s="40" t="s">
        <v>64</v>
      </c>
      <c r="U238" s="40" t="s">
        <v>64</v>
      </c>
      <c r="V238" s="40" t="s">
        <v>64</v>
      </c>
      <c r="W238" s="40" t="s">
        <v>64</v>
      </c>
      <c r="X238" s="39" t="s">
        <v>64</v>
      </c>
      <c r="Y238" s="41" t="s">
        <v>64</v>
      </c>
      <c r="Z238" s="41" t="s">
        <v>64</v>
      </c>
      <c r="AA238" s="41" t="s">
        <v>64</v>
      </c>
      <c r="AB238" s="42">
        <v>0.0</v>
      </c>
      <c r="AC238" s="42">
        <v>0.0</v>
      </c>
      <c r="AD238" s="42">
        <v>0.0</v>
      </c>
      <c r="AE238" s="42">
        <v>0.0</v>
      </c>
      <c r="AF238" s="42">
        <v>0.0</v>
      </c>
      <c r="AG238" s="25"/>
      <c r="AH238" s="25"/>
      <c r="AI238" s="25"/>
      <c r="AJ238" s="25"/>
      <c r="AK238" s="25"/>
      <c r="AL238" s="25"/>
    </row>
    <row r="239">
      <c r="A239" s="26"/>
      <c r="B239" s="25"/>
      <c r="C239" s="25"/>
      <c r="D239" s="28"/>
      <c r="E239" s="29"/>
      <c r="F239" s="30"/>
      <c r="G239" s="33"/>
      <c r="H239" s="34"/>
      <c r="I239" s="35"/>
      <c r="J239" s="36"/>
      <c r="K239" s="28"/>
      <c r="L239" s="28"/>
      <c r="M239" s="34"/>
      <c r="N239" s="35"/>
      <c r="O239" s="36"/>
      <c r="P239" s="28"/>
      <c r="Q239" s="37"/>
      <c r="R239" s="38" t="s">
        <v>64</v>
      </c>
      <c r="S239" s="39" t="s">
        <v>64</v>
      </c>
      <c r="T239" s="40" t="s">
        <v>64</v>
      </c>
      <c r="U239" s="40" t="s">
        <v>64</v>
      </c>
      <c r="V239" s="40" t="s">
        <v>64</v>
      </c>
      <c r="W239" s="40" t="s">
        <v>64</v>
      </c>
      <c r="X239" s="39" t="s">
        <v>64</v>
      </c>
      <c r="Y239" s="41" t="s">
        <v>64</v>
      </c>
      <c r="Z239" s="41" t="s">
        <v>64</v>
      </c>
      <c r="AA239" s="41" t="s">
        <v>64</v>
      </c>
      <c r="AB239" s="42">
        <v>0.0</v>
      </c>
      <c r="AC239" s="42">
        <v>0.0</v>
      </c>
      <c r="AD239" s="42">
        <v>0.0</v>
      </c>
      <c r="AE239" s="42">
        <v>0.0</v>
      </c>
      <c r="AF239" s="42">
        <v>0.0</v>
      </c>
      <c r="AG239" s="25"/>
      <c r="AH239" s="25"/>
      <c r="AI239" s="25"/>
      <c r="AJ239" s="25"/>
      <c r="AK239" s="25"/>
      <c r="AL239" s="25"/>
    </row>
    <row r="240">
      <c r="A240" s="26"/>
      <c r="B240" s="25"/>
      <c r="C240" s="25"/>
      <c r="D240" s="28"/>
      <c r="E240" s="29"/>
      <c r="F240" s="30"/>
      <c r="G240" s="33"/>
      <c r="H240" s="34"/>
      <c r="I240" s="35"/>
      <c r="J240" s="36"/>
      <c r="K240" s="28"/>
      <c r="L240" s="28"/>
      <c r="M240" s="34"/>
      <c r="N240" s="35"/>
      <c r="O240" s="36"/>
      <c r="P240" s="28"/>
      <c r="Q240" s="37"/>
      <c r="R240" s="38" t="s">
        <v>64</v>
      </c>
      <c r="S240" s="39" t="s">
        <v>64</v>
      </c>
      <c r="T240" s="40" t="s">
        <v>64</v>
      </c>
      <c r="U240" s="40" t="s">
        <v>64</v>
      </c>
      <c r="V240" s="40" t="s">
        <v>64</v>
      </c>
      <c r="W240" s="40" t="s">
        <v>64</v>
      </c>
      <c r="X240" s="39" t="s">
        <v>64</v>
      </c>
      <c r="Y240" s="41" t="s">
        <v>64</v>
      </c>
      <c r="Z240" s="41" t="s">
        <v>64</v>
      </c>
      <c r="AA240" s="41" t="s">
        <v>64</v>
      </c>
      <c r="AB240" s="42">
        <v>0.0</v>
      </c>
      <c r="AC240" s="42">
        <v>0.0</v>
      </c>
      <c r="AD240" s="42">
        <v>0.0</v>
      </c>
      <c r="AE240" s="42">
        <v>0.0</v>
      </c>
      <c r="AF240" s="42">
        <v>0.0</v>
      </c>
      <c r="AG240" s="25"/>
      <c r="AH240" s="25"/>
      <c r="AI240" s="25"/>
      <c r="AJ240" s="25"/>
      <c r="AK240" s="25"/>
      <c r="AL240" s="25"/>
    </row>
    <row r="241">
      <c r="A241" s="26"/>
      <c r="B241" s="25"/>
      <c r="C241" s="25"/>
      <c r="D241" s="28"/>
      <c r="E241" s="29"/>
      <c r="F241" s="30"/>
      <c r="G241" s="33"/>
      <c r="H241" s="34"/>
      <c r="I241" s="35"/>
      <c r="J241" s="36"/>
      <c r="K241" s="28"/>
      <c r="L241" s="28"/>
      <c r="M241" s="34"/>
      <c r="N241" s="35"/>
      <c r="O241" s="36"/>
      <c r="P241" s="28"/>
      <c r="Q241" s="37"/>
      <c r="R241" s="38" t="s">
        <v>64</v>
      </c>
      <c r="S241" s="39" t="s">
        <v>64</v>
      </c>
      <c r="T241" s="40" t="s">
        <v>64</v>
      </c>
      <c r="U241" s="40" t="s">
        <v>64</v>
      </c>
      <c r="V241" s="40" t="s">
        <v>64</v>
      </c>
      <c r="W241" s="40" t="s">
        <v>64</v>
      </c>
      <c r="X241" s="39" t="s">
        <v>64</v>
      </c>
      <c r="Y241" s="41" t="s">
        <v>64</v>
      </c>
      <c r="Z241" s="41" t="s">
        <v>64</v>
      </c>
      <c r="AA241" s="41" t="s">
        <v>64</v>
      </c>
      <c r="AB241" s="42">
        <v>0.0</v>
      </c>
      <c r="AC241" s="42">
        <v>0.0</v>
      </c>
      <c r="AD241" s="42">
        <v>0.0</v>
      </c>
      <c r="AE241" s="42">
        <v>0.0</v>
      </c>
      <c r="AF241" s="42">
        <v>0.0</v>
      </c>
      <c r="AG241" s="25"/>
      <c r="AH241" s="25"/>
      <c r="AI241" s="25"/>
      <c r="AJ241" s="25"/>
      <c r="AK241" s="25"/>
      <c r="AL241" s="25"/>
    </row>
    <row r="242">
      <c r="A242" s="26"/>
      <c r="B242" s="25"/>
      <c r="C242" s="25"/>
      <c r="D242" s="28"/>
      <c r="E242" s="29"/>
      <c r="F242" s="30"/>
      <c r="G242" s="33"/>
      <c r="H242" s="34"/>
      <c r="I242" s="35"/>
      <c r="J242" s="36"/>
      <c r="K242" s="28"/>
      <c r="L242" s="28"/>
      <c r="M242" s="34"/>
      <c r="N242" s="35"/>
      <c r="O242" s="36"/>
      <c r="P242" s="28"/>
      <c r="Q242" s="37"/>
      <c r="R242" s="38" t="s">
        <v>64</v>
      </c>
      <c r="S242" s="39" t="s">
        <v>64</v>
      </c>
      <c r="T242" s="40" t="s">
        <v>64</v>
      </c>
      <c r="U242" s="40" t="s">
        <v>64</v>
      </c>
      <c r="V242" s="40" t="s">
        <v>64</v>
      </c>
      <c r="W242" s="40" t="s">
        <v>64</v>
      </c>
      <c r="X242" s="39" t="s">
        <v>64</v>
      </c>
      <c r="Y242" s="41" t="s">
        <v>64</v>
      </c>
      <c r="Z242" s="41" t="s">
        <v>64</v>
      </c>
      <c r="AA242" s="41" t="s">
        <v>64</v>
      </c>
      <c r="AB242" s="42">
        <v>0.0</v>
      </c>
      <c r="AC242" s="42">
        <v>0.0</v>
      </c>
      <c r="AD242" s="42">
        <v>0.0</v>
      </c>
      <c r="AE242" s="42">
        <v>0.0</v>
      </c>
      <c r="AF242" s="42">
        <v>0.0</v>
      </c>
      <c r="AG242" s="25"/>
      <c r="AH242" s="25"/>
      <c r="AI242" s="25"/>
      <c r="AJ242" s="25"/>
      <c r="AK242" s="25"/>
      <c r="AL242" s="25"/>
    </row>
    <row r="243">
      <c r="A243" s="26"/>
      <c r="B243" s="25"/>
      <c r="C243" s="25"/>
      <c r="D243" s="28"/>
      <c r="E243" s="29"/>
      <c r="F243" s="30"/>
      <c r="G243" s="33"/>
      <c r="H243" s="34"/>
      <c r="I243" s="35"/>
      <c r="J243" s="36"/>
      <c r="K243" s="28"/>
      <c r="L243" s="28"/>
      <c r="M243" s="34"/>
      <c r="N243" s="35"/>
      <c r="O243" s="36"/>
      <c r="P243" s="28"/>
      <c r="Q243" s="37"/>
      <c r="R243" s="38" t="s">
        <v>64</v>
      </c>
      <c r="S243" s="39" t="s">
        <v>64</v>
      </c>
      <c r="T243" s="40" t="s">
        <v>64</v>
      </c>
      <c r="U243" s="40" t="s">
        <v>64</v>
      </c>
      <c r="V243" s="40" t="s">
        <v>64</v>
      </c>
      <c r="W243" s="40" t="s">
        <v>64</v>
      </c>
      <c r="X243" s="39" t="s">
        <v>64</v>
      </c>
      <c r="Y243" s="41" t="s">
        <v>64</v>
      </c>
      <c r="Z243" s="41" t="s">
        <v>64</v>
      </c>
      <c r="AA243" s="41" t="s">
        <v>64</v>
      </c>
      <c r="AB243" s="42">
        <v>0.0</v>
      </c>
      <c r="AC243" s="42">
        <v>0.0</v>
      </c>
      <c r="AD243" s="42">
        <v>0.0</v>
      </c>
      <c r="AE243" s="42">
        <v>0.0</v>
      </c>
      <c r="AF243" s="42">
        <v>0.0</v>
      </c>
      <c r="AG243" s="25"/>
      <c r="AH243" s="25"/>
      <c r="AI243" s="25"/>
      <c r="AJ243" s="25"/>
      <c r="AK243" s="25"/>
      <c r="AL243" s="25"/>
    </row>
    <row r="244">
      <c r="A244" s="26"/>
      <c r="B244" s="25"/>
      <c r="C244" s="25"/>
      <c r="D244" s="28"/>
      <c r="E244" s="29"/>
      <c r="F244" s="30"/>
      <c r="G244" s="33"/>
      <c r="H244" s="34"/>
      <c r="I244" s="35"/>
      <c r="J244" s="36"/>
      <c r="K244" s="28"/>
      <c r="L244" s="28"/>
      <c r="M244" s="34"/>
      <c r="N244" s="35"/>
      <c r="O244" s="36"/>
      <c r="P244" s="28"/>
      <c r="Q244" s="37"/>
      <c r="R244" s="38" t="s">
        <v>64</v>
      </c>
      <c r="S244" s="39" t="s">
        <v>64</v>
      </c>
      <c r="T244" s="40" t="s">
        <v>64</v>
      </c>
      <c r="U244" s="40" t="s">
        <v>64</v>
      </c>
      <c r="V244" s="40" t="s">
        <v>64</v>
      </c>
      <c r="W244" s="40" t="s">
        <v>64</v>
      </c>
      <c r="X244" s="39" t="s">
        <v>64</v>
      </c>
      <c r="Y244" s="41" t="s">
        <v>64</v>
      </c>
      <c r="Z244" s="41" t="s">
        <v>64</v>
      </c>
      <c r="AA244" s="41" t="s">
        <v>64</v>
      </c>
      <c r="AB244" s="42">
        <v>0.0</v>
      </c>
      <c r="AC244" s="42">
        <v>0.0</v>
      </c>
      <c r="AD244" s="42">
        <v>0.0</v>
      </c>
      <c r="AE244" s="42">
        <v>0.0</v>
      </c>
      <c r="AF244" s="42">
        <v>0.0</v>
      </c>
      <c r="AG244" s="25"/>
      <c r="AH244" s="25"/>
      <c r="AI244" s="25"/>
      <c r="AJ244" s="25"/>
      <c r="AK244" s="25"/>
      <c r="AL244" s="25"/>
    </row>
    <row r="245">
      <c r="A245" s="26"/>
      <c r="B245" s="25"/>
      <c r="C245" s="25"/>
      <c r="D245" s="28"/>
      <c r="E245" s="29"/>
      <c r="F245" s="30"/>
      <c r="G245" s="33"/>
      <c r="H245" s="34"/>
      <c r="I245" s="35"/>
      <c r="J245" s="36"/>
      <c r="K245" s="28"/>
      <c r="L245" s="28"/>
      <c r="M245" s="34"/>
      <c r="N245" s="35"/>
      <c r="O245" s="36"/>
      <c r="P245" s="28"/>
      <c r="Q245" s="37"/>
      <c r="R245" s="38" t="s">
        <v>64</v>
      </c>
      <c r="S245" s="39" t="s">
        <v>64</v>
      </c>
      <c r="T245" s="40" t="s">
        <v>64</v>
      </c>
      <c r="U245" s="40" t="s">
        <v>64</v>
      </c>
      <c r="V245" s="40" t="s">
        <v>64</v>
      </c>
      <c r="W245" s="40" t="s">
        <v>64</v>
      </c>
      <c r="X245" s="39" t="s">
        <v>64</v>
      </c>
      <c r="Y245" s="41" t="s">
        <v>64</v>
      </c>
      <c r="Z245" s="41" t="s">
        <v>64</v>
      </c>
      <c r="AA245" s="41" t="s">
        <v>64</v>
      </c>
      <c r="AB245" s="42">
        <v>0.0</v>
      </c>
      <c r="AC245" s="42">
        <v>0.0</v>
      </c>
      <c r="AD245" s="42">
        <v>0.0</v>
      </c>
      <c r="AE245" s="42">
        <v>0.0</v>
      </c>
      <c r="AF245" s="42">
        <v>0.0</v>
      </c>
      <c r="AG245" s="25"/>
      <c r="AH245" s="25"/>
      <c r="AI245" s="25"/>
      <c r="AJ245" s="25"/>
      <c r="AK245" s="25"/>
      <c r="AL245" s="25"/>
    </row>
    <row r="246">
      <c r="A246" s="26"/>
      <c r="B246" s="25"/>
      <c r="C246" s="25"/>
      <c r="D246" s="28"/>
      <c r="E246" s="29"/>
      <c r="F246" s="30"/>
      <c r="G246" s="33"/>
      <c r="H246" s="34"/>
      <c r="I246" s="35"/>
      <c r="J246" s="36"/>
      <c r="K246" s="28"/>
      <c r="L246" s="28"/>
      <c r="M246" s="34"/>
      <c r="N246" s="35"/>
      <c r="O246" s="36"/>
      <c r="P246" s="28"/>
      <c r="Q246" s="37"/>
      <c r="R246" s="38" t="s">
        <v>64</v>
      </c>
      <c r="S246" s="39" t="s">
        <v>64</v>
      </c>
      <c r="T246" s="40" t="s">
        <v>64</v>
      </c>
      <c r="U246" s="40" t="s">
        <v>64</v>
      </c>
      <c r="V246" s="40" t="s">
        <v>64</v>
      </c>
      <c r="W246" s="40" t="s">
        <v>64</v>
      </c>
      <c r="X246" s="39" t="s">
        <v>64</v>
      </c>
      <c r="Y246" s="41" t="s">
        <v>64</v>
      </c>
      <c r="Z246" s="41" t="s">
        <v>64</v>
      </c>
      <c r="AA246" s="41" t="s">
        <v>64</v>
      </c>
      <c r="AB246" s="42">
        <v>0.0</v>
      </c>
      <c r="AC246" s="42">
        <v>0.0</v>
      </c>
      <c r="AD246" s="42">
        <v>0.0</v>
      </c>
      <c r="AE246" s="42">
        <v>0.0</v>
      </c>
      <c r="AF246" s="42">
        <v>0.0</v>
      </c>
      <c r="AG246" s="25"/>
      <c r="AH246" s="25"/>
      <c r="AI246" s="25"/>
      <c r="AJ246" s="25"/>
      <c r="AK246" s="25"/>
      <c r="AL246" s="25"/>
    </row>
    <row r="247">
      <c r="A247" s="26"/>
      <c r="B247" s="25"/>
      <c r="C247" s="25"/>
      <c r="D247" s="28"/>
      <c r="E247" s="29"/>
      <c r="F247" s="30"/>
      <c r="G247" s="33"/>
      <c r="H247" s="34"/>
      <c r="I247" s="35"/>
      <c r="J247" s="36"/>
      <c r="K247" s="28"/>
      <c r="L247" s="28"/>
      <c r="M247" s="34"/>
      <c r="N247" s="35"/>
      <c r="O247" s="36"/>
      <c r="P247" s="28"/>
      <c r="Q247" s="37"/>
      <c r="R247" s="38" t="s">
        <v>64</v>
      </c>
      <c r="S247" s="39" t="s">
        <v>64</v>
      </c>
      <c r="T247" s="40" t="s">
        <v>64</v>
      </c>
      <c r="U247" s="40" t="s">
        <v>64</v>
      </c>
      <c r="V247" s="40" t="s">
        <v>64</v>
      </c>
      <c r="W247" s="40" t="s">
        <v>64</v>
      </c>
      <c r="X247" s="39" t="s">
        <v>64</v>
      </c>
      <c r="Y247" s="41" t="s">
        <v>64</v>
      </c>
      <c r="Z247" s="41" t="s">
        <v>64</v>
      </c>
      <c r="AA247" s="41" t="s">
        <v>64</v>
      </c>
      <c r="AB247" s="42">
        <v>0.0</v>
      </c>
      <c r="AC247" s="42">
        <v>0.0</v>
      </c>
      <c r="AD247" s="42">
        <v>0.0</v>
      </c>
      <c r="AE247" s="42">
        <v>0.0</v>
      </c>
      <c r="AF247" s="42">
        <v>0.0</v>
      </c>
      <c r="AG247" s="25"/>
      <c r="AH247" s="25"/>
      <c r="AI247" s="25"/>
      <c r="AJ247" s="25"/>
      <c r="AK247" s="25"/>
      <c r="AL247" s="25"/>
    </row>
    <row r="248">
      <c r="A248" s="26"/>
      <c r="B248" s="25"/>
      <c r="C248" s="25"/>
      <c r="D248" s="28"/>
      <c r="E248" s="29"/>
      <c r="F248" s="30"/>
      <c r="G248" s="33"/>
      <c r="H248" s="34"/>
      <c r="I248" s="35"/>
      <c r="J248" s="36"/>
      <c r="K248" s="28"/>
      <c r="L248" s="28"/>
      <c r="M248" s="34"/>
      <c r="N248" s="35"/>
      <c r="O248" s="36"/>
      <c r="P248" s="28"/>
      <c r="Q248" s="37"/>
      <c r="R248" s="38" t="s">
        <v>64</v>
      </c>
      <c r="S248" s="39" t="s">
        <v>64</v>
      </c>
      <c r="T248" s="40" t="s">
        <v>64</v>
      </c>
      <c r="U248" s="40" t="s">
        <v>64</v>
      </c>
      <c r="V248" s="40" t="s">
        <v>64</v>
      </c>
      <c r="W248" s="40" t="s">
        <v>64</v>
      </c>
      <c r="X248" s="39" t="s">
        <v>64</v>
      </c>
      <c r="Y248" s="41" t="s">
        <v>64</v>
      </c>
      <c r="Z248" s="41" t="s">
        <v>64</v>
      </c>
      <c r="AA248" s="41" t="s">
        <v>64</v>
      </c>
      <c r="AB248" s="42">
        <v>0.0</v>
      </c>
      <c r="AC248" s="42">
        <v>0.0</v>
      </c>
      <c r="AD248" s="42">
        <v>0.0</v>
      </c>
      <c r="AE248" s="42">
        <v>0.0</v>
      </c>
      <c r="AF248" s="42">
        <v>0.0</v>
      </c>
      <c r="AG248" s="25"/>
      <c r="AH248" s="25"/>
      <c r="AI248" s="25"/>
      <c r="AJ248" s="25"/>
      <c r="AK248" s="25"/>
      <c r="AL248" s="25"/>
    </row>
    <row r="249">
      <c r="A249" s="26"/>
      <c r="B249" s="25"/>
      <c r="C249" s="25"/>
      <c r="D249" s="28"/>
      <c r="E249" s="29"/>
      <c r="F249" s="30"/>
      <c r="G249" s="33"/>
      <c r="H249" s="34"/>
      <c r="I249" s="35"/>
      <c r="J249" s="36"/>
      <c r="K249" s="28"/>
      <c r="L249" s="28"/>
      <c r="M249" s="34"/>
      <c r="N249" s="35"/>
      <c r="O249" s="36"/>
      <c r="P249" s="28"/>
      <c r="Q249" s="37"/>
      <c r="R249" s="38" t="s">
        <v>64</v>
      </c>
      <c r="S249" s="39" t="s">
        <v>64</v>
      </c>
      <c r="T249" s="40" t="s">
        <v>64</v>
      </c>
      <c r="U249" s="40" t="s">
        <v>64</v>
      </c>
      <c r="V249" s="40" t="s">
        <v>64</v>
      </c>
      <c r="W249" s="40" t="s">
        <v>64</v>
      </c>
      <c r="X249" s="39" t="s">
        <v>64</v>
      </c>
      <c r="Y249" s="41" t="s">
        <v>64</v>
      </c>
      <c r="Z249" s="41" t="s">
        <v>64</v>
      </c>
      <c r="AA249" s="41" t="s">
        <v>64</v>
      </c>
      <c r="AB249" s="42">
        <v>0.0</v>
      </c>
      <c r="AC249" s="42">
        <v>0.0</v>
      </c>
      <c r="AD249" s="42">
        <v>0.0</v>
      </c>
      <c r="AE249" s="42">
        <v>0.0</v>
      </c>
      <c r="AF249" s="42">
        <v>0.0</v>
      </c>
      <c r="AG249" s="25"/>
      <c r="AH249" s="25"/>
      <c r="AI249" s="25"/>
      <c r="AJ249" s="25"/>
      <c r="AK249" s="25"/>
      <c r="AL249" s="25"/>
    </row>
    <row r="250">
      <c r="A250" s="26"/>
      <c r="B250" s="25"/>
      <c r="C250" s="25"/>
      <c r="D250" s="28"/>
      <c r="E250" s="29"/>
      <c r="F250" s="30"/>
      <c r="G250" s="33"/>
      <c r="H250" s="34"/>
      <c r="I250" s="35"/>
      <c r="J250" s="36"/>
      <c r="K250" s="28"/>
      <c r="L250" s="28"/>
      <c r="M250" s="34"/>
      <c r="N250" s="35"/>
      <c r="O250" s="36"/>
      <c r="P250" s="28"/>
      <c r="Q250" s="37"/>
      <c r="R250" s="38" t="s">
        <v>64</v>
      </c>
      <c r="S250" s="39" t="s">
        <v>64</v>
      </c>
      <c r="T250" s="40" t="s">
        <v>64</v>
      </c>
      <c r="U250" s="40" t="s">
        <v>64</v>
      </c>
      <c r="V250" s="40" t="s">
        <v>64</v>
      </c>
      <c r="W250" s="40" t="s">
        <v>64</v>
      </c>
      <c r="X250" s="39" t="s">
        <v>64</v>
      </c>
      <c r="Y250" s="41" t="s">
        <v>64</v>
      </c>
      <c r="Z250" s="41" t="s">
        <v>64</v>
      </c>
      <c r="AA250" s="41" t="s">
        <v>64</v>
      </c>
      <c r="AB250" s="42">
        <v>0.0</v>
      </c>
      <c r="AC250" s="42">
        <v>0.0</v>
      </c>
      <c r="AD250" s="42">
        <v>0.0</v>
      </c>
      <c r="AE250" s="42">
        <v>0.0</v>
      </c>
      <c r="AF250" s="42">
        <v>0.0</v>
      </c>
      <c r="AG250" s="25"/>
      <c r="AH250" s="25"/>
      <c r="AI250" s="25"/>
      <c r="AJ250" s="25"/>
      <c r="AK250" s="25"/>
      <c r="AL250" s="25"/>
    </row>
    <row r="251">
      <c r="A251" s="26"/>
      <c r="B251" s="25"/>
      <c r="C251" s="25"/>
      <c r="D251" s="28"/>
      <c r="E251" s="29"/>
      <c r="F251" s="30"/>
      <c r="G251" s="33"/>
      <c r="H251" s="34"/>
      <c r="I251" s="35"/>
      <c r="J251" s="36"/>
      <c r="K251" s="28"/>
      <c r="L251" s="28"/>
      <c r="M251" s="34"/>
      <c r="N251" s="35"/>
      <c r="O251" s="36"/>
      <c r="P251" s="28"/>
      <c r="Q251" s="37"/>
      <c r="R251" s="38" t="s">
        <v>64</v>
      </c>
      <c r="S251" s="39" t="s">
        <v>64</v>
      </c>
      <c r="T251" s="40" t="s">
        <v>64</v>
      </c>
      <c r="U251" s="40" t="s">
        <v>64</v>
      </c>
      <c r="V251" s="40" t="s">
        <v>64</v>
      </c>
      <c r="W251" s="40" t="s">
        <v>64</v>
      </c>
      <c r="X251" s="39" t="s">
        <v>64</v>
      </c>
      <c r="Y251" s="41" t="s">
        <v>64</v>
      </c>
      <c r="Z251" s="41" t="s">
        <v>64</v>
      </c>
      <c r="AA251" s="41" t="s">
        <v>64</v>
      </c>
      <c r="AB251" s="42">
        <v>0.0</v>
      </c>
      <c r="AC251" s="42">
        <v>0.0</v>
      </c>
      <c r="AD251" s="42">
        <v>0.0</v>
      </c>
      <c r="AE251" s="42">
        <v>0.0</v>
      </c>
      <c r="AF251" s="42">
        <v>0.0</v>
      </c>
      <c r="AG251" s="25"/>
      <c r="AH251" s="25"/>
      <c r="AI251" s="25"/>
      <c r="AJ251" s="25"/>
      <c r="AK251" s="25"/>
      <c r="AL251" s="25"/>
    </row>
    <row r="252">
      <c r="A252" s="26"/>
      <c r="B252" s="25"/>
      <c r="C252" s="25"/>
      <c r="D252" s="28"/>
      <c r="E252" s="29"/>
      <c r="F252" s="30"/>
      <c r="G252" s="33"/>
      <c r="H252" s="34"/>
      <c r="I252" s="35"/>
      <c r="J252" s="36"/>
      <c r="K252" s="28"/>
      <c r="L252" s="28"/>
      <c r="M252" s="34"/>
      <c r="N252" s="35"/>
      <c r="O252" s="36"/>
      <c r="P252" s="28"/>
      <c r="Q252" s="37"/>
      <c r="R252" s="38" t="s">
        <v>64</v>
      </c>
      <c r="S252" s="39" t="s">
        <v>64</v>
      </c>
      <c r="T252" s="40" t="s">
        <v>64</v>
      </c>
      <c r="U252" s="40" t="s">
        <v>64</v>
      </c>
      <c r="V252" s="40" t="s">
        <v>64</v>
      </c>
      <c r="W252" s="40" t="s">
        <v>64</v>
      </c>
      <c r="X252" s="39" t="s">
        <v>64</v>
      </c>
      <c r="Y252" s="41" t="s">
        <v>64</v>
      </c>
      <c r="Z252" s="41" t="s">
        <v>64</v>
      </c>
      <c r="AA252" s="41" t="s">
        <v>64</v>
      </c>
      <c r="AB252" s="42">
        <v>0.0</v>
      </c>
      <c r="AC252" s="42">
        <v>0.0</v>
      </c>
      <c r="AD252" s="42">
        <v>0.0</v>
      </c>
      <c r="AE252" s="42">
        <v>0.0</v>
      </c>
      <c r="AF252" s="42">
        <v>0.0</v>
      </c>
      <c r="AG252" s="25"/>
      <c r="AH252" s="25"/>
      <c r="AI252" s="25"/>
      <c r="AJ252" s="25"/>
      <c r="AK252" s="25"/>
      <c r="AL252" s="25"/>
    </row>
    <row r="253">
      <c r="A253" s="26"/>
      <c r="B253" s="25"/>
      <c r="C253" s="25"/>
      <c r="D253" s="28"/>
      <c r="E253" s="29"/>
      <c r="F253" s="30"/>
      <c r="G253" s="33"/>
      <c r="H253" s="34"/>
      <c r="I253" s="35"/>
      <c r="J253" s="36"/>
      <c r="K253" s="28"/>
      <c r="L253" s="28"/>
      <c r="M253" s="34"/>
      <c r="N253" s="35"/>
      <c r="O253" s="36"/>
      <c r="P253" s="28"/>
      <c r="Q253" s="37"/>
      <c r="R253" s="38" t="s">
        <v>64</v>
      </c>
      <c r="S253" s="39" t="s">
        <v>64</v>
      </c>
      <c r="T253" s="40" t="s">
        <v>64</v>
      </c>
      <c r="U253" s="40" t="s">
        <v>64</v>
      </c>
      <c r="V253" s="40" t="s">
        <v>64</v>
      </c>
      <c r="W253" s="40" t="s">
        <v>64</v>
      </c>
      <c r="X253" s="39" t="s">
        <v>64</v>
      </c>
      <c r="Y253" s="41" t="s">
        <v>64</v>
      </c>
      <c r="Z253" s="41" t="s">
        <v>64</v>
      </c>
      <c r="AA253" s="41" t="s">
        <v>64</v>
      </c>
      <c r="AB253" s="42">
        <v>0.0</v>
      </c>
      <c r="AC253" s="42">
        <v>0.0</v>
      </c>
      <c r="AD253" s="42">
        <v>0.0</v>
      </c>
      <c r="AE253" s="42">
        <v>0.0</v>
      </c>
      <c r="AF253" s="42">
        <v>0.0</v>
      </c>
      <c r="AG253" s="25"/>
      <c r="AH253" s="25"/>
      <c r="AI253" s="25"/>
      <c r="AJ253" s="25"/>
      <c r="AK253" s="25"/>
      <c r="AL253" s="25"/>
    </row>
    <row r="254">
      <c r="A254" s="26"/>
      <c r="B254" s="25"/>
      <c r="C254" s="25"/>
      <c r="D254" s="28"/>
      <c r="E254" s="29"/>
      <c r="F254" s="30"/>
      <c r="G254" s="33"/>
      <c r="H254" s="34"/>
      <c r="I254" s="35"/>
      <c r="J254" s="36"/>
      <c r="K254" s="28"/>
      <c r="L254" s="28"/>
      <c r="M254" s="34"/>
      <c r="N254" s="35"/>
      <c r="O254" s="36"/>
      <c r="P254" s="28"/>
      <c r="Q254" s="37"/>
      <c r="R254" s="38" t="s">
        <v>64</v>
      </c>
      <c r="S254" s="39" t="s">
        <v>64</v>
      </c>
      <c r="T254" s="40" t="s">
        <v>64</v>
      </c>
      <c r="U254" s="40" t="s">
        <v>64</v>
      </c>
      <c r="V254" s="40" t="s">
        <v>64</v>
      </c>
      <c r="W254" s="40" t="s">
        <v>64</v>
      </c>
      <c r="X254" s="39" t="s">
        <v>64</v>
      </c>
      <c r="Y254" s="41" t="s">
        <v>64</v>
      </c>
      <c r="Z254" s="41" t="s">
        <v>64</v>
      </c>
      <c r="AA254" s="41" t="s">
        <v>64</v>
      </c>
      <c r="AB254" s="42">
        <v>0.0</v>
      </c>
      <c r="AC254" s="42">
        <v>0.0</v>
      </c>
      <c r="AD254" s="42">
        <v>0.0</v>
      </c>
      <c r="AE254" s="42">
        <v>0.0</v>
      </c>
      <c r="AF254" s="42">
        <v>0.0</v>
      </c>
      <c r="AG254" s="25"/>
      <c r="AH254" s="25"/>
      <c r="AI254" s="25"/>
      <c r="AJ254" s="25"/>
      <c r="AK254" s="25"/>
      <c r="AL254" s="25"/>
    </row>
    <row r="255">
      <c r="A255" s="26"/>
      <c r="B255" s="25"/>
      <c r="C255" s="25"/>
      <c r="D255" s="28"/>
      <c r="E255" s="29"/>
      <c r="F255" s="30"/>
      <c r="G255" s="33"/>
      <c r="H255" s="34"/>
      <c r="I255" s="35"/>
      <c r="J255" s="36"/>
      <c r="K255" s="28"/>
      <c r="L255" s="28"/>
      <c r="M255" s="34"/>
      <c r="N255" s="35"/>
      <c r="O255" s="36"/>
      <c r="P255" s="28"/>
      <c r="Q255" s="37"/>
      <c r="R255" s="38" t="s">
        <v>64</v>
      </c>
      <c r="S255" s="39" t="s">
        <v>64</v>
      </c>
      <c r="T255" s="40" t="s">
        <v>64</v>
      </c>
      <c r="U255" s="40" t="s">
        <v>64</v>
      </c>
      <c r="V255" s="40" t="s">
        <v>64</v>
      </c>
      <c r="W255" s="40" t="s">
        <v>64</v>
      </c>
      <c r="X255" s="39" t="s">
        <v>64</v>
      </c>
      <c r="Y255" s="41" t="s">
        <v>64</v>
      </c>
      <c r="Z255" s="41" t="s">
        <v>64</v>
      </c>
      <c r="AA255" s="41" t="s">
        <v>64</v>
      </c>
      <c r="AB255" s="42">
        <v>0.0</v>
      </c>
      <c r="AC255" s="42">
        <v>0.0</v>
      </c>
      <c r="AD255" s="42">
        <v>0.0</v>
      </c>
      <c r="AE255" s="42">
        <v>0.0</v>
      </c>
      <c r="AF255" s="42">
        <v>0.0</v>
      </c>
      <c r="AG255" s="25"/>
      <c r="AH255" s="25"/>
      <c r="AI255" s="25"/>
      <c r="AJ255" s="25"/>
      <c r="AK255" s="25"/>
      <c r="AL255" s="25"/>
    </row>
    <row r="256">
      <c r="A256" s="26"/>
      <c r="B256" s="25"/>
      <c r="C256" s="25"/>
      <c r="D256" s="28"/>
      <c r="E256" s="29"/>
      <c r="F256" s="30"/>
      <c r="G256" s="32"/>
      <c r="H256" s="34"/>
      <c r="I256" s="35"/>
      <c r="J256" s="36"/>
      <c r="K256" s="28"/>
      <c r="L256" s="28"/>
      <c r="M256" s="34"/>
      <c r="N256" s="35"/>
      <c r="O256" s="36"/>
      <c r="P256" s="28"/>
      <c r="Q256" s="37"/>
      <c r="R256" s="38" t="s">
        <v>64</v>
      </c>
      <c r="S256" s="39" t="s">
        <v>64</v>
      </c>
      <c r="T256" s="40" t="s">
        <v>64</v>
      </c>
      <c r="U256" s="40" t="s">
        <v>64</v>
      </c>
      <c r="V256" s="40" t="s">
        <v>64</v>
      </c>
      <c r="W256" s="40" t="s">
        <v>64</v>
      </c>
      <c r="X256" s="39" t="s">
        <v>64</v>
      </c>
      <c r="Y256" s="41" t="s">
        <v>64</v>
      </c>
      <c r="Z256" s="41" t="s">
        <v>64</v>
      </c>
      <c r="AA256" s="41" t="s">
        <v>64</v>
      </c>
      <c r="AB256" s="42">
        <v>0.0</v>
      </c>
      <c r="AC256" s="42">
        <v>0.0</v>
      </c>
      <c r="AD256" s="42">
        <v>0.0</v>
      </c>
      <c r="AE256" s="42">
        <v>0.0</v>
      </c>
      <c r="AF256" s="42">
        <v>0.0</v>
      </c>
      <c r="AG256" s="25"/>
      <c r="AH256" s="25"/>
      <c r="AI256" s="25"/>
      <c r="AJ256" s="25"/>
      <c r="AK256" s="25"/>
      <c r="AL256" s="25"/>
    </row>
    <row r="257">
      <c r="A257" s="26"/>
      <c r="B257" s="25"/>
      <c r="C257" s="25"/>
      <c r="D257" s="28"/>
      <c r="E257" s="29"/>
      <c r="F257" s="30"/>
      <c r="G257" s="33"/>
      <c r="H257" s="34"/>
      <c r="I257" s="35"/>
      <c r="J257" s="36"/>
      <c r="K257" s="28"/>
      <c r="L257" s="28"/>
      <c r="M257" s="34"/>
      <c r="N257" s="35"/>
      <c r="O257" s="36"/>
      <c r="P257" s="28"/>
      <c r="Q257" s="37"/>
      <c r="R257" s="38" t="s">
        <v>64</v>
      </c>
      <c r="S257" s="39" t="s">
        <v>64</v>
      </c>
      <c r="T257" s="40" t="s">
        <v>64</v>
      </c>
      <c r="U257" s="40" t="s">
        <v>64</v>
      </c>
      <c r="V257" s="40" t="s">
        <v>64</v>
      </c>
      <c r="W257" s="40" t="s">
        <v>64</v>
      </c>
      <c r="X257" s="39" t="s">
        <v>64</v>
      </c>
      <c r="Y257" s="41" t="s">
        <v>64</v>
      </c>
      <c r="Z257" s="41" t="s">
        <v>64</v>
      </c>
      <c r="AA257" s="41" t="s">
        <v>64</v>
      </c>
      <c r="AB257" s="42">
        <v>0.0</v>
      </c>
      <c r="AC257" s="42">
        <v>0.0</v>
      </c>
      <c r="AD257" s="42">
        <v>0.0</v>
      </c>
      <c r="AE257" s="42">
        <v>0.0</v>
      </c>
      <c r="AF257" s="42">
        <v>0.0</v>
      </c>
      <c r="AG257" s="25"/>
      <c r="AH257" s="25"/>
      <c r="AI257" s="25"/>
      <c r="AJ257" s="25"/>
      <c r="AK257" s="25"/>
      <c r="AL257" s="25"/>
    </row>
    <row r="258">
      <c r="A258" s="26"/>
      <c r="B258" s="25"/>
      <c r="C258" s="25"/>
      <c r="D258" s="28"/>
      <c r="E258" s="29"/>
      <c r="F258" s="30"/>
      <c r="G258" s="33"/>
      <c r="H258" s="34"/>
      <c r="I258" s="35"/>
      <c r="J258" s="36"/>
      <c r="K258" s="28"/>
      <c r="L258" s="28"/>
      <c r="M258" s="34"/>
      <c r="N258" s="35"/>
      <c r="O258" s="36"/>
      <c r="P258" s="28"/>
      <c r="Q258" s="37"/>
      <c r="R258" s="38" t="s">
        <v>64</v>
      </c>
      <c r="S258" s="39" t="s">
        <v>64</v>
      </c>
      <c r="T258" s="40" t="s">
        <v>64</v>
      </c>
      <c r="U258" s="40" t="s">
        <v>64</v>
      </c>
      <c r="V258" s="40" t="s">
        <v>64</v>
      </c>
      <c r="W258" s="40" t="s">
        <v>64</v>
      </c>
      <c r="X258" s="39" t="s">
        <v>64</v>
      </c>
      <c r="Y258" s="41" t="s">
        <v>64</v>
      </c>
      <c r="Z258" s="41" t="s">
        <v>64</v>
      </c>
      <c r="AA258" s="41" t="s">
        <v>64</v>
      </c>
      <c r="AB258" s="42">
        <v>0.0</v>
      </c>
      <c r="AC258" s="42">
        <v>0.0</v>
      </c>
      <c r="AD258" s="42">
        <v>0.0</v>
      </c>
      <c r="AE258" s="42">
        <v>0.0</v>
      </c>
      <c r="AF258" s="42">
        <v>0.0</v>
      </c>
      <c r="AG258" s="25"/>
      <c r="AH258" s="25"/>
      <c r="AI258" s="25"/>
      <c r="AJ258" s="25"/>
      <c r="AK258" s="25"/>
      <c r="AL258" s="25"/>
    </row>
    <row r="259">
      <c r="A259" s="26"/>
      <c r="B259" s="25"/>
      <c r="C259" s="25"/>
      <c r="D259" s="28"/>
      <c r="E259" s="29"/>
      <c r="F259" s="30"/>
      <c r="G259" s="33"/>
      <c r="H259" s="34"/>
      <c r="I259" s="35"/>
      <c r="J259" s="36"/>
      <c r="K259" s="28"/>
      <c r="L259" s="28"/>
      <c r="M259" s="34"/>
      <c r="N259" s="35"/>
      <c r="O259" s="36"/>
      <c r="P259" s="28"/>
      <c r="Q259" s="37"/>
      <c r="R259" s="38" t="s">
        <v>64</v>
      </c>
      <c r="S259" s="39" t="s">
        <v>64</v>
      </c>
      <c r="T259" s="40" t="s">
        <v>64</v>
      </c>
      <c r="U259" s="40" t="s">
        <v>64</v>
      </c>
      <c r="V259" s="40" t="s">
        <v>64</v>
      </c>
      <c r="W259" s="40" t="s">
        <v>64</v>
      </c>
      <c r="X259" s="39" t="s">
        <v>64</v>
      </c>
      <c r="Y259" s="41" t="s">
        <v>64</v>
      </c>
      <c r="Z259" s="41" t="s">
        <v>64</v>
      </c>
      <c r="AA259" s="41" t="s">
        <v>64</v>
      </c>
      <c r="AB259" s="42">
        <v>0.0</v>
      </c>
      <c r="AC259" s="42">
        <v>0.0</v>
      </c>
      <c r="AD259" s="42">
        <v>0.0</v>
      </c>
      <c r="AE259" s="42">
        <v>0.0</v>
      </c>
      <c r="AF259" s="42">
        <v>0.0</v>
      </c>
      <c r="AG259" s="25"/>
      <c r="AH259" s="25"/>
      <c r="AI259" s="25"/>
      <c r="AJ259" s="25"/>
      <c r="AK259" s="25"/>
      <c r="AL259" s="25"/>
    </row>
    <row r="260">
      <c r="A260" s="26"/>
      <c r="B260" s="25"/>
      <c r="C260" s="25"/>
      <c r="D260" s="28"/>
      <c r="E260" s="29"/>
      <c r="F260" s="30"/>
      <c r="G260" s="33"/>
      <c r="H260" s="34"/>
      <c r="I260" s="35"/>
      <c r="J260" s="36"/>
      <c r="K260" s="28"/>
      <c r="L260" s="28"/>
      <c r="M260" s="34"/>
      <c r="N260" s="35"/>
      <c r="O260" s="36"/>
      <c r="P260" s="28"/>
      <c r="Q260" s="37"/>
      <c r="R260" s="38" t="s">
        <v>64</v>
      </c>
      <c r="S260" s="39" t="s">
        <v>64</v>
      </c>
      <c r="T260" s="40" t="s">
        <v>64</v>
      </c>
      <c r="U260" s="40" t="s">
        <v>64</v>
      </c>
      <c r="V260" s="40" t="s">
        <v>64</v>
      </c>
      <c r="W260" s="40" t="s">
        <v>64</v>
      </c>
      <c r="X260" s="39" t="s">
        <v>64</v>
      </c>
      <c r="Y260" s="41" t="s">
        <v>64</v>
      </c>
      <c r="Z260" s="41" t="s">
        <v>64</v>
      </c>
      <c r="AA260" s="41" t="s">
        <v>64</v>
      </c>
      <c r="AB260" s="42">
        <v>0.0</v>
      </c>
      <c r="AC260" s="42">
        <v>0.0</v>
      </c>
      <c r="AD260" s="42">
        <v>0.0</v>
      </c>
      <c r="AE260" s="42">
        <v>0.0</v>
      </c>
      <c r="AF260" s="42">
        <v>0.0</v>
      </c>
      <c r="AG260" s="25"/>
      <c r="AH260" s="25"/>
      <c r="AI260" s="25"/>
      <c r="AJ260" s="25"/>
      <c r="AK260" s="25"/>
      <c r="AL260" s="25"/>
    </row>
    <row r="261">
      <c r="A261" s="26"/>
      <c r="B261" s="25"/>
      <c r="C261" s="25"/>
      <c r="D261" s="28"/>
      <c r="E261" s="29"/>
      <c r="F261" s="30"/>
      <c r="G261" s="33"/>
      <c r="H261" s="34"/>
      <c r="I261" s="35"/>
      <c r="J261" s="36"/>
      <c r="K261" s="28"/>
      <c r="L261" s="28"/>
      <c r="M261" s="34"/>
      <c r="N261" s="35"/>
      <c r="O261" s="36"/>
      <c r="P261" s="28"/>
      <c r="Q261" s="37"/>
      <c r="R261" s="38" t="s">
        <v>64</v>
      </c>
      <c r="S261" s="39" t="s">
        <v>64</v>
      </c>
      <c r="T261" s="40" t="s">
        <v>64</v>
      </c>
      <c r="U261" s="40" t="s">
        <v>64</v>
      </c>
      <c r="V261" s="40" t="s">
        <v>64</v>
      </c>
      <c r="W261" s="40" t="s">
        <v>64</v>
      </c>
      <c r="X261" s="39" t="s">
        <v>64</v>
      </c>
      <c r="Y261" s="41" t="s">
        <v>64</v>
      </c>
      <c r="Z261" s="41" t="s">
        <v>64</v>
      </c>
      <c r="AA261" s="41" t="s">
        <v>64</v>
      </c>
      <c r="AB261" s="42">
        <v>0.0</v>
      </c>
      <c r="AC261" s="42">
        <v>0.0</v>
      </c>
      <c r="AD261" s="42">
        <v>0.0</v>
      </c>
      <c r="AE261" s="42">
        <v>0.0</v>
      </c>
      <c r="AF261" s="42">
        <v>0.0</v>
      </c>
      <c r="AG261" s="25"/>
      <c r="AH261" s="25"/>
      <c r="AI261" s="25"/>
      <c r="AJ261" s="25"/>
      <c r="AK261" s="25"/>
      <c r="AL261" s="25"/>
    </row>
    <row r="262">
      <c r="A262" s="26"/>
      <c r="B262" s="25"/>
      <c r="C262" s="25"/>
      <c r="D262" s="28"/>
      <c r="E262" s="29"/>
      <c r="F262" s="30"/>
      <c r="G262" s="33"/>
      <c r="H262" s="34"/>
      <c r="I262" s="35"/>
      <c r="J262" s="36"/>
      <c r="K262" s="28"/>
      <c r="L262" s="28"/>
      <c r="M262" s="34"/>
      <c r="N262" s="35"/>
      <c r="O262" s="36"/>
      <c r="P262" s="28"/>
      <c r="Q262" s="37"/>
      <c r="R262" s="38" t="s">
        <v>64</v>
      </c>
      <c r="S262" s="39" t="s">
        <v>64</v>
      </c>
      <c r="T262" s="40" t="s">
        <v>64</v>
      </c>
      <c r="U262" s="40" t="s">
        <v>64</v>
      </c>
      <c r="V262" s="40" t="s">
        <v>64</v>
      </c>
      <c r="W262" s="40" t="s">
        <v>64</v>
      </c>
      <c r="X262" s="39" t="s">
        <v>64</v>
      </c>
      <c r="Y262" s="41" t="s">
        <v>64</v>
      </c>
      <c r="Z262" s="41" t="s">
        <v>64</v>
      </c>
      <c r="AA262" s="41" t="s">
        <v>64</v>
      </c>
      <c r="AB262" s="42">
        <v>0.0</v>
      </c>
      <c r="AC262" s="42">
        <v>0.0</v>
      </c>
      <c r="AD262" s="42">
        <v>0.0</v>
      </c>
      <c r="AE262" s="42">
        <v>0.0</v>
      </c>
      <c r="AF262" s="42">
        <v>0.0</v>
      </c>
      <c r="AG262" s="25"/>
      <c r="AH262" s="25"/>
      <c r="AI262" s="25"/>
      <c r="AJ262" s="25"/>
      <c r="AK262" s="25"/>
      <c r="AL262" s="25"/>
    </row>
    <row r="263">
      <c r="A263" s="26"/>
      <c r="B263" s="25"/>
      <c r="C263" s="25"/>
      <c r="D263" s="28"/>
      <c r="E263" s="29"/>
      <c r="F263" s="30"/>
      <c r="G263" s="33"/>
      <c r="H263" s="34"/>
      <c r="I263" s="35"/>
      <c r="J263" s="36"/>
      <c r="K263" s="28"/>
      <c r="L263" s="28"/>
      <c r="M263" s="34"/>
      <c r="N263" s="35"/>
      <c r="O263" s="36"/>
      <c r="P263" s="28"/>
      <c r="Q263" s="37"/>
      <c r="R263" s="38" t="s">
        <v>64</v>
      </c>
      <c r="S263" s="39" t="s">
        <v>64</v>
      </c>
      <c r="T263" s="40" t="s">
        <v>64</v>
      </c>
      <c r="U263" s="40" t="s">
        <v>64</v>
      </c>
      <c r="V263" s="40" t="s">
        <v>64</v>
      </c>
      <c r="W263" s="40" t="s">
        <v>64</v>
      </c>
      <c r="X263" s="39" t="s">
        <v>64</v>
      </c>
      <c r="Y263" s="41" t="s">
        <v>64</v>
      </c>
      <c r="Z263" s="41" t="s">
        <v>64</v>
      </c>
      <c r="AA263" s="41" t="s">
        <v>64</v>
      </c>
      <c r="AB263" s="42">
        <v>0.0</v>
      </c>
      <c r="AC263" s="42">
        <v>0.0</v>
      </c>
      <c r="AD263" s="42">
        <v>0.0</v>
      </c>
      <c r="AE263" s="42">
        <v>0.0</v>
      </c>
      <c r="AF263" s="42">
        <v>0.0</v>
      </c>
      <c r="AG263" s="25"/>
      <c r="AH263" s="25"/>
      <c r="AI263" s="25"/>
      <c r="AJ263" s="25"/>
      <c r="AK263" s="25"/>
      <c r="AL263" s="25"/>
    </row>
    <row r="264">
      <c r="A264" s="26"/>
      <c r="B264" s="25"/>
      <c r="C264" s="25"/>
      <c r="D264" s="28"/>
      <c r="E264" s="29"/>
      <c r="F264" s="30"/>
      <c r="G264" s="33"/>
      <c r="H264" s="34"/>
      <c r="I264" s="35"/>
      <c r="J264" s="36"/>
      <c r="K264" s="28"/>
      <c r="L264" s="28"/>
      <c r="M264" s="34"/>
      <c r="N264" s="35"/>
      <c r="O264" s="36"/>
      <c r="P264" s="28"/>
      <c r="Q264" s="37"/>
      <c r="R264" s="38" t="s">
        <v>64</v>
      </c>
      <c r="S264" s="39" t="s">
        <v>64</v>
      </c>
      <c r="T264" s="40" t="s">
        <v>64</v>
      </c>
      <c r="U264" s="40" t="s">
        <v>64</v>
      </c>
      <c r="V264" s="40" t="s">
        <v>64</v>
      </c>
      <c r="W264" s="40" t="s">
        <v>64</v>
      </c>
      <c r="X264" s="39" t="s">
        <v>64</v>
      </c>
      <c r="Y264" s="41" t="s">
        <v>64</v>
      </c>
      <c r="Z264" s="41" t="s">
        <v>64</v>
      </c>
      <c r="AA264" s="41" t="s">
        <v>64</v>
      </c>
      <c r="AB264" s="42">
        <v>0.0</v>
      </c>
      <c r="AC264" s="42">
        <v>0.0</v>
      </c>
      <c r="AD264" s="42">
        <v>0.0</v>
      </c>
      <c r="AE264" s="42">
        <v>0.0</v>
      </c>
      <c r="AF264" s="42">
        <v>0.0</v>
      </c>
      <c r="AG264" s="25"/>
      <c r="AH264" s="25"/>
      <c r="AI264" s="25"/>
      <c r="AJ264" s="25"/>
      <c r="AK264" s="25"/>
      <c r="AL264" s="25"/>
    </row>
    <row r="265">
      <c r="A265" s="26"/>
      <c r="B265" s="25"/>
      <c r="C265" s="25"/>
      <c r="D265" s="28"/>
      <c r="E265" s="29"/>
      <c r="F265" s="30"/>
      <c r="G265" s="33"/>
      <c r="H265" s="34"/>
      <c r="I265" s="35"/>
      <c r="J265" s="36"/>
      <c r="K265" s="28"/>
      <c r="L265" s="28"/>
      <c r="M265" s="34"/>
      <c r="N265" s="35"/>
      <c r="O265" s="36"/>
      <c r="P265" s="28"/>
      <c r="Q265" s="37"/>
      <c r="R265" s="38" t="s">
        <v>64</v>
      </c>
      <c r="S265" s="39" t="s">
        <v>64</v>
      </c>
      <c r="T265" s="40" t="s">
        <v>64</v>
      </c>
      <c r="U265" s="40" t="s">
        <v>64</v>
      </c>
      <c r="V265" s="40" t="s">
        <v>64</v>
      </c>
      <c r="W265" s="40" t="s">
        <v>64</v>
      </c>
      <c r="X265" s="39" t="s">
        <v>64</v>
      </c>
      <c r="Y265" s="41" t="s">
        <v>64</v>
      </c>
      <c r="Z265" s="41" t="s">
        <v>64</v>
      </c>
      <c r="AA265" s="41" t="s">
        <v>64</v>
      </c>
      <c r="AB265" s="42">
        <v>0.0</v>
      </c>
      <c r="AC265" s="42">
        <v>0.0</v>
      </c>
      <c r="AD265" s="42">
        <v>0.0</v>
      </c>
      <c r="AE265" s="42">
        <v>0.0</v>
      </c>
      <c r="AF265" s="42">
        <v>0.0</v>
      </c>
      <c r="AG265" s="25"/>
      <c r="AH265" s="25"/>
      <c r="AI265" s="25"/>
      <c r="AJ265" s="25"/>
      <c r="AK265" s="25"/>
      <c r="AL265" s="25"/>
    </row>
    <row r="266">
      <c r="A266" s="26"/>
      <c r="B266" s="25"/>
      <c r="C266" s="25"/>
      <c r="D266" s="28"/>
      <c r="E266" s="29"/>
      <c r="F266" s="30"/>
      <c r="G266" s="33"/>
      <c r="H266" s="34"/>
      <c r="I266" s="35"/>
      <c r="J266" s="36"/>
      <c r="K266" s="28"/>
      <c r="L266" s="28"/>
      <c r="M266" s="34"/>
      <c r="N266" s="35"/>
      <c r="O266" s="36"/>
      <c r="P266" s="28"/>
      <c r="Q266" s="37"/>
      <c r="R266" s="38" t="s">
        <v>64</v>
      </c>
      <c r="S266" s="39" t="s">
        <v>64</v>
      </c>
      <c r="T266" s="40" t="s">
        <v>64</v>
      </c>
      <c r="U266" s="40" t="s">
        <v>64</v>
      </c>
      <c r="V266" s="40" t="s">
        <v>64</v>
      </c>
      <c r="W266" s="40" t="s">
        <v>64</v>
      </c>
      <c r="X266" s="39" t="s">
        <v>64</v>
      </c>
      <c r="Y266" s="41" t="s">
        <v>64</v>
      </c>
      <c r="Z266" s="41" t="s">
        <v>64</v>
      </c>
      <c r="AA266" s="41" t="s">
        <v>64</v>
      </c>
      <c r="AB266" s="42">
        <v>0.0</v>
      </c>
      <c r="AC266" s="42">
        <v>0.0</v>
      </c>
      <c r="AD266" s="42">
        <v>0.0</v>
      </c>
      <c r="AE266" s="42">
        <v>0.0</v>
      </c>
      <c r="AF266" s="42">
        <v>0.0</v>
      </c>
      <c r="AG266" s="25"/>
      <c r="AH266" s="25"/>
      <c r="AI266" s="25"/>
      <c r="AJ266" s="25"/>
      <c r="AK266" s="25"/>
      <c r="AL266" s="25"/>
    </row>
    <row r="267">
      <c r="A267" s="26"/>
      <c r="B267" s="25"/>
      <c r="C267" s="25"/>
      <c r="D267" s="28"/>
      <c r="E267" s="29"/>
      <c r="F267" s="30"/>
      <c r="G267" s="33"/>
      <c r="H267" s="34"/>
      <c r="I267" s="35"/>
      <c r="J267" s="36"/>
      <c r="K267" s="28"/>
      <c r="L267" s="28"/>
      <c r="M267" s="34"/>
      <c r="N267" s="35"/>
      <c r="O267" s="36"/>
      <c r="P267" s="28"/>
      <c r="Q267" s="37"/>
      <c r="R267" s="38" t="s">
        <v>64</v>
      </c>
      <c r="S267" s="39" t="s">
        <v>64</v>
      </c>
      <c r="T267" s="40" t="s">
        <v>64</v>
      </c>
      <c r="U267" s="40" t="s">
        <v>64</v>
      </c>
      <c r="V267" s="40" t="s">
        <v>64</v>
      </c>
      <c r="W267" s="40" t="s">
        <v>64</v>
      </c>
      <c r="X267" s="39" t="s">
        <v>64</v>
      </c>
      <c r="Y267" s="41" t="s">
        <v>64</v>
      </c>
      <c r="Z267" s="41" t="s">
        <v>64</v>
      </c>
      <c r="AA267" s="41" t="s">
        <v>64</v>
      </c>
      <c r="AB267" s="42">
        <v>0.0</v>
      </c>
      <c r="AC267" s="42">
        <v>0.0</v>
      </c>
      <c r="AD267" s="42">
        <v>0.0</v>
      </c>
      <c r="AE267" s="42">
        <v>0.0</v>
      </c>
      <c r="AF267" s="42">
        <v>0.0</v>
      </c>
      <c r="AG267" s="25"/>
      <c r="AH267" s="25"/>
      <c r="AI267" s="25"/>
      <c r="AJ267" s="25"/>
      <c r="AK267" s="25"/>
      <c r="AL267" s="25"/>
    </row>
    <row r="268">
      <c r="A268" s="26"/>
      <c r="B268" s="25"/>
      <c r="C268" s="25"/>
      <c r="D268" s="28"/>
      <c r="E268" s="29"/>
      <c r="F268" s="30"/>
      <c r="G268" s="33"/>
      <c r="H268" s="34"/>
      <c r="I268" s="35"/>
      <c r="J268" s="36"/>
      <c r="K268" s="28"/>
      <c r="L268" s="28"/>
      <c r="M268" s="34"/>
      <c r="N268" s="35"/>
      <c r="O268" s="36"/>
      <c r="P268" s="28"/>
      <c r="Q268" s="37"/>
      <c r="R268" s="38" t="s">
        <v>64</v>
      </c>
      <c r="S268" s="39" t="s">
        <v>64</v>
      </c>
      <c r="T268" s="40" t="s">
        <v>64</v>
      </c>
      <c r="U268" s="40" t="s">
        <v>64</v>
      </c>
      <c r="V268" s="40" t="s">
        <v>64</v>
      </c>
      <c r="W268" s="40" t="s">
        <v>64</v>
      </c>
      <c r="X268" s="39" t="s">
        <v>64</v>
      </c>
      <c r="Y268" s="41" t="s">
        <v>64</v>
      </c>
      <c r="Z268" s="41" t="s">
        <v>64</v>
      </c>
      <c r="AA268" s="41" t="s">
        <v>64</v>
      </c>
      <c r="AB268" s="42">
        <v>0.0</v>
      </c>
      <c r="AC268" s="42">
        <v>0.0</v>
      </c>
      <c r="AD268" s="42">
        <v>0.0</v>
      </c>
      <c r="AE268" s="42">
        <v>0.0</v>
      </c>
      <c r="AF268" s="42">
        <v>0.0</v>
      </c>
      <c r="AG268" s="25"/>
      <c r="AH268" s="25"/>
      <c r="AI268" s="25"/>
      <c r="AJ268" s="25"/>
      <c r="AK268" s="25"/>
      <c r="AL268" s="25"/>
    </row>
    <row r="269">
      <c r="A269" s="26"/>
      <c r="B269" s="25"/>
      <c r="C269" s="25"/>
      <c r="D269" s="28"/>
      <c r="E269" s="29"/>
      <c r="F269" s="30"/>
      <c r="G269" s="33"/>
      <c r="H269" s="34"/>
      <c r="I269" s="35"/>
      <c r="J269" s="36"/>
      <c r="K269" s="28"/>
      <c r="L269" s="28"/>
      <c r="M269" s="34"/>
      <c r="N269" s="35"/>
      <c r="O269" s="36"/>
      <c r="P269" s="28"/>
      <c r="Q269" s="37"/>
      <c r="R269" s="38" t="s">
        <v>64</v>
      </c>
      <c r="S269" s="39" t="s">
        <v>64</v>
      </c>
      <c r="T269" s="40" t="s">
        <v>64</v>
      </c>
      <c r="U269" s="40" t="s">
        <v>64</v>
      </c>
      <c r="V269" s="40" t="s">
        <v>64</v>
      </c>
      <c r="W269" s="40" t="s">
        <v>64</v>
      </c>
      <c r="X269" s="39" t="s">
        <v>64</v>
      </c>
      <c r="Y269" s="41" t="s">
        <v>64</v>
      </c>
      <c r="Z269" s="41" t="s">
        <v>64</v>
      </c>
      <c r="AA269" s="41" t="s">
        <v>64</v>
      </c>
      <c r="AB269" s="42">
        <v>0.0</v>
      </c>
      <c r="AC269" s="42">
        <v>0.0</v>
      </c>
      <c r="AD269" s="42">
        <v>0.0</v>
      </c>
      <c r="AE269" s="42">
        <v>0.0</v>
      </c>
      <c r="AF269" s="42">
        <v>0.0</v>
      </c>
      <c r="AG269" s="25"/>
      <c r="AH269" s="25"/>
      <c r="AI269" s="25"/>
      <c r="AJ269" s="25"/>
      <c r="AK269" s="25"/>
      <c r="AL269" s="25"/>
    </row>
    <row r="270">
      <c r="A270" s="26"/>
      <c r="B270" s="25"/>
      <c r="C270" s="25"/>
      <c r="D270" s="28"/>
      <c r="E270" s="29"/>
      <c r="F270" s="30"/>
      <c r="G270" s="33"/>
      <c r="H270" s="34"/>
      <c r="I270" s="35"/>
      <c r="J270" s="36"/>
      <c r="K270" s="28"/>
      <c r="L270" s="28"/>
      <c r="M270" s="34"/>
      <c r="N270" s="35"/>
      <c r="O270" s="36"/>
      <c r="P270" s="28"/>
      <c r="Q270" s="37"/>
      <c r="R270" s="38" t="s">
        <v>64</v>
      </c>
      <c r="S270" s="39" t="s">
        <v>64</v>
      </c>
      <c r="T270" s="40" t="s">
        <v>64</v>
      </c>
      <c r="U270" s="40" t="s">
        <v>64</v>
      </c>
      <c r="V270" s="40" t="s">
        <v>64</v>
      </c>
      <c r="W270" s="40" t="s">
        <v>64</v>
      </c>
      <c r="X270" s="39" t="s">
        <v>64</v>
      </c>
      <c r="Y270" s="41" t="s">
        <v>64</v>
      </c>
      <c r="Z270" s="41" t="s">
        <v>64</v>
      </c>
      <c r="AA270" s="41" t="s">
        <v>64</v>
      </c>
      <c r="AB270" s="42">
        <v>0.0</v>
      </c>
      <c r="AC270" s="42">
        <v>0.0</v>
      </c>
      <c r="AD270" s="42">
        <v>0.0</v>
      </c>
      <c r="AE270" s="42">
        <v>0.0</v>
      </c>
      <c r="AF270" s="42">
        <v>0.0</v>
      </c>
      <c r="AG270" s="25"/>
      <c r="AH270" s="25"/>
      <c r="AI270" s="25"/>
      <c r="AJ270" s="25"/>
      <c r="AK270" s="25"/>
      <c r="AL270" s="25"/>
    </row>
    <row r="271">
      <c r="A271" s="26"/>
      <c r="B271" s="25"/>
      <c r="C271" s="25"/>
      <c r="D271" s="28"/>
      <c r="E271" s="29"/>
      <c r="F271" s="30"/>
      <c r="G271" s="33"/>
      <c r="H271" s="34"/>
      <c r="I271" s="35"/>
      <c r="J271" s="36"/>
      <c r="K271" s="28"/>
      <c r="L271" s="28"/>
      <c r="M271" s="34"/>
      <c r="N271" s="35"/>
      <c r="O271" s="36"/>
      <c r="P271" s="28"/>
      <c r="Q271" s="37"/>
      <c r="R271" s="38" t="s">
        <v>64</v>
      </c>
      <c r="S271" s="39" t="s">
        <v>64</v>
      </c>
      <c r="T271" s="40" t="s">
        <v>64</v>
      </c>
      <c r="U271" s="40" t="s">
        <v>64</v>
      </c>
      <c r="V271" s="40" t="s">
        <v>64</v>
      </c>
      <c r="W271" s="40" t="s">
        <v>64</v>
      </c>
      <c r="X271" s="39" t="s">
        <v>64</v>
      </c>
      <c r="Y271" s="41" t="s">
        <v>64</v>
      </c>
      <c r="Z271" s="41" t="s">
        <v>64</v>
      </c>
      <c r="AA271" s="41" t="s">
        <v>64</v>
      </c>
      <c r="AB271" s="42">
        <v>0.0</v>
      </c>
      <c r="AC271" s="42">
        <v>0.0</v>
      </c>
      <c r="AD271" s="42">
        <v>0.0</v>
      </c>
      <c r="AE271" s="42">
        <v>0.0</v>
      </c>
      <c r="AF271" s="42">
        <v>0.0</v>
      </c>
      <c r="AG271" s="25"/>
      <c r="AH271" s="25"/>
      <c r="AI271" s="25"/>
      <c r="AJ271" s="25"/>
      <c r="AK271" s="25"/>
      <c r="AL271" s="25"/>
    </row>
    <row r="272">
      <c r="A272" s="26"/>
      <c r="B272" s="25"/>
      <c r="C272" s="25"/>
      <c r="D272" s="28"/>
      <c r="E272" s="29"/>
      <c r="F272" s="30"/>
      <c r="G272" s="33"/>
      <c r="H272" s="34"/>
      <c r="I272" s="35"/>
      <c r="J272" s="36"/>
      <c r="K272" s="28"/>
      <c r="L272" s="28"/>
      <c r="M272" s="34"/>
      <c r="N272" s="35"/>
      <c r="O272" s="36"/>
      <c r="P272" s="28"/>
      <c r="Q272" s="37"/>
      <c r="R272" s="38" t="s">
        <v>64</v>
      </c>
      <c r="S272" s="39" t="s">
        <v>64</v>
      </c>
      <c r="T272" s="40" t="s">
        <v>64</v>
      </c>
      <c r="U272" s="40" t="s">
        <v>64</v>
      </c>
      <c r="V272" s="40" t="s">
        <v>64</v>
      </c>
      <c r="W272" s="40" t="s">
        <v>64</v>
      </c>
      <c r="X272" s="39" t="s">
        <v>64</v>
      </c>
      <c r="Y272" s="41" t="s">
        <v>64</v>
      </c>
      <c r="Z272" s="41" t="s">
        <v>64</v>
      </c>
      <c r="AA272" s="41" t="s">
        <v>64</v>
      </c>
      <c r="AB272" s="42">
        <v>0.0</v>
      </c>
      <c r="AC272" s="42">
        <v>0.0</v>
      </c>
      <c r="AD272" s="42">
        <v>0.0</v>
      </c>
      <c r="AE272" s="42">
        <v>0.0</v>
      </c>
      <c r="AF272" s="42">
        <v>0.0</v>
      </c>
      <c r="AG272" s="25"/>
      <c r="AH272" s="25"/>
      <c r="AI272" s="25"/>
      <c r="AJ272" s="25"/>
      <c r="AK272" s="25"/>
      <c r="AL272" s="25"/>
    </row>
    <row r="273">
      <c r="A273" s="26"/>
      <c r="B273" s="25"/>
      <c r="C273" s="25"/>
      <c r="D273" s="28"/>
      <c r="E273" s="29"/>
      <c r="F273" s="30"/>
      <c r="G273" s="33"/>
      <c r="H273" s="34"/>
      <c r="I273" s="35"/>
      <c r="J273" s="36"/>
      <c r="K273" s="28"/>
      <c r="L273" s="28"/>
      <c r="M273" s="34"/>
      <c r="N273" s="35"/>
      <c r="O273" s="36"/>
      <c r="P273" s="28"/>
      <c r="Q273" s="37"/>
      <c r="R273" s="38" t="s">
        <v>64</v>
      </c>
      <c r="S273" s="39" t="s">
        <v>64</v>
      </c>
      <c r="T273" s="40" t="s">
        <v>64</v>
      </c>
      <c r="U273" s="40" t="s">
        <v>64</v>
      </c>
      <c r="V273" s="40" t="s">
        <v>64</v>
      </c>
      <c r="W273" s="40" t="s">
        <v>64</v>
      </c>
      <c r="X273" s="39" t="s">
        <v>64</v>
      </c>
      <c r="Y273" s="41" t="s">
        <v>64</v>
      </c>
      <c r="Z273" s="41" t="s">
        <v>64</v>
      </c>
      <c r="AA273" s="41" t="s">
        <v>64</v>
      </c>
      <c r="AB273" s="42">
        <v>0.0</v>
      </c>
      <c r="AC273" s="42">
        <v>0.0</v>
      </c>
      <c r="AD273" s="42">
        <v>0.0</v>
      </c>
      <c r="AE273" s="42">
        <v>0.0</v>
      </c>
      <c r="AF273" s="42">
        <v>0.0</v>
      </c>
      <c r="AG273" s="25"/>
      <c r="AH273" s="25"/>
      <c r="AI273" s="25"/>
      <c r="AJ273" s="25"/>
      <c r="AK273" s="25"/>
      <c r="AL273" s="25"/>
    </row>
    <row r="274">
      <c r="A274" s="26"/>
      <c r="B274" s="25"/>
      <c r="C274" s="25"/>
      <c r="D274" s="28"/>
      <c r="E274" s="29"/>
      <c r="F274" s="30"/>
      <c r="G274" s="33"/>
      <c r="H274" s="34"/>
      <c r="I274" s="35"/>
      <c r="J274" s="36"/>
      <c r="K274" s="28"/>
      <c r="L274" s="28"/>
      <c r="M274" s="34"/>
      <c r="N274" s="35"/>
      <c r="O274" s="36"/>
      <c r="P274" s="28"/>
      <c r="Q274" s="37"/>
      <c r="R274" s="38" t="s">
        <v>64</v>
      </c>
      <c r="S274" s="39" t="s">
        <v>64</v>
      </c>
      <c r="T274" s="40" t="s">
        <v>64</v>
      </c>
      <c r="U274" s="40" t="s">
        <v>64</v>
      </c>
      <c r="V274" s="40" t="s">
        <v>64</v>
      </c>
      <c r="W274" s="40" t="s">
        <v>64</v>
      </c>
      <c r="X274" s="39" t="s">
        <v>64</v>
      </c>
      <c r="Y274" s="41" t="s">
        <v>64</v>
      </c>
      <c r="Z274" s="41" t="s">
        <v>64</v>
      </c>
      <c r="AA274" s="41" t="s">
        <v>64</v>
      </c>
      <c r="AB274" s="42">
        <v>0.0</v>
      </c>
      <c r="AC274" s="42">
        <v>0.0</v>
      </c>
      <c r="AD274" s="42">
        <v>0.0</v>
      </c>
      <c r="AE274" s="42">
        <v>0.0</v>
      </c>
      <c r="AF274" s="42">
        <v>0.0</v>
      </c>
      <c r="AG274" s="25"/>
      <c r="AH274" s="25"/>
      <c r="AI274" s="25"/>
      <c r="AJ274" s="25"/>
      <c r="AK274" s="25"/>
      <c r="AL274" s="25"/>
    </row>
    <row r="275">
      <c r="A275" s="26"/>
      <c r="B275" s="25"/>
      <c r="C275" s="25"/>
      <c r="D275" s="28"/>
      <c r="E275" s="29"/>
      <c r="F275" s="30"/>
      <c r="G275" s="33"/>
      <c r="H275" s="34"/>
      <c r="I275" s="35"/>
      <c r="J275" s="36"/>
      <c r="K275" s="28"/>
      <c r="L275" s="28"/>
      <c r="M275" s="34"/>
      <c r="N275" s="35"/>
      <c r="O275" s="36"/>
      <c r="P275" s="28"/>
      <c r="Q275" s="37"/>
      <c r="R275" s="38" t="s">
        <v>64</v>
      </c>
      <c r="S275" s="39" t="s">
        <v>64</v>
      </c>
      <c r="T275" s="40" t="s">
        <v>64</v>
      </c>
      <c r="U275" s="40" t="s">
        <v>64</v>
      </c>
      <c r="V275" s="40" t="s">
        <v>64</v>
      </c>
      <c r="W275" s="40" t="s">
        <v>64</v>
      </c>
      <c r="X275" s="39" t="s">
        <v>64</v>
      </c>
      <c r="Y275" s="41" t="s">
        <v>64</v>
      </c>
      <c r="Z275" s="41" t="s">
        <v>64</v>
      </c>
      <c r="AA275" s="41" t="s">
        <v>64</v>
      </c>
      <c r="AB275" s="42">
        <v>0.0</v>
      </c>
      <c r="AC275" s="42">
        <v>0.0</v>
      </c>
      <c r="AD275" s="42">
        <v>0.0</v>
      </c>
      <c r="AE275" s="42">
        <v>0.0</v>
      </c>
      <c r="AF275" s="42">
        <v>0.0</v>
      </c>
      <c r="AG275" s="25"/>
      <c r="AH275" s="25"/>
      <c r="AI275" s="25"/>
      <c r="AJ275" s="25"/>
      <c r="AK275" s="25"/>
      <c r="AL275" s="25"/>
    </row>
    <row r="276">
      <c r="A276" s="26"/>
      <c r="B276" s="25"/>
      <c r="C276" s="25"/>
      <c r="D276" s="28"/>
      <c r="E276" s="29"/>
      <c r="F276" s="30"/>
      <c r="G276" s="33"/>
      <c r="H276" s="34"/>
      <c r="I276" s="35"/>
      <c r="J276" s="36"/>
      <c r="K276" s="28"/>
      <c r="L276" s="28"/>
      <c r="M276" s="34"/>
      <c r="N276" s="35"/>
      <c r="O276" s="36"/>
      <c r="P276" s="28"/>
      <c r="Q276" s="37"/>
      <c r="R276" s="38" t="s">
        <v>64</v>
      </c>
      <c r="S276" s="39" t="s">
        <v>64</v>
      </c>
      <c r="T276" s="40" t="s">
        <v>64</v>
      </c>
      <c r="U276" s="40" t="s">
        <v>64</v>
      </c>
      <c r="V276" s="40" t="s">
        <v>64</v>
      </c>
      <c r="W276" s="40" t="s">
        <v>64</v>
      </c>
      <c r="X276" s="39" t="s">
        <v>64</v>
      </c>
      <c r="Y276" s="41" t="s">
        <v>64</v>
      </c>
      <c r="Z276" s="41" t="s">
        <v>64</v>
      </c>
      <c r="AA276" s="41" t="s">
        <v>64</v>
      </c>
      <c r="AB276" s="42">
        <v>0.0</v>
      </c>
      <c r="AC276" s="42">
        <v>0.0</v>
      </c>
      <c r="AD276" s="42">
        <v>0.0</v>
      </c>
      <c r="AE276" s="42">
        <v>0.0</v>
      </c>
      <c r="AF276" s="42">
        <v>0.0</v>
      </c>
      <c r="AG276" s="25"/>
      <c r="AH276" s="25"/>
      <c r="AI276" s="25"/>
      <c r="AJ276" s="25"/>
      <c r="AK276" s="25"/>
      <c r="AL276" s="25"/>
    </row>
    <row r="277">
      <c r="A277" s="26"/>
      <c r="B277" s="25"/>
      <c r="C277" s="25"/>
      <c r="D277" s="28"/>
      <c r="E277" s="29"/>
      <c r="F277" s="30"/>
      <c r="G277" s="33"/>
      <c r="H277" s="34"/>
      <c r="I277" s="35"/>
      <c r="J277" s="36"/>
      <c r="K277" s="28"/>
      <c r="L277" s="28"/>
      <c r="M277" s="34"/>
      <c r="N277" s="35"/>
      <c r="O277" s="36"/>
      <c r="P277" s="28"/>
      <c r="Q277" s="37"/>
      <c r="R277" s="38" t="s">
        <v>64</v>
      </c>
      <c r="S277" s="39" t="s">
        <v>64</v>
      </c>
      <c r="T277" s="40" t="s">
        <v>64</v>
      </c>
      <c r="U277" s="40" t="s">
        <v>64</v>
      </c>
      <c r="V277" s="40" t="s">
        <v>64</v>
      </c>
      <c r="W277" s="40" t="s">
        <v>64</v>
      </c>
      <c r="X277" s="39" t="s">
        <v>64</v>
      </c>
      <c r="Y277" s="41" t="s">
        <v>64</v>
      </c>
      <c r="Z277" s="41" t="s">
        <v>64</v>
      </c>
      <c r="AA277" s="41" t="s">
        <v>64</v>
      </c>
      <c r="AB277" s="42">
        <v>0.0</v>
      </c>
      <c r="AC277" s="42">
        <v>0.0</v>
      </c>
      <c r="AD277" s="42">
        <v>0.0</v>
      </c>
      <c r="AE277" s="42">
        <v>0.0</v>
      </c>
      <c r="AF277" s="42">
        <v>0.0</v>
      </c>
      <c r="AG277" s="25"/>
      <c r="AH277" s="25"/>
      <c r="AI277" s="25"/>
      <c r="AJ277" s="25"/>
      <c r="AK277" s="25"/>
      <c r="AL277" s="25"/>
    </row>
    <row r="278">
      <c r="A278" s="26"/>
      <c r="B278" s="25"/>
      <c r="C278" s="25"/>
      <c r="D278" s="28"/>
      <c r="E278" s="29"/>
      <c r="F278" s="30"/>
      <c r="G278" s="33"/>
      <c r="H278" s="34"/>
      <c r="I278" s="35"/>
      <c r="J278" s="36"/>
      <c r="K278" s="28"/>
      <c r="L278" s="28"/>
      <c r="M278" s="34"/>
      <c r="N278" s="35"/>
      <c r="O278" s="36"/>
      <c r="P278" s="28"/>
      <c r="Q278" s="37"/>
      <c r="R278" s="38" t="s">
        <v>64</v>
      </c>
      <c r="S278" s="39" t="s">
        <v>64</v>
      </c>
      <c r="T278" s="40" t="s">
        <v>64</v>
      </c>
      <c r="U278" s="40" t="s">
        <v>64</v>
      </c>
      <c r="V278" s="40" t="s">
        <v>64</v>
      </c>
      <c r="W278" s="40" t="s">
        <v>64</v>
      </c>
      <c r="X278" s="39" t="s">
        <v>64</v>
      </c>
      <c r="Y278" s="41" t="s">
        <v>64</v>
      </c>
      <c r="Z278" s="41" t="s">
        <v>64</v>
      </c>
      <c r="AA278" s="41" t="s">
        <v>64</v>
      </c>
      <c r="AB278" s="42">
        <v>0.0</v>
      </c>
      <c r="AC278" s="42">
        <v>0.0</v>
      </c>
      <c r="AD278" s="42">
        <v>0.0</v>
      </c>
      <c r="AE278" s="42">
        <v>0.0</v>
      </c>
      <c r="AF278" s="42">
        <v>0.0</v>
      </c>
      <c r="AG278" s="25"/>
      <c r="AH278" s="25"/>
      <c r="AI278" s="25"/>
      <c r="AJ278" s="25"/>
      <c r="AK278" s="25"/>
      <c r="AL278" s="25"/>
    </row>
    <row r="279">
      <c r="A279" s="26"/>
      <c r="B279" s="25"/>
      <c r="C279" s="25"/>
      <c r="D279" s="28"/>
      <c r="E279" s="29"/>
      <c r="F279" s="30"/>
      <c r="G279" s="33"/>
      <c r="H279" s="34"/>
      <c r="I279" s="35"/>
      <c r="J279" s="36"/>
      <c r="K279" s="28"/>
      <c r="L279" s="28"/>
      <c r="M279" s="34"/>
      <c r="N279" s="35"/>
      <c r="O279" s="36"/>
      <c r="P279" s="28"/>
      <c r="Q279" s="37"/>
      <c r="R279" s="38" t="s">
        <v>64</v>
      </c>
      <c r="S279" s="39" t="s">
        <v>64</v>
      </c>
      <c r="T279" s="40" t="s">
        <v>64</v>
      </c>
      <c r="U279" s="40" t="s">
        <v>64</v>
      </c>
      <c r="V279" s="40" t="s">
        <v>64</v>
      </c>
      <c r="W279" s="40" t="s">
        <v>64</v>
      </c>
      <c r="X279" s="39" t="s">
        <v>64</v>
      </c>
      <c r="Y279" s="41" t="s">
        <v>64</v>
      </c>
      <c r="Z279" s="41" t="s">
        <v>64</v>
      </c>
      <c r="AA279" s="41" t="s">
        <v>64</v>
      </c>
      <c r="AB279" s="42">
        <v>0.0</v>
      </c>
      <c r="AC279" s="42">
        <v>0.0</v>
      </c>
      <c r="AD279" s="42">
        <v>0.0</v>
      </c>
      <c r="AE279" s="42">
        <v>0.0</v>
      </c>
      <c r="AF279" s="42">
        <v>0.0</v>
      </c>
      <c r="AG279" s="25"/>
      <c r="AH279" s="25"/>
      <c r="AI279" s="25"/>
      <c r="AJ279" s="25"/>
      <c r="AK279" s="25"/>
      <c r="AL279" s="25"/>
    </row>
    <row r="280">
      <c r="A280" s="26"/>
      <c r="B280" s="25"/>
      <c r="C280" s="25"/>
      <c r="D280" s="28"/>
      <c r="E280" s="29"/>
      <c r="F280" s="30"/>
      <c r="G280" s="33"/>
      <c r="H280" s="34"/>
      <c r="I280" s="35"/>
      <c r="J280" s="36"/>
      <c r="K280" s="28"/>
      <c r="L280" s="28"/>
      <c r="M280" s="34"/>
      <c r="N280" s="35"/>
      <c r="O280" s="36"/>
      <c r="P280" s="28"/>
      <c r="Q280" s="37"/>
      <c r="R280" s="38" t="s">
        <v>64</v>
      </c>
      <c r="S280" s="39" t="s">
        <v>64</v>
      </c>
      <c r="T280" s="40" t="s">
        <v>64</v>
      </c>
      <c r="U280" s="40" t="s">
        <v>64</v>
      </c>
      <c r="V280" s="40" t="s">
        <v>64</v>
      </c>
      <c r="W280" s="40" t="s">
        <v>64</v>
      </c>
      <c r="X280" s="39" t="s">
        <v>64</v>
      </c>
      <c r="Y280" s="41" t="s">
        <v>64</v>
      </c>
      <c r="Z280" s="41" t="s">
        <v>64</v>
      </c>
      <c r="AA280" s="41" t="s">
        <v>64</v>
      </c>
      <c r="AB280" s="42">
        <v>0.0</v>
      </c>
      <c r="AC280" s="42">
        <v>0.0</v>
      </c>
      <c r="AD280" s="42">
        <v>0.0</v>
      </c>
      <c r="AE280" s="42">
        <v>0.0</v>
      </c>
      <c r="AF280" s="42">
        <v>0.0</v>
      </c>
      <c r="AG280" s="25"/>
      <c r="AH280" s="25"/>
      <c r="AI280" s="25"/>
      <c r="AJ280" s="25"/>
      <c r="AK280" s="25"/>
      <c r="AL280" s="25"/>
    </row>
    <row r="281">
      <c r="A281" s="26"/>
      <c r="B281" s="25"/>
      <c r="C281" s="25"/>
      <c r="D281" s="28"/>
      <c r="E281" s="29"/>
      <c r="F281" s="30"/>
      <c r="G281" s="33"/>
      <c r="H281" s="34"/>
      <c r="I281" s="35"/>
      <c r="J281" s="36"/>
      <c r="K281" s="28"/>
      <c r="L281" s="28"/>
      <c r="M281" s="34"/>
      <c r="N281" s="35"/>
      <c r="O281" s="36"/>
      <c r="P281" s="28"/>
      <c r="Q281" s="37"/>
      <c r="R281" s="38" t="s">
        <v>64</v>
      </c>
      <c r="S281" s="39" t="s">
        <v>64</v>
      </c>
      <c r="T281" s="40" t="s">
        <v>64</v>
      </c>
      <c r="U281" s="40" t="s">
        <v>64</v>
      </c>
      <c r="V281" s="40" t="s">
        <v>64</v>
      </c>
      <c r="W281" s="40" t="s">
        <v>64</v>
      </c>
      <c r="X281" s="39" t="s">
        <v>64</v>
      </c>
      <c r="Y281" s="41" t="s">
        <v>64</v>
      </c>
      <c r="Z281" s="41" t="s">
        <v>64</v>
      </c>
      <c r="AA281" s="41" t="s">
        <v>64</v>
      </c>
      <c r="AB281" s="42">
        <v>0.0</v>
      </c>
      <c r="AC281" s="42">
        <v>0.0</v>
      </c>
      <c r="AD281" s="42">
        <v>0.0</v>
      </c>
      <c r="AE281" s="42">
        <v>0.0</v>
      </c>
      <c r="AF281" s="42">
        <v>0.0</v>
      </c>
      <c r="AG281" s="25"/>
      <c r="AH281" s="25"/>
      <c r="AI281" s="25"/>
      <c r="AJ281" s="25"/>
      <c r="AK281" s="25"/>
      <c r="AL281" s="25"/>
    </row>
    <row r="282">
      <c r="A282" s="26"/>
      <c r="B282" s="25"/>
      <c r="C282" s="25"/>
      <c r="D282" s="28"/>
      <c r="E282" s="29"/>
      <c r="F282" s="30"/>
      <c r="G282" s="33"/>
      <c r="H282" s="34"/>
      <c r="I282" s="35"/>
      <c r="J282" s="36"/>
      <c r="K282" s="28"/>
      <c r="L282" s="28"/>
      <c r="M282" s="34"/>
      <c r="N282" s="35"/>
      <c r="O282" s="36"/>
      <c r="P282" s="28"/>
      <c r="Q282" s="37"/>
      <c r="R282" s="38" t="s">
        <v>64</v>
      </c>
      <c r="S282" s="39" t="s">
        <v>64</v>
      </c>
      <c r="T282" s="40" t="s">
        <v>64</v>
      </c>
      <c r="U282" s="40" t="s">
        <v>64</v>
      </c>
      <c r="V282" s="40" t="s">
        <v>64</v>
      </c>
      <c r="W282" s="40" t="s">
        <v>64</v>
      </c>
      <c r="X282" s="39" t="s">
        <v>64</v>
      </c>
      <c r="Y282" s="41" t="s">
        <v>64</v>
      </c>
      <c r="Z282" s="41" t="s">
        <v>64</v>
      </c>
      <c r="AA282" s="41" t="s">
        <v>64</v>
      </c>
      <c r="AB282" s="42">
        <v>0.0</v>
      </c>
      <c r="AC282" s="42">
        <v>0.0</v>
      </c>
      <c r="AD282" s="42">
        <v>0.0</v>
      </c>
      <c r="AE282" s="42">
        <v>0.0</v>
      </c>
      <c r="AF282" s="42">
        <v>0.0</v>
      </c>
      <c r="AG282" s="25"/>
      <c r="AH282" s="25"/>
      <c r="AI282" s="25"/>
      <c r="AJ282" s="25"/>
      <c r="AK282" s="25"/>
      <c r="AL282" s="25"/>
    </row>
    <row r="283">
      <c r="A283" s="26"/>
      <c r="B283" s="25"/>
      <c r="C283" s="25"/>
      <c r="D283" s="28"/>
      <c r="E283" s="29"/>
      <c r="F283" s="30"/>
      <c r="G283" s="33"/>
      <c r="H283" s="34"/>
      <c r="I283" s="35"/>
      <c r="J283" s="36"/>
      <c r="K283" s="28"/>
      <c r="L283" s="28"/>
      <c r="M283" s="34"/>
      <c r="N283" s="35"/>
      <c r="O283" s="36"/>
      <c r="P283" s="28"/>
      <c r="Q283" s="37"/>
      <c r="R283" s="38" t="s">
        <v>64</v>
      </c>
      <c r="S283" s="39" t="s">
        <v>64</v>
      </c>
      <c r="T283" s="40" t="s">
        <v>64</v>
      </c>
      <c r="U283" s="40" t="s">
        <v>64</v>
      </c>
      <c r="V283" s="40" t="s">
        <v>64</v>
      </c>
      <c r="W283" s="40" t="s">
        <v>64</v>
      </c>
      <c r="X283" s="39" t="s">
        <v>64</v>
      </c>
      <c r="Y283" s="41" t="s">
        <v>64</v>
      </c>
      <c r="Z283" s="41" t="s">
        <v>64</v>
      </c>
      <c r="AA283" s="41" t="s">
        <v>64</v>
      </c>
      <c r="AB283" s="42">
        <v>0.0</v>
      </c>
      <c r="AC283" s="42">
        <v>0.0</v>
      </c>
      <c r="AD283" s="42">
        <v>0.0</v>
      </c>
      <c r="AE283" s="42">
        <v>0.0</v>
      </c>
      <c r="AF283" s="42">
        <v>0.0</v>
      </c>
      <c r="AG283" s="25"/>
      <c r="AH283" s="25"/>
      <c r="AI283" s="25"/>
      <c r="AJ283" s="25"/>
      <c r="AK283" s="25"/>
      <c r="AL283" s="25"/>
    </row>
    <row r="284">
      <c r="A284" s="26"/>
      <c r="B284" s="25"/>
      <c r="C284" s="25"/>
      <c r="D284" s="28"/>
      <c r="E284" s="29"/>
      <c r="F284" s="30"/>
      <c r="G284" s="33"/>
      <c r="H284" s="34"/>
      <c r="I284" s="35"/>
      <c r="J284" s="36"/>
      <c r="K284" s="28"/>
      <c r="L284" s="28"/>
      <c r="M284" s="34"/>
      <c r="N284" s="35"/>
      <c r="O284" s="36"/>
      <c r="P284" s="28"/>
      <c r="Q284" s="37"/>
      <c r="R284" s="38" t="s">
        <v>64</v>
      </c>
      <c r="S284" s="39" t="s">
        <v>64</v>
      </c>
      <c r="T284" s="40" t="s">
        <v>64</v>
      </c>
      <c r="U284" s="40" t="s">
        <v>64</v>
      </c>
      <c r="V284" s="40" t="s">
        <v>64</v>
      </c>
      <c r="W284" s="40" t="s">
        <v>64</v>
      </c>
      <c r="X284" s="39" t="s">
        <v>64</v>
      </c>
      <c r="Y284" s="41" t="s">
        <v>64</v>
      </c>
      <c r="Z284" s="41" t="s">
        <v>64</v>
      </c>
      <c r="AA284" s="41" t="s">
        <v>64</v>
      </c>
      <c r="AB284" s="42">
        <v>0.0</v>
      </c>
      <c r="AC284" s="42">
        <v>0.0</v>
      </c>
      <c r="AD284" s="42">
        <v>0.0</v>
      </c>
      <c r="AE284" s="42">
        <v>0.0</v>
      </c>
      <c r="AF284" s="42">
        <v>0.0</v>
      </c>
      <c r="AG284" s="25"/>
      <c r="AH284" s="25"/>
      <c r="AI284" s="25"/>
      <c r="AJ284" s="25"/>
      <c r="AK284" s="25"/>
      <c r="AL284" s="25"/>
    </row>
    <row r="285">
      <c r="A285" s="26"/>
      <c r="B285" s="25"/>
      <c r="C285" s="25"/>
      <c r="D285" s="28"/>
      <c r="E285" s="29"/>
      <c r="F285" s="30"/>
      <c r="G285" s="33"/>
      <c r="H285" s="34"/>
      <c r="I285" s="35"/>
      <c r="J285" s="36"/>
      <c r="K285" s="28"/>
      <c r="L285" s="28"/>
      <c r="M285" s="34"/>
      <c r="N285" s="35"/>
      <c r="O285" s="36"/>
      <c r="P285" s="28"/>
      <c r="Q285" s="37"/>
      <c r="R285" s="38" t="s">
        <v>64</v>
      </c>
      <c r="S285" s="39" t="s">
        <v>64</v>
      </c>
      <c r="T285" s="40" t="s">
        <v>64</v>
      </c>
      <c r="U285" s="40" t="s">
        <v>64</v>
      </c>
      <c r="V285" s="40" t="s">
        <v>64</v>
      </c>
      <c r="W285" s="40" t="s">
        <v>64</v>
      </c>
      <c r="X285" s="39" t="s">
        <v>64</v>
      </c>
      <c r="Y285" s="41" t="s">
        <v>64</v>
      </c>
      <c r="Z285" s="41" t="s">
        <v>64</v>
      </c>
      <c r="AA285" s="41" t="s">
        <v>64</v>
      </c>
      <c r="AB285" s="42">
        <v>0.0</v>
      </c>
      <c r="AC285" s="42">
        <v>0.0</v>
      </c>
      <c r="AD285" s="42">
        <v>0.0</v>
      </c>
      <c r="AE285" s="42">
        <v>0.0</v>
      </c>
      <c r="AF285" s="42">
        <v>0.0</v>
      </c>
      <c r="AG285" s="25"/>
      <c r="AH285" s="25"/>
      <c r="AI285" s="25"/>
      <c r="AJ285" s="25"/>
      <c r="AK285" s="25"/>
      <c r="AL285" s="25"/>
    </row>
    <row r="286">
      <c r="A286" s="26"/>
      <c r="B286" s="25"/>
      <c r="C286" s="25"/>
      <c r="D286" s="28"/>
      <c r="E286" s="29"/>
      <c r="F286" s="30"/>
      <c r="G286" s="33"/>
      <c r="H286" s="34"/>
      <c r="I286" s="35"/>
      <c r="J286" s="36"/>
      <c r="K286" s="28"/>
      <c r="L286" s="28"/>
      <c r="M286" s="34"/>
      <c r="N286" s="35"/>
      <c r="O286" s="36"/>
      <c r="P286" s="28"/>
      <c r="Q286" s="37"/>
      <c r="R286" s="38" t="s">
        <v>64</v>
      </c>
      <c r="S286" s="39" t="s">
        <v>64</v>
      </c>
      <c r="T286" s="40" t="s">
        <v>64</v>
      </c>
      <c r="U286" s="40" t="s">
        <v>64</v>
      </c>
      <c r="V286" s="40" t="s">
        <v>64</v>
      </c>
      <c r="W286" s="40" t="s">
        <v>64</v>
      </c>
      <c r="X286" s="39" t="s">
        <v>64</v>
      </c>
      <c r="Y286" s="41" t="s">
        <v>64</v>
      </c>
      <c r="Z286" s="41" t="s">
        <v>64</v>
      </c>
      <c r="AA286" s="41" t="s">
        <v>64</v>
      </c>
      <c r="AB286" s="42">
        <v>0.0</v>
      </c>
      <c r="AC286" s="42">
        <v>0.0</v>
      </c>
      <c r="AD286" s="42">
        <v>0.0</v>
      </c>
      <c r="AE286" s="42">
        <v>0.0</v>
      </c>
      <c r="AF286" s="42">
        <v>0.0</v>
      </c>
      <c r="AG286" s="25"/>
      <c r="AH286" s="25"/>
      <c r="AI286" s="25"/>
      <c r="AJ286" s="25"/>
      <c r="AK286" s="25"/>
      <c r="AL286" s="25"/>
    </row>
    <row r="287">
      <c r="A287" s="26"/>
      <c r="B287" s="25"/>
      <c r="C287" s="25"/>
      <c r="D287" s="28"/>
      <c r="E287" s="29"/>
      <c r="F287" s="30"/>
      <c r="G287" s="33"/>
      <c r="H287" s="34"/>
      <c r="I287" s="35"/>
      <c r="J287" s="36"/>
      <c r="K287" s="28"/>
      <c r="L287" s="28"/>
      <c r="M287" s="34"/>
      <c r="N287" s="35"/>
      <c r="O287" s="36"/>
      <c r="P287" s="28"/>
      <c r="Q287" s="37"/>
      <c r="R287" s="38" t="s">
        <v>64</v>
      </c>
      <c r="S287" s="39" t="s">
        <v>64</v>
      </c>
      <c r="T287" s="40" t="s">
        <v>64</v>
      </c>
      <c r="U287" s="40" t="s">
        <v>64</v>
      </c>
      <c r="V287" s="40" t="s">
        <v>64</v>
      </c>
      <c r="W287" s="40" t="s">
        <v>64</v>
      </c>
      <c r="X287" s="39" t="s">
        <v>64</v>
      </c>
      <c r="Y287" s="41" t="s">
        <v>64</v>
      </c>
      <c r="Z287" s="41" t="s">
        <v>64</v>
      </c>
      <c r="AA287" s="41" t="s">
        <v>64</v>
      </c>
      <c r="AB287" s="42">
        <v>0.0</v>
      </c>
      <c r="AC287" s="42">
        <v>0.0</v>
      </c>
      <c r="AD287" s="42">
        <v>0.0</v>
      </c>
      <c r="AE287" s="42">
        <v>0.0</v>
      </c>
      <c r="AF287" s="42">
        <v>0.0</v>
      </c>
      <c r="AG287" s="25"/>
      <c r="AH287" s="25"/>
      <c r="AI287" s="25"/>
      <c r="AJ287" s="25"/>
      <c r="AK287" s="25"/>
      <c r="AL287" s="25"/>
    </row>
    <row r="288">
      <c r="A288" s="26"/>
      <c r="B288" s="25"/>
      <c r="C288" s="25"/>
      <c r="D288" s="28"/>
      <c r="E288" s="29"/>
      <c r="F288" s="30"/>
      <c r="G288" s="33"/>
      <c r="H288" s="34"/>
      <c r="I288" s="35"/>
      <c r="J288" s="36"/>
      <c r="K288" s="28"/>
      <c r="L288" s="28"/>
      <c r="M288" s="34"/>
      <c r="N288" s="35"/>
      <c r="O288" s="36"/>
      <c r="P288" s="28"/>
      <c r="Q288" s="37"/>
      <c r="R288" s="38" t="s">
        <v>64</v>
      </c>
      <c r="S288" s="39" t="s">
        <v>64</v>
      </c>
      <c r="T288" s="40" t="s">
        <v>64</v>
      </c>
      <c r="U288" s="40" t="s">
        <v>64</v>
      </c>
      <c r="V288" s="40" t="s">
        <v>64</v>
      </c>
      <c r="W288" s="40" t="s">
        <v>64</v>
      </c>
      <c r="X288" s="39" t="s">
        <v>64</v>
      </c>
      <c r="Y288" s="41" t="s">
        <v>64</v>
      </c>
      <c r="Z288" s="41" t="s">
        <v>64</v>
      </c>
      <c r="AA288" s="41" t="s">
        <v>64</v>
      </c>
      <c r="AB288" s="42">
        <v>0.0</v>
      </c>
      <c r="AC288" s="42">
        <v>0.0</v>
      </c>
      <c r="AD288" s="42">
        <v>0.0</v>
      </c>
      <c r="AE288" s="42">
        <v>0.0</v>
      </c>
      <c r="AF288" s="42">
        <v>0.0</v>
      </c>
      <c r="AG288" s="25"/>
      <c r="AH288" s="25"/>
      <c r="AI288" s="25"/>
      <c r="AJ288" s="25"/>
      <c r="AK288" s="25"/>
      <c r="AL288" s="25"/>
    </row>
    <row r="289">
      <c r="A289" s="26"/>
      <c r="B289" s="25"/>
      <c r="C289" s="25"/>
      <c r="D289" s="28"/>
      <c r="E289" s="29"/>
      <c r="F289" s="30"/>
      <c r="G289" s="33"/>
      <c r="H289" s="34"/>
      <c r="I289" s="35"/>
      <c r="J289" s="36"/>
      <c r="K289" s="28"/>
      <c r="L289" s="28"/>
      <c r="M289" s="34"/>
      <c r="N289" s="35"/>
      <c r="O289" s="36"/>
      <c r="P289" s="28"/>
      <c r="Q289" s="37"/>
      <c r="R289" s="38" t="s">
        <v>64</v>
      </c>
      <c r="S289" s="39" t="s">
        <v>64</v>
      </c>
      <c r="T289" s="40" t="s">
        <v>64</v>
      </c>
      <c r="U289" s="40" t="s">
        <v>64</v>
      </c>
      <c r="V289" s="40" t="s">
        <v>64</v>
      </c>
      <c r="W289" s="40" t="s">
        <v>64</v>
      </c>
      <c r="X289" s="39" t="s">
        <v>64</v>
      </c>
      <c r="Y289" s="41" t="s">
        <v>64</v>
      </c>
      <c r="Z289" s="41" t="s">
        <v>64</v>
      </c>
      <c r="AA289" s="41" t="s">
        <v>64</v>
      </c>
      <c r="AB289" s="42">
        <v>0.0</v>
      </c>
      <c r="AC289" s="42">
        <v>0.0</v>
      </c>
      <c r="AD289" s="42">
        <v>0.0</v>
      </c>
      <c r="AE289" s="42">
        <v>0.0</v>
      </c>
      <c r="AF289" s="42">
        <v>0.0</v>
      </c>
      <c r="AG289" s="25"/>
      <c r="AH289" s="25"/>
      <c r="AI289" s="25"/>
      <c r="AJ289" s="25"/>
      <c r="AK289" s="25"/>
      <c r="AL289" s="25"/>
    </row>
    <row r="290">
      <c r="A290" s="26"/>
      <c r="B290" s="25"/>
      <c r="C290" s="25"/>
      <c r="D290" s="28"/>
      <c r="E290" s="29"/>
      <c r="F290" s="30"/>
      <c r="G290" s="33"/>
      <c r="H290" s="34"/>
      <c r="I290" s="35"/>
      <c r="J290" s="36"/>
      <c r="K290" s="28"/>
      <c r="L290" s="28"/>
      <c r="M290" s="34"/>
      <c r="N290" s="35"/>
      <c r="O290" s="36"/>
      <c r="P290" s="28"/>
      <c r="Q290" s="37"/>
      <c r="R290" s="38" t="s">
        <v>64</v>
      </c>
      <c r="S290" s="39" t="s">
        <v>64</v>
      </c>
      <c r="T290" s="40" t="s">
        <v>64</v>
      </c>
      <c r="U290" s="40" t="s">
        <v>64</v>
      </c>
      <c r="V290" s="40" t="s">
        <v>64</v>
      </c>
      <c r="W290" s="40" t="s">
        <v>64</v>
      </c>
      <c r="X290" s="39" t="s">
        <v>64</v>
      </c>
      <c r="Y290" s="41" t="s">
        <v>64</v>
      </c>
      <c r="Z290" s="41" t="s">
        <v>64</v>
      </c>
      <c r="AA290" s="41" t="s">
        <v>64</v>
      </c>
      <c r="AB290" s="42">
        <v>0.0</v>
      </c>
      <c r="AC290" s="42">
        <v>0.0</v>
      </c>
      <c r="AD290" s="42">
        <v>0.0</v>
      </c>
      <c r="AE290" s="42">
        <v>0.0</v>
      </c>
      <c r="AF290" s="42">
        <v>0.0</v>
      </c>
      <c r="AG290" s="25"/>
      <c r="AH290" s="25"/>
      <c r="AI290" s="25"/>
      <c r="AJ290" s="25"/>
      <c r="AK290" s="25"/>
      <c r="AL290" s="25"/>
    </row>
    <row r="291">
      <c r="A291" s="26"/>
      <c r="B291" s="25"/>
      <c r="C291" s="25"/>
      <c r="D291" s="28"/>
      <c r="E291" s="29"/>
      <c r="F291" s="30"/>
      <c r="G291" s="33"/>
      <c r="H291" s="34"/>
      <c r="I291" s="35"/>
      <c r="J291" s="36"/>
      <c r="K291" s="28"/>
      <c r="L291" s="28"/>
      <c r="M291" s="34"/>
      <c r="N291" s="35"/>
      <c r="O291" s="36"/>
      <c r="P291" s="28"/>
      <c r="Q291" s="37"/>
      <c r="R291" s="38" t="s">
        <v>64</v>
      </c>
      <c r="S291" s="39" t="s">
        <v>64</v>
      </c>
      <c r="T291" s="40" t="s">
        <v>64</v>
      </c>
      <c r="U291" s="40" t="s">
        <v>64</v>
      </c>
      <c r="V291" s="40" t="s">
        <v>64</v>
      </c>
      <c r="W291" s="40" t="s">
        <v>64</v>
      </c>
      <c r="X291" s="39" t="s">
        <v>64</v>
      </c>
      <c r="Y291" s="41" t="s">
        <v>64</v>
      </c>
      <c r="Z291" s="41" t="s">
        <v>64</v>
      </c>
      <c r="AA291" s="41" t="s">
        <v>64</v>
      </c>
      <c r="AB291" s="42">
        <v>0.0</v>
      </c>
      <c r="AC291" s="42">
        <v>0.0</v>
      </c>
      <c r="AD291" s="42">
        <v>0.0</v>
      </c>
      <c r="AE291" s="42">
        <v>0.0</v>
      </c>
      <c r="AF291" s="42">
        <v>0.0</v>
      </c>
      <c r="AG291" s="25"/>
      <c r="AH291" s="25"/>
      <c r="AI291" s="25"/>
      <c r="AJ291" s="25"/>
      <c r="AK291" s="25"/>
      <c r="AL291" s="25"/>
    </row>
    <row r="292">
      <c r="A292" s="26"/>
      <c r="B292" s="25"/>
      <c r="C292" s="25"/>
      <c r="D292" s="28"/>
      <c r="E292" s="29"/>
      <c r="F292" s="30"/>
      <c r="G292" s="33"/>
      <c r="H292" s="34"/>
      <c r="I292" s="35"/>
      <c r="J292" s="36"/>
      <c r="K292" s="28"/>
      <c r="L292" s="28"/>
      <c r="M292" s="34"/>
      <c r="N292" s="35"/>
      <c r="O292" s="36"/>
      <c r="P292" s="28"/>
      <c r="Q292" s="37"/>
      <c r="R292" s="38" t="s">
        <v>64</v>
      </c>
      <c r="S292" s="39" t="s">
        <v>64</v>
      </c>
      <c r="T292" s="40" t="s">
        <v>64</v>
      </c>
      <c r="U292" s="40" t="s">
        <v>64</v>
      </c>
      <c r="V292" s="40" t="s">
        <v>64</v>
      </c>
      <c r="W292" s="40" t="s">
        <v>64</v>
      </c>
      <c r="X292" s="39" t="s">
        <v>64</v>
      </c>
      <c r="Y292" s="41" t="s">
        <v>64</v>
      </c>
      <c r="Z292" s="41" t="s">
        <v>64</v>
      </c>
      <c r="AA292" s="41" t="s">
        <v>64</v>
      </c>
      <c r="AB292" s="42">
        <v>0.0</v>
      </c>
      <c r="AC292" s="42">
        <v>0.0</v>
      </c>
      <c r="AD292" s="42">
        <v>0.0</v>
      </c>
      <c r="AE292" s="42">
        <v>0.0</v>
      </c>
      <c r="AF292" s="42">
        <v>0.0</v>
      </c>
      <c r="AG292" s="25"/>
      <c r="AH292" s="25"/>
      <c r="AI292" s="25"/>
      <c r="AJ292" s="25"/>
      <c r="AK292" s="25"/>
      <c r="AL292" s="25"/>
    </row>
    <row r="293">
      <c r="A293" s="26"/>
      <c r="B293" s="25"/>
      <c r="C293" s="25"/>
      <c r="D293" s="28"/>
      <c r="E293" s="29"/>
      <c r="F293" s="30"/>
      <c r="G293" s="33"/>
      <c r="H293" s="34"/>
      <c r="I293" s="35"/>
      <c r="J293" s="36"/>
      <c r="K293" s="28"/>
      <c r="L293" s="28"/>
      <c r="M293" s="34"/>
      <c r="N293" s="35"/>
      <c r="O293" s="36"/>
      <c r="P293" s="28"/>
      <c r="Q293" s="37"/>
      <c r="R293" s="38" t="s">
        <v>64</v>
      </c>
      <c r="S293" s="39" t="s">
        <v>64</v>
      </c>
      <c r="T293" s="40" t="s">
        <v>64</v>
      </c>
      <c r="U293" s="40" t="s">
        <v>64</v>
      </c>
      <c r="V293" s="40" t="s">
        <v>64</v>
      </c>
      <c r="W293" s="40" t="s">
        <v>64</v>
      </c>
      <c r="X293" s="39" t="s">
        <v>64</v>
      </c>
      <c r="Y293" s="41" t="s">
        <v>64</v>
      </c>
      <c r="Z293" s="41" t="s">
        <v>64</v>
      </c>
      <c r="AA293" s="41" t="s">
        <v>64</v>
      </c>
      <c r="AB293" s="42">
        <v>0.0</v>
      </c>
      <c r="AC293" s="42">
        <v>0.0</v>
      </c>
      <c r="AD293" s="42">
        <v>0.0</v>
      </c>
      <c r="AE293" s="42">
        <v>0.0</v>
      </c>
      <c r="AF293" s="42">
        <v>0.0</v>
      </c>
      <c r="AG293" s="25"/>
      <c r="AH293" s="25"/>
      <c r="AI293" s="25"/>
      <c r="AJ293" s="25"/>
      <c r="AK293" s="25"/>
      <c r="AL293" s="25"/>
    </row>
    <row r="294">
      <c r="A294" s="26"/>
      <c r="B294" s="25"/>
      <c r="C294" s="25"/>
      <c r="D294" s="28"/>
      <c r="E294" s="29"/>
      <c r="F294" s="30"/>
      <c r="G294" s="33"/>
      <c r="H294" s="34"/>
      <c r="I294" s="35"/>
      <c r="J294" s="36"/>
      <c r="K294" s="28"/>
      <c r="L294" s="28"/>
      <c r="M294" s="34"/>
      <c r="N294" s="35"/>
      <c r="O294" s="36"/>
      <c r="P294" s="28"/>
      <c r="Q294" s="37"/>
      <c r="R294" s="38" t="s">
        <v>64</v>
      </c>
      <c r="S294" s="39" t="s">
        <v>64</v>
      </c>
      <c r="T294" s="40" t="s">
        <v>64</v>
      </c>
      <c r="U294" s="40" t="s">
        <v>64</v>
      </c>
      <c r="V294" s="40" t="s">
        <v>64</v>
      </c>
      <c r="W294" s="40" t="s">
        <v>64</v>
      </c>
      <c r="X294" s="39" t="s">
        <v>64</v>
      </c>
      <c r="Y294" s="41" t="s">
        <v>64</v>
      </c>
      <c r="Z294" s="41" t="s">
        <v>64</v>
      </c>
      <c r="AA294" s="41" t="s">
        <v>64</v>
      </c>
      <c r="AB294" s="42">
        <v>0.0</v>
      </c>
      <c r="AC294" s="42">
        <v>0.0</v>
      </c>
      <c r="AD294" s="42">
        <v>0.0</v>
      </c>
      <c r="AE294" s="42">
        <v>0.0</v>
      </c>
      <c r="AF294" s="42">
        <v>0.0</v>
      </c>
      <c r="AG294" s="25"/>
      <c r="AH294" s="25"/>
      <c r="AI294" s="25"/>
      <c r="AJ294" s="25"/>
      <c r="AK294" s="25"/>
      <c r="AL294" s="25"/>
    </row>
    <row r="295">
      <c r="A295" s="26"/>
      <c r="B295" s="25"/>
      <c r="C295" s="25"/>
      <c r="D295" s="28"/>
      <c r="E295" s="29"/>
      <c r="F295" s="30"/>
      <c r="G295" s="33"/>
      <c r="H295" s="34"/>
      <c r="I295" s="35"/>
      <c r="J295" s="36"/>
      <c r="K295" s="28"/>
      <c r="L295" s="28"/>
      <c r="M295" s="34"/>
      <c r="N295" s="35"/>
      <c r="O295" s="36"/>
      <c r="P295" s="28"/>
      <c r="Q295" s="37"/>
      <c r="R295" s="38" t="s">
        <v>64</v>
      </c>
      <c r="S295" s="39" t="s">
        <v>64</v>
      </c>
      <c r="T295" s="40" t="s">
        <v>64</v>
      </c>
      <c r="U295" s="40" t="s">
        <v>64</v>
      </c>
      <c r="V295" s="40" t="s">
        <v>64</v>
      </c>
      <c r="W295" s="40" t="s">
        <v>64</v>
      </c>
      <c r="X295" s="39" t="s">
        <v>64</v>
      </c>
      <c r="Y295" s="41" t="s">
        <v>64</v>
      </c>
      <c r="Z295" s="41" t="s">
        <v>64</v>
      </c>
      <c r="AA295" s="41" t="s">
        <v>64</v>
      </c>
      <c r="AB295" s="42">
        <v>0.0</v>
      </c>
      <c r="AC295" s="42">
        <v>0.0</v>
      </c>
      <c r="AD295" s="42">
        <v>0.0</v>
      </c>
      <c r="AE295" s="42">
        <v>0.0</v>
      </c>
      <c r="AF295" s="42">
        <v>0.0</v>
      </c>
      <c r="AG295" s="25"/>
      <c r="AH295" s="25"/>
      <c r="AI295" s="25"/>
      <c r="AJ295" s="25"/>
      <c r="AK295" s="25"/>
      <c r="AL295" s="25"/>
    </row>
    <row r="296">
      <c r="A296" s="26"/>
      <c r="B296" s="25"/>
      <c r="C296" s="25"/>
      <c r="D296" s="28"/>
      <c r="E296" s="29"/>
      <c r="F296" s="30"/>
      <c r="G296" s="33"/>
      <c r="H296" s="34"/>
      <c r="I296" s="35"/>
      <c r="J296" s="36"/>
      <c r="K296" s="28"/>
      <c r="L296" s="28"/>
      <c r="M296" s="34"/>
      <c r="N296" s="35"/>
      <c r="O296" s="36"/>
      <c r="P296" s="28"/>
      <c r="Q296" s="37"/>
      <c r="R296" s="38" t="s">
        <v>64</v>
      </c>
      <c r="S296" s="39" t="s">
        <v>64</v>
      </c>
      <c r="T296" s="40" t="s">
        <v>64</v>
      </c>
      <c r="U296" s="40" t="s">
        <v>64</v>
      </c>
      <c r="V296" s="40" t="s">
        <v>64</v>
      </c>
      <c r="W296" s="40" t="s">
        <v>64</v>
      </c>
      <c r="X296" s="39" t="s">
        <v>64</v>
      </c>
      <c r="Y296" s="41" t="s">
        <v>64</v>
      </c>
      <c r="Z296" s="41" t="s">
        <v>64</v>
      </c>
      <c r="AA296" s="41" t="s">
        <v>64</v>
      </c>
      <c r="AB296" s="42">
        <v>0.0</v>
      </c>
      <c r="AC296" s="42">
        <v>0.0</v>
      </c>
      <c r="AD296" s="42">
        <v>0.0</v>
      </c>
      <c r="AE296" s="42">
        <v>0.0</v>
      </c>
      <c r="AF296" s="42">
        <v>0.0</v>
      </c>
      <c r="AG296" s="25"/>
      <c r="AH296" s="25"/>
      <c r="AI296" s="25"/>
      <c r="AJ296" s="25"/>
      <c r="AK296" s="25"/>
      <c r="AL296" s="25"/>
    </row>
    <row r="297">
      <c r="A297" s="26"/>
      <c r="B297" s="25"/>
      <c r="C297" s="25"/>
      <c r="D297" s="28"/>
      <c r="E297" s="29"/>
      <c r="F297" s="30"/>
      <c r="G297" s="33"/>
      <c r="H297" s="34"/>
      <c r="I297" s="35"/>
      <c r="J297" s="36"/>
      <c r="K297" s="28"/>
      <c r="L297" s="28"/>
      <c r="M297" s="34"/>
      <c r="N297" s="35"/>
      <c r="O297" s="36"/>
      <c r="P297" s="28"/>
      <c r="Q297" s="37"/>
      <c r="R297" s="38" t="s">
        <v>64</v>
      </c>
      <c r="S297" s="39" t="s">
        <v>64</v>
      </c>
      <c r="T297" s="40" t="s">
        <v>64</v>
      </c>
      <c r="U297" s="40" t="s">
        <v>64</v>
      </c>
      <c r="V297" s="40" t="s">
        <v>64</v>
      </c>
      <c r="W297" s="40" t="s">
        <v>64</v>
      </c>
      <c r="X297" s="39" t="s">
        <v>64</v>
      </c>
      <c r="Y297" s="41" t="s">
        <v>64</v>
      </c>
      <c r="Z297" s="41" t="s">
        <v>64</v>
      </c>
      <c r="AA297" s="41" t="s">
        <v>64</v>
      </c>
      <c r="AB297" s="42">
        <v>0.0</v>
      </c>
      <c r="AC297" s="42">
        <v>0.0</v>
      </c>
      <c r="AD297" s="42">
        <v>0.0</v>
      </c>
      <c r="AE297" s="42">
        <v>0.0</v>
      </c>
      <c r="AF297" s="42">
        <v>0.0</v>
      </c>
      <c r="AG297" s="25"/>
      <c r="AH297" s="25"/>
      <c r="AI297" s="25"/>
      <c r="AJ297" s="25"/>
      <c r="AK297" s="25"/>
      <c r="AL297" s="25"/>
    </row>
    <row r="298">
      <c r="A298" s="26"/>
      <c r="B298" s="25"/>
      <c r="C298" s="25"/>
      <c r="D298" s="28"/>
      <c r="E298" s="29"/>
      <c r="F298" s="30"/>
      <c r="G298" s="33"/>
      <c r="H298" s="34"/>
      <c r="I298" s="35"/>
      <c r="J298" s="36"/>
      <c r="K298" s="28"/>
      <c r="L298" s="28"/>
      <c r="M298" s="34"/>
      <c r="N298" s="35"/>
      <c r="O298" s="36"/>
      <c r="P298" s="28"/>
      <c r="Q298" s="37"/>
      <c r="R298" s="38" t="s">
        <v>64</v>
      </c>
      <c r="S298" s="39" t="s">
        <v>64</v>
      </c>
      <c r="T298" s="40" t="s">
        <v>64</v>
      </c>
      <c r="U298" s="40" t="s">
        <v>64</v>
      </c>
      <c r="V298" s="40" t="s">
        <v>64</v>
      </c>
      <c r="W298" s="40" t="s">
        <v>64</v>
      </c>
      <c r="X298" s="39" t="s">
        <v>64</v>
      </c>
      <c r="Y298" s="41" t="s">
        <v>64</v>
      </c>
      <c r="Z298" s="41" t="s">
        <v>64</v>
      </c>
      <c r="AA298" s="41" t="s">
        <v>64</v>
      </c>
      <c r="AB298" s="42">
        <v>0.0</v>
      </c>
      <c r="AC298" s="42">
        <v>0.0</v>
      </c>
      <c r="AD298" s="42">
        <v>0.0</v>
      </c>
      <c r="AE298" s="42">
        <v>0.0</v>
      </c>
      <c r="AF298" s="42">
        <v>0.0</v>
      </c>
      <c r="AG298" s="25"/>
      <c r="AH298" s="25"/>
      <c r="AI298" s="25"/>
      <c r="AJ298" s="25"/>
      <c r="AK298" s="25"/>
      <c r="AL298" s="25"/>
    </row>
    <row r="299">
      <c r="A299" s="26"/>
      <c r="B299" s="25"/>
      <c r="C299" s="25"/>
      <c r="D299" s="28"/>
      <c r="E299" s="29"/>
      <c r="F299" s="30"/>
      <c r="G299" s="33"/>
      <c r="H299" s="34"/>
      <c r="I299" s="35"/>
      <c r="J299" s="36"/>
      <c r="K299" s="28"/>
      <c r="L299" s="28"/>
      <c r="M299" s="34"/>
      <c r="N299" s="35"/>
      <c r="O299" s="36"/>
      <c r="P299" s="28"/>
      <c r="Q299" s="37"/>
      <c r="R299" s="38" t="s">
        <v>64</v>
      </c>
      <c r="S299" s="39" t="s">
        <v>64</v>
      </c>
      <c r="T299" s="40" t="s">
        <v>64</v>
      </c>
      <c r="U299" s="40" t="s">
        <v>64</v>
      </c>
      <c r="V299" s="40" t="s">
        <v>64</v>
      </c>
      <c r="W299" s="40" t="s">
        <v>64</v>
      </c>
      <c r="X299" s="39" t="s">
        <v>64</v>
      </c>
      <c r="Y299" s="41" t="s">
        <v>64</v>
      </c>
      <c r="Z299" s="41" t="s">
        <v>64</v>
      </c>
      <c r="AA299" s="41" t="s">
        <v>64</v>
      </c>
      <c r="AB299" s="42">
        <v>0.0</v>
      </c>
      <c r="AC299" s="42">
        <v>0.0</v>
      </c>
      <c r="AD299" s="42">
        <v>0.0</v>
      </c>
      <c r="AE299" s="42">
        <v>0.0</v>
      </c>
      <c r="AF299" s="42">
        <v>0.0</v>
      </c>
      <c r="AG299" s="25"/>
      <c r="AH299" s="25"/>
      <c r="AI299" s="25"/>
      <c r="AJ299" s="25"/>
      <c r="AK299" s="25"/>
      <c r="AL299" s="25"/>
    </row>
    <row r="300">
      <c r="A300" s="26"/>
      <c r="B300" s="25"/>
      <c r="C300" s="25"/>
      <c r="D300" s="28"/>
      <c r="E300" s="29"/>
      <c r="F300" s="30"/>
      <c r="G300" s="33"/>
      <c r="H300" s="34"/>
      <c r="I300" s="35"/>
      <c r="J300" s="36"/>
      <c r="K300" s="28"/>
      <c r="L300" s="28"/>
      <c r="M300" s="34"/>
      <c r="N300" s="35"/>
      <c r="O300" s="36"/>
      <c r="P300" s="28"/>
      <c r="Q300" s="37"/>
      <c r="R300" s="38" t="s">
        <v>64</v>
      </c>
      <c r="S300" s="39" t="s">
        <v>64</v>
      </c>
      <c r="T300" s="40" t="s">
        <v>64</v>
      </c>
      <c r="U300" s="40" t="s">
        <v>64</v>
      </c>
      <c r="V300" s="40" t="s">
        <v>64</v>
      </c>
      <c r="W300" s="40" t="s">
        <v>64</v>
      </c>
      <c r="X300" s="39" t="s">
        <v>64</v>
      </c>
      <c r="Y300" s="41" t="s">
        <v>64</v>
      </c>
      <c r="Z300" s="41" t="s">
        <v>64</v>
      </c>
      <c r="AA300" s="41" t="s">
        <v>64</v>
      </c>
      <c r="AB300" s="42">
        <v>0.0</v>
      </c>
      <c r="AC300" s="42">
        <v>0.0</v>
      </c>
      <c r="AD300" s="42">
        <v>0.0</v>
      </c>
      <c r="AE300" s="42">
        <v>0.0</v>
      </c>
      <c r="AF300" s="42">
        <v>0.0</v>
      </c>
      <c r="AG300" s="25"/>
      <c r="AH300" s="25"/>
      <c r="AI300" s="25"/>
      <c r="AJ300" s="25"/>
      <c r="AK300" s="25"/>
      <c r="AL300" s="25"/>
    </row>
    <row r="301">
      <c r="A301" s="26"/>
      <c r="B301" s="25"/>
      <c r="C301" s="25"/>
      <c r="D301" s="28"/>
      <c r="E301" s="29"/>
      <c r="F301" s="30"/>
      <c r="G301" s="33"/>
      <c r="H301" s="34"/>
      <c r="I301" s="35"/>
      <c r="J301" s="36"/>
      <c r="K301" s="28"/>
      <c r="L301" s="28"/>
      <c r="M301" s="34"/>
      <c r="N301" s="35"/>
      <c r="O301" s="36"/>
      <c r="P301" s="28"/>
      <c r="Q301" s="37"/>
      <c r="R301" s="38" t="s">
        <v>64</v>
      </c>
      <c r="S301" s="39" t="s">
        <v>64</v>
      </c>
      <c r="T301" s="40" t="s">
        <v>64</v>
      </c>
      <c r="U301" s="40" t="s">
        <v>64</v>
      </c>
      <c r="V301" s="40" t="s">
        <v>64</v>
      </c>
      <c r="W301" s="40" t="s">
        <v>64</v>
      </c>
      <c r="X301" s="39" t="s">
        <v>64</v>
      </c>
      <c r="Y301" s="41" t="s">
        <v>64</v>
      </c>
      <c r="Z301" s="41" t="s">
        <v>64</v>
      </c>
      <c r="AA301" s="41" t="s">
        <v>64</v>
      </c>
      <c r="AB301" s="42">
        <v>0.0</v>
      </c>
      <c r="AC301" s="42">
        <v>0.0</v>
      </c>
      <c r="AD301" s="42">
        <v>0.0</v>
      </c>
      <c r="AE301" s="42">
        <v>0.0</v>
      </c>
      <c r="AF301" s="42">
        <v>0.0</v>
      </c>
      <c r="AG301" s="25"/>
      <c r="AH301" s="25"/>
      <c r="AI301" s="25"/>
      <c r="AJ301" s="25"/>
      <c r="AK301" s="25"/>
      <c r="AL301" s="25"/>
    </row>
    <row r="302">
      <c r="A302" s="26"/>
      <c r="B302" s="25"/>
      <c r="C302" s="25"/>
      <c r="D302" s="28"/>
      <c r="E302" s="29"/>
      <c r="F302" s="30"/>
      <c r="G302" s="33"/>
      <c r="H302" s="34"/>
      <c r="I302" s="35"/>
      <c r="J302" s="36"/>
      <c r="K302" s="28"/>
      <c r="L302" s="28"/>
      <c r="M302" s="34"/>
      <c r="N302" s="35"/>
      <c r="O302" s="36"/>
      <c r="P302" s="28"/>
      <c r="Q302" s="37"/>
      <c r="R302" s="38" t="s">
        <v>64</v>
      </c>
      <c r="S302" s="39" t="s">
        <v>64</v>
      </c>
      <c r="T302" s="40" t="s">
        <v>64</v>
      </c>
      <c r="U302" s="40" t="s">
        <v>64</v>
      </c>
      <c r="V302" s="40" t="s">
        <v>64</v>
      </c>
      <c r="W302" s="40" t="s">
        <v>64</v>
      </c>
      <c r="X302" s="39" t="s">
        <v>64</v>
      </c>
      <c r="Y302" s="41" t="s">
        <v>64</v>
      </c>
      <c r="Z302" s="41" t="s">
        <v>64</v>
      </c>
      <c r="AA302" s="41" t="s">
        <v>64</v>
      </c>
      <c r="AB302" s="42">
        <v>0.0</v>
      </c>
      <c r="AC302" s="42">
        <v>0.0</v>
      </c>
      <c r="AD302" s="42">
        <v>0.0</v>
      </c>
      <c r="AE302" s="42">
        <v>0.0</v>
      </c>
      <c r="AF302" s="42">
        <v>0.0</v>
      </c>
      <c r="AG302" s="25"/>
      <c r="AH302" s="25"/>
      <c r="AI302" s="25"/>
      <c r="AJ302" s="25"/>
      <c r="AK302" s="25"/>
      <c r="AL302" s="25"/>
    </row>
    <row r="303">
      <c r="A303" s="26"/>
      <c r="B303" s="25"/>
      <c r="C303" s="25"/>
      <c r="D303" s="28"/>
      <c r="E303" s="29"/>
      <c r="F303" s="30"/>
      <c r="G303" s="33"/>
      <c r="H303" s="34"/>
      <c r="I303" s="35"/>
      <c r="J303" s="36"/>
      <c r="K303" s="28"/>
      <c r="L303" s="28"/>
      <c r="M303" s="34"/>
      <c r="N303" s="35"/>
      <c r="O303" s="36"/>
      <c r="P303" s="28"/>
      <c r="Q303" s="37"/>
      <c r="R303" s="38" t="s">
        <v>64</v>
      </c>
      <c r="S303" s="39" t="s">
        <v>64</v>
      </c>
      <c r="T303" s="40" t="s">
        <v>64</v>
      </c>
      <c r="U303" s="40" t="s">
        <v>64</v>
      </c>
      <c r="V303" s="40" t="s">
        <v>64</v>
      </c>
      <c r="W303" s="40" t="s">
        <v>64</v>
      </c>
      <c r="X303" s="39" t="s">
        <v>64</v>
      </c>
      <c r="Y303" s="41" t="s">
        <v>64</v>
      </c>
      <c r="Z303" s="41" t="s">
        <v>64</v>
      </c>
      <c r="AA303" s="41" t="s">
        <v>64</v>
      </c>
      <c r="AB303" s="42">
        <v>0.0</v>
      </c>
      <c r="AC303" s="42">
        <v>0.0</v>
      </c>
      <c r="AD303" s="42">
        <v>0.0</v>
      </c>
      <c r="AE303" s="42">
        <v>0.0</v>
      </c>
      <c r="AF303" s="42">
        <v>0.0</v>
      </c>
      <c r="AG303" s="25"/>
      <c r="AH303" s="25"/>
      <c r="AI303" s="25"/>
      <c r="AJ303" s="25"/>
      <c r="AK303" s="25"/>
      <c r="AL303" s="25"/>
    </row>
    <row r="304">
      <c r="A304" s="26"/>
      <c r="B304" s="25"/>
      <c r="C304" s="25"/>
      <c r="D304" s="28"/>
      <c r="E304" s="29"/>
      <c r="F304" s="30"/>
      <c r="G304" s="33"/>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c r="AK304" s="25"/>
      <c r="AL304" s="25"/>
    </row>
    <row r="305">
      <c r="A305" s="26"/>
      <c r="B305" s="25"/>
      <c r="C305" s="25"/>
      <c r="D305" s="28"/>
      <c r="E305" s="29"/>
      <c r="F305" s="30"/>
      <c r="G305" s="33"/>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c r="AK305" s="25"/>
      <c r="AL305" s="25"/>
    </row>
    <row r="306">
      <c r="A306" s="26"/>
      <c r="B306" s="25"/>
      <c r="C306" s="25"/>
      <c r="D306" s="28"/>
      <c r="E306" s="29"/>
      <c r="F306" s="30"/>
      <c r="G306" s="33"/>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c r="AK306" s="25"/>
      <c r="AL306" s="25"/>
    </row>
    <row r="307">
      <c r="A307" s="26"/>
      <c r="B307" s="25"/>
      <c r="C307" s="25"/>
      <c r="D307" s="28"/>
      <c r="E307" s="29"/>
      <c r="F307" s="30"/>
      <c r="G307" s="33"/>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c r="AK307" s="25"/>
      <c r="AL307" s="25"/>
    </row>
    <row r="308">
      <c r="A308" s="26"/>
      <c r="B308" s="25"/>
      <c r="C308" s="25"/>
      <c r="D308" s="28"/>
      <c r="E308" s="29"/>
      <c r="F308" s="30"/>
      <c r="G308" s="33"/>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c r="AK308" s="25"/>
      <c r="AL308" s="25"/>
    </row>
    <row r="309">
      <c r="A309" s="26"/>
      <c r="B309" s="25"/>
      <c r="C309" s="25"/>
      <c r="D309" s="28"/>
      <c r="E309" s="29"/>
      <c r="F309" s="30"/>
      <c r="G309" s="33"/>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c r="AK309" s="25"/>
      <c r="AL309" s="25"/>
    </row>
    <row r="310">
      <c r="A310" s="26"/>
      <c r="B310" s="25"/>
      <c r="C310" s="25"/>
      <c r="D310" s="28"/>
      <c r="E310" s="29"/>
      <c r="F310" s="30"/>
      <c r="G310" s="33"/>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6"/>
      <c r="B311" s="25"/>
      <c r="C311" s="25"/>
      <c r="D311" s="28"/>
      <c r="E311" s="29"/>
      <c r="F311" s="30"/>
      <c r="G311" s="33"/>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6"/>
      <c r="B312" s="25"/>
      <c r="C312" s="25"/>
      <c r="D312" s="28"/>
      <c r="E312" s="29"/>
      <c r="F312" s="30"/>
      <c r="G312" s="33"/>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6"/>
      <c r="B313" s="25"/>
      <c r="C313" s="25"/>
      <c r="D313" s="28"/>
      <c r="E313" s="29"/>
      <c r="F313" s="30"/>
      <c r="G313" s="33"/>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6"/>
      <c r="B314" s="25"/>
      <c r="C314" s="25"/>
      <c r="D314" s="28"/>
      <c r="E314" s="29"/>
      <c r="F314" s="30"/>
      <c r="G314" s="33"/>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6"/>
      <c r="B315" s="25"/>
      <c r="C315" s="25"/>
      <c r="D315" s="28"/>
      <c r="E315" s="29"/>
      <c r="F315" s="30"/>
      <c r="G315" s="33"/>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6"/>
      <c r="B316" s="25"/>
      <c r="C316" s="25"/>
      <c r="D316" s="28"/>
      <c r="E316" s="29"/>
      <c r="F316" s="30"/>
      <c r="G316" s="33"/>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6"/>
      <c r="B317" s="25"/>
      <c r="C317" s="25"/>
      <c r="D317" s="28"/>
      <c r="E317" s="29"/>
      <c r="F317" s="30"/>
      <c r="G317" s="33"/>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6"/>
      <c r="B318" s="25"/>
      <c r="C318" s="25"/>
      <c r="D318" s="28"/>
      <c r="E318" s="29"/>
      <c r="F318" s="30"/>
      <c r="G318" s="33"/>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6"/>
      <c r="B319" s="25"/>
      <c r="C319" s="25"/>
      <c r="D319" s="28"/>
      <c r="E319" s="29"/>
      <c r="F319" s="30"/>
      <c r="G319" s="33"/>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6"/>
      <c r="B320" s="25"/>
      <c r="C320" s="25"/>
      <c r="D320" s="28"/>
      <c r="E320" s="29"/>
      <c r="F320" s="30"/>
      <c r="G320" s="33"/>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6"/>
      <c r="B321" s="25"/>
      <c r="C321" s="25"/>
      <c r="D321" s="28"/>
      <c r="E321" s="29"/>
      <c r="F321" s="30"/>
      <c r="G321" s="33"/>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6"/>
      <c r="B322" s="25"/>
      <c r="C322" s="25"/>
      <c r="D322" s="28"/>
      <c r="E322" s="29"/>
      <c r="F322" s="30"/>
      <c r="G322" s="33"/>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6"/>
      <c r="B323" s="25"/>
      <c r="C323" s="25"/>
      <c r="D323" s="28"/>
      <c r="E323" s="29"/>
      <c r="F323" s="30"/>
      <c r="G323" s="33"/>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6"/>
      <c r="B324" s="25"/>
      <c r="C324" s="25"/>
      <c r="D324" s="28"/>
      <c r="E324" s="29"/>
      <c r="F324" s="30"/>
      <c r="G324" s="33"/>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6"/>
      <c r="B325" s="25"/>
      <c r="C325" s="25"/>
      <c r="D325" s="28"/>
      <c r="E325" s="29"/>
      <c r="F325" s="30"/>
      <c r="G325" s="33"/>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6"/>
      <c r="B326" s="25"/>
      <c r="C326" s="25"/>
      <c r="D326" s="28"/>
      <c r="E326" s="29"/>
      <c r="F326" s="30"/>
      <c r="G326" s="33"/>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6"/>
      <c r="B327" s="25"/>
      <c r="C327" s="25"/>
      <c r="D327" s="28"/>
      <c r="E327" s="29"/>
      <c r="F327" s="30"/>
      <c r="G327" s="33"/>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6"/>
      <c r="B328" s="25"/>
      <c r="C328" s="25"/>
      <c r="D328" s="28"/>
      <c r="E328" s="29"/>
      <c r="F328" s="30"/>
      <c r="G328" s="33"/>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6"/>
      <c r="B329" s="25"/>
      <c r="C329" s="25"/>
      <c r="D329" s="28"/>
      <c r="E329" s="29"/>
      <c r="F329" s="30"/>
      <c r="G329" s="33"/>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6"/>
      <c r="B330" s="25"/>
      <c r="C330" s="25"/>
      <c r="D330" s="28"/>
      <c r="E330" s="29"/>
      <c r="F330" s="30"/>
      <c r="G330" s="33"/>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6"/>
      <c r="B331" s="25"/>
      <c r="C331" s="25"/>
      <c r="D331" s="28"/>
      <c r="E331" s="29"/>
      <c r="F331" s="30"/>
      <c r="G331" s="33"/>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6"/>
      <c r="B332" s="25"/>
      <c r="C332" s="25"/>
      <c r="D332" s="28"/>
      <c r="E332" s="29"/>
      <c r="F332" s="30"/>
      <c r="G332" s="33"/>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3"/>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5.29"/>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76</v>
      </c>
      <c r="B2" s="25" t="e">
        <v>#N/A</v>
      </c>
      <c r="C2" s="25" t="e">
        <v>#N/A</v>
      </c>
      <c r="D2" s="28" t="e">
        <v>#N/A</v>
      </c>
      <c r="E2" s="29">
        <v>0.3042873843156357</v>
      </c>
      <c r="F2" s="30">
        <v>34.0</v>
      </c>
      <c r="G2" s="32"/>
      <c r="H2" s="34" t="e">
        <v>#N/A</v>
      </c>
      <c r="I2" s="35" t="s">
        <v>64</v>
      </c>
      <c r="J2" s="36" t="s">
        <v>64</v>
      </c>
      <c r="K2" s="28" t="s">
        <v>64</v>
      </c>
      <c r="L2" s="28" t="s">
        <v>64</v>
      </c>
      <c r="M2" s="34" t="e">
        <v>#N/A</v>
      </c>
      <c r="N2" s="35" t="s">
        <v>64</v>
      </c>
      <c r="O2" s="36" t="s">
        <v>64</v>
      </c>
      <c r="P2" s="28" t="s">
        <v>64</v>
      </c>
      <c r="Q2" s="37" t="s">
        <v>64</v>
      </c>
      <c r="R2" s="38" t="str">
        <f t="shared" ref="R2:R303" si="2">if(or(F2=0,F2=""),"",D2*(F2/48)*(if($G2="",$E2,$G2)*exp(0.9*(if($G2="",$E2,$G2)-0.2))))</f>
        <v>#N/A</v>
      </c>
      <c r="S2" s="39" t="str">
        <f t="array" ref="S2">if(R2="","", if(index(Index_of_Stuff!J:J,match(B2,Index_of_Stuff!F:F,0))&gt;0,(D2-index(Index_of_Stuff!J:J,match(B2,Index_of_Stuff!F:F,0)))*(R2/index(Index_of_Stuff!I:I,match(B2,Index_of_Stuff!F:F,0))),(D2/index(Index_of_Stuff!I:I,match(B2,Index_of_Stuff!F:F,0)))*R2))</f>
        <v>#N/A</v>
      </c>
      <c r="T2" s="40" t="str">
        <f t="array" ref="T2">if(or($F2=0,$F2=""),"", iferror(index(EPS!B:B,match($A2,EPS!$A:$A,0)),index(Ghosts!B:B,match($A2,Ghosts!$A:$A,0)))*($S2/(($F2/48)*$D2)/$E2))</f>
        <v>#N/A</v>
      </c>
      <c r="U2" s="40" t="str">
        <f t="array" ref="U2">if(or($F2=0,$F2=""),"", iferror(index(EPS!D:D,match($A2,EPS!$A:$A,0)),index(Ghosts!D:D,match($A2,Ghosts!$A:$A,0)))*($S2/(($F2/48)*$D2)/$E2))</f>
        <v>#N/A</v>
      </c>
      <c r="V2" s="40" t="str">
        <f t="array" ref="V2">if(or($F2=0,$F2=""),"", iferror(index(EPS!F:F,match($A2,EPS!$A:$A,0)),index(Ghosts!F:F,match($A2,Ghosts!$A:$A,0)))*($S2/(($F2/48)*$D2)/$E2))</f>
        <v>#N/A</v>
      </c>
      <c r="W2" s="40" t="str">
        <f t="array" ref="W2">if(or($F2=0,$F2=""),"", iferror(index(EPS!M:M,match($A2,EPS!$A:$A,0)),index(Ghosts!M:M,match($A2,Ghosts!$A:$A,0)))*($S2/(($F2/48)*$D2)/$E2))</f>
        <v>#N/A</v>
      </c>
      <c r="X2" s="39" t="str">
        <f t="shared" ref="X2:X303" si="3">if(or(F2=0,F2=""),"",((T2*2)+(U2*3.5)+V2-(0.5*W2))*D2*(F2/48))</f>
        <v>#N/A</v>
      </c>
      <c r="Y2" s="41" t="str">
        <f t="array" ref="Y2">if(or(F2=0,F2=""),"",((iferror(index(EPS!H:H,match(A2,EPS!A:A,0)),index(Ghosts!H:H,match(A2,Ghosts!A:A,0)))*1.25)+(iferror(index(EPS!I:I,match(A2,EPS!A:A,0)),index(Ghosts!I:I,match(A2,Ghosts!A:A,0)))*1.25)+(iferror(index(EPS!J:J,match(A2,EPS!A:A,0)),index(Ghosts!J:J,match(A2,Ghosts!A:A,0)))*1.5)+(iferror(index(EPS!K:K,match(A2,EPS!A:A,0)),index(Ghosts!K:K,match(A2,Ghosts!A:A,0)))*2)+(iferror(index(EPS!L:L,match(A2,EPS!A:A,0)),index(Ghosts!L:L,match(A2,Ghosts!A:A,0)))*2))*D2*(F2/48))</f>
        <v>#N/A</v>
      </c>
      <c r="Z2" s="41" t="str">
        <f t="shared" ref="Z2:Z303" si="4">if(or(F2=0,F2=""),"",((T2*2)+(U2*3)+V2-W2)*D2*(F2/48))</f>
        <v>#N/A</v>
      </c>
      <c r="AA2" s="41" t="str">
        <f t="array" ref="AA2">if(or(F2=0,F2=""),"",((iferror(index(EPS!H:H,match(A2,EPS!A:A,0)),index(Ghosts!H:H,match(A2,Ghosts!A:A,0)))*1.2)+(iferror(index(EPS!I:I,match(A2,EPS!A:A,0)),index(Ghosts!I:I,match(A2,Ghosts!A:A,0)))*1.2)+(iferror(index(EPS!J:J,match(A2,EPS!A:A,0)),index(Ghosts!J:J,match(A2,Ghosts!A:A,0)))*1.5)+(iferror(index(EPS!K:K,match(A2,EPS!A:A,0)),index(Ghosts!K:K,match(A2,Ghosts!A:A,0)))*3)+(iferror(index(EPS!L:L,match(A2,EPS!A:A,0)),index(Ghosts!L:L,match(A2,Ghosts!A:A,0)))*3))*D2*(F2/48))</f>
        <v>#N/A</v>
      </c>
      <c r="AB2" s="42">
        <f t="shared" ref="AB2:AF2" si="1">if(iferror(search(AB$1,$I2),0)&gt;0,1,0)</f>
        <v>0</v>
      </c>
      <c r="AC2" s="42">
        <f t="shared" si="1"/>
        <v>0</v>
      </c>
      <c r="AD2" s="42">
        <f t="shared" si="1"/>
        <v>0</v>
      </c>
      <c r="AE2" s="42">
        <f t="shared" si="1"/>
        <v>0</v>
      </c>
      <c r="AF2" s="42">
        <f t="shared" si="1"/>
        <v>0</v>
      </c>
      <c r="AG2" s="25"/>
      <c r="AH2" s="43">
        <v>43038.0</v>
      </c>
      <c r="AI2" s="45">
        <v>0.7743055555555556</v>
      </c>
      <c r="AJ2" s="24"/>
      <c r="AK2" s="46"/>
      <c r="AL2" s="46"/>
    </row>
    <row r="3">
      <c r="A3" s="26" t="s">
        <v>74</v>
      </c>
      <c r="B3" s="25" t="e">
        <v>#N/A</v>
      </c>
      <c r="C3" s="25" t="e">
        <v>#N/A</v>
      </c>
      <c r="D3" s="28" t="e">
        <v>#N/A</v>
      </c>
      <c r="E3" s="29">
        <v>0.19240027679532526</v>
      </c>
      <c r="F3" s="30">
        <v>33.0</v>
      </c>
      <c r="G3" s="32"/>
      <c r="H3" s="34" t="e">
        <v>#N/A</v>
      </c>
      <c r="I3" s="35" t="s">
        <v>64</v>
      </c>
      <c r="J3" s="36" t="s">
        <v>64</v>
      </c>
      <c r="K3" s="28" t="s">
        <v>64</v>
      </c>
      <c r="L3" s="28" t="s">
        <v>64</v>
      </c>
      <c r="M3" s="34" t="e">
        <v>#N/A</v>
      </c>
      <c r="N3" s="35" t="s">
        <v>64</v>
      </c>
      <c r="O3" s="36" t="s">
        <v>64</v>
      </c>
      <c r="P3" s="28" t="s">
        <v>64</v>
      </c>
      <c r="Q3" s="37" t="s">
        <v>64</v>
      </c>
      <c r="R3" s="38" t="str">
        <f t="shared" si="2"/>
        <v>#N/A</v>
      </c>
      <c r="S3" s="39" t="str">
        <f t="array" ref="S3">if(R3="","", if(index(Index_of_Stuff!J:J,match(B3,Index_of_Stuff!F:F,0))&gt;0,(D3-index(Index_of_Stuff!J:J,match(B3,Index_of_Stuff!F:F,0)))*(R3/index(Index_of_Stuff!I:I,match(B3,Index_of_Stuff!F:F,0))),(D3/index(Index_of_Stuff!I:I,match(B3,Index_of_Stuff!F:F,0)))*R3))</f>
        <v>#N/A</v>
      </c>
      <c r="T3" s="40" t="str">
        <f t="array" ref="T3">if(or($F3=0,$F3=""),"", iferror(index(EPS!B:B,match($A3,EPS!$A:$A,0)),index(Ghosts!B:B,match($A3,Ghosts!$A:$A,0)))*($S3/(($F3/48)*$D3)/$E3))</f>
        <v>#N/A</v>
      </c>
      <c r="U3" s="40" t="str">
        <f t="array" ref="U3">if(or($F3=0,$F3=""),"", iferror(index(EPS!D:D,match($A3,EPS!$A:$A,0)),index(Ghosts!D:D,match($A3,Ghosts!$A:$A,0)))*($S3/(($F3/48)*$D3)/$E3))</f>
        <v>#N/A</v>
      </c>
      <c r="V3" s="40" t="str">
        <f t="array" ref="V3">if(or($F3=0,$F3=""),"", iferror(index(EPS!F:F,match($A3,EPS!$A:$A,0)),index(Ghosts!F:F,match($A3,Ghosts!$A:$A,0)))*($S3/(($F3/48)*$D3)/$E3))</f>
        <v>#N/A</v>
      </c>
      <c r="W3" s="40" t="str">
        <f t="array" ref="W3">if(or($F3=0,$F3=""),"", iferror(index(EPS!M:M,match($A3,EPS!$A:$A,0)),index(Ghosts!M:M,match($A3,Ghosts!$A:$A,0)))*($S3/(($F3/48)*$D3)/$E3))</f>
        <v>#N/A</v>
      </c>
      <c r="X3" s="39" t="str">
        <f t="shared" si="3"/>
        <v>#N/A</v>
      </c>
      <c r="Y3" s="41" t="str">
        <f t="array" ref="Y3">if(or(F3=0,F3=""),"",((iferror(index(EPS!H:H,match(A3,EPS!A:A,0)),index(Ghosts!H:H,match(A3,Ghosts!A:A,0)))*1.25)+(iferror(index(EPS!I:I,match(A3,EPS!A:A,0)),index(Ghosts!I:I,match(A3,Ghosts!A:A,0)))*1.25)+(iferror(index(EPS!J:J,match(A3,EPS!A:A,0)),index(Ghosts!J:J,match(A3,Ghosts!A:A,0)))*1.5)+(iferror(index(EPS!K:K,match(A3,EPS!A:A,0)),index(Ghosts!K:K,match(A3,Ghosts!A:A,0)))*2)+(iferror(index(EPS!L:L,match(A3,EPS!A:A,0)),index(Ghosts!L:L,match(A3,Ghosts!A:A,0)))*2))*D3*(F3/48))</f>
        <v>#N/A</v>
      </c>
      <c r="Z3" s="41" t="str">
        <f t="shared" si="4"/>
        <v>#N/A</v>
      </c>
      <c r="AA3" s="41" t="str">
        <f t="array" ref="AA3">if(or(F3=0,F3=""),"",((iferror(index(EPS!H:H,match(A3,EPS!A:A,0)),index(Ghosts!H:H,match(A3,Ghosts!A:A,0)))*1.2)+(iferror(index(EPS!I:I,match(A3,EPS!A:A,0)),index(Ghosts!I:I,match(A3,Ghosts!A:A,0)))*1.2)+(iferror(index(EPS!J:J,match(A3,EPS!A:A,0)),index(Ghosts!J:J,match(A3,Ghosts!A:A,0)))*1.5)+(iferror(index(EPS!K:K,match(A3,EPS!A:A,0)),index(Ghosts!K:K,match(A3,Ghosts!A:A,0)))*3)+(iferror(index(EPS!L:L,match(A3,EPS!A:A,0)),index(Ghosts!L:L,match(A3,Ghosts!A:A,0)))*3))*D3*(F3/48))</f>
        <v>#N/A</v>
      </c>
      <c r="AB3" s="42">
        <f t="shared" ref="AB3:AF3" si="5">if(iferror(search(AB$1,$I3),0)&gt;0,1,0)</f>
        <v>0</v>
      </c>
      <c r="AC3" s="42">
        <f t="shared" si="5"/>
        <v>0</v>
      </c>
      <c r="AD3" s="42">
        <f t="shared" si="5"/>
        <v>0</v>
      </c>
      <c r="AE3" s="42">
        <f t="shared" si="5"/>
        <v>0</v>
      </c>
      <c r="AF3" s="42">
        <f t="shared" si="5"/>
        <v>0</v>
      </c>
      <c r="AG3" s="25"/>
      <c r="AH3" s="25"/>
      <c r="AI3" s="25"/>
      <c r="AJ3" s="25"/>
      <c r="AK3" s="49"/>
    </row>
    <row r="4">
      <c r="A4" s="26" t="s">
        <v>79</v>
      </c>
      <c r="B4" s="25" t="e">
        <v>#N/A</v>
      </c>
      <c r="C4" s="25" t="e">
        <v>#N/A</v>
      </c>
      <c r="D4" s="28" t="e">
        <v>#N/A</v>
      </c>
      <c r="E4" s="29">
        <v>0.1873704092339979</v>
      </c>
      <c r="F4" s="30">
        <v>33.0</v>
      </c>
      <c r="G4" s="32"/>
      <c r="H4" s="34" t="e">
        <v>#N/A</v>
      </c>
      <c r="I4" s="35" t="s">
        <v>64</v>
      </c>
      <c r="J4" s="36" t="s">
        <v>64</v>
      </c>
      <c r="K4" s="28" t="s">
        <v>64</v>
      </c>
      <c r="L4" s="28" t="s">
        <v>64</v>
      </c>
      <c r="M4" s="34" t="e">
        <v>#N/A</v>
      </c>
      <c r="N4" s="35" t="s">
        <v>64</v>
      </c>
      <c r="O4" s="36" t="s">
        <v>64</v>
      </c>
      <c r="P4" s="28" t="s">
        <v>64</v>
      </c>
      <c r="Q4" s="37" t="s">
        <v>64</v>
      </c>
      <c r="R4" s="38" t="str">
        <f t="shared" si="2"/>
        <v>#N/A</v>
      </c>
      <c r="S4" s="39" t="str">
        <f t="array" ref="S4">if(R4="","", if(index(Index_of_Stuff!J:J,match(B4,Index_of_Stuff!F:F,0))&gt;0,(D4-index(Index_of_Stuff!J:J,match(B4,Index_of_Stuff!F:F,0)))*(R4/index(Index_of_Stuff!I:I,match(B4,Index_of_Stuff!F:F,0))),(D4/index(Index_of_Stuff!I:I,match(B4,Index_of_Stuff!F:F,0)))*R4))</f>
        <v>#N/A</v>
      </c>
      <c r="T4" s="40" t="str">
        <f t="array" ref="T4">if(or($F4=0,$F4=""),"", iferror(index(EPS!B:B,match($A4,EPS!$A:$A,0)),index(Ghosts!B:B,match($A4,Ghosts!$A:$A,0)))*($S4/(($F4/48)*$D4)/$E4))</f>
        <v>#N/A</v>
      </c>
      <c r="U4" s="40" t="str">
        <f t="array" ref="U4">if(or($F4=0,$F4=""),"", iferror(index(EPS!D:D,match($A4,EPS!$A:$A,0)),index(Ghosts!D:D,match($A4,Ghosts!$A:$A,0)))*($S4/(($F4/48)*$D4)/$E4))</f>
        <v>#N/A</v>
      </c>
      <c r="V4" s="40" t="str">
        <f t="array" ref="V4">if(or($F4=0,$F4=""),"", iferror(index(EPS!F:F,match($A4,EPS!$A:$A,0)),index(Ghosts!F:F,match($A4,Ghosts!$A:$A,0)))*($S4/(($F4/48)*$D4)/$E4))</f>
        <v>#N/A</v>
      </c>
      <c r="W4" s="40" t="str">
        <f t="array" ref="W4">if(or($F4=0,$F4=""),"", iferror(index(EPS!M:M,match($A4,EPS!$A:$A,0)),index(Ghosts!M:M,match($A4,Ghosts!$A:$A,0)))*($S4/(($F4/48)*$D4)/$E4))</f>
        <v>#N/A</v>
      </c>
      <c r="X4" s="39" t="str">
        <f t="shared" si="3"/>
        <v>#N/A</v>
      </c>
      <c r="Y4" s="41" t="str">
        <f t="array" ref="Y4">if(or(F4=0,F4=""),"",((iferror(index(EPS!H:H,match(A4,EPS!A:A,0)),index(Ghosts!H:H,match(A4,Ghosts!A:A,0)))*1.25)+(iferror(index(EPS!I:I,match(A4,EPS!A:A,0)),index(Ghosts!I:I,match(A4,Ghosts!A:A,0)))*1.25)+(iferror(index(EPS!J:J,match(A4,EPS!A:A,0)),index(Ghosts!J:J,match(A4,Ghosts!A:A,0)))*1.5)+(iferror(index(EPS!K:K,match(A4,EPS!A:A,0)),index(Ghosts!K:K,match(A4,Ghosts!A:A,0)))*2)+(iferror(index(EPS!L:L,match(A4,EPS!A:A,0)),index(Ghosts!L:L,match(A4,Ghosts!A:A,0)))*2))*D4*(F4/48))</f>
        <v>#N/A</v>
      </c>
      <c r="Z4" s="41" t="str">
        <f t="shared" si="4"/>
        <v>#N/A</v>
      </c>
      <c r="AA4" s="41" t="str">
        <f t="array" ref="AA4">if(or(F4=0,F4=""),"",((iferror(index(EPS!H:H,match(A4,EPS!A:A,0)),index(Ghosts!H:H,match(A4,Ghosts!A:A,0)))*1.2)+(iferror(index(EPS!I:I,match(A4,EPS!A:A,0)),index(Ghosts!I:I,match(A4,Ghosts!A:A,0)))*1.2)+(iferror(index(EPS!J:J,match(A4,EPS!A:A,0)),index(Ghosts!J:J,match(A4,Ghosts!A:A,0)))*1.5)+(iferror(index(EPS!K:K,match(A4,EPS!A:A,0)),index(Ghosts!K:K,match(A4,Ghosts!A:A,0)))*3)+(iferror(index(EPS!L:L,match(A4,EPS!A:A,0)),index(Ghosts!L:L,match(A4,Ghosts!A:A,0)))*3))*D4*(F4/48))</f>
        <v>#N/A</v>
      </c>
      <c r="AB4" s="42">
        <f t="shared" ref="AB4:AF4" si="6">if(iferror(search(AB$1,$I4),0)&gt;0,1,0)</f>
        <v>0</v>
      </c>
      <c r="AC4" s="42">
        <f t="shared" si="6"/>
        <v>0</v>
      </c>
      <c r="AD4" s="42">
        <f t="shared" si="6"/>
        <v>0</v>
      </c>
      <c r="AE4" s="42">
        <f t="shared" si="6"/>
        <v>0</v>
      </c>
      <c r="AF4" s="42">
        <f t="shared" si="6"/>
        <v>0</v>
      </c>
      <c r="AG4" s="25"/>
      <c r="AH4" s="46"/>
      <c r="AI4" s="46"/>
      <c r="AJ4" s="46"/>
      <c r="AK4" s="49"/>
    </row>
    <row r="5">
      <c r="A5" s="26" t="s">
        <v>84</v>
      </c>
      <c r="B5" s="25" t="e">
        <v>#N/A</v>
      </c>
      <c r="C5" s="25" t="e">
        <v>#N/A</v>
      </c>
      <c r="D5" s="28" t="e">
        <v>#N/A</v>
      </c>
      <c r="E5" s="29">
        <v>0.18397406340057637</v>
      </c>
      <c r="F5" s="30">
        <v>32.0</v>
      </c>
      <c r="G5" s="32"/>
      <c r="H5" s="34" t="e">
        <v>#N/A</v>
      </c>
      <c r="I5" s="35" t="s">
        <v>64</v>
      </c>
      <c r="J5" s="36" t="s">
        <v>64</v>
      </c>
      <c r="K5" s="28" t="s">
        <v>64</v>
      </c>
      <c r="L5" s="28" t="s">
        <v>64</v>
      </c>
      <c r="M5" s="34" t="e">
        <v>#N/A</v>
      </c>
      <c r="N5" s="35" t="s">
        <v>64</v>
      </c>
      <c r="O5" s="36" t="s">
        <v>64</v>
      </c>
      <c r="P5" s="28" t="s">
        <v>64</v>
      </c>
      <c r="Q5" s="37" t="s">
        <v>64</v>
      </c>
      <c r="R5" s="38" t="str">
        <f t="shared" si="2"/>
        <v>#N/A</v>
      </c>
      <c r="S5" s="39" t="str">
        <f t="array" ref="S5">if(R5="","", if(index(Index_of_Stuff!J:J,match(B5,Index_of_Stuff!F:F,0))&gt;0,(D5-index(Index_of_Stuff!J:J,match(B5,Index_of_Stuff!F:F,0)))*(R5/index(Index_of_Stuff!I:I,match(B5,Index_of_Stuff!F:F,0))),(D5/index(Index_of_Stuff!I:I,match(B5,Index_of_Stuff!F:F,0)))*R5))</f>
        <v>#N/A</v>
      </c>
      <c r="T5" s="40" t="str">
        <f t="array" ref="T5">if(or($F5=0,$F5=""),"", iferror(index(EPS!B:B,match($A5,EPS!$A:$A,0)),index(Ghosts!B:B,match($A5,Ghosts!$A:$A,0)))*($S5/(($F5/48)*$D5)/$E5))</f>
        <v>#N/A</v>
      </c>
      <c r="U5" s="40" t="str">
        <f t="array" ref="U5">if(or($F5=0,$F5=""),"", iferror(index(EPS!D:D,match($A5,EPS!$A:$A,0)),index(Ghosts!D:D,match($A5,Ghosts!$A:$A,0)))*($S5/(($F5/48)*$D5)/$E5))</f>
        <v>#N/A</v>
      </c>
      <c r="V5" s="40" t="str">
        <f t="array" ref="V5">if(or($F5=0,$F5=""),"", iferror(index(EPS!F:F,match($A5,EPS!$A:$A,0)),index(Ghosts!F:F,match($A5,Ghosts!$A:$A,0)))*($S5/(($F5/48)*$D5)/$E5))</f>
        <v>#N/A</v>
      </c>
      <c r="W5" s="40" t="str">
        <f t="array" ref="W5">if(or($F5=0,$F5=""),"", iferror(index(EPS!M:M,match($A5,EPS!$A:$A,0)),index(Ghosts!M:M,match($A5,Ghosts!$A:$A,0)))*($S5/(($F5/48)*$D5)/$E5))</f>
        <v>#N/A</v>
      </c>
      <c r="X5" s="39" t="str">
        <f t="shared" si="3"/>
        <v>#N/A</v>
      </c>
      <c r="Y5" s="41" t="str">
        <f t="array" ref="Y5">if(or(F5=0,F5=""),"",((iferror(index(EPS!H:H,match(A5,EPS!A:A,0)),index(Ghosts!H:H,match(A5,Ghosts!A:A,0)))*1.25)+(iferror(index(EPS!I:I,match(A5,EPS!A:A,0)),index(Ghosts!I:I,match(A5,Ghosts!A:A,0)))*1.25)+(iferror(index(EPS!J:J,match(A5,EPS!A:A,0)),index(Ghosts!J:J,match(A5,Ghosts!A:A,0)))*1.5)+(iferror(index(EPS!K:K,match(A5,EPS!A:A,0)),index(Ghosts!K:K,match(A5,Ghosts!A:A,0)))*2)+(iferror(index(EPS!L:L,match(A5,EPS!A:A,0)),index(Ghosts!L:L,match(A5,Ghosts!A:A,0)))*2))*D5*(F5/48))</f>
        <v>#N/A</v>
      </c>
      <c r="Z5" s="41" t="str">
        <f t="shared" si="4"/>
        <v>#N/A</v>
      </c>
      <c r="AA5" s="41" t="str">
        <f t="array" ref="AA5">if(or(F5=0,F5=""),"",((iferror(index(EPS!H:H,match(A5,EPS!A:A,0)),index(Ghosts!H:H,match(A5,Ghosts!A:A,0)))*1.2)+(iferror(index(EPS!I:I,match(A5,EPS!A:A,0)),index(Ghosts!I:I,match(A5,Ghosts!A:A,0)))*1.2)+(iferror(index(EPS!J:J,match(A5,EPS!A:A,0)),index(Ghosts!J:J,match(A5,Ghosts!A:A,0)))*1.5)+(iferror(index(EPS!K:K,match(A5,EPS!A:A,0)),index(Ghosts!K:K,match(A5,Ghosts!A:A,0)))*3)+(iferror(index(EPS!L:L,match(A5,EPS!A:A,0)),index(Ghosts!L:L,match(A5,Ghosts!A:A,0)))*3))*D5*(F5/48))</f>
        <v>#N/A</v>
      </c>
      <c r="AB5" s="42">
        <f t="shared" ref="AB5:AF5" si="7">if(iferror(search(AB$1,$I5),0)&gt;0,1,0)</f>
        <v>0</v>
      </c>
      <c r="AC5" s="42">
        <f t="shared" si="7"/>
        <v>0</v>
      </c>
      <c r="AD5" s="42">
        <f t="shared" si="7"/>
        <v>0</v>
      </c>
      <c r="AE5" s="42">
        <f t="shared" si="7"/>
        <v>0</v>
      </c>
      <c r="AF5" s="42">
        <f t="shared" si="7"/>
        <v>0</v>
      </c>
      <c r="AG5" s="25"/>
      <c r="AH5" s="25"/>
      <c r="AI5" s="25"/>
      <c r="AJ5" s="25"/>
      <c r="AK5" s="25"/>
      <c r="AL5" s="25"/>
    </row>
    <row r="6">
      <c r="A6" s="26" t="s">
        <v>87</v>
      </c>
      <c r="B6" s="25" t="e">
        <v>#N/A</v>
      </c>
      <c r="C6" s="25" t="e">
        <v>#N/A</v>
      </c>
      <c r="D6" s="28" t="e">
        <v>#N/A</v>
      </c>
      <c r="E6" s="29">
        <v>0.18762317475270843</v>
      </c>
      <c r="F6" s="30">
        <v>28.0</v>
      </c>
      <c r="G6" s="33"/>
      <c r="H6" s="34" t="e">
        <v>#N/A</v>
      </c>
      <c r="I6" s="35" t="s">
        <v>64</v>
      </c>
      <c r="J6" s="36" t="s">
        <v>64</v>
      </c>
      <c r="K6" s="28" t="s">
        <v>64</v>
      </c>
      <c r="L6" s="28" t="s">
        <v>64</v>
      </c>
      <c r="M6" s="34" t="e">
        <v>#N/A</v>
      </c>
      <c r="N6" s="35" t="s">
        <v>64</v>
      </c>
      <c r="O6" s="36" t="s">
        <v>64</v>
      </c>
      <c r="P6" s="28" t="s">
        <v>64</v>
      </c>
      <c r="Q6" s="37" t="s">
        <v>64</v>
      </c>
      <c r="R6" s="38" t="str">
        <f t="shared" si="2"/>
        <v>#N/A</v>
      </c>
      <c r="S6" s="39" t="str">
        <f t="array" ref="S6">if(R6="","", if(index(Index_of_Stuff!J:J,match(B6,Index_of_Stuff!F:F,0))&gt;0,(D6-index(Index_of_Stuff!J:J,match(B6,Index_of_Stuff!F:F,0)))*(R6/index(Index_of_Stuff!I:I,match(B6,Index_of_Stuff!F:F,0))),(D6/index(Index_of_Stuff!I:I,match(B6,Index_of_Stuff!F:F,0)))*R6))</f>
        <v>#N/A</v>
      </c>
      <c r="T6" s="40" t="str">
        <f t="array" ref="T6">if(or($F6=0,$F6=""),"", iferror(index(EPS!B:B,match($A6,EPS!$A:$A,0)),index(Ghosts!B:B,match($A6,Ghosts!$A:$A,0)))*($S6/(($F6/48)*$D6)/$E6))</f>
        <v>#N/A</v>
      </c>
      <c r="U6" s="40" t="str">
        <f t="array" ref="U6">if(or($F6=0,$F6=""),"", iferror(index(EPS!D:D,match($A6,EPS!$A:$A,0)),index(Ghosts!D:D,match($A6,Ghosts!$A:$A,0)))*($S6/(($F6/48)*$D6)/$E6))</f>
        <v>#N/A</v>
      </c>
      <c r="V6" s="40" t="str">
        <f t="array" ref="V6">if(or($F6=0,$F6=""),"", iferror(index(EPS!F:F,match($A6,EPS!$A:$A,0)),index(Ghosts!F:F,match($A6,Ghosts!$A:$A,0)))*($S6/(($F6/48)*$D6)/$E6))</f>
        <v>#N/A</v>
      </c>
      <c r="W6" s="40" t="str">
        <f t="array" ref="W6">if(or($F6=0,$F6=""),"", iferror(index(EPS!M:M,match($A6,EPS!$A:$A,0)),index(Ghosts!M:M,match($A6,Ghosts!$A:$A,0)))*($S6/(($F6/48)*$D6)/$E6))</f>
        <v>#N/A</v>
      </c>
      <c r="X6" s="39" t="str">
        <f t="shared" si="3"/>
        <v>#N/A</v>
      </c>
      <c r="Y6" s="41" t="str">
        <f t="array" ref="Y6">if(or(F6=0,F6=""),"",((iferror(index(EPS!H:H,match(A6,EPS!A:A,0)),index(Ghosts!H:H,match(A6,Ghosts!A:A,0)))*1.25)+(iferror(index(EPS!I:I,match(A6,EPS!A:A,0)),index(Ghosts!I:I,match(A6,Ghosts!A:A,0)))*1.25)+(iferror(index(EPS!J:J,match(A6,EPS!A:A,0)),index(Ghosts!J:J,match(A6,Ghosts!A:A,0)))*1.5)+(iferror(index(EPS!K:K,match(A6,EPS!A:A,0)),index(Ghosts!K:K,match(A6,Ghosts!A:A,0)))*2)+(iferror(index(EPS!L:L,match(A6,EPS!A:A,0)),index(Ghosts!L:L,match(A6,Ghosts!A:A,0)))*2))*D6*(F6/48))</f>
        <v>#N/A</v>
      </c>
      <c r="Z6" s="41" t="str">
        <f t="shared" si="4"/>
        <v>#N/A</v>
      </c>
      <c r="AA6" s="41" t="str">
        <f t="array" ref="AA6">if(or(F6=0,F6=""),"",((iferror(index(EPS!H:H,match(A6,EPS!A:A,0)),index(Ghosts!H:H,match(A6,Ghosts!A:A,0)))*1.2)+(iferror(index(EPS!I:I,match(A6,EPS!A:A,0)),index(Ghosts!I:I,match(A6,Ghosts!A:A,0)))*1.2)+(iferror(index(EPS!J:J,match(A6,EPS!A:A,0)),index(Ghosts!J:J,match(A6,Ghosts!A:A,0)))*1.5)+(iferror(index(EPS!K:K,match(A6,EPS!A:A,0)),index(Ghosts!K:K,match(A6,Ghosts!A:A,0)))*3)+(iferror(index(EPS!L:L,match(A6,EPS!A:A,0)),index(Ghosts!L:L,match(A6,Ghosts!A:A,0)))*3))*D6*(F6/48))</f>
        <v>#N/A</v>
      </c>
      <c r="AB6" s="42">
        <f t="shared" ref="AB6:AF6" si="8">if(iferror(search(AB$1,$I6),0)&gt;0,1,0)</f>
        <v>0</v>
      </c>
      <c r="AC6" s="42">
        <f t="shared" si="8"/>
        <v>0</v>
      </c>
      <c r="AD6" s="42">
        <f t="shared" si="8"/>
        <v>0</v>
      </c>
      <c r="AE6" s="42">
        <f t="shared" si="8"/>
        <v>0</v>
      </c>
      <c r="AF6" s="42">
        <f t="shared" si="8"/>
        <v>0</v>
      </c>
      <c r="AG6" s="25"/>
      <c r="AH6" s="25"/>
      <c r="AI6" s="50" t="s">
        <v>46</v>
      </c>
      <c r="AJ6" s="51" t="s">
        <v>47</v>
      </c>
      <c r="AK6" s="25"/>
      <c r="AL6" s="25"/>
    </row>
    <row r="7">
      <c r="A7" s="26" t="s">
        <v>90</v>
      </c>
      <c r="B7" s="25" t="e">
        <v>#N/A</v>
      </c>
      <c r="C7" s="25" t="e">
        <v>#N/A</v>
      </c>
      <c r="D7" s="28" t="e">
        <v>#N/A</v>
      </c>
      <c r="E7" s="29">
        <v>0.14070924009989297</v>
      </c>
      <c r="F7" s="30">
        <v>23.0</v>
      </c>
      <c r="G7" s="32"/>
      <c r="H7" s="34" t="e">
        <v>#N/A</v>
      </c>
      <c r="I7" s="35" t="s">
        <v>64</v>
      </c>
      <c r="J7" s="36" t="s">
        <v>64</v>
      </c>
      <c r="K7" s="28" t="s">
        <v>64</v>
      </c>
      <c r="L7" s="28" t="s">
        <v>64</v>
      </c>
      <c r="M7" s="34" t="e">
        <v>#N/A</v>
      </c>
      <c r="N7" s="35" t="s">
        <v>64</v>
      </c>
      <c r="O7" s="36" t="s">
        <v>64</v>
      </c>
      <c r="P7" s="28" t="s">
        <v>64</v>
      </c>
      <c r="Q7" s="37" t="s">
        <v>64</v>
      </c>
      <c r="R7" s="38" t="str">
        <f t="shared" si="2"/>
        <v>#N/A</v>
      </c>
      <c r="S7" s="39" t="str">
        <f t="array" ref="S7">if(R7="","", if(index(Index_of_Stuff!J:J,match(B7,Index_of_Stuff!F:F,0))&gt;0,(D7-index(Index_of_Stuff!J:J,match(B7,Index_of_Stuff!F:F,0)))*(R7/index(Index_of_Stuff!I:I,match(B7,Index_of_Stuff!F:F,0))),(D7/index(Index_of_Stuff!I:I,match(B7,Index_of_Stuff!F:F,0)))*R7))</f>
        <v>#N/A</v>
      </c>
      <c r="T7" s="40" t="str">
        <f t="array" ref="T7">if(or($F7=0,$F7=""),"", iferror(index(EPS!B:B,match($A7,EPS!$A:$A,0)),index(Ghosts!B:B,match($A7,Ghosts!$A:$A,0)))*($S7/(($F7/48)*$D7)/$E7))</f>
        <v>#N/A</v>
      </c>
      <c r="U7" s="40" t="str">
        <f t="array" ref="U7">if(or($F7=0,$F7=""),"", iferror(index(EPS!D:D,match($A7,EPS!$A:$A,0)),index(Ghosts!D:D,match($A7,Ghosts!$A:$A,0)))*($S7/(($F7/48)*$D7)/$E7))</f>
        <v>#N/A</v>
      </c>
      <c r="V7" s="40" t="str">
        <f t="array" ref="V7">if(or($F7=0,$F7=""),"", iferror(index(EPS!F:F,match($A7,EPS!$A:$A,0)),index(Ghosts!F:F,match($A7,Ghosts!$A:$A,0)))*($S7/(($F7/48)*$D7)/$E7))</f>
        <v>#N/A</v>
      </c>
      <c r="W7" s="40" t="str">
        <f t="array" ref="W7">if(or($F7=0,$F7=""),"", iferror(index(EPS!M:M,match($A7,EPS!$A:$A,0)),index(Ghosts!M:M,match($A7,Ghosts!$A:$A,0)))*($S7/(($F7/48)*$D7)/$E7))</f>
        <v>#N/A</v>
      </c>
      <c r="X7" s="39" t="str">
        <f t="shared" si="3"/>
        <v>#N/A</v>
      </c>
      <c r="Y7" s="41" t="str">
        <f t="array" ref="Y7">if(or(F7=0,F7=""),"",((iferror(index(EPS!H:H,match(A7,EPS!A:A,0)),index(Ghosts!H:H,match(A7,Ghosts!A:A,0)))*1.25)+(iferror(index(EPS!I:I,match(A7,EPS!A:A,0)),index(Ghosts!I:I,match(A7,Ghosts!A:A,0)))*1.25)+(iferror(index(EPS!J:J,match(A7,EPS!A:A,0)),index(Ghosts!J:J,match(A7,Ghosts!A:A,0)))*1.5)+(iferror(index(EPS!K:K,match(A7,EPS!A:A,0)),index(Ghosts!K:K,match(A7,Ghosts!A:A,0)))*2)+(iferror(index(EPS!L:L,match(A7,EPS!A:A,0)),index(Ghosts!L:L,match(A7,Ghosts!A:A,0)))*2))*D7*(F7/48))</f>
        <v>#N/A</v>
      </c>
      <c r="Z7" s="41" t="str">
        <f t="shared" si="4"/>
        <v>#N/A</v>
      </c>
      <c r="AA7" s="41" t="str">
        <f t="array" ref="AA7">if(or(F7=0,F7=""),"",((iferror(index(EPS!H:H,match(A7,EPS!A:A,0)),index(Ghosts!H:H,match(A7,Ghosts!A:A,0)))*1.2)+(iferror(index(EPS!I:I,match(A7,EPS!A:A,0)),index(Ghosts!I:I,match(A7,Ghosts!A:A,0)))*1.2)+(iferror(index(EPS!J:J,match(A7,EPS!A:A,0)),index(Ghosts!J:J,match(A7,Ghosts!A:A,0)))*1.5)+(iferror(index(EPS!K:K,match(A7,EPS!A:A,0)),index(Ghosts!K:K,match(A7,Ghosts!A:A,0)))*3)+(iferror(index(EPS!L:L,match(A7,EPS!A:A,0)),index(Ghosts!L:L,match(A7,Ghosts!A:A,0)))*3))*D7*(F7/48))</f>
        <v>#N/A</v>
      </c>
      <c r="AB7" s="42">
        <f t="shared" ref="AB7:AF7" si="9">if(iferror(search(AB$1,$I7),0)&gt;0,1,0)</f>
        <v>0</v>
      </c>
      <c r="AC7" s="42">
        <f t="shared" si="9"/>
        <v>0</v>
      </c>
      <c r="AD7" s="42">
        <f t="shared" si="9"/>
        <v>0</v>
      </c>
      <c r="AE7" s="42">
        <f t="shared" si="9"/>
        <v>0</v>
      </c>
      <c r="AF7" s="42">
        <f t="shared" si="9"/>
        <v>0</v>
      </c>
      <c r="AG7" s="25"/>
    </row>
    <row r="8">
      <c r="A8" s="26" t="s">
        <v>89</v>
      </c>
      <c r="B8" s="25" t="e">
        <v>#N/A</v>
      </c>
      <c r="C8" s="25" t="e">
        <v>#N/A</v>
      </c>
      <c r="D8" s="28" t="e">
        <v>#N/A</v>
      </c>
      <c r="E8" s="29">
        <v>0.17265377281394712</v>
      </c>
      <c r="F8" s="30">
        <v>23.0</v>
      </c>
      <c r="G8" s="32"/>
      <c r="H8" s="34" t="e">
        <v>#N/A</v>
      </c>
      <c r="I8" s="35" t="s">
        <v>64</v>
      </c>
      <c r="J8" s="36" t="s">
        <v>64</v>
      </c>
      <c r="K8" s="28" t="s">
        <v>64</v>
      </c>
      <c r="L8" s="28" t="s">
        <v>64</v>
      </c>
      <c r="M8" s="34" t="e">
        <v>#N/A</v>
      </c>
      <c r="N8" s="35" t="s">
        <v>64</v>
      </c>
      <c r="O8" s="36" t="s">
        <v>64</v>
      </c>
      <c r="P8" s="28" t="s">
        <v>64</v>
      </c>
      <c r="Q8" s="37" t="s">
        <v>64</v>
      </c>
      <c r="R8" s="38" t="str">
        <f t="shared" si="2"/>
        <v>#N/A</v>
      </c>
      <c r="S8" s="39" t="str">
        <f t="array" ref="S8">if(R8="","", if(index(Index_of_Stuff!J:J,match(B8,Index_of_Stuff!F:F,0))&gt;0,(D8-index(Index_of_Stuff!J:J,match(B8,Index_of_Stuff!F:F,0)))*(R8/index(Index_of_Stuff!I:I,match(B8,Index_of_Stuff!F:F,0))),(D8/index(Index_of_Stuff!I:I,match(B8,Index_of_Stuff!F:F,0)))*R8))</f>
        <v>#N/A</v>
      </c>
      <c r="T8" s="40" t="str">
        <f t="array" ref="T8">if(or($F8=0,$F8=""),"", iferror(index(EPS!B:B,match($A8,EPS!$A:$A,0)),index(Ghosts!B:B,match($A8,Ghosts!$A:$A,0)))*($S8/(($F8/48)*$D8)/$E8))</f>
        <v>#N/A</v>
      </c>
      <c r="U8" s="40" t="str">
        <f t="array" ref="U8">if(or($F8=0,$F8=""),"", iferror(index(EPS!D:D,match($A8,EPS!$A:$A,0)),index(Ghosts!D:D,match($A8,Ghosts!$A:$A,0)))*($S8/(($F8/48)*$D8)/$E8))</f>
        <v>#N/A</v>
      </c>
      <c r="V8" s="40" t="str">
        <f t="array" ref="V8">if(or($F8=0,$F8=""),"", iferror(index(EPS!F:F,match($A8,EPS!$A:$A,0)),index(Ghosts!F:F,match($A8,Ghosts!$A:$A,0)))*($S8/(($F8/48)*$D8)/$E8))</f>
        <v>#N/A</v>
      </c>
      <c r="W8" s="40" t="str">
        <f t="array" ref="W8">if(or($F8=0,$F8=""),"", iferror(index(EPS!M:M,match($A8,EPS!$A:$A,0)),index(Ghosts!M:M,match($A8,Ghosts!$A:$A,0)))*($S8/(($F8/48)*$D8)/$E8))</f>
        <v>#N/A</v>
      </c>
      <c r="X8" s="39" t="str">
        <f t="shared" si="3"/>
        <v>#N/A</v>
      </c>
      <c r="Y8" s="41" t="str">
        <f t="array" ref="Y8">if(or(F8=0,F8=""),"",((iferror(index(EPS!H:H,match(A8,EPS!A:A,0)),index(Ghosts!H:H,match(A8,Ghosts!A:A,0)))*1.25)+(iferror(index(EPS!I:I,match(A8,EPS!A:A,0)),index(Ghosts!I:I,match(A8,Ghosts!A:A,0)))*1.25)+(iferror(index(EPS!J:J,match(A8,EPS!A:A,0)),index(Ghosts!J:J,match(A8,Ghosts!A:A,0)))*1.5)+(iferror(index(EPS!K:K,match(A8,EPS!A:A,0)),index(Ghosts!K:K,match(A8,Ghosts!A:A,0)))*2)+(iferror(index(EPS!L:L,match(A8,EPS!A:A,0)),index(Ghosts!L:L,match(A8,Ghosts!A:A,0)))*2))*D8*(F8/48))</f>
        <v>#N/A</v>
      </c>
      <c r="Z8" s="41" t="str">
        <f t="shared" si="4"/>
        <v>#N/A</v>
      </c>
      <c r="AA8" s="41" t="str">
        <f t="array" ref="AA8">if(or(F8=0,F8=""),"",((iferror(index(EPS!H:H,match(A8,EPS!A:A,0)),index(Ghosts!H:H,match(A8,Ghosts!A:A,0)))*1.2)+(iferror(index(EPS!I:I,match(A8,EPS!A:A,0)),index(Ghosts!I:I,match(A8,Ghosts!A:A,0)))*1.2)+(iferror(index(EPS!J:J,match(A8,EPS!A:A,0)),index(Ghosts!J:J,match(A8,Ghosts!A:A,0)))*1.5)+(iferror(index(EPS!K:K,match(A8,EPS!A:A,0)),index(Ghosts!K:K,match(A8,Ghosts!A:A,0)))*3)+(iferror(index(EPS!L:L,match(A8,EPS!A:A,0)),index(Ghosts!L:L,match(A8,Ghosts!A:A,0)))*3))*D8*(F8/48))</f>
        <v>#N/A</v>
      </c>
      <c r="AB8" s="42">
        <f t="shared" ref="AB8:AF8" si="10">if(iferror(search(AB$1,$I8),0)&gt;0,1,0)</f>
        <v>0</v>
      </c>
      <c r="AC8" s="42">
        <f t="shared" si="10"/>
        <v>0</v>
      </c>
      <c r="AD8" s="42">
        <f t="shared" si="10"/>
        <v>0</v>
      </c>
      <c r="AE8" s="42">
        <f t="shared" si="10"/>
        <v>0</v>
      </c>
      <c r="AF8" s="42">
        <f t="shared" si="10"/>
        <v>0</v>
      </c>
      <c r="AG8" s="25"/>
    </row>
    <row r="9">
      <c r="A9" s="26" t="s">
        <v>92</v>
      </c>
      <c r="B9" s="25" t="e">
        <v>#N/A</v>
      </c>
      <c r="C9" s="25" t="e">
        <v>#N/A</v>
      </c>
      <c r="D9" s="28" t="e">
        <v>#N/A</v>
      </c>
      <c r="E9" s="29">
        <v>0.18756164383561644</v>
      </c>
      <c r="F9" s="30">
        <v>16.0</v>
      </c>
      <c r="G9" s="32"/>
      <c r="H9" s="34" t="e">
        <v>#N/A</v>
      </c>
      <c r="I9" s="35" t="s">
        <v>64</v>
      </c>
      <c r="J9" s="36" t="s">
        <v>64</v>
      </c>
      <c r="K9" s="28" t="s">
        <v>64</v>
      </c>
      <c r="L9" s="28" t="s">
        <v>64</v>
      </c>
      <c r="M9" s="34" t="e">
        <v>#N/A</v>
      </c>
      <c r="N9" s="35" t="s">
        <v>64</v>
      </c>
      <c r="O9" s="36" t="s">
        <v>64</v>
      </c>
      <c r="P9" s="28" t="s">
        <v>64</v>
      </c>
      <c r="Q9" s="37" t="s">
        <v>64</v>
      </c>
      <c r="R9" s="38" t="str">
        <f t="shared" si="2"/>
        <v>#N/A</v>
      </c>
      <c r="S9" s="39" t="str">
        <f t="array" ref="S9">if(R9="","", if(index(Index_of_Stuff!J:J,match(B9,Index_of_Stuff!F:F,0))&gt;0,(D9-index(Index_of_Stuff!J:J,match(B9,Index_of_Stuff!F:F,0)))*(R9/index(Index_of_Stuff!I:I,match(B9,Index_of_Stuff!F:F,0))),(D9/index(Index_of_Stuff!I:I,match(B9,Index_of_Stuff!F:F,0)))*R9))</f>
        <v>#N/A</v>
      </c>
      <c r="T9" s="40" t="str">
        <f t="array" ref="T9">if(or($F9=0,$F9=""),"", iferror(index(EPS!B:B,match($A9,EPS!$A:$A,0)),index(Ghosts!B:B,match($A9,Ghosts!$A:$A,0)))*($S9/(($F9/48)*$D9)/$E9))</f>
        <v>#N/A</v>
      </c>
      <c r="U9" s="40" t="str">
        <f t="array" ref="U9">if(or($F9=0,$F9=""),"", iferror(index(EPS!D:D,match($A9,EPS!$A:$A,0)),index(Ghosts!D:D,match($A9,Ghosts!$A:$A,0)))*($S9/(($F9/48)*$D9)/$E9))</f>
        <v>#N/A</v>
      </c>
      <c r="V9" s="40" t="str">
        <f t="array" ref="V9">if(or($F9=0,$F9=""),"", iferror(index(EPS!F:F,match($A9,EPS!$A:$A,0)),index(Ghosts!F:F,match($A9,Ghosts!$A:$A,0)))*($S9/(($F9/48)*$D9)/$E9))</f>
        <v>#N/A</v>
      </c>
      <c r="W9" s="40" t="str">
        <f t="array" ref="W9">if(or($F9=0,$F9=""),"", iferror(index(EPS!M:M,match($A9,EPS!$A:$A,0)),index(Ghosts!M:M,match($A9,Ghosts!$A:$A,0)))*($S9/(($F9/48)*$D9)/$E9))</f>
        <v>#N/A</v>
      </c>
      <c r="X9" s="39" t="str">
        <f t="shared" si="3"/>
        <v>#N/A</v>
      </c>
      <c r="Y9" s="41" t="str">
        <f t="array" ref="Y9">if(or(F9=0,F9=""),"",((iferror(index(EPS!H:H,match(A9,EPS!A:A,0)),index(Ghosts!H:H,match(A9,Ghosts!A:A,0)))*1.25)+(iferror(index(EPS!I:I,match(A9,EPS!A:A,0)),index(Ghosts!I:I,match(A9,Ghosts!A:A,0)))*1.25)+(iferror(index(EPS!J:J,match(A9,EPS!A:A,0)),index(Ghosts!J:J,match(A9,Ghosts!A:A,0)))*1.5)+(iferror(index(EPS!K:K,match(A9,EPS!A:A,0)),index(Ghosts!K:K,match(A9,Ghosts!A:A,0)))*2)+(iferror(index(EPS!L:L,match(A9,EPS!A:A,0)),index(Ghosts!L:L,match(A9,Ghosts!A:A,0)))*2))*D9*(F9/48))</f>
        <v>#N/A</v>
      </c>
      <c r="Z9" s="41" t="str">
        <f t="shared" si="4"/>
        <v>#N/A</v>
      </c>
      <c r="AA9" s="41" t="str">
        <f t="array" ref="AA9">if(or(F9=0,F9=""),"",((iferror(index(EPS!H:H,match(A9,EPS!A:A,0)),index(Ghosts!H:H,match(A9,Ghosts!A:A,0)))*1.2)+(iferror(index(EPS!I:I,match(A9,EPS!A:A,0)),index(Ghosts!I:I,match(A9,Ghosts!A:A,0)))*1.2)+(iferror(index(EPS!J:J,match(A9,EPS!A:A,0)),index(Ghosts!J:J,match(A9,Ghosts!A:A,0)))*1.5)+(iferror(index(EPS!K:K,match(A9,EPS!A:A,0)),index(Ghosts!K:K,match(A9,Ghosts!A:A,0)))*3)+(iferror(index(EPS!L:L,match(A9,EPS!A:A,0)),index(Ghosts!L:L,match(A9,Ghosts!A:A,0)))*3))*D9*(F9/48))</f>
        <v>#N/A</v>
      </c>
      <c r="AB9" s="42">
        <f t="shared" ref="AB9:AF9" si="11">if(iferror(search(AB$1,$I9),0)&gt;0,1,0)</f>
        <v>0</v>
      </c>
      <c r="AC9" s="42">
        <f t="shared" si="11"/>
        <v>0</v>
      </c>
      <c r="AD9" s="42">
        <f t="shared" si="11"/>
        <v>0</v>
      </c>
      <c r="AE9" s="42">
        <f t="shared" si="11"/>
        <v>0</v>
      </c>
      <c r="AF9" s="42">
        <f t="shared" si="11"/>
        <v>0</v>
      </c>
      <c r="AG9" s="25"/>
    </row>
    <row r="10">
      <c r="A10" s="26" t="s">
        <v>91</v>
      </c>
      <c r="B10" s="25" t="e">
        <v>#N/A</v>
      </c>
      <c r="C10" s="25" t="e">
        <v>#N/A</v>
      </c>
      <c r="D10" s="28" t="e">
        <v>#N/A</v>
      </c>
      <c r="E10" s="29">
        <v>0.14813138686131386</v>
      </c>
      <c r="F10" s="30">
        <v>9.0</v>
      </c>
      <c r="G10" s="32"/>
      <c r="H10" s="34" t="e">
        <v>#N/A</v>
      </c>
      <c r="I10" s="35" t="s">
        <v>64</v>
      </c>
      <c r="J10" s="36" t="s">
        <v>64</v>
      </c>
      <c r="K10" s="28" t="s">
        <v>64</v>
      </c>
      <c r="L10" s="28" t="s">
        <v>64</v>
      </c>
      <c r="M10" s="34" t="e">
        <v>#N/A</v>
      </c>
      <c r="N10" s="35" t="s">
        <v>64</v>
      </c>
      <c r="O10" s="36" t="s">
        <v>64</v>
      </c>
      <c r="P10" s="28" t="s">
        <v>64</v>
      </c>
      <c r="Q10" s="37" t="s">
        <v>64</v>
      </c>
      <c r="R10" s="38" t="str">
        <f t="shared" si="2"/>
        <v>#N/A</v>
      </c>
      <c r="S10" s="39" t="str">
        <f t="array" ref="S10">if(R10="","", if(index(Index_of_Stuff!J:J,match(B10,Index_of_Stuff!F:F,0))&gt;0,(D10-index(Index_of_Stuff!J:J,match(B10,Index_of_Stuff!F:F,0)))*(R10/index(Index_of_Stuff!I:I,match(B10,Index_of_Stuff!F:F,0))),(D10/index(Index_of_Stuff!I:I,match(B10,Index_of_Stuff!F:F,0)))*R10))</f>
        <v>#N/A</v>
      </c>
      <c r="T10" s="40" t="str">
        <f t="array" ref="T10">if(or($F10=0,$F10=""),"", iferror(index(EPS!B:B,match($A10,EPS!$A:$A,0)),index(Ghosts!B:B,match($A10,Ghosts!$A:$A,0)))*($S10/(($F10/48)*$D10)/$E10))</f>
        <v>#N/A</v>
      </c>
      <c r="U10" s="40" t="str">
        <f t="array" ref="U10">if(or($F10=0,$F10=""),"", iferror(index(EPS!D:D,match($A10,EPS!$A:$A,0)),index(Ghosts!D:D,match($A10,Ghosts!$A:$A,0)))*($S10/(($F10/48)*$D10)/$E10))</f>
        <v>#N/A</v>
      </c>
      <c r="V10" s="40" t="str">
        <f t="array" ref="V10">if(or($F10=0,$F10=""),"", iferror(index(EPS!F:F,match($A10,EPS!$A:$A,0)),index(Ghosts!F:F,match($A10,Ghosts!$A:$A,0)))*($S10/(($F10/48)*$D10)/$E10))</f>
        <v>#N/A</v>
      </c>
      <c r="W10" s="40" t="str">
        <f t="array" ref="W10">if(or($F10=0,$F10=""),"", iferror(index(EPS!M:M,match($A10,EPS!$A:$A,0)),index(Ghosts!M:M,match($A10,Ghosts!$A:$A,0)))*($S10/(($F10/48)*$D10)/$E10))</f>
        <v>#N/A</v>
      </c>
      <c r="X10" s="39" t="str">
        <f t="shared" si="3"/>
        <v>#N/A</v>
      </c>
      <c r="Y10" s="41" t="str">
        <f t="array" ref="Y10">if(or(F10=0,F10=""),"",((iferror(index(EPS!H:H,match(A10,EPS!A:A,0)),index(Ghosts!H:H,match(A10,Ghosts!A:A,0)))*1.25)+(iferror(index(EPS!I:I,match(A10,EPS!A:A,0)),index(Ghosts!I:I,match(A10,Ghosts!A:A,0)))*1.25)+(iferror(index(EPS!J:J,match(A10,EPS!A:A,0)),index(Ghosts!J:J,match(A10,Ghosts!A:A,0)))*1.5)+(iferror(index(EPS!K:K,match(A10,EPS!A:A,0)),index(Ghosts!K:K,match(A10,Ghosts!A:A,0)))*2)+(iferror(index(EPS!L:L,match(A10,EPS!A:A,0)),index(Ghosts!L:L,match(A10,Ghosts!A:A,0)))*2))*D10*(F10/48))</f>
        <v>#N/A</v>
      </c>
      <c r="Z10" s="41" t="str">
        <f t="shared" si="4"/>
        <v>#N/A</v>
      </c>
      <c r="AA10" s="41" t="str">
        <f t="array" ref="AA10">if(or(F10=0,F10=""),"",((iferror(index(EPS!H:H,match(A10,EPS!A:A,0)),index(Ghosts!H:H,match(A10,Ghosts!A:A,0)))*1.2)+(iferror(index(EPS!I:I,match(A10,EPS!A:A,0)),index(Ghosts!I:I,match(A10,Ghosts!A:A,0)))*1.2)+(iferror(index(EPS!J:J,match(A10,EPS!A:A,0)),index(Ghosts!J:J,match(A10,Ghosts!A:A,0)))*1.5)+(iferror(index(EPS!K:K,match(A10,EPS!A:A,0)),index(Ghosts!K:K,match(A10,Ghosts!A:A,0)))*3)+(iferror(index(EPS!L:L,match(A10,EPS!A:A,0)),index(Ghosts!L:L,match(A10,Ghosts!A:A,0)))*3))*D10*(F10/48))</f>
        <v>#N/A</v>
      </c>
      <c r="AB10" s="42">
        <f t="shared" ref="AB10:AF10" si="12">if(iferror(search(AB$1,$I10),0)&gt;0,1,0)</f>
        <v>0</v>
      </c>
      <c r="AC10" s="42">
        <f t="shared" si="12"/>
        <v>0</v>
      </c>
      <c r="AD10" s="42">
        <f t="shared" si="12"/>
        <v>0</v>
      </c>
      <c r="AE10" s="42">
        <f t="shared" si="12"/>
        <v>0</v>
      </c>
      <c r="AF10" s="42">
        <f t="shared" si="12"/>
        <v>0</v>
      </c>
      <c r="AG10" s="25"/>
    </row>
    <row r="11">
      <c r="A11" s="26" t="s">
        <v>93</v>
      </c>
      <c r="B11" s="25" t="e">
        <v>#N/A</v>
      </c>
      <c r="C11" s="25" t="e">
        <v>#N/A</v>
      </c>
      <c r="D11" s="28" t="e">
        <v>#N/A</v>
      </c>
      <c r="E11" s="29">
        <v>0.1700596658711217</v>
      </c>
      <c r="F11" s="30">
        <v>8.0</v>
      </c>
      <c r="G11" s="33"/>
      <c r="H11" s="34" t="e">
        <v>#N/A</v>
      </c>
      <c r="I11" s="35" t="s">
        <v>64</v>
      </c>
      <c r="J11" s="36" t="s">
        <v>64</v>
      </c>
      <c r="K11" s="28" t="s">
        <v>64</v>
      </c>
      <c r="L11" s="28" t="s">
        <v>64</v>
      </c>
      <c r="M11" s="34" t="e">
        <v>#N/A</v>
      </c>
      <c r="N11" s="35" t="s">
        <v>64</v>
      </c>
      <c r="O11" s="36" t="s">
        <v>64</v>
      </c>
      <c r="P11" s="28" t="s">
        <v>64</v>
      </c>
      <c r="Q11" s="37" t="s">
        <v>64</v>
      </c>
      <c r="R11" s="38" t="str">
        <f t="shared" si="2"/>
        <v>#N/A</v>
      </c>
      <c r="S11" s="39" t="str">
        <f t="array" ref="S11">if(R11="","", if(index(Index_of_Stuff!J:J,match(B11,Index_of_Stuff!F:F,0))&gt;0,(D11-index(Index_of_Stuff!J:J,match(B11,Index_of_Stuff!F:F,0)))*(R11/index(Index_of_Stuff!I:I,match(B11,Index_of_Stuff!F:F,0))),(D11/index(Index_of_Stuff!I:I,match(B11,Index_of_Stuff!F:F,0)))*R11))</f>
        <v>#N/A</v>
      </c>
      <c r="T11" s="40" t="str">
        <f t="array" ref="T11">if(or($F11=0,$F11=""),"", iferror(index(EPS!B:B,match($A11,EPS!$A:$A,0)),index(Ghosts!B:B,match($A11,Ghosts!$A:$A,0)))*($S11/(($F11/48)*$D11)/$E11))</f>
        <v>#N/A</v>
      </c>
      <c r="U11" s="40" t="str">
        <f t="array" ref="U11">if(or($F11=0,$F11=""),"", iferror(index(EPS!D:D,match($A11,EPS!$A:$A,0)),index(Ghosts!D:D,match($A11,Ghosts!$A:$A,0)))*($S11/(($F11/48)*$D11)/$E11))</f>
        <v>#N/A</v>
      </c>
      <c r="V11" s="40" t="str">
        <f t="array" ref="V11">if(or($F11=0,$F11=""),"", iferror(index(EPS!F:F,match($A11,EPS!$A:$A,0)),index(Ghosts!F:F,match($A11,Ghosts!$A:$A,0)))*($S11/(($F11/48)*$D11)/$E11))</f>
        <v>#N/A</v>
      </c>
      <c r="W11" s="40" t="str">
        <f t="array" ref="W11">if(or($F11=0,$F11=""),"", iferror(index(EPS!M:M,match($A11,EPS!$A:$A,0)),index(Ghosts!M:M,match($A11,Ghosts!$A:$A,0)))*($S11/(($F11/48)*$D11)/$E11))</f>
        <v>#N/A</v>
      </c>
      <c r="X11" s="39" t="str">
        <f t="shared" si="3"/>
        <v>#N/A</v>
      </c>
      <c r="Y11" s="41" t="str">
        <f t="array" ref="Y11">if(or(F11=0,F11=""),"",((iferror(index(EPS!H:H,match(A11,EPS!A:A,0)),index(Ghosts!H:H,match(A11,Ghosts!A:A,0)))*1.25)+(iferror(index(EPS!I:I,match(A11,EPS!A:A,0)),index(Ghosts!I:I,match(A11,Ghosts!A:A,0)))*1.25)+(iferror(index(EPS!J:J,match(A11,EPS!A:A,0)),index(Ghosts!J:J,match(A11,Ghosts!A:A,0)))*1.5)+(iferror(index(EPS!K:K,match(A11,EPS!A:A,0)),index(Ghosts!K:K,match(A11,Ghosts!A:A,0)))*2)+(iferror(index(EPS!L:L,match(A11,EPS!A:A,0)),index(Ghosts!L:L,match(A11,Ghosts!A:A,0)))*2))*D11*(F11/48))</f>
        <v>#N/A</v>
      </c>
      <c r="Z11" s="41" t="str">
        <f t="shared" si="4"/>
        <v>#N/A</v>
      </c>
      <c r="AA11" s="41" t="str">
        <f t="array" ref="AA11">if(or(F11=0,F11=""),"",((iferror(index(EPS!H:H,match(A11,EPS!A:A,0)),index(Ghosts!H:H,match(A11,Ghosts!A:A,0)))*1.2)+(iferror(index(EPS!I:I,match(A11,EPS!A:A,0)),index(Ghosts!I:I,match(A11,Ghosts!A:A,0)))*1.2)+(iferror(index(EPS!J:J,match(A11,EPS!A:A,0)),index(Ghosts!J:J,match(A11,Ghosts!A:A,0)))*1.5)+(iferror(index(EPS!K:K,match(A11,EPS!A:A,0)),index(Ghosts!K:K,match(A11,Ghosts!A:A,0)))*3)+(iferror(index(EPS!L:L,match(A11,EPS!A:A,0)),index(Ghosts!L:L,match(A11,Ghosts!A:A,0)))*3))*D11*(F11/48))</f>
        <v>#N/A</v>
      </c>
      <c r="AB11" s="42">
        <f t="shared" ref="AB11:AF11" si="13">if(iferror(search(AB$1,$I11),0)&gt;0,1,0)</f>
        <v>0</v>
      </c>
      <c r="AC11" s="42">
        <f t="shared" si="13"/>
        <v>0</v>
      </c>
      <c r="AD11" s="42">
        <f t="shared" si="13"/>
        <v>0</v>
      </c>
      <c r="AE11" s="42">
        <f t="shared" si="13"/>
        <v>0</v>
      </c>
      <c r="AF11" s="42">
        <f t="shared" si="13"/>
        <v>0</v>
      </c>
      <c r="AG11" s="25"/>
    </row>
    <row r="12">
      <c r="A12" s="26" t="s">
        <v>94</v>
      </c>
      <c r="B12" s="25" t="e">
        <v>#N/A</v>
      </c>
      <c r="C12" s="25" t="e">
        <v>#N/A</v>
      </c>
      <c r="D12" s="28" t="e">
        <v>#N/A</v>
      </c>
      <c r="E12" s="29">
        <v>0.1681304347826087</v>
      </c>
      <c r="F12" s="30">
        <v>0.0</v>
      </c>
      <c r="G12" s="32"/>
      <c r="H12" s="34" t="s">
        <v>64</v>
      </c>
      <c r="I12" s="35" t="s">
        <v>64</v>
      </c>
      <c r="J12" s="36" t="s">
        <v>64</v>
      </c>
      <c r="K12" s="28" t="s">
        <v>64</v>
      </c>
      <c r="L12" s="28" t="s">
        <v>64</v>
      </c>
      <c r="M12" s="34" t="s">
        <v>64</v>
      </c>
      <c r="N12" s="35" t="s">
        <v>64</v>
      </c>
      <c r="O12" s="36" t="s">
        <v>64</v>
      </c>
      <c r="P12" s="28" t="s">
        <v>64</v>
      </c>
      <c r="Q12" s="37" t="s">
        <v>64</v>
      </c>
      <c r="R12" s="38" t="str">
        <f t="shared" si="2"/>
        <v/>
      </c>
      <c r="S12" s="39" t="str">
        <f t="array" ref="S12">if(R12="","", if(index(Index_of_Stuff!J:J,match(B12,Index_of_Stuff!F:F,0))&gt;0,(D12-index(Index_of_Stuff!J:J,match(B12,Index_of_Stuff!F:F,0)))*(R12/index(Index_of_Stuff!I:I,match(B12,Index_of_Stuff!F:F,0))),(D12/index(Index_of_Stuff!I:I,match(B12,Index_of_Stuff!F:F,0)))*R12))</f>
        <v/>
      </c>
      <c r="T12" s="40" t="str">
        <f t="array" ref="T12">if(or($F12=0,$F12=""),"", iferror(index(EPS!B:B,match($A12,EPS!$A:$A,0)),index(Ghosts!B:B,match($A12,Ghosts!$A:$A,0)))*($S12/(($F12/48)*$D12)/$E12))</f>
        <v/>
      </c>
      <c r="U12" s="40" t="str">
        <f t="array" ref="U12">if(or($F12=0,$F12=""),"", iferror(index(EPS!D:D,match($A12,EPS!$A:$A,0)),index(Ghosts!D:D,match($A12,Ghosts!$A:$A,0)))*($S12/(($F12/48)*$D12)/$E12))</f>
        <v/>
      </c>
      <c r="V12" s="40" t="str">
        <f t="array" ref="V12">if(or($F12=0,$F12=""),"", iferror(index(EPS!F:F,match($A12,EPS!$A:$A,0)),index(Ghosts!F:F,match($A12,Ghosts!$A:$A,0)))*($S12/(($F12/48)*$D12)/$E12))</f>
        <v/>
      </c>
      <c r="W12" s="40" t="str">
        <f t="array" ref="W12">if(or($F12=0,$F12=""),"", iferror(index(EPS!M:M,match($A12,EPS!$A:$A,0)),index(Ghosts!M:M,match($A12,Ghosts!$A:$A,0)))*($S12/(($F12/48)*$D12)/$E12))</f>
        <v/>
      </c>
      <c r="X12" s="39" t="str">
        <f t="shared" si="3"/>
        <v/>
      </c>
      <c r="Y12" s="41" t="str">
        <f t="array" ref="Y12">if(or(F12=0,F12=""),"",((iferror(index(EPS!H:H,match(A12,EPS!A:A,0)),index(Ghosts!H:H,match(A12,Ghosts!A:A,0)))*1.25)+(iferror(index(EPS!I:I,match(A12,EPS!A:A,0)),index(Ghosts!I:I,match(A12,Ghosts!A:A,0)))*1.25)+(iferror(index(EPS!J:J,match(A12,EPS!A:A,0)),index(Ghosts!J:J,match(A12,Ghosts!A:A,0)))*1.5)+(iferror(index(EPS!K:K,match(A12,EPS!A:A,0)),index(Ghosts!K:K,match(A12,Ghosts!A:A,0)))*2)+(iferror(index(EPS!L:L,match(A12,EPS!A:A,0)),index(Ghosts!L:L,match(A12,Ghosts!A:A,0)))*2))*D12*(F12/48))</f>
        <v/>
      </c>
      <c r="Z12" s="41" t="str">
        <f t="shared" si="4"/>
        <v/>
      </c>
      <c r="AA12" s="41" t="str">
        <f t="array" ref="AA12">if(or(F12=0,F12=""),"",((iferror(index(EPS!H:H,match(A12,EPS!A:A,0)),index(Ghosts!H:H,match(A12,Ghosts!A:A,0)))*1.2)+(iferror(index(EPS!I:I,match(A12,EPS!A:A,0)),index(Ghosts!I:I,match(A12,Ghosts!A:A,0)))*1.2)+(iferror(index(EPS!J:J,match(A12,EPS!A:A,0)),index(Ghosts!J:J,match(A12,Ghosts!A:A,0)))*1.5)+(iferror(index(EPS!K:K,match(A12,EPS!A:A,0)),index(Ghosts!K:K,match(A12,Ghosts!A:A,0)))*3)+(iferror(index(EPS!L:L,match(A12,EPS!A:A,0)),index(Ghosts!L:L,match(A12,Ghosts!A:A,0)))*3))*D12*(F12/48))</f>
        <v/>
      </c>
      <c r="AB12" s="42">
        <f t="shared" ref="AB12:AF12" si="14">if(iferror(search(AB$1,$I12),0)&gt;0,1,0)</f>
        <v>0</v>
      </c>
      <c r="AC12" s="42">
        <f t="shared" si="14"/>
        <v>0</v>
      </c>
      <c r="AD12" s="42">
        <f t="shared" si="14"/>
        <v>0</v>
      </c>
      <c r="AE12" s="42">
        <f t="shared" si="14"/>
        <v>0</v>
      </c>
      <c r="AF12" s="42">
        <f t="shared" si="14"/>
        <v>0</v>
      </c>
      <c r="AG12" s="25"/>
    </row>
    <row r="13">
      <c r="A13" s="26" t="s">
        <v>96</v>
      </c>
      <c r="B13" s="25" t="e">
        <v>#N/A</v>
      </c>
      <c r="C13" s="25" t="e">
        <v>#N/A</v>
      </c>
      <c r="D13" s="28" t="e">
        <v>#N/A</v>
      </c>
      <c r="E13" s="29">
        <v>0.27104388229220444</v>
      </c>
      <c r="F13" s="30">
        <v>0.0</v>
      </c>
      <c r="G13" s="32"/>
      <c r="H13" s="34" t="s">
        <v>64</v>
      </c>
      <c r="I13" s="35" t="s">
        <v>64</v>
      </c>
      <c r="J13" s="36" t="s">
        <v>64</v>
      </c>
      <c r="K13" s="28" t="s">
        <v>64</v>
      </c>
      <c r="L13" s="28" t="s">
        <v>64</v>
      </c>
      <c r="M13" s="34" t="s">
        <v>64</v>
      </c>
      <c r="N13" s="35" t="s">
        <v>64</v>
      </c>
      <c r="O13" s="36" t="s">
        <v>64</v>
      </c>
      <c r="P13" s="28" t="s">
        <v>64</v>
      </c>
      <c r="Q13" s="37" t="s">
        <v>64</v>
      </c>
      <c r="R13" s="38" t="str">
        <f t="shared" si="2"/>
        <v/>
      </c>
      <c r="S13" s="39" t="str">
        <f t="array" ref="S13">if(R13="","", if(index(Index_of_Stuff!J:J,match(B13,Index_of_Stuff!F:F,0))&gt;0,(D13-index(Index_of_Stuff!J:J,match(B13,Index_of_Stuff!F:F,0)))*(R13/index(Index_of_Stuff!I:I,match(B13,Index_of_Stuff!F:F,0))),(D13/index(Index_of_Stuff!I:I,match(B13,Index_of_Stuff!F:F,0)))*R13))</f>
        <v/>
      </c>
      <c r="T13" s="40" t="str">
        <f t="array" ref="T13">if(or($F13=0,$F13=""),"", iferror(index(EPS!B:B,match($A13,EPS!$A:$A,0)),index(Ghosts!B:B,match($A13,Ghosts!$A:$A,0)))*($S13/(($F13/48)*$D13)/$E13))</f>
        <v/>
      </c>
      <c r="U13" s="40" t="str">
        <f t="array" ref="U13">if(or($F13=0,$F13=""),"", iferror(index(EPS!D:D,match($A13,EPS!$A:$A,0)),index(Ghosts!D:D,match($A13,Ghosts!$A:$A,0)))*($S13/(($F13/48)*$D13)/$E13))</f>
        <v/>
      </c>
      <c r="V13" s="40" t="str">
        <f t="array" ref="V13">if(or($F13=0,$F13=""),"", iferror(index(EPS!F:F,match($A13,EPS!$A:$A,0)),index(Ghosts!F:F,match($A13,Ghosts!$A:$A,0)))*($S13/(($F13/48)*$D13)/$E13))</f>
        <v/>
      </c>
      <c r="W13" s="40" t="str">
        <f t="array" ref="W13">if(or($F13=0,$F13=""),"", iferror(index(EPS!M:M,match($A13,EPS!$A:$A,0)),index(Ghosts!M:M,match($A13,Ghosts!$A:$A,0)))*($S13/(($F13/48)*$D13)/$E13))</f>
        <v/>
      </c>
      <c r="X13" s="39" t="str">
        <f t="shared" si="3"/>
        <v/>
      </c>
      <c r="Y13" s="41" t="str">
        <f t="array" ref="Y13">if(or(F13=0,F13=""),"",((iferror(index(EPS!H:H,match(A13,EPS!A:A,0)),index(Ghosts!H:H,match(A13,Ghosts!A:A,0)))*1.25)+(iferror(index(EPS!I:I,match(A13,EPS!A:A,0)),index(Ghosts!I:I,match(A13,Ghosts!A:A,0)))*1.25)+(iferror(index(EPS!J:J,match(A13,EPS!A:A,0)),index(Ghosts!J:J,match(A13,Ghosts!A:A,0)))*1.5)+(iferror(index(EPS!K:K,match(A13,EPS!A:A,0)),index(Ghosts!K:K,match(A13,Ghosts!A:A,0)))*2)+(iferror(index(EPS!L:L,match(A13,EPS!A:A,0)),index(Ghosts!L:L,match(A13,Ghosts!A:A,0)))*2))*D13*(F13/48))</f>
        <v/>
      </c>
      <c r="Z13" s="41" t="str">
        <f t="shared" si="4"/>
        <v/>
      </c>
      <c r="AA13" s="41" t="str">
        <f t="array" ref="AA13">if(or(F13=0,F13=""),"",((iferror(index(EPS!H:H,match(A13,EPS!A:A,0)),index(Ghosts!H:H,match(A13,Ghosts!A:A,0)))*1.2)+(iferror(index(EPS!I:I,match(A13,EPS!A:A,0)),index(Ghosts!I:I,match(A13,Ghosts!A:A,0)))*1.2)+(iferror(index(EPS!J:J,match(A13,EPS!A:A,0)),index(Ghosts!J:J,match(A13,Ghosts!A:A,0)))*1.5)+(iferror(index(EPS!K:K,match(A13,EPS!A:A,0)),index(Ghosts!K:K,match(A13,Ghosts!A:A,0)))*3)+(iferror(index(EPS!L:L,match(A13,EPS!A:A,0)),index(Ghosts!L:L,match(A13,Ghosts!A:A,0)))*3))*D13*(F13/48))</f>
        <v/>
      </c>
      <c r="AB13" s="42">
        <f t="shared" ref="AB13:AF13" si="15">if(iferror(search(AB$1,$I13),0)&gt;0,1,0)</f>
        <v>0</v>
      </c>
      <c r="AC13" s="42">
        <f t="shared" si="15"/>
        <v>0</v>
      </c>
      <c r="AD13" s="42">
        <f t="shared" si="15"/>
        <v>0</v>
      </c>
      <c r="AE13" s="42">
        <f t="shared" si="15"/>
        <v>0</v>
      </c>
      <c r="AF13" s="42">
        <f t="shared" si="15"/>
        <v>0</v>
      </c>
      <c r="AG13" s="25"/>
    </row>
    <row r="14">
      <c r="A14" s="26" t="s">
        <v>97</v>
      </c>
      <c r="B14" s="25" t="e">
        <v>#N/A</v>
      </c>
      <c r="C14" s="25" t="e">
        <v>#N/A</v>
      </c>
      <c r="D14" s="28" t="e">
        <v>#N/A</v>
      </c>
      <c r="E14" s="29">
        <v>0.17893890675241156</v>
      </c>
      <c r="F14" s="30">
        <v>0.0</v>
      </c>
      <c r="G14" s="33"/>
      <c r="H14" s="34" t="s">
        <v>64</v>
      </c>
      <c r="I14" s="35" t="s">
        <v>64</v>
      </c>
      <c r="J14" s="36" t="s">
        <v>64</v>
      </c>
      <c r="K14" s="28" t="s">
        <v>64</v>
      </c>
      <c r="L14" s="28" t="s">
        <v>64</v>
      </c>
      <c r="M14" s="34" t="s">
        <v>64</v>
      </c>
      <c r="N14" s="35" t="s">
        <v>64</v>
      </c>
      <c r="O14" s="36" t="s">
        <v>64</v>
      </c>
      <c r="P14" s="28" t="s">
        <v>64</v>
      </c>
      <c r="Q14" s="37" t="s">
        <v>64</v>
      </c>
      <c r="R14" s="38" t="str">
        <f t="shared" si="2"/>
        <v/>
      </c>
      <c r="S14" s="39" t="str">
        <f t="array" ref="S14">if(R14="","", if(index(Index_of_Stuff!J:J,match(B14,Index_of_Stuff!F:F,0))&gt;0,(D14-index(Index_of_Stuff!J:J,match(B14,Index_of_Stuff!F:F,0)))*(R14/index(Index_of_Stuff!I:I,match(B14,Index_of_Stuff!F:F,0))),(D14/index(Index_of_Stuff!I:I,match(B14,Index_of_Stuff!F:F,0)))*R14))</f>
        <v/>
      </c>
      <c r="T14" s="40" t="str">
        <f t="array" ref="T14">if(or($F14=0,$F14=""),"", iferror(index(EPS!B:B,match($A14,EPS!$A:$A,0)),index(Ghosts!B:B,match($A14,Ghosts!$A:$A,0)))*($S14/(($F14/48)*$D14)/$E14))</f>
        <v/>
      </c>
      <c r="U14" s="40" t="str">
        <f t="array" ref="U14">if(or($F14=0,$F14=""),"", iferror(index(EPS!D:D,match($A14,EPS!$A:$A,0)),index(Ghosts!D:D,match($A14,Ghosts!$A:$A,0)))*($S14/(($F14/48)*$D14)/$E14))</f>
        <v/>
      </c>
      <c r="V14" s="40" t="str">
        <f t="array" ref="V14">if(or($F14=0,$F14=""),"", iferror(index(EPS!F:F,match($A14,EPS!$A:$A,0)),index(Ghosts!F:F,match($A14,Ghosts!$A:$A,0)))*($S14/(($F14/48)*$D14)/$E14))</f>
        <v/>
      </c>
      <c r="W14" s="40" t="str">
        <f t="array" ref="W14">if(or($F14=0,$F14=""),"", iferror(index(EPS!M:M,match($A14,EPS!$A:$A,0)),index(Ghosts!M:M,match($A14,Ghosts!$A:$A,0)))*($S14/(($F14/48)*$D14)/$E14))</f>
        <v/>
      </c>
      <c r="X14" s="39" t="str">
        <f t="shared" si="3"/>
        <v/>
      </c>
      <c r="Y14" s="41" t="str">
        <f t="array" ref="Y14">if(or(F14=0,F14=""),"",((iferror(index(EPS!H:H,match(A14,EPS!A:A,0)),index(Ghosts!H:H,match(A14,Ghosts!A:A,0)))*1.25)+(iferror(index(EPS!I:I,match(A14,EPS!A:A,0)),index(Ghosts!I:I,match(A14,Ghosts!A:A,0)))*1.25)+(iferror(index(EPS!J:J,match(A14,EPS!A:A,0)),index(Ghosts!J:J,match(A14,Ghosts!A:A,0)))*1.5)+(iferror(index(EPS!K:K,match(A14,EPS!A:A,0)),index(Ghosts!K:K,match(A14,Ghosts!A:A,0)))*2)+(iferror(index(EPS!L:L,match(A14,EPS!A:A,0)),index(Ghosts!L:L,match(A14,Ghosts!A:A,0)))*2))*D14*(F14/48))</f>
        <v/>
      </c>
      <c r="Z14" s="41" t="str">
        <f t="shared" si="4"/>
        <v/>
      </c>
      <c r="AA14" s="41" t="str">
        <f t="array" ref="AA14">if(or(F14=0,F14=""),"",((iferror(index(EPS!H:H,match(A14,EPS!A:A,0)),index(Ghosts!H:H,match(A14,Ghosts!A:A,0)))*1.2)+(iferror(index(EPS!I:I,match(A14,EPS!A:A,0)),index(Ghosts!I:I,match(A14,Ghosts!A:A,0)))*1.2)+(iferror(index(EPS!J:J,match(A14,EPS!A:A,0)),index(Ghosts!J:J,match(A14,Ghosts!A:A,0)))*1.5)+(iferror(index(EPS!K:K,match(A14,EPS!A:A,0)),index(Ghosts!K:K,match(A14,Ghosts!A:A,0)))*3)+(iferror(index(EPS!L:L,match(A14,EPS!A:A,0)),index(Ghosts!L:L,match(A14,Ghosts!A:A,0)))*3))*D14*(F14/48))</f>
        <v/>
      </c>
      <c r="AB14" s="42">
        <f t="shared" ref="AB14:AF14" si="16">if(iferror(search(AB$1,$I14),0)&gt;0,1,0)</f>
        <v>0</v>
      </c>
      <c r="AC14" s="42">
        <f t="shared" si="16"/>
        <v>0</v>
      </c>
      <c r="AD14" s="42">
        <f t="shared" si="16"/>
        <v>0</v>
      </c>
      <c r="AE14" s="42">
        <f t="shared" si="16"/>
        <v>0</v>
      </c>
      <c r="AF14" s="42">
        <f t="shared" si="16"/>
        <v>0</v>
      </c>
      <c r="AG14" s="25"/>
    </row>
    <row r="15">
      <c r="A15" s="26" t="s">
        <v>98</v>
      </c>
      <c r="B15" s="25" t="e">
        <v>#N/A</v>
      </c>
      <c r="C15" s="25" t="e">
        <v>#N/A</v>
      </c>
      <c r="D15" s="28" t="e">
        <v>#N/A</v>
      </c>
      <c r="E15" s="29">
        <v>0.17435135135135135</v>
      </c>
      <c r="F15" s="30">
        <v>0.0</v>
      </c>
      <c r="G15" s="32"/>
      <c r="H15" s="34" t="s">
        <v>64</v>
      </c>
      <c r="I15" s="35" t="s">
        <v>64</v>
      </c>
      <c r="J15" s="36" t="s">
        <v>64</v>
      </c>
      <c r="K15" s="28" t="s">
        <v>64</v>
      </c>
      <c r="L15" s="28" t="s">
        <v>64</v>
      </c>
      <c r="M15" s="34" t="s">
        <v>64</v>
      </c>
      <c r="N15" s="35" t="s">
        <v>64</v>
      </c>
      <c r="O15" s="36" t="s">
        <v>64</v>
      </c>
      <c r="P15" s="28" t="s">
        <v>64</v>
      </c>
      <c r="Q15" s="37" t="s">
        <v>64</v>
      </c>
      <c r="R15" s="38" t="str">
        <f t="shared" si="2"/>
        <v/>
      </c>
      <c r="S15" s="39" t="str">
        <f t="array" ref="S15">if(R15="","", if(index(Index_of_Stuff!J:J,match(B15,Index_of_Stuff!F:F,0))&gt;0,(D15-index(Index_of_Stuff!J:J,match(B15,Index_of_Stuff!F:F,0)))*(R15/index(Index_of_Stuff!I:I,match(B15,Index_of_Stuff!F:F,0))),(D15/index(Index_of_Stuff!I:I,match(B15,Index_of_Stuff!F:F,0)))*R15))</f>
        <v/>
      </c>
      <c r="T15" s="40" t="str">
        <f t="array" ref="T15">if(or($F15=0,$F15=""),"", iferror(index(EPS!B:B,match($A15,EPS!$A:$A,0)),index(Ghosts!B:B,match($A15,Ghosts!$A:$A,0)))*($S15/(($F15/48)*$D15)/$E15))</f>
        <v/>
      </c>
      <c r="U15" s="40" t="str">
        <f t="array" ref="U15">if(or($F15=0,$F15=""),"", iferror(index(EPS!D:D,match($A15,EPS!$A:$A,0)),index(Ghosts!D:D,match($A15,Ghosts!$A:$A,0)))*($S15/(($F15/48)*$D15)/$E15))</f>
        <v/>
      </c>
      <c r="V15" s="40" t="str">
        <f t="array" ref="V15">if(or($F15=0,$F15=""),"", iferror(index(EPS!F:F,match($A15,EPS!$A:$A,0)),index(Ghosts!F:F,match($A15,Ghosts!$A:$A,0)))*($S15/(($F15/48)*$D15)/$E15))</f>
        <v/>
      </c>
      <c r="W15" s="40" t="str">
        <f t="array" ref="W15">if(or($F15=0,$F15=""),"", iferror(index(EPS!M:M,match($A15,EPS!$A:$A,0)),index(Ghosts!M:M,match($A15,Ghosts!$A:$A,0)))*($S15/(($F15/48)*$D15)/$E15))</f>
        <v/>
      </c>
      <c r="X15" s="39" t="str">
        <f t="shared" si="3"/>
        <v/>
      </c>
      <c r="Y15" s="41" t="str">
        <f t="array" ref="Y15">if(or(F15=0,F15=""),"",((iferror(index(EPS!H:H,match(A15,EPS!A:A,0)),index(Ghosts!H:H,match(A15,Ghosts!A:A,0)))*1.25)+(iferror(index(EPS!I:I,match(A15,EPS!A:A,0)),index(Ghosts!I:I,match(A15,Ghosts!A:A,0)))*1.25)+(iferror(index(EPS!J:J,match(A15,EPS!A:A,0)),index(Ghosts!J:J,match(A15,Ghosts!A:A,0)))*1.5)+(iferror(index(EPS!K:K,match(A15,EPS!A:A,0)),index(Ghosts!K:K,match(A15,Ghosts!A:A,0)))*2)+(iferror(index(EPS!L:L,match(A15,EPS!A:A,0)),index(Ghosts!L:L,match(A15,Ghosts!A:A,0)))*2))*D15*(F15/48))</f>
        <v/>
      </c>
      <c r="Z15" s="41" t="str">
        <f t="shared" si="4"/>
        <v/>
      </c>
      <c r="AA15" s="41" t="str">
        <f t="array" ref="AA15">if(or(F15=0,F15=""),"",((iferror(index(EPS!H:H,match(A15,EPS!A:A,0)),index(Ghosts!H:H,match(A15,Ghosts!A:A,0)))*1.2)+(iferror(index(EPS!I:I,match(A15,EPS!A:A,0)),index(Ghosts!I:I,match(A15,Ghosts!A:A,0)))*1.2)+(iferror(index(EPS!J:J,match(A15,EPS!A:A,0)),index(Ghosts!J:J,match(A15,Ghosts!A:A,0)))*1.5)+(iferror(index(EPS!K:K,match(A15,EPS!A:A,0)),index(Ghosts!K:K,match(A15,Ghosts!A:A,0)))*3)+(iferror(index(EPS!L:L,match(A15,EPS!A:A,0)),index(Ghosts!L:L,match(A15,Ghosts!A:A,0)))*3))*D15*(F15/48))</f>
        <v/>
      </c>
      <c r="AB15" s="42">
        <f t="shared" ref="AB15:AF15" si="17">if(iferror(search(AB$1,$I15),0)&gt;0,1,0)</f>
        <v>0</v>
      </c>
      <c r="AC15" s="42">
        <f t="shared" si="17"/>
        <v>0</v>
      </c>
      <c r="AD15" s="42">
        <f t="shared" si="17"/>
        <v>0</v>
      </c>
      <c r="AE15" s="42">
        <f t="shared" si="17"/>
        <v>0</v>
      </c>
      <c r="AF15" s="42">
        <f t="shared" si="17"/>
        <v>0</v>
      </c>
      <c r="AG15" s="25"/>
    </row>
    <row r="16">
      <c r="A16" s="26" t="s">
        <v>99</v>
      </c>
      <c r="B16" s="25" t="e">
        <v>#N/A</v>
      </c>
      <c r="C16" s="25" t="e">
        <v>#N/A</v>
      </c>
      <c r="D16" s="28" t="e">
        <v>#N/A</v>
      </c>
      <c r="E16" s="29">
        <v>0.18</v>
      </c>
      <c r="F16" s="30">
        <v>0.0</v>
      </c>
      <c r="G16" s="32"/>
      <c r="H16" s="34" t="s">
        <v>64</v>
      </c>
      <c r="I16" s="35" t="s">
        <v>64</v>
      </c>
      <c r="J16" s="36" t="s">
        <v>64</v>
      </c>
      <c r="K16" s="28" t="s">
        <v>64</v>
      </c>
      <c r="L16" s="28" t="s">
        <v>64</v>
      </c>
      <c r="M16" s="34" t="s">
        <v>64</v>
      </c>
      <c r="N16" s="35" t="s">
        <v>64</v>
      </c>
      <c r="O16" s="36" t="s">
        <v>64</v>
      </c>
      <c r="P16" s="28" t="s">
        <v>64</v>
      </c>
      <c r="Q16" s="37" t="s">
        <v>64</v>
      </c>
      <c r="R16" s="38" t="str">
        <f t="shared" si="2"/>
        <v/>
      </c>
      <c r="S16" s="39" t="str">
        <f t="array" ref="S16">if(R16="","", if(index(Index_of_Stuff!J:J,match(B16,Index_of_Stuff!F:F,0))&gt;0,(D16-index(Index_of_Stuff!J:J,match(B16,Index_of_Stuff!F:F,0)))*(R16/index(Index_of_Stuff!I:I,match(B16,Index_of_Stuff!F:F,0))),(D16/index(Index_of_Stuff!I:I,match(B16,Index_of_Stuff!F:F,0)))*R16))</f>
        <v/>
      </c>
      <c r="T16" s="40" t="str">
        <f t="array" ref="T16">if(or($F16=0,$F16=""),"", iferror(index(EPS!B:B,match($A16,EPS!$A:$A,0)),index(Ghosts!B:B,match($A16,Ghosts!$A:$A,0)))*($S16/(($F16/48)*$D16)/$E16))</f>
        <v/>
      </c>
      <c r="U16" s="40" t="str">
        <f t="array" ref="U16">if(or($F16=0,$F16=""),"", iferror(index(EPS!D:D,match($A16,EPS!$A:$A,0)),index(Ghosts!D:D,match($A16,Ghosts!$A:$A,0)))*($S16/(($F16/48)*$D16)/$E16))</f>
        <v/>
      </c>
      <c r="V16" s="40" t="str">
        <f t="array" ref="V16">if(or($F16=0,$F16=""),"", iferror(index(EPS!F:F,match($A16,EPS!$A:$A,0)),index(Ghosts!F:F,match($A16,Ghosts!$A:$A,0)))*($S16/(($F16/48)*$D16)/$E16))</f>
        <v/>
      </c>
      <c r="W16" s="40" t="str">
        <f t="array" ref="W16">if(or($F16=0,$F16=""),"", iferror(index(EPS!M:M,match($A16,EPS!$A:$A,0)),index(Ghosts!M:M,match($A16,Ghosts!$A:$A,0)))*($S16/(($F16/48)*$D16)/$E16))</f>
        <v/>
      </c>
      <c r="X16" s="39" t="str">
        <f t="shared" si="3"/>
        <v/>
      </c>
      <c r="Y16" s="41" t="str">
        <f t="array" ref="Y16">if(or(F16=0,F16=""),"",((iferror(index(EPS!H:H,match(A16,EPS!A:A,0)),index(Ghosts!H:H,match(A16,Ghosts!A:A,0)))*1.25)+(iferror(index(EPS!I:I,match(A16,EPS!A:A,0)),index(Ghosts!I:I,match(A16,Ghosts!A:A,0)))*1.25)+(iferror(index(EPS!J:J,match(A16,EPS!A:A,0)),index(Ghosts!J:J,match(A16,Ghosts!A:A,0)))*1.5)+(iferror(index(EPS!K:K,match(A16,EPS!A:A,0)),index(Ghosts!K:K,match(A16,Ghosts!A:A,0)))*2)+(iferror(index(EPS!L:L,match(A16,EPS!A:A,0)),index(Ghosts!L:L,match(A16,Ghosts!A:A,0)))*2))*D16*(F16/48))</f>
        <v/>
      </c>
      <c r="Z16" s="41" t="str">
        <f t="shared" si="4"/>
        <v/>
      </c>
      <c r="AA16" s="41" t="str">
        <f t="array" ref="AA16">if(or(F16=0,F16=""),"",((iferror(index(EPS!H:H,match(A16,EPS!A:A,0)),index(Ghosts!H:H,match(A16,Ghosts!A:A,0)))*1.2)+(iferror(index(EPS!I:I,match(A16,EPS!A:A,0)),index(Ghosts!I:I,match(A16,Ghosts!A:A,0)))*1.2)+(iferror(index(EPS!J:J,match(A16,EPS!A:A,0)),index(Ghosts!J:J,match(A16,Ghosts!A:A,0)))*1.5)+(iferror(index(EPS!K:K,match(A16,EPS!A:A,0)),index(Ghosts!K:K,match(A16,Ghosts!A:A,0)))*3)+(iferror(index(EPS!L:L,match(A16,EPS!A:A,0)),index(Ghosts!L:L,match(A16,Ghosts!A:A,0)))*3))*D16*(F16/48))</f>
        <v/>
      </c>
      <c r="AB16" s="42">
        <f t="shared" ref="AB16:AF16" si="18">if(iferror(search(AB$1,$I16),0)&gt;0,1,0)</f>
        <v>0</v>
      </c>
      <c r="AC16" s="42">
        <f t="shared" si="18"/>
        <v>0</v>
      </c>
      <c r="AD16" s="42">
        <f t="shared" si="18"/>
        <v>0</v>
      </c>
      <c r="AE16" s="42">
        <f t="shared" si="18"/>
        <v>0</v>
      </c>
      <c r="AF16" s="42">
        <f t="shared" si="18"/>
        <v>0</v>
      </c>
      <c r="AG16" s="25"/>
    </row>
    <row r="17">
      <c r="A17" s="26" t="s">
        <v>95</v>
      </c>
      <c r="B17" s="25" t="e">
        <v>#N/A</v>
      </c>
      <c r="C17" s="25" t="e">
        <v>#N/A</v>
      </c>
      <c r="D17" s="28" t="e">
        <v>#N/A</v>
      </c>
      <c r="E17" s="29">
        <v>0.20169835880022638</v>
      </c>
      <c r="F17" s="30">
        <v>0.0</v>
      </c>
      <c r="G17" s="32"/>
      <c r="H17" s="34" t="s">
        <v>64</v>
      </c>
      <c r="I17" s="35" t="s">
        <v>64</v>
      </c>
      <c r="J17" s="36" t="s">
        <v>64</v>
      </c>
      <c r="K17" s="28" t="s">
        <v>64</v>
      </c>
      <c r="L17" s="28" t="s">
        <v>64</v>
      </c>
      <c r="M17" s="34" t="s">
        <v>64</v>
      </c>
      <c r="N17" s="35" t="s">
        <v>64</v>
      </c>
      <c r="O17" s="36" t="s">
        <v>64</v>
      </c>
      <c r="P17" s="28" t="s">
        <v>64</v>
      </c>
      <c r="Q17" s="37" t="s">
        <v>64</v>
      </c>
      <c r="R17" s="38" t="str">
        <f t="shared" si="2"/>
        <v/>
      </c>
      <c r="S17" s="39" t="str">
        <f t="array" ref="S17">if(R17="","", if(index(Index_of_Stuff!J:J,match(B17,Index_of_Stuff!F:F,0))&gt;0,(D17-index(Index_of_Stuff!J:J,match(B17,Index_of_Stuff!F:F,0)))*(R17/index(Index_of_Stuff!I:I,match(B17,Index_of_Stuff!F:F,0))),(D17/index(Index_of_Stuff!I:I,match(B17,Index_of_Stuff!F:F,0)))*R17))</f>
        <v/>
      </c>
      <c r="T17" s="40" t="str">
        <f t="array" ref="T17">if(or($F17=0,$F17=""),"", iferror(index(EPS!B:B,match($A17,EPS!$A:$A,0)),index(Ghosts!B:B,match($A17,Ghosts!$A:$A,0)))*($S17/(($F17/48)*$D17)/$E17))</f>
        <v/>
      </c>
      <c r="U17" s="40" t="str">
        <f t="array" ref="U17">if(or($F17=0,$F17=""),"", iferror(index(EPS!D:D,match($A17,EPS!$A:$A,0)),index(Ghosts!D:D,match($A17,Ghosts!$A:$A,0)))*($S17/(($F17/48)*$D17)/$E17))</f>
        <v/>
      </c>
      <c r="V17" s="40" t="str">
        <f t="array" ref="V17">if(or($F17=0,$F17=""),"", iferror(index(EPS!F:F,match($A17,EPS!$A:$A,0)),index(Ghosts!F:F,match($A17,Ghosts!$A:$A,0)))*($S17/(($F17/48)*$D17)/$E17))</f>
        <v/>
      </c>
      <c r="W17" s="40" t="str">
        <f t="array" ref="W17">if(or($F17=0,$F17=""),"", iferror(index(EPS!M:M,match($A17,EPS!$A:$A,0)),index(Ghosts!M:M,match($A17,Ghosts!$A:$A,0)))*($S17/(($F17/48)*$D17)/$E17))</f>
        <v/>
      </c>
      <c r="X17" s="39" t="str">
        <f t="shared" si="3"/>
        <v/>
      </c>
      <c r="Y17" s="41" t="str">
        <f t="array" ref="Y17">if(or(F17=0,F17=""),"",((iferror(index(EPS!H:H,match(A17,EPS!A:A,0)),index(Ghosts!H:H,match(A17,Ghosts!A:A,0)))*1.25)+(iferror(index(EPS!I:I,match(A17,EPS!A:A,0)),index(Ghosts!I:I,match(A17,Ghosts!A:A,0)))*1.25)+(iferror(index(EPS!J:J,match(A17,EPS!A:A,0)),index(Ghosts!J:J,match(A17,Ghosts!A:A,0)))*1.5)+(iferror(index(EPS!K:K,match(A17,EPS!A:A,0)),index(Ghosts!K:K,match(A17,Ghosts!A:A,0)))*2)+(iferror(index(EPS!L:L,match(A17,EPS!A:A,0)),index(Ghosts!L:L,match(A17,Ghosts!A:A,0)))*2))*D17*(F17/48))</f>
        <v/>
      </c>
      <c r="Z17" s="41" t="str">
        <f t="shared" si="4"/>
        <v/>
      </c>
      <c r="AA17" s="41" t="str">
        <f t="array" ref="AA17">if(or(F17=0,F17=""),"",((iferror(index(EPS!H:H,match(A17,EPS!A:A,0)),index(Ghosts!H:H,match(A17,Ghosts!A:A,0)))*1.2)+(iferror(index(EPS!I:I,match(A17,EPS!A:A,0)),index(Ghosts!I:I,match(A17,Ghosts!A:A,0)))*1.2)+(iferror(index(EPS!J:J,match(A17,EPS!A:A,0)),index(Ghosts!J:J,match(A17,Ghosts!A:A,0)))*1.5)+(iferror(index(EPS!K:K,match(A17,EPS!A:A,0)),index(Ghosts!K:K,match(A17,Ghosts!A:A,0)))*3)+(iferror(index(EPS!L:L,match(A17,EPS!A:A,0)),index(Ghosts!L:L,match(A17,Ghosts!A:A,0)))*3))*D17*(F17/48))</f>
        <v/>
      </c>
      <c r="AB17" s="42">
        <f t="shared" ref="AB17:AF17" si="19">if(iferror(search(AB$1,$I17),0)&gt;0,1,0)</f>
        <v>0</v>
      </c>
      <c r="AC17" s="42">
        <f t="shared" si="19"/>
        <v>0</v>
      </c>
      <c r="AD17" s="42">
        <f t="shared" si="19"/>
        <v>0</v>
      </c>
      <c r="AE17" s="42">
        <f t="shared" si="19"/>
        <v>0</v>
      </c>
      <c r="AF17" s="42">
        <f t="shared" si="19"/>
        <v>0</v>
      </c>
      <c r="AG17" s="25"/>
      <c r="AH17" s="25"/>
      <c r="AI17" s="25"/>
      <c r="AJ17" s="25"/>
      <c r="AK17" s="25"/>
      <c r="AL17" s="25"/>
    </row>
    <row r="18">
      <c r="A18" s="26" t="s">
        <v>105</v>
      </c>
      <c r="B18" s="25" t="e">
        <v>#N/A</v>
      </c>
      <c r="C18" s="25" t="e">
        <v>#N/A</v>
      </c>
      <c r="D18" s="28" t="e">
        <v>#N/A</v>
      </c>
      <c r="E18" s="29">
        <v>0.28474438604873387</v>
      </c>
      <c r="F18" s="30">
        <v>34.0</v>
      </c>
      <c r="G18" s="32"/>
      <c r="H18" s="34" t="e">
        <v>#N/A</v>
      </c>
      <c r="I18" s="35" t="s">
        <v>64</v>
      </c>
      <c r="J18" s="36" t="s">
        <v>64</v>
      </c>
      <c r="K18" s="28" t="s">
        <v>64</v>
      </c>
      <c r="L18" s="28" t="s">
        <v>64</v>
      </c>
      <c r="M18" s="34" t="e">
        <v>#N/A</v>
      </c>
      <c r="N18" s="35" t="s">
        <v>64</v>
      </c>
      <c r="O18" s="36" t="s">
        <v>64</v>
      </c>
      <c r="P18" s="28" t="s">
        <v>64</v>
      </c>
      <c r="Q18" s="37" t="s">
        <v>64</v>
      </c>
      <c r="R18" s="38" t="str">
        <f t="shared" si="2"/>
        <v>#N/A</v>
      </c>
      <c r="S18" s="39" t="str">
        <f t="array" ref="S18">if(R18="","", if(index(Index_of_Stuff!J:J,match(B18,Index_of_Stuff!F:F,0))&gt;0,(D18-index(Index_of_Stuff!J:J,match(B18,Index_of_Stuff!F:F,0)))*(R18/index(Index_of_Stuff!I:I,match(B18,Index_of_Stuff!F:F,0))),(D18/index(Index_of_Stuff!I:I,match(B18,Index_of_Stuff!F:F,0)))*R18))</f>
        <v>#N/A</v>
      </c>
      <c r="T18" s="40" t="str">
        <f t="array" ref="T18">if(or($F18=0,$F18=""),"", iferror(index(EPS!B:B,match($A18,EPS!$A:$A,0)),index(Ghosts!B:B,match($A18,Ghosts!$A:$A,0)))*($S18/(($F18/48)*$D18)/$E18))</f>
        <v>#N/A</v>
      </c>
      <c r="U18" s="40" t="str">
        <f t="array" ref="U18">if(or($F18=0,$F18=""),"", iferror(index(EPS!D:D,match($A18,EPS!$A:$A,0)),index(Ghosts!D:D,match($A18,Ghosts!$A:$A,0)))*($S18/(($F18/48)*$D18)/$E18))</f>
        <v>#N/A</v>
      </c>
      <c r="V18" s="40" t="str">
        <f t="array" ref="V18">if(or($F18=0,$F18=""),"", iferror(index(EPS!F:F,match($A18,EPS!$A:$A,0)),index(Ghosts!F:F,match($A18,Ghosts!$A:$A,0)))*($S18/(($F18/48)*$D18)/$E18))</f>
        <v>#N/A</v>
      </c>
      <c r="W18" s="40" t="str">
        <f t="array" ref="W18">if(or($F18=0,$F18=""),"", iferror(index(EPS!M:M,match($A18,EPS!$A:$A,0)),index(Ghosts!M:M,match($A18,Ghosts!$A:$A,0)))*($S18/(($F18/48)*$D18)/$E18))</f>
        <v>#N/A</v>
      </c>
      <c r="X18" s="39" t="str">
        <f t="shared" si="3"/>
        <v>#N/A</v>
      </c>
      <c r="Y18" s="41" t="str">
        <f t="array" ref="Y18">if(or(F18=0,F18=""),"",((iferror(index(EPS!H:H,match(A18,EPS!A:A,0)),index(Ghosts!H:H,match(A18,Ghosts!A:A,0)))*1.25)+(iferror(index(EPS!I:I,match(A18,EPS!A:A,0)),index(Ghosts!I:I,match(A18,Ghosts!A:A,0)))*1.25)+(iferror(index(EPS!J:J,match(A18,EPS!A:A,0)),index(Ghosts!J:J,match(A18,Ghosts!A:A,0)))*1.5)+(iferror(index(EPS!K:K,match(A18,EPS!A:A,0)),index(Ghosts!K:K,match(A18,Ghosts!A:A,0)))*2)+(iferror(index(EPS!L:L,match(A18,EPS!A:A,0)),index(Ghosts!L:L,match(A18,Ghosts!A:A,0)))*2))*D18*(F18/48))</f>
        <v>#N/A</v>
      </c>
      <c r="Z18" s="41" t="str">
        <f t="shared" si="4"/>
        <v>#N/A</v>
      </c>
      <c r="AA18" s="41" t="str">
        <f t="array" ref="AA18">if(or(F18=0,F18=""),"",((iferror(index(EPS!H:H,match(A18,EPS!A:A,0)),index(Ghosts!H:H,match(A18,Ghosts!A:A,0)))*1.2)+(iferror(index(EPS!I:I,match(A18,EPS!A:A,0)),index(Ghosts!I:I,match(A18,Ghosts!A:A,0)))*1.2)+(iferror(index(EPS!J:J,match(A18,EPS!A:A,0)),index(Ghosts!J:J,match(A18,Ghosts!A:A,0)))*1.5)+(iferror(index(EPS!K:K,match(A18,EPS!A:A,0)),index(Ghosts!K:K,match(A18,Ghosts!A:A,0)))*3)+(iferror(index(EPS!L:L,match(A18,EPS!A:A,0)),index(Ghosts!L:L,match(A18,Ghosts!A:A,0)))*3))*D18*(F18/48))</f>
        <v>#N/A</v>
      </c>
      <c r="AB18" s="42">
        <f t="shared" ref="AB18:AF18" si="20">if(iferror(search(AB$1,$I18),0)&gt;0,1,0)</f>
        <v>0</v>
      </c>
      <c r="AC18" s="42">
        <f t="shared" si="20"/>
        <v>0</v>
      </c>
      <c r="AD18" s="42">
        <f t="shared" si="20"/>
        <v>0</v>
      </c>
      <c r="AE18" s="42">
        <f t="shared" si="20"/>
        <v>0</v>
      </c>
      <c r="AF18" s="42">
        <f t="shared" si="20"/>
        <v>0</v>
      </c>
      <c r="AG18" s="25"/>
      <c r="AH18" s="25"/>
      <c r="AI18" s="25"/>
      <c r="AJ18" s="25"/>
      <c r="AK18" s="25"/>
      <c r="AL18" s="25"/>
    </row>
    <row r="19">
      <c r="A19" s="26" t="s">
        <v>110</v>
      </c>
      <c r="B19" s="25" t="e">
        <v>#N/A</v>
      </c>
      <c r="C19" s="25" t="e">
        <v>#N/A</v>
      </c>
      <c r="D19" s="28" t="e">
        <v>#N/A</v>
      </c>
      <c r="E19" s="29">
        <v>0.23207961891799933</v>
      </c>
      <c r="F19" s="30">
        <v>32.0</v>
      </c>
      <c r="G19" s="33"/>
      <c r="H19" s="34" t="e">
        <v>#N/A</v>
      </c>
      <c r="I19" s="35" t="s">
        <v>64</v>
      </c>
      <c r="J19" s="36" t="s">
        <v>64</v>
      </c>
      <c r="K19" s="28" t="s">
        <v>64</v>
      </c>
      <c r="L19" s="28" t="s">
        <v>64</v>
      </c>
      <c r="M19" s="34" t="e">
        <v>#N/A</v>
      </c>
      <c r="N19" s="35" t="s">
        <v>64</v>
      </c>
      <c r="O19" s="36" t="s">
        <v>64</v>
      </c>
      <c r="P19" s="28" t="s">
        <v>64</v>
      </c>
      <c r="Q19" s="37" t="s">
        <v>64</v>
      </c>
      <c r="R19" s="38" t="str">
        <f t="shared" si="2"/>
        <v>#N/A</v>
      </c>
      <c r="S19" s="39" t="str">
        <f t="array" ref="S19">if(R19="","", if(index(Index_of_Stuff!J:J,match(B19,Index_of_Stuff!F:F,0))&gt;0,(D19-index(Index_of_Stuff!J:J,match(B19,Index_of_Stuff!F:F,0)))*(R19/index(Index_of_Stuff!I:I,match(B19,Index_of_Stuff!F:F,0))),(D19/index(Index_of_Stuff!I:I,match(B19,Index_of_Stuff!F:F,0)))*R19))</f>
        <v>#N/A</v>
      </c>
      <c r="T19" s="40" t="str">
        <f t="array" ref="T19">if(or($F19=0,$F19=""),"", iferror(index(EPS!B:B,match($A19,EPS!$A:$A,0)),index(Ghosts!B:B,match($A19,Ghosts!$A:$A,0)))*($S19/(($F19/48)*$D19)/$E19))</f>
        <v>#N/A</v>
      </c>
      <c r="U19" s="40" t="str">
        <f t="array" ref="U19">if(or($F19=0,$F19=""),"", iferror(index(EPS!D:D,match($A19,EPS!$A:$A,0)),index(Ghosts!D:D,match($A19,Ghosts!$A:$A,0)))*($S19/(($F19/48)*$D19)/$E19))</f>
        <v>#N/A</v>
      </c>
      <c r="V19" s="40" t="str">
        <f t="array" ref="V19">if(or($F19=0,$F19=""),"", iferror(index(EPS!F:F,match($A19,EPS!$A:$A,0)),index(Ghosts!F:F,match($A19,Ghosts!$A:$A,0)))*($S19/(($F19/48)*$D19)/$E19))</f>
        <v>#N/A</v>
      </c>
      <c r="W19" s="40" t="str">
        <f t="array" ref="W19">if(or($F19=0,$F19=""),"", iferror(index(EPS!M:M,match($A19,EPS!$A:$A,0)),index(Ghosts!M:M,match($A19,Ghosts!$A:$A,0)))*($S19/(($F19/48)*$D19)/$E19))</f>
        <v>#N/A</v>
      </c>
      <c r="X19" s="39" t="str">
        <f t="shared" si="3"/>
        <v>#N/A</v>
      </c>
      <c r="Y19" s="41" t="str">
        <f t="array" ref="Y19">if(or(F19=0,F19=""),"",((iferror(index(EPS!H:H,match(A19,EPS!A:A,0)),index(Ghosts!H:H,match(A19,Ghosts!A:A,0)))*1.25)+(iferror(index(EPS!I:I,match(A19,EPS!A:A,0)),index(Ghosts!I:I,match(A19,Ghosts!A:A,0)))*1.25)+(iferror(index(EPS!J:J,match(A19,EPS!A:A,0)),index(Ghosts!J:J,match(A19,Ghosts!A:A,0)))*1.5)+(iferror(index(EPS!K:K,match(A19,EPS!A:A,0)),index(Ghosts!K:K,match(A19,Ghosts!A:A,0)))*2)+(iferror(index(EPS!L:L,match(A19,EPS!A:A,0)),index(Ghosts!L:L,match(A19,Ghosts!A:A,0)))*2))*D19*(F19/48))</f>
        <v>#N/A</v>
      </c>
      <c r="Z19" s="41" t="str">
        <f t="shared" si="4"/>
        <v>#N/A</v>
      </c>
      <c r="AA19" s="41" t="str">
        <f t="array" ref="AA19">if(or(F19=0,F19=""),"",((iferror(index(EPS!H:H,match(A19,EPS!A:A,0)),index(Ghosts!H:H,match(A19,Ghosts!A:A,0)))*1.2)+(iferror(index(EPS!I:I,match(A19,EPS!A:A,0)),index(Ghosts!I:I,match(A19,Ghosts!A:A,0)))*1.2)+(iferror(index(EPS!J:J,match(A19,EPS!A:A,0)),index(Ghosts!J:J,match(A19,Ghosts!A:A,0)))*1.5)+(iferror(index(EPS!K:K,match(A19,EPS!A:A,0)),index(Ghosts!K:K,match(A19,Ghosts!A:A,0)))*3)+(iferror(index(EPS!L:L,match(A19,EPS!A:A,0)),index(Ghosts!L:L,match(A19,Ghosts!A:A,0)))*3))*D19*(F19/48))</f>
        <v>#N/A</v>
      </c>
      <c r="AB19" s="42">
        <f t="shared" ref="AB19:AF19" si="21">if(iferror(search(AB$1,$I19),0)&gt;0,1,0)</f>
        <v>0</v>
      </c>
      <c r="AC19" s="42">
        <f t="shared" si="21"/>
        <v>0</v>
      </c>
      <c r="AD19" s="42">
        <f t="shared" si="21"/>
        <v>0</v>
      </c>
      <c r="AE19" s="42">
        <f t="shared" si="21"/>
        <v>0</v>
      </c>
      <c r="AF19" s="42">
        <f t="shared" si="21"/>
        <v>0</v>
      </c>
      <c r="AG19" s="25"/>
      <c r="AH19" s="25"/>
      <c r="AI19" s="25"/>
      <c r="AJ19" s="25"/>
      <c r="AK19" s="25"/>
      <c r="AL19" s="25"/>
    </row>
    <row r="20">
      <c r="A20" s="26" t="s">
        <v>108</v>
      </c>
      <c r="B20" s="25" t="e">
        <v>#N/A</v>
      </c>
      <c r="C20" s="25" t="e">
        <v>#N/A</v>
      </c>
      <c r="D20" s="28" t="e">
        <v>#N/A</v>
      </c>
      <c r="E20" s="29">
        <v>0.19511569638909362</v>
      </c>
      <c r="F20" s="30">
        <v>30.0</v>
      </c>
      <c r="G20" s="32"/>
      <c r="H20" s="34" t="e">
        <v>#N/A</v>
      </c>
      <c r="I20" s="35" t="s">
        <v>64</v>
      </c>
      <c r="J20" s="36" t="s">
        <v>64</v>
      </c>
      <c r="K20" s="28" t="s">
        <v>64</v>
      </c>
      <c r="L20" s="28" t="s">
        <v>64</v>
      </c>
      <c r="M20" s="34" t="e">
        <v>#N/A</v>
      </c>
      <c r="N20" s="35" t="s">
        <v>64</v>
      </c>
      <c r="O20" s="36" t="s">
        <v>64</v>
      </c>
      <c r="P20" s="28" t="s">
        <v>64</v>
      </c>
      <c r="Q20" s="37" t="s">
        <v>64</v>
      </c>
      <c r="R20" s="38" t="str">
        <f t="shared" si="2"/>
        <v>#N/A</v>
      </c>
      <c r="S20" s="39" t="str">
        <f t="array" ref="S20">if(R20="","", if(index(Index_of_Stuff!J:J,match(B20,Index_of_Stuff!F:F,0))&gt;0,(D20-index(Index_of_Stuff!J:J,match(B20,Index_of_Stuff!F:F,0)))*(R20/index(Index_of_Stuff!I:I,match(B20,Index_of_Stuff!F:F,0))),(D20/index(Index_of_Stuff!I:I,match(B20,Index_of_Stuff!F:F,0)))*R20))</f>
        <v>#N/A</v>
      </c>
      <c r="T20" s="40" t="str">
        <f t="array" ref="T20">if(or($F20=0,$F20=""),"", iferror(index(EPS!B:B,match($A20,EPS!$A:$A,0)),index(Ghosts!B:B,match($A20,Ghosts!$A:$A,0)))*($S20/(($F20/48)*$D20)/$E20))</f>
        <v>#N/A</v>
      </c>
      <c r="U20" s="40" t="str">
        <f t="array" ref="U20">if(or($F20=0,$F20=""),"", iferror(index(EPS!D:D,match($A20,EPS!$A:$A,0)),index(Ghosts!D:D,match($A20,Ghosts!$A:$A,0)))*($S20/(($F20/48)*$D20)/$E20))</f>
        <v>#N/A</v>
      </c>
      <c r="V20" s="40" t="str">
        <f t="array" ref="V20">if(or($F20=0,$F20=""),"", iferror(index(EPS!F:F,match($A20,EPS!$A:$A,0)),index(Ghosts!F:F,match($A20,Ghosts!$A:$A,0)))*($S20/(($F20/48)*$D20)/$E20))</f>
        <v>#N/A</v>
      </c>
      <c r="W20" s="40" t="str">
        <f t="array" ref="W20">if(or($F20=0,$F20=""),"", iferror(index(EPS!M:M,match($A20,EPS!$A:$A,0)),index(Ghosts!M:M,match($A20,Ghosts!$A:$A,0)))*($S20/(($F20/48)*$D20)/$E20))</f>
        <v>#N/A</v>
      </c>
      <c r="X20" s="39" t="str">
        <f t="shared" si="3"/>
        <v>#N/A</v>
      </c>
      <c r="Y20" s="41" t="str">
        <f t="array" ref="Y20">if(or(F20=0,F20=""),"",((iferror(index(EPS!H:H,match(A20,EPS!A:A,0)),index(Ghosts!H:H,match(A20,Ghosts!A:A,0)))*1.25)+(iferror(index(EPS!I:I,match(A20,EPS!A:A,0)),index(Ghosts!I:I,match(A20,Ghosts!A:A,0)))*1.25)+(iferror(index(EPS!J:J,match(A20,EPS!A:A,0)),index(Ghosts!J:J,match(A20,Ghosts!A:A,0)))*1.5)+(iferror(index(EPS!K:K,match(A20,EPS!A:A,0)),index(Ghosts!K:K,match(A20,Ghosts!A:A,0)))*2)+(iferror(index(EPS!L:L,match(A20,EPS!A:A,0)),index(Ghosts!L:L,match(A20,Ghosts!A:A,0)))*2))*D20*(F20/48))</f>
        <v>#N/A</v>
      </c>
      <c r="Z20" s="41" t="str">
        <f t="shared" si="4"/>
        <v>#N/A</v>
      </c>
      <c r="AA20" s="41" t="str">
        <f t="array" ref="AA20">if(or(F20=0,F20=""),"",((iferror(index(EPS!H:H,match(A20,EPS!A:A,0)),index(Ghosts!H:H,match(A20,Ghosts!A:A,0)))*1.2)+(iferror(index(EPS!I:I,match(A20,EPS!A:A,0)),index(Ghosts!I:I,match(A20,Ghosts!A:A,0)))*1.2)+(iferror(index(EPS!J:J,match(A20,EPS!A:A,0)),index(Ghosts!J:J,match(A20,Ghosts!A:A,0)))*1.5)+(iferror(index(EPS!K:K,match(A20,EPS!A:A,0)),index(Ghosts!K:K,match(A20,Ghosts!A:A,0)))*3)+(iferror(index(EPS!L:L,match(A20,EPS!A:A,0)),index(Ghosts!L:L,match(A20,Ghosts!A:A,0)))*3))*D20*(F20/48))</f>
        <v>#N/A</v>
      </c>
      <c r="AB20" s="42">
        <f t="shared" ref="AB20:AF20" si="22">if(iferror(search(AB$1,$I20),0)&gt;0,1,0)</f>
        <v>0</v>
      </c>
      <c r="AC20" s="42">
        <f t="shared" si="22"/>
        <v>0</v>
      </c>
      <c r="AD20" s="42">
        <f t="shared" si="22"/>
        <v>0</v>
      </c>
      <c r="AE20" s="42">
        <f t="shared" si="22"/>
        <v>0</v>
      </c>
      <c r="AF20" s="42">
        <f t="shared" si="22"/>
        <v>0</v>
      </c>
      <c r="AG20" s="25"/>
      <c r="AH20" s="25"/>
      <c r="AI20" s="25"/>
      <c r="AJ20" s="25"/>
      <c r="AK20" s="54"/>
      <c r="AL20" s="55"/>
    </row>
    <row r="21">
      <c r="A21" s="26" t="s">
        <v>112</v>
      </c>
      <c r="B21" s="25" t="e">
        <v>#N/A</v>
      </c>
      <c r="C21" s="25" t="e">
        <v>#N/A</v>
      </c>
      <c r="D21" s="28" t="e">
        <v>#N/A</v>
      </c>
      <c r="E21" s="29">
        <v>0.2155081967213115</v>
      </c>
      <c r="F21" s="30">
        <v>28.0</v>
      </c>
      <c r="G21" s="33"/>
      <c r="H21" s="34" t="e">
        <v>#N/A</v>
      </c>
      <c r="I21" s="35" t="s">
        <v>64</v>
      </c>
      <c r="J21" s="36" t="s">
        <v>64</v>
      </c>
      <c r="K21" s="28" t="s">
        <v>64</v>
      </c>
      <c r="L21" s="28" t="s">
        <v>64</v>
      </c>
      <c r="M21" s="34" t="e">
        <v>#N/A</v>
      </c>
      <c r="N21" s="35" t="s">
        <v>64</v>
      </c>
      <c r="O21" s="36" t="s">
        <v>64</v>
      </c>
      <c r="P21" s="28" t="s">
        <v>64</v>
      </c>
      <c r="Q21" s="37" t="s">
        <v>64</v>
      </c>
      <c r="R21" s="38" t="str">
        <f t="shared" si="2"/>
        <v>#N/A</v>
      </c>
      <c r="S21" s="39" t="str">
        <f t="array" ref="S21">if(R21="","", if(index(Index_of_Stuff!J:J,match(B21,Index_of_Stuff!F:F,0))&gt;0,(D21-index(Index_of_Stuff!J:J,match(B21,Index_of_Stuff!F:F,0)))*(R21/index(Index_of_Stuff!I:I,match(B21,Index_of_Stuff!F:F,0))),(D21/index(Index_of_Stuff!I:I,match(B21,Index_of_Stuff!F:F,0)))*R21))</f>
        <v>#N/A</v>
      </c>
      <c r="T21" s="40" t="str">
        <f t="array" ref="T21">if(or($F21=0,$F21=""),"", iferror(index(EPS!B:B,match($A21,EPS!$A:$A,0)),index(Ghosts!B:B,match($A21,Ghosts!$A:$A,0)))*($S21/(($F21/48)*$D21)/$E21))</f>
        <v>#N/A</v>
      </c>
      <c r="U21" s="40" t="str">
        <f t="array" ref="U21">if(or($F21=0,$F21=""),"", iferror(index(EPS!D:D,match($A21,EPS!$A:$A,0)),index(Ghosts!D:D,match($A21,Ghosts!$A:$A,0)))*($S21/(($F21/48)*$D21)/$E21))</f>
        <v>#N/A</v>
      </c>
      <c r="V21" s="40" t="str">
        <f t="array" ref="V21">if(or($F21=0,$F21=""),"", iferror(index(EPS!F:F,match($A21,EPS!$A:$A,0)),index(Ghosts!F:F,match($A21,Ghosts!$A:$A,0)))*($S21/(($F21/48)*$D21)/$E21))</f>
        <v>#N/A</v>
      </c>
      <c r="W21" s="40" t="str">
        <f t="array" ref="W21">if(or($F21=0,$F21=""),"", iferror(index(EPS!M:M,match($A21,EPS!$A:$A,0)),index(Ghosts!M:M,match($A21,Ghosts!$A:$A,0)))*($S21/(($F21/48)*$D21)/$E21))</f>
        <v>#N/A</v>
      </c>
      <c r="X21" s="39" t="str">
        <f t="shared" si="3"/>
        <v>#N/A</v>
      </c>
      <c r="Y21" s="41" t="str">
        <f t="array" ref="Y21">if(or(F21=0,F21=""),"",((iferror(index(EPS!H:H,match(A21,EPS!A:A,0)),index(Ghosts!H:H,match(A21,Ghosts!A:A,0)))*1.25)+(iferror(index(EPS!I:I,match(A21,EPS!A:A,0)),index(Ghosts!I:I,match(A21,Ghosts!A:A,0)))*1.25)+(iferror(index(EPS!J:J,match(A21,EPS!A:A,0)),index(Ghosts!J:J,match(A21,Ghosts!A:A,0)))*1.5)+(iferror(index(EPS!K:K,match(A21,EPS!A:A,0)),index(Ghosts!K:K,match(A21,Ghosts!A:A,0)))*2)+(iferror(index(EPS!L:L,match(A21,EPS!A:A,0)),index(Ghosts!L:L,match(A21,Ghosts!A:A,0)))*2))*D21*(F21/48))</f>
        <v>#N/A</v>
      </c>
      <c r="Z21" s="41" t="str">
        <f t="shared" si="4"/>
        <v>#N/A</v>
      </c>
      <c r="AA21" s="41" t="str">
        <f t="array" ref="AA21">if(or(F21=0,F21=""),"",((iferror(index(EPS!H:H,match(A21,EPS!A:A,0)),index(Ghosts!H:H,match(A21,Ghosts!A:A,0)))*1.2)+(iferror(index(EPS!I:I,match(A21,EPS!A:A,0)),index(Ghosts!I:I,match(A21,Ghosts!A:A,0)))*1.2)+(iferror(index(EPS!J:J,match(A21,EPS!A:A,0)),index(Ghosts!J:J,match(A21,Ghosts!A:A,0)))*1.5)+(iferror(index(EPS!K:K,match(A21,EPS!A:A,0)),index(Ghosts!K:K,match(A21,Ghosts!A:A,0)))*3)+(iferror(index(EPS!L:L,match(A21,EPS!A:A,0)),index(Ghosts!L:L,match(A21,Ghosts!A:A,0)))*3))*D21*(F21/48))</f>
        <v>#N/A</v>
      </c>
      <c r="AB21" s="42">
        <f t="shared" ref="AB21:AF21" si="23">if(iferror(search(AB$1,$I21),0)&gt;0,1,0)</f>
        <v>0</v>
      </c>
      <c r="AC21" s="42">
        <f t="shared" si="23"/>
        <v>0</v>
      </c>
      <c r="AD21" s="42">
        <f t="shared" si="23"/>
        <v>0</v>
      </c>
      <c r="AE21" s="42">
        <f t="shared" si="23"/>
        <v>0</v>
      </c>
      <c r="AF21" s="42">
        <f t="shared" si="23"/>
        <v>0</v>
      </c>
      <c r="AG21" s="25"/>
      <c r="AH21" s="25"/>
      <c r="AI21" s="25"/>
      <c r="AJ21" s="25"/>
      <c r="AK21" s="54"/>
      <c r="AL21" s="55"/>
    </row>
    <row r="22">
      <c r="A22" s="26" t="s">
        <v>114</v>
      </c>
      <c r="B22" s="25" t="e">
        <v>#N/A</v>
      </c>
      <c r="C22" s="25" t="e">
        <v>#N/A</v>
      </c>
      <c r="D22" s="28" t="e">
        <v>#N/A</v>
      </c>
      <c r="E22" s="29">
        <v>0.16303073105554497</v>
      </c>
      <c r="F22" s="30">
        <v>25.0</v>
      </c>
      <c r="G22" s="32"/>
      <c r="H22" s="34" t="e">
        <v>#N/A</v>
      </c>
      <c r="I22" s="35" t="s">
        <v>64</v>
      </c>
      <c r="J22" s="36" t="s">
        <v>64</v>
      </c>
      <c r="K22" s="28" t="s">
        <v>64</v>
      </c>
      <c r="L22" s="28" t="s">
        <v>64</v>
      </c>
      <c r="M22" s="34" t="e">
        <v>#N/A</v>
      </c>
      <c r="N22" s="35" t="s">
        <v>64</v>
      </c>
      <c r="O22" s="36" t="s">
        <v>64</v>
      </c>
      <c r="P22" s="28" t="s">
        <v>64</v>
      </c>
      <c r="Q22" s="37" t="s">
        <v>64</v>
      </c>
      <c r="R22" s="38" t="str">
        <f t="shared" si="2"/>
        <v>#N/A</v>
      </c>
      <c r="S22" s="39" t="str">
        <f t="array" ref="S22">if(R22="","", if(index(Index_of_Stuff!J:J,match(B22,Index_of_Stuff!F:F,0))&gt;0,(D22-index(Index_of_Stuff!J:J,match(B22,Index_of_Stuff!F:F,0)))*(R22/index(Index_of_Stuff!I:I,match(B22,Index_of_Stuff!F:F,0))),(D22/index(Index_of_Stuff!I:I,match(B22,Index_of_Stuff!F:F,0)))*R22))</f>
        <v>#N/A</v>
      </c>
      <c r="T22" s="40" t="str">
        <f t="array" ref="T22">if(or($F22=0,$F22=""),"", iferror(index(EPS!B:B,match($A22,EPS!$A:$A,0)),index(Ghosts!B:B,match($A22,Ghosts!$A:$A,0)))*($S22/(($F22/48)*$D22)/$E22))</f>
        <v>#N/A</v>
      </c>
      <c r="U22" s="40" t="str">
        <f t="array" ref="U22">if(or($F22=0,$F22=""),"", iferror(index(EPS!D:D,match($A22,EPS!$A:$A,0)),index(Ghosts!D:D,match($A22,Ghosts!$A:$A,0)))*($S22/(($F22/48)*$D22)/$E22))</f>
        <v>#N/A</v>
      </c>
      <c r="V22" s="40" t="str">
        <f t="array" ref="V22">if(or($F22=0,$F22=""),"", iferror(index(EPS!F:F,match($A22,EPS!$A:$A,0)),index(Ghosts!F:F,match($A22,Ghosts!$A:$A,0)))*($S22/(($F22/48)*$D22)/$E22))</f>
        <v>#N/A</v>
      </c>
      <c r="W22" s="40" t="str">
        <f t="array" ref="W22">if(or($F22=0,$F22=""),"", iferror(index(EPS!M:M,match($A22,EPS!$A:$A,0)),index(Ghosts!M:M,match($A22,Ghosts!$A:$A,0)))*($S22/(($F22/48)*$D22)/$E22))</f>
        <v>#N/A</v>
      </c>
      <c r="X22" s="39" t="str">
        <f t="shared" si="3"/>
        <v>#N/A</v>
      </c>
      <c r="Y22" s="41" t="str">
        <f t="array" ref="Y22">if(or(F22=0,F22=""),"",((iferror(index(EPS!H:H,match(A22,EPS!A:A,0)),index(Ghosts!H:H,match(A22,Ghosts!A:A,0)))*1.25)+(iferror(index(EPS!I:I,match(A22,EPS!A:A,0)),index(Ghosts!I:I,match(A22,Ghosts!A:A,0)))*1.25)+(iferror(index(EPS!J:J,match(A22,EPS!A:A,0)),index(Ghosts!J:J,match(A22,Ghosts!A:A,0)))*1.5)+(iferror(index(EPS!K:K,match(A22,EPS!A:A,0)),index(Ghosts!K:K,match(A22,Ghosts!A:A,0)))*2)+(iferror(index(EPS!L:L,match(A22,EPS!A:A,0)),index(Ghosts!L:L,match(A22,Ghosts!A:A,0)))*2))*D22*(F22/48))</f>
        <v>#N/A</v>
      </c>
      <c r="Z22" s="41" t="str">
        <f t="shared" si="4"/>
        <v>#N/A</v>
      </c>
      <c r="AA22" s="41" t="str">
        <f t="array" ref="AA22">if(or(F22=0,F22=""),"",((iferror(index(EPS!H:H,match(A22,EPS!A:A,0)),index(Ghosts!H:H,match(A22,Ghosts!A:A,0)))*1.2)+(iferror(index(EPS!I:I,match(A22,EPS!A:A,0)),index(Ghosts!I:I,match(A22,Ghosts!A:A,0)))*1.2)+(iferror(index(EPS!J:J,match(A22,EPS!A:A,0)),index(Ghosts!J:J,match(A22,Ghosts!A:A,0)))*1.5)+(iferror(index(EPS!K:K,match(A22,EPS!A:A,0)),index(Ghosts!K:K,match(A22,Ghosts!A:A,0)))*3)+(iferror(index(EPS!L:L,match(A22,EPS!A:A,0)),index(Ghosts!L:L,match(A22,Ghosts!A:A,0)))*3))*D22*(F22/48))</f>
        <v>#N/A</v>
      </c>
      <c r="AB22" s="42">
        <f t="shared" ref="AB22:AF22" si="24">if(iferror(search(AB$1,$I22),0)&gt;0,1,0)</f>
        <v>0</v>
      </c>
      <c r="AC22" s="42">
        <f t="shared" si="24"/>
        <v>0</v>
      </c>
      <c r="AD22" s="42">
        <f t="shared" si="24"/>
        <v>0</v>
      </c>
      <c r="AE22" s="42">
        <f t="shared" si="24"/>
        <v>0</v>
      </c>
      <c r="AF22" s="42">
        <f t="shared" si="24"/>
        <v>0</v>
      </c>
      <c r="AG22" s="25"/>
      <c r="AH22" s="25"/>
      <c r="AI22" s="25"/>
      <c r="AJ22" s="25"/>
      <c r="AK22" s="54"/>
      <c r="AL22" s="55"/>
    </row>
    <row r="23">
      <c r="A23" s="26" t="s">
        <v>133</v>
      </c>
      <c r="B23" s="25" t="e">
        <v>#N/A</v>
      </c>
      <c r="C23" s="25" t="e">
        <v>#N/A</v>
      </c>
      <c r="D23" s="28" t="e">
        <v>#N/A</v>
      </c>
      <c r="E23" s="29">
        <v>0.1517931858936043</v>
      </c>
      <c r="F23" s="30">
        <v>25.0</v>
      </c>
      <c r="G23" s="32"/>
      <c r="H23" s="34" t="e">
        <v>#N/A</v>
      </c>
      <c r="I23" s="35" t="s">
        <v>64</v>
      </c>
      <c r="J23" s="36" t="s">
        <v>64</v>
      </c>
      <c r="K23" s="28" t="s">
        <v>64</v>
      </c>
      <c r="L23" s="28" t="s">
        <v>64</v>
      </c>
      <c r="M23" s="34" t="e">
        <v>#N/A</v>
      </c>
      <c r="N23" s="35" t="s">
        <v>64</v>
      </c>
      <c r="O23" s="36" t="s">
        <v>64</v>
      </c>
      <c r="P23" s="28" t="s">
        <v>64</v>
      </c>
      <c r="Q23" s="37" t="s">
        <v>64</v>
      </c>
      <c r="R23" s="38" t="str">
        <f t="shared" si="2"/>
        <v>#N/A</v>
      </c>
      <c r="S23" s="39" t="str">
        <f t="array" ref="S23">if(R23="","", if(index(Index_of_Stuff!J:J,match(B23,Index_of_Stuff!F:F,0))&gt;0,(D23-index(Index_of_Stuff!J:J,match(B23,Index_of_Stuff!F:F,0)))*(R23/index(Index_of_Stuff!I:I,match(B23,Index_of_Stuff!F:F,0))),(D23/index(Index_of_Stuff!I:I,match(B23,Index_of_Stuff!F:F,0)))*R23))</f>
        <v>#N/A</v>
      </c>
      <c r="T23" s="40" t="str">
        <f t="array" ref="T23">if(or($F23=0,$F23=""),"", iferror(index(EPS!B:B,match($A23,EPS!$A:$A,0)),index(Ghosts!B:B,match($A23,Ghosts!$A:$A,0)))*($S23/(($F23/48)*$D23)/$E23))</f>
        <v>#N/A</v>
      </c>
      <c r="U23" s="40" t="str">
        <f t="array" ref="U23">if(or($F23=0,$F23=""),"", iferror(index(EPS!D:D,match($A23,EPS!$A:$A,0)),index(Ghosts!D:D,match($A23,Ghosts!$A:$A,0)))*($S23/(($F23/48)*$D23)/$E23))</f>
        <v>#N/A</v>
      </c>
      <c r="V23" s="40" t="str">
        <f t="array" ref="V23">if(or($F23=0,$F23=""),"", iferror(index(EPS!F:F,match($A23,EPS!$A:$A,0)),index(Ghosts!F:F,match($A23,Ghosts!$A:$A,0)))*($S23/(($F23/48)*$D23)/$E23))</f>
        <v>#N/A</v>
      </c>
      <c r="W23" s="40" t="str">
        <f t="array" ref="W23">if(or($F23=0,$F23=""),"", iferror(index(EPS!M:M,match($A23,EPS!$A:$A,0)),index(Ghosts!M:M,match($A23,Ghosts!$A:$A,0)))*($S23/(($F23/48)*$D23)/$E23))</f>
        <v>#N/A</v>
      </c>
      <c r="X23" s="39" t="str">
        <f t="shared" si="3"/>
        <v>#N/A</v>
      </c>
      <c r="Y23" s="41" t="str">
        <f t="array" ref="Y23">if(or(F23=0,F23=""),"",((iferror(index(EPS!H:H,match(A23,EPS!A:A,0)),index(Ghosts!H:H,match(A23,Ghosts!A:A,0)))*1.25)+(iferror(index(EPS!I:I,match(A23,EPS!A:A,0)),index(Ghosts!I:I,match(A23,Ghosts!A:A,0)))*1.25)+(iferror(index(EPS!J:J,match(A23,EPS!A:A,0)),index(Ghosts!J:J,match(A23,Ghosts!A:A,0)))*1.5)+(iferror(index(EPS!K:K,match(A23,EPS!A:A,0)),index(Ghosts!K:K,match(A23,Ghosts!A:A,0)))*2)+(iferror(index(EPS!L:L,match(A23,EPS!A:A,0)),index(Ghosts!L:L,match(A23,Ghosts!A:A,0)))*2))*D23*(F23/48))</f>
        <v>#N/A</v>
      </c>
      <c r="Z23" s="41" t="str">
        <f t="shared" si="4"/>
        <v>#N/A</v>
      </c>
      <c r="AA23" s="41" t="str">
        <f t="array" ref="AA23">if(or(F23=0,F23=""),"",((iferror(index(EPS!H:H,match(A23,EPS!A:A,0)),index(Ghosts!H:H,match(A23,Ghosts!A:A,0)))*1.2)+(iferror(index(EPS!I:I,match(A23,EPS!A:A,0)),index(Ghosts!I:I,match(A23,Ghosts!A:A,0)))*1.2)+(iferror(index(EPS!J:J,match(A23,EPS!A:A,0)),index(Ghosts!J:J,match(A23,Ghosts!A:A,0)))*1.5)+(iferror(index(EPS!K:K,match(A23,EPS!A:A,0)),index(Ghosts!K:K,match(A23,Ghosts!A:A,0)))*3)+(iferror(index(EPS!L:L,match(A23,EPS!A:A,0)),index(Ghosts!L:L,match(A23,Ghosts!A:A,0)))*3))*D23*(F23/48))</f>
        <v>#N/A</v>
      </c>
      <c r="AB23" s="42">
        <f t="shared" ref="AB23:AF23" si="25">if(iferror(search(AB$1,$I23),0)&gt;0,1,0)</f>
        <v>0</v>
      </c>
      <c r="AC23" s="42">
        <f t="shared" si="25"/>
        <v>0</v>
      </c>
      <c r="AD23" s="42">
        <f t="shared" si="25"/>
        <v>0</v>
      </c>
      <c r="AE23" s="42">
        <f t="shared" si="25"/>
        <v>0</v>
      </c>
      <c r="AF23" s="42">
        <f t="shared" si="25"/>
        <v>0</v>
      </c>
      <c r="AG23" s="25"/>
      <c r="AH23" s="25"/>
      <c r="AI23" s="25"/>
      <c r="AJ23" s="25"/>
      <c r="AK23" s="54"/>
      <c r="AL23" s="55"/>
    </row>
    <row r="24">
      <c r="A24" s="26" t="s">
        <v>120</v>
      </c>
      <c r="B24" s="25" t="e">
        <v>#N/A</v>
      </c>
      <c r="C24" s="25" t="e">
        <v>#N/A</v>
      </c>
      <c r="D24" s="28" t="e">
        <v>#N/A</v>
      </c>
      <c r="E24" s="29">
        <v>0.15788186095138526</v>
      </c>
      <c r="F24" s="30">
        <v>22.0</v>
      </c>
      <c r="G24" s="33"/>
      <c r="H24" s="34" t="e">
        <v>#N/A</v>
      </c>
      <c r="I24" s="35" t="s">
        <v>64</v>
      </c>
      <c r="J24" s="36" t="s">
        <v>64</v>
      </c>
      <c r="K24" s="28" t="s">
        <v>64</v>
      </c>
      <c r="L24" s="28" t="s">
        <v>64</v>
      </c>
      <c r="M24" s="34" t="e">
        <v>#N/A</v>
      </c>
      <c r="N24" s="35" t="s">
        <v>64</v>
      </c>
      <c r="O24" s="36" t="s">
        <v>64</v>
      </c>
      <c r="P24" s="28" t="s">
        <v>64</v>
      </c>
      <c r="Q24" s="37" t="s">
        <v>64</v>
      </c>
      <c r="R24" s="38" t="str">
        <f t="shared" si="2"/>
        <v>#N/A</v>
      </c>
      <c r="S24" s="39" t="str">
        <f t="array" ref="S24">if(R24="","", if(index(Index_of_Stuff!J:J,match(B24,Index_of_Stuff!F:F,0))&gt;0,(D24-index(Index_of_Stuff!J:J,match(B24,Index_of_Stuff!F:F,0)))*(R24/index(Index_of_Stuff!I:I,match(B24,Index_of_Stuff!F:F,0))),(D24/index(Index_of_Stuff!I:I,match(B24,Index_of_Stuff!F:F,0)))*R24))</f>
        <v>#N/A</v>
      </c>
      <c r="T24" s="40" t="str">
        <f t="array" ref="T24">if(or($F24=0,$F24=""),"", iferror(index(EPS!B:B,match($A24,EPS!$A:$A,0)),index(Ghosts!B:B,match($A24,Ghosts!$A:$A,0)))*($S24/(($F24/48)*$D24)/$E24))</f>
        <v>#N/A</v>
      </c>
      <c r="U24" s="40" t="str">
        <f t="array" ref="U24">if(or($F24=0,$F24=""),"", iferror(index(EPS!D:D,match($A24,EPS!$A:$A,0)),index(Ghosts!D:D,match($A24,Ghosts!$A:$A,0)))*($S24/(($F24/48)*$D24)/$E24))</f>
        <v>#N/A</v>
      </c>
      <c r="V24" s="40" t="str">
        <f t="array" ref="V24">if(or($F24=0,$F24=""),"", iferror(index(EPS!F:F,match($A24,EPS!$A:$A,0)),index(Ghosts!F:F,match($A24,Ghosts!$A:$A,0)))*($S24/(($F24/48)*$D24)/$E24))</f>
        <v>#N/A</v>
      </c>
      <c r="W24" s="40" t="str">
        <f t="array" ref="W24">if(or($F24=0,$F24=""),"", iferror(index(EPS!M:M,match($A24,EPS!$A:$A,0)),index(Ghosts!M:M,match($A24,Ghosts!$A:$A,0)))*($S24/(($F24/48)*$D24)/$E24))</f>
        <v>#N/A</v>
      </c>
      <c r="X24" s="39" t="str">
        <f t="shared" si="3"/>
        <v>#N/A</v>
      </c>
      <c r="Y24" s="41" t="str">
        <f t="array" ref="Y24">if(or(F24=0,F24=""),"",((iferror(index(EPS!H:H,match(A24,EPS!A:A,0)),index(Ghosts!H:H,match(A24,Ghosts!A:A,0)))*1.25)+(iferror(index(EPS!I:I,match(A24,EPS!A:A,0)),index(Ghosts!I:I,match(A24,Ghosts!A:A,0)))*1.25)+(iferror(index(EPS!J:J,match(A24,EPS!A:A,0)),index(Ghosts!J:J,match(A24,Ghosts!A:A,0)))*1.5)+(iferror(index(EPS!K:K,match(A24,EPS!A:A,0)),index(Ghosts!K:K,match(A24,Ghosts!A:A,0)))*2)+(iferror(index(EPS!L:L,match(A24,EPS!A:A,0)),index(Ghosts!L:L,match(A24,Ghosts!A:A,0)))*2))*D24*(F24/48))</f>
        <v>#N/A</v>
      </c>
      <c r="Z24" s="41" t="str">
        <f t="shared" si="4"/>
        <v>#N/A</v>
      </c>
      <c r="AA24" s="41" t="str">
        <f t="array" ref="AA24">if(or(F24=0,F24=""),"",((iferror(index(EPS!H:H,match(A24,EPS!A:A,0)),index(Ghosts!H:H,match(A24,Ghosts!A:A,0)))*1.2)+(iferror(index(EPS!I:I,match(A24,EPS!A:A,0)),index(Ghosts!I:I,match(A24,Ghosts!A:A,0)))*1.2)+(iferror(index(EPS!J:J,match(A24,EPS!A:A,0)),index(Ghosts!J:J,match(A24,Ghosts!A:A,0)))*1.5)+(iferror(index(EPS!K:K,match(A24,EPS!A:A,0)),index(Ghosts!K:K,match(A24,Ghosts!A:A,0)))*3)+(iferror(index(EPS!L:L,match(A24,EPS!A:A,0)),index(Ghosts!L:L,match(A24,Ghosts!A:A,0)))*3))*D24*(F24/48))</f>
        <v>#N/A</v>
      </c>
      <c r="AB24" s="42">
        <f t="shared" ref="AB24:AF24" si="26">if(iferror(search(AB$1,$I24),0)&gt;0,1,0)</f>
        <v>0</v>
      </c>
      <c r="AC24" s="42">
        <f t="shared" si="26"/>
        <v>0</v>
      </c>
      <c r="AD24" s="42">
        <f t="shared" si="26"/>
        <v>0</v>
      </c>
      <c r="AE24" s="42">
        <f t="shared" si="26"/>
        <v>0</v>
      </c>
      <c r="AF24" s="42">
        <f t="shared" si="26"/>
        <v>0</v>
      </c>
      <c r="AG24" s="25"/>
      <c r="AH24" s="25"/>
      <c r="AI24" s="25"/>
      <c r="AJ24" s="25"/>
      <c r="AK24" s="54"/>
      <c r="AL24" s="55"/>
    </row>
    <row r="25">
      <c r="A25" s="26" t="s">
        <v>116</v>
      </c>
      <c r="B25" s="25" t="e">
        <v>#N/A</v>
      </c>
      <c r="C25" s="25" t="e">
        <v>#N/A</v>
      </c>
      <c r="D25" s="28" t="e">
        <v>#N/A</v>
      </c>
      <c r="E25" s="29">
        <v>0.1515</v>
      </c>
      <c r="F25" s="30">
        <v>21.0</v>
      </c>
      <c r="G25" s="32"/>
      <c r="H25" s="34" t="e">
        <v>#N/A</v>
      </c>
      <c r="I25" s="35" t="s">
        <v>64</v>
      </c>
      <c r="J25" s="36" t="s">
        <v>64</v>
      </c>
      <c r="K25" s="28" t="s">
        <v>64</v>
      </c>
      <c r="L25" s="28" t="s">
        <v>64</v>
      </c>
      <c r="M25" s="34" t="e">
        <v>#N/A</v>
      </c>
      <c r="N25" s="35" t="s">
        <v>64</v>
      </c>
      <c r="O25" s="36" t="s">
        <v>64</v>
      </c>
      <c r="P25" s="28" t="s">
        <v>64</v>
      </c>
      <c r="Q25" s="37" t="s">
        <v>64</v>
      </c>
      <c r="R25" s="38" t="str">
        <f t="shared" si="2"/>
        <v>#N/A</v>
      </c>
      <c r="S25" s="39" t="str">
        <f t="array" ref="S25">if(R25="","", if(index(Index_of_Stuff!J:J,match(B25,Index_of_Stuff!F:F,0))&gt;0,(D25-index(Index_of_Stuff!J:J,match(B25,Index_of_Stuff!F:F,0)))*(R25/index(Index_of_Stuff!I:I,match(B25,Index_of_Stuff!F:F,0))),(D25/index(Index_of_Stuff!I:I,match(B25,Index_of_Stuff!F:F,0)))*R25))</f>
        <v>#N/A</v>
      </c>
      <c r="T25" s="40" t="str">
        <f t="array" ref="T25">if(or($F25=0,$F25=""),"", iferror(index(EPS!B:B,match($A25,EPS!$A:$A,0)),index(Ghosts!B:B,match($A25,Ghosts!$A:$A,0)))*($S25/(($F25/48)*$D25)/$E25))</f>
        <v>#N/A</v>
      </c>
      <c r="U25" s="40" t="str">
        <f t="array" ref="U25">if(or($F25=0,$F25=""),"", iferror(index(EPS!D:D,match($A25,EPS!$A:$A,0)),index(Ghosts!D:D,match($A25,Ghosts!$A:$A,0)))*($S25/(($F25/48)*$D25)/$E25))</f>
        <v>#N/A</v>
      </c>
      <c r="V25" s="40" t="str">
        <f t="array" ref="V25">if(or($F25=0,$F25=""),"", iferror(index(EPS!F:F,match($A25,EPS!$A:$A,0)),index(Ghosts!F:F,match($A25,Ghosts!$A:$A,0)))*($S25/(($F25/48)*$D25)/$E25))</f>
        <v>#N/A</v>
      </c>
      <c r="W25" s="40" t="str">
        <f t="array" ref="W25">if(or($F25=0,$F25=""),"", iferror(index(EPS!M:M,match($A25,EPS!$A:$A,0)),index(Ghosts!M:M,match($A25,Ghosts!$A:$A,0)))*($S25/(($F25/48)*$D25)/$E25))</f>
        <v>#N/A</v>
      </c>
      <c r="X25" s="39" t="str">
        <f t="shared" si="3"/>
        <v>#N/A</v>
      </c>
      <c r="Y25" s="41" t="str">
        <f t="array" ref="Y25">if(or(F25=0,F25=""),"",((iferror(index(EPS!H:H,match(A25,EPS!A:A,0)),index(Ghosts!H:H,match(A25,Ghosts!A:A,0)))*1.25)+(iferror(index(EPS!I:I,match(A25,EPS!A:A,0)),index(Ghosts!I:I,match(A25,Ghosts!A:A,0)))*1.25)+(iferror(index(EPS!J:J,match(A25,EPS!A:A,0)),index(Ghosts!J:J,match(A25,Ghosts!A:A,0)))*1.5)+(iferror(index(EPS!K:K,match(A25,EPS!A:A,0)),index(Ghosts!K:K,match(A25,Ghosts!A:A,0)))*2)+(iferror(index(EPS!L:L,match(A25,EPS!A:A,0)),index(Ghosts!L:L,match(A25,Ghosts!A:A,0)))*2))*D25*(F25/48))</f>
        <v>#N/A</v>
      </c>
      <c r="Z25" s="41" t="str">
        <f t="shared" si="4"/>
        <v>#N/A</v>
      </c>
      <c r="AA25" s="41" t="str">
        <f t="array" ref="AA25">if(or(F25=0,F25=""),"",((iferror(index(EPS!H:H,match(A25,EPS!A:A,0)),index(Ghosts!H:H,match(A25,Ghosts!A:A,0)))*1.2)+(iferror(index(EPS!I:I,match(A25,EPS!A:A,0)),index(Ghosts!I:I,match(A25,Ghosts!A:A,0)))*1.2)+(iferror(index(EPS!J:J,match(A25,EPS!A:A,0)),index(Ghosts!J:J,match(A25,Ghosts!A:A,0)))*1.5)+(iferror(index(EPS!K:K,match(A25,EPS!A:A,0)),index(Ghosts!K:K,match(A25,Ghosts!A:A,0)))*3)+(iferror(index(EPS!L:L,match(A25,EPS!A:A,0)),index(Ghosts!L:L,match(A25,Ghosts!A:A,0)))*3))*D25*(F25/48))</f>
        <v>#N/A</v>
      </c>
      <c r="AB25" s="42">
        <f t="shared" ref="AB25:AF25" si="27">if(iferror(search(AB$1,$I25),0)&gt;0,1,0)</f>
        <v>0</v>
      </c>
      <c r="AC25" s="42">
        <f t="shared" si="27"/>
        <v>0</v>
      </c>
      <c r="AD25" s="42">
        <f t="shared" si="27"/>
        <v>0</v>
      </c>
      <c r="AE25" s="42">
        <f t="shared" si="27"/>
        <v>0</v>
      </c>
      <c r="AF25" s="42">
        <f t="shared" si="27"/>
        <v>0</v>
      </c>
      <c r="AG25" s="25"/>
      <c r="AH25" s="25"/>
      <c r="AI25" s="25"/>
      <c r="AJ25" s="25"/>
      <c r="AK25" s="54"/>
      <c r="AL25" s="55"/>
    </row>
    <row r="26">
      <c r="A26" s="26" t="s">
        <v>118</v>
      </c>
      <c r="B26" s="25" t="e">
        <v>#N/A</v>
      </c>
      <c r="C26" s="25" t="e">
        <v>#N/A</v>
      </c>
      <c r="D26" s="28" t="e">
        <v>#N/A</v>
      </c>
      <c r="E26" s="29">
        <v>0.2006371681415929</v>
      </c>
      <c r="F26" s="30">
        <v>21.0</v>
      </c>
      <c r="G26" s="33"/>
      <c r="H26" s="34" t="e">
        <v>#N/A</v>
      </c>
      <c r="I26" s="35" t="s">
        <v>64</v>
      </c>
      <c r="J26" s="36" t="s">
        <v>64</v>
      </c>
      <c r="K26" s="28" t="s">
        <v>64</v>
      </c>
      <c r="L26" s="28" t="s">
        <v>64</v>
      </c>
      <c r="M26" s="34" t="e">
        <v>#N/A</v>
      </c>
      <c r="N26" s="35" t="s">
        <v>64</v>
      </c>
      <c r="O26" s="36" t="s">
        <v>64</v>
      </c>
      <c r="P26" s="28" t="s">
        <v>64</v>
      </c>
      <c r="Q26" s="37" t="s">
        <v>64</v>
      </c>
      <c r="R26" s="38" t="str">
        <f t="shared" si="2"/>
        <v>#N/A</v>
      </c>
      <c r="S26" s="39" t="str">
        <f t="array" ref="S26">if(R26="","", if(index(Index_of_Stuff!J:J,match(B26,Index_of_Stuff!F:F,0))&gt;0,(D26-index(Index_of_Stuff!J:J,match(B26,Index_of_Stuff!F:F,0)))*(R26/index(Index_of_Stuff!I:I,match(B26,Index_of_Stuff!F:F,0))),(D26/index(Index_of_Stuff!I:I,match(B26,Index_of_Stuff!F:F,0)))*R26))</f>
        <v>#N/A</v>
      </c>
      <c r="T26" s="40" t="str">
        <f t="array" ref="T26">if(or($F26=0,$F26=""),"", iferror(index(EPS!B:B,match($A26,EPS!$A:$A,0)),index(Ghosts!B:B,match($A26,Ghosts!$A:$A,0)))*($S26/(($F26/48)*$D26)/$E26))</f>
        <v>#N/A</v>
      </c>
      <c r="U26" s="40" t="str">
        <f t="array" ref="U26">if(or($F26=0,$F26=""),"", iferror(index(EPS!D:D,match($A26,EPS!$A:$A,0)),index(Ghosts!D:D,match($A26,Ghosts!$A:$A,0)))*($S26/(($F26/48)*$D26)/$E26))</f>
        <v>#N/A</v>
      </c>
      <c r="V26" s="40" t="str">
        <f t="array" ref="V26">if(or($F26=0,$F26=""),"", iferror(index(EPS!F:F,match($A26,EPS!$A:$A,0)),index(Ghosts!F:F,match($A26,Ghosts!$A:$A,0)))*($S26/(($F26/48)*$D26)/$E26))</f>
        <v>#N/A</v>
      </c>
      <c r="W26" s="40" t="str">
        <f t="array" ref="W26">if(or($F26=0,$F26=""),"", iferror(index(EPS!M:M,match($A26,EPS!$A:$A,0)),index(Ghosts!M:M,match($A26,Ghosts!$A:$A,0)))*($S26/(($F26/48)*$D26)/$E26))</f>
        <v>#N/A</v>
      </c>
      <c r="X26" s="39" t="str">
        <f t="shared" si="3"/>
        <v>#N/A</v>
      </c>
      <c r="Y26" s="41" t="str">
        <f t="array" ref="Y26">if(or(F26=0,F26=""),"",((iferror(index(EPS!H:H,match(A26,EPS!A:A,0)),index(Ghosts!H:H,match(A26,Ghosts!A:A,0)))*1.25)+(iferror(index(EPS!I:I,match(A26,EPS!A:A,0)),index(Ghosts!I:I,match(A26,Ghosts!A:A,0)))*1.25)+(iferror(index(EPS!J:J,match(A26,EPS!A:A,0)),index(Ghosts!J:J,match(A26,Ghosts!A:A,0)))*1.5)+(iferror(index(EPS!K:K,match(A26,EPS!A:A,0)),index(Ghosts!K:K,match(A26,Ghosts!A:A,0)))*2)+(iferror(index(EPS!L:L,match(A26,EPS!A:A,0)),index(Ghosts!L:L,match(A26,Ghosts!A:A,0)))*2))*D26*(F26/48))</f>
        <v>#N/A</v>
      </c>
      <c r="Z26" s="41" t="str">
        <f t="shared" si="4"/>
        <v>#N/A</v>
      </c>
      <c r="AA26" s="41" t="str">
        <f t="array" ref="AA26">if(or(F26=0,F26=""),"",((iferror(index(EPS!H:H,match(A26,EPS!A:A,0)),index(Ghosts!H:H,match(A26,Ghosts!A:A,0)))*1.2)+(iferror(index(EPS!I:I,match(A26,EPS!A:A,0)),index(Ghosts!I:I,match(A26,Ghosts!A:A,0)))*1.2)+(iferror(index(EPS!J:J,match(A26,EPS!A:A,0)),index(Ghosts!J:J,match(A26,Ghosts!A:A,0)))*1.5)+(iferror(index(EPS!K:K,match(A26,EPS!A:A,0)),index(Ghosts!K:K,match(A26,Ghosts!A:A,0)))*3)+(iferror(index(EPS!L:L,match(A26,EPS!A:A,0)),index(Ghosts!L:L,match(A26,Ghosts!A:A,0)))*3))*D26*(F26/48))</f>
        <v>#N/A</v>
      </c>
      <c r="AB26" s="42">
        <f t="shared" ref="AB26:AF26" si="28">if(iferror(search(AB$1,$I26),0)&gt;0,1,0)</f>
        <v>0</v>
      </c>
      <c r="AC26" s="42">
        <f t="shared" si="28"/>
        <v>0</v>
      </c>
      <c r="AD26" s="42">
        <f t="shared" si="28"/>
        <v>0</v>
      </c>
      <c r="AE26" s="42">
        <f t="shared" si="28"/>
        <v>0</v>
      </c>
      <c r="AF26" s="42">
        <f t="shared" si="28"/>
        <v>0</v>
      </c>
      <c r="AG26" s="25"/>
      <c r="AH26" s="25"/>
      <c r="AI26" s="25"/>
      <c r="AJ26" s="25"/>
      <c r="AK26" s="54"/>
      <c r="AL26" s="55"/>
    </row>
    <row r="27">
      <c r="A27" s="26" t="s">
        <v>126</v>
      </c>
      <c r="B27" s="25" t="e">
        <v>#N/A</v>
      </c>
      <c r="C27" s="25" t="e">
        <v>#N/A</v>
      </c>
      <c r="D27" s="28" t="e">
        <v>#N/A</v>
      </c>
      <c r="E27" s="29">
        <v>0.1903760539629005</v>
      </c>
      <c r="F27" s="30">
        <v>0.0</v>
      </c>
      <c r="G27" s="32"/>
      <c r="H27" s="34" t="s">
        <v>64</v>
      </c>
      <c r="I27" s="35" t="s">
        <v>64</v>
      </c>
      <c r="J27" s="36" t="s">
        <v>64</v>
      </c>
      <c r="K27" s="28" t="s">
        <v>64</v>
      </c>
      <c r="L27" s="28" t="s">
        <v>64</v>
      </c>
      <c r="M27" s="34" t="s">
        <v>64</v>
      </c>
      <c r="N27" s="35" t="s">
        <v>64</v>
      </c>
      <c r="O27" s="36" t="s">
        <v>64</v>
      </c>
      <c r="P27" s="28" t="s">
        <v>64</v>
      </c>
      <c r="Q27" s="37" t="s">
        <v>64</v>
      </c>
      <c r="R27" s="38" t="str">
        <f t="shared" si="2"/>
        <v/>
      </c>
      <c r="S27" s="39" t="str">
        <f t="array" ref="S27">if(R27="","", if(index(Index_of_Stuff!J:J,match(B27,Index_of_Stuff!F:F,0))&gt;0,(D27-index(Index_of_Stuff!J:J,match(B27,Index_of_Stuff!F:F,0)))*(R27/index(Index_of_Stuff!I:I,match(B27,Index_of_Stuff!F:F,0))),(D27/index(Index_of_Stuff!I:I,match(B27,Index_of_Stuff!F:F,0)))*R27))</f>
        <v/>
      </c>
      <c r="T27" s="40" t="str">
        <f t="array" ref="T27">if(or($F27=0,$F27=""),"", iferror(index(EPS!B:B,match($A27,EPS!$A:$A,0)),index(Ghosts!B:B,match($A27,Ghosts!$A:$A,0)))*($S27/(($F27/48)*$D27)/$E27))</f>
        <v/>
      </c>
      <c r="U27" s="40" t="str">
        <f t="array" ref="U27">if(or($F27=0,$F27=""),"", iferror(index(EPS!D:D,match($A27,EPS!$A:$A,0)),index(Ghosts!D:D,match($A27,Ghosts!$A:$A,0)))*($S27/(($F27/48)*$D27)/$E27))</f>
        <v/>
      </c>
      <c r="V27" s="40" t="str">
        <f t="array" ref="V27">if(or($F27=0,$F27=""),"", iferror(index(EPS!F:F,match($A27,EPS!$A:$A,0)),index(Ghosts!F:F,match($A27,Ghosts!$A:$A,0)))*($S27/(($F27/48)*$D27)/$E27))</f>
        <v/>
      </c>
      <c r="W27" s="40" t="str">
        <f t="array" ref="W27">if(or($F27=0,$F27=""),"", iferror(index(EPS!M:M,match($A27,EPS!$A:$A,0)),index(Ghosts!M:M,match($A27,Ghosts!$A:$A,0)))*($S27/(($F27/48)*$D27)/$E27))</f>
        <v/>
      </c>
      <c r="X27" s="39" t="str">
        <f t="shared" si="3"/>
        <v/>
      </c>
      <c r="Y27" s="41" t="str">
        <f t="array" ref="Y27">if(or(F27=0,F27=""),"",((iferror(index(EPS!H:H,match(A27,EPS!A:A,0)),index(Ghosts!H:H,match(A27,Ghosts!A:A,0)))*1.25)+(iferror(index(EPS!I:I,match(A27,EPS!A:A,0)),index(Ghosts!I:I,match(A27,Ghosts!A:A,0)))*1.25)+(iferror(index(EPS!J:J,match(A27,EPS!A:A,0)),index(Ghosts!J:J,match(A27,Ghosts!A:A,0)))*1.5)+(iferror(index(EPS!K:K,match(A27,EPS!A:A,0)),index(Ghosts!K:K,match(A27,Ghosts!A:A,0)))*2)+(iferror(index(EPS!L:L,match(A27,EPS!A:A,0)),index(Ghosts!L:L,match(A27,Ghosts!A:A,0)))*2))*D27*(F27/48))</f>
        <v/>
      </c>
      <c r="Z27" s="41" t="str">
        <f t="shared" si="4"/>
        <v/>
      </c>
      <c r="AA27" s="41" t="str">
        <f t="array" ref="AA27">if(or(F27=0,F27=""),"",((iferror(index(EPS!H:H,match(A27,EPS!A:A,0)),index(Ghosts!H:H,match(A27,Ghosts!A:A,0)))*1.2)+(iferror(index(EPS!I:I,match(A27,EPS!A:A,0)),index(Ghosts!I:I,match(A27,Ghosts!A:A,0)))*1.2)+(iferror(index(EPS!J:J,match(A27,EPS!A:A,0)),index(Ghosts!J:J,match(A27,Ghosts!A:A,0)))*1.5)+(iferror(index(EPS!K:K,match(A27,EPS!A:A,0)),index(Ghosts!K:K,match(A27,Ghosts!A:A,0)))*3)+(iferror(index(EPS!L:L,match(A27,EPS!A:A,0)),index(Ghosts!L:L,match(A27,Ghosts!A:A,0)))*3))*D27*(F27/48))</f>
        <v/>
      </c>
      <c r="AB27" s="42">
        <f t="shared" ref="AB27:AF27" si="29">if(iferror(search(AB$1,$I27),0)&gt;0,1,0)</f>
        <v>0</v>
      </c>
      <c r="AC27" s="42">
        <f t="shared" si="29"/>
        <v>0</v>
      </c>
      <c r="AD27" s="42">
        <f t="shared" si="29"/>
        <v>0</v>
      </c>
      <c r="AE27" s="42">
        <f t="shared" si="29"/>
        <v>0</v>
      </c>
      <c r="AF27" s="42">
        <f t="shared" si="29"/>
        <v>0</v>
      </c>
      <c r="AG27" s="25"/>
      <c r="AH27" s="25"/>
      <c r="AI27" s="25"/>
      <c r="AJ27" s="25"/>
      <c r="AK27" s="54"/>
      <c r="AL27" s="55"/>
    </row>
    <row r="28">
      <c r="A28" s="26" t="s">
        <v>128</v>
      </c>
      <c r="B28" s="25" t="e">
        <v>#N/A</v>
      </c>
      <c r="C28" s="25" t="e">
        <v>#N/A</v>
      </c>
      <c r="D28" s="28" t="e">
        <v>#N/A</v>
      </c>
      <c r="E28" s="29">
        <v>0.17604747774480714</v>
      </c>
      <c r="F28" s="30">
        <v>0.0</v>
      </c>
      <c r="G28" s="32"/>
      <c r="H28" s="34" t="s">
        <v>64</v>
      </c>
      <c r="I28" s="35" t="s">
        <v>64</v>
      </c>
      <c r="J28" s="36" t="s">
        <v>64</v>
      </c>
      <c r="K28" s="28" t="s">
        <v>64</v>
      </c>
      <c r="L28" s="28" t="s">
        <v>64</v>
      </c>
      <c r="M28" s="34" t="s">
        <v>64</v>
      </c>
      <c r="N28" s="35" t="s">
        <v>64</v>
      </c>
      <c r="O28" s="36" t="s">
        <v>64</v>
      </c>
      <c r="P28" s="28" t="s">
        <v>64</v>
      </c>
      <c r="Q28" s="37" t="s">
        <v>64</v>
      </c>
      <c r="R28" s="38" t="str">
        <f t="shared" si="2"/>
        <v/>
      </c>
      <c r="S28" s="39" t="str">
        <f t="array" ref="S28">if(R28="","", if(index(Index_of_Stuff!J:J,match(B28,Index_of_Stuff!F:F,0))&gt;0,(D28-index(Index_of_Stuff!J:J,match(B28,Index_of_Stuff!F:F,0)))*(R28/index(Index_of_Stuff!I:I,match(B28,Index_of_Stuff!F:F,0))),(D28/index(Index_of_Stuff!I:I,match(B28,Index_of_Stuff!F:F,0)))*R28))</f>
        <v/>
      </c>
      <c r="T28" s="40" t="str">
        <f t="array" ref="T28">if(or($F28=0,$F28=""),"", iferror(index(EPS!B:B,match($A28,EPS!$A:$A,0)),index(Ghosts!B:B,match($A28,Ghosts!$A:$A,0)))*($S28/(($F28/48)*$D28)/$E28))</f>
        <v/>
      </c>
      <c r="U28" s="40" t="str">
        <f t="array" ref="U28">if(or($F28=0,$F28=""),"", iferror(index(EPS!D:D,match($A28,EPS!$A:$A,0)),index(Ghosts!D:D,match($A28,Ghosts!$A:$A,0)))*($S28/(($F28/48)*$D28)/$E28))</f>
        <v/>
      </c>
      <c r="V28" s="40" t="str">
        <f t="array" ref="V28">if(or($F28=0,$F28=""),"", iferror(index(EPS!F:F,match($A28,EPS!$A:$A,0)),index(Ghosts!F:F,match($A28,Ghosts!$A:$A,0)))*($S28/(($F28/48)*$D28)/$E28))</f>
        <v/>
      </c>
      <c r="W28" s="40" t="str">
        <f t="array" ref="W28">if(or($F28=0,$F28=""),"", iferror(index(EPS!M:M,match($A28,EPS!$A:$A,0)),index(Ghosts!M:M,match($A28,Ghosts!$A:$A,0)))*($S28/(($F28/48)*$D28)/$E28))</f>
        <v/>
      </c>
      <c r="X28" s="39" t="str">
        <f t="shared" si="3"/>
        <v/>
      </c>
      <c r="Y28" s="41" t="str">
        <f t="array" ref="Y28">if(or(F28=0,F28=""),"",((iferror(index(EPS!H:H,match(A28,EPS!A:A,0)),index(Ghosts!H:H,match(A28,Ghosts!A:A,0)))*1.25)+(iferror(index(EPS!I:I,match(A28,EPS!A:A,0)),index(Ghosts!I:I,match(A28,Ghosts!A:A,0)))*1.25)+(iferror(index(EPS!J:J,match(A28,EPS!A:A,0)),index(Ghosts!J:J,match(A28,Ghosts!A:A,0)))*1.5)+(iferror(index(EPS!K:K,match(A28,EPS!A:A,0)),index(Ghosts!K:K,match(A28,Ghosts!A:A,0)))*2)+(iferror(index(EPS!L:L,match(A28,EPS!A:A,0)),index(Ghosts!L:L,match(A28,Ghosts!A:A,0)))*2))*D28*(F28/48))</f>
        <v/>
      </c>
      <c r="Z28" s="41" t="str">
        <f t="shared" si="4"/>
        <v/>
      </c>
      <c r="AA28" s="41" t="str">
        <f t="array" ref="AA28">if(or(F28=0,F28=""),"",((iferror(index(EPS!H:H,match(A28,EPS!A:A,0)),index(Ghosts!H:H,match(A28,Ghosts!A:A,0)))*1.2)+(iferror(index(EPS!I:I,match(A28,EPS!A:A,0)),index(Ghosts!I:I,match(A28,Ghosts!A:A,0)))*1.2)+(iferror(index(EPS!J:J,match(A28,EPS!A:A,0)),index(Ghosts!J:J,match(A28,Ghosts!A:A,0)))*1.5)+(iferror(index(EPS!K:K,match(A28,EPS!A:A,0)),index(Ghosts!K:K,match(A28,Ghosts!A:A,0)))*3)+(iferror(index(EPS!L:L,match(A28,EPS!A:A,0)),index(Ghosts!L:L,match(A28,Ghosts!A:A,0)))*3))*D28*(F28/48))</f>
        <v/>
      </c>
      <c r="AB28" s="42">
        <f t="shared" ref="AB28:AF28" si="30">if(iferror(search(AB$1,$I28),0)&gt;0,1,0)</f>
        <v>0</v>
      </c>
      <c r="AC28" s="42">
        <f t="shared" si="30"/>
        <v>0</v>
      </c>
      <c r="AD28" s="42">
        <f t="shared" si="30"/>
        <v>0</v>
      </c>
      <c r="AE28" s="42">
        <f t="shared" si="30"/>
        <v>0</v>
      </c>
      <c r="AF28" s="42">
        <f t="shared" si="30"/>
        <v>0</v>
      </c>
      <c r="AG28" s="25"/>
      <c r="AH28" s="25"/>
      <c r="AI28" s="25"/>
      <c r="AJ28" s="25"/>
      <c r="AK28" s="54"/>
      <c r="AL28" s="55"/>
    </row>
    <row r="29">
      <c r="A29" s="26" t="s">
        <v>130</v>
      </c>
      <c r="B29" s="25" t="e">
        <v>#N/A</v>
      </c>
      <c r="C29" s="25" t="e">
        <v>#N/A</v>
      </c>
      <c r="D29" s="28" t="e">
        <v>#N/A</v>
      </c>
      <c r="E29" s="29">
        <v>0.18</v>
      </c>
      <c r="F29" s="30">
        <v>0.0</v>
      </c>
      <c r="G29" s="33"/>
      <c r="H29" s="34" t="s">
        <v>64</v>
      </c>
      <c r="I29" s="35" t="s">
        <v>64</v>
      </c>
      <c r="J29" s="36" t="s">
        <v>64</v>
      </c>
      <c r="K29" s="28" t="s">
        <v>64</v>
      </c>
      <c r="L29" s="28" t="s">
        <v>64</v>
      </c>
      <c r="M29" s="34" t="s">
        <v>64</v>
      </c>
      <c r="N29" s="35" t="s">
        <v>64</v>
      </c>
      <c r="O29" s="36" t="s">
        <v>64</v>
      </c>
      <c r="P29" s="28" t="s">
        <v>64</v>
      </c>
      <c r="Q29" s="37" t="s">
        <v>64</v>
      </c>
      <c r="R29" s="38" t="str">
        <f t="shared" si="2"/>
        <v/>
      </c>
      <c r="S29" s="39" t="str">
        <f t="array" ref="S29">if(R29="","", if(index(Index_of_Stuff!J:J,match(B29,Index_of_Stuff!F:F,0))&gt;0,(D29-index(Index_of_Stuff!J:J,match(B29,Index_of_Stuff!F:F,0)))*(R29/index(Index_of_Stuff!I:I,match(B29,Index_of_Stuff!F:F,0))),(D29/index(Index_of_Stuff!I:I,match(B29,Index_of_Stuff!F:F,0)))*R29))</f>
        <v/>
      </c>
      <c r="T29" s="40" t="str">
        <f t="array" ref="T29">if(or($F29=0,$F29=""),"", iferror(index(EPS!B:B,match($A29,EPS!$A:$A,0)),index(Ghosts!B:B,match($A29,Ghosts!$A:$A,0)))*($S29/(($F29/48)*$D29)/$E29))</f>
        <v/>
      </c>
      <c r="U29" s="40" t="str">
        <f t="array" ref="U29">if(or($F29=0,$F29=""),"", iferror(index(EPS!D:D,match($A29,EPS!$A:$A,0)),index(Ghosts!D:D,match($A29,Ghosts!$A:$A,0)))*($S29/(($F29/48)*$D29)/$E29))</f>
        <v/>
      </c>
      <c r="V29" s="40" t="str">
        <f t="array" ref="V29">if(or($F29=0,$F29=""),"", iferror(index(EPS!F:F,match($A29,EPS!$A:$A,0)),index(Ghosts!F:F,match($A29,Ghosts!$A:$A,0)))*($S29/(($F29/48)*$D29)/$E29))</f>
        <v/>
      </c>
      <c r="W29" s="40" t="str">
        <f t="array" ref="W29">if(or($F29=0,$F29=""),"", iferror(index(EPS!M:M,match($A29,EPS!$A:$A,0)),index(Ghosts!M:M,match($A29,Ghosts!$A:$A,0)))*($S29/(($F29/48)*$D29)/$E29))</f>
        <v/>
      </c>
      <c r="X29" s="39" t="str">
        <f t="shared" si="3"/>
        <v/>
      </c>
      <c r="Y29" s="41" t="str">
        <f t="array" ref="Y29">if(or(F29=0,F29=""),"",((iferror(index(EPS!H:H,match(A29,EPS!A:A,0)),index(Ghosts!H:H,match(A29,Ghosts!A:A,0)))*1.25)+(iferror(index(EPS!I:I,match(A29,EPS!A:A,0)),index(Ghosts!I:I,match(A29,Ghosts!A:A,0)))*1.25)+(iferror(index(EPS!J:J,match(A29,EPS!A:A,0)),index(Ghosts!J:J,match(A29,Ghosts!A:A,0)))*1.5)+(iferror(index(EPS!K:K,match(A29,EPS!A:A,0)),index(Ghosts!K:K,match(A29,Ghosts!A:A,0)))*2)+(iferror(index(EPS!L:L,match(A29,EPS!A:A,0)),index(Ghosts!L:L,match(A29,Ghosts!A:A,0)))*2))*D29*(F29/48))</f>
        <v/>
      </c>
      <c r="Z29" s="41" t="str">
        <f t="shared" si="4"/>
        <v/>
      </c>
      <c r="AA29" s="41" t="str">
        <f t="array" ref="AA29">if(or(F29=0,F29=""),"",((iferror(index(EPS!H:H,match(A29,EPS!A:A,0)),index(Ghosts!H:H,match(A29,Ghosts!A:A,0)))*1.2)+(iferror(index(EPS!I:I,match(A29,EPS!A:A,0)),index(Ghosts!I:I,match(A29,Ghosts!A:A,0)))*1.2)+(iferror(index(EPS!J:J,match(A29,EPS!A:A,0)),index(Ghosts!J:J,match(A29,Ghosts!A:A,0)))*1.5)+(iferror(index(EPS!K:K,match(A29,EPS!A:A,0)),index(Ghosts!K:K,match(A29,Ghosts!A:A,0)))*3)+(iferror(index(EPS!L:L,match(A29,EPS!A:A,0)),index(Ghosts!L:L,match(A29,Ghosts!A:A,0)))*3))*D29*(F29/48))</f>
        <v/>
      </c>
      <c r="AB29" s="42">
        <f t="shared" ref="AB29:AF29" si="31">if(iferror(search(AB$1,$I29),0)&gt;0,1,0)</f>
        <v>0</v>
      </c>
      <c r="AC29" s="42">
        <f t="shared" si="31"/>
        <v>0</v>
      </c>
      <c r="AD29" s="42">
        <f t="shared" si="31"/>
        <v>0</v>
      </c>
      <c r="AE29" s="42">
        <f t="shared" si="31"/>
        <v>0</v>
      </c>
      <c r="AF29" s="42">
        <f t="shared" si="31"/>
        <v>0</v>
      </c>
      <c r="AG29" s="25"/>
      <c r="AH29" s="25"/>
      <c r="AI29" s="25"/>
      <c r="AJ29" s="25"/>
      <c r="AK29" s="54"/>
      <c r="AL29" s="55"/>
    </row>
    <row r="30">
      <c r="A30" s="26" t="s">
        <v>132</v>
      </c>
      <c r="B30" s="25" t="e">
        <v>#N/A</v>
      </c>
      <c r="C30" s="25" t="e">
        <v>#N/A</v>
      </c>
      <c r="D30" s="28" t="e">
        <v>#N/A</v>
      </c>
      <c r="E30" s="29">
        <v>0.18</v>
      </c>
      <c r="F30" s="30">
        <v>0.0</v>
      </c>
      <c r="G30" s="32"/>
      <c r="H30" s="34" t="s">
        <v>64</v>
      </c>
      <c r="I30" s="35" t="s">
        <v>64</v>
      </c>
      <c r="J30" s="36" t="s">
        <v>64</v>
      </c>
      <c r="K30" s="28" t="s">
        <v>64</v>
      </c>
      <c r="L30" s="28" t="s">
        <v>64</v>
      </c>
      <c r="M30" s="34" t="s">
        <v>64</v>
      </c>
      <c r="N30" s="35" t="s">
        <v>64</v>
      </c>
      <c r="O30" s="36" t="s">
        <v>64</v>
      </c>
      <c r="P30" s="28" t="s">
        <v>64</v>
      </c>
      <c r="Q30" s="37" t="s">
        <v>64</v>
      </c>
      <c r="R30" s="38" t="str">
        <f t="shared" si="2"/>
        <v/>
      </c>
      <c r="S30" s="39" t="str">
        <f t="array" ref="S30">if(R30="","", if(index(Index_of_Stuff!J:J,match(B30,Index_of_Stuff!F:F,0))&gt;0,(D30-index(Index_of_Stuff!J:J,match(B30,Index_of_Stuff!F:F,0)))*(R30/index(Index_of_Stuff!I:I,match(B30,Index_of_Stuff!F:F,0))),(D30/index(Index_of_Stuff!I:I,match(B30,Index_of_Stuff!F:F,0)))*R30))</f>
        <v/>
      </c>
      <c r="T30" s="40" t="str">
        <f t="array" ref="T30">if(or($F30=0,$F30=""),"", iferror(index(EPS!B:B,match($A30,EPS!$A:$A,0)),index(Ghosts!B:B,match($A30,Ghosts!$A:$A,0)))*($S30/(($F30/48)*$D30)/$E30))</f>
        <v/>
      </c>
      <c r="U30" s="40" t="str">
        <f t="array" ref="U30">if(or($F30=0,$F30=""),"", iferror(index(EPS!D:D,match($A30,EPS!$A:$A,0)),index(Ghosts!D:D,match($A30,Ghosts!$A:$A,0)))*($S30/(($F30/48)*$D30)/$E30))</f>
        <v/>
      </c>
      <c r="V30" s="40" t="str">
        <f t="array" ref="V30">if(or($F30=0,$F30=""),"", iferror(index(EPS!F:F,match($A30,EPS!$A:$A,0)),index(Ghosts!F:F,match($A30,Ghosts!$A:$A,0)))*($S30/(($F30/48)*$D30)/$E30))</f>
        <v/>
      </c>
      <c r="W30" s="40" t="str">
        <f t="array" ref="W30">if(or($F30=0,$F30=""),"", iferror(index(EPS!M:M,match($A30,EPS!$A:$A,0)),index(Ghosts!M:M,match($A30,Ghosts!$A:$A,0)))*($S30/(($F30/48)*$D30)/$E30))</f>
        <v/>
      </c>
      <c r="X30" s="39" t="str">
        <f t="shared" si="3"/>
        <v/>
      </c>
      <c r="Y30" s="41" t="str">
        <f t="array" ref="Y30">if(or(F30=0,F30=""),"",((iferror(index(EPS!H:H,match(A30,EPS!A:A,0)),index(Ghosts!H:H,match(A30,Ghosts!A:A,0)))*1.25)+(iferror(index(EPS!I:I,match(A30,EPS!A:A,0)),index(Ghosts!I:I,match(A30,Ghosts!A:A,0)))*1.25)+(iferror(index(EPS!J:J,match(A30,EPS!A:A,0)),index(Ghosts!J:J,match(A30,Ghosts!A:A,0)))*1.5)+(iferror(index(EPS!K:K,match(A30,EPS!A:A,0)),index(Ghosts!K:K,match(A30,Ghosts!A:A,0)))*2)+(iferror(index(EPS!L:L,match(A30,EPS!A:A,0)),index(Ghosts!L:L,match(A30,Ghosts!A:A,0)))*2))*D30*(F30/48))</f>
        <v/>
      </c>
      <c r="Z30" s="41" t="str">
        <f t="shared" si="4"/>
        <v/>
      </c>
      <c r="AA30" s="41" t="str">
        <f t="array" ref="AA30">if(or(F30=0,F30=""),"",((iferror(index(EPS!H:H,match(A30,EPS!A:A,0)),index(Ghosts!H:H,match(A30,Ghosts!A:A,0)))*1.2)+(iferror(index(EPS!I:I,match(A30,EPS!A:A,0)),index(Ghosts!I:I,match(A30,Ghosts!A:A,0)))*1.2)+(iferror(index(EPS!J:J,match(A30,EPS!A:A,0)),index(Ghosts!J:J,match(A30,Ghosts!A:A,0)))*1.5)+(iferror(index(EPS!K:K,match(A30,EPS!A:A,0)),index(Ghosts!K:K,match(A30,Ghosts!A:A,0)))*3)+(iferror(index(EPS!L:L,match(A30,EPS!A:A,0)),index(Ghosts!L:L,match(A30,Ghosts!A:A,0)))*3))*D30*(F30/48))</f>
        <v/>
      </c>
      <c r="AB30" s="42">
        <f t="shared" ref="AB30:AF30" si="32">if(iferror(search(AB$1,$I30),0)&gt;0,1,0)</f>
        <v>0</v>
      </c>
      <c r="AC30" s="42">
        <f t="shared" si="32"/>
        <v>0</v>
      </c>
      <c r="AD30" s="42">
        <f t="shared" si="32"/>
        <v>0</v>
      </c>
      <c r="AE30" s="42">
        <f t="shared" si="32"/>
        <v>0</v>
      </c>
      <c r="AF30" s="42">
        <f t="shared" si="32"/>
        <v>0</v>
      </c>
      <c r="AG30" s="25"/>
      <c r="AH30" s="25"/>
      <c r="AI30" s="25"/>
      <c r="AJ30" s="25"/>
      <c r="AK30" s="54"/>
      <c r="AL30" s="55"/>
    </row>
    <row r="31">
      <c r="A31" s="26" t="s">
        <v>124</v>
      </c>
      <c r="B31" s="25" t="e">
        <v>#N/A</v>
      </c>
      <c r="C31" s="25" t="e">
        <v>#N/A</v>
      </c>
      <c r="D31" s="28" t="e">
        <v>#N/A</v>
      </c>
      <c r="E31" s="29">
        <v>0.20648324429334627</v>
      </c>
      <c r="F31" s="30">
        <v>0.0</v>
      </c>
      <c r="G31" s="33"/>
      <c r="H31" s="34" t="s">
        <v>64</v>
      </c>
      <c r="I31" s="35" t="s">
        <v>64</v>
      </c>
      <c r="J31" s="36" t="s">
        <v>64</v>
      </c>
      <c r="K31" s="28" t="s">
        <v>64</v>
      </c>
      <c r="L31" s="28" t="s">
        <v>64</v>
      </c>
      <c r="M31" s="34" t="s">
        <v>64</v>
      </c>
      <c r="N31" s="35" t="s">
        <v>64</v>
      </c>
      <c r="O31" s="36" t="s">
        <v>64</v>
      </c>
      <c r="P31" s="28" t="s">
        <v>64</v>
      </c>
      <c r="Q31" s="37" t="s">
        <v>64</v>
      </c>
      <c r="R31" s="38" t="str">
        <f t="shared" si="2"/>
        <v/>
      </c>
      <c r="S31" s="39" t="str">
        <f t="array" ref="S31">if(R31="","", if(index(Index_of_Stuff!J:J,match(B31,Index_of_Stuff!F:F,0))&gt;0,(D31-index(Index_of_Stuff!J:J,match(B31,Index_of_Stuff!F:F,0)))*(R31/index(Index_of_Stuff!I:I,match(B31,Index_of_Stuff!F:F,0))),(D31/index(Index_of_Stuff!I:I,match(B31,Index_of_Stuff!F:F,0)))*R31))</f>
        <v/>
      </c>
      <c r="T31" s="40" t="str">
        <f t="array" ref="T31">if(or($F31=0,$F31=""),"", iferror(index(EPS!B:B,match($A31,EPS!$A:$A,0)),index(Ghosts!B:B,match($A31,Ghosts!$A:$A,0)))*($S31/(($F31/48)*$D31)/$E31))</f>
        <v/>
      </c>
      <c r="U31" s="40" t="str">
        <f t="array" ref="U31">if(or($F31=0,$F31=""),"", iferror(index(EPS!D:D,match($A31,EPS!$A:$A,0)),index(Ghosts!D:D,match($A31,Ghosts!$A:$A,0)))*($S31/(($F31/48)*$D31)/$E31))</f>
        <v/>
      </c>
      <c r="V31" s="40" t="str">
        <f t="array" ref="V31">if(or($F31=0,$F31=""),"", iferror(index(EPS!F:F,match($A31,EPS!$A:$A,0)),index(Ghosts!F:F,match($A31,Ghosts!$A:$A,0)))*($S31/(($F31/48)*$D31)/$E31))</f>
        <v/>
      </c>
      <c r="W31" s="40" t="str">
        <f t="array" ref="W31">if(or($F31=0,$F31=""),"", iferror(index(EPS!M:M,match($A31,EPS!$A:$A,0)),index(Ghosts!M:M,match($A31,Ghosts!$A:$A,0)))*($S31/(($F31/48)*$D31)/$E31))</f>
        <v/>
      </c>
      <c r="X31" s="39" t="str">
        <f t="shared" si="3"/>
        <v/>
      </c>
      <c r="Y31" s="41" t="str">
        <f t="array" ref="Y31">if(or(F31=0,F31=""),"",((iferror(index(EPS!H:H,match(A31,EPS!A:A,0)),index(Ghosts!H:H,match(A31,Ghosts!A:A,0)))*1.25)+(iferror(index(EPS!I:I,match(A31,EPS!A:A,0)),index(Ghosts!I:I,match(A31,Ghosts!A:A,0)))*1.25)+(iferror(index(EPS!J:J,match(A31,EPS!A:A,0)),index(Ghosts!J:J,match(A31,Ghosts!A:A,0)))*1.5)+(iferror(index(EPS!K:K,match(A31,EPS!A:A,0)),index(Ghosts!K:K,match(A31,Ghosts!A:A,0)))*2)+(iferror(index(EPS!L:L,match(A31,EPS!A:A,0)),index(Ghosts!L:L,match(A31,Ghosts!A:A,0)))*2))*D31*(F31/48))</f>
        <v/>
      </c>
      <c r="Z31" s="41" t="str">
        <f t="shared" si="4"/>
        <v/>
      </c>
      <c r="AA31" s="41" t="str">
        <f t="array" ref="AA31">if(or(F31=0,F31=""),"",((iferror(index(EPS!H:H,match(A31,EPS!A:A,0)),index(Ghosts!H:H,match(A31,Ghosts!A:A,0)))*1.2)+(iferror(index(EPS!I:I,match(A31,EPS!A:A,0)),index(Ghosts!I:I,match(A31,Ghosts!A:A,0)))*1.2)+(iferror(index(EPS!J:J,match(A31,EPS!A:A,0)),index(Ghosts!J:J,match(A31,Ghosts!A:A,0)))*1.5)+(iferror(index(EPS!K:K,match(A31,EPS!A:A,0)),index(Ghosts!K:K,match(A31,Ghosts!A:A,0)))*3)+(iferror(index(EPS!L:L,match(A31,EPS!A:A,0)),index(Ghosts!L:L,match(A31,Ghosts!A:A,0)))*3))*D31*(F31/48))</f>
        <v/>
      </c>
      <c r="AB31" s="42">
        <f t="shared" ref="AB31:AF31" si="33">if(iferror(search(AB$1,$I31),0)&gt;0,1,0)</f>
        <v>0</v>
      </c>
      <c r="AC31" s="42">
        <f t="shared" si="33"/>
        <v>0</v>
      </c>
      <c r="AD31" s="42">
        <f t="shared" si="33"/>
        <v>0</v>
      </c>
      <c r="AE31" s="42">
        <f t="shared" si="33"/>
        <v>0</v>
      </c>
      <c r="AF31" s="42">
        <f t="shared" si="33"/>
        <v>0</v>
      </c>
      <c r="AG31" s="25"/>
      <c r="AH31" s="25"/>
      <c r="AI31" s="25"/>
      <c r="AJ31" s="25"/>
      <c r="AK31" s="54"/>
      <c r="AL31" s="55"/>
    </row>
    <row r="32">
      <c r="A32" s="26" t="s">
        <v>137</v>
      </c>
      <c r="B32" s="25" t="e">
        <v>#N/A</v>
      </c>
      <c r="C32" s="25" t="e">
        <v>#N/A</v>
      </c>
      <c r="D32" s="28" t="e">
        <v>#N/A</v>
      </c>
      <c r="E32" s="29">
        <v>0.2216156069364162</v>
      </c>
      <c r="F32" s="30">
        <v>0.0</v>
      </c>
      <c r="G32" s="33"/>
      <c r="H32" s="34" t="s">
        <v>64</v>
      </c>
      <c r="I32" s="35" t="s">
        <v>64</v>
      </c>
      <c r="J32" s="36" t="s">
        <v>64</v>
      </c>
      <c r="K32" s="28" t="s">
        <v>64</v>
      </c>
      <c r="L32" s="28" t="s">
        <v>64</v>
      </c>
      <c r="M32" s="34" t="s">
        <v>64</v>
      </c>
      <c r="N32" s="35" t="s">
        <v>64</v>
      </c>
      <c r="O32" s="36" t="s">
        <v>64</v>
      </c>
      <c r="P32" s="28" t="s">
        <v>64</v>
      </c>
      <c r="Q32" s="37" t="s">
        <v>64</v>
      </c>
      <c r="R32" s="38" t="str">
        <f t="shared" si="2"/>
        <v/>
      </c>
      <c r="S32" s="39" t="str">
        <f t="array" ref="S32">if(R32="","", if(index(Index_of_Stuff!J:J,match(B32,Index_of_Stuff!F:F,0))&gt;0,(D32-index(Index_of_Stuff!J:J,match(B32,Index_of_Stuff!F:F,0)))*(R32/index(Index_of_Stuff!I:I,match(B32,Index_of_Stuff!F:F,0))),(D32/index(Index_of_Stuff!I:I,match(B32,Index_of_Stuff!F:F,0)))*R32))</f>
        <v/>
      </c>
      <c r="T32" s="40" t="str">
        <f t="array" ref="T32">if(or($F32=0,$F32=""),"", iferror(index(EPS!B:B,match($A32,EPS!$A:$A,0)),index(Ghosts!B:B,match($A32,Ghosts!$A:$A,0)))*($S32/(($F32/48)*$D32)/$E32))</f>
        <v/>
      </c>
      <c r="U32" s="40" t="str">
        <f t="array" ref="U32">if(or($F32=0,$F32=""),"", iferror(index(EPS!D:D,match($A32,EPS!$A:$A,0)),index(Ghosts!D:D,match($A32,Ghosts!$A:$A,0)))*($S32/(($F32/48)*$D32)/$E32))</f>
        <v/>
      </c>
      <c r="V32" s="40" t="str">
        <f t="array" ref="V32">if(or($F32=0,$F32=""),"", iferror(index(EPS!F:F,match($A32,EPS!$A:$A,0)),index(Ghosts!F:F,match($A32,Ghosts!$A:$A,0)))*($S32/(($F32/48)*$D32)/$E32))</f>
        <v/>
      </c>
      <c r="W32" s="40" t="str">
        <f t="array" ref="W32">if(or($F32=0,$F32=""),"", iferror(index(EPS!M:M,match($A32,EPS!$A:$A,0)),index(Ghosts!M:M,match($A32,Ghosts!$A:$A,0)))*($S32/(($F32/48)*$D32)/$E32))</f>
        <v/>
      </c>
      <c r="X32" s="39" t="str">
        <f t="shared" si="3"/>
        <v/>
      </c>
      <c r="Y32" s="41" t="str">
        <f t="array" ref="Y32">if(or(F32=0,F32=""),"",((iferror(index(EPS!H:H,match(A32,EPS!A:A,0)),index(Ghosts!H:H,match(A32,Ghosts!A:A,0)))*1.25)+(iferror(index(EPS!I:I,match(A32,EPS!A:A,0)),index(Ghosts!I:I,match(A32,Ghosts!A:A,0)))*1.25)+(iferror(index(EPS!J:J,match(A32,EPS!A:A,0)),index(Ghosts!J:J,match(A32,Ghosts!A:A,0)))*1.5)+(iferror(index(EPS!K:K,match(A32,EPS!A:A,0)),index(Ghosts!K:K,match(A32,Ghosts!A:A,0)))*2)+(iferror(index(EPS!L:L,match(A32,EPS!A:A,0)),index(Ghosts!L:L,match(A32,Ghosts!A:A,0)))*2))*D32*(F32/48))</f>
        <v/>
      </c>
      <c r="Z32" s="41" t="str">
        <f t="shared" si="4"/>
        <v/>
      </c>
      <c r="AA32" s="41" t="str">
        <f t="array" ref="AA32">if(or(F32=0,F32=""),"",((iferror(index(EPS!H:H,match(A32,EPS!A:A,0)),index(Ghosts!H:H,match(A32,Ghosts!A:A,0)))*1.2)+(iferror(index(EPS!I:I,match(A32,EPS!A:A,0)),index(Ghosts!I:I,match(A32,Ghosts!A:A,0)))*1.2)+(iferror(index(EPS!J:J,match(A32,EPS!A:A,0)),index(Ghosts!J:J,match(A32,Ghosts!A:A,0)))*1.5)+(iferror(index(EPS!K:K,match(A32,EPS!A:A,0)),index(Ghosts!K:K,match(A32,Ghosts!A:A,0)))*3)+(iferror(index(EPS!L:L,match(A32,EPS!A:A,0)),index(Ghosts!L:L,match(A32,Ghosts!A:A,0)))*3))*D32*(F32/48))</f>
        <v/>
      </c>
      <c r="AB32" s="42">
        <f t="shared" ref="AB32:AF32" si="34">if(iferror(search(AB$1,$I32),0)&gt;0,1,0)</f>
        <v>0</v>
      </c>
      <c r="AC32" s="42">
        <f t="shared" si="34"/>
        <v>0</v>
      </c>
      <c r="AD32" s="42">
        <f t="shared" si="34"/>
        <v>0</v>
      </c>
      <c r="AE32" s="42">
        <f t="shared" si="34"/>
        <v>0</v>
      </c>
      <c r="AF32" s="42">
        <f t="shared" si="34"/>
        <v>0</v>
      </c>
      <c r="AG32" s="25"/>
      <c r="AH32" s="25"/>
      <c r="AI32" s="25"/>
      <c r="AJ32" s="25"/>
      <c r="AK32" s="54"/>
      <c r="AL32" s="55"/>
    </row>
    <row r="33">
      <c r="A33" s="26" t="s">
        <v>122</v>
      </c>
      <c r="B33" s="25" t="e">
        <v>#N/A</v>
      </c>
      <c r="C33" s="25" t="e">
        <v>#N/A</v>
      </c>
      <c r="D33" s="28" t="e">
        <v>#N/A</v>
      </c>
      <c r="E33" s="29">
        <v>0.14390034364261167</v>
      </c>
      <c r="F33" s="30">
        <v>0.0</v>
      </c>
      <c r="G33" s="33"/>
      <c r="H33" s="34" t="s">
        <v>64</v>
      </c>
      <c r="I33" s="35" t="s">
        <v>64</v>
      </c>
      <c r="J33" s="36" t="s">
        <v>64</v>
      </c>
      <c r="K33" s="28" t="s">
        <v>64</v>
      </c>
      <c r="L33" s="28" t="s">
        <v>64</v>
      </c>
      <c r="M33" s="34" t="s">
        <v>64</v>
      </c>
      <c r="N33" s="35" t="s">
        <v>64</v>
      </c>
      <c r="O33" s="36" t="s">
        <v>64</v>
      </c>
      <c r="P33" s="28" t="s">
        <v>64</v>
      </c>
      <c r="Q33" s="37" t="s">
        <v>64</v>
      </c>
      <c r="R33" s="38" t="str">
        <f t="shared" si="2"/>
        <v/>
      </c>
      <c r="S33" s="39" t="str">
        <f t="array" ref="S33">if(R33="","", if(index(Index_of_Stuff!J:J,match(B33,Index_of_Stuff!F:F,0))&gt;0,(D33-index(Index_of_Stuff!J:J,match(B33,Index_of_Stuff!F:F,0)))*(R33/index(Index_of_Stuff!I:I,match(B33,Index_of_Stuff!F:F,0))),(D33/index(Index_of_Stuff!I:I,match(B33,Index_of_Stuff!F:F,0)))*R33))</f>
        <v/>
      </c>
      <c r="T33" s="40" t="str">
        <f t="array" ref="T33">if(or($F33=0,$F33=""),"", iferror(index(EPS!B:B,match($A33,EPS!$A:$A,0)),index(Ghosts!B:B,match($A33,Ghosts!$A:$A,0)))*($S33/(($F33/48)*$D33)/$E33))</f>
        <v/>
      </c>
      <c r="U33" s="40" t="str">
        <f t="array" ref="U33">if(or($F33=0,$F33=""),"", iferror(index(EPS!D:D,match($A33,EPS!$A:$A,0)),index(Ghosts!D:D,match($A33,Ghosts!$A:$A,0)))*($S33/(($F33/48)*$D33)/$E33))</f>
        <v/>
      </c>
      <c r="V33" s="40" t="str">
        <f t="array" ref="V33">if(or($F33=0,$F33=""),"", iferror(index(EPS!F:F,match($A33,EPS!$A:$A,0)),index(Ghosts!F:F,match($A33,Ghosts!$A:$A,0)))*($S33/(($F33/48)*$D33)/$E33))</f>
        <v/>
      </c>
      <c r="W33" s="40" t="str">
        <f t="array" ref="W33">if(or($F33=0,$F33=""),"", iferror(index(EPS!M:M,match($A33,EPS!$A:$A,0)),index(Ghosts!M:M,match($A33,Ghosts!$A:$A,0)))*($S33/(($F33/48)*$D33)/$E33))</f>
        <v/>
      </c>
      <c r="X33" s="39" t="str">
        <f t="shared" si="3"/>
        <v/>
      </c>
      <c r="Y33" s="41" t="str">
        <f t="array" ref="Y33">if(or(F33=0,F33=""),"",((iferror(index(EPS!H:H,match(A33,EPS!A:A,0)),index(Ghosts!H:H,match(A33,Ghosts!A:A,0)))*1.25)+(iferror(index(EPS!I:I,match(A33,EPS!A:A,0)),index(Ghosts!I:I,match(A33,Ghosts!A:A,0)))*1.25)+(iferror(index(EPS!J:J,match(A33,EPS!A:A,0)),index(Ghosts!J:J,match(A33,Ghosts!A:A,0)))*1.5)+(iferror(index(EPS!K:K,match(A33,EPS!A:A,0)),index(Ghosts!K:K,match(A33,Ghosts!A:A,0)))*2)+(iferror(index(EPS!L:L,match(A33,EPS!A:A,0)),index(Ghosts!L:L,match(A33,Ghosts!A:A,0)))*2))*D33*(F33/48))</f>
        <v/>
      </c>
      <c r="Z33" s="41" t="str">
        <f t="shared" si="4"/>
        <v/>
      </c>
      <c r="AA33" s="41" t="str">
        <f t="array" ref="AA33">if(or(F33=0,F33=""),"",((iferror(index(EPS!H:H,match(A33,EPS!A:A,0)),index(Ghosts!H:H,match(A33,Ghosts!A:A,0)))*1.2)+(iferror(index(EPS!I:I,match(A33,EPS!A:A,0)),index(Ghosts!I:I,match(A33,Ghosts!A:A,0)))*1.2)+(iferror(index(EPS!J:J,match(A33,EPS!A:A,0)),index(Ghosts!J:J,match(A33,Ghosts!A:A,0)))*1.5)+(iferror(index(EPS!K:K,match(A33,EPS!A:A,0)),index(Ghosts!K:K,match(A33,Ghosts!A:A,0)))*3)+(iferror(index(EPS!L:L,match(A33,EPS!A:A,0)),index(Ghosts!L:L,match(A33,Ghosts!A:A,0)))*3))*D33*(F33/48))</f>
        <v/>
      </c>
      <c r="AB33" s="42">
        <f t="shared" ref="AB33:AF33" si="35">if(iferror(search(AB$1,$I33),0)&gt;0,1,0)</f>
        <v>0</v>
      </c>
      <c r="AC33" s="42">
        <f t="shared" si="35"/>
        <v>0</v>
      </c>
      <c r="AD33" s="42">
        <f t="shared" si="35"/>
        <v>0</v>
      </c>
      <c r="AE33" s="42">
        <f t="shared" si="35"/>
        <v>0</v>
      </c>
      <c r="AF33" s="42">
        <f t="shared" si="35"/>
        <v>0</v>
      </c>
      <c r="AG33" s="25"/>
      <c r="AH33" s="25"/>
      <c r="AI33" s="25"/>
      <c r="AJ33" s="25"/>
      <c r="AK33" s="54"/>
      <c r="AL33" s="55"/>
    </row>
    <row r="34">
      <c r="A34" s="26" t="s">
        <v>474</v>
      </c>
      <c r="B34" s="25" t="e">
        <v>#N/A</v>
      </c>
      <c r="C34" s="25" t="e">
        <v>#N/A</v>
      </c>
      <c r="D34" s="28" t="e">
        <v>#N/A</v>
      </c>
      <c r="E34" s="29">
        <v>0.25095013051243303</v>
      </c>
      <c r="F34" s="30">
        <v>35.0</v>
      </c>
      <c r="G34" s="33"/>
      <c r="H34" s="34" t="e">
        <v>#N/A</v>
      </c>
      <c r="I34" s="35" t="s">
        <v>64</v>
      </c>
      <c r="J34" s="36" t="s">
        <v>64</v>
      </c>
      <c r="K34" s="28" t="s">
        <v>64</v>
      </c>
      <c r="L34" s="28" t="s">
        <v>64</v>
      </c>
      <c r="M34" s="34" t="e">
        <v>#N/A</v>
      </c>
      <c r="N34" s="35" t="s">
        <v>64</v>
      </c>
      <c r="O34" s="36" t="s">
        <v>64</v>
      </c>
      <c r="P34" s="28" t="s">
        <v>64</v>
      </c>
      <c r="Q34" s="37" t="s">
        <v>64</v>
      </c>
      <c r="R34" s="38" t="str">
        <f t="shared" si="2"/>
        <v>#N/A</v>
      </c>
      <c r="S34" s="39" t="str">
        <f t="array" ref="S34">if(R34="","", if(index(Index_of_Stuff!J:J,match(B34,Index_of_Stuff!F:F,0))&gt;0,(D34-index(Index_of_Stuff!J:J,match(B34,Index_of_Stuff!F:F,0)))*(R34/index(Index_of_Stuff!I:I,match(B34,Index_of_Stuff!F:F,0))),(D34/index(Index_of_Stuff!I:I,match(B34,Index_of_Stuff!F:F,0)))*R34))</f>
        <v>#N/A</v>
      </c>
      <c r="T34" s="40" t="str">
        <f t="array" ref="T34">if(or($F34=0,$F34=""),"", iferror(index(EPS!B:B,match($A34,EPS!$A:$A,0)),index(Ghosts!B:B,match($A34,Ghosts!$A:$A,0)))*($S34/(($F34/48)*$D34)/$E34))</f>
        <v>#N/A</v>
      </c>
      <c r="U34" s="40" t="str">
        <f t="array" ref="U34">if(or($F34=0,$F34=""),"", iferror(index(EPS!D:D,match($A34,EPS!$A:$A,0)),index(Ghosts!D:D,match($A34,Ghosts!$A:$A,0)))*($S34/(($F34/48)*$D34)/$E34))</f>
        <v>#N/A</v>
      </c>
      <c r="V34" s="40" t="str">
        <f t="array" ref="V34">if(or($F34=0,$F34=""),"", iferror(index(EPS!F:F,match($A34,EPS!$A:$A,0)),index(Ghosts!F:F,match($A34,Ghosts!$A:$A,0)))*($S34/(($F34/48)*$D34)/$E34))</f>
        <v>#N/A</v>
      </c>
      <c r="W34" s="40" t="str">
        <f t="array" ref="W34">if(or($F34=0,$F34=""),"", iferror(index(EPS!M:M,match($A34,EPS!$A:$A,0)),index(Ghosts!M:M,match($A34,Ghosts!$A:$A,0)))*($S34/(($F34/48)*$D34)/$E34))</f>
        <v>#N/A</v>
      </c>
      <c r="X34" s="39" t="str">
        <f t="shared" si="3"/>
        <v>#N/A</v>
      </c>
      <c r="Y34" s="41" t="str">
        <f t="array" ref="Y34">if(or(F34=0,F34=""),"",((iferror(index(EPS!H:H,match(A34,EPS!A:A,0)),index(Ghosts!H:H,match(A34,Ghosts!A:A,0)))*1.25)+(iferror(index(EPS!I:I,match(A34,EPS!A:A,0)),index(Ghosts!I:I,match(A34,Ghosts!A:A,0)))*1.25)+(iferror(index(EPS!J:J,match(A34,EPS!A:A,0)),index(Ghosts!J:J,match(A34,Ghosts!A:A,0)))*1.5)+(iferror(index(EPS!K:K,match(A34,EPS!A:A,0)),index(Ghosts!K:K,match(A34,Ghosts!A:A,0)))*2)+(iferror(index(EPS!L:L,match(A34,EPS!A:A,0)),index(Ghosts!L:L,match(A34,Ghosts!A:A,0)))*2))*D34*(F34/48))</f>
        <v>#N/A</v>
      </c>
      <c r="Z34" s="41" t="str">
        <f t="shared" si="4"/>
        <v>#N/A</v>
      </c>
      <c r="AA34" s="41" t="str">
        <f t="array" ref="AA34">if(or(F34=0,F34=""),"",((iferror(index(EPS!H:H,match(A34,EPS!A:A,0)),index(Ghosts!H:H,match(A34,Ghosts!A:A,0)))*1.2)+(iferror(index(EPS!I:I,match(A34,EPS!A:A,0)),index(Ghosts!I:I,match(A34,Ghosts!A:A,0)))*1.2)+(iferror(index(EPS!J:J,match(A34,EPS!A:A,0)),index(Ghosts!J:J,match(A34,Ghosts!A:A,0)))*1.5)+(iferror(index(EPS!K:K,match(A34,EPS!A:A,0)),index(Ghosts!K:K,match(A34,Ghosts!A:A,0)))*3)+(iferror(index(EPS!L:L,match(A34,EPS!A:A,0)),index(Ghosts!L:L,match(A34,Ghosts!A:A,0)))*3))*D34*(F34/48))</f>
        <v>#N/A</v>
      </c>
      <c r="AB34" s="42">
        <f t="shared" ref="AB34:AF34" si="36">if(iferror(search(AB$1,$I34),0)&gt;0,1,0)</f>
        <v>0</v>
      </c>
      <c r="AC34" s="42">
        <f t="shared" si="36"/>
        <v>0</v>
      </c>
      <c r="AD34" s="42">
        <f t="shared" si="36"/>
        <v>0</v>
      </c>
      <c r="AE34" s="42">
        <f t="shared" si="36"/>
        <v>0</v>
      </c>
      <c r="AF34" s="42">
        <f t="shared" si="36"/>
        <v>0</v>
      </c>
      <c r="AG34" s="25"/>
      <c r="AH34" s="25"/>
      <c r="AI34" s="25"/>
      <c r="AJ34" s="25"/>
      <c r="AK34" s="25"/>
      <c r="AL34" s="25"/>
    </row>
    <row r="35">
      <c r="A35" s="26" t="s">
        <v>476</v>
      </c>
      <c r="B35" s="25" t="e">
        <v>#N/A</v>
      </c>
      <c r="C35" s="25" t="e">
        <v>#N/A</v>
      </c>
      <c r="D35" s="28" t="e">
        <v>#N/A</v>
      </c>
      <c r="E35" s="29">
        <v>0.19134450109249818</v>
      </c>
      <c r="F35" s="30">
        <v>34.0</v>
      </c>
      <c r="G35" s="32"/>
      <c r="H35" s="34" t="e">
        <v>#N/A</v>
      </c>
      <c r="I35" s="35" t="s">
        <v>64</v>
      </c>
      <c r="J35" s="36" t="s">
        <v>64</v>
      </c>
      <c r="K35" s="28" t="s">
        <v>64</v>
      </c>
      <c r="L35" s="28" t="s">
        <v>64</v>
      </c>
      <c r="M35" s="34" t="e">
        <v>#N/A</v>
      </c>
      <c r="N35" s="35" t="s">
        <v>64</v>
      </c>
      <c r="O35" s="36" t="s">
        <v>64</v>
      </c>
      <c r="P35" s="28" t="s">
        <v>64</v>
      </c>
      <c r="Q35" s="37" t="s">
        <v>64</v>
      </c>
      <c r="R35" s="38" t="str">
        <f t="shared" si="2"/>
        <v>#N/A</v>
      </c>
      <c r="S35" s="39" t="str">
        <f t="array" ref="S35">if(R35="","", if(index(Index_of_Stuff!J:J,match(B35,Index_of_Stuff!F:F,0))&gt;0,(D35-index(Index_of_Stuff!J:J,match(B35,Index_of_Stuff!F:F,0)))*(R35/index(Index_of_Stuff!I:I,match(B35,Index_of_Stuff!F:F,0))),(D35/index(Index_of_Stuff!I:I,match(B35,Index_of_Stuff!F:F,0)))*R35))</f>
        <v>#N/A</v>
      </c>
      <c r="T35" s="40" t="str">
        <f t="array" ref="T35">if(or($F35=0,$F35=""),"", iferror(index(EPS!B:B,match($A35,EPS!$A:$A,0)),index(Ghosts!B:B,match($A35,Ghosts!$A:$A,0)))*($S35/(($F35/48)*$D35)/$E35))</f>
        <v>#N/A</v>
      </c>
      <c r="U35" s="40" t="str">
        <f t="array" ref="U35">if(or($F35=0,$F35=""),"", iferror(index(EPS!D:D,match($A35,EPS!$A:$A,0)),index(Ghosts!D:D,match($A35,Ghosts!$A:$A,0)))*($S35/(($F35/48)*$D35)/$E35))</f>
        <v>#N/A</v>
      </c>
      <c r="V35" s="40" t="str">
        <f t="array" ref="V35">if(or($F35=0,$F35=""),"", iferror(index(EPS!F:F,match($A35,EPS!$A:$A,0)),index(Ghosts!F:F,match($A35,Ghosts!$A:$A,0)))*($S35/(($F35/48)*$D35)/$E35))</f>
        <v>#N/A</v>
      </c>
      <c r="W35" s="40" t="str">
        <f t="array" ref="W35">if(or($F35=0,$F35=""),"", iferror(index(EPS!M:M,match($A35,EPS!$A:$A,0)),index(Ghosts!M:M,match($A35,Ghosts!$A:$A,0)))*($S35/(($F35/48)*$D35)/$E35))</f>
        <v>#N/A</v>
      </c>
      <c r="X35" s="39" t="str">
        <f t="shared" si="3"/>
        <v>#N/A</v>
      </c>
      <c r="Y35" s="41" t="str">
        <f t="array" ref="Y35">if(or(F35=0,F35=""),"",((iferror(index(EPS!H:H,match(A35,EPS!A:A,0)),index(Ghosts!H:H,match(A35,Ghosts!A:A,0)))*1.25)+(iferror(index(EPS!I:I,match(A35,EPS!A:A,0)),index(Ghosts!I:I,match(A35,Ghosts!A:A,0)))*1.25)+(iferror(index(EPS!J:J,match(A35,EPS!A:A,0)),index(Ghosts!J:J,match(A35,Ghosts!A:A,0)))*1.5)+(iferror(index(EPS!K:K,match(A35,EPS!A:A,0)),index(Ghosts!K:K,match(A35,Ghosts!A:A,0)))*2)+(iferror(index(EPS!L:L,match(A35,EPS!A:A,0)),index(Ghosts!L:L,match(A35,Ghosts!A:A,0)))*2))*D35*(F35/48))</f>
        <v>#N/A</v>
      </c>
      <c r="Z35" s="41" t="str">
        <f t="shared" si="4"/>
        <v>#N/A</v>
      </c>
      <c r="AA35" s="41" t="str">
        <f t="array" ref="AA35">if(or(F35=0,F35=""),"",((iferror(index(EPS!H:H,match(A35,EPS!A:A,0)),index(Ghosts!H:H,match(A35,Ghosts!A:A,0)))*1.2)+(iferror(index(EPS!I:I,match(A35,EPS!A:A,0)),index(Ghosts!I:I,match(A35,Ghosts!A:A,0)))*1.2)+(iferror(index(EPS!J:J,match(A35,EPS!A:A,0)),index(Ghosts!J:J,match(A35,Ghosts!A:A,0)))*1.5)+(iferror(index(EPS!K:K,match(A35,EPS!A:A,0)),index(Ghosts!K:K,match(A35,Ghosts!A:A,0)))*3)+(iferror(index(EPS!L:L,match(A35,EPS!A:A,0)),index(Ghosts!L:L,match(A35,Ghosts!A:A,0)))*3))*D35*(F35/48))</f>
        <v>#N/A</v>
      </c>
      <c r="AB35" s="42">
        <f t="shared" ref="AB35:AF35" si="37">if(iferror(search(AB$1,$I35),0)&gt;0,1,0)</f>
        <v>0</v>
      </c>
      <c r="AC35" s="42">
        <f t="shared" si="37"/>
        <v>0</v>
      </c>
      <c r="AD35" s="42">
        <f t="shared" si="37"/>
        <v>0</v>
      </c>
      <c r="AE35" s="42">
        <f t="shared" si="37"/>
        <v>0</v>
      </c>
      <c r="AF35" s="42">
        <f t="shared" si="37"/>
        <v>0</v>
      </c>
      <c r="AG35" s="25"/>
      <c r="AH35" s="25"/>
      <c r="AI35" s="25"/>
      <c r="AJ35" s="25"/>
      <c r="AK35" s="25"/>
      <c r="AL35" s="25"/>
    </row>
    <row r="36">
      <c r="A36" s="26" t="s">
        <v>477</v>
      </c>
      <c r="B36" s="25" t="e">
        <v>#N/A</v>
      </c>
      <c r="C36" s="25" t="e">
        <v>#N/A</v>
      </c>
      <c r="D36" s="28" t="e">
        <v>#N/A</v>
      </c>
      <c r="E36" s="29">
        <v>0.21366666666666667</v>
      </c>
      <c r="F36" s="30">
        <v>31.0</v>
      </c>
      <c r="G36" s="33"/>
      <c r="H36" s="34" t="e">
        <v>#N/A</v>
      </c>
      <c r="I36" s="35" t="s">
        <v>64</v>
      </c>
      <c r="J36" s="36" t="s">
        <v>64</v>
      </c>
      <c r="K36" s="28" t="s">
        <v>64</v>
      </c>
      <c r="L36" s="28" t="s">
        <v>64</v>
      </c>
      <c r="M36" s="34" t="e">
        <v>#N/A</v>
      </c>
      <c r="N36" s="35" t="s">
        <v>64</v>
      </c>
      <c r="O36" s="36" t="s">
        <v>64</v>
      </c>
      <c r="P36" s="28" t="s">
        <v>64</v>
      </c>
      <c r="Q36" s="37" t="s">
        <v>64</v>
      </c>
      <c r="R36" s="38" t="str">
        <f t="shared" si="2"/>
        <v>#N/A</v>
      </c>
      <c r="S36" s="39" t="str">
        <f t="array" ref="S36">if(R36="","", if(index(Index_of_Stuff!J:J,match(B36,Index_of_Stuff!F:F,0))&gt;0,(D36-index(Index_of_Stuff!J:J,match(B36,Index_of_Stuff!F:F,0)))*(R36/index(Index_of_Stuff!I:I,match(B36,Index_of_Stuff!F:F,0))),(D36/index(Index_of_Stuff!I:I,match(B36,Index_of_Stuff!F:F,0)))*R36))</f>
        <v>#N/A</v>
      </c>
      <c r="T36" s="40" t="str">
        <f t="array" ref="T36">if(or($F36=0,$F36=""),"", iferror(index(EPS!B:B,match($A36,EPS!$A:$A,0)),index(Ghosts!B:B,match($A36,Ghosts!$A:$A,0)))*($S36/(($F36/48)*$D36)/$E36))</f>
        <v>#N/A</v>
      </c>
      <c r="U36" s="40" t="str">
        <f t="array" ref="U36">if(or($F36=0,$F36=""),"", iferror(index(EPS!D:D,match($A36,EPS!$A:$A,0)),index(Ghosts!D:D,match($A36,Ghosts!$A:$A,0)))*($S36/(($F36/48)*$D36)/$E36))</f>
        <v>#N/A</v>
      </c>
      <c r="V36" s="40" t="str">
        <f t="array" ref="V36">if(or($F36=0,$F36=""),"", iferror(index(EPS!F:F,match($A36,EPS!$A:$A,0)),index(Ghosts!F:F,match($A36,Ghosts!$A:$A,0)))*($S36/(($F36/48)*$D36)/$E36))</f>
        <v>#N/A</v>
      </c>
      <c r="W36" s="40" t="str">
        <f t="array" ref="W36">if(or($F36=0,$F36=""),"", iferror(index(EPS!M:M,match($A36,EPS!$A:$A,0)),index(Ghosts!M:M,match($A36,Ghosts!$A:$A,0)))*($S36/(($F36/48)*$D36)/$E36))</f>
        <v>#N/A</v>
      </c>
      <c r="X36" s="39" t="str">
        <f t="shared" si="3"/>
        <v>#N/A</v>
      </c>
      <c r="Y36" s="41" t="str">
        <f t="array" ref="Y36">if(or(F36=0,F36=""),"",((iferror(index(EPS!H:H,match(A36,EPS!A:A,0)),index(Ghosts!H:H,match(A36,Ghosts!A:A,0)))*1.25)+(iferror(index(EPS!I:I,match(A36,EPS!A:A,0)),index(Ghosts!I:I,match(A36,Ghosts!A:A,0)))*1.25)+(iferror(index(EPS!J:J,match(A36,EPS!A:A,0)),index(Ghosts!J:J,match(A36,Ghosts!A:A,0)))*1.5)+(iferror(index(EPS!K:K,match(A36,EPS!A:A,0)),index(Ghosts!K:K,match(A36,Ghosts!A:A,0)))*2)+(iferror(index(EPS!L:L,match(A36,EPS!A:A,0)),index(Ghosts!L:L,match(A36,Ghosts!A:A,0)))*2))*D36*(F36/48))</f>
        <v>#N/A</v>
      </c>
      <c r="Z36" s="41" t="str">
        <f t="shared" si="4"/>
        <v>#N/A</v>
      </c>
      <c r="AA36" s="41" t="str">
        <f t="array" ref="AA36">if(or(F36=0,F36=""),"",((iferror(index(EPS!H:H,match(A36,EPS!A:A,0)),index(Ghosts!H:H,match(A36,Ghosts!A:A,0)))*1.2)+(iferror(index(EPS!I:I,match(A36,EPS!A:A,0)),index(Ghosts!I:I,match(A36,Ghosts!A:A,0)))*1.2)+(iferror(index(EPS!J:J,match(A36,EPS!A:A,0)),index(Ghosts!J:J,match(A36,Ghosts!A:A,0)))*1.5)+(iferror(index(EPS!K:K,match(A36,EPS!A:A,0)),index(Ghosts!K:K,match(A36,Ghosts!A:A,0)))*3)+(iferror(index(EPS!L:L,match(A36,EPS!A:A,0)),index(Ghosts!L:L,match(A36,Ghosts!A:A,0)))*3))*D36*(F36/48))</f>
        <v>#N/A</v>
      </c>
      <c r="AB36" s="42">
        <f t="shared" ref="AB36:AF36" si="38">if(iferror(search(AB$1,$I36),0)&gt;0,1,0)</f>
        <v>0</v>
      </c>
      <c r="AC36" s="42">
        <f t="shared" si="38"/>
        <v>0</v>
      </c>
      <c r="AD36" s="42">
        <f t="shared" si="38"/>
        <v>0</v>
      </c>
      <c r="AE36" s="42">
        <f t="shared" si="38"/>
        <v>0</v>
      </c>
      <c r="AF36" s="42">
        <f t="shared" si="38"/>
        <v>0</v>
      </c>
      <c r="AG36" s="25"/>
      <c r="AH36" s="25"/>
      <c r="AI36" s="25"/>
      <c r="AJ36" s="25"/>
      <c r="AK36" s="25"/>
      <c r="AL36" s="25"/>
    </row>
    <row r="37">
      <c r="A37" s="26" t="s">
        <v>478</v>
      </c>
      <c r="B37" s="25" t="e">
        <v>#N/A</v>
      </c>
      <c r="C37" s="25" t="e">
        <v>#N/A</v>
      </c>
      <c r="D37" s="28" t="e">
        <v>#N/A</v>
      </c>
      <c r="E37" s="29">
        <v>0.18541080196399343</v>
      </c>
      <c r="F37" s="30">
        <v>29.0</v>
      </c>
      <c r="G37" s="33"/>
      <c r="H37" s="34" t="e">
        <v>#N/A</v>
      </c>
      <c r="I37" s="35" t="s">
        <v>64</v>
      </c>
      <c r="J37" s="36" t="s">
        <v>64</v>
      </c>
      <c r="K37" s="28" t="s">
        <v>64</v>
      </c>
      <c r="L37" s="28" t="s">
        <v>64</v>
      </c>
      <c r="M37" s="34" t="e">
        <v>#N/A</v>
      </c>
      <c r="N37" s="35" t="s">
        <v>64</v>
      </c>
      <c r="O37" s="36" t="s">
        <v>64</v>
      </c>
      <c r="P37" s="28" t="s">
        <v>64</v>
      </c>
      <c r="Q37" s="37" t="s">
        <v>64</v>
      </c>
      <c r="R37" s="38" t="str">
        <f t="shared" si="2"/>
        <v>#N/A</v>
      </c>
      <c r="S37" s="39" t="str">
        <f t="array" ref="S37">if(R37="","", if(index(Index_of_Stuff!J:J,match(B37,Index_of_Stuff!F:F,0))&gt;0,(D37-index(Index_of_Stuff!J:J,match(B37,Index_of_Stuff!F:F,0)))*(R37/index(Index_of_Stuff!I:I,match(B37,Index_of_Stuff!F:F,0))),(D37/index(Index_of_Stuff!I:I,match(B37,Index_of_Stuff!F:F,0)))*R37))</f>
        <v>#N/A</v>
      </c>
      <c r="T37" s="40" t="str">
        <f t="array" ref="T37">if(or($F37=0,$F37=""),"", iferror(index(EPS!B:B,match($A37,EPS!$A:$A,0)),index(Ghosts!B:B,match($A37,Ghosts!$A:$A,0)))*($S37/(($F37/48)*$D37)/$E37))</f>
        <v>#N/A</v>
      </c>
      <c r="U37" s="40" t="str">
        <f t="array" ref="U37">if(or($F37=0,$F37=""),"", iferror(index(EPS!D:D,match($A37,EPS!$A:$A,0)),index(Ghosts!D:D,match($A37,Ghosts!$A:$A,0)))*($S37/(($F37/48)*$D37)/$E37))</f>
        <v>#N/A</v>
      </c>
      <c r="V37" s="40" t="str">
        <f t="array" ref="V37">if(or($F37=0,$F37=""),"", iferror(index(EPS!F:F,match($A37,EPS!$A:$A,0)),index(Ghosts!F:F,match($A37,Ghosts!$A:$A,0)))*($S37/(($F37/48)*$D37)/$E37))</f>
        <v>#N/A</v>
      </c>
      <c r="W37" s="40" t="str">
        <f t="array" ref="W37">if(or($F37=0,$F37=""),"", iferror(index(EPS!M:M,match($A37,EPS!$A:$A,0)),index(Ghosts!M:M,match($A37,Ghosts!$A:$A,0)))*($S37/(($F37/48)*$D37)/$E37))</f>
        <v>#N/A</v>
      </c>
      <c r="X37" s="39" t="str">
        <f t="shared" si="3"/>
        <v>#N/A</v>
      </c>
      <c r="Y37" s="41" t="str">
        <f t="array" ref="Y37">if(or(F37=0,F37=""),"",((iferror(index(EPS!H:H,match(A37,EPS!A:A,0)),index(Ghosts!H:H,match(A37,Ghosts!A:A,0)))*1.25)+(iferror(index(EPS!I:I,match(A37,EPS!A:A,0)),index(Ghosts!I:I,match(A37,Ghosts!A:A,0)))*1.25)+(iferror(index(EPS!J:J,match(A37,EPS!A:A,0)),index(Ghosts!J:J,match(A37,Ghosts!A:A,0)))*1.5)+(iferror(index(EPS!K:K,match(A37,EPS!A:A,0)),index(Ghosts!K:K,match(A37,Ghosts!A:A,0)))*2)+(iferror(index(EPS!L:L,match(A37,EPS!A:A,0)),index(Ghosts!L:L,match(A37,Ghosts!A:A,0)))*2))*D37*(F37/48))</f>
        <v>#N/A</v>
      </c>
      <c r="Z37" s="41" t="str">
        <f t="shared" si="4"/>
        <v>#N/A</v>
      </c>
      <c r="AA37" s="41" t="str">
        <f t="array" ref="AA37">if(or(F37=0,F37=""),"",((iferror(index(EPS!H:H,match(A37,EPS!A:A,0)),index(Ghosts!H:H,match(A37,Ghosts!A:A,0)))*1.2)+(iferror(index(EPS!I:I,match(A37,EPS!A:A,0)),index(Ghosts!I:I,match(A37,Ghosts!A:A,0)))*1.2)+(iferror(index(EPS!J:J,match(A37,EPS!A:A,0)),index(Ghosts!J:J,match(A37,Ghosts!A:A,0)))*1.5)+(iferror(index(EPS!K:K,match(A37,EPS!A:A,0)),index(Ghosts!K:K,match(A37,Ghosts!A:A,0)))*3)+(iferror(index(EPS!L:L,match(A37,EPS!A:A,0)),index(Ghosts!L:L,match(A37,Ghosts!A:A,0)))*3))*D37*(F37/48))</f>
        <v>#N/A</v>
      </c>
      <c r="AB37" s="42">
        <f t="shared" ref="AB37:AF37" si="39">if(iferror(search(AB$1,$I37),0)&gt;0,1,0)</f>
        <v>0</v>
      </c>
      <c r="AC37" s="42">
        <f t="shared" si="39"/>
        <v>0</v>
      </c>
      <c r="AD37" s="42">
        <f t="shared" si="39"/>
        <v>0</v>
      </c>
      <c r="AE37" s="42">
        <f t="shared" si="39"/>
        <v>0</v>
      </c>
      <c r="AF37" s="42">
        <f t="shared" si="39"/>
        <v>0</v>
      </c>
      <c r="AG37" s="25"/>
      <c r="AH37" s="25"/>
      <c r="AI37" s="25"/>
      <c r="AJ37" s="25"/>
      <c r="AK37" s="25"/>
      <c r="AL37" s="25"/>
    </row>
    <row r="38">
      <c r="A38" s="26" t="s">
        <v>479</v>
      </c>
      <c r="B38" s="25" t="e">
        <v>#N/A</v>
      </c>
      <c r="C38" s="25" t="e">
        <v>#N/A</v>
      </c>
      <c r="D38" s="28" t="e">
        <v>#N/A</v>
      </c>
      <c r="E38" s="29">
        <v>0.24379432624113476</v>
      </c>
      <c r="F38" s="30">
        <v>25.0</v>
      </c>
      <c r="G38" s="33"/>
      <c r="H38" s="34" t="e">
        <v>#N/A</v>
      </c>
      <c r="I38" s="35" t="s">
        <v>64</v>
      </c>
      <c r="J38" s="36" t="s">
        <v>64</v>
      </c>
      <c r="K38" s="28" t="s">
        <v>64</v>
      </c>
      <c r="L38" s="28" t="s">
        <v>64</v>
      </c>
      <c r="M38" s="34" t="e">
        <v>#N/A</v>
      </c>
      <c r="N38" s="35" t="s">
        <v>64</v>
      </c>
      <c r="O38" s="36" t="s">
        <v>64</v>
      </c>
      <c r="P38" s="28" t="s">
        <v>64</v>
      </c>
      <c r="Q38" s="37" t="s">
        <v>64</v>
      </c>
      <c r="R38" s="38" t="str">
        <f t="shared" si="2"/>
        <v>#N/A</v>
      </c>
      <c r="S38" s="39" t="str">
        <f t="array" ref="S38">if(R38="","", if(index(Index_of_Stuff!J:J,match(B38,Index_of_Stuff!F:F,0))&gt;0,(D38-index(Index_of_Stuff!J:J,match(B38,Index_of_Stuff!F:F,0)))*(R38/index(Index_of_Stuff!I:I,match(B38,Index_of_Stuff!F:F,0))),(D38/index(Index_of_Stuff!I:I,match(B38,Index_of_Stuff!F:F,0)))*R38))</f>
        <v>#N/A</v>
      </c>
      <c r="T38" s="40" t="str">
        <f t="array" ref="T38">if(or($F38=0,$F38=""),"", iferror(index(EPS!B:B,match($A38,EPS!$A:$A,0)),index(Ghosts!B:B,match($A38,Ghosts!$A:$A,0)))*($S38/(($F38/48)*$D38)/$E38))</f>
        <v>#N/A</v>
      </c>
      <c r="U38" s="40" t="str">
        <f t="array" ref="U38">if(or($F38=0,$F38=""),"", iferror(index(EPS!D:D,match($A38,EPS!$A:$A,0)),index(Ghosts!D:D,match($A38,Ghosts!$A:$A,0)))*($S38/(($F38/48)*$D38)/$E38))</f>
        <v>#N/A</v>
      </c>
      <c r="V38" s="40" t="str">
        <f t="array" ref="V38">if(or($F38=0,$F38=""),"", iferror(index(EPS!F:F,match($A38,EPS!$A:$A,0)),index(Ghosts!F:F,match($A38,Ghosts!$A:$A,0)))*($S38/(($F38/48)*$D38)/$E38))</f>
        <v>#N/A</v>
      </c>
      <c r="W38" s="40" t="str">
        <f t="array" ref="W38">if(or($F38=0,$F38=""),"", iferror(index(EPS!M:M,match($A38,EPS!$A:$A,0)),index(Ghosts!M:M,match($A38,Ghosts!$A:$A,0)))*($S38/(($F38/48)*$D38)/$E38))</f>
        <v>#N/A</v>
      </c>
      <c r="X38" s="39" t="str">
        <f t="shared" si="3"/>
        <v>#N/A</v>
      </c>
      <c r="Y38" s="41" t="str">
        <f t="array" ref="Y38">if(or(F38=0,F38=""),"",((iferror(index(EPS!H:H,match(A38,EPS!A:A,0)),index(Ghosts!H:H,match(A38,Ghosts!A:A,0)))*1.25)+(iferror(index(EPS!I:I,match(A38,EPS!A:A,0)),index(Ghosts!I:I,match(A38,Ghosts!A:A,0)))*1.25)+(iferror(index(EPS!J:J,match(A38,EPS!A:A,0)),index(Ghosts!J:J,match(A38,Ghosts!A:A,0)))*1.5)+(iferror(index(EPS!K:K,match(A38,EPS!A:A,0)),index(Ghosts!K:K,match(A38,Ghosts!A:A,0)))*2)+(iferror(index(EPS!L:L,match(A38,EPS!A:A,0)),index(Ghosts!L:L,match(A38,Ghosts!A:A,0)))*2))*D38*(F38/48))</f>
        <v>#N/A</v>
      </c>
      <c r="Z38" s="41" t="str">
        <f t="shared" si="4"/>
        <v>#N/A</v>
      </c>
      <c r="AA38" s="41" t="str">
        <f t="array" ref="AA38">if(or(F38=0,F38=""),"",((iferror(index(EPS!H:H,match(A38,EPS!A:A,0)),index(Ghosts!H:H,match(A38,Ghosts!A:A,0)))*1.2)+(iferror(index(EPS!I:I,match(A38,EPS!A:A,0)),index(Ghosts!I:I,match(A38,Ghosts!A:A,0)))*1.2)+(iferror(index(EPS!J:J,match(A38,EPS!A:A,0)),index(Ghosts!J:J,match(A38,Ghosts!A:A,0)))*1.5)+(iferror(index(EPS!K:K,match(A38,EPS!A:A,0)),index(Ghosts!K:K,match(A38,Ghosts!A:A,0)))*3)+(iferror(index(EPS!L:L,match(A38,EPS!A:A,0)),index(Ghosts!L:L,match(A38,Ghosts!A:A,0)))*3))*D38*(F38/48))</f>
        <v>#N/A</v>
      </c>
      <c r="AB38" s="42">
        <f t="shared" ref="AB38:AF38" si="40">if(iferror(search(AB$1,$I38),0)&gt;0,1,0)</f>
        <v>0</v>
      </c>
      <c r="AC38" s="42">
        <f t="shared" si="40"/>
        <v>0</v>
      </c>
      <c r="AD38" s="42">
        <f t="shared" si="40"/>
        <v>0</v>
      </c>
      <c r="AE38" s="42">
        <f t="shared" si="40"/>
        <v>0</v>
      </c>
      <c r="AF38" s="42">
        <f t="shared" si="40"/>
        <v>0</v>
      </c>
      <c r="AG38" s="25"/>
      <c r="AH38" s="25"/>
      <c r="AI38" s="25"/>
      <c r="AJ38" s="25"/>
      <c r="AK38" s="25"/>
      <c r="AL38" s="25"/>
    </row>
    <row r="39">
      <c r="A39" s="26" t="s">
        <v>480</v>
      </c>
      <c r="B39" s="25" t="e">
        <v>#N/A</v>
      </c>
      <c r="C39" s="25" t="e">
        <v>#N/A</v>
      </c>
      <c r="D39" s="28" t="e">
        <v>#N/A</v>
      </c>
      <c r="E39" s="29">
        <v>0.26388574171867496</v>
      </c>
      <c r="F39" s="30">
        <v>23.0</v>
      </c>
      <c r="G39" s="32"/>
      <c r="H39" s="34" t="e">
        <v>#N/A</v>
      </c>
      <c r="I39" s="35" t="s">
        <v>64</v>
      </c>
      <c r="J39" s="36" t="s">
        <v>64</v>
      </c>
      <c r="K39" s="28" t="s">
        <v>64</v>
      </c>
      <c r="L39" s="28" t="s">
        <v>64</v>
      </c>
      <c r="M39" s="34" t="e">
        <v>#N/A</v>
      </c>
      <c r="N39" s="35" t="s">
        <v>64</v>
      </c>
      <c r="O39" s="36" t="s">
        <v>64</v>
      </c>
      <c r="P39" s="28" t="s">
        <v>64</v>
      </c>
      <c r="Q39" s="37" t="s">
        <v>64</v>
      </c>
      <c r="R39" s="38" t="str">
        <f t="shared" si="2"/>
        <v>#N/A</v>
      </c>
      <c r="S39" s="39" t="str">
        <f t="array" ref="S39">if(R39="","", if(index(Index_of_Stuff!J:J,match(B39,Index_of_Stuff!F:F,0))&gt;0,(D39-index(Index_of_Stuff!J:J,match(B39,Index_of_Stuff!F:F,0)))*(R39/index(Index_of_Stuff!I:I,match(B39,Index_of_Stuff!F:F,0))),(D39/index(Index_of_Stuff!I:I,match(B39,Index_of_Stuff!F:F,0)))*R39))</f>
        <v>#N/A</v>
      </c>
      <c r="T39" s="40" t="str">
        <f t="array" ref="T39">if(or($F39=0,$F39=""),"", iferror(index(EPS!B:B,match($A39,EPS!$A:$A,0)),index(Ghosts!B:B,match($A39,Ghosts!$A:$A,0)))*($S39/(($F39/48)*$D39)/$E39))</f>
        <v>#N/A</v>
      </c>
      <c r="U39" s="40" t="str">
        <f t="array" ref="U39">if(or($F39=0,$F39=""),"", iferror(index(EPS!D:D,match($A39,EPS!$A:$A,0)),index(Ghosts!D:D,match($A39,Ghosts!$A:$A,0)))*($S39/(($F39/48)*$D39)/$E39))</f>
        <v>#N/A</v>
      </c>
      <c r="V39" s="40" t="str">
        <f t="array" ref="V39">if(or($F39=0,$F39=""),"", iferror(index(EPS!F:F,match($A39,EPS!$A:$A,0)),index(Ghosts!F:F,match($A39,Ghosts!$A:$A,0)))*($S39/(($F39/48)*$D39)/$E39))</f>
        <v>#N/A</v>
      </c>
      <c r="W39" s="40" t="str">
        <f t="array" ref="W39">if(or($F39=0,$F39=""),"", iferror(index(EPS!M:M,match($A39,EPS!$A:$A,0)),index(Ghosts!M:M,match($A39,Ghosts!$A:$A,0)))*($S39/(($F39/48)*$D39)/$E39))</f>
        <v>#N/A</v>
      </c>
      <c r="X39" s="39" t="str">
        <f t="shared" si="3"/>
        <v>#N/A</v>
      </c>
      <c r="Y39" s="41" t="str">
        <f t="array" ref="Y39">if(or(F39=0,F39=""),"",((iferror(index(EPS!H:H,match(A39,EPS!A:A,0)),index(Ghosts!H:H,match(A39,Ghosts!A:A,0)))*1.25)+(iferror(index(EPS!I:I,match(A39,EPS!A:A,0)),index(Ghosts!I:I,match(A39,Ghosts!A:A,0)))*1.25)+(iferror(index(EPS!J:J,match(A39,EPS!A:A,0)),index(Ghosts!J:J,match(A39,Ghosts!A:A,0)))*1.5)+(iferror(index(EPS!K:K,match(A39,EPS!A:A,0)),index(Ghosts!K:K,match(A39,Ghosts!A:A,0)))*2)+(iferror(index(EPS!L:L,match(A39,EPS!A:A,0)),index(Ghosts!L:L,match(A39,Ghosts!A:A,0)))*2))*D39*(F39/48))</f>
        <v>#N/A</v>
      </c>
      <c r="Z39" s="41" t="str">
        <f t="shared" si="4"/>
        <v>#N/A</v>
      </c>
      <c r="AA39" s="41" t="str">
        <f t="array" ref="AA39">if(or(F39=0,F39=""),"",((iferror(index(EPS!H:H,match(A39,EPS!A:A,0)),index(Ghosts!H:H,match(A39,Ghosts!A:A,0)))*1.2)+(iferror(index(EPS!I:I,match(A39,EPS!A:A,0)),index(Ghosts!I:I,match(A39,Ghosts!A:A,0)))*1.2)+(iferror(index(EPS!J:J,match(A39,EPS!A:A,0)),index(Ghosts!J:J,match(A39,Ghosts!A:A,0)))*1.5)+(iferror(index(EPS!K:K,match(A39,EPS!A:A,0)),index(Ghosts!K:K,match(A39,Ghosts!A:A,0)))*3)+(iferror(index(EPS!L:L,match(A39,EPS!A:A,0)),index(Ghosts!L:L,match(A39,Ghosts!A:A,0)))*3))*D39*(F39/48))</f>
        <v>#N/A</v>
      </c>
      <c r="AB39" s="42">
        <f t="shared" ref="AB39:AF39" si="41">if(iferror(search(AB$1,$I39),0)&gt;0,1,0)</f>
        <v>0</v>
      </c>
      <c r="AC39" s="42">
        <f t="shared" si="41"/>
        <v>0</v>
      </c>
      <c r="AD39" s="42">
        <f t="shared" si="41"/>
        <v>0</v>
      </c>
      <c r="AE39" s="42">
        <f t="shared" si="41"/>
        <v>0</v>
      </c>
      <c r="AF39" s="42">
        <f t="shared" si="41"/>
        <v>0</v>
      </c>
      <c r="AG39" s="25"/>
      <c r="AH39" s="25"/>
      <c r="AI39" s="25"/>
      <c r="AJ39" s="25"/>
      <c r="AK39" s="25"/>
      <c r="AL39" s="25"/>
    </row>
    <row r="40">
      <c r="A40" s="26" t="s">
        <v>481</v>
      </c>
      <c r="B40" s="25" t="e">
        <v>#N/A</v>
      </c>
      <c r="C40" s="25" t="e">
        <v>#N/A</v>
      </c>
      <c r="D40" s="28" t="e">
        <v>#N/A</v>
      </c>
      <c r="E40" s="29">
        <v>0.17379575596816976</v>
      </c>
      <c r="F40" s="30">
        <v>20.0</v>
      </c>
      <c r="G40" s="32"/>
      <c r="H40" s="34" t="e">
        <v>#N/A</v>
      </c>
      <c r="I40" s="35" t="s">
        <v>64</v>
      </c>
      <c r="J40" s="36" t="s">
        <v>64</v>
      </c>
      <c r="K40" s="28" t="s">
        <v>64</v>
      </c>
      <c r="L40" s="28" t="s">
        <v>64</v>
      </c>
      <c r="M40" s="34" t="e">
        <v>#N/A</v>
      </c>
      <c r="N40" s="35" t="s">
        <v>64</v>
      </c>
      <c r="O40" s="36" t="s">
        <v>64</v>
      </c>
      <c r="P40" s="28" t="s">
        <v>64</v>
      </c>
      <c r="Q40" s="37" t="s">
        <v>64</v>
      </c>
      <c r="R40" s="38" t="str">
        <f t="shared" si="2"/>
        <v>#N/A</v>
      </c>
      <c r="S40" s="39" t="str">
        <f t="array" ref="S40">if(R40="","", if(index(Index_of_Stuff!J:J,match(B40,Index_of_Stuff!F:F,0))&gt;0,(D40-index(Index_of_Stuff!J:J,match(B40,Index_of_Stuff!F:F,0)))*(R40/index(Index_of_Stuff!I:I,match(B40,Index_of_Stuff!F:F,0))),(D40/index(Index_of_Stuff!I:I,match(B40,Index_of_Stuff!F:F,0)))*R40))</f>
        <v>#N/A</v>
      </c>
      <c r="T40" s="40" t="str">
        <f t="array" ref="T40">if(or($F40=0,$F40=""),"", iferror(index(EPS!B:B,match($A40,EPS!$A:$A,0)),index(Ghosts!B:B,match($A40,Ghosts!$A:$A,0)))*($S40/(($F40/48)*$D40)/$E40))</f>
        <v>#N/A</v>
      </c>
      <c r="U40" s="40" t="str">
        <f t="array" ref="U40">if(or($F40=0,$F40=""),"", iferror(index(EPS!D:D,match($A40,EPS!$A:$A,0)),index(Ghosts!D:D,match($A40,Ghosts!$A:$A,0)))*($S40/(($F40/48)*$D40)/$E40))</f>
        <v>#N/A</v>
      </c>
      <c r="V40" s="40" t="str">
        <f t="array" ref="V40">if(or($F40=0,$F40=""),"", iferror(index(EPS!F:F,match($A40,EPS!$A:$A,0)),index(Ghosts!F:F,match($A40,Ghosts!$A:$A,0)))*($S40/(($F40/48)*$D40)/$E40))</f>
        <v>#N/A</v>
      </c>
      <c r="W40" s="40" t="str">
        <f t="array" ref="W40">if(or($F40=0,$F40=""),"", iferror(index(EPS!M:M,match($A40,EPS!$A:$A,0)),index(Ghosts!M:M,match($A40,Ghosts!$A:$A,0)))*($S40/(($F40/48)*$D40)/$E40))</f>
        <v>#N/A</v>
      </c>
      <c r="X40" s="39" t="str">
        <f t="shared" si="3"/>
        <v>#N/A</v>
      </c>
      <c r="Y40" s="41" t="str">
        <f t="array" ref="Y40">if(or(F40=0,F40=""),"",((iferror(index(EPS!H:H,match(A40,EPS!A:A,0)),index(Ghosts!H:H,match(A40,Ghosts!A:A,0)))*1.25)+(iferror(index(EPS!I:I,match(A40,EPS!A:A,0)),index(Ghosts!I:I,match(A40,Ghosts!A:A,0)))*1.25)+(iferror(index(EPS!J:J,match(A40,EPS!A:A,0)),index(Ghosts!J:J,match(A40,Ghosts!A:A,0)))*1.5)+(iferror(index(EPS!K:K,match(A40,EPS!A:A,0)),index(Ghosts!K:K,match(A40,Ghosts!A:A,0)))*2)+(iferror(index(EPS!L:L,match(A40,EPS!A:A,0)),index(Ghosts!L:L,match(A40,Ghosts!A:A,0)))*2))*D40*(F40/48))</f>
        <v>#N/A</v>
      </c>
      <c r="Z40" s="41" t="str">
        <f t="shared" si="4"/>
        <v>#N/A</v>
      </c>
      <c r="AA40" s="41" t="str">
        <f t="array" ref="AA40">if(or(F40=0,F40=""),"",((iferror(index(EPS!H:H,match(A40,EPS!A:A,0)),index(Ghosts!H:H,match(A40,Ghosts!A:A,0)))*1.2)+(iferror(index(EPS!I:I,match(A40,EPS!A:A,0)),index(Ghosts!I:I,match(A40,Ghosts!A:A,0)))*1.2)+(iferror(index(EPS!J:J,match(A40,EPS!A:A,0)),index(Ghosts!J:J,match(A40,Ghosts!A:A,0)))*1.5)+(iferror(index(EPS!K:K,match(A40,EPS!A:A,0)),index(Ghosts!K:K,match(A40,Ghosts!A:A,0)))*3)+(iferror(index(EPS!L:L,match(A40,EPS!A:A,0)),index(Ghosts!L:L,match(A40,Ghosts!A:A,0)))*3))*D40*(F40/48))</f>
        <v>#N/A</v>
      </c>
      <c r="AB40" s="42">
        <f t="shared" ref="AB40:AF40" si="42">if(iferror(search(AB$1,$I40),0)&gt;0,1,0)</f>
        <v>0</v>
      </c>
      <c r="AC40" s="42">
        <f t="shared" si="42"/>
        <v>0</v>
      </c>
      <c r="AD40" s="42">
        <f t="shared" si="42"/>
        <v>0</v>
      </c>
      <c r="AE40" s="42">
        <f t="shared" si="42"/>
        <v>0</v>
      </c>
      <c r="AF40" s="42">
        <f t="shared" si="42"/>
        <v>0</v>
      </c>
      <c r="AG40" s="25"/>
      <c r="AH40" s="25"/>
      <c r="AI40" s="25"/>
      <c r="AJ40" s="25"/>
      <c r="AK40" s="25"/>
      <c r="AL40" s="25"/>
    </row>
    <row r="41">
      <c r="A41" s="26" t="s">
        <v>483</v>
      </c>
      <c r="B41" s="25" t="e">
        <v>#N/A</v>
      </c>
      <c r="C41" s="25" t="e">
        <v>#N/A</v>
      </c>
      <c r="D41" s="28" t="e">
        <v>#N/A</v>
      </c>
      <c r="E41" s="29">
        <v>0.2019287469287469</v>
      </c>
      <c r="F41" s="30">
        <v>17.0</v>
      </c>
      <c r="G41" s="33"/>
      <c r="H41" s="34" t="e">
        <v>#N/A</v>
      </c>
      <c r="I41" s="35" t="s">
        <v>64</v>
      </c>
      <c r="J41" s="36" t="s">
        <v>64</v>
      </c>
      <c r="K41" s="28" t="s">
        <v>64</v>
      </c>
      <c r="L41" s="28" t="s">
        <v>64</v>
      </c>
      <c r="M41" s="34" t="e">
        <v>#N/A</v>
      </c>
      <c r="N41" s="35" t="s">
        <v>64</v>
      </c>
      <c r="O41" s="36" t="s">
        <v>64</v>
      </c>
      <c r="P41" s="28" t="s">
        <v>64</v>
      </c>
      <c r="Q41" s="37" t="s">
        <v>64</v>
      </c>
      <c r="R41" s="38" t="str">
        <f t="shared" si="2"/>
        <v>#N/A</v>
      </c>
      <c r="S41" s="39" t="str">
        <f t="array" ref="S41">if(R41="","", if(index(Index_of_Stuff!J:J,match(B41,Index_of_Stuff!F:F,0))&gt;0,(D41-index(Index_of_Stuff!J:J,match(B41,Index_of_Stuff!F:F,0)))*(R41/index(Index_of_Stuff!I:I,match(B41,Index_of_Stuff!F:F,0))),(D41/index(Index_of_Stuff!I:I,match(B41,Index_of_Stuff!F:F,0)))*R41))</f>
        <v>#N/A</v>
      </c>
      <c r="T41" s="40" t="str">
        <f t="array" ref="T41">if(or($F41=0,$F41=""),"", iferror(index(EPS!B:B,match($A41,EPS!$A:$A,0)),index(Ghosts!B:B,match($A41,Ghosts!$A:$A,0)))*($S41/(($F41/48)*$D41)/$E41))</f>
        <v>#N/A</v>
      </c>
      <c r="U41" s="40" t="str">
        <f t="array" ref="U41">if(or($F41=0,$F41=""),"", iferror(index(EPS!D:D,match($A41,EPS!$A:$A,0)),index(Ghosts!D:D,match($A41,Ghosts!$A:$A,0)))*($S41/(($F41/48)*$D41)/$E41))</f>
        <v>#N/A</v>
      </c>
      <c r="V41" s="40" t="str">
        <f t="array" ref="V41">if(or($F41=0,$F41=""),"", iferror(index(EPS!F:F,match($A41,EPS!$A:$A,0)),index(Ghosts!F:F,match($A41,Ghosts!$A:$A,0)))*($S41/(($F41/48)*$D41)/$E41))</f>
        <v>#N/A</v>
      </c>
      <c r="W41" s="40" t="str">
        <f t="array" ref="W41">if(or($F41=0,$F41=""),"", iferror(index(EPS!M:M,match($A41,EPS!$A:$A,0)),index(Ghosts!M:M,match($A41,Ghosts!$A:$A,0)))*($S41/(($F41/48)*$D41)/$E41))</f>
        <v>#N/A</v>
      </c>
      <c r="X41" s="39" t="str">
        <f t="shared" si="3"/>
        <v>#N/A</v>
      </c>
      <c r="Y41" s="41" t="str">
        <f t="array" ref="Y41">if(or(F41=0,F41=""),"",((iferror(index(EPS!H:H,match(A41,EPS!A:A,0)),index(Ghosts!H:H,match(A41,Ghosts!A:A,0)))*1.25)+(iferror(index(EPS!I:I,match(A41,EPS!A:A,0)),index(Ghosts!I:I,match(A41,Ghosts!A:A,0)))*1.25)+(iferror(index(EPS!J:J,match(A41,EPS!A:A,0)),index(Ghosts!J:J,match(A41,Ghosts!A:A,0)))*1.5)+(iferror(index(EPS!K:K,match(A41,EPS!A:A,0)),index(Ghosts!K:K,match(A41,Ghosts!A:A,0)))*2)+(iferror(index(EPS!L:L,match(A41,EPS!A:A,0)),index(Ghosts!L:L,match(A41,Ghosts!A:A,0)))*2))*D41*(F41/48))</f>
        <v>#N/A</v>
      </c>
      <c r="Z41" s="41" t="str">
        <f t="shared" si="4"/>
        <v>#N/A</v>
      </c>
      <c r="AA41" s="41" t="str">
        <f t="array" ref="AA41">if(or(F41=0,F41=""),"",((iferror(index(EPS!H:H,match(A41,EPS!A:A,0)),index(Ghosts!H:H,match(A41,Ghosts!A:A,0)))*1.2)+(iferror(index(EPS!I:I,match(A41,EPS!A:A,0)),index(Ghosts!I:I,match(A41,Ghosts!A:A,0)))*1.2)+(iferror(index(EPS!J:J,match(A41,EPS!A:A,0)),index(Ghosts!J:J,match(A41,Ghosts!A:A,0)))*1.5)+(iferror(index(EPS!K:K,match(A41,EPS!A:A,0)),index(Ghosts!K:K,match(A41,Ghosts!A:A,0)))*3)+(iferror(index(EPS!L:L,match(A41,EPS!A:A,0)),index(Ghosts!L:L,match(A41,Ghosts!A:A,0)))*3))*D41*(F41/48))</f>
        <v>#N/A</v>
      </c>
      <c r="AB41" s="42">
        <f t="shared" ref="AB41:AF41" si="43">if(iferror(search(AB$1,$I41),0)&gt;0,1,0)</f>
        <v>0</v>
      </c>
      <c r="AC41" s="42">
        <f t="shared" si="43"/>
        <v>0</v>
      </c>
      <c r="AD41" s="42">
        <f t="shared" si="43"/>
        <v>0</v>
      </c>
      <c r="AE41" s="42">
        <f t="shared" si="43"/>
        <v>0</v>
      </c>
      <c r="AF41" s="42">
        <f t="shared" si="43"/>
        <v>0</v>
      </c>
      <c r="AG41" s="25"/>
      <c r="AH41" s="25"/>
      <c r="AI41" s="25"/>
      <c r="AJ41" s="25"/>
      <c r="AK41" s="25"/>
      <c r="AL41" s="25"/>
    </row>
    <row r="42">
      <c r="A42" s="26" t="s">
        <v>482</v>
      </c>
      <c r="B42" s="25" t="e">
        <v>#N/A</v>
      </c>
      <c r="C42" s="25" t="e">
        <v>#N/A</v>
      </c>
      <c r="D42" s="28" t="e">
        <v>#N/A</v>
      </c>
      <c r="E42" s="29">
        <v>0.17007984293193718</v>
      </c>
      <c r="F42" s="30">
        <v>16.0</v>
      </c>
      <c r="G42" s="32"/>
      <c r="H42" s="34" t="e">
        <v>#N/A</v>
      </c>
      <c r="I42" s="35" t="s">
        <v>64</v>
      </c>
      <c r="J42" s="36" t="s">
        <v>64</v>
      </c>
      <c r="K42" s="28" t="s">
        <v>64</v>
      </c>
      <c r="L42" s="28" t="s">
        <v>64</v>
      </c>
      <c r="M42" s="34" t="e">
        <v>#N/A</v>
      </c>
      <c r="N42" s="35" t="s">
        <v>64</v>
      </c>
      <c r="O42" s="36" t="s">
        <v>64</v>
      </c>
      <c r="P42" s="28" t="s">
        <v>64</v>
      </c>
      <c r="Q42" s="37" t="s">
        <v>64</v>
      </c>
      <c r="R42" s="38" t="str">
        <f t="shared" si="2"/>
        <v>#N/A</v>
      </c>
      <c r="S42" s="39" t="str">
        <f t="array" ref="S42">if(R42="","", if(index(Index_of_Stuff!J:J,match(B42,Index_of_Stuff!F:F,0))&gt;0,(D42-index(Index_of_Stuff!J:J,match(B42,Index_of_Stuff!F:F,0)))*(R42/index(Index_of_Stuff!I:I,match(B42,Index_of_Stuff!F:F,0))),(D42/index(Index_of_Stuff!I:I,match(B42,Index_of_Stuff!F:F,0)))*R42))</f>
        <v>#N/A</v>
      </c>
      <c r="T42" s="40" t="str">
        <f t="array" ref="T42">if(or($F42=0,$F42=""),"", iferror(index(EPS!B:B,match($A42,EPS!$A:$A,0)),index(Ghosts!B:B,match($A42,Ghosts!$A:$A,0)))*($S42/(($F42/48)*$D42)/$E42))</f>
        <v>#N/A</v>
      </c>
      <c r="U42" s="40" t="str">
        <f t="array" ref="U42">if(or($F42=0,$F42=""),"", iferror(index(EPS!D:D,match($A42,EPS!$A:$A,0)),index(Ghosts!D:D,match($A42,Ghosts!$A:$A,0)))*($S42/(($F42/48)*$D42)/$E42))</f>
        <v>#N/A</v>
      </c>
      <c r="V42" s="40" t="str">
        <f t="array" ref="V42">if(or($F42=0,$F42=""),"", iferror(index(EPS!F:F,match($A42,EPS!$A:$A,0)),index(Ghosts!F:F,match($A42,Ghosts!$A:$A,0)))*($S42/(($F42/48)*$D42)/$E42))</f>
        <v>#N/A</v>
      </c>
      <c r="W42" s="40" t="str">
        <f t="array" ref="W42">if(or($F42=0,$F42=""),"", iferror(index(EPS!M:M,match($A42,EPS!$A:$A,0)),index(Ghosts!M:M,match($A42,Ghosts!$A:$A,0)))*($S42/(($F42/48)*$D42)/$E42))</f>
        <v>#N/A</v>
      </c>
      <c r="X42" s="39" t="str">
        <f t="shared" si="3"/>
        <v>#N/A</v>
      </c>
      <c r="Y42" s="41" t="str">
        <f t="array" ref="Y42">if(or(F42=0,F42=""),"",((iferror(index(EPS!H:H,match(A42,EPS!A:A,0)),index(Ghosts!H:H,match(A42,Ghosts!A:A,0)))*1.25)+(iferror(index(EPS!I:I,match(A42,EPS!A:A,0)),index(Ghosts!I:I,match(A42,Ghosts!A:A,0)))*1.25)+(iferror(index(EPS!J:J,match(A42,EPS!A:A,0)),index(Ghosts!J:J,match(A42,Ghosts!A:A,0)))*1.5)+(iferror(index(EPS!K:K,match(A42,EPS!A:A,0)),index(Ghosts!K:K,match(A42,Ghosts!A:A,0)))*2)+(iferror(index(EPS!L:L,match(A42,EPS!A:A,0)),index(Ghosts!L:L,match(A42,Ghosts!A:A,0)))*2))*D42*(F42/48))</f>
        <v>#N/A</v>
      </c>
      <c r="Z42" s="41" t="str">
        <f t="shared" si="4"/>
        <v>#N/A</v>
      </c>
      <c r="AA42" s="41" t="str">
        <f t="array" ref="AA42">if(or(F42=0,F42=""),"",((iferror(index(EPS!H:H,match(A42,EPS!A:A,0)),index(Ghosts!H:H,match(A42,Ghosts!A:A,0)))*1.2)+(iferror(index(EPS!I:I,match(A42,EPS!A:A,0)),index(Ghosts!I:I,match(A42,Ghosts!A:A,0)))*1.2)+(iferror(index(EPS!J:J,match(A42,EPS!A:A,0)),index(Ghosts!J:J,match(A42,Ghosts!A:A,0)))*1.5)+(iferror(index(EPS!K:K,match(A42,EPS!A:A,0)),index(Ghosts!K:K,match(A42,Ghosts!A:A,0)))*3)+(iferror(index(EPS!L:L,match(A42,EPS!A:A,0)),index(Ghosts!L:L,match(A42,Ghosts!A:A,0)))*3))*D42*(F42/48))</f>
        <v>#N/A</v>
      </c>
      <c r="AB42" s="42">
        <f t="shared" ref="AB42:AF42" si="44">if(iferror(search(AB$1,$I42),0)&gt;0,1,0)</f>
        <v>0</v>
      </c>
      <c r="AC42" s="42">
        <f t="shared" si="44"/>
        <v>0</v>
      </c>
      <c r="AD42" s="42">
        <f t="shared" si="44"/>
        <v>0</v>
      </c>
      <c r="AE42" s="42">
        <f t="shared" si="44"/>
        <v>0</v>
      </c>
      <c r="AF42" s="42">
        <f t="shared" si="44"/>
        <v>0</v>
      </c>
      <c r="AG42" s="25"/>
      <c r="AH42" s="25"/>
      <c r="AI42" s="25"/>
      <c r="AJ42" s="25"/>
      <c r="AK42" s="25"/>
      <c r="AL42" s="25"/>
    </row>
    <row r="43">
      <c r="A43" s="26" t="s">
        <v>486</v>
      </c>
      <c r="B43" s="25" t="e">
        <v>#N/A</v>
      </c>
      <c r="C43" s="25" t="e">
        <v>#N/A</v>
      </c>
      <c r="D43" s="28" t="e">
        <v>#N/A</v>
      </c>
      <c r="E43" s="29">
        <v>0.17205194805194804</v>
      </c>
      <c r="F43" s="30">
        <v>5.0</v>
      </c>
      <c r="G43" s="33"/>
      <c r="H43" s="34" t="e">
        <v>#N/A</v>
      </c>
      <c r="I43" s="35" t="s">
        <v>64</v>
      </c>
      <c r="J43" s="36" t="s">
        <v>64</v>
      </c>
      <c r="K43" s="28" t="s">
        <v>64</v>
      </c>
      <c r="L43" s="28" t="s">
        <v>64</v>
      </c>
      <c r="M43" s="34" t="e">
        <v>#N/A</v>
      </c>
      <c r="N43" s="35" t="s">
        <v>64</v>
      </c>
      <c r="O43" s="36" t="s">
        <v>64</v>
      </c>
      <c r="P43" s="28" t="s">
        <v>64</v>
      </c>
      <c r="Q43" s="37" t="s">
        <v>64</v>
      </c>
      <c r="R43" s="38" t="str">
        <f t="shared" si="2"/>
        <v>#N/A</v>
      </c>
      <c r="S43" s="39" t="str">
        <f t="array" ref="S43">if(R43="","", if(index(Index_of_Stuff!J:J,match(B43,Index_of_Stuff!F:F,0))&gt;0,(D43-index(Index_of_Stuff!J:J,match(B43,Index_of_Stuff!F:F,0)))*(R43/index(Index_of_Stuff!I:I,match(B43,Index_of_Stuff!F:F,0))),(D43/index(Index_of_Stuff!I:I,match(B43,Index_of_Stuff!F:F,0)))*R43))</f>
        <v>#N/A</v>
      </c>
      <c r="T43" s="40" t="str">
        <f t="array" ref="T43">if(or($F43=0,$F43=""),"", iferror(index(EPS!B:B,match($A43,EPS!$A:$A,0)),index(Ghosts!B:B,match($A43,Ghosts!$A:$A,0)))*($S43/(($F43/48)*$D43)/$E43))</f>
        <v>#N/A</v>
      </c>
      <c r="U43" s="40" t="str">
        <f t="array" ref="U43">if(or($F43=0,$F43=""),"", iferror(index(EPS!D:D,match($A43,EPS!$A:$A,0)),index(Ghosts!D:D,match($A43,Ghosts!$A:$A,0)))*($S43/(($F43/48)*$D43)/$E43))</f>
        <v>#N/A</v>
      </c>
      <c r="V43" s="40" t="str">
        <f t="array" ref="V43">if(or($F43=0,$F43=""),"", iferror(index(EPS!F:F,match($A43,EPS!$A:$A,0)),index(Ghosts!F:F,match($A43,Ghosts!$A:$A,0)))*($S43/(($F43/48)*$D43)/$E43))</f>
        <v>#N/A</v>
      </c>
      <c r="W43" s="40" t="str">
        <f t="array" ref="W43">if(or($F43=0,$F43=""),"", iferror(index(EPS!M:M,match($A43,EPS!$A:$A,0)),index(Ghosts!M:M,match($A43,Ghosts!$A:$A,0)))*($S43/(($F43/48)*$D43)/$E43))</f>
        <v>#N/A</v>
      </c>
      <c r="X43" s="39" t="str">
        <f t="shared" si="3"/>
        <v>#N/A</v>
      </c>
      <c r="Y43" s="41" t="str">
        <f t="array" ref="Y43">if(or(F43=0,F43=""),"",((iferror(index(EPS!H:H,match(A43,EPS!A:A,0)),index(Ghosts!H:H,match(A43,Ghosts!A:A,0)))*1.25)+(iferror(index(EPS!I:I,match(A43,EPS!A:A,0)),index(Ghosts!I:I,match(A43,Ghosts!A:A,0)))*1.25)+(iferror(index(EPS!J:J,match(A43,EPS!A:A,0)),index(Ghosts!J:J,match(A43,Ghosts!A:A,0)))*1.5)+(iferror(index(EPS!K:K,match(A43,EPS!A:A,0)),index(Ghosts!K:K,match(A43,Ghosts!A:A,0)))*2)+(iferror(index(EPS!L:L,match(A43,EPS!A:A,0)),index(Ghosts!L:L,match(A43,Ghosts!A:A,0)))*2))*D43*(F43/48))</f>
        <v>#N/A</v>
      </c>
      <c r="Z43" s="41" t="str">
        <f t="shared" si="4"/>
        <v>#N/A</v>
      </c>
      <c r="AA43" s="41" t="str">
        <f t="array" ref="AA43">if(or(F43=0,F43=""),"",((iferror(index(EPS!H:H,match(A43,EPS!A:A,0)),index(Ghosts!H:H,match(A43,Ghosts!A:A,0)))*1.2)+(iferror(index(EPS!I:I,match(A43,EPS!A:A,0)),index(Ghosts!I:I,match(A43,Ghosts!A:A,0)))*1.2)+(iferror(index(EPS!J:J,match(A43,EPS!A:A,0)),index(Ghosts!J:J,match(A43,Ghosts!A:A,0)))*1.5)+(iferror(index(EPS!K:K,match(A43,EPS!A:A,0)),index(Ghosts!K:K,match(A43,Ghosts!A:A,0)))*3)+(iferror(index(EPS!L:L,match(A43,EPS!A:A,0)),index(Ghosts!L:L,match(A43,Ghosts!A:A,0)))*3))*D43*(F43/48))</f>
        <v>#N/A</v>
      </c>
      <c r="AB43" s="42">
        <f t="shared" ref="AB43:AF43" si="45">if(iferror(search(AB$1,$I43),0)&gt;0,1,0)</f>
        <v>0</v>
      </c>
      <c r="AC43" s="42">
        <f t="shared" si="45"/>
        <v>0</v>
      </c>
      <c r="AD43" s="42">
        <f t="shared" si="45"/>
        <v>0</v>
      </c>
      <c r="AE43" s="42">
        <f t="shared" si="45"/>
        <v>0</v>
      </c>
      <c r="AF43" s="42">
        <f t="shared" si="45"/>
        <v>0</v>
      </c>
      <c r="AG43" s="25"/>
      <c r="AH43" s="25"/>
      <c r="AI43" s="25"/>
      <c r="AJ43" s="25"/>
      <c r="AK43" s="25"/>
      <c r="AL43" s="25"/>
    </row>
    <row r="44">
      <c r="A44" s="26" t="s">
        <v>484</v>
      </c>
      <c r="B44" s="25" t="e">
        <v>#N/A</v>
      </c>
      <c r="C44" s="25" t="e">
        <v>#N/A</v>
      </c>
      <c r="D44" s="28" t="e">
        <v>#N/A</v>
      </c>
      <c r="E44" s="29">
        <v>0.1237106424717999</v>
      </c>
      <c r="F44" s="30">
        <v>5.0</v>
      </c>
      <c r="G44" s="33"/>
      <c r="H44" s="34" t="e">
        <v>#N/A</v>
      </c>
      <c r="I44" s="35" t="s">
        <v>64</v>
      </c>
      <c r="J44" s="36" t="s">
        <v>64</v>
      </c>
      <c r="K44" s="28" t="s">
        <v>64</v>
      </c>
      <c r="L44" s="28" t="s">
        <v>64</v>
      </c>
      <c r="M44" s="34" t="e">
        <v>#N/A</v>
      </c>
      <c r="N44" s="35" t="s">
        <v>64</v>
      </c>
      <c r="O44" s="36" t="s">
        <v>64</v>
      </c>
      <c r="P44" s="28" t="s">
        <v>64</v>
      </c>
      <c r="Q44" s="37" t="s">
        <v>64</v>
      </c>
      <c r="R44" s="38" t="str">
        <f t="shared" si="2"/>
        <v>#N/A</v>
      </c>
      <c r="S44" s="39" t="str">
        <f t="array" ref="S44">if(R44="","", if(index(Index_of_Stuff!J:J,match(B44,Index_of_Stuff!F:F,0))&gt;0,(D44-index(Index_of_Stuff!J:J,match(B44,Index_of_Stuff!F:F,0)))*(R44/index(Index_of_Stuff!I:I,match(B44,Index_of_Stuff!F:F,0))),(D44/index(Index_of_Stuff!I:I,match(B44,Index_of_Stuff!F:F,0)))*R44))</f>
        <v>#N/A</v>
      </c>
      <c r="T44" s="40" t="str">
        <f t="array" ref="T44">if(or($F44=0,$F44=""),"", iferror(index(EPS!B:B,match($A44,EPS!$A:$A,0)),index(Ghosts!B:B,match($A44,Ghosts!$A:$A,0)))*($S44/(($F44/48)*$D44)/$E44))</f>
        <v>#N/A</v>
      </c>
      <c r="U44" s="40" t="str">
        <f t="array" ref="U44">if(or($F44=0,$F44=""),"", iferror(index(EPS!D:D,match($A44,EPS!$A:$A,0)),index(Ghosts!D:D,match($A44,Ghosts!$A:$A,0)))*($S44/(($F44/48)*$D44)/$E44))</f>
        <v>#N/A</v>
      </c>
      <c r="V44" s="40" t="str">
        <f t="array" ref="V44">if(or($F44=0,$F44=""),"", iferror(index(EPS!F:F,match($A44,EPS!$A:$A,0)),index(Ghosts!F:F,match($A44,Ghosts!$A:$A,0)))*($S44/(($F44/48)*$D44)/$E44))</f>
        <v>#N/A</v>
      </c>
      <c r="W44" s="40" t="str">
        <f t="array" ref="W44">if(or($F44=0,$F44=""),"", iferror(index(EPS!M:M,match($A44,EPS!$A:$A,0)),index(Ghosts!M:M,match($A44,Ghosts!$A:$A,0)))*($S44/(($F44/48)*$D44)/$E44))</f>
        <v>#N/A</v>
      </c>
      <c r="X44" s="39" t="str">
        <f t="shared" si="3"/>
        <v>#N/A</v>
      </c>
      <c r="Y44" s="41" t="str">
        <f t="array" ref="Y44">if(or(F44=0,F44=""),"",((iferror(index(EPS!H:H,match(A44,EPS!A:A,0)),index(Ghosts!H:H,match(A44,Ghosts!A:A,0)))*1.25)+(iferror(index(EPS!I:I,match(A44,EPS!A:A,0)),index(Ghosts!I:I,match(A44,Ghosts!A:A,0)))*1.25)+(iferror(index(EPS!J:J,match(A44,EPS!A:A,0)),index(Ghosts!J:J,match(A44,Ghosts!A:A,0)))*1.5)+(iferror(index(EPS!K:K,match(A44,EPS!A:A,0)),index(Ghosts!K:K,match(A44,Ghosts!A:A,0)))*2)+(iferror(index(EPS!L:L,match(A44,EPS!A:A,0)),index(Ghosts!L:L,match(A44,Ghosts!A:A,0)))*2))*D44*(F44/48))</f>
        <v>#N/A</v>
      </c>
      <c r="Z44" s="41" t="str">
        <f t="shared" si="4"/>
        <v>#N/A</v>
      </c>
      <c r="AA44" s="41" t="str">
        <f t="array" ref="AA44">if(or(F44=0,F44=""),"",((iferror(index(EPS!H:H,match(A44,EPS!A:A,0)),index(Ghosts!H:H,match(A44,Ghosts!A:A,0)))*1.2)+(iferror(index(EPS!I:I,match(A44,EPS!A:A,0)),index(Ghosts!I:I,match(A44,Ghosts!A:A,0)))*1.2)+(iferror(index(EPS!J:J,match(A44,EPS!A:A,0)),index(Ghosts!J:J,match(A44,Ghosts!A:A,0)))*1.5)+(iferror(index(EPS!K:K,match(A44,EPS!A:A,0)),index(Ghosts!K:K,match(A44,Ghosts!A:A,0)))*3)+(iferror(index(EPS!L:L,match(A44,EPS!A:A,0)),index(Ghosts!L:L,match(A44,Ghosts!A:A,0)))*3))*D44*(F44/48))</f>
        <v>#N/A</v>
      </c>
      <c r="AB44" s="42">
        <f t="shared" ref="AB44:AF44" si="46">if(iferror(search(AB$1,$I44),0)&gt;0,1,0)</f>
        <v>0</v>
      </c>
      <c r="AC44" s="42">
        <f t="shared" si="46"/>
        <v>0</v>
      </c>
      <c r="AD44" s="42">
        <f t="shared" si="46"/>
        <v>0</v>
      </c>
      <c r="AE44" s="42">
        <f t="shared" si="46"/>
        <v>0</v>
      </c>
      <c r="AF44" s="42">
        <f t="shared" si="46"/>
        <v>0</v>
      </c>
      <c r="AG44" s="25"/>
      <c r="AH44" s="25"/>
      <c r="AI44" s="25"/>
      <c r="AJ44" s="25"/>
      <c r="AK44" s="25"/>
      <c r="AL44" s="25"/>
    </row>
    <row r="45">
      <c r="A45" s="26" t="s">
        <v>485</v>
      </c>
      <c r="B45" s="25" t="e">
        <v>#N/A</v>
      </c>
      <c r="C45" s="25" t="e">
        <v>#N/A</v>
      </c>
      <c r="D45" s="28" t="e">
        <v>#N/A</v>
      </c>
      <c r="E45" s="29">
        <v>0.12055555555555557</v>
      </c>
      <c r="F45" s="30">
        <v>0.0</v>
      </c>
      <c r="G45" s="33"/>
      <c r="H45" s="34" t="s">
        <v>64</v>
      </c>
      <c r="I45" s="35" t="s">
        <v>64</v>
      </c>
      <c r="J45" s="36" t="s">
        <v>64</v>
      </c>
      <c r="K45" s="28" t="s">
        <v>64</v>
      </c>
      <c r="L45" s="28" t="s">
        <v>64</v>
      </c>
      <c r="M45" s="34" t="s">
        <v>64</v>
      </c>
      <c r="N45" s="35" t="s">
        <v>64</v>
      </c>
      <c r="O45" s="36" t="s">
        <v>64</v>
      </c>
      <c r="P45" s="28" t="s">
        <v>64</v>
      </c>
      <c r="Q45" s="37" t="s">
        <v>64</v>
      </c>
      <c r="R45" s="38" t="str">
        <f t="shared" si="2"/>
        <v/>
      </c>
      <c r="S45" s="39" t="str">
        <f t="array" ref="S45">if(R45="","", if(index(Index_of_Stuff!J:J,match(B45,Index_of_Stuff!F:F,0))&gt;0,(D45-index(Index_of_Stuff!J:J,match(B45,Index_of_Stuff!F:F,0)))*(R45/index(Index_of_Stuff!I:I,match(B45,Index_of_Stuff!F:F,0))),(D45/index(Index_of_Stuff!I:I,match(B45,Index_of_Stuff!F:F,0)))*R45))</f>
        <v/>
      </c>
      <c r="T45" s="40" t="str">
        <f t="array" ref="T45">if(or($F45=0,$F45=""),"", iferror(index(EPS!B:B,match($A45,EPS!$A:$A,0)),index(Ghosts!B:B,match($A45,Ghosts!$A:$A,0)))*($S45/(($F45/48)*$D45)/$E45))</f>
        <v/>
      </c>
      <c r="U45" s="40" t="str">
        <f t="array" ref="U45">if(or($F45=0,$F45=""),"", iferror(index(EPS!D:D,match($A45,EPS!$A:$A,0)),index(Ghosts!D:D,match($A45,Ghosts!$A:$A,0)))*($S45/(($F45/48)*$D45)/$E45))</f>
        <v/>
      </c>
      <c r="V45" s="40" t="str">
        <f t="array" ref="V45">if(or($F45=0,$F45=""),"", iferror(index(EPS!F:F,match($A45,EPS!$A:$A,0)),index(Ghosts!F:F,match($A45,Ghosts!$A:$A,0)))*($S45/(($F45/48)*$D45)/$E45))</f>
        <v/>
      </c>
      <c r="W45" s="40" t="str">
        <f t="array" ref="W45">if(or($F45=0,$F45=""),"", iferror(index(EPS!M:M,match($A45,EPS!$A:$A,0)),index(Ghosts!M:M,match($A45,Ghosts!$A:$A,0)))*($S45/(($F45/48)*$D45)/$E45))</f>
        <v/>
      </c>
      <c r="X45" s="39" t="str">
        <f t="shared" si="3"/>
        <v/>
      </c>
      <c r="Y45" s="41" t="str">
        <f t="array" ref="Y45">if(or(F45=0,F45=""),"",((iferror(index(EPS!H:H,match(A45,EPS!A:A,0)),index(Ghosts!H:H,match(A45,Ghosts!A:A,0)))*1.25)+(iferror(index(EPS!I:I,match(A45,EPS!A:A,0)),index(Ghosts!I:I,match(A45,Ghosts!A:A,0)))*1.25)+(iferror(index(EPS!J:J,match(A45,EPS!A:A,0)),index(Ghosts!J:J,match(A45,Ghosts!A:A,0)))*1.5)+(iferror(index(EPS!K:K,match(A45,EPS!A:A,0)),index(Ghosts!K:K,match(A45,Ghosts!A:A,0)))*2)+(iferror(index(EPS!L:L,match(A45,EPS!A:A,0)),index(Ghosts!L:L,match(A45,Ghosts!A:A,0)))*2))*D45*(F45/48))</f>
        <v/>
      </c>
      <c r="Z45" s="41" t="str">
        <f t="shared" si="4"/>
        <v/>
      </c>
      <c r="AA45" s="41" t="str">
        <f t="array" ref="AA45">if(or(F45=0,F45=""),"",((iferror(index(EPS!H:H,match(A45,EPS!A:A,0)),index(Ghosts!H:H,match(A45,Ghosts!A:A,0)))*1.2)+(iferror(index(EPS!I:I,match(A45,EPS!A:A,0)),index(Ghosts!I:I,match(A45,Ghosts!A:A,0)))*1.2)+(iferror(index(EPS!J:J,match(A45,EPS!A:A,0)),index(Ghosts!J:J,match(A45,Ghosts!A:A,0)))*1.5)+(iferror(index(EPS!K:K,match(A45,EPS!A:A,0)),index(Ghosts!K:K,match(A45,Ghosts!A:A,0)))*3)+(iferror(index(EPS!L:L,match(A45,EPS!A:A,0)),index(Ghosts!L:L,match(A45,Ghosts!A:A,0)))*3))*D45*(F45/48))</f>
        <v/>
      </c>
      <c r="AB45" s="42">
        <f t="shared" ref="AB45:AF45" si="47">if(iferror(search(AB$1,$I45),0)&gt;0,1,0)</f>
        <v>0</v>
      </c>
      <c r="AC45" s="42">
        <f t="shared" si="47"/>
        <v>0</v>
      </c>
      <c r="AD45" s="42">
        <f t="shared" si="47"/>
        <v>0</v>
      </c>
      <c r="AE45" s="42">
        <f t="shared" si="47"/>
        <v>0</v>
      </c>
      <c r="AF45" s="42">
        <f t="shared" si="47"/>
        <v>0</v>
      </c>
      <c r="AG45" s="25"/>
      <c r="AH45" s="25"/>
      <c r="AI45" s="25"/>
      <c r="AJ45" s="25"/>
      <c r="AK45" s="25"/>
      <c r="AL45" s="25"/>
    </row>
    <row r="46">
      <c r="A46" s="26" t="s">
        <v>487</v>
      </c>
      <c r="B46" s="25" t="e">
        <v>#N/A</v>
      </c>
      <c r="C46" s="25" t="e">
        <v>#N/A</v>
      </c>
      <c r="D46" s="28" t="e">
        <v>#N/A</v>
      </c>
      <c r="E46" s="29">
        <v>0.16508905852417305</v>
      </c>
      <c r="F46" s="30">
        <v>0.0</v>
      </c>
      <c r="G46" s="33"/>
      <c r="H46" s="34" t="s">
        <v>64</v>
      </c>
      <c r="I46" s="35" t="s">
        <v>64</v>
      </c>
      <c r="J46" s="36" t="s">
        <v>64</v>
      </c>
      <c r="K46" s="28" t="s">
        <v>64</v>
      </c>
      <c r="L46" s="28" t="s">
        <v>64</v>
      </c>
      <c r="M46" s="34" t="s">
        <v>64</v>
      </c>
      <c r="N46" s="35" t="s">
        <v>64</v>
      </c>
      <c r="O46" s="36" t="s">
        <v>64</v>
      </c>
      <c r="P46" s="28" t="s">
        <v>64</v>
      </c>
      <c r="Q46" s="37" t="s">
        <v>64</v>
      </c>
      <c r="R46" s="38" t="str">
        <f t="shared" si="2"/>
        <v/>
      </c>
      <c r="S46" s="39" t="str">
        <f t="array" ref="S46">if(R46="","", if(index(Index_of_Stuff!J:J,match(B46,Index_of_Stuff!F:F,0))&gt;0,(D46-index(Index_of_Stuff!J:J,match(B46,Index_of_Stuff!F:F,0)))*(R46/index(Index_of_Stuff!I:I,match(B46,Index_of_Stuff!F:F,0))),(D46/index(Index_of_Stuff!I:I,match(B46,Index_of_Stuff!F:F,0)))*R46))</f>
        <v/>
      </c>
      <c r="T46" s="40" t="str">
        <f t="array" ref="T46">if(or($F46=0,$F46=""),"", iferror(index(EPS!B:B,match($A46,EPS!$A:$A,0)),index(Ghosts!B:B,match($A46,Ghosts!$A:$A,0)))*($S46/(($F46/48)*$D46)/$E46))</f>
        <v/>
      </c>
      <c r="U46" s="40" t="str">
        <f t="array" ref="U46">if(or($F46=0,$F46=""),"", iferror(index(EPS!D:D,match($A46,EPS!$A:$A,0)),index(Ghosts!D:D,match($A46,Ghosts!$A:$A,0)))*($S46/(($F46/48)*$D46)/$E46))</f>
        <v/>
      </c>
      <c r="V46" s="40" t="str">
        <f t="array" ref="V46">if(or($F46=0,$F46=""),"", iferror(index(EPS!F:F,match($A46,EPS!$A:$A,0)),index(Ghosts!F:F,match($A46,Ghosts!$A:$A,0)))*($S46/(($F46/48)*$D46)/$E46))</f>
        <v/>
      </c>
      <c r="W46" s="40" t="str">
        <f t="array" ref="W46">if(or($F46=0,$F46=""),"", iferror(index(EPS!M:M,match($A46,EPS!$A:$A,0)),index(Ghosts!M:M,match($A46,Ghosts!$A:$A,0)))*($S46/(($F46/48)*$D46)/$E46))</f>
        <v/>
      </c>
      <c r="X46" s="39" t="str">
        <f t="shared" si="3"/>
        <v/>
      </c>
      <c r="Y46" s="41" t="str">
        <f t="array" ref="Y46">if(or(F46=0,F46=""),"",((iferror(index(EPS!H:H,match(A46,EPS!A:A,0)),index(Ghosts!H:H,match(A46,Ghosts!A:A,0)))*1.25)+(iferror(index(EPS!I:I,match(A46,EPS!A:A,0)),index(Ghosts!I:I,match(A46,Ghosts!A:A,0)))*1.25)+(iferror(index(EPS!J:J,match(A46,EPS!A:A,0)),index(Ghosts!J:J,match(A46,Ghosts!A:A,0)))*1.5)+(iferror(index(EPS!K:K,match(A46,EPS!A:A,0)),index(Ghosts!K:K,match(A46,Ghosts!A:A,0)))*2)+(iferror(index(EPS!L:L,match(A46,EPS!A:A,0)),index(Ghosts!L:L,match(A46,Ghosts!A:A,0)))*2))*D46*(F46/48))</f>
        <v/>
      </c>
      <c r="Z46" s="41" t="str">
        <f t="shared" si="4"/>
        <v/>
      </c>
      <c r="AA46" s="41" t="str">
        <f t="array" ref="AA46">if(or(F46=0,F46=""),"",((iferror(index(EPS!H:H,match(A46,EPS!A:A,0)),index(Ghosts!H:H,match(A46,Ghosts!A:A,0)))*1.2)+(iferror(index(EPS!I:I,match(A46,EPS!A:A,0)),index(Ghosts!I:I,match(A46,Ghosts!A:A,0)))*1.2)+(iferror(index(EPS!J:J,match(A46,EPS!A:A,0)),index(Ghosts!J:J,match(A46,Ghosts!A:A,0)))*1.5)+(iferror(index(EPS!K:K,match(A46,EPS!A:A,0)),index(Ghosts!K:K,match(A46,Ghosts!A:A,0)))*3)+(iferror(index(EPS!L:L,match(A46,EPS!A:A,0)),index(Ghosts!L:L,match(A46,Ghosts!A:A,0)))*3))*D46*(F46/48))</f>
        <v/>
      </c>
      <c r="AB46" s="42">
        <f t="shared" ref="AB46:AF46" si="48">if(iferror(search(AB$1,$I46),0)&gt;0,1,0)</f>
        <v>0</v>
      </c>
      <c r="AC46" s="42">
        <f t="shared" si="48"/>
        <v>0</v>
      </c>
      <c r="AD46" s="42">
        <f t="shared" si="48"/>
        <v>0</v>
      </c>
      <c r="AE46" s="42">
        <f t="shared" si="48"/>
        <v>0</v>
      </c>
      <c r="AF46" s="42">
        <f t="shared" si="48"/>
        <v>0</v>
      </c>
      <c r="AG46" s="25"/>
      <c r="AH46" s="25"/>
      <c r="AI46" s="25"/>
      <c r="AJ46" s="25"/>
      <c r="AK46" s="25"/>
      <c r="AL46" s="25"/>
    </row>
    <row r="47">
      <c r="A47" s="26" t="s">
        <v>488</v>
      </c>
      <c r="B47" s="25" t="e">
        <v>#N/A</v>
      </c>
      <c r="C47" s="25" t="e">
        <v>#N/A</v>
      </c>
      <c r="D47" s="28" t="e">
        <v>#N/A</v>
      </c>
      <c r="E47" s="29">
        <v>0.18</v>
      </c>
      <c r="F47" s="30">
        <v>0.0</v>
      </c>
      <c r="G47" s="33"/>
      <c r="H47" s="34" t="s">
        <v>64</v>
      </c>
      <c r="I47" s="35" t="s">
        <v>64</v>
      </c>
      <c r="J47" s="36" t="s">
        <v>64</v>
      </c>
      <c r="K47" s="28" t="s">
        <v>64</v>
      </c>
      <c r="L47" s="28" t="s">
        <v>64</v>
      </c>
      <c r="M47" s="34" t="s">
        <v>64</v>
      </c>
      <c r="N47" s="35" t="s">
        <v>64</v>
      </c>
      <c r="O47" s="36" t="s">
        <v>64</v>
      </c>
      <c r="P47" s="28" t="s">
        <v>64</v>
      </c>
      <c r="Q47" s="37" t="s">
        <v>64</v>
      </c>
      <c r="R47" s="38" t="str">
        <f t="shared" si="2"/>
        <v/>
      </c>
      <c r="S47" s="39" t="str">
        <f t="array" ref="S47">if(R47="","", if(index(Index_of_Stuff!J:J,match(B47,Index_of_Stuff!F:F,0))&gt;0,(D47-index(Index_of_Stuff!J:J,match(B47,Index_of_Stuff!F:F,0)))*(R47/index(Index_of_Stuff!I:I,match(B47,Index_of_Stuff!F:F,0))),(D47/index(Index_of_Stuff!I:I,match(B47,Index_of_Stuff!F:F,0)))*R47))</f>
        <v/>
      </c>
      <c r="T47" s="40" t="str">
        <f t="array" ref="T47">if(or($F47=0,$F47=""),"", iferror(index(EPS!B:B,match($A47,EPS!$A:$A,0)),index(Ghosts!B:B,match($A47,Ghosts!$A:$A,0)))*($S47/(($F47/48)*$D47)/$E47))</f>
        <v/>
      </c>
      <c r="U47" s="40" t="str">
        <f t="array" ref="U47">if(or($F47=0,$F47=""),"", iferror(index(EPS!D:D,match($A47,EPS!$A:$A,0)),index(Ghosts!D:D,match($A47,Ghosts!$A:$A,0)))*($S47/(($F47/48)*$D47)/$E47))</f>
        <v/>
      </c>
      <c r="V47" s="40" t="str">
        <f t="array" ref="V47">if(or($F47=0,$F47=""),"", iferror(index(EPS!F:F,match($A47,EPS!$A:$A,0)),index(Ghosts!F:F,match($A47,Ghosts!$A:$A,0)))*($S47/(($F47/48)*$D47)/$E47))</f>
        <v/>
      </c>
      <c r="W47" s="40" t="str">
        <f t="array" ref="W47">if(or($F47=0,$F47=""),"", iferror(index(EPS!M:M,match($A47,EPS!$A:$A,0)),index(Ghosts!M:M,match($A47,Ghosts!$A:$A,0)))*($S47/(($F47/48)*$D47)/$E47))</f>
        <v/>
      </c>
      <c r="X47" s="39" t="str">
        <f t="shared" si="3"/>
        <v/>
      </c>
      <c r="Y47" s="41" t="str">
        <f t="array" ref="Y47">if(or(F47=0,F47=""),"",((iferror(index(EPS!H:H,match(A47,EPS!A:A,0)),index(Ghosts!H:H,match(A47,Ghosts!A:A,0)))*1.25)+(iferror(index(EPS!I:I,match(A47,EPS!A:A,0)),index(Ghosts!I:I,match(A47,Ghosts!A:A,0)))*1.25)+(iferror(index(EPS!J:J,match(A47,EPS!A:A,0)),index(Ghosts!J:J,match(A47,Ghosts!A:A,0)))*1.5)+(iferror(index(EPS!K:K,match(A47,EPS!A:A,0)),index(Ghosts!K:K,match(A47,Ghosts!A:A,0)))*2)+(iferror(index(EPS!L:L,match(A47,EPS!A:A,0)),index(Ghosts!L:L,match(A47,Ghosts!A:A,0)))*2))*D47*(F47/48))</f>
        <v/>
      </c>
      <c r="Z47" s="41" t="str">
        <f t="shared" si="4"/>
        <v/>
      </c>
      <c r="AA47" s="41" t="str">
        <f t="array" ref="AA47">if(or(F47=0,F47=""),"",((iferror(index(EPS!H:H,match(A47,EPS!A:A,0)),index(Ghosts!H:H,match(A47,Ghosts!A:A,0)))*1.2)+(iferror(index(EPS!I:I,match(A47,EPS!A:A,0)),index(Ghosts!I:I,match(A47,Ghosts!A:A,0)))*1.2)+(iferror(index(EPS!J:J,match(A47,EPS!A:A,0)),index(Ghosts!J:J,match(A47,Ghosts!A:A,0)))*1.5)+(iferror(index(EPS!K:K,match(A47,EPS!A:A,0)),index(Ghosts!K:K,match(A47,Ghosts!A:A,0)))*3)+(iferror(index(EPS!L:L,match(A47,EPS!A:A,0)),index(Ghosts!L:L,match(A47,Ghosts!A:A,0)))*3))*D47*(F47/48))</f>
        <v/>
      </c>
      <c r="AB47" s="42">
        <f t="shared" ref="AB47:AF47" si="49">if(iferror(search(AB$1,$I47),0)&gt;0,1,0)</f>
        <v>0</v>
      </c>
      <c r="AC47" s="42">
        <f t="shared" si="49"/>
        <v>0</v>
      </c>
      <c r="AD47" s="42">
        <f t="shared" si="49"/>
        <v>0</v>
      </c>
      <c r="AE47" s="42">
        <f t="shared" si="49"/>
        <v>0</v>
      </c>
      <c r="AF47" s="42">
        <f t="shared" si="49"/>
        <v>0</v>
      </c>
      <c r="AG47" s="25"/>
      <c r="AH47" s="25"/>
      <c r="AI47" s="25"/>
      <c r="AJ47" s="25"/>
      <c r="AK47" s="25"/>
      <c r="AL47" s="25"/>
    </row>
    <row r="48">
      <c r="A48" s="26" t="s">
        <v>489</v>
      </c>
      <c r="B48" s="25" t="e">
        <v>#N/A</v>
      </c>
      <c r="C48" s="25" t="e">
        <v>#N/A</v>
      </c>
      <c r="D48" s="28" t="e">
        <v>#N/A</v>
      </c>
      <c r="E48" s="29">
        <v>0.1739370460048426</v>
      </c>
      <c r="F48" s="30">
        <v>0.0</v>
      </c>
      <c r="G48" s="32"/>
      <c r="H48" s="34" t="s">
        <v>64</v>
      </c>
      <c r="I48" s="35" t="s">
        <v>64</v>
      </c>
      <c r="J48" s="36" t="s">
        <v>64</v>
      </c>
      <c r="K48" s="28" t="s">
        <v>64</v>
      </c>
      <c r="L48" s="28" t="s">
        <v>64</v>
      </c>
      <c r="M48" s="34" t="s">
        <v>64</v>
      </c>
      <c r="N48" s="35" t="s">
        <v>64</v>
      </c>
      <c r="O48" s="36" t="s">
        <v>64</v>
      </c>
      <c r="P48" s="28" t="s">
        <v>64</v>
      </c>
      <c r="Q48" s="37" t="s">
        <v>64</v>
      </c>
      <c r="R48" s="38" t="str">
        <f t="shared" si="2"/>
        <v/>
      </c>
      <c r="S48" s="39" t="str">
        <f t="array" ref="S48">if(R48="","", if(index(Index_of_Stuff!J:J,match(B48,Index_of_Stuff!F:F,0))&gt;0,(D48-index(Index_of_Stuff!J:J,match(B48,Index_of_Stuff!F:F,0)))*(R48/index(Index_of_Stuff!I:I,match(B48,Index_of_Stuff!F:F,0))),(D48/index(Index_of_Stuff!I:I,match(B48,Index_of_Stuff!F:F,0)))*R48))</f>
        <v/>
      </c>
      <c r="T48" s="40" t="str">
        <f t="array" ref="T48">if(or($F48=0,$F48=""),"", iferror(index(EPS!B:B,match($A48,EPS!$A:$A,0)),index(Ghosts!B:B,match($A48,Ghosts!$A:$A,0)))*($S48/(($F48/48)*$D48)/$E48))</f>
        <v/>
      </c>
      <c r="U48" s="40" t="str">
        <f t="array" ref="U48">if(or($F48=0,$F48=""),"", iferror(index(EPS!D:D,match($A48,EPS!$A:$A,0)),index(Ghosts!D:D,match($A48,Ghosts!$A:$A,0)))*($S48/(($F48/48)*$D48)/$E48))</f>
        <v/>
      </c>
      <c r="V48" s="40" t="str">
        <f t="array" ref="V48">if(or($F48=0,$F48=""),"", iferror(index(EPS!F:F,match($A48,EPS!$A:$A,0)),index(Ghosts!F:F,match($A48,Ghosts!$A:$A,0)))*($S48/(($F48/48)*$D48)/$E48))</f>
        <v/>
      </c>
      <c r="W48" s="40" t="str">
        <f t="array" ref="W48">if(or($F48=0,$F48=""),"", iferror(index(EPS!M:M,match($A48,EPS!$A:$A,0)),index(Ghosts!M:M,match($A48,Ghosts!$A:$A,0)))*($S48/(($F48/48)*$D48)/$E48))</f>
        <v/>
      </c>
      <c r="X48" s="39" t="str">
        <f t="shared" si="3"/>
        <v/>
      </c>
      <c r="Y48" s="41" t="str">
        <f t="array" ref="Y48">if(or(F48=0,F48=""),"",((iferror(index(EPS!H:H,match(A48,EPS!A:A,0)),index(Ghosts!H:H,match(A48,Ghosts!A:A,0)))*1.25)+(iferror(index(EPS!I:I,match(A48,EPS!A:A,0)),index(Ghosts!I:I,match(A48,Ghosts!A:A,0)))*1.25)+(iferror(index(EPS!J:J,match(A48,EPS!A:A,0)),index(Ghosts!J:J,match(A48,Ghosts!A:A,0)))*1.5)+(iferror(index(EPS!K:K,match(A48,EPS!A:A,0)),index(Ghosts!K:K,match(A48,Ghosts!A:A,0)))*2)+(iferror(index(EPS!L:L,match(A48,EPS!A:A,0)),index(Ghosts!L:L,match(A48,Ghosts!A:A,0)))*2))*D48*(F48/48))</f>
        <v/>
      </c>
      <c r="Z48" s="41" t="str">
        <f t="shared" si="4"/>
        <v/>
      </c>
      <c r="AA48" s="41" t="str">
        <f t="array" ref="AA48">if(or(F48=0,F48=""),"",((iferror(index(EPS!H:H,match(A48,EPS!A:A,0)),index(Ghosts!H:H,match(A48,Ghosts!A:A,0)))*1.2)+(iferror(index(EPS!I:I,match(A48,EPS!A:A,0)),index(Ghosts!I:I,match(A48,Ghosts!A:A,0)))*1.2)+(iferror(index(EPS!J:J,match(A48,EPS!A:A,0)),index(Ghosts!J:J,match(A48,Ghosts!A:A,0)))*1.5)+(iferror(index(EPS!K:K,match(A48,EPS!A:A,0)),index(Ghosts!K:K,match(A48,Ghosts!A:A,0)))*3)+(iferror(index(EPS!L:L,match(A48,EPS!A:A,0)),index(Ghosts!L:L,match(A48,Ghosts!A:A,0)))*3))*D48*(F48/48))</f>
        <v/>
      </c>
      <c r="AB48" s="42">
        <f t="shared" ref="AB48:AF48" si="50">if(iferror(search(AB$1,$I48),0)&gt;0,1,0)</f>
        <v>0</v>
      </c>
      <c r="AC48" s="42">
        <f t="shared" si="50"/>
        <v>0</v>
      </c>
      <c r="AD48" s="42">
        <f t="shared" si="50"/>
        <v>0</v>
      </c>
      <c r="AE48" s="42">
        <f t="shared" si="50"/>
        <v>0</v>
      </c>
      <c r="AF48" s="42">
        <f t="shared" si="50"/>
        <v>0</v>
      </c>
      <c r="AG48" s="25"/>
      <c r="AH48" s="25"/>
      <c r="AI48" s="25"/>
      <c r="AJ48" s="25"/>
      <c r="AK48" s="25"/>
      <c r="AL48" s="25"/>
    </row>
    <row r="49">
      <c r="A49" s="26" t="s">
        <v>490</v>
      </c>
      <c r="B49" s="25" t="e">
        <v>#N/A</v>
      </c>
      <c r="C49" s="25" t="e">
        <v>#N/A</v>
      </c>
      <c r="D49" s="28" t="e">
        <v>#N/A</v>
      </c>
      <c r="E49" s="29">
        <v>0.17866666666666664</v>
      </c>
      <c r="F49" s="30">
        <v>0.0</v>
      </c>
      <c r="G49" s="33"/>
      <c r="H49" s="34" t="s">
        <v>64</v>
      </c>
      <c r="I49" s="35" t="s">
        <v>64</v>
      </c>
      <c r="J49" s="36" t="s">
        <v>64</v>
      </c>
      <c r="K49" s="28" t="s">
        <v>64</v>
      </c>
      <c r="L49" s="28" t="s">
        <v>64</v>
      </c>
      <c r="M49" s="34" t="s">
        <v>64</v>
      </c>
      <c r="N49" s="35" t="s">
        <v>64</v>
      </c>
      <c r="O49" s="36" t="s">
        <v>64</v>
      </c>
      <c r="P49" s="28" t="s">
        <v>64</v>
      </c>
      <c r="Q49" s="37" t="s">
        <v>64</v>
      </c>
      <c r="R49" s="38" t="str">
        <f t="shared" si="2"/>
        <v/>
      </c>
      <c r="S49" s="39" t="str">
        <f t="array" ref="S49">if(R49="","", if(index(Index_of_Stuff!J:J,match(B49,Index_of_Stuff!F:F,0))&gt;0,(D49-index(Index_of_Stuff!J:J,match(B49,Index_of_Stuff!F:F,0)))*(R49/index(Index_of_Stuff!I:I,match(B49,Index_of_Stuff!F:F,0))),(D49/index(Index_of_Stuff!I:I,match(B49,Index_of_Stuff!F:F,0)))*R49))</f>
        <v/>
      </c>
      <c r="T49" s="40" t="str">
        <f t="array" ref="T49">if(or($F49=0,$F49=""),"", iferror(index(EPS!B:B,match($A49,EPS!$A:$A,0)),index(Ghosts!B:B,match($A49,Ghosts!$A:$A,0)))*($S49/(($F49/48)*$D49)/$E49))</f>
        <v/>
      </c>
      <c r="U49" s="40" t="str">
        <f t="array" ref="U49">if(or($F49=0,$F49=""),"", iferror(index(EPS!D:D,match($A49,EPS!$A:$A,0)),index(Ghosts!D:D,match($A49,Ghosts!$A:$A,0)))*($S49/(($F49/48)*$D49)/$E49))</f>
        <v/>
      </c>
      <c r="V49" s="40" t="str">
        <f t="array" ref="V49">if(or($F49=0,$F49=""),"", iferror(index(EPS!F:F,match($A49,EPS!$A:$A,0)),index(Ghosts!F:F,match($A49,Ghosts!$A:$A,0)))*($S49/(($F49/48)*$D49)/$E49))</f>
        <v/>
      </c>
      <c r="W49" s="40" t="str">
        <f t="array" ref="W49">if(or($F49=0,$F49=""),"", iferror(index(EPS!M:M,match($A49,EPS!$A:$A,0)),index(Ghosts!M:M,match($A49,Ghosts!$A:$A,0)))*($S49/(($F49/48)*$D49)/$E49))</f>
        <v/>
      </c>
      <c r="X49" s="39" t="str">
        <f t="shared" si="3"/>
        <v/>
      </c>
      <c r="Y49" s="41" t="str">
        <f t="array" ref="Y49">if(or(F49=0,F49=""),"",((iferror(index(EPS!H:H,match(A49,EPS!A:A,0)),index(Ghosts!H:H,match(A49,Ghosts!A:A,0)))*1.25)+(iferror(index(EPS!I:I,match(A49,EPS!A:A,0)),index(Ghosts!I:I,match(A49,Ghosts!A:A,0)))*1.25)+(iferror(index(EPS!J:J,match(A49,EPS!A:A,0)),index(Ghosts!J:J,match(A49,Ghosts!A:A,0)))*1.5)+(iferror(index(EPS!K:K,match(A49,EPS!A:A,0)),index(Ghosts!K:K,match(A49,Ghosts!A:A,0)))*2)+(iferror(index(EPS!L:L,match(A49,EPS!A:A,0)),index(Ghosts!L:L,match(A49,Ghosts!A:A,0)))*2))*D49*(F49/48))</f>
        <v/>
      </c>
      <c r="Z49" s="41" t="str">
        <f t="shared" si="4"/>
        <v/>
      </c>
      <c r="AA49" s="41" t="str">
        <f t="array" ref="AA49">if(or(F49=0,F49=""),"",((iferror(index(EPS!H:H,match(A49,EPS!A:A,0)),index(Ghosts!H:H,match(A49,Ghosts!A:A,0)))*1.2)+(iferror(index(EPS!I:I,match(A49,EPS!A:A,0)),index(Ghosts!I:I,match(A49,Ghosts!A:A,0)))*1.2)+(iferror(index(EPS!J:J,match(A49,EPS!A:A,0)),index(Ghosts!J:J,match(A49,Ghosts!A:A,0)))*1.5)+(iferror(index(EPS!K:K,match(A49,EPS!A:A,0)),index(Ghosts!K:K,match(A49,Ghosts!A:A,0)))*3)+(iferror(index(EPS!L:L,match(A49,EPS!A:A,0)),index(Ghosts!L:L,match(A49,Ghosts!A:A,0)))*3))*D49*(F49/48))</f>
        <v/>
      </c>
      <c r="AB49" s="42">
        <f t="shared" ref="AB49:AF49" si="51">if(iferror(search(AB$1,$I49),0)&gt;0,1,0)</f>
        <v>0</v>
      </c>
      <c r="AC49" s="42">
        <f t="shared" si="51"/>
        <v>0</v>
      </c>
      <c r="AD49" s="42">
        <f t="shared" si="51"/>
        <v>0</v>
      </c>
      <c r="AE49" s="42">
        <f t="shared" si="51"/>
        <v>0</v>
      </c>
      <c r="AF49" s="42">
        <f t="shared" si="51"/>
        <v>0</v>
      </c>
      <c r="AG49" s="25"/>
      <c r="AH49" s="25"/>
      <c r="AI49" s="25"/>
      <c r="AJ49" s="25"/>
      <c r="AK49" s="25"/>
      <c r="AL49" s="25"/>
    </row>
    <row r="50">
      <c r="A50" s="26" t="s">
        <v>491</v>
      </c>
      <c r="B50" s="25" t="e">
        <v>#N/A</v>
      </c>
      <c r="C50" s="25" t="e">
        <v>#N/A</v>
      </c>
      <c r="D50" s="28" t="e">
        <v>#N/A</v>
      </c>
      <c r="E50" s="29">
        <v>0.19483523416646448</v>
      </c>
      <c r="F50" s="30">
        <v>0.0</v>
      </c>
      <c r="G50" s="33"/>
      <c r="H50" s="34" t="s">
        <v>64</v>
      </c>
      <c r="I50" s="35" t="s">
        <v>64</v>
      </c>
      <c r="J50" s="36" t="s">
        <v>64</v>
      </c>
      <c r="K50" s="28" t="s">
        <v>64</v>
      </c>
      <c r="L50" s="28" t="s">
        <v>64</v>
      </c>
      <c r="M50" s="34" t="s">
        <v>64</v>
      </c>
      <c r="N50" s="35" t="s">
        <v>64</v>
      </c>
      <c r="O50" s="36" t="s">
        <v>64</v>
      </c>
      <c r="P50" s="28" t="s">
        <v>64</v>
      </c>
      <c r="Q50" s="37" t="s">
        <v>64</v>
      </c>
      <c r="R50" s="38" t="str">
        <f t="shared" si="2"/>
        <v/>
      </c>
      <c r="S50" s="39" t="str">
        <f t="array" ref="S50">if(R50="","", if(index(Index_of_Stuff!J:J,match(B50,Index_of_Stuff!F:F,0))&gt;0,(D50-index(Index_of_Stuff!J:J,match(B50,Index_of_Stuff!F:F,0)))*(R50/index(Index_of_Stuff!I:I,match(B50,Index_of_Stuff!F:F,0))),(D50/index(Index_of_Stuff!I:I,match(B50,Index_of_Stuff!F:F,0)))*R50))</f>
        <v/>
      </c>
      <c r="T50" s="40" t="str">
        <f t="array" ref="T50">if(or($F50=0,$F50=""),"", iferror(index(EPS!B:B,match($A50,EPS!$A:$A,0)),index(Ghosts!B:B,match($A50,Ghosts!$A:$A,0)))*($S50/(($F50/48)*$D50)/$E50))</f>
        <v/>
      </c>
      <c r="U50" s="40" t="str">
        <f t="array" ref="U50">if(or($F50=0,$F50=""),"", iferror(index(EPS!D:D,match($A50,EPS!$A:$A,0)),index(Ghosts!D:D,match($A50,Ghosts!$A:$A,0)))*($S50/(($F50/48)*$D50)/$E50))</f>
        <v/>
      </c>
      <c r="V50" s="40" t="str">
        <f t="array" ref="V50">if(or($F50=0,$F50=""),"", iferror(index(EPS!F:F,match($A50,EPS!$A:$A,0)),index(Ghosts!F:F,match($A50,Ghosts!$A:$A,0)))*($S50/(($F50/48)*$D50)/$E50))</f>
        <v/>
      </c>
      <c r="W50" s="40" t="str">
        <f t="array" ref="W50">if(or($F50=0,$F50=""),"", iferror(index(EPS!M:M,match($A50,EPS!$A:$A,0)),index(Ghosts!M:M,match($A50,Ghosts!$A:$A,0)))*($S50/(($F50/48)*$D50)/$E50))</f>
        <v/>
      </c>
      <c r="X50" s="39" t="str">
        <f t="shared" si="3"/>
        <v/>
      </c>
      <c r="Y50" s="41" t="str">
        <f t="array" ref="Y50">if(or(F50=0,F50=""),"",((iferror(index(EPS!H:H,match(A50,EPS!A:A,0)),index(Ghosts!H:H,match(A50,Ghosts!A:A,0)))*1.25)+(iferror(index(EPS!I:I,match(A50,EPS!A:A,0)),index(Ghosts!I:I,match(A50,Ghosts!A:A,0)))*1.25)+(iferror(index(EPS!J:J,match(A50,EPS!A:A,0)),index(Ghosts!J:J,match(A50,Ghosts!A:A,0)))*1.5)+(iferror(index(EPS!K:K,match(A50,EPS!A:A,0)),index(Ghosts!K:K,match(A50,Ghosts!A:A,0)))*2)+(iferror(index(EPS!L:L,match(A50,EPS!A:A,0)),index(Ghosts!L:L,match(A50,Ghosts!A:A,0)))*2))*D50*(F50/48))</f>
        <v/>
      </c>
      <c r="Z50" s="41" t="str">
        <f t="shared" si="4"/>
        <v/>
      </c>
      <c r="AA50" s="41" t="str">
        <f t="array" ref="AA50">if(or(F50=0,F50=""),"",((iferror(index(EPS!H:H,match(A50,EPS!A:A,0)),index(Ghosts!H:H,match(A50,Ghosts!A:A,0)))*1.2)+(iferror(index(EPS!I:I,match(A50,EPS!A:A,0)),index(Ghosts!I:I,match(A50,Ghosts!A:A,0)))*1.2)+(iferror(index(EPS!J:J,match(A50,EPS!A:A,0)),index(Ghosts!J:J,match(A50,Ghosts!A:A,0)))*1.5)+(iferror(index(EPS!K:K,match(A50,EPS!A:A,0)),index(Ghosts!K:K,match(A50,Ghosts!A:A,0)))*3)+(iferror(index(EPS!L:L,match(A50,EPS!A:A,0)),index(Ghosts!L:L,match(A50,Ghosts!A:A,0)))*3))*D50*(F50/48))</f>
        <v/>
      </c>
      <c r="AB50" s="42">
        <f t="shared" ref="AB50:AF50" si="52">if(iferror(search(AB$1,$I50),0)&gt;0,1,0)</f>
        <v>0</v>
      </c>
      <c r="AC50" s="42">
        <f t="shared" si="52"/>
        <v>0</v>
      </c>
      <c r="AD50" s="42">
        <f t="shared" si="52"/>
        <v>0</v>
      </c>
      <c r="AE50" s="42">
        <f t="shared" si="52"/>
        <v>0</v>
      </c>
      <c r="AF50" s="42">
        <f t="shared" si="52"/>
        <v>0</v>
      </c>
      <c r="AG50" s="25"/>
      <c r="AH50" s="25"/>
      <c r="AI50" s="25"/>
      <c r="AJ50" s="25"/>
      <c r="AK50" s="25"/>
      <c r="AL50" s="25"/>
    </row>
    <row r="51">
      <c r="A51" s="26" t="s">
        <v>492</v>
      </c>
      <c r="B51" s="25" t="e">
        <v>#N/A</v>
      </c>
      <c r="C51" s="25" t="e">
        <v>#N/A</v>
      </c>
      <c r="D51" s="28" t="e">
        <v>#N/A</v>
      </c>
      <c r="E51" s="29">
        <v>0.18372054028877502</v>
      </c>
      <c r="F51" s="30">
        <v>33.0</v>
      </c>
      <c r="G51" s="33"/>
      <c r="H51" s="34" t="e">
        <v>#N/A</v>
      </c>
      <c r="I51" s="35" t="s">
        <v>64</v>
      </c>
      <c r="J51" s="36" t="s">
        <v>64</v>
      </c>
      <c r="K51" s="28" t="s">
        <v>64</v>
      </c>
      <c r="L51" s="28" t="s">
        <v>64</v>
      </c>
      <c r="M51" s="34" t="e">
        <v>#N/A</v>
      </c>
      <c r="N51" s="35" t="s">
        <v>64</v>
      </c>
      <c r="O51" s="36" t="s">
        <v>64</v>
      </c>
      <c r="P51" s="28" t="s">
        <v>64</v>
      </c>
      <c r="Q51" s="37" t="s">
        <v>64</v>
      </c>
      <c r="R51" s="38" t="str">
        <f t="shared" si="2"/>
        <v>#N/A</v>
      </c>
      <c r="S51" s="39" t="str">
        <f t="array" ref="S51">if(R51="","", if(index(Index_of_Stuff!J:J,match(B51,Index_of_Stuff!F:F,0))&gt;0,(D51-index(Index_of_Stuff!J:J,match(B51,Index_of_Stuff!F:F,0)))*(R51/index(Index_of_Stuff!I:I,match(B51,Index_of_Stuff!F:F,0))),(D51/index(Index_of_Stuff!I:I,match(B51,Index_of_Stuff!F:F,0)))*R51))</f>
        <v>#N/A</v>
      </c>
      <c r="T51" s="40" t="str">
        <f t="array" ref="T51">if(or($F51=0,$F51=""),"", iferror(index(EPS!B:B,match($A51,EPS!$A:$A,0)),index(Ghosts!B:B,match($A51,Ghosts!$A:$A,0)))*($S51/(($F51/48)*$D51)/$E51))</f>
        <v>#N/A</v>
      </c>
      <c r="U51" s="40" t="str">
        <f t="array" ref="U51">if(or($F51=0,$F51=""),"", iferror(index(EPS!D:D,match($A51,EPS!$A:$A,0)),index(Ghosts!D:D,match($A51,Ghosts!$A:$A,0)))*($S51/(($F51/48)*$D51)/$E51))</f>
        <v>#N/A</v>
      </c>
      <c r="V51" s="40" t="str">
        <f t="array" ref="V51">if(or($F51=0,$F51=""),"", iferror(index(EPS!F:F,match($A51,EPS!$A:$A,0)),index(Ghosts!F:F,match($A51,Ghosts!$A:$A,0)))*($S51/(($F51/48)*$D51)/$E51))</f>
        <v>#N/A</v>
      </c>
      <c r="W51" s="40" t="str">
        <f t="array" ref="W51">if(or($F51=0,$F51=""),"", iferror(index(EPS!M:M,match($A51,EPS!$A:$A,0)),index(Ghosts!M:M,match($A51,Ghosts!$A:$A,0)))*($S51/(($F51/48)*$D51)/$E51))</f>
        <v>#N/A</v>
      </c>
      <c r="X51" s="39" t="str">
        <f t="shared" si="3"/>
        <v>#N/A</v>
      </c>
      <c r="Y51" s="41" t="str">
        <f t="array" ref="Y51">if(or(F51=0,F51=""),"",((iferror(index(EPS!H:H,match(A51,EPS!A:A,0)),index(Ghosts!H:H,match(A51,Ghosts!A:A,0)))*1.25)+(iferror(index(EPS!I:I,match(A51,EPS!A:A,0)),index(Ghosts!I:I,match(A51,Ghosts!A:A,0)))*1.25)+(iferror(index(EPS!J:J,match(A51,EPS!A:A,0)),index(Ghosts!J:J,match(A51,Ghosts!A:A,0)))*1.5)+(iferror(index(EPS!K:K,match(A51,EPS!A:A,0)),index(Ghosts!K:K,match(A51,Ghosts!A:A,0)))*2)+(iferror(index(EPS!L:L,match(A51,EPS!A:A,0)),index(Ghosts!L:L,match(A51,Ghosts!A:A,0)))*2))*D51*(F51/48))</f>
        <v>#N/A</v>
      </c>
      <c r="Z51" s="41" t="str">
        <f t="shared" si="4"/>
        <v>#N/A</v>
      </c>
      <c r="AA51" s="41" t="str">
        <f t="array" ref="AA51">if(or(F51=0,F51=""),"",((iferror(index(EPS!H:H,match(A51,EPS!A:A,0)),index(Ghosts!H:H,match(A51,Ghosts!A:A,0)))*1.2)+(iferror(index(EPS!I:I,match(A51,EPS!A:A,0)),index(Ghosts!I:I,match(A51,Ghosts!A:A,0)))*1.2)+(iferror(index(EPS!J:J,match(A51,EPS!A:A,0)),index(Ghosts!J:J,match(A51,Ghosts!A:A,0)))*1.5)+(iferror(index(EPS!K:K,match(A51,EPS!A:A,0)),index(Ghosts!K:K,match(A51,Ghosts!A:A,0)))*3)+(iferror(index(EPS!L:L,match(A51,EPS!A:A,0)),index(Ghosts!L:L,match(A51,Ghosts!A:A,0)))*3))*D51*(F51/48))</f>
        <v>#N/A</v>
      </c>
      <c r="AB51" s="42">
        <f t="shared" ref="AB51:AF51" si="53">if(iferror(search(AB$1,$I51),0)&gt;0,1,0)</f>
        <v>0</v>
      </c>
      <c r="AC51" s="42">
        <f t="shared" si="53"/>
        <v>0</v>
      </c>
      <c r="AD51" s="42">
        <f t="shared" si="53"/>
        <v>0</v>
      </c>
      <c r="AE51" s="42">
        <f t="shared" si="53"/>
        <v>0</v>
      </c>
      <c r="AF51" s="42">
        <f t="shared" si="53"/>
        <v>0</v>
      </c>
      <c r="AG51" s="25"/>
      <c r="AH51" s="25"/>
      <c r="AI51" s="25"/>
      <c r="AJ51" s="25"/>
      <c r="AK51" s="25"/>
      <c r="AL51" s="25"/>
    </row>
    <row r="52">
      <c r="A52" s="26" t="s">
        <v>494</v>
      </c>
      <c r="B52" s="25" t="e">
        <v>#N/A</v>
      </c>
      <c r="C52" s="25" t="e">
        <v>#N/A</v>
      </c>
      <c r="D52" s="28" t="e">
        <v>#N/A</v>
      </c>
      <c r="E52" s="29">
        <v>0.22876415681393902</v>
      </c>
      <c r="F52" s="30">
        <v>33.0</v>
      </c>
      <c r="G52" s="32"/>
      <c r="H52" s="34" t="e">
        <v>#N/A</v>
      </c>
      <c r="I52" s="35" t="s">
        <v>64</v>
      </c>
      <c r="J52" s="36" t="s">
        <v>64</v>
      </c>
      <c r="K52" s="28" t="s">
        <v>64</v>
      </c>
      <c r="L52" s="28" t="s">
        <v>64</v>
      </c>
      <c r="M52" s="34" t="e">
        <v>#N/A</v>
      </c>
      <c r="N52" s="35" t="s">
        <v>64</v>
      </c>
      <c r="O52" s="36" t="s">
        <v>64</v>
      </c>
      <c r="P52" s="28" t="s">
        <v>64</v>
      </c>
      <c r="Q52" s="37" t="s">
        <v>64</v>
      </c>
      <c r="R52" s="38" t="str">
        <f t="shared" si="2"/>
        <v>#N/A</v>
      </c>
      <c r="S52" s="39" t="str">
        <f t="array" ref="S52">if(R52="","", if(index(Index_of_Stuff!J:J,match(B52,Index_of_Stuff!F:F,0))&gt;0,(D52-index(Index_of_Stuff!J:J,match(B52,Index_of_Stuff!F:F,0)))*(R52/index(Index_of_Stuff!I:I,match(B52,Index_of_Stuff!F:F,0))),(D52/index(Index_of_Stuff!I:I,match(B52,Index_of_Stuff!F:F,0)))*R52))</f>
        <v>#N/A</v>
      </c>
      <c r="T52" s="40" t="str">
        <f t="array" ref="T52">if(or($F52=0,$F52=""),"", iferror(index(EPS!B:B,match($A52,EPS!$A:$A,0)),index(Ghosts!B:B,match($A52,Ghosts!$A:$A,0)))*($S52/(($F52/48)*$D52)/$E52))</f>
        <v>#N/A</v>
      </c>
      <c r="U52" s="40" t="str">
        <f t="array" ref="U52">if(or($F52=0,$F52=""),"", iferror(index(EPS!D:D,match($A52,EPS!$A:$A,0)),index(Ghosts!D:D,match($A52,Ghosts!$A:$A,0)))*($S52/(($F52/48)*$D52)/$E52))</f>
        <v>#N/A</v>
      </c>
      <c r="V52" s="40" t="str">
        <f t="array" ref="V52">if(or($F52=0,$F52=""),"", iferror(index(EPS!F:F,match($A52,EPS!$A:$A,0)),index(Ghosts!F:F,match($A52,Ghosts!$A:$A,0)))*($S52/(($F52/48)*$D52)/$E52))</f>
        <v>#N/A</v>
      </c>
      <c r="W52" s="40" t="str">
        <f t="array" ref="W52">if(or($F52=0,$F52=""),"", iferror(index(EPS!M:M,match($A52,EPS!$A:$A,0)),index(Ghosts!M:M,match($A52,Ghosts!$A:$A,0)))*($S52/(($F52/48)*$D52)/$E52))</f>
        <v>#N/A</v>
      </c>
      <c r="X52" s="39" t="str">
        <f t="shared" si="3"/>
        <v>#N/A</v>
      </c>
      <c r="Y52" s="41" t="str">
        <f t="array" ref="Y52">if(or(F52=0,F52=""),"",((iferror(index(EPS!H:H,match(A52,EPS!A:A,0)),index(Ghosts!H:H,match(A52,Ghosts!A:A,0)))*1.25)+(iferror(index(EPS!I:I,match(A52,EPS!A:A,0)),index(Ghosts!I:I,match(A52,Ghosts!A:A,0)))*1.25)+(iferror(index(EPS!J:J,match(A52,EPS!A:A,0)),index(Ghosts!J:J,match(A52,Ghosts!A:A,0)))*1.5)+(iferror(index(EPS!K:K,match(A52,EPS!A:A,0)),index(Ghosts!K:K,match(A52,Ghosts!A:A,0)))*2)+(iferror(index(EPS!L:L,match(A52,EPS!A:A,0)),index(Ghosts!L:L,match(A52,Ghosts!A:A,0)))*2))*D52*(F52/48))</f>
        <v>#N/A</v>
      </c>
      <c r="Z52" s="41" t="str">
        <f t="shared" si="4"/>
        <v>#N/A</v>
      </c>
      <c r="AA52" s="41" t="str">
        <f t="array" ref="AA52">if(or(F52=0,F52=""),"",((iferror(index(EPS!H:H,match(A52,EPS!A:A,0)),index(Ghosts!H:H,match(A52,Ghosts!A:A,0)))*1.2)+(iferror(index(EPS!I:I,match(A52,EPS!A:A,0)),index(Ghosts!I:I,match(A52,Ghosts!A:A,0)))*1.2)+(iferror(index(EPS!J:J,match(A52,EPS!A:A,0)),index(Ghosts!J:J,match(A52,Ghosts!A:A,0)))*1.5)+(iferror(index(EPS!K:K,match(A52,EPS!A:A,0)),index(Ghosts!K:K,match(A52,Ghosts!A:A,0)))*3)+(iferror(index(EPS!L:L,match(A52,EPS!A:A,0)),index(Ghosts!L:L,match(A52,Ghosts!A:A,0)))*3))*D52*(F52/48))</f>
        <v>#N/A</v>
      </c>
      <c r="AB52" s="42">
        <f t="shared" ref="AB52:AF52" si="54">if(iferror(search(AB$1,$I52),0)&gt;0,1,0)</f>
        <v>0</v>
      </c>
      <c r="AC52" s="42">
        <f t="shared" si="54"/>
        <v>0</v>
      </c>
      <c r="AD52" s="42">
        <f t="shared" si="54"/>
        <v>0</v>
      </c>
      <c r="AE52" s="42">
        <f t="shared" si="54"/>
        <v>0</v>
      </c>
      <c r="AF52" s="42">
        <f t="shared" si="54"/>
        <v>0</v>
      </c>
      <c r="AG52" s="25"/>
      <c r="AH52" s="25"/>
      <c r="AI52" s="25"/>
      <c r="AJ52" s="25"/>
      <c r="AK52" s="25"/>
      <c r="AL52" s="25"/>
    </row>
    <row r="53">
      <c r="A53" s="26" t="s">
        <v>495</v>
      </c>
      <c r="B53" s="25" t="e">
        <v>#N/A</v>
      </c>
      <c r="C53" s="25" t="e">
        <v>#N/A</v>
      </c>
      <c r="D53" s="28" t="e">
        <v>#N/A</v>
      </c>
      <c r="E53" s="29">
        <v>0.24275356615838664</v>
      </c>
      <c r="F53" s="30">
        <v>32.0</v>
      </c>
      <c r="G53" s="33"/>
      <c r="H53" s="34" t="e">
        <v>#N/A</v>
      </c>
      <c r="I53" s="35" t="s">
        <v>64</v>
      </c>
      <c r="J53" s="36" t="s">
        <v>64</v>
      </c>
      <c r="K53" s="28" t="s">
        <v>64</v>
      </c>
      <c r="L53" s="28" t="s">
        <v>64</v>
      </c>
      <c r="M53" s="34" t="e">
        <v>#N/A</v>
      </c>
      <c r="N53" s="35" t="s">
        <v>64</v>
      </c>
      <c r="O53" s="36" t="s">
        <v>64</v>
      </c>
      <c r="P53" s="28" t="s">
        <v>64</v>
      </c>
      <c r="Q53" s="37" t="s">
        <v>64</v>
      </c>
      <c r="R53" s="38" t="str">
        <f t="shared" si="2"/>
        <v>#N/A</v>
      </c>
      <c r="S53" s="39" t="str">
        <f t="array" ref="S53">if(R53="","", if(index(Index_of_Stuff!J:J,match(B53,Index_of_Stuff!F:F,0))&gt;0,(D53-index(Index_of_Stuff!J:J,match(B53,Index_of_Stuff!F:F,0)))*(R53/index(Index_of_Stuff!I:I,match(B53,Index_of_Stuff!F:F,0))),(D53/index(Index_of_Stuff!I:I,match(B53,Index_of_Stuff!F:F,0)))*R53))</f>
        <v>#N/A</v>
      </c>
      <c r="T53" s="40" t="str">
        <f t="array" ref="T53">if(or($F53=0,$F53=""),"", iferror(index(EPS!B:B,match($A53,EPS!$A:$A,0)),index(Ghosts!B:B,match($A53,Ghosts!$A:$A,0)))*($S53/(($F53/48)*$D53)/$E53))</f>
        <v>#N/A</v>
      </c>
      <c r="U53" s="40" t="str">
        <f t="array" ref="U53">if(or($F53=0,$F53=""),"", iferror(index(EPS!D:D,match($A53,EPS!$A:$A,0)),index(Ghosts!D:D,match($A53,Ghosts!$A:$A,0)))*($S53/(($F53/48)*$D53)/$E53))</f>
        <v>#N/A</v>
      </c>
      <c r="V53" s="40" t="str">
        <f t="array" ref="V53">if(or($F53=0,$F53=""),"", iferror(index(EPS!F:F,match($A53,EPS!$A:$A,0)),index(Ghosts!F:F,match($A53,Ghosts!$A:$A,0)))*($S53/(($F53/48)*$D53)/$E53))</f>
        <v>#N/A</v>
      </c>
      <c r="W53" s="40" t="str">
        <f t="array" ref="W53">if(or($F53=0,$F53=""),"", iferror(index(EPS!M:M,match($A53,EPS!$A:$A,0)),index(Ghosts!M:M,match($A53,Ghosts!$A:$A,0)))*($S53/(($F53/48)*$D53)/$E53))</f>
        <v>#N/A</v>
      </c>
      <c r="X53" s="39" t="str">
        <f t="shared" si="3"/>
        <v>#N/A</v>
      </c>
      <c r="Y53" s="41" t="str">
        <f t="array" ref="Y53">if(or(F53=0,F53=""),"",((iferror(index(EPS!H:H,match(A53,EPS!A:A,0)),index(Ghosts!H:H,match(A53,Ghosts!A:A,0)))*1.25)+(iferror(index(EPS!I:I,match(A53,EPS!A:A,0)),index(Ghosts!I:I,match(A53,Ghosts!A:A,0)))*1.25)+(iferror(index(EPS!J:J,match(A53,EPS!A:A,0)),index(Ghosts!J:J,match(A53,Ghosts!A:A,0)))*1.5)+(iferror(index(EPS!K:K,match(A53,EPS!A:A,0)),index(Ghosts!K:K,match(A53,Ghosts!A:A,0)))*2)+(iferror(index(EPS!L:L,match(A53,EPS!A:A,0)),index(Ghosts!L:L,match(A53,Ghosts!A:A,0)))*2))*D53*(F53/48))</f>
        <v>#N/A</v>
      </c>
      <c r="Z53" s="41" t="str">
        <f t="shared" si="4"/>
        <v>#N/A</v>
      </c>
      <c r="AA53" s="41" t="str">
        <f t="array" ref="AA53">if(or(F53=0,F53=""),"",((iferror(index(EPS!H:H,match(A53,EPS!A:A,0)),index(Ghosts!H:H,match(A53,Ghosts!A:A,0)))*1.2)+(iferror(index(EPS!I:I,match(A53,EPS!A:A,0)),index(Ghosts!I:I,match(A53,Ghosts!A:A,0)))*1.2)+(iferror(index(EPS!J:J,match(A53,EPS!A:A,0)),index(Ghosts!J:J,match(A53,Ghosts!A:A,0)))*1.5)+(iferror(index(EPS!K:K,match(A53,EPS!A:A,0)),index(Ghosts!K:K,match(A53,Ghosts!A:A,0)))*3)+(iferror(index(EPS!L:L,match(A53,EPS!A:A,0)),index(Ghosts!L:L,match(A53,Ghosts!A:A,0)))*3))*D53*(F53/48))</f>
        <v>#N/A</v>
      </c>
      <c r="AB53" s="42">
        <f t="shared" ref="AB53:AF53" si="55">if(iferror(search(AB$1,$I53),0)&gt;0,1,0)</f>
        <v>0</v>
      </c>
      <c r="AC53" s="42">
        <f t="shared" si="55"/>
        <v>0</v>
      </c>
      <c r="AD53" s="42">
        <f t="shared" si="55"/>
        <v>0</v>
      </c>
      <c r="AE53" s="42">
        <f t="shared" si="55"/>
        <v>0</v>
      </c>
      <c r="AF53" s="42">
        <f t="shared" si="55"/>
        <v>0</v>
      </c>
      <c r="AG53" s="25"/>
      <c r="AH53" s="25"/>
      <c r="AI53" s="25"/>
      <c r="AJ53" s="25"/>
      <c r="AK53" s="25"/>
      <c r="AL53" s="25"/>
    </row>
    <row r="54">
      <c r="A54" s="26" t="s">
        <v>496</v>
      </c>
      <c r="B54" s="25" t="e">
        <v>#N/A</v>
      </c>
      <c r="C54" s="25" t="e">
        <v>#N/A</v>
      </c>
      <c r="D54" s="28" t="e">
        <v>#N/A</v>
      </c>
      <c r="E54" s="29">
        <v>0.20635487661574617</v>
      </c>
      <c r="F54" s="30">
        <v>31.0</v>
      </c>
      <c r="G54" s="33"/>
      <c r="H54" s="34" t="e">
        <v>#N/A</v>
      </c>
      <c r="I54" s="35" t="s">
        <v>64</v>
      </c>
      <c r="J54" s="36" t="s">
        <v>64</v>
      </c>
      <c r="K54" s="28" t="s">
        <v>64</v>
      </c>
      <c r="L54" s="28" t="s">
        <v>64</v>
      </c>
      <c r="M54" s="34" t="e">
        <v>#N/A</v>
      </c>
      <c r="N54" s="35" t="s">
        <v>64</v>
      </c>
      <c r="O54" s="36" t="s">
        <v>64</v>
      </c>
      <c r="P54" s="28" t="s">
        <v>64</v>
      </c>
      <c r="Q54" s="37" t="s">
        <v>64</v>
      </c>
      <c r="R54" s="38" t="str">
        <f t="shared" si="2"/>
        <v>#N/A</v>
      </c>
      <c r="S54" s="39" t="str">
        <f t="array" ref="S54">if(R54="","", if(index(Index_of_Stuff!J:J,match(B54,Index_of_Stuff!F:F,0))&gt;0,(D54-index(Index_of_Stuff!J:J,match(B54,Index_of_Stuff!F:F,0)))*(R54/index(Index_of_Stuff!I:I,match(B54,Index_of_Stuff!F:F,0))),(D54/index(Index_of_Stuff!I:I,match(B54,Index_of_Stuff!F:F,0)))*R54))</f>
        <v>#N/A</v>
      </c>
      <c r="T54" s="40" t="str">
        <f t="array" ref="T54">if(or($F54=0,$F54=""),"", iferror(index(EPS!B:B,match($A54,EPS!$A:$A,0)),index(Ghosts!B:B,match($A54,Ghosts!$A:$A,0)))*($S54/(($F54/48)*$D54)/$E54))</f>
        <v>#N/A</v>
      </c>
      <c r="U54" s="40" t="str">
        <f t="array" ref="U54">if(or($F54=0,$F54=""),"", iferror(index(EPS!D:D,match($A54,EPS!$A:$A,0)),index(Ghosts!D:D,match($A54,Ghosts!$A:$A,0)))*($S54/(($F54/48)*$D54)/$E54))</f>
        <v>#N/A</v>
      </c>
      <c r="V54" s="40" t="str">
        <f t="array" ref="V54">if(or($F54=0,$F54=""),"", iferror(index(EPS!F:F,match($A54,EPS!$A:$A,0)),index(Ghosts!F:F,match($A54,Ghosts!$A:$A,0)))*($S54/(($F54/48)*$D54)/$E54))</f>
        <v>#N/A</v>
      </c>
      <c r="W54" s="40" t="str">
        <f t="array" ref="W54">if(or($F54=0,$F54=""),"", iferror(index(EPS!M:M,match($A54,EPS!$A:$A,0)),index(Ghosts!M:M,match($A54,Ghosts!$A:$A,0)))*($S54/(($F54/48)*$D54)/$E54))</f>
        <v>#N/A</v>
      </c>
      <c r="X54" s="39" t="str">
        <f t="shared" si="3"/>
        <v>#N/A</v>
      </c>
      <c r="Y54" s="41" t="str">
        <f t="array" ref="Y54">if(or(F54=0,F54=""),"",((iferror(index(EPS!H:H,match(A54,EPS!A:A,0)),index(Ghosts!H:H,match(A54,Ghosts!A:A,0)))*1.25)+(iferror(index(EPS!I:I,match(A54,EPS!A:A,0)),index(Ghosts!I:I,match(A54,Ghosts!A:A,0)))*1.25)+(iferror(index(EPS!J:J,match(A54,EPS!A:A,0)),index(Ghosts!J:J,match(A54,Ghosts!A:A,0)))*1.5)+(iferror(index(EPS!K:K,match(A54,EPS!A:A,0)),index(Ghosts!K:K,match(A54,Ghosts!A:A,0)))*2)+(iferror(index(EPS!L:L,match(A54,EPS!A:A,0)),index(Ghosts!L:L,match(A54,Ghosts!A:A,0)))*2))*D54*(F54/48))</f>
        <v>#N/A</v>
      </c>
      <c r="Z54" s="41" t="str">
        <f t="shared" si="4"/>
        <v>#N/A</v>
      </c>
      <c r="AA54" s="41" t="str">
        <f t="array" ref="AA54">if(or(F54=0,F54=""),"",((iferror(index(EPS!H:H,match(A54,EPS!A:A,0)),index(Ghosts!H:H,match(A54,Ghosts!A:A,0)))*1.2)+(iferror(index(EPS!I:I,match(A54,EPS!A:A,0)),index(Ghosts!I:I,match(A54,Ghosts!A:A,0)))*1.2)+(iferror(index(EPS!J:J,match(A54,EPS!A:A,0)),index(Ghosts!J:J,match(A54,Ghosts!A:A,0)))*1.5)+(iferror(index(EPS!K:K,match(A54,EPS!A:A,0)),index(Ghosts!K:K,match(A54,Ghosts!A:A,0)))*3)+(iferror(index(EPS!L:L,match(A54,EPS!A:A,0)),index(Ghosts!L:L,match(A54,Ghosts!A:A,0)))*3))*D54*(F54/48))</f>
        <v>#N/A</v>
      </c>
      <c r="AB54" s="42">
        <f t="shared" ref="AB54:AF54" si="56">if(iferror(search(AB$1,$I54),0)&gt;0,1,0)</f>
        <v>0</v>
      </c>
      <c r="AC54" s="42">
        <f t="shared" si="56"/>
        <v>0</v>
      </c>
      <c r="AD54" s="42">
        <f t="shared" si="56"/>
        <v>0</v>
      </c>
      <c r="AE54" s="42">
        <f t="shared" si="56"/>
        <v>0</v>
      </c>
      <c r="AF54" s="42">
        <f t="shared" si="56"/>
        <v>0</v>
      </c>
      <c r="AG54" s="25"/>
      <c r="AH54" s="25"/>
      <c r="AI54" s="25"/>
      <c r="AJ54" s="25"/>
      <c r="AK54" s="25"/>
      <c r="AL54" s="25"/>
    </row>
    <row r="55">
      <c r="A55" s="26" t="s">
        <v>498</v>
      </c>
      <c r="B55" s="25" t="e">
        <v>#N/A</v>
      </c>
      <c r="C55" s="25" t="e">
        <v>#N/A</v>
      </c>
      <c r="D55" s="28" t="e">
        <v>#N/A</v>
      </c>
      <c r="E55" s="29">
        <v>0.214348303870043</v>
      </c>
      <c r="F55" s="30">
        <v>28.0</v>
      </c>
      <c r="G55" s="32"/>
      <c r="H55" s="34" t="e">
        <v>#N/A</v>
      </c>
      <c r="I55" s="35" t="s">
        <v>64</v>
      </c>
      <c r="J55" s="36" t="s">
        <v>64</v>
      </c>
      <c r="K55" s="28" t="s">
        <v>64</v>
      </c>
      <c r="L55" s="28" t="s">
        <v>64</v>
      </c>
      <c r="M55" s="34" t="e">
        <v>#N/A</v>
      </c>
      <c r="N55" s="35" t="s">
        <v>64</v>
      </c>
      <c r="O55" s="36" t="s">
        <v>64</v>
      </c>
      <c r="P55" s="28" t="s">
        <v>64</v>
      </c>
      <c r="Q55" s="37" t="s">
        <v>64</v>
      </c>
      <c r="R55" s="38" t="str">
        <f t="shared" si="2"/>
        <v>#N/A</v>
      </c>
      <c r="S55" s="39" t="str">
        <f t="array" ref="S55">if(R55="","", if(index(Index_of_Stuff!J:J,match(B55,Index_of_Stuff!F:F,0))&gt;0,(D55-index(Index_of_Stuff!J:J,match(B55,Index_of_Stuff!F:F,0)))*(R55/index(Index_of_Stuff!I:I,match(B55,Index_of_Stuff!F:F,0))),(D55/index(Index_of_Stuff!I:I,match(B55,Index_of_Stuff!F:F,0)))*R55))</f>
        <v>#N/A</v>
      </c>
      <c r="T55" s="40" t="str">
        <f t="array" ref="T55">if(or($F55=0,$F55=""),"", iferror(index(EPS!B:B,match($A55,EPS!$A:$A,0)),index(Ghosts!B:B,match($A55,Ghosts!$A:$A,0)))*($S55/(($F55/48)*$D55)/$E55))</f>
        <v>#N/A</v>
      </c>
      <c r="U55" s="40" t="str">
        <f t="array" ref="U55">if(or($F55=0,$F55=""),"", iferror(index(EPS!D:D,match($A55,EPS!$A:$A,0)),index(Ghosts!D:D,match($A55,Ghosts!$A:$A,0)))*($S55/(($F55/48)*$D55)/$E55))</f>
        <v>#N/A</v>
      </c>
      <c r="V55" s="40" t="str">
        <f t="array" ref="V55">if(or($F55=0,$F55=""),"", iferror(index(EPS!F:F,match($A55,EPS!$A:$A,0)),index(Ghosts!F:F,match($A55,Ghosts!$A:$A,0)))*($S55/(($F55/48)*$D55)/$E55))</f>
        <v>#N/A</v>
      </c>
      <c r="W55" s="40" t="str">
        <f t="array" ref="W55">if(or($F55=0,$F55=""),"", iferror(index(EPS!M:M,match($A55,EPS!$A:$A,0)),index(Ghosts!M:M,match($A55,Ghosts!$A:$A,0)))*($S55/(($F55/48)*$D55)/$E55))</f>
        <v>#N/A</v>
      </c>
      <c r="X55" s="39" t="str">
        <f t="shared" si="3"/>
        <v>#N/A</v>
      </c>
      <c r="Y55" s="41" t="str">
        <f t="array" ref="Y55">if(or(F55=0,F55=""),"",((iferror(index(EPS!H:H,match(A55,EPS!A:A,0)),index(Ghosts!H:H,match(A55,Ghosts!A:A,0)))*1.25)+(iferror(index(EPS!I:I,match(A55,EPS!A:A,0)),index(Ghosts!I:I,match(A55,Ghosts!A:A,0)))*1.25)+(iferror(index(EPS!J:J,match(A55,EPS!A:A,0)),index(Ghosts!J:J,match(A55,Ghosts!A:A,0)))*1.5)+(iferror(index(EPS!K:K,match(A55,EPS!A:A,0)),index(Ghosts!K:K,match(A55,Ghosts!A:A,0)))*2)+(iferror(index(EPS!L:L,match(A55,EPS!A:A,0)),index(Ghosts!L:L,match(A55,Ghosts!A:A,0)))*2))*D55*(F55/48))</f>
        <v>#N/A</v>
      </c>
      <c r="Z55" s="41" t="str">
        <f t="shared" si="4"/>
        <v>#N/A</v>
      </c>
      <c r="AA55" s="41" t="str">
        <f t="array" ref="AA55">if(or(F55=0,F55=""),"",((iferror(index(EPS!H:H,match(A55,EPS!A:A,0)),index(Ghosts!H:H,match(A55,Ghosts!A:A,0)))*1.2)+(iferror(index(EPS!I:I,match(A55,EPS!A:A,0)),index(Ghosts!I:I,match(A55,Ghosts!A:A,0)))*1.2)+(iferror(index(EPS!J:J,match(A55,EPS!A:A,0)),index(Ghosts!J:J,match(A55,Ghosts!A:A,0)))*1.5)+(iferror(index(EPS!K:K,match(A55,EPS!A:A,0)),index(Ghosts!K:K,match(A55,Ghosts!A:A,0)))*3)+(iferror(index(EPS!L:L,match(A55,EPS!A:A,0)),index(Ghosts!L:L,match(A55,Ghosts!A:A,0)))*3))*D55*(F55/48))</f>
        <v>#N/A</v>
      </c>
      <c r="AB55" s="42">
        <f t="shared" ref="AB55:AF55" si="57">if(iferror(search(AB$1,$I55),0)&gt;0,1,0)</f>
        <v>0</v>
      </c>
      <c r="AC55" s="42">
        <f t="shared" si="57"/>
        <v>0</v>
      </c>
      <c r="AD55" s="42">
        <f t="shared" si="57"/>
        <v>0</v>
      </c>
      <c r="AE55" s="42">
        <f t="shared" si="57"/>
        <v>0</v>
      </c>
      <c r="AF55" s="42">
        <f t="shared" si="57"/>
        <v>0</v>
      </c>
      <c r="AG55" s="25"/>
      <c r="AH55" s="25"/>
      <c r="AI55" s="25"/>
      <c r="AJ55" s="25"/>
      <c r="AK55" s="25"/>
      <c r="AL55" s="25"/>
    </row>
    <row r="56">
      <c r="A56" s="26" t="s">
        <v>497</v>
      </c>
      <c r="B56" s="25" t="e">
        <v>#N/A</v>
      </c>
      <c r="C56" s="25" t="e">
        <v>#N/A</v>
      </c>
      <c r="D56" s="28" t="e">
        <v>#N/A</v>
      </c>
      <c r="E56" s="29">
        <v>0.21242268041237114</v>
      </c>
      <c r="F56" s="30">
        <v>27.0</v>
      </c>
      <c r="G56" s="33"/>
      <c r="H56" s="34" t="e">
        <v>#N/A</v>
      </c>
      <c r="I56" s="35" t="s">
        <v>64</v>
      </c>
      <c r="J56" s="36" t="s">
        <v>64</v>
      </c>
      <c r="K56" s="28" t="s">
        <v>64</v>
      </c>
      <c r="L56" s="28" t="s">
        <v>64</v>
      </c>
      <c r="M56" s="34" t="e">
        <v>#N/A</v>
      </c>
      <c r="N56" s="35" t="s">
        <v>64</v>
      </c>
      <c r="O56" s="36" t="s">
        <v>64</v>
      </c>
      <c r="P56" s="28" t="s">
        <v>64</v>
      </c>
      <c r="Q56" s="37" t="s">
        <v>64</v>
      </c>
      <c r="R56" s="38" t="str">
        <f t="shared" si="2"/>
        <v>#N/A</v>
      </c>
      <c r="S56" s="39" t="str">
        <f t="array" ref="S56">if(R56="","", if(index(Index_of_Stuff!J:J,match(B56,Index_of_Stuff!F:F,0))&gt;0,(D56-index(Index_of_Stuff!J:J,match(B56,Index_of_Stuff!F:F,0)))*(R56/index(Index_of_Stuff!I:I,match(B56,Index_of_Stuff!F:F,0))),(D56/index(Index_of_Stuff!I:I,match(B56,Index_of_Stuff!F:F,0)))*R56))</f>
        <v>#N/A</v>
      </c>
      <c r="T56" s="40" t="str">
        <f t="array" ref="T56">if(or($F56=0,$F56=""),"", iferror(index(EPS!B:B,match($A56,EPS!$A:$A,0)),index(Ghosts!B:B,match($A56,Ghosts!$A:$A,0)))*($S56/(($F56/48)*$D56)/$E56))</f>
        <v>#N/A</v>
      </c>
      <c r="U56" s="40" t="str">
        <f t="array" ref="U56">if(or($F56=0,$F56=""),"", iferror(index(EPS!D:D,match($A56,EPS!$A:$A,0)),index(Ghosts!D:D,match($A56,Ghosts!$A:$A,0)))*($S56/(($F56/48)*$D56)/$E56))</f>
        <v>#N/A</v>
      </c>
      <c r="V56" s="40" t="str">
        <f t="array" ref="V56">if(or($F56=0,$F56=""),"", iferror(index(EPS!F:F,match($A56,EPS!$A:$A,0)),index(Ghosts!F:F,match($A56,Ghosts!$A:$A,0)))*($S56/(($F56/48)*$D56)/$E56))</f>
        <v>#N/A</v>
      </c>
      <c r="W56" s="40" t="str">
        <f t="array" ref="W56">if(or($F56=0,$F56=""),"", iferror(index(EPS!M:M,match($A56,EPS!$A:$A,0)),index(Ghosts!M:M,match($A56,Ghosts!$A:$A,0)))*($S56/(($F56/48)*$D56)/$E56))</f>
        <v>#N/A</v>
      </c>
      <c r="X56" s="39" t="str">
        <f t="shared" si="3"/>
        <v>#N/A</v>
      </c>
      <c r="Y56" s="41" t="str">
        <f t="array" ref="Y56">if(or(F56=0,F56=""),"",((iferror(index(EPS!H:H,match(A56,EPS!A:A,0)),index(Ghosts!H:H,match(A56,Ghosts!A:A,0)))*1.25)+(iferror(index(EPS!I:I,match(A56,EPS!A:A,0)),index(Ghosts!I:I,match(A56,Ghosts!A:A,0)))*1.25)+(iferror(index(EPS!J:J,match(A56,EPS!A:A,0)),index(Ghosts!J:J,match(A56,Ghosts!A:A,0)))*1.5)+(iferror(index(EPS!K:K,match(A56,EPS!A:A,0)),index(Ghosts!K:K,match(A56,Ghosts!A:A,0)))*2)+(iferror(index(EPS!L:L,match(A56,EPS!A:A,0)),index(Ghosts!L:L,match(A56,Ghosts!A:A,0)))*2))*D56*(F56/48))</f>
        <v>#N/A</v>
      </c>
      <c r="Z56" s="41" t="str">
        <f t="shared" si="4"/>
        <v>#N/A</v>
      </c>
      <c r="AA56" s="41" t="str">
        <f t="array" ref="AA56">if(or(F56=0,F56=""),"",((iferror(index(EPS!H:H,match(A56,EPS!A:A,0)),index(Ghosts!H:H,match(A56,Ghosts!A:A,0)))*1.2)+(iferror(index(EPS!I:I,match(A56,EPS!A:A,0)),index(Ghosts!I:I,match(A56,Ghosts!A:A,0)))*1.2)+(iferror(index(EPS!J:J,match(A56,EPS!A:A,0)),index(Ghosts!J:J,match(A56,Ghosts!A:A,0)))*1.5)+(iferror(index(EPS!K:K,match(A56,EPS!A:A,0)),index(Ghosts!K:K,match(A56,Ghosts!A:A,0)))*3)+(iferror(index(EPS!L:L,match(A56,EPS!A:A,0)),index(Ghosts!L:L,match(A56,Ghosts!A:A,0)))*3))*D56*(F56/48))</f>
        <v>#N/A</v>
      </c>
      <c r="AB56" s="42">
        <f t="shared" ref="AB56:AF56" si="58">if(iferror(search(AB$1,$I56),0)&gt;0,1,0)</f>
        <v>0</v>
      </c>
      <c r="AC56" s="42">
        <f t="shared" si="58"/>
        <v>0</v>
      </c>
      <c r="AD56" s="42">
        <f t="shared" si="58"/>
        <v>0</v>
      </c>
      <c r="AE56" s="42">
        <f t="shared" si="58"/>
        <v>0</v>
      </c>
      <c r="AF56" s="42">
        <f t="shared" si="58"/>
        <v>0</v>
      </c>
      <c r="AG56" s="25"/>
      <c r="AH56" s="25"/>
      <c r="AI56" s="25"/>
      <c r="AJ56" s="25"/>
      <c r="AK56" s="25"/>
      <c r="AL56" s="25"/>
    </row>
    <row r="57">
      <c r="A57" s="26" t="s">
        <v>499</v>
      </c>
      <c r="B57" s="25" t="e">
        <v>#N/A</v>
      </c>
      <c r="C57" s="25" t="e">
        <v>#N/A</v>
      </c>
      <c r="D57" s="28" t="e">
        <v>#N/A</v>
      </c>
      <c r="E57" s="29">
        <v>0.2274319180087848</v>
      </c>
      <c r="F57" s="30">
        <v>22.0</v>
      </c>
      <c r="G57" s="32"/>
      <c r="H57" s="34" t="e">
        <v>#N/A</v>
      </c>
      <c r="I57" s="35" t="s">
        <v>64</v>
      </c>
      <c r="J57" s="36" t="s">
        <v>64</v>
      </c>
      <c r="K57" s="28" t="s">
        <v>64</v>
      </c>
      <c r="L57" s="28" t="s">
        <v>64</v>
      </c>
      <c r="M57" s="34" t="e">
        <v>#N/A</v>
      </c>
      <c r="N57" s="35" t="s">
        <v>64</v>
      </c>
      <c r="O57" s="36" t="s">
        <v>64</v>
      </c>
      <c r="P57" s="28" t="s">
        <v>64</v>
      </c>
      <c r="Q57" s="37" t="s">
        <v>64</v>
      </c>
      <c r="R57" s="38" t="str">
        <f t="shared" si="2"/>
        <v>#N/A</v>
      </c>
      <c r="S57" s="39" t="str">
        <f t="array" ref="S57">if(R57="","", if(index(Index_of_Stuff!J:J,match(B57,Index_of_Stuff!F:F,0))&gt;0,(D57-index(Index_of_Stuff!J:J,match(B57,Index_of_Stuff!F:F,0)))*(R57/index(Index_of_Stuff!I:I,match(B57,Index_of_Stuff!F:F,0))),(D57/index(Index_of_Stuff!I:I,match(B57,Index_of_Stuff!F:F,0)))*R57))</f>
        <v>#N/A</v>
      </c>
      <c r="T57" s="40" t="str">
        <f t="array" ref="T57">if(or($F57=0,$F57=""),"", iferror(index(EPS!B:B,match($A57,EPS!$A:$A,0)),index(Ghosts!B:B,match($A57,Ghosts!$A:$A,0)))*($S57/(($F57/48)*$D57)/$E57))</f>
        <v>#N/A</v>
      </c>
      <c r="U57" s="40" t="str">
        <f t="array" ref="U57">if(or($F57=0,$F57=""),"", iferror(index(EPS!D:D,match($A57,EPS!$A:$A,0)),index(Ghosts!D:D,match($A57,Ghosts!$A:$A,0)))*($S57/(($F57/48)*$D57)/$E57))</f>
        <v>#N/A</v>
      </c>
      <c r="V57" s="40" t="str">
        <f t="array" ref="V57">if(or($F57=0,$F57=""),"", iferror(index(EPS!F:F,match($A57,EPS!$A:$A,0)),index(Ghosts!F:F,match($A57,Ghosts!$A:$A,0)))*($S57/(($F57/48)*$D57)/$E57))</f>
        <v>#N/A</v>
      </c>
      <c r="W57" s="40" t="str">
        <f t="array" ref="W57">if(or($F57=0,$F57=""),"", iferror(index(EPS!M:M,match($A57,EPS!$A:$A,0)),index(Ghosts!M:M,match($A57,Ghosts!$A:$A,0)))*($S57/(($F57/48)*$D57)/$E57))</f>
        <v>#N/A</v>
      </c>
      <c r="X57" s="39" t="str">
        <f t="shared" si="3"/>
        <v>#N/A</v>
      </c>
      <c r="Y57" s="41" t="str">
        <f t="array" ref="Y57">if(or(F57=0,F57=""),"",((iferror(index(EPS!H:H,match(A57,EPS!A:A,0)),index(Ghosts!H:H,match(A57,Ghosts!A:A,0)))*1.25)+(iferror(index(EPS!I:I,match(A57,EPS!A:A,0)),index(Ghosts!I:I,match(A57,Ghosts!A:A,0)))*1.25)+(iferror(index(EPS!J:J,match(A57,EPS!A:A,0)),index(Ghosts!J:J,match(A57,Ghosts!A:A,0)))*1.5)+(iferror(index(EPS!K:K,match(A57,EPS!A:A,0)),index(Ghosts!K:K,match(A57,Ghosts!A:A,0)))*2)+(iferror(index(EPS!L:L,match(A57,EPS!A:A,0)),index(Ghosts!L:L,match(A57,Ghosts!A:A,0)))*2))*D57*(F57/48))</f>
        <v>#N/A</v>
      </c>
      <c r="Z57" s="41" t="str">
        <f t="shared" si="4"/>
        <v>#N/A</v>
      </c>
      <c r="AA57" s="41" t="str">
        <f t="array" ref="AA57">if(or(F57=0,F57=""),"",((iferror(index(EPS!H:H,match(A57,EPS!A:A,0)),index(Ghosts!H:H,match(A57,Ghosts!A:A,0)))*1.2)+(iferror(index(EPS!I:I,match(A57,EPS!A:A,0)),index(Ghosts!I:I,match(A57,Ghosts!A:A,0)))*1.2)+(iferror(index(EPS!J:J,match(A57,EPS!A:A,0)),index(Ghosts!J:J,match(A57,Ghosts!A:A,0)))*1.5)+(iferror(index(EPS!K:K,match(A57,EPS!A:A,0)),index(Ghosts!K:K,match(A57,Ghosts!A:A,0)))*3)+(iferror(index(EPS!L:L,match(A57,EPS!A:A,0)),index(Ghosts!L:L,match(A57,Ghosts!A:A,0)))*3))*D57*(F57/48))</f>
        <v>#N/A</v>
      </c>
      <c r="AB57" s="42">
        <f t="shared" ref="AB57:AF57" si="59">if(iferror(search(AB$1,$I57),0)&gt;0,1,0)</f>
        <v>0</v>
      </c>
      <c r="AC57" s="42">
        <f t="shared" si="59"/>
        <v>0</v>
      </c>
      <c r="AD57" s="42">
        <f t="shared" si="59"/>
        <v>0</v>
      </c>
      <c r="AE57" s="42">
        <f t="shared" si="59"/>
        <v>0</v>
      </c>
      <c r="AF57" s="42">
        <f t="shared" si="59"/>
        <v>0</v>
      </c>
      <c r="AG57" s="25"/>
      <c r="AH57" s="25"/>
      <c r="AI57" s="25"/>
      <c r="AJ57" s="25"/>
      <c r="AK57" s="25"/>
      <c r="AL57" s="25"/>
    </row>
    <row r="58">
      <c r="A58" s="26" t="s">
        <v>500</v>
      </c>
      <c r="B58" s="25" t="e">
        <v>#N/A</v>
      </c>
      <c r="C58" s="25" t="e">
        <v>#N/A</v>
      </c>
      <c r="D58" s="28" t="e">
        <v>#N/A</v>
      </c>
      <c r="E58" s="29">
        <v>0.1847092459779027</v>
      </c>
      <c r="F58" s="30">
        <v>19.0</v>
      </c>
      <c r="G58" s="33"/>
      <c r="H58" s="34" t="e">
        <v>#N/A</v>
      </c>
      <c r="I58" s="35" t="s">
        <v>64</v>
      </c>
      <c r="J58" s="36" t="s">
        <v>64</v>
      </c>
      <c r="K58" s="28" t="s">
        <v>64</v>
      </c>
      <c r="L58" s="28" t="s">
        <v>64</v>
      </c>
      <c r="M58" s="34" t="e">
        <v>#N/A</v>
      </c>
      <c r="N58" s="35" t="s">
        <v>64</v>
      </c>
      <c r="O58" s="36" t="s">
        <v>64</v>
      </c>
      <c r="P58" s="28" t="s">
        <v>64</v>
      </c>
      <c r="Q58" s="37" t="s">
        <v>64</v>
      </c>
      <c r="R58" s="38" t="str">
        <f t="shared" si="2"/>
        <v>#N/A</v>
      </c>
      <c r="S58" s="39" t="str">
        <f t="array" ref="S58">if(R58="","", if(index(Index_of_Stuff!J:J,match(B58,Index_of_Stuff!F:F,0))&gt;0,(D58-index(Index_of_Stuff!J:J,match(B58,Index_of_Stuff!F:F,0)))*(R58/index(Index_of_Stuff!I:I,match(B58,Index_of_Stuff!F:F,0))),(D58/index(Index_of_Stuff!I:I,match(B58,Index_of_Stuff!F:F,0)))*R58))</f>
        <v>#N/A</v>
      </c>
      <c r="T58" s="40" t="str">
        <f t="array" ref="T58">if(or($F58=0,$F58=""),"", iferror(index(EPS!B:B,match($A58,EPS!$A:$A,0)),index(Ghosts!B:B,match($A58,Ghosts!$A:$A,0)))*($S58/(($F58/48)*$D58)/$E58))</f>
        <v>#N/A</v>
      </c>
      <c r="U58" s="40" t="str">
        <f t="array" ref="U58">if(or($F58=0,$F58=""),"", iferror(index(EPS!D:D,match($A58,EPS!$A:$A,0)),index(Ghosts!D:D,match($A58,Ghosts!$A:$A,0)))*($S58/(($F58/48)*$D58)/$E58))</f>
        <v>#N/A</v>
      </c>
      <c r="V58" s="40" t="str">
        <f t="array" ref="V58">if(or($F58=0,$F58=""),"", iferror(index(EPS!F:F,match($A58,EPS!$A:$A,0)),index(Ghosts!F:F,match($A58,Ghosts!$A:$A,0)))*($S58/(($F58/48)*$D58)/$E58))</f>
        <v>#N/A</v>
      </c>
      <c r="W58" s="40" t="str">
        <f t="array" ref="W58">if(or($F58=0,$F58=""),"", iferror(index(EPS!M:M,match($A58,EPS!$A:$A,0)),index(Ghosts!M:M,match($A58,Ghosts!$A:$A,0)))*($S58/(($F58/48)*$D58)/$E58))</f>
        <v>#N/A</v>
      </c>
      <c r="X58" s="39" t="str">
        <f t="shared" si="3"/>
        <v>#N/A</v>
      </c>
      <c r="Y58" s="41" t="str">
        <f t="array" ref="Y58">if(or(F58=0,F58=""),"",((iferror(index(EPS!H:H,match(A58,EPS!A:A,0)),index(Ghosts!H:H,match(A58,Ghosts!A:A,0)))*1.25)+(iferror(index(EPS!I:I,match(A58,EPS!A:A,0)),index(Ghosts!I:I,match(A58,Ghosts!A:A,0)))*1.25)+(iferror(index(EPS!J:J,match(A58,EPS!A:A,0)),index(Ghosts!J:J,match(A58,Ghosts!A:A,0)))*1.5)+(iferror(index(EPS!K:K,match(A58,EPS!A:A,0)),index(Ghosts!K:K,match(A58,Ghosts!A:A,0)))*2)+(iferror(index(EPS!L:L,match(A58,EPS!A:A,0)),index(Ghosts!L:L,match(A58,Ghosts!A:A,0)))*2))*D58*(F58/48))</f>
        <v>#N/A</v>
      </c>
      <c r="Z58" s="41" t="str">
        <f t="shared" si="4"/>
        <v>#N/A</v>
      </c>
      <c r="AA58" s="41" t="str">
        <f t="array" ref="AA58">if(or(F58=0,F58=""),"",((iferror(index(EPS!H:H,match(A58,EPS!A:A,0)),index(Ghosts!H:H,match(A58,Ghosts!A:A,0)))*1.2)+(iferror(index(EPS!I:I,match(A58,EPS!A:A,0)),index(Ghosts!I:I,match(A58,Ghosts!A:A,0)))*1.2)+(iferror(index(EPS!J:J,match(A58,EPS!A:A,0)),index(Ghosts!J:J,match(A58,Ghosts!A:A,0)))*1.5)+(iferror(index(EPS!K:K,match(A58,EPS!A:A,0)),index(Ghosts!K:K,match(A58,Ghosts!A:A,0)))*3)+(iferror(index(EPS!L:L,match(A58,EPS!A:A,0)),index(Ghosts!L:L,match(A58,Ghosts!A:A,0)))*3))*D58*(F58/48))</f>
        <v>#N/A</v>
      </c>
      <c r="AB58" s="42">
        <f t="shared" ref="AB58:AF58" si="60">if(iferror(search(AB$1,$I58),0)&gt;0,1,0)</f>
        <v>0</v>
      </c>
      <c r="AC58" s="42">
        <f t="shared" si="60"/>
        <v>0</v>
      </c>
      <c r="AD58" s="42">
        <f t="shared" si="60"/>
        <v>0</v>
      </c>
      <c r="AE58" s="42">
        <f t="shared" si="60"/>
        <v>0</v>
      </c>
      <c r="AF58" s="42">
        <f t="shared" si="60"/>
        <v>0</v>
      </c>
      <c r="AG58" s="25"/>
      <c r="AH58" s="25"/>
      <c r="AI58" s="25"/>
      <c r="AJ58" s="25"/>
      <c r="AK58" s="25"/>
      <c r="AL58" s="25"/>
    </row>
    <row r="59">
      <c r="A59" s="26" t="s">
        <v>501</v>
      </c>
      <c r="B59" s="25" t="e">
        <v>#N/A</v>
      </c>
      <c r="C59" s="25" t="e">
        <v>#N/A</v>
      </c>
      <c r="D59" s="28" t="e">
        <v>#N/A</v>
      </c>
      <c r="E59" s="29">
        <v>0.17909813542688907</v>
      </c>
      <c r="F59" s="30">
        <v>8.0</v>
      </c>
      <c r="G59" s="33"/>
      <c r="H59" s="34" t="e">
        <v>#N/A</v>
      </c>
      <c r="I59" s="35" t="s">
        <v>64</v>
      </c>
      <c r="J59" s="36" t="s">
        <v>64</v>
      </c>
      <c r="K59" s="28" t="s">
        <v>64</v>
      </c>
      <c r="L59" s="28" t="s">
        <v>64</v>
      </c>
      <c r="M59" s="34" t="e">
        <v>#N/A</v>
      </c>
      <c r="N59" s="35" t="s">
        <v>64</v>
      </c>
      <c r="O59" s="36" t="s">
        <v>64</v>
      </c>
      <c r="P59" s="28" t="s">
        <v>64</v>
      </c>
      <c r="Q59" s="37" t="s">
        <v>64</v>
      </c>
      <c r="R59" s="38" t="str">
        <f t="shared" si="2"/>
        <v>#N/A</v>
      </c>
      <c r="S59" s="39" t="str">
        <f t="array" ref="S59">if(R59="","", if(index(Index_of_Stuff!J:J,match(B59,Index_of_Stuff!F:F,0))&gt;0,(D59-index(Index_of_Stuff!J:J,match(B59,Index_of_Stuff!F:F,0)))*(R59/index(Index_of_Stuff!I:I,match(B59,Index_of_Stuff!F:F,0))),(D59/index(Index_of_Stuff!I:I,match(B59,Index_of_Stuff!F:F,0)))*R59))</f>
        <v>#N/A</v>
      </c>
      <c r="T59" s="40" t="str">
        <f t="array" ref="T59">if(or($F59=0,$F59=""),"", iferror(index(EPS!B:B,match($A59,EPS!$A:$A,0)),index(Ghosts!B:B,match($A59,Ghosts!$A:$A,0)))*($S59/(($F59/48)*$D59)/$E59))</f>
        <v>#N/A</v>
      </c>
      <c r="U59" s="40" t="str">
        <f t="array" ref="U59">if(or($F59=0,$F59=""),"", iferror(index(EPS!D:D,match($A59,EPS!$A:$A,0)),index(Ghosts!D:D,match($A59,Ghosts!$A:$A,0)))*($S59/(($F59/48)*$D59)/$E59))</f>
        <v>#N/A</v>
      </c>
      <c r="V59" s="40" t="str">
        <f t="array" ref="V59">if(or($F59=0,$F59=""),"", iferror(index(EPS!F:F,match($A59,EPS!$A:$A,0)),index(Ghosts!F:F,match($A59,Ghosts!$A:$A,0)))*($S59/(($F59/48)*$D59)/$E59))</f>
        <v>#N/A</v>
      </c>
      <c r="W59" s="40" t="str">
        <f t="array" ref="W59">if(or($F59=0,$F59=""),"", iferror(index(EPS!M:M,match($A59,EPS!$A:$A,0)),index(Ghosts!M:M,match($A59,Ghosts!$A:$A,0)))*($S59/(($F59/48)*$D59)/$E59))</f>
        <v>#N/A</v>
      </c>
      <c r="X59" s="39" t="str">
        <f t="shared" si="3"/>
        <v>#N/A</v>
      </c>
      <c r="Y59" s="41" t="str">
        <f t="array" ref="Y59">if(or(F59=0,F59=""),"",((iferror(index(EPS!H:H,match(A59,EPS!A:A,0)),index(Ghosts!H:H,match(A59,Ghosts!A:A,0)))*1.25)+(iferror(index(EPS!I:I,match(A59,EPS!A:A,0)),index(Ghosts!I:I,match(A59,Ghosts!A:A,0)))*1.25)+(iferror(index(EPS!J:J,match(A59,EPS!A:A,0)),index(Ghosts!J:J,match(A59,Ghosts!A:A,0)))*1.5)+(iferror(index(EPS!K:K,match(A59,EPS!A:A,0)),index(Ghosts!K:K,match(A59,Ghosts!A:A,0)))*2)+(iferror(index(EPS!L:L,match(A59,EPS!A:A,0)),index(Ghosts!L:L,match(A59,Ghosts!A:A,0)))*2))*D59*(F59/48))</f>
        <v>#N/A</v>
      </c>
      <c r="Z59" s="41" t="str">
        <f t="shared" si="4"/>
        <v>#N/A</v>
      </c>
      <c r="AA59" s="41" t="str">
        <f t="array" ref="AA59">if(or(F59=0,F59=""),"",((iferror(index(EPS!H:H,match(A59,EPS!A:A,0)),index(Ghosts!H:H,match(A59,Ghosts!A:A,0)))*1.2)+(iferror(index(EPS!I:I,match(A59,EPS!A:A,0)),index(Ghosts!I:I,match(A59,Ghosts!A:A,0)))*1.2)+(iferror(index(EPS!J:J,match(A59,EPS!A:A,0)),index(Ghosts!J:J,match(A59,Ghosts!A:A,0)))*1.5)+(iferror(index(EPS!K:K,match(A59,EPS!A:A,0)),index(Ghosts!K:K,match(A59,Ghosts!A:A,0)))*3)+(iferror(index(EPS!L:L,match(A59,EPS!A:A,0)),index(Ghosts!L:L,match(A59,Ghosts!A:A,0)))*3))*D59*(F59/48))</f>
        <v>#N/A</v>
      </c>
      <c r="AB59" s="42">
        <f t="shared" ref="AB59:AF59" si="61">if(iferror(search(AB$1,$I59),0)&gt;0,1,0)</f>
        <v>0</v>
      </c>
      <c r="AC59" s="42">
        <f t="shared" si="61"/>
        <v>0</v>
      </c>
      <c r="AD59" s="42">
        <f t="shared" si="61"/>
        <v>0</v>
      </c>
      <c r="AE59" s="42">
        <f t="shared" si="61"/>
        <v>0</v>
      </c>
      <c r="AF59" s="42">
        <f t="shared" si="61"/>
        <v>0</v>
      </c>
      <c r="AG59" s="25"/>
      <c r="AH59" s="25"/>
      <c r="AI59" s="25"/>
      <c r="AJ59" s="25"/>
      <c r="AK59" s="25"/>
      <c r="AL59" s="25"/>
    </row>
    <row r="60">
      <c r="A60" s="26" t="s">
        <v>502</v>
      </c>
      <c r="B60" s="25" t="e">
        <v>#N/A</v>
      </c>
      <c r="C60" s="25" t="e">
        <v>#N/A</v>
      </c>
      <c r="D60" s="28" t="e">
        <v>#N/A</v>
      </c>
      <c r="E60" s="29">
        <v>0.1688404401650619</v>
      </c>
      <c r="F60" s="30">
        <v>5.0</v>
      </c>
      <c r="G60" s="33"/>
      <c r="H60" s="34" t="e">
        <v>#N/A</v>
      </c>
      <c r="I60" s="35" t="s">
        <v>64</v>
      </c>
      <c r="J60" s="36" t="s">
        <v>64</v>
      </c>
      <c r="K60" s="28" t="s">
        <v>64</v>
      </c>
      <c r="L60" s="28" t="s">
        <v>64</v>
      </c>
      <c r="M60" s="34" t="e">
        <v>#N/A</v>
      </c>
      <c r="N60" s="35" t="s">
        <v>64</v>
      </c>
      <c r="O60" s="36" t="s">
        <v>64</v>
      </c>
      <c r="P60" s="28" t="s">
        <v>64</v>
      </c>
      <c r="Q60" s="37" t="s">
        <v>64</v>
      </c>
      <c r="R60" s="38" t="str">
        <f t="shared" si="2"/>
        <v>#N/A</v>
      </c>
      <c r="S60" s="39" t="str">
        <f t="array" ref="S60">if(R60="","", if(index(Index_of_Stuff!J:J,match(B60,Index_of_Stuff!F:F,0))&gt;0,(D60-index(Index_of_Stuff!J:J,match(B60,Index_of_Stuff!F:F,0)))*(R60/index(Index_of_Stuff!I:I,match(B60,Index_of_Stuff!F:F,0))),(D60/index(Index_of_Stuff!I:I,match(B60,Index_of_Stuff!F:F,0)))*R60))</f>
        <v>#N/A</v>
      </c>
      <c r="T60" s="40" t="str">
        <f t="array" ref="T60">if(or($F60=0,$F60=""),"", iferror(index(EPS!B:B,match($A60,EPS!$A:$A,0)),index(Ghosts!B:B,match($A60,Ghosts!$A:$A,0)))*($S60/(($F60/48)*$D60)/$E60))</f>
        <v>#N/A</v>
      </c>
      <c r="U60" s="40" t="str">
        <f t="array" ref="U60">if(or($F60=0,$F60=""),"", iferror(index(EPS!D:D,match($A60,EPS!$A:$A,0)),index(Ghosts!D:D,match($A60,Ghosts!$A:$A,0)))*($S60/(($F60/48)*$D60)/$E60))</f>
        <v>#N/A</v>
      </c>
      <c r="V60" s="40" t="str">
        <f t="array" ref="V60">if(or($F60=0,$F60=""),"", iferror(index(EPS!F:F,match($A60,EPS!$A:$A,0)),index(Ghosts!F:F,match($A60,Ghosts!$A:$A,0)))*($S60/(($F60/48)*$D60)/$E60))</f>
        <v>#N/A</v>
      </c>
      <c r="W60" s="40" t="str">
        <f t="array" ref="W60">if(or($F60=0,$F60=""),"", iferror(index(EPS!M:M,match($A60,EPS!$A:$A,0)),index(Ghosts!M:M,match($A60,Ghosts!$A:$A,0)))*($S60/(($F60/48)*$D60)/$E60))</f>
        <v>#N/A</v>
      </c>
      <c r="X60" s="39" t="str">
        <f t="shared" si="3"/>
        <v>#N/A</v>
      </c>
      <c r="Y60" s="41" t="str">
        <f t="array" ref="Y60">if(or(F60=0,F60=""),"",((iferror(index(EPS!H:H,match(A60,EPS!A:A,0)),index(Ghosts!H:H,match(A60,Ghosts!A:A,0)))*1.25)+(iferror(index(EPS!I:I,match(A60,EPS!A:A,0)),index(Ghosts!I:I,match(A60,Ghosts!A:A,0)))*1.25)+(iferror(index(EPS!J:J,match(A60,EPS!A:A,0)),index(Ghosts!J:J,match(A60,Ghosts!A:A,0)))*1.5)+(iferror(index(EPS!K:K,match(A60,EPS!A:A,0)),index(Ghosts!K:K,match(A60,Ghosts!A:A,0)))*2)+(iferror(index(EPS!L:L,match(A60,EPS!A:A,0)),index(Ghosts!L:L,match(A60,Ghosts!A:A,0)))*2))*D60*(F60/48))</f>
        <v>#N/A</v>
      </c>
      <c r="Z60" s="41" t="str">
        <f t="shared" si="4"/>
        <v>#N/A</v>
      </c>
      <c r="AA60" s="41" t="str">
        <f t="array" ref="AA60">if(or(F60=0,F60=""),"",((iferror(index(EPS!H:H,match(A60,EPS!A:A,0)),index(Ghosts!H:H,match(A60,Ghosts!A:A,0)))*1.2)+(iferror(index(EPS!I:I,match(A60,EPS!A:A,0)),index(Ghosts!I:I,match(A60,Ghosts!A:A,0)))*1.2)+(iferror(index(EPS!J:J,match(A60,EPS!A:A,0)),index(Ghosts!J:J,match(A60,Ghosts!A:A,0)))*1.5)+(iferror(index(EPS!K:K,match(A60,EPS!A:A,0)),index(Ghosts!K:K,match(A60,Ghosts!A:A,0)))*3)+(iferror(index(EPS!L:L,match(A60,EPS!A:A,0)),index(Ghosts!L:L,match(A60,Ghosts!A:A,0)))*3))*D60*(F60/48))</f>
        <v>#N/A</v>
      </c>
      <c r="AB60" s="42">
        <f t="shared" ref="AB60:AF60" si="62">if(iferror(search(AB$1,$I60),0)&gt;0,1,0)</f>
        <v>0</v>
      </c>
      <c r="AC60" s="42">
        <f t="shared" si="62"/>
        <v>0</v>
      </c>
      <c r="AD60" s="42">
        <f t="shared" si="62"/>
        <v>0</v>
      </c>
      <c r="AE60" s="42">
        <f t="shared" si="62"/>
        <v>0</v>
      </c>
      <c r="AF60" s="42">
        <f t="shared" si="62"/>
        <v>0</v>
      </c>
      <c r="AG60" s="25"/>
      <c r="AH60" s="25"/>
      <c r="AI60" s="25"/>
      <c r="AJ60" s="25"/>
      <c r="AK60" s="25"/>
      <c r="AL60" s="25"/>
    </row>
    <row r="61">
      <c r="A61" s="26" t="s">
        <v>503</v>
      </c>
      <c r="B61" s="25" t="e">
        <v>#N/A</v>
      </c>
      <c r="C61" s="25" t="e">
        <v>#N/A</v>
      </c>
      <c r="D61" s="28" t="e">
        <v>#N/A</v>
      </c>
      <c r="E61" s="29">
        <v>0.13243820224719102</v>
      </c>
      <c r="F61" s="30">
        <v>2.0</v>
      </c>
      <c r="G61" s="33"/>
      <c r="H61" s="34" t="e">
        <v>#N/A</v>
      </c>
      <c r="I61" s="35" t="s">
        <v>64</v>
      </c>
      <c r="J61" s="36" t="s">
        <v>64</v>
      </c>
      <c r="K61" s="28" t="s">
        <v>64</v>
      </c>
      <c r="L61" s="28" t="s">
        <v>64</v>
      </c>
      <c r="M61" s="34" t="e">
        <v>#N/A</v>
      </c>
      <c r="N61" s="35" t="s">
        <v>64</v>
      </c>
      <c r="O61" s="36" t="s">
        <v>64</v>
      </c>
      <c r="P61" s="28" t="s">
        <v>64</v>
      </c>
      <c r="Q61" s="37" t="s">
        <v>64</v>
      </c>
      <c r="R61" s="38" t="str">
        <f t="shared" si="2"/>
        <v>#N/A</v>
      </c>
      <c r="S61" s="39" t="str">
        <f t="array" ref="S61">if(R61="","", if(index(Index_of_Stuff!J:J,match(B61,Index_of_Stuff!F:F,0))&gt;0,(D61-index(Index_of_Stuff!J:J,match(B61,Index_of_Stuff!F:F,0)))*(R61/index(Index_of_Stuff!I:I,match(B61,Index_of_Stuff!F:F,0))),(D61/index(Index_of_Stuff!I:I,match(B61,Index_of_Stuff!F:F,0)))*R61))</f>
        <v>#N/A</v>
      </c>
      <c r="T61" s="40" t="str">
        <f t="array" ref="T61">if(or($F61=0,$F61=""),"", iferror(index(EPS!B:B,match($A61,EPS!$A:$A,0)),index(Ghosts!B:B,match($A61,Ghosts!$A:$A,0)))*($S61/(($F61/48)*$D61)/$E61))</f>
        <v>#N/A</v>
      </c>
      <c r="U61" s="40" t="str">
        <f t="array" ref="U61">if(or($F61=0,$F61=""),"", iferror(index(EPS!D:D,match($A61,EPS!$A:$A,0)),index(Ghosts!D:D,match($A61,Ghosts!$A:$A,0)))*($S61/(($F61/48)*$D61)/$E61))</f>
        <v>#N/A</v>
      </c>
      <c r="V61" s="40" t="str">
        <f t="array" ref="V61">if(or($F61=0,$F61=""),"", iferror(index(EPS!F:F,match($A61,EPS!$A:$A,0)),index(Ghosts!F:F,match($A61,Ghosts!$A:$A,0)))*($S61/(($F61/48)*$D61)/$E61))</f>
        <v>#N/A</v>
      </c>
      <c r="W61" s="40" t="str">
        <f t="array" ref="W61">if(or($F61=0,$F61=""),"", iferror(index(EPS!M:M,match($A61,EPS!$A:$A,0)),index(Ghosts!M:M,match($A61,Ghosts!$A:$A,0)))*($S61/(($F61/48)*$D61)/$E61))</f>
        <v>#N/A</v>
      </c>
      <c r="X61" s="39" t="str">
        <f t="shared" si="3"/>
        <v>#N/A</v>
      </c>
      <c r="Y61" s="41" t="str">
        <f t="array" ref="Y61">if(or(F61=0,F61=""),"",((iferror(index(EPS!H:H,match(A61,EPS!A:A,0)),index(Ghosts!H:H,match(A61,Ghosts!A:A,0)))*1.25)+(iferror(index(EPS!I:I,match(A61,EPS!A:A,0)),index(Ghosts!I:I,match(A61,Ghosts!A:A,0)))*1.25)+(iferror(index(EPS!J:J,match(A61,EPS!A:A,0)),index(Ghosts!J:J,match(A61,Ghosts!A:A,0)))*1.5)+(iferror(index(EPS!K:K,match(A61,EPS!A:A,0)),index(Ghosts!K:K,match(A61,Ghosts!A:A,0)))*2)+(iferror(index(EPS!L:L,match(A61,EPS!A:A,0)),index(Ghosts!L:L,match(A61,Ghosts!A:A,0)))*2))*D61*(F61/48))</f>
        <v>#N/A</v>
      </c>
      <c r="Z61" s="41" t="str">
        <f t="shared" si="4"/>
        <v>#N/A</v>
      </c>
      <c r="AA61" s="41" t="str">
        <f t="array" ref="AA61">if(or(F61=0,F61=""),"",((iferror(index(EPS!H:H,match(A61,EPS!A:A,0)),index(Ghosts!H:H,match(A61,Ghosts!A:A,0)))*1.2)+(iferror(index(EPS!I:I,match(A61,EPS!A:A,0)),index(Ghosts!I:I,match(A61,Ghosts!A:A,0)))*1.2)+(iferror(index(EPS!J:J,match(A61,EPS!A:A,0)),index(Ghosts!J:J,match(A61,Ghosts!A:A,0)))*1.5)+(iferror(index(EPS!K:K,match(A61,EPS!A:A,0)),index(Ghosts!K:K,match(A61,Ghosts!A:A,0)))*3)+(iferror(index(EPS!L:L,match(A61,EPS!A:A,0)),index(Ghosts!L:L,match(A61,Ghosts!A:A,0)))*3))*D61*(F61/48))</f>
        <v>#N/A</v>
      </c>
      <c r="AB61" s="42">
        <f t="shared" ref="AB61:AF61" si="63">if(iferror(search(AB$1,$I61),0)&gt;0,1,0)</f>
        <v>0</v>
      </c>
      <c r="AC61" s="42">
        <f t="shared" si="63"/>
        <v>0</v>
      </c>
      <c r="AD61" s="42">
        <f t="shared" si="63"/>
        <v>0</v>
      </c>
      <c r="AE61" s="42">
        <f t="shared" si="63"/>
        <v>0</v>
      </c>
      <c r="AF61" s="42">
        <f t="shared" si="63"/>
        <v>0</v>
      </c>
      <c r="AG61" s="25"/>
      <c r="AH61" s="25"/>
      <c r="AI61" s="25"/>
      <c r="AJ61" s="25"/>
      <c r="AK61" s="25"/>
      <c r="AL61" s="25"/>
    </row>
    <row r="62">
      <c r="A62" s="26" t="s">
        <v>504</v>
      </c>
      <c r="B62" s="25" t="e">
        <v>#N/A</v>
      </c>
      <c r="C62" s="25" t="e">
        <v>#N/A</v>
      </c>
      <c r="D62" s="28" t="e">
        <v>#N/A</v>
      </c>
      <c r="E62" s="29">
        <v>0.17594816687737044</v>
      </c>
      <c r="F62" s="30">
        <v>0.0</v>
      </c>
      <c r="G62" s="33"/>
      <c r="H62" s="34" t="s">
        <v>64</v>
      </c>
      <c r="I62" s="35" t="s">
        <v>64</v>
      </c>
      <c r="J62" s="36" t="s">
        <v>64</v>
      </c>
      <c r="K62" s="28" t="s">
        <v>64</v>
      </c>
      <c r="L62" s="28" t="s">
        <v>64</v>
      </c>
      <c r="M62" s="34" t="s">
        <v>64</v>
      </c>
      <c r="N62" s="35" t="s">
        <v>64</v>
      </c>
      <c r="O62" s="36" t="s">
        <v>64</v>
      </c>
      <c r="P62" s="28" t="s">
        <v>64</v>
      </c>
      <c r="Q62" s="37" t="s">
        <v>64</v>
      </c>
      <c r="R62" s="38" t="str">
        <f t="shared" si="2"/>
        <v/>
      </c>
      <c r="S62" s="39" t="str">
        <f t="array" ref="S62">if(R62="","", if(index(Index_of_Stuff!J:J,match(B62,Index_of_Stuff!F:F,0))&gt;0,(D62-index(Index_of_Stuff!J:J,match(B62,Index_of_Stuff!F:F,0)))*(R62/index(Index_of_Stuff!I:I,match(B62,Index_of_Stuff!F:F,0))),(D62/index(Index_of_Stuff!I:I,match(B62,Index_of_Stuff!F:F,0)))*R62))</f>
        <v/>
      </c>
      <c r="T62" s="40" t="str">
        <f t="array" ref="T62">if(or($F62=0,$F62=""),"", iferror(index(EPS!B:B,match($A62,EPS!$A:$A,0)),index(Ghosts!B:B,match($A62,Ghosts!$A:$A,0)))*($S62/(($F62/48)*$D62)/$E62))</f>
        <v/>
      </c>
      <c r="U62" s="40" t="str">
        <f t="array" ref="U62">if(or($F62=0,$F62=""),"", iferror(index(EPS!D:D,match($A62,EPS!$A:$A,0)),index(Ghosts!D:D,match($A62,Ghosts!$A:$A,0)))*($S62/(($F62/48)*$D62)/$E62))</f>
        <v/>
      </c>
      <c r="V62" s="40" t="str">
        <f t="array" ref="V62">if(or($F62=0,$F62=""),"", iferror(index(EPS!F:F,match($A62,EPS!$A:$A,0)),index(Ghosts!F:F,match($A62,Ghosts!$A:$A,0)))*($S62/(($F62/48)*$D62)/$E62))</f>
        <v/>
      </c>
      <c r="W62" s="40" t="str">
        <f t="array" ref="W62">if(or($F62=0,$F62=""),"", iferror(index(EPS!M:M,match($A62,EPS!$A:$A,0)),index(Ghosts!M:M,match($A62,Ghosts!$A:$A,0)))*($S62/(($F62/48)*$D62)/$E62))</f>
        <v/>
      </c>
      <c r="X62" s="39" t="str">
        <f t="shared" si="3"/>
        <v/>
      </c>
      <c r="Y62" s="41" t="str">
        <f t="array" ref="Y62">if(or(F62=0,F62=""),"",((iferror(index(EPS!H:H,match(A62,EPS!A:A,0)),index(Ghosts!H:H,match(A62,Ghosts!A:A,0)))*1.25)+(iferror(index(EPS!I:I,match(A62,EPS!A:A,0)),index(Ghosts!I:I,match(A62,Ghosts!A:A,0)))*1.25)+(iferror(index(EPS!J:J,match(A62,EPS!A:A,0)),index(Ghosts!J:J,match(A62,Ghosts!A:A,0)))*1.5)+(iferror(index(EPS!K:K,match(A62,EPS!A:A,0)),index(Ghosts!K:K,match(A62,Ghosts!A:A,0)))*2)+(iferror(index(EPS!L:L,match(A62,EPS!A:A,0)),index(Ghosts!L:L,match(A62,Ghosts!A:A,0)))*2))*D62*(F62/48))</f>
        <v/>
      </c>
      <c r="Z62" s="41" t="str">
        <f t="shared" si="4"/>
        <v/>
      </c>
      <c r="AA62" s="41" t="str">
        <f t="array" ref="AA62">if(or(F62=0,F62=""),"",((iferror(index(EPS!H:H,match(A62,EPS!A:A,0)),index(Ghosts!H:H,match(A62,Ghosts!A:A,0)))*1.2)+(iferror(index(EPS!I:I,match(A62,EPS!A:A,0)),index(Ghosts!I:I,match(A62,Ghosts!A:A,0)))*1.2)+(iferror(index(EPS!J:J,match(A62,EPS!A:A,0)),index(Ghosts!J:J,match(A62,Ghosts!A:A,0)))*1.5)+(iferror(index(EPS!K:K,match(A62,EPS!A:A,0)),index(Ghosts!K:K,match(A62,Ghosts!A:A,0)))*3)+(iferror(index(EPS!L:L,match(A62,EPS!A:A,0)),index(Ghosts!L:L,match(A62,Ghosts!A:A,0)))*3))*D62*(F62/48))</f>
        <v/>
      </c>
      <c r="AB62" s="42">
        <f t="shared" ref="AB62:AF62" si="64">if(iferror(search(AB$1,$I62),0)&gt;0,1,0)</f>
        <v>0</v>
      </c>
      <c r="AC62" s="42">
        <f t="shared" si="64"/>
        <v>0</v>
      </c>
      <c r="AD62" s="42">
        <f t="shared" si="64"/>
        <v>0</v>
      </c>
      <c r="AE62" s="42">
        <f t="shared" si="64"/>
        <v>0</v>
      </c>
      <c r="AF62" s="42">
        <f t="shared" si="64"/>
        <v>0</v>
      </c>
      <c r="AG62" s="25"/>
      <c r="AH62" s="25"/>
      <c r="AI62" s="25"/>
      <c r="AJ62" s="25"/>
      <c r="AK62" s="25"/>
      <c r="AL62" s="25"/>
    </row>
    <row r="63">
      <c r="A63" s="26" t="s">
        <v>505</v>
      </c>
      <c r="B63" s="25" t="e">
        <v>#N/A</v>
      </c>
      <c r="C63" s="25" t="e">
        <v>#N/A</v>
      </c>
      <c r="D63" s="28" t="e">
        <v>#N/A</v>
      </c>
      <c r="E63" s="29">
        <v>0.14932281912272055</v>
      </c>
      <c r="F63" s="30">
        <v>0.0</v>
      </c>
      <c r="G63" s="33"/>
      <c r="H63" s="34" t="s">
        <v>64</v>
      </c>
      <c r="I63" s="35" t="s">
        <v>64</v>
      </c>
      <c r="J63" s="36" t="s">
        <v>64</v>
      </c>
      <c r="K63" s="28" t="s">
        <v>64</v>
      </c>
      <c r="L63" s="28" t="s">
        <v>64</v>
      </c>
      <c r="M63" s="34" t="s">
        <v>64</v>
      </c>
      <c r="N63" s="35" t="s">
        <v>64</v>
      </c>
      <c r="O63" s="36" t="s">
        <v>64</v>
      </c>
      <c r="P63" s="28" t="s">
        <v>64</v>
      </c>
      <c r="Q63" s="37" t="s">
        <v>64</v>
      </c>
      <c r="R63" s="38" t="str">
        <f t="shared" si="2"/>
        <v/>
      </c>
      <c r="S63" s="39" t="str">
        <f t="array" ref="S63">if(R63="","", if(index(Index_of_Stuff!J:J,match(B63,Index_of_Stuff!F:F,0))&gt;0,(D63-index(Index_of_Stuff!J:J,match(B63,Index_of_Stuff!F:F,0)))*(R63/index(Index_of_Stuff!I:I,match(B63,Index_of_Stuff!F:F,0))),(D63/index(Index_of_Stuff!I:I,match(B63,Index_of_Stuff!F:F,0)))*R63))</f>
        <v/>
      </c>
      <c r="T63" s="40" t="str">
        <f t="array" ref="T63">if(or($F63=0,$F63=""),"", iferror(index(EPS!B:B,match($A63,EPS!$A:$A,0)),index(Ghosts!B:B,match($A63,Ghosts!$A:$A,0)))*($S63/(($F63/48)*$D63)/$E63))</f>
        <v/>
      </c>
      <c r="U63" s="40" t="str">
        <f t="array" ref="U63">if(or($F63=0,$F63=""),"", iferror(index(EPS!D:D,match($A63,EPS!$A:$A,0)),index(Ghosts!D:D,match($A63,Ghosts!$A:$A,0)))*($S63/(($F63/48)*$D63)/$E63))</f>
        <v/>
      </c>
      <c r="V63" s="40" t="str">
        <f t="array" ref="V63">if(or($F63=0,$F63=""),"", iferror(index(EPS!F:F,match($A63,EPS!$A:$A,0)),index(Ghosts!F:F,match($A63,Ghosts!$A:$A,0)))*($S63/(($F63/48)*$D63)/$E63))</f>
        <v/>
      </c>
      <c r="W63" s="40" t="str">
        <f t="array" ref="W63">if(or($F63=0,$F63=""),"", iferror(index(EPS!M:M,match($A63,EPS!$A:$A,0)),index(Ghosts!M:M,match($A63,Ghosts!$A:$A,0)))*($S63/(($F63/48)*$D63)/$E63))</f>
        <v/>
      </c>
      <c r="X63" s="39" t="str">
        <f t="shared" si="3"/>
        <v/>
      </c>
      <c r="Y63" s="41" t="str">
        <f t="array" ref="Y63">if(or(F63=0,F63=""),"",((iferror(index(EPS!H:H,match(A63,EPS!A:A,0)),index(Ghosts!H:H,match(A63,Ghosts!A:A,0)))*1.25)+(iferror(index(EPS!I:I,match(A63,EPS!A:A,0)),index(Ghosts!I:I,match(A63,Ghosts!A:A,0)))*1.25)+(iferror(index(EPS!J:J,match(A63,EPS!A:A,0)),index(Ghosts!J:J,match(A63,Ghosts!A:A,0)))*1.5)+(iferror(index(EPS!K:K,match(A63,EPS!A:A,0)),index(Ghosts!K:K,match(A63,Ghosts!A:A,0)))*2)+(iferror(index(EPS!L:L,match(A63,EPS!A:A,0)),index(Ghosts!L:L,match(A63,Ghosts!A:A,0)))*2))*D63*(F63/48))</f>
        <v/>
      </c>
      <c r="Z63" s="41" t="str">
        <f t="shared" si="4"/>
        <v/>
      </c>
      <c r="AA63" s="41" t="str">
        <f t="array" ref="AA63">if(or(F63=0,F63=""),"",((iferror(index(EPS!H:H,match(A63,EPS!A:A,0)),index(Ghosts!H:H,match(A63,Ghosts!A:A,0)))*1.2)+(iferror(index(EPS!I:I,match(A63,EPS!A:A,0)),index(Ghosts!I:I,match(A63,Ghosts!A:A,0)))*1.2)+(iferror(index(EPS!J:J,match(A63,EPS!A:A,0)),index(Ghosts!J:J,match(A63,Ghosts!A:A,0)))*1.5)+(iferror(index(EPS!K:K,match(A63,EPS!A:A,0)),index(Ghosts!K:K,match(A63,Ghosts!A:A,0)))*3)+(iferror(index(EPS!L:L,match(A63,EPS!A:A,0)),index(Ghosts!L:L,match(A63,Ghosts!A:A,0)))*3))*D63*(F63/48))</f>
        <v/>
      </c>
      <c r="AB63" s="42">
        <f t="shared" ref="AB63:AF63" si="65">if(iferror(search(AB$1,$I63),0)&gt;0,1,0)</f>
        <v>0</v>
      </c>
      <c r="AC63" s="42">
        <f t="shared" si="65"/>
        <v>0</v>
      </c>
      <c r="AD63" s="42">
        <f t="shared" si="65"/>
        <v>0</v>
      </c>
      <c r="AE63" s="42">
        <f t="shared" si="65"/>
        <v>0</v>
      </c>
      <c r="AF63" s="42">
        <f t="shared" si="65"/>
        <v>0</v>
      </c>
      <c r="AG63" s="25"/>
      <c r="AH63" s="25"/>
      <c r="AI63" s="25"/>
      <c r="AJ63" s="25"/>
      <c r="AK63" s="25"/>
      <c r="AL63" s="25"/>
    </row>
    <row r="64">
      <c r="A64" s="26" t="s">
        <v>506</v>
      </c>
      <c r="B64" s="25" t="e">
        <v>#N/A</v>
      </c>
      <c r="C64" s="25" t="e">
        <v>#N/A</v>
      </c>
      <c r="D64" s="28" t="e">
        <v>#N/A</v>
      </c>
      <c r="E64" s="29">
        <v>0.18</v>
      </c>
      <c r="F64" s="30">
        <v>0.0</v>
      </c>
      <c r="G64" s="33"/>
      <c r="H64" s="34" t="s">
        <v>64</v>
      </c>
      <c r="I64" s="35" t="s">
        <v>64</v>
      </c>
      <c r="J64" s="36" t="s">
        <v>64</v>
      </c>
      <c r="K64" s="28" t="s">
        <v>64</v>
      </c>
      <c r="L64" s="28" t="s">
        <v>64</v>
      </c>
      <c r="M64" s="34" t="s">
        <v>64</v>
      </c>
      <c r="N64" s="35" t="s">
        <v>64</v>
      </c>
      <c r="O64" s="36" t="s">
        <v>64</v>
      </c>
      <c r="P64" s="28" t="s">
        <v>64</v>
      </c>
      <c r="Q64" s="37" t="s">
        <v>64</v>
      </c>
      <c r="R64" s="38" t="str">
        <f t="shared" si="2"/>
        <v/>
      </c>
      <c r="S64" s="39" t="str">
        <f t="array" ref="S64">if(R64="","", if(index(Index_of_Stuff!J:J,match(B64,Index_of_Stuff!F:F,0))&gt;0,(D64-index(Index_of_Stuff!J:J,match(B64,Index_of_Stuff!F:F,0)))*(R64/index(Index_of_Stuff!I:I,match(B64,Index_of_Stuff!F:F,0))),(D64/index(Index_of_Stuff!I:I,match(B64,Index_of_Stuff!F:F,0)))*R64))</f>
        <v/>
      </c>
      <c r="T64" s="40" t="str">
        <f t="array" ref="T64">if(or($F64=0,$F64=""),"", iferror(index(EPS!B:B,match($A64,EPS!$A:$A,0)),index(Ghosts!B:B,match($A64,Ghosts!$A:$A,0)))*($S64/(($F64/48)*$D64)/$E64))</f>
        <v/>
      </c>
      <c r="U64" s="40" t="str">
        <f t="array" ref="U64">if(or($F64=0,$F64=""),"", iferror(index(EPS!D:D,match($A64,EPS!$A:$A,0)),index(Ghosts!D:D,match($A64,Ghosts!$A:$A,0)))*($S64/(($F64/48)*$D64)/$E64))</f>
        <v/>
      </c>
      <c r="V64" s="40" t="str">
        <f t="array" ref="V64">if(or($F64=0,$F64=""),"", iferror(index(EPS!F:F,match($A64,EPS!$A:$A,0)),index(Ghosts!F:F,match($A64,Ghosts!$A:$A,0)))*($S64/(($F64/48)*$D64)/$E64))</f>
        <v/>
      </c>
      <c r="W64" s="40" t="str">
        <f t="array" ref="W64">if(or($F64=0,$F64=""),"", iferror(index(EPS!M:M,match($A64,EPS!$A:$A,0)),index(Ghosts!M:M,match($A64,Ghosts!$A:$A,0)))*($S64/(($F64/48)*$D64)/$E64))</f>
        <v/>
      </c>
      <c r="X64" s="39" t="str">
        <f t="shared" si="3"/>
        <v/>
      </c>
      <c r="Y64" s="41" t="str">
        <f t="array" ref="Y64">if(or(F64=0,F64=""),"",((iferror(index(EPS!H:H,match(A64,EPS!A:A,0)),index(Ghosts!H:H,match(A64,Ghosts!A:A,0)))*1.25)+(iferror(index(EPS!I:I,match(A64,EPS!A:A,0)),index(Ghosts!I:I,match(A64,Ghosts!A:A,0)))*1.25)+(iferror(index(EPS!J:J,match(A64,EPS!A:A,0)),index(Ghosts!J:J,match(A64,Ghosts!A:A,0)))*1.5)+(iferror(index(EPS!K:K,match(A64,EPS!A:A,0)),index(Ghosts!K:K,match(A64,Ghosts!A:A,0)))*2)+(iferror(index(EPS!L:L,match(A64,EPS!A:A,0)),index(Ghosts!L:L,match(A64,Ghosts!A:A,0)))*2))*D64*(F64/48))</f>
        <v/>
      </c>
      <c r="Z64" s="41" t="str">
        <f t="shared" si="4"/>
        <v/>
      </c>
      <c r="AA64" s="41" t="str">
        <f t="array" ref="AA64">if(or(F64=0,F64=""),"",((iferror(index(EPS!H:H,match(A64,EPS!A:A,0)),index(Ghosts!H:H,match(A64,Ghosts!A:A,0)))*1.2)+(iferror(index(EPS!I:I,match(A64,EPS!A:A,0)),index(Ghosts!I:I,match(A64,Ghosts!A:A,0)))*1.2)+(iferror(index(EPS!J:J,match(A64,EPS!A:A,0)),index(Ghosts!J:J,match(A64,Ghosts!A:A,0)))*1.5)+(iferror(index(EPS!K:K,match(A64,EPS!A:A,0)),index(Ghosts!K:K,match(A64,Ghosts!A:A,0)))*3)+(iferror(index(EPS!L:L,match(A64,EPS!A:A,0)),index(Ghosts!L:L,match(A64,Ghosts!A:A,0)))*3))*D64*(F64/48))</f>
        <v/>
      </c>
      <c r="AB64" s="42">
        <f t="shared" ref="AB64:AF64" si="66">if(iferror(search(AB$1,$I64),0)&gt;0,1,0)</f>
        <v>0</v>
      </c>
      <c r="AC64" s="42">
        <f t="shared" si="66"/>
        <v>0</v>
      </c>
      <c r="AD64" s="42">
        <f t="shared" si="66"/>
        <v>0</v>
      </c>
      <c r="AE64" s="42">
        <f t="shared" si="66"/>
        <v>0</v>
      </c>
      <c r="AF64" s="42">
        <f t="shared" si="66"/>
        <v>0</v>
      </c>
      <c r="AG64" s="25"/>
      <c r="AH64" s="25"/>
      <c r="AI64" s="25"/>
      <c r="AJ64" s="25"/>
      <c r="AK64" s="25"/>
      <c r="AL64" s="25"/>
    </row>
    <row r="65">
      <c r="A65" s="26" t="s">
        <v>507</v>
      </c>
      <c r="B65" s="25" t="e">
        <v>#N/A</v>
      </c>
      <c r="C65" s="25" t="e">
        <v>#N/A</v>
      </c>
      <c r="D65" s="28" t="e">
        <v>#N/A</v>
      </c>
      <c r="E65" s="29">
        <v>0.18</v>
      </c>
      <c r="F65" s="30">
        <v>0.0</v>
      </c>
      <c r="G65" s="33"/>
      <c r="H65" s="34" t="s">
        <v>64</v>
      </c>
      <c r="I65" s="35" t="s">
        <v>64</v>
      </c>
      <c r="J65" s="36" t="s">
        <v>64</v>
      </c>
      <c r="K65" s="28" t="s">
        <v>64</v>
      </c>
      <c r="L65" s="28" t="s">
        <v>64</v>
      </c>
      <c r="M65" s="34" t="s">
        <v>64</v>
      </c>
      <c r="N65" s="35" t="s">
        <v>64</v>
      </c>
      <c r="O65" s="36" t="s">
        <v>64</v>
      </c>
      <c r="P65" s="28" t="s">
        <v>64</v>
      </c>
      <c r="Q65" s="37" t="s">
        <v>64</v>
      </c>
      <c r="R65" s="38" t="str">
        <f t="shared" si="2"/>
        <v/>
      </c>
      <c r="S65" s="39" t="str">
        <f t="array" ref="S65">if(R65="","", if(index(Index_of_Stuff!J:J,match(B65,Index_of_Stuff!F:F,0))&gt;0,(D65-index(Index_of_Stuff!J:J,match(B65,Index_of_Stuff!F:F,0)))*(R65/index(Index_of_Stuff!I:I,match(B65,Index_of_Stuff!F:F,0))),(D65/index(Index_of_Stuff!I:I,match(B65,Index_of_Stuff!F:F,0)))*R65))</f>
        <v/>
      </c>
      <c r="T65" s="40" t="str">
        <f t="array" ref="T65">if(or($F65=0,$F65=""),"", iferror(index(EPS!B:B,match($A65,EPS!$A:$A,0)),index(Ghosts!B:B,match($A65,Ghosts!$A:$A,0)))*($S65/(($F65/48)*$D65)/$E65))</f>
        <v/>
      </c>
      <c r="U65" s="40" t="str">
        <f t="array" ref="U65">if(or($F65=0,$F65=""),"", iferror(index(EPS!D:D,match($A65,EPS!$A:$A,0)),index(Ghosts!D:D,match($A65,Ghosts!$A:$A,0)))*($S65/(($F65/48)*$D65)/$E65))</f>
        <v/>
      </c>
      <c r="V65" s="40" t="str">
        <f t="array" ref="V65">if(or($F65=0,$F65=""),"", iferror(index(EPS!F:F,match($A65,EPS!$A:$A,0)),index(Ghosts!F:F,match($A65,Ghosts!$A:$A,0)))*($S65/(($F65/48)*$D65)/$E65))</f>
        <v/>
      </c>
      <c r="W65" s="40" t="str">
        <f t="array" ref="W65">if(or($F65=0,$F65=""),"", iferror(index(EPS!M:M,match($A65,EPS!$A:$A,0)),index(Ghosts!M:M,match($A65,Ghosts!$A:$A,0)))*($S65/(($F65/48)*$D65)/$E65))</f>
        <v/>
      </c>
      <c r="X65" s="39" t="str">
        <f t="shared" si="3"/>
        <v/>
      </c>
      <c r="Y65" s="41" t="str">
        <f t="array" ref="Y65">if(or(F65=0,F65=""),"",((iferror(index(EPS!H:H,match(A65,EPS!A:A,0)),index(Ghosts!H:H,match(A65,Ghosts!A:A,0)))*1.25)+(iferror(index(EPS!I:I,match(A65,EPS!A:A,0)),index(Ghosts!I:I,match(A65,Ghosts!A:A,0)))*1.25)+(iferror(index(EPS!J:J,match(A65,EPS!A:A,0)),index(Ghosts!J:J,match(A65,Ghosts!A:A,0)))*1.5)+(iferror(index(EPS!K:K,match(A65,EPS!A:A,0)),index(Ghosts!K:K,match(A65,Ghosts!A:A,0)))*2)+(iferror(index(EPS!L:L,match(A65,EPS!A:A,0)),index(Ghosts!L:L,match(A65,Ghosts!A:A,0)))*2))*D65*(F65/48))</f>
        <v/>
      </c>
      <c r="Z65" s="41" t="str">
        <f t="shared" si="4"/>
        <v/>
      </c>
      <c r="AA65" s="41" t="str">
        <f t="array" ref="AA65">if(or(F65=0,F65=""),"",((iferror(index(EPS!H:H,match(A65,EPS!A:A,0)),index(Ghosts!H:H,match(A65,Ghosts!A:A,0)))*1.2)+(iferror(index(EPS!I:I,match(A65,EPS!A:A,0)),index(Ghosts!I:I,match(A65,Ghosts!A:A,0)))*1.2)+(iferror(index(EPS!J:J,match(A65,EPS!A:A,0)),index(Ghosts!J:J,match(A65,Ghosts!A:A,0)))*1.5)+(iferror(index(EPS!K:K,match(A65,EPS!A:A,0)),index(Ghosts!K:K,match(A65,Ghosts!A:A,0)))*3)+(iferror(index(EPS!L:L,match(A65,EPS!A:A,0)),index(Ghosts!L:L,match(A65,Ghosts!A:A,0)))*3))*D65*(F65/48))</f>
        <v/>
      </c>
      <c r="AB65" s="42">
        <f t="shared" ref="AB65:AF65" si="67">if(iferror(search(AB$1,$I65),0)&gt;0,1,0)</f>
        <v>0</v>
      </c>
      <c r="AC65" s="42">
        <f t="shared" si="67"/>
        <v>0</v>
      </c>
      <c r="AD65" s="42">
        <f t="shared" si="67"/>
        <v>0</v>
      </c>
      <c r="AE65" s="42">
        <f t="shared" si="67"/>
        <v>0</v>
      </c>
      <c r="AF65" s="42">
        <f t="shared" si="67"/>
        <v>0</v>
      </c>
      <c r="AG65" s="25"/>
      <c r="AH65" s="25"/>
      <c r="AI65" s="25"/>
      <c r="AJ65" s="25"/>
      <c r="AK65" s="25"/>
      <c r="AL65" s="25"/>
    </row>
    <row r="66">
      <c r="A66" s="26" t="s">
        <v>508</v>
      </c>
      <c r="B66" s="25" t="e">
        <v>#N/A</v>
      </c>
      <c r="C66" s="25" t="e">
        <v>#N/A</v>
      </c>
      <c r="D66" s="28" t="e">
        <v>#N/A</v>
      </c>
      <c r="E66" s="29">
        <v>0.20113717693836977</v>
      </c>
      <c r="F66" s="30">
        <v>0.0</v>
      </c>
      <c r="G66" s="33"/>
      <c r="H66" s="34" t="s">
        <v>64</v>
      </c>
      <c r="I66" s="35" t="s">
        <v>64</v>
      </c>
      <c r="J66" s="36" t="s">
        <v>64</v>
      </c>
      <c r="K66" s="28" t="s">
        <v>64</v>
      </c>
      <c r="L66" s="28" t="s">
        <v>64</v>
      </c>
      <c r="M66" s="34" t="s">
        <v>64</v>
      </c>
      <c r="N66" s="35" t="s">
        <v>64</v>
      </c>
      <c r="O66" s="36" t="s">
        <v>64</v>
      </c>
      <c r="P66" s="28" t="s">
        <v>64</v>
      </c>
      <c r="Q66" s="37" t="s">
        <v>64</v>
      </c>
      <c r="R66" s="38" t="str">
        <f t="shared" si="2"/>
        <v/>
      </c>
      <c r="S66" s="39" t="str">
        <f t="array" ref="S66">if(R66="","", if(index(Index_of_Stuff!J:J,match(B66,Index_of_Stuff!F:F,0))&gt;0,(D66-index(Index_of_Stuff!J:J,match(B66,Index_of_Stuff!F:F,0)))*(R66/index(Index_of_Stuff!I:I,match(B66,Index_of_Stuff!F:F,0))),(D66/index(Index_of_Stuff!I:I,match(B66,Index_of_Stuff!F:F,0)))*R66))</f>
        <v/>
      </c>
      <c r="T66" s="40" t="str">
        <f t="array" ref="T66">if(or($F66=0,$F66=""),"", iferror(index(EPS!B:B,match($A66,EPS!$A:$A,0)),index(Ghosts!B:B,match($A66,Ghosts!$A:$A,0)))*($S66/(($F66/48)*$D66)/$E66))</f>
        <v/>
      </c>
      <c r="U66" s="40" t="str">
        <f t="array" ref="U66">if(or($F66=0,$F66=""),"", iferror(index(EPS!D:D,match($A66,EPS!$A:$A,0)),index(Ghosts!D:D,match($A66,Ghosts!$A:$A,0)))*($S66/(($F66/48)*$D66)/$E66))</f>
        <v/>
      </c>
      <c r="V66" s="40" t="str">
        <f t="array" ref="V66">if(or($F66=0,$F66=""),"", iferror(index(EPS!F:F,match($A66,EPS!$A:$A,0)),index(Ghosts!F:F,match($A66,Ghosts!$A:$A,0)))*($S66/(($F66/48)*$D66)/$E66))</f>
        <v/>
      </c>
      <c r="W66" s="40" t="str">
        <f t="array" ref="W66">if(or($F66=0,$F66=""),"", iferror(index(EPS!M:M,match($A66,EPS!$A:$A,0)),index(Ghosts!M:M,match($A66,Ghosts!$A:$A,0)))*($S66/(($F66/48)*$D66)/$E66))</f>
        <v/>
      </c>
      <c r="X66" s="39" t="str">
        <f t="shared" si="3"/>
        <v/>
      </c>
      <c r="Y66" s="41" t="str">
        <f t="array" ref="Y66">if(or(F66=0,F66=""),"",((iferror(index(EPS!H:H,match(A66,EPS!A:A,0)),index(Ghosts!H:H,match(A66,Ghosts!A:A,0)))*1.25)+(iferror(index(EPS!I:I,match(A66,EPS!A:A,0)),index(Ghosts!I:I,match(A66,Ghosts!A:A,0)))*1.25)+(iferror(index(EPS!J:J,match(A66,EPS!A:A,0)),index(Ghosts!J:J,match(A66,Ghosts!A:A,0)))*1.5)+(iferror(index(EPS!K:K,match(A66,EPS!A:A,0)),index(Ghosts!K:K,match(A66,Ghosts!A:A,0)))*2)+(iferror(index(EPS!L:L,match(A66,EPS!A:A,0)),index(Ghosts!L:L,match(A66,Ghosts!A:A,0)))*2))*D66*(F66/48))</f>
        <v/>
      </c>
      <c r="Z66" s="41" t="str">
        <f t="shared" si="4"/>
        <v/>
      </c>
      <c r="AA66" s="41" t="str">
        <f t="array" ref="AA66">if(or(F66=0,F66=""),"",((iferror(index(EPS!H:H,match(A66,EPS!A:A,0)),index(Ghosts!H:H,match(A66,Ghosts!A:A,0)))*1.2)+(iferror(index(EPS!I:I,match(A66,EPS!A:A,0)),index(Ghosts!I:I,match(A66,Ghosts!A:A,0)))*1.2)+(iferror(index(EPS!J:J,match(A66,EPS!A:A,0)),index(Ghosts!J:J,match(A66,Ghosts!A:A,0)))*1.5)+(iferror(index(EPS!K:K,match(A66,EPS!A:A,0)),index(Ghosts!K:K,match(A66,Ghosts!A:A,0)))*3)+(iferror(index(EPS!L:L,match(A66,EPS!A:A,0)),index(Ghosts!L:L,match(A66,Ghosts!A:A,0)))*3))*D66*(F66/48))</f>
        <v/>
      </c>
      <c r="AB66" s="42">
        <f t="shared" ref="AB66:AF66" si="68">if(iferror(search(AB$1,$I66),0)&gt;0,1,0)</f>
        <v>0</v>
      </c>
      <c r="AC66" s="42">
        <f t="shared" si="68"/>
        <v>0</v>
      </c>
      <c r="AD66" s="42">
        <f t="shared" si="68"/>
        <v>0</v>
      </c>
      <c r="AE66" s="42">
        <f t="shared" si="68"/>
        <v>0</v>
      </c>
      <c r="AF66" s="42">
        <f t="shared" si="68"/>
        <v>0</v>
      </c>
      <c r="AG66" s="25"/>
      <c r="AH66" s="25"/>
      <c r="AI66" s="25"/>
      <c r="AJ66" s="25"/>
      <c r="AK66" s="25"/>
      <c r="AL66" s="25"/>
    </row>
    <row r="67">
      <c r="A67" s="26" t="s">
        <v>509</v>
      </c>
      <c r="B67" s="25" t="e">
        <v>#N/A</v>
      </c>
      <c r="C67" s="25" t="e">
        <v>#N/A</v>
      </c>
      <c r="D67" s="28" t="e">
        <v>#N/A</v>
      </c>
      <c r="E67" s="29">
        <v>0.18</v>
      </c>
      <c r="F67" s="30">
        <v>0.0</v>
      </c>
      <c r="G67" s="33"/>
      <c r="H67" s="34" t="s">
        <v>64</v>
      </c>
      <c r="I67" s="35" t="s">
        <v>64</v>
      </c>
      <c r="J67" s="36" t="s">
        <v>64</v>
      </c>
      <c r="K67" s="28" t="s">
        <v>64</v>
      </c>
      <c r="L67" s="28" t="s">
        <v>64</v>
      </c>
      <c r="M67" s="34" t="s">
        <v>64</v>
      </c>
      <c r="N67" s="35" t="s">
        <v>64</v>
      </c>
      <c r="O67" s="36" t="s">
        <v>64</v>
      </c>
      <c r="P67" s="28" t="s">
        <v>64</v>
      </c>
      <c r="Q67" s="37" t="s">
        <v>64</v>
      </c>
      <c r="R67" s="38" t="str">
        <f t="shared" si="2"/>
        <v/>
      </c>
      <c r="S67" s="39" t="str">
        <f t="array" ref="S67">if(R67="","", if(index(Index_of_Stuff!J:J,match(B67,Index_of_Stuff!F:F,0))&gt;0,(D67-index(Index_of_Stuff!J:J,match(B67,Index_of_Stuff!F:F,0)))*(R67/index(Index_of_Stuff!I:I,match(B67,Index_of_Stuff!F:F,0))),(D67/index(Index_of_Stuff!I:I,match(B67,Index_of_Stuff!F:F,0)))*R67))</f>
        <v/>
      </c>
      <c r="T67" s="40" t="str">
        <f t="array" ref="T67">if(or($F67=0,$F67=""),"", iferror(index(EPS!B:B,match($A67,EPS!$A:$A,0)),index(Ghosts!B:B,match($A67,Ghosts!$A:$A,0)))*($S67/(($F67/48)*$D67)/$E67))</f>
        <v/>
      </c>
      <c r="U67" s="40" t="str">
        <f t="array" ref="U67">if(or($F67=0,$F67=""),"", iferror(index(EPS!D:D,match($A67,EPS!$A:$A,0)),index(Ghosts!D:D,match($A67,Ghosts!$A:$A,0)))*($S67/(($F67/48)*$D67)/$E67))</f>
        <v/>
      </c>
      <c r="V67" s="40" t="str">
        <f t="array" ref="V67">if(or($F67=0,$F67=""),"", iferror(index(EPS!F:F,match($A67,EPS!$A:$A,0)),index(Ghosts!F:F,match($A67,Ghosts!$A:$A,0)))*($S67/(($F67/48)*$D67)/$E67))</f>
        <v/>
      </c>
      <c r="W67" s="40" t="str">
        <f t="array" ref="W67">if(or($F67=0,$F67=""),"", iferror(index(EPS!M:M,match($A67,EPS!$A:$A,0)),index(Ghosts!M:M,match($A67,Ghosts!$A:$A,0)))*($S67/(($F67/48)*$D67)/$E67))</f>
        <v/>
      </c>
      <c r="X67" s="39" t="str">
        <f t="shared" si="3"/>
        <v/>
      </c>
      <c r="Y67" s="41" t="str">
        <f t="array" ref="Y67">if(or(F67=0,F67=""),"",((iferror(index(EPS!H:H,match(A67,EPS!A:A,0)),index(Ghosts!H:H,match(A67,Ghosts!A:A,0)))*1.25)+(iferror(index(EPS!I:I,match(A67,EPS!A:A,0)),index(Ghosts!I:I,match(A67,Ghosts!A:A,0)))*1.25)+(iferror(index(EPS!J:J,match(A67,EPS!A:A,0)),index(Ghosts!J:J,match(A67,Ghosts!A:A,0)))*1.5)+(iferror(index(EPS!K:K,match(A67,EPS!A:A,0)),index(Ghosts!K:K,match(A67,Ghosts!A:A,0)))*2)+(iferror(index(EPS!L:L,match(A67,EPS!A:A,0)),index(Ghosts!L:L,match(A67,Ghosts!A:A,0)))*2))*D67*(F67/48))</f>
        <v/>
      </c>
      <c r="Z67" s="41" t="str">
        <f t="shared" si="4"/>
        <v/>
      </c>
      <c r="AA67" s="41" t="str">
        <f t="array" ref="AA67">if(or(F67=0,F67=""),"",((iferror(index(EPS!H:H,match(A67,EPS!A:A,0)),index(Ghosts!H:H,match(A67,Ghosts!A:A,0)))*1.2)+(iferror(index(EPS!I:I,match(A67,EPS!A:A,0)),index(Ghosts!I:I,match(A67,Ghosts!A:A,0)))*1.2)+(iferror(index(EPS!J:J,match(A67,EPS!A:A,0)),index(Ghosts!J:J,match(A67,Ghosts!A:A,0)))*1.5)+(iferror(index(EPS!K:K,match(A67,EPS!A:A,0)),index(Ghosts!K:K,match(A67,Ghosts!A:A,0)))*3)+(iferror(index(EPS!L:L,match(A67,EPS!A:A,0)),index(Ghosts!L:L,match(A67,Ghosts!A:A,0)))*3))*D67*(F67/48))</f>
        <v/>
      </c>
      <c r="AB67" s="42">
        <f t="shared" ref="AB67:AF67" si="69">if(iferror(search(AB$1,$I67),0)&gt;0,1,0)</f>
        <v>0</v>
      </c>
      <c r="AC67" s="42">
        <f t="shared" si="69"/>
        <v>0</v>
      </c>
      <c r="AD67" s="42">
        <f t="shared" si="69"/>
        <v>0</v>
      </c>
      <c r="AE67" s="42">
        <f t="shared" si="69"/>
        <v>0</v>
      </c>
      <c r="AF67" s="42">
        <f t="shared" si="69"/>
        <v>0</v>
      </c>
      <c r="AG67" s="25"/>
      <c r="AH67" s="25"/>
      <c r="AI67" s="25"/>
      <c r="AJ67" s="25"/>
      <c r="AK67" s="25"/>
      <c r="AL67" s="25"/>
    </row>
    <row r="68">
      <c r="A68" s="26" t="s">
        <v>134</v>
      </c>
      <c r="B68" s="25" t="e">
        <v>#N/A</v>
      </c>
      <c r="C68" s="25" t="e">
        <v>#N/A</v>
      </c>
      <c r="D68" s="28" t="e">
        <v>#N/A</v>
      </c>
      <c r="E68" s="29">
        <v>0.27204992456453164</v>
      </c>
      <c r="F68" s="30">
        <v>35.0</v>
      </c>
      <c r="G68" s="33"/>
      <c r="H68" s="34" t="e">
        <v>#N/A</v>
      </c>
      <c r="I68" s="35" t="s">
        <v>64</v>
      </c>
      <c r="J68" s="36" t="s">
        <v>64</v>
      </c>
      <c r="K68" s="28" t="s">
        <v>64</v>
      </c>
      <c r="L68" s="28" t="s">
        <v>64</v>
      </c>
      <c r="M68" s="34" t="e">
        <v>#N/A</v>
      </c>
      <c r="N68" s="35" t="s">
        <v>64</v>
      </c>
      <c r="O68" s="36" t="s">
        <v>64</v>
      </c>
      <c r="P68" s="28" t="s">
        <v>64</v>
      </c>
      <c r="Q68" s="37" t="s">
        <v>64</v>
      </c>
      <c r="R68" s="38" t="str">
        <f t="shared" si="2"/>
        <v>#N/A</v>
      </c>
      <c r="S68" s="39" t="str">
        <f t="array" ref="S68">if(R68="","", if(index(Index_of_Stuff!J:J,match(B68,Index_of_Stuff!F:F,0))&gt;0,(D68-index(Index_of_Stuff!J:J,match(B68,Index_of_Stuff!F:F,0)))*(R68/index(Index_of_Stuff!I:I,match(B68,Index_of_Stuff!F:F,0))),(D68/index(Index_of_Stuff!I:I,match(B68,Index_of_Stuff!F:F,0)))*R68))</f>
        <v>#N/A</v>
      </c>
      <c r="T68" s="40" t="str">
        <f t="array" ref="T68">if(or($F68=0,$F68=""),"", iferror(index(EPS!B:B,match($A68,EPS!$A:$A,0)),index(Ghosts!B:B,match($A68,Ghosts!$A:$A,0)))*($S68/(($F68/48)*$D68)/$E68))</f>
        <v>#N/A</v>
      </c>
      <c r="U68" s="40" t="str">
        <f t="array" ref="U68">if(or($F68=0,$F68=""),"", iferror(index(EPS!D:D,match($A68,EPS!$A:$A,0)),index(Ghosts!D:D,match($A68,Ghosts!$A:$A,0)))*($S68/(($F68/48)*$D68)/$E68))</f>
        <v>#N/A</v>
      </c>
      <c r="V68" s="40" t="str">
        <f t="array" ref="V68">if(or($F68=0,$F68=""),"", iferror(index(EPS!F:F,match($A68,EPS!$A:$A,0)),index(Ghosts!F:F,match($A68,Ghosts!$A:$A,0)))*($S68/(($F68/48)*$D68)/$E68))</f>
        <v>#N/A</v>
      </c>
      <c r="W68" s="40" t="str">
        <f t="array" ref="W68">if(or($F68=0,$F68=""),"", iferror(index(EPS!M:M,match($A68,EPS!$A:$A,0)),index(Ghosts!M:M,match($A68,Ghosts!$A:$A,0)))*($S68/(($F68/48)*$D68)/$E68))</f>
        <v>#N/A</v>
      </c>
      <c r="X68" s="39" t="str">
        <f t="shared" si="3"/>
        <v>#N/A</v>
      </c>
      <c r="Y68" s="41" t="str">
        <f t="array" ref="Y68">if(or(F68=0,F68=""),"",((iferror(index(EPS!H:H,match(A68,EPS!A:A,0)),index(Ghosts!H:H,match(A68,Ghosts!A:A,0)))*1.25)+(iferror(index(EPS!I:I,match(A68,EPS!A:A,0)),index(Ghosts!I:I,match(A68,Ghosts!A:A,0)))*1.25)+(iferror(index(EPS!J:J,match(A68,EPS!A:A,0)),index(Ghosts!J:J,match(A68,Ghosts!A:A,0)))*1.5)+(iferror(index(EPS!K:K,match(A68,EPS!A:A,0)),index(Ghosts!K:K,match(A68,Ghosts!A:A,0)))*2)+(iferror(index(EPS!L:L,match(A68,EPS!A:A,0)),index(Ghosts!L:L,match(A68,Ghosts!A:A,0)))*2))*D68*(F68/48))</f>
        <v>#N/A</v>
      </c>
      <c r="Z68" s="41" t="str">
        <f t="shared" si="4"/>
        <v>#N/A</v>
      </c>
      <c r="AA68" s="41" t="str">
        <f t="array" ref="AA68">if(or(F68=0,F68=""),"",((iferror(index(EPS!H:H,match(A68,EPS!A:A,0)),index(Ghosts!H:H,match(A68,Ghosts!A:A,0)))*1.2)+(iferror(index(EPS!I:I,match(A68,EPS!A:A,0)),index(Ghosts!I:I,match(A68,Ghosts!A:A,0)))*1.2)+(iferror(index(EPS!J:J,match(A68,EPS!A:A,0)),index(Ghosts!J:J,match(A68,Ghosts!A:A,0)))*1.5)+(iferror(index(EPS!K:K,match(A68,EPS!A:A,0)),index(Ghosts!K:K,match(A68,Ghosts!A:A,0)))*3)+(iferror(index(EPS!L:L,match(A68,EPS!A:A,0)),index(Ghosts!L:L,match(A68,Ghosts!A:A,0)))*3))*D68*(F68/48))</f>
        <v>#N/A</v>
      </c>
      <c r="AB68" s="42">
        <f t="shared" ref="AB68:AF68" si="70">if(iferror(search(AB$1,$I68),0)&gt;0,1,0)</f>
        <v>0</v>
      </c>
      <c r="AC68" s="42">
        <f t="shared" si="70"/>
        <v>0</v>
      </c>
      <c r="AD68" s="42">
        <f t="shared" si="70"/>
        <v>0</v>
      </c>
      <c r="AE68" s="42">
        <f t="shared" si="70"/>
        <v>0</v>
      </c>
      <c r="AF68" s="42">
        <f t="shared" si="70"/>
        <v>0</v>
      </c>
      <c r="AG68" s="25"/>
      <c r="AH68" s="25"/>
      <c r="AI68" s="25"/>
      <c r="AJ68" s="25"/>
      <c r="AK68" s="25"/>
      <c r="AL68" s="25"/>
    </row>
    <row r="69">
      <c r="A69" s="26" t="s">
        <v>140</v>
      </c>
      <c r="B69" s="25" t="e">
        <v>#N/A</v>
      </c>
      <c r="C69" s="25" t="e">
        <v>#N/A</v>
      </c>
      <c r="D69" s="28" t="e">
        <v>#N/A</v>
      </c>
      <c r="E69" s="29">
        <v>0.2466612812111626</v>
      </c>
      <c r="F69" s="30">
        <v>34.0</v>
      </c>
      <c r="G69" s="33"/>
      <c r="H69" s="34" t="e">
        <v>#N/A</v>
      </c>
      <c r="I69" s="35" t="s">
        <v>64</v>
      </c>
      <c r="J69" s="36" t="s">
        <v>64</v>
      </c>
      <c r="K69" s="28" t="s">
        <v>64</v>
      </c>
      <c r="L69" s="28" t="s">
        <v>64</v>
      </c>
      <c r="M69" s="34" t="e">
        <v>#N/A</v>
      </c>
      <c r="N69" s="35" t="s">
        <v>64</v>
      </c>
      <c r="O69" s="36" t="s">
        <v>64</v>
      </c>
      <c r="P69" s="28" t="s">
        <v>64</v>
      </c>
      <c r="Q69" s="37" t="s">
        <v>64</v>
      </c>
      <c r="R69" s="38" t="str">
        <f t="shared" si="2"/>
        <v>#N/A</v>
      </c>
      <c r="S69" s="39" t="str">
        <f t="array" ref="S69">if(R69="","", if(index(Index_of_Stuff!J:J,match(B69,Index_of_Stuff!F:F,0))&gt;0,(D69-index(Index_of_Stuff!J:J,match(B69,Index_of_Stuff!F:F,0)))*(R69/index(Index_of_Stuff!I:I,match(B69,Index_of_Stuff!F:F,0))),(D69/index(Index_of_Stuff!I:I,match(B69,Index_of_Stuff!F:F,0)))*R69))</f>
        <v>#N/A</v>
      </c>
      <c r="T69" s="40" t="str">
        <f t="array" ref="T69">if(or($F69=0,$F69=""),"", iferror(index(EPS!B:B,match($A69,EPS!$A:$A,0)),index(Ghosts!B:B,match($A69,Ghosts!$A:$A,0)))*($S69/(($F69/48)*$D69)/$E69))</f>
        <v>#N/A</v>
      </c>
      <c r="U69" s="40" t="str">
        <f t="array" ref="U69">if(or($F69=0,$F69=""),"", iferror(index(EPS!D:D,match($A69,EPS!$A:$A,0)),index(Ghosts!D:D,match($A69,Ghosts!$A:$A,0)))*($S69/(($F69/48)*$D69)/$E69))</f>
        <v>#N/A</v>
      </c>
      <c r="V69" s="40" t="str">
        <f t="array" ref="V69">if(or($F69=0,$F69=""),"", iferror(index(EPS!F:F,match($A69,EPS!$A:$A,0)),index(Ghosts!F:F,match($A69,Ghosts!$A:$A,0)))*($S69/(($F69/48)*$D69)/$E69))</f>
        <v>#N/A</v>
      </c>
      <c r="W69" s="40" t="str">
        <f t="array" ref="W69">if(or($F69=0,$F69=""),"", iferror(index(EPS!M:M,match($A69,EPS!$A:$A,0)),index(Ghosts!M:M,match($A69,Ghosts!$A:$A,0)))*($S69/(($F69/48)*$D69)/$E69))</f>
        <v>#N/A</v>
      </c>
      <c r="X69" s="39" t="str">
        <f t="shared" si="3"/>
        <v>#N/A</v>
      </c>
      <c r="Y69" s="41" t="str">
        <f t="array" ref="Y69">if(or(F69=0,F69=""),"",((iferror(index(EPS!H:H,match(A69,EPS!A:A,0)),index(Ghosts!H:H,match(A69,Ghosts!A:A,0)))*1.25)+(iferror(index(EPS!I:I,match(A69,EPS!A:A,0)),index(Ghosts!I:I,match(A69,Ghosts!A:A,0)))*1.25)+(iferror(index(EPS!J:J,match(A69,EPS!A:A,0)),index(Ghosts!J:J,match(A69,Ghosts!A:A,0)))*1.5)+(iferror(index(EPS!K:K,match(A69,EPS!A:A,0)),index(Ghosts!K:K,match(A69,Ghosts!A:A,0)))*2)+(iferror(index(EPS!L:L,match(A69,EPS!A:A,0)),index(Ghosts!L:L,match(A69,Ghosts!A:A,0)))*2))*D69*(F69/48))</f>
        <v>#N/A</v>
      </c>
      <c r="Z69" s="41" t="str">
        <f t="shared" si="4"/>
        <v>#N/A</v>
      </c>
      <c r="AA69" s="41" t="str">
        <f t="array" ref="AA69">if(or(F69=0,F69=""),"",((iferror(index(EPS!H:H,match(A69,EPS!A:A,0)),index(Ghosts!H:H,match(A69,Ghosts!A:A,0)))*1.2)+(iferror(index(EPS!I:I,match(A69,EPS!A:A,0)),index(Ghosts!I:I,match(A69,Ghosts!A:A,0)))*1.2)+(iferror(index(EPS!J:J,match(A69,EPS!A:A,0)),index(Ghosts!J:J,match(A69,Ghosts!A:A,0)))*1.5)+(iferror(index(EPS!K:K,match(A69,EPS!A:A,0)),index(Ghosts!K:K,match(A69,Ghosts!A:A,0)))*3)+(iferror(index(EPS!L:L,match(A69,EPS!A:A,0)),index(Ghosts!L:L,match(A69,Ghosts!A:A,0)))*3))*D69*(F69/48))</f>
        <v>#N/A</v>
      </c>
      <c r="AB69" s="42">
        <f t="shared" ref="AB69:AF69" si="71">if(iferror(search(AB$1,$I69),0)&gt;0,1,0)</f>
        <v>0</v>
      </c>
      <c r="AC69" s="42">
        <f t="shared" si="71"/>
        <v>0</v>
      </c>
      <c r="AD69" s="42">
        <f t="shared" si="71"/>
        <v>0</v>
      </c>
      <c r="AE69" s="42">
        <f t="shared" si="71"/>
        <v>0</v>
      </c>
      <c r="AF69" s="42">
        <f t="shared" si="71"/>
        <v>0</v>
      </c>
      <c r="AG69" s="25"/>
      <c r="AH69" s="25"/>
      <c r="AI69" s="25"/>
      <c r="AJ69" s="25"/>
      <c r="AK69" s="25"/>
      <c r="AL69" s="25"/>
    </row>
    <row r="70">
      <c r="A70" s="26" t="s">
        <v>138</v>
      </c>
      <c r="B70" s="25" t="e">
        <v>#N/A</v>
      </c>
      <c r="C70" s="25" t="e">
        <v>#N/A</v>
      </c>
      <c r="D70" s="28" t="e">
        <v>#N/A</v>
      </c>
      <c r="E70" s="29">
        <v>0.29871478341656016</v>
      </c>
      <c r="F70" s="30">
        <v>32.0</v>
      </c>
      <c r="G70" s="33"/>
      <c r="H70" s="34" t="e">
        <v>#N/A</v>
      </c>
      <c r="I70" s="35" t="s">
        <v>64</v>
      </c>
      <c r="J70" s="36" t="s">
        <v>64</v>
      </c>
      <c r="K70" s="28" t="s">
        <v>64</v>
      </c>
      <c r="L70" s="28" t="s">
        <v>64</v>
      </c>
      <c r="M70" s="34" t="e">
        <v>#N/A</v>
      </c>
      <c r="N70" s="35" t="s">
        <v>64</v>
      </c>
      <c r="O70" s="36" t="s">
        <v>64</v>
      </c>
      <c r="P70" s="28" t="s">
        <v>64</v>
      </c>
      <c r="Q70" s="37" t="s">
        <v>64</v>
      </c>
      <c r="R70" s="38" t="str">
        <f t="shared" si="2"/>
        <v>#N/A</v>
      </c>
      <c r="S70" s="39" t="str">
        <f t="array" ref="S70">if(R70="","", if(index(Index_of_Stuff!J:J,match(B70,Index_of_Stuff!F:F,0))&gt;0,(D70-index(Index_of_Stuff!J:J,match(B70,Index_of_Stuff!F:F,0)))*(R70/index(Index_of_Stuff!I:I,match(B70,Index_of_Stuff!F:F,0))),(D70/index(Index_of_Stuff!I:I,match(B70,Index_of_Stuff!F:F,0)))*R70))</f>
        <v>#N/A</v>
      </c>
      <c r="T70" s="40" t="str">
        <f t="array" ref="T70">if(or($F70=0,$F70=""),"", iferror(index(EPS!B:B,match($A70,EPS!$A:$A,0)),index(Ghosts!B:B,match($A70,Ghosts!$A:$A,0)))*($S70/(($F70/48)*$D70)/$E70))</f>
        <v>#N/A</v>
      </c>
      <c r="U70" s="40" t="str">
        <f t="array" ref="U70">if(or($F70=0,$F70=""),"", iferror(index(EPS!D:D,match($A70,EPS!$A:$A,0)),index(Ghosts!D:D,match($A70,Ghosts!$A:$A,0)))*($S70/(($F70/48)*$D70)/$E70))</f>
        <v>#N/A</v>
      </c>
      <c r="V70" s="40" t="str">
        <f t="array" ref="V70">if(or($F70=0,$F70=""),"", iferror(index(EPS!F:F,match($A70,EPS!$A:$A,0)),index(Ghosts!F:F,match($A70,Ghosts!$A:$A,0)))*($S70/(($F70/48)*$D70)/$E70))</f>
        <v>#N/A</v>
      </c>
      <c r="W70" s="40" t="str">
        <f t="array" ref="W70">if(or($F70=0,$F70=""),"", iferror(index(EPS!M:M,match($A70,EPS!$A:$A,0)),index(Ghosts!M:M,match($A70,Ghosts!$A:$A,0)))*($S70/(($F70/48)*$D70)/$E70))</f>
        <v>#N/A</v>
      </c>
      <c r="X70" s="39" t="str">
        <f t="shared" si="3"/>
        <v>#N/A</v>
      </c>
      <c r="Y70" s="41" t="str">
        <f t="array" ref="Y70">if(or(F70=0,F70=""),"",((iferror(index(EPS!H:H,match(A70,EPS!A:A,0)),index(Ghosts!H:H,match(A70,Ghosts!A:A,0)))*1.25)+(iferror(index(EPS!I:I,match(A70,EPS!A:A,0)),index(Ghosts!I:I,match(A70,Ghosts!A:A,0)))*1.25)+(iferror(index(EPS!J:J,match(A70,EPS!A:A,0)),index(Ghosts!J:J,match(A70,Ghosts!A:A,0)))*1.5)+(iferror(index(EPS!K:K,match(A70,EPS!A:A,0)),index(Ghosts!K:K,match(A70,Ghosts!A:A,0)))*2)+(iferror(index(EPS!L:L,match(A70,EPS!A:A,0)),index(Ghosts!L:L,match(A70,Ghosts!A:A,0)))*2))*D70*(F70/48))</f>
        <v>#N/A</v>
      </c>
      <c r="Z70" s="41" t="str">
        <f t="shared" si="4"/>
        <v>#N/A</v>
      </c>
      <c r="AA70" s="41" t="str">
        <f t="array" ref="AA70">if(or(F70=0,F70=""),"",((iferror(index(EPS!H:H,match(A70,EPS!A:A,0)),index(Ghosts!H:H,match(A70,Ghosts!A:A,0)))*1.2)+(iferror(index(EPS!I:I,match(A70,EPS!A:A,0)),index(Ghosts!I:I,match(A70,Ghosts!A:A,0)))*1.2)+(iferror(index(EPS!J:J,match(A70,EPS!A:A,0)),index(Ghosts!J:J,match(A70,Ghosts!A:A,0)))*1.5)+(iferror(index(EPS!K:K,match(A70,EPS!A:A,0)),index(Ghosts!K:K,match(A70,Ghosts!A:A,0)))*3)+(iferror(index(EPS!L:L,match(A70,EPS!A:A,0)),index(Ghosts!L:L,match(A70,Ghosts!A:A,0)))*3))*D70*(F70/48))</f>
        <v>#N/A</v>
      </c>
      <c r="AB70" s="42">
        <f t="shared" ref="AB70:AF70" si="72">if(iferror(search(AB$1,$I70),0)&gt;0,1,0)</f>
        <v>0</v>
      </c>
      <c r="AC70" s="42">
        <f t="shared" si="72"/>
        <v>0</v>
      </c>
      <c r="AD70" s="42">
        <f t="shared" si="72"/>
        <v>0</v>
      </c>
      <c r="AE70" s="42">
        <f t="shared" si="72"/>
        <v>0</v>
      </c>
      <c r="AF70" s="42">
        <f t="shared" si="72"/>
        <v>0</v>
      </c>
      <c r="AG70" s="25"/>
      <c r="AH70" s="25"/>
      <c r="AI70" s="25"/>
      <c r="AJ70" s="25"/>
      <c r="AK70" s="25"/>
      <c r="AL70" s="25"/>
    </row>
    <row r="71">
      <c r="A71" s="26" t="s">
        <v>142</v>
      </c>
      <c r="B71" s="25" t="e">
        <v>#N/A</v>
      </c>
      <c r="C71" s="25" t="e">
        <v>#N/A</v>
      </c>
      <c r="D71" s="28" t="e">
        <v>#N/A</v>
      </c>
      <c r="E71" s="29">
        <v>0.16456885517895237</v>
      </c>
      <c r="F71" s="30">
        <v>31.0</v>
      </c>
      <c r="G71" s="33"/>
      <c r="H71" s="34" t="e">
        <v>#N/A</v>
      </c>
      <c r="I71" s="35" t="s">
        <v>64</v>
      </c>
      <c r="J71" s="36" t="s">
        <v>64</v>
      </c>
      <c r="K71" s="28" t="s">
        <v>64</v>
      </c>
      <c r="L71" s="28" t="s">
        <v>64</v>
      </c>
      <c r="M71" s="34" t="e">
        <v>#N/A</v>
      </c>
      <c r="N71" s="35" t="s">
        <v>64</v>
      </c>
      <c r="O71" s="36" t="s">
        <v>64</v>
      </c>
      <c r="P71" s="28" t="s">
        <v>64</v>
      </c>
      <c r="Q71" s="37" t="s">
        <v>64</v>
      </c>
      <c r="R71" s="38" t="str">
        <f t="shared" si="2"/>
        <v>#N/A</v>
      </c>
      <c r="S71" s="39" t="str">
        <f t="array" ref="S71">if(R71="","", if(index(Index_of_Stuff!J:J,match(B71,Index_of_Stuff!F:F,0))&gt;0,(D71-index(Index_of_Stuff!J:J,match(B71,Index_of_Stuff!F:F,0)))*(R71/index(Index_of_Stuff!I:I,match(B71,Index_of_Stuff!F:F,0))),(D71/index(Index_of_Stuff!I:I,match(B71,Index_of_Stuff!F:F,0)))*R71))</f>
        <v>#N/A</v>
      </c>
      <c r="T71" s="40" t="str">
        <f t="array" ref="T71">if(or($F71=0,$F71=""),"", iferror(index(EPS!B:B,match($A71,EPS!$A:$A,0)),index(Ghosts!B:B,match($A71,Ghosts!$A:$A,0)))*($S71/(($F71/48)*$D71)/$E71))</f>
        <v>#N/A</v>
      </c>
      <c r="U71" s="40" t="str">
        <f t="array" ref="U71">if(or($F71=0,$F71=""),"", iferror(index(EPS!D:D,match($A71,EPS!$A:$A,0)),index(Ghosts!D:D,match($A71,Ghosts!$A:$A,0)))*($S71/(($F71/48)*$D71)/$E71))</f>
        <v>#N/A</v>
      </c>
      <c r="V71" s="40" t="str">
        <f t="array" ref="V71">if(or($F71=0,$F71=""),"", iferror(index(EPS!F:F,match($A71,EPS!$A:$A,0)),index(Ghosts!F:F,match($A71,Ghosts!$A:$A,0)))*($S71/(($F71/48)*$D71)/$E71))</f>
        <v>#N/A</v>
      </c>
      <c r="W71" s="40" t="str">
        <f t="array" ref="W71">if(or($F71=0,$F71=""),"", iferror(index(EPS!M:M,match($A71,EPS!$A:$A,0)),index(Ghosts!M:M,match($A71,Ghosts!$A:$A,0)))*($S71/(($F71/48)*$D71)/$E71))</f>
        <v>#N/A</v>
      </c>
      <c r="X71" s="39" t="str">
        <f t="shared" si="3"/>
        <v>#N/A</v>
      </c>
      <c r="Y71" s="41" t="str">
        <f t="array" ref="Y71">if(or(F71=0,F71=""),"",((iferror(index(EPS!H:H,match(A71,EPS!A:A,0)),index(Ghosts!H:H,match(A71,Ghosts!A:A,0)))*1.25)+(iferror(index(EPS!I:I,match(A71,EPS!A:A,0)),index(Ghosts!I:I,match(A71,Ghosts!A:A,0)))*1.25)+(iferror(index(EPS!J:J,match(A71,EPS!A:A,0)),index(Ghosts!J:J,match(A71,Ghosts!A:A,0)))*1.5)+(iferror(index(EPS!K:K,match(A71,EPS!A:A,0)),index(Ghosts!K:K,match(A71,Ghosts!A:A,0)))*2)+(iferror(index(EPS!L:L,match(A71,EPS!A:A,0)),index(Ghosts!L:L,match(A71,Ghosts!A:A,0)))*2))*D71*(F71/48))</f>
        <v>#N/A</v>
      </c>
      <c r="Z71" s="41" t="str">
        <f t="shared" si="4"/>
        <v>#N/A</v>
      </c>
      <c r="AA71" s="41" t="str">
        <f t="array" ref="AA71">if(or(F71=0,F71=""),"",((iferror(index(EPS!H:H,match(A71,EPS!A:A,0)),index(Ghosts!H:H,match(A71,Ghosts!A:A,0)))*1.2)+(iferror(index(EPS!I:I,match(A71,EPS!A:A,0)),index(Ghosts!I:I,match(A71,Ghosts!A:A,0)))*1.2)+(iferror(index(EPS!J:J,match(A71,EPS!A:A,0)),index(Ghosts!J:J,match(A71,Ghosts!A:A,0)))*1.5)+(iferror(index(EPS!K:K,match(A71,EPS!A:A,0)),index(Ghosts!K:K,match(A71,Ghosts!A:A,0)))*3)+(iferror(index(EPS!L:L,match(A71,EPS!A:A,0)),index(Ghosts!L:L,match(A71,Ghosts!A:A,0)))*3))*D71*(F71/48))</f>
        <v>#N/A</v>
      </c>
      <c r="AB71" s="42">
        <f t="shared" ref="AB71:AF71" si="73">if(iferror(search(AB$1,$I71),0)&gt;0,1,0)</f>
        <v>0</v>
      </c>
      <c r="AC71" s="42">
        <f t="shared" si="73"/>
        <v>0</v>
      </c>
      <c r="AD71" s="42">
        <f t="shared" si="73"/>
        <v>0</v>
      </c>
      <c r="AE71" s="42">
        <f t="shared" si="73"/>
        <v>0</v>
      </c>
      <c r="AF71" s="42">
        <f t="shared" si="73"/>
        <v>0</v>
      </c>
      <c r="AG71" s="25"/>
      <c r="AH71" s="25"/>
      <c r="AI71" s="25"/>
      <c r="AJ71" s="25"/>
      <c r="AK71" s="25"/>
      <c r="AL71" s="25"/>
    </row>
    <row r="72">
      <c r="A72" s="26" t="s">
        <v>144</v>
      </c>
      <c r="B72" s="25" t="e">
        <v>#N/A</v>
      </c>
      <c r="C72" s="25" t="e">
        <v>#N/A</v>
      </c>
      <c r="D72" s="28" t="e">
        <v>#N/A</v>
      </c>
      <c r="E72" s="29">
        <v>0.11783842794759826</v>
      </c>
      <c r="F72" s="30">
        <v>24.0</v>
      </c>
      <c r="G72" s="33"/>
      <c r="H72" s="34" t="e">
        <v>#N/A</v>
      </c>
      <c r="I72" s="35" t="s">
        <v>64</v>
      </c>
      <c r="J72" s="36" t="s">
        <v>64</v>
      </c>
      <c r="K72" s="28" t="s">
        <v>64</v>
      </c>
      <c r="L72" s="28" t="s">
        <v>64</v>
      </c>
      <c r="M72" s="34" t="e">
        <v>#N/A</v>
      </c>
      <c r="N72" s="35" t="s">
        <v>64</v>
      </c>
      <c r="O72" s="36" t="s">
        <v>64</v>
      </c>
      <c r="P72" s="28" t="s">
        <v>64</v>
      </c>
      <c r="Q72" s="37" t="s">
        <v>64</v>
      </c>
      <c r="R72" s="38" t="str">
        <f t="shared" si="2"/>
        <v>#N/A</v>
      </c>
      <c r="S72" s="39" t="str">
        <f t="array" ref="S72">if(R72="","", if(index(Index_of_Stuff!J:J,match(B72,Index_of_Stuff!F:F,0))&gt;0,(D72-index(Index_of_Stuff!J:J,match(B72,Index_of_Stuff!F:F,0)))*(R72/index(Index_of_Stuff!I:I,match(B72,Index_of_Stuff!F:F,0))),(D72/index(Index_of_Stuff!I:I,match(B72,Index_of_Stuff!F:F,0)))*R72))</f>
        <v>#N/A</v>
      </c>
      <c r="T72" s="40" t="str">
        <f t="array" ref="T72">if(or($F72=0,$F72=""),"", iferror(index(EPS!B:B,match($A72,EPS!$A:$A,0)),index(Ghosts!B:B,match($A72,Ghosts!$A:$A,0)))*($S72/(($F72/48)*$D72)/$E72))</f>
        <v>#N/A</v>
      </c>
      <c r="U72" s="40" t="str">
        <f t="array" ref="U72">if(or($F72=0,$F72=""),"", iferror(index(EPS!D:D,match($A72,EPS!$A:$A,0)),index(Ghosts!D:D,match($A72,Ghosts!$A:$A,0)))*($S72/(($F72/48)*$D72)/$E72))</f>
        <v>#N/A</v>
      </c>
      <c r="V72" s="40" t="str">
        <f t="array" ref="V72">if(or($F72=0,$F72=""),"", iferror(index(EPS!F:F,match($A72,EPS!$A:$A,0)),index(Ghosts!F:F,match($A72,Ghosts!$A:$A,0)))*($S72/(($F72/48)*$D72)/$E72))</f>
        <v>#N/A</v>
      </c>
      <c r="W72" s="40" t="str">
        <f t="array" ref="W72">if(or($F72=0,$F72=""),"", iferror(index(EPS!M:M,match($A72,EPS!$A:$A,0)),index(Ghosts!M:M,match($A72,Ghosts!$A:$A,0)))*($S72/(($F72/48)*$D72)/$E72))</f>
        <v>#N/A</v>
      </c>
      <c r="X72" s="39" t="str">
        <f t="shared" si="3"/>
        <v>#N/A</v>
      </c>
      <c r="Y72" s="41" t="str">
        <f t="array" ref="Y72">if(or(F72=0,F72=""),"",((iferror(index(EPS!H:H,match(A72,EPS!A:A,0)),index(Ghosts!H:H,match(A72,Ghosts!A:A,0)))*1.25)+(iferror(index(EPS!I:I,match(A72,EPS!A:A,0)),index(Ghosts!I:I,match(A72,Ghosts!A:A,0)))*1.25)+(iferror(index(EPS!J:J,match(A72,EPS!A:A,0)),index(Ghosts!J:J,match(A72,Ghosts!A:A,0)))*1.5)+(iferror(index(EPS!K:K,match(A72,EPS!A:A,0)),index(Ghosts!K:K,match(A72,Ghosts!A:A,0)))*2)+(iferror(index(EPS!L:L,match(A72,EPS!A:A,0)),index(Ghosts!L:L,match(A72,Ghosts!A:A,0)))*2))*D72*(F72/48))</f>
        <v>#N/A</v>
      </c>
      <c r="Z72" s="41" t="str">
        <f t="shared" si="4"/>
        <v>#N/A</v>
      </c>
      <c r="AA72" s="41" t="str">
        <f t="array" ref="AA72">if(or(F72=0,F72=""),"",((iferror(index(EPS!H:H,match(A72,EPS!A:A,0)),index(Ghosts!H:H,match(A72,Ghosts!A:A,0)))*1.2)+(iferror(index(EPS!I:I,match(A72,EPS!A:A,0)),index(Ghosts!I:I,match(A72,Ghosts!A:A,0)))*1.2)+(iferror(index(EPS!J:J,match(A72,EPS!A:A,0)),index(Ghosts!J:J,match(A72,Ghosts!A:A,0)))*1.5)+(iferror(index(EPS!K:K,match(A72,EPS!A:A,0)),index(Ghosts!K:K,match(A72,Ghosts!A:A,0)))*3)+(iferror(index(EPS!L:L,match(A72,EPS!A:A,0)),index(Ghosts!L:L,match(A72,Ghosts!A:A,0)))*3))*D72*(F72/48))</f>
        <v>#N/A</v>
      </c>
      <c r="AB72" s="42">
        <f t="shared" ref="AB72:AF72" si="74">if(iferror(search(AB$1,$I72),0)&gt;0,1,0)</f>
        <v>0</v>
      </c>
      <c r="AC72" s="42">
        <f t="shared" si="74"/>
        <v>0</v>
      </c>
      <c r="AD72" s="42">
        <f t="shared" si="74"/>
        <v>0</v>
      </c>
      <c r="AE72" s="42">
        <f t="shared" si="74"/>
        <v>0</v>
      </c>
      <c r="AF72" s="42">
        <f t="shared" si="74"/>
        <v>0</v>
      </c>
      <c r="AG72" s="25"/>
      <c r="AH72" s="25"/>
      <c r="AI72" s="25"/>
      <c r="AJ72" s="25"/>
      <c r="AK72" s="25"/>
      <c r="AL72" s="25"/>
    </row>
    <row r="73">
      <c r="A73" s="26" t="s">
        <v>152</v>
      </c>
      <c r="B73" s="25" t="e">
        <v>#N/A</v>
      </c>
      <c r="C73" s="25" t="e">
        <v>#N/A</v>
      </c>
      <c r="D73" s="28" t="e">
        <v>#N/A</v>
      </c>
      <c r="E73" s="29">
        <v>0.13615013404825738</v>
      </c>
      <c r="F73" s="30">
        <v>15.0</v>
      </c>
      <c r="G73" s="33"/>
      <c r="H73" s="34" t="e">
        <v>#N/A</v>
      </c>
      <c r="I73" s="35" t="s">
        <v>64</v>
      </c>
      <c r="J73" s="36" t="s">
        <v>64</v>
      </c>
      <c r="K73" s="28" t="s">
        <v>64</v>
      </c>
      <c r="L73" s="28" t="s">
        <v>64</v>
      </c>
      <c r="M73" s="34" t="e">
        <v>#N/A</v>
      </c>
      <c r="N73" s="35" t="s">
        <v>64</v>
      </c>
      <c r="O73" s="36" t="s">
        <v>64</v>
      </c>
      <c r="P73" s="28" t="s">
        <v>64</v>
      </c>
      <c r="Q73" s="37" t="s">
        <v>64</v>
      </c>
      <c r="R73" s="38" t="str">
        <f t="shared" si="2"/>
        <v>#N/A</v>
      </c>
      <c r="S73" s="39" t="str">
        <f t="array" ref="S73">if(R73="","", if(index(Index_of_Stuff!J:J,match(B73,Index_of_Stuff!F:F,0))&gt;0,(D73-index(Index_of_Stuff!J:J,match(B73,Index_of_Stuff!F:F,0)))*(R73/index(Index_of_Stuff!I:I,match(B73,Index_of_Stuff!F:F,0))),(D73/index(Index_of_Stuff!I:I,match(B73,Index_of_Stuff!F:F,0)))*R73))</f>
        <v>#N/A</v>
      </c>
      <c r="T73" s="40" t="str">
        <f t="array" ref="T73">if(or($F73=0,$F73=""),"", iferror(index(EPS!B:B,match($A73,EPS!$A:$A,0)),index(Ghosts!B:B,match($A73,Ghosts!$A:$A,0)))*($S73/(($F73/48)*$D73)/$E73))</f>
        <v>#N/A</v>
      </c>
      <c r="U73" s="40" t="str">
        <f t="array" ref="U73">if(or($F73=0,$F73=""),"", iferror(index(EPS!D:D,match($A73,EPS!$A:$A,0)),index(Ghosts!D:D,match($A73,Ghosts!$A:$A,0)))*($S73/(($F73/48)*$D73)/$E73))</f>
        <v>#N/A</v>
      </c>
      <c r="V73" s="40" t="str">
        <f t="array" ref="V73">if(or($F73=0,$F73=""),"", iferror(index(EPS!F:F,match($A73,EPS!$A:$A,0)),index(Ghosts!F:F,match($A73,Ghosts!$A:$A,0)))*($S73/(($F73/48)*$D73)/$E73))</f>
        <v>#N/A</v>
      </c>
      <c r="W73" s="40" t="str">
        <f t="array" ref="W73">if(or($F73=0,$F73=""),"", iferror(index(EPS!M:M,match($A73,EPS!$A:$A,0)),index(Ghosts!M:M,match($A73,Ghosts!$A:$A,0)))*($S73/(($F73/48)*$D73)/$E73))</f>
        <v>#N/A</v>
      </c>
      <c r="X73" s="39" t="str">
        <f t="shared" si="3"/>
        <v>#N/A</v>
      </c>
      <c r="Y73" s="41" t="str">
        <f t="array" ref="Y73">if(or(F73=0,F73=""),"",((iferror(index(EPS!H:H,match(A73,EPS!A:A,0)),index(Ghosts!H:H,match(A73,Ghosts!A:A,0)))*1.25)+(iferror(index(EPS!I:I,match(A73,EPS!A:A,0)),index(Ghosts!I:I,match(A73,Ghosts!A:A,0)))*1.25)+(iferror(index(EPS!J:J,match(A73,EPS!A:A,0)),index(Ghosts!J:J,match(A73,Ghosts!A:A,0)))*1.5)+(iferror(index(EPS!K:K,match(A73,EPS!A:A,0)),index(Ghosts!K:K,match(A73,Ghosts!A:A,0)))*2)+(iferror(index(EPS!L:L,match(A73,EPS!A:A,0)),index(Ghosts!L:L,match(A73,Ghosts!A:A,0)))*2))*D73*(F73/48))</f>
        <v>#N/A</v>
      </c>
      <c r="Z73" s="41" t="str">
        <f t="shared" si="4"/>
        <v>#N/A</v>
      </c>
      <c r="AA73" s="41" t="str">
        <f t="array" ref="AA73">if(or(F73=0,F73=""),"",((iferror(index(EPS!H:H,match(A73,EPS!A:A,0)),index(Ghosts!H:H,match(A73,Ghosts!A:A,0)))*1.2)+(iferror(index(EPS!I:I,match(A73,EPS!A:A,0)),index(Ghosts!I:I,match(A73,Ghosts!A:A,0)))*1.2)+(iferror(index(EPS!J:J,match(A73,EPS!A:A,0)),index(Ghosts!J:J,match(A73,Ghosts!A:A,0)))*1.5)+(iferror(index(EPS!K:K,match(A73,EPS!A:A,0)),index(Ghosts!K:K,match(A73,Ghosts!A:A,0)))*3)+(iferror(index(EPS!L:L,match(A73,EPS!A:A,0)),index(Ghosts!L:L,match(A73,Ghosts!A:A,0)))*3))*D73*(F73/48))</f>
        <v>#N/A</v>
      </c>
      <c r="AB73" s="42">
        <f t="shared" ref="AB73:AF73" si="75">if(iferror(search(AB$1,$I73),0)&gt;0,1,0)</f>
        <v>0</v>
      </c>
      <c r="AC73" s="42">
        <f t="shared" si="75"/>
        <v>0</v>
      </c>
      <c r="AD73" s="42">
        <f t="shared" si="75"/>
        <v>0</v>
      </c>
      <c r="AE73" s="42">
        <f t="shared" si="75"/>
        <v>0</v>
      </c>
      <c r="AF73" s="42">
        <f t="shared" si="75"/>
        <v>0</v>
      </c>
      <c r="AG73" s="25"/>
      <c r="AH73" s="25"/>
      <c r="AI73" s="25"/>
      <c r="AJ73" s="25"/>
      <c r="AK73" s="25"/>
      <c r="AL73" s="25"/>
    </row>
    <row r="74">
      <c r="A74" s="26" t="s">
        <v>154</v>
      </c>
      <c r="B74" s="25" t="e">
        <v>#N/A</v>
      </c>
      <c r="C74" s="25" t="e">
        <v>#N/A</v>
      </c>
      <c r="D74" s="28" t="e">
        <v>#N/A</v>
      </c>
      <c r="E74" s="29">
        <v>0.15985133239831698</v>
      </c>
      <c r="F74" s="30">
        <v>15.0</v>
      </c>
      <c r="G74" s="33"/>
      <c r="H74" s="34" t="e">
        <v>#N/A</v>
      </c>
      <c r="I74" s="35" t="s">
        <v>64</v>
      </c>
      <c r="J74" s="36" t="s">
        <v>64</v>
      </c>
      <c r="K74" s="28" t="s">
        <v>64</v>
      </c>
      <c r="L74" s="28" t="s">
        <v>64</v>
      </c>
      <c r="M74" s="34" t="e">
        <v>#N/A</v>
      </c>
      <c r="N74" s="35" t="s">
        <v>64</v>
      </c>
      <c r="O74" s="36" t="s">
        <v>64</v>
      </c>
      <c r="P74" s="28" t="s">
        <v>64</v>
      </c>
      <c r="Q74" s="37" t="s">
        <v>64</v>
      </c>
      <c r="R74" s="38" t="str">
        <f t="shared" si="2"/>
        <v>#N/A</v>
      </c>
      <c r="S74" s="39" t="str">
        <f t="array" ref="S74">if(R74="","", if(index(Index_of_Stuff!J:J,match(B74,Index_of_Stuff!F:F,0))&gt;0,(D74-index(Index_of_Stuff!J:J,match(B74,Index_of_Stuff!F:F,0)))*(R74/index(Index_of_Stuff!I:I,match(B74,Index_of_Stuff!F:F,0))),(D74/index(Index_of_Stuff!I:I,match(B74,Index_of_Stuff!F:F,0)))*R74))</f>
        <v>#N/A</v>
      </c>
      <c r="T74" s="40" t="str">
        <f t="array" ref="T74">if(or($F74=0,$F74=""),"", iferror(index(EPS!B:B,match($A74,EPS!$A:$A,0)),index(Ghosts!B:B,match($A74,Ghosts!$A:$A,0)))*($S74/(($F74/48)*$D74)/$E74))</f>
        <v>#N/A</v>
      </c>
      <c r="U74" s="40" t="str">
        <f t="array" ref="U74">if(or($F74=0,$F74=""),"", iferror(index(EPS!D:D,match($A74,EPS!$A:$A,0)),index(Ghosts!D:D,match($A74,Ghosts!$A:$A,0)))*($S74/(($F74/48)*$D74)/$E74))</f>
        <v>#N/A</v>
      </c>
      <c r="V74" s="40" t="str">
        <f t="array" ref="V74">if(or($F74=0,$F74=""),"", iferror(index(EPS!F:F,match($A74,EPS!$A:$A,0)),index(Ghosts!F:F,match($A74,Ghosts!$A:$A,0)))*($S74/(($F74/48)*$D74)/$E74))</f>
        <v>#N/A</v>
      </c>
      <c r="W74" s="40" t="str">
        <f t="array" ref="W74">if(or($F74=0,$F74=""),"", iferror(index(EPS!M:M,match($A74,EPS!$A:$A,0)),index(Ghosts!M:M,match($A74,Ghosts!$A:$A,0)))*($S74/(($F74/48)*$D74)/$E74))</f>
        <v>#N/A</v>
      </c>
      <c r="X74" s="39" t="str">
        <f t="shared" si="3"/>
        <v>#N/A</v>
      </c>
      <c r="Y74" s="41" t="str">
        <f t="array" ref="Y74">if(or(F74=0,F74=""),"",((iferror(index(EPS!H:H,match(A74,EPS!A:A,0)),index(Ghosts!H:H,match(A74,Ghosts!A:A,0)))*1.25)+(iferror(index(EPS!I:I,match(A74,EPS!A:A,0)),index(Ghosts!I:I,match(A74,Ghosts!A:A,0)))*1.25)+(iferror(index(EPS!J:J,match(A74,EPS!A:A,0)),index(Ghosts!J:J,match(A74,Ghosts!A:A,0)))*1.5)+(iferror(index(EPS!K:K,match(A74,EPS!A:A,0)),index(Ghosts!K:K,match(A74,Ghosts!A:A,0)))*2)+(iferror(index(EPS!L:L,match(A74,EPS!A:A,0)),index(Ghosts!L:L,match(A74,Ghosts!A:A,0)))*2))*D74*(F74/48))</f>
        <v>#N/A</v>
      </c>
      <c r="Z74" s="41" t="str">
        <f t="shared" si="4"/>
        <v>#N/A</v>
      </c>
      <c r="AA74" s="41" t="str">
        <f t="array" ref="AA74">if(or(F74=0,F74=""),"",((iferror(index(EPS!H:H,match(A74,EPS!A:A,0)),index(Ghosts!H:H,match(A74,Ghosts!A:A,0)))*1.2)+(iferror(index(EPS!I:I,match(A74,EPS!A:A,0)),index(Ghosts!I:I,match(A74,Ghosts!A:A,0)))*1.2)+(iferror(index(EPS!J:J,match(A74,EPS!A:A,0)),index(Ghosts!J:J,match(A74,Ghosts!A:A,0)))*1.5)+(iferror(index(EPS!K:K,match(A74,EPS!A:A,0)),index(Ghosts!K:K,match(A74,Ghosts!A:A,0)))*3)+(iferror(index(EPS!L:L,match(A74,EPS!A:A,0)),index(Ghosts!L:L,match(A74,Ghosts!A:A,0)))*3))*D74*(F74/48))</f>
        <v>#N/A</v>
      </c>
      <c r="AB74" s="42">
        <f t="shared" ref="AB74:AF74" si="76">if(iferror(search(AB$1,$I74),0)&gt;0,1,0)</f>
        <v>0</v>
      </c>
      <c r="AC74" s="42">
        <f t="shared" si="76"/>
        <v>0</v>
      </c>
      <c r="AD74" s="42">
        <f t="shared" si="76"/>
        <v>0</v>
      </c>
      <c r="AE74" s="42">
        <f t="shared" si="76"/>
        <v>0</v>
      </c>
      <c r="AF74" s="42">
        <f t="shared" si="76"/>
        <v>0</v>
      </c>
      <c r="AG74" s="25"/>
      <c r="AH74" s="25"/>
      <c r="AI74" s="25"/>
      <c r="AJ74" s="25"/>
      <c r="AK74" s="25"/>
      <c r="AL74" s="25"/>
    </row>
    <row r="75">
      <c r="A75" s="26" t="s">
        <v>159</v>
      </c>
      <c r="B75" s="25" t="e">
        <v>#N/A</v>
      </c>
      <c r="C75" s="25" t="e">
        <v>#N/A</v>
      </c>
      <c r="D75" s="28" t="e">
        <v>#N/A</v>
      </c>
      <c r="E75" s="29">
        <v>0.19100717043574186</v>
      </c>
      <c r="F75" s="30">
        <v>12.0</v>
      </c>
      <c r="G75" s="33"/>
      <c r="H75" s="34" t="e">
        <v>#N/A</v>
      </c>
      <c r="I75" s="35" t="s">
        <v>64</v>
      </c>
      <c r="J75" s="36" t="s">
        <v>64</v>
      </c>
      <c r="K75" s="28" t="s">
        <v>64</v>
      </c>
      <c r="L75" s="28" t="s">
        <v>64</v>
      </c>
      <c r="M75" s="34" t="e">
        <v>#N/A</v>
      </c>
      <c r="N75" s="35" t="s">
        <v>64</v>
      </c>
      <c r="O75" s="36" t="s">
        <v>64</v>
      </c>
      <c r="P75" s="28" t="s">
        <v>64</v>
      </c>
      <c r="Q75" s="37" t="s">
        <v>64</v>
      </c>
      <c r="R75" s="38" t="str">
        <f t="shared" si="2"/>
        <v>#N/A</v>
      </c>
      <c r="S75" s="39" t="str">
        <f t="array" ref="S75">if(R75="","", if(index(Index_of_Stuff!J:J,match(B75,Index_of_Stuff!F:F,0))&gt;0,(D75-index(Index_of_Stuff!J:J,match(B75,Index_of_Stuff!F:F,0)))*(R75/index(Index_of_Stuff!I:I,match(B75,Index_of_Stuff!F:F,0))),(D75/index(Index_of_Stuff!I:I,match(B75,Index_of_Stuff!F:F,0)))*R75))</f>
        <v>#N/A</v>
      </c>
      <c r="T75" s="40" t="str">
        <f t="array" ref="T75">if(or($F75=0,$F75=""),"", iferror(index(EPS!B:B,match($A75,EPS!$A:$A,0)),index(Ghosts!B:B,match($A75,Ghosts!$A:$A,0)))*($S75/(($F75/48)*$D75)/$E75))</f>
        <v>#N/A</v>
      </c>
      <c r="U75" s="40" t="str">
        <f t="array" ref="U75">if(or($F75=0,$F75=""),"", iferror(index(EPS!D:D,match($A75,EPS!$A:$A,0)),index(Ghosts!D:D,match($A75,Ghosts!$A:$A,0)))*($S75/(($F75/48)*$D75)/$E75))</f>
        <v>#N/A</v>
      </c>
      <c r="V75" s="40" t="str">
        <f t="array" ref="V75">if(or($F75=0,$F75=""),"", iferror(index(EPS!F:F,match($A75,EPS!$A:$A,0)),index(Ghosts!F:F,match($A75,Ghosts!$A:$A,0)))*($S75/(($F75/48)*$D75)/$E75))</f>
        <v>#N/A</v>
      </c>
      <c r="W75" s="40" t="str">
        <f t="array" ref="W75">if(or($F75=0,$F75=""),"", iferror(index(EPS!M:M,match($A75,EPS!$A:$A,0)),index(Ghosts!M:M,match($A75,Ghosts!$A:$A,0)))*($S75/(($F75/48)*$D75)/$E75))</f>
        <v>#N/A</v>
      </c>
      <c r="X75" s="39" t="str">
        <f t="shared" si="3"/>
        <v>#N/A</v>
      </c>
      <c r="Y75" s="41" t="str">
        <f t="array" ref="Y75">if(or(F75=0,F75=""),"",((iferror(index(EPS!H:H,match(A75,EPS!A:A,0)),index(Ghosts!H:H,match(A75,Ghosts!A:A,0)))*1.25)+(iferror(index(EPS!I:I,match(A75,EPS!A:A,0)),index(Ghosts!I:I,match(A75,Ghosts!A:A,0)))*1.25)+(iferror(index(EPS!J:J,match(A75,EPS!A:A,0)),index(Ghosts!J:J,match(A75,Ghosts!A:A,0)))*1.5)+(iferror(index(EPS!K:K,match(A75,EPS!A:A,0)),index(Ghosts!K:K,match(A75,Ghosts!A:A,0)))*2)+(iferror(index(EPS!L:L,match(A75,EPS!A:A,0)),index(Ghosts!L:L,match(A75,Ghosts!A:A,0)))*2))*D75*(F75/48))</f>
        <v>#N/A</v>
      </c>
      <c r="Z75" s="41" t="str">
        <f t="shared" si="4"/>
        <v>#N/A</v>
      </c>
      <c r="AA75" s="41" t="str">
        <f t="array" ref="AA75">if(or(F75=0,F75=""),"",((iferror(index(EPS!H:H,match(A75,EPS!A:A,0)),index(Ghosts!H:H,match(A75,Ghosts!A:A,0)))*1.2)+(iferror(index(EPS!I:I,match(A75,EPS!A:A,0)),index(Ghosts!I:I,match(A75,Ghosts!A:A,0)))*1.2)+(iferror(index(EPS!J:J,match(A75,EPS!A:A,0)),index(Ghosts!J:J,match(A75,Ghosts!A:A,0)))*1.5)+(iferror(index(EPS!K:K,match(A75,EPS!A:A,0)),index(Ghosts!K:K,match(A75,Ghosts!A:A,0)))*3)+(iferror(index(EPS!L:L,match(A75,EPS!A:A,0)),index(Ghosts!L:L,match(A75,Ghosts!A:A,0)))*3))*D75*(F75/48))</f>
        <v>#N/A</v>
      </c>
      <c r="AB75" s="42">
        <f t="shared" ref="AB75:AF75" si="77">if(iferror(search(AB$1,$I75),0)&gt;0,1,0)</f>
        <v>0</v>
      </c>
      <c r="AC75" s="42">
        <f t="shared" si="77"/>
        <v>0</v>
      </c>
      <c r="AD75" s="42">
        <f t="shared" si="77"/>
        <v>0</v>
      </c>
      <c r="AE75" s="42">
        <f t="shared" si="77"/>
        <v>0</v>
      </c>
      <c r="AF75" s="42">
        <f t="shared" si="77"/>
        <v>0</v>
      </c>
      <c r="AG75" s="25"/>
      <c r="AH75" s="25"/>
      <c r="AI75" s="25"/>
      <c r="AJ75" s="25"/>
      <c r="AK75" s="25"/>
      <c r="AL75" s="25"/>
    </row>
    <row r="76">
      <c r="A76" s="26" t="s">
        <v>150</v>
      </c>
      <c r="B76" s="25" t="e">
        <v>#N/A</v>
      </c>
      <c r="C76" s="25" t="e">
        <v>#N/A</v>
      </c>
      <c r="D76" s="28" t="e">
        <v>#N/A</v>
      </c>
      <c r="E76" s="29">
        <v>0.1250817547357926</v>
      </c>
      <c r="F76" s="30">
        <v>12.0</v>
      </c>
      <c r="G76" s="33"/>
      <c r="H76" s="34" t="e">
        <v>#N/A</v>
      </c>
      <c r="I76" s="35" t="s">
        <v>64</v>
      </c>
      <c r="J76" s="36" t="s">
        <v>64</v>
      </c>
      <c r="K76" s="28" t="s">
        <v>64</v>
      </c>
      <c r="L76" s="28" t="s">
        <v>64</v>
      </c>
      <c r="M76" s="34" t="e">
        <v>#N/A</v>
      </c>
      <c r="N76" s="35" t="s">
        <v>64</v>
      </c>
      <c r="O76" s="36" t="s">
        <v>64</v>
      </c>
      <c r="P76" s="28" t="s">
        <v>64</v>
      </c>
      <c r="Q76" s="37" t="s">
        <v>64</v>
      </c>
      <c r="R76" s="38" t="str">
        <f t="shared" si="2"/>
        <v>#N/A</v>
      </c>
      <c r="S76" s="39" t="str">
        <f t="array" ref="S76">if(R76="","", if(index(Index_of_Stuff!J:J,match(B76,Index_of_Stuff!F:F,0))&gt;0,(D76-index(Index_of_Stuff!J:J,match(B76,Index_of_Stuff!F:F,0)))*(R76/index(Index_of_Stuff!I:I,match(B76,Index_of_Stuff!F:F,0))),(D76/index(Index_of_Stuff!I:I,match(B76,Index_of_Stuff!F:F,0)))*R76))</f>
        <v>#N/A</v>
      </c>
      <c r="T76" s="40" t="str">
        <f t="array" ref="T76">if(or($F76=0,$F76=""),"", iferror(index(EPS!B:B,match($A76,EPS!$A:$A,0)),index(Ghosts!B:B,match($A76,Ghosts!$A:$A,0)))*($S76/(($F76/48)*$D76)/$E76))</f>
        <v>#N/A</v>
      </c>
      <c r="U76" s="40" t="str">
        <f t="array" ref="U76">if(or($F76=0,$F76=""),"", iferror(index(EPS!D:D,match($A76,EPS!$A:$A,0)),index(Ghosts!D:D,match($A76,Ghosts!$A:$A,0)))*($S76/(($F76/48)*$D76)/$E76))</f>
        <v>#N/A</v>
      </c>
      <c r="V76" s="40" t="str">
        <f t="array" ref="V76">if(or($F76=0,$F76=""),"", iferror(index(EPS!F:F,match($A76,EPS!$A:$A,0)),index(Ghosts!F:F,match($A76,Ghosts!$A:$A,0)))*($S76/(($F76/48)*$D76)/$E76))</f>
        <v>#N/A</v>
      </c>
      <c r="W76" s="40" t="str">
        <f t="array" ref="W76">if(or($F76=0,$F76=""),"", iferror(index(EPS!M:M,match($A76,EPS!$A:$A,0)),index(Ghosts!M:M,match($A76,Ghosts!$A:$A,0)))*($S76/(($F76/48)*$D76)/$E76))</f>
        <v>#N/A</v>
      </c>
      <c r="X76" s="39" t="str">
        <f t="shared" si="3"/>
        <v>#N/A</v>
      </c>
      <c r="Y76" s="41" t="str">
        <f t="array" ref="Y76">if(or(F76=0,F76=""),"",((iferror(index(EPS!H:H,match(A76,EPS!A:A,0)),index(Ghosts!H:H,match(A76,Ghosts!A:A,0)))*1.25)+(iferror(index(EPS!I:I,match(A76,EPS!A:A,0)),index(Ghosts!I:I,match(A76,Ghosts!A:A,0)))*1.25)+(iferror(index(EPS!J:J,match(A76,EPS!A:A,0)),index(Ghosts!J:J,match(A76,Ghosts!A:A,0)))*1.5)+(iferror(index(EPS!K:K,match(A76,EPS!A:A,0)),index(Ghosts!K:K,match(A76,Ghosts!A:A,0)))*2)+(iferror(index(EPS!L:L,match(A76,EPS!A:A,0)),index(Ghosts!L:L,match(A76,Ghosts!A:A,0)))*2))*D76*(F76/48))</f>
        <v>#N/A</v>
      </c>
      <c r="Z76" s="41" t="str">
        <f t="shared" si="4"/>
        <v>#N/A</v>
      </c>
      <c r="AA76" s="41" t="str">
        <f t="array" ref="AA76">if(or(F76=0,F76=""),"",((iferror(index(EPS!H:H,match(A76,EPS!A:A,0)),index(Ghosts!H:H,match(A76,Ghosts!A:A,0)))*1.2)+(iferror(index(EPS!I:I,match(A76,EPS!A:A,0)),index(Ghosts!I:I,match(A76,Ghosts!A:A,0)))*1.2)+(iferror(index(EPS!J:J,match(A76,EPS!A:A,0)),index(Ghosts!J:J,match(A76,Ghosts!A:A,0)))*1.5)+(iferror(index(EPS!K:K,match(A76,EPS!A:A,0)),index(Ghosts!K:K,match(A76,Ghosts!A:A,0)))*3)+(iferror(index(EPS!L:L,match(A76,EPS!A:A,0)),index(Ghosts!L:L,match(A76,Ghosts!A:A,0)))*3))*D76*(F76/48))</f>
        <v>#N/A</v>
      </c>
      <c r="AB76" s="42">
        <f t="shared" ref="AB76:AF76" si="78">if(iferror(search(AB$1,$I76),0)&gt;0,1,0)</f>
        <v>0</v>
      </c>
      <c r="AC76" s="42">
        <f t="shared" si="78"/>
        <v>0</v>
      </c>
      <c r="AD76" s="42">
        <f t="shared" si="78"/>
        <v>0</v>
      </c>
      <c r="AE76" s="42">
        <f t="shared" si="78"/>
        <v>0</v>
      </c>
      <c r="AF76" s="42">
        <f t="shared" si="78"/>
        <v>0</v>
      </c>
      <c r="AG76" s="25"/>
      <c r="AH76" s="25"/>
      <c r="AI76" s="25"/>
      <c r="AJ76" s="25"/>
      <c r="AK76" s="25"/>
      <c r="AL76" s="25"/>
    </row>
    <row r="77">
      <c r="A77" s="26" t="s">
        <v>167</v>
      </c>
      <c r="B77" s="25" t="e">
        <v>#N/A</v>
      </c>
      <c r="C77" s="25" t="e">
        <v>#N/A</v>
      </c>
      <c r="D77" s="28" t="e">
        <v>#N/A</v>
      </c>
      <c r="E77" s="29">
        <v>0.17731315240083506</v>
      </c>
      <c r="F77" s="30">
        <v>11.0</v>
      </c>
      <c r="G77" s="33"/>
      <c r="H77" s="34" t="e">
        <v>#N/A</v>
      </c>
      <c r="I77" s="35" t="s">
        <v>64</v>
      </c>
      <c r="J77" s="36" t="s">
        <v>64</v>
      </c>
      <c r="K77" s="28" t="s">
        <v>64</v>
      </c>
      <c r="L77" s="28" t="s">
        <v>64</v>
      </c>
      <c r="M77" s="34" t="e">
        <v>#N/A</v>
      </c>
      <c r="N77" s="35" t="s">
        <v>64</v>
      </c>
      <c r="O77" s="36" t="s">
        <v>64</v>
      </c>
      <c r="P77" s="28" t="s">
        <v>64</v>
      </c>
      <c r="Q77" s="37" t="s">
        <v>64</v>
      </c>
      <c r="R77" s="38" t="str">
        <f t="shared" si="2"/>
        <v>#N/A</v>
      </c>
      <c r="S77" s="39" t="str">
        <f t="array" ref="S77">if(R77="","", if(index(Index_of_Stuff!J:J,match(B77,Index_of_Stuff!F:F,0))&gt;0,(D77-index(Index_of_Stuff!J:J,match(B77,Index_of_Stuff!F:F,0)))*(R77/index(Index_of_Stuff!I:I,match(B77,Index_of_Stuff!F:F,0))),(D77/index(Index_of_Stuff!I:I,match(B77,Index_of_Stuff!F:F,0)))*R77))</f>
        <v>#N/A</v>
      </c>
      <c r="T77" s="40" t="str">
        <f t="array" ref="T77">if(or($F77=0,$F77=""),"", iferror(index(EPS!B:B,match($A77,EPS!$A:$A,0)),index(Ghosts!B:B,match($A77,Ghosts!$A:$A,0)))*($S77/(($F77/48)*$D77)/$E77))</f>
        <v>#N/A</v>
      </c>
      <c r="U77" s="40" t="str">
        <f t="array" ref="U77">if(or($F77=0,$F77=""),"", iferror(index(EPS!D:D,match($A77,EPS!$A:$A,0)),index(Ghosts!D:D,match($A77,Ghosts!$A:$A,0)))*($S77/(($F77/48)*$D77)/$E77))</f>
        <v>#N/A</v>
      </c>
      <c r="V77" s="40" t="str">
        <f t="array" ref="V77">if(or($F77=0,$F77=""),"", iferror(index(EPS!F:F,match($A77,EPS!$A:$A,0)),index(Ghosts!F:F,match($A77,Ghosts!$A:$A,0)))*($S77/(($F77/48)*$D77)/$E77))</f>
        <v>#N/A</v>
      </c>
      <c r="W77" s="40" t="str">
        <f t="array" ref="W77">if(or($F77=0,$F77=""),"", iferror(index(EPS!M:M,match($A77,EPS!$A:$A,0)),index(Ghosts!M:M,match($A77,Ghosts!$A:$A,0)))*($S77/(($F77/48)*$D77)/$E77))</f>
        <v>#N/A</v>
      </c>
      <c r="X77" s="39" t="str">
        <f t="shared" si="3"/>
        <v>#N/A</v>
      </c>
      <c r="Y77" s="41" t="str">
        <f t="array" ref="Y77">if(or(F77=0,F77=""),"",((iferror(index(EPS!H:H,match(A77,EPS!A:A,0)),index(Ghosts!H:H,match(A77,Ghosts!A:A,0)))*1.25)+(iferror(index(EPS!I:I,match(A77,EPS!A:A,0)),index(Ghosts!I:I,match(A77,Ghosts!A:A,0)))*1.25)+(iferror(index(EPS!J:J,match(A77,EPS!A:A,0)),index(Ghosts!J:J,match(A77,Ghosts!A:A,0)))*1.5)+(iferror(index(EPS!K:K,match(A77,EPS!A:A,0)),index(Ghosts!K:K,match(A77,Ghosts!A:A,0)))*2)+(iferror(index(EPS!L:L,match(A77,EPS!A:A,0)),index(Ghosts!L:L,match(A77,Ghosts!A:A,0)))*2))*D77*(F77/48))</f>
        <v>#N/A</v>
      </c>
      <c r="Z77" s="41" t="str">
        <f t="shared" si="4"/>
        <v>#N/A</v>
      </c>
      <c r="AA77" s="41" t="str">
        <f t="array" ref="AA77">if(or(F77=0,F77=""),"",((iferror(index(EPS!H:H,match(A77,EPS!A:A,0)),index(Ghosts!H:H,match(A77,Ghosts!A:A,0)))*1.2)+(iferror(index(EPS!I:I,match(A77,EPS!A:A,0)),index(Ghosts!I:I,match(A77,Ghosts!A:A,0)))*1.2)+(iferror(index(EPS!J:J,match(A77,EPS!A:A,0)),index(Ghosts!J:J,match(A77,Ghosts!A:A,0)))*1.5)+(iferror(index(EPS!K:K,match(A77,EPS!A:A,0)),index(Ghosts!K:K,match(A77,Ghosts!A:A,0)))*3)+(iferror(index(EPS!L:L,match(A77,EPS!A:A,0)),index(Ghosts!L:L,match(A77,Ghosts!A:A,0)))*3))*D77*(F77/48))</f>
        <v>#N/A</v>
      </c>
      <c r="AB77" s="42">
        <f t="shared" ref="AB77:AF77" si="79">if(iferror(search(AB$1,$I77),0)&gt;0,1,0)</f>
        <v>0</v>
      </c>
      <c r="AC77" s="42">
        <f t="shared" si="79"/>
        <v>0</v>
      </c>
      <c r="AD77" s="42">
        <f t="shared" si="79"/>
        <v>0</v>
      </c>
      <c r="AE77" s="42">
        <f t="shared" si="79"/>
        <v>0</v>
      </c>
      <c r="AF77" s="42">
        <f t="shared" si="79"/>
        <v>0</v>
      </c>
      <c r="AG77" s="25"/>
      <c r="AH77" s="25"/>
      <c r="AI77" s="25"/>
      <c r="AJ77" s="25"/>
      <c r="AK77" s="25"/>
      <c r="AL77" s="25"/>
    </row>
    <row r="78">
      <c r="A78" s="26" t="s">
        <v>157</v>
      </c>
      <c r="B78" s="25" t="e">
        <v>#N/A</v>
      </c>
      <c r="C78" s="25" t="e">
        <v>#N/A</v>
      </c>
      <c r="D78" s="28" t="e">
        <v>#N/A</v>
      </c>
      <c r="E78" s="29">
        <v>0.21630637144148215</v>
      </c>
      <c r="F78" s="30">
        <v>9.0</v>
      </c>
      <c r="G78" s="33"/>
      <c r="H78" s="34" t="e">
        <v>#N/A</v>
      </c>
      <c r="I78" s="35" t="s">
        <v>64</v>
      </c>
      <c r="J78" s="36" t="s">
        <v>64</v>
      </c>
      <c r="K78" s="28" t="s">
        <v>64</v>
      </c>
      <c r="L78" s="28" t="s">
        <v>64</v>
      </c>
      <c r="M78" s="34" t="e">
        <v>#N/A</v>
      </c>
      <c r="N78" s="35" t="s">
        <v>64</v>
      </c>
      <c r="O78" s="36" t="s">
        <v>64</v>
      </c>
      <c r="P78" s="28" t="s">
        <v>64</v>
      </c>
      <c r="Q78" s="37" t="s">
        <v>64</v>
      </c>
      <c r="R78" s="38" t="str">
        <f t="shared" si="2"/>
        <v>#N/A</v>
      </c>
      <c r="S78" s="39" t="str">
        <f t="array" ref="S78">if(R78="","", if(index(Index_of_Stuff!J:J,match(B78,Index_of_Stuff!F:F,0))&gt;0,(D78-index(Index_of_Stuff!J:J,match(B78,Index_of_Stuff!F:F,0)))*(R78/index(Index_of_Stuff!I:I,match(B78,Index_of_Stuff!F:F,0))),(D78/index(Index_of_Stuff!I:I,match(B78,Index_of_Stuff!F:F,0)))*R78))</f>
        <v>#N/A</v>
      </c>
      <c r="T78" s="40" t="str">
        <f t="array" ref="T78">if(or($F78=0,$F78=""),"", iferror(index(EPS!B:B,match($A78,EPS!$A:$A,0)),index(Ghosts!B:B,match($A78,Ghosts!$A:$A,0)))*($S78/(($F78/48)*$D78)/$E78))</f>
        <v>#N/A</v>
      </c>
      <c r="U78" s="40" t="str">
        <f t="array" ref="U78">if(or($F78=0,$F78=""),"", iferror(index(EPS!D:D,match($A78,EPS!$A:$A,0)),index(Ghosts!D:D,match($A78,Ghosts!$A:$A,0)))*($S78/(($F78/48)*$D78)/$E78))</f>
        <v>#N/A</v>
      </c>
      <c r="V78" s="40" t="str">
        <f t="array" ref="V78">if(or($F78=0,$F78=""),"", iferror(index(EPS!F:F,match($A78,EPS!$A:$A,0)),index(Ghosts!F:F,match($A78,Ghosts!$A:$A,0)))*($S78/(($F78/48)*$D78)/$E78))</f>
        <v>#N/A</v>
      </c>
      <c r="W78" s="40" t="str">
        <f t="array" ref="W78">if(or($F78=0,$F78=""),"", iferror(index(EPS!M:M,match($A78,EPS!$A:$A,0)),index(Ghosts!M:M,match($A78,Ghosts!$A:$A,0)))*($S78/(($F78/48)*$D78)/$E78))</f>
        <v>#N/A</v>
      </c>
      <c r="X78" s="39" t="str">
        <f t="shared" si="3"/>
        <v>#N/A</v>
      </c>
      <c r="Y78" s="41" t="str">
        <f t="array" ref="Y78">if(or(F78=0,F78=""),"",((iferror(index(EPS!H:H,match(A78,EPS!A:A,0)),index(Ghosts!H:H,match(A78,Ghosts!A:A,0)))*1.25)+(iferror(index(EPS!I:I,match(A78,EPS!A:A,0)),index(Ghosts!I:I,match(A78,Ghosts!A:A,0)))*1.25)+(iferror(index(EPS!J:J,match(A78,EPS!A:A,0)),index(Ghosts!J:J,match(A78,Ghosts!A:A,0)))*1.5)+(iferror(index(EPS!K:K,match(A78,EPS!A:A,0)),index(Ghosts!K:K,match(A78,Ghosts!A:A,0)))*2)+(iferror(index(EPS!L:L,match(A78,EPS!A:A,0)),index(Ghosts!L:L,match(A78,Ghosts!A:A,0)))*2))*D78*(F78/48))</f>
        <v>#N/A</v>
      </c>
      <c r="Z78" s="41" t="str">
        <f t="shared" si="4"/>
        <v>#N/A</v>
      </c>
      <c r="AA78" s="41" t="str">
        <f t="array" ref="AA78">if(or(F78=0,F78=""),"",((iferror(index(EPS!H:H,match(A78,EPS!A:A,0)),index(Ghosts!H:H,match(A78,Ghosts!A:A,0)))*1.2)+(iferror(index(EPS!I:I,match(A78,EPS!A:A,0)),index(Ghosts!I:I,match(A78,Ghosts!A:A,0)))*1.2)+(iferror(index(EPS!J:J,match(A78,EPS!A:A,0)),index(Ghosts!J:J,match(A78,Ghosts!A:A,0)))*1.5)+(iferror(index(EPS!K:K,match(A78,EPS!A:A,0)),index(Ghosts!K:K,match(A78,Ghosts!A:A,0)))*3)+(iferror(index(EPS!L:L,match(A78,EPS!A:A,0)),index(Ghosts!L:L,match(A78,Ghosts!A:A,0)))*3))*D78*(F78/48))</f>
        <v>#N/A</v>
      </c>
      <c r="AB78" s="42">
        <f t="shared" ref="AB78:AF78" si="80">if(iferror(search(AB$1,$I78),0)&gt;0,1,0)</f>
        <v>0</v>
      </c>
      <c r="AC78" s="42">
        <f t="shared" si="80"/>
        <v>0</v>
      </c>
      <c r="AD78" s="42">
        <f t="shared" si="80"/>
        <v>0</v>
      </c>
      <c r="AE78" s="42">
        <f t="shared" si="80"/>
        <v>0</v>
      </c>
      <c r="AF78" s="42">
        <f t="shared" si="80"/>
        <v>0</v>
      </c>
      <c r="AG78" s="25"/>
      <c r="AH78" s="25"/>
      <c r="AI78" s="25"/>
      <c r="AJ78" s="25"/>
      <c r="AK78" s="25"/>
      <c r="AL78" s="25"/>
    </row>
    <row r="79">
      <c r="A79" s="26" t="s">
        <v>161</v>
      </c>
      <c r="B79" s="25" t="e">
        <v>#N/A</v>
      </c>
      <c r="C79" s="25" t="e">
        <v>#N/A</v>
      </c>
      <c r="D79" s="28" t="e">
        <v>#N/A</v>
      </c>
      <c r="E79" s="29">
        <v>0.13923076923076924</v>
      </c>
      <c r="F79" s="30">
        <v>5.0</v>
      </c>
      <c r="G79" s="33"/>
      <c r="H79" s="34" t="e">
        <v>#N/A</v>
      </c>
      <c r="I79" s="35" t="s">
        <v>64</v>
      </c>
      <c r="J79" s="36" t="s">
        <v>64</v>
      </c>
      <c r="K79" s="28" t="s">
        <v>64</v>
      </c>
      <c r="L79" s="28" t="s">
        <v>64</v>
      </c>
      <c r="M79" s="34" t="e">
        <v>#N/A</v>
      </c>
      <c r="N79" s="35" t="s">
        <v>64</v>
      </c>
      <c r="O79" s="36" t="s">
        <v>64</v>
      </c>
      <c r="P79" s="28" t="s">
        <v>64</v>
      </c>
      <c r="Q79" s="37" t="s">
        <v>64</v>
      </c>
      <c r="R79" s="38" t="str">
        <f t="shared" si="2"/>
        <v>#N/A</v>
      </c>
      <c r="S79" s="39" t="str">
        <f t="array" ref="S79">if(R79="","", if(index(Index_of_Stuff!J:J,match(B79,Index_of_Stuff!F:F,0))&gt;0,(D79-index(Index_of_Stuff!J:J,match(B79,Index_of_Stuff!F:F,0)))*(R79/index(Index_of_Stuff!I:I,match(B79,Index_of_Stuff!F:F,0))),(D79/index(Index_of_Stuff!I:I,match(B79,Index_of_Stuff!F:F,0)))*R79))</f>
        <v>#N/A</v>
      </c>
      <c r="T79" s="40" t="str">
        <f t="array" ref="T79">if(or($F79=0,$F79=""),"", iferror(index(EPS!B:B,match($A79,EPS!$A:$A,0)),index(Ghosts!B:B,match($A79,Ghosts!$A:$A,0)))*($S79/(($F79/48)*$D79)/$E79))</f>
        <v>#N/A</v>
      </c>
      <c r="U79" s="40" t="str">
        <f t="array" ref="U79">if(or($F79=0,$F79=""),"", iferror(index(EPS!D:D,match($A79,EPS!$A:$A,0)),index(Ghosts!D:D,match($A79,Ghosts!$A:$A,0)))*($S79/(($F79/48)*$D79)/$E79))</f>
        <v>#N/A</v>
      </c>
      <c r="V79" s="40" t="str">
        <f t="array" ref="V79">if(or($F79=0,$F79=""),"", iferror(index(EPS!F:F,match($A79,EPS!$A:$A,0)),index(Ghosts!F:F,match($A79,Ghosts!$A:$A,0)))*($S79/(($F79/48)*$D79)/$E79))</f>
        <v>#N/A</v>
      </c>
      <c r="W79" s="40" t="str">
        <f t="array" ref="W79">if(or($F79=0,$F79=""),"", iferror(index(EPS!M:M,match($A79,EPS!$A:$A,0)),index(Ghosts!M:M,match($A79,Ghosts!$A:$A,0)))*($S79/(($F79/48)*$D79)/$E79))</f>
        <v>#N/A</v>
      </c>
      <c r="X79" s="39" t="str">
        <f t="shared" si="3"/>
        <v>#N/A</v>
      </c>
      <c r="Y79" s="41" t="str">
        <f t="array" ref="Y79">if(or(F79=0,F79=""),"",((iferror(index(EPS!H:H,match(A79,EPS!A:A,0)),index(Ghosts!H:H,match(A79,Ghosts!A:A,0)))*1.25)+(iferror(index(EPS!I:I,match(A79,EPS!A:A,0)),index(Ghosts!I:I,match(A79,Ghosts!A:A,0)))*1.25)+(iferror(index(EPS!J:J,match(A79,EPS!A:A,0)),index(Ghosts!J:J,match(A79,Ghosts!A:A,0)))*1.5)+(iferror(index(EPS!K:K,match(A79,EPS!A:A,0)),index(Ghosts!K:K,match(A79,Ghosts!A:A,0)))*2)+(iferror(index(EPS!L:L,match(A79,EPS!A:A,0)),index(Ghosts!L:L,match(A79,Ghosts!A:A,0)))*2))*D79*(F79/48))</f>
        <v>#N/A</v>
      </c>
      <c r="Z79" s="41" t="str">
        <f t="shared" si="4"/>
        <v>#N/A</v>
      </c>
      <c r="AA79" s="41" t="str">
        <f t="array" ref="AA79">if(or(F79=0,F79=""),"",((iferror(index(EPS!H:H,match(A79,EPS!A:A,0)),index(Ghosts!H:H,match(A79,Ghosts!A:A,0)))*1.2)+(iferror(index(EPS!I:I,match(A79,EPS!A:A,0)),index(Ghosts!I:I,match(A79,Ghosts!A:A,0)))*1.2)+(iferror(index(EPS!J:J,match(A79,EPS!A:A,0)),index(Ghosts!J:J,match(A79,Ghosts!A:A,0)))*1.5)+(iferror(index(EPS!K:K,match(A79,EPS!A:A,0)),index(Ghosts!K:K,match(A79,Ghosts!A:A,0)))*3)+(iferror(index(EPS!L:L,match(A79,EPS!A:A,0)),index(Ghosts!L:L,match(A79,Ghosts!A:A,0)))*3))*D79*(F79/48))</f>
        <v>#N/A</v>
      </c>
      <c r="AB79" s="42">
        <f t="shared" ref="AB79:AF79" si="81">if(iferror(search(AB$1,$I79),0)&gt;0,1,0)</f>
        <v>0</v>
      </c>
      <c r="AC79" s="42">
        <f t="shared" si="81"/>
        <v>0</v>
      </c>
      <c r="AD79" s="42">
        <f t="shared" si="81"/>
        <v>0</v>
      </c>
      <c r="AE79" s="42">
        <f t="shared" si="81"/>
        <v>0</v>
      </c>
      <c r="AF79" s="42">
        <f t="shared" si="81"/>
        <v>0</v>
      </c>
      <c r="AG79" s="25"/>
      <c r="AH79" s="25"/>
      <c r="AI79" s="25"/>
      <c r="AJ79" s="25"/>
      <c r="AK79" s="25"/>
      <c r="AL79" s="25"/>
    </row>
    <row r="80">
      <c r="A80" s="26" t="s">
        <v>147</v>
      </c>
      <c r="B80" s="25" t="e">
        <v>#N/A</v>
      </c>
      <c r="C80" s="25" t="e">
        <v>#N/A</v>
      </c>
      <c r="D80" s="28" t="e">
        <v>#N/A</v>
      </c>
      <c r="E80" s="29">
        <v>0.17671875</v>
      </c>
      <c r="F80" s="30">
        <v>4.0</v>
      </c>
      <c r="G80" s="33"/>
      <c r="H80" s="34" t="e">
        <v>#N/A</v>
      </c>
      <c r="I80" s="35" t="s">
        <v>64</v>
      </c>
      <c r="J80" s="36" t="s">
        <v>64</v>
      </c>
      <c r="K80" s="28" t="s">
        <v>64</v>
      </c>
      <c r="L80" s="28" t="s">
        <v>64</v>
      </c>
      <c r="M80" s="34" t="e">
        <v>#N/A</v>
      </c>
      <c r="N80" s="35" t="s">
        <v>64</v>
      </c>
      <c r="O80" s="36" t="s">
        <v>64</v>
      </c>
      <c r="P80" s="28" t="s">
        <v>64</v>
      </c>
      <c r="Q80" s="37" t="s">
        <v>64</v>
      </c>
      <c r="R80" s="38" t="str">
        <f t="shared" si="2"/>
        <v>#N/A</v>
      </c>
      <c r="S80" s="39" t="str">
        <f t="array" ref="S80">if(R80="","", if(index(Index_of_Stuff!J:J,match(B80,Index_of_Stuff!F:F,0))&gt;0,(D80-index(Index_of_Stuff!J:J,match(B80,Index_of_Stuff!F:F,0)))*(R80/index(Index_of_Stuff!I:I,match(B80,Index_of_Stuff!F:F,0))),(D80/index(Index_of_Stuff!I:I,match(B80,Index_of_Stuff!F:F,0)))*R80))</f>
        <v>#N/A</v>
      </c>
      <c r="T80" s="40" t="str">
        <f t="array" ref="T80">if(or($F80=0,$F80=""),"", iferror(index(EPS!B:B,match($A80,EPS!$A:$A,0)),index(Ghosts!B:B,match($A80,Ghosts!$A:$A,0)))*($S80/(($F80/48)*$D80)/$E80))</f>
        <v>#N/A</v>
      </c>
      <c r="U80" s="40" t="str">
        <f t="array" ref="U80">if(or($F80=0,$F80=""),"", iferror(index(EPS!D:D,match($A80,EPS!$A:$A,0)),index(Ghosts!D:D,match($A80,Ghosts!$A:$A,0)))*($S80/(($F80/48)*$D80)/$E80))</f>
        <v>#N/A</v>
      </c>
      <c r="V80" s="40" t="str">
        <f t="array" ref="V80">if(or($F80=0,$F80=""),"", iferror(index(EPS!F:F,match($A80,EPS!$A:$A,0)),index(Ghosts!F:F,match($A80,Ghosts!$A:$A,0)))*($S80/(($F80/48)*$D80)/$E80))</f>
        <v>#N/A</v>
      </c>
      <c r="W80" s="40" t="str">
        <f t="array" ref="W80">if(or($F80=0,$F80=""),"", iferror(index(EPS!M:M,match($A80,EPS!$A:$A,0)),index(Ghosts!M:M,match($A80,Ghosts!$A:$A,0)))*($S80/(($F80/48)*$D80)/$E80))</f>
        <v>#N/A</v>
      </c>
      <c r="X80" s="39" t="str">
        <f t="shared" si="3"/>
        <v>#N/A</v>
      </c>
      <c r="Y80" s="41" t="str">
        <f t="array" ref="Y80">if(or(F80=0,F80=""),"",((iferror(index(EPS!H:H,match(A80,EPS!A:A,0)),index(Ghosts!H:H,match(A80,Ghosts!A:A,0)))*1.25)+(iferror(index(EPS!I:I,match(A80,EPS!A:A,0)),index(Ghosts!I:I,match(A80,Ghosts!A:A,0)))*1.25)+(iferror(index(EPS!J:J,match(A80,EPS!A:A,0)),index(Ghosts!J:J,match(A80,Ghosts!A:A,0)))*1.5)+(iferror(index(EPS!K:K,match(A80,EPS!A:A,0)),index(Ghosts!K:K,match(A80,Ghosts!A:A,0)))*2)+(iferror(index(EPS!L:L,match(A80,EPS!A:A,0)),index(Ghosts!L:L,match(A80,Ghosts!A:A,0)))*2))*D80*(F80/48))</f>
        <v>#N/A</v>
      </c>
      <c r="Z80" s="41" t="str">
        <f t="shared" si="4"/>
        <v>#N/A</v>
      </c>
      <c r="AA80" s="41" t="str">
        <f t="array" ref="AA80">if(or(F80=0,F80=""),"",((iferror(index(EPS!H:H,match(A80,EPS!A:A,0)),index(Ghosts!H:H,match(A80,Ghosts!A:A,0)))*1.2)+(iferror(index(EPS!I:I,match(A80,EPS!A:A,0)),index(Ghosts!I:I,match(A80,Ghosts!A:A,0)))*1.2)+(iferror(index(EPS!J:J,match(A80,EPS!A:A,0)),index(Ghosts!J:J,match(A80,Ghosts!A:A,0)))*1.5)+(iferror(index(EPS!K:K,match(A80,EPS!A:A,0)),index(Ghosts!K:K,match(A80,Ghosts!A:A,0)))*3)+(iferror(index(EPS!L:L,match(A80,EPS!A:A,0)),index(Ghosts!L:L,match(A80,Ghosts!A:A,0)))*3))*D80*(F80/48))</f>
        <v>#N/A</v>
      </c>
      <c r="AB80" s="42">
        <f t="shared" ref="AB80:AF80" si="82">if(iferror(search(AB$1,$I80),0)&gt;0,1,0)</f>
        <v>0</v>
      </c>
      <c r="AC80" s="42">
        <f t="shared" si="82"/>
        <v>0</v>
      </c>
      <c r="AD80" s="42">
        <f t="shared" si="82"/>
        <v>0</v>
      </c>
      <c r="AE80" s="42">
        <f t="shared" si="82"/>
        <v>0</v>
      </c>
      <c r="AF80" s="42">
        <f t="shared" si="82"/>
        <v>0</v>
      </c>
      <c r="AG80" s="25"/>
      <c r="AH80" s="25"/>
      <c r="AI80" s="25"/>
      <c r="AJ80" s="25"/>
      <c r="AK80" s="25"/>
      <c r="AL80" s="25"/>
    </row>
    <row r="81">
      <c r="A81" s="26" t="s">
        <v>163</v>
      </c>
      <c r="B81" s="25" t="e">
        <v>#N/A</v>
      </c>
      <c r="C81" s="25" t="e">
        <v>#N/A</v>
      </c>
      <c r="D81" s="28" t="e">
        <v>#N/A</v>
      </c>
      <c r="E81" s="29">
        <v>0.18</v>
      </c>
      <c r="F81" s="30">
        <v>0.0</v>
      </c>
      <c r="G81" s="33"/>
      <c r="H81" s="34" t="s">
        <v>64</v>
      </c>
      <c r="I81" s="35" t="s">
        <v>64</v>
      </c>
      <c r="J81" s="36" t="s">
        <v>64</v>
      </c>
      <c r="K81" s="28" t="s">
        <v>64</v>
      </c>
      <c r="L81" s="28" t="s">
        <v>64</v>
      </c>
      <c r="M81" s="34" t="s">
        <v>64</v>
      </c>
      <c r="N81" s="35" t="s">
        <v>64</v>
      </c>
      <c r="O81" s="36" t="s">
        <v>64</v>
      </c>
      <c r="P81" s="28" t="s">
        <v>64</v>
      </c>
      <c r="Q81" s="37" t="s">
        <v>64</v>
      </c>
      <c r="R81" s="38" t="str">
        <f t="shared" si="2"/>
        <v/>
      </c>
      <c r="S81" s="39" t="str">
        <f t="array" ref="S81">if(R81="","", if(index(Index_of_Stuff!J:J,match(B81,Index_of_Stuff!F:F,0))&gt;0,(D81-index(Index_of_Stuff!J:J,match(B81,Index_of_Stuff!F:F,0)))*(R81/index(Index_of_Stuff!I:I,match(B81,Index_of_Stuff!F:F,0))),(D81/index(Index_of_Stuff!I:I,match(B81,Index_of_Stuff!F:F,0)))*R81))</f>
        <v/>
      </c>
      <c r="T81" s="40" t="str">
        <f t="array" ref="T81">if(or($F81=0,$F81=""),"", iferror(index(EPS!B:B,match($A81,EPS!$A:$A,0)),index(Ghosts!B:B,match($A81,Ghosts!$A:$A,0)))*($S81/(($F81/48)*$D81)/$E81))</f>
        <v/>
      </c>
      <c r="U81" s="40" t="str">
        <f t="array" ref="U81">if(or($F81=0,$F81=""),"", iferror(index(EPS!D:D,match($A81,EPS!$A:$A,0)),index(Ghosts!D:D,match($A81,Ghosts!$A:$A,0)))*($S81/(($F81/48)*$D81)/$E81))</f>
        <v/>
      </c>
      <c r="V81" s="40" t="str">
        <f t="array" ref="V81">if(or($F81=0,$F81=""),"", iferror(index(EPS!F:F,match($A81,EPS!$A:$A,0)),index(Ghosts!F:F,match($A81,Ghosts!$A:$A,0)))*($S81/(($F81/48)*$D81)/$E81))</f>
        <v/>
      </c>
      <c r="W81" s="40" t="str">
        <f t="array" ref="W81">if(or($F81=0,$F81=""),"", iferror(index(EPS!M:M,match($A81,EPS!$A:$A,0)),index(Ghosts!M:M,match($A81,Ghosts!$A:$A,0)))*($S81/(($F81/48)*$D81)/$E81))</f>
        <v/>
      </c>
      <c r="X81" s="39" t="str">
        <f t="shared" si="3"/>
        <v/>
      </c>
      <c r="Y81" s="41" t="str">
        <f t="array" ref="Y81">if(or(F81=0,F81=""),"",((iferror(index(EPS!H:H,match(A81,EPS!A:A,0)),index(Ghosts!H:H,match(A81,Ghosts!A:A,0)))*1.25)+(iferror(index(EPS!I:I,match(A81,EPS!A:A,0)),index(Ghosts!I:I,match(A81,Ghosts!A:A,0)))*1.25)+(iferror(index(EPS!J:J,match(A81,EPS!A:A,0)),index(Ghosts!J:J,match(A81,Ghosts!A:A,0)))*1.5)+(iferror(index(EPS!K:K,match(A81,EPS!A:A,0)),index(Ghosts!K:K,match(A81,Ghosts!A:A,0)))*2)+(iferror(index(EPS!L:L,match(A81,EPS!A:A,0)),index(Ghosts!L:L,match(A81,Ghosts!A:A,0)))*2))*D81*(F81/48))</f>
        <v/>
      </c>
      <c r="Z81" s="41" t="str">
        <f t="shared" si="4"/>
        <v/>
      </c>
      <c r="AA81" s="41" t="str">
        <f t="array" ref="AA81">if(or(F81=0,F81=""),"",((iferror(index(EPS!H:H,match(A81,EPS!A:A,0)),index(Ghosts!H:H,match(A81,Ghosts!A:A,0)))*1.2)+(iferror(index(EPS!I:I,match(A81,EPS!A:A,0)),index(Ghosts!I:I,match(A81,Ghosts!A:A,0)))*1.2)+(iferror(index(EPS!J:J,match(A81,EPS!A:A,0)),index(Ghosts!J:J,match(A81,Ghosts!A:A,0)))*1.5)+(iferror(index(EPS!K:K,match(A81,EPS!A:A,0)),index(Ghosts!K:K,match(A81,Ghosts!A:A,0)))*3)+(iferror(index(EPS!L:L,match(A81,EPS!A:A,0)),index(Ghosts!L:L,match(A81,Ghosts!A:A,0)))*3))*D81*(F81/48))</f>
        <v/>
      </c>
      <c r="AB81" s="42">
        <f t="shared" ref="AB81:AF81" si="83">if(iferror(search(AB$1,$I81),0)&gt;0,1,0)</f>
        <v>0</v>
      </c>
      <c r="AC81" s="42">
        <f t="shared" si="83"/>
        <v>0</v>
      </c>
      <c r="AD81" s="42">
        <f t="shared" si="83"/>
        <v>0</v>
      </c>
      <c r="AE81" s="42">
        <f t="shared" si="83"/>
        <v>0</v>
      </c>
      <c r="AF81" s="42">
        <f t="shared" si="83"/>
        <v>0</v>
      </c>
      <c r="AG81" s="25"/>
      <c r="AH81" s="25"/>
      <c r="AI81" s="25"/>
      <c r="AJ81" s="25"/>
      <c r="AK81" s="25"/>
      <c r="AL81" s="25"/>
    </row>
    <row r="82">
      <c r="A82" s="26" t="s">
        <v>165</v>
      </c>
      <c r="B82" s="25" t="e">
        <v>#N/A</v>
      </c>
      <c r="C82" s="25" t="e">
        <v>#N/A</v>
      </c>
      <c r="D82" s="28" t="e">
        <v>#N/A</v>
      </c>
      <c r="E82" s="29">
        <v>0.16565317919075143</v>
      </c>
      <c r="F82" s="30">
        <v>0.0</v>
      </c>
      <c r="G82" s="33"/>
      <c r="H82" s="34" t="s">
        <v>64</v>
      </c>
      <c r="I82" s="35" t="s">
        <v>64</v>
      </c>
      <c r="J82" s="36" t="s">
        <v>64</v>
      </c>
      <c r="K82" s="28" t="s">
        <v>64</v>
      </c>
      <c r="L82" s="28" t="s">
        <v>64</v>
      </c>
      <c r="M82" s="34" t="s">
        <v>64</v>
      </c>
      <c r="N82" s="35" t="s">
        <v>64</v>
      </c>
      <c r="O82" s="36" t="s">
        <v>64</v>
      </c>
      <c r="P82" s="28" t="s">
        <v>64</v>
      </c>
      <c r="Q82" s="37" t="s">
        <v>64</v>
      </c>
      <c r="R82" s="38" t="str">
        <f t="shared" si="2"/>
        <v/>
      </c>
      <c r="S82" s="39" t="str">
        <f t="array" ref="S82">if(R82="","", if(index(Index_of_Stuff!J:J,match(B82,Index_of_Stuff!F:F,0))&gt;0,(D82-index(Index_of_Stuff!J:J,match(B82,Index_of_Stuff!F:F,0)))*(R82/index(Index_of_Stuff!I:I,match(B82,Index_of_Stuff!F:F,0))),(D82/index(Index_of_Stuff!I:I,match(B82,Index_of_Stuff!F:F,0)))*R82))</f>
        <v/>
      </c>
      <c r="T82" s="40" t="str">
        <f t="array" ref="T82">if(or($F82=0,$F82=""),"", iferror(index(EPS!B:B,match($A82,EPS!$A:$A,0)),index(Ghosts!B:B,match($A82,Ghosts!$A:$A,0)))*($S82/(($F82/48)*$D82)/$E82))</f>
        <v/>
      </c>
      <c r="U82" s="40" t="str">
        <f t="array" ref="U82">if(or($F82=0,$F82=""),"", iferror(index(EPS!D:D,match($A82,EPS!$A:$A,0)),index(Ghosts!D:D,match($A82,Ghosts!$A:$A,0)))*($S82/(($F82/48)*$D82)/$E82))</f>
        <v/>
      </c>
      <c r="V82" s="40" t="str">
        <f t="array" ref="V82">if(or($F82=0,$F82=""),"", iferror(index(EPS!F:F,match($A82,EPS!$A:$A,0)),index(Ghosts!F:F,match($A82,Ghosts!$A:$A,0)))*($S82/(($F82/48)*$D82)/$E82))</f>
        <v/>
      </c>
      <c r="W82" s="40" t="str">
        <f t="array" ref="W82">if(or($F82=0,$F82=""),"", iferror(index(EPS!M:M,match($A82,EPS!$A:$A,0)),index(Ghosts!M:M,match($A82,Ghosts!$A:$A,0)))*($S82/(($F82/48)*$D82)/$E82))</f>
        <v/>
      </c>
      <c r="X82" s="39" t="str">
        <f t="shared" si="3"/>
        <v/>
      </c>
      <c r="Y82" s="41" t="str">
        <f t="array" ref="Y82">if(or(F82=0,F82=""),"",((iferror(index(EPS!H:H,match(A82,EPS!A:A,0)),index(Ghosts!H:H,match(A82,Ghosts!A:A,0)))*1.25)+(iferror(index(EPS!I:I,match(A82,EPS!A:A,0)),index(Ghosts!I:I,match(A82,Ghosts!A:A,0)))*1.25)+(iferror(index(EPS!J:J,match(A82,EPS!A:A,0)),index(Ghosts!J:J,match(A82,Ghosts!A:A,0)))*1.5)+(iferror(index(EPS!K:K,match(A82,EPS!A:A,0)),index(Ghosts!K:K,match(A82,Ghosts!A:A,0)))*2)+(iferror(index(EPS!L:L,match(A82,EPS!A:A,0)),index(Ghosts!L:L,match(A82,Ghosts!A:A,0)))*2))*D82*(F82/48))</f>
        <v/>
      </c>
      <c r="Z82" s="41" t="str">
        <f t="shared" si="4"/>
        <v/>
      </c>
      <c r="AA82" s="41" t="str">
        <f t="array" ref="AA82">if(or(F82=0,F82=""),"",((iferror(index(EPS!H:H,match(A82,EPS!A:A,0)),index(Ghosts!H:H,match(A82,Ghosts!A:A,0)))*1.2)+(iferror(index(EPS!I:I,match(A82,EPS!A:A,0)),index(Ghosts!I:I,match(A82,Ghosts!A:A,0)))*1.2)+(iferror(index(EPS!J:J,match(A82,EPS!A:A,0)),index(Ghosts!J:J,match(A82,Ghosts!A:A,0)))*1.5)+(iferror(index(EPS!K:K,match(A82,EPS!A:A,0)),index(Ghosts!K:K,match(A82,Ghosts!A:A,0)))*3)+(iferror(index(EPS!L:L,match(A82,EPS!A:A,0)),index(Ghosts!L:L,match(A82,Ghosts!A:A,0)))*3))*D82*(F82/48))</f>
        <v/>
      </c>
      <c r="AB82" s="42">
        <f t="shared" ref="AB82:AF82" si="84">if(iferror(search(AB$1,$I82),0)&gt;0,1,0)</f>
        <v>0</v>
      </c>
      <c r="AC82" s="42">
        <f t="shared" si="84"/>
        <v>0</v>
      </c>
      <c r="AD82" s="42">
        <f t="shared" si="84"/>
        <v>0</v>
      </c>
      <c r="AE82" s="42">
        <f t="shared" si="84"/>
        <v>0</v>
      </c>
      <c r="AF82" s="42">
        <f t="shared" si="84"/>
        <v>0</v>
      </c>
      <c r="AG82" s="25"/>
      <c r="AH82" s="25"/>
      <c r="AI82" s="25"/>
      <c r="AJ82" s="25"/>
      <c r="AK82" s="25"/>
      <c r="AL82" s="25"/>
    </row>
    <row r="83">
      <c r="A83" s="26" t="s">
        <v>169</v>
      </c>
      <c r="B83" s="25" t="e">
        <v>#N/A</v>
      </c>
      <c r="C83" s="25" t="e">
        <v>#N/A</v>
      </c>
      <c r="D83" s="28" t="e">
        <v>#N/A</v>
      </c>
      <c r="E83" s="29">
        <v>0.14721377672209027</v>
      </c>
      <c r="F83" s="30">
        <v>0.0</v>
      </c>
      <c r="G83" s="33"/>
      <c r="H83" s="34" t="s">
        <v>64</v>
      </c>
      <c r="I83" s="35" t="s">
        <v>64</v>
      </c>
      <c r="J83" s="36" t="s">
        <v>64</v>
      </c>
      <c r="K83" s="28" t="s">
        <v>64</v>
      </c>
      <c r="L83" s="28" t="s">
        <v>64</v>
      </c>
      <c r="M83" s="34" t="s">
        <v>64</v>
      </c>
      <c r="N83" s="35" t="s">
        <v>64</v>
      </c>
      <c r="O83" s="36" t="s">
        <v>64</v>
      </c>
      <c r="P83" s="28" t="s">
        <v>64</v>
      </c>
      <c r="Q83" s="37" t="s">
        <v>64</v>
      </c>
      <c r="R83" s="38" t="str">
        <f t="shared" si="2"/>
        <v/>
      </c>
      <c r="S83" s="39" t="str">
        <f t="array" ref="S83">if(R83="","", if(index(Index_of_Stuff!J:J,match(B83,Index_of_Stuff!F:F,0))&gt;0,(D83-index(Index_of_Stuff!J:J,match(B83,Index_of_Stuff!F:F,0)))*(R83/index(Index_of_Stuff!I:I,match(B83,Index_of_Stuff!F:F,0))),(D83/index(Index_of_Stuff!I:I,match(B83,Index_of_Stuff!F:F,0)))*R83))</f>
        <v/>
      </c>
      <c r="T83" s="40" t="str">
        <f t="array" ref="T83">if(or($F83=0,$F83=""),"", iferror(index(EPS!B:B,match($A83,EPS!$A:$A,0)),index(Ghosts!B:B,match($A83,Ghosts!$A:$A,0)))*($S83/(($F83/48)*$D83)/$E83))</f>
        <v/>
      </c>
      <c r="U83" s="40" t="str">
        <f t="array" ref="U83">if(or($F83=0,$F83=""),"", iferror(index(EPS!D:D,match($A83,EPS!$A:$A,0)),index(Ghosts!D:D,match($A83,Ghosts!$A:$A,0)))*($S83/(($F83/48)*$D83)/$E83))</f>
        <v/>
      </c>
      <c r="V83" s="40" t="str">
        <f t="array" ref="V83">if(or($F83=0,$F83=""),"", iferror(index(EPS!F:F,match($A83,EPS!$A:$A,0)),index(Ghosts!F:F,match($A83,Ghosts!$A:$A,0)))*($S83/(($F83/48)*$D83)/$E83))</f>
        <v/>
      </c>
      <c r="W83" s="40" t="str">
        <f t="array" ref="W83">if(or($F83=0,$F83=""),"", iferror(index(EPS!M:M,match($A83,EPS!$A:$A,0)),index(Ghosts!M:M,match($A83,Ghosts!$A:$A,0)))*($S83/(($F83/48)*$D83)/$E83))</f>
        <v/>
      </c>
      <c r="X83" s="39" t="str">
        <f t="shared" si="3"/>
        <v/>
      </c>
      <c r="Y83" s="41" t="str">
        <f t="array" ref="Y83">if(or(F83=0,F83=""),"",((iferror(index(EPS!H:H,match(A83,EPS!A:A,0)),index(Ghosts!H:H,match(A83,Ghosts!A:A,0)))*1.25)+(iferror(index(EPS!I:I,match(A83,EPS!A:A,0)),index(Ghosts!I:I,match(A83,Ghosts!A:A,0)))*1.25)+(iferror(index(EPS!J:J,match(A83,EPS!A:A,0)),index(Ghosts!J:J,match(A83,Ghosts!A:A,0)))*1.5)+(iferror(index(EPS!K:K,match(A83,EPS!A:A,0)),index(Ghosts!K:K,match(A83,Ghosts!A:A,0)))*2)+(iferror(index(EPS!L:L,match(A83,EPS!A:A,0)),index(Ghosts!L:L,match(A83,Ghosts!A:A,0)))*2))*D83*(F83/48))</f>
        <v/>
      </c>
      <c r="Z83" s="41" t="str">
        <f t="shared" si="4"/>
        <v/>
      </c>
      <c r="AA83" s="41" t="str">
        <f t="array" ref="AA83">if(or(F83=0,F83=""),"",((iferror(index(EPS!H:H,match(A83,EPS!A:A,0)),index(Ghosts!H:H,match(A83,Ghosts!A:A,0)))*1.2)+(iferror(index(EPS!I:I,match(A83,EPS!A:A,0)),index(Ghosts!I:I,match(A83,Ghosts!A:A,0)))*1.2)+(iferror(index(EPS!J:J,match(A83,EPS!A:A,0)),index(Ghosts!J:J,match(A83,Ghosts!A:A,0)))*1.5)+(iferror(index(EPS!K:K,match(A83,EPS!A:A,0)),index(Ghosts!K:K,match(A83,Ghosts!A:A,0)))*3)+(iferror(index(EPS!L:L,match(A83,EPS!A:A,0)),index(Ghosts!L:L,match(A83,Ghosts!A:A,0)))*3))*D83*(F83/48))</f>
        <v/>
      </c>
      <c r="AB83" s="42">
        <f t="shared" ref="AB83:AF83" si="85">if(iferror(search(AB$1,$I83),0)&gt;0,1,0)</f>
        <v>0</v>
      </c>
      <c r="AC83" s="42">
        <f t="shared" si="85"/>
        <v>0</v>
      </c>
      <c r="AD83" s="42">
        <f t="shared" si="85"/>
        <v>0</v>
      </c>
      <c r="AE83" s="42">
        <f t="shared" si="85"/>
        <v>0</v>
      </c>
      <c r="AF83" s="42">
        <f t="shared" si="85"/>
        <v>0</v>
      </c>
      <c r="AG83" s="25"/>
      <c r="AH83" s="25"/>
      <c r="AI83" s="25"/>
      <c r="AJ83" s="25"/>
      <c r="AK83" s="25"/>
      <c r="AL83" s="25"/>
    </row>
    <row r="84">
      <c r="A84" s="26" t="s">
        <v>173</v>
      </c>
      <c r="B84" s="25" t="e">
        <v>#N/A</v>
      </c>
      <c r="C84" s="25" t="e">
        <v>#N/A</v>
      </c>
      <c r="D84" s="28" t="e">
        <v>#N/A</v>
      </c>
      <c r="E84" s="29">
        <v>0.17944576523031203</v>
      </c>
      <c r="F84" s="30">
        <v>0.0</v>
      </c>
      <c r="G84" s="33"/>
      <c r="H84" s="34" t="s">
        <v>64</v>
      </c>
      <c r="I84" s="35" t="s">
        <v>64</v>
      </c>
      <c r="J84" s="36" t="s">
        <v>64</v>
      </c>
      <c r="K84" s="28" t="s">
        <v>64</v>
      </c>
      <c r="L84" s="28" t="s">
        <v>64</v>
      </c>
      <c r="M84" s="34" t="s">
        <v>64</v>
      </c>
      <c r="N84" s="35" t="s">
        <v>64</v>
      </c>
      <c r="O84" s="36" t="s">
        <v>64</v>
      </c>
      <c r="P84" s="28" t="s">
        <v>64</v>
      </c>
      <c r="Q84" s="37" t="s">
        <v>64</v>
      </c>
      <c r="R84" s="38" t="str">
        <f t="shared" si="2"/>
        <v/>
      </c>
      <c r="S84" s="39" t="str">
        <f t="array" ref="S84">if(R84="","", if(index(Index_of_Stuff!J:J,match(B84,Index_of_Stuff!F:F,0))&gt;0,(D84-index(Index_of_Stuff!J:J,match(B84,Index_of_Stuff!F:F,0)))*(R84/index(Index_of_Stuff!I:I,match(B84,Index_of_Stuff!F:F,0))),(D84/index(Index_of_Stuff!I:I,match(B84,Index_of_Stuff!F:F,0)))*R84))</f>
        <v/>
      </c>
      <c r="T84" s="40" t="str">
        <f t="array" ref="T84">if(or($F84=0,$F84=""),"", iferror(index(EPS!B:B,match($A84,EPS!$A:$A,0)),index(Ghosts!B:B,match($A84,Ghosts!$A:$A,0)))*($S84/(($F84/48)*$D84)/$E84))</f>
        <v/>
      </c>
      <c r="U84" s="40" t="str">
        <f t="array" ref="U84">if(or($F84=0,$F84=""),"", iferror(index(EPS!D:D,match($A84,EPS!$A:$A,0)),index(Ghosts!D:D,match($A84,Ghosts!$A:$A,0)))*($S84/(($F84/48)*$D84)/$E84))</f>
        <v/>
      </c>
      <c r="V84" s="40" t="str">
        <f t="array" ref="V84">if(or($F84=0,$F84=""),"", iferror(index(EPS!F:F,match($A84,EPS!$A:$A,0)),index(Ghosts!F:F,match($A84,Ghosts!$A:$A,0)))*($S84/(($F84/48)*$D84)/$E84))</f>
        <v/>
      </c>
      <c r="W84" s="40" t="str">
        <f t="array" ref="W84">if(or($F84=0,$F84=""),"", iferror(index(EPS!M:M,match($A84,EPS!$A:$A,0)),index(Ghosts!M:M,match($A84,Ghosts!$A:$A,0)))*($S84/(($F84/48)*$D84)/$E84))</f>
        <v/>
      </c>
      <c r="X84" s="39" t="str">
        <f t="shared" si="3"/>
        <v/>
      </c>
      <c r="Y84" s="41" t="str">
        <f t="array" ref="Y84">if(or(F84=0,F84=""),"",((iferror(index(EPS!H:H,match(A84,EPS!A:A,0)),index(Ghosts!H:H,match(A84,Ghosts!A:A,0)))*1.25)+(iferror(index(EPS!I:I,match(A84,EPS!A:A,0)),index(Ghosts!I:I,match(A84,Ghosts!A:A,0)))*1.25)+(iferror(index(EPS!J:J,match(A84,EPS!A:A,0)),index(Ghosts!J:J,match(A84,Ghosts!A:A,0)))*1.5)+(iferror(index(EPS!K:K,match(A84,EPS!A:A,0)),index(Ghosts!K:K,match(A84,Ghosts!A:A,0)))*2)+(iferror(index(EPS!L:L,match(A84,EPS!A:A,0)),index(Ghosts!L:L,match(A84,Ghosts!A:A,0)))*2))*D84*(F84/48))</f>
        <v/>
      </c>
      <c r="Z84" s="41" t="str">
        <f t="shared" si="4"/>
        <v/>
      </c>
      <c r="AA84" s="41" t="str">
        <f t="array" ref="AA84">if(or(F84=0,F84=""),"",((iferror(index(EPS!H:H,match(A84,EPS!A:A,0)),index(Ghosts!H:H,match(A84,Ghosts!A:A,0)))*1.2)+(iferror(index(EPS!I:I,match(A84,EPS!A:A,0)),index(Ghosts!I:I,match(A84,Ghosts!A:A,0)))*1.2)+(iferror(index(EPS!J:J,match(A84,EPS!A:A,0)),index(Ghosts!J:J,match(A84,Ghosts!A:A,0)))*1.5)+(iferror(index(EPS!K:K,match(A84,EPS!A:A,0)),index(Ghosts!K:K,match(A84,Ghosts!A:A,0)))*3)+(iferror(index(EPS!L:L,match(A84,EPS!A:A,0)),index(Ghosts!L:L,match(A84,Ghosts!A:A,0)))*3))*D84*(F84/48))</f>
        <v/>
      </c>
      <c r="AB84" s="42">
        <f t="shared" ref="AB84:AF84" si="86">if(iferror(search(AB$1,$I84),0)&gt;0,1,0)</f>
        <v>0</v>
      </c>
      <c r="AC84" s="42">
        <f t="shared" si="86"/>
        <v>0</v>
      </c>
      <c r="AD84" s="42">
        <f t="shared" si="86"/>
        <v>0</v>
      </c>
      <c r="AE84" s="42">
        <f t="shared" si="86"/>
        <v>0</v>
      </c>
      <c r="AF84" s="42">
        <f t="shared" si="86"/>
        <v>0</v>
      </c>
      <c r="AG84" s="25"/>
      <c r="AH84" s="25"/>
      <c r="AI84" s="25"/>
      <c r="AJ84" s="25"/>
      <c r="AK84" s="25"/>
      <c r="AL84" s="25"/>
    </row>
    <row r="85">
      <c r="A85" s="26" t="s">
        <v>170</v>
      </c>
      <c r="B85" s="25" t="e">
        <v>#N/A</v>
      </c>
      <c r="C85" s="25" t="e">
        <v>#N/A</v>
      </c>
      <c r="D85" s="28" t="e">
        <v>#N/A</v>
      </c>
      <c r="E85" s="29">
        <v>0.33853954581049334</v>
      </c>
      <c r="F85" s="30">
        <v>36.0</v>
      </c>
      <c r="G85" s="33"/>
      <c r="H85" s="34" t="e">
        <v>#N/A</v>
      </c>
      <c r="I85" s="35" t="s">
        <v>64</v>
      </c>
      <c r="J85" s="36" t="s">
        <v>64</v>
      </c>
      <c r="K85" s="28" t="s">
        <v>64</v>
      </c>
      <c r="L85" s="28" t="s">
        <v>64</v>
      </c>
      <c r="M85" s="34" t="e">
        <v>#N/A</v>
      </c>
      <c r="N85" s="35" t="s">
        <v>64</v>
      </c>
      <c r="O85" s="36" t="s">
        <v>64</v>
      </c>
      <c r="P85" s="28" t="s">
        <v>64</v>
      </c>
      <c r="Q85" s="37" t="s">
        <v>64</v>
      </c>
      <c r="R85" s="38" t="str">
        <f t="shared" si="2"/>
        <v>#N/A</v>
      </c>
      <c r="S85" s="39" t="str">
        <f t="array" ref="S85">if(R85="","", if(index(Index_of_Stuff!J:J,match(B85,Index_of_Stuff!F:F,0))&gt;0,(D85-index(Index_of_Stuff!J:J,match(B85,Index_of_Stuff!F:F,0)))*(R85/index(Index_of_Stuff!I:I,match(B85,Index_of_Stuff!F:F,0))),(D85/index(Index_of_Stuff!I:I,match(B85,Index_of_Stuff!F:F,0)))*R85))</f>
        <v>#N/A</v>
      </c>
      <c r="T85" s="40" t="str">
        <f t="array" ref="T85">if(or($F85=0,$F85=""),"", iferror(index(EPS!B:B,match($A85,EPS!$A:$A,0)),index(Ghosts!B:B,match($A85,Ghosts!$A:$A,0)))*($S85/(($F85/48)*$D85)/$E85))</f>
        <v>#N/A</v>
      </c>
      <c r="U85" s="40" t="str">
        <f t="array" ref="U85">if(or($F85=0,$F85=""),"", iferror(index(EPS!D:D,match($A85,EPS!$A:$A,0)),index(Ghosts!D:D,match($A85,Ghosts!$A:$A,0)))*($S85/(($F85/48)*$D85)/$E85))</f>
        <v>#N/A</v>
      </c>
      <c r="V85" s="40" t="str">
        <f t="array" ref="V85">if(or($F85=0,$F85=""),"", iferror(index(EPS!F:F,match($A85,EPS!$A:$A,0)),index(Ghosts!F:F,match($A85,Ghosts!$A:$A,0)))*($S85/(($F85/48)*$D85)/$E85))</f>
        <v>#N/A</v>
      </c>
      <c r="W85" s="40" t="str">
        <f t="array" ref="W85">if(or($F85=0,$F85=""),"", iferror(index(EPS!M:M,match($A85,EPS!$A:$A,0)),index(Ghosts!M:M,match($A85,Ghosts!$A:$A,0)))*($S85/(($F85/48)*$D85)/$E85))</f>
        <v>#N/A</v>
      </c>
      <c r="X85" s="39" t="str">
        <f t="shared" si="3"/>
        <v>#N/A</v>
      </c>
      <c r="Y85" s="41" t="str">
        <f t="array" ref="Y85">if(or(F85=0,F85=""),"",((iferror(index(EPS!H:H,match(A85,EPS!A:A,0)),index(Ghosts!H:H,match(A85,Ghosts!A:A,0)))*1.25)+(iferror(index(EPS!I:I,match(A85,EPS!A:A,0)),index(Ghosts!I:I,match(A85,Ghosts!A:A,0)))*1.25)+(iferror(index(EPS!J:J,match(A85,EPS!A:A,0)),index(Ghosts!J:J,match(A85,Ghosts!A:A,0)))*1.5)+(iferror(index(EPS!K:K,match(A85,EPS!A:A,0)),index(Ghosts!K:K,match(A85,Ghosts!A:A,0)))*2)+(iferror(index(EPS!L:L,match(A85,EPS!A:A,0)),index(Ghosts!L:L,match(A85,Ghosts!A:A,0)))*2))*D85*(F85/48))</f>
        <v>#N/A</v>
      </c>
      <c r="Z85" s="41" t="str">
        <f t="shared" si="4"/>
        <v>#N/A</v>
      </c>
      <c r="AA85" s="41" t="str">
        <f t="array" ref="AA85">if(or(F85=0,F85=""),"",((iferror(index(EPS!H:H,match(A85,EPS!A:A,0)),index(Ghosts!H:H,match(A85,Ghosts!A:A,0)))*1.2)+(iferror(index(EPS!I:I,match(A85,EPS!A:A,0)),index(Ghosts!I:I,match(A85,Ghosts!A:A,0)))*1.2)+(iferror(index(EPS!J:J,match(A85,EPS!A:A,0)),index(Ghosts!J:J,match(A85,Ghosts!A:A,0)))*1.5)+(iferror(index(EPS!K:K,match(A85,EPS!A:A,0)),index(Ghosts!K:K,match(A85,Ghosts!A:A,0)))*3)+(iferror(index(EPS!L:L,match(A85,EPS!A:A,0)),index(Ghosts!L:L,match(A85,Ghosts!A:A,0)))*3))*D85*(F85/48))</f>
        <v>#N/A</v>
      </c>
      <c r="AB85" s="42">
        <f t="shared" ref="AB85:AF85" si="87">if(iferror(search(AB$1,$I85),0)&gt;0,1,0)</f>
        <v>0</v>
      </c>
      <c r="AC85" s="42">
        <f t="shared" si="87"/>
        <v>0</v>
      </c>
      <c r="AD85" s="42">
        <f t="shared" si="87"/>
        <v>0</v>
      </c>
      <c r="AE85" s="42">
        <f t="shared" si="87"/>
        <v>0</v>
      </c>
      <c r="AF85" s="42">
        <f t="shared" si="87"/>
        <v>0</v>
      </c>
      <c r="AG85" s="25"/>
      <c r="AH85" s="25"/>
      <c r="AI85" s="25"/>
      <c r="AJ85" s="25"/>
      <c r="AK85" s="25"/>
      <c r="AL85" s="25"/>
    </row>
    <row r="86">
      <c r="A86" s="26" t="s">
        <v>174</v>
      </c>
      <c r="B86" s="25" t="e">
        <v>#N/A</v>
      </c>
      <c r="C86" s="25" t="e">
        <v>#N/A</v>
      </c>
      <c r="D86" s="28" t="e">
        <v>#N/A</v>
      </c>
      <c r="E86" s="29">
        <v>0.1388001674574379</v>
      </c>
      <c r="F86" s="30">
        <v>35.0</v>
      </c>
      <c r="G86" s="33"/>
      <c r="H86" s="34" t="e">
        <v>#N/A</v>
      </c>
      <c r="I86" s="35" t="s">
        <v>64</v>
      </c>
      <c r="J86" s="36" t="s">
        <v>64</v>
      </c>
      <c r="K86" s="28" t="s">
        <v>64</v>
      </c>
      <c r="L86" s="28" t="s">
        <v>64</v>
      </c>
      <c r="M86" s="34" t="e">
        <v>#N/A</v>
      </c>
      <c r="N86" s="35" t="s">
        <v>64</v>
      </c>
      <c r="O86" s="36" t="s">
        <v>64</v>
      </c>
      <c r="P86" s="28" t="s">
        <v>64</v>
      </c>
      <c r="Q86" s="37" t="s">
        <v>64</v>
      </c>
      <c r="R86" s="38" t="str">
        <f t="shared" si="2"/>
        <v>#N/A</v>
      </c>
      <c r="S86" s="39" t="str">
        <f t="array" ref="S86">if(R86="","", if(index(Index_of_Stuff!J:J,match(B86,Index_of_Stuff!F:F,0))&gt;0,(D86-index(Index_of_Stuff!J:J,match(B86,Index_of_Stuff!F:F,0)))*(R86/index(Index_of_Stuff!I:I,match(B86,Index_of_Stuff!F:F,0))),(D86/index(Index_of_Stuff!I:I,match(B86,Index_of_Stuff!F:F,0)))*R86))</f>
        <v>#N/A</v>
      </c>
      <c r="T86" s="40" t="str">
        <f t="array" ref="T86">if(or($F86=0,$F86=""),"", iferror(index(EPS!B:B,match($A86,EPS!$A:$A,0)),index(Ghosts!B:B,match($A86,Ghosts!$A:$A,0)))*($S86/(($F86/48)*$D86)/$E86))</f>
        <v>#N/A</v>
      </c>
      <c r="U86" s="40" t="str">
        <f t="array" ref="U86">if(or($F86=0,$F86=""),"", iferror(index(EPS!D:D,match($A86,EPS!$A:$A,0)),index(Ghosts!D:D,match($A86,Ghosts!$A:$A,0)))*($S86/(($F86/48)*$D86)/$E86))</f>
        <v>#N/A</v>
      </c>
      <c r="V86" s="40" t="str">
        <f t="array" ref="V86">if(or($F86=0,$F86=""),"", iferror(index(EPS!F:F,match($A86,EPS!$A:$A,0)),index(Ghosts!F:F,match($A86,Ghosts!$A:$A,0)))*($S86/(($F86/48)*$D86)/$E86))</f>
        <v>#N/A</v>
      </c>
      <c r="W86" s="40" t="str">
        <f t="array" ref="W86">if(or($F86=0,$F86=""),"", iferror(index(EPS!M:M,match($A86,EPS!$A:$A,0)),index(Ghosts!M:M,match($A86,Ghosts!$A:$A,0)))*($S86/(($F86/48)*$D86)/$E86))</f>
        <v>#N/A</v>
      </c>
      <c r="X86" s="39" t="str">
        <f t="shared" si="3"/>
        <v>#N/A</v>
      </c>
      <c r="Y86" s="41" t="str">
        <f t="array" ref="Y86">if(or(F86=0,F86=""),"",((iferror(index(EPS!H:H,match(A86,EPS!A:A,0)),index(Ghosts!H:H,match(A86,Ghosts!A:A,0)))*1.25)+(iferror(index(EPS!I:I,match(A86,EPS!A:A,0)),index(Ghosts!I:I,match(A86,Ghosts!A:A,0)))*1.25)+(iferror(index(EPS!J:J,match(A86,EPS!A:A,0)),index(Ghosts!J:J,match(A86,Ghosts!A:A,0)))*1.5)+(iferror(index(EPS!K:K,match(A86,EPS!A:A,0)),index(Ghosts!K:K,match(A86,Ghosts!A:A,0)))*2)+(iferror(index(EPS!L:L,match(A86,EPS!A:A,0)),index(Ghosts!L:L,match(A86,Ghosts!A:A,0)))*2))*D86*(F86/48))</f>
        <v>#N/A</v>
      </c>
      <c r="Z86" s="41" t="str">
        <f t="shared" si="4"/>
        <v>#N/A</v>
      </c>
      <c r="AA86" s="41" t="str">
        <f t="array" ref="AA86">if(or(F86=0,F86=""),"",((iferror(index(EPS!H:H,match(A86,EPS!A:A,0)),index(Ghosts!H:H,match(A86,Ghosts!A:A,0)))*1.2)+(iferror(index(EPS!I:I,match(A86,EPS!A:A,0)),index(Ghosts!I:I,match(A86,Ghosts!A:A,0)))*1.2)+(iferror(index(EPS!J:J,match(A86,EPS!A:A,0)),index(Ghosts!J:J,match(A86,Ghosts!A:A,0)))*1.5)+(iferror(index(EPS!K:K,match(A86,EPS!A:A,0)),index(Ghosts!K:K,match(A86,Ghosts!A:A,0)))*3)+(iferror(index(EPS!L:L,match(A86,EPS!A:A,0)),index(Ghosts!L:L,match(A86,Ghosts!A:A,0)))*3))*D86*(F86/48))</f>
        <v>#N/A</v>
      </c>
      <c r="AB86" s="42">
        <f t="shared" ref="AB86:AF86" si="88">if(iferror(search(AB$1,$I86),0)&gt;0,1,0)</f>
        <v>0</v>
      </c>
      <c r="AC86" s="42">
        <f t="shared" si="88"/>
        <v>0</v>
      </c>
      <c r="AD86" s="42">
        <f t="shared" si="88"/>
        <v>0</v>
      </c>
      <c r="AE86" s="42">
        <f t="shared" si="88"/>
        <v>0</v>
      </c>
      <c r="AF86" s="42">
        <f t="shared" si="88"/>
        <v>0</v>
      </c>
      <c r="AG86" s="25"/>
      <c r="AH86" s="25"/>
      <c r="AI86" s="25"/>
      <c r="AJ86" s="25"/>
      <c r="AK86" s="25"/>
      <c r="AL86" s="25"/>
    </row>
    <row r="87">
      <c r="A87" s="26" t="s">
        <v>176</v>
      </c>
      <c r="B87" s="25" t="e">
        <v>#N/A</v>
      </c>
      <c r="C87" s="25" t="e">
        <v>#N/A</v>
      </c>
      <c r="D87" s="28" t="e">
        <v>#N/A</v>
      </c>
      <c r="E87" s="29">
        <v>0.22471770799611526</v>
      </c>
      <c r="F87" s="30">
        <v>33.0</v>
      </c>
      <c r="G87" s="33"/>
      <c r="H87" s="34" t="e">
        <v>#N/A</v>
      </c>
      <c r="I87" s="35" t="s">
        <v>64</v>
      </c>
      <c r="J87" s="36" t="s">
        <v>64</v>
      </c>
      <c r="K87" s="28" t="s">
        <v>64</v>
      </c>
      <c r="L87" s="28" t="s">
        <v>64</v>
      </c>
      <c r="M87" s="34" t="e">
        <v>#N/A</v>
      </c>
      <c r="N87" s="35" t="s">
        <v>64</v>
      </c>
      <c r="O87" s="36" t="s">
        <v>64</v>
      </c>
      <c r="P87" s="28" t="s">
        <v>64</v>
      </c>
      <c r="Q87" s="37" t="s">
        <v>64</v>
      </c>
      <c r="R87" s="38" t="str">
        <f t="shared" si="2"/>
        <v>#N/A</v>
      </c>
      <c r="S87" s="39" t="str">
        <f t="array" ref="S87">if(R87="","", if(index(Index_of_Stuff!J:J,match(B87,Index_of_Stuff!F:F,0))&gt;0,(D87-index(Index_of_Stuff!J:J,match(B87,Index_of_Stuff!F:F,0)))*(R87/index(Index_of_Stuff!I:I,match(B87,Index_of_Stuff!F:F,0))),(D87/index(Index_of_Stuff!I:I,match(B87,Index_of_Stuff!F:F,0)))*R87))</f>
        <v>#N/A</v>
      </c>
      <c r="T87" s="40" t="str">
        <f t="array" ref="T87">if(or($F87=0,$F87=""),"", iferror(index(EPS!B:B,match($A87,EPS!$A:$A,0)),index(Ghosts!B:B,match($A87,Ghosts!$A:$A,0)))*($S87/(($F87/48)*$D87)/$E87))</f>
        <v>#N/A</v>
      </c>
      <c r="U87" s="40" t="str">
        <f t="array" ref="U87">if(or($F87=0,$F87=""),"", iferror(index(EPS!D:D,match($A87,EPS!$A:$A,0)),index(Ghosts!D:D,match($A87,Ghosts!$A:$A,0)))*($S87/(($F87/48)*$D87)/$E87))</f>
        <v>#N/A</v>
      </c>
      <c r="V87" s="40" t="str">
        <f t="array" ref="V87">if(or($F87=0,$F87=""),"", iferror(index(EPS!F:F,match($A87,EPS!$A:$A,0)),index(Ghosts!F:F,match($A87,Ghosts!$A:$A,0)))*($S87/(($F87/48)*$D87)/$E87))</f>
        <v>#N/A</v>
      </c>
      <c r="W87" s="40" t="str">
        <f t="array" ref="W87">if(or($F87=0,$F87=""),"", iferror(index(EPS!M:M,match($A87,EPS!$A:$A,0)),index(Ghosts!M:M,match($A87,Ghosts!$A:$A,0)))*($S87/(($F87/48)*$D87)/$E87))</f>
        <v>#N/A</v>
      </c>
      <c r="X87" s="39" t="str">
        <f t="shared" si="3"/>
        <v>#N/A</v>
      </c>
      <c r="Y87" s="41" t="str">
        <f t="array" ref="Y87">if(or(F87=0,F87=""),"",((iferror(index(EPS!H:H,match(A87,EPS!A:A,0)),index(Ghosts!H:H,match(A87,Ghosts!A:A,0)))*1.25)+(iferror(index(EPS!I:I,match(A87,EPS!A:A,0)),index(Ghosts!I:I,match(A87,Ghosts!A:A,0)))*1.25)+(iferror(index(EPS!J:J,match(A87,EPS!A:A,0)),index(Ghosts!J:J,match(A87,Ghosts!A:A,0)))*1.5)+(iferror(index(EPS!K:K,match(A87,EPS!A:A,0)),index(Ghosts!K:K,match(A87,Ghosts!A:A,0)))*2)+(iferror(index(EPS!L:L,match(A87,EPS!A:A,0)),index(Ghosts!L:L,match(A87,Ghosts!A:A,0)))*2))*D87*(F87/48))</f>
        <v>#N/A</v>
      </c>
      <c r="Z87" s="41" t="str">
        <f t="shared" si="4"/>
        <v>#N/A</v>
      </c>
      <c r="AA87" s="41" t="str">
        <f t="array" ref="AA87">if(or(F87=0,F87=""),"",((iferror(index(EPS!H:H,match(A87,EPS!A:A,0)),index(Ghosts!H:H,match(A87,Ghosts!A:A,0)))*1.2)+(iferror(index(EPS!I:I,match(A87,EPS!A:A,0)),index(Ghosts!I:I,match(A87,Ghosts!A:A,0)))*1.2)+(iferror(index(EPS!J:J,match(A87,EPS!A:A,0)),index(Ghosts!J:J,match(A87,Ghosts!A:A,0)))*1.5)+(iferror(index(EPS!K:K,match(A87,EPS!A:A,0)),index(Ghosts!K:K,match(A87,Ghosts!A:A,0)))*3)+(iferror(index(EPS!L:L,match(A87,EPS!A:A,0)),index(Ghosts!L:L,match(A87,Ghosts!A:A,0)))*3))*D87*(F87/48))</f>
        <v>#N/A</v>
      </c>
      <c r="AB87" s="42">
        <f t="shared" ref="AB87:AF87" si="89">if(iferror(search(AB$1,$I87),0)&gt;0,1,0)</f>
        <v>0</v>
      </c>
      <c r="AC87" s="42">
        <f t="shared" si="89"/>
        <v>0</v>
      </c>
      <c r="AD87" s="42">
        <f t="shared" si="89"/>
        <v>0</v>
      </c>
      <c r="AE87" s="42">
        <f t="shared" si="89"/>
        <v>0</v>
      </c>
      <c r="AF87" s="42">
        <f t="shared" si="89"/>
        <v>0</v>
      </c>
      <c r="AG87" s="25"/>
      <c r="AH87" s="25"/>
      <c r="AI87" s="25"/>
      <c r="AJ87" s="25"/>
      <c r="AK87" s="25"/>
      <c r="AL87" s="25"/>
    </row>
    <row r="88">
      <c r="A88" s="26" t="s">
        <v>179</v>
      </c>
      <c r="B88" s="25" t="e">
        <v>#N/A</v>
      </c>
      <c r="C88" s="25" t="e">
        <v>#N/A</v>
      </c>
      <c r="D88" s="28" t="e">
        <v>#N/A</v>
      </c>
      <c r="E88" s="29">
        <v>0.17147046523784631</v>
      </c>
      <c r="F88" s="30">
        <v>30.0</v>
      </c>
      <c r="G88" s="33"/>
      <c r="H88" s="34" t="e">
        <v>#N/A</v>
      </c>
      <c r="I88" s="35" t="s">
        <v>64</v>
      </c>
      <c r="J88" s="36" t="s">
        <v>64</v>
      </c>
      <c r="K88" s="28" t="s">
        <v>64</v>
      </c>
      <c r="L88" s="28" t="s">
        <v>64</v>
      </c>
      <c r="M88" s="34" t="e">
        <v>#N/A</v>
      </c>
      <c r="N88" s="35" t="s">
        <v>64</v>
      </c>
      <c r="O88" s="36" t="s">
        <v>64</v>
      </c>
      <c r="P88" s="28" t="s">
        <v>64</v>
      </c>
      <c r="Q88" s="37" t="s">
        <v>64</v>
      </c>
      <c r="R88" s="38" t="str">
        <f t="shared" si="2"/>
        <v>#N/A</v>
      </c>
      <c r="S88" s="39" t="str">
        <f t="array" ref="S88">if(R88="","", if(index(Index_of_Stuff!J:J,match(B88,Index_of_Stuff!F:F,0))&gt;0,(D88-index(Index_of_Stuff!J:J,match(B88,Index_of_Stuff!F:F,0)))*(R88/index(Index_of_Stuff!I:I,match(B88,Index_of_Stuff!F:F,0))),(D88/index(Index_of_Stuff!I:I,match(B88,Index_of_Stuff!F:F,0)))*R88))</f>
        <v>#N/A</v>
      </c>
      <c r="T88" s="40" t="str">
        <f t="array" ref="T88">if(or($F88=0,$F88=""),"", iferror(index(EPS!B:B,match($A88,EPS!$A:$A,0)),index(Ghosts!B:B,match($A88,Ghosts!$A:$A,0)))*($S88/(($F88/48)*$D88)/$E88))</f>
        <v>#N/A</v>
      </c>
      <c r="U88" s="40" t="str">
        <f t="array" ref="U88">if(or($F88=0,$F88=""),"", iferror(index(EPS!D:D,match($A88,EPS!$A:$A,0)),index(Ghosts!D:D,match($A88,Ghosts!$A:$A,0)))*($S88/(($F88/48)*$D88)/$E88))</f>
        <v>#N/A</v>
      </c>
      <c r="V88" s="40" t="str">
        <f t="array" ref="V88">if(or($F88=0,$F88=""),"", iferror(index(EPS!F:F,match($A88,EPS!$A:$A,0)),index(Ghosts!F:F,match($A88,Ghosts!$A:$A,0)))*($S88/(($F88/48)*$D88)/$E88))</f>
        <v>#N/A</v>
      </c>
      <c r="W88" s="40" t="str">
        <f t="array" ref="W88">if(or($F88=0,$F88=""),"", iferror(index(EPS!M:M,match($A88,EPS!$A:$A,0)),index(Ghosts!M:M,match($A88,Ghosts!$A:$A,0)))*($S88/(($F88/48)*$D88)/$E88))</f>
        <v>#N/A</v>
      </c>
      <c r="X88" s="39" t="str">
        <f t="shared" si="3"/>
        <v>#N/A</v>
      </c>
      <c r="Y88" s="41" t="str">
        <f t="array" ref="Y88">if(or(F88=0,F88=""),"",((iferror(index(EPS!H:H,match(A88,EPS!A:A,0)),index(Ghosts!H:H,match(A88,Ghosts!A:A,0)))*1.25)+(iferror(index(EPS!I:I,match(A88,EPS!A:A,0)),index(Ghosts!I:I,match(A88,Ghosts!A:A,0)))*1.25)+(iferror(index(EPS!J:J,match(A88,EPS!A:A,0)),index(Ghosts!J:J,match(A88,Ghosts!A:A,0)))*1.5)+(iferror(index(EPS!K:K,match(A88,EPS!A:A,0)),index(Ghosts!K:K,match(A88,Ghosts!A:A,0)))*2)+(iferror(index(EPS!L:L,match(A88,EPS!A:A,0)),index(Ghosts!L:L,match(A88,Ghosts!A:A,0)))*2))*D88*(F88/48))</f>
        <v>#N/A</v>
      </c>
      <c r="Z88" s="41" t="str">
        <f t="shared" si="4"/>
        <v>#N/A</v>
      </c>
      <c r="AA88" s="41" t="str">
        <f t="array" ref="AA88">if(or(F88=0,F88=""),"",((iferror(index(EPS!H:H,match(A88,EPS!A:A,0)),index(Ghosts!H:H,match(A88,Ghosts!A:A,0)))*1.2)+(iferror(index(EPS!I:I,match(A88,EPS!A:A,0)),index(Ghosts!I:I,match(A88,Ghosts!A:A,0)))*1.2)+(iferror(index(EPS!J:J,match(A88,EPS!A:A,0)),index(Ghosts!J:J,match(A88,Ghosts!A:A,0)))*1.5)+(iferror(index(EPS!K:K,match(A88,EPS!A:A,0)),index(Ghosts!K:K,match(A88,Ghosts!A:A,0)))*3)+(iferror(index(EPS!L:L,match(A88,EPS!A:A,0)),index(Ghosts!L:L,match(A88,Ghosts!A:A,0)))*3))*D88*(F88/48))</f>
        <v>#N/A</v>
      </c>
      <c r="AB88" s="42">
        <f t="shared" ref="AB88:AF88" si="90">if(iferror(search(AB$1,$I88),0)&gt;0,1,0)</f>
        <v>0</v>
      </c>
      <c r="AC88" s="42">
        <f t="shared" si="90"/>
        <v>0</v>
      </c>
      <c r="AD88" s="42">
        <f t="shared" si="90"/>
        <v>0</v>
      </c>
      <c r="AE88" s="42">
        <f t="shared" si="90"/>
        <v>0</v>
      </c>
      <c r="AF88" s="42">
        <f t="shared" si="90"/>
        <v>0</v>
      </c>
      <c r="AG88" s="25"/>
      <c r="AH88" s="25"/>
      <c r="AI88" s="25"/>
      <c r="AJ88" s="25"/>
      <c r="AK88" s="25"/>
      <c r="AL88" s="25"/>
    </row>
    <row r="89">
      <c r="A89" s="26" t="s">
        <v>184</v>
      </c>
      <c r="B89" s="25" t="e">
        <v>#N/A</v>
      </c>
      <c r="C89" s="25" t="e">
        <v>#N/A</v>
      </c>
      <c r="D89" s="28" t="e">
        <v>#N/A</v>
      </c>
      <c r="E89" s="29">
        <v>0.1958329519450801</v>
      </c>
      <c r="F89" s="30">
        <v>29.0</v>
      </c>
      <c r="G89" s="33"/>
      <c r="H89" s="34" t="e">
        <v>#N/A</v>
      </c>
      <c r="I89" s="35" t="s">
        <v>64</v>
      </c>
      <c r="J89" s="36" t="s">
        <v>64</v>
      </c>
      <c r="K89" s="28" t="s">
        <v>64</v>
      </c>
      <c r="L89" s="28" t="s">
        <v>64</v>
      </c>
      <c r="M89" s="34" t="e">
        <v>#N/A</v>
      </c>
      <c r="N89" s="35" t="s">
        <v>64</v>
      </c>
      <c r="O89" s="36" t="s">
        <v>64</v>
      </c>
      <c r="P89" s="28" t="s">
        <v>64</v>
      </c>
      <c r="Q89" s="37" t="s">
        <v>64</v>
      </c>
      <c r="R89" s="38" t="str">
        <f t="shared" si="2"/>
        <v>#N/A</v>
      </c>
      <c r="S89" s="39" t="str">
        <f t="array" ref="S89">if(R89="","", if(index(Index_of_Stuff!J:J,match(B89,Index_of_Stuff!F:F,0))&gt;0,(D89-index(Index_of_Stuff!J:J,match(B89,Index_of_Stuff!F:F,0)))*(R89/index(Index_of_Stuff!I:I,match(B89,Index_of_Stuff!F:F,0))),(D89/index(Index_of_Stuff!I:I,match(B89,Index_of_Stuff!F:F,0)))*R89))</f>
        <v>#N/A</v>
      </c>
      <c r="T89" s="40" t="str">
        <f t="array" ref="T89">if(or($F89=0,$F89=""),"", iferror(index(EPS!B:B,match($A89,EPS!$A:$A,0)),index(Ghosts!B:B,match($A89,Ghosts!$A:$A,0)))*($S89/(($F89/48)*$D89)/$E89))</f>
        <v>#N/A</v>
      </c>
      <c r="U89" s="40" t="str">
        <f t="array" ref="U89">if(or($F89=0,$F89=""),"", iferror(index(EPS!D:D,match($A89,EPS!$A:$A,0)),index(Ghosts!D:D,match($A89,Ghosts!$A:$A,0)))*($S89/(($F89/48)*$D89)/$E89))</f>
        <v>#N/A</v>
      </c>
      <c r="V89" s="40" t="str">
        <f t="array" ref="V89">if(or($F89=0,$F89=""),"", iferror(index(EPS!F:F,match($A89,EPS!$A:$A,0)),index(Ghosts!F:F,match($A89,Ghosts!$A:$A,0)))*($S89/(($F89/48)*$D89)/$E89))</f>
        <v>#N/A</v>
      </c>
      <c r="W89" s="40" t="str">
        <f t="array" ref="W89">if(or($F89=0,$F89=""),"", iferror(index(EPS!M:M,match($A89,EPS!$A:$A,0)),index(Ghosts!M:M,match($A89,Ghosts!$A:$A,0)))*($S89/(($F89/48)*$D89)/$E89))</f>
        <v>#N/A</v>
      </c>
      <c r="X89" s="39" t="str">
        <f t="shared" si="3"/>
        <v>#N/A</v>
      </c>
      <c r="Y89" s="41" t="str">
        <f t="array" ref="Y89">if(or(F89=0,F89=""),"",((iferror(index(EPS!H:H,match(A89,EPS!A:A,0)),index(Ghosts!H:H,match(A89,Ghosts!A:A,0)))*1.25)+(iferror(index(EPS!I:I,match(A89,EPS!A:A,0)),index(Ghosts!I:I,match(A89,Ghosts!A:A,0)))*1.25)+(iferror(index(EPS!J:J,match(A89,EPS!A:A,0)),index(Ghosts!J:J,match(A89,Ghosts!A:A,0)))*1.5)+(iferror(index(EPS!K:K,match(A89,EPS!A:A,0)),index(Ghosts!K:K,match(A89,Ghosts!A:A,0)))*2)+(iferror(index(EPS!L:L,match(A89,EPS!A:A,0)),index(Ghosts!L:L,match(A89,Ghosts!A:A,0)))*2))*D89*(F89/48))</f>
        <v>#N/A</v>
      </c>
      <c r="Z89" s="41" t="str">
        <f t="shared" si="4"/>
        <v>#N/A</v>
      </c>
      <c r="AA89" s="41" t="str">
        <f t="array" ref="AA89">if(or(F89=0,F89=""),"",((iferror(index(EPS!H:H,match(A89,EPS!A:A,0)),index(Ghosts!H:H,match(A89,Ghosts!A:A,0)))*1.2)+(iferror(index(EPS!I:I,match(A89,EPS!A:A,0)),index(Ghosts!I:I,match(A89,Ghosts!A:A,0)))*1.2)+(iferror(index(EPS!J:J,match(A89,EPS!A:A,0)),index(Ghosts!J:J,match(A89,Ghosts!A:A,0)))*1.5)+(iferror(index(EPS!K:K,match(A89,EPS!A:A,0)),index(Ghosts!K:K,match(A89,Ghosts!A:A,0)))*3)+(iferror(index(EPS!L:L,match(A89,EPS!A:A,0)),index(Ghosts!L:L,match(A89,Ghosts!A:A,0)))*3))*D89*(F89/48))</f>
        <v>#N/A</v>
      </c>
      <c r="AB89" s="42">
        <f t="shared" ref="AB89:AF89" si="91">if(iferror(search(AB$1,$I89),0)&gt;0,1,0)</f>
        <v>0</v>
      </c>
      <c r="AC89" s="42">
        <f t="shared" si="91"/>
        <v>0</v>
      </c>
      <c r="AD89" s="42">
        <f t="shared" si="91"/>
        <v>0</v>
      </c>
      <c r="AE89" s="42">
        <f t="shared" si="91"/>
        <v>0</v>
      </c>
      <c r="AF89" s="42">
        <f t="shared" si="91"/>
        <v>0</v>
      </c>
      <c r="AG89" s="25"/>
      <c r="AH89" s="25"/>
      <c r="AI89" s="25"/>
      <c r="AJ89" s="25"/>
      <c r="AK89" s="25"/>
      <c r="AL89" s="25"/>
    </row>
    <row r="90">
      <c r="A90" s="26" t="s">
        <v>180</v>
      </c>
      <c r="B90" s="25" t="e">
        <v>#N/A</v>
      </c>
      <c r="C90" s="25" t="e">
        <v>#N/A</v>
      </c>
      <c r="D90" s="28" t="e">
        <v>#N/A</v>
      </c>
      <c r="E90" s="29">
        <v>0.12478690629011553</v>
      </c>
      <c r="F90" s="30">
        <v>29.0</v>
      </c>
      <c r="G90" s="33"/>
      <c r="H90" s="34" t="e">
        <v>#N/A</v>
      </c>
      <c r="I90" s="35" t="s">
        <v>64</v>
      </c>
      <c r="J90" s="36" t="s">
        <v>64</v>
      </c>
      <c r="K90" s="28" t="s">
        <v>64</v>
      </c>
      <c r="L90" s="28" t="s">
        <v>64</v>
      </c>
      <c r="M90" s="34" t="e">
        <v>#N/A</v>
      </c>
      <c r="N90" s="35" t="s">
        <v>64</v>
      </c>
      <c r="O90" s="36" t="s">
        <v>64</v>
      </c>
      <c r="P90" s="28" t="s">
        <v>64</v>
      </c>
      <c r="Q90" s="37" t="s">
        <v>64</v>
      </c>
      <c r="R90" s="38" t="str">
        <f t="shared" si="2"/>
        <v>#N/A</v>
      </c>
      <c r="S90" s="39" t="str">
        <f t="array" ref="S90">if(R90="","", if(index(Index_of_Stuff!J:J,match(B90,Index_of_Stuff!F:F,0))&gt;0,(D90-index(Index_of_Stuff!J:J,match(B90,Index_of_Stuff!F:F,0)))*(R90/index(Index_of_Stuff!I:I,match(B90,Index_of_Stuff!F:F,0))),(D90/index(Index_of_Stuff!I:I,match(B90,Index_of_Stuff!F:F,0)))*R90))</f>
        <v>#N/A</v>
      </c>
      <c r="T90" s="40" t="str">
        <f t="array" ref="T90">if(or($F90=0,$F90=""),"", iferror(index(EPS!B:B,match($A90,EPS!$A:$A,0)),index(Ghosts!B:B,match($A90,Ghosts!$A:$A,0)))*($S90/(($F90/48)*$D90)/$E90))</f>
        <v>#N/A</v>
      </c>
      <c r="U90" s="40" t="str">
        <f t="array" ref="U90">if(or($F90=0,$F90=""),"", iferror(index(EPS!D:D,match($A90,EPS!$A:$A,0)),index(Ghosts!D:D,match($A90,Ghosts!$A:$A,0)))*($S90/(($F90/48)*$D90)/$E90))</f>
        <v>#N/A</v>
      </c>
      <c r="V90" s="40" t="str">
        <f t="array" ref="V90">if(or($F90=0,$F90=""),"", iferror(index(EPS!F:F,match($A90,EPS!$A:$A,0)),index(Ghosts!F:F,match($A90,Ghosts!$A:$A,0)))*($S90/(($F90/48)*$D90)/$E90))</f>
        <v>#N/A</v>
      </c>
      <c r="W90" s="40" t="str">
        <f t="array" ref="W90">if(or($F90=0,$F90=""),"", iferror(index(EPS!M:M,match($A90,EPS!$A:$A,0)),index(Ghosts!M:M,match($A90,Ghosts!$A:$A,0)))*($S90/(($F90/48)*$D90)/$E90))</f>
        <v>#N/A</v>
      </c>
      <c r="X90" s="39" t="str">
        <f t="shared" si="3"/>
        <v>#N/A</v>
      </c>
      <c r="Y90" s="41" t="str">
        <f t="array" ref="Y90">if(or(F90=0,F90=""),"",((iferror(index(EPS!H:H,match(A90,EPS!A:A,0)),index(Ghosts!H:H,match(A90,Ghosts!A:A,0)))*1.25)+(iferror(index(EPS!I:I,match(A90,EPS!A:A,0)),index(Ghosts!I:I,match(A90,Ghosts!A:A,0)))*1.25)+(iferror(index(EPS!J:J,match(A90,EPS!A:A,0)),index(Ghosts!J:J,match(A90,Ghosts!A:A,0)))*1.5)+(iferror(index(EPS!K:K,match(A90,EPS!A:A,0)),index(Ghosts!K:K,match(A90,Ghosts!A:A,0)))*2)+(iferror(index(EPS!L:L,match(A90,EPS!A:A,0)),index(Ghosts!L:L,match(A90,Ghosts!A:A,0)))*2))*D90*(F90/48))</f>
        <v>#N/A</v>
      </c>
      <c r="Z90" s="41" t="str">
        <f t="shared" si="4"/>
        <v>#N/A</v>
      </c>
      <c r="AA90" s="41" t="str">
        <f t="array" ref="AA90">if(or(F90=0,F90=""),"",((iferror(index(EPS!H:H,match(A90,EPS!A:A,0)),index(Ghosts!H:H,match(A90,Ghosts!A:A,0)))*1.2)+(iferror(index(EPS!I:I,match(A90,EPS!A:A,0)),index(Ghosts!I:I,match(A90,Ghosts!A:A,0)))*1.2)+(iferror(index(EPS!J:J,match(A90,EPS!A:A,0)),index(Ghosts!J:J,match(A90,Ghosts!A:A,0)))*1.5)+(iferror(index(EPS!K:K,match(A90,EPS!A:A,0)),index(Ghosts!K:K,match(A90,Ghosts!A:A,0)))*3)+(iferror(index(EPS!L:L,match(A90,EPS!A:A,0)),index(Ghosts!L:L,match(A90,Ghosts!A:A,0)))*3))*D90*(F90/48))</f>
        <v>#N/A</v>
      </c>
      <c r="AB90" s="42">
        <f t="shared" ref="AB90:AF90" si="92">if(iferror(search(AB$1,$I90),0)&gt;0,1,0)</f>
        <v>0</v>
      </c>
      <c r="AC90" s="42">
        <f t="shared" si="92"/>
        <v>0</v>
      </c>
      <c r="AD90" s="42">
        <f t="shared" si="92"/>
        <v>0</v>
      </c>
      <c r="AE90" s="42">
        <f t="shared" si="92"/>
        <v>0</v>
      </c>
      <c r="AF90" s="42">
        <f t="shared" si="92"/>
        <v>0</v>
      </c>
      <c r="AG90" s="25"/>
      <c r="AH90" s="25"/>
      <c r="AI90" s="25"/>
      <c r="AJ90" s="25"/>
      <c r="AK90" s="25"/>
      <c r="AL90" s="25"/>
    </row>
    <row r="91">
      <c r="A91" s="26" t="s">
        <v>182</v>
      </c>
      <c r="B91" s="25" t="e">
        <v>#N/A</v>
      </c>
      <c r="C91" s="25" t="e">
        <v>#N/A</v>
      </c>
      <c r="D91" s="28" t="e">
        <v>#N/A</v>
      </c>
      <c r="E91" s="29">
        <v>0.11842465753424658</v>
      </c>
      <c r="F91" s="30">
        <v>28.0</v>
      </c>
      <c r="G91" s="33"/>
      <c r="H91" s="34" t="e">
        <v>#N/A</v>
      </c>
      <c r="I91" s="35" t="s">
        <v>64</v>
      </c>
      <c r="J91" s="36" t="s">
        <v>64</v>
      </c>
      <c r="K91" s="28" t="s">
        <v>64</v>
      </c>
      <c r="L91" s="28" t="s">
        <v>64</v>
      </c>
      <c r="M91" s="34" t="e">
        <v>#N/A</v>
      </c>
      <c r="N91" s="35" t="s">
        <v>64</v>
      </c>
      <c r="O91" s="36" t="s">
        <v>64</v>
      </c>
      <c r="P91" s="28" t="s">
        <v>64</v>
      </c>
      <c r="Q91" s="37" t="s">
        <v>64</v>
      </c>
      <c r="R91" s="38" t="str">
        <f t="shared" si="2"/>
        <v>#N/A</v>
      </c>
      <c r="S91" s="39" t="str">
        <f t="array" ref="S91">if(R91="","", if(index(Index_of_Stuff!J:J,match(B91,Index_of_Stuff!F:F,0))&gt;0,(D91-index(Index_of_Stuff!J:J,match(B91,Index_of_Stuff!F:F,0)))*(R91/index(Index_of_Stuff!I:I,match(B91,Index_of_Stuff!F:F,0))),(D91/index(Index_of_Stuff!I:I,match(B91,Index_of_Stuff!F:F,0)))*R91))</f>
        <v>#N/A</v>
      </c>
      <c r="T91" s="40" t="str">
        <f t="array" ref="T91">if(or($F91=0,$F91=""),"", iferror(index(EPS!B:B,match($A91,EPS!$A:$A,0)),index(Ghosts!B:B,match($A91,Ghosts!$A:$A,0)))*($S91/(($F91/48)*$D91)/$E91))</f>
        <v>#N/A</v>
      </c>
      <c r="U91" s="40" t="str">
        <f t="array" ref="U91">if(or($F91=0,$F91=""),"", iferror(index(EPS!D:D,match($A91,EPS!$A:$A,0)),index(Ghosts!D:D,match($A91,Ghosts!$A:$A,0)))*($S91/(($F91/48)*$D91)/$E91))</f>
        <v>#N/A</v>
      </c>
      <c r="V91" s="40" t="str">
        <f t="array" ref="V91">if(or($F91=0,$F91=""),"", iferror(index(EPS!F:F,match($A91,EPS!$A:$A,0)),index(Ghosts!F:F,match($A91,Ghosts!$A:$A,0)))*($S91/(($F91/48)*$D91)/$E91))</f>
        <v>#N/A</v>
      </c>
      <c r="W91" s="40" t="str">
        <f t="array" ref="W91">if(or($F91=0,$F91=""),"", iferror(index(EPS!M:M,match($A91,EPS!$A:$A,0)),index(Ghosts!M:M,match($A91,Ghosts!$A:$A,0)))*($S91/(($F91/48)*$D91)/$E91))</f>
        <v>#N/A</v>
      </c>
      <c r="X91" s="39" t="str">
        <f t="shared" si="3"/>
        <v>#N/A</v>
      </c>
      <c r="Y91" s="41" t="str">
        <f t="array" ref="Y91">if(or(F91=0,F91=""),"",((iferror(index(EPS!H:H,match(A91,EPS!A:A,0)),index(Ghosts!H:H,match(A91,Ghosts!A:A,0)))*1.25)+(iferror(index(EPS!I:I,match(A91,EPS!A:A,0)),index(Ghosts!I:I,match(A91,Ghosts!A:A,0)))*1.25)+(iferror(index(EPS!J:J,match(A91,EPS!A:A,0)),index(Ghosts!J:J,match(A91,Ghosts!A:A,0)))*1.5)+(iferror(index(EPS!K:K,match(A91,EPS!A:A,0)),index(Ghosts!K:K,match(A91,Ghosts!A:A,0)))*2)+(iferror(index(EPS!L:L,match(A91,EPS!A:A,0)),index(Ghosts!L:L,match(A91,Ghosts!A:A,0)))*2))*D91*(F91/48))</f>
        <v>#N/A</v>
      </c>
      <c r="Z91" s="41" t="str">
        <f t="shared" si="4"/>
        <v>#N/A</v>
      </c>
      <c r="AA91" s="41" t="str">
        <f t="array" ref="AA91">if(or(F91=0,F91=""),"",((iferror(index(EPS!H:H,match(A91,EPS!A:A,0)),index(Ghosts!H:H,match(A91,Ghosts!A:A,0)))*1.2)+(iferror(index(EPS!I:I,match(A91,EPS!A:A,0)),index(Ghosts!I:I,match(A91,Ghosts!A:A,0)))*1.2)+(iferror(index(EPS!J:J,match(A91,EPS!A:A,0)),index(Ghosts!J:J,match(A91,Ghosts!A:A,0)))*1.5)+(iferror(index(EPS!K:K,match(A91,EPS!A:A,0)),index(Ghosts!K:K,match(A91,Ghosts!A:A,0)))*3)+(iferror(index(EPS!L:L,match(A91,EPS!A:A,0)),index(Ghosts!L:L,match(A91,Ghosts!A:A,0)))*3))*D91*(F91/48))</f>
        <v>#N/A</v>
      </c>
      <c r="AB91" s="42">
        <f t="shared" ref="AB91:AF91" si="93">if(iferror(search(AB$1,$I91),0)&gt;0,1,0)</f>
        <v>0</v>
      </c>
      <c r="AC91" s="42">
        <f t="shared" si="93"/>
        <v>0</v>
      </c>
      <c r="AD91" s="42">
        <f t="shared" si="93"/>
        <v>0</v>
      </c>
      <c r="AE91" s="42">
        <f t="shared" si="93"/>
        <v>0</v>
      </c>
      <c r="AF91" s="42">
        <f t="shared" si="93"/>
        <v>0</v>
      </c>
      <c r="AG91" s="25"/>
      <c r="AH91" s="25"/>
      <c r="AI91" s="25"/>
      <c r="AJ91" s="25"/>
      <c r="AK91" s="25"/>
      <c r="AL91" s="25"/>
    </row>
    <row r="92">
      <c r="A92" s="26" t="s">
        <v>185</v>
      </c>
      <c r="B92" s="25" t="e">
        <v>#N/A</v>
      </c>
      <c r="C92" s="25" t="e">
        <v>#N/A</v>
      </c>
      <c r="D92" s="28" t="e">
        <v>#N/A</v>
      </c>
      <c r="E92" s="29">
        <v>0.1990349344978166</v>
      </c>
      <c r="F92" s="30">
        <v>11.0</v>
      </c>
      <c r="G92" s="33"/>
      <c r="H92" s="34" t="e">
        <v>#N/A</v>
      </c>
      <c r="I92" s="35" t="s">
        <v>64</v>
      </c>
      <c r="J92" s="36" t="s">
        <v>64</v>
      </c>
      <c r="K92" s="28" t="s">
        <v>64</v>
      </c>
      <c r="L92" s="28" t="s">
        <v>64</v>
      </c>
      <c r="M92" s="34" t="e">
        <v>#N/A</v>
      </c>
      <c r="N92" s="35" t="s">
        <v>64</v>
      </c>
      <c r="O92" s="36" t="s">
        <v>64</v>
      </c>
      <c r="P92" s="28" t="s">
        <v>64</v>
      </c>
      <c r="Q92" s="37" t="s">
        <v>64</v>
      </c>
      <c r="R92" s="38" t="str">
        <f t="shared" si="2"/>
        <v>#N/A</v>
      </c>
      <c r="S92" s="39" t="str">
        <f t="array" ref="S92">if(R92="","", if(index(Index_of_Stuff!J:J,match(B92,Index_of_Stuff!F:F,0))&gt;0,(D92-index(Index_of_Stuff!J:J,match(B92,Index_of_Stuff!F:F,0)))*(R92/index(Index_of_Stuff!I:I,match(B92,Index_of_Stuff!F:F,0))),(D92/index(Index_of_Stuff!I:I,match(B92,Index_of_Stuff!F:F,0)))*R92))</f>
        <v>#N/A</v>
      </c>
      <c r="T92" s="40" t="str">
        <f t="array" ref="T92">if(or($F92=0,$F92=""),"", iferror(index(EPS!B:B,match($A92,EPS!$A:$A,0)),index(Ghosts!B:B,match($A92,Ghosts!$A:$A,0)))*($S92/(($F92/48)*$D92)/$E92))</f>
        <v>#N/A</v>
      </c>
      <c r="U92" s="40" t="str">
        <f t="array" ref="U92">if(or($F92=0,$F92=""),"", iferror(index(EPS!D:D,match($A92,EPS!$A:$A,0)),index(Ghosts!D:D,match($A92,Ghosts!$A:$A,0)))*($S92/(($F92/48)*$D92)/$E92))</f>
        <v>#N/A</v>
      </c>
      <c r="V92" s="40" t="str">
        <f t="array" ref="V92">if(or($F92=0,$F92=""),"", iferror(index(EPS!F:F,match($A92,EPS!$A:$A,0)),index(Ghosts!F:F,match($A92,Ghosts!$A:$A,0)))*($S92/(($F92/48)*$D92)/$E92))</f>
        <v>#N/A</v>
      </c>
      <c r="W92" s="40" t="str">
        <f t="array" ref="W92">if(or($F92=0,$F92=""),"", iferror(index(EPS!M:M,match($A92,EPS!$A:$A,0)),index(Ghosts!M:M,match($A92,Ghosts!$A:$A,0)))*($S92/(($F92/48)*$D92)/$E92))</f>
        <v>#N/A</v>
      </c>
      <c r="X92" s="39" t="str">
        <f t="shared" si="3"/>
        <v>#N/A</v>
      </c>
      <c r="Y92" s="41" t="str">
        <f t="array" ref="Y92">if(or(F92=0,F92=""),"",((iferror(index(EPS!H:H,match(A92,EPS!A:A,0)),index(Ghosts!H:H,match(A92,Ghosts!A:A,0)))*1.25)+(iferror(index(EPS!I:I,match(A92,EPS!A:A,0)),index(Ghosts!I:I,match(A92,Ghosts!A:A,0)))*1.25)+(iferror(index(EPS!J:J,match(A92,EPS!A:A,0)),index(Ghosts!J:J,match(A92,Ghosts!A:A,0)))*1.5)+(iferror(index(EPS!K:K,match(A92,EPS!A:A,0)),index(Ghosts!K:K,match(A92,Ghosts!A:A,0)))*2)+(iferror(index(EPS!L:L,match(A92,EPS!A:A,0)),index(Ghosts!L:L,match(A92,Ghosts!A:A,0)))*2))*D92*(F92/48))</f>
        <v>#N/A</v>
      </c>
      <c r="Z92" s="41" t="str">
        <f t="shared" si="4"/>
        <v>#N/A</v>
      </c>
      <c r="AA92" s="41" t="str">
        <f t="array" ref="AA92">if(or(F92=0,F92=""),"",((iferror(index(EPS!H:H,match(A92,EPS!A:A,0)),index(Ghosts!H:H,match(A92,Ghosts!A:A,0)))*1.2)+(iferror(index(EPS!I:I,match(A92,EPS!A:A,0)),index(Ghosts!I:I,match(A92,Ghosts!A:A,0)))*1.2)+(iferror(index(EPS!J:J,match(A92,EPS!A:A,0)),index(Ghosts!J:J,match(A92,Ghosts!A:A,0)))*1.5)+(iferror(index(EPS!K:K,match(A92,EPS!A:A,0)),index(Ghosts!K:K,match(A92,Ghosts!A:A,0)))*3)+(iferror(index(EPS!L:L,match(A92,EPS!A:A,0)),index(Ghosts!L:L,match(A92,Ghosts!A:A,0)))*3))*D92*(F92/48))</f>
        <v>#N/A</v>
      </c>
      <c r="AB92" s="42">
        <f t="shared" ref="AB92:AF92" si="94">if(iferror(search(AB$1,$I92),0)&gt;0,1,0)</f>
        <v>0</v>
      </c>
      <c r="AC92" s="42">
        <f t="shared" si="94"/>
        <v>0</v>
      </c>
      <c r="AD92" s="42">
        <f t="shared" si="94"/>
        <v>0</v>
      </c>
      <c r="AE92" s="42">
        <f t="shared" si="94"/>
        <v>0</v>
      </c>
      <c r="AF92" s="42">
        <f t="shared" si="94"/>
        <v>0</v>
      </c>
      <c r="AG92" s="25"/>
      <c r="AH92" s="25"/>
      <c r="AI92" s="25"/>
      <c r="AJ92" s="25"/>
      <c r="AK92" s="25"/>
      <c r="AL92" s="25"/>
    </row>
    <row r="93">
      <c r="A93" s="26" t="s">
        <v>187</v>
      </c>
      <c r="B93" s="25" t="e">
        <v>#N/A</v>
      </c>
      <c r="C93" s="25" t="e">
        <v>#N/A</v>
      </c>
      <c r="D93" s="28" t="e">
        <v>#N/A</v>
      </c>
      <c r="E93" s="29">
        <v>0.1937435897435897</v>
      </c>
      <c r="F93" s="30">
        <v>9.0</v>
      </c>
      <c r="G93" s="33"/>
      <c r="H93" s="34" t="e">
        <v>#N/A</v>
      </c>
      <c r="I93" s="35" t="s">
        <v>64</v>
      </c>
      <c r="J93" s="36" t="s">
        <v>64</v>
      </c>
      <c r="K93" s="28" t="s">
        <v>64</v>
      </c>
      <c r="L93" s="28" t="s">
        <v>64</v>
      </c>
      <c r="M93" s="34" t="e">
        <v>#N/A</v>
      </c>
      <c r="N93" s="35" t="s">
        <v>64</v>
      </c>
      <c r="O93" s="36" t="s">
        <v>64</v>
      </c>
      <c r="P93" s="28" t="s">
        <v>64</v>
      </c>
      <c r="Q93" s="37" t="s">
        <v>64</v>
      </c>
      <c r="R93" s="38" t="str">
        <f t="shared" si="2"/>
        <v>#N/A</v>
      </c>
      <c r="S93" s="39" t="str">
        <f t="array" ref="S93">if(R93="","", if(index(Index_of_Stuff!J:J,match(B93,Index_of_Stuff!F:F,0))&gt;0,(D93-index(Index_of_Stuff!J:J,match(B93,Index_of_Stuff!F:F,0)))*(R93/index(Index_of_Stuff!I:I,match(B93,Index_of_Stuff!F:F,0))),(D93/index(Index_of_Stuff!I:I,match(B93,Index_of_Stuff!F:F,0)))*R93))</f>
        <v>#N/A</v>
      </c>
      <c r="T93" s="40" t="str">
        <f t="array" ref="T93">if(or($F93=0,$F93=""),"", iferror(index(EPS!B:B,match($A93,EPS!$A:$A,0)),index(Ghosts!B:B,match($A93,Ghosts!$A:$A,0)))*($S93/(($F93/48)*$D93)/$E93))</f>
        <v>#N/A</v>
      </c>
      <c r="U93" s="40" t="str">
        <f t="array" ref="U93">if(or($F93=0,$F93=""),"", iferror(index(EPS!D:D,match($A93,EPS!$A:$A,0)),index(Ghosts!D:D,match($A93,Ghosts!$A:$A,0)))*($S93/(($F93/48)*$D93)/$E93))</f>
        <v>#N/A</v>
      </c>
      <c r="V93" s="40" t="str">
        <f t="array" ref="V93">if(or($F93=0,$F93=""),"", iferror(index(EPS!F:F,match($A93,EPS!$A:$A,0)),index(Ghosts!F:F,match($A93,Ghosts!$A:$A,0)))*($S93/(($F93/48)*$D93)/$E93))</f>
        <v>#N/A</v>
      </c>
      <c r="W93" s="40" t="str">
        <f t="array" ref="W93">if(or($F93=0,$F93=""),"", iferror(index(EPS!M:M,match($A93,EPS!$A:$A,0)),index(Ghosts!M:M,match($A93,Ghosts!$A:$A,0)))*($S93/(($F93/48)*$D93)/$E93))</f>
        <v>#N/A</v>
      </c>
      <c r="X93" s="39" t="str">
        <f t="shared" si="3"/>
        <v>#N/A</v>
      </c>
      <c r="Y93" s="41" t="str">
        <f t="array" ref="Y93">if(or(F93=0,F93=""),"",((iferror(index(EPS!H:H,match(A93,EPS!A:A,0)),index(Ghosts!H:H,match(A93,Ghosts!A:A,0)))*1.25)+(iferror(index(EPS!I:I,match(A93,EPS!A:A,0)),index(Ghosts!I:I,match(A93,Ghosts!A:A,0)))*1.25)+(iferror(index(EPS!J:J,match(A93,EPS!A:A,0)),index(Ghosts!J:J,match(A93,Ghosts!A:A,0)))*1.5)+(iferror(index(EPS!K:K,match(A93,EPS!A:A,0)),index(Ghosts!K:K,match(A93,Ghosts!A:A,0)))*2)+(iferror(index(EPS!L:L,match(A93,EPS!A:A,0)),index(Ghosts!L:L,match(A93,Ghosts!A:A,0)))*2))*D93*(F93/48))</f>
        <v>#N/A</v>
      </c>
      <c r="Z93" s="41" t="str">
        <f t="shared" si="4"/>
        <v>#N/A</v>
      </c>
      <c r="AA93" s="41" t="str">
        <f t="array" ref="AA93">if(or(F93=0,F93=""),"",((iferror(index(EPS!H:H,match(A93,EPS!A:A,0)),index(Ghosts!H:H,match(A93,Ghosts!A:A,0)))*1.2)+(iferror(index(EPS!I:I,match(A93,EPS!A:A,0)),index(Ghosts!I:I,match(A93,Ghosts!A:A,0)))*1.2)+(iferror(index(EPS!J:J,match(A93,EPS!A:A,0)),index(Ghosts!J:J,match(A93,Ghosts!A:A,0)))*1.5)+(iferror(index(EPS!K:K,match(A93,EPS!A:A,0)),index(Ghosts!K:K,match(A93,Ghosts!A:A,0)))*3)+(iferror(index(EPS!L:L,match(A93,EPS!A:A,0)),index(Ghosts!L:L,match(A93,Ghosts!A:A,0)))*3))*D93*(F93/48))</f>
        <v>#N/A</v>
      </c>
      <c r="AB93" s="42">
        <f t="shared" ref="AB93:AF93" si="95">if(iferror(search(AB$1,$I93),0)&gt;0,1,0)</f>
        <v>0</v>
      </c>
      <c r="AC93" s="42">
        <f t="shared" si="95"/>
        <v>0</v>
      </c>
      <c r="AD93" s="42">
        <f t="shared" si="95"/>
        <v>0</v>
      </c>
      <c r="AE93" s="42">
        <f t="shared" si="95"/>
        <v>0</v>
      </c>
      <c r="AF93" s="42">
        <f t="shared" si="95"/>
        <v>0</v>
      </c>
      <c r="AG93" s="25"/>
      <c r="AH93" s="25"/>
      <c r="AI93" s="25"/>
      <c r="AJ93" s="25"/>
      <c r="AK93" s="25"/>
      <c r="AL93" s="25"/>
    </row>
    <row r="94">
      <c r="A94" s="26" t="s">
        <v>188</v>
      </c>
      <c r="B94" s="25" t="e">
        <v>#N/A</v>
      </c>
      <c r="C94" s="25" t="e">
        <v>#N/A</v>
      </c>
      <c r="D94" s="28" t="e">
        <v>#N/A</v>
      </c>
      <c r="E94" s="29">
        <v>0.1720693641618497</v>
      </c>
      <c r="F94" s="30">
        <v>0.0</v>
      </c>
      <c r="G94" s="33"/>
      <c r="H94" s="34" t="s">
        <v>64</v>
      </c>
      <c r="I94" s="35" t="s">
        <v>64</v>
      </c>
      <c r="J94" s="36" t="s">
        <v>64</v>
      </c>
      <c r="K94" s="28" t="s">
        <v>64</v>
      </c>
      <c r="L94" s="28" t="s">
        <v>64</v>
      </c>
      <c r="M94" s="34" t="s">
        <v>64</v>
      </c>
      <c r="N94" s="35" t="s">
        <v>64</v>
      </c>
      <c r="O94" s="36" t="s">
        <v>64</v>
      </c>
      <c r="P94" s="28" t="s">
        <v>64</v>
      </c>
      <c r="Q94" s="37" t="s">
        <v>64</v>
      </c>
      <c r="R94" s="38" t="str">
        <f t="shared" si="2"/>
        <v/>
      </c>
      <c r="S94" s="39" t="str">
        <f t="array" ref="S94">if(R94="","", if(index(Index_of_Stuff!J:J,match(B94,Index_of_Stuff!F:F,0))&gt;0,(D94-index(Index_of_Stuff!J:J,match(B94,Index_of_Stuff!F:F,0)))*(R94/index(Index_of_Stuff!I:I,match(B94,Index_of_Stuff!F:F,0))),(D94/index(Index_of_Stuff!I:I,match(B94,Index_of_Stuff!F:F,0)))*R94))</f>
        <v/>
      </c>
      <c r="T94" s="40" t="str">
        <f t="array" ref="T94">if(or($F94=0,$F94=""),"", iferror(index(EPS!B:B,match($A94,EPS!$A:$A,0)),index(Ghosts!B:B,match($A94,Ghosts!$A:$A,0)))*($S94/(($F94/48)*$D94)/$E94))</f>
        <v/>
      </c>
      <c r="U94" s="40" t="str">
        <f t="array" ref="U94">if(or($F94=0,$F94=""),"", iferror(index(EPS!D:D,match($A94,EPS!$A:$A,0)),index(Ghosts!D:D,match($A94,Ghosts!$A:$A,0)))*($S94/(($F94/48)*$D94)/$E94))</f>
        <v/>
      </c>
      <c r="V94" s="40" t="str">
        <f t="array" ref="V94">if(or($F94=0,$F94=""),"", iferror(index(EPS!F:F,match($A94,EPS!$A:$A,0)),index(Ghosts!F:F,match($A94,Ghosts!$A:$A,0)))*($S94/(($F94/48)*$D94)/$E94))</f>
        <v/>
      </c>
      <c r="W94" s="40" t="str">
        <f t="array" ref="W94">if(or($F94=0,$F94=""),"", iferror(index(EPS!M:M,match($A94,EPS!$A:$A,0)),index(Ghosts!M:M,match($A94,Ghosts!$A:$A,0)))*($S94/(($F94/48)*$D94)/$E94))</f>
        <v/>
      </c>
      <c r="X94" s="39" t="str">
        <f t="shared" si="3"/>
        <v/>
      </c>
      <c r="Y94" s="41" t="str">
        <f t="array" ref="Y94">if(or(F94=0,F94=""),"",((iferror(index(EPS!H:H,match(A94,EPS!A:A,0)),index(Ghosts!H:H,match(A94,Ghosts!A:A,0)))*1.25)+(iferror(index(EPS!I:I,match(A94,EPS!A:A,0)),index(Ghosts!I:I,match(A94,Ghosts!A:A,0)))*1.25)+(iferror(index(EPS!J:J,match(A94,EPS!A:A,0)),index(Ghosts!J:J,match(A94,Ghosts!A:A,0)))*1.5)+(iferror(index(EPS!K:K,match(A94,EPS!A:A,0)),index(Ghosts!K:K,match(A94,Ghosts!A:A,0)))*2)+(iferror(index(EPS!L:L,match(A94,EPS!A:A,0)),index(Ghosts!L:L,match(A94,Ghosts!A:A,0)))*2))*D94*(F94/48))</f>
        <v/>
      </c>
      <c r="Z94" s="41" t="str">
        <f t="shared" si="4"/>
        <v/>
      </c>
      <c r="AA94" s="41" t="str">
        <f t="array" ref="AA94">if(or(F94=0,F94=""),"",((iferror(index(EPS!H:H,match(A94,EPS!A:A,0)),index(Ghosts!H:H,match(A94,Ghosts!A:A,0)))*1.2)+(iferror(index(EPS!I:I,match(A94,EPS!A:A,0)),index(Ghosts!I:I,match(A94,Ghosts!A:A,0)))*1.2)+(iferror(index(EPS!J:J,match(A94,EPS!A:A,0)),index(Ghosts!J:J,match(A94,Ghosts!A:A,0)))*1.5)+(iferror(index(EPS!K:K,match(A94,EPS!A:A,0)),index(Ghosts!K:K,match(A94,Ghosts!A:A,0)))*3)+(iferror(index(EPS!L:L,match(A94,EPS!A:A,0)),index(Ghosts!L:L,match(A94,Ghosts!A:A,0)))*3))*D94*(F94/48))</f>
        <v/>
      </c>
      <c r="AB94" s="42">
        <f t="shared" ref="AB94:AF94" si="96">if(iferror(search(AB$1,$I94),0)&gt;0,1,0)</f>
        <v>0</v>
      </c>
      <c r="AC94" s="42">
        <f t="shared" si="96"/>
        <v>0</v>
      </c>
      <c r="AD94" s="42">
        <f t="shared" si="96"/>
        <v>0</v>
      </c>
      <c r="AE94" s="42">
        <f t="shared" si="96"/>
        <v>0</v>
      </c>
      <c r="AF94" s="42">
        <f t="shared" si="96"/>
        <v>0</v>
      </c>
      <c r="AG94" s="25"/>
      <c r="AH94" s="25"/>
      <c r="AI94" s="25"/>
      <c r="AJ94" s="25"/>
      <c r="AK94" s="25"/>
      <c r="AL94" s="25"/>
    </row>
    <row r="95">
      <c r="A95" s="26" t="s">
        <v>190</v>
      </c>
      <c r="B95" s="25" t="e">
        <v>#N/A</v>
      </c>
      <c r="C95" s="25" t="e">
        <v>#N/A</v>
      </c>
      <c r="D95" s="28" t="e">
        <v>#N/A</v>
      </c>
      <c r="E95" s="29">
        <v>0.16597058823529415</v>
      </c>
      <c r="F95" s="30">
        <v>0.0</v>
      </c>
      <c r="G95" s="33"/>
      <c r="H95" s="34" t="s">
        <v>64</v>
      </c>
      <c r="I95" s="35" t="s">
        <v>64</v>
      </c>
      <c r="J95" s="36" t="s">
        <v>64</v>
      </c>
      <c r="K95" s="28" t="s">
        <v>64</v>
      </c>
      <c r="L95" s="28" t="s">
        <v>64</v>
      </c>
      <c r="M95" s="34" t="s">
        <v>64</v>
      </c>
      <c r="N95" s="35" t="s">
        <v>64</v>
      </c>
      <c r="O95" s="36" t="s">
        <v>64</v>
      </c>
      <c r="P95" s="28" t="s">
        <v>64</v>
      </c>
      <c r="Q95" s="37" t="s">
        <v>64</v>
      </c>
      <c r="R95" s="38" t="str">
        <f t="shared" si="2"/>
        <v/>
      </c>
      <c r="S95" s="39" t="str">
        <f t="array" ref="S95">if(R95="","", if(index(Index_of_Stuff!J:J,match(B95,Index_of_Stuff!F:F,0))&gt;0,(D95-index(Index_of_Stuff!J:J,match(B95,Index_of_Stuff!F:F,0)))*(R95/index(Index_of_Stuff!I:I,match(B95,Index_of_Stuff!F:F,0))),(D95/index(Index_of_Stuff!I:I,match(B95,Index_of_Stuff!F:F,0)))*R95))</f>
        <v/>
      </c>
      <c r="T95" s="40" t="str">
        <f t="array" ref="T95">if(or($F95=0,$F95=""),"", iferror(index(EPS!B:B,match($A95,EPS!$A:$A,0)),index(Ghosts!B:B,match($A95,Ghosts!$A:$A,0)))*($S95/(($F95/48)*$D95)/$E95))</f>
        <v/>
      </c>
      <c r="U95" s="40" t="str">
        <f t="array" ref="U95">if(or($F95=0,$F95=""),"", iferror(index(EPS!D:D,match($A95,EPS!$A:$A,0)),index(Ghosts!D:D,match($A95,Ghosts!$A:$A,0)))*($S95/(($F95/48)*$D95)/$E95))</f>
        <v/>
      </c>
      <c r="V95" s="40" t="str">
        <f t="array" ref="V95">if(or($F95=0,$F95=""),"", iferror(index(EPS!F:F,match($A95,EPS!$A:$A,0)),index(Ghosts!F:F,match($A95,Ghosts!$A:$A,0)))*($S95/(($F95/48)*$D95)/$E95))</f>
        <v/>
      </c>
      <c r="W95" s="40" t="str">
        <f t="array" ref="W95">if(or($F95=0,$F95=""),"", iferror(index(EPS!M:M,match($A95,EPS!$A:$A,0)),index(Ghosts!M:M,match($A95,Ghosts!$A:$A,0)))*($S95/(($F95/48)*$D95)/$E95))</f>
        <v/>
      </c>
      <c r="X95" s="39" t="str">
        <f t="shared" si="3"/>
        <v/>
      </c>
      <c r="Y95" s="41" t="str">
        <f t="array" ref="Y95">if(or(F95=0,F95=""),"",((iferror(index(EPS!H:H,match(A95,EPS!A:A,0)),index(Ghosts!H:H,match(A95,Ghosts!A:A,0)))*1.25)+(iferror(index(EPS!I:I,match(A95,EPS!A:A,0)),index(Ghosts!I:I,match(A95,Ghosts!A:A,0)))*1.25)+(iferror(index(EPS!J:J,match(A95,EPS!A:A,0)),index(Ghosts!J:J,match(A95,Ghosts!A:A,0)))*1.5)+(iferror(index(EPS!K:K,match(A95,EPS!A:A,0)),index(Ghosts!K:K,match(A95,Ghosts!A:A,0)))*2)+(iferror(index(EPS!L:L,match(A95,EPS!A:A,0)),index(Ghosts!L:L,match(A95,Ghosts!A:A,0)))*2))*D95*(F95/48))</f>
        <v/>
      </c>
      <c r="Z95" s="41" t="str">
        <f t="shared" si="4"/>
        <v/>
      </c>
      <c r="AA95" s="41" t="str">
        <f t="array" ref="AA95">if(or(F95=0,F95=""),"",((iferror(index(EPS!H:H,match(A95,EPS!A:A,0)),index(Ghosts!H:H,match(A95,Ghosts!A:A,0)))*1.2)+(iferror(index(EPS!I:I,match(A95,EPS!A:A,0)),index(Ghosts!I:I,match(A95,Ghosts!A:A,0)))*1.2)+(iferror(index(EPS!J:J,match(A95,EPS!A:A,0)),index(Ghosts!J:J,match(A95,Ghosts!A:A,0)))*1.5)+(iferror(index(EPS!K:K,match(A95,EPS!A:A,0)),index(Ghosts!K:K,match(A95,Ghosts!A:A,0)))*3)+(iferror(index(EPS!L:L,match(A95,EPS!A:A,0)),index(Ghosts!L:L,match(A95,Ghosts!A:A,0)))*3))*D95*(F95/48))</f>
        <v/>
      </c>
      <c r="AB95" s="42">
        <f t="shared" ref="AB95:AF95" si="97">if(iferror(search(AB$1,$I95),0)&gt;0,1,0)</f>
        <v>0</v>
      </c>
      <c r="AC95" s="42">
        <f t="shared" si="97"/>
        <v>0</v>
      </c>
      <c r="AD95" s="42">
        <f t="shared" si="97"/>
        <v>0</v>
      </c>
      <c r="AE95" s="42">
        <f t="shared" si="97"/>
        <v>0</v>
      </c>
      <c r="AF95" s="42">
        <f t="shared" si="97"/>
        <v>0</v>
      </c>
      <c r="AG95" s="25"/>
      <c r="AH95" s="25"/>
      <c r="AI95" s="25"/>
      <c r="AJ95" s="25"/>
      <c r="AK95" s="25"/>
      <c r="AL95" s="25"/>
    </row>
    <row r="96">
      <c r="A96" s="26" t="s">
        <v>193</v>
      </c>
      <c r="B96" s="25" t="e">
        <v>#N/A</v>
      </c>
      <c r="C96" s="25" t="e">
        <v>#N/A</v>
      </c>
      <c r="D96" s="28" t="e">
        <v>#N/A</v>
      </c>
      <c r="E96" s="29">
        <v>0.24826076606795064</v>
      </c>
      <c r="F96" s="30">
        <v>0.0</v>
      </c>
      <c r="G96" s="33"/>
      <c r="H96" s="34" t="s">
        <v>64</v>
      </c>
      <c r="I96" s="35" t="s">
        <v>64</v>
      </c>
      <c r="J96" s="36" t="s">
        <v>64</v>
      </c>
      <c r="K96" s="28" t="s">
        <v>64</v>
      </c>
      <c r="L96" s="28" t="s">
        <v>64</v>
      </c>
      <c r="M96" s="34" t="s">
        <v>64</v>
      </c>
      <c r="N96" s="35" t="s">
        <v>64</v>
      </c>
      <c r="O96" s="36" t="s">
        <v>64</v>
      </c>
      <c r="P96" s="28" t="s">
        <v>64</v>
      </c>
      <c r="Q96" s="37" t="s">
        <v>64</v>
      </c>
      <c r="R96" s="38" t="str">
        <f t="shared" si="2"/>
        <v/>
      </c>
      <c r="S96" s="39" t="str">
        <f t="array" ref="S96">if(R96="","", if(index(Index_of_Stuff!J:J,match(B96,Index_of_Stuff!F:F,0))&gt;0,(D96-index(Index_of_Stuff!J:J,match(B96,Index_of_Stuff!F:F,0)))*(R96/index(Index_of_Stuff!I:I,match(B96,Index_of_Stuff!F:F,0))),(D96/index(Index_of_Stuff!I:I,match(B96,Index_of_Stuff!F:F,0)))*R96))</f>
        <v/>
      </c>
      <c r="T96" s="40" t="str">
        <f t="array" ref="T96">if(or($F96=0,$F96=""),"", iferror(index(EPS!B:B,match($A96,EPS!$A:$A,0)),index(Ghosts!B:B,match($A96,Ghosts!$A:$A,0)))*($S96/(($F96/48)*$D96)/$E96))</f>
        <v/>
      </c>
      <c r="U96" s="40" t="str">
        <f t="array" ref="U96">if(or($F96=0,$F96=""),"", iferror(index(EPS!D:D,match($A96,EPS!$A:$A,0)),index(Ghosts!D:D,match($A96,Ghosts!$A:$A,0)))*($S96/(($F96/48)*$D96)/$E96))</f>
        <v/>
      </c>
      <c r="V96" s="40" t="str">
        <f t="array" ref="V96">if(or($F96=0,$F96=""),"", iferror(index(EPS!F:F,match($A96,EPS!$A:$A,0)),index(Ghosts!F:F,match($A96,Ghosts!$A:$A,0)))*($S96/(($F96/48)*$D96)/$E96))</f>
        <v/>
      </c>
      <c r="W96" s="40" t="str">
        <f t="array" ref="W96">if(or($F96=0,$F96=""),"", iferror(index(EPS!M:M,match($A96,EPS!$A:$A,0)),index(Ghosts!M:M,match($A96,Ghosts!$A:$A,0)))*($S96/(($F96/48)*$D96)/$E96))</f>
        <v/>
      </c>
      <c r="X96" s="39" t="str">
        <f t="shared" si="3"/>
        <v/>
      </c>
      <c r="Y96" s="41" t="str">
        <f t="array" ref="Y96">if(or(F96=0,F96=""),"",((iferror(index(EPS!H:H,match(A96,EPS!A:A,0)),index(Ghosts!H:H,match(A96,Ghosts!A:A,0)))*1.25)+(iferror(index(EPS!I:I,match(A96,EPS!A:A,0)),index(Ghosts!I:I,match(A96,Ghosts!A:A,0)))*1.25)+(iferror(index(EPS!J:J,match(A96,EPS!A:A,0)),index(Ghosts!J:J,match(A96,Ghosts!A:A,0)))*1.5)+(iferror(index(EPS!K:K,match(A96,EPS!A:A,0)),index(Ghosts!K:K,match(A96,Ghosts!A:A,0)))*2)+(iferror(index(EPS!L:L,match(A96,EPS!A:A,0)),index(Ghosts!L:L,match(A96,Ghosts!A:A,0)))*2))*D96*(F96/48))</f>
        <v/>
      </c>
      <c r="Z96" s="41" t="str">
        <f t="shared" si="4"/>
        <v/>
      </c>
      <c r="AA96" s="41" t="str">
        <f t="array" ref="AA96">if(or(F96=0,F96=""),"",((iferror(index(EPS!H:H,match(A96,EPS!A:A,0)),index(Ghosts!H:H,match(A96,Ghosts!A:A,0)))*1.2)+(iferror(index(EPS!I:I,match(A96,EPS!A:A,0)),index(Ghosts!I:I,match(A96,Ghosts!A:A,0)))*1.2)+(iferror(index(EPS!J:J,match(A96,EPS!A:A,0)),index(Ghosts!J:J,match(A96,Ghosts!A:A,0)))*1.5)+(iferror(index(EPS!K:K,match(A96,EPS!A:A,0)),index(Ghosts!K:K,match(A96,Ghosts!A:A,0)))*3)+(iferror(index(EPS!L:L,match(A96,EPS!A:A,0)),index(Ghosts!L:L,match(A96,Ghosts!A:A,0)))*3))*D96*(F96/48))</f>
        <v/>
      </c>
      <c r="AB96" s="42">
        <f t="shared" ref="AB96:AF96" si="98">if(iferror(search(AB$1,$I96),0)&gt;0,1,0)</f>
        <v>0</v>
      </c>
      <c r="AC96" s="42">
        <f t="shared" si="98"/>
        <v>0</v>
      </c>
      <c r="AD96" s="42">
        <f t="shared" si="98"/>
        <v>0</v>
      </c>
      <c r="AE96" s="42">
        <f t="shared" si="98"/>
        <v>0</v>
      </c>
      <c r="AF96" s="42">
        <f t="shared" si="98"/>
        <v>0</v>
      </c>
      <c r="AG96" s="25"/>
      <c r="AH96" s="25"/>
      <c r="AI96" s="25"/>
      <c r="AJ96" s="25"/>
      <c r="AK96" s="25"/>
      <c r="AL96" s="25"/>
    </row>
    <row r="97">
      <c r="A97" s="26" t="s">
        <v>195</v>
      </c>
      <c r="B97" s="25" t="e">
        <v>#N/A</v>
      </c>
      <c r="C97" s="25" t="e">
        <v>#N/A</v>
      </c>
      <c r="D97" s="28" t="e">
        <v>#N/A</v>
      </c>
      <c r="E97" s="29">
        <v>0.17556626506024095</v>
      </c>
      <c r="F97" s="30">
        <v>0.0</v>
      </c>
      <c r="G97" s="33"/>
      <c r="H97" s="34" t="s">
        <v>64</v>
      </c>
      <c r="I97" s="35" t="s">
        <v>64</v>
      </c>
      <c r="J97" s="36" t="s">
        <v>64</v>
      </c>
      <c r="K97" s="28" t="s">
        <v>64</v>
      </c>
      <c r="L97" s="28" t="s">
        <v>64</v>
      </c>
      <c r="M97" s="34" t="s">
        <v>64</v>
      </c>
      <c r="N97" s="35" t="s">
        <v>64</v>
      </c>
      <c r="O97" s="36" t="s">
        <v>64</v>
      </c>
      <c r="P97" s="28" t="s">
        <v>64</v>
      </c>
      <c r="Q97" s="37" t="s">
        <v>64</v>
      </c>
      <c r="R97" s="38" t="str">
        <f t="shared" si="2"/>
        <v/>
      </c>
      <c r="S97" s="39" t="str">
        <f t="array" ref="S97">if(R97="","", if(index(Index_of_Stuff!J:J,match(B97,Index_of_Stuff!F:F,0))&gt;0,(D97-index(Index_of_Stuff!J:J,match(B97,Index_of_Stuff!F:F,0)))*(R97/index(Index_of_Stuff!I:I,match(B97,Index_of_Stuff!F:F,0))),(D97/index(Index_of_Stuff!I:I,match(B97,Index_of_Stuff!F:F,0)))*R97))</f>
        <v/>
      </c>
      <c r="T97" s="40" t="str">
        <f t="array" ref="T97">if(or($F97=0,$F97=""),"", iferror(index(EPS!B:B,match($A97,EPS!$A:$A,0)),index(Ghosts!B:B,match($A97,Ghosts!$A:$A,0)))*($S97/(($F97/48)*$D97)/$E97))</f>
        <v/>
      </c>
      <c r="U97" s="40" t="str">
        <f t="array" ref="U97">if(or($F97=0,$F97=""),"", iferror(index(EPS!D:D,match($A97,EPS!$A:$A,0)),index(Ghosts!D:D,match($A97,Ghosts!$A:$A,0)))*($S97/(($F97/48)*$D97)/$E97))</f>
        <v/>
      </c>
      <c r="V97" s="40" t="str">
        <f t="array" ref="V97">if(or($F97=0,$F97=""),"", iferror(index(EPS!F:F,match($A97,EPS!$A:$A,0)),index(Ghosts!F:F,match($A97,Ghosts!$A:$A,0)))*($S97/(($F97/48)*$D97)/$E97))</f>
        <v/>
      </c>
      <c r="W97" s="40" t="str">
        <f t="array" ref="W97">if(or($F97=0,$F97=""),"", iferror(index(EPS!M:M,match($A97,EPS!$A:$A,0)),index(Ghosts!M:M,match($A97,Ghosts!$A:$A,0)))*($S97/(($F97/48)*$D97)/$E97))</f>
        <v/>
      </c>
      <c r="X97" s="39" t="str">
        <f t="shared" si="3"/>
        <v/>
      </c>
      <c r="Y97" s="41" t="str">
        <f t="array" ref="Y97">if(or(F97=0,F97=""),"",((iferror(index(EPS!H:H,match(A97,EPS!A:A,0)),index(Ghosts!H:H,match(A97,Ghosts!A:A,0)))*1.25)+(iferror(index(EPS!I:I,match(A97,EPS!A:A,0)),index(Ghosts!I:I,match(A97,Ghosts!A:A,0)))*1.25)+(iferror(index(EPS!J:J,match(A97,EPS!A:A,0)),index(Ghosts!J:J,match(A97,Ghosts!A:A,0)))*1.5)+(iferror(index(EPS!K:K,match(A97,EPS!A:A,0)),index(Ghosts!K:K,match(A97,Ghosts!A:A,0)))*2)+(iferror(index(EPS!L:L,match(A97,EPS!A:A,0)),index(Ghosts!L:L,match(A97,Ghosts!A:A,0)))*2))*D97*(F97/48))</f>
        <v/>
      </c>
      <c r="Z97" s="41" t="str">
        <f t="shared" si="4"/>
        <v/>
      </c>
      <c r="AA97" s="41" t="str">
        <f t="array" ref="AA97">if(or(F97=0,F97=""),"",((iferror(index(EPS!H:H,match(A97,EPS!A:A,0)),index(Ghosts!H:H,match(A97,Ghosts!A:A,0)))*1.2)+(iferror(index(EPS!I:I,match(A97,EPS!A:A,0)),index(Ghosts!I:I,match(A97,Ghosts!A:A,0)))*1.2)+(iferror(index(EPS!J:J,match(A97,EPS!A:A,0)),index(Ghosts!J:J,match(A97,Ghosts!A:A,0)))*1.5)+(iferror(index(EPS!K:K,match(A97,EPS!A:A,0)),index(Ghosts!K:K,match(A97,Ghosts!A:A,0)))*3)+(iferror(index(EPS!L:L,match(A97,EPS!A:A,0)),index(Ghosts!L:L,match(A97,Ghosts!A:A,0)))*3))*D97*(F97/48))</f>
        <v/>
      </c>
      <c r="AB97" s="42">
        <f t="shared" ref="AB97:AF97" si="99">if(iferror(search(AB$1,$I97),0)&gt;0,1,0)</f>
        <v>0</v>
      </c>
      <c r="AC97" s="42">
        <f t="shared" si="99"/>
        <v>0</v>
      </c>
      <c r="AD97" s="42">
        <f t="shared" si="99"/>
        <v>0</v>
      </c>
      <c r="AE97" s="42">
        <f t="shared" si="99"/>
        <v>0</v>
      </c>
      <c r="AF97" s="42">
        <f t="shared" si="99"/>
        <v>0</v>
      </c>
      <c r="AG97" s="25"/>
      <c r="AH97" s="25"/>
      <c r="AI97" s="25"/>
      <c r="AJ97" s="25"/>
      <c r="AK97" s="25"/>
      <c r="AL97" s="25"/>
    </row>
    <row r="98">
      <c r="A98" s="26" t="s">
        <v>197</v>
      </c>
      <c r="B98" s="25" t="e">
        <v>#N/A</v>
      </c>
      <c r="C98" s="25" t="e">
        <v>#N/A</v>
      </c>
      <c r="D98" s="28" t="e">
        <v>#N/A</v>
      </c>
      <c r="E98" s="29">
        <v>0.15627592480291083</v>
      </c>
      <c r="F98" s="30">
        <v>0.0</v>
      </c>
      <c r="G98" s="33"/>
      <c r="H98" s="34" t="s">
        <v>64</v>
      </c>
      <c r="I98" s="35" t="s">
        <v>64</v>
      </c>
      <c r="J98" s="36" t="s">
        <v>64</v>
      </c>
      <c r="K98" s="28" t="s">
        <v>64</v>
      </c>
      <c r="L98" s="28" t="s">
        <v>64</v>
      </c>
      <c r="M98" s="34" t="s">
        <v>64</v>
      </c>
      <c r="N98" s="35" t="s">
        <v>64</v>
      </c>
      <c r="O98" s="36" t="s">
        <v>64</v>
      </c>
      <c r="P98" s="28" t="s">
        <v>64</v>
      </c>
      <c r="Q98" s="37" t="s">
        <v>64</v>
      </c>
      <c r="R98" s="38" t="str">
        <f t="shared" si="2"/>
        <v/>
      </c>
      <c r="S98" s="39" t="str">
        <f t="array" ref="S98">if(R98="","", if(index(Index_of_Stuff!J:J,match(B98,Index_of_Stuff!F:F,0))&gt;0,(D98-index(Index_of_Stuff!J:J,match(B98,Index_of_Stuff!F:F,0)))*(R98/index(Index_of_Stuff!I:I,match(B98,Index_of_Stuff!F:F,0))),(D98/index(Index_of_Stuff!I:I,match(B98,Index_of_Stuff!F:F,0)))*R98))</f>
        <v/>
      </c>
      <c r="T98" s="40" t="str">
        <f t="array" ref="T98">if(or($F98=0,$F98=""),"", iferror(index(EPS!B:B,match($A98,EPS!$A:$A,0)),index(Ghosts!B:B,match($A98,Ghosts!$A:$A,0)))*($S98/(($F98/48)*$D98)/$E98))</f>
        <v/>
      </c>
      <c r="U98" s="40" t="str">
        <f t="array" ref="U98">if(or($F98=0,$F98=""),"", iferror(index(EPS!D:D,match($A98,EPS!$A:$A,0)),index(Ghosts!D:D,match($A98,Ghosts!$A:$A,0)))*($S98/(($F98/48)*$D98)/$E98))</f>
        <v/>
      </c>
      <c r="V98" s="40" t="str">
        <f t="array" ref="V98">if(or($F98=0,$F98=""),"", iferror(index(EPS!F:F,match($A98,EPS!$A:$A,0)),index(Ghosts!F:F,match($A98,Ghosts!$A:$A,0)))*($S98/(($F98/48)*$D98)/$E98))</f>
        <v/>
      </c>
      <c r="W98" s="40" t="str">
        <f t="array" ref="W98">if(or($F98=0,$F98=""),"", iferror(index(EPS!M:M,match($A98,EPS!$A:$A,0)),index(Ghosts!M:M,match($A98,Ghosts!$A:$A,0)))*($S98/(($F98/48)*$D98)/$E98))</f>
        <v/>
      </c>
      <c r="X98" s="39" t="str">
        <f t="shared" si="3"/>
        <v/>
      </c>
      <c r="Y98" s="41" t="str">
        <f t="array" ref="Y98">if(or(F98=0,F98=""),"",((iferror(index(EPS!H:H,match(A98,EPS!A:A,0)),index(Ghosts!H:H,match(A98,Ghosts!A:A,0)))*1.25)+(iferror(index(EPS!I:I,match(A98,EPS!A:A,0)),index(Ghosts!I:I,match(A98,Ghosts!A:A,0)))*1.25)+(iferror(index(EPS!J:J,match(A98,EPS!A:A,0)),index(Ghosts!J:J,match(A98,Ghosts!A:A,0)))*1.5)+(iferror(index(EPS!K:K,match(A98,EPS!A:A,0)),index(Ghosts!K:K,match(A98,Ghosts!A:A,0)))*2)+(iferror(index(EPS!L:L,match(A98,EPS!A:A,0)),index(Ghosts!L:L,match(A98,Ghosts!A:A,0)))*2))*D98*(F98/48))</f>
        <v/>
      </c>
      <c r="Z98" s="41" t="str">
        <f t="shared" si="4"/>
        <v/>
      </c>
      <c r="AA98" s="41" t="str">
        <f t="array" ref="AA98">if(or(F98=0,F98=""),"",((iferror(index(EPS!H:H,match(A98,EPS!A:A,0)),index(Ghosts!H:H,match(A98,Ghosts!A:A,0)))*1.2)+(iferror(index(EPS!I:I,match(A98,EPS!A:A,0)),index(Ghosts!I:I,match(A98,Ghosts!A:A,0)))*1.2)+(iferror(index(EPS!J:J,match(A98,EPS!A:A,0)),index(Ghosts!J:J,match(A98,Ghosts!A:A,0)))*1.5)+(iferror(index(EPS!K:K,match(A98,EPS!A:A,0)),index(Ghosts!K:K,match(A98,Ghosts!A:A,0)))*3)+(iferror(index(EPS!L:L,match(A98,EPS!A:A,0)),index(Ghosts!L:L,match(A98,Ghosts!A:A,0)))*3))*D98*(F98/48))</f>
        <v/>
      </c>
      <c r="AB98" s="42">
        <f t="shared" ref="AB98:AF98" si="100">if(iferror(search(AB$1,$I98),0)&gt;0,1,0)</f>
        <v>0</v>
      </c>
      <c r="AC98" s="42">
        <f t="shared" si="100"/>
        <v>0</v>
      </c>
      <c r="AD98" s="42">
        <f t="shared" si="100"/>
        <v>0</v>
      </c>
      <c r="AE98" s="42">
        <f t="shared" si="100"/>
        <v>0</v>
      </c>
      <c r="AF98" s="42">
        <f t="shared" si="100"/>
        <v>0</v>
      </c>
      <c r="AG98" s="25"/>
      <c r="AH98" s="25"/>
      <c r="AI98" s="25"/>
      <c r="AJ98" s="25"/>
      <c r="AK98" s="25"/>
      <c r="AL98" s="25"/>
    </row>
    <row r="99">
      <c r="A99" s="26" t="s">
        <v>198</v>
      </c>
      <c r="B99" s="25" t="e">
        <v>#N/A</v>
      </c>
      <c r="C99" s="25" t="e">
        <v>#N/A</v>
      </c>
      <c r="D99" s="28" t="e">
        <v>#N/A</v>
      </c>
      <c r="E99" s="29">
        <v>0.15789017341040462</v>
      </c>
      <c r="F99" s="30">
        <v>0.0</v>
      </c>
      <c r="G99" s="33"/>
      <c r="H99" s="34" t="s">
        <v>64</v>
      </c>
      <c r="I99" s="35" t="s">
        <v>64</v>
      </c>
      <c r="J99" s="36" t="s">
        <v>64</v>
      </c>
      <c r="K99" s="28" t="s">
        <v>64</v>
      </c>
      <c r="L99" s="28" t="s">
        <v>64</v>
      </c>
      <c r="M99" s="34" t="s">
        <v>64</v>
      </c>
      <c r="N99" s="35" t="s">
        <v>64</v>
      </c>
      <c r="O99" s="36" t="s">
        <v>64</v>
      </c>
      <c r="P99" s="28" t="s">
        <v>64</v>
      </c>
      <c r="Q99" s="37" t="s">
        <v>64</v>
      </c>
      <c r="R99" s="38" t="str">
        <f t="shared" si="2"/>
        <v/>
      </c>
      <c r="S99" s="39" t="str">
        <f t="array" ref="S99">if(R99="","", if(index(Index_of_Stuff!J:J,match(B99,Index_of_Stuff!F:F,0))&gt;0,(D99-index(Index_of_Stuff!J:J,match(B99,Index_of_Stuff!F:F,0)))*(R99/index(Index_of_Stuff!I:I,match(B99,Index_of_Stuff!F:F,0))),(D99/index(Index_of_Stuff!I:I,match(B99,Index_of_Stuff!F:F,0)))*R99))</f>
        <v/>
      </c>
      <c r="T99" s="40" t="str">
        <f t="array" ref="T99">if(or($F99=0,$F99=""),"", iferror(index(EPS!B:B,match($A99,EPS!$A:$A,0)),index(Ghosts!B:B,match($A99,Ghosts!$A:$A,0)))*($S99/(($F99/48)*$D99)/$E99))</f>
        <v/>
      </c>
      <c r="U99" s="40" t="str">
        <f t="array" ref="U99">if(or($F99=0,$F99=""),"", iferror(index(EPS!D:D,match($A99,EPS!$A:$A,0)),index(Ghosts!D:D,match($A99,Ghosts!$A:$A,0)))*($S99/(($F99/48)*$D99)/$E99))</f>
        <v/>
      </c>
      <c r="V99" s="40" t="str">
        <f t="array" ref="V99">if(or($F99=0,$F99=""),"", iferror(index(EPS!F:F,match($A99,EPS!$A:$A,0)),index(Ghosts!F:F,match($A99,Ghosts!$A:$A,0)))*($S99/(($F99/48)*$D99)/$E99))</f>
        <v/>
      </c>
      <c r="W99" s="40" t="str">
        <f t="array" ref="W99">if(or($F99=0,$F99=""),"", iferror(index(EPS!M:M,match($A99,EPS!$A:$A,0)),index(Ghosts!M:M,match($A99,Ghosts!$A:$A,0)))*($S99/(($F99/48)*$D99)/$E99))</f>
        <v/>
      </c>
      <c r="X99" s="39" t="str">
        <f t="shared" si="3"/>
        <v/>
      </c>
      <c r="Y99" s="41" t="str">
        <f t="array" ref="Y99">if(or(F99=0,F99=""),"",((iferror(index(EPS!H:H,match(A99,EPS!A:A,0)),index(Ghosts!H:H,match(A99,Ghosts!A:A,0)))*1.25)+(iferror(index(EPS!I:I,match(A99,EPS!A:A,0)),index(Ghosts!I:I,match(A99,Ghosts!A:A,0)))*1.25)+(iferror(index(EPS!J:J,match(A99,EPS!A:A,0)),index(Ghosts!J:J,match(A99,Ghosts!A:A,0)))*1.5)+(iferror(index(EPS!K:K,match(A99,EPS!A:A,0)),index(Ghosts!K:K,match(A99,Ghosts!A:A,0)))*2)+(iferror(index(EPS!L:L,match(A99,EPS!A:A,0)),index(Ghosts!L:L,match(A99,Ghosts!A:A,0)))*2))*D99*(F99/48))</f>
        <v/>
      </c>
      <c r="Z99" s="41" t="str">
        <f t="shared" si="4"/>
        <v/>
      </c>
      <c r="AA99" s="41" t="str">
        <f t="array" ref="AA99">if(or(F99=0,F99=""),"",((iferror(index(EPS!H:H,match(A99,EPS!A:A,0)),index(Ghosts!H:H,match(A99,Ghosts!A:A,0)))*1.2)+(iferror(index(EPS!I:I,match(A99,EPS!A:A,0)),index(Ghosts!I:I,match(A99,Ghosts!A:A,0)))*1.2)+(iferror(index(EPS!J:J,match(A99,EPS!A:A,0)),index(Ghosts!J:J,match(A99,Ghosts!A:A,0)))*1.5)+(iferror(index(EPS!K:K,match(A99,EPS!A:A,0)),index(Ghosts!K:K,match(A99,Ghosts!A:A,0)))*3)+(iferror(index(EPS!L:L,match(A99,EPS!A:A,0)),index(Ghosts!L:L,match(A99,Ghosts!A:A,0)))*3))*D99*(F99/48))</f>
        <v/>
      </c>
      <c r="AB99" s="42">
        <f t="shared" ref="AB99:AF99" si="101">if(iferror(search(AB$1,$I99),0)&gt;0,1,0)</f>
        <v>0</v>
      </c>
      <c r="AC99" s="42">
        <f t="shared" si="101"/>
        <v>0</v>
      </c>
      <c r="AD99" s="42">
        <f t="shared" si="101"/>
        <v>0</v>
      </c>
      <c r="AE99" s="42">
        <f t="shared" si="101"/>
        <v>0</v>
      </c>
      <c r="AF99" s="42">
        <f t="shared" si="101"/>
        <v>0</v>
      </c>
      <c r="AG99" s="25"/>
      <c r="AH99" s="25"/>
      <c r="AI99" s="25"/>
      <c r="AJ99" s="25"/>
      <c r="AK99" s="25"/>
      <c r="AL99" s="25"/>
    </row>
    <row r="100">
      <c r="A100" s="26" t="s">
        <v>199</v>
      </c>
      <c r="B100" s="25" t="e">
        <v>#N/A</v>
      </c>
      <c r="C100" s="25" t="e">
        <v>#N/A</v>
      </c>
      <c r="D100" s="28" t="e">
        <v>#N/A</v>
      </c>
      <c r="E100" s="29">
        <v>0.16411240575736805</v>
      </c>
      <c r="F100" s="30">
        <v>0.0</v>
      </c>
      <c r="G100" s="33"/>
      <c r="H100" s="34" t="s">
        <v>64</v>
      </c>
      <c r="I100" s="35" t="s">
        <v>64</v>
      </c>
      <c r="J100" s="36" t="s">
        <v>64</v>
      </c>
      <c r="K100" s="28" t="s">
        <v>64</v>
      </c>
      <c r="L100" s="28" t="s">
        <v>64</v>
      </c>
      <c r="M100" s="34" t="s">
        <v>64</v>
      </c>
      <c r="N100" s="35" t="s">
        <v>64</v>
      </c>
      <c r="O100" s="36" t="s">
        <v>64</v>
      </c>
      <c r="P100" s="28" t="s">
        <v>64</v>
      </c>
      <c r="Q100" s="37" t="s">
        <v>64</v>
      </c>
      <c r="R100" s="38" t="str">
        <f t="shared" si="2"/>
        <v/>
      </c>
      <c r="S100" s="39" t="str">
        <f t="array" ref="S100">if(R100="","", if(index(Index_of_Stuff!J:J,match(B100,Index_of_Stuff!F:F,0))&gt;0,(D100-index(Index_of_Stuff!J:J,match(B100,Index_of_Stuff!F:F,0)))*(R100/index(Index_of_Stuff!I:I,match(B100,Index_of_Stuff!F:F,0))),(D100/index(Index_of_Stuff!I:I,match(B100,Index_of_Stuff!F:F,0)))*R100))</f>
        <v/>
      </c>
      <c r="T100" s="40" t="str">
        <f t="array" ref="T100">if(or($F100=0,$F100=""),"", iferror(index(EPS!B:B,match($A100,EPS!$A:$A,0)),index(Ghosts!B:B,match($A100,Ghosts!$A:$A,0)))*($S100/(($F100/48)*$D100)/$E100))</f>
        <v/>
      </c>
      <c r="U100" s="40" t="str">
        <f t="array" ref="U100">if(or($F100=0,$F100=""),"", iferror(index(EPS!D:D,match($A100,EPS!$A:$A,0)),index(Ghosts!D:D,match($A100,Ghosts!$A:$A,0)))*($S100/(($F100/48)*$D100)/$E100))</f>
        <v/>
      </c>
      <c r="V100" s="40" t="str">
        <f t="array" ref="V100">if(or($F100=0,$F100=""),"", iferror(index(EPS!F:F,match($A100,EPS!$A:$A,0)),index(Ghosts!F:F,match($A100,Ghosts!$A:$A,0)))*($S100/(($F100/48)*$D100)/$E100))</f>
        <v/>
      </c>
      <c r="W100" s="40" t="str">
        <f t="array" ref="W100">if(or($F100=0,$F100=""),"", iferror(index(EPS!M:M,match($A100,EPS!$A:$A,0)),index(Ghosts!M:M,match($A100,Ghosts!$A:$A,0)))*($S100/(($F100/48)*$D100)/$E100))</f>
        <v/>
      </c>
      <c r="X100" s="39" t="str">
        <f t="shared" si="3"/>
        <v/>
      </c>
      <c r="Y100" s="41" t="str">
        <f t="array" ref="Y100">if(or(F100=0,F100=""),"",((iferror(index(EPS!H:H,match(A100,EPS!A:A,0)),index(Ghosts!H:H,match(A100,Ghosts!A:A,0)))*1.25)+(iferror(index(EPS!I:I,match(A100,EPS!A:A,0)),index(Ghosts!I:I,match(A100,Ghosts!A:A,0)))*1.25)+(iferror(index(EPS!J:J,match(A100,EPS!A:A,0)),index(Ghosts!J:J,match(A100,Ghosts!A:A,0)))*1.5)+(iferror(index(EPS!K:K,match(A100,EPS!A:A,0)),index(Ghosts!K:K,match(A100,Ghosts!A:A,0)))*2)+(iferror(index(EPS!L:L,match(A100,EPS!A:A,0)),index(Ghosts!L:L,match(A100,Ghosts!A:A,0)))*2))*D100*(F100/48))</f>
        <v/>
      </c>
      <c r="Z100" s="41" t="str">
        <f t="shared" si="4"/>
        <v/>
      </c>
      <c r="AA100" s="41" t="str">
        <f t="array" ref="AA100">if(or(F100=0,F100=""),"",((iferror(index(EPS!H:H,match(A100,EPS!A:A,0)),index(Ghosts!H:H,match(A100,Ghosts!A:A,0)))*1.2)+(iferror(index(EPS!I:I,match(A100,EPS!A:A,0)),index(Ghosts!I:I,match(A100,Ghosts!A:A,0)))*1.2)+(iferror(index(EPS!J:J,match(A100,EPS!A:A,0)),index(Ghosts!J:J,match(A100,Ghosts!A:A,0)))*1.5)+(iferror(index(EPS!K:K,match(A100,EPS!A:A,0)),index(Ghosts!K:K,match(A100,Ghosts!A:A,0)))*3)+(iferror(index(EPS!L:L,match(A100,EPS!A:A,0)),index(Ghosts!L:L,match(A100,Ghosts!A:A,0)))*3))*D100*(F100/48))</f>
        <v/>
      </c>
      <c r="AB100" s="42">
        <f t="shared" ref="AB100:AF100" si="102">if(iferror(search(AB$1,$I100),0)&gt;0,1,0)</f>
        <v>0</v>
      </c>
      <c r="AC100" s="42">
        <f t="shared" si="102"/>
        <v>0</v>
      </c>
      <c r="AD100" s="42">
        <f t="shared" si="102"/>
        <v>0</v>
      </c>
      <c r="AE100" s="42">
        <f t="shared" si="102"/>
        <v>0</v>
      </c>
      <c r="AF100" s="42">
        <f t="shared" si="102"/>
        <v>0</v>
      </c>
      <c r="AG100" s="25"/>
      <c r="AH100" s="25"/>
      <c r="AI100" s="25"/>
      <c r="AJ100" s="25"/>
      <c r="AK100" s="25"/>
      <c r="AL100" s="25"/>
    </row>
    <row r="101">
      <c r="A101" s="26" t="s">
        <v>201</v>
      </c>
      <c r="B101" s="25" t="e">
        <v>#N/A</v>
      </c>
      <c r="C101" s="25" t="e">
        <v>#N/A</v>
      </c>
      <c r="D101" s="28" t="e">
        <v>#N/A</v>
      </c>
      <c r="E101" s="29">
        <v>0.1771869158878505</v>
      </c>
      <c r="F101" s="30">
        <v>0.0</v>
      </c>
      <c r="G101" s="32"/>
      <c r="H101" s="34" t="s">
        <v>64</v>
      </c>
      <c r="I101" s="35" t="s">
        <v>64</v>
      </c>
      <c r="J101" s="36" t="s">
        <v>64</v>
      </c>
      <c r="K101" s="28" t="s">
        <v>64</v>
      </c>
      <c r="L101" s="28" t="s">
        <v>64</v>
      </c>
      <c r="M101" s="34" t="s">
        <v>64</v>
      </c>
      <c r="N101" s="35" t="s">
        <v>64</v>
      </c>
      <c r="O101" s="36" t="s">
        <v>64</v>
      </c>
      <c r="P101" s="28" t="s">
        <v>64</v>
      </c>
      <c r="Q101" s="37" t="s">
        <v>64</v>
      </c>
      <c r="R101" s="38" t="str">
        <f t="shared" si="2"/>
        <v/>
      </c>
      <c r="S101" s="39" t="str">
        <f t="array" ref="S101">if(R101="","", if(index(Index_of_Stuff!J:J,match(B101,Index_of_Stuff!F:F,0))&gt;0,(D101-index(Index_of_Stuff!J:J,match(B101,Index_of_Stuff!F:F,0)))*(R101/index(Index_of_Stuff!I:I,match(B101,Index_of_Stuff!F:F,0))),(D101/index(Index_of_Stuff!I:I,match(B101,Index_of_Stuff!F:F,0)))*R101))</f>
        <v/>
      </c>
      <c r="T101" s="40" t="str">
        <f t="array" ref="T101">if(or($F101=0,$F101=""),"", iferror(index(EPS!B:B,match($A101,EPS!$A:$A,0)),index(Ghosts!B:B,match($A101,Ghosts!$A:$A,0)))*($S101/(($F101/48)*$D101)/$E101))</f>
        <v/>
      </c>
      <c r="U101" s="40" t="str">
        <f t="array" ref="U101">if(or($F101=0,$F101=""),"", iferror(index(EPS!D:D,match($A101,EPS!$A:$A,0)),index(Ghosts!D:D,match($A101,Ghosts!$A:$A,0)))*($S101/(($F101/48)*$D101)/$E101))</f>
        <v/>
      </c>
      <c r="V101" s="40" t="str">
        <f t="array" ref="V101">if(or($F101=0,$F101=""),"", iferror(index(EPS!F:F,match($A101,EPS!$A:$A,0)),index(Ghosts!F:F,match($A101,Ghosts!$A:$A,0)))*($S101/(($F101/48)*$D101)/$E101))</f>
        <v/>
      </c>
      <c r="W101" s="40" t="str">
        <f t="array" ref="W101">if(or($F101=0,$F101=""),"", iferror(index(EPS!M:M,match($A101,EPS!$A:$A,0)),index(Ghosts!M:M,match($A101,Ghosts!$A:$A,0)))*($S101/(($F101/48)*$D101)/$E101))</f>
        <v/>
      </c>
      <c r="X101" s="39" t="str">
        <f t="shared" si="3"/>
        <v/>
      </c>
      <c r="Y101" s="41" t="str">
        <f t="array" ref="Y101">if(or(F101=0,F101=""),"",((iferror(index(EPS!H:H,match(A101,EPS!A:A,0)),index(Ghosts!H:H,match(A101,Ghosts!A:A,0)))*1.25)+(iferror(index(EPS!I:I,match(A101,EPS!A:A,0)),index(Ghosts!I:I,match(A101,Ghosts!A:A,0)))*1.25)+(iferror(index(EPS!J:J,match(A101,EPS!A:A,0)),index(Ghosts!J:J,match(A101,Ghosts!A:A,0)))*1.5)+(iferror(index(EPS!K:K,match(A101,EPS!A:A,0)),index(Ghosts!K:K,match(A101,Ghosts!A:A,0)))*2)+(iferror(index(EPS!L:L,match(A101,EPS!A:A,0)),index(Ghosts!L:L,match(A101,Ghosts!A:A,0)))*2))*D101*(F101/48))</f>
        <v/>
      </c>
      <c r="Z101" s="41" t="str">
        <f t="shared" si="4"/>
        <v/>
      </c>
      <c r="AA101" s="41" t="str">
        <f t="array" ref="AA101">if(or(F101=0,F101=""),"",((iferror(index(EPS!H:H,match(A101,EPS!A:A,0)),index(Ghosts!H:H,match(A101,Ghosts!A:A,0)))*1.2)+(iferror(index(EPS!I:I,match(A101,EPS!A:A,0)),index(Ghosts!I:I,match(A101,Ghosts!A:A,0)))*1.2)+(iferror(index(EPS!J:J,match(A101,EPS!A:A,0)),index(Ghosts!J:J,match(A101,Ghosts!A:A,0)))*1.5)+(iferror(index(EPS!K:K,match(A101,EPS!A:A,0)),index(Ghosts!K:K,match(A101,Ghosts!A:A,0)))*3)+(iferror(index(EPS!L:L,match(A101,EPS!A:A,0)),index(Ghosts!L:L,match(A101,Ghosts!A:A,0)))*3))*D101*(F101/48))</f>
        <v/>
      </c>
      <c r="AB101" s="42">
        <f t="shared" ref="AB101:AF101" si="103">if(iferror(search(AB$1,$I101),0)&gt;0,1,0)</f>
        <v>0</v>
      </c>
      <c r="AC101" s="42">
        <f t="shared" si="103"/>
        <v>0</v>
      </c>
      <c r="AD101" s="42">
        <f t="shared" si="103"/>
        <v>0</v>
      </c>
      <c r="AE101" s="42">
        <f t="shared" si="103"/>
        <v>0</v>
      </c>
      <c r="AF101" s="42">
        <f t="shared" si="103"/>
        <v>0</v>
      </c>
      <c r="AG101" s="25"/>
      <c r="AH101" s="25"/>
      <c r="AI101" s="25"/>
      <c r="AJ101" s="25"/>
      <c r="AK101" s="25"/>
      <c r="AL101" s="25"/>
    </row>
    <row r="102">
      <c r="A102" s="26" t="s">
        <v>234</v>
      </c>
      <c r="B102" s="25" t="e">
        <v>#N/A</v>
      </c>
      <c r="C102" s="25" t="e">
        <v>#N/A</v>
      </c>
      <c r="D102" s="28" t="e">
        <v>#N/A</v>
      </c>
      <c r="E102" s="29">
        <v>0.27485270846013393</v>
      </c>
      <c r="F102" s="30">
        <v>35.0</v>
      </c>
      <c r="G102" s="32"/>
      <c r="H102" s="34" t="e">
        <v>#N/A</v>
      </c>
      <c r="I102" s="35" t="s">
        <v>64</v>
      </c>
      <c r="J102" s="36" t="s">
        <v>64</v>
      </c>
      <c r="K102" s="28" t="s">
        <v>64</v>
      </c>
      <c r="L102" s="28" t="s">
        <v>64</v>
      </c>
      <c r="M102" s="34" t="e">
        <v>#N/A</v>
      </c>
      <c r="N102" s="35" t="s">
        <v>64</v>
      </c>
      <c r="O102" s="36" t="s">
        <v>64</v>
      </c>
      <c r="P102" s="28" t="s">
        <v>64</v>
      </c>
      <c r="Q102" s="37" t="s">
        <v>64</v>
      </c>
      <c r="R102" s="38" t="str">
        <f t="shared" si="2"/>
        <v>#N/A</v>
      </c>
      <c r="S102" s="39" t="str">
        <f t="array" ref="S102">if(R102="","", if(index(Index_of_Stuff!J:J,match(B102,Index_of_Stuff!F:F,0))&gt;0,(D102-index(Index_of_Stuff!J:J,match(B102,Index_of_Stuff!F:F,0)))*(R102/index(Index_of_Stuff!I:I,match(B102,Index_of_Stuff!F:F,0))),(D102/index(Index_of_Stuff!I:I,match(B102,Index_of_Stuff!F:F,0)))*R102))</f>
        <v>#N/A</v>
      </c>
      <c r="T102" s="40" t="str">
        <f t="array" ref="T102">if(or($F102=0,$F102=""),"", iferror(index(EPS!B:B,match($A102,EPS!$A:$A,0)),index(Ghosts!B:B,match($A102,Ghosts!$A:$A,0)))*($S102/(($F102/48)*$D102)/$E102))</f>
        <v>#N/A</v>
      </c>
      <c r="U102" s="40" t="str">
        <f t="array" ref="U102">if(or($F102=0,$F102=""),"", iferror(index(EPS!D:D,match($A102,EPS!$A:$A,0)),index(Ghosts!D:D,match($A102,Ghosts!$A:$A,0)))*($S102/(($F102/48)*$D102)/$E102))</f>
        <v>#N/A</v>
      </c>
      <c r="V102" s="40" t="str">
        <f t="array" ref="V102">if(or($F102=0,$F102=""),"", iferror(index(EPS!F:F,match($A102,EPS!$A:$A,0)),index(Ghosts!F:F,match($A102,Ghosts!$A:$A,0)))*($S102/(($F102/48)*$D102)/$E102))</f>
        <v>#N/A</v>
      </c>
      <c r="W102" s="40" t="str">
        <f t="array" ref="W102">if(or($F102=0,$F102=""),"", iferror(index(EPS!M:M,match($A102,EPS!$A:$A,0)),index(Ghosts!M:M,match($A102,Ghosts!$A:$A,0)))*($S102/(($F102/48)*$D102)/$E102))</f>
        <v>#N/A</v>
      </c>
      <c r="X102" s="39" t="str">
        <f t="shared" si="3"/>
        <v>#N/A</v>
      </c>
      <c r="Y102" s="41" t="str">
        <f t="array" ref="Y102">if(or(F102=0,F102=""),"",((iferror(index(EPS!H:H,match(A102,EPS!A:A,0)),index(Ghosts!H:H,match(A102,Ghosts!A:A,0)))*1.25)+(iferror(index(EPS!I:I,match(A102,EPS!A:A,0)),index(Ghosts!I:I,match(A102,Ghosts!A:A,0)))*1.25)+(iferror(index(EPS!J:J,match(A102,EPS!A:A,0)),index(Ghosts!J:J,match(A102,Ghosts!A:A,0)))*1.5)+(iferror(index(EPS!K:K,match(A102,EPS!A:A,0)),index(Ghosts!K:K,match(A102,Ghosts!A:A,0)))*2)+(iferror(index(EPS!L:L,match(A102,EPS!A:A,0)),index(Ghosts!L:L,match(A102,Ghosts!A:A,0)))*2))*D102*(F102/48))</f>
        <v>#N/A</v>
      </c>
      <c r="Z102" s="41" t="str">
        <f t="shared" si="4"/>
        <v>#N/A</v>
      </c>
      <c r="AA102" s="41" t="str">
        <f t="array" ref="AA102">if(or(F102=0,F102=""),"",((iferror(index(EPS!H:H,match(A102,EPS!A:A,0)),index(Ghosts!H:H,match(A102,Ghosts!A:A,0)))*1.2)+(iferror(index(EPS!I:I,match(A102,EPS!A:A,0)),index(Ghosts!I:I,match(A102,Ghosts!A:A,0)))*1.2)+(iferror(index(EPS!J:J,match(A102,EPS!A:A,0)),index(Ghosts!J:J,match(A102,Ghosts!A:A,0)))*1.5)+(iferror(index(EPS!K:K,match(A102,EPS!A:A,0)),index(Ghosts!K:K,match(A102,Ghosts!A:A,0)))*3)+(iferror(index(EPS!L:L,match(A102,EPS!A:A,0)),index(Ghosts!L:L,match(A102,Ghosts!A:A,0)))*3))*D102*(F102/48))</f>
        <v>#N/A</v>
      </c>
      <c r="AB102" s="42">
        <f t="shared" ref="AB102:AF102" si="104">if(iferror(search(AB$1,$I102),0)&gt;0,1,0)</f>
        <v>0</v>
      </c>
      <c r="AC102" s="42">
        <f t="shared" si="104"/>
        <v>0</v>
      </c>
      <c r="AD102" s="42">
        <f t="shared" si="104"/>
        <v>0</v>
      </c>
      <c r="AE102" s="42">
        <f t="shared" si="104"/>
        <v>0</v>
      </c>
      <c r="AF102" s="42">
        <f t="shared" si="104"/>
        <v>0</v>
      </c>
      <c r="AG102" s="25"/>
      <c r="AH102" s="25"/>
      <c r="AI102" s="25"/>
      <c r="AJ102" s="25"/>
      <c r="AK102" s="25"/>
      <c r="AL102" s="25"/>
    </row>
    <row r="103">
      <c r="A103" s="26" t="s">
        <v>237</v>
      </c>
      <c r="B103" s="25" t="e">
        <v>#N/A</v>
      </c>
      <c r="C103" s="25" t="e">
        <v>#N/A</v>
      </c>
      <c r="D103" s="28" t="e">
        <v>#N/A</v>
      </c>
      <c r="E103" s="29">
        <v>0.20255218178162074</v>
      </c>
      <c r="F103" s="30">
        <v>34.0</v>
      </c>
      <c r="G103" s="33"/>
      <c r="H103" s="34" t="e">
        <v>#N/A</v>
      </c>
      <c r="I103" s="35" t="s">
        <v>64</v>
      </c>
      <c r="J103" s="36" t="s">
        <v>64</v>
      </c>
      <c r="K103" s="28" t="s">
        <v>64</v>
      </c>
      <c r="L103" s="28" t="s">
        <v>64</v>
      </c>
      <c r="M103" s="34" t="e">
        <v>#N/A</v>
      </c>
      <c r="N103" s="35" t="s">
        <v>64</v>
      </c>
      <c r="O103" s="36" t="s">
        <v>64</v>
      </c>
      <c r="P103" s="28" t="s">
        <v>64</v>
      </c>
      <c r="Q103" s="37" t="s">
        <v>64</v>
      </c>
      <c r="R103" s="38" t="str">
        <f t="shared" si="2"/>
        <v>#N/A</v>
      </c>
      <c r="S103" s="39" t="str">
        <f t="array" ref="S103">if(R103="","", if(index(Index_of_Stuff!J:J,match(B103,Index_of_Stuff!F:F,0))&gt;0,(D103-index(Index_of_Stuff!J:J,match(B103,Index_of_Stuff!F:F,0)))*(R103/index(Index_of_Stuff!I:I,match(B103,Index_of_Stuff!F:F,0))),(D103/index(Index_of_Stuff!I:I,match(B103,Index_of_Stuff!F:F,0)))*R103))</f>
        <v>#N/A</v>
      </c>
      <c r="T103" s="40" t="str">
        <f t="array" ref="T103">if(or($F103=0,$F103=""),"", iferror(index(EPS!B:B,match($A103,EPS!$A:$A,0)),index(Ghosts!B:B,match($A103,Ghosts!$A:$A,0)))*($S103/(($F103/48)*$D103)/$E103))</f>
        <v>#N/A</v>
      </c>
      <c r="U103" s="40" t="str">
        <f t="array" ref="U103">if(or($F103=0,$F103=""),"", iferror(index(EPS!D:D,match($A103,EPS!$A:$A,0)),index(Ghosts!D:D,match($A103,Ghosts!$A:$A,0)))*($S103/(($F103/48)*$D103)/$E103))</f>
        <v>#N/A</v>
      </c>
      <c r="V103" s="40" t="str">
        <f t="array" ref="V103">if(or($F103=0,$F103=""),"", iferror(index(EPS!F:F,match($A103,EPS!$A:$A,0)),index(Ghosts!F:F,match($A103,Ghosts!$A:$A,0)))*($S103/(($F103/48)*$D103)/$E103))</f>
        <v>#N/A</v>
      </c>
      <c r="W103" s="40" t="str">
        <f t="array" ref="W103">if(or($F103=0,$F103=""),"", iferror(index(EPS!M:M,match($A103,EPS!$A:$A,0)),index(Ghosts!M:M,match($A103,Ghosts!$A:$A,0)))*($S103/(($F103/48)*$D103)/$E103))</f>
        <v>#N/A</v>
      </c>
      <c r="X103" s="39" t="str">
        <f t="shared" si="3"/>
        <v>#N/A</v>
      </c>
      <c r="Y103" s="41" t="str">
        <f t="array" ref="Y103">if(or(F103=0,F103=""),"",((iferror(index(EPS!H:H,match(A103,EPS!A:A,0)),index(Ghosts!H:H,match(A103,Ghosts!A:A,0)))*1.25)+(iferror(index(EPS!I:I,match(A103,EPS!A:A,0)),index(Ghosts!I:I,match(A103,Ghosts!A:A,0)))*1.25)+(iferror(index(EPS!J:J,match(A103,EPS!A:A,0)),index(Ghosts!J:J,match(A103,Ghosts!A:A,0)))*1.5)+(iferror(index(EPS!K:K,match(A103,EPS!A:A,0)),index(Ghosts!K:K,match(A103,Ghosts!A:A,0)))*2)+(iferror(index(EPS!L:L,match(A103,EPS!A:A,0)),index(Ghosts!L:L,match(A103,Ghosts!A:A,0)))*2))*D103*(F103/48))</f>
        <v>#N/A</v>
      </c>
      <c r="Z103" s="41" t="str">
        <f t="shared" si="4"/>
        <v>#N/A</v>
      </c>
      <c r="AA103" s="41" t="str">
        <f t="array" ref="AA103">if(or(F103=0,F103=""),"",((iferror(index(EPS!H:H,match(A103,EPS!A:A,0)),index(Ghosts!H:H,match(A103,Ghosts!A:A,0)))*1.2)+(iferror(index(EPS!I:I,match(A103,EPS!A:A,0)),index(Ghosts!I:I,match(A103,Ghosts!A:A,0)))*1.2)+(iferror(index(EPS!J:J,match(A103,EPS!A:A,0)),index(Ghosts!J:J,match(A103,Ghosts!A:A,0)))*1.5)+(iferror(index(EPS!K:K,match(A103,EPS!A:A,0)),index(Ghosts!K:K,match(A103,Ghosts!A:A,0)))*3)+(iferror(index(EPS!L:L,match(A103,EPS!A:A,0)),index(Ghosts!L:L,match(A103,Ghosts!A:A,0)))*3))*D103*(F103/48))</f>
        <v>#N/A</v>
      </c>
      <c r="AB103" s="42">
        <f t="shared" ref="AB103:AF103" si="105">if(iferror(search(AB$1,$I103),0)&gt;0,1,0)</f>
        <v>0</v>
      </c>
      <c r="AC103" s="42">
        <f t="shared" si="105"/>
        <v>0</v>
      </c>
      <c r="AD103" s="42">
        <f t="shared" si="105"/>
        <v>0</v>
      </c>
      <c r="AE103" s="42">
        <f t="shared" si="105"/>
        <v>0</v>
      </c>
      <c r="AF103" s="42">
        <f t="shared" si="105"/>
        <v>0</v>
      </c>
      <c r="AG103" s="25"/>
      <c r="AH103" s="25"/>
      <c r="AI103" s="25"/>
      <c r="AJ103" s="25"/>
      <c r="AK103" s="25"/>
      <c r="AL103" s="25"/>
    </row>
    <row r="104">
      <c r="A104" s="26" t="s">
        <v>239</v>
      </c>
      <c r="B104" s="25" t="e">
        <v>#N/A</v>
      </c>
      <c r="C104" s="25" t="e">
        <v>#N/A</v>
      </c>
      <c r="D104" s="28" t="e">
        <v>#N/A</v>
      </c>
      <c r="E104" s="29">
        <v>0.15524740124740125</v>
      </c>
      <c r="F104" s="30">
        <v>33.0</v>
      </c>
      <c r="G104" s="33"/>
      <c r="H104" s="34" t="e">
        <v>#N/A</v>
      </c>
      <c r="I104" s="35" t="s">
        <v>64</v>
      </c>
      <c r="J104" s="36" t="s">
        <v>64</v>
      </c>
      <c r="K104" s="28" t="s">
        <v>64</v>
      </c>
      <c r="L104" s="28" t="s">
        <v>64</v>
      </c>
      <c r="M104" s="34" t="e">
        <v>#N/A</v>
      </c>
      <c r="N104" s="35" t="s">
        <v>64</v>
      </c>
      <c r="O104" s="36" t="s">
        <v>64</v>
      </c>
      <c r="P104" s="28" t="s">
        <v>64</v>
      </c>
      <c r="Q104" s="37" t="s">
        <v>64</v>
      </c>
      <c r="R104" s="38" t="str">
        <f t="shared" si="2"/>
        <v>#N/A</v>
      </c>
      <c r="S104" s="39" t="str">
        <f t="array" ref="S104">if(R104="","", if(index(Index_of_Stuff!J:J,match(B104,Index_of_Stuff!F:F,0))&gt;0,(D104-index(Index_of_Stuff!J:J,match(B104,Index_of_Stuff!F:F,0)))*(R104/index(Index_of_Stuff!I:I,match(B104,Index_of_Stuff!F:F,0))),(D104/index(Index_of_Stuff!I:I,match(B104,Index_of_Stuff!F:F,0)))*R104))</f>
        <v>#N/A</v>
      </c>
      <c r="T104" s="40" t="str">
        <f t="array" ref="T104">if(or($F104=0,$F104=""),"", iferror(index(EPS!B:B,match($A104,EPS!$A:$A,0)),index(Ghosts!B:B,match($A104,Ghosts!$A:$A,0)))*($S104/(($F104/48)*$D104)/$E104))</f>
        <v>#N/A</v>
      </c>
      <c r="U104" s="40" t="str">
        <f t="array" ref="U104">if(or($F104=0,$F104=""),"", iferror(index(EPS!D:D,match($A104,EPS!$A:$A,0)),index(Ghosts!D:D,match($A104,Ghosts!$A:$A,0)))*($S104/(($F104/48)*$D104)/$E104))</f>
        <v>#N/A</v>
      </c>
      <c r="V104" s="40" t="str">
        <f t="array" ref="V104">if(or($F104=0,$F104=""),"", iferror(index(EPS!F:F,match($A104,EPS!$A:$A,0)),index(Ghosts!F:F,match($A104,Ghosts!$A:$A,0)))*($S104/(($F104/48)*$D104)/$E104))</f>
        <v>#N/A</v>
      </c>
      <c r="W104" s="40" t="str">
        <f t="array" ref="W104">if(or($F104=0,$F104=""),"", iferror(index(EPS!M:M,match($A104,EPS!$A:$A,0)),index(Ghosts!M:M,match($A104,Ghosts!$A:$A,0)))*($S104/(($F104/48)*$D104)/$E104))</f>
        <v>#N/A</v>
      </c>
      <c r="X104" s="39" t="str">
        <f t="shared" si="3"/>
        <v>#N/A</v>
      </c>
      <c r="Y104" s="41" t="str">
        <f t="array" ref="Y104">if(or(F104=0,F104=""),"",((iferror(index(EPS!H:H,match(A104,EPS!A:A,0)),index(Ghosts!H:H,match(A104,Ghosts!A:A,0)))*1.25)+(iferror(index(EPS!I:I,match(A104,EPS!A:A,0)),index(Ghosts!I:I,match(A104,Ghosts!A:A,0)))*1.25)+(iferror(index(EPS!J:J,match(A104,EPS!A:A,0)),index(Ghosts!J:J,match(A104,Ghosts!A:A,0)))*1.5)+(iferror(index(EPS!K:K,match(A104,EPS!A:A,0)),index(Ghosts!K:K,match(A104,Ghosts!A:A,0)))*2)+(iferror(index(EPS!L:L,match(A104,EPS!A:A,0)),index(Ghosts!L:L,match(A104,Ghosts!A:A,0)))*2))*D104*(F104/48))</f>
        <v>#N/A</v>
      </c>
      <c r="Z104" s="41" t="str">
        <f t="shared" si="4"/>
        <v>#N/A</v>
      </c>
      <c r="AA104" s="41" t="str">
        <f t="array" ref="AA104">if(or(F104=0,F104=""),"",((iferror(index(EPS!H:H,match(A104,EPS!A:A,0)),index(Ghosts!H:H,match(A104,Ghosts!A:A,0)))*1.2)+(iferror(index(EPS!I:I,match(A104,EPS!A:A,0)),index(Ghosts!I:I,match(A104,Ghosts!A:A,0)))*1.2)+(iferror(index(EPS!J:J,match(A104,EPS!A:A,0)),index(Ghosts!J:J,match(A104,Ghosts!A:A,0)))*1.5)+(iferror(index(EPS!K:K,match(A104,EPS!A:A,0)),index(Ghosts!K:K,match(A104,Ghosts!A:A,0)))*3)+(iferror(index(EPS!L:L,match(A104,EPS!A:A,0)),index(Ghosts!L:L,match(A104,Ghosts!A:A,0)))*3))*D104*(F104/48))</f>
        <v>#N/A</v>
      </c>
      <c r="AB104" s="42">
        <f t="shared" ref="AB104:AF104" si="106">if(iferror(search(AB$1,$I104),0)&gt;0,1,0)</f>
        <v>0</v>
      </c>
      <c r="AC104" s="42">
        <f t="shared" si="106"/>
        <v>0</v>
      </c>
      <c r="AD104" s="42">
        <f t="shared" si="106"/>
        <v>0</v>
      </c>
      <c r="AE104" s="42">
        <f t="shared" si="106"/>
        <v>0</v>
      </c>
      <c r="AF104" s="42">
        <f t="shared" si="106"/>
        <v>0</v>
      </c>
      <c r="AG104" s="25"/>
      <c r="AH104" s="25"/>
      <c r="AI104" s="25"/>
      <c r="AJ104" s="25"/>
      <c r="AK104" s="25"/>
      <c r="AL104" s="25"/>
    </row>
    <row r="105">
      <c r="A105" s="26" t="s">
        <v>241</v>
      </c>
      <c r="B105" s="25" t="e">
        <v>#N/A</v>
      </c>
      <c r="C105" s="25" t="e">
        <v>#N/A</v>
      </c>
      <c r="D105" s="28" t="e">
        <v>#N/A</v>
      </c>
      <c r="E105" s="29">
        <v>0.15541176470588236</v>
      </c>
      <c r="F105" s="30">
        <v>32.0</v>
      </c>
      <c r="G105" s="32"/>
      <c r="H105" s="34" t="e">
        <v>#N/A</v>
      </c>
      <c r="I105" s="35" t="s">
        <v>64</v>
      </c>
      <c r="J105" s="36" t="s">
        <v>64</v>
      </c>
      <c r="K105" s="28" t="s">
        <v>64</v>
      </c>
      <c r="L105" s="28" t="s">
        <v>64</v>
      </c>
      <c r="M105" s="34" t="e">
        <v>#N/A</v>
      </c>
      <c r="N105" s="35" t="s">
        <v>64</v>
      </c>
      <c r="O105" s="36" t="s">
        <v>64</v>
      </c>
      <c r="P105" s="28" t="s">
        <v>64</v>
      </c>
      <c r="Q105" s="37" t="s">
        <v>64</v>
      </c>
      <c r="R105" s="38" t="str">
        <f t="shared" si="2"/>
        <v>#N/A</v>
      </c>
      <c r="S105" s="39" t="str">
        <f t="array" ref="S105">if(R105="","", if(index(Index_of_Stuff!J:J,match(B105,Index_of_Stuff!F:F,0))&gt;0,(D105-index(Index_of_Stuff!J:J,match(B105,Index_of_Stuff!F:F,0)))*(R105/index(Index_of_Stuff!I:I,match(B105,Index_of_Stuff!F:F,0))),(D105/index(Index_of_Stuff!I:I,match(B105,Index_of_Stuff!F:F,0)))*R105))</f>
        <v>#N/A</v>
      </c>
      <c r="T105" s="40" t="str">
        <f t="array" ref="T105">if(or($F105=0,$F105=""),"", iferror(index(EPS!B:B,match($A105,EPS!$A:$A,0)),index(Ghosts!B:B,match($A105,Ghosts!$A:$A,0)))*($S105/(($F105/48)*$D105)/$E105))</f>
        <v>#N/A</v>
      </c>
      <c r="U105" s="40" t="str">
        <f t="array" ref="U105">if(or($F105=0,$F105=""),"", iferror(index(EPS!D:D,match($A105,EPS!$A:$A,0)),index(Ghosts!D:D,match($A105,Ghosts!$A:$A,0)))*($S105/(($F105/48)*$D105)/$E105))</f>
        <v>#N/A</v>
      </c>
      <c r="V105" s="40" t="str">
        <f t="array" ref="V105">if(or($F105=0,$F105=""),"", iferror(index(EPS!F:F,match($A105,EPS!$A:$A,0)),index(Ghosts!F:F,match($A105,Ghosts!$A:$A,0)))*($S105/(($F105/48)*$D105)/$E105))</f>
        <v>#N/A</v>
      </c>
      <c r="W105" s="40" t="str">
        <f t="array" ref="W105">if(or($F105=0,$F105=""),"", iferror(index(EPS!M:M,match($A105,EPS!$A:$A,0)),index(Ghosts!M:M,match($A105,Ghosts!$A:$A,0)))*($S105/(($F105/48)*$D105)/$E105))</f>
        <v>#N/A</v>
      </c>
      <c r="X105" s="39" t="str">
        <f t="shared" si="3"/>
        <v>#N/A</v>
      </c>
      <c r="Y105" s="41" t="str">
        <f t="array" ref="Y105">if(or(F105=0,F105=""),"",((iferror(index(EPS!H:H,match(A105,EPS!A:A,0)),index(Ghosts!H:H,match(A105,Ghosts!A:A,0)))*1.25)+(iferror(index(EPS!I:I,match(A105,EPS!A:A,0)),index(Ghosts!I:I,match(A105,Ghosts!A:A,0)))*1.25)+(iferror(index(EPS!J:J,match(A105,EPS!A:A,0)),index(Ghosts!J:J,match(A105,Ghosts!A:A,0)))*1.5)+(iferror(index(EPS!K:K,match(A105,EPS!A:A,0)),index(Ghosts!K:K,match(A105,Ghosts!A:A,0)))*2)+(iferror(index(EPS!L:L,match(A105,EPS!A:A,0)),index(Ghosts!L:L,match(A105,Ghosts!A:A,0)))*2))*D105*(F105/48))</f>
        <v>#N/A</v>
      </c>
      <c r="Z105" s="41" t="str">
        <f t="shared" si="4"/>
        <v>#N/A</v>
      </c>
      <c r="AA105" s="41" t="str">
        <f t="array" ref="AA105">if(or(F105=0,F105=""),"",((iferror(index(EPS!H:H,match(A105,EPS!A:A,0)),index(Ghosts!H:H,match(A105,Ghosts!A:A,0)))*1.2)+(iferror(index(EPS!I:I,match(A105,EPS!A:A,0)),index(Ghosts!I:I,match(A105,Ghosts!A:A,0)))*1.2)+(iferror(index(EPS!J:J,match(A105,EPS!A:A,0)),index(Ghosts!J:J,match(A105,Ghosts!A:A,0)))*1.5)+(iferror(index(EPS!K:K,match(A105,EPS!A:A,0)),index(Ghosts!K:K,match(A105,Ghosts!A:A,0)))*3)+(iferror(index(EPS!L:L,match(A105,EPS!A:A,0)),index(Ghosts!L:L,match(A105,Ghosts!A:A,0)))*3))*D105*(F105/48))</f>
        <v>#N/A</v>
      </c>
      <c r="AB105" s="42">
        <f t="shared" ref="AB105:AF105" si="107">if(iferror(search(AB$1,$I105),0)&gt;0,1,0)</f>
        <v>0</v>
      </c>
      <c r="AC105" s="42">
        <f t="shared" si="107"/>
        <v>0</v>
      </c>
      <c r="AD105" s="42">
        <f t="shared" si="107"/>
        <v>0</v>
      </c>
      <c r="AE105" s="42">
        <f t="shared" si="107"/>
        <v>0</v>
      </c>
      <c r="AF105" s="42">
        <f t="shared" si="107"/>
        <v>0</v>
      </c>
      <c r="AG105" s="25"/>
      <c r="AH105" s="25"/>
      <c r="AI105" s="25"/>
      <c r="AJ105" s="25"/>
      <c r="AK105" s="25"/>
      <c r="AL105" s="25"/>
    </row>
    <row r="106">
      <c r="A106" s="26" t="s">
        <v>243</v>
      </c>
      <c r="B106" s="25" t="e">
        <v>#N/A</v>
      </c>
      <c r="C106" s="25" t="e">
        <v>#N/A</v>
      </c>
      <c r="D106" s="28" t="e">
        <v>#N/A</v>
      </c>
      <c r="E106" s="29">
        <v>0.19877551020408163</v>
      </c>
      <c r="F106" s="30">
        <v>31.0</v>
      </c>
      <c r="G106" s="33"/>
      <c r="H106" s="34" t="e">
        <v>#N/A</v>
      </c>
      <c r="I106" s="35" t="s">
        <v>64</v>
      </c>
      <c r="J106" s="36" t="s">
        <v>64</v>
      </c>
      <c r="K106" s="28" t="s">
        <v>64</v>
      </c>
      <c r="L106" s="28" t="s">
        <v>64</v>
      </c>
      <c r="M106" s="34" t="e">
        <v>#N/A</v>
      </c>
      <c r="N106" s="35" t="s">
        <v>64</v>
      </c>
      <c r="O106" s="36" t="s">
        <v>64</v>
      </c>
      <c r="P106" s="28" t="s">
        <v>64</v>
      </c>
      <c r="Q106" s="37" t="s">
        <v>64</v>
      </c>
      <c r="R106" s="38" t="str">
        <f t="shared" si="2"/>
        <v>#N/A</v>
      </c>
      <c r="S106" s="39" t="str">
        <f t="array" ref="S106">if(R106="","", if(index(Index_of_Stuff!J:J,match(B106,Index_of_Stuff!F:F,0))&gt;0,(D106-index(Index_of_Stuff!J:J,match(B106,Index_of_Stuff!F:F,0)))*(R106/index(Index_of_Stuff!I:I,match(B106,Index_of_Stuff!F:F,0))),(D106/index(Index_of_Stuff!I:I,match(B106,Index_of_Stuff!F:F,0)))*R106))</f>
        <v>#N/A</v>
      </c>
      <c r="T106" s="40" t="str">
        <f t="array" ref="T106">if(or($F106=0,$F106=""),"", iferror(index(EPS!B:B,match($A106,EPS!$A:$A,0)),index(Ghosts!B:B,match($A106,Ghosts!$A:$A,0)))*($S106/(($F106/48)*$D106)/$E106))</f>
        <v>#N/A</v>
      </c>
      <c r="U106" s="40" t="str">
        <f t="array" ref="U106">if(or($F106=0,$F106=""),"", iferror(index(EPS!D:D,match($A106,EPS!$A:$A,0)),index(Ghosts!D:D,match($A106,Ghosts!$A:$A,0)))*($S106/(($F106/48)*$D106)/$E106))</f>
        <v>#N/A</v>
      </c>
      <c r="V106" s="40" t="str">
        <f t="array" ref="V106">if(or($F106=0,$F106=""),"", iferror(index(EPS!F:F,match($A106,EPS!$A:$A,0)),index(Ghosts!F:F,match($A106,Ghosts!$A:$A,0)))*($S106/(($F106/48)*$D106)/$E106))</f>
        <v>#N/A</v>
      </c>
      <c r="W106" s="40" t="str">
        <f t="array" ref="W106">if(or($F106=0,$F106=""),"", iferror(index(EPS!M:M,match($A106,EPS!$A:$A,0)),index(Ghosts!M:M,match($A106,Ghosts!$A:$A,0)))*($S106/(($F106/48)*$D106)/$E106))</f>
        <v>#N/A</v>
      </c>
      <c r="X106" s="39" t="str">
        <f t="shared" si="3"/>
        <v>#N/A</v>
      </c>
      <c r="Y106" s="41" t="str">
        <f t="array" ref="Y106">if(or(F106=0,F106=""),"",((iferror(index(EPS!H:H,match(A106,EPS!A:A,0)),index(Ghosts!H:H,match(A106,Ghosts!A:A,0)))*1.25)+(iferror(index(EPS!I:I,match(A106,EPS!A:A,0)),index(Ghosts!I:I,match(A106,Ghosts!A:A,0)))*1.25)+(iferror(index(EPS!J:J,match(A106,EPS!A:A,0)),index(Ghosts!J:J,match(A106,Ghosts!A:A,0)))*1.5)+(iferror(index(EPS!K:K,match(A106,EPS!A:A,0)),index(Ghosts!K:K,match(A106,Ghosts!A:A,0)))*2)+(iferror(index(EPS!L:L,match(A106,EPS!A:A,0)),index(Ghosts!L:L,match(A106,Ghosts!A:A,0)))*2))*D106*(F106/48))</f>
        <v>#N/A</v>
      </c>
      <c r="Z106" s="41" t="str">
        <f t="shared" si="4"/>
        <v>#N/A</v>
      </c>
      <c r="AA106" s="41" t="str">
        <f t="array" ref="AA106">if(or(F106=0,F106=""),"",((iferror(index(EPS!H:H,match(A106,EPS!A:A,0)),index(Ghosts!H:H,match(A106,Ghosts!A:A,0)))*1.2)+(iferror(index(EPS!I:I,match(A106,EPS!A:A,0)),index(Ghosts!I:I,match(A106,Ghosts!A:A,0)))*1.2)+(iferror(index(EPS!J:J,match(A106,EPS!A:A,0)),index(Ghosts!J:J,match(A106,Ghosts!A:A,0)))*1.5)+(iferror(index(EPS!K:K,match(A106,EPS!A:A,0)),index(Ghosts!K:K,match(A106,Ghosts!A:A,0)))*3)+(iferror(index(EPS!L:L,match(A106,EPS!A:A,0)),index(Ghosts!L:L,match(A106,Ghosts!A:A,0)))*3))*D106*(F106/48))</f>
        <v>#N/A</v>
      </c>
      <c r="AB106" s="42">
        <f t="shared" ref="AB106:AF106" si="108">if(iferror(search(AB$1,$I106),0)&gt;0,1,0)</f>
        <v>0</v>
      </c>
      <c r="AC106" s="42">
        <f t="shared" si="108"/>
        <v>0</v>
      </c>
      <c r="AD106" s="42">
        <f t="shared" si="108"/>
        <v>0</v>
      </c>
      <c r="AE106" s="42">
        <f t="shared" si="108"/>
        <v>0</v>
      </c>
      <c r="AF106" s="42">
        <f t="shared" si="108"/>
        <v>0</v>
      </c>
      <c r="AG106" s="25"/>
      <c r="AH106" s="25"/>
      <c r="AI106" s="25"/>
      <c r="AJ106" s="25"/>
      <c r="AK106" s="25"/>
      <c r="AL106" s="25"/>
    </row>
    <row r="107">
      <c r="A107" s="26" t="s">
        <v>245</v>
      </c>
      <c r="B107" s="25" t="e">
        <v>#N/A</v>
      </c>
      <c r="C107" s="25" t="e">
        <v>#N/A</v>
      </c>
      <c r="D107" s="28" t="e">
        <v>#N/A</v>
      </c>
      <c r="E107" s="29">
        <v>0.27416001557329184</v>
      </c>
      <c r="F107" s="30">
        <v>23.0</v>
      </c>
      <c r="G107" s="33"/>
      <c r="H107" s="34" t="e">
        <v>#N/A</v>
      </c>
      <c r="I107" s="35" t="s">
        <v>64</v>
      </c>
      <c r="J107" s="36" t="s">
        <v>64</v>
      </c>
      <c r="K107" s="28" t="s">
        <v>64</v>
      </c>
      <c r="L107" s="28" t="s">
        <v>64</v>
      </c>
      <c r="M107" s="34" t="e">
        <v>#N/A</v>
      </c>
      <c r="N107" s="35" t="s">
        <v>64</v>
      </c>
      <c r="O107" s="36" t="s">
        <v>64</v>
      </c>
      <c r="P107" s="28" t="s">
        <v>64</v>
      </c>
      <c r="Q107" s="37" t="s">
        <v>64</v>
      </c>
      <c r="R107" s="38" t="str">
        <f t="shared" si="2"/>
        <v>#N/A</v>
      </c>
      <c r="S107" s="39" t="str">
        <f t="array" ref="S107">if(R107="","", if(index(Index_of_Stuff!J:J,match(B107,Index_of_Stuff!F:F,0))&gt;0,(D107-index(Index_of_Stuff!J:J,match(B107,Index_of_Stuff!F:F,0)))*(R107/index(Index_of_Stuff!I:I,match(B107,Index_of_Stuff!F:F,0))),(D107/index(Index_of_Stuff!I:I,match(B107,Index_of_Stuff!F:F,0)))*R107))</f>
        <v>#N/A</v>
      </c>
      <c r="T107" s="40" t="str">
        <f t="array" ref="T107">if(or($F107=0,$F107=""),"", iferror(index(EPS!B:B,match($A107,EPS!$A:$A,0)),index(Ghosts!B:B,match($A107,Ghosts!$A:$A,0)))*($S107/(($F107/48)*$D107)/$E107))</f>
        <v>#N/A</v>
      </c>
      <c r="U107" s="40" t="str">
        <f t="array" ref="U107">if(or($F107=0,$F107=""),"", iferror(index(EPS!D:D,match($A107,EPS!$A:$A,0)),index(Ghosts!D:D,match($A107,Ghosts!$A:$A,0)))*($S107/(($F107/48)*$D107)/$E107))</f>
        <v>#N/A</v>
      </c>
      <c r="V107" s="40" t="str">
        <f t="array" ref="V107">if(or($F107=0,$F107=""),"", iferror(index(EPS!F:F,match($A107,EPS!$A:$A,0)),index(Ghosts!F:F,match($A107,Ghosts!$A:$A,0)))*($S107/(($F107/48)*$D107)/$E107))</f>
        <v>#N/A</v>
      </c>
      <c r="W107" s="40" t="str">
        <f t="array" ref="W107">if(or($F107=0,$F107=""),"", iferror(index(EPS!M:M,match($A107,EPS!$A:$A,0)),index(Ghosts!M:M,match($A107,Ghosts!$A:$A,0)))*($S107/(($F107/48)*$D107)/$E107))</f>
        <v>#N/A</v>
      </c>
      <c r="X107" s="39" t="str">
        <f t="shared" si="3"/>
        <v>#N/A</v>
      </c>
      <c r="Y107" s="41" t="str">
        <f t="array" ref="Y107">if(or(F107=0,F107=""),"",((iferror(index(EPS!H:H,match(A107,EPS!A:A,0)),index(Ghosts!H:H,match(A107,Ghosts!A:A,0)))*1.25)+(iferror(index(EPS!I:I,match(A107,EPS!A:A,0)),index(Ghosts!I:I,match(A107,Ghosts!A:A,0)))*1.25)+(iferror(index(EPS!J:J,match(A107,EPS!A:A,0)),index(Ghosts!J:J,match(A107,Ghosts!A:A,0)))*1.5)+(iferror(index(EPS!K:K,match(A107,EPS!A:A,0)),index(Ghosts!K:K,match(A107,Ghosts!A:A,0)))*2)+(iferror(index(EPS!L:L,match(A107,EPS!A:A,0)),index(Ghosts!L:L,match(A107,Ghosts!A:A,0)))*2))*D107*(F107/48))</f>
        <v>#N/A</v>
      </c>
      <c r="Z107" s="41" t="str">
        <f t="shared" si="4"/>
        <v>#N/A</v>
      </c>
      <c r="AA107" s="41" t="str">
        <f t="array" ref="AA107">if(or(F107=0,F107=""),"",((iferror(index(EPS!H:H,match(A107,EPS!A:A,0)),index(Ghosts!H:H,match(A107,Ghosts!A:A,0)))*1.2)+(iferror(index(EPS!I:I,match(A107,EPS!A:A,0)),index(Ghosts!I:I,match(A107,Ghosts!A:A,0)))*1.2)+(iferror(index(EPS!J:J,match(A107,EPS!A:A,0)),index(Ghosts!J:J,match(A107,Ghosts!A:A,0)))*1.5)+(iferror(index(EPS!K:K,match(A107,EPS!A:A,0)),index(Ghosts!K:K,match(A107,Ghosts!A:A,0)))*3)+(iferror(index(EPS!L:L,match(A107,EPS!A:A,0)),index(Ghosts!L:L,match(A107,Ghosts!A:A,0)))*3))*D107*(F107/48))</f>
        <v>#N/A</v>
      </c>
      <c r="AB107" s="42">
        <f t="shared" ref="AB107:AF107" si="109">if(iferror(search(AB$1,$I107),0)&gt;0,1,0)</f>
        <v>0</v>
      </c>
      <c r="AC107" s="42">
        <f t="shared" si="109"/>
        <v>0</v>
      </c>
      <c r="AD107" s="42">
        <f t="shared" si="109"/>
        <v>0</v>
      </c>
      <c r="AE107" s="42">
        <f t="shared" si="109"/>
        <v>0</v>
      </c>
      <c r="AF107" s="42">
        <f t="shared" si="109"/>
        <v>0</v>
      </c>
      <c r="AG107" s="25"/>
      <c r="AH107" s="25"/>
      <c r="AI107" s="25"/>
      <c r="AJ107" s="25"/>
      <c r="AK107" s="25"/>
      <c r="AL107" s="25"/>
    </row>
    <row r="108">
      <c r="A108" s="26" t="s">
        <v>247</v>
      </c>
      <c r="B108" s="25" t="e">
        <v>#N/A</v>
      </c>
      <c r="C108" s="25" t="e">
        <v>#N/A</v>
      </c>
      <c r="D108" s="28" t="e">
        <v>#N/A</v>
      </c>
      <c r="E108" s="29">
        <v>0.13537240075614365</v>
      </c>
      <c r="F108" s="30">
        <v>16.0</v>
      </c>
      <c r="G108" s="33"/>
      <c r="H108" s="34" t="e">
        <v>#N/A</v>
      </c>
      <c r="I108" s="35" t="s">
        <v>64</v>
      </c>
      <c r="J108" s="36" t="s">
        <v>64</v>
      </c>
      <c r="K108" s="28" t="s">
        <v>64</v>
      </c>
      <c r="L108" s="28" t="s">
        <v>64</v>
      </c>
      <c r="M108" s="34" t="e">
        <v>#N/A</v>
      </c>
      <c r="N108" s="35" t="s">
        <v>64</v>
      </c>
      <c r="O108" s="36" t="s">
        <v>64</v>
      </c>
      <c r="P108" s="28" t="s">
        <v>64</v>
      </c>
      <c r="Q108" s="37" t="s">
        <v>64</v>
      </c>
      <c r="R108" s="38" t="str">
        <f t="shared" si="2"/>
        <v>#N/A</v>
      </c>
      <c r="S108" s="39" t="str">
        <f t="array" ref="S108">if(R108="","", if(index(Index_of_Stuff!J:J,match(B108,Index_of_Stuff!F:F,0))&gt;0,(D108-index(Index_of_Stuff!J:J,match(B108,Index_of_Stuff!F:F,0)))*(R108/index(Index_of_Stuff!I:I,match(B108,Index_of_Stuff!F:F,0))),(D108/index(Index_of_Stuff!I:I,match(B108,Index_of_Stuff!F:F,0)))*R108))</f>
        <v>#N/A</v>
      </c>
      <c r="T108" s="40" t="str">
        <f t="array" ref="T108">if(or($F108=0,$F108=""),"", iferror(index(EPS!B:B,match($A108,EPS!$A:$A,0)),index(Ghosts!B:B,match($A108,Ghosts!$A:$A,0)))*($S108/(($F108/48)*$D108)/$E108))</f>
        <v>#N/A</v>
      </c>
      <c r="U108" s="40" t="str">
        <f t="array" ref="U108">if(or($F108=0,$F108=""),"", iferror(index(EPS!D:D,match($A108,EPS!$A:$A,0)),index(Ghosts!D:D,match($A108,Ghosts!$A:$A,0)))*($S108/(($F108/48)*$D108)/$E108))</f>
        <v>#N/A</v>
      </c>
      <c r="V108" s="40" t="str">
        <f t="array" ref="V108">if(or($F108=0,$F108=""),"", iferror(index(EPS!F:F,match($A108,EPS!$A:$A,0)),index(Ghosts!F:F,match($A108,Ghosts!$A:$A,0)))*($S108/(($F108/48)*$D108)/$E108))</f>
        <v>#N/A</v>
      </c>
      <c r="W108" s="40" t="str">
        <f t="array" ref="W108">if(or($F108=0,$F108=""),"", iferror(index(EPS!M:M,match($A108,EPS!$A:$A,0)),index(Ghosts!M:M,match($A108,Ghosts!$A:$A,0)))*($S108/(($F108/48)*$D108)/$E108))</f>
        <v>#N/A</v>
      </c>
      <c r="X108" s="39" t="str">
        <f t="shared" si="3"/>
        <v>#N/A</v>
      </c>
      <c r="Y108" s="41" t="str">
        <f t="array" ref="Y108">if(or(F108=0,F108=""),"",((iferror(index(EPS!H:H,match(A108,EPS!A:A,0)),index(Ghosts!H:H,match(A108,Ghosts!A:A,0)))*1.25)+(iferror(index(EPS!I:I,match(A108,EPS!A:A,0)),index(Ghosts!I:I,match(A108,Ghosts!A:A,0)))*1.25)+(iferror(index(EPS!J:J,match(A108,EPS!A:A,0)),index(Ghosts!J:J,match(A108,Ghosts!A:A,0)))*1.5)+(iferror(index(EPS!K:K,match(A108,EPS!A:A,0)),index(Ghosts!K:K,match(A108,Ghosts!A:A,0)))*2)+(iferror(index(EPS!L:L,match(A108,EPS!A:A,0)),index(Ghosts!L:L,match(A108,Ghosts!A:A,0)))*2))*D108*(F108/48))</f>
        <v>#N/A</v>
      </c>
      <c r="Z108" s="41" t="str">
        <f t="shared" si="4"/>
        <v>#N/A</v>
      </c>
      <c r="AA108" s="41" t="str">
        <f t="array" ref="AA108">if(or(F108=0,F108=""),"",((iferror(index(EPS!H:H,match(A108,EPS!A:A,0)),index(Ghosts!H:H,match(A108,Ghosts!A:A,0)))*1.2)+(iferror(index(EPS!I:I,match(A108,EPS!A:A,0)),index(Ghosts!I:I,match(A108,Ghosts!A:A,0)))*1.2)+(iferror(index(EPS!J:J,match(A108,EPS!A:A,0)),index(Ghosts!J:J,match(A108,Ghosts!A:A,0)))*1.5)+(iferror(index(EPS!K:K,match(A108,EPS!A:A,0)),index(Ghosts!K:K,match(A108,Ghosts!A:A,0)))*3)+(iferror(index(EPS!L:L,match(A108,EPS!A:A,0)),index(Ghosts!L:L,match(A108,Ghosts!A:A,0)))*3))*D108*(F108/48))</f>
        <v>#N/A</v>
      </c>
      <c r="AB108" s="42">
        <f t="shared" ref="AB108:AF108" si="110">if(iferror(search(AB$1,$I108),0)&gt;0,1,0)</f>
        <v>0</v>
      </c>
      <c r="AC108" s="42">
        <f t="shared" si="110"/>
        <v>0</v>
      </c>
      <c r="AD108" s="42">
        <f t="shared" si="110"/>
        <v>0</v>
      </c>
      <c r="AE108" s="42">
        <f t="shared" si="110"/>
        <v>0</v>
      </c>
      <c r="AF108" s="42">
        <f t="shared" si="110"/>
        <v>0</v>
      </c>
      <c r="AG108" s="25"/>
      <c r="AH108" s="25"/>
      <c r="AI108" s="25"/>
      <c r="AJ108" s="25"/>
      <c r="AK108" s="25"/>
      <c r="AL108" s="25"/>
    </row>
    <row r="109">
      <c r="A109" s="26" t="s">
        <v>249</v>
      </c>
      <c r="B109" s="25" t="e">
        <v>#N/A</v>
      </c>
      <c r="C109" s="25" t="e">
        <v>#N/A</v>
      </c>
      <c r="D109" s="28" t="e">
        <v>#N/A</v>
      </c>
      <c r="E109" s="29">
        <v>0.16158726899383985</v>
      </c>
      <c r="F109" s="30">
        <v>11.0</v>
      </c>
      <c r="G109" s="33"/>
      <c r="H109" s="34" t="e">
        <v>#N/A</v>
      </c>
      <c r="I109" s="35" t="s">
        <v>64</v>
      </c>
      <c r="J109" s="36" t="s">
        <v>64</v>
      </c>
      <c r="K109" s="28" t="s">
        <v>64</v>
      </c>
      <c r="L109" s="28" t="s">
        <v>64</v>
      </c>
      <c r="M109" s="34" t="e">
        <v>#N/A</v>
      </c>
      <c r="N109" s="35" t="s">
        <v>64</v>
      </c>
      <c r="O109" s="36" t="s">
        <v>64</v>
      </c>
      <c r="P109" s="28" t="s">
        <v>64</v>
      </c>
      <c r="Q109" s="37" t="s">
        <v>64</v>
      </c>
      <c r="R109" s="38" t="str">
        <f t="shared" si="2"/>
        <v>#N/A</v>
      </c>
      <c r="S109" s="39" t="str">
        <f t="array" ref="S109">if(R109="","", if(index(Index_of_Stuff!J:J,match(B109,Index_of_Stuff!F:F,0))&gt;0,(D109-index(Index_of_Stuff!J:J,match(B109,Index_of_Stuff!F:F,0)))*(R109/index(Index_of_Stuff!I:I,match(B109,Index_of_Stuff!F:F,0))),(D109/index(Index_of_Stuff!I:I,match(B109,Index_of_Stuff!F:F,0)))*R109))</f>
        <v>#N/A</v>
      </c>
      <c r="T109" s="40" t="str">
        <f t="array" ref="T109">if(or($F109=0,$F109=""),"", iferror(index(EPS!B:B,match($A109,EPS!$A:$A,0)),index(Ghosts!B:B,match($A109,Ghosts!$A:$A,0)))*($S109/(($F109/48)*$D109)/$E109))</f>
        <v>#N/A</v>
      </c>
      <c r="U109" s="40" t="str">
        <f t="array" ref="U109">if(or($F109=0,$F109=""),"", iferror(index(EPS!D:D,match($A109,EPS!$A:$A,0)),index(Ghosts!D:D,match($A109,Ghosts!$A:$A,0)))*($S109/(($F109/48)*$D109)/$E109))</f>
        <v>#N/A</v>
      </c>
      <c r="V109" s="40" t="str">
        <f t="array" ref="V109">if(or($F109=0,$F109=""),"", iferror(index(EPS!F:F,match($A109,EPS!$A:$A,0)),index(Ghosts!F:F,match($A109,Ghosts!$A:$A,0)))*($S109/(($F109/48)*$D109)/$E109))</f>
        <v>#N/A</v>
      </c>
      <c r="W109" s="40" t="str">
        <f t="array" ref="W109">if(or($F109=0,$F109=""),"", iferror(index(EPS!M:M,match($A109,EPS!$A:$A,0)),index(Ghosts!M:M,match($A109,Ghosts!$A:$A,0)))*($S109/(($F109/48)*$D109)/$E109))</f>
        <v>#N/A</v>
      </c>
      <c r="X109" s="39" t="str">
        <f t="shared" si="3"/>
        <v>#N/A</v>
      </c>
      <c r="Y109" s="41" t="str">
        <f t="array" ref="Y109">if(or(F109=0,F109=""),"",((iferror(index(EPS!H:H,match(A109,EPS!A:A,0)),index(Ghosts!H:H,match(A109,Ghosts!A:A,0)))*1.25)+(iferror(index(EPS!I:I,match(A109,EPS!A:A,0)),index(Ghosts!I:I,match(A109,Ghosts!A:A,0)))*1.25)+(iferror(index(EPS!J:J,match(A109,EPS!A:A,0)),index(Ghosts!J:J,match(A109,Ghosts!A:A,0)))*1.5)+(iferror(index(EPS!K:K,match(A109,EPS!A:A,0)),index(Ghosts!K:K,match(A109,Ghosts!A:A,0)))*2)+(iferror(index(EPS!L:L,match(A109,EPS!A:A,0)),index(Ghosts!L:L,match(A109,Ghosts!A:A,0)))*2))*D109*(F109/48))</f>
        <v>#N/A</v>
      </c>
      <c r="Z109" s="41" t="str">
        <f t="shared" si="4"/>
        <v>#N/A</v>
      </c>
      <c r="AA109" s="41" t="str">
        <f t="array" ref="AA109">if(or(F109=0,F109=""),"",((iferror(index(EPS!H:H,match(A109,EPS!A:A,0)),index(Ghosts!H:H,match(A109,Ghosts!A:A,0)))*1.2)+(iferror(index(EPS!I:I,match(A109,EPS!A:A,0)),index(Ghosts!I:I,match(A109,Ghosts!A:A,0)))*1.2)+(iferror(index(EPS!J:J,match(A109,EPS!A:A,0)),index(Ghosts!J:J,match(A109,Ghosts!A:A,0)))*1.5)+(iferror(index(EPS!K:K,match(A109,EPS!A:A,0)),index(Ghosts!K:K,match(A109,Ghosts!A:A,0)))*3)+(iferror(index(EPS!L:L,match(A109,EPS!A:A,0)),index(Ghosts!L:L,match(A109,Ghosts!A:A,0)))*3))*D109*(F109/48))</f>
        <v>#N/A</v>
      </c>
      <c r="AB109" s="42">
        <f t="shared" ref="AB109:AF109" si="111">if(iferror(search(AB$1,$I109),0)&gt;0,1,0)</f>
        <v>0</v>
      </c>
      <c r="AC109" s="42">
        <f t="shared" si="111"/>
        <v>0</v>
      </c>
      <c r="AD109" s="42">
        <f t="shared" si="111"/>
        <v>0</v>
      </c>
      <c r="AE109" s="42">
        <f t="shared" si="111"/>
        <v>0</v>
      </c>
      <c r="AF109" s="42">
        <f t="shared" si="111"/>
        <v>0</v>
      </c>
      <c r="AG109" s="25"/>
      <c r="AH109" s="25"/>
      <c r="AI109" s="25"/>
      <c r="AJ109" s="25"/>
      <c r="AK109" s="25"/>
      <c r="AL109" s="25"/>
    </row>
    <row r="110">
      <c r="A110" s="26" t="s">
        <v>251</v>
      </c>
      <c r="B110" s="25" t="e">
        <v>#N/A</v>
      </c>
      <c r="C110" s="25" t="e">
        <v>#N/A</v>
      </c>
      <c r="D110" s="28" t="e">
        <v>#N/A</v>
      </c>
      <c r="E110" s="29">
        <v>0.18815702479338844</v>
      </c>
      <c r="F110" s="30">
        <v>9.0</v>
      </c>
      <c r="G110" s="33"/>
      <c r="H110" s="34" t="e">
        <v>#N/A</v>
      </c>
      <c r="I110" s="35" t="s">
        <v>64</v>
      </c>
      <c r="J110" s="36" t="s">
        <v>64</v>
      </c>
      <c r="K110" s="28" t="s">
        <v>64</v>
      </c>
      <c r="L110" s="28" t="s">
        <v>64</v>
      </c>
      <c r="M110" s="34" t="e">
        <v>#N/A</v>
      </c>
      <c r="N110" s="35" t="s">
        <v>64</v>
      </c>
      <c r="O110" s="36" t="s">
        <v>64</v>
      </c>
      <c r="P110" s="28" t="s">
        <v>64</v>
      </c>
      <c r="Q110" s="37" t="s">
        <v>64</v>
      </c>
      <c r="R110" s="38" t="str">
        <f t="shared" si="2"/>
        <v>#N/A</v>
      </c>
      <c r="S110" s="39" t="str">
        <f t="array" ref="S110">if(R110="","", if(index(Index_of_Stuff!J:J,match(B110,Index_of_Stuff!F:F,0))&gt;0,(D110-index(Index_of_Stuff!J:J,match(B110,Index_of_Stuff!F:F,0)))*(R110/index(Index_of_Stuff!I:I,match(B110,Index_of_Stuff!F:F,0))),(D110/index(Index_of_Stuff!I:I,match(B110,Index_of_Stuff!F:F,0)))*R110))</f>
        <v>#N/A</v>
      </c>
      <c r="T110" s="40" t="str">
        <f t="array" ref="T110">if(or($F110=0,$F110=""),"", iferror(index(EPS!B:B,match($A110,EPS!$A:$A,0)),index(Ghosts!B:B,match($A110,Ghosts!$A:$A,0)))*($S110/(($F110/48)*$D110)/$E110))</f>
        <v>#N/A</v>
      </c>
      <c r="U110" s="40" t="str">
        <f t="array" ref="U110">if(or($F110=0,$F110=""),"", iferror(index(EPS!D:D,match($A110,EPS!$A:$A,0)),index(Ghosts!D:D,match($A110,Ghosts!$A:$A,0)))*($S110/(($F110/48)*$D110)/$E110))</f>
        <v>#N/A</v>
      </c>
      <c r="V110" s="40" t="str">
        <f t="array" ref="V110">if(or($F110=0,$F110=""),"", iferror(index(EPS!F:F,match($A110,EPS!$A:$A,0)),index(Ghosts!F:F,match($A110,Ghosts!$A:$A,0)))*($S110/(($F110/48)*$D110)/$E110))</f>
        <v>#N/A</v>
      </c>
      <c r="W110" s="40" t="str">
        <f t="array" ref="W110">if(or($F110=0,$F110=""),"", iferror(index(EPS!M:M,match($A110,EPS!$A:$A,0)),index(Ghosts!M:M,match($A110,Ghosts!$A:$A,0)))*($S110/(($F110/48)*$D110)/$E110))</f>
        <v>#N/A</v>
      </c>
      <c r="X110" s="39" t="str">
        <f t="shared" si="3"/>
        <v>#N/A</v>
      </c>
      <c r="Y110" s="41" t="str">
        <f t="array" ref="Y110">if(or(F110=0,F110=""),"",((iferror(index(EPS!H:H,match(A110,EPS!A:A,0)),index(Ghosts!H:H,match(A110,Ghosts!A:A,0)))*1.25)+(iferror(index(EPS!I:I,match(A110,EPS!A:A,0)),index(Ghosts!I:I,match(A110,Ghosts!A:A,0)))*1.25)+(iferror(index(EPS!J:J,match(A110,EPS!A:A,0)),index(Ghosts!J:J,match(A110,Ghosts!A:A,0)))*1.5)+(iferror(index(EPS!K:K,match(A110,EPS!A:A,0)),index(Ghosts!K:K,match(A110,Ghosts!A:A,0)))*2)+(iferror(index(EPS!L:L,match(A110,EPS!A:A,0)),index(Ghosts!L:L,match(A110,Ghosts!A:A,0)))*2))*D110*(F110/48))</f>
        <v>#N/A</v>
      </c>
      <c r="Z110" s="41" t="str">
        <f t="shared" si="4"/>
        <v>#N/A</v>
      </c>
      <c r="AA110" s="41" t="str">
        <f t="array" ref="AA110">if(or(F110=0,F110=""),"",((iferror(index(EPS!H:H,match(A110,EPS!A:A,0)),index(Ghosts!H:H,match(A110,Ghosts!A:A,0)))*1.2)+(iferror(index(EPS!I:I,match(A110,EPS!A:A,0)),index(Ghosts!I:I,match(A110,Ghosts!A:A,0)))*1.2)+(iferror(index(EPS!J:J,match(A110,EPS!A:A,0)),index(Ghosts!J:J,match(A110,Ghosts!A:A,0)))*1.5)+(iferror(index(EPS!K:K,match(A110,EPS!A:A,0)),index(Ghosts!K:K,match(A110,Ghosts!A:A,0)))*3)+(iferror(index(EPS!L:L,match(A110,EPS!A:A,0)),index(Ghosts!L:L,match(A110,Ghosts!A:A,0)))*3))*D110*(F110/48))</f>
        <v>#N/A</v>
      </c>
      <c r="AB110" s="42">
        <f t="shared" ref="AB110:AF110" si="112">if(iferror(search(AB$1,$I110),0)&gt;0,1,0)</f>
        <v>0</v>
      </c>
      <c r="AC110" s="42">
        <f t="shared" si="112"/>
        <v>0</v>
      </c>
      <c r="AD110" s="42">
        <f t="shared" si="112"/>
        <v>0</v>
      </c>
      <c r="AE110" s="42">
        <f t="shared" si="112"/>
        <v>0</v>
      </c>
      <c r="AF110" s="42">
        <f t="shared" si="112"/>
        <v>0</v>
      </c>
      <c r="AG110" s="25"/>
      <c r="AH110" s="25"/>
      <c r="AI110" s="25"/>
      <c r="AJ110" s="25"/>
      <c r="AK110" s="25"/>
      <c r="AL110" s="25"/>
    </row>
    <row r="111">
      <c r="A111" s="26" t="s">
        <v>252</v>
      </c>
      <c r="B111" s="25" t="e">
        <v>#N/A</v>
      </c>
      <c r="C111" s="25" t="e">
        <v>#N/A</v>
      </c>
      <c r="D111" s="28" t="e">
        <v>#N/A</v>
      </c>
      <c r="E111" s="29">
        <v>0.14906122448979592</v>
      </c>
      <c r="F111" s="30">
        <v>7.0</v>
      </c>
      <c r="G111" s="33"/>
      <c r="H111" s="34" t="e">
        <v>#N/A</v>
      </c>
      <c r="I111" s="35" t="s">
        <v>64</v>
      </c>
      <c r="J111" s="36" t="s">
        <v>64</v>
      </c>
      <c r="K111" s="28" t="s">
        <v>64</v>
      </c>
      <c r="L111" s="28" t="s">
        <v>64</v>
      </c>
      <c r="M111" s="34" t="e">
        <v>#N/A</v>
      </c>
      <c r="N111" s="35" t="s">
        <v>64</v>
      </c>
      <c r="O111" s="36" t="s">
        <v>64</v>
      </c>
      <c r="P111" s="28" t="s">
        <v>64</v>
      </c>
      <c r="Q111" s="37" t="s">
        <v>64</v>
      </c>
      <c r="R111" s="38" t="str">
        <f t="shared" si="2"/>
        <v>#N/A</v>
      </c>
      <c r="S111" s="39" t="str">
        <f t="array" ref="S111">if(R111="","", if(index(Index_of_Stuff!J:J,match(B111,Index_of_Stuff!F:F,0))&gt;0,(D111-index(Index_of_Stuff!J:J,match(B111,Index_of_Stuff!F:F,0)))*(R111/index(Index_of_Stuff!I:I,match(B111,Index_of_Stuff!F:F,0))),(D111/index(Index_of_Stuff!I:I,match(B111,Index_of_Stuff!F:F,0)))*R111))</f>
        <v>#N/A</v>
      </c>
      <c r="T111" s="40" t="str">
        <f t="array" ref="T111">if(or($F111=0,$F111=""),"", iferror(index(EPS!B:B,match($A111,EPS!$A:$A,0)),index(Ghosts!B:B,match($A111,Ghosts!$A:$A,0)))*($S111/(($F111/48)*$D111)/$E111))</f>
        <v>#N/A</v>
      </c>
      <c r="U111" s="40" t="str">
        <f t="array" ref="U111">if(or($F111=0,$F111=""),"", iferror(index(EPS!D:D,match($A111,EPS!$A:$A,0)),index(Ghosts!D:D,match($A111,Ghosts!$A:$A,0)))*($S111/(($F111/48)*$D111)/$E111))</f>
        <v>#N/A</v>
      </c>
      <c r="V111" s="40" t="str">
        <f t="array" ref="V111">if(or($F111=0,$F111=""),"", iferror(index(EPS!F:F,match($A111,EPS!$A:$A,0)),index(Ghosts!F:F,match($A111,Ghosts!$A:$A,0)))*($S111/(($F111/48)*$D111)/$E111))</f>
        <v>#N/A</v>
      </c>
      <c r="W111" s="40" t="str">
        <f t="array" ref="W111">if(or($F111=0,$F111=""),"", iferror(index(EPS!M:M,match($A111,EPS!$A:$A,0)),index(Ghosts!M:M,match($A111,Ghosts!$A:$A,0)))*($S111/(($F111/48)*$D111)/$E111))</f>
        <v>#N/A</v>
      </c>
      <c r="X111" s="39" t="str">
        <f t="shared" si="3"/>
        <v>#N/A</v>
      </c>
      <c r="Y111" s="41" t="str">
        <f t="array" ref="Y111">if(or(F111=0,F111=""),"",((iferror(index(EPS!H:H,match(A111,EPS!A:A,0)),index(Ghosts!H:H,match(A111,Ghosts!A:A,0)))*1.25)+(iferror(index(EPS!I:I,match(A111,EPS!A:A,0)),index(Ghosts!I:I,match(A111,Ghosts!A:A,0)))*1.25)+(iferror(index(EPS!J:J,match(A111,EPS!A:A,0)),index(Ghosts!J:J,match(A111,Ghosts!A:A,0)))*1.5)+(iferror(index(EPS!K:K,match(A111,EPS!A:A,0)),index(Ghosts!K:K,match(A111,Ghosts!A:A,0)))*2)+(iferror(index(EPS!L:L,match(A111,EPS!A:A,0)),index(Ghosts!L:L,match(A111,Ghosts!A:A,0)))*2))*D111*(F111/48))</f>
        <v>#N/A</v>
      </c>
      <c r="Z111" s="41" t="str">
        <f t="shared" si="4"/>
        <v>#N/A</v>
      </c>
      <c r="AA111" s="41" t="str">
        <f t="array" ref="AA111">if(or(F111=0,F111=""),"",((iferror(index(EPS!H:H,match(A111,EPS!A:A,0)),index(Ghosts!H:H,match(A111,Ghosts!A:A,0)))*1.2)+(iferror(index(EPS!I:I,match(A111,EPS!A:A,0)),index(Ghosts!I:I,match(A111,Ghosts!A:A,0)))*1.2)+(iferror(index(EPS!J:J,match(A111,EPS!A:A,0)),index(Ghosts!J:J,match(A111,Ghosts!A:A,0)))*1.5)+(iferror(index(EPS!K:K,match(A111,EPS!A:A,0)),index(Ghosts!K:K,match(A111,Ghosts!A:A,0)))*3)+(iferror(index(EPS!L:L,match(A111,EPS!A:A,0)),index(Ghosts!L:L,match(A111,Ghosts!A:A,0)))*3))*D111*(F111/48))</f>
        <v>#N/A</v>
      </c>
      <c r="AB111" s="42">
        <f t="shared" ref="AB111:AF111" si="113">if(iferror(search(AB$1,$I111),0)&gt;0,1,0)</f>
        <v>0</v>
      </c>
      <c r="AC111" s="42">
        <f t="shared" si="113"/>
        <v>0</v>
      </c>
      <c r="AD111" s="42">
        <f t="shared" si="113"/>
        <v>0</v>
      </c>
      <c r="AE111" s="42">
        <f t="shared" si="113"/>
        <v>0</v>
      </c>
      <c r="AF111" s="42">
        <f t="shared" si="113"/>
        <v>0</v>
      </c>
      <c r="AG111" s="25"/>
      <c r="AH111" s="25"/>
      <c r="AI111" s="25"/>
      <c r="AJ111" s="25"/>
      <c r="AK111" s="25"/>
      <c r="AL111" s="25"/>
    </row>
    <row r="112">
      <c r="A112" s="26" t="s">
        <v>254</v>
      </c>
      <c r="B112" s="25" t="e">
        <v>#N/A</v>
      </c>
      <c r="C112" s="25" t="e">
        <v>#N/A</v>
      </c>
      <c r="D112" s="28" t="e">
        <v>#N/A</v>
      </c>
      <c r="E112" s="29">
        <v>0.1808429003021148</v>
      </c>
      <c r="F112" s="30">
        <v>3.0</v>
      </c>
      <c r="G112" s="33"/>
      <c r="H112" s="34" t="e">
        <v>#N/A</v>
      </c>
      <c r="I112" s="35" t="s">
        <v>64</v>
      </c>
      <c r="J112" s="36" t="s">
        <v>64</v>
      </c>
      <c r="K112" s="28" t="s">
        <v>64</v>
      </c>
      <c r="L112" s="28" t="s">
        <v>64</v>
      </c>
      <c r="M112" s="34" t="e">
        <v>#N/A</v>
      </c>
      <c r="N112" s="35" t="s">
        <v>64</v>
      </c>
      <c r="O112" s="36" t="s">
        <v>64</v>
      </c>
      <c r="P112" s="28" t="s">
        <v>64</v>
      </c>
      <c r="Q112" s="37" t="s">
        <v>64</v>
      </c>
      <c r="R112" s="38" t="str">
        <f t="shared" si="2"/>
        <v>#N/A</v>
      </c>
      <c r="S112" s="39" t="str">
        <f t="array" ref="S112">if(R112="","", if(index(Index_of_Stuff!J:J,match(B112,Index_of_Stuff!F:F,0))&gt;0,(D112-index(Index_of_Stuff!J:J,match(B112,Index_of_Stuff!F:F,0)))*(R112/index(Index_of_Stuff!I:I,match(B112,Index_of_Stuff!F:F,0))),(D112/index(Index_of_Stuff!I:I,match(B112,Index_of_Stuff!F:F,0)))*R112))</f>
        <v>#N/A</v>
      </c>
      <c r="T112" s="40" t="str">
        <f t="array" ref="T112">if(or($F112=0,$F112=""),"", iferror(index(EPS!B:B,match($A112,EPS!$A:$A,0)),index(Ghosts!B:B,match($A112,Ghosts!$A:$A,0)))*($S112/(($F112/48)*$D112)/$E112))</f>
        <v>#N/A</v>
      </c>
      <c r="U112" s="40" t="str">
        <f t="array" ref="U112">if(or($F112=0,$F112=""),"", iferror(index(EPS!D:D,match($A112,EPS!$A:$A,0)),index(Ghosts!D:D,match($A112,Ghosts!$A:$A,0)))*($S112/(($F112/48)*$D112)/$E112))</f>
        <v>#N/A</v>
      </c>
      <c r="V112" s="40" t="str">
        <f t="array" ref="V112">if(or($F112=0,$F112=""),"", iferror(index(EPS!F:F,match($A112,EPS!$A:$A,0)),index(Ghosts!F:F,match($A112,Ghosts!$A:$A,0)))*($S112/(($F112/48)*$D112)/$E112))</f>
        <v>#N/A</v>
      </c>
      <c r="W112" s="40" t="str">
        <f t="array" ref="W112">if(or($F112=0,$F112=""),"", iferror(index(EPS!M:M,match($A112,EPS!$A:$A,0)),index(Ghosts!M:M,match($A112,Ghosts!$A:$A,0)))*($S112/(($F112/48)*$D112)/$E112))</f>
        <v>#N/A</v>
      </c>
      <c r="X112" s="39" t="str">
        <f t="shared" si="3"/>
        <v>#N/A</v>
      </c>
      <c r="Y112" s="41" t="str">
        <f t="array" ref="Y112">if(or(F112=0,F112=""),"",((iferror(index(EPS!H:H,match(A112,EPS!A:A,0)),index(Ghosts!H:H,match(A112,Ghosts!A:A,0)))*1.25)+(iferror(index(EPS!I:I,match(A112,EPS!A:A,0)),index(Ghosts!I:I,match(A112,Ghosts!A:A,0)))*1.25)+(iferror(index(EPS!J:J,match(A112,EPS!A:A,0)),index(Ghosts!J:J,match(A112,Ghosts!A:A,0)))*1.5)+(iferror(index(EPS!K:K,match(A112,EPS!A:A,0)),index(Ghosts!K:K,match(A112,Ghosts!A:A,0)))*2)+(iferror(index(EPS!L:L,match(A112,EPS!A:A,0)),index(Ghosts!L:L,match(A112,Ghosts!A:A,0)))*2))*D112*(F112/48))</f>
        <v>#N/A</v>
      </c>
      <c r="Z112" s="41" t="str">
        <f t="shared" si="4"/>
        <v>#N/A</v>
      </c>
      <c r="AA112" s="41" t="str">
        <f t="array" ref="AA112">if(or(F112=0,F112=""),"",((iferror(index(EPS!H:H,match(A112,EPS!A:A,0)),index(Ghosts!H:H,match(A112,Ghosts!A:A,0)))*1.2)+(iferror(index(EPS!I:I,match(A112,EPS!A:A,0)),index(Ghosts!I:I,match(A112,Ghosts!A:A,0)))*1.2)+(iferror(index(EPS!J:J,match(A112,EPS!A:A,0)),index(Ghosts!J:J,match(A112,Ghosts!A:A,0)))*1.5)+(iferror(index(EPS!K:K,match(A112,EPS!A:A,0)),index(Ghosts!K:K,match(A112,Ghosts!A:A,0)))*3)+(iferror(index(EPS!L:L,match(A112,EPS!A:A,0)),index(Ghosts!L:L,match(A112,Ghosts!A:A,0)))*3))*D112*(F112/48))</f>
        <v>#N/A</v>
      </c>
      <c r="AB112" s="42">
        <f t="shared" ref="AB112:AF112" si="114">if(iferror(search(AB$1,$I112),0)&gt;0,1,0)</f>
        <v>0</v>
      </c>
      <c r="AC112" s="42">
        <f t="shared" si="114"/>
        <v>0</v>
      </c>
      <c r="AD112" s="42">
        <f t="shared" si="114"/>
        <v>0</v>
      </c>
      <c r="AE112" s="42">
        <f t="shared" si="114"/>
        <v>0</v>
      </c>
      <c r="AF112" s="42">
        <f t="shared" si="114"/>
        <v>0</v>
      </c>
      <c r="AG112" s="25"/>
      <c r="AH112" s="25"/>
      <c r="AI112" s="25"/>
      <c r="AJ112" s="25"/>
      <c r="AK112" s="25"/>
      <c r="AL112" s="25"/>
    </row>
    <row r="113">
      <c r="A113" s="26" t="s">
        <v>255</v>
      </c>
      <c r="B113" s="25" t="e">
        <v>#N/A</v>
      </c>
      <c r="C113" s="25" t="e">
        <v>#N/A</v>
      </c>
      <c r="D113" s="28" t="e">
        <v>#N/A</v>
      </c>
      <c r="E113" s="29">
        <v>0.18</v>
      </c>
      <c r="F113" s="30">
        <v>0.0</v>
      </c>
      <c r="G113" s="33"/>
      <c r="H113" s="34" t="s">
        <v>64</v>
      </c>
      <c r="I113" s="35" t="s">
        <v>64</v>
      </c>
      <c r="J113" s="36" t="s">
        <v>64</v>
      </c>
      <c r="K113" s="28" t="s">
        <v>64</v>
      </c>
      <c r="L113" s="28" t="s">
        <v>64</v>
      </c>
      <c r="M113" s="34" t="s">
        <v>64</v>
      </c>
      <c r="N113" s="35" t="s">
        <v>64</v>
      </c>
      <c r="O113" s="36" t="s">
        <v>64</v>
      </c>
      <c r="P113" s="28" t="s">
        <v>64</v>
      </c>
      <c r="Q113" s="37" t="s">
        <v>64</v>
      </c>
      <c r="R113" s="38" t="str">
        <f t="shared" si="2"/>
        <v/>
      </c>
      <c r="S113" s="39" t="str">
        <f t="array" ref="S113">if(R113="","", if(index(Index_of_Stuff!J:J,match(B113,Index_of_Stuff!F:F,0))&gt;0,(D113-index(Index_of_Stuff!J:J,match(B113,Index_of_Stuff!F:F,0)))*(R113/index(Index_of_Stuff!I:I,match(B113,Index_of_Stuff!F:F,0))),(D113/index(Index_of_Stuff!I:I,match(B113,Index_of_Stuff!F:F,0)))*R113))</f>
        <v/>
      </c>
      <c r="T113" s="40" t="str">
        <f t="array" ref="T113">if(or($F113=0,$F113=""),"", iferror(index(EPS!B:B,match($A113,EPS!$A:$A,0)),index(Ghosts!B:B,match($A113,Ghosts!$A:$A,0)))*($S113/(($F113/48)*$D113)/$E113))</f>
        <v/>
      </c>
      <c r="U113" s="40" t="str">
        <f t="array" ref="U113">if(or($F113=0,$F113=""),"", iferror(index(EPS!D:D,match($A113,EPS!$A:$A,0)),index(Ghosts!D:D,match($A113,Ghosts!$A:$A,0)))*($S113/(($F113/48)*$D113)/$E113))</f>
        <v/>
      </c>
      <c r="V113" s="40" t="str">
        <f t="array" ref="V113">if(or($F113=0,$F113=""),"", iferror(index(EPS!F:F,match($A113,EPS!$A:$A,0)),index(Ghosts!F:F,match($A113,Ghosts!$A:$A,0)))*($S113/(($F113/48)*$D113)/$E113))</f>
        <v/>
      </c>
      <c r="W113" s="40" t="str">
        <f t="array" ref="W113">if(or($F113=0,$F113=""),"", iferror(index(EPS!M:M,match($A113,EPS!$A:$A,0)),index(Ghosts!M:M,match($A113,Ghosts!$A:$A,0)))*($S113/(($F113/48)*$D113)/$E113))</f>
        <v/>
      </c>
      <c r="X113" s="39" t="str">
        <f t="shared" si="3"/>
        <v/>
      </c>
      <c r="Y113" s="41" t="str">
        <f t="array" ref="Y113">if(or(F113=0,F113=""),"",((iferror(index(EPS!H:H,match(A113,EPS!A:A,0)),index(Ghosts!H:H,match(A113,Ghosts!A:A,0)))*1.25)+(iferror(index(EPS!I:I,match(A113,EPS!A:A,0)),index(Ghosts!I:I,match(A113,Ghosts!A:A,0)))*1.25)+(iferror(index(EPS!J:J,match(A113,EPS!A:A,0)),index(Ghosts!J:J,match(A113,Ghosts!A:A,0)))*1.5)+(iferror(index(EPS!K:K,match(A113,EPS!A:A,0)),index(Ghosts!K:K,match(A113,Ghosts!A:A,0)))*2)+(iferror(index(EPS!L:L,match(A113,EPS!A:A,0)),index(Ghosts!L:L,match(A113,Ghosts!A:A,0)))*2))*D113*(F113/48))</f>
        <v/>
      </c>
      <c r="Z113" s="41" t="str">
        <f t="shared" si="4"/>
        <v/>
      </c>
      <c r="AA113" s="41" t="str">
        <f t="array" ref="AA113">if(or(F113=0,F113=""),"",((iferror(index(EPS!H:H,match(A113,EPS!A:A,0)),index(Ghosts!H:H,match(A113,Ghosts!A:A,0)))*1.2)+(iferror(index(EPS!I:I,match(A113,EPS!A:A,0)),index(Ghosts!I:I,match(A113,Ghosts!A:A,0)))*1.2)+(iferror(index(EPS!J:J,match(A113,EPS!A:A,0)),index(Ghosts!J:J,match(A113,Ghosts!A:A,0)))*1.5)+(iferror(index(EPS!K:K,match(A113,EPS!A:A,0)),index(Ghosts!K:K,match(A113,Ghosts!A:A,0)))*3)+(iferror(index(EPS!L:L,match(A113,EPS!A:A,0)),index(Ghosts!L:L,match(A113,Ghosts!A:A,0)))*3))*D113*(F113/48))</f>
        <v/>
      </c>
      <c r="AB113" s="42">
        <f t="shared" ref="AB113:AF113" si="115">if(iferror(search(AB$1,$I113),0)&gt;0,1,0)</f>
        <v>0</v>
      </c>
      <c r="AC113" s="42">
        <f t="shared" si="115"/>
        <v>0</v>
      </c>
      <c r="AD113" s="42">
        <f t="shared" si="115"/>
        <v>0</v>
      </c>
      <c r="AE113" s="42">
        <f t="shared" si="115"/>
        <v>0</v>
      </c>
      <c r="AF113" s="42">
        <f t="shared" si="115"/>
        <v>0</v>
      </c>
      <c r="AG113" s="25"/>
      <c r="AH113" s="25"/>
      <c r="AI113" s="25"/>
      <c r="AJ113" s="25"/>
      <c r="AK113" s="25"/>
      <c r="AL113" s="25"/>
    </row>
    <row r="114">
      <c r="A114" s="26" t="s">
        <v>256</v>
      </c>
      <c r="B114" s="25" t="e">
        <v>#N/A</v>
      </c>
      <c r="C114" s="25" t="e">
        <v>#N/A</v>
      </c>
      <c r="D114" s="28" t="e">
        <v>#N/A</v>
      </c>
      <c r="E114" s="29">
        <v>0.18</v>
      </c>
      <c r="F114" s="30">
        <v>0.0</v>
      </c>
      <c r="G114" s="33"/>
      <c r="H114" s="34" t="s">
        <v>64</v>
      </c>
      <c r="I114" s="35" t="s">
        <v>64</v>
      </c>
      <c r="J114" s="36" t="s">
        <v>64</v>
      </c>
      <c r="K114" s="28" t="s">
        <v>64</v>
      </c>
      <c r="L114" s="28" t="s">
        <v>64</v>
      </c>
      <c r="M114" s="34" t="s">
        <v>64</v>
      </c>
      <c r="N114" s="35" t="s">
        <v>64</v>
      </c>
      <c r="O114" s="36" t="s">
        <v>64</v>
      </c>
      <c r="P114" s="28" t="s">
        <v>64</v>
      </c>
      <c r="Q114" s="37" t="s">
        <v>64</v>
      </c>
      <c r="R114" s="38" t="str">
        <f t="shared" si="2"/>
        <v/>
      </c>
      <c r="S114" s="39" t="str">
        <f t="array" ref="S114">if(R114="","", if(index(Index_of_Stuff!J:J,match(B114,Index_of_Stuff!F:F,0))&gt;0,(D114-index(Index_of_Stuff!J:J,match(B114,Index_of_Stuff!F:F,0)))*(R114/index(Index_of_Stuff!I:I,match(B114,Index_of_Stuff!F:F,0))),(D114/index(Index_of_Stuff!I:I,match(B114,Index_of_Stuff!F:F,0)))*R114))</f>
        <v/>
      </c>
      <c r="T114" s="40" t="str">
        <f t="array" ref="T114">if(or($F114=0,$F114=""),"", iferror(index(EPS!B:B,match($A114,EPS!$A:$A,0)),index(Ghosts!B:B,match($A114,Ghosts!$A:$A,0)))*($S114/(($F114/48)*$D114)/$E114))</f>
        <v/>
      </c>
      <c r="U114" s="40" t="str">
        <f t="array" ref="U114">if(or($F114=0,$F114=""),"", iferror(index(EPS!D:D,match($A114,EPS!$A:$A,0)),index(Ghosts!D:D,match($A114,Ghosts!$A:$A,0)))*($S114/(($F114/48)*$D114)/$E114))</f>
        <v/>
      </c>
      <c r="V114" s="40" t="str">
        <f t="array" ref="V114">if(or($F114=0,$F114=""),"", iferror(index(EPS!F:F,match($A114,EPS!$A:$A,0)),index(Ghosts!F:F,match($A114,Ghosts!$A:$A,0)))*($S114/(($F114/48)*$D114)/$E114))</f>
        <v/>
      </c>
      <c r="W114" s="40" t="str">
        <f t="array" ref="W114">if(or($F114=0,$F114=""),"", iferror(index(EPS!M:M,match($A114,EPS!$A:$A,0)),index(Ghosts!M:M,match($A114,Ghosts!$A:$A,0)))*($S114/(($F114/48)*$D114)/$E114))</f>
        <v/>
      </c>
      <c r="X114" s="39" t="str">
        <f t="shared" si="3"/>
        <v/>
      </c>
      <c r="Y114" s="41" t="str">
        <f t="array" ref="Y114">if(or(F114=0,F114=""),"",((iferror(index(EPS!H:H,match(A114,EPS!A:A,0)),index(Ghosts!H:H,match(A114,Ghosts!A:A,0)))*1.25)+(iferror(index(EPS!I:I,match(A114,EPS!A:A,0)),index(Ghosts!I:I,match(A114,Ghosts!A:A,0)))*1.25)+(iferror(index(EPS!J:J,match(A114,EPS!A:A,0)),index(Ghosts!J:J,match(A114,Ghosts!A:A,0)))*1.5)+(iferror(index(EPS!K:K,match(A114,EPS!A:A,0)),index(Ghosts!K:K,match(A114,Ghosts!A:A,0)))*2)+(iferror(index(EPS!L:L,match(A114,EPS!A:A,0)),index(Ghosts!L:L,match(A114,Ghosts!A:A,0)))*2))*D114*(F114/48))</f>
        <v/>
      </c>
      <c r="Z114" s="41" t="str">
        <f t="shared" si="4"/>
        <v/>
      </c>
      <c r="AA114" s="41" t="str">
        <f t="array" ref="AA114">if(or(F114=0,F114=""),"",((iferror(index(EPS!H:H,match(A114,EPS!A:A,0)),index(Ghosts!H:H,match(A114,Ghosts!A:A,0)))*1.2)+(iferror(index(EPS!I:I,match(A114,EPS!A:A,0)),index(Ghosts!I:I,match(A114,Ghosts!A:A,0)))*1.2)+(iferror(index(EPS!J:J,match(A114,EPS!A:A,0)),index(Ghosts!J:J,match(A114,Ghosts!A:A,0)))*1.5)+(iferror(index(EPS!K:K,match(A114,EPS!A:A,0)),index(Ghosts!K:K,match(A114,Ghosts!A:A,0)))*3)+(iferror(index(EPS!L:L,match(A114,EPS!A:A,0)),index(Ghosts!L:L,match(A114,Ghosts!A:A,0)))*3))*D114*(F114/48))</f>
        <v/>
      </c>
      <c r="AB114" s="42">
        <f t="shared" ref="AB114:AF114" si="116">if(iferror(search(AB$1,$I114),0)&gt;0,1,0)</f>
        <v>0</v>
      </c>
      <c r="AC114" s="42">
        <f t="shared" si="116"/>
        <v>0</v>
      </c>
      <c r="AD114" s="42">
        <f t="shared" si="116"/>
        <v>0</v>
      </c>
      <c r="AE114" s="42">
        <f t="shared" si="116"/>
        <v>0</v>
      </c>
      <c r="AF114" s="42">
        <f t="shared" si="116"/>
        <v>0</v>
      </c>
      <c r="AG114" s="25"/>
      <c r="AH114" s="25"/>
      <c r="AI114" s="25"/>
      <c r="AJ114" s="25"/>
      <c r="AK114" s="25"/>
      <c r="AL114" s="25"/>
    </row>
    <row r="115">
      <c r="A115" s="26" t="s">
        <v>253</v>
      </c>
      <c r="B115" s="25" t="e">
        <v>#N/A</v>
      </c>
      <c r="C115" s="25" t="e">
        <v>#N/A</v>
      </c>
      <c r="D115" s="28" t="e">
        <v>#N/A</v>
      </c>
      <c r="E115" s="29">
        <v>0.18</v>
      </c>
      <c r="F115" s="30">
        <v>0.0</v>
      </c>
      <c r="G115" s="33"/>
      <c r="H115" s="34" t="s">
        <v>64</v>
      </c>
      <c r="I115" s="35" t="s">
        <v>64</v>
      </c>
      <c r="J115" s="36" t="s">
        <v>64</v>
      </c>
      <c r="K115" s="28" t="s">
        <v>64</v>
      </c>
      <c r="L115" s="28" t="s">
        <v>64</v>
      </c>
      <c r="M115" s="34" t="s">
        <v>64</v>
      </c>
      <c r="N115" s="35" t="s">
        <v>64</v>
      </c>
      <c r="O115" s="36" t="s">
        <v>64</v>
      </c>
      <c r="P115" s="28" t="s">
        <v>64</v>
      </c>
      <c r="Q115" s="37" t="s">
        <v>64</v>
      </c>
      <c r="R115" s="38" t="str">
        <f t="shared" si="2"/>
        <v/>
      </c>
      <c r="S115" s="39" t="str">
        <f t="array" ref="S115">if(R115="","", if(index(Index_of_Stuff!J:J,match(B115,Index_of_Stuff!F:F,0))&gt;0,(D115-index(Index_of_Stuff!J:J,match(B115,Index_of_Stuff!F:F,0)))*(R115/index(Index_of_Stuff!I:I,match(B115,Index_of_Stuff!F:F,0))),(D115/index(Index_of_Stuff!I:I,match(B115,Index_of_Stuff!F:F,0)))*R115))</f>
        <v/>
      </c>
      <c r="T115" s="40" t="str">
        <f t="array" ref="T115">if(or($F115=0,$F115=""),"", iferror(index(EPS!B:B,match($A115,EPS!$A:$A,0)),index(Ghosts!B:B,match($A115,Ghosts!$A:$A,0)))*($S115/(($F115/48)*$D115)/$E115))</f>
        <v/>
      </c>
      <c r="U115" s="40" t="str">
        <f t="array" ref="U115">if(or($F115=0,$F115=""),"", iferror(index(EPS!D:D,match($A115,EPS!$A:$A,0)),index(Ghosts!D:D,match($A115,Ghosts!$A:$A,0)))*($S115/(($F115/48)*$D115)/$E115))</f>
        <v/>
      </c>
      <c r="V115" s="40" t="str">
        <f t="array" ref="V115">if(or($F115=0,$F115=""),"", iferror(index(EPS!F:F,match($A115,EPS!$A:$A,0)),index(Ghosts!F:F,match($A115,Ghosts!$A:$A,0)))*($S115/(($F115/48)*$D115)/$E115))</f>
        <v/>
      </c>
      <c r="W115" s="40" t="str">
        <f t="array" ref="W115">if(or($F115=0,$F115=""),"", iferror(index(EPS!M:M,match($A115,EPS!$A:$A,0)),index(Ghosts!M:M,match($A115,Ghosts!$A:$A,0)))*($S115/(($F115/48)*$D115)/$E115))</f>
        <v/>
      </c>
      <c r="X115" s="39" t="str">
        <f t="shared" si="3"/>
        <v/>
      </c>
      <c r="Y115" s="41" t="str">
        <f t="array" ref="Y115">if(or(F115=0,F115=""),"",((iferror(index(EPS!H:H,match(A115,EPS!A:A,0)),index(Ghosts!H:H,match(A115,Ghosts!A:A,0)))*1.25)+(iferror(index(EPS!I:I,match(A115,EPS!A:A,0)),index(Ghosts!I:I,match(A115,Ghosts!A:A,0)))*1.25)+(iferror(index(EPS!J:J,match(A115,EPS!A:A,0)),index(Ghosts!J:J,match(A115,Ghosts!A:A,0)))*1.5)+(iferror(index(EPS!K:K,match(A115,EPS!A:A,0)),index(Ghosts!K:K,match(A115,Ghosts!A:A,0)))*2)+(iferror(index(EPS!L:L,match(A115,EPS!A:A,0)),index(Ghosts!L:L,match(A115,Ghosts!A:A,0)))*2))*D115*(F115/48))</f>
        <v/>
      </c>
      <c r="Z115" s="41" t="str">
        <f t="shared" si="4"/>
        <v/>
      </c>
      <c r="AA115" s="41" t="str">
        <f t="array" ref="AA115">if(or(F115=0,F115=""),"",((iferror(index(EPS!H:H,match(A115,EPS!A:A,0)),index(Ghosts!H:H,match(A115,Ghosts!A:A,0)))*1.2)+(iferror(index(EPS!I:I,match(A115,EPS!A:A,0)),index(Ghosts!I:I,match(A115,Ghosts!A:A,0)))*1.2)+(iferror(index(EPS!J:J,match(A115,EPS!A:A,0)),index(Ghosts!J:J,match(A115,Ghosts!A:A,0)))*1.5)+(iferror(index(EPS!K:K,match(A115,EPS!A:A,0)),index(Ghosts!K:K,match(A115,Ghosts!A:A,0)))*3)+(iferror(index(EPS!L:L,match(A115,EPS!A:A,0)),index(Ghosts!L:L,match(A115,Ghosts!A:A,0)))*3))*D115*(F115/48))</f>
        <v/>
      </c>
      <c r="AB115" s="42">
        <f t="shared" ref="AB115:AF115" si="117">if(iferror(search(AB$1,$I115),0)&gt;0,1,0)</f>
        <v>0</v>
      </c>
      <c r="AC115" s="42">
        <f t="shared" si="117"/>
        <v>0</v>
      </c>
      <c r="AD115" s="42">
        <f t="shared" si="117"/>
        <v>0</v>
      </c>
      <c r="AE115" s="42">
        <f t="shared" si="117"/>
        <v>0</v>
      </c>
      <c r="AF115" s="42">
        <f t="shared" si="117"/>
        <v>0</v>
      </c>
      <c r="AG115" s="25"/>
      <c r="AH115" s="25"/>
      <c r="AI115" s="25"/>
      <c r="AJ115" s="25"/>
      <c r="AK115" s="25"/>
      <c r="AL115" s="25"/>
    </row>
    <row r="116">
      <c r="A116" s="26" t="s">
        <v>257</v>
      </c>
      <c r="B116" s="25" t="e">
        <v>#N/A</v>
      </c>
      <c r="C116" s="25" t="e">
        <v>#N/A</v>
      </c>
      <c r="D116" s="28" t="e">
        <v>#N/A</v>
      </c>
      <c r="E116" s="29">
        <v>0.17962601626016259</v>
      </c>
      <c r="F116" s="30">
        <v>0.0</v>
      </c>
      <c r="G116" s="33"/>
      <c r="H116" s="34" t="s">
        <v>64</v>
      </c>
      <c r="I116" s="35" t="s">
        <v>64</v>
      </c>
      <c r="J116" s="36" t="s">
        <v>64</v>
      </c>
      <c r="K116" s="28" t="s">
        <v>64</v>
      </c>
      <c r="L116" s="28" t="s">
        <v>64</v>
      </c>
      <c r="M116" s="34" t="s">
        <v>64</v>
      </c>
      <c r="N116" s="35" t="s">
        <v>64</v>
      </c>
      <c r="O116" s="36" t="s">
        <v>64</v>
      </c>
      <c r="P116" s="28" t="s">
        <v>64</v>
      </c>
      <c r="Q116" s="37" t="s">
        <v>64</v>
      </c>
      <c r="R116" s="38" t="str">
        <f t="shared" si="2"/>
        <v/>
      </c>
      <c r="S116" s="39" t="str">
        <f t="array" ref="S116">if(R116="","", if(index(Index_of_Stuff!J:J,match(B116,Index_of_Stuff!F:F,0))&gt;0,(D116-index(Index_of_Stuff!J:J,match(B116,Index_of_Stuff!F:F,0)))*(R116/index(Index_of_Stuff!I:I,match(B116,Index_of_Stuff!F:F,0))),(D116/index(Index_of_Stuff!I:I,match(B116,Index_of_Stuff!F:F,0)))*R116))</f>
        <v/>
      </c>
      <c r="T116" s="40" t="str">
        <f t="array" ref="T116">if(or($F116=0,$F116=""),"", iferror(index(EPS!B:B,match($A116,EPS!$A:$A,0)),index(Ghosts!B:B,match($A116,Ghosts!$A:$A,0)))*($S116/(($F116/48)*$D116)/$E116))</f>
        <v/>
      </c>
      <c r="U116" s="40" t="str">
        <f t="array" ref="U116">if(or($F116=0,$F116=""),"", iferror(index(EPS!D:D,match($A116,EPS!$A:$A,0)),index(Ghosts!D:D,match($A116,Ghosts!$A:$A,0)))*($S116/(($F116/48)*$D116)/$E116))</f>
        <v/>
      </c>
      <c r="V116" s="40" t="str">
        <f t="array" ref="V116">if(or($F116=0,$F116=""),"", iferror(index(EPS!F:F,match($A116,EPS!$A:$A,0)),index(Ghosts!F:F,match($A116,Ghosts!$A:$A,0)))*($S116/(($F116/48)*$D116)/$E116))</f>
        <v/>
      </c>
      <c r="W116" s="40" t="str">
        <f t="array" ref="W116">if(or($F116=0,$F116=""),"", iferror(index(EPS!M:M,match($A116,EPS!$A:$A,0)),index(Ghosts!M:M,match($A116,Ghosts!$A:$A,0)))*($S116/(($F116/48)*$D116)/$E116))</f>
        <v/>
      </c>
      <c r="X116" s="39" t="str">
        <f t="shared" si="3"/>
        <v/>
      </c>
      <c r="Y116" s="41" t="str">
        <f t="array" ref="Y116">if(or(F116=0,F116=""),"",((iferror(index(EPS!H:H,match(A116,EPS!A:A,0)),index(Ghosts!H:H,match(A116,Ghosts!A:A,0)))*1.25)+(iferror(index(EPS!I:I,match(A116,EPS!A:A,0)),index(Ghosts!I:I,match(A116,Ghosts!A:A,0)))*1.25)+(iferror(index(EPS!J:J,match(A116,EPS!A:A,0)),index(Ghosts!J:J,match(A116,Ghosts!A:A,0)))*1.5)+(iferror(index(EPS!K:K,match(A116,EPS!A:A,0)),index(Ghosts!K:K,match(A116,Ghosts!A:A,0)))*2)+(iferror(index(EPS!L:L,match(A116,EPS!A:A,0)),index(Ghosts!L:L,match(A116,Ghosts!A:A,0)))*2))*D116*(F116/48))</f>
        <v/>
      </c>
      <c r="Z116" s="41" t="str">
        <f t="shared" si="4"/>
        <v/>
      </c>
      <c r="AA116" s="41" t="str">
        <f t="array" ref="AA116">if(or(F116=0,F116=""),"",((iferror(index(EPS!H:H,match(A116,EPS!A:A,0)),index(Ghosts!H:H,match(A116,Ghosts!A:A,0)))*1.2)+(iferror(index(EPS!I:I,match(A116,EPS!A:A,0)),index(Ghosts!I:I,match(A116,Ghosts!A:A,0)))*1.2)+(iferror(index(EPS!J:J,match(A116,EPS!A:A,0)),index(Ghosts!J:J,match(A116,Ghosts!A:A,0)))*1.5)+(iferror(index(EPS!K:K,match(A116,EPS!A:A,0)),index(Ghosts!K:K,match(A116,Ghosts!A:A,0)))*3)+(iferror(index(EPS!L:L,match(A116,EPS!A:A,0)),index(Ghosts!L:L,match(A116,Ghosts!A:A,0)))*3))*D116*(F116/48))</f>
        <v/>
      </c>
      <c r="AB116" s="42">
        <f t="shared" ref="AB116:AF116" si="118">if(iferror(search(AB$1,$I116),0)&gt;0,1,0)</f>
        <v>0</v>
      </c>
      <c r="AC116" s="42">
        <f t="shared" si="118"/>
        <v>0</v>
      </c>
      <c r="AD116" s="42">
        <f t="shared" si="118"/>
        <v>0</v>
      </c>
      <c r="AE116" s="42">
        <f t="shared" si="118"/>
        <v>0</v>
      </c>
      <c r="AF116" s="42">
        <f t="shared" si="118"/>
        <v>0</v>
      </c>
      <c r="AG116" s="25"/>
      <c r="AH116" s="25"/>
      <c r="AI116" s="25"/>
      <c r="AJ116" s="25"/>
      <c r="AK116" s="25"/>
      <c r="AL116" s="25"/>
    </row>
    <row r="117">
      <c r="A117" s="26" t="s">
        <v>258</v>
      </c>
      <c r="B117" s="25" t="e">
        <v>#N/A</v>
      </c>
      <c r="C117" s="25" t="e">
        <v>#N/A</v>
      </c>
      <c r="D117" s="28" t="e">
        <v>#N/A</v>
      </c>
      <c r="E117" s="29">
        <v>0.1676393442622951</v>
      </c>
      <c r="F117" s="30">
        <v>0.0</v>
      </c>
      <c r="G117" s="32"/>
      <c r="H117" s="34" t="s">
        <v>64</v>
      </c>
      <c r="I117" s="35" t="s">
        <v>64</v>
      </c>
      <c r="J117" s="36" t="s">
        <v>64</v>
      </c>
      <c r="K117" s="28" t="s">
        <v>64</v>
      </c>
      <c r="L117" s="28" t="s">
        <v>64</v>
      </c>
      <c r="M117" s="34" t="s">
        <v>64</v>
      </c>
      <c r="N117" s="35" t="s">
        <v>64</v>
      </c>
      <c r="O117" s="36" t="s">
        <v>64</v>
      </c>
      <c r="P117" s="28" t="s">
        <v>64</v>
      </c>
      <c r="Q117" s="37" t="s">
        <v>64</v>
      </c>
      <c r="R117" s="38" t="str">
        <f t="shared" si="2"/>
        <v/>
      </c>
      <c r="S117" s="39" t="str">
        <f t="array" ref="S117">if(R117="","", if(index(Index_of_Stuff!J:J,match(B117,Index_of_Stuff!F:F,0))&gt;0,(D117-index(Index_of_Stuff!J:J,match(B117,Index_of_Stuff!F:F,0)))*(R117/index(Index_of_Stuff!I:I,match(B117,Index_of_Stuff!F:F,0))),(D117/index(Index_of_Stuff!I:I,match(B117,Index_of_Stuff!F:F,0)))*R117))</f>
        <v/>
      </c>
      <c r="T117" s="40" t="str">
        <f t="array" ref="T117">if(or($F117=0,$F117=""),"", iferror(index(EPS!B:B,match($A117,EPS!$A:$A,0)),index(Ghosts!B:B,match($A117,Ghosts!$A:$A,0)))*($S117/(($F117/48)*$D117)/$E117))</f>
        <v/>
      </c>
      <c r="U117" s="40" t="str">
        <f t="array" ref="U117">if(or($F117=0,$F117=""),"", iferror(index(EPS!D:D,match($A117,EPS!$A:$A,0)),index(Ghosts!D:D,match($A117,Ghosts!$A:$A,0)))*($S117/(($F117/48)*$D117)/$E117))</f>
        <v/>
      </c>
      <c r="V117" s="40" t="str">
        <f t="array" ref="V117">if(or($F117=0,$F117=""),"", iferror(index(EPS!F:F,match($A117,EPS!$A:$A,0)),index(Ghosts!F:F,match($A117,Ghosts!$A:$A,0)))*($S117/(($F117/48)*$D117)/$E117))</f>
        <v/>
      </c>
      <c r="W117" s="40" t="str">
        <f t="array" ref="W117">if(or($F117=0,$F117=""),"", iferror(index(EPS!M:M,match($A117,EPS!$A:$A,0)),index(Ghosts!M:M,match($A117,Ghosts!$A:$A,0)))*($S117/(($F117/48)*$D117)/$E117))</f>
        <v/>
      </c>
      <c r="X117" s="39" t="str">
        <f t="shared" si="3"/>
        <v/>
      </c>
      <c r="Y117" s="41" t="str">
        <f t="array" ref="Y117">if(or(F117=0,F117=""),"",((iferror(index(EPS!H:H,match(A117,EPS!A:A,0)),index(Ghosts!H:H,match(A117,Ghosts!A:A,0)))*1.25)+(iferror(index(EPS!I:I,match(A117,EPS!A:A,0)),index(Ghosts!I:I,match(A117,Ghosts!A:A,0)))*1.25)+(iferror(index(EPS!J:J,match(A117,EPS!A:A,0)),index(Ghosts!J:J,match(A117,Ghosts!A:A,0)))*1.5)+(iferror(index(EPS!K:K,match(A117,EPS!A:A,0)),index(Ghosts!K:K,match(A117,Ghosts!A:A,0)))*2)+(iferror(index(EPS!L:L,match(A117,EPS!A:A,0)),index(Ghosts!L:L,match(A117,Ghosts!A:A,0)))*2))*D117*(F117/48))</f>
        <v/>
      </c>
      <c r="Z117" s="41" t="str">
        <f t="shared" si="4"/>
        <v/>
      </c>
      <c r="AA117" s="41" t="str">
        <f t="array" ref="AA117">if(or(F117=0,F117=""),"",((iferror(index(EPS!H:H,match(A117,EPS!A:A,0)),index(Ghosts!H:H,match(A117,Ghosts!A:A,0)))*1.2)+(iferror(index(EPS!I:I,match(A117,EPS!A:A,0)),index(Ghosts!I:I,match(A117,Ghosts!A:A,0)))*1.2)+(iferror(index(EPS!J:J,match(A117,EPS!A:A,0)),index(Ghosts!J:J,match(A117,Ghosts!A:A,0)))*1.5)+(iferror(index(EPS!K:K,match(A117,EPS!A:A,0)),index(Ghosts!K:K,match(A117,Ghosts!A:A,0)))*3)+(iferror(index(EPS!L:L,match(A117,EPS!A:A,0)),index(Ghosts!L:L,match(A117,Ghosts!A:A,0)))*3))*D117*(F117/48))</f>
        <v/>
      </c>
      <c r="AB117" s="42">
        <f t="shared" ref="AB117:AF117" si="119">if(iferror(search(AB$1,$I117),0)&gt;0,1,0)</f>
        <v>0</v>
      </c>
      <c r="AC117" s="42">
        <f t="shared" si="119"/>
        <v>0</v>
      </c>
      <c r="AD117" s="42">
        <f t="shared" si="119"/>
        <v>0</v>
      </c>
      <c r="AE117" s="42">
        <f t="shared" si="119"/>
        <v>0</v>
      </c>
      <c r="AF117" s="42">
        <f t="shared" si="119"/>
        <v>0</v>
      </c>
      <c r="AG117" s="25"/>
      <c r="AH117" s="25"/>
      <c r="AI117" s="25"/>
      <c r="AJ117" s="25"/>
      <c r="AK117" s="25"/>
      <c r="AL117" s="25"/>
    </row>
    <row r="118">
      <c r="A118" s="26" t="s">
        <v>278</v>
      </c>
      <c r="B118" s="25" t="e">
        <v>#N/A</v>
      </c>
      <c r="C118" s="25" t="e">
        <v>#N/A</v>
      </c>
      <c r="D118" s="28" t="e">
        <v>#N/A</v>
      </c>
      <c r="E118" s="29">
        <v>0.2607164454896691</v>
      </c>
      <c r="F118" s="30">
        <v>34.0</v>
      </c>
      <c r="G118" s="32"/>
      <c r="H118" s="34" t="e">
        <v>#N/A</v>
      </c>
      <c r="I118" s="35" t="s">
        <v>64</v>
      </c>
      <c r="J118" s="36" t="s">
        <v>64</v>
      </c>
      <c r="K118" s="28" t="s">
        <v>64</v>
      </c>
      <c r="L118" s="28" t="s">
        <v>64</v>
      </c>
      <c r="M118" s="34" t="e">
        <v>#N/A</v>
      </c>
      <c r="N118" s="35" t="s">
        <v>64</v>
      </c>
      <c r="O118" s="36" t="s">
        <v>64</v>
      </c>
      <c r="P118" s="28" t="s">
        <v>64</v>
      </c>
      <c r="Q118" s="37" t="s">
        <v>64</v>
      </c>
      <c r="R118" s="38" t="str">
        <f t="shared" si="2"/>
        <v>#N/A</v>
      </c>
      <c r="S118" s="39" t="str">
        <f t="array" ref="S118">if(R118="","", if(index(Index_of_Stuff!J:J,match(B118,Index_of_Stuff!F:F,0))&gt;0,(D118-index(Index_of_Stuff!J:J,match(B118,Index_of_Stuff!F:F,0)))*(R118/index(Index_of_Stuff!I:I,match(B118,Index_of_Stuff!F:F,0))),(D118/index(Index_of_Stuff!I:I,match(B118,Index_of_Stuff!F:F,0)))*R118))</f>
        <v>#N/A</v>
      </c>
      <c r="T118" s="40" t="str">
        <f t="array" ref="T118">if(or($F118=0,$F118=""),"", iferror(index(EPS!B:B,match($A118,EPS!$A:$A,0)),index(Ghosts!B:B,match($A118,Ghosts!$A:$A,0)))*($S118/(($F118/48)*$D118)/$E118))</f>
        <v>#N/A</v>
      </c>
      <c r="U118" s="40" t="str">
        <f t="array" ref="U118">if(or($F118=0,$F118=""),"", iferror(index(EPS!D:D,match($A118,EPS!$A:$A,0)),index(Ghosts!D:D,match($A118,Ghosts!$A:$A,0)))*($S118/(($F118/48)*$D118)/$E118))</f>
        <v>#N/A</v>
      </c>
      <c r="V118" s="40" t="str">
        <f t="array" ref="V118">if(or($F118=0,$F118=""),"", iferror(index(EPS!F:F,match($A118,EPS!$A:$A,0)),index(Ghosts!F:F,match($A118,Ghosts!$A:$A,0)))*($S118/(($F118/48)*$D118)/$E118))</f>
        <v>#N/A</v>
      </c>
      <c r="W118" s="40" t="str">
        <f t="array" ref="W118">if(or($F118=0,$F118=""),"", iferror(index(EPS!M:M,match($A118,EPS!$A:$A,0)),index(Ghosts!M:M,match($A118,Ghosts!$A:$A,0)))*($S118/(($F118/48)*$D118)/$E118))</f>
        <v>#N/A</v>
      </c>
      <c r="X118" s="39" t="str">
        <f t="shared" si="3"/>
        <v>#N/A</v>
      </c>
      <c r="Y118" s="41" t="str">
        <f t="array" ref="Y118">if(or(F118=0,F118=""),"",((iferror(index(EPS!H:H,match(A118,EPS!A:A,0)),index(Ghosts!H:H,match(A118,Ghosts!A:A,0)))*1.25)+(iferror(index(EPS!I:I,match(A118,EPS!A:A,0)),index(Ghosts!I:I,match(A118,Ghosts!A:A,0)))*1.25)+(iferror(index(EPS!J:J,match(A118,EPS!A:A,0)),index(Ghosts!J:J,match(A118,Ghosts!A:A,0)))*1.5)+(iferror(index(EPS!K:K,match(A118,EPS!A:A,0)),index(Ghosts!K:K,match(A118,Ghosts!A:A,0)))*2)+(iferror(index(EPS!L:L,match(A118,EPS!A:A,0)),index(Ghosts!L:L,match(A118,Ghosts!A:A,0)))*2))*D118*(F118/48))</f>
        <v>#N/A</v>
      </c>
      <c r="Z118" s="41" t="str">
        <f t="shared" si="4"/>
        <v>#N/A</v>
      </c>
      <c r="AA118" s="41" t="str">
        <f t="array" ref="AA118">if(or(F118=0,F118=""),"",((iferror(index(EPS!H:H,match(A118,EPS!A:A,0)),index(Ghosts!H:H,match(A118,Ghosts!A:A,0)))*1.2)+(iferror(index(EPS!I:I,match(A118,EPS!A:A,0)),index(Ghosts!I:I,match(A118,Ghosts!A:A,0)))*1.2)+(iferror(index(EPS!J:J,match(A118,EPS!A:A,0)),index(Ghosts!J:J,match(A118,Ghosts!A:A,0)))*1.5)+(iferror(index(EPS!K:K,match(A118,EPS!A:A,0)),index(Ghosts!K:K,match(A118,Ghosts!A:A,0)))*3)+(iferror(index(EPS!L:L,match(A118,EPS!A:A,0)),index(Ghosts!L:L,match(A118,Ghosts!A:A,0)))*3))*D118*(F118/48))</f>
        <v>#N/A</v>
      </c>
      <c r="AB118" s="42">
        <f t="shared" ref="AB118:AF118" si="120">if(iferror(search(AB$1,$I118),0)&gt;0,1,0)</f>
        <v>0</v>
      </c>
      <c r="AC118" s="42">
        <f t="shared" si="120"/>
        <v>0</v>
      </c>
      <c r="AD118" s="42">
        <f t="shared" si="120"/>
        <v>0</v>
      </c>
      <c r="AE118" s="42">
        <f t="shared" si="120"/>
        <v>0</v>
      </c>
      <c r="AF118" s="42">
        <f t="shared" si="120"/>
        <v>0</v>
      </c>
      <c r="AG118" s="25"/>
      <c r="AH118" s="25"/>
      <c r="AI118" s="25"/>
      <c r="AJ118" s="25"/>
      <c r="AK118" s="25"/>
      <c r="AL118" s="25"/>
    </row>
    <row r="119">
      <c r="A119" s="26" t="s">
        <v>279</v>
      </c>
      <c r="B119" s="25" t="e">
        <v>#N/A</v>
      </c>
      <c r="C119" s="25" t="e">
        <v>#N/A</v>
      </c>
      <c r="D119" s="28" t="e">
        <v>#N/A</v>
      </c>
      <c r="E119" s="29">
        <v>0.2612284076197522</v>
      </c>
      <c r="F119" s="30">
        <v>33.0</v>
      </c>
      <c r="G119" s="33"/>
      <c r="H119" s="34" t="e">
        <v>#N/A</v>
      </c>
      <c r="I119" s="35" t="s">
        <v>64</v>
      </c>
      <c r="J119" s="36" t="s">
        <v>64</v>
      </c>
      <c r="K119" s="28" t="s">
        <v>64</v>
      </c>
      <c r="L119" s="28" t="s">
        <v>64</v>
      </c>
      <c r="M119" s="34" t="e">
        <v>#N/A</v>
      </c>
      <c r="N119" s="35" t="s">
        <v>64</v>
      </c>
      <c r="O119" s="36" t="s">
        <v>64</v>
      </c>
      <c r="P119" s="28" t="s">
        <v>64</v>
      </c>
      <c r="Q119" s="37" t="s">
        <v>64</v>
      </c>
      <c r="R119" s="38" t="str">
        <f t="shared" si="2"/>
        <v>#N/A</v>
      </c>
      <c r="S119" s="39" t="str">
        <f t="array" ref="S119">if(R119="","", if(index(Index_of_Stuff!J:J,match(B119,Index_of_Stuff!F:F,0))&gt;0,(D119-index(Index_of_Stuff!J:J,match(B119,Index_of_Stuff!F:F,0)))*(R119/index(Index_of_Stuff!I:I,match(B119,Index_of_Stuff!F:F,0))),(D119/index(Index_of_Stuff!I:I,match(B119,Index_of_Stuff!F:F,0)))*R119))</f>
        <v>#N/A</v>
      </c>
      <c r="T119" s="40" t="str">
        <f t="array" ref="T119">if(or($F119=0,$F119=""),"", iferror(index(EPS!B:B,match($A119,EPS!$A:$A,0)),index(Ghosts!B:B,match($A119,Ghosts!$A:$A,0)))*($S119/(($F119/48)*$D119)/$E119))</f>
        <v>#N/A</v>
      </c>
      <c r="U119" s="40" t="str">
        <f t="array" ref="U119">if(or($F119=0,$F119=""),"", iferror(index(EPS!D:D,match($A119,EPS!$A:$A,0)),index(Ghosts!D:D,match($A119,Ghosts!$A:$A,0)))*($S119/(($F119/48)*$D119)/$E119))</f>
        <v>#N/A</v>
      </c>
      <c r="V119" s="40" t="str">
        <f t="array" ref="V119">if(or($F119=0,$F119=""),"", iferror(index(EPS!F:F,match($A119,EPS!$A:$A,0)),index(Ghosts!F:F,match($A119,Ghosts!$A:$A,0)))*($S119/(($F119/48)*$D119)/$E119))</f>
        <v>#N/A</v>
      </c>
      <c r="W119" s="40" t="str">
        <f t="array" ref="W119">if(or($F119=0,$F119=""),"", iferror(index(EPS!M:M,match($A119,EPS!$A:$A,0)),index(Ghosts!M:M,match($A119,Ghosts!$A:$A,0)))*($S119/(($F119/48)*$D119)/$E119))</f>
        <v>#N/A</v>
      </c>
      <c r="X119" s="39" t="str">
        <f t="shared" si="3"/>
        <v>#N/A</v>
      </c>
      <c r="Y119" s="41" t="str">
        <f t="array" ref="Y119">if(or(F119=0,F119=""),"",((iferror(index(EPS!H:H,match(A119,EPS!A:A,0)),index(Ghosts!H:H,match(A119,Ghosts!A:A,0)))*1.25)+(iferror(index(EPS!I:I,match(A119,EPS!A:A,0)),index(Ghosts!I:I,match(A119,Ghosts!A:A,0)))*1.25)+(iferror(index(EPS!J:J,match(A119,EPS!A:A,0)),index(Ghosts!J:J,match(A119,Ghosts!A:A,0)))*1.5)+(iferror(index(EPS!K:K,match(A119,EPS!A:A,0)),index(Ghosts!K:K,match(A119,Ghosts!A:A,0)))*2)+(iferror(index(EPS!L:L,match(A119,EPS!A:A,0)),index(Ghosts!L:L,match(A119,Ghosts!A:A,0)))*2))*D119*(F119/48))</f>
        <v>#N/A</v>
      </c>
      <c r="Z119" s="41" t="str">
        <f t="shared" si="4"/>
        <v>#N/A</v>
      </c>
      <c r="AA119" s="41" t="str">
        <f t="array" ref="AA119">if(or(F119=0,F119=""),"",((iferror(index(EPS!H:H,match(A119,EPS!A:A,0)),index(Ghosts!H:H,match(A119,Ghosts!A:A,0)))*1.2)+(iferror(index(EPS!I:I,match(A119,EPS!A:A,0)),index(Ghosts!I:I,match(A119,Ghosts!A:A,0)))*1.2)+(iferror(index(EPS!J:J,match(A119,EPS!A:A,0)),index(Ghosts!J:J,match(A119,Ghosts!A:A,0)))*1.5)+(iferror(index(EPS!K:K,match(A119,EPS!A:A,0)),index(Ghosts!K:K,match(A119,Ghosts!A:A,0)))*3)+(iferror(index(EPS!L:L,match(A119,EPS!A:A,0)),index(Ghosts!L:L,match(A119,Ghosts!A:A,0)))*3))*D119*(F119/48))</f>
        <v>#N/A</v>
      </c>
      <c r="AB119" s="42">
        <f t="shared" ref="AB119:AF119" si="121">if(iferror(search(AB$1,$I119),0)&gt;0,1,0)</f>
        <v>0</v>
      </c>
      <c r="AC119" s="42">
        <f t="shared" si="121"/>
        <v>0</v>
      </c>
      <c r="AD119" s="42">
        <f t="shared" si="121"/>
        <v>0</v>
      </c>
      <c r="AE119" s="42">
        <f t="shared" si="121"/>
        <v>0</v>
      </c>
      <c r="AF119" s="42">
        <f t="shared" si="121"/>
        <v>0</v>
      </c>
      <c r="AG119" s="25"/>
      <c r="AH119" s="25"/>
      <c r="AI119" s="25"/>
      <c r="AJ119" s="25"/>
      <c r="AK119" s="25"/>
      <c r="AL119" s="25"/>
    </row>
    <row r="120">
      <c r="A120" s="26" t="s">
        <v>280</v>
      </c>
      <c r="B120" s="25" t="e">
        <v>#N/A</v>
      </c>
      <c r="C120" s="25" t="e">
        <v>#N/A</v>
      </c>
      <c r="D120" s="28" t="e">
        <v>#N/A</v>
      </c>
      <c r="E120" s="29">
        <v>0.13122647527910686</v>
      </c>
      <c r="F120" s="30">
        <v>28.0</v>
      </c>
      <c r="G120" s="32"/>
      <c r="H120" s="34" t="e">
        <v>#N/A</v>
      </c>
      <c r="I120" s="35" t="s">
        <v>64</v>
      </c>
      <c r="J120" s="36" t="s">
        <v>64</v>
      </c>
      <c r="K120" s="28" t="s">
        <v>64</v>
      </c>
      <c r="L120" s="28" t="s">
        <v>64</v>
      </c>
      <c r="M120" s="34" t="e">
        <v>#N/A</v>
      </c>
      <c r="N120" s="35" t="s">
        <v>64</v>
      </c>
      <c r="O120" s="36" t="s">
        <v>64</v>
      </c>
      <c r="P120" s="28" t="s">
        <v>64</v>
      </c>
      <c r="Q120" s="37" t="s">
        <v>64</v>
      </c>
      <c r="R120" s="38" t="str">
        <f t="shared" si="2"/>
        <v>#N/A</v>
      </c>
      <c r="S120" s="39" t="str">
        <f t="array" ref="S120">if(R120="","", if(index(Index_of_Stuff!J:J,match(B120,Index_of_Stuff!F:F,0))&gt;0,(D120-index(Index_of_Stuff!J:J,match(B120,Index_of_Stuff!F:F,0)))*(R120/index(Index_of_Stuff!I:I,match(B120,Index_of_Stuff!F:F,0))),(D120/index(Index_of_Stuff!I:I,match(B120,Index_of_Stuff!F:F,0)))*R120))</f>
        <v>#N/A</v>
      </c>
      <c r="T120" s="40" t="str">
        <f t="array" ref="T120">if(or($F120=0,$F120=""),"", iferror(index(EPS!B:B,match($A120,EPS!$A:$A,0)),index(Ghosts!B:B,match($A120,Ghosts!$A:$A,0)))*($S120/(($F120/48)*$D120)/$E120))</f>
        <v>#N/A</v>
      </c>
      <c r="U120" s="40" t="str">
        <f t="array" ref="U120">if(or($F120=0,$F120=""),"", iferror(index(EPS!D:D,match($A120,EPS!$A:$A,0)),index(Ghosts!D:D,match($A120,Ghosts!$A:$A,0)))*($S120/(($F120/48)*$D120)/$E120))</f>
        <v>#N/A</v>
      </c>
      <c r="V120" s="40" t="str">
        <f t="array" ref="V120">if(or($F120=0,$F120=""),"", iferror(index(EPS!F:F,match($A120,EPS!$A:$A,0)),index(Ghosts!F:F,match($A120,Ghosts!$A:$A,0)))*($S120/(($F120/48)*$D120)/$E120))</f>
        <v>#N/A</v>
      </c>
      <c r="W120" s="40" t="str">
        <f t="array" ref="W120">if(or($F120=0,$F120=""),"", iferror(index(EPS!M:M,match($A120,EPS!$A:$A,0)),index(Ghosts!M:M,match($A120,Ghosts!$A:$A,0)))*($S120/(($F120/48)*$D120)/$E120))</f>
        <v>#N/A</v>
      </c>
      <c r="X120" s="39" t="str">
        <f t="shared" si="3"/>
        <v>#N/A</v>
      </c>
      <c r="Y120" s="41" t="str">
        <f t="array" ref="Y120">if(or(F120=0,F120=""),"",((iferror(index(EPS!H:H,match(A120,EPS!A:A,0)),index(Ghosts!H:H,match(A120,Ghosts!A:A,0)))*1.25)+(iferror(index(EPS!I:I,match(A120,EPS!A:A,0)),index(Ghosts!I:I,match(A120,Ghosts!A:A,0)))*1.25)+(iferror(index(EPS!J:J,match(A120,EPS!A:A,0)),index(Ghosts!J:J,match(A120,Ghosts!A:A,0)))*1.5)+(iferror(index(EPS!K:K,match(A120,EPS!A:A,0)),index(Ghosts!K:K,match(A120,Ghosts!A:A,0)))*2)+(iferror(index(EPS!L:L,match(A120,EPS!A:A,0)),index(Ghosts!L:L,match(A120,Ghosts!A:A,0)))*2))*D120*(F120/48))</f>
        <v>#N/A</v>
      </c>
      <c r="Z120" s="41" t="str">
        <f t="shared" si="4"/>
        <v>#N/A</v>
      </c>
      <c r="AA120" s="41" t="str">
        <f t="array" ref="AA120">if(or(F120=0,F120=""),"",((iferror(index(EPS!H:H,match(A120,EPS!A:A,0)),index(Ghosts!H:H,match(A120,Ghosts!A:A,0)))*1.2)+(iferror(index(EPS!I:I,match(A120,EPS!A:A,0)),index(Ghosts!I:I,match(A120,Ghosts!A:A,0)))*1.2)+(iferror(index(EPS!J:J,match(A120,EPS!A:A,0)),index(Ghosts!J:J,match(A120,Ghosts!A:A,0)))*1.5)+(iferror(index(EPS!K:K,match(A120,EPS!A:A,0)),index(Ghosts!K:K,match(A120,Ghosts!A:A,0)))*3)+(iferror(index(EPS!L:L,match(A120,EPS!A:A,0)),index(Ghosts!L:L,match(A120,Ghosts!A:A,0)))*3))*D120*(F120/48))</f>
        <v>#N/A</v>
      </c>
      <c r="AB120" s="42">
        <f t="shared" ref="AB120:AF120" si="122">if(iferror(search(AB$1,$I120),0)&gt;0,1,0)</f>
        <v>0</v>
      </c>
      <c r="AC120" s="42">
        <f t="shared" si="122"/>
        <v>0</v>
      </c>
      <c r="AD120" s="42">
        <f t="shared" si="122"/>
        <v>0</v>
      </c>
      <c r="AE120" s="42">
        <f t="shared" si="122"/>
        <v>0</v>
      </c>
      <c r="AF120" s="42">
        <f t="shared" si="122"/>
        <v>0</v>
      </c>
      <c r="AG120" s="25"/>
      <c r="AH120" s="25"/>
      <c r="AI120" s="25"/>
      <c r="AJ120" s="25"/>
      <c r="AK120" s="25"/>
      <c r="AL120" s="25"/>
    </row>
    <row r="121">
      <c r="A121" s="26" t="s">
        <v>281</v>
      </c>
      <c r="B121" s="25" t="e">
        <v>#N/A</v>
      </c>
      <c r="C121" s="25" t="e">
        <v>#N/A</v>
      </c>
      <c r="D121" s="28" t="e">
        <v>#N/A</v>
      </c>
      <c r="E121" s="29">
        <v>0.16707729468599034</v>
      </c>
      <c r="F121" s="30">
        <v>27.0</v>
      </c>
      <c r="G121" s="33"/>
      <c r="H121" s="34" t="e">
        <v>#N/A</v>
      </c>
      <c r="I121" s="35" t="s">
        <v>64</v>
      </c>
      <c r="J121" s="36" t="s">
        <v>64</v>
      </c>
      <c r="K121" s="28" t="s">
        <v>64</v>
      </c>
      <c r="L121" s="28" t="s">
        <v>64</v>
      </c>
      <c r="M121" s="34" t="e">
        <v>#N/A</v>
      </c>
      <c r="N121" s="35" t="s">
        <v>64</v>
      </c>
      <c r="O121" s="36" t="s">
        <v>64</v>
      </c>
      <c r="P121" s="28" t="s">
        <v>64</v>
      </c>
      <c r="Q121" s="37" t="s">
        <v>64</v>
      </c>
      <c r="R121" s="38" t="str">
        <f t="shared" si="2"/>
        <v>#N/A</v>
      </c>
      <c r="S121" s="39" t="str">
        <f t="array" ref="S121">if(R121="","", if(index(Index_of_Stuff!J:J,match(B121,Index_of_Stuff!F:F,0))&gt;0,(D121-index(Index_of_Stuff!J:J,match(B121,Index_of_Stuff!F:F,0)))*(R121/index(Index_of_Stuff!I:I,match(B121,Index_of_Stuff!F:F,0))),(D121/index(Index_of_Stuff!I:I,match(B121,Index_of_Stuff!F:F,0)))*R121))</f>
        <v>#N/A</v>
      </c>
      <c r="T121" s="40" t="str">
        <f t="array" ref="T121">if(or($F121=0,$F121=""),"", iferror(index(EPS!B:B,match($A121,EPS!$A:$A,0)),index(Ghosts!B:B,match($A121,Ghosts!$A:$A,0)))*($S121/(($F121/48)*$D121)/$E121))</f>
        <v>#N/A</v>
      </c>
      <c r="U121" s="40" t="str">
        <f t="array" ref="U121">if(or($F121=0,$F121=""),"", iferror(index(EPS!D:D,match($A121,EPS!$A:$A,0)),index(Ghosts!D:D,match($A121,Ghosts!$A:$A,0)))*($S121/(($F121/48)*$D121)/$E121))</f>
        <v>#N/A</v>
      </c>
      <c r="V121" s="40" t="str">
        <f t="array" ref="V121">if(or($F121=0,$F121=""),"", iferror(index(EPS!F:F,match($A121,EPS!$A:$A,0)),index(Ghosts!F:F,match($A121,Ghosts!$A:$A,0)))*($S121/(($F121/48)*$D121)/$E121))</f>
        <v>#N/A</v>
      </c>
      <c r="W121" s="40" t="str">
        <f t="array" ref="W121">if(or($F121=0,$F121=""),"", iferror(index(EPS!M:M,match($A121,EPS!$A:$A,0)),index(Ghosts!M:M,match($A121,Ghosts!$A:$A,0)))*($S121/(($F121/48)*$D121)/$E121))</f>
        <v>#N/A</v>
      </c>
      <c r="X121" s="39" t="str">
        <f t="shared" si="3"/>
        <v>#N/A</v>
      </c>
      <c r="Y121" s="41" t="str">
        <f t="array" ref="Y121">if(or(F121=0,F121=""),"",((iferror(index(EPS!H:H,match(A121,EPS!A:A,0)),index(Ghosts!H:H,match(A121,Ghosts!A:A,0)))*1.25)+(iferror(index(EPS!I:I,match(A121,EPS!A:A,0)),index(Ghosts!I:I,match(A121,Ghosts!A:A,0)))*1.25)+(iferror(index(EPS!J:J,match(A121,EPS!A:A,0)),index(Ghosts!J:J,match(A121,Ghosts!A:A,0)))*1.5)+(iferror(index(EPS!K:K,match(A121,EPS!A:A,0)),index(Ghosts!K:K,match(A121,Ghosts!A:A,0)))*2)+(iferror(index(EPS!L:L,match(A121,EPS!A:A,0)),index(Ghosts!L:L,match(A121,Ghosts!A:A,0)))*2))*D121*(F121/48))</f>
        <v>#N/A</v>
      </c>
      <c r="Z121" s="41" t="str">
        <f t="shared" si="4"/>
        <v>#N/A</v>
      </c>
      <c r="AA121" s="41" t="str">
        <f t="array" ref="AA121">if(or(F121=0,F121=""),"",((iferror(index(EPS!H:H,match(A121,EPS!A:A,0)),index(Ghosts!H:H,match(A121,Ghosts!A:A,0)))*1.2)+(iferror(index(EPS!I:I,match(A121,EPS!A:A,0)),index(Ghosts!I:I,match(A121,Ghosts!A:A,0)))*1.2)+(iferror(index(EPS!J:J,match(A121,EPS!A:A,0)),index(Ghosts!J:J,match(A121,Ghosts!A:A,0)))*1.5)+(iferror(index(EPS!K:K,match(A121,EPS!A:A,0)),index(Ghosts!K:K,match(A121,Ghosts!A:A,0)))*3)+(iferror(index(EPS!L:L,match(A121,EPS!A:A,0)),index(Ghosts!L:L,match(A121,Ghosts!A:A,0)))*3))*D121*(F121/48))</f>
        <v>#N/A</v>
      </c>
      <c r="AB121" s="42">
        <f t="shared" ref="AB121:AF121" si="123">if(iferror(search(AB$1,$I121),0)&gt;0,1,0)</f>
        <v>0</v>
      </c>
      <c r="AC121" s="42">
        <f t="shared" si="123"/>
        <v>0</v>
      </c>
      <c r="AD121" s="42">
        <f t="shared" si="123"/>
        <v>0</v>
      </c>
      <c r="AE121" s="42">
        <f t="shared" si="123"/>
        <v>0</v>
      </c>
      <c r="AF121" s="42">
        <f t="shared" si="123"/>
        <v>0</v>
      </c>
      <c r="AG121" s="25"/>
      <c r="AH121" s="25"/>
      <c r="AI121" s="25"/>
      <c r="AJ121" s="25"/>
      <c r="AK121" s="25"/>
      <c r="AL121" s="25"/>
    </row>
    <row r="122">
      <c r="A122" s="26" t="s">
        <v>283</v>
      </c>
      <c r="B122" s="25" t="e">
        <v>#N/A</v>
      </c>
      <c r="C122" s="25" t="e">
        <v>#N/A</v>
      </c>
      <c r="D122" s="28" t="e">
        <v>#N/A</v>
      </c>
      <c r="E122" s="29">
        <v>0.16113421210305573</v>
      </c>
      <c r="F122" s="30">
        <v>25.0</v>
      </c>
      <c r="G122" s="33"/>
      <c r="H122" s="34" t="e">
        <v>#N/A</v>
      </c>
      <c r="I122" s="35" t="s">
        <v>64</v>
      </c>
      <c r="J122" s="36" t="s">
        <v>64</v>
      </c>
      <c r="K122" s="28" t="s">
        <v>64</v>
      </c>
      <c r="L122" s="28" t="s">
        <v>64</v>
      </c>
      <c r="M122" s="34" t="e">
        <v>#N/A</v>
      </c>
      <c r="N122" s="35" t="s">
        <v>64</v>
      </c>
      <c r="O122" s="36" t="s">
        <v>64</v>
      </c>
      <c r="P122" s="28" t="s">
        <v>64</v>
      </c>
      <c r="Q122" s="37" t="s">
        <v>64</v>
      </c>
      <c r="R122" s="38" t="str">
        <f t="shared" si="2"/>
        <v>#N/A</v>
      </c>
      <c r="S122" s="39" t="str">
        <f t="array" ref="S122">if(R122="","", if(index(Index_of_Stuff!J:J,match(B122,Index_of_Stuff!F:F,0))&gt;0,(D122-index(Index_of_Stuff!J:J,match(B122,Index_of_Stuff!F:F,0)))*(R122/index(Index_of_Stuff!I:I,match(B122,Index_of_Stuff!F:F,0))),(D122/index(Index_of_Stuff!I:I,match(B122,Index_of_Stuff!F:F,0)))*R122))</f>
        <v>#N/A</v>
      </c>
      <c r="T122" s="40" t="str">
        <f t="array" ref="T122">if(or($F122=0,$F122=""),"", iferror(index(EPS!B:B,match($A122,EPS!$A:$A,0)),index(Ghosts!B:B,match($A122,Ghosts!$A:$A,0)))*($S122/(($F122/48)*$D122)/$E122))</f>
        <v>#N/A</v>
      </c>
      <c r="U122" s="40" t="str">
        <f t="array" ref="U122">if(or($F122=0,$F122=""),"", iferror(index(EPS!D:D,match($A122,EPS!$A:$A,0)),index(Ghosts!D:D,match($A122,Ghosts!$A:$A,0)))*($S122/(($F122/48)*$D122)/$E122))</f>
        <v>#N/A</v>
      </c>
      <c r="V122" s="40" t="str">
        <f t="array" ref="V122">if(or($F122=0,$F122=""),"", iferror(index(EPS!F:F,match($A122,EPS!$A:$A,0)),index(Ghosts!F:F,match($A122,Ghosts!$A:$A,0)))*($S122/(($F122/48)*$D122)/$E122))</f>
        <v>#N/A</v>
      </c>
      <c r="W122" s="40" t="str">
        <f t="array" ref="W122">if(or($F122=0,$F122=""),"", iferror(index(EPS!M:M,match($A122,EPS!$A:$A,0)),index(Ghosts!M:M,match($A122,Ghosts!$A:$A,0)))*($S122/(($F122/48)*$D122)/$E122))</f>
        <v>#N/A</v>
      </c>
      <c r="X122" s="39" t="str">
        <f t="shared" si="3"/>
        <v>#N/A</v>
      </c>
      <c r="Y122" s="41" t="str">
        <f t="array" ref="Y122">if(or(F122=0,F122=""),"",((iferror(index(EPS!H:H,match(A122,EPS!A:A,0)),index(Ghosts!H:H,match(A122,Ghosts!A:A,0)))*1.25)+(iferror(index(EPS!I:I,match(A122,EPS!A:A,0)),index(Ghosts!I:I,match(A122,Ghosts!A:A,0)))*1.25)+(iferror(index(EPS!J:J,match(A122,EPS!A:A,0)),index(Ghosts!J:J,match(A122,Ghosts!A:A,0)))*1.5)+(iferror(index(EPS!K:K,match(A122,EPS!A:A,0)),index(Ghosts!K:K,match(A122,Ghosts!A:A,0)))*2)+(iferror(index(EPS!L:L,match(A122,EPS!A:A,0)),index(Ghosts!L:L,match(A122,Ghosts!A:A,0)))*2))*D122*(F122/48))</f>
        <v>#N/A</v>
      </c>
      <c r="Z122" s="41" t="str">
        <f t="shared" si="4"/>
        <v>#N/A</v>
      </c>
      <c r="AA122" s="41" t="str">
        <f t="array" ref="AA122">if(or(F122=0,F122=""),"",((iferror(index(EPS!H:H,match(A122,EPS!A:A,0)),index(Ghosts!H:H,match(A122,Ghosts!A:A,0)))*1.2)+(iferror(index(EPS!I:I,match(A122,EPS!A:A,0)),index(Ghosts!I:I,match(A122,Ghosts!A:A,0)))*1.2)+(iferror(index(EPS!J:J,match(A122,EPS!A:A,0)),index(Ghosts!J:J,match(A122,Ghosts!A:A,0)))*1.5)+(iferror(index(EPS!K:K,match(A122,EPS!A:A,0)),index(Ghosts!K:K,match(A122,Ghosts!A:A,0)))*3)+(iferror(index(EPS!L:L,match(A122,EPS!A:A,0)),index(Ghosts!L:L,match(A122,Ghosts!A:A,0)))*3))*D122*(F122/48))</f>
        <v>#N/A</v>
      </c>
      <c r="AB122" s="42">
        <f t="shared" ref="AB122:AF122" si="124">if(iferror(search(AB$1,$I122),0)&gt;0,1,0)</f>
        <v>0</v>
      </c>
      <c r="AC122" s="42">
        <f t="shared" si="124"/>
        <v>0</v>
      </c>
      <c r="AD122" s="42">
        <f t="shared" si="124"/>
        <v>0</v>
      </c>
      <c r="AE122" s="42">
        <f t="shared" si="124"/>
        <v>0</v>
      </c>
      <c r="AF122" s="42">
        <f t="shared" si="124"/>
        <v>0</v>
      </c>
      <c r="AG122" s="25"/>
      <c r="AH122" s="25"/>
      <c r="AI122" s="25"/>
      <c r="AJ122" s="25"/>
      <c r="AK122" s="25"/>
      <c r="AL122" s="25"/>
    </row>
    <row r="123">
      <c r="A123" s="26" t="s">
        <v>284</v>
      </c>
      <c r="B123" s="25" t="e">
        <v>#N/A</v>
      </c>
      <c r="C123" s="25" t="e">
        <v>#N/A</v>
      </c>
      <c r="D123" s="28" t="e">
        <v>#N/A</v>
      </c>
      <c r="E123" s="29">
        <v>0.18913840830449827</v>
      </c>
      <c r="F123" s="30">
        <v>23.0</v>
      </c>
      <c r="G123" s="33"/>
      <c r="H123" s="34" t="e">
        <v>#N/A</v>
      </c>
      <c r="I123" s="35" t="s">
        <v>64</v>
      </c>
      <c r="J123" s="36" t="s">
        <v>64</v>
      </c>
      <c r="K123" s="28" t="s">
        <v>64</v>
      </c>
      <c r="L123" s="28" t="s">
        <v>64</v>
      </c>
      <c r="M123" s="34" t="e">
        <v>#N/A</v>
      </c>
      <c r="N123" s="35" t="s">
        <v>64</v>
      </c>
      <c r="O123" s="36" t="s">
        <v>64</v>
      </c>
      <c r="P123" s="28" t="s">
        <v>64</v>
      </c>
      <c r="Q123" s="37" t="s">
        <v>64</v>
      </c>
      <c r="R123" s="38" t="str">
        <f t="shared" si="2"/>
        <v>#N/A</v>
      </c>
      <c r="S123" s="39" t="str">
        <f t="array" ref="S123">if(R123="","", if(index(Index_of_Stuff!J:J,match(B123,Index_of_Stuff!F:F,0))&gt;0,(D123-index(Index_of_Stuff!J:J,match(B123,Index_of_Stuff!F:F,0)))*(R123/index(Index_of_Stuff!I:I,match(B123,Index_of_Stuff!F:F,0))),(D123/index(Index_of_Stuff!I:I,match(B123,Index_of_Stuff!F:F,0)))*R123))</f>
        <v>#N/A</v>
      </c>
      <c r="T123" s="40" t="str">
        <f t="array" ref="T123">if(or($F123=0,$F123=""),"", iferror(index(EPS!B:B,match($A123,EPS!$A:$A,0)),index(Ghosts!B:B,match($A123,Ghosts!$A:$A,0)))*($S123/(($F123/48)*$D123)/$E123))</f>
        <v>#N/A</v>
      </c>
      <c r="U123" s="40" t="str">
        <f t="array" ref="U123">if(or($F123=0,$F123=""),"", iferror(index(EPS!D:D,match($A123,EPS!$A:$A,0)),index(Ghosts!D:D,match($A123,Ghosts!$A:$A,0)))*($S123/(($F123/48)*$D123)/$E123))</f>
        <v>#N/A</v>
      </c>
      <c r="V123" s="40" t="str">
        <f t="array" ref="V123">if(or($F123=0,$F123=""),"", iferror(index(EPS!F:F,match($A123,EPS!$A:$A,0)),index(Ghosts!F:F,match($A123,Ghosts!$A:$A,0)))*($S123/(($F123/48)*$D123)/$E123))</f>
        <v>#N/A</v>
      </c>
      <c r="W123" s="40" t="str">
        <f t="array" ref="W123">if(or($F123=0,$F123=""),"", iferror(index(EPS!M:M,match($A123,EPS!$A:$A,0)),index(Ghosts!M:M,match($A123,Ghosts!$A:$A,0)))*($S123/(($F123/48)*$D123)/$E123))</f>
        <v>#N/A</v>
      </c>
      <c r="X123" s="39" t="str">
        <f t="shared" si="3"/>
        <v>#N/A</v>
      </c>
      <c r="Y123" s="41" t="str">
        <f t="array" ref="Y123">if(or(F123=0,F123=""),"",((iferror(index(EPS!H:H,match(A123,EPS!A:A,0)),index(Ghosts!H:H,match(A123,Ghosts!A:A,0)))*1.25)+(iferror(index(EPS!I:I,match(A123,EPS!A:A,0)),index(Ghosts!I:I,match(A123,Ghosts!A:A,0)))*1.25)+(iferror(index(EPS!J:J,match(A123,EPS!A:A,0)),index(Ghosts!J:J,match(A123,Ghosts!A:A,0)))*1.5)+(iferror(index(EPS!K:K,match(A123,EPS!A:A,0)),index(Ghosts!K:K,match(A123,Ghosts!A:A,0)))*2)+(iferror(index(EPS!L:L,match(A123,EPS!A:A,0)),index(Ghosts!L:L,match(A123,Ghosts!A:A,0)))*2))*D123*(F123/48))</f>
        <v>#N/A</v>
      </c>
      <c r="Z123" s="41" t="str">
        <f t="shared" si="4"/>
        <v>#N/A</v>
      </c>
      <c r="AA123" s="41" t="str">
        <f t="array" ref="AA123">if(or(F123=0,F123=""),"",((iferror(index(EPS!H:H,match(A123,EPS!A:A,0)),index(Ghosts!H:H,match(A123,Ghosts!A:A,0)))*1.2)+(iferror(index(EPS!I:I,match(A123,EPS!A:A,0)),index(Ghosts!I:I,match(A123,Ghosts!A:A,0)))*1.2)+(iferror(index(EPS!J:J,match(A123,EPS!A:A,0)),index(Ghosts!J:J,match(A123,Ghosts!A:A,0)))*1.5)+(iferror(index(EPS!K:K,match(A123,EPS!A:A,0)),index(Ghosts!K:K,match(A123,Ghosts!A:A,0)))*3)+(iferror(index(EPS!L:L,match(A123,EPS!A:A,0)),index(Ghosts!L:L,match(A123,Ghosts!A:A,0)))*3))*D123*(F123/48))</f>
        <v>#N/A</v>
      </c>
      <c r="AB123" s="42">
        <f t="shared" ref="AB123:AF123" si="125">if(iferror(search(AB$1,$I123),0)&gt;0,1,0)</f>
        <v>0</v>
      </c>
      <c r="AC123" s="42">
        <f t="shared" si="125"/>
        <v>0</v>
      </c>
      <c r="AD123" s="42">
        <f t="shared" si="125"/>
        <v>0</v>
      </c>
      <c r="AE123" s="42">
        <f t="shared" si="125"/>
        <v>0</v>
      </c>
      <c r="AF123" s="42">
        <f t="shared" si="125"/>
        <v>0</v>
      </c>
      <c r="AG123" s="25"/>
      <c r="AH123" s="25"/>
      <c r="AI123" s="25"/>
      <c r="AJ123" s="25"/>
      <c r="AK123" s="25"/>
      <c r="AL123" s="25"/>
    </row>
    <row r="124">
      <c r="A124" s="26" t="s">
        <v>282</v>
      </c>
      <c r="B124" s="25" t="e">
        <v>#N/A</v>
      </c>
      <c r="C124" s="25" t="e">
        <v>#N/A</v>
      </c>
      <c r="D124" s="28" t="e">
        <v>#N/A</v>
      </c>
      <c r="E124" s="29">
        <v>0.25136992059785146</v>
      </c>
      <c r="F124" s="30">
        <v>22.0</v>
      </c>
      <c r="G124" s="33"/>
      <c r="H124" s="34" t="e">
        <v>#N/A</v>
      </c>
      <c r="I124" s="35" t="s">
        <v>64</v>
      </c>
      <c r="J124" s="36" t="s">
        <v>64</v>
      </c>
      <c r="K124" s="28" t="s">
        <v>64</v>
      </c>
      <c r="L124" s="28" t="s">
        <v>64</v>
      </c>
      <c r="M124" s="34" t="e">
        <v>#N/A</v>
      </c>
      <c r="N124" s="35" t="s">
        <v>64</v>
      </c>
      <c r="O124" s="36" t="s">
        <v>64</v>
      </c>
      <c r="P124" s="28" t="s">
        <v>64</v>
      </c>
      <c r="Q124" s="37" t="s">
        <v>64</v>
      </c>
      <c r="R124" s="38" t="str">
        <f t="shared" si="2"/>
        <v>#N/A</v>
      </c>
      <c r="S124" s="39" t="str">
        <f t="array" ref="S124">if(R124="","", if(index(Index_of_Stuff!J:J,match(B124,Index_of_Stuff!F:F,0))&gt;0,(D124-index(Index_of_Stuff!J:J,match(B124,Index_of_Stuff!F:F,0)))*(R124/index(Index_of_Stuff!I:I,match(B124,Index_of_Stuff!F:F,0))),(D124/index(Index_of_Stuff!I:I,match(B124,Index_of_Stuff!F:F,0)))*R124))</f>
        <v>#N/A</v>
      </c>
      <c r="T124" s="40" t="str">
        <f t="array" ref="T124">if(or($F124=0,$F124=""),"", iferror(index(EPS!B:B,match($A124,EPS!$A:$A,0)),index(Ghosts!B:B,match($A124,Ghosts!$A:$A,0)))*($S124/(($F124/48)*$D124)/$E124))</f>
        <v>#N/A</v>
      </c>
      <c r="U124" s="40" t="str">
        <f t="array" ref="U124">if(or($F124=0,$F124=""),"", iferror(index(EPS!D:D,match($A124,EPS!$A:$A,0)),index(Ghosts!D:D,match($A124,Ghosts!$A:$A,0)))*($S124/(($F124/48)*$D124)/$E124))</f>
        <v>#N/A</v>
      </c>
      <c r="V124" s="40" t="str">
        <f t="array" ref="V124">if(or($F124=0,$F124=""),"", iferror(index(EPS!F:F,match($A124,EPS!$A:$A,0)),index(Ghosts!F:F,match($A124,Ghosts!$A:$A,0)))*($S124/(($F124/48)*$D124)/$E124))</f>
        <v>#N/A</v>
      </c>
      <c r="W124" s="40" t="str">
        <f t="array" ref="W124">if(or($F124=0,$F124=""),"", iferror(index(EPS!M:M,match($A124,EPS!$A:$A,0)),index(Ghosts!M:M,match($A124,Ghosts!$A:$A,0)))*($S124/(($F124/48)*$D124)/$E124))</f>
        <v>#N/A</v>
      </c>
      <c r="X124" s="39" t="str">
        <f t="shared" si="3"/>
        <v>#N/A</v>
      </c>
      <c r="Y124" s="41" t="str">
        <f t="array" ref="Y124">if(or(F124=0,F124=""),"",((iferror(index(EPS!H:H,match(A124,EPS!A:A,0)),index(Ghosts!H:H,match(A124,Ghosts!A:A,0)))*1.25)+(iferror(index(EPS!I:I,match(A124,EPS!A:A,0)),index(Ghosts!I:I,match(A124,Ghosts!A:A,0)))*1.25)+(iferror(index(EPS!J:J,match(A124,EPS!A:A,0)),index(Ghosts!J:J,match(A124,Ghosts!A:A,0)))*1.5)+(iferror(index(EPS!K:K,match(A124,EPS!A:A,0)),index(Ghosts!K:K,match(A124,Ghosts!A:A,0)))*2)+(iferror(index(EPS!L:L,match(A124,EPS!A:A,0)),index(Ghosts!L:L,match(A124,Ghosts!A:A,0)))*2))*D124*(F124/48))</f>
        <v>#N/A</v>
      </c>
      <c r="Z124" s="41" t="str">
        <f t="shared" si="4"/>
        <v>#N/A</v>
      </c>
      <c r="AA124" s="41" t="str">
        <f t="array" ref="AA124">if(or(F124=0,F124=""),"",((iferror(index(EPS!H:H,match(A124,EPS!A:A,0)),index(Ghosts!H:H,match(A124,Ghosts!A:A,0)))*1.2)+(iferror(index(EPS!I:I,match(A124,EPS!A:A,0)),index(Ghosts!I:I,match(A124,Ghosts!A:A,0)))*1.2)+(iferror(index(EPS!J:J,match(A124,EPS!A:A,0)),index(Ghosts!J:J,match(A124,Ghosts!A:A,0)))*1.5)+(iferror(index(EPS!K:K,match(A124,EPS!A:A,0)),index(Ghosts!K:K,match(A124,Ghosts!A:A,0)))*3)+(iferror(index(EPS!L:L,match(A124,EPS!A:A,0)),index(Ghosts!L:L,match(A124,Ghosts!A:A,0)))*3))*D124*(F124/48))</f>
        <v>#N/A</v>
      </c>
      <c r="AB124" s="42">
        <f t="shared" ref="AB124:AF124" si="126">if(iferror(search(AB$1,$I124),0)&gt;0,1,0)</f>
        <v>0</v>
      </c>
      <c r="AC124" s="42">
        <f t="shared" si="126"/>
        <v>0</v>
      </c>
      <c r="AD124" s="42">
        <f t="shared" si="126"/>
        <v>0</v>
      </c>
      <c r="AE124" s="42">
        <f t="shared" si="126"/>
        <v>0</v>
      </c>
      <c r="AF124" s="42">
        <f t="shared" si="126"/>
        <v>0</v>
      </c>
      <c r="AG124" s="25"/>
      <c r="AH124" s="25"/>
      <c r="AI124" s="25"/>
      <c r="AJ124" s="25"/>
      <c r="AK124" s="25"/>
      <c r="AL124" s="25"/>
    </row>
    <row r="125">
      <c r="A125" s="26" t="s">
        <v>287</v>
      </c>
      <c r="B125" s="25" t="e">
        <v>#N/A</v>
      </c>
      <c r="C125" s="25" t="e">
        <v>#N/A</v>
      </c>
      <c r="D125" s="28" t="e">
        <v>#N/A</v>
      </c>
      <c r="E125" s="29">
        <v>0.1662762336925695</v>
      </c>
      <c r="F125" s="30">
        <v>17.0</v>
      </c>
      <c r="G125" s="33"/>
      <c r="H125" s="34" t="e">
        <v>#N/A</v>
      </c>
      <c r="I125" s="35" t="s">
        <v>64</v>
      </c>
      <c r="J125" s="36" t="s">
        <v>64</v>
      </c>
      <c r="K125" s="28" t="s">
        <v>64</v>
      </c>
      <c r="L125" s="28" t="s">
        <v>64</v>
      </c>
      <c r="M125" s="34" t="e">
        <v>#N/A</v>
      </c>
      <c r="N125" s="35" t="s">
        <v>64</v>
      </c>
      <c r="O125" s="36" t="s">
        <v>64</v>
      </c>
      <c r="P125" s="28" t="s">
        <v>64</v>
      </c>
      <c r="Q125" s="37" t="s">
        <v>64</v>
      </c>
      <c r="R125" s="38" t="str">
        <f t="shared" si="2"/>
        <v>#N/A</v>
      </c>
      <c r="S125" s="39" t="str">
        <f t="array" ref="S125">if(R125="","", if(index(Index_of_Stuff!J:J,match(B125,Index_of_Stuff!F:F,0))&gt;0,(D125-index(Index_of_Stuff!J:J,match(B125,Index_of_Stuff!F:F,0)))*(R125/index(Index_of_Stuff!I:I,match(B125,Index_of_Stuff!F:F,0))),(D125/index(Index_of_Stuff!I:I,match(B125,Index_of_Stuff!F:F,0)))*R125))</f>
        <v>#N/A</v>
      </c>
      <c r="T125" s="40" t="str">
        <f t="array" ref="T125">if(or($F125=0,$F125=""),"", iferror(index(EPS!B:B,match($A125,EPS!$A:$A,0)),index(Ghosts!B:B,match($A125,Ghosts!$A:$A,0)))*($S125/(($F125/48)*$D125)/$E125))</f>
        <v>#N/A</v>
      </c>
      <c r="U125" s="40" t="str">
        <f t="array" ref="U125">if(or($F125=0,$F125=""),"", iferror(index(EPS!D:D,match($A125,EPS!$A:$A,0)),index(Ghosts!D:D,match($A125,Ghosts!$A:$A,0)))*($S125/(($F125/48)*$D125)/$E125))</f>
        <v>#N/A</v>
      </c>
      <c r="V125" s="40" t="str">
        <f t="array" ref="V125">if(or($F125=0,$F125=""),"", iferror(index(EPS!F:F,match($A125,EPS!$A:$A,0)),index(Ghosts!F:F,match($A125,Ghosts!$A:$A,0)))*($S125/(($F125/48)*$D125)/$E125))</f>
        <v>#N/A</v>
      </c>
      <c r="W125" s="40" t="str">
        <f t="array" ref="W125">if(or($F125=0,$F125=""),"", iferror(index(EPS!M:M,match($A125,EPS!$A:$A,0)),index(Ghosts!M:M,match($A125,Ghosts!$A:$A,0)))*($S125/(($F125/48)*$D125)/$E125))</f>
        <v>#N/A</v>
      </c>
      <c r="X125" s="39" t="str">
        <f t="shared" si="3"/>
        <v>#N/A</v>
      </c>
      <c r="Y125" s="41" t="str">
        <f t="array" ref="Y125">if(or(F125=0,F125=""),"",((iferror(index(EPS!H:H,match(A125,EPS!A:A,0)),index(Ghosts!H:H,match(A125,Ghosts!A:A,0)))*1.25)+(iferror(index(EPS!I:I,match(A125,EPS!A:A,0)),index(Ghosts!I:I,match(A125,Ghosts!A:A,0)))*1.25)+(iferror(index(EPS!J:J,match(A125,EPS!A:A,0)),index(Ghosts!J:J,match(A125,Ghosts!A:A,0)))*1.5)+(iferror(index(EPS!K:K,match(A125,EPS!A:A,0)),index(Ghosts!K:K,match(A125,Ghosts!A:A,0)))*2)+(iferror(index(EPS!L:L,match(A125,EPS!A:A,0)),index(Ghosts!L:L,match(A125,Ghosts!A:A,0)))*2))*D125*(F125/48))</f>
        <v>#N/A</v>
      </c>
      <c r="Z125" s="41" t="str">
        <f t="shared" si="4"/>
        <v>#N/A</v>
      </c>
      <c r="AA125" s="41" t="str">
        <f t="array" ref="AA125">if(or(F125=0,F125=""),"",((iferror(index(EPS!H:H,match(A125,EPS!A:A,0)),index(Ghosts!H:H,match(A125,Ghosts!A:A,0)))*1.2)+(iferror(index(EPS!I:I,match(A125,EPS!A:A,0)),index(Ghosts!I:I,match(A125,Ghosts!A:A,0)))*1.2)+(iferror(index(EPS!J:J,match(A125,EPS!A:A,0)),index(Ghosts!J:J,match(A125,Ghosts!A:A,0)))*1.5)+(iferror(index(EPS!K:K,match(A125,EPS!A:A,0)),index(Ghosts!K:K,match(A125,Ghosts!A:A,0)))*3)+(iferror(index(EPS!L:L,match(A125,EPS!A:A,0)),index(Ghosts!L:L,match(A125,Ghosts!A:A,0)))*3))*D125*(F125/48))</f>
        <v>#N/A</v>
      </c>
      <c r="AB125" s="42">
        <f t="shared" ref="AB125:AF125" si="127">if(iferror(search(AB$1,$I125),0)&gt;0,1,0)</f>
        <v>0</v>
      </c>
      <c r="AC125" s="42">
        <f t="shared" si="127"/>
        <v>0</v>
      </c>
      <c r="AD125" s="42">
        <f t="shared" si="127"/>
        <v>0</v>
      </c>
      <c r="AE125" s="42">
        <f t="shared" si="127"/>
        <v>0</v>
      </c>
      <c r="AF125" s="42">
        <f t="shared" si="127"/>
        <v>0</v>
      </c>
      <c r="AG125" s="25"/>
      <c r="AH125" s="25"/>
      <c r="AI125" s="25"/>
      <c r="AJ125" s="25"/>
      <c r="AK125" s="25"/>
      <c r="AL125" s="25"/>
    </row>
    <row r="126">
      <c r="A126" s="26" t="s">
        <v>285</v>
      </c>
      <c r="B126" s="25" t="e">
        <v>#N/A</v>
      </c>
      <c r="C126" s="25" t="e">
        <v>#N/A</v>
      </c>
      <c r="D126" s="28" t="e">
        <v>#N/A</v>
      </c>
      <c r="E126" s="29">
        <v>0.17668143100511072</v>
      </c>
      <c r="F126" s="30">
        <v>17.0</v>
      </c>
      <c r="G126" s="33"/>
      <c r="H126" s="34" t="e">
        <v>#N/A</v>
      </c>
      <c r="I126" s="35" t="s">
        <v>64</v>
      </c>
      <c r="J126" s="36" t="s">
        <v>64</v>
      </c>
      <c r="K126" s="28" t="s">
        <v>64</v>
      </c>
      <c r="L126" s="28" t="s">
        <v>64</v>
      </c>
      <c r="M126" s="34" t="e">
        <v>#N/A</v>
      </c>
      <c r="N126" s="35" t="s">
        <v>64</v>
      </c>
      <c r="O126" s="36" t="s">
        <v>64</v>
      </c>
      <c r="P126" s="28" t="s">
        <v>64</v>
      </c>
      <c r="Q126" s="37" t="s">
        <v>64</v>
      </c>
      <c r="R126" s="38" t="str">
        <f t="shared" si="2"/>
        <v>#N/A</v>
      </c>
      <c r="S126" s="39" t="str">
        <f t="array" ref="S126">if(R126="","", if(index(Index_of_Stuff!J:J,match(B126,Index_of_Stuff!F:F,0))&gt;0,(D126-index(Index_of_Stuff!J:J,match(B126,Index_of_Stuff!F:F,0)))*(R126/index(Index_of_Stuff!I:I,match(B126,Index_of_Stuff!F:F,0))),(D126/index(Index_of_Stuff!I:I,match(B126,Index_of_Stuff!F:F,0)))*R126))</f>
        <v>#N/A</v>
      </c>
      <c r="T126" s="40" t="str">
        <f t="array" ref="T126">if(or($F126=0,$F126=""),"", iferror(index(EPS!B:B,match($A126,EPS!$A:$A,0)),index(Ghosts!B:B,match($A126,Ghosts!$A:$A,0)))*($S126/(($F126/48)*$D126)/$E126))</f>
        <v>#N/A</v>
      </c>
      <c r="U126" s="40" t="str">
        <f t="array" ref="U126">if(or($F126=0,$F126=""),"", iferror(index(EPS!D:D,match($A126,EPS!$A:$A,0)),index(Ghosts!D:D,match($A126,Ghosts!$A:$A,0)))*($S126/(($F126/48)*$D126)/$E126))</f>
        <v>#N/A</v>
      </c>
      <c r="V126" s="40" t="str">
        <f t="array" ref="V126">if(or($F126=0,$F126=""),"", iferror(index(EPS!F:F,match($A126,EPS!$A:$A,0)),index(Ghosts!F:F,match($A126,Ghosts!$A:$A,0)))*($S126/(($F126/48)*$D126)/$E126))</f>
        <v>#N/A</v>
      </c>
      <c r="W126" s="40" t="str">
        <f t="array" ref="W126">if(or($F126=0,$F126=""),"", iferror(index(EPS!M:M,match($A126,EPS!$A:$A,0)),index(Ghosts!M:M,match($A126,Ghosts!$A:$A,0)))*($S126/(($F126/48)*$D126)/$E126))</f>
        <v>#N/A</v>
      </c>
      <c r="X126" s="39" t="str">
        <f t="shared" si="3"/>
        <v>#N/A</v>
      </c>
      <c r="Y126" s="41" t="str">
        <f t="array" ref="Y126">if(or(F126=0,F126=""),"",((iferror(index(EPS!H:H,match(A126,EPS!A:A,0)),index(Ghosts!H:H,match(A126,Ghosts!A:A,0)))*1.25)+(iferror(index(EPS!I:I,match(A126,EPS!A:A,0)),index(Ghosts!I:I,match(A126,Ghosts!A:A,0)))*1.25)+(iferror(index(EPS!J:J,match(A126,EPS!A:A,0)),index(Ghosts!J:J,match(A126,Ghosts!A:A,0)))*1.5)+(iferror(index(EPS!K:K,match(A126,EPS!A:A,0)),index(Ghosts!K:K,match(A126,Ghosts!A:A,0)))*2)+(iferror(index(EPS!L:L,match(A126,EPS!A:A,0)),index(Ghosts!L:L,match(A126,Ghosts!A:A,0)))*2))*D126*(F126/48))</f>
        <v>#N/A</v>
      </c>
      <c r="Z126" s="41" t="str">
        <f t="shared" si="4"/>
        <v>#N/A</v>
      </c>
      <c r="AA126" s="41" t="str">
        <f t="array" ref="AA126">if(or(F126=0,F126=""),"",((iferror(index(EPS!H:H,match(A126,EPS!A:A,0)),index(Ghosts!H:H,match(A126,Ghosts!A:A,0)))*1.2)+(iferror(index(EPS!I:I,match(A126,EPS!A:A,0)),index(Ghosts!I:I,match(A126,Ghosts!A:A,0)))*1.2)+(iferror(index(EPS!J:J,match(A126,EPS!A:A,0)),index(Ghosts!J:J,match(A126,Ghosts!A:A,0)))*1.5)+(iferror(index(EPS!K:K,match(A126,EPS!A:A,0)),index(Ghosts!K:K,match(A126,Ghosts!A:A,0)))*3)+(iferror(index(EPS!L:L,match(A126,EPS!A:A,0)),index(Ghosts!L:L,match(A126,Ghosts!A:A,0)))*3))*D126*(F126/48))</f>
        <v>#N/A</v>
      </c>
      <c r="AB126" s="42">
        <f t="shared" ref="AB126:AF126" si="128">if(iferror(search(AB$1,$I126),0)&gt;0,1,0)</f>
        <v>0</v>
      </c>
      <c r="AC126" s="42">
        <f t="shared" si="128"/>
        <v>0</v>
      </c>
      <c r="AD126" s="42">
        <f t="shared" si="128"/>
        <v>0</v>
      </c>
      <c r="AE126" s="42">
        <f t="shared" si="128"/>
        <v>0</v>
      </c>
      <c r="AF126" s="42">
        <f t="shared" si="128"/>
        <v>0</v>
      </c>
      <c r="AG126" s="25"/>
      <c r="AH126" s="25"/>
      <c r="AI126" s="25"/>
      <c r="AJ126" s="25"/>
      <c r="AK126" s="25"/>
      <c r="AL126" s="25"/>
    </row>
    <row r="127">
      <c r="A127" s="26" t="s">
        <v>286</v>
      </c>
      <c r="B127" s="25" t="e">
        <v>#N/A</v>
      </c>
      <c r="C127" s="25" t="e">
        <v>#N/A</v>
      </c>
      <c r="D127" s="28" t="e">
        <v>#N/A</v>
      </c>
      <c r="E127" s="29">
        <v>0.1621918735891648</v>
      </c>
      <c r="F127" s="30">
        <v>14.0</v>
      </c>
      <c r="G127" s="33"/>
      <c r="H127" s="34" t="e">
        <v>#N/A</v>
      </c>
      <c r="I127" s="35" t="s">
        <v>64</v>
      </c>
      <c r="J127" s="36" t="s">
        <v>64</v>
      </c>
      <c r="K127" s="28" t="s">
        <v>64</v>
      </c>
      <c r="L127" s="28" t="s">
        <v>64</v>
      </c>
      <c r="M127" s="34" t="e">
        <v>#N/A</v>
      </c>
      <c r="N127" s="35" t="s">
        <v>64</v>
      </c>
      <c r="O127" s="36" t="s">
        <v>64</v>
      </c>
      <c r="P127" s="28" t="s">
        <v>64</v>
      </c>
      <c r="Q127" s="37" t="s">
        <v>64</v>
      </c>
      <c r="R127" s="38" t="str">
        <f t="shared" si="2"/>
        <v>#N/A</v>
      </c>
      <c r="S127" s="39" t="str">
        <f t="array" ref="S127">if(R127="","", if(index(Index_of_Stuff!J:J,match(B127,Index_of_Stuff!F:F,0))&gt;0,(D127-index(Index_of_Stuff!J:J,match(B127,Index_of_Stuff!F:F,0)))*(R127/index(Index_of_Stuff!I:I,match(B127,Index_of_Stuff!F:F,0))),(D127/index(Index_of_Stuff!I:I,match(B127,Index_of_Stuff!F:F,0)))*R127))</f>
        <v>#N/A</v>
      </c>
      <c r="T127" s="40" t="str">
        <f t="array" ref="T127">if(or($F127=0,$F127=""),"", iferror(index(EPS!B:B,match($A127,EPS!$A:$A,0)),index(Ghosts!B:B,match($A127,Ghosts!$A:$A,0)))*($S127/(($F127/48)*$D127)/$E127))</f>
        <v>#N/A</v>
      </c>
      <c r="U127" s="40" t="str">
        <f t="array" ref="U127">if(or($F127=0,$F127=""),"", iferror(index(EPS!D:D,match($A127,EPS!$A:$A,0)),index(Ghosts!D:D,match($A127,Ghosts!$A:$A,0)))*($S127/(($F127/48)*$D127)/$E127))</f>
        <v>#N/A</v>
      </c>
      <c r="V127" s="40" t="str">
        <f t="array" ref="V127">if(or($F127=0,$F127=""),"", iferror(index(EPS!F:F,match($A127,EPS!$A:$A,0)),index(Ghosts!F:F,match($A127,Ghosts!$A:$A,0)))*($S127/(($F127/48)*$D127)/$E127))</f>
        <v>#N/A</v>
      </c>
      <c r="W127" s="40" t="str">
        <f t="array" ref="W127">if(or($F127=0,$F127=""),"", iferror(index(EPS!M:M,match($A127,EPS!$A:$A,0)),index(Ghosts!M:M,match($A127,Ghosts!$A:$A,0)))*($S127/(($F127/48)*$D127)/$E127))</f>
        <v>#N/A</v>
      </c>
      <c r="X127" s="39" t="str">
        <f t="shared" si="3"/>
        <v>#N/A</v>
      </c>
      <c r="Y127" s="41" t="str">
        <f t="array" ref="Y127">if(or(F127=0,F127=""),"",((iferror(index(EPS!H:H,match(A127,EPS!A:A,0)),index(Ghosts!H:H,match(A127,Ghosts!A:A,0)))*1.25)+(iferror(index(EPS!I:I,match(A127,EPS!A:A,0)),index(Ghosts!I:I,match(A127,Ghosts!A:A,0)))*1.25)+(iferror(index(EPS!J:J,match(A127,EPS!A:A,0)),index(Ghosts!J:J,match(A127,Ghosts!A:A,0)))*1.5)+(iferror(index(EPS!K:K,match(A127,EPS!A:A,0)),index(Ghosts!K:K,match(A127,Ghosts!A:A,0)))*2)+(iferror(index(EPS!L:L,match(A127,EPS!A:A,0)),index(Ghosts!L:L,match(A127,Ghosts!A:A,0)))*2))*D127*(F127/48))</f>
        <v>#N/A</v>
      </c>
      <c r="Z127" s="41" t="str">
        <f t="shared" si="4"/>
        <v>#N/A</v>
      </c>
      <c r="AA127" s="41" t="str">
        <f t="array" ref="AA127">if(or(F127=0,F127=""),"",((iferror(index(EPS!H:H,match(A127,EPS!A:A,0)),index(Ghosts!H:H,match(A127,Ghosts!A:A,0)))*1.2)+(iferror(index(EPS!I:I,match(A127,EPS!A:A,0)),index(Ghosts!I:I,match(A127,Ghosts!A:A,0)))*1.2)+(iferror(index(EPS!J:J,match(A127,EPS!A:A,0)),index(Ghosts!J:J,match(A127,Ghosts!A:A,0)))*1.5)+(iferror(index(EPS!K:K,match(A127,EPS!A:A,0)),index(Ghosts!K:K,match(A127,Ghosts!A:A,0)))*3)+(iferror(index(EPS!L:L,match(A127,EPS!A:A,0)),index(Ghosts!L:L,match(A127,Ghosts!A:A,0)))*3))*D127*(F127/48))</f>
        <v>#N/A</v>
      </c>
      <c r="AB127" s="42">
        <f t="shared" ref="AB127:AF127" si="129">if(iferror(search(AB$1,$I127),0)&gt;0,1,0)</f>
        <v>0</v>
      </c>
      <c r="AC127" s="42">
        <f t="shared" si="129"/>
        <v>0</v>
      </c>
      <c r="AD127" s="42">
        <f t="shared" si="129"/>
        <v>0</v>
      </c>
      <c r="AE127" s="42">
        <f t="shared" si="129"/>
        <v>0</v>
      </c>
      <c r="AF127" s="42">
        <f t="shared" si="129"/>
        <v>0</v>
      </c>
      <c r="AG127" s="25"/>
      <c r="AH127" s="25"/>
      <c r="AI127" s="25"/>
      <c r="AJ127" s="25"/>
      <c r="AK127" s="25"/>
      <c r="AL127" s="25"/>
    </row>
    <row r="128">
      <c r="A128" s="26" t="s">
        <v>288</v>
      </c>
      <c r="B128" s="25" t="e">
        <v>#N/A</v>
      </c>
      <c r="C128" s="25" t="e">
        <v>#N/A</v>
      </c>
      <c r="D128" s="28" t="e">
        <v>#N/A</v>
      </c>
      <c r="E128" s="29">
        <v>0.19503543913713406</v>
      </c>
      <c r="F128" s="30">
        <v>0.0</v>
      </c>
      <c r="G128" s="33"/>
      <c r="H128" s="34" t="s">
        <v>64</v>
      </c>
      <c r="I128" s="35" t="s">
        <v>64</v>
      </c>
      <c r="J128" s="36" t="s">
        <v>64</v>
      </c>
      <c r="K128" s="28" t="s">
        <v>64</v>
      </c>
      <c r="L128" s="28" t="s">
        <v>64</v>
      </c>
      <c r="M128" s="34" t="s">
        <v>64</v>
      </c>
      <c r="N128" s="35" t="s">
        <v>64</v>
      </c>
      <c r="O128" s="36" t="s">
        <v>64</v>
      </c>
      <c r="P128" s="28" t="s">
        <v>64</v>
      </c>
      <c r="Q128" s="37" t="s">
        <v>64</v>
      </c>
      <c r="R128" s="38" t="str">
        <f t="shared" si="2"/>
        <v/>
      </c>
      <c r="S128" s="39" t="str">
        <f t="array" ref="S128">if(R128="","", if(index(Index_of_Stuff!J:J,match(B128,Index_of_Stuff!F:F,0))&gt;0,(D128-index(Index_of_Stuff!J:J,match(B128,Index_of_Stuff!F:F,0)))*(R128/index(Index_of_Stuff!I:I,match(B128,Index_of_Stuff!F:F,0))),(D128/index(Index_of_Stuff!I:I,match(B128,Index_of_Stuff!F:F,0)))*R128))</f>
        <v/>
      </c>
      <c r="T128" s="40" t="str">
        <f t="array" ref="T128">if(or($F128=0,$F128=""),"", iferror(index(EPS!B:B,match($A128,EPS!$A:$A,0)),index(Ghosts!B:B,match($A128,Ghosts!$A:$A,0)))*($S128/(($F128/48)*$D128)/$E128))</f>
        <v/>
      </c>
      <c r="U128" s="40" t="str">
        <f t="array" ref="U128">if(or($F128=0,$F128=""),"", iferror(index(EPS!D:D,match($A128,EPS!$A:$A,0)),index(Ghosts!D:D,match($A128,Ghosts!$A:$A,0)))*($S128/(($F128/48)*$D128)/$E128))</f>
        <v/>
      </c>
      <c r="V128" s="40" t="str">
        <f t="array" ref="V128">if(or($F128=0,$F128=""),"", iferror(index(EPS!F:F,match($A128,EPS!$A:$A,0)),index(Ghosts!F:F,match($A128,Ghosts!$A:$A,0)))*($S128/(($F128/48)*$D128)/$E128))</f>
        <v/>
      </c>
      <c r="W128" s="40" t="str">
        <f t="array" ref="W128">if(or($F128=0,$F128=""),"", iferror(index(EPS!M:M,match($A128,EPS!$A:$A,0)),index(Ghosts!M:M,match($A128,Ghosts!$A:$A,0)))*($S128/(($F128/48)*$D128)/$E128))</f>
        <v/>
      </c>
      <c r="X128" s="39" t="str">
        <f t="shared" si="3"/>
        <v/>
      </c>
      <c r="Y128" s="41" t="str">
        <f t="array" ref="Y128">if(or(F128=0,F128=""),"",((iferror(index(EPS!H:H,match(A128,EPS!A:A,0)),index(Ghosts!H:H,match(A128,Ghosts!A:A,0)))*1.25)+(iferror(index(EPS!I:I,match(A128,EPS!A:A,0)),index(Ghosts!I:I,match(A128,Ghosts!A:A,0)))*1.25)+(iferror(index(EPS!J:J,match(A128,EPS!A:A,0)),index(Ghosts!J:J,match(A128,Ghosts!A:A,0)))*1.5)+(iferror(index(EPS!K:K,match(A128,EPS!A:A,0)),index(Ghosts!K:K,match(A128,Ghosts!A:A,0)))*2)+(iferror(index(EPS!L:L,match(A128,EPS!A:A,0)),index(Ghosts!L:L,match(A128,Ghosts!A:A,0)))*2))*D128*(F128/48))</f>
        <v/>
      </c>
      <c r="Z128" s="41" t="str">
        <f t="shared" si="4"/>
        <v/>
      </c>
      <c r="AA128" s="41" t="str">
        <f t="array" ref="AA128">if(or(F128=0,F128=""),"",((iferror(index(EPS!H:H,match(A128,EPS!A:A,0)),index(Ghosts!H:H,match(A128,Ghosts!A:A,0)))*1.2)+(iferror(index(EPS!I:I,match(A128,EPS!A:A,0)),index(Ghosts!I:I,match(A128,Ghosts!A:A,0)))*1.2)+(iferror(index(EPS!J:J,match(A128,EPS!A:A,0)),index(Ghosts!J:J,match(A128,Ghosts!A:A,0)))*1.5)+(iferror(index(EPS!K:K,match(A128,EPS!A:A,0)),index(Ghosts!K:K,match(A128,Ghosts!A:A,0)))*3)+(iferror(index(EPS!L:L,match(A128,EPS!A:A,0)),index(Ghosts!L:L,match(A128,Ghosts!A:A,0)))*3))*D128*(F128/48))</f>
        <v/>
      </c>
      <c r="AB128" s="42">
        <f t="shared" ref="AB128:AF128" si="130">if(iferror(search(AB$1,$I128),0)&gt;0,1,0)</f>
        <v>0</v>
      </c>
      <c r="AC128" s="42">
        <f t="shared" si="130"/>
        <v>0</v>
      </c>
      <c r="AD128" s="42">
        <f t="shared" si="130"/>
        <v>0</v>
      </c>
      <c r="AE128" s="42">
        <f t="shared" si="130"/>
        <v>0</v>
      </c>
      <c r="AF128" s="42">
        <f t="shared" si="130"/>
        <v>0</v>
      </c>
      <c r="AG128" s="25"/>
      <c r="AH128" s="25"/>
      <c r="AI128" s="25"/>
      <c r="AJ128" s="25"/>
      <c r="AK128" s="25"/>
      <c r="AL128" s="25"/>
    </row>
    <row r="129">
      <c r="A129" s="26" t="s">
        <v>289</v>
      </c>
      <c r="B129" s="25" t="e">
        <v>#N/A</v>
      </c>
      <c r="C129" s="25" t="e">
        <v>#N/A</v>
      </c>
      <c r="D129" s="28" t="e">
        <v>#N/A</v>
      </c>
      <c r="E129" s="29">
        <v>0.15476923076923077</v>
      </c>
      <c r="F129" s="30">
        <v>0.0</v>
      </c>
      <c r="G129" s="33"/>
      <c r="H129" s="34" t="s">
        <v>64</v>
      </c>
      <c r="I129" s="35" t="s">
        <v>64</v>
      </c>
      <c r="J129" s="36" t="s">
        <v>64</v>
      </c>
      <c r="K129" s="28" t="s">
        <v>64</v>
      </c>
      <c r="L129" s="28" t="s">
        <v>64</v>
      </c>
      <c r="M129" s="34" t="s">
        <v>64</v>
      </c>
      <c r="N129" s="35" t="s">
        <v>64</v>
      </c>
      <c r="O129" s="36" t="s">
        <v>64</v>
      </c>
      <c r="P129" s="28" t="s">
        <v>64</v>
      </c>
      <c r="Q129" s="37" t="s">
        <v>64</v>
      </c>
      <c r="R129" s="38" t="str">
        <f t="shared" si="2"/>
        <v/>
      </c>
      <c r="S129" s="39" t="str">
        <f t="array" ref="S129">if(R129="","", if(index(Index_of_Stuff!J:J,match(B129,Index_of_Stuff!F:F,0))&gt;0,(D129-index(Index_of_Stuff!J:J,match(B129,Index_of_Stuff!F:F,0)))*(R129/index(Index_of_Stuff!I:I,match(B129,Index_of_Stuff!F:F,0))),(D129/index(Index_of_Stuff!I:I,match(B129,Index_of_Stuff!F:F,0)))*R129))</f>
        <v/>
      </c>
      <c r="T129" s="40" t="str">
        <f t="array" ref="T129">if(or($F129=0,$F129=""),"", iferror(index(EPS!B:B,match($A129,EPS!$A:$A,0)),index(Ghosts!B:B,match($A129,Ghosts!$A:$A,0)))*($S129/(($F129/48)*$D129)/$E129))</f>
        <v/>
      </c>
      <c r="U129" s="40" t="str">
        <f t="array" ref="U129">if(or($F129=0,$F129=""),"", iferror(index(EPS!D:D,match($A129,EPS!$A:$A,0)),index(Ghosts!D:D,match($A129,Ghosts!$A:$A,0)))*($S129/(($F129/48)*$D129)/$E129))</f>
        <v/>
      </c>
      <c r="V129" s="40" t="str">
        <f t="array" ref="V129">if(or($F129=0,$F129=""),"", iferror(index(EPS!F:F,match($A129,EPS!$A:$A,0)),index(Ghosts!F:F,match($A129,Ghosts!$A:$A,0)))*($S129/(($F129/48)*$D129)/$E129))</f>
        <v/>
      </c>
      <c r="W129" s="40" t="str">
        <f t="array" ref="W129">if(or($F129=0,$F129=""),"", iferror(index(EPS!M:M,match($A129,EPS!$A:$A,0)),index(Ghosts!M:M,match($A129,Ghosts!$A:$A,0)))*($S129/(($F129/48)*$D129)/$E129))</f>
        <v/>
      </c>
      <c r="X129" s="39" t="str">
        <f t="shared" si="3"/>
        <v/>
      </c>
      <c r="Y129" s="41" t="str">
        <f t="array" ref="Y129">if(or(F129=0,F129=""),"",((iferror(index(EPS!H:H,match(A129,EPS!A:A,0)),index(Ghosts!H:H,match(A129,Ghosts!A:A,0)))*1.25)+(iferror(index(EPS!I:I,match(A129,EPS!A:A,0)),index(Ghosts!I:I,match(A129,Ghosts!A:A,0)))*1.25)+(iferror(index(EPS!J:J,match(A129,EPS!A:A,0)),index(Ghosts!J:J,match(A129,Ghosts!A:A,0)))*1.5)+(iferror(index(EPS!K:K,match(A129,EPS!A:A,0)),index(Ghosts!K:K,match(A129,Ghosts!A:A,0)))*2)+(iferror(index(EPS!L:L,match(A129,EPS!A:A,0)),index(Ghosts!L:L,match(A129,Ghosts!A:A,0)))*2))*D129*(F129/48))</f>
        <v/>
      </c>
      <c r="Z129" s="41" t="str">
        <f t="shared" si="4"/>
        <v/>
      </c>
      <c r="AA129" s="41" t="str">
        <f t="array" ref="AA129">if(or(F129=0,F129=""),"",((iferror(index(EPS!H:H,match(A129,EPS!A:A,0)),index(Ghosts!H:H,match(A129,Ghosts!A:A,0)))*1.2)+(iferror(index(EPS!I:I,match(A129,EPS!A:A,0)),index(Ghosts!I:I,match(A129,Ghosts!A:A,0)))*1.2)+(iferror(index(EPS!J:J,match(A129,EPS!A:A,0)),index(Ghosts!J:J,match(A129,Ghosts!A:A,0)))*1.5)+(iferror(index(EPS!K:K,match(A129,EPS!A:A,0)),index(Ghosts!K:K,match(A129,Ghosts!A:A,0)))*3)+(iferror(index(EPS!L:L,match(A129,EPS!A:A,0)),index(Ghosts!L:L,match(A129,Ghosts!A:A,0)))*3))*D129*(F129/48))</f>
        <v/>
      </c>
      <c r="AB129" s="42">
        <f t="shared" ref="AB129:AF129" si="131">if(iferror(search(AB$1,$I129),0)&gt;0,1,0)</f>
        <v>0</v>
      </c>
      <c r="AC129" s="42">
        <f t="shared" si="131"/>
        <v>0</v>
      </c>
      <c r="AD129" s="42">
        <f t="shared" si="131"/>
        <v>0</v>
      </c>
      <c r="AE129" s="42">
        <f t="shared" si="131"/>
        <v>0</v>
      </c>
      <c r="AF129" s="42">
        <f t="shared" si="131"/>
        <v>0</v>
      </c>
      <c r="AG129" s="25"/>
      <c r="AH129" s="25"/>
      <c r="AI129" s="25"/>
      <c r="AJ129" s="25"/>
      <c r="AK129" s="25"/>
      <c r="AL129" s="25"/>
    </row>
    <row r="130">
      <c r="A130" s="26" t="s">
        <v>290</v>
      </c>
      <c r="B130" s="25" t="e">
        <v>#N/A</v>
      </c>
      <c r="C130" s="25" t="e">
        <v>#N/A</v>
      </c>
      <c r="D130" s="28" t="e">
        <v>#N/A</v>
      </c>
      <c r="E130" s="29">
        <v>0.18</v>
      </c>
      <c r="F130" s="30">
        <v>0.0</v>
      </c>
      <c r="G130" s="33"/>
      <c r="H130" s="34" t="s">
        <v>64</v>
      </c>
      <c r="I130" s="35" t="s">
        <v>64</v>
      </c>
      <c r="J130" s="36" t="s">
        <v>64</v>
      </c>
      <c r="K130" s="28" t="s">
        <v>64</v>
      </c>
      <c r="L130" s="28" t="s">
        <v>64</v>
      </c>
      <c r="M130" s="34" t="s">
        <v>64</v>
      </c>
      <c r="N130" s="35" t="s">
        <v>64</v>
      </c>
      <c r="O130" s="36" t="s">
        <v>64</v>
      </c>
      <c r="P130" s="28" t="s">
        <v>64</v>
      </c>
      <c r="Q130" s="37" t="s">
        <v>64</v>
      </c>
      <c r="R130" s="38" t="str">
        <f t="shared" si="2"/>
        <v/>
      </c>
      <c r="S130" s="39" t="str">
        <f t="array" ref="S130">if(R130="","", if(index(Index_of_Stuff!J:J,match(B130,Index_of_Stuff!F:F,0))&gt;0,(D130-index(Index_of_Stuff!J:J,match(B130,Index_of_Stuff!F:F,0)))*(R130/index(Index_of_Stuff!I:I,match(B130,Index_of_Stuff!F:F,0))),(D130/index(Index_of_Stuff!I:I,match(B130,Index_of_Stuff!F:F,0)))*R130))</f>
        <v/>
      </c>
      <c r="T130" s="40" t="str">
        <f t="array" ref="T130">if(or($F130=0,$F130=""),"", iferror(index(EPS!B:B,match($A130,EPS!$A:$A,0)),index(Ghosts!B:B,match($A130,Ghosts!$A:$A,0)))*($S130/(($F130/48)*$D130)/$E130))</f>
        <v/>
      </c>
      <c r="U130" s="40" t="str">
        <f t="array" ref="U130">if(or($F130=0,$F130=""),"", iferror(index(EPS!D:D,match($A130,EPS!$A:$A,0)),index(Ghosts!D:D,match($A130,Ghosts!$A:$A,0)))*($S130/(($F130/48)*$D130)/$E130))</f>
        <v/>
      </c>
      <c r="V130" s="40" t="str">
        <f t="array" ref="V130">if(or($F130=0,$F130=""),"", iferror(index(EPS!F:F,match($A130,EPS!$A:$A,0)),index(Ghosts!F:F,match($A130,Ghosts!$A:$A,0)))*($S130/(($F130/48)*$D130)/$E130))</f>
        <v/>
      </c>
      <c r="W130" s="40" t="str">
        <f t="array" ref="W130">if(or($F130=0,$F130=""),"", iferror(index(EPS!M:M,match($A130,EPS!$A:$A,0)),index(Ghosts!M:M,match($A130,Ghosts!$A:$A,0)))*($S130/(($F130/48)*$D130)/$E130))</f>
        <v/>
      </c>
      <c r="X130" s="39" t="str">
        <f t="shared" si="3"/>
        <v/>
      </c>
      <c r="Y130" s="41" t="str">
        <f t="array" ref="Y130">if(or(F130=0,F130=""),"",((iferror(index(EPS!H:H,match(A130,EPS!A:A,0)),index(Ghosts!H:H,match(A130,Ghosts!A:A,0)))*1.25)+(iferror(index(EPS!I:I,match(A130,EPS!A:A,0)),index(Ghosts!I:I,match(A130,Ghosts!A:A,0)))*1.25)+(iferror(index(EPS!J:J,match(A130,EPS!A:A,0)),index(Ghosts!J:J,match(A130,Ghosts!A:A,0)))*1.5)+(iferror(index(EPS!K:K,match(A130,EPS!A:A,0)),index(Ghosts!K:K,match(A130,Ghosts!A:A,0)))*2)+(iferror(index(EPS!L:L,match(A130,EPS!A:A,0)),index(Ghosts!L:L,match(A130,Ghosts!A:A,0)))*2))*D130*(F130/48))</f>
        <v/>
      </c>
      <c r="Z130" s="41" t="str">
        <f t="shared" si="4"/>
        <v/>
      </c>
      <c r="AA130" s="41" t="str">
        <f t="array" ref="AA130">if(or(F130=0,F130=""),"",((iferror(index(EPS!H:H,match(A130,EPS!A:A,0)),index(Ghosts!H:H,match(A130,Ghosts!A:A,0)))*1.2)+(iferror(index(EPS!I:I,match(A130,EPS!A:A,0)),index(Ghosts!I:I,match(A130,Ghosts!A:A,0)))*1.2)+(iferror(index(EPS!J:J,match(A130,EPS!A:A,0)),index(Ghosts!J:J,match(A130,Ghosts!A:A,0)))*1.5)+(iferror(index(EPS!K:K,match(A130,EPS!A:A,0)),index(Ghosts!K:K,match(A130,Ghosts!A:A,0)))*3)+(iferror(index(EPS!L:L,match(A130,EPS!A:A,0)),index(Ghosts!L:L,match(A130,Ghosts!A:A,0)))*3))*D130*(F130/48))</f>
        <v/>
      </c>
      <c r="AB130" s="42">
        <f t="shared" ref="AB130:AF130" si="132">if(iferror(search(AB$1,$I130),0)&gt;0,1,0)</f>
        <v>0</v>
      </c>
      <c r="AC130" s="42">
        <f t="shared" si="132"/>
        <v>0</v>
      </c>
      <c r="AD130" s="42">
        <f t="shared" si="132"/>
        <v>0</v>
      </c>
      <c r="AE130" s="42">
        <f t="shared" si="132"/>
        <v>0</v>
      </c>
      <c r="AF130" s="42">
        <f t="shared" si="132"/>
        <v>0</v>
      </c>
      <c r="AG130" s="25"/>
      <c r="AH130" s="25"/>
      <c r="AI130" s="25"/>
      <c r="AJ130" s="25"/>
      <c r="AK130" s="25"/>
      <c r="AL130" s="25"/>
    </row>
    <row r="131">
      <c r="A131" s="26" t="s">
        <v>291</v>
      </c>
      <c r="B131" s="25" t="e">
        <v>#N/A</v>
      </c>
      <c r="C131" s="25" t="e">
        <v>#N/A</v>
      </c>
      <c r="D131" s="28" t="e">
        <v>#N/A</v>
      </c>
      <c r="E131" s="29">
        <v>0.14919123505976095</v>
      </c>
      <c r="F131" s="30">
        <v>0.0</v>
      </c>
      <c r="G131" s="33"/>
      <c r="H131" s="34" t="s">
        <v>64</v>
      </c>
      <c r="I131" s="35" t="s">
        <v>64</v>
      </c>
      <c r="J131" s="36" t="s">
        <v>64</v>
      </c>
      <c r="K131" s="28" t="s">
        <v>64</v>
      </c>
      <c r="L131" s="28" t="s">
        <v>64</v>
      </c>
      <c r="M131" s="34" t="s">
        <v>64</v>
      </c>
      <c r="N131" s="35" t="s">
        <v>64</v>
      </c>
      <c r="O131" s="36" t="s">
        <v>64</v>
      </c>
      <c r="P131" s="28" t="s">
        <v>64</v>
      </c>
      <c r="Q131" s="37" t="s">
        <v>64</v>
      </c>
      <c r="R131" s="38" t="str">
        <f t="shared" si="2"/>
        <v/>
      </c>
      <c r="S131" s="39" t="str">
        <f t="array" ref="S131">if(R131="","", if(index(Index_of_Stuff!J:J,match(B131,Index_of_Stuff!F:F,0))&gt;0,(D131-index(Index_of_Stuff!J:J,match(B131,Index_of_Stuff!F:F,0)))*(R131/index(Index_of_Stuff!I:I,match(B131,Index_of_Stuff!F:F,0))),(D131/index(Index_of_Stuff!I:I,match(B131,Index_of_Stuff!F:F,0)))*R131))</f>
        <v/>
      </c>
      <c r="T131" s="40" t="str">
        <f t="array" ref="T131">if(or($F131=0,$F131=""),"", iferror(index(EPS!B:B,match($A131,EPS!$A:$A,0)),index(Ghosts!B:B,match($A131,Ghosts!$A:$A,0)))*($S131/(($F131/48)*$D131)/$E131))</f>
        <v/>
      </c>
      <c r="U131" s="40" t="str">
        <f t="array" ref="U131">if(or($F131=0,$F131=""),"", iferror(index(EPS!D:D,match($A131,EPS!$A:$A,0)),index(Ghosts!D:D,match($A131,Ghosts!$A:$A,0)))*($S131/(($F131/48)*$D131)/$E131))</f>
        <v/>
      </c>
      <c r="V131" s="40" t="str">
        <f t="array" ref="V131">if(or($F131=0,$F131=""),"", iferror(index(EPS!F:F,match($A131,EPS!$A:$A,0)),index(Ghosts!F:F,match($A131,Ghosts!$A:$A,0)))*($S131/(($F131/48)*$D131)/$E131))</f>
        <v/>
      </c>
      <c r="W131" s="40" t="str">
        <f t="array" ref="W131">if(or($F131=0,$F131=""),"", iferror(index(EPS!M:M,match($A131,EPS!$A:$A,0)),index(Ghosts!M:M,match($A131,Ghosts!$A:$A,0)))*($S131/(($F131/48)*$D131)/$E131))</f>
        <v/>
      </c>
      <c r="X131" s="39" t="str">
        <f t="shared" si="3"/>
        <v/>
      </c>
      <c r="Y131" s="41" t="str">
        <f t="array" ref="Y131">if(or(F131=0,F131=""),"",((iferror(index(EPS!H:H,match(A131,EPS!A:A,0)),index(Ghosts!H:H,match(A131,Ghosts!A:A,0)))*1.25)+(iferror(index(EPS!I:I,match(A131,EPS!A:A,0)),index(Ghosts!I:I,match(A131,Ghosts!A:A,0)))*1.25)+(iferror(index(EPS!J:J,match(A131,EPS!A:A,0)),index(Ghosts!J:J,match(A131,Ghosts!A:A,0)))*1.5)+(iferror(index(EPS!K:K,match(A131,EPS!A:A,0)),index(Ghosts!K:K,match(A131,Ghosts!A:A,0)))*2)+(iferror(index(EPS!L:L,match(A131,EPS!A:A,0)),index(Ghosts!L:L,match(A131,Ghosts!A:A,0)))*2))*D131*(F131/48))</f>
        <v/>
      </c>
      <c r="Z131" s="41" t="str">
        <f t="shared" si="4"/>
        <v/>
      </c>
      <c r="AA131" s="41" t="str">
        <f t="array" ref="AA131">if(or(F131=0,F131=""),"",((iferror(index(EPS!H:H,match(A131,EPS!A:A,0)),index(Ghosts!H:H,match(A131,Ghosts!A:A,0)))*1.2)+(iferror(index(EPS!I:I,match(A131,EPS!A:A,0)),index(Ghosts!I:I,match(A131,Ghosts!A:A,0)))*1.2)+(iferror(index(EPS!J:J,match(A131,EPS!A:A,0)),index(Ghosts!J:J,match(A131,Ghosts!A:A,0)))*1.5)+(iferror(index(EPS!K:K,match(A131,EPS!A:A,0)),index(Ghosts!K:K,match(A131,Ghosts!A:A,0)))*3)+(iferror(index(EPS!L:L,match(A131,EPS!A:A,0)),index(Ghosts!L:L,match(A131,Ghosts!A:A,0)))*3))*D131*(F131/48))</f>
        <v/>
      </c>
      <c r="AB131" s="42">
        <f t="shared" ref="AB131:AF131" si="133">if(iferror(search(AB$1,$I131),0)&gt;0,1,0)</f>
        <v>0</v>
      </c>
      <c r="AC131" s="42">
        <f t="shared" si="133"/>
        <v>0</v>
      </c>
      <c r="AD131" s="42">
        <f t="shared" si="133"/>
        <v>0</v>
      </c>
      <c r="AE131" s="42">
        <f t="shared" si="133"/>
        <v>0</v>
      </c>
      <c r="AF131" s="42">
        <f t="shared" si="133"/>
        <v>0</v>
      </c>
      <c r="AG131" s="25"/>
      <c r="AH131" s="25"/>
      <c r="AI131" s="25"/>
      <c r="AJ131" s="25"/>
      <c r="AK131" s="25"/>
      <c r="AL131" s="25"/>
    </row>
    <row r="132">
      <c r="A132" s="26" t="s">
        <v>292</v>
      </c>
      <c r="B132" s="25" t="e">
        <v>#N/A</v>
      </c>
      <c r="C132" s="25" t="e">
        <v>#N/A</v>
      </c>
      <c r="D132" s="28" t="e">
        <v>#N/A</v>
      </c>
      <c r="E132" s="29">
        <v>0.18</v>
      </c>
      <c r="F132" s="30">
        <v>0.0</v>
      </c>
      <c r="G132" s="33"/>
      <c r="H132" s="34" t="s">
        <v>64</v>
      </c>
      <c r="I132" s="35" t="s">
        <v>64</v>
      </c>
      <c r="J132" s="36" t="s">
        <v>64</v>
      </c>
      <c r="K132" s="28" t="s">
        <v>64</v>
      </c>
      <c r="L132" s="28" t="s">
        <v>64</v>
      </c>
      <c r="M132" s="34" t="s">
        <v>64</v>
      </c>
      <c r="N132" s="35" t="s">
        <v>64</v>
      </c>
      <c r="O132" s="36" t="s">
        <v>64</v>
      </c>
      <c r="P132" s="28" t="s">
        <v>64</v>
      </c>
      <c r="Q132" s="37" t="s">
        <v>64</v>
      </c>
      <c r="R132" s="38" t="str">
        <f t="shared" si="2"/>
        <v/>
      </c>
      <c r="S132" s="39" t="str">
        <f t="array" ref="S132">if(R132="","", if(index(Index_of_Stuff!J:J,match(B132,Index_of_Stuff!F:F,0))&gt;0,(D132-index(Index_of_Stuff!J:J,match(B132,Index_of_Stuff!F:F,0)))*(R132/index(Index_of_Stuff!I:I,match(B132,Index_of_Stuff!F:F,0))),(D132/index(Index_of_Stuff!I:I,match(B132,Index_of_Stuff!F:F,0)))*R132))</f>
        <v/>
      </c>
      <c r="T132" s="40" t="str">
        <f t="array" ref="T132">if(or($F132=0,$F132=""),"", iferror(index(EPS!B:B,match($A132,EPS!$A:$A,0)),index(Ghosts!B:B,match($A132,Ghosts!$A:$A,0)))*($S132/(($F132/48)*$D132)/$E132))</f>
        <v/>
      </c>
      <c r="U132" s="40" t="str">
        <f t="array" ref="U132">if(or($F132=0,$F132=""),"", iferror(index(EPS!D:D,match($A132,EPS!$A:$A,0)),index(Ghosts!D:D,match($A132,Ghosts!$A:$A,0)))*($S132/(($F132/48)*$D132)/$E132))</f>
        <v/>
      </c>
      <c r="V132" s="40" t="str">
        <f t="array" ref="V132">if(or($F132=0,$F132=""),"", iferror(index(EPS!F:F,match($A132,EPS!$A:$A,0)),index(Ghosts!F:F,match($A132,Ghosts!$A:$A,0)))*($S132/(($F132/48)*$D132)/$E132))</f>
        <v/>
      </c>
      <c r="W132" s="40" t="str">
        <f t="array" ref="W132">if(or($F132=0,$F132=""),"", iferror(index(EPS!M:M,match($A132,EPS!$A:$A,0)),index(Ghosts!M:M,match($A132,Ghosts!$A:$A,0)))*($S132/(($F132/48)*$D132)/$E132))</f>
        <v/>
      </c>
      <c r="X132" s="39" t="str">
        <f t="shared" si="3"/>
        <v/>
      </c>
      <c r="Y132" s="41" t="str">
        <f t="array" ref="Y132">if(or(F132=0,F132=""),"",((iferror(index(EPS!H:H,match(A132,EPS!A:A,0)),index(Ghosts!H:H,match(A132,Ghosts!A:A,0)))*1.25)+(iferror(index(EPS!I:I,match(A132,EPS!A:A,0)),index(Ghosts!I:I,match(A132,Ghosts!A:A,0)))*1.25)+(iferror(index(EPS!J:J,match(A132,EPS!A:A,0)),index(Ghosts!J:J,match(A132,Ghosts!A:A,0)))*1.5)+(iferror(index(EPS!K:K,match(A132,EPS!A:A,0)),index(Ghosts!K:K,match(A132,Ghosts!A:A,0)))*2)+(iferror(index(EPS!L:L,match(A132,EPS!A:A,0)),index(Ghosts!L:L,match(A132,Ghosts!A:A,0)))*2))*D132*(F132/48))</f>
        <v/>
      </c>
      <c r="Z132" s="41" t="str">
        <f t="shared" si="4"/>
        <v/>
      </c>
      <c r="AA132" s="41" t="str">
        <f t="array" ref="AA132">if(or(F132=0,F132=""),"",((iferror(index(EPS!H:H,match(A132,EPS!A:A,0)),index(Ghosts!H:H,match(A132,Ghosts!A:A,0)))*1.2)+(iferror(index(EPS!I:I,match(A132,EPS!A:A,0)),index(Ghosts!I:I,match(A132,Ghosts!A:A,0)))*1.2)+(iferror(index(EPS!J:J,match(A132,EPS!A:A,0)),index(Ghosts!J:J,match(A132,Ghosts!A:A,0)))*1.5)+(iferror(index(EPS!K:K,match(A132,EPS!A:A,0)),index(Ghosts!K:K,match(A132,Ghosts!A:A,0)))*3)+(iferror(index(EPS!L:L,match(A132,EPS!A:A,0)),index(Ghosts!L:L,match(A132,Ghosts!A:A,0)))*3))*D132*(F132/48))</f>
        <v/>
      </c>
      <c r="AB132" s="42">
        <f t="shared" ref="AB132:AF132" si="134">if(iferror(search(AB$1,$I132),0)&gt;0,1,0)</f>
        <v>0</v>
      </c>
      <c r="AC132" s="42">
        <f t="shared" si="134"/>
        <v>0</v>
      </c>
      <c r="AD132" s="42">
        <f t="shared" si="134"/>
        <v>0</v>
      </c>
      <c r="AE132" s="42">
        <f t="shared" si="134"/>
        <v>0</v>
      </c>
      <c r="AF132" s="42">
        <f t="shared" si="134"/>
        <v>0</v>
      </c>
      <c r="AG132" s="25"/>
      <c r="AH132" s="25"/>
      <c r="AI132" s="25"/>
      <c r="AJ132" s="25"/>
      <c r="AK132" s="25"/>
      <c r="AL132" s="25"/>
    </row>
    <row r="133">
      <c r="A133" s="26" t="s">
        <v>293</v>
      </c>
      <c r="B133" s="25" t="e">
        <v>#N/A</v>
      </c>
      <c r="C133" s="25" t="e">
        <v>#N/A</v>
      </c>
      <c r="D133" s="28" t="e">
        <v>#N/A</v>
      </c>
      <c r="E133" s="29">
        <v>0.18</v>
      </c>
      <c r="F133" s="30">
        <v>0.0</v>
      </c>
      <c r="G133" s="33"/>
      <c r="H133" s="34" t="s">
        <v>64</v>
      </c>
      <c r="I133" s="35" t="s">
        <v>64</v>
      </c>
      <c r="J133" s="36" t="s">
        <v>64</v>
      </c>
      <c r="K133" s="28" t="s">
        <v>64</v>
      </c>
      <c r="L133" s="28" t="s">
        <v>64</v>
      </c>
      <c r="M133" s="34" t="s">
        <v>64</v>
      </c>
      <c r="N133" s="35" t="s">
        <v>64</v>
      </c>
      <c r="O133" s="36" t="s">
        <v>64</v>
      </c>
      <c r="P133" s="28" t="s">
        <v>64</v>
      </c>
      <c r="Q133" s="37" t="s">
        <v>64</v>
      </c>
      <c r="R133" s="38" t="str">
        <f t="shared" si="2"/>
        <v/>
      </c>
      <c r="S133" s="39" t="str">
        <f t="array" ref="S133">if(R133="","", if(index(Index_of_Stuff!J:J,match(B133,Index_of_Stuff!F:F,0))&gt;0,(D133-index(Index_of_Stuff!J:J,match(B133,Index_of_Stuff!F:F,0)))*(R133/index(Index_of_Stuff!I:I,match(B133,Index_of_Stuff!F:F,0))),(D133/index(Index_of_Stuff!I:I,match(B133,Index_of_Stuff!F:F,0)))*R133))</f>
        <v/>
      </c>
      <c r="T133" s="40" t="str">
        <f t="array" ref="T133">if(or($F133=0,$F133=""),"", iferror(index(EPS!B:B,match($A133,EPS!$A:$A,0)),index(Ghosts!B:B,match($A133,Ghosts!$A:$A,0)))*($S133/(($F133/48)*$D133)/$E133))</f>
        <v/>
      </c>
      <c r="U133" s="40" t="str">
        <f t="array" ref="U133">if(or($F133=0,$F133=""),"", iferror(index(EPS!D:D,match($A133,EPS!$A:$A,0)),index(Ghosts!D:D,match($A133,Ghosts!$A:$A,0)))*($S133/(($F133/48)*$D133)/$E133))</f>
        <v/>
      </c>
      <c r="V133" s="40" t="str">
        <f t="array" ref="V133">if(or($F133=0,$F133=""),"", iferror(index(EPS!F:F,match($A133,EPS!$A:$A,0)),index(Ghosts!F:F,match($A133,Ghosts!$A:$A,0)))*($S133/(($F133/48)*$D133)/$E133))</f>
        <v/>
      </c>
      <c r="W133" s="40" t="str">
        <f t="array" ref="W133">if(or($F133=0,$F133=""),"", iferror(index(EPS!M:M,match($A133,EPS!$A:$A,0)),index(Ghosts!M:M,match($A133,Ghosts!$A:$A,0)))*($S133/(($F133/48)*$D133)/$E133))</f>
        <v/>
      </c>
      <c r="X133" s="39" t="str">
        <f t="shared" si="3"/>
        <v/>
      </c>
      <c r="Y133" s="41" t="str">
        <f t="array" ref="Y133">if(or(F133=0,F133=""),"",((iferror(index(EPS!H:H,match(A133,EPS!A:A,0)),index(Ghosts!H:H,match(A133,Ghosts!A:A,0)))*1.25)+(iferror(index(EPS!I:I,match(A133,EPS!A:A,0)),index(Ghosts!I:I,match(A133,Ghosts!A:A,0)))*1.25)+(iferror(index(EPS!J:J,match(A133,EPS!A:A,0)),index(Ghosts!J:J,match(A133,Ghosts!A:A,0)))*1.5)+(iferror(index(EPS!K:K,match(A133,EPS!A:A,0)),index(Ghosts!K:K,match(A133,Ghosts!A:A,0)))*2)+(iferror(index(EPS!L:L,match(A133,EPS!A:A,0)),index(Ghosts!L:L,match(A133,Ghosts!A:A,0)))*2))*D133*(F133/48))</f>
        <v/>
      </c>
      <c r="Z133" s="41" t="str">
        <f t="shared" si="4"/>
        <v/>
      </c>
      <c r="AA133" s="41" t="str">
        <f t="array" ref="AA133">if(or(F133=0,F133=""),"",((iferror(index(EPS!H:H,match(A133,EPS!A:A,0)),index(Ghosts!H:H,match(A133,Ghosts!A:A,0)))*1.2)+(iferror(index(EPS!I:I,match(A133,EPS!A:A,0)),index(Ghosts!I:I,match(A133,Ghosts!A:A,0)))*1.2)+(iferror(index(EPS!J:J,match(A133,EPS!A:A,0)),index(Ghosts!J:J,match(A133,Ghosts!A:A,0)))*1.5)+(iferror(index(EPS!K:K,match(A133,EPS!A:A,0)),index(Ghosts!K:K,match(A133,Ghosts!A:A,0)))*3)+(iferror(index(EPS!L:L,match(A133,EPS!A:A,0)),index(Ghosts!L:L,match(A133,Ghosts!A:A,0)))*3))*D133*(F133/48))</f>
        <v/>
      </c>
      <c r="AB133" s="42">
        <f t="shared" ref="AB133:AF133" si="135">if(iferror(search(AB$1,$I133),0)&gt;0,1,0)</f>
        <v>0</v>
      </c>
      <c r="AC133" s="42">
        <f t="shared" si="135"/>
        <v>0</v>
      </c>
      <c r="AD133" s="42">
        <f t="shared" si="135"/>
        <v>0</v>
      </c>
      <c r="AE133" s="42">
        <f t="shared" si="135"/>
        <v>0</v>
      </c>
      <c r="AF133" s="42">
        <f t="shared" si="135"/>
        <v>0</v>
      </c>
      <c r="AG133" s="25"/>
      <c r="AH133" s="25"/>
      <c r="AI133" s="25"/>
      <c r="AJ133" s="25"/>
      <c r="AK133" s="25"/>
      <c r="AL133" s="25"/>
    </row>
    <row r="134">
      <c r="A134" s="26" t="s">
        <v>294</v>
      </c>
      <c r="B134" s="25" t="e">
        <v>#N/A</v>
      </c>
      <c r="C134" s="25" t="e">
        <v>#N/A</v>
      </c>
      <c r="D134" s="28" t="e">
        <v>#N/A</v>
      </c>
      <c r="E134" s="29">
        <v>0.15762231759656653</v>
      </c>
      <c r="F134" s="30">
        <v>0.0</v>
      </c>
      <c r="G134" s="32"/>
      <c r="H134" s="34" t="s">
        <v>64</v>
      </c>
      <c r="I134" s="35" t="s">
        <v>64</v>
      </c>
      <c r="J134" s="36" t="s">
        <v>64</v>
      </c>
      <c r="K134" s="28" t="s">
        <v>64</v>
      </c>
      <c r="L134" s="28" t="s">
        <v>64</v>
      </c>
      <c r="M134" s="34" t="s">
        <v>64</v>
      </c>
      <c r="N134" s="35" t="s">
        <v>64</v>
      </c>
      <c r="O134" s="36" t="s">
        <v>64</v>
      </c>
      <c r="P134" s="28" t="s">
        <v>64</v>
      </c>
      <c r="Q134" s="37" t="s">
        <v>64</v>
      </c>
      <c r="R134" s="38" t="str">
        <f t="shared" si="2"/>
        <v/>
      </c>
      <c r="S134" s="39" t="str">
        <f t="array" ref="S134">if(R134="","", if(index(Index_of_Stuff!J:J,match(B134,Index_of_Stuff!F:F,0))&gt;0,(D134-index(Index_of_Stuff!J:J,match(B134,Index_of_Stuff!F:F,0)))*(R134/index(Index_of_Stuff!I:I,match(B134,Index_of_Stuff!F:F,0))),(D134/index(Index_of_Stuff!I:I,match(B134,Index_of_Stuff!F:F,0)))*R134))</f>
        <v/>
      </c>
      <c r="T134" s="40" t="str">
        <f t="array" ref="T134">if(or($F134=0,$F134=""),"", iferror(index(EPS!B:B,match($A134,EPS!$A:$A,0)),index(Ghosts!B:B,match($A134,Ghosts!$A:$A,0)))*($S134/(($F134/48)*$D134)/$E134))</f>
        <v/>
      </c>
      <c r="U134" s="40" t="str">
        <f t="array" ref="U134">if(or($F134=0,$F134=""),"", iferror(index(EPS!D:D,match($A134,EPS!$A:$A,0)),index(Ghosts!D:D,match($A134,Ghosts!$A:$A,0)))*($S134/(($F134/48)*$D134)/$E134))</f>
        <v/>
      </c>
      <c r="V134" s="40" t="str">
        <f t="array" ref="V134">if(or($F134=0,$F134=""),"", iferror(index(EPS!F:F,match($A134,EPS!$A:$A,0)),index(Ghosts!F:F,match($A134,Ghosts!$A:$A,0)))*($S134/(($F134/48)*$D134)/$E134))</f>
        <v/>
      </c>
      <c r="W134" s="40" t="str">
        <f t="array" ref="W134">if(or($F134=0,$F134=""),"", iferror(index(EPS!M:M,match($A134,EPS!$A:$A,0)),index(Ghosts!M:M,match($A134,Ghosts!$A:$A,0)))*($S134/(($F134/48)*$D134)/$E134))</f>
        <v/>
      </c>
      <c r="X134" s="39" t="str">
        <f t="shared" si="3"/>
        <v/>
      </c>
      <c r="Y134" s="41" t="str">
        <f t="array" ref="Y134">if(or(F134=0,F134=""),"",((iferror(index(EPS!H:H,match(A134,EPS!A:A,0)),index(Ghosts!H:H,match(A134,Ghosts!A:A,0)))*1.25)+(iferror(index(EPS!I:I,match(A134,EPS!A:A,0)),index(Ghosts!I:I,match(A134,Ghosts!A:A,0)))*1.25)+(iferror(index(EPS!J:J,match(A134,EPS!A:A,0)),index(Ghosts!J:J,match(A134,Ghosts!A:A,0)))*1.5)+(iferror(index(EPS!K:K,match(A134,EPS!A:A,0)),index(Ghosts!K:K,match(A134,Ghosts!A:A,0)))*2)+(iferror(index(EPS!L:L,match(A134,EPS!A:A,0)),index(Ghosts!L:L,match(A134,Ghosts!A:A,0)))*2))*D134*(F134/48))</f>
        <v/>
      </c>
      <c r="Z134" s="41" t="str">
        <f t="shared" si="4"/>
        <v/>
      </c>
      <c r="AA134" s="41" t="str">
        <f t="array" ref="AA134">if(or(F134=0,F134=""),"",((iferror(index(EPS!H:H,match(A134,EPS!A:A,0)),index(Ghosts!H:H,match(A134,Ghosts!A:A,0)))*1.2)+(iferror(index(EPS!I:I,match(A134,EPS!A:A,0)),index(Ghosts!I:I,match(A134,Ghosts!A:A,0)))*1.2)+(iferror(index(EPS!J:J,match(A134,EPS!A:A,0)),index(Ghosts!J:J,match(A134,Ghosts!A:A,0)))*1.5)+(iferror(index(EPS!K:K,match(A134,EPS!A:A,0)),index(Ghosts!K:K,match(A134,Ghosts!A:A,0)))*3)+(iferror(index(EPS!L:L,match(A134,EPS!A:A,0)),index(Ghosts!L:L,match(A134,Ghosts!A:A,0)))*3))*D134*(F134/48))</f>
        <v/>
      </c>
      <c r="AB134" s="42">
        <f t="shared" ref="AB134:AF134" si="136">if(iferror(search(AB$1,$I134),0)&gt;0,1,0)</f>
        <v>0</v>
      </c>
      <c r="AC134" s="42">
        <f t="shared" si="136"/>
        <v>0</v>
      </c>
      <c r="AD134" s="42">
        <f t="shared" si="136"/>
        <v>0</v>
      </c>
      <c r="AE134" s="42">
        <f t="shared" si="136"/>
        <v>0</v>
      </c>
      <c r="AF134" s="42">
        <f t="shared" si="136"/>
        <v>0</v>
      </c>
      <c r="AG134" s="25"/>
      <c r="AH134" s="25"/>
      <c r="AI134" s="25"/>
      <c r="AJ134" s="25"/>
      <c r="AK134" s="25"/>
      <c r="AL134" s="25"/>
    </row>
    <row r="135">
      <c r="A135" s="26" t="s">
        <v>177</v>
      </c>
      <c r="B135" s="25" t="e">
        <v>#N/A</v>
      </c>
      <c r="C135" s="25" t="e">
        <v>#N/A</v>
      </c>
      <c r="D135" s="28" t="e">
        <v>#N/A</v>
      </c>
      <c r="E135" s="29">
        <v>0.16885025980160606</v>
      </c>
      <c r="F135" s="30">
        <v>34.0</v>
      </c>
      <c r="G135" s="33"/>
      <c r="H135" s="34" t="e">
        <v>#N/A</v>
      </c>
      <c r="I135" s="35" t="s">
        <v>64</v>
      </c>
      <c r="J135" s="36" t="s">
        <v>64</v>
      </c>
      <c r="K135" s="28" t="s">
        <v>64</v>
      </c>
      <c r="L135" s="28" t="s">
        <v>64</v>
      </c>
      <c r="M135" s="34" t="e">
        <v>#N/A</v>
      </c>
      <c r="N135" s="35" t="s">
        <v>64</v>
      </c>
      <c r="O135" s="36" t="s">
        <v>64</v>
      </c>
      <c r="P135" s="28" t="s">
        <v>64</v>
      </c>
      <c r="Q135" s="37" t="s">
        <v>64</v>
      </c>
      <c r="R135" s="38" t="str">
        <f t="shared" si="2"/>
        <v>#N/A</v>
      </c>
      <c r="S135" s="39" t="str">
        <f t="array" ref="S135">if(R135="","", if(index(Index_of_Stuff!J:J,match(B135,Index_of_Stuff!F:F,0))&gt;0,(D135-index(Index_of_Stuff!J:J,match(B135,Index_of_Stuff!F:F,0)))*(R135/index(Index_of_Stuff!I:I,match(B135,Index_of_Stuff!F:F,0))),(D135/index(Index_of_Stuff!I:I,match(B135,Index_of_Stuff!F:F,0)))*R135))</f>
        <v>#N/A</v>
      </c>
      <c r="T135" s="40" t="str">
        <f t="array" ref="T135">if(or($F135=0,$F135=""),"", iferror(index(EPS!B:B,match($A135,EPS!$A:$A,0)),index(Ghosts!B:B,match($A135,Ghosts!$A:$A,0)))*($S135/(($F135/48)*$D135)/$E135))</f>
        <v>#N/A</v>
      </c>
      <c r="U135" s="40" t="str">
        <f t="array" ref="U135">if(or($F135=0,$F135=""),"", iferror(index(EPS!D:D,match($A135,EPS!$A:$A,0)),index(Ghosts!D:D,match($A135,Ghosts!$A:$A,0)))*($S135/(($F135/48)*$D135)/$E135))</f>
        <v>#N/A</v>
      </c>
      <c r="V135" s="40" t="str">
        <f t="array" ref="V135">if(or($F135=0,$F135=""),"", iferror(index(EPS!F:F,match($A135,EPS!$A:$A,0)),index(Ghosts!F:F,match($A135,Ghosts!$A:$A,0)))*($S135/(($F135/48)*$D135)/$E135))</f>
        <v>#N/A</v>
      </c>
      <c r="W135" s="40" t="str">
        <f t="array" ref="W135">if(or($F135=0,$F135=""),"", iferror(index(EPS!M:M,match($A135,EPS!$A:$A,0)),index(Ghosts!M:M,match($A135,Ghosts!$A:$A,0)))*($S135/(($F135/48)*$D135)/$E135))</f>
        <v>#N/A</v>
      </c>
      <c r="X135" s="39" t="str">
        <f t="shared" si="3"/>
        <v>#N/A</v>
      </c>
      <c r="Y135" s="41" t="str">
        <f t="array" ref="Y135">if(or(F135=0,F135=""),"",((iferror(index(EPS!H:H,match(A135,EPS!A:A,0)),index(Ghosts!H:H,match(A135,Ghosts!A:A,0)))*1.25)+(iferror(index(EPS!I:I,match(A135,EPS!A:A,0)),index(Ghosts!I:I,match(A135,Ghosts!A:A,0)))*1.25)+(iferror(index(EPS!J:J,match(A135,EPS!A:A,0)),index(Ghosts!J:J,match(A135,Ghosts!A:A,0)))*1.5)+(iferror(index(EPS!K:K,match(A135,EPS!A:A,0)),index(Ghosts!K:K,match(A135,Ghosts!A:A,0)))*2)+(iferror(index(EPS!L:L,match(A135,EPS!A:A,0)),index(Ghosts!L:L,match(A135,Ghosts!A:A,0)))*2))*D135*(F135/48))</f>
        <v>#N/A</v>
      </c>
      <c r="Z135" s="41" t="str">
        <f t="shared" si="4"/>
        <v>#N/A</v>
      </c>
      <c r="AA135" s="41" t="str">
        <f t="array" ref="AA135">if(or(F135=0,F135=""),"",((iferror(index(EPS!H:H,match(A135,EPS!A:A,0)),index(Ghosts!H:H,match(A135,Ghosts!A:A,0)))*1.2)+(iferror(index(EPS!I:I,match(A135,EPS!A:A,0)),index(Ghosts!I:I,match(A135,Ghosts!A:A,0)))*1.2)+(iferror(index(EPS!J:J,match(A135,EPS!A:A,0)),index(Ghosts!J:J,match(A135,Ghosts!A:A,0)))*1.5)+(iferror(index(EPS!K:K,match(A135,EPS!A:A,0)),index(Ghosts!K:K,match(A135,Ghosts!A:A,0)))*3)+(iferror(index(EPS!L:L,match(A135,EPS!A:A,0)),index(Ghosts!L:L,match(A135,Ghosts!A:A,0)))*3))*D135*(F135/48))</f>
        <v>#N/A</v>
      </c>
      <c r="AB135" s="42">
        <f t="shared" ref="AB135:AF135" si="137">if(iferror(search(AB$1,$I135),0)&gt;0,1,0)</f>
        <v>0</v>
      </c>
      <c r="AC135" s="42">
        <f t="shared" si="137"/>
        <v>0</v>
      </c>
      <c r="AD135" s="42">
        <f t="shared" si="137"/>
        <v>0</v>
      </c>
      <c r="AE135" s="42">
        <f t="shared" si="137"/>
        <v>0</v>
      </c>
      <c r="AF135" s="42">
        <f t="shared" si="137"/>
        <v>0</v>
      </c>
      <c r="AG135" s="25"/>
      <c r="AH135" s="25"/>
      <c r="AI135" s="25"/>
      <c r="AJ135" s="25"/>
      <c r="AK135" s="25"/>
      <c r="AL135" s="25"/>
    </row>
    <row r="136">
      <c r="A136" s="26" t="s">
        <v>175</v>
      </c>
      <c r="B136" s="25" t="e">
        <v>#N/A</v>
      </c>
      <c r="C136" s="25" t="e">
        <v>#N/A</v>
      </c>
      <c r="D136" s="28" t="e">
        <v>#N/A</v>
      </c>
      <c r="E136" s="29">
        <v>0.26649802110817944</v>
      </c>
      <c r="F136" s="30">
        <v>33.0</v>
      </c>
      <c r="G136" s="33"/>
      <c r="H136" s="34" t="e">
        <v>#N/A</v>
      </c>
      <c r="I136" s="35" t="s">
        <v>64</v>
      </c>
      <c r="J136" s="36" t="s">
        <v>64</v>
      </c>
      <c r="K136" s="28" t="s">
        <v>64</v>
      </c>
      <c r="L136" s="28" t="s">
        <v>64</v>
      </c>
      <c r="M136" s="34" t="e">
        <v>#N/A</v>
      </c>
      <c r="N136" s="35" t="s">
        <v>64</v>
      </c>
      <c r="O136" s="36" t="s">
        <v>64</v>
      </c>
      <c r="P136" s="28" t="s">
        <v>64</v>
      </c>
      <c r="Q136" s="37" t="s">
        <v>64</v>
      </c>
      <c r="R136" s="38" t="str">
        <f t="shared" si="2"/>
        <v>#N/A</v>
      </c>
      <c r="S136" s="39" t="str">
        <f t="array" ref="S136">if(R136="","", if(index(Index_of_Stuff!J:J,match(B136,Index_of_Stuff!F:F,0))&gt;0,(D136-index(Index_of_Stuff!J:J,match(B136,Index_of_Stuff!F:F,0)))*(R136/index(Index_of_Stuff!I:I,match(B136,Index_of_Stuff!F:F,0))),(D136/index(Index_of_Stuff!I:I,match(B136,Index_of_Stuff!F:F,0)))*R136))</f>
        <v>#N/A</v>
      </c>
      <c r="T136" s="40" t="str">
        <f t="array" ref="T136">if(or($F136=0,$F136=""),"", iferror(index(EPS!B:B,match($A136,EPS!$A:$A,0)),index(Ghosts!B:B,match($A136,Ghosts!$A:$A,0)))*($S136/(($F136/48)*$D136)/$E136))</f>
        <v>#N/A</v>
      </c>
      <c r="U136" s="40" t="str">
        <f t="array" ref="U136">if(or($F136=0,$F136=""),"", iferror(index(EPS!D:D,match($A136,EPS!$A:$A,0)),index(Ghosts!D:D,match($A136,Ghosts!$A:$A,0)))*($S136/(($F136/48)*$D136)/$E136))</f>
        <v>#N/A</v>
      </c>
      <c r="V136" s="40" t="str">
        <f t="array" ref="V136">if(or($F136=0,$F136=""),"", iferror(index(EPS!F:F,match($A136,EPS!$A:$A,0)),index(Ghosts!F:F,match($A136,Ghosts!$A:$A,0)))*($S136/(($F136/48)*$D136)/$E136))</f>
        <v>#N/A</v>
      </c>
      <c r="W136" s="40" t="str">
        <f t="array" ref="W136">if(or($F136=0,$F136=""),"", iferror(index(EPS!M:M,match($A136,EPS!$A:$A,0)),index(Ghosts!M:M,match($A136,Ghosts!$A:$A,0)))*($S136/(($F136/48)*$D136)/$E136))</f>
        <v>#N/A</v>
      </c>
      <c r="X136" s="39" t="str">
        <f t="shared" si="3"/>
        <v>#N/A</v>
      </c>
      <c r="Y136" s="41" t="str">
        <f t="array" ref="Y136">if(or(F136=0,F136=""),"",((iferror(index(EPS!H:H,match(A136,EPS!A:A,0)),index(Ghosts!H:H,match(A136,Ghosts!A:A,0)))*1.25)+(iferror(index(EPS!I:I,match(A136,EPS!A:A,0)),index(Ghosts!I:I,match(A136,Ghosts!A:A,0)))*1.25)+(iferror(index(EPS!J:J,match(A136,EPS!A:A,0)),index(Ghosts!J:J,match(A136,Ghosts!A:A,0)))*1.5)+(iferror(index(EPS!K:K,match(A136,EPS!A:A,0)),index(Ghosts!K:K,match(A136,Ghosts!A:A,0)))*2)+(iferror(index(EPS!L:L,match(A136,EPS!A:A,0)),index(Ghosts!L:L,match(A136,Ghosts!A:A,0)))*2))*D136*(F136/48))</f>
        <v>#N/A</v>
      </c>
      <c r="Z136" s="41" t="str">
        <f t="shared" si="4"/>
        <v>#N/A</v>
      </c>
      <c r="AA136" s="41" t="str">
        <f t="array" ref="AA136">if(or(F136=0,F136=""),"",((iferror(index(EPS!H:H,match(A136,EPS!A:A,0)),index(Ghosts!H:H,match(A136,Ghosts!A:A,0)))*1.2)+(iferror(index(EPS!I:I,match(A136,EPS!A:A,0)),index(Ghosts!I:I,match(A136,Ghosts!A:A,0)))*1.2)+(iferror(index(EPS!J:J,match(A136,EPS!A:A,0)),index(Ghosts!J:J,match(A136,Ghosts!A:A,0)))*1.5)+(iferror(index(EPS!K:K,match(A136,EPS!A:A,0)),index(Ghosts!K:K,match(A136,Ghosts!A:A,0)))*3)+(iferror(index(EPS!L:L,match(A136,EPS!A:A,0)),index(Ghosts!L:L,match(A136,Ghosts!A:A,0)))*3))*D136*(F136/48))</f>
        <v>#N/A</v>
      </c>
      <c r="AB136" s="42">
        <f t="shared" ref="AB136:AF136" si="138">if(iferror(search(AB$1,$I136),0)&gt;0,1,0)</f>
        <v>0</v>
      </c>
      <c r="AC136" s="42">
        <f t="shared" si="138"/>
        <v>0</v>
      </c>
      <c r="AD136" s="42">
        <f t="shared" si="138"/>
        <v>0</v>
      </c>
      <c r="AE136" s="42">
        <f t="shared" si="138"/>
        <v>0</v>
      </c>
      <c r="AF136" s="42">
        <f t="shared" si="138"/>
        <v>0</v>
      </c>
      <c r="AG136" s="25"/>
      <c r="AH136" s="25"/>
      <c r="AI136" s="25"/>
      <c r="AJ136" s="25"/>
      <c r="AK136" s="25"/>
      <c r="AL136" s="25"/>
    </row>
    <row r="137">
      <c r="A137" s="26" t="s">
        <v>202</v>
      </c>
      <c r="B137" s="25" t="e">
        <v>#N/A</v>
      </c>
      <c r="C137" s="25" t="e">
        <v>#N/A</v>
      </c>
      <c r="D137" s="28" t="e">
        <v>#N/A</v>
      </c>
      <c r="E137" s="29">
        <v>0.25406674907292953</v>
      </c>
      <c r="F137" s="30">
        <v>31.0</v>
      </c>
      <c r="G137" s="33"/>
      <c r="H137" s="34" t="e">
        <v>#N/A</v>
      </c>
      <c r="I137" s="35" t="s">
        <v>64</v>
      </c>
      <c r="J137" s="36" t="s">
        <v>64</v>
      </c>
      <c r="K137" s="28" t="s">
        <v>64</v>
      </c>
      <c r="L137" s="28" t="s">
        <v>64</v>
      </c>
      <c r="M137" s="34" t="e">
        <v>#N/A</v>
      </c>
      <c r="N137" s="35" t="s">
        <v>64</v>
      </c>
      <c r="O137" s="36" t="s">
        <v>64</v>
      </c>
      <c r="P137" s="28" t="s">
        <v>64</v>
      </c>
      <c r="Q137" s="37" t="s">
        <v>64</v>
      </c>
      <c r="R137" s="38" t="str">
        <f t="shared" si="2"/>
        <v>#N/A</v>
      </c>
      <c r="S137" s="39" t="str">
        <f t="array" ref="S137">if(R137="","", if(index(Index_of_Stuff!J:J,match(B137,Index_of_Stuff!F:F,0))&gt;0,(D137-index(Index_of_Stuff!J:J,match(B137,Index_of_Stuff!F:F,0)))*(R137/index(Index_of_Stuff!I:I,match(B137,Index_of_Stuff!F:F,0))),(D137/index(Index_of_Stuff!I:I,match(B137,Index_of_Stuff!F:F,0)))*R137))</f>
        <v>#N/A</v>
      </c>
      <c r="T137" s="40" t="str">
        <f t="array" ref="T137">if(or($F137=0,$F137=""),"", iferror(index(EPS!B:B,match($A137,EPS!$A:$A,0)),index(Ghosts!B:B,match($A137,Ghosts!$A:$A,0)))*($S137/(($F137/48)*$D137)/$E137))</f>
        <v>#N/A</v>
      </c>
      <c r="U137" s="40" t="str">
        <f t="array" ref="U137">if(or($F137=0,$F137=""),"", iferror(index(EPS!D:D,match($A137,EPS!$A:$A,0)),index(Ghosts!D:D,match($A137,Ghosts!$A:$A,0)))*($S137/(($F137/48)*$D137)/$E137))</f>
        <v>#N/A</v>
      </c>
      <c r="V137" s="40" t="str">
        <f t="array" ref="V137">if(or($F137=0,$F137=""),"", iferror(index(EPS!F:F,match($A137,EPS!$A:$A,0)),index(Ghosts!F:F,match($A137,Ghosts!$A:$A,0)))*($S137/(($F137/48)*$D137)/$E137))</f>
        <v>#N/A</v>
      </c>
      <c r="W137" s="40" t="str">
        <f t="array" ref="W137">if(or($F137=0,$F137=""),"", iferror(index(EPS!M:M,match($A137,EPS!$A:$A,0)),index(Ghosts!M:M,match($A137,Ghosts!$A:$A,0)))*($S137/(($F137/48)*$D137)/$E137))</f>
        <v>#N/A</v>
      </c>
      <c r="X137" s="39" t="str">
        <f t="shared" si="3"/>
        <v>#N/A</v>
      </c>
      <c r="Y137" s="41" t="str">
        <f t="array" ref="Y137">if(or(F137=0,F137=""),"",((iferror(index(EPS!H:H,match(A137,EPS!A:A,0)),index(Ghosts!H:H,match(A137,Ghosts!A:A,0)))*1.25)+(iferror(index(EPS!I:I,match(A137,EPS!A:A,0)),index(Ghosts!I:I,match(A137,Ghosts!A:A,0)))*1.25)+(iferror(index(EPS!J:J,match(A137,EPS!A:A,0)),index(Ghosts!J:J,match(A137,Ghosts!A:A,0)))*1.5)+(iferror(index(EPS!K:K,match(A137,EPS!A:A,0)),index(Ghosts!K:K,match(A137,Ghosts!A:A,0)))*2)+(iferror(index(EPS!L:L,match(A137,EPS!A:A,0)),index(Ghosts!L:L,match(A137,Ghosts!A:A,0)))*2))*D137*(F137/48))</f>
        <v>#N/A</v>
      </c>
      <c r="Z137" s="41" t="str">
        <f t="shared" si="4"/>
        <v>#N/A</v>
      </c>
      <c r="AA137" s="41" t="str">
        <f t="array" ref="AA137">if(or(F137=0,F137=""),"",((iferror(index(EPS!H:H,match(A137,EPS!A:A,0)),index(Ghosts!H:H,match(A137,Ghosts!A:A,0)))*1.2)+(iferror(index(EPS!I:I,match(A137,EPS!A:A,0)),index(Ghosts!I:I,match(A137,Ghosts!A:A,0)))*1.2)+(iferror(index(EPS!J:J,match(A137,EPS!A:A,0)),index(Ghosts!J:J,match(A137,Ghosts!A:A,0)))*1.5)+(iferror(index(EPS!K:K,match(A137,EPS!A:A,0)),index(Ghosts!K:K,match(A137,Ghosts!A:A,0)))*3)+(iferror(index(EPS!L:L,match(A137,EPS!A:A,0)),index(Ghosts!L:L,match(A137,Ghosts!A:A,0)))*3))*D137*(F137/48))</f>
        <v>#N/A</v>
      </c>
      <c r="AB137" s="42">
        <f t="shared" ref="AB137:AF137" si="139">if(iferror(search(AB$1,$I137),0)&gt;0,1,0)</f>
        <v>0</v>
      </c>
      <c r="AC137" s="42">
        <f t="shared" si="139"/>
        <v>0</v>
      </c>
      <c r="AD137" s="42">
        <f t="shared" si="139"/>
        <v>0</v>
      </c>
      <c r="AE137" s="42">
        <f t="shared" si="139"/>
        <v>0</v>
      </c>
      <c r="AF137" s="42">
        <f t="shared" si="139"/>
        <v>0</v>
      </c>
      <c r="AG137" s="25"/>
      <c r="AH137" s="25"/>
      <c r="AI137" s="25"/>
      <c r="AJ137" s="25"/>
      <c r="AK137" s="25"/>
      <c r="AL137" s="25"/>
    </row>
    <row r="138">
      <c r="A138" s="26" t="s">
        <v>181</v>
      </c>
      <c r="B138" s="25" t="e">
        <v>#N/A</v>
      </c>
      <c r="C138" s="25" t="e">
        <v>#N/A</v>
      </c>
      <c r="D138" s="28" t="e">
        <v>#N/A</v>
      </c>
      <c r="E138" s="29">
        <v>0.22503031552897504</v>
      </c>
      <c r="F138" s="30">
        <v>30.0</v>
      </c>
      <c r="G138" s="33"/>
      <c r="H138" s="34" t="e">
        <v>#N/A</v>
      </c>
      <c r="I138" s="35" t="s">
        <v>64</v>
      </c>
      <c r="J138" s="36" t="s">
        <v>64</v>
      </c>
      <c r="K138" s="28" t="s">
        <v>64</v>
      </c>
      <c r="L138" s="28" t="s">
        <v>64</v>
      </c>
      <c r="M138" s="34" t="e">
        <v>#N/A</v>
      </c>
      <c r="N138" s="35" t="s">
        <v>64</v>
      </c>
      <c r="O138" s="36" t="s">
        <v>64</v>
      </c>
      <c r="P138" s="28" t="s">
        <v>64</v>
      </c>
      <c r="Q138" s="37" t="s">
        <v>64</v>
      </c>
      <c r="R138" s="38" t="str">
        <f t="shared" si="2"/>
        <v>#N/A</v>
      </c>
      <c r="S138" s="39" t="str">
        <f t="array" ref="S138">if(R138="","", if(index(Index_of_Stuff!J:J,match(B138,Index_of_Stuff!F:F,0))&gt;0,(D138-index(Index_of_Stuff!J:J,match(B138,Index_of_Stuff!F:F,0)))*(R138/index(Index_of_Stuff!I:I,match(B138,Index_of_Stuff!F:F,0))),(D138/index(Index_of_Stuff!I:I,match(B138,Index_of_Stuff!F:F,0)))*R138))</f>
        <v>#N/A</v>
      </c>
      <c r="T138" s="40" t="str">
        <f t="array" ref="T138">if(or($F138=0,$F138=""),"", iferror(index(EPS!B:B,match($A138,EPS!$A:$A,0)),index(Ghosts!B:B,match($A138,Ghosts!$A:$A,0)))*($S138/(($F138/48)*$D138)/$E138))</f>
        <v>#N/A</v>
      </c>
      <c r="U138" s="40" t="str">
        <f t="array" ref="U138">if(or($F138=0,$F138=""),"", iferror(index(EPS!D:D,match($A138,EPS!$A:$A,0)),index(Ghosts!D:D,match($A138,Ghosts!$A:$A,0)))*($S138/(($F138/48)*$D138)/$E138))</f>
        <v>#N/A</v>
      </c>
      <c r="V138" s="40" t="str">
        <f t="array" ref="V138">if(or($F138=0,$F138=""),"", iferror(index(EPS!F:F,match($A138,EPS!$A:$A,0)),index(Ghosts!F:F,match($A138,Ghosts!$A:$A,0)))*($S138/(($F138/48)*$D138)/$E138))</f>
        <v>#N/A</v>
      </c>
      <c r="W138" s="40" t="str">
        <f t="array" ref="W138">if(or($F138=0,$F138=""),"", iferror(index(EPS!M:M,match($A138,EPS!$A:$A,0)),index(Ghosts!M:M,match($A138,Ghosts!$A:$A,0)))*($S138/(($F138/48)*$D138)/$E138))</f>
        <v>#N/A</v>
      </c>
      <c r="X138" s="39" t="str">
        <f t="shared" si="3"/>
        <v>#N/A</v>
      </c>
      <c r="Y138" s="41" t="str">
        <f t="array" ref="Y138">if(or(F138=0,F138=""),"",((iferror(index(EPS!H:H,match(A138,EPS!A:A,0)),index(Ghosts!H:H,match(A138,Ghosts!A:A,0)))*1.25)+(iferror(index(EPS!I:I,match(A138,EPS!A:A,0)),index(Ghosts!I:I,match(A138,Ghosts!A:A,0)))*1.25)+(iferror(index(EPS!J:J,match(A138,EPS!A:A,0)),index(Ghosts!J:J,match(A138,Ghosts!A:A,0)))*1.5)+(iferror(index(EPS!K:K,match(A138,EPS!A:A,0)),index(Ghosts!K:K,match(A138,Ghosts!A:A,0)))*2)+(iferror(index(EPS!L:L,match(A138,EPS!A:A,0)),index(Ghosts!L:L,match(A138,Ghosts!A:A,0)))*2))*D138*(F138/48))</f>
        <v>#N/A</v>
      </c>
      <c r="Z138" s="41" t="str">
        <f t="shared" si="4"/>
        <v>#N/A</v>
      </c>
      <c r="AA138" s="41" t="str">
        <f t="array" ref="AA138">if(or(F138=0,F138=""),"",((iferror(index(EPS!H:H,match(A138,EPS!A:A,0)),index(Ghosts!H:H,match(A138,Ghosts!A:A,0)))*1.2)+(iferror(index(EPS!I:I,match(A138,EPS!A:A,0)),index(Ghosts!I:I,match(A138,Ghosts!A:A,0)))*1.2)+(iferror(index(EPS!J:J,match(A138,EPS!A:A,0)),index(Ghosts!J:J,match(A138,Ghosts!A:A,0)))*1.5)+(iferror(index(EPS!K:K,match(A138,EPS!A:A,0)),index(Ghosts!K:K,match(A138,Ghosts!A:A,0)))*3)+(iferror(index(EPS!L:L,match(A138,EPS!A:A,0)),index(Ghosts!L:L,match(A138,Ghosts!A:A,0)))*3))*D138*(F138/48))</f>
        <v>#N/A</v>
      </c>
      <c r="AB138" s="42">
        <f t="shared" ref="AB138:AF138" si="140">if(iferror(search(AB$1,$I138),0)&gt;0,1,0)</f>
        <v>0</v>
      </c>
      <c r="AC138" s="42">
        <f t="shared" si="140"/>
        <v>0</v>
      </c>
      <c r="AD138" s="42">
        <f t="shared" si="140"/>
        <v>0</v>
      </c>
      <c r="AE138" s="42">
        <f t="shared" si="140"/>
        <v>0</v>
      </c>
      <c r="AF138" s="42">
        <f t="shared" si="140"/>
        <v>0</v>
      </c>
      <c r="AG138" s="25"/>
      <c r="AH138" s="25"/>
      <c r="AI138" s="25"/>
      <c r="AJ138" s="25"/>
      <c r="AK138" s="25"/>
      <c r="AL138" s="25"/>
    </row>
    <row r="139">
      <c r="A139" s="26" t="s">
        <v>183</v>
      </c>
      <c r="B139" s="25" t="e">
        <v>#N/A</v>
      </c>
      <c r="C139" s="25" t="e">
        <v>#N/A</v>
      </c>
      <c r="D139" s="28" t="e">
        <v>#N/A</v>
      </c>
      <c r="E139" s="29">
        <v>0.20630028328611896</v>
      </c>
      <c r="F139" s="30">
        <v>27.0</v>
      </c>
      <c r="G139" s="33"/>
      <c r="H139" s="34" t="e">
        <v>#N/A</v>
      </c>
      <c r="I139" s="35" t="s">
        <v>64</v>
      </c>
      <c r="J139" s="36" t="s">
        <v>64</v>
      </c>
      <c r="K139" s="28" t="s">
        <v>64</v>
      </c>
      <c r="L139" s="28" t="s">
        <v>64</v>
      </c>
      <c r="M139" s="34" t="e">
        <v>#N/A</v>
      </c>
      <c r="N139" s="35" t="s">
        <v>64</v>
      </c>
      <c r="O139" s="36" t="s">
        <v>64</v>
      </c>
      <c r="P139" s="28" t="s">
        <v>64</v>
      </c>
      <c r="Q139" s="37" t="s">
        <v>64</v>
      </c>
      <c r="R139" s="38" t="str">
        <f t="shared" si="2"/>
        <v>#N/A</v>
      </c>
      <c r="S139" s="39" t="str">
        <f t="array" ref="S139">if(R139="","", if(index(Index_of_Stuff!J:J,match(B139,Index_of_Stuff!F:F,0))&gt;0,(D139-index(Index_of_Stuff!J:J,match(B139,Index_of_Stuff!F:F,0)))*(R139/index(Index_of_Stuff!I:I,match(B139,Index_of_Stuff!F:F,0))),(D139/index(Index_of_Stuff!I:I,match(B139,Index_of_Stuff!F:F,0)))*R139))</f>
        <v>#N/A</v>
      </c>
      <c r="T139" s="40" t="str">
        <f t="array" ref="T139">if(or($F139=0,$F139=""),"", iferror(index(EPS!B:B,match($A139,EPS!$A:$A,0)),index(Ghosts!B:B,match($A139,Ghosts!$A:$A,0)))*($S139/(($F139/48)*$D139)/$E139))</f>
        <v>#N/A</v>
      </c>
      <c r="U139" s="40" t="str">
        <f t="array" ref="U139">if(or($F139=0,$F139=""),"", iferror(index(EPS!D:D,match($A139,EPS!$A:$A,0)),index(Ghosts!D:D,match($A139,Ghosts!$A:$A,0)))*($S139/(($F139/48)*$D139)/$E139))</f>
        <v>#N/A</v>
      </c>
      <c r="V139" s="40" t="str">
        <f t="array" ref="V139">if(or($F139=0,$F139=""),"", iferror(index(EPS!F:F,match($A139,EPS!$A:$A,0)),index(Ghosts!F:F,match($A139,Ghosts!$A:$A,0)))*($S139/(($F139/48)*$D139)/$E139))</f>
        <v>#N/A</v>
      </c>
      <c r="W139" s="40" t="str">
        <f t="array" ref="W139">if(or($F139=0,$F139=""),"", iferror(index(EPS!M:M,match($A139,EPS!$A:$A,0)),index(Ghosts!M:M,match($A139,Ghosts!$A:$A,0)))*($S139/(($F139/48)*$D139)/$E139))</f>
        <v>#N/A</v>
      </c>
      <c r="X139" s="39" t="str">
        <f t="shared" si="3"/>
        <v>#N/A</v>
      </c>
      <c r="Y139" s="41" t="str">
        <f t="array" ref="Y139">if(or(F139=0,F139=""),"",((iferror(index(EPS!H:H,match(A139,EPS!A:A,0)),index(Ghosts!H:H,match(A139,Ghosts!A:A,0)))*1.25)+(iferror(index(EPS!I:I,match(A139,EPS!A:A,0)),index(Ghosts!I:I,match(A139,Ghosts!A:A,0)))*1.25)+(iferror(index(EPS!J:J,match(A139,EPS!A:A,0)),index(Ghosts!J:J,match(A139,Ghosts!A:A,0)))*1.5)+(iferror(index(EPS!K:K,match(A139,EPS!A:A,0)),index(Ghosts!K:K,match(A139,Ghosts!A:A,0)))*2)+(iferror(index(EPS!L:L,match(A139,EPS!A:A,0)),index(Ghosts!L:L,match(A139,Ghosts!A:A,0)))*2))*D139*(F139/48))</f>
        <v>#N/A</v>
      </c>
      <c r="Z139" s="41" t="str">
        <f t="shared" si="4"/>
        <v>#N/A</v>
      </c>
      <c r="AA139" s="41" t="str">
        <f t="array" ref="AA139">if(or(F139=0,F139=""),"",((iferror(index(EPS!H:H,match(A139,EPS!A:A,0)),index(Ghosts!H:H,match(A139,Ghosts!A:A,0)))*1.2)+(iferror(index(EPS!I:I,match(A139,EPS!A:A,0)),index(Ghosts!I:I,match(A139,Ghosts!A:A,0)))*1.2)+(iferror(index(EPS!J:J,match(A139,EPS!A:A,0)),index(Ghosts!J:J,match(A139,Ghosts!A:A,0)))*1.5)+(iferror(index(EPS!K:K,match(A139,EPS!A:A,0)),index(Ghosts!K:K,match(A139,Ghosts!A:A,0)))*3)+(iferror(index(EPS!L:L,match(A139,EPS!A:A,0)),index(Ghosts!L:L,match(A139,Ghosts!A:A,0)))*3))*D139*(F139/48))</f>
        <v>#N/A</v>
      </c>
      <c r="AB139" s="42">
        <f t="shared" ref="AB139:AF139" si="141">if(iferror(search(AB$1,$I139),0)&gt;0,1,0)</f>
        <v>0</v>
      </c>
      <c r="AC139" s="42">
        <f t="shared" si="141"/>
        <v>0</v>
      </c>
      <c r="AD139" s="42">
        <f t="shared" si="141"/>
        <v>0</v>
      </c>
      <c r="AE139" s="42">
        <f t="shared" si="141"/>
        <v>0</v>
      </c>
      <c r="AF139" s="42">
        <f t="shared" si="141"/>
        <v>0</v>
      </c>
      <c r="AG139" s="25"/>
      <c r="AH139" s="25"/>
      <c r="AI139" s="25"/>
      <c r="AJ139" s="25"/>
      <c r="AK139" s="25"/>
      <c r="AL139" s="25"/>
    </row>
    <row r="140">
      <c r="A140" s="26" t="s">
        <v>189</v>
      </c>
      <c r="B140" s="25" t="e">
        <v>#N/A</v>
      </c>
      <c r="C140" s="25" t="e">
        <v>#N/A</v>
      </c>
      <c r="D140" s="28" t="e">
        <v>#N/A</v>
      </c>
      <c r="E140" s="29">
        <v>0.1765610098176718</v>
      </c>
      <c r="F140" s="30">
        <v>24.0</v>
      </c>
      <c r="G140" s="33"/>
      <c r="H140" s="34" t="e">
        <v>#N/A</v>
      </c>
      <c r="I140" s="35" t="s">
        <v>64</v>
      </c>
      <c r="J140" s="36" t="s">
        <v>64</v>
      </c>
      <c r="K140" s="28" t="s">
        <v>64</v>
      </c>
      <c r="L140" s="28" t="s">
        <v>64</v>
      </c>
      <c r="M140" s="34" t="e">
        <v>#N/A</v>
      </c>
      <c r="N140" s="35" t="s">
        <v>64</v>
      </c>
      <c r="O140" s="36" t="s">
        <v>64</v>
      </c>
      <c r="P140" s="28" t="s">
        <v>64</v>
      </c>
      <c r="Q140" s="37" t="s">
        <v>64</v>
      </c>
      <c r="R140" s="38" t="str">
        <f t="shared" si="2"/>
        <v>#N/A</v>
      </c>
      <c r="S140" s="39" t="str">
        <f t="array" ref="S140">if(R140="","", if(index(Index_of_Stuff!J:J,match(B140,Index_of_Stuff!F:F,0))&gt;0,(D140-index(Index_of_Stuff!J:J,match(B140,Index_of_Stuff!F:F,0)))*(R140/index(Index_of_Stuff!I:I,match(B140,Index_of_Stuff!F:F,0))),(D140/index(Index_of_Stuff!I:I,match(B140,Index_of_Stuff!F:F,0)))*R140))</f>
        <v>#N/A</v>
      </c>
      <c r="T140" s="40" t="str">
        <f t="array" ref="T140">if(or($F140=0,$F140=""),"", iferror(index(EPS!B:B,match($A140,EPS!$A:$A,0)),index(Ghosts!B:B,match($A140,Ghosts!$A:$A,0)))*($S140/(($F140/48)*$D140)/$E140))</f>
        <v>#N/A</v>
      </c>
      <c r="U140" s="40" t="str">
        <f t="array" ref="U140">if(or($F140=0,$F140=""),"", iferror(index(EPS!D:D,match($A140,EPS!$A:$A,0)),index(Ghosts!D:D,match($A140,Ghosts!$A:$A,0)))*($S140/(($F140/48)*$D140)/$E140))</f>
        <v>#N/A</v>
      </c>
      <c r="V140" s="40" t="str">
        <f t="array" ref="V140">if(or($F140=0,$F140=""),"", iferror(index(EPS!F:F,match($A140,EPS!$A:$A,0)),index(Ghosts!F:F,match($A140,Ghosts!$A:$A,0)))*($S140/(($F140/48)*$D140)/$E140))</f>
        <v>#N/A</v>
      </c>
      <c r="W140" s="40" t="str">
        <f t="array" ref="W140">if(or($F140=0,$F140=""),"", iferror(index(EPS!M:M,match($A140,EPS!$A:$A,0)),index(Ghosts!M:M,match($A140,Ghosts!$A:$A,0)))*($S140/(($F140/48)*$D140)/$E140))</f>
        <v>#N/A</v>
      </c>
      <c r="X140" s="39" t="str">
        <f t="shared" si="3"/>
        <v>#N/A</v>
      </c>
      <c r="Y140" s="41" t="str">
        <f t="array" ref="Y140">if(or(F140=0,F140=""),"",((iferror(index(EPS!H:H,match(A140,EPS!A:A,0)),index(Ghosts!H:H,match(A140,Ghosts!A:A,0)))*1.25)+(iferror(index(EPS!I:I,match(A140,EPS!A:A,0)),index(Ghosts!I:I,match(A140,Ghosts!A:A,0)))*1.25)+(iferror(index(EPS!J:J,match(A140,EPS!A:A,0)),index(Ghosts!J:J,match(A140,Ghosts!A:A,0)))*1.5)+(iferror(index(EPS!K:K,match(A140,EPS!A:A,0)),index(Ghosts!K:K,match(A140,Ghosts!A:A,0)))*2)+(iferror(index(EPS!L:L,match(A140,EPS!A:A,0)),index(Ghosts!L:L,match(A140,Ghosts!A:A,0)))*2))*D140*(F140/48))</f>
        <v>#N/A</v>
      </c>
      <c r="Z140" s="41" t="str">
        <f t="shared" si="4"/>
        <v>#N/A</v>
      </c>
      <c r="AA140" s="41" t="str">
        <f t="array" ref="AA140">if(or(F140=0,F140=""),"",((iferror(index(EPS!H:H,match(A140,EPS!A:A,0)),index(Ghosts!H:H,match(A140,Ghosts!A:A,0)))*1.2)+(iferror(index(EPS!I:I,match(A140,EPS!A:A,0)),index(Ghosts!I:I,match(A140,Ghosts!A:A,0)))*1.2)+(iferror(index(EPS!J:J,match(A140,EPS!A:A,0)),index(Ghosts!J:J,match(A140,Ghosts!A:A,0)))*1.5)+(iferror(index(EPS!K:K,match(A140,EPS!A:A,0)),index(Ghosts!K:K,match(A140,Ghosts!A:A,0)))*3)+(iferror(index(EPS!L:L,match(A140,EPS!A:A,0)),index(Ghosts!L:L,match(A140,Ghosts!A:A,0)))*3))*D140*(F140/48))</f>
        <v>#N/A</v>
      </c>
      <c r="AB140" s="42">
        <f t="shared" ref="AB140:AF140" si="142">if(iferror(search(AB$1,$I140),0)&gt;0,1,0)</f>
        <v>0</v>
      </c>
      <c r="AC140" s="42">
        <f t="shared" si="142"/>
        <v>0</v>
      </c>
      <c r="AD140" s="42">
        <f t="shared" si="142"/>
        <v>0</v>
      </c>
      <c r="AE140" s="42">
        <f t="shared" si="142"/>
        <v>0</v>
      </c>
      <c r="AF140" s="42">
        <f t="shared" si="142"/>
        <v>0</v>
      </c>
      <c r="AG140" s="25"/>
      <c r="AH140" s="25"/>
      <c r="AI140" s="25"/>
      <c r="AJ140" s="25"/>
      <c r="AK140" s="25"/>
      <c r="AL140" s="25"/>
    </row>
    <row r="141">
      <c r="A141" s="26" t="s">
        <v>191</v>
      </c>
      <c r="B141" s="25" t="e">
        <v>#N/A</v>
      </c>
      <c r="C141" s="25" t="e">
        <v>#N/A</v>
      </c>
      <c r="D141" s="28" t="e">
        <v>#N/A</v>
      </c>
      <c r="E141" s="29">
        <v>0.19673179896665102</v>
      </c>
      <c r="F141" s="30">
        <v>23.0</v>
      </c>
      <c r="G141" s="32"/>
      <c r="H141" s="34" t="e">
        <v>#N/A</v>
      </c>
      <c r="I141" s="35" t="s">
        <v>64</v>
      </c>
      <c r="J141" s="36" t="s">
        <v>64</v>
      </c>
      <c r="K141" s="28" t="s">
        <v>64</v>
      </c>
      <c r="L141" s="28" t="s">
        <v>64</v>
      </c>
      <c r="M141" s="34" t="e">
        <v>#N/A</v>
      </c>
      <c r="N141" s="35" t="s">
        <v>64</v>
      </c>
      <c r="O141" s="36" t="s">
        <v>64</v>
      </c>
      <c r="P141" s="28" t="s">
        <v>64</v>
      </c>
      <c r="Q141" s="37" t="s">
        <v>64</v>
      </c>
      <c r="R141" s="38" t="str">
        <f t="shared" si="2"/>
        <v>#N/A</v>
      </c>
      <c r="S141" s="39" t="str">
        <f t="array" ref="S141">if(R141="","", if(index(Index_of_Stuff!J:J,match(B141,Index_of_Stuff!F:F,0))&gt;0,(D141-index(Index_of_Stuff!J:J,match(B141,Index_of_Stuff!F:F,0)))*(R141/index(Index_of_Stuff!I:I,match(B141,Index_of_Stuff!F:F,0))),(D141/index(Index_of_Stuff!I:I,match(B141,Index_of_Stuff!F:F,0)))*R141))</f>
        <v>#N/A</v>
      </c>
      <c r="T141" s="40" t="str">
        <f t="array" ref="T141">if(or($F141=0,$F141=""),"", iferror(index(EPS!B:B,match($A141,EPS!$A:$A,0)),index(Ghosts!B:B,match($A141,Ghosts!$A:$A,0)))*($S141/(($F141/48)*$D141)/$E141))</f>
        <v>#N/A</v>
      </c>
      <c r="U141" s="40" t="str">
        <f t="array" ref="U141">if(or($F141=0,$F141=""),"", iferror(index(EPS!D:D,match($A141,EPS!$A:$A,0)),index(Ghosts!D:D,match($A141,Ghosts!$A:$A,0)))*($S141/(($F141/48)*$D141)/$E141))</f>
        <v>#N/A</v>
      </c>
      <c r="V141" s="40" t="str">
        <f t="array" ref="V141">if(or($F141=0,$F141=""),"", iferror(index(EPS!F:F,match($A141,EPS!$A:$A,0)),index(Ghosts!F:F,match($A141,Ghosts!$A:$A,0)))*($S141/(($F141/48)*$D141)/$E141))</f>
        <v>#N/A</v>
      </c>
      <c r="W141" s="40" t="str">
        <f t="array" ref="W141">if(or($F141=0,$F141=""),"", iferror(index(EPS!M:M,match($A141,EPS!$A:$A,0)),index(Ghosts!M:M,match($A141,Ghosts!$A:$A,0)))*($S141/(($F141/48)*$D141)/$E141))</f>
        <v>#N/A</v>
      </c>
      <c r="X141" s="39" t="str">
        <f t="shared" si="3"/>
        <v>#N/A</v>
      </c>
      <c r="Y141" s="41" t="str">
        <f t="array" ref="Y141">if(or(F141=0,F141=""),"",((iferror(index(EPS!H:H,match(A141,EPS!A:A,0)),index(Ghosts!H:H,match(A141,Ghosts!A:A,0)))*1.25)+(iferror(index(EPS!I:I,match(A141,EPS!A:A,0)),index(Ghosts!I:I,match(A141,Ghosts!A:A,0)))*1.25)+(iferror(index(EPS!J:J,match(A141,EPS!A:A,0)),index(Ghosts!J:J,match(A141,Ghosts!A:A,0)))*1.5)+(iferror(index(EPS!K:K,match(A141,EPS!A:A,0)),index(Ghosts!K:K,match(A141,Ghosts!A:A,0)))*2)+(iferror(index(EPS!L:L,match(A141,EPS!A:A,0)),index(Ghosts!L:L,match(A141,Ghosts!A:A,0)))*2))*D141*(F141/48))</f>
        <v>#N/A</v>
      </c>
      <c r="Z141" s="41" t="str">
        <f t="shared" si="4"/>
        <v>#N/A</v>
      </c>
      <c r="AA141" s="41" t="str">
        <f t="array" ref="AA141">if(or(F141=0,F141=""),"",((iferror(index(EPS!H:H,match(A141,EPS!A:A,0)),index(Ghosts!H:H,match(A141,Ghosts!A:A,0)))*1.2)+(iferror(index(EPS!I:I,match(A141,EPS!A:A,0)),index(Ghosts!I:I,match(A141,Ghosts!A:A,0)))*1.2)+(iferror(index(EPS!J:J,match(A141,EPS!A:A,0)),index(Ghosts!J:J,match(A141,Ghosts!A:A,0)))*1.5)+(iferror(index(EPS!K:K,match(A141,EPS!A:A,0)),index(Ghosts!K:K,match(A141,Ghosts!A:A,0)))*3)+(iferror(index(EPS!L:L,match(A141,EPS!A:A,0)),index(Ghosts!L:L,match(A141,Ghosts!A:A,0)))*3))*D141*(F141/48))</f>
        <v>#N/A</v>
      </c>
      <c r="AB141" s="42">
        <f t="shared" ref="AB141:AF141" si="143">if(iferror(search(AB$1,$I141),0)&gt;0,1,0)</f>
        <v>0</v>
      </c>
      <c r="AC141" s="42">
        <f t="shared" si="143"/>
        <v>0</v>
      </c>
      <c r="AD141" s="42">
        <f t="shared" si="143"/>
        <v>0</v>
      </c>
      <c r="AE141" s="42">
        <f t="shared" si="143"/>
        <v>0</v>
      </c>
      <c r="AF141" s="42">
        <f t="shared" si="143"/>
        <v>0</v>
      </c>
      <c r="AG141" s="25"/>
      <c r="AH141" s="25"/>
      <c r="AI141" s="25"/>
      <c r="AJ141" s="25"/>
      <c r="AK141" s="25"/>
      <c r="AL141" s="25"/>
    </row>
    <row r="142">
      <c r="A142" s="26" t="s">
        <v>194</v>
      </c>
      <c r="B142" s="25" t="e">
        <v>#N/A</v>
      </c>
      <c r="C142" s="25" t="e">
        <v>#N/A</v>
      </c>
      <c r="D142" s="28" t="e">
        <v>#N/A</v>
      </c>
      <c r="E142" s="29">
        <v>0.1632727272727273</v>
      </c>
      <c r="F142" s="30">
        <v>21.0</v>
      </c>
      <c r="G142" s="33"/>
      <c r="H142" s="34" t="e">
        <v>#N/A</v>
      </c>
      <c r="I142" s="35" t="s">
        <v>64</v>
      </c>
      <c r="J142" s="36" t="s">
        <v>64</v>
      </c>
      <c r="K142" s="28" t="s">
        <v>64</v>
      </c>
      <c r="L142" s="28" t="s">
        <v>64</v>
      </c>
      <c r="M142" s="34" t="e">
        <v>#N/A</v>
      </c>
      <c r="N142" s="35" t="s">
        <v>64</v>
      </c>
      <c r="O142" s="36" t="s">
        <v>64</v>
      </c>
      <c r="P142" s="28" t="s">
        <v>64</v>
      </c>
      <c r="Q142" s="37" t="s">
        <v>64</v>
      </c>
      <c r="R142" s="38" t="str">
        <f t="shared" si="2"/>
        <v>#N/A</v>
      </c>
      <c r="S142" s="39" t="str">
        <f t="array" ref="S142">if(R142="","", if(index(Index_of_Stuff!J:J,match(B142,Index_of_Stuff!F:F,0))&gt;0,(D142-index(Index_of_Stuff!J:J,match(B142,Index_of_Stuff!F:F,0)))*(R142/index(Index_of_Stuff!I:I,match(B142,Index_of_Stuff!F:F,0))),(D142/index(Index_of_Stuff!I:I,match(B142,Index_of_Stuff!F:F,0)))*R142))</f>
        <v>#N/A</v>
      </c>
      <c r="T142" s="40" t="str">
        <f t="array" ref="T142">if(or($F142=0,$F142=""),"", iferror(index(EPS!B:B,match($A142,EPS!$A:$A,0)),index(Ghosts!B:B,match($A142,Ghosts!$A:$A,0)))*($S142/(($F142/48)*$D142)/$E142))</f>
        <v>#N/A</v>
      </c>
      <c r="U142" s="40" t="str">
        <f t="array" ref="U142">if(or($F142=0,$F142=""),"", iferror(index(EPS!D:D,match($A142,EPS!$A:$A,0)),index(Ghosts!D:D,match($A142,Ghosts!$A:$A,0)))*($S142/(($F142/48)*$D142)/$E142))</f>
        <v>#N/A</v>
      </c>
      <c r="V142" s="40" t="str">
        <f t="array" ref="V142">if(or($F142=0,$F142=""),"", iferror(index(EPS!F:F,match($A142,EPS!$A:$A,0)),index(Ghosts!F:F,match($A142,Ghosts!$A:$A,0)))*($S142/(($F142/48)*$D142)/$E142))</f>
        <v>#N/A</v>
      </c>
      <c r="W142" s="40" t="str">
        <f t="array" ref="W142">if(or($F142=0,$F142=""),"", iferror(index(EPS!M:M,match($A142,EPS!$A:$A,0)),index(Ghosts!M:M,match($A142,Ghosts!$A:$A,0)))*($S142/(($F142/48)*$D142)/$E142))</f>
        <v>#N/A</v>
      </c>
      <c r="X142" s="39" t="str">
        <f t="shared" si="3"/>
        <v>#N/A</v>
      </c>
      <c r="Y142" s="41" t="str">
        <f t="array" ref="Y142">if(or(F142=0,F142=""),"",((iferror(index(EPS!H:H,match(A142,EPS!A:A,0)),index(Ghosts!H:H,match(A142,Ghosts!A:A,0)))*1.25)+(iferror(index(EPS!I:I,match(A142,EPS!A:A,0)),index(Ghosts!I:I,match(A142,Ghosts!A:A,0)))*1.25)+(iferror(index(EPS!J:J,match(A142,EPS!A:A,0)),index(Ghosts!J:J,match(A142,Ghosts!A:A,0)))*1.5)+(iferror(index(EPS!K:K,match(A142,EPS!A:A,0)),index(Ghosts!K:K,match(A142,Ghosts!A:A,0)))*2)+(iferror(index(EPS!L:L,match(A142,EPS!A:A,0)),index(Ghosts!L:L,match(A142,Ghosts!A:A,0)))*2))*D142*(F142/48))</f>
        <v>#N/A</v>
      </c>
      <c r="Z142" s="41" t="str">
        <f t="shared" si="4"/>
        <v>#N/A</v>
      </c>
      <c r="AA142" s="41" t="str">
        <f t="array" ref="AA142">if(or(F142=0,F142=""),"",((iferror(index(EPS!H:H,match(A142,EPS!A:A,0)),index(Ghosts!H:H,match(A142,Ghosts!A:A,0)))*1.2)+(iferror(index(EPS!I:I,match(A142,EPS!A:A,0)),index(Ghosts!I:I,match(A142,Ghosts!A:A,0)))*1.2)+(iferror(index(EPS!J:J,match(A142,EPS!A:A,0)),index(Ghosts!J:J,match(A142,Ghosts!A:A,0)))*1.5)+(iferror(index(EPS!K:K,match(A142,EPS!A:A,0)),index(Ghosts!K:K,match(A142,Ghosts!A:A,0)))*3)+(iferror(index(EPS!L:L,match(A142,EPS!A:A,0)),index(Ghosts!L:L,match(A142,Ghosts!A:A,0)))*3))*D142*(F142/48))</f>
        <v>#N/A</v>
      </c>
      <c r="AB142" s="42">
        <f t="shared" ref="AB142:AF142" si="144">if(iferror(search(AB$1,$I142),0)&gt;0,1,0)</f>
        <v>0</v>
      </c>
      <c r="AC142" s="42">
        <f t="shared" si="144"/>
        <v>0</v>
      </c>
      <c r="AD142" s="42">
        <f t="shared" si="144"/>
        <v>0</v>
      </c>
      <c r="AE142" s="42">
        <f t="shared" si="144"/>
        <v>0</v>
      </c>
      <c r="AF142" s="42">
        <f t="shared" si="144"/>
        <v>0</v>
      </c>
      <c r="AG142" s="25"/>
      <c r="AH142" s="25"/>
      <c r="AI142" s="25"/>
      <c r="AJ142" s="25"/>
      <c r="AK142" s="25"/>
      <c r="AL142" s="25"/>
    </row>
    <row r="143">
      <c r="A143" s="26" t="s">
        <v>186</v>
      </c>
      <c r="B143" s="25" t="e">
        <v>#N/A</v>
      </c>
      <c r="C143" s="25" t="e">
        <v>#N/A</v>
      </c>
      <c r="D143" s="28" t="e">
        <v>#N/A</v>
      </c>
      <c r="E143" s="29">
        <v>0.18</v>
      </c>
      <c r="F143" s="30">
        <v>15.0</v>
      </c>
      <c r="G143" s="33"/>
      <c r="H143" s="34" t="e">
        <v>#N/A</v>
      </c>
      <c r="I143" s="35" t="s">
        <v>64</v>
      </c>
      <c r="J143" s="36" t="s">
        <v>64</v>
      </c>
      <c r="K143" s="28" t="s">
        <v>64</v>
      </c>
      <c r="L143" s="28" t="s">
        <v>64</v>
      </c>
      <c r="M143" s="34" t="e">
        <v>#N/A</v>
      </c>
      <c r="N143" s="35" t="s">
        <v>64</v>
      </c>
      <c r="O143" s="36" t="s">
        <v>64</v>
      </c>
      <c r="P143" s="28" t="s">
        <v>64</v>
      </c>
      <c r="Q143" s="37" t="s">
        <v>64</v>
      </c>
      <c r="R143" s="38" t="str">
        <f t="shared" si="2"/>
        <v>#N/A</v>
      </c>
      <c r="S143" s="39" t="str">
        <f t="array" ref="S143">if(R143="","", if(index(Index_of_Stuff!J:J,match(B143,Index_of_Stuff!F:F,0))&gt;0,(D143-index(Index_of_Stuff!J:J,match(B143,Index_of_Stuff!F:F,0)))*(R143/index(Index_of_Stuff!I:I,match(B143,Index_of_Stuff!F:F,0))),(D143/index(Index_of_Stuff!I:I,match(B143,Index_of_Stuff!F:F,0)))*R143))</f>
        <v>#N/A</v>
      </c>
      <c r="T143" s="40" t="str">
        <f t="array" ref="T143">if(or($F143=0,$F143=""),"", iferror(index(EPS!B:B,match($A143,EPS!$A:$A,0)),index(Ghosts!B:B,match($A143,Ghosts!$A:$A,0)))*($S143/(($F143/48)*$D143)/$E143))</f>
        <v>#N/A</v>
      </c>
      <c r="U143" s="40" t="str">
        <f t="array" ref="U143">if(or($F143=0,$F143=""),"", iferror(index(EPS!D:D,match($A143,EPS!$A:$A,0)),index(Ghosts!D:D,match($A143,Ghosts!$A:$A,0)))*($S143/(($F143/48)*$D143)/$E143))</f>
        <v>#N/A</v>
      </c>
      <c r="V143" s="40" t="str">
        <f t="array" ref="V143">if(or($F143=0,$F143=""),"", iferror(index(EPS!F:F,match($A143,EPS!$A:$A,0)),index(Ghosts!F:F,match($A143,Ghosts!$A:$A,0)))*($S143/(($F143/48)*$D143)/$E143))</f>
        <v>#N/A</v>
      </c>
      <c r="W143" s="40" t="str">
        <f t="array" ref="W143">if(or($F143=0,$F143=""),"", iferror(index(EPS!M:M,match($A143,EPS!$A:$A,0)),index(Ghosts!M:M,match($A143,Ghosts!$A:$A,0)))*($S143/(($F143/48)*$D143)/$E143))</f>
        <v>#N/A</v>
      </c>
      <c r="X143" s="39" t="str">
        <f t="shared" si="3"/>
        <v>#N/A</v>
      </c>
      <c r="Y143" s="41" t="str">
        <f t="array" ref="Y143">if(or(F143=0,F143=""),"",((iferror(index(EPS!H:H,match(A143,EPS!A:A,0)),index(Ghosts!H:H,match(A143,Ghosts!A:A,0)))*1.25)+(iferror(index(EPS!I:I,match(A143,EPS!A:A,0)),index(Ghosts!I:I,match(A143,Ghosts!A:A,0)))*1.25)+(iferror(index(EPS!J:J,match(A143,EPS!A:A,0)),index(Ghosts!J:J,match(A143,Ghosts!A:A,0)))*1.5)+(iferror(index(EPS!K:K,match(A143,EPS!A:A,0)),index(Ghosts!K:K,match(A143,Ghosts!A:A,0)))*2)+(iferror(index(EPS!L:L,match(A143,EPS!A:A,0)),index(Ghosts!L:L,match(A143,Ghosts!A:A,0)))*2))*D143*(F143/48))</f>
        <v>#N/A</v>
      </c>
      <c r="Z143" s="41" t="str">
        <f t="shared" si="4"/>
        <v>#N/A</v>
      </c>
      <c r="AA143" s="41" t="str">
        <f t="array" ref="AA143">if(or(F143=0,F143=""),"",((iferror(index(EPS!H:H,match(A143,EPS!A:A,0)),index(Ghosts!H:H,match(A143,Ghosts!A:A,0)))*1.2)+(iferror(index(EPS!I:I,match(A143,EPS!A:A,0)),index(Ghosts!I:I,match(A143,Ghosts!A:A,0)))*1.2)+(iferror(index(EPS!J:J,match(A143,EPS!A:A,0)),index(Ghosts!J:J,match(A143,Ghosts!A:A,0)))*1.5)+(iferror(index(EPS!K:K,match(A143,EPS!A:A,0)),index(Ghosts!K:K,match(A143,Ghosts!A:A,0)))*3)+(iferror(index(EPS!L:L,match(A143,EPS!A:A,0)),index(Ghosts!L:L,match(A143,Ghosts!A:A,0)))*3))*D143*(F143/48))</f>
        <v>#N/A</v>
      </c>
      <c r="AB143" s="42">
        <f t="shared" ref="AB143:AF143" si="145">if(iferror(search(AB$1,$I143),0)&gt;0,1,0)</f>
        <v>0</v>
      </c>
      <c r="AC143" s="42">
        <f t="shared" si="145"/>
        <v>0</v>
      </c>
      <c r="AD143" s="42">
        <f t="shared" si="145"/>
        <v>0</v>
      </c>
      <c r="AE143" s="42">
        <f t="shared" si="145"/>
        <v>0</v>
      </c>
      <c r="AF143" s="42">
        <f t="shared" si="145"/>
        <v>0</v>
      </c>
      <c r="AG143" s="25"/>
      <c r="AH143" s="25"/>
      <c r="AI143" s="25"/>
      <c r="AJ143" s="25"/>
      <c r="AK143" s="25"/>
      <c r="AL143" s="25"/>
    </row>
    <row r="144">
      <c r="A144" s="26" t="s">
        <v>196</v>
      </c>
      <c r="B144" s="25" t="e">
        <v>#N/A</v>
      </c>
      <c r="C144" s="25" t="e">
        <v>#N/A</v>
      </c>
      <c r="D144" s="28" t="e">
        <v>#N/A</v>
      </c>
      <c r="E144" s="29">
        <v>0.17949019607843136</v>
      </c>
      <c r="F144" s="30">
        <v>0.0</v>
      </c>
      <c r="G144" s="33"/>
      <c r="H144" s="34" t="s">
        <v>64</v>
      </c>
      <c r="I144" s="35" t="s">
        <v>64</v>
      </c>
      <c r="J144" s="36" t="s">
        <v>64</v>
      </c>
      <c r="K144" s="28" t="s">
        <v>64</v>
      </c>
      <c r="L144" s="28" t="s">
        <v>64</v>
      </c>
      <c r="M144" s="34" t="s">
        <v>64</v>
      </c>
      <c r="N144" s="35" t="s">
        <v>64</v>
      </c>
      <c r="O144" s="36" t="s">
        <v>64</v>
      </c>
      <c r="P144" s="28" t="s">
        <v>64</v>
      </c>
      <c r="Q144" s="37" t="s">
        <v>64</v>
      </c>
      <c r="R144" s="38" t="str">
        <f t="shared" si="2"/>
        <v/>
      </c>
      <c r="S144" s="39" t="str">
        <f t="array" ref="S144">if(R144="","", if(index(Index_of_Stuff!J:J,match(B144,Index_of_Stuff!F:F,0))&gt;0,(D144-index(Index_of_Stuff!J:J,match(B144,Index_of_Stuff!F:F,0)))*(R144/index(Index_of_Stuff!I:I,match(B144,Index_of_Stuff!F:F,0))),(D144/index(Index_of_Stuff!I:I,match(B144,Index_of_Stuff!F:F,0)))*R144))</f>
        <v/>
      </c>
      <c r="T144" s="40" t="str">
        <f t="array" ref="T144">if(or($F144=0,$F144=""),"", iferror(index(EPS!B:B,match($A144,EPS!$A:$A,0)),index(Ghosts!B:B,match($A144,Ghosts!$A:$A,0)))*($S144/(($F144/48)*$D144)/$E144))</f>
        <v/>
      </c>
      <c r="U144" s="40" t="str">
        <f t="array" ref="U144">if(or($F144=0,$F144=""),"", iferror(index(EPS!D:D,match($A144,EPS!$A:$A,0)),index(Ghosts!D:D,match($A144,Ghosts!$A:$A,0)))*($S144/(($F144/48)*$D144)/$E144))</f>
        <v/>
      </c>
      <c r="V144" s="40" t="str">
        <f t="array" ref="V144">if(or($F144=0,$F144=""),"", iferror(index(EPS!F:F,match($A144,EPS!$A:$A,0)),index(Ghosts!F:F,match($A144,Ghosts!$A:$A,0)))*($S144/(($F144/48)*$D144)/$E144))</f>
        <v/>
      </c>
      <c r="W144" s="40" t="str">
        <f t="array" ref="W144">if(or($F144=0,$F144=""),"", iferror(index(EPS!M:M,match($A144,EPS!$A:$A,0)),index(Ghosts!M:M,match($A144,Ghosts!$A:$A,0)))*($S144/(($F144/48)*$D144)/$E144))</f>
        <v/>
      </c>
      <c r="X144" s="39" t="str">
        <f t="shared" si="3"/>
        <v/>
      </c>
      <c r="Y144" s="41" t="str">
        <f t="array" ref="Y144">if(or(F144=0,F144=""),"",((iferror(index(EPS!H:H,match(A144,EPS!A:A,0)),index(Ghosts!H:H,match(A144,Ghosts!A:A,0)))*1.25)+(iferror(index(EPS!I:I,match(A144,EPS!A:A,0)),index(Ghosts!I:I,match(A144,Ghosts!A:A,0)))*1.25)+(iferror(index(EPS!J:J,match(A144,EPS!A:A,0)),index(Ghosts!J:J,match(A144,Ghosts!A:A,0)))*1.5)+(iferror(index(EPS!K:K,match(A144,EPS!A:A,0)),index(Ghosts!K:K,match(A144,Ghosts!A:A,0)))*2)+(iferror(index(EPS!L:L,match(A144,EPS!A:A,0)),index(Ghosts!L:L,match(A144,Ghosts!A:A,0)))*2))*D144*(F144/48))</f>
        <v/>
      </c>
      <c r="Z144" s="41" t="str">
        <f t="shared" si="4"/>
        <v/>
      </c>
      <c r="AA144" s="41" t="str">
        <f t="array" ref="AA144">if(or(F144=0,F144=""),"",((iferror(index(EPS!H:H,match(A144,EPS!A:A,0)),index(Ghosts!H:H,match(A144,Ghosts!A:A,0)))*1.2)+(iferror(index(EPS!I:I,match(A144,EPS!A:A,0)),index(Ghosts!I:I,match(A144,Ghosts!A:A,0)))*1.2)+(iferror(index(EPS!J:J,match(A144,EPS!A:A,0)),index(Ghosts!J:J,match(A144,Ghosts!A:A,0)))*1.5)+(iferror(index(EPS!K:K,match(A144,EPS!A:A,0)),index(Ghosts!K:K,match(A144,Ghosts!A:A,0)))*3)+(iferror(index(EPS!L:L,match(A144,EPS!A:A,0)),index(Ghosts!L:L,match(A144,Ghosts!A:A,0)))*3))*D144*(F144/48))</f>
        <v/>
      </c>
      <c r="AB144" s="42">
        <f t="shared" ref="AB144:AF144" si="146">if(iferror(search(AB$1,$I144),0)&gt;0,1,0)</f>
        <v>0</v>
      </c>
      <c r="AC144" s="42">
        <f t="shared" si="146"/>
        <v>0</v>
      </c>
      <c r="AD144" s="42">
        <f t="shared" si="146"/>
        <v>0</v>
      </c>
      <c r="AE144" s="42">
        <f t="shared" si="146"/>
        <v>0</v>
      </c>
      <c r="AF144" s="42">
        <f t="shared" si="146"/>
        <v>0</v>
      </c>
      <c r="AG144" s="25"/>
      <c r="AH144" s="25"/>
      <c r="AI144" s="25"/>
      <c r="AJ144" s="25"/>
      <c r="AK144" s="25"/>
      <c r="AL144" s="25"/>
    </row>
    <row r="145">
      <c r="A145" s="26" t="s">
        <v>200</v>
      </c>
      <c r="B145" s="25" t="e">
        <v>#N/A</v>
      </c>
      <c r="C145" s="25" t="e">
        <v>#N/A</v>
      </c>
      <c r="D145" s="28" t="e">
        <v>#N/A</v>
      </c>
      <c r="E145" s="29">
        <v>0.18</v>
      </c>
      <c r="F145" s="30">
        <v>0.0</v>
      </c>
      <c r="G145" s="33"/>
      <c r="H145" s="34" t="s">
        <v>64</v>
      </c>
      <c r="I145" s="35" t="s">
        <v>64</v>
      </c>
      <c r="J145" s="36" t="s">
        <v>64</v>
      </c>
      <c r="K145" s="28" t="s">
        <v>64</v>
      </c>
      <c r="L145" s="28" t="s">
        <v>64</v>
      </c>
      <c r="M145" s="34" t="s">
        <v>64</v>
      </c>
      <c r="N145" s="35" t="s">
        <v>64</v>
      </c>
      <c r="O145" s="36" t="s">
        <v>64</v>
      </c>
      <c r="P145" s="28" t="s">
        <v>64</v>
      </c>
      <c r="Q145" s="37" t="s">
        <v>64</v>
      </c>
      <c r="R145" s="38" t="str">
        <f t="shared" si="2"/>
        <v/>
      </c>
      <c r="S145" s="39" t="str">
        <f t="array" ref="S145">if(R145="","", if(index(Index_of_Stuff!J:J,match(B145,Index_of_Stuff!F:F,0))&gt;0,(D145-index(Index_of_Stuff!J:J,match(B145,Index_of_Stuff!F:F,0)))*(R145/index(Index_of_Stuff!I:I,match(B145,Index_of_Stuff!F:F,0))),(D145/index(Index_of_Stuff!I:I,match(B145,Index_of_Stuff!F:F,0)))*R145))</f>
        <v/>
      </c>
      <c r="T145" s="40" t="str">
        <f t="array" ref="T145">if(or($F145=0,$F145=""),"", iferror(index(EPS!B:B,match($A145,EPS!$A:$A,0)),index(Ghosts!B:B,match($A145,Ghosts!$A:$A,0)))*($S145/(($F145/48)*$D145)/$E145))</f>
        <v/>
      </c>
      <c r="U145" s="40" t="str">
        <f t="array" ref="U145">if(or($F145=0,$F145=""),"", iferror(index(EPS!D:D,match($A145,EPS!$A:$A,0)),index(Ghosts!D:D,match($A145,Ghosts!$A:$A,0)))*($S145/(($F145/48)*$D145)/$E145))</f>
        <v/>
      </c>
      <c r="V145" s="40" t="str">
        <f t="array" ref="V145">if(or($F145=0,$F145=""),"", iferror(index(EPS!F:F,match($A145,EPS!$A:$A,0)),index(Ghosts!F:F,match($A145,Ghosts!$A:$A,0)))*($S145/(($F145/48)*$D145)/$E145))</f>
        <v/>
      </c>
      <c r="W145" s="40" t="str">
        <f t="array" ref="W145">if(or($F145=0,$F145=""),"", iferror(index(EPS!M:M,match($A145,EPS!$A:$A,0)),index(Ghosts!M:M,match($A145,Ghosts!$A:$A,0)))*($S145/(($F145/48)*$D145)/$E145))</f>
        <v/>
      </c>
      <c r="X145" s="39" t="str">
        <f t="shared" si="3"/>
        <v/>
      </c>
      <c r="Y145" s="41" t="str">
        <f t="array" ref="Y145">if(or(F145=0,F145=""),"",((iferror(index(EPS!H:H,match(A145,EPS!A:A,0)),index(Ghosts!H:H,match(A145,Ghosts!A:A,0)))*1.25)+(iferror(index(EPS!I:I,match(A145,EPS!A:A,0)),index(Ghosts!I:I,match(A145,Ghosts!A:A,0)))*1.25)+(iferror(index(EPS!J:J,match(A145,EPS!A:A,0)),index(Ghosts!J:J,match(A145,Ghosts!A:A,0)))*1.5)+(iferror(index(EPS!K:K,match(A145,EPS!A:A,0)),index(Ghosts!K:K,match(A145,Ghosts!A:A,0)))*2)+(iferror(index(EPS!L:L,match(A145,EPS!A:A,0)),index(Ghosts!L:L,match(A145,Ghosts!A:A,0)))*2))*D145*(F145/48))</f>
        <v/>
      </c>
      <c r="Z145" s="41" t="str">
        <f t="shared" si="4"/>
        <v/>
      </c>
      <c r="AA145" s="41" t="str">
        <f t="array" ref="AA145">if(or(F145=0,F145=""),"",((iferror(index(EPS!H:H,match(A145,EPS!A:A,0)),index(Ghosts!H:H,match(A145,Ghosts!A:A,0)))*1.2)+(iferror(index(EPS!I:I,match(A145,EPS!A:A,0)),index(Ghosts!I:I,match(A145,Ghosts!A:A,0)))*1.2)+(iferror(index(EPS!J:J,match(A145,EPS!A:A,0)),index(Ghosts!J:J,match(A145,Ghosts!A:A,0)))*1.5)+(iferror(index(EPS!K:K,match(A145,EPS!A:A,0)),index(Ghosts!K:K,match(A145,Ghosts!A:A,0)))*3)+(iferror(index(EPS!L:L,match(A145,EPS!A:A,0)),index(Ghosts!L:L,match(A145,Ghosts!A:A,0)))*3))*D145*(F145/48))</f>
        <v/>
      </c>
      <c r="AB145" s="42">
        <f t="shared" ref="AB145:AF145" si="147">if(iferror(search(AB$1,$I145),0)&gt;0,1,0)</f>
        <v>0</v>
      </c>
      <c r="AC145" s="42">
        <f t="shared" si="147"/>
        <v>0</v>
      </c>
      <c r="AD145" s="42">
        <f t="shared" si="147"/>
        <v>0</v>
      </c>
      <c r="AE145" s="42">
        <f t="shared" si="147"/>
        <v>0</v>
      </c>
      <c r="AF145" s="42">
        <f t="shared" si="147"/>
        <v>0</v>
      </c>
      <c r="AG145" s="25"/>
      <c r="AH145" s="25"/>
      <c r="AI145" s="25"/>
      <c r="AJ145" s="25"/>
      <c r="AK145" s="25"/>
      <c r="AL145" s="25"/>
    </row>
    <row r="146">
      <c r="A146" s="26" t="s">
        <v>178</v>
      </c>
      <c r="B146" s="25" t="e">
        <v>#N/A</v>
      </c>
      <c r="C146" s="25" t="e">
        <v>#N/A</v>
      </c>
      <c r="D146" s="28" t="e">
        <v>#N/A</v>
      </c>
      <c r="E146" s="29">
        <v>0.22446448480489123</v>
      </c>
      <c r="F146" s="30">
        <v>0.0</v>
      </c>
      <c r="G146" s="33"/>
      <c r="H146" s="34" t="s">
        <v>64</v>
      </c>
      <c r="I146" s="35" t="s">
        <v>64</v>
      </c>
      <c r="J146" s="36" t="s">
        <v>64</v>
      </c>
      <c r="K146" s="28" t="s">
        <v>64</v>
      </c>
      <c r="L146" s="28" t="s">
        <v>64</v>
      </c>
      <c r="M146" s="34" t="s">
        <v>64</v>
      </c>
      <c r="N146" s="35" t="s">
        <v>64</v>
      </c>
      <c r="O146" s="36" t="s">
        <v>64</v>
      </c>
      <c r="P146" s="28" t="s">
        <v>64</v>
      </c>
      <c r="Q146" s="37" t="s">
        <v>64</v>
      </c>
      <c r="R146" s="38" t="str">
        <f t="shared" si="2"/>
        <v/>
      </c>
      <c r="S146" s="39" t="str">
        <f t="array" ref="S146">if(R146="","", if(index(Index_of_Stuff!J:J,match(B146,Index_of_Stuff!F:F,0))&gt;0,(D146-index(Index_of_Stuff!J:J,match(B146,Index_of_Stuff!F:F,0)))*(R146/index(Index_of_Stuff!I:I,match(B146,Index_of_Stuff!F:F,0))),(D146/index(Index_of_Stuff!I:I,match(B146,Index_of_Stuff!F:F,0)))*R146))</f>
        <v/>
      </c>
      <c r="T146" s="40" t="str">
        <f t="array" ref="T146">if(or($F146=0,$F146=""),"", iferror(index(EPS!B:B,match($A146,EPS!$A:$A,0)),index(Ghosts!B:B,match($A146,Ghosts!$A:$A,0)))*($S146/(($F146/48)*$D146)/$E146))</f>
        <v/>
      </c>
      <c r="U146" s="40" t="str">
        <f t="array" ref="U146">if(or($F146=0,$F146=""),"", iferror(index(EPS!D:D,match($A146,EPS!$A:$A,0)),index(Ghosts!D:D,match($A146,Ghosts!$A:$A,0)))*($S146/(($F146/48)*$D146)/$E146))</f>
        <v/>
      </c>
      <c r="V146" s="40" t="str">
        <f t="array" ref="V146">if(or($F146=0,$F146=""),"", iferror(index(EPS!F:F,match($A146,EPS!$A:$A,0)),index(Ghosts!F:F,match($A146,Ghosts!$A:$A,0)))*($S146/(($F146/48)*$D146)/$E146))</f>
        <v/>
      </c>
      <c r="W146" s="40" t="str">
        <f t="array" ref="W146">if(or($F146=0,$F146=""),"", iferror(index(EPS!M:M,match($A146,EPS!$A:$A,0)),index(Ghosts!M:M,match($A146,Ghosts!$A:$A,0)))*($S146/(($F146/48)*$D146)/$E146))</f>
        <v/>
      </c>
      <c r="X146" s="39" t="str">
        <f t="shared" si="3"/>
        <v/>
      </c>
      <c r="Y146" s="41" t="str">
        <f t="array" ref="Y146">if(or(F146=0,F146=""),"",((iferror(index(EPS!H:H,match(A146,EPS!A:A,0)),index(Ghosts!H:H,match(A146,Ghosts!A:A,0)))*1.25)+(iferror(index(EPS!I:I,match(A146,EPS!A:A,0)),index(Ghosts!I:I,match(A146,Ghosts!A:A,0)))*1.25)+(iferror(index(EPS!J:J,match(A146,EPS!A:A,0)),index(Ghosts!J:J,match(A146,Ghosts!A:A,0)))*1.5)+(iferror(index(EPS!K:K,match(A146,EPS!A:A,0)),index(Ghosts!K:K,match(A146,Ghosts!A:A,0)))*2)+(iferror(index(EPS!L:L,match(A146,EPS!A:A,0)),index(Ghosts!L:L,match(A146,Ghosts!A:A,0)))*2))*D146*(F146/48))</f>
        <v/>
      </c>
      <c r="Z146" s="41" t="str">
        <f t="shared" si="4"/>
        <v/>
      </c>
      <c r="AA146" s="41" t="str">
        <f t="array" ref="AA146">if(or(F146=0,F146=""),"",((iferror(index(EPS!H:H,match(A146,EPS!A:A,0)),index(Ghosts!H:H,match(A146,Ghosts!A:A,0)))*1.2)+(iferror(index(EPS!I:I,match(A146,EPS!A:A,0)),index(Ghosts!I:I,match(A146,Ghosts!A:A,0)))*1.2)+(iferror(index(EPS!J:J,match(A146,EPS!A:A,0)),index(Ghosts!J:J,match(A146,Ghosts!A:A,0)))*1.5)+(iferror(index(EPS!K:K,match(A146,EPS!A:A,0)),index(Ghosts!K:K,match(A146,Ghosts!A:A,0)))*3)+(iferror(index(EPS!L:L,match(A146,EPS!A:A,0)),index(Ghosts!L:L,match(A146,Ghosts!A:A,0)))*3))*D146*(F146/48))</f>
        <v/>
      </c>
      <c r="AB146" s="42">
        <f t="shared" ref="AB146:AF146" si="148">if(iferror(search(AB$1,$I146),0)&gt;0,1,0)</f>
        <v>0</v>
      </c>
      <c r="AC146" s="42">
        <f t="shared" si="148"/>
        <v>0</v>
      </c>
      <c r="AD146" s="42">
        <f t="shared" si="148"/>
        <v>0</v>
      </c>
      <c r="AE146" s="42">
        <f t="shared" si="148"/>
        <v>0</v>
      </c>
      <c r="AF146" s="42">
        <f t="shared" si="148"/>
        <v>0</v>
      </c>
      <c r="AG146" s="25"/>
      <c r="AH146" s="25"/>
      <c r="AI146" s="25"/>
      <c r="AJ146" s="25"/>
      <c r="AK146" s="25"/>
      <c r="AL146" s="25"/>
    </row>
    <row r="147">
      <c r="A147" s="26" t="s">
        <v>206</v>
      </c>
      <c r="B147" s="25" t="e">
        <v>#N/A</v>
      </c>
      <c r="C147" s="25" t="e">
        <v>#N/A</v>
      </c>
      <c r="D147" s="28" t="e">
        <v>#N/A</v>
      </c>
      <c r="E147" s="29">
        <v>0.16390801186943618</v>
      </c>
      <c r="F147" s="30">
        <v>0.0</v>
      </c>
      <c r="G147" s="33"/>
      <c r="H147" s="34" t="s">
        <v>64</v>
      </c>
      <c r="I147" s="35" t="s">
        <v>64</v>
      </c>
      <c r="J147" s="36" t="s">
        <v>64</v>
      </c>
      <c r="K147" s="28" t="s">
        <v>64</v>
      </c>
      <c r="L147" s="28" t="s">
        <v>64</v>
      </c>
      <c r="M147" s="34" t="s">
        <v>64</v>
      </c>
      <c r="N147" s="35" t="s">
        <v>64</v>
      </c>
      <c r="O147" s="36" t="s">
        <v>64</v>
      </c>
      <c r="P147" s="28" t="s">
        <v>64</v>
      </c>
      <c r="Q147" s="37" t="s">
        <v>64</v>
      </c>
      <c r="R147" s="38" t="str">
        <f t="shared" si="2"/>
        <v/>
      </c>
      <c r="S147" s="39" t="str">
        <f t="array" ref="S147">if(R147="","", if(index(Index_of_Stuff!J:J,match(B147,Index_of_Stuff!F:F,0))&gt;0,(D147-index(Index_of_Stuff!J:J,match(B147,Index_of_Stuff!F:F,0)))*(R147/index(Index_of_Stuff!I:I,match(B147,Index_of_Stuff!F:F,0))),(D147/index(Index_of_Stuff!I:I,match(B147,Index_of_Stuff!F:F,0)))*R147))</f>
        <v/>
      </c>
      <c r="T147" s="40" t="str">
        <f t="array" ref="T147">if(or($F147=0,$F147=""),"", iferror(index(EPS!B:B,match($A147,EPS!$A:$A,0)),index(Ghosts!B:B,match($A147,Ghosts!$A:$A,0)))*($S147/(($F147/48)*$D147)/$E147))</f>
        <v/>
      </c>
      <c r="U147" s="40" t="str">
        <f t="array" ref="U147">if(or($F147=0,$F147=""),"", iferror(index(EPS!D:D,match($A147,EPS!$A:$A,0)),index(Ghosts!D:D,match($A147,Ghosts!$A:$A,0)))*($S147/(($F147/48)*$D147)/$E147))</f>
        <v/>
      </c>
      <c r="V147" s="40" t="str">
        <f t="array" ref="V147">if(or($F147=0,$F147=""),"", iferror(index(EPS!F:F,match($A147,EPS!$A:$A,0)),index(Ghosts!F:F,match($A147,Ghosts!$A:$A,0)))*($S147/(($F147/48)*$D147)/$E147))</f>
        <v/>
      </c>
      <c r="W147" s="40" t="str">
        <f t="array" ref="W147">if(or($F147=0,$F147=""),"", iferror(index(EPS!M:M,match($A147,EPS!$A:$A,0)),index(Ghosts!M:M,match($A147,Ghosts!$A:$A,0)))*($S147/(($F147/48)*$D147)/$E147))</f>
        <v/>
      </c>
      <c r="X147" s="39" t="str">
        <f t="shared" si="3"/>
        <v/>
      </c>
      <c r="Y147" s="41" t="str">
        <f t="array" ref="Y147">if(or(F147=0,F147=""),"",((iferror(index(EPS!H:H,match(A147,EPS!A:A,0)),index(Ghosts!H:H,match(A147,Ghosts!A:A,0)))*1.25)+(iferror(index(EPS!I:I,match(A147,EPS!A:A,0)),index(Ghosts!I:I,match(A147,Ghosts!A:A,0)))*1.25)+(iferror(index(EPS!J:J,match(A147,EPS!A:A,0)),index(Ghosts!J:J,match(A147,Ghosts!A:A,0)))*1.5)+(iferror(index(EPS!K:K,match(A147,EPS!A:A,0)),index(Ghosts!K:K,match(A147,Ghosts!A:A,0)))*2)+(iferror(index(EPS!L:L,match(A147,EPS!A:A,0)),index(Ghosts!L:L,match(A147,Ghosts!A:A,0)))*2))*D147*(F147/48))</f>
        <v/>
      </c>
      <c r="Z147" s="41" t="str">
        <f t="shared" si="4"/>
        <v/>
      </c>
      <c r="AA147" s="41" t="str">
        <f t="array" ref="AA147">if(or(F147=0,F147=""),"",((iferror(index(EPS!H:H,match(A147,EPS!A:A,0)),index(Ghosts!H:H,match(A147,Ghosts!A:A,0)))*1.2)+(iferror(index(EPS!I:I,match(A147,EPS!A:A,0)),index(Ghosts!I:I,match(A147,Ghosts!A:A,0)))*1.2)+(iferror(index(EPS!J:J,match(A147,EPS!A:A,0)),index(Ghosts!J:J,match(A147,Ghosts!A:A,0)))*1.5)+(iferror(index(EPS!K:K,match(A147,EPS!A:A,0)),index(Ghosts!K:K,match(A147,Ghosts!A:A,0)))*3)+(iferror(index(EPS!L:L,match(A147,EPS!A:A,0)),index(Ghosts!L:L,match(A147,Ghosts!A:A,0)))*3))*D147*(F147/48))</f>
        <v/>
      </c>
      <c r="AB147" s="42">
        <f t="shared" ref="AB147:AF147" si="149">if(iferror(search(AB$1,$I147),0)&gt;0,1,0)</f>
        <v>0</v>
      </c>
      <c r="AC147" s="42">
        <f t="shared" si="149"/>
        <v>0</v>
      </c>
      <c r="AD147" s="42">
        <f t="shared" si="149"/>
        <v>0</v>
      </c>
      <c r="AE147" s="42">
        <f t="shared" si="149"/>
        <v>0</v>
      </c>
      <c r="AF147" s="42">
        <f t="shared" si="149"/>
        <v>0</v>
      </c>
      <c r="AG147" s="25"/>
      <c r="AH147" s="25"/>
      <c r="AI147" s="25"/>
      <c r="AJ147" s="25"/>
      <c r="AK147" s="25"/>
      <c r="AL147" s="25"/>
    </row>
    <row r="148">
      <c r="A148" s="26" t="s">
        <v>208</v>
      </c>
      <c r="B148" s="25" t="e">
        <v>#N/A</v>
      </c>
      <c r="C148" s="25" t="e">
        <v>#N/A</v>
      </c>
      <c r="D148" s="28" t="e">
        <v>#N/A</v>
      </c>
      <c r="E148" s="29" t="e">
        <v>#N/A</v>
      </c>
      <c r="F148" s="30">
        <v>0.0</v>
      </c>
      <c r="G148" s="33"/>
      <c r="H148" s="34" t="s">
        <v>64</v>
      </c>
      <c r="I148" s="35" t="s">
        <v>64</v>
      </c>
      <c r="J148" s="36" t="s">
        <v>64</v>
      </c>
      <c r="K148" s="28" t="s">
        <v>64</v>
      </c>
      <c r="L148" s="28" t="s">
        <v>64</v>
      </c>
      <c r="M148" s="34" t="s">
        <v>64</v>
      </c>
      <c r="N148" s="35" t="s">
        <v>64</v>
      </c>
      <c r="O148" s="36" t="s">
        <v>64</v>
      </c>
      <c r="P148" s="28" t="s">
        <v>64</v>
      </c>
      <c r="Q148" s="37" t="s">
        <v>64</v>
      </c>
      <c r="R148" s="38" t="str">
        <f t="shared" si="2"/>
        <v/>
      </c>
      <c r="S148" s="39" t="str">
        <f t="array" ref="S148">if(R148="","", if(index(Index_of_Stuff!J:J,match(B148,Index_of_Stuff!F:F,0))&gt;0,(D148-index(Index_of_Stuff!J:J,match(B148,Index_of_Stuff!F:F,0)))*(R148/index(Index_of_Stuff!I:I,match(B148,Index_of_Stuff!F:F,0))),(D148/index(Index_of_Stuff!I:I,match(B148,Index_of_Stuff!F:F,0)))*R148))</f>
        <v/>
      </c>
      <c r="T148" s="40" t="str">
        <f t="array" ref="T148">if(or($F148=0,$F148=""),"", iferror(index(EPS!B:B,match($A148,EPS!$A:$A,0)),index(Ghosts!B:B,match($A148,Ghosts!$A:$A,0)))*($S148/(($F148/48)*$D148)/$E148))</f>
        <v/>
      </c>
      <c r="U148" s="40" t="str">
        <f t="array" ref="U148">if(or($F148=0,$F148=""),"", iferror(index(EPS!D:D,match($A148,EPS!$A:$A,0)),index(Ghosts!D:D,match($A148,Ghosts!$A:$A,0)))*($S148/(($F148/48)*$D148)/$E148))</f>
        <v/>
      </c>
      <c r="V148" s="40" t="str">
        <f t="array" ref="V148">if(or($F148=0,$F148=""),"", iferror(index(EPS!F:F,match($A148,EPS!$A:$A,0)),index(Ghosts!F:F,match($A148,Ghosts!$A:$A,0)))*($S148/(($F148/48)*$D148)/$E148))</f>
        <v/>
      </c>
      <c r="W148" s="40" t="str">
        <f t="array" ref="W148">if(or($F148=0,$F148=""),"", iferror(index(EPS!M:M,match($A148,EPS!$A:$A,0)),index(Ghosts!M:M,match($A148,Ghosts!$A:$A,0)))*($S148/(($F148/48)*$D148)/$E148))</f>
        <v/>
      </c>
      <c r="X148" s="39" t="str">
        <f t="shared" si="3"/>
        <v/>
      </c>
      <c r="Y148" s="41" t="str">
        <f t="array" ref="Y148">if(or(F148=0,F148=""),"",((iferror(index(EPS!H:H,match(A148,EPS!A:A,0)),index(Ghosts!H:H,match(A148,Ghosts!A:A,0)))*1.25)+(iferror(index(EPS!I:I,match(A148,EPS!A:A,0)),index(Ghosts!I:I,match(A148,Ghosts!A:A,0)))*1.25)+(iferror(index(EPS!J:J,match(A148,EPS!A:A,0)),index(Ghosts!J:J,match(A148,Ghosts!A:A,0)))*1.5)+(iferror(index(EPS!K:K,match(A148,EPS!A:A,0)),index(Ghosts!K:K,match(A148,Ghosts!A:A,0)))*2)+(iferror(index(EPS!L:L,match(A148,EPS!A:A,0)),index(Ghosts!L:L,match(A148,Ghosts!A:A,0)))*2))*D148*(F148/48))</f>
        <v/>
      </c>
      <c r="Z148" s="41" t="str">
        <f t="shared" si="4"/>
        <v/>
      </c>
      <c r="AA148" s="41" t="str">
        <f t="array" ref="AA148">if(or(F148=0,F148=""),"",((iferror(index(EPS!H:H,match(A148,EPS!A:A,0)),index(Ghosts!H:H,match(A148,Ghosts!A:A,0)))*1.2)+(iferror(index(EPS!I:I,match(A148,EPS!A:A,0)),index(Ghosts!I:I,match(A148,Ghosts!A:A,0)))*1.2)+(iferror(index(EPS!J:J,match(A148,EPS!A:A,0)),index(Ghosts!J:J,match(A148,Ghosts!A:A,0)))*1.5)+(iferror(index(EPS!K:K,match(A148,EPS!A:A,0)),index(Ghosts!K:K,match(A148,Ghosts!A:A,0)))*3)+(iferror(index(EPS!L:L,match(A148,EPS!A:A,0)),index(Ghosts!L:L,match(A148,Ghosts!A:A,0)))*3))*D148*(F148/48))</f>
        <v/>
      </c>
      <c r="AB148" s="42">
        <f t="shared" ref="AB148:AF148" si="150">if(iferror(search(AB$1,$I148),0)&gt;0,1,0)</f>
        <v>0</v>
      </c>
      <c r="AC148" s="42">
        <f t="shared" si="150"/>
        <v>0</v>
      </c>
      <c r="AD148" s="42">
        <f t="shared" si="150"/>
        <v>0</v>
      </c>
      <c r="AE148" s="42">
        <f t="shared" si="150"/>
        <v>0</v>
      </c>
      <c r="AF148" s="42">
        <f t="shared" si="150"/>
        <v>0</v>
      </c>
      <c r="AG148" s="25"/>
      <c r="AH148" s="25"/>
      <c r="AI148" s="25"/>
      <c r="AJ148" s="25"/>
      <c r="AK148" s="25"/>
      <c r="AL148" s="25"/>
    </row>
    <row r="149">
      <c r="A149" s="26" t="s">
        <v>192</v>
      </c>
      <c r="B149" s="25" t="e">
        <v>#N/A</v>
      </c>
      <c r="C149" s="25" t="e">
        <v>#N/A</v>
      </c>
      <c r="D149" s="28" t="e">
        <v>#N/A</v>
      </c>
      <c r="E149" s="29">
        <v>0.1315970755483347</v>
      </c>
      <c r="F149" s="30">
        <v>0.0</v>
      </c>
      <c r="G149" s="33"/>
      <c r="H149" s="34" t="s">
        <v>64</v>
      </c>
      <c r="I149" s="35" t="s">
        <v>64</v>
      </c>
      <c r="J149" s="36" t="s">
        <v>64</v>
      </c>
      <c r="K149" s="28" t="s">
        <v>64</v>
      </c>
      <c r="L149" s="28" t="s">
        <v>64</v>
      </c>
      <c r="M149" s="34" t="s">
        <v>64</v>
      </c>
      <c r="N149" s="35" t="s">
        <v>64</v>
      </c>
      <c r="O149" s="36" t="s">
        <v>64</v>
      </c>
      <c r="P149" s="28" t="s">
        <v>64</v>
      </c>
      <c r="Q149" s="37" t="s">
        <v>64</v>
      </c>
      <c r="R149" s="38" t="str">
        <f t="shared" si="2"/>
        <v/>
      </c>
      <c r="S149" s="39" t="str">
        <f t="array" ref="S149">if(R149="","", if(index(Index_of_Stuff!J:J,match(B149,Index_of_Stuff!F:F,0))&gt;0,(D149-index(Index_of_Stuff!J:J,match(B149,Index_of_Stuff!F:F,0)))*(R149/index(Index_of_Stuff!I:I,match(B149,Index_of_Stuff!F:F,0))),(D149/index(Index_of_Stuff!I:I,match(B149,Index_of_Stuff!F:F,0)))*R149))</f>
        <v/>
      </c>
      <c r="T149" s="40" t="str">
        <f t="array" ref="T149">if(or($F149=0,$F149=""),"", iferror(index(EPS!B:B,match($A149,EPS!$A:$A,0)),index(Ghosts!B:B,match($A149,Ghosts!$A:$A,0)))*($S149/(($F149/48)*$D149)/$E149))</f>
        <v/>
      </c>
      <c r="U149" s="40" t="str">
        <f t="array" ref="U149">if(or($F149=0,$F149=""),"", iferror(index(EPS!D:D,match($A149,EPS!$A:$A,0)),index(Ghosts!D:D,match($A149,Ghosts!$A:$A,0)))*($S149/(($F149/48)*$D149)/$E149))</f>
        <v/>
      </c>
      <c r="V149" s="40" t="str">
        <f t="array" ref="V149">if(or($F149=0,$F149=""),"", iferror(index(EPS!F:F,match($A149,EPS!$A:$A,0)),index(Ghosts!F:F,match($A149,Ghosts!$A:$A,0)))*($S149/(($F149/48)*$D149)/$E149))</f>
        <v/>
      </c>
      <c r="W149" s="40" t="str">
        <f t="array" ref="W149">if(or($F149=0,$F149=""),"", iferror(index(EPS!M:M,match($A149,EPS!$A:$A,0)),index(Ghosts!M:M,match($A149,Ghosts!$A:$A,0)))*($S149/(($F149/48)*$D149)/$E149))</f>
        <v/>
      </c>
      <c r="X149" s="39" t="str">
        <f t="shared" si="3"/>
        <v/>
      </c>
      <c r="Y149" s="41" t="str">
        <f t="array" ref="Y149">if(or(F149=0,F149=""),"",((iferror(index(EPS!H:H,match(A149,EPS!A:A,0)),index(Ghosts!H:H,match(A149,Ghosts!A:A,0)))*1.25)+(iferror(index(EPS!I:I,match(A149,EPS!A:A,0)),index(Ghosts!I:I,match(A149,Ghosts!A:A,0)))*1.25)+(iferror(index(EPS!J:J,match(A149,EPS!A:A,0)),index(Ghosts!J:J,match(A149,Ghosts!A:A,0)))*1.5)+(iferror(index(EPS!K:K,match(A149,EPS!A:A,0)),index(Ghosts!K:K,match(A149,Ghosts!A:A,0)))*2)+(iferror(index(EPS!L:L,match(A149,EPS!A:A,0)),index(Ghosts!L:L,match(A149,Ghosts!A:A,0)))*2))*D149*(F149/48))</f>
        <v/>
      </c>
      <c r="Z149" s="41" t="str">
        <f t="shared" si="4"/>
        <v/>
      </c>
      <c r="AA149" s="41" t="str">
        <f t="array" ref="AA149">if(or(F149=0,F149=""),"",((iferror(index(EPS!H:H,match(A149,EPS!A:A,0)),index(Ghosts!H:H,match(A149,Ghosts!A:A,0)))*1.2)+(iferror(index(EPS!I:I,match(A149,EPS!A:A,0)),index(Ghosts!I:I,match(A149,Ghosts!A:A,0)))*1.2)+(iferror(index(EPS!J:J,match(A149,EPS!A:A,0)),index(Ghosts!J:J,match(A149,Ghosts!A:A,0)))*1.5)+(iferror(index(EPS!K:K,match(A149,EPS!A:A,0)),index(Ghosts!K:K,match(A149,Ghosts!A:A,0)))*3)+(iferror(index(EPS!L:L,match(A149,EPS!A:A,0)),index(Ghosts!L:L,match(A149,Ghosts!A:A,0)))*3))*D149*(F149/48))</f>
        <v/>
      </c>
      <c r="AB149" s="42">
        <f t="shared" ref="AB149:AF149" si="151">if(iferror(search(AB$1,$I149),0)&gt;0,1,0)</f>
        <v>0</v>
      </c>
      <c r="AC149" s="42">
        <f t="shared" si="151"/>
        <v>0</v>
      </c>
      <c r="AD149" s="42">
        <f t="shared" si="151"/>
        <v>0</v>
      </c>
      <c r="AE149" s="42">
        <f t="shared" si="151"/>
        <v>0</v>
      </c>
      <c r="AF149" s="42">
        <f t="shared" si="151"/>
        <v>0</v>
      </c>
      <c r="AG149" s="25"/>
      <c r="AH149" s="25"/>
      <c r="AI149" s="25"/>
      <c r="AJ149" s="25"/>
      <c r="AK149" s="25"/>
      <c r="AL149" s="25"/>
    </row>
    <row r="150">
      <c r="A150" s="26" t="s">
        <v>212</v>
      </c>
      <c r="B150" s="25" t="e">
        <v>#N/A</v>
      </c>
      <c r="C150" s="25" t="e">
        <v>#N/A</v>
      </c>
      <c r="D150" s="28" t="e">
        <v>#N/A</v>
      </c>
      <c r="E150" s="29">
        <v>0.128984544795943</v>
      </c>
      <c r="F150" s="30">
        <v>0.0</v>
      </c>
      <c r="G150" s="33"/>
      <c r="H150" s="34" t="s">
        <v>64</v>
      </c>
      <c r="I150" s="35" t="s">
        <v>64</v>
      </c>
      <c r="J150" s="36" t="s">
        <v>64</v>
      </c>
      <c r="K150" s="28" t="s">
        <v>64</v>
      </c>
      <c r="L150" s="28" t="s">
        <v>64</v>
      </c>
      <c r="M150" s="34" t="s">
        <v>64</v>
      </c>
      <c r="N150" s="35" t="s">
        <v>64</v>
      </c>
      <c r="O150" s="36" t="s">
        <v>64</v>
      </c>
      <c r="P150" s="28" t="s">
        <v>64</v>
      </c>
      <c r="Q150" s="37" t="s">
        <v>64</v>
      </c>
      <c r="R150" s="38" t="str">
        <f t="shared" si="2"/>
        <v/>
      </c>
      <c r="S150" s="39" t="str">
        <f t="array" ref="S150">if(R150="","", if(index(Index_of_Stuff!J:J,match(B150,Index_of_Stuff!F:F,0))&gt;0,(D150-index(Index_of_Stuff!J:J,match(B150,Index_of_Stuff!F:F,0)))*(R150/index(Index_of_Stuff!I:I,match(B150,Index_of_Stuff!F:F,0))),(D150/index(Index_of_Stuff!I:I,match(B150,Index_of_Stuff!F:F,0)))*R150))</f>
        <v/>
      </c>
      <c r="T150" s="40" t="str">
        <f t="array" ref="T150">if(or($F150=0,$F150=""),"", iferror(index(EPS!B:B,match($A150,EPS!$A:$A,0)),index(Ghosts!B:B,match($A150,Ghosts!$A:$A,0)))*($S150/(($F150/48)*$D150)/$E150))</f>
        <v/>
      </c>
      <c r="U150" s="40" t="str">
        <f t="array" ref="U150">if(or($F150=0,$F150=""),"", iferror(index(EPS!D:D,match($A150,EPS!$A:$A,0)),index(Ghosts!D:D,match($A150,Ghosts!$A:$A,0)))*($S150/(($F150/48)*$D150)/$E150))</f>
        <v/>
      </c>
      <c r="V150" s="40" t="str">
        <f t="array" ref="V150">if(or($F150=0,$F150=""),"", iferror(index(EPS!F:F,match($A150,EPS!$A:$A,0)),index(Ghosts!F:F,match($A150,Ghosts!$A:$A,0)))*($S150/(($F150/48)*$D150)/$E150))</f>
        <v/>
      </c>
      <c r="W150" s="40" t="str">
        <f t="array" ref="W150">if(or($F150=0,$F150=""),"", iferror(index(EPS!M:M,match($A150,EPS!$A:$A,0)),index(Ghosts!M:M,match($A150,Ghosts!$A:$A,0)))*($S150/(($F150/48)*$D150)/$E150))</f>
        <v/>
      </c>
      <c r="X150" s="39" t="str">
        <f t="shared" si="3"/>
        <v/>
      </c>
      <c r="Y150" s="41" t="str">
        <f t="array" ref="Y150">if(or(F150=0,F150=""),"",((iferror(index(EPS!H:H,match(A150,EPS!A:A,0)),index(Ghosts!H:H,match(A150,Ghosts!A:A,0)))*1.25)+(iferror(index(EPS!I:I,match(A150,EPS!A:A,0)),index(Ghosts!I:I,match(A150,Ghosts!A:A,0)))*1.25)+(iferror(index(EPS!J:J,match(A150,EPS!A:A,0)),index(Ghosts!J:J,match(A150,Ghosts!A:A,0)))*1.5)+(iferror(index(EPS!K:K,match(A150,EPS!A:A,0)),index(Ghosts!K:K,match(A150,Ghosts!A:A,0)))*2)+(iferror(index(EPS!L:L,match(A150,EPS!A:A,0)),index(Ghosts!L:L,match(A150,Ghosts!A:A,0)))*2))*D150*(F150/48))</f>
        <v/>
      </c>
      <c r="Z150" s="41" t="str">
        <f t="shared" si="4"/>
        <v/>
      </c>
      <c r="AA150" s="41" t="str">
        <f t="array" ref="AA150">if(or(F150=0,F150=""),"",((iferror(index(EPS!H:H,match(A150,EPS!A:A,0)),index(Ghosts!H:H,match(A150,Ghosts!A:A,0)))*1.2)+(iferror(index(EPS!I:I,match(A150,EPS!A:A,0)),index(Ghosts!I:I,match(A150,Ghosts!A:A,0)))*1.2)+(iferror(index(EPS!J:J,match(A150,EPS!A:A,0)),index(Ghosts!J:J,match(A150,Ghosts!A:A,0)))*1.5)+(iferror(index(EPS!K:K,match(A150,EPS!A:A,0)),index(Ghosts!K:K,match(A150,Ghosts!A:A,0)))*3)+(iferror(index(EPS!L:L,match(A150,EPS!A:A,0)),index(Ghosts!L:L,match(A150,Ghosts!A:A,0)))*3))*D150*(F150/48))</f>
        <v/>
      </c>
      <c r="AB150" s="42">
        <f t="shared" ref="AB150:AF150" si="152">if(iferror(search(AB$1,$I150),0)&gt;0,1,0)</f>
        <v>0</v>
      </c>
      <c r="AC150" s="42">
        <f t="shared" si="152"/>
        <v>0</v>
      </c>
      <c r="AD150" s="42">
        <f t="shared" si="152"/>
        <v>0</v>
      </c>
      <c r="AE150" s="42">
        <f t="shared" si="152"/>
        <v>0</v>
      </c>
      <c r="AF150" s="42">
        <f t="shared" si="152"/>
        <v>0</v>
      </c>
      <c r="AG150" s="25"/>
      <c r="AH150" s="25"/>
      <c r="AI150" s="25"/>
      <c r="AJ150" s="25"/>
      <c r="AK150" s="25"/>
      <c r="AL150" s="25"/>
    </row>
    <row r="151">
      <c r="A151" s="26" t="s">
        <v>214</v>
      </c>
      <c r="B151" s="25" t="e">
        <v>#N/A</v>
      </c>
      <c r="C151" s="25" t="e">
        <v>#N/A</v>
      </c>
      <c r="D151" s="28" t="e">
        <v>#N/A</v>
      </c>
      <c r="E151" s="29">
        <v>0.15751824817518248</v>
      </c>
      <c r="F151" s="30">
        <v>0.0</v>
      </c>
      <c r="G151" s="33"/>
      <c r="H151" s="34" t="s">
        <v>64</v>
      </c>
      <c r="I151" s="35" t="s">
        <v>64</v>
      </c>
      <c r="J151" s="36" t="s">
        <v>64</v>
      </c>
      <c r="K151" s="28" t="s">
        <v>64</v>
      </c>
      <c r="L151" s="28" t="s">
        <v>64</v>
      </c>
      <c r="M151" s="34" t="s">
        <v>64</v>
      </c>
      <c r="N151" s="35" t="s">
        <v>64</v>
      </c>
      <c r="O151" s="36" t="s">
        <v>64</v>
      </c>
      <c r="P151" s="28" t="s">
        <v>64</v>
      </c>
      <c r="Q151" s="37" t="s">
        <v>64</v>
      </c>
      <c r="R151" s="38" t="str">
        <f t="shared" si="2"/>
        <v/>
      </c>
      <c r="S151" s="39" t="str">
        <f t="array" ref="S151">if(R151="","", if(index(Index_of_Stuff!J:J,match(B151,Index_of_Stuff!F:F,0))&gt;0,(D151-index(Index_of_Stuff!J:J,match(B151,Index_of_Stuff!F:F,0)))*(R151/index(Index_of_Stuff!I:I,match(B151,Index_of_Stuff!F:F,0))),(D151/index(Index_of_Stuff!I:I,match(B151,Index_of_Stuff!F:F,0)))*R151))</f>
        <v/>
      </c>
      <c r="T151" s="40" t="str">
        <f t="array" ref="T151">if(or($F151=0,$F151=""),"", iferror(index(EPS!B:B,match($A151,EPS!$A:$A,0)),index(Ghosts!B:B,match($A151,Ghosts!$A:$A,0)))*($S151/(($F151/48)*$D151)/$E151))</f>
        <v/>
      </c>
      <c r="U151" s="40" t="str">
        <f t="array" ref="U151">if(or($F151=0,$F151=""),"", iferror(index(EPS!D:D,match($A151,EPS!$A:$A,0)),index(Ghosts!D:D,match($A151,Ghosts!$A:$A,0)))*($S151/(($F151/48)*$D151)/$E151))</f>
        <v/>
      </c>
      <c r="V151" s="40" t="str">
        <f t="array" ref="V151">if(or($F151=0,$F151=""),"", iferror(index(EPS!F:F,match($A151,EPS!$A:$A,0)),index(Ghosts!F:F,match($A151,Ghosts!$A:$A,0)))*($S151/(($F151/48)*$D151)/$E151))</f>
        <v/>
      </c>
      <c r="W151" s="40" t="str">
        <f t="array" ref="W151">if(or($F151=0,$F151=""),"", iferror(index(EPS!M:M,match($A151,EPS!$A:$A,0)),index(Ghosts!M:M,match($A151,Ghosts!$A:$A,0)))*($S151/(($F151/48)*$D151)/$E151))</f>
        <v/>
      </c>
      <c r="X151" s="39" t="str">
        <f t="shared" si="3"/>
        <v/>
      </c>
      <c r="Y151" s="41" t="str">
        <f t="array" ref="Y151">if(or(F151=0,F151=""),"",((iferror(index(EPS!H:H,match(A151,EPS!A:A,0)),index(Ghosts!H:H,match(A151,Ghosts!A:A,0)))*1.25)+(iferror(index(EPS!I:I,match(A151,EPS!A:A,0)),index(Ghosts!I:I,match(A151,Ghosts!A:A,0)))*1.25)+(iferror(index(EPS!J:J,match(A151,EPS!A:A,0)),index(Ghosts!J:J,match(A151,Ghosts!A:A,0)))*1.5)+(iferror(index(EPS!K:K,match(A151,EPS!A:A,0)),index(Ghosts!K:K,match(A151,Ghosts!A:A,0)))*2)+(iferror(index(EPS!L:L,match(A151,EPS!A:A,0)),index(Ghosts!L:L,match(A151,Ghosts!A:A,0)))*2))*D151*(F151/48))</f>
        <v/>
      </c>
      <c r="Z151" s="41" t="str">
        <f t="shared" si="4"/>
        <v/>
      </c>
      <c r="AA151" s="41" t="str">
        <f t="array" ref="AA151">if(or(F151=0,F151=""),"",((iferror(index(EPS!H:H,match(A151,EPS!A:A,0)),index(Ghosts!H:H,match(A151,Ghosts!A:A,0)))*1.2)+(iferror(index(EPS!I:I,match(A151,EPS!A:A,0)),index(Ghosts!I:I,match(A151,Ghosts!A:A,0)))*1.2)+(iferror(index(EPS!J:J,match(A151,EPS!A:A,0)),index(Ghosts!J:J,match(A151,Ghosts!A:A,0)))*1.5)+(iferror(index(EPS!K:K,match(A151,EPS!A:A,0)),index(Ghosts!K:K,match(A151,Ghosts!A:A,0)))*3)+(iferror(index(EPS!L:L,match(A151,EPS!A:A,0)),index(Ghosts!L:L,match(A151,Ghosts!A:A,0)))*3))*D151*(F151/48))</f>
        <v/>
      </c>
      <c r="AB151" s="42">
        <f t="shared" ref="AB151:AF151" si="153">if(iferror(search(AB$1,$I151),0)&gt;0,1,0)</f>
        <v>0</v>
      </c>
      <c r="AC151" s="42">
        <f t="shared" si="153"/>
        <v>0</v>
      </c>
      <c r="AD151" s="42">
        <f t="shared" si="153"/>
        <v>0</v>
      </c>
      <c r="AE151" s="42">
        <f t="shared" si="153"/>
        <v>0</v>
      </c>
      <c r="AF151" s="42">
        <f t="shared" si="153"/>
        <v>0</v>
      </c>
      <c r="AG151" s="25"/>
      <c r="AH151" s="25"/>
      <c r="AI151" s="25"/>
      <c r="AJ151" s="25"/>
      <c r="AK151" s="25"/>
      <c r="AL151" s="25"/>
    </row>
    <row r="152">
      <c r="A152" s="26" t="s">
        <v>296</v>
      </c>
      <c r="B152" s="25" t="e">
        <v>#N/A</v>
      </c>
      <c r="C152" s="25" t="e">
        <v>#N/A</v>
      </c>
      <c r="D152" s="28" t="e">
        <v>#N/A</v>
      </c>
      <c r="E152" s="29">
        <v>0.2563492546394889</v>
      </c>
      <c r="F152" s="30">
        <v>36.0</v>
      </c>
      <c r="G152" s="33"/>
      <c r="H152" s="34" t="e">
        <v>#N/A</v>
      </c>
      <c r="I152" s="35" t="s">
        <v>64</v>
      </c>
      <c r="J152" s="36" t="s">
        <v>64</v>
      </c>
      <c r="K152" s="28" t="s">
        <v>64</v>
      </c>
      <c r="L152" s="28" t="s">
        <v>64</v>
      </c>
      <c r="M152" s="34" t="e">
        <v>#N/A</v>
      </c>
      <c r="N152" s="35" t="s">
        <v>64</v>
      </c>
      <c r="O152" s="36" t="s">
        <v>64</v>
      </c>
      <c r="P152" s="28" t="s">
        <v>64</v>
      </c>
      <c r="Q152" s="37" t="s">
        <v>64</v>
      </c>
      <c r="R152" s="38" t="str">
        <f t="shared" si="2"/>
        <v>#N/A</v>
      </c>
      <c r="S152" s="39" t="str">
        <f t="array" ref="S152">if(R152="","", if(index(Index_of_Stuff!J:J,match(B152,Index_of_Stuff!F:F,0))&gt;0,(D152-index(Index_of_Stuff!J:J,match(B152,Index_of_Stuff!F:F,0)))*(R152/index(Index_of_Stuff!I:I,match(B152,Index_of_Stuff!F:F,0))),(D152/index(Index_of_Stuff!I:I,match(B152,Index_of_Stuff!F:F,0)))*R152))</f>
        <v>#N/A</v>
      </c>
      <c r="T152" s="40" t="str">
        <f t="array" ref="T152">if(or($F152=0,$F152=""),"", iferror(index(EPS!B:B,match($A152,EPS!$A:$A,0)),index(Ghosts!B:B,match($A152,Ghosts!$A:$A,0)))*($S152/(($F152/48)*$D152)/$E152))</f>
        <v>#N/A</v>
      </c>
      <c r="U152" s="40" t="str">
        <f t="array" ref="U152">if(or($F152=0,$F152=""),"", iferror(index(EPS!D:D,match($A152,EPS!$A:$A,0)),index(Ghosts!D:D,match($A152,Ghosts!$A:$A,0)))*($S152/(($F152/48)*$D152)/$E152))</f>
        <v>#N/A</v>
      </c>
      <c r="V152" s="40" t="str">
        <f t="array" ref="V152">if(or($F152=0,$F152=""),"", iferror(index(EPS!F:F,match($A152,EPS!$A:$A,0)),index(Ghosts!F:F,match($A152,Ghosts!$A:$A,0)))*($S152/(($F152/48)*$D152)/$E152))</f>
        <v>#N/A</v>
      </c>
      <c r="W152" s="40" t="str">
        <f t="array" ref="W152">if(or($F152=0,$F152=""),"", iferror(index(EPS!M:M,match($A152,EPS!$A:$A,0)),index(Ghosts!M:M,match($A152,Ghosts!$A:$A,0)))*($S152/(($F152/48)*$D152)/$E152))</f>
        <v>#N/A</v>
      </c>
      <c r="X152" s="39" t="str">
        <f t="shared" si="3"/>
        <v>#N/A</v>
      </c>
      <c r="Y152" s="41" t="str">
        <f t="array" ref="Y152">if(or(F152=0,F152=""),"",((iferror(index(EPS!H:H,match(A152,EPS!A:A,0)),index(Ghosts!H:H,match(A152,Ghosts!A:A,0)))*1.25)+(iferror(index(EPS!I:I,match(A152,EPS!A:A,0)),index(Ghosts!I:I,match(A152,Ghosts!A:A,0)))*1.25)+(iferror(index(EPS!J:J,match(A152,EPS!A:A,0)),index(Ghosts!J:J,match(A152,Ghosts!A:A,0)))*1.5)+(iferror(index(EPS!K:K,match(A152,EPS!A:A,0)),index(Ghosts!K:K,match(A152,Ghosts!A:A,0)))*2)+(iferror(index(EPS!L:L,match(A152,EPS!A:A,0)),index(Ghosts!L:L,match(A152,Ghosts!A:A,0)))*2))*D152*(F152/48))</f>
        <v>#N/A</v>
      </c>
      <c r="Z152" s="41" t="str">
        <f t="shared" si="4"/>
        <v>#N/A</v>
      </c>
      <c r="AA152" s="41" t="str">
        <f t="array" ref="AA152">if(or(F152=0,F152=""),"",((iferror(index(EPS!H:H,match(A152,EPS!A:A,0)),index(Ghosts!H:H,match(A152,Ghosts!A:A,0)))*1.2)+(iferror(index(EPS!I:I,match(A152,EPS!A:A,0)),index(Ghosts!I:I,match(A152,Ghosts!A:A,0)))*1.2)+(iferror(index(EPS!J:J,match(A152,EPS!A:A,0)),index(Ghosts!J:J,match(A152,Ghosts!A:A,0)))*1.5)+(iferror(index(EPS!K:K,match(A152,EPS!A:A,0)),index(Ghosts!K:K,match(A152,Ghosts!A:A,0)))*3)+(iferror(index(EPS!L:L,match(A152,EPS!A:A,0)),index(Ghosts!L:L,match(A152,Ghosts!A:A,0)))*3))*D152*(F152/48))</f>
        <v>#N/A</v>
      </c>
      <c r="AB152" s="42">
        <f t="shared" ref="AB152:AF152" si="154">if(iferror(search(AB$1,$I152),0)&gt;0,1,0)</f>
        <v>0</v>
      </c>
      <c r="AC152" s="42">
        <f t="shared" si="154"/>
        <v>0</v>
      </c>
      <c r="AD152" s="42">
        <f t="shared" si="154"/>
        <v>0</v>
      </c>
      <c r="AE152" s="42">
        <f t="shared" si="154"/>
        <v>0</v>
      </c>
      <c r="AF152" s="42">
        <f t="shared" si="154"/>
        <v>0</v>
      </c>
      <c r="AG152" s="25"/>
      <c r="AH152" s="25"/>
      <c r="AI152" s="25"/>
      <c r="AJ152" s="25"/>
      <c r="AK152" s="25"/>
      <c r="AL152" s="25"/>
    </row>
    <row r="153">
      <c r="A153" s="26" t="s">
        <v>295</v>
      </c>
      <c r="B153" s="25" t="e">
        <v>#N/A</v>
      </c>
      <c r="C153" s="25" t="e">
        <v>#N/A</v>
      </c>
      <c r="D153" s="28" t="e">
        <v>#N/A</v>
      </c>
      <c r="E153" s="29">
        <v>0.2821874062968516</v>
      </c>
      <c r="F153" s="30">
        <v>35.0</v>
      </c>
      <c r="G153" s="32"/>
      <c r="H153" s="34" t="e">
        <v>#N/A</v>
      </c>
      <c r="I153" s="35" t="s">
        <v>64</v>
      </c>
      <c r="J153" s="36" t="s">
        <v>64</v>
      </c>
      <c r="K153" s="28" t="s">
        <v>64</v>
      </c>
      <c r="L153" s="28" t="s">
        <v>64</v>
      </c>
      <c r="M153" s="34" t="e">
        <v>#N/A</v>
      </c>
      <c r="N153" s="35" t="s">
        <v>64</v>
      </c>
      <c r="O153" s="36" t="s">
        <v>64</v>
      </c>
      <c r="P153" s="28" t="s">
        <v>64</v>
      </c>
      <c r="Q153" s="37" t="s">
        <v>64</v>
      </c>
      <c r="R153" s="38" t="str">
        <f t="shared" si="2"/>
        <v>#N/A</v>
      </c>
      <c r="S153" s="39" t="str">
        <f t="array" ref="S153">if(R153="","", if(index(Index_of_Stuff!J:J,match(B153,Index_of_Stuff!F:F,0))&gt;0,(D153-index(Index_of_Stuff!J:J,match(B153,Index_of_Stuff!F:F,0)))*(R153/index(Index_of_Stuff!I:I,match(B153,Index_of_Stuff!F:F,0))),(D153/index(Index_of_Stuff!I:I,match(B153,Index_of_Stuff!F:F,0)))*R153))</f>
        <v>#N/A</v>
      </c>
      <c r="T153" s="40" t="str">
        <f t="array" ref="T153">if(or($F153=0,$F153=""),"", iferror(index(EPS!B:B,match($A153,EPS!$A:$A,0)),index(Ghosts!B:B,match($A153,Ghosts!$A:$A,0)))*($S153/(($F153/48)*$D153)/$E153))</f>
        <v>#N/A</v>
      </c>
      <c r="U153" s="40" t="str">
        <f t="array" ref="U153">if(or($F153=0,$F153=""),"", iferror(index(EPS!D:D,match($A153,EPS!$A:$A,0)),index(Ghosts!D:D,match($A153,Ghosts!$A:$A,0)))*($S153/(($F153/48)*$D153)/$E153))</f>
        <v>#N/A</v>
      </c>
      <c r="V153" s="40" t="str">
        <f t="array" ref="V153">if(or($F153=0,$F153=""),"", iferror(index(EPS!F:F,match($A153,EPS!$A:$A,0)),index(Ghosts!F:F,match($A153,Ghosts!$A:$A,0)))*($S153/(($F153/48)*$D153)/$E153))</f>
        <v>#N/A</v>
      </c>
      <c r="W153" s="40" t="str">
        <f t="array" ref="W153">if(or($F153=0,$F153=""),"", iferror(index(EPS!M:M,match($A153,EPS!$A:$A,0)),index(Ghosts!M:M,match($A153,Ghosts!$A:$A,0)))*($S153/(($F153/48)*$D153)/$E153))</f>
        <v>#N/A</v>
      </c>
      <c r="X153" s="39" t="str">
        <f t="shared" si="3"/>
        <v>#N/A</v>
      </c>
      <c r="Y153" s="41" t="str">
        <f t="array" ref="Y153">if(or(F153=0,F153=""),"",((iferror(index(EPS!H:H,match(A153,EPS!A:A,0)),index(Ghosts!H:H,match(A153,Ghosts!A:A,0)))*1.25)+(iferror(index(EPS!I:I,match(A153,EPS!A:A,0)),index(Ghosts!I:I,match(A153,Ghosts!A:A,0)))*1.25)+(iferror(index(EPS!J:J,match(A153,EPS!A:A,0)),index(Ghosts!J:J,match(A153,Ghosts!A:A,0)))*1.5)+(iferror(index(EPS!K:K,match(A153,EPS!A:A,0)),index(Ghosts!K:K,match(A153,Ghosts!A:A,0)))*2)+(iferror(index(EPS!L:L,match(A153,EPS!A:A,0)),index(Ghosts!L:L,match(A153,Ghosts!A:A,0)))*2))*D153*(F153/48))</f>
        <v>#N/A</v>
      </c>
      <c r="Z153" s="41" t="str">
        <f t="shared" si="4"/>
        <v>#N/A</v>
      </c>
      <c r="AA153" s="41" t="str">
        <f t="array" ref="AA153">if(or(F153=0,F153=""),"",((iferror(index(EPS!H:H,match(A153,EPS!A:A,0)),index(Ghosts!H:H,match(A153,Ghosts!A:A,0)))*1.2)+(iferror(index(EPS!I:I,match(A153,EPS!A:A,0)),index(Ghosts!I:I,match(A153,Ghosts!A:A,0)))*1.2)+(iferror(index(EPS!J:J,match(A153,EPS!A:A,0)),index(Ghosts!J:J,match(A153,Ghosts!A:A,0)))*1.5)+(iferror(index(EPS!K:K,match(A153,EPS!A:A,0)),index(Ghosts!K:K,match(A153,Ghosts!A:A,0)))*3)+(iferror(index(EPS!L:L,match(A153,EPS!A:A,0)),index(Ghosts!L:L,match(A153,Ghosts!A:A,0)))*3))*D153*(F153/48))</f>
        <v>#N/A</v>
      </c>
      <c r="AB153" s="42">
        <f t="shared" ref="AB153:AF153" si="155">if(iferror(search(AB$1,$I153),0)&gt;0,1,0)</f>
        <v>0</v>
      </c>
      <c r="AC153" s="42">
        <f t="shared" si="155"/>
        <v>0</v>
      </c>
      <c r="AD153" s="42">
        <f t="shared" si="155"/>
        <v>0</v>
      </c>
      <c r="AE153" s="42">
        <f t="shared" si="155"/>
        <v>0</v>
      </c>
      <c r="AF153" s="42">
        <f t="shared" si="155"/>
        <v>0</v>
      </c>
      <c r="AG153" s="25"/>
      <c r="AH153" s="25"/>
      <c r="AI153" s="25"/>
      <c r="AJ153" s="25"/>
      <c r="AK153" s="25"/>
      <c r="AL153" s="25"/>
    </row>
    <row r="154">
      <c r="A154" s="26" t="s">
        <v>297</v>
      </c>
      <c r="B154" s="25" t="e">
        <v>#N/A</v>
      </c>
      <c r="C154" s="25" t="e">
        <v>#N/A</v>
      </c>
      <c r="D154" s="28" t="e">
        <v>#N/A</v>
      </c>
      <c r="E154" s="29">
        <v>0.27165807327001357</v>
      </c>
      <c r="F154" s="30">
        <v>35.0</v>
      </c>
      <c r="G154" s="33"/>
      <c r="H154" s="34" t="e">
        <v>#N/A</v>
      </c>
      <c r="I154" s="35" t="s">
        <v>64</v>
      </c>
      <c r="J154" s="36" t="s">
        <v>64</v>
      </c>
      <c r="K154" s="28" t="s">
        <v>64</v>
      </c>
      <c r="L154" s="28" t="s">
        <v>64</v>
      </c>
      <c r="M154" s="34" t="e">
        <v>#N/A</v>
      </c>
      <c r="N154" s="35" t="s">
        <v>64</v>
      </c>
      <c r="O154" s="36" t="s">
        <v>64</v>
      </c>
      <c r="P154" s="28" t="s">
        <v>64</v>
      </c>
      <c r="Q154" s="37" t="s">
        <v>64</v>
      </c>
      <c r="R154" s="38" t="str">
        <f t="shared" si="2"/>
        <v>#N/A</v>
      </c>
      <c r="S154" s="39" t="str">
        <f t="array" ref="S154">if(R154="","", if(index(Index_of_Stuff!J:J,match(B154,Index_of_Stuff!F:F,0))&gt;0,(D154-index(Index_of_Stuff!J:J,match(B154,Index_of_Stuff!F:F,0)))*(R154/index(Index_of_Stuff!I:I,match(B154,Index_of_Stuff!F:F,0))),(D154/index(Index_of_Stuff!I:I,match(B154,Index_of_Stuff!F:F,0)))*R154))</f>
        <v>#N/A</v>
      </c>
      <c r="T154" s="40" t="str">
        <f t="array" ref="T154">if(or($F154=0,$F154=""),"", iferror(index(EPS!B:B,match($A154,EPS!$A:$A,0)),index(Ghosts!B:B,match($A154,Ghosts!$A:$A,0)))*($S154/(($F154/48)*$D154)/$E154))</f>
        <v>#N/A</v>
      </c>
      <c r="U154" s="40" t="str">
        <f t="array" ref="U154">if(or($F154=0,$F154=""),"", iferror(index(EPS!D:D,match($A154,EPS!$A:$A,0)),index(Ghosts!D:D,match($A154,Ghosts!$A:$A,0)))*($S154/(($F154/48)*$D154)/$E154))</f>
        <v>#N/A</v>
      </c>
      <c r="V154" s="40" t="str">
        <f t="array" ref="V154">if(or($F154=0,$F154=""),"", iferror(index(EPS!F:F,match($A154,EPS!$A:$A,0)),index(Ghosts!F:F,match($A154,Ghosts!$A:$A,0)))*($S154/(($F154/48)*$D154)/$E154))</f>
        <v>#N/A</v>
      </c>
      <c r="W154" s="40" t="str">
        <f t="array" ref="W154">if(or($F154=0,$F154=""),"", iferror(index(EPS!M:M,match($A154,EPS!$A:$A,0)),index(Ghosts!M:M,match($A154,Ghosts!$A:$A,0)))*($S154/(($F154/48)*$D154)/$E154))</f>
        <v>#N/A</v>
      </c>
      <c r="X154" s="39" t="str">
        <f t="shared" si="3"/>
        <v>#N/A</v>
      </c>
      <c r="Y154" s="41" t="str">
        <f t="array" ref="Y154">if(or(F154=0,F154=""),"",((iferror(index(EPS!H:H,match(A154,EPS!A:A,0)),index(Ghosts!H:H,match(A154,Ghosts!A:A,0)))*1.25)+(iferror(index(EPS!I:I,match(A154,EPS!A:A,0)),index(Ghosts!I:I,match(A154,Ghosts!A:A,0)))*1.25)+(iferror(index(EPS!J:J,match(A154,EPS!A:A,0)),index(Ghosts!J:J,match(A154,Ghosts!A:A,0)))*1.5)+(iferror(index(EPS!K:K,match(A154,EPS!A:A,0)),index(Ghosts!K:K,match(A154,Ghosts!A:A,0)))*2)+(iferror(index(EPS!L:L,match(A154,EPS!A:A,0)),index(Ghosts!L:L,match(A154,Ghosts!A:A,0)))*2))*D154*(F154/48))</f>
        <v>#N/A</v>
      </c>
      <c r="Z154" s="41" t="str">
        <f t="shared" si="4"/>
        <v>#N/A</v>
      </c>
      <c r="AA154" s="41" t="str">
        <f t="array" ref="AA154">if(or(F154=0,F154=""),"",((iferror(index(EPS!H:H,match(A154,EPS!A:A,0)),index(Ghosts!H:H,match(A154,Ghosts!A:A,0)))*1.2)+(iferror(index(EPS!I:I,match(A154,EPS!A:A,0)),index(Ghosts!I:I,match(A154,Ghosts!A:A,0)))*1.2)+(iferror(index(EPS!J:J,match(A154,EPS!A:A,0)),index(Ghosts!J:J,match(A154,Ghosts!A:A,0)))*1.5)+(iferror(index(EPS!K:K,match(A154,EPS!A:A,0)),index(Ghosts!K:K,match(A154,Ghosts!A:A,0)))*3)+(iferror(index(EPS!L:L,match(A154,EPS!A:A,0)),index(Ghosts!L:L,match(A154,Ghosts!A:A,0)))*3))*D154*(F154/48))</f>
        <v>#N/A</v>
      </c>
      <c r="AB154" s="42">
        <f t="shared" ref="AB154:AF154" si="156">if(iferror(search(AB$1,$I154),0)&gt;0,1,0)</f>
        <v>0</v>
      </c>
      <c r="AC154" s="42">
        <f t="shared" si="156"/>
        <v>0</v>
      </c>
      <c r="AD154" s="42">
        <f t="shared" si="156"/>
        <v>0</v>
      </c>
      <c r="AE154" s="42">
        <f t="shared" si="156"/>
        <v>0</v>
      </c>
      <c r="AF154" s="42">
        <f t="shared" si="156"/>
        <v>0</v>
      </c>
      <c r="AG154" s="25"/>
      <c r="AH154" s="25"/>
      <c r="AI154" s="25"/>
      <c r="AJ154" s="25"/>
      <c r="AK154" s="25"/>
      <c r="AL154" s="25"/>
    </row>
    <row r="155">
      <c r="A155" s="26" t="s">
        <v>298</v>
      </c>
      <c r="B155" s="25" t="e">
        <v>#N/A</v>
      </c>
      <c r="C155" s="25" t="e">
        <v>#N/A</v>
      </c>
      <c r="D155" s="28" t="e">
        <v>#N/A</v>
      </c>
      <c r="E155" s="29">
        <v>0.214309065288868</v>
      </c>
      <c r="F155" s="30">
        <v>33.0</v>
      </c>
      <c r="G155" s="33"/>
      <c r="H155" s="34" t="e">
        <v>#N/A</v>
      </c>
      <c r="I155" s="35" t="s">
        <v>64</v>
      </c>
      <c r="J155" s="36" t="s">
        <v>64</v>
      </c>
      <c r="K155" s="28" t="s">
        <v>64</v>
      </c>
      <c r="L155" s="28" t="s">
        <v>64</v>
      </c>
      <c r="M155" s="34" t="e">
        <v>#N/A</v>
      </c>
      <c r="N155" s="35" t="s">
        <v>64</v>
      </c>
      <c r="O155" s="36" t="s">
        <v>64</v>
      </c>
      <c r="P155" s="28" t="s">
        <v>64</v>
      </c>
      <c r="Q155" s="37" t="s">
        <v>64</v>
      </c>
      <c r="R155" s="38" t="str">
        <f t="shared" si="2"/>
        <v>#N/A</v>
      </c>
      <c r="S155" s="39" t="str">
        <f t="array" ref="S155">if(R155="","", if(index(Index_of_Stuff!J:J,match(B155,Index_of_Stuff!F:F,0))&gt;0,(D155-index(Index_of_Stuff!J:J,match(B155,Index_of_Stuff!F:F,0)))*(R155/index(Index_of_Stuff!I:I,match(B155,Index_of_Stuff!F:F,0))),(D155/index(Index_of_Stuff!I:I,match(B155,Index_of_Stuff!F:F,0)))*R155))</f>
        <v>#N/A</v>
      </c>
      <c r="T155" s="40" t="str">
        <f t="array" ref="T155">if(or($F155=0,$F155=""),"", iferror(index(EPS!B:B,match($A155,EPS!$A:$A,0)),index(Ghosts!B:B,match($A155,Ghosts!$A:$A,0)))*($S155/(($F155/48)*$D155)/$E155))</f>
        <v>#N/A</v>
      </c>
      <c r="U155" s="40" t="str">
        <f t="array" ref="U155">if(or($F155=0,$F155=""),"", iferror(index(EPS!D:D,match($A155,EPS!$A:$A,0)),index(Ghosts!D:D,match($A155,Ghosts!$A:$A,0)))*($S155/(($F155/48)*$D155)/$E155))</f>
        <v>#N/A</v>
      </c>
      <c r="V155" s="40" t="str">
        <f t="array" ref="V155">if(or($F155=0,$F155=""),"", iferror(index(EPS!F:F,match($A155,EPS!$A:$A,0)),index(Ghosts!F:F,match($A155,Ghosts!$A:$A,0)))*($S155/(($F155/48)*$D155)/$E155))</f>
        <v>#N/A</v>
      </c>
      <c r="W155" s="40" t="str">
        <f t="array" ref="W155">if(or($F155=0,$F155=""),"", iferror(index(EPS!M:M,match($A155,EPS!$A:$A,0)),index(Ghosts!M:M,match($A155,Ghosts!$A:$A,0)))*($S155/(($F155/48)*$D155)/$E155))</f>
        <v>#N/A</v>
      </c>
      <c r="X155" s="39" t="str">
        <f t="shared" si="3"/>
        <v>#N/A</v>
      </c>
      <c r="Y155" s="41" t="str">
        <f t="array" ref="Y155">if(or(F155=0,F155=""),"",((iferror(index(EPS!H:H,match(A155,EPS!A:A,0)),index(Ghosts!H:H,match(A155,Ghosts!A:A,0)))*1.25)+(iferror(index(EPS!I:I,match(A155,EPS!A:A,0)),index(Ghosts!I:I,match(A155,Ghosts!A:A,0)))*1.25)+(iferror(index(EPS!J:J,match(A155,EPS!A:A,0)),index(Ghosts!J:J,match(A155,Ghosts!A:A,0)))*1.5)+(iferror(index(EPS!K:K,match(A155,EPS!A:A,0)),index(Ghosts!K:K,match(A155,Ghosts!A:A,0)))*2)+(iferror(index(EPS!L:L,match(A155,EPS!A:A,0)),index(Ghosts!L:L,match(A155,Ghosts!A:A,0)))*2))*D155*(F155/48))</f>
        <v>#N/A</v>
      </c>
      <c r="Z155" s="41" t="str">
        <f t="shared" si="4"/>
        <v>#N/A</v>
      </c>
      <c r="AA155" s="41" t="str">
        <f t="array" ref="AA155">if(or(F155=0,F155=""),"",((iferror(index(EPS!H:H,match(A155,EPS!A:A,0)),index(Ghosts!H:H,match(A155,Ghosts!A:A,0)))*1.2)+(iferror(index(EPS!I:I,match(A155,EPS!A:A,0)),index(Ghosts!I:I,match(A155,Ghosts!A:A,0)))*1.2)+(iferror(index(EPS!J:J,match(A155,EPS!A:A,0)),index(Ghosts!J:J,match(A155,Ghosts!A:A,0)))*1.5)+(iferror(index(EPS!K:K,match(A155,EPS!A:A,0)),index(Ghosts!K:K,match(A155,Ghosts!A:A,0)))*3)+(iferror(index(EPS!L:L,match(A155,EPS!A:A,0)),index(Ghosts!L:L,match(A155,Ghosts!A:A,0)))*3))*D155*(F155/48))</f>
        <v>#N/A</v>
      </c>
      <c r="AB155" s="42">
        <f t="shared" ref="AB155:AF155" si="157">if(iferror(search(AB$1,$I155),0)&gt;0,1,0)</f>
        <v>0</v>
      </c>
      <c r="AC155" s="42">
        <f t="shared" si="157"/>
        <v>0</v>
      </c>
      <c r="AD155" s="42">
        <f t="shared" si="157"/>
        <v>0</v>
      </c>
      <c r="AE155" s="42">
        <f t="shared" si="157"/>
        <v>0</v>
      </c>
      <c r="AF155" s="42">
        <f t="shared" si="157"/>
        <v>0</v>
      </c>
      <c r="AG155" s="25"/>
      <c r="AH155" s="25"/>
      <c r="AI155" s="25"/>
      <c r="AJ155" s="25"/>
      <c r="AK155" s="25"/>
      <c r="AL155" s="25"/>
    </row>
    <row r="156">
      <c r="A156" s="26" t="s">
        <v>299</v>
      </c>
      <c r="B156" s="25" t="e">
        <v>#N/A</v>
      </c>
      <c r="C156" s="25" t="e">
        <v>#N/A</v>
      </c>
      <c r="D156" s="28" t="e">
        <v>#N/A</v>
      </c>
      <c r="E156" s="29">
        <v>0.1865625911268486</v>
      </c>
      <c r="F156" s="30">
        <v>28.0</v>
      </c>
      <c r="G156" s="33"/>
      <c r="H156" s="34" t="e">
        <v>#N/A</v>
      </c>
      <c r="I156" s="35" t="s">
        <v>64</v>
      </c>
      <c r="J156" s="36" t="s">
        <v>64</v>
      </c>
      <c r="K156" s="28" t="s">
        <v>64</v>
      </c>
      <c r="L156" s="28" t="s">
        <v>64</v>
      </c>
      <c r="M156" s="34" t="e">
        <v>#N/A</v>
      </c>
      <c r="N156" s="35" t="s">
        <v>64</v>
      </c>
      <c r="O156" s="36" t="s">
        <v>64</v>
      </c>
      <c r="P156" s="28" t="s">
        <v>64</v>
      </c>
      <c r="Q156" s="37" t="s">
        <v>64</v>
      </c>
      <c r="R156" s="38" t="str">
        <f t="shared" si="2"/>
        <v>#N/A</v>
      </c>
      <c r="S156" s="39" t="str">
        <f t="array" ref="S156">if(R156="","", if(index(Index_of_Stuff!J:J,match(B156,Index_of_Stuff!F:F,0))&gt;0,(D156-index(Index_of_Stuff!J:J,match(B156,Index_of_Stuff!F:F,0)))*(R156/index(Index_of_Stuff!I:I,match(B156,Index_of_Stuff!F:F,0))),(D156/index(Index_of_Stuff!I:I,match(B156,Index_of_Stuff!F:F,0)))*R156))</f>
        <v>#N/A</v>
      </c>
      <c r="T156" s="40" t="str">
        <f t="array" ref="T156">if(or($F156=0,$F156=""),"", iferror(index(EPS!B:B,match($A156,EPS!$A:$A,0)),index(Ghosts!B:B,match($A156,Ghosts!$A:$A,0)))*($S156/(($F156/48)*$D156)/$E156))</f>
        <v>#N/A</v>
      </c>
      <c r="U156" s="40" t="str">
        <f t="array" ref="U156">if(or($F156=0,$F156=""),"", iferror(index(EPS!D:D,match($A156,EPS!$A:$A,0)),index(Ghosts!D:D,match($A156,Ghosts!$A:$A,0)))*($S156/(($F156/48)*$D156)/$E156))</f>
        <v>#N/A</v>
      </c>
      <c r="V156" s="40" t="str">
        <f t="array" ref="V156">if(or($F156=0,$F156=""),"", iferror(index(EPS!F:F,match($A156,EPS!$A:$A,0)),index(Ghosts!F:F,match($A156,Ghosts!$A:$A,0)))*($S156/(($F156/48)*$D156)/$E156))</f>
        <v>#N/A</v>
      </c>
      <c r="W156" s="40" t="str">
        <f t="array" ref="W156">if(or($F156=0,$F156=""),"", iferror(index(EPS!M:M,match($A156,EPS!$A:$A,0)),index(Ghosts!M:M,match($A156,Ghosts!$A:$A,0)))*($S156/(($F156/48)*$D156)/$E156))</f>
        <v>#N/A</v>
      </c>
      <c r="X156" s="39" t="str">
        <f t="shared" si="3"/>
        <v>#N/A</v>
      </c>
      <c r="Y156" s="41" t="str">
        <f t="array" ref="Y156">if(or(F156=0,F156=""),"",((iferror(index(EPS!H:H,match(A156,EPS!A:A,0)),index(Ghosts!H:H,match(A156,Ghosts!A:A,0)))*1.25)+(iferror(index(EPS!I:I,match(A156,EPS!A:A,0)),index(Ghosts!I:I,match(A156,Ghosts!A:A,0)))*1.25)+(iferror(index(EPS!J:J,match(A156,EPS!A:A,0)),index(Ghosts!J:J,match(A156,Ghosts!A:A,0)))*1.5)+(iferror(index(EPS!K:K,match(A156,EPS!A:A,0)),index(Ghosts!K:K,match(A156,Ghosts!A:A,0)))*2)+(iferror(index(EPS!L:L,match(A156,EPS!A:A,0)),index(Ghosts!L:L,match(A156,Ghosts!A:A,0)))*2))*D156*(F156/48))</f>
        <v>#N/A</v>
      </c>
      <c r="Z156" s="41" t="str">
        <f t="shared" si="4"/>
        <v>#N/A</v>
      </c>
      <c r="AA156" s="41" t="str">
        <f t="array" ref="AA156">if(or(F156=0,F156=""),"",((iferror(index(EPS!H:H,match(A156,EPS!A:A,0)),index(Ghosts!H:H,match(A156,Ghosts!A:A,0)))*1.2)+(iferror(index(EPS!I:I,match(A156,EPS!A:A,0)),index(Ghosts!I:I,match(A156,Ghosts!A:A,0)))*1.2)+(iferror(index(EPS!J:J,match(A156,EPS!A:A,0)),index(Ghosts!J:J,match(A156,Ghosts!A:A,0)))*1.5)+(iferror(index(EPS!K:K,match(A156,EPS!A:A,0)),index(Ghosts!K:K,match(A156,Ghosts!A:A,0)))*3)+(iferror(index(EPS!L:L,match(A156,EPS!A:A,0)),index(Ghosts!L:L,match(A156,Ghosts!A:A,0)))*3))*D156*(F156/48))</f>
        <v>#N/A</v>
      </c>
      <c r="AB156" s="42">
        <f t="shared" ref="AB156:AF156" si="158">if(iferror(search(AB$1,$I156),0)&gt;0,1,0)</f>
        <v>0</v>
      </c>
      <c r="AC156" s="42">
        <f t="shared" si="158"/>
        <v>0</v>
      </c>
      <c r="AD156" s="42">
        <f t="shared" si="158"/>
        <v>0</v>
      </c>
      <c r="AE156" s="42">
        <f t="shared" si="158"/>
        <v>0</v>
      </c>
      <c r="AF156" s="42">
        <f t="shared" si="158"/>
        <v>0</v>
      </c>
      <c r="AG156" s="25"/>
      <c r="AH156" s="25"/>
      <c r="AI156" s="25"/>
      <c r="AJ156" s="25"/>
      <c r="AK156" s="25"/>
      <c r="AL156" s="25"/>
    </row>
    <row r="157">
      <c r="A157" s="26" t="s">
        <v>300</v>
      </c>
      <c r="B157" s="25" t="e">
        <v>#N/A</v>
      </c>
      <c r="C157" s="25" t="e">
        <v>#N/A</v>
      </c>
      <c r="D157" s="28" t="e">
        <v>#N/A</v>
      </c>
      <c r="E157" s="29">
        <v>0.2252576652066273</v>
      </c>
      <c r="F157" s="30">
        <v>19.0</v>
      </c>
      <c r="G157" s="33"/>
      <c r="H157" s="34" t="e">
        <v>#N/A</v>
      </c>
      <c r="I157" s="35" t="s">
        <v>64</v>
      </c>
      <c r="J157" s="36" t="s">
        <v>64</v>
      </c>
      <c r="K157" s="28" t="s">
        <v>64</v>
      </c>
      <c r="L157" s="28" t="s">
        <v>64</v>
      </c>
      <c r="M157" s="34" t="e">
        <v>#N/A</v>
      </c>
      <c r="N157" s="35" t="s">
        <v>64</v>
      </c>
      <c r="O157" s="36" t="s">
        <v>64</v>
      </c>
      <c r="P157" s="28" t="s">
        <v>64</v>
      </c>
      <c r="Q157" s="37" t="s">
        <v>64</v>
      </c>
      <c r="R157" s="38" t="str">
        <f t="shared" si="2"/>
        <v>#N/A</v>
      </c>
      <c r="S157" s="39" t="str">
        <f t="array" ref="S157">if(R157="","", if(index(Index_of_Stuff!J:J,match(B157,Index_of_Stuff!F:F,0))&gt;0,(D157-index(Index_of_Stuff!J:J,match(B157,Index_of_Stuff!F:F,0)))*(R157/index(Index_of_Stuff!I:I,match(B157,Index_of_Stuff!F:F,0))),(D157/index(Index_of_Stuff!I:I,match(B157,Index_of_Stuff!F:F,0)))*R157))</f>
        <v>#N/A</v>
      </c>
      <c r="T157" s="40" t="str">
        <f t="array" ref="T157">if(or($F157=0,$F157=""),"", iferror(index(EPS!B:B,match($A157,EPS!$A:$A,0)),index(Ghosts!B:B,match($A157,Ghosts!$A:$A,0)))*($S157/(($F157/48)*$D157)/$E157))</f>
        <v>#N/A</v>
      </c>
      <c r="U157" s="40" t="str">
        <f t="array" ref="U157">if(or($F157=0,$F157=""),"", iferror(index(EPS!D:D,match($A157,EPS!$A:$A,0)),index(Ghosts!D:D,match($A157,Ghosts!$A:$A,0)))*($S157/(($F157/48)*$D157)/$E157))</f>
        <v>#N/A</v>
      </c>
      <c r="V157" s="40" t="str">
        <f t="array" ref="V157">if(or($F157=0,$F157=""),"", iferror(index(EPS!F:F,match($A157,EPS!$A:$A,0)),index(Ghosts!F:F,match($A157,Ghosts!$A:$A,0)))*($S157/(($F157/48)*$D157)/$E157))</f>
        <v>#N/A</v>
      </c>
      <c r="W157" s="40" t="str">
        <f t="array" ref="W157">if(or($F157=0,$F157=""),"", iferror(index(EPS!M:M,match($A157,EPS!$A:$A,0)),index(Ghosts!M:M,match($A157,Ghosts!$A:$A,0)))*($S157/(($F157/48)*$D157)/$E157))</f>
        <v>#N/A</v>
      </c>
      <c r="X157" s="39" t="str">
        <f t="shared" si="3"/>
        <v>#N/A</v>
      </c>
      <c r="Y157" s="41" t="str">
        <f t="array" ref="Y157">if(or(F157=0,F157=""),"",((iferror(index(EPS!H:H,match(A157,EPS!A:A,0)),index(Ghosts!H:H,match(A157,Ghosts!A:A,0)))*1.25)+(iferror(index(EPS!I:I,match(A157,EPS!A:A,0)),index(Ghosts!I:I,match(A157,Ghosts!A:A,0)))*1.25)+(iferror(index(EPS!J:J,match(A157,EPS!A:A,0)),index(Ghosts!J:J,match(A157,Ghosts!A:A,0)))*1.5)+(iferror(index(EPS!K:K,match(A157,EPS!A:A,0)),index(Ghosts!K:K,match(A157,Ghosts!A:A,0)))*2)+(iferror(index(EPS!L:L,match(A157,EPS!A:A,0)),index(Ghosts!L:L,match(A157,Ghosts!A:A,0)))*2))*D157*(F157/48))</f>
        <v>#N/A</v>
      </c>
      <c r="Z157" s="41" t="str">
        <f t="shared" si="4"/>
        <v>#N/A</v>
      </c>
      <c r="AA157" s="41" t="str">
        <f t="array" ref="AA157">if(or(F157=0,F157=""),"",((iferror(index(EPS!H:H,match(A157,EPS!A:A,0)),index(Ghosts!H:H,match(A157,Ghosts!A:A,0)))*1.2)+(iferror(index(EPS!I:I,match(A157,EPS!A:A,0)),index(Ghosts!I:I,match(A157,Ghosts!A:A,0)))*1.2)+(iferror(index(EPS!J:J,match(A157,EPS!A:A,0)),index(Ghosts!J:J,match(A157,Ghosts!A:A,0)))*1.5)+(iferror(index(EPS!K:K,match(A157,EPS!A:A,0)),index(Ghosts!K:K,match(A157,Ghosts!A:A,0)))*3)+(iferror(index(EPS!L:L,match(A157,EPS!A:A,0)),index(Ghosts!L:L,match(A157,Ghosts!A:A,0)))*3))*D157*(F157/48))</f>
        <v>#N/A</v>
      </c>
      <c r="AB157" s="42">
        <f t="shared" ref="AB157:AF157" si="159">if(iferror(search(AB$1,$I157),0)&gt;0,1,0)</f>
        <v>0</v>
      </c>
      <c r="AC157" s="42">
        <f t="shared" si="159"/>
        <v>0</v>
      </c>
      <c r="AD157" s="42">
        <f t="shared" si="159"/>
        <v>0</v>
      </c>
      <c r="AE157" s="42">
        <f t="shared" si="159"/>
        <v>0</v>
      </c>
      <c r="AF157" s="42">
        <f t="shared" si="159"/>
        <v>0</v>
      </c>
      <c r="AG157" s="25"/>
      <c r="AH157" s="25"/>
      <c r="AI157" s="25"/>
      <c r="AJ157" s="25"/>
      <c r="AK157" s="25"/>
      <c r="AL157" s="25"/>
    </row>
    <row r="158">
      <c r="A158" s="26" t="s">
        <v>301</v>
      </c>
      <c r="B158" s="25" t="e">
        <v>#N/A</v>
      </c>
      <c r="C158" s="25" t="e">
        <v>#N/A</v>
      </c>
      <c r="D158" s="28" t="e">
        <v>#N/A</v>
      </c>
      <c r="E158" s="29">
        <v>0.14346292585170342</v>
      </c>
      <c r="F158" s="30">
        <v>16.0</v>
      </c>
      <c r="G158" s="33"/>
      <c r="H158" s="34" t="e">
        <v>#N/A</v>
      </c>
      <c r="I158" s="35" t="s">
        <v>64</v>
      </c>
      <c r="J158" s="36" t="s">
        <v>64</v>
      </c>
      <c r="K158" s="28" t="s">
        <v>64</v>
      </c>
      <c r="L158" s="28" t="s">
        <v>64</v>
      </c>
      <c r="M158" s="34" t="e">
        <v>#N/A</v>
      </c>
      <c r="N158" s="35" t="s">
        <v>64</v>
      </c>
      <c r="O158" s="36" t="s">
        <v>64</v>
      </c>
      <c r="P158" s="28" t="s">
        <v>64</v>
      </c>
      <c r="Q158" s="37" t="s">
        <v>64</v>
      </c>
      <c r="R158" s="38" t="str">
        <f t="shared" si="2"/>
        <v>#N/A</v>
      </c>
      <c r="S158" s="39" t="str">
        <f t="array" ref="S158">if(R158="","", if(index(Index_of_Stuff!J:J,match(B158,Index_of_Stuff!F:F,0))&gt;0,(D158-index(Index_of_Stuff!J:J,match(B158,Index_of_Stuff!F:F,0)))*(R158/index(Index_of_Stuff!I:I,match(B158,Index_of_Stuff!F:F,0))),(D158/index(Index_of_Stuff!I:I,match(B158,Index_of_Stuff!F:F,0)))*R158))</f>
        <v>#N/A</v>
      </c>
      <c r="T158" s="40" t="str">
        <f t="array" ref="T158">if(or($F158=0,$F158=""),"", iferror(index(EPS!B:B,match($A158,EPS!$A:$A,0)),index(Ghosts!B:B,match($A158,Ghosts!$A:$A,0)))*($S158/(($F158/48)*$D158)/$E158))</f>
        <v>#N/A</v>
      </c>
      <c r="U158" s="40" t="str">
        <f t="array" ref="U158">if(or($F158=0,$F158=""),"", iferror(index(EPS!D:D,match($A158,EPS!$A:$A,0)),index(Ghosts!D:D,match($A158,Ghosts!$A:$A,0)))*($S158/(($F158/48)*$D158)/$E158))</f>
        <v>#N/A</v>
      </c>
      <c r="V158" s="40" t="str">
        <f t="array" ref="V158">if(or($F158=0,$F158=""),"", iferror(index(EPS!F:F,match($A158,EPS!$A:$A,0)),index(Ghosts!F:F,match($A158,Ghosts!$A:$A,0)))*($S158/(($F158/48)*$D158)/$E158))</f>
        <v>#N/A</v>
      </c>
      <c r="W158" s="40" t="str">
        <f t="array" ref="W158">if(or($F158=0,$F158=""),"", iferror(index(EPS!M:M,match($A158,EPS!$A:$A,0)),index(Ghosts!M:M,match($A158,Ghosts!$A:$A,0)))*($S158/(($F158/48)*$D158)/$E158))</f>
        <v>#N/A</v>
      </c>
      <c r="X158" s="39" t="str">
        <f t="shared" si="3"/>
        <v>#N/A</v>
      </c>
      <c r="Y158" s="41" t="str">
        <f t="array" ref="Y158">if(or(F158=0,F158=""),"",((iferror(index(EPS!H:H,match(A158,EPS!A:A,0)),index(Ghosts!H:H,match(A158,Ghosts!A:A,0)))*1.25)+(iferror(index(EPS!I:I,match(A158,EPS!A:A,0)),index(Ghosts!I:I,match(A158,Ghosts!A:A,0)))*1.25)+(iferror(index(EPS!J:J,match(A158,EPS!A:A,0)),index(Ghosts!J:J,match(A158,Ghosts!A:A,0)))*1.5)+(iferror(index(EPS!K:K,match(A158,EPS!A:A,0)),index(Ghosts!K:K,match(A158,Ghosts!A:A,0)))*2)+(iferror(index(EPS!L:L,match(A158,EPS!A:A,0)),index(Ghosts!L:L,match(A158,Ghosts!A:A,0)))*2))*D158*(F158/48))</f>
        <v>#N/A</v>
      </c>
      <c r="Z158" s="41" t="str">
        <f t="shared" si="4"/>
        <v>#N/A</v>
      </c>
      <c r="AA158" s="41" t="str">
        <f t="array" ref="AA158">if(or(F158=0,F158=""),"",((iferror(index(EPS!H:H,match(A158,EPS!A:A,0)),index(Ghosts!H:H,match(A158,Ghosts!A:A,0)))*1.2)+(iferror(index(EPS!I:I,match(A158,EPS!A:A,0)),index(Ghosts!I:I,match(A158,Ghosts!A:A,0)))*1.2)+(iferror(index(EPS!J:J,match(A158,EPS!A:A,0)),index(Ghosts!J:J,match(A158,Ghosts!A:A,0)))*1.5)+(iferror(index(EPS!K:K,match(A158,EPS!A:A,0)),index(Ghosts!K:K,match(A158,Ghosts!A:A,0)))*3)+(iferror(index(EPS!L:L,match(A158,EPS!A:A,0)),index(Ghosts!L:L,match(A158,Ghosts!A:A,0)))*3))*D158*(F158/48))</f>
        <v>#N/A</v>
      </c>
      <c r="AB158" s="42">
        <f t="shared" ref="AB158:AF158" si="160">if(iferror(search(AB$1,$I158),0)&gt;0,1,0)</f>
        <v>0</v>
      </c>
      <c r="AC158" s="42">
        <f t="shared" si="160"/>
        <v>0</v>
      </c>
      <c r="AD158" s="42">
        <f t="shared" si="160"/>
        <v>0</v>
      </c>
      <c r="AE158" s="42">
        <f t="shared" si="160"/>
        <v>0</v>
      </c>
      <c r="AF158" s="42">
        <f t="shared" si="160"/>
        <v>0</v>
      </c>
      <c r="AG158" s="25"/>
      <c r="AH158" s="25"/>
      <c r="AI158" s="25"/>
      <c r="AJ158" s="25"/>
      <c r="AK158" s="25"/>
      <c r="AL158" s="25"/>
    </row>
    <row r="159">
      <c r="A159" s="26" t="s">
        <v>302</v>
      </c>
      <c r="B159" s="25" t="e">
        <v>#N/A</v>
      </c>
      <c r="C159" s="25" t="e">
        <v>#N/A</v>
      </c>
      <c r="D159" s="28" t="e">
        <v>#N/A</v>
      </c>
      <c r="E159" s="29">
        <v>0.14686401562222617</v>
      </c>
      <c r="F159" s="30">
        <v>14.0</v>
      </c>
      <c r="G159" s="33"/>
      <c r="H159" s="34" t="e">
        <v>#N/A</v>
      </c>
      <c r="I159" s="35" t="s">
        <v>64</v>
      </c>
      <c r="J159" s="36" t="s">
        <v>64</v>
      </c>
      <c r="K159" s="28" t="s">
        <v>64</v>
      </c>
      <c r="L159" s="28" t="s">
        <v>64</v>
      </c>
      <c r="M159" s="34" t="e">
        <v>#N/A</v>
      </c>
      <c r="N159" s="35" t="s">
        <v>64</v>
      </c>
      <c r="O159" s="36" t="s">
        <v>64</v>
      </c>
      <c r="P159" s="28" t="s">
        <v>64</v>
      </c>
      <c r="Q159" s="37" t="s">
        <v>64</v>
      </c>
      <c r="R159" s="38" t="str">
        <f t="shared" si="2"/>
        <v>#N/A</v>
      </c>
      <c r="S159" s="39" t="str">
        <f t="array" ref="S159">if(R159="","", if(index(Index_of_Stuff!J:J,match(B159,Index_of_Stuff!F:F,0))&gt;0,(D159-index(Index_of_Stuff!J:J,match(B159,Index_of_Stuff!F:F,0)))*(R159/index(Index_of_Stuff!I:I,match(B159,Index_of_Stuff!F:F,0))),(D159/index(Index_of_Stuff!I:I,match(B159,Index_of_Stuff!F:F,0)))*R159))</f>
        <v>#N/A</v>
      </c>
      <c r="T159" s="40" t="str">
        <f t="array" ref="T159">if(or($F159=0,$F159=""),"", iferror(index(EPS!B:B,match($A159,EPS!$A:$A,0)),index(Ghosts!B:B,match($A159,Ghosts!$A:$A,0)))*($S159/(($F159/48)*$D159)/$E159))</f>
        <v>#N/A</v>
      </c>
      <c r="U159" s="40" t="str">
        <f t="array" ref="U159">if(or($F159=0,$F159=""),"", iferror(index(EPS!D:D,match($A159,EPS!$A:$A,0)),index(Ghosts!D:D,match($A159,Ghosts!$A:$A,0)))*($S159/(($F159/48)*$D159)/$E159))</f>
        <v>#N/A</v>
      </c>
      <c r="V159" s="40" t="str">
        <f t="array" ref="V159">if(or($F159=0,$F159=""),"", iferror(index(EPS!F:F,match($A159,EPS!$A:$A,0)),index(Ghosts!F:F,match($A159,Ghosts!$A:$A,0)))*($S159/(($F159/48)*$D159)/$E159))</f>
        <v>#N/A</v>
      </c>
      <c r="W159" s="40" t="str">
        <f t="array" ref="W159">if(or($F159=0,$F159=""),"", iferror(index(EPS!M:M,match($A159,EPS!$A:$A,0)),index(Ghosts!M:M,match($A159,Ghosts!$A:$A,0)))*($S159/(($F159/48)*$D159)/$E159))</f>
        <v>#N/A</v>
      </c>
      <c r="X159" s="39" t="str">
        <f t="shared" si="3"/>
        <v>#N/A</v>
      </c>
      <c r="Y159" s="41" t="str">
        <f t="array" ref="Y159">if(or(F159=0,F159=""),"",((iferror(index(EPS!H:H,match(A159,EPS!A:A,0)),index(Ghosts!H:H,match(A159,Ghosts!A:A,0)))*1.25)+(iferror(index(EPS!I:I,match(A159,EPS!A:A,0)),index(Ghosts!I:I,match(A159,Ghosts!A:A,0)))*1.25)+(iferror(index(EPS!J:J,match(A159,EPS!A:A,0)),index(Ghosts!J:J,match(A159,Ghosts!A:A,0)))*1.5)+(iferror(index(EPS!K:K,match(A159,EPS!A:A,0)),index(Ghosts!K:K,match(A159,Ghosts!A:A,0)))*2)+(iferror(index(EPS!L:L,match(A159,EPS!A:A,0)),index(Ghosts!L:L,match(A159,Ghosts!A:A,0)))*2))*D159*(F159/48))</f>
        <v>#N/A</v>
      </c>
      <c r="Z159" s="41" t="str">
        <f t="shared" si="4"/>
        <v>#N/A</v>
      </c>
      <c r="AA159" s="41" t="str">
        <f t="array" ref="AA159">if(or(F159=0,F159=""),"",((iferror(index(EPS!H:H,match(A159,EPS!A:A,0)),index(Ghosts!H:H,match(A159,Ghosts!A:A,0)))*1.2)+(iferror(index(EPS!I:I,match(A159,EPS!A:A,0)),index(Ghosts!I:I,match(A159,Ghosts!A:A,0)))*1.2)+(iferror(index(EPS!J:J,match(A159,EPS!A:A,0)),index(Ghosts!J:J,match(A159,Ghosts!A:A,0)))*1.5)+(iferror(index(EPS!K:K,match(A159,EPS!A:A,0)),index(Ghosts!K:K,match(A159,Ghosts!A:A,0)))*3)+(iferror(index(EPS!L:L,match(A159,EPS!A:A,0)),index(Ghosts!L:L,match(A159,Ghosts!A:A,0)))*3))*D159*(F159/48))</f>
        <v>#N/A</v>
      </c>
      <c r="AB159" s="42">
        <f t="shared" ref="AB159:AF159" si="161">if(iferror(search(AB$1,$I159),0)&gt;0,1,0)</f>
        <v>0</v>
      </c>
      <c r="AC159" s="42">
        <f t="shared" si="161"/>
        <v>0</v>
      </c>
      <c r="AD159" s="42">
        <f t="shared" si="161"/>
        <v>0</v>
      </c>
      <c r="AE159" s="42">
        <f t="shared" si="161"/>
        <v>0</v>
      </c>
      <c r="AF159" s="42">
        <f t="shared" si="161"/>
        <v>0</v>
      </c>
      <c r="AG159" s="25"/>
      <c r="AH159" s="25"/>
      <c r="AI159" s="25"/>
      <c r="AJ159" s="25"/>
      <c r="AK159" s="25"/>
      <c r="AL159" s="25"/>
    </row>
    <row r="160">
      <c r="A160" s="26" t="s">
        <v>303</v>
      </c>
      <c r="B160" s="25" t="e">
        <v>#N/A</v>
      </c>
      <c r="C160" s="25" t="e">
        <v>#N/A</v>
      </c>
      <c r="D160" s="28" t="e">
        <v>#N/A</v>
      </c>
      <c r="E160" s="29">
        <v>0.16660370634354954</v>
      </c>
      <c r="F160" s="30">
        <v>13.0</v>
      </c>
      <c r="G160" s="33"/>
      <c r="H160" s="34" t="e">
        <v>#N/A</v>
      </c>
      <c r="I160" s="35" t="s">
        <v>64</v>
      </c>
      <c r="J160" s="36" t="s">
        <v>64</v>
      </c>
      <c r="K160" s="28" t="s">
        <v>64</v>
      </c>
      <c r="L160" s="28" t="s">
        <v>64</v>
      </c>
      <c r="M160" s="34" t="e">
        <v>#N/A</v>
      </c>
      <c r="N160" s="35" t="s">
        <v>64</v>
      </c>
      <c r="O160" s="36" t="s">
        <v>64</v>
      </c>
      <c r="P160" s="28" t="s">
        <v>64</v>
      </c>
      <c r="Q160" s="37" t="s">
        <v>64</v>
      </c>
      <c r="R160" s="38" t="str">
        <f t="shared" si="2"/>
        <v>#N/A</v>
      </c>
      <c r="S160" s="39" t="str">
        <f t="array" ref="S160">if(R160="","", if(index(Index_of_Stuff!J:J,match(B160,Index_of_Stuff!F:F,0))&gt;0,(D160-index(Index_of_Stuff!J:J,match(B160,Index_of_Stuff!F:F,0)))*(R160/index(Index_of_Stuff!I:I,match(B160,Index_of_Stuff!F:F,0))),(D160/index(Index_of_Stuff!I:I,match(B160,Index_of_Stuff!F:F,0)))*R160))</f>
        <v>#N/A</v>
      </c>
      <c r="T160" s="40" t="str">
        <f t="array" ref="T160">if(or($F160=0,$F160=""),"", iferror(index(EPS!B:B,match($A160,EPS!$A:$A,0)),index(Ghosts!B:B,match($A160,Ghosts!$A:$A,0)))*($S160/(($F160/48)*$D160)/$E160))</f>
        <v>#N/A</v>
      </c>
      <c r="U160" s="40" t="str">
        <f t="array" ref="U160">if(or($F160=0,$F160=""),"", iferror(index(EPS!D:D,match($A160,EPS!$A:$A,0)),index(Ghosts!D:D,match($A160,Ghosts!$A:$A,0)))*($S160/(($F160/48)*$D160)/$E160))</f>
        <v>#N/A</v>
      </c>
      <c r="V160" s="40" t="str">
        <f t="array" ref="V160">if(or($F160=0,$F160=""),"", iferror(index(EPS!F:F,match($A160,EPS!$A:$A,0)),index(Ghosts!F:F,match($A160,Ghosts!$A:$A,0)))*($S160/(($F160/48)*$D160)/$E160))</f>
        <v>#N/A</v>
      </c>
      <c r="W160" s="40" t="str">
        <f t="array" ref="W160">if(or($F160=0,$F160=""),"", iferror(index(EPS!M:M,match($A160,EPS!$A:$A,0)),index(Ghosts!M:M,match($A160,Ghosts!$A:$A,0)))*($S160/(($F160/48)*$D160)/$E160))</f>
        <v>#N/A</v>
      </c>
      <c r="X160" s="39" t="str">
        <f t="shared" si="3"/>
        <v>#N/A</v>
      </c>
      <c r="Y160" s="41" t="str">
        <f t="array" ref="Y160">if(or(F160=0,F160=""),"",((iferror(index(EPS!H:H,match(A160,EPS!A:A,0)),index(Ghosts!H:H,match(A160,Ghosts!A:A,0)))*1.25)+(iferror(index(EPS!I:I,match(A160,EPS!A:A,0)),index(Ghosts!I:I,match(A160,Ghosts!A:A,0)))*1.25)+(iferror(index(EPS!J:J,match(A160,EPS!A:A,0)),index(Ghosts!J:J,match(A160,Ghosts!A:A,0)))*1.5)+(iferror(index(EPS!K:K,match(A160,EPS!A:A,0)),index(Ghosts!K:K,match(A160,Ghosts!A:A,0)))*2)+(iferror(index(EPS!L:L,match(A160,EPS!A:A,0)),index(Ghosts!L:L,match(A160,Ghosts!A:A,0)))*2))*D160*(F160/48))</f>
        <v>#N/A</v>
      </c>
      <c r="Z160" s="41" t="str">
        <f t="shared" si="4"/>
        <v>#N/A</v>
      </c>
      <c r="AA160" s="41" t="str">
        <f t="array" ref="AA160">if(or(F160=0,F160=""),"",((iferror(index(EPS!H:H,match(A160,EPS!A:A,0)),index(Ghosts!H:H,match(A160,Ghosts!A:A,0)))*1.2)+(iferror(index(EPS!I:I,match(A160,EPS!A:A,0)),index(Ghosts!I:I,match(A160,Ghosts!A:A,0)))*1.2)+(iferror(index(EPS!J:J,match(A160,EPS!A:A,0)),index(Ghosts!J:J,match(A160,Ghosts!A:A,0)))*1.5)+(iferror(index(EPS!K:K,match(A160,EPS!A:A,0)),index(Ghosts!K:K,match(A160,Ghosts!A:A,0)))*3)+(iferror(index(EPS!L:L,match(A160,EPS!A:A,0)),index(Ghosts!L:L,match(A160,Ghosts!A:A,0)))*3))*D160*(F160/48))</f>
        <v>#N/A</v>
      </c>
      <c r="AB160" s="42">
        <f t="shared" ref="AB160:AF160" si="162">if(iferror(search(AB$1,$I160),0)&gt;0,1,0)</f>
        <v>0</v>
      </c>
      <c r="AC160" s="42">
        <f t="shared" si="162"/>
        <v>0</v>
      </c>
      <c r="AD160" s="42">
        <f t="shared" si="162"/>
        <v>0</v>
      </c>
      <c r="AE160" s="42">
        <f t="shared" si="162"/>
        <v>0</v>
      </c>
      <c r="AF160" s="42">
        <f t="shared" si="162"/>
        <v>0</v>
      </c>
      <c r="AG160" s="25"/>
      <c r="AH160" s="25"/>
      <c r="AI160" s="25"/>
      <c r="AJ160" s="25"/>
      <c r="AK160" s="25"/>
      <c r="AL160" s="25"/>
    </row>
    <row r="161">
      <c r="A161" s="26" t="s">
        <v>304</v>
      </c>
      <c r="B161" s="25" t="e">
        <v>#N/A</v>
      </c>
      <c r="C161" s="25" t="e">
        <v>#N/A</v>
      </c>
      <c r="D161" s="28" t="e">
        <v>#N/A</v>
      </c>
      <c r="E161" s="29">
        <v>0.2037515134044393</v>
      </c>
      <c r="F161" s="30">
        <v>10.0</v>
      </c>
      <c r="G161" s="33"/>
      <c r="H161" s="34" t="e">
        <v>#N/A</v>
      </c>
      <c r="I161" s="35" t="s">
        <v>64</v>
      </c>
      <c r="J161" s="36" t="s">
        <v>64</v>
      </c>
      <c r="K161" s="28" t="s">
        <v>64</v>
      </c>
      <c r="L161" s="28" t="s">
        <v>64</v>
      </c>
      <c r="M161" s="34" t="e">
        <v>#N/A</v>
      </c>
      <c r="N161" s="35" t="s">
        <v>64</v>
      </c>
      <c r="O161" s="36" t="s">
        <v>64</v>
      </c>
      <c r="P161" s="28" t="s">
        <v>64</v>
      </c>
      <c r="Q161" s="37" t="s">
        <v>64</v>
      </c>
      <c r="R161" s="38" t="str">
        <f t="shared" si="2"/>
        <v>#N/A</v>
      </c>
      <c r="S161" s="39" t="str">
        <f t="array" ref="S161">if(R161="","", if(index(Index_of_Stuff!J:J,match(B161,Index_of_Stuff!F:F,0))&gt;0,(D161-index(Index_of_Stuff!J:J,match(B161,Index_of_Stuff!F:F,0)))*(R161/index(Index_of_Stuff!I:I,match(B161,Index_of_Stuff!F:F,0))),(D161/index(Index_of_Stuff!I:I,match(B161,Index_of_Stuff!F:F,0)))*R161))</f>
        <v>#N/A</v>
      </c>
      <c r="T161" s="40" t="str">
        <f t="array" ref="T161">if(or($F161=0,$F161=""),"", iferror(index(EPS!B:B,match($A161,EPS!$A:$A,0)),index(Ghosts!B:B,match($A161,Ghosts!$A:$A,0)))*($S161/(($F161/48)*$D161)/$E161))</f>
        <v>#N/A</v>
      </c>
      <c r="U161" s="40" t="str">
        <f t="array" ref="U161">if(or($F161=0,$F161=""),"", iferror(index(EPS!D:D,match($A161,EPS!$A:$A,0)),index(Ghosts!D:D,match($A161,Ghosts!$A:$A,0)))*($S161/(($F161/48)*$D161)/$E161))</f>
        <v>#N/A</v>
      </c>
      <c r="V161" s="40" t="str">
        <f t="array" ref="V161">if(or($F161=0,$F161=""),"", iferror(index(EPS!F:F,match($A161,EPS!$A:$A,0)),index(Ghosts!F:F,match($A161,Ghosts!$A:$A,0)))*($S161/(($F161/48)*$D161)/$E161))</f>
        <v>#N/A</v>
      </c>
      <c r="W161" s="40" t="str">
        <f t="array" ref="W161">if(or($F161=0,$F161=""),"", iferror(index(EPS!M:M,match($A161,EPS!$A:$A,0)),index(Ghosts!M:M,match($A161,Ghosts!$A:$A,0)))*($S161/(($F161/48)*$D161)/$E161))</f>
        <v>#N/A</v>
      </c>
      <c r="X161" s="39" t="str">
        <f t="shared" si="3"/>
        <v>#N/A</v>
      </c>
      <c r="Y161" s="41" t="str">
        <f t="array" ref="Y161">if(or(F161=0,F161=""),"",((iferror(index(EPS!H:H,match(A161,EPS!A:A,0)),index(Ghosts!H:H,match(A161,Ghosts!A:A,0)))*1.25)+(iferror(index(EPS!I:I,match(A161,EPS!A:A,0)),index(Ghosts!I:I,match(A161,Ghosts!A:A,0)))*1.25)+(iferror(index(EPS!J:J,match(A161,EPS!A:A,0)),index(Ghosts!J:J,match(A161,Ghosts!A:A,0)))*1.5)+(iferror(index(EPS!K:K,match(A161,EPS!A:A,0)),index(Ghosts!K:K,match(A161,Ghosts!A:A,0)))*2)+(iferror(index(EPS!L:L,match(A161,EPS!A:A,0)),index(Ghosts!L:L,match(A161,Ghosts!A:A,0)))*2))*D161*(F161/48))</f>
        <v>#N/A</v>
      </c>
      <c r="Z161" s="41" t="str">
        <f t="shared" si="4"/>
        <v>#N/A</v>
      </c>
      <c r="AA161" s="41" t="str">
        <f t="array" ref="AA161">if(or(F161=0,F161=""),"",((iferror(index(EPS!H:H,match(A161,EPS!A:A,0)),index(Ghosts!H:H,match(A161,Ghosts!A:A,0)))*1.2)+(iferror(index(EPS!I:I,match(A161,EPS!A:A,0)),index(Ghosts!I:I,match(A161,Ghosts!A:A,0)))*1.2)+(iferror(index(EPS!J:J,match(A161,EPS!A:A,0)),index(Ghosts!J:J,match(A161,Ghosts!A:A,0)))*1.5)+(iferror(index(EPS!K:K,match(A161,EPS!A:A,0)),index(Ghosts!K:K,match(A161,Ghosts!A:A,0)))*3)+(iferror(index(EPS!L:L,match(A161,EPS!A:A,0)),index(Ghosts!L:L,match(A161,Ghosts!A:A,0)))*3))*D161*(F161/48))</f>
        <v>#N/A</v>
      </c>
      <c r="AB161" s="42">
        <f t="shared" ref="AB161:AF161" si="163">if(iferror(search(AB$1,$I161),0)&gt;0,1,0)</f>
        <v>0</v>
      </c>
      <c r="AC161" s="42">
        <f t="shared" si="163"/>
        <v>0</v>
      </c>
      <c r="AD161" s="42">
        <f t="shared" si="163"/>
        <v>0</v>
      </c>
      <c r="AE161" s="42">
        <f t="shared" si="163"/>
        <v>0</v>
      </c>
      <c r="AF161" s="42">
        <f t="shared" si="163"/>
        <v>0</v>
      </c>
      <c r="AG161" s="25"/>
      <c r="AH161" s="25"/>
      <c r="AI161" s="25"/>
      <c r="AJ161" s="25"/>
      <c r="AK161" s="25"/>
      <c r="AL161" s="25"/>
    </row>
    <row r="162">
      <c r="A162" s="26" t="s">
        <v>305</v>
      </c>
      <c r="B162" s="25" t="e">
        <v>#N/A</v>
      </c>
      <c r="C162" s="25" t="e">
        <v>#N/A</v>
      </c>
      <c r="D162" s="28" t="e">
        <v>#N/A</v>
      </c>
      <c r="E162" s="29">
        <v>0.1902816229116945</v>
      </c>
      <c r="F162" s="30">
        <v>0.0</v>
      </c>
      <c r="G162" s="33"/>
      <c r="H162" s="34" t="s">
        <v>64</v>
      </c>
      <c r="I162" s="35" t="s">
        <v>64</v>
      </c>
      <c r="J162" s="36" t="s">
        <v>64</v>
      </c>
      <c r="K162" s="28" t="s">
        <v>64</v>
      </c>
      <c r="L162" s="28" t="s">
        <v>64</v>
      </c>
      <c r="M162" s="34" t="s">
        <v>64</v>
      </c>
      <c r="N162" s="35" t="s">
        <v>64</v>
      </c>
      <c r="O162" s="36" t="s">
        <v>64</v>
      </c>
      <c r="P162" s="28" t="s">
        <v>64</v>
      </c>
      <c r="Q162" s="37" t="s">
        <v>64</v>
      </c>
      <c r="R162" s="38" t="str">
        <f t="shared" si="2"/>
        <v/>
      </c>
      <c r="S162" s="39" t="str">
        <f t="array" ref="S162">if(R162="","", if(index(Index_of_Stuff!J:J,match(B162,Index_of_Stuff!F:F,0))&gt;0,(D162-index(Index_of_Stuff!J:J,match(B162,Index_of_Stuff!F:F,0)))*(R162/index(Index_of_Stuff!I:I,match(B162,Index_of_Stuff!F:F,0))),(D162/index(Index_of_Stuff!I:I,match(B162,Index_of_Stuff!F:F,0)))*R162))</f>
        <v/>
      </c>
      <c r="T162" s="40" t="str">
        <f t="array" ref="T162">if(or($F162=0,$F162=""),"", iferror(index(EPS!B:B,match($A162,EPS!$A:$A,0)),index(Ghosts!B:B,match($A162,Ghosts!$A:$A,0)))*($S162/(($F162/48)*$D162)/$E162))</f>
        <v/>
      </c>
      <c r="U162" s="40" t="str">
        <f t="array" ref="U162">if(or($F162=0,$F162=""),"", iferror(index(EPS!D:D,match($A162,EPS!$A:$A,0)),index(Ghosts!D:D,match($A162,Ghosts!$A:$A,0)))*($S162/(($F162/48)*$D162)/$E162))</f>
        <v/>
      </c>
      <c r="V162" s="40" t="str">
        <f t="array" ref="V162">if(or($F162=0,$F162=""),"", iferror(index(EPS!F:F,match($A162,EPS!$A:$A,0)),index(Ghosts!F:F,match($A162,Ghosts!$A:$A,0)))*($S162/(($F162/48)*$D162)/$E162))</f>
        <v/>
      </c>
      <c r="W162" s="40" t="str">
        <f t="array" ref="W162">if(or($F162=0,$F162=""),"", iferror(index(EPS!M:M,match($A162,EPS!$A:$A,0)),index(Ghosts!M:M,match($A162,Ghosts!$A:$A,0)))*($S162/(($F162/48)*$D162)/$E162))</f>
        <v/>
      </c>
      <c r="X162" s="39" t="str">
        <f t="shared" si="3"/>
        <v/>
      </c>
      <c r="Y162" s="41" t="str">
        <f t="array" ref="Y162">if(or(F162=0,F162=""),"",((iferror(index(EPS!H:H,match(A162,EPS!A:A,0)),index(Ghosts!H:H,match(A162,Ghosts!A:A,0)))*1.25)+(iferror(index(EPS!I:I,match(A162,EPS!A:A,0)),index(Ghosts!I:I,match(A162,Ghosts!A:A,0)))*1.25)+(iferror(index(EPS!J:J,match(A162,EPS!A:A,0)),index(Ghosts!J:J,match(A162,Ghosts!A:A,0)))*1.5)+(iferror(index(EPS!K:K,match(A162,EPS!A:A,0)),index(Ghosts!K:K,match(A162,Ghosts!A:A,0)))*2)+(iferror(index(EPS!L:L,match(A162,EPS!A:A,0)),index(Ghosts!L:L,match(A162,Ghosts!A:A,0)))*2))*D162*(F162/48))</f>
        <v/>
      </c>
      <c r="Z162" s="41" t="str">
        <f t="shared" si="4"/>
        <v/>
      </c>
      <c r="AA162" s="41" t="str">
        <f t="array" ref="AA162">if(or(F162=0,F162=""),"",((iferror(index(EPS!H:H,match(A162,EPS!A:A,0)),index(Ghosts!H:H,match(A162,Ghosts!A:A,0)))*1.2)+(iferror(index(EPS!I:I,match(A162,EPS!A:A,0)),index(Ghosts!I:I,match(A162,Ghosts!A:A,0)))*1.2)+(iferror(index(EPS!J:J,match(A162,EPS!A:A,0)),index(Ghosts!J:J,match(A162,Ghosts!A:A,0)))*1.5)+(iferror(index(EPS!K:K,match(A162,EPS!A:A,0)),index(Ghosts!K:K,match(A162,Ghosts!A:A,0)))*3)+(iferror(index(EPS!L:L,match(A162,EPS!A:A,0)),index(Ghosts!L:L,match(A162,Ghosts!A:A,0)))*3))*D162*(F162/48))</f>
        <v/>
      </c>
      <c r="AB162" s="42">
        <f t="shared" ref="AB162:AF162" si="164">if(iferror(search(AB$1,$I162),0)&gt;0,1,0)</f>
        <v>0</v>
      </c>
      <c r="AC162" s="42">
        <f t="shared" si="164"/>
        <v>0</v>
      </c>
      <c r="AD162" s="42">
        <f t="shared" si="164"/>
        <v>0</v>
      </c>
      <c r="AE162" s="42">
        <f t="shared" si="164"/>
        <v>0</v>
      </c>
      <c r="AF162" s="42">
        <f t="shared" si="164"/>
        <v>0</v>
      </c>
      <c r="AG162" s="25"/>
      <c r="AH162" s="25"/>
      <c r="AI162" s="25"/>
      <c r="AJ162" s="25"/>
      <c r="AK162" s="25"/>
      <c r="AL162" s="25"/>
    </row>
    <row r="163">
      <c r="A163" s="26" t="s">
        <v>306</v>
      </c>
      <c r="B163" s="25" t="e">
        <v>#N/A</v>
      </c>
      <c r="C163" s="25" t="e">
        <v>#N/A</v>
      </c>
      <c r="D163" s="28" t="e">
        <v>#N/A</v>
      </c>
      <c r="E163" s="29">
        <v>0.1708379705400982</v>
      </c>
      <c r="F163" s="30">
        <v>0.0</v>
      </c>
      <c r="G163" s="33"/>
      <c r="H163" s="34" t="s">
        <v>64</v>
      </c>
      <c r="I163" s="35" t="s">
        <v>64</v>
      </c>
      <c r="J163" s="36" t="s">
        <v>64</v>
      </c>
      <c r="K163" s="28" t="s">
        <v>64</v>
      </c>
      <c r="L163" s="28" t="s">
        <v>64</v>
      </c>
      <c r="M163" s="34" t="s">
        <v>64</v>
      </c>
      <c r="N163" s="35" t="s">
        <v>64</v>
      </c>
      <c r="O163" s="36" t="s">
        <v>64</v>
      </c>
      <c r="P163" s="28" t="s">
        <v>64</v>
      </c>
      <c r="Q163" s="37" t="s">
        <v>64</v>
      </c>
      <c r="R163" s="38" t="str">
        <f t="shared" si="2"/>
        <v/>
      </c>
      <c r="S163" s="39" t="str">
        <f t="array" ref="S163">if(R163="","", if(index(Index_of_Stuff!J:J,match(B163,Index_of_Stuff!F:F,0))&gt;0,(D163-index(Index_of_Stuff!J:J,match(B163,Index_of_Stuff!F:F,0)))*(R163/index(Index_of_Stuff!I:I,match(B163,Index_of_Stuff!F:F,0))),(D163/index(Index_of_Stuff!I:I,match(B163,Index_of_Stuff!F:F,0)))*R163))</f>
        <v/>
      </c>
      <c r="T163" s="40" t="str">
        <f t="array" ref="T163">if(or($F163=0,$F163=""),"", iferror(index(EPS!B:B,match($A163,EPS!$A:$A,0)),index(Ghosts!B:B,match($A163,Ghosts!$A:$A,0)))*($S163/(($F163/48)*$D163)/$E163))</f>
        <v/>
      </c>
      <c r="U163" s="40" t="str">
        <f t="array" ref="U163">if(or($F163=0,$F163=""),"", iferror(index(EPS!D:D,match($A163,EPS!$A:$A,0)),index(Ghosts!D:D,match($A163,Ghosts!$A:$A,0)))*($S163/(($F163/48)*$D163)/$E163))</f>
        <v/>
      </c>
      <c r="V163" s="40" t="str">
        <f t="array" ref="V163">if(or($F163=0,$F163=""),"", iferror(index(EPS!F:F,match($A163,EPS!$A:$A,0)),index(Ghosts!F:F,match($A163,Ghosts!$A:$A,0)))*($S163/(($F163/48)*$D163)/$E163))</f>
        <v/>
      </c>
      <c r="W163" s="40" t="str">
        <f t="array" ref="W163">if(or($F163=0,$F163=""),"", iferror(index(EPS!M:M,match($A163,EPS!$A:$A,0)),index(Ghosts!M:M,match($A163,Ghosts!$A:$A,0)))*($S163/(($F163/48)*$D163)/$E163))</f>
        <v/>
      </c>
      <c r="X163" s="39" t="str">
        <f t="shared" si="3"/>
        <v/>
      </c>
      <c r="Y163" s="41" t="str">
        <f t="array" ref="Y163">if(or(F163=0,F163=""),"",((iferror(index(EPS!H:H,match(A163,EPS!A:A,0)),index(Ghosts!H:H,match(A163,Ghosts!A:A,0)))*1.25)+(iferror(index(EPS!I:I,match(A163,EPS!A:A,0)),index(Ghosts!I:I,match(A163,Ghosts!A:A,0)))*1.25)+(iferror(index(EPS!J:J,match(A163,EPS!A:A,0)),index(Ghosts!J:J,match(A163,Ghosts!A:A,0)))*1.5)+(iferror(index(EPS!K:K,match(A163,EPS!A:A,0)),index(Ghosts!K:K,match(A163,Ghosts!A:A,0)))*2)+(iferror(index(EPS!L:L,match(A163,EPS!A:A,0)),index(Ghosts!L:L,match(A163,Ghosts!A:A,0)))*2))*D163*(F163/48))</f>
        <v/>
      </c>
      <c r="Z163" s="41" t="str">
        <f t="shared" si="4"/>
        <v/>
      </c>
      <c r="AA163" s="41" t="str">
        <f t="array" ref="AA163">if(or(F163=0,F163=""),"",((iferror(index(EPS!H:H,match(A163,EPS!A:A,0)),index(Ghosts!H:H,match(A163,Ghosts!A:A,0)))*1.2)+(iferror(index(EPS!I:I,match(A163,EPS!A:A,0)),index(Ghosts!I:I,match(A163,Ghosts!A:A,0)))*1.2)+(iferror(index(EPS!J:J,match(A163,EPS!A:A,0)),index(Ghosts!J:J,match(A163,Ghosts!A:A,0)))*1.5)+(iferror(index(EPS!K:K,match(A163,EPS!A:A,0)),index(Ghosts!K:K,match(A163,Ghosts!A:A,0)))*3)+(iferror(index(EPS!L:L,match(A163,EPS!A:A,0)),index(Ghosts!L:L,match(A163,Ghosts!A:A,0)))*3))*D163*(F163/48))</f>
        <v/>
      </c>
      <c r="AB163" s="42">
        <f t="shared" ref="AB163:AF163" si="165">if(iferror(search(AB$1,$I163),0)&gt;0,1,0)</f>
        <v>0</v>
      </c>
      <c r="AC163" s="42">
        <f t="shared" si="165"/>
        <v>0</v>
      </c>
      <c r="AD163" s="42">
        <f t="shared" si="165"/>
        <v>0</v>
      </c>
      <c r="AE163" s="42">
        <f t="shared" si="165"/>
        <v>0</v>
      </c>
      <c r="AF163" s="42">
        <f t="shared" si="165"/>
        <v>0</v>
      </c>
      <c r="AG163" s="25"/>
      <c r="AH163" s="25"/>
      <c r="AI163" s="25"/>
      <c r="AJ163" s="25"/>
      <c r="AK163" s="25"/>
      <c r="AL163" s="25"/>
    </row>
    <row r="164">
      <c r="A164" s="26" t="s">
        <v>307</v>
      </c>
      <c r="B164" s="25" t="e">
        <v>#N/A</v>
      </c>
      <c r="C164" s="25" t="e">
        <v>#N/A</v>
      </c>
      <c r="D164" s="28" t="e">
        <v>#N/A</v>
      </c>
      <c r="E164" s="29">
        <v>0.11740391588107324</v>
      </c>
      <c r="F164" s="30">
        <v>0.0</v>
      </c>
      <c r="G164" s="33"/>
      <c r="H164" s="34" t="s">
        <v>64</v>
      </c>
      <c r="I164" s="35" t="s">
        <v>64</v>
      </c>
      <c r="J164" s="36" t="s">
        <v>64</v>
      </c>
      <c r="K164" s="28" t="s">
        <v>64</v>
      </c>
      <c r="L164" s="28" t="s">
        <v>64</v>
      </c>
      <c r="M164" s="34" t="s">
        <v>64</v>
      </c>
      <c r="N164" s="35" t="s">
        <v>64</v>
      </c>
      <c r="O164" s="36" t="s">
        <v>64</v>
      </c>
      <c r="P164" s="28" t="s">
        <v>64</v>
      </c>
      <c r="Q164" s="37" t="s">
        <v>64</v>
      </c>
      <c r="R164" s="38" t="str">
        <f t="shared" si="2"/>
        <v/>
      </c>
      <c r="S164" s="39" t="str">
        <f t="array" ref="S164">if(R164="","", if(index(Index_of_Stuff!J:J,match(B164,Index_of_Stuff!F:F,0))&gt;0,(D164-index(Index_of_Stuff!J:J,match(B164,Index_of_Stuff!F:F,0)))*(R164/index(Index_of_Stuff!I:I,match(B164,Index_of_Stuff!F:F,0))),(D164/index(Index_of_Stuff!I:I,match(B164,Index_of_Stuff!F:F,0)))*R164))</f>
        <v/>
      </c>
      <c r="T164" s="40" t="str">
        <f t="array" ref="T164">if(or($F164=0,$F164=""),"", iferror(index(EPS!B:B,match($A164,EPS!$A:$A,0)),index(Ghosts!B:B,match($A164,Ghosts!$A:$A,0)))*($S164/(($F164/48)*$D164)/$E164))</f>
        <v/>
      </c>
      <c r="U164" s="40" t="str">
        <f t="array" ref="U164">if(or($F164=0,$F164=""),"", iferror(index(EPS!D:D,match($A164,EPS!$A:$A,0)),index(Ghosts!D:D,match($A164,Ghosts!$A:$A,0)))*($S164/(($F164/48)*$D164)/$E164))</f>
        <v/>
      </c>
      <c r="V164" s="40" t="str">
        <f t="array" ref="V164">if(or($F164=0,$F164=""),"", iferror(index(EPS!F:F,match($A164,EPS!$A:$A,0)),index(Ghosts!F:F,match($A164,Ghosts!$A:$A,0)))*($S164/(($F164/48)*$D164)/$E164))</f>
        <v/>
      </c>
      <c r="W164" s="40" t="str">
        <f t="array" ref="W164">if(or($F164=0,$F164=""),"", iferror(index(EPS!M:M,match($A164,EPS!$A:$A,0)),index(Ghosts!M:M,match($A164,Ghosts!$A:$A,0)))*($S164/(($F164/48)*$D164)/$E164))</f>
        <v/>
      </c>
      <c r="X164" s="39" t="str">
        <f t="shared" si="3"/>
        <v/>
      </c>
      <c r="Y164" s="41" t="str">
        <f t="array" ref="Y164">if(or(F164=0,F164=""),"",((iferror(index(EPS!H:H,match(A164,EPS!A:A,0)),index(Ghosts!H:H,match(A164,Ghosts!A:A,0)))*1.25)+(iferror(index(EPS!I:I,match(A164,EPS!A:A,0)),index(Ghosts!I:I,match(A164,Ghosts!A:A,0)))*1.25)+(iferror(index(EPS!J:J,match(A164,EPS!A:A,0)),index(Ghosts!J:J,match(A164,Ghosts!A:A,0)))*1.5)+(iferror(index(EPS!K:K,match(A164,EPS!A:A,0)),index(Ghosts!K:K,match(A164,Ghosts!A:A,0)))*2)+(iferror(index(EPS!L:L,match(A164,EPS!A:A,0)),index(Ghosts!L:L,match(A164,Ghosts!A:A,0)))*2))*D164*(F164/48))</f>
        <v/>
      </c>
      <c r="Z164" s="41" t="str">
        <f t="shared" si="4"/>
        <v/>
      </c>
      <c r="AA164" s="41" t="str">
        <f t="array" ref="AA164">if(or(F164=0,F164=""),"",((iferror(index(EPS!H:H,match(A164,EPS!A:A,0)),index(Ghosts!H:H,match(A164,Ghosts!A:A,0)))*1.2)+(iferror(index(EPS!I:I,match(A164,EPS!A:A,0)),index(Ghosts!I:I,match(A164,Ghosts!A:A,0)))*1.2)+(iferror(index(EPS!J:J,match(A164,EPS!A:A,0)),index(Ghosts!J:J,match(A164,Ghosts!A:A,0)))*1.5)+(iferror(index(EPS!K:K,match(A164,EPS!A:A,0)),index(Ghosts!K:K,match(A164,Ghosts!A:A,0)))*3)+(iferror(index(EPS!L:L,match(A164,EPS!A:A,0)),index(Ghosts!L:L,match(A164,Ghosts!A:A,0)))*3))*D164*(F164/48))</f>
        <v/>
      </c>
      <c r="AB164" s="42">
        <f t="shared" ref="AB164:AF164" si="166">if(iferror(search(AB$1,$I164),0)&gt;0,1,0)</f>
        <v>0</v>
      </c>
      <c r="AC164" s="42">
        <f t="shared" si="166"/>
        <v>0</v>
      </c>
      <c r="AD164" s="42">
        <f t="shared" si="166"/>
        <v>0</v>
      </c>
      <c r="AE164" s="42">
        <f t="shared" si="166"/>
        <v>0</v>
      </c>
      <c r="AF164" s="42">
        <f t="shared" si="166"/>
        <v>0</v>
      </c>
      <c r="AG164" s="25"/>
      <c r="AH164" s="25"/>
      <c r="AI164" s="25"/>
      <c r="AJ164" s="25"/>
      <c r="AK164" s="25"/>
      <c r="AL164" s="25"/>
    </row>
    <row r="165">
      <c r="A165" s="26" t="s">
        <v>308</v>
      </c>
      <c r="B165" s="25" t="e">
        <v>#N/A</v>
      </c>
      <c r="C165" s="25" t="e">
        <v>#N/A</v>
      </c>
      <c r="D165" s="28" t="e">
        <v>#N/A</v>
      </c>
      <c r="E165" s="29">
        <v>0.18</v>
      </c>
      <c r="F165" s="30">
        <v>0.0</v>
      </c>
      <c r="G165" s="33"/>
      <c r="H165" s="34" t="s">
        <v>64</v>
      </c>
      <c r="I165" s="35" t="s">
        <v>64</v>
      </c>
      <c r="J165" s="36" t="s">
        <v>64</v>
      </c>
      <c r="K165" s="28" t="s">
        <v>64</v>
      </c>
      <c r="L165" s="28" t="s">
        <v>64</v>
      </c>
      <c r="M165" s="34" t="s">
        <v>64</v>
      </c>
      <c r="N165" s="35" t="s">
        <v>64</v>
      </c>
      <c r="O165" s="36" t="s">
        <v>64</v>
      </c>
      <c r="P165" s="28" t="s">
        <v>64</v>
      </c>
      <c r="Q165" s="37" t="s">
        <v>64</v>
      </c>
      <c r="R165" s="38" t="str">
        <f t="shared" si="2"/>
        <v/>
      </c>
      <c r="S165" s="39" t="str">
        <f t="array" ref="S165">if(R165="","", if(index(Index_of_Stuff!J:J,match(B165,Index_of_Stuff!F:F,0))&gt;0,(D165-index(Index_of_Stuff!J:J,match(B165,Index_of_Stuff!F:F,0)))*(R165/index(Index_of_Stuff!I:I,match(B165,Index_of_Stuff!F:F,0))),(D165/index(Index_of_Stuff!I:I,match(B165,Index_of_Stuff!F:F,0)))*R165))</f>
        <v/>
      </c>
      <c r="T165" s="40" t="str">
        <f t="array" ref="T165">if(or($F165=0,$F165=""),"", iferror(index(EPS!B:B,match($A165,EPS!$A:$A,0)),index(Ghosts!B:B,match($A165,Ghosts!$A:$A,0)))*($S165/(($F165/48)*$D165)/$E165))</f>
        <v/>
      </c>
      <c r="U165" s="40" t="str">
        <f t="array" ref="U165">if(or($F165=0,$F165=""),"", iferror(index(EPS!D:D,match($A165,EPS!$A:$A,0)),index(Ghosts!D:D,match($A165,Ghosts!$A:$A,0)))*($S165/(($F165/48)*$D165)/$E165))</f>
        <v/>
      </c>
      <c r="V165" s="40" t="str">
        <f t="array" ref="V165">if(or($F165=0,$F165=""),"", iferror(index(EPS!F:F,match($A165,EPS!$A:$A,0)),index(Ghosts!F:F,match($A165,Ghosts!$A:$A,0)))*($S165/(($F165/48)*$D165)/$E165))</f>
        <v/>
      </c>
      <c r="W165" s="40" t="str">
        <f t="array" ref="W165">if(or($F165=0,$F165=""),"", iferror(index(EPS!M:M,match($A165,EPS!$A:$A,0)),index(Ghosts!M:M,match($A165,Ghosts!$A:$A,0)))*($S165/(($F165/48)*$D165)/$E165))</f>
        <v/>
      </c>
      <c r="X165" s="39" t="str">
        <f t="shared" si="3"/>
        <v/>
      </c>
      <c r="Y165" s="41" t="str">
        <f t="array" ref="Y165">if(or(F165=0,F165=""),"",((iferror(index(EPS!H:H,match(A165,EPS!A:A,0)),index(Ghosts!H:H,match(A165,Ghosts!A:A,0)))*1.25)+(iferror(index(EPS!I:I,match(A165,EPS!A:A,0)),index(Ghosts!I:I,match(A165,Ghosts!A:A,0)))*1.25)+(iferror(index(EPS!J:J,match(A165,EPS!A:A,0)),index(Ghosts!J:J,match(A165,Ghosts!A:A,0)))*1.5)+(iferror(index(EPS!K:K,match(A165,EPS!A:A,0)),index(Ghosts!K:K,match(A165,Ghosts!A:A,0)))*2)+(iferror(index(EPS!L:L,match(A165,EPS!A:A,0)),index(Ghosts!L:L,match(A165,Ghosts!A:A,0)))*2))*D165*(F165/48))</f>
        <v/>
      </c>
      <c r="Z165" s="41" t="str">
        <f t="shared" si="4"/>
        <v/>
      </c>
      <c r="AA165" s="41" t="str">
        <f t="array" ref="AA165">if(or(F165=0,F165=""),"",((iferror(index(EPS!H:H,match(A165,EPS!A:A,0)),index(Ghosts!H:H,match(A165,Ghosts!A:A,0)))*1.2)+(iferror(index(EPS!I:I,match(A165,EPS!A:A,0)),index(Ghosts!I:I,match(A165,Ghosts!A:A,0)))*1.2)+(iferror(index(EPS!J:J,match(A165,EPS!A:A,0)),index(Ghosts!J:J,match(A165,Ghosts!A:A,0)))*1.5)+(iferror(index(EPS!K:K,match(A165,EPS!A:A,0)),index(Ghosts!K:K,match(A165,Ghosts!A:A,0)))*3)+(iferror(index(EPS!L:L,match(A165,EPS!A:A,0)),index(Ghosts!L:L,match(A165,Ghosts!A:A,0)))*3))*D165*(F165/48))</f>
        <v/>
      </c>
      <c r="AB165" s="42">
        <f t="shared" ref="AB165:AF165" si="167">if(iferror(search(AB$1,$I165),0)&gt;0,1,0)</f>
        <v>0</v>
      </c>
      <c r="AC165" s="42">
        <f t="shared" si="167"/>
        <v>0</v>
      </c>
      <c r="AD165" s="42">
        <f t="shared" si="167"/>
        <v>0</v>
      </c>
      <c r="AE165" s="42">
        <f t="shared" si="167"/>
        <v>0</v>
      </c>
      <c r="AF165" s="42">
        <f t="shared" si="167"/>
        <v>0</v>
      </c>
      <c r="AG165" s="25"/>
      <c r="AH165" s="25"/>
      <c r="AI165" s="25"/>
      <c r="AJ165" s="25"/>
      <c r="AK165" s="25"/>
      <c r="AL165" s="25"/>
    </row>
    <row r="166">
      <c r="A166" s="26" t="s">
        <v>309</v>
      </c>
      <c r="B166" s="25" t="e">
        <v>#N/A</v>
      </c>
      <c r="C166" s="25" t="e">
        <v>#N/A</v>
      </c>
      <c r="D166" s="28" t="e">
        <v>#N/A</v>
      </c>
      <c r="E166" s="29">
        <v>0.16987651331719125</v>
      </c>
      <c r="F166" s="30">
        <v>0.0</v>
      </c>
      <c r="G166" s="33"/>
      <c r="H166" s="34" t="s">
        <v>64</v>
      </c>
      <c r="I166" s="35" t="s">
        <v>64</v>
      </c>
      <c r="J166" s="36" t="s">
        <v>64</v>
      </c>
      <c r="K166" s="28" t="s">
        <v>64</v>
      </c>
      <c r="L166" s="28" t="s">
        <v>64</v>
      </c>
      <c r="M166" s="34" t="s">
        <v>64</v>
      </c>
      <c r="N166" s="35" t="s">
        <v>64</v>
      </c>
      <c r="O166" s="36" t="s">
        <v>64</v>
      </c>
      <c r="P166" s="28" t="s">
        <v>64</v>
      </c>
      <c r="Q166" s="37" t="s">
        <v>64</v>
      </c>
      <c r="R166" s="38" t="str">
        <f t="shared" si="2"/>
        <v/>
      </c>
      <c r="S166" s="39" t="str">
        <f t="array" ref="S166">if(R166="","", if(index(Index_of_Stuff!J:J,match(B166,Index_of_Stuff!F:F,0))&gt;0,(D166-index(Index_of_Stuff!J:J,match(B166,Index_of_Stuff!F:F,0)))*(R166/index(Index_of_Stuff!I:I,match(B166,Index_of_Stuff!F:F,0))),(D166/index(Index_of_Stuff!I:I,match(B166,Index_of_Stuff!F:F,0)))*R166))</f>
        <v/>
      </c>
      <c r="T166" s="40" t="str">
        <f t="array" ref="T166">if(or($F166=0,$F166=""),"", iferror(index(EPS!B:B,match($A166,EPS!$A:$A,0)),index(Ghosts!B:B,match($A166,Ghosts!$A:$A,0)))*($S166/(($F166/48)*$D166)/$E166))</f>
        <v/>
      </c>
      <c r="U166" s="40" t="str">
        <f t="array" ref="U166">if(or($F166=0,$F166=""),"", iferror(index(EPS!D:D,match($A166,EPS!$A:$A,0)),index(Ghosts!D:D,match($A166,Ghosts!$A:$A,0)))*($S166/(($F166/48)*$D166)/$E166))</f>
        <v/>
      </c>
      <c r="V166" s="40" t="str">
        <f t="array" ref="V166">if(or($F166=0,$F166=""),"", iferror(index(EPS!F:F,match($A166,EPS!$A:$A,0)),index(Ghosts!F:F,match($A166,Ghosts!$A:$A,0)))*($S166/(($F166/48)*$D166)/$E166))</f>
        <v/>
      </c>
      <c r="W166" s="40" t="str">
        <f t="array" ref="W166">if(or($F166=0,$F166=""),"", iferror(index(EPS!M:M,match($A166,EPS!$A:$A,0)),index(Ghosts!M:M,match($A166,Ghosts!$A:$A,0)))*($S166/(($F166/48)*$D166)/$E166))</f>
        <v/>
      </c>
      <c r="X166" s="39" t="str">
        <f t="shared" si="3"/>
        <v/>
      </c>
      <c r="Y166" s="41" t="str">
        <f t="array" ref="Y166">if(or(F166=0,F166=""),"",((iferror(index(EPS!H:H,match(A166,EPS!A:A,0)),index(Ghosts!H:H,match(A166,Ghosts!A:A,0)))*1.25)+(iferror(index(EPS!I:I,match(A166,EPS!A:A,0)),index(Ghosts!I:I,match(A166,Ghosts!A:A,0)))*1.25)+(iferror(index(EPS!J:J,match(A166,EPS!A:A,0)),index(Ghosts!J:J,match(A166,Ghosts!A:A,0)))*1.5)+(iferror(index(EPS!K:K,match(A166,EPS!A:A,0)),index(Ghosts!K:K,match(A166,Ghosts!A:A,0)))*2)+(iferror(index(EPS!L:L,match(A166,EPS!A:A,0)),index(Ghosts!L:L,match(A166,Ghosts!A:A,0)))*2))*D166*(F166/48))</f>
        <v/>
      </c>
      <c r="Z166" s="41" t="str">
        <f t="shared" si="4"/>
        <v/>
      </c>
      <c r="AA166" s="41" t="str">
        <f t="array" ref="AA166">if(or(F166=0,F166=""),"",((iferror(index(EPS!H:H,match(A166,EPS!A:A,0)),index(Ghosts!H:H,match(A166,Ghosts!A:A,0)))*1.2)+(iferror(index(EPS!I:I,match(A166,EPS!A:A,0)),index(Ghosts!I:I,match(A166,Ghosts!A:A,0)))*1.2)+(iferror(index(EPS!J:J,match(A166,EPS!A:A,0)),index(Ghosts!J:J,match(A166,Ghosts!A:A,0)))*1.5)+(iferror(index(EPS!K:K,match(A166,EPS!A:A,0)),index(Ghosts!K:K,match(A166,Ghosts!A:A,0)))*3)+(iferror(index(EPS!L:L,match(A166,EPS!A:A,0)),index(Ghosts!L:L,match(A166,Ghosts!A:A,0)))*3))*D166*(F166/48))</f>
        <v/>
      </c>
      <c r="AB166" s="42">
        <f t="shared" ref="AB166:AF166" si="168">if(iferror(search(AB$1,$I166),0)&gt;0,1,0)</f>
        <v>0</v>
      </c>
      <c r="AC166" s="42">
        <f t="shared" si="168"/>
        <v>0</v>
      </c>
      <c r="AD166" s="42">
        <f t="shared" si="168"/>
        <v>0</v>
      </c>
      <c r="AE166" s="42">
        <f t="shared" si="168"/>
        <v>0</v>
      </c>
      <c r="AF166" s="42">
        <f t="shared" si="168"/>
        <v>0</v>
      </c>
      <c r="AG166" s="25"/>
      <c r="AH166" s="25"/>
      <c r="AI166" s="25"/>
      <c r="AJ166" s="25"/>
      <c r="AK166" s="25"/>
      <c r="AL166" s="25"/>
    </row>
    <row r="167">
      <c r="A167" s="26" t="s">
        <v>530</v>
      </c>
      <c r="B167" s="25" t="e">
        <v>#N/A</v>
      </c>
      <c r="C167" s="25" t="e">
        <v>#N/A</v>
      </c>
      <c r="D167" s="28" t="e">
        <v>#N/A</v>
      </c>
      <c r="E167" s="29">
        <v>0.314040473840079</v>
      </c>
      <c r="F167" s="30">
        <v>35.0</v>
      </c>
      <c r="G167" s="33"/>
      <c r="H167" s="34" t="e">
        <v>#N/A</v>
      </c>
      <c r="I167" s="35" t="s">
        <v>64</v>
      </c>
      <c r="J167" s="36" t="s">
        <v>64</v>
      </c>
      <c r="K167" s="28" t="s">
        <v>64</v>
      </c>
      <c r="L167" s="28" t="s">
        <v>64</v>
      </c>
      <c r="M167" s="34" t="e">
        <v>#N/A</v>
      </c>
      <c r="N167" s="35" t="s">
        <v>64</v>
      </c>
      <c r="O167" s="36" t="s">
        <v>64</v>
      </c>
      <c r="P167" s="28" t="s">
        <v>64</v>
      </c>
      <c r="Q167" s="37" t="s">
        <v>64</v>
      </c>
      <c r="R167" s="38" t="str">
        <f t="shared" si="2"/>
        <v>#N/A</v>
      </c>
      <c r="S167" s="39" t="str">
        <f t="array" ref="S167">if(R167="","", if(index(Index_of_Stuff!J:J,match(B167,Index_of_Stuff!F:F,0))&gt;0,(D167-index(Index_of_Stuff!J:J,match(B167,Index_of_Stuff!F:F,0)))*(R167/index(Index_of_Stuff!I:I,match(B167,Index_of_Stuff!F:F,0))),(D167/index(Index_of_Stuff!I:I,match(B167,Index_of_Stuff!F:F,0)))*R167))</f>
        <v>#N/A</v>
      </c>
      <c r="T167" s="40" t="str">
        <f t="array" ref="T167">if(or($F167=0,$F167=""),"", iferror(index(EPS!B:B,match($A167,EPS!$A:$A,0)),index(Ghosts!B:B,match($A167,Ghosts!$A:$A,0)))*($S167/(($F167/48)*$D167)/$E167))</f>
        <v>#N/A</v>
      </c>
      <c r="U167" s="40" t="str">
        <f t="array" ref="U167">if(or($F167=0,$F167=""),"", iferror(index(EPS!D:D,match($A167,EPS!$A:$A,0)),index(Ghosts!D:D,match($A167,Ghosts!$A:$A,0)))*($S167/(($F167/48)*$D167)/$E167))</f>
        <v>#N/A</v>
      </c>
      <c r="V167" s="40" t="str">
        <f t="array" ref="V167">if(or($F167=0,$F167=""),"", iferror(index(EPS!F:F,match($A167,EPS!$A:$A,0)),index(Ghosts!F:F,match($A167,Ghosts!$A:$A,0)))*($S167/(($F167/48)*$D167)/$E167))</f>
        <v>#N/A</v>
      </c>
      <c r="W167" s="40" t="str">
        <f t="array" ref="W167">if(or($F167=0,$F167=""),"", iferror(index(EPS!M:M,match($A167,EPS!$A:$A,0)),index(Ghosts!M:M,match($A167,Ghosts!$A:$A,0)))*($S167/(($F167/48)*$D167)/$E167))</f>
        <v>#N/A</v>
      </c>
      <c r="X167" s="39" t="str">
        <f t="shared" si="3"/>
        <v>#N/A</v>
      </c>
      <c r="Y167" s="41" t="str">
        <f t="array" ref="Y167">if(or(F167=0,F167=""),"",((iferror(index(EPS!H:H,match(A167,EPS!A:A,0)),index(Ghosts!H:H,match(A167,Ghosts!A:A,0)))*1.25)+(iferror(index(EPS!I:I,match(A167,EPS!A:A,0)),index(Ghosts!I:I,match(A167,Ghosts!A:A,0)))*1.25)+(iferror(index(EPS!J:J,match(A167,EPS!A:A,0)),index(Ghosts!J:J,match(A167,Ghosts!A:A,0)))*1.5)+(iferror(index(EPS!K:K,match(A167,EPS!A:A,0)),index(Ghosts!K:K,match(A167,Ghosts!A:A,0)))*2)+(iferror(index(EPS!L:L,match(A167,EPS!A:A,0)),index(Ghosts!L:L,match(A167,Ghosts!A:A,0)))*2))*D167*(F167/48))</f>
        <v>#N/A</v>
      </c>
      <c r="Z167" s="41" t="str">
        <f t="shared" si="4"/>
        <v>#N/A</v>
      </c>
      <c r="AA167" s="41" t="str">
        <f t="array" ref="AA167">if(or(F167=0,F167=""),"",((iferror(index(EPS!H:H,match(A167,EPS!A:A,0)),index(Ghosts!H:H,match(A167,Ghosts!A:A,0)))*1.2)+(iferror(index(EPS!I:I,match(A167,EPS!A:A,0)),index(Ghosts!I:I,match(A167,Ghosts!A:A,0)))*1.2)+(iferror(index(EPS!J:J,match(A167,EPS!A:A,0)),index(Ghosts!J:J,match(A167,Ghosts!A:A,0)))*1.5)+(iferror(index(EPS!K:K,match(A167,EPS!A:A,0)),index(Ghosts!K:K,match(A167,Ghosts!A:A,0)))*3)+(iferror(index(EPS!L:L,match(A167,EPS!A:A,0)),index(Ghosts!L:L,match(A167,Ghosts!A:A,0)))*3))*D167*(F167/48))</f>
        <v>#N/A</v>
      </c>
      <c r="AB167" s="42">
        <f t="shared" ref="AB167:AF167" si="169">if(iferror(search(AB$1,$I167),0)&gt;0,1,0)</f>
        <v>0</v>
      </c>
      <c r="AC167" s="42">
        <f t="shared" si="169"/>
        <v>0</v>
      </c>
      <c r="AD167" s="42">
        <f t="shared" si="169"/>
        <v>0</v>
      </c>
      <c r="AE167" s="42">
        <f t="shared" si="169"/>
        <v>0</v>
      </c>
      <c r="AF167" s="42">
        <f t="shared" si="169"/>
        <v>0</v>
      </c>
      <c r="AG167" s="25"/>
      <c r="AH167" s="25"/>
      <c r="AI167" s="25"/>
      <c r="AJ167" s="25"/>
      <c r="AK167" s="25"/>
      <c r="AL167" s="25"/>
    </row>
    <row r="168">
      <c r="A168" s="26" t="s">
        <v>531</v>
      </c>
      <c r="B168" s="25" t="e">
        <v>#N/A</v>
      </c>
      <c r="C168" s="25" t="e">
        <v>#N/A</v>
      </c>
      <c r="D168" s="28" t="e">
        <v>#N/A</v>
      </c>
      <c r="E168" s="29">
        <v>0.3541075268817204</v>
      </c>
      <c r="F168" s="30">
        <v>35.0</v>
      </c>
      <c r="G168" s="32"/>
      <c r="H168" s="34" t="e">
        <v>#N/A</v>
      </c>
      <c r="I168" s="35" t="s">
        <v>64</v>
      </c>
      <c r="J168" s="36" t="s">
        <v>64</v>
      </c>
      <c r="K168" s="28" t="s">
        <v>64</v>
      </c>
      <c r="L168" s="28" t="s">
        <v>64</v>
      </c>
      <c r="M168" s="34" t="e">
        <v>#N/A</v>
      </c>
      <c r="N168" s="35" t="s">
        <v>64</v>
      </c>
      <c r="O168" s="36" t="s">
        <v>64</v>
      </c>
      <c r="P168" s="28" t="s">
        <v>64</v>
      </c>
      <c r="Q168" s="37" t="s">
        <v>64</v>
      </c>
      <c r="R168" s="38" t="str">
        <f t="shared" si="2"/>
        <v>#N/A</v>
      </c>
      <c r="S168" s="39" t="str">
        <f t="array" ref="S168">if(R168="","", if(index(Index_of_Stuff!J:J,match(B168,Index_of_Stuff!F:F,0))&gt;0,(D168-index(Index_of_Stuff!J:J,match(B168,Index_of_Stuff!F:F,0)))*(R168/index(Index_of_Stuff!I:I,match(B168,Index_of_Stuff!F:F,0))),(D168/index(Index_of_Stuff!I:I,match(B168,Index_of_Stuff!F:F,0)))*R168))</f>
        <v>#N/A</v>
      </c>
      <c r="T168" s="40" t="str">
        <f t="array" ref="T168">if(or($F168=0,$F168=""),"", iferror(index(EPS!B:B,match($A168,EPS!$A:$A,0)),index(Ghosts!B:B,match($A168,Ghosts!$A:$A,0)))*($S168/(($F168/48)*$D168)/$E168))</f>
        <v>#N/A</v>
      </c>
      <c r="U168" s="40" t="str">
        <f t="array" ref="U168">if(or($F168=0,$F168=""),"", iferror(index(EPS!D:D,match($A168,EPS!$A:$A,0)),index(Ghosts!D:D,match($A168,Ghosts!$A:$A,0)))*($S168/(($F168/48)*$D168)/$E168))</f>
        <v>#N/A</v>
      </c>
      <c r="V168" s="40" t="str">
        <f t="array" ref="V168">if(or($F168=0,$F168=""),"", iferror(index(EPS!F:F,match($A168,EPS!$A:$A,0)),index(Ghosts!F:F,match($A168,Ghosts!$A:$A,0)))*($S168/(($F168/48)*$D168)/$E168))</f>
        <v>#N/A</v>
      </c>
      <c r="W168" s="40" t="str">
        <f t="array" ref="W168">if(or($F168=0,$F168=""),"", iferror(index(EPS!M:M,match($A168,EPS!$A:$A,0)),index(Ghosts!M:M,match($A168,Ghosts!$A:$A,0)))*($S168/(($F168/48)*$D168)/$E168))</f>
        <v>#N/A</v>
      </c>
      <c r="X168" s="39" t="str">
        <f t="shared" si="3"/>
        <v>#N/A</v>
      </c>
      <c r="Y168" s="41" t="str">
        <f t="array" ref="Y168">if(or(F168=0,F168=""),"",((iferror(index(EPS!H:H,match(A168,EPS!A:A,0)),index(Ghosts!H:H,match(A168,Ghosts!A:A,0)))*1.25)+(iferror(index(EPS!I:I,match(A168,EPS!A:A,0)),index(Ghosts!I:I,match(A168,Ghosts!A:A,0)))*1.25)+(iferror(index(EPS!J:J,match(A168,EPS!A:A,0)),index(Ghosts!J:J,match(A168,Ghosts!A:A,0)))*1.5)+(iferror(index(EPS!K:K,match(A168,EPS!A:A,0)),index(Ghosts!K:K,match(A168,Ghosts!A:A,0)))*2)+(iferror(index(EPS!L:L,match(A168,EPS!A:A,0)),index(Ghosts!L:L,match(A168,Ghosts!A:A,0)))*2))*D168*(F168/48))</f>
        <v>#N/A</v>
      </c>
      <c r="Z168" s="41" t="str">
        <f t="shared" si="4"/>
        <v>#N/A</v>
      </c>
      <c r="AA168" s="41" t="str">
        <f t="array" ref="AA168">if(or(F168=0,F168=""),"",((iferror(index(EPS!H:H,match(A168,EPS!A:A,0)),index(Ghosts!H:H,match(A168,Ghosts!A:A,0)))*1.2)+(iferror(index(EPS!I:I,match(A168,EPS!A:A,0)),index(Ghosts!I:I,match(A168,Ghosts!A:A,0)))*1.2)+(iferror(index(EPS!J:J,match(A168,EPS!A:A,0)),index(Ghosts!J:J,match(A168,Ghosts!A:A,0)))*1.5)+(iferror(index(EPS!K:K,match(A168,EPS!A:A,0)),index(Ghosts!K:K,match(A168,Ghosts!A:A,0)))*3)+(iferror(index(EPS!L:L,match(A168,EPS!A:A,0)),index(Ghosts!L:L,match(A168,Ghosts!A:A,0)))*3))*D168*(F168/48))</f>
        <v>#N/A</v>
      </c>
      <c r="AB168" s="42">
        <f t="shared" ref="AB168:AF168" si="170">if(iferror(search(AB$1,$I168),0)&gt;0,1,0)</f>
        <v>0</v>
      </c>
      <c r="AC168" s="42">
        <f t="shared" si="170"/>
        <v>0</v>
      </c>
      <c r="AD168" s="42">
        <f t="shared" si="170"/>
        <v>0</v>
      </c>
      <c r="AE168" s="42">
        <f t="shared" si="170"/>
        <v>0</v>
      </c>
      <c r="AF168" s="42">
        <f t="shared" si="170"/>
        <v>0</v>
      </c>
      <c r="AG168" s="25"/>
      <c r="AH168" s="25"/>
      <c r="AI168" s="25"/>
      <c r="AJ168" s="25"/>
      <c r="AK168" s="25"/>
      <c r="AL168" s="25"/>
    </row>
    <row r="169">
      <c r="A169" s="26" t="s">
        <v>532</v>
      </c>
      <c r="B169" s="25" t="e">
        <v>#N/A</v>
      </c>
      <c r="C169" s="25" t="e">
        <v>#N/A</v>
      </c>
      <c r="D169" s="28" t="e">
        <v>#N/A</v>
      </c>
      <c r="E169" s="29">
        <v>0.22898259187620892</v>
      </c>
      <c r="F169" s="30">
        <v>35.0</v>
      </c>
      <c r="G169" s="32"/>
      <c r="H169" s="34" t="e">
        <v>#N/A</v>
      </c>
      <c r="I169" s="35" t="s">
        <v>64</v>
      </c>
      <c r="J169" s="36" t="s">
        <v>64</v>
      </c>
      <c r="K169" s="28" t="s">
        <v>64</v>
      </c>
      <c r="L169" s="28" t="s">
        <v>64</v>
      </c>
      <c r="M169" s="34" t="e">
        <v>#N/A</v>
      </c>
      <c r="N169" s="35" t="s">
        <v>64</v>
      </c>
      <c r="O169" s="36" t="s">
        <v>64</v>
      </c>
      <c r="P169" s="28" t="s">
        <v>64</v>
      </c>
      <c r="Q169" s="37" t="s">
        <v>64</v>
      </c>
      <c r="R169" s="38" t="str">
        <f t="shared" si="2"/>
        <v>#N/A</v>
      </c>
      <c r="S169" s="39" t="str">
        <f t="array" ref="S169">if(R169="","", if(index(Index_of_Stuff!J:J,match(B169,Index_of_Stuff!F:F,0))&gt;0,(D169-index(Index_of_Stuff!J:J,match(B169,Index_of_Stuff!F:F,0)))*(R169/index(Index_of_Stuff!I:I,match(B169,Index_of_Stuff!F:F,0))),(D169/index(Index_of_Stuff!I:I,match(B169,Index_of_Stuff!F:F,0)))*R169))</f>
        <v>#N/A</v>
      </c>
      <c r="T169" s="40" t="str">
        <f t="array" ref="T169">if(or($F169=0,$F169=""),"", iferror(index(EPS!B:B,match($A169,EPS!$A:$A,0)),index(Ghosts!B:B,match($A169,Ghosts!$A:$A,0)))*($S169/(($F169/48)*$D169)/$E169))</f>
        <v>#N/A</v>
      </c>
      <c r="U169" s="40" t="str">
        <f t="array" ref="U169">if(or($F169=0,$F169=""),"", iferror(index(EPS!D:D,match($A169,EPS!$A:$A,0)),index(Ghosts!D:D,match($A169,Ghosts!$A:$A,0)))*($S169/(($F169/48)*$D169)/$E169))</f>
        <v>#N/A</v>
      </c>
      <c r="V169" s="40" t="str">
        <f t="array" ref="V169">if(or($F169=0,$F169=""),"", iferror(index(EPS!F:F,match($A169,EPS!$A:$A,0)),index(Ghosts!F:F,match($A169,Ghosts!$A:$A,0)))*($S169/(($F169/48)*$D169)/$E169))</f>
        <v>#N/A</v>
      </c>
      <c r="W169" s="40" t="str">
        <f t="array" ref="W169">if(or($F169=0,$F169=""),"", iferror(index(EPS!M:M,match($A169,EPS!$A:$A,0)),index(Ghosts!M:M,match($A169,Ghosts!$A:$A,0)))*($S169/(($F169/48)*$D169)/$E169))</f>
        <v>#N/A</v>
      </c>
      <c r="X169" s="39" t="str">
        <f t="shared" si="3"/>
        <v>#N/A</v>
      </c>
      <c r="Y169" s="41" t="str">
        <f t="array" ref="Y169">if(or(F169=0,F169=""),"",((iferror(index(EPS!H:H,match(A169,EPS!A:A,0)),index(Ghosts!H:H,match(A169,Ghosts!A:A,0)))*1.25)+(iferror(index(EPS!I:I,match(A169,EPS!A:A,0)),index(Ghosts!I:I,match(A169,Ghosts!A:A,0)))*1.25)+(iferror(index(EPS!J:J,match(A169,EPS!A:A,0)),index(Ghosts!J:J,match(A169,Ghosts!A:A,0)))*1.5)+(iferror(index(EPS!K:K,match(A169,EPS!A:A,0)),index(Ghosts!K:K,match(A169,Ghosts!A:A,0)))*2)+(iferror(index(EPS!L:L,match(A169,EPS!A:A,0)),index(Ghosts!L:L,match(A169,Ghosts!A:A,0)))*2))*D169*(F169/48))</f>
        <v>#N/A</v>
      </c>
      <c r="Z169" s="41" t="str">
        <f t="shared" si="4"/>
        <v>#N/A</v>
      </c>
      <c r="AA169" s="41" t="str">
        <f t="array" ref="AA169">if(or(F169=0,F169=""),"",((iferror(index(EPS!H:H,match(A169,EPS!A:A,0)),index(Ghosts!H:H,match(A169,Ghosts!A:A,0)))*1.2)+(iferror(index(EPS!I:I,match(A169,EPS!A:A,0)),index(Ghosts!I:I,match(A169,Ghosts!A:A,0)))*1.2)+(iferror(index(EPS!J:J,match(A169,EPS!A:A,0)),index(Ghosts!J:J,match(A169,Ghosts!A:A,0)))*1.5)+(iferror(index(EPS!K:K,match(A169,EPS!A:A,0)),index(Ghosts!K:K,match(A169,Ghosts!A:A,0)))*3)+(iferror(index(EPS!L:L,match(A169,EPS!A:A,0)),index(Ghosts!L:L,match(A169,Ghosts!A:A,0)))*3))*D169*(F169/48))</f>
        <v>#N/A</v>
      </c>
      <c r="AB169" s="42">
        <f t="shared" ref="AB169:AF169" si="171">if(iferror(search(AB$1,$I169),0)&gt;0,1,0)</f>
        <v>0</v>
      </c>
      <c r="AC169" s="42">
        <f t="shared" si="171"/>
        <v>0</v>
      </c>
      <c r="AD169" s="42">
        <f t="shared" si="171"/>
        <v>0</v>
      </c>
      <c r="AE169" s="42">
        <f t="shared" si="171"/>
        <v>0</v>
      </c>
      <c r="AF169" s="42">
        <f t="shared" si="171"/>
        <v>0</v>
      </c>
      <c r="AG169" s="25"/>
      <c r="AH169" s="25"/>
      <c r="AI169" s="25"/>
      <c r="AJ169" s="25"/>
      <c r="AK169" s="25"/>
      <c r="AL169" s="25"/>
    </row>
    <row r="170">
      <c r="A170" s="26" t="s">
        <v>533</v>
      </c>
      <c r="B170" s="25" t="e">
        <v>#N/A</v>
      </c>
      <c r="C170" s="25" t="e">
        <v>#N/A</v>
      </c>
      <c r="D170" s="28" t="e">
        <v>#N/A</v>
      </c>
      <c r="E170" s="29">
        <v>0.1706871278057719</v>
      </c>
      <c r="F170" s="30">
        <v>31.0</v>
      </c>
      <c r="G170" s="33"/>
      <c r="H170" s="34" t="e">
        <v>#N/A</v>
      </c>
      <c r="I170" s="35" t="s">
        <v>64</v>
      </c>
      <c r="J170" s="36" t="s">
        <v>64</v>
      </c>
      <c r="K170" s="28" t="s">
        <v>64</v>
      </c>
      <c r="L170" s="28" t="s">
        <v>64</v>
      </c>
      <c r="M170" s="34" t="e">
        <v>#N/A</v>
      </c>
      <c r="N170" s="35" t="s">
        <v>64</v>
      </c>
      <c r="O170" s="36" t="s">
        <v>64</v>
      </c>
      <c r="P170" s="28" t="s">
        <v>64</v>
      </c>
      <c r="Q170" s="37" t="s">
        <v>64</v>
      </c>
      <c r="R170" s="38" t="str">
        <f t="shared" si="2"/>
        <v>#N/A</v>
      </c>
      <c r="S170" s="39" t="str">
        <f t="array" ref="S170">if(R170="","", if(index(Index_of_Stuff!J:J,match(B170,Index_of_Stuff!F:F,0))&gt;0,(D170-index(Index_of_Stuff!J:J,match(B170,Index_of_Stuff!F:F,0)))*(R170/index(Index_of_Stuff!I:I,match(B170,Index_of_Stuff!F:F,0))),(D170/index(Index_of_Stuff!I:I,match(B170,Index_of_Stuff!F:F,0)))*R170))</f>
        <v>#N/A</v>
      </c>
      <c r="T170" s="40" t="str">
        <f t="array" ref="T170">if(or($F170=0,$F170=""),"", iferror(index(EPS!B:B,match($A170,EPS!$A:$A,0)),index(Ghosts!B:B,match($A170,Ghosts!$A:$A,0)))*($S170/(($F170/48)*$D170)/$E170))</f>
        <v>#N/A</v>
      </c>
      <c r="U170" s="40" t="str">
        <f t="array" ref="U170">if(or($F170=0,$F170=""),"", iferror(index(EPS!D:D,match($A170,EPS!$A:$A,0)),index(Ghosts!D:D,match($A170,Ghosts!$A:$A,0)))*($S170/(($F170/48)*$D170)/$E170))</f>
        <v>#N/A</v>
      </c>
      <c r="V170" s="40" t="str">
        <f t="array" ref="V170">if(or($F170=0,$F170=""),"", iferror(index(EPS!F:F,match($A170,EPS!$A:$A,0)),index(Ghosts!F:F,match($A170,Ghosts!$A:$A,0)))*($S170/(($F170/48)*$D170)/$E170))</f>
        <v>#N/A</v>
      </c>
      <c r="W170" s="40" t="str">
        <f t="array" ref="W170">if(or($F170=0,$F170=""),"", iferror(index(EPS!M:M,match($A170,EPS!$A:$A,0)),index(Ghosts!M:M,match($A170,Ghosts!$A:$A,0)))*($S170/(($F170/48)*$D170)/$E170))</f>
        <v>#N/A</v>
      </c>
      <c r="X170" s="39" t="str">
        <f t="shared" si="3"/>
        <v>#N/A</v>
      </c>
      <c r="Y170" s="41" t="str">
        <f t="array" ref="Y170">if(or(F170=0,F170=""),"",((iferror(index(EPS!H:H,match(A170,EPS!A:A,0)),index(Ghosts!H:H,match(A170,Ghosts!A:A,0)))*1.25)+(iferror(index(EPS!I:I,match(A170,EPS!A:A,0)),index(Ghosts!I:I,match(A170,Ghosts!A:A,0)))*1.25)+(iferror(index(EPS!J:J,match(A170,EPS!A:A,0)),index(Ghosts!J:J,match(A170,Ghosts!A:A,0)))*1.5)+(iferror(index(EPS!K:K,match(A170,EPS!A:A,0)),index(Ghosts!K:K,match(A170,Ghosts!A:A,0)))*2)+(iferror(index(EPS!L:L,match(A170,EPS!A:A,0)),index(Ghosts!L:L,match(A170,Ghosts!A:A,0)))*2))*D170*(F170/48))</f>
        <v>#N/A</v>
      </c>
      <c r="Z170" s="41" t="str">
        <f t="shared" si="4"/>
        <v>#N/A</v>
      </c>
      <c r="AA170" s="41" t="str">
        <f t="array" ref="AA170">if(or(F170=0,F170=""),"",((iferror(index(EPS!H:H,match(A170,EPS!A:A,0)),index(Ghosts!H:H,match(A170,Ghosts!A:A,0)))*1.2)+(iferror(index(EPS!I:I,match(A170,EPS!A:A,0)),index(Ghosts!I:I,match(A170,Ghosts!A:A,0)))*1.2)+(iferror(index(EPS!J:J,match(A170,EPS!A:A,0)),index(Ghosts!J:J,match(A170,Ghosts!A:A,0)))*1.5)+(iferror(index(EPS!K:K,match(A170,EPS!A:A,0)),index(Ghosts!K:K,match(A170,Ghosts!A:A,0)))*3)+(iferror(index(EPS!L:L,match(A170,EPS!A:A,0)),index(Ghosts!L:L,match(A170,Ghosts!A:A,0)))*3))*D170*(F170/48))</f>
        <v>#N/A</v>
      </c>
      <c r="AB170" s="42">
        <f t="shared" ref="AB170:AF170" si="172">if(iferror(search(AB$1,$I170),0)&gt;0,1,0)</f>
        <v>0</v>
      </c>
      <c r="AC170" s="42">
        <f t="shared" si="172"/>
        <v>0</v>
      </c>
      <c r="AD170" s="42">
        <f t="shared" si="172"/>
        <v>0</v>
      </c>
      <c r="AE170" s="42">
        <f t="shared" si="172"/>
        <v>0</v>
      </c>
      <c r="AF170" s="42">
        <f t="shared" si="172"/>
        <v>0</v>
      </c>
      <c r="AG170" s="25"/>
      <c r="AH170" s="25"/>
      <c r="AI170" s="25"/>
      <c r="AJ170" s="25"/>
      <c r="AK170" s="25"/>
      <c r="AL170" s="25"/>
    </row>
    <row r="171">
      <c r="A171" s="26" t="s">
        <v>535</v>
      </c>
      <c r="B171" s="25" t="e">
        <v>#N/A</v>
      </c>
      <c r="C171" s="25" t="e">
        <v>#N/A</v>
      </c>
      <c r="D171" s="28" t="e">
        <v>#N/A</v>
      </c>
      <c r="E171" s="29">
        <v>0.15660427807486632</v>
      </c>
      <c r="F171" s="30">
        <v>30.0</v>
      </c>
      <c r="G171" s="33"/>
      <c r="H171" s="34" t="e">
        <v>#N/A</v>
      </c>
      <c r="I171" s="35" t="s">
        <v>64</v>
      </c>
      <c r="J171" s="36" t="s">
        <v>64</v>
      </c>
      <c r="K171" s="28" t="s">
        <v>64</v>
      </c>
      <c r="L171" s="28" t="s">
        <v>64</v>
      </c>
      <c r="M171" s="34" t="e">
        <v>#N/A</v>
      </c>
      <c r="N171" s="35" t="s">
        <v>64</v>
      </c>
      <c r="O171" s="36" t="s">
        <v>64</v>
      </c>
      <c r="P171" s="28" t="s">
        <v>64</v>
      </c>
      <c r="Q171" s="37" t="s">
        <v>64</v>
      </c>
      <c r="R171" s="38" t="str">
        <f t="shared" si="2"/>
        <v>#N/A</v>
      </c>
      <c r="S171" s="39" t="str">
        <f t="array" ref="S171">if(R171="","", if(index(Index_of_Stuff!J:J,match(B171,Index_of_Stuff!F:F,0))&gt;0,(D171-index(Index_of_Stuff!J:J,match(B171,Index_of_Stuff!F:F,0)))*(R171/index(Index_of_Stuff!I:I,match(B171,Index_of_Stuff!F:F,0))),(D171/index(Index_of_Stuff!I:I,match(B171,Index_of_Stuff!F:F,0)))*R171))</f>
        <v>#N/A</v>
      </c>
      <c r="T171" s="40" t="str">
        <f t="array" ref="T171">if(or($F171=0,$F171=""),"", iferror(index(EPS!B:B,match($A171,EPS!$A:$A,0)),index(Ghosts!B:B,match($A171,Ghosts!$A:$A,0)))*($S171/(($F171/48)*$D171)/$E171))</f>
        <v>#N/A</v>
      </c>
      <c r="U171" s="40" t="str">
        <f t="array" ref="U171">if(or($F171=0,$F171=""),"", iferror(index(EPS!D:D,match($A171,EPS!$A:$A,0)),index(Ghosts!D:D,match($A171,Ghosts!$A:$A,0)))*($S171/(($F171/48)*$D171)/$E171))</f>
        <v>#N/A</v>
      </c>
      <c r="V171" s="40" t="str">
        <f t="array" ref="V171">if(or($F171=0,$F171=""),"", iferror(index(EPS!F:F,match($A171,EPS!$A:$A,0)),index(Ghosts!F:F,match($A171,Ghosts!$A:$A,0)))*($S171/(($F171/48)*$D171)/$E171))</f>
        <v>#N/A</v>
      </c>
      <c r="W171" s="40" t="str">
        <f t="array" ref="W171">if(or($F171=0,$F171=""),"", iferror(index(EPS!M:M,match($A171,EPS!$A:$A,0)),index(Ghosts!M:M,match($A171,Ghosts!$A:$A,0)))*($S171/(($F171/48)*$D171)/$E171))</f>
        <v>#N/A</v>
      </c>
      <c r="X171" s="39" t="str">
        <f t="shared" si="3"/>
        <v>#N/A</v>
      </c>
      <c r="Y171" s="41" t="str">
        <f t="array" ref="Y171">if(or(F171=0,F171=""),"",((iferror(index(EPS!H:H,match(A171,EPS!A:A,0)),index(Ghosts!H:H,match(A171,Ghosts!A:A,0)))*1.25)+(iferror(index(EPS!I:I,match(A171,EPS!A:A,0)),index(Ghosts!I:I,match(A171,Ghosts!A:A,0)))*1.25)+(iferror(index(EPS!J:J,match(A171,EPS!A:A,0)),index(Ghosts!J:J,match(A171,Ghosts!A:A,0)))*1.5)+(iferror(index(EPS!K:K,match(A171,EPS!A:A,0)),index(Ghosts!K:K,match(A171,Ghosts!A:A,0)))*2)+(iferror(index(EPS!L:L,match(A171,EPS!A:A,0)),index(Ghosts!L:L,match(A171,Ghosts!A:A,0)))*2))*D171*(F171/48))</f>
        <v>#N/A</v>
      </c>
      <c r="Z171" s="41" t="str">
        <f t="shared" si="4"/>
        <v>#N/A</v>
      </c>
      <c r="AA171" s="41" t="str">
        <f t="array" ref="AA171">if(or(F171=0,F171=""),"",((iferror(index(EPS!H:H,match(A171,EPS!A:A,0)),index(Ghosts!H:H,match(A171,Ghosts!A:A,0)))*1.2)+(iferror(index(EPS!I:I,match(A171,EPS!A:A,0)),index(Ghosts!I:I,match(A171,Ghosts!A:A,0)))*1.2)+(iferror(index(EPS!J:J,match(A171,EPS!A:A,0)),index(Ghosts!J:J,match(A171,Ghosts!A:A,0)))*1.5)+(iferror(index(EPS!K:K,match(A171,EPS!A:A,0)),index(Ghosts!K:K,match(A171,Ghosts!A:A,0)))*3)+(iferror(index(EPS!L:L,match(A171,EPS!A:A,0)),index(Ghosts!L:L,match(A171,Ghosts!A:A,0)))*3))*D171*(F171/48))</f>
        <v>#N/A</v>
      </c>
      <c r="AB171" s="42">
        <f t="shared" ref="AB171:AF171" si="173">if(iferror(search(AB$1,$I171),0)&gt;0,1,0)</f>
        <v>0</v>
      </c>
      <c r="AC171" s="42">
        <f t="shared" si="173"/>
        <v>0</v>
      </c>
      <c r="AD171" s="42">
        <f t="shared" si="173"/>
        <v>0</v>
      </c>
      <c r="AE171" s="42">
        <f t="shared" si="173"/>
        <v>0</v>
      </c>
      <c r="AF171" s="42">
        <f t="shared" si="173"/>
        <v>0</v>
      </c>
      <c r="AG171" s="25"/>
      <c r="AH171" s="25"/>
      <c r="AI171" s="25"/>
      <c r="AJ171" s="25"/>
      <c r="AK171" s="25"/>
      <c r="AL171" s="25"/>
    </row>
    <row r="172">
      <c r="A172" s="26" t="s">
        <v>534</v>
      </c>
      <c r="B172" s="25" t="e">
        <v>#N/A</v>
      </c>
      <c r="C172" s="25" t="e">
        <v>#N/A</v>
      </c>
      <c r="D172" s="28" t="e">
        <v>#N/A</v>
      </c>
      <c r="E172" s="29">
        <v>0.10972002007024585</v>
      </c>
      <c r="F172" s="30">
        <v>27.0</v>
      </c>
      <c r="G172" s="33"/>
      <c r="H172" s="34" t="e">
        <v>#N/A</v>
      </c>
      <c r="I172" s="35" t="s">
        <v>64</v>
      </c>
      <c r="J172" s="36" t="s">
        <v>64</v>
      </c>
      <c r="K172" s="28" t="s">
        <v>64</v>
      </c>
      <c r="L172" s="28" t="s">
        <v>64</v>
      </c>
      <c r="M172" s="34" t="e">
        <v>#N/A</v>
      </c>
      <c r="N172" s="35" t="s">
        <v>64</v>
      </c>
      <c r="O172" s="36" t="s">
        <v>64</v>
      </c>
      <c r="P172" s="28" t="s">
        <v>64</v>
      </c>
      <c r="Q172" s="37" t="s">
        <v>64</v>
      </c>
      <c r="R172" s="38" t="str">
        <f t="shared" si="2"/>
        <v>#N/A</v>
      </c>
      <c r="S172" s="39" t="str">
        <f t="array" ref="S172">if(R172="","", if(index(Index_of_Stuff!J:J,match(B172,Index_of_Stuff!F:F,0))&gt;0,(D172-index(Index_of_Stuff!J:J,match(B172,Index_of_Stuff!F:F,0)))*(R172/index(Index_of_Stuff!I:I,match(B172,Index_of_Stuff!F:F,0))),(D172/index(Index_of_Stuff!I:I,match(B172,Index_of_Stuff!F:F,0)))*R172))</f>
        <v>#N/A</v>
      </c>
      <c r="T172" s="40" t="str">
        <f t="array" ref="T172">if(or($F172=0,$F172=""),"", iferror(index(EPS!B:B,match($A172,EPS!$A:$A,0)),index(Ghosts!B:B,match($A172,Ghosts!$A:$A,0)))*($S172/(($F172/48)*$D172)/$E172))</f>
        <v>#N/A</v>
      </c>
      <c r="U172" s="40" t="str">
        <f t="array" ref="U172">if(or($F172=0,$F172=""),"", iferror(index(EPS!D:D,match($A172,EPS!$A:$A,0)),index(Ghosts!D:D,match($A172,Ghosts!$A:$A,0)))*($S172/(($F172/48)*$D172)/$E172))</f>
        <v>#N/A</v>
      </c>
      <c r="V172" s="40" t="str">
        <f t="array" ref="V172">if(or($F172=0,$F172=""),"", iferror(index(EPS!F:F,match($A172,EPS!$A:$A,0)),index(Ghosts!F:F,match($A172,Ghosts!$A:$A,0)))*($S172/(($F172/48)*$D172)/$E172))</f>
        <v>#N/A</v>
      </c>
      <c r="W172" s="40" t="str">
        <f t="array" ref="W172">if(or($F172=0,$F172=""),"", iferror(index(EPS!M:M,match($A172,EPS!$A:$A,0)),index(Ghosts!M:M,match($A172,Ghosts!$A:$A,0)))*($S172/(($F172/48)*$D172)/$E172))</f>
        <v>#N/A</v>
      </c>
      <c r="X172" s="39" t="str">
        <f t="shared" si="3"/>
        <v>#N/A</v>
      </c>
      <c r="Y172" s="41" t="str">
        <f t="array" ref="Y172">if(or(F172=0,F172=""),"",((iferror(index(EPS!H:H,match(A172,EPS!A:A,0)),index(Ghosts!H:H,match(A172,Ghosts!A:A,0)))*1.25)+(iferror(index(EPS!I:I,match(A172,EPS!A:A,0)),index(Ghosts!I:I,match(A172,Ghosts!A:A,0)))*1.25)+(iferror(index(EPS!J:J,match(A172,EPS!A:A,0)),index(Ghosts!J:J,match(A172,Ghosts!A:A,0)))*1.5)+(iferror(index(EPS!K:K,match(A172,EPS!A:A,0)),index(Ghosts!K:K,match(A172,Ghosts!A:A,0)))*2)+(iferror(index(EPS!L:L,match(A172,EPS!A:A,0)),index(Ghosts!L:L,match(A172,Ghosts!A:A,0)))*2))*D172*(F172/48))</f>
        <v>#N/A</v>
      </c>
      <c r="Z172" s="41" t="str">
        <f t="shared" si="4"/>
        <v>#N/A</v>
      </c>
      <c r="AA172" s="41" t="str">
        <f t="array" ref="AA172">if(or(F172=0,F172=""),"",((iferror(index(EPS!H:H,match(A172,EPS!A:A,0)),index(Ghosts!H:H,match(A172,Ghosts!A:A,0)))*1.2)+(iferror(index(EPS!I:I,match(A172,EPS!A:A,0)),index(Ghosts!I:I,match(A172,Ghosts!A:A,0)))*1.2)+(iferror(index(EPS!J:J,match(A172,EPS!A:A,0)),index(Ghosts!J:J,match(A172,Ghosts!A:A,0)))*1.5)+(iferror(index(EPS!K:K,match(A172,EPS!A:A,0)),index(Ghosts!K:K,match(A172,Ghosts!A:A,0)))*3)+(iferror(index(EPS!L:L,match(A172,EPS!A:A,0)),index(Ghosts!L:L,match(A172,Ghosts!A:A,0)))*3))*D172*(F172/48))</f>
        <v>#N/A</v>
      </c>
      <c r="AB172" s="42">
        <f t="shared" ref="AB172:AF172" si="174">if(iferror(search(AB$1,$I172),0)&gt;0,1,0)</f>
        <v>0</v>
      </c>
      <c r="AC172" s="42">
        <f t="shared" si="174"/>
        <v>0</v>
      </c>
      <c r="AD172" s="42">
        <f t="shared" si="174"/>
        <v>0</v>
      </c>
      <c r="AE172" s="42">
        <f t="shared" si="174"/>
        <v>0</v>
      </c>
      <c r="AF172" s="42">
        <f t="shared" si="174"/>
        <v>0</v>
      </c>
      <c r="AG172" s="25"/>
      <c r="AH172" s="25"/>
      <c r="AI172" s="25"/>
      <c r="AJ172" s="25"/>
      <c r="AK172" s="25"/>
      <c r="AL172" s="25"/>
    </row>
    <row r="173">
      <c r="A173" s="26" t="s">
        <v>536</v>
      </c>
      <c r="B173" s="25" t="e">
        <v>#N/A</v>
      </c>
      <c r="C173" s="25" t="e">
        <v>#N/A</v>
      </c>
      <c r="D173" s="28" t="e">
        <v>#N/A</v>
      </c>
      <c r="E173" s="29">
        <v>0.18366499162479064</v>
      </c>
      <c r="F173" s="30">
        <v>22.0</v>
      </c>
      <c r="G173" s="33"/>
      <c r="H173" s="34" t="e">
        <v>#N/A</v>
      </c>
      <c r="I173" s="35" t="s">
        <v>64</v>
      </c>
      <c r="J173" s="36" t="s">
        <v>64</v>
      </c>
      <c r="K173" s="28" t="s">
        <v>64</v>
      </c>
      <c r="L173" s="28" t="s">
        <v>64</v>
      </c>
      <c r="M173" s="34" t="e">
        <v>#N/A</v>
      </c>
      <c r="N173" s="35" t="s">
        <v>64</v>
      </c>
      <c r="O173" s="36" t="s">
        <v>64</v>
      </c>
      <c r="P173" s="28" t="s">
        <v>64</v>
      </c>
      <c r="Q173" s="37" t="s">
        <v>64</v>
      </c>
      <c r="R173" s="38" t="str">
        <f t="shared" si="2"/>
        <v>#N/A</v>
      </c>
      <c r="S173" s="39" t="str">
        <f t="array" ref="S173">if(R173="","", if(index(Index_of_Stuff!J:J,match(B173,Index_of_Stuff!F:F,0))&gt;0,(D173-index(Index_of_Stuff!J:J,match(B173,Index_of_Stuff!F:F,0)))*(R173/index(Index_of_Stuff!I:I,match(B173,Index_of_Stuff!F:F,0))),(D173/index(Index_of_Stuff!I:I,match(B173,Index_of_Stuff!F:F,0)))*R173))</f>
        <v>#N/A</v>
      </c>
      <c r="T173" s="40" t="str">
        <f t="array" ref="T173">if(or($F173=0,$F173=""),"", iferror(index(EPS!B:B,match($A173,EPS!$A:$A,0)),index(Ghosts!B:B,match($A173,Ghosts!$A:$A,0)))*($S173/(($F173/48)*$D173)/$E173))</f>
        <v>#N/A</v>
      </c>
      <c r="U173" s="40" t="str">
        <f t="array" ref="U173">if(or($F173=0,$F173=""),"", iferror(index(EPS!D:D,match($A173,EPS!$A:$A,0)),index(Ghosts!D:D,match($A173,Ghosts!$A:$A,0)))*($S173/(($F173/48)*$D173)/$E173))</f>
        <v>#N/A</v>
      </c>
      <c r="V173" s="40" t="str">
        <f t="array" ref="V173">if(or($F173=0,$F173=""),"", iferror(index(EPS!F:F,match($A173,EPS!$A:$A,0)),index(Ghosts!F:F,match($A173,Ghosts!$A:$A,0)))*($S173/(($F173/48)*$D173)/$E173))</f>
        <v>#N/A</v>
      </c>
      <c r="W173" s="40" t="str">
        <f t="array" ref="W173">if(or($F173=0,$F173=""),"", iferror(index(EPS!M:M,match($A173,EPS!$A:$A,0)),index(Ghosts!M:M,match($A173,Ghosts!$A:$A,0)))*($S173/(($F173/48)*$D173)/$E173))</f>
        <v>#N/A</v>
      </c>
      <c r="X173" s="39" t="str">
        <f t="shared" si="3"/>
        <v>#N/A</v>
      </c>
      <c r="Y173" s="41" t="str">
        <f t="array" ref="Y173">if(or(F173=0,F173=""),"",((iferror(index(EPS!H:H,match(A173,EPS!A:A,0)),index(Ghosts!H:H,match(A173,Ghosts!A:A,0)))*1.25)+(iferror(index(EPS!I:I,match(A173,EPS!A:A,0)),index(Ghosts!I:I,match(A173,Ghosts!A:A,0)))*1.25)+(iferror(index(EPS!J:J,match(A173,EPS!A:A,0)),index(Ghosts!J:J,match(A173,Ghosts!A:A,0)))*1.5)+(iferror(index(EPS!K:K,match(A173,EPS!A:A,0)),index(Ghosts!K:K,match(A173,Ghosts!A:A,0)))*2)+(iferror(index(EPS!L:L,match(A173,EPS!A:A,0)),index(Ghosts!L:L,match(A173,Ghosts!A:A,0)))*2))*D173*(F173/48))</f>
        <v>#N/A</v>
      </c>
      <c r="Z173" s="41" t="str">
        <f t="shared" si="4"/>
        <v>#N/A</v>
      </c>
      <c r="AA173" s="41" t="str">
        <f t="array" ref="AA173">if(or(F173=0,F173=""),"",((iferror(index(EPS!H:H,match(A173,EPS!A:A,0)),index(Ghosts!H:H,match(A173,Ghosts!A:A,0)))*1.2)+(iferror(index(EPS!I:I,match(A173,EPS!A:A,0)),index(Ghosts!I:I,match(A173,Ghosts!A:A,0)))*1.2)+(iferror(index(EPS!J:J,match(A173,EPS!A:A,0)),index(Ghosts!J:J,match(A173,Ghosts!A:A,0)))*1.5)+(iferror(index(EPS!K:K,match(A173,EPS!A:A,0)),index(Ghosts!K:K,match(A173,Ghosts!A:A,0)))*3)+(iferror(index(EPS!L:L,match(A173,EPS!A:A,0)),index(Ghosts!L:L,match(A173,Ghosts!A:A,0)))*3))*D173*(F173/48))</f>
        <v>#N/A</v>
      </c>
      <c r="AB173" s="42">
        <f t="shared" ref="AB173:AF173" si="175">if(iferror(search(AB$1,$I173),0)&gt;0,1,0)</f>
        <v>0</v>
      </c>
      <c r="AC173" s="42">
        <f t="shared" si="175"/>
        <v>0</v>
      </c>
      <c r="AD173" s="42">
        <f t="shared" si="175"/>
        <v>0</v>
      </c>
      <c r="AE173" s="42">
        <f t="shared" si="175"/>
        <v>0</v>
      </c>
      <c r="AF173" s="42">
        <f t="shared" si="175"/>
        <v>0</v>
      </c>
      <c r="AG173" s="25"/>
      <c r="AH173" s="25"/>
      <c r="AI173" s="25"/>
      <c r="AJ173" s="25"/>
      <c r="AK173" s="25"/>
      <c r="AL173" s="25"/>
    </row>
    <row r="174">
      <c r="A174" s="26" t="s">
        <v>537</v>
      </c>
      <c r="B174" s="25" t="e">
        <v>#N/A</v>
      </c>
      <c r="C174" s="25" t="e">
        <v>#N/A</v>
      </c>
      <c r="D174" s="28" t="e">
        <v>#N/A</v>
      </c>
      <c r="E174" s="29">
        <v>0.18370508724502335</v>
      </c>
      <c r="F174" s="30">
        <v>11.0</v>
      </c>
      <c r="G174" s="33"/>
      <c r="H174" s="34" t="e">
        <v>#N/A</v>
      </c>
      <c r="I174" s="35" t="s">
        <v>64</v>
      </c>
      <c r="J174" s="36" t="s">
        <v>64</v>
      </c>
      <c r="K174" s="28" t="s">
        <v>64</v>
      </c>
      <c r="L174" s="28" t="s">
        <v>64</v>
      </c>
      <c r="M174" s="34" t="e">
        <v>#N/A</v>
      </c>
      <c r="N174" s="35" t="s">
        <v>64</v>
      </c>
      <c r="O174" s="36" t="s">
        <v>64</v>
      </c>
      <c r="P174" s="28" t="s">
        <v>64</v>
      </c>
      <c r="Q174" s="37" t="s">
        <v>64</v>
      </c>
      <c r="R174" s="38" t="str">
        <f t="shared" si="2"/>
        <v>#N/A</v>
      </c>
      <c r="S174" s="39" t="str">
        <f t="array" ref="S174">if(R174="","", if(index(Index_of_Stuff!J:J,match(B174,Index_of_Stuff!F:F,0))&gt;0,(D174-index(Index_of_Stuff!J:J,match(B174,Index_of_Stuff!F:F,0)))*(R174/index(Index_of_Stuff!I:I,match(B174,Index_of_Stuff!F:F,0))),(D174/index(Index_of_Stuff!I:I,match(B174,Index_of_Stuff!F:F,0)))*R174))</f>
        <v>#N/A</v>
      </c>
      <c r="T174" s="40" t="str">
        <f t="array" ref="T174">if(or($F174=0,$F174=""),"", iferror(index(EPS!B:B,match($A174,EPS!$A:$A,0)),index(Ghosts!B:B,match($A174,Ghosts!$A:$A,0)))*($S174/(($F174/48)*$D174)/$E174))</f>
        <v>#N/A</v>
      </c>
      <c r="U174" s="40" t="str">
        <f t="array" ref="U174">if(or($F174=0,$F174=""),"", iferror(index(EPS!D:D,match($A174,EPS!$A:$A,0)),index(Ghosts!D:D,match($A174,Ghosts!$A:$A,0)))*($S174/(($F174/48)*$D174)/$E174))</f>
        <v>#N/A</v>
      </c>
      <c r="V174" s="40" t="str">
        <f t="array" ref="V174">if(or($F174=0,$F174=""),"", iferror(index(EPS!F:F,match($A174,EPS!$A:$A,0)),index(Ghosts!F:F,match($A174,Ghosts!$A:$A,0)))*($S174/(($F174/48)*$D174)/$E174))</f>
        <v>#N/A</v>
      </c>
      <c r="W174" s="40" t="str">
        <f t="array" ref="W174">if(or($F174=0,$F174=""),"", iferror(index(EPS!M:M,match($A174,EPS!$A:$A,0)),index(Ghosts!M:M,match($A174,Ghosts!$A:$A,0)))*($S174/(($F174/48)*$D174)/$E174))</f>
        <v>#N/A</v>
      </c>
      <c r="X174" s="39" t="str">
        <f t="shared" si="3"/>
        <v>#N/A</v>
      </c>
      <c r="Y174" s="41" t="str">
        <f t="array" ref="Y174">if(or(F174=0,F174=""),"",((iferror(index(EPS!H:H,match(A174,EPS!A:A,0)),index(Ghosts!H:H,match(A174,Ghosts!A:A,0)))*1.25)+(iferror(index(EPS!I:I,match(A174,EPS!A:A,0)),index(Ghosts!I:I,match(A174,Ghosts!A:A,0)))*1.25)+(iferror(index(EPS!J:J,match(A174,EPS!A:A,0)),index(Ghosts!J:J,match(A174,Ghosts!A:A,0)))*1.5)+(iferror(index(EPS!K:K,match(A174,EPS!A:A,0)),index(Ghosts!K:K,match(A174,Ghosts!A:A,0)))*2)+(iferror(index(EPS!L:L,match(A174,EPS!A:A,0)),index(Ghosts!L:L,match(A174,Ghosts!A:A,0)))*2))*D174*(F174/48))</f>
        <v>#N/A</v>
      </c>
      <c r="Z174" s="41" t="str">
        <f t="shared" si="4"/>
        <v>#N/A</v>
      </c>
      <c r="AA174" s="41" t="str">
        <f t="array" ref="AA174">if(or(F174=0,F174=""),"",((iferror(index(EPS!H:H,match(A174,EPS!A:A,0)),index(Ghosts!H:H,match(A174,Ghosts!A:A,0)))*1.2)+(iferror(index(EPS!I:I,match(A174,EPS!A:A,0)),index(Ghosts!I:I,match(A174,Ghosts!A:A,0)))*1.2)+(iferror(index(EPS!J:J,match(A174,EPS!A:A,0)),index(Ghosts!J:J,match(A174,Ghosts!A:A,0)))*1.5)+(iferror(index(EPS!K:K,match(A174,EPS!A:A,0)),index(Ghosts!K:K,match(A174,Ghosts!A:A,0)))*3)+(iferror(index(EPS!L:L,match(A174,EPS!A:A,0)),index(Ghosts!L:L,match(A174,Ghosts!A:A,0)))*3))*D174*(F174/48))</f>
        <v>#N/A</v>
      </c>
      <c r="AB174" s="42">
        <f t="shared" ref="AB174:AF174" si="176">if(iferror(search(AB$1,$I174),0)&gt;0,1,0)</f>
        <v>0</v>
      </c>
      <c r="AC174" s="42">
        <f t="shared" si="176"/>
        <v>0</v>
      </c>
      <c r="AD174" s="42">
        <f t="shared" si="176"/>
        <v>0</v>
      </c>
      <c r="AE174" s="42">
        <f t="shared" si="176"/>
        <v>0</v>
      </c>
      <c r="AF174" s="42">
        <f t="shared" si="176"/>
        <v>0</v>
      </c>
      <c r="AG174" s="25"/>
      <c r="AH174" s="25"/>
      <c r="AI174" s="25"/>
      <c r="AJ174" s="25"/>
      <c r="AK174" s="25"/>
      <c r="AL174" s="25"/>
    </row>
    <row r="175">
      <c r="A175" s="26" t="s">
        <v>540</v>
      </c>
      <c r="B175" s="25" t="e">
        <v>#N/A</v>
      </c>
      <c r="C175" s="25" t="e">
        <v>#N/A</v>
      </c>
      <c r="D175" s="28" t="e">
        <v>#N/A</v>
      </c>
      <c r="E175" s="29">
        <v>0.174828025477707</v>
      </c>
      <c r="F175" s="30">
        <v>9.0</v>
      </c>
      <c r="G175" s="33"/>
      <c r="H175" s="34" t="e">
        <v>#N/A</v>
      </c>
      <c r="I175" s="35" t="s">
        <v>64</v>
      </c>
      <c r="J175" s="36" t="s">
        <v>64</v>
      </c>
      <c r="K175" s="28" t="s">
        <v>64</v>
      </c>
      <c r="L175" s="28" t="s">
        <v>64</v>
      </c>
      <c r="M175" s="34" t="e">
        <v>#N/A</v>
      </c>
      <c r="N175" s="35" t="s">
        <v>64</v>
      </c>
      <c r="O175" s="36" t="s">
        <v>64</v>
      </c>
      <c r="P175" s="28" t="s">
        <v>64</v>
      </c>
      <c r="Q175" s="37" t="s">
        <v>64</v>
      </c>
      <c r="R175" s="38" t="str">
        <f t="shared" si="2"/>
        <v>#N/A</v>
      </c>
      <c r="S175" s="39" t="str">
        <f t="array" ref="S175">if(R175="","", if(index(Index_of_Stuff!J:J,match(B175,Index_of_Stuff!F:F,0))&gt;0,(D175-index(Index_of_Stuff!J:J,match(B175,Index_of_Stuff!F:F,0)))*(R175/index(Index_of_Stuff!I:I,match(B175,Index_of_Stuff!F:F,0))),(D175/index(Index_of_Stuff!I:I,match(B175,Index_of_Stuff!F:F,0)))*R175))</f>
        <v>#N/A</v>
      </c>
      <c r="T175" s="40" t="str">
        <f t="array" ref="T175">if(or($F175=0,$F175=""),"", iferror(index(EPS!B:B,match($A175,EPS!$A:$A,0)),index(Ghosts!B:B,match($A175,Ghosts!$A:$A,0)))*($S175/(($F175/48)*$D175)/$E175))</f>
        <v>#N/A</v>
      </c>
      <c r="U175" s="40" t="str">
        <f t="array" ref="U175">if(or($F175=0,$F175=""),"", iferror(index(EPS!D:D,match($A175,EPS!$A:$A,0)),index(Ghosts!D:D,match($A175,Ghosts!$A:$A,0)))*($S175/(($F175/48)*$D175)/$E175))</f>
        <v>#N/A</v>
      </c>
      <c r="V175" s="40" t="str">
        <f t="array" ref="V175">if(or($F175=0,$F175=""),"", iferror(index(EPS!F:F,match($A175,EPS!$A:$A,0)),index(Ghosts!F:F,match($A175,Ghosts!$A:$A,0)))*($S175/(($F175/48)*$D175)/$E175))</f>
        <v>#N/A</v>
      </c>
      <c r="W175" s="40" t="str">
        <f t="array" ref="W175">if(or($F175=0,$F175=""),"", iferror(index(EPS!M:M,match($A175,EPS!$A:$A,0)),index(Ghosts!M:M,match($A175,Ghosts!$A:$A,0)))*($S175/(($F175/48)*$D175)/$E175))</f>
        <v>#N/A</v>
      </c>
      <c r="X175" s="39" t="str">
        <f t="shared" si="3"/>
        <v>#N/A</v>
      </c>
      <c r="Y175" s="41" t="str">
        <f t="array" ref="Y175">if(or(F175=0,F175=""),"",((iferror(index(EPS!H:H,match(A175,EPS!A:A,0)),index(Ghosts!H:H,match(A175,Ghosts!A:A,0)))*1.25)+(iferror(index(EPS!I:I,match(A175,EPS!A:A,0)),index(Ghosts!I:I,match(A175,Ghosts!A:A,0)))*1.25)+(iferror(index(EPS!J:J,match(A175,EPS!A:A,0)),index(Ghosts!J:J,match(A175,Ghosts!A:A,0)))*1.5)+(iferror(index(EPS!K:K,match(A175,EPS!A:A,0)),index(Ghosts!K:K,match(A175,Ghosts!A:A,0)))*2)+(iferror(index(EPS!L:L,match(A175,EPS!A:A,0)),index(Ghosts!L:L,match(A175,Ghosts!A:A,0)))*2))*D175*(F175/48))</f>
        <v>#N/A</v>
      </c>
      <c r="Z175" s="41" t="str">
        <f t="shared" si="4"/>
        <v>#N/A</v>
      </c>
      <c r="AA175" s="41" t="str">
        <f t="array" ref="AA175">if(or(F175=0,F175=""),"",((iferror(index(EPS!H:H,match(A175,EPS!A:A,0)),index(Ghosts!H:H,match(A175,Ghosts!A:A,0)))*1.2)+(iferror(index(EPS!I:I,match(A175,EPS!A:A,0)),index(Ghosts!I:I,match(A175,Ghosts!A:A,0)))*1.2)+(iferror(index(EPS!J:J,match(A175,EPS!A:A,0)),index(Ghosts!J:J,match(A175,Ghosts!A:A,0)))*1.5)+(iferror(index(EPS!K:K,match(A175,EPS!A:A,0)),index(Ghosts!K:K,match(A175,Ghosts!A:A,0)))*3)+(iferror(index(EPS!L:L,match(A175,EPS!A:A,0)),index(Ghosts!L:L,match(A175,Ghosts!A:A,0)))*3))*D175*(F175/48))</f>
        <v>#N/A</v>
      </c>
      <c r="AB175" s="42">
        <f t="shared" ref="AB175:AF175" si="177">if(iferror(search(AB$1,$I175),0)&gt;0,1,0)</f>
        <v>0</v>
      </c>
      <c r="AC175" s="42">
        <f t="shared" si="177"/>
        <v>0</v>
      </c>
      <c r="AD175" s="42">
        <f t="shared" si="177"/>
        <v>0</v>
      </c>
      <c r="AE175" s="42">
        <f t="shared" si="177"/>
        <v>0</v>
      </c>
      <c r="AF175" s="42">
        <f t="shared" si="177"/>
        <v>0</v>
      </c>
      <c r="AG175" s="25"/>
      <c r="AH175" s="25"/>
      <c r="AI175" s="25"/>
      <c r="AJ175" s="25"/>
      <c r="AK175" s="25"/>
      <c r="AL175" s="25"/>
    </row>
    <row r="176">
      <c r="A176" s="26" t="s">
        <v>538</v>
      </c>
      <c r="B176" s="25" t="e">
        <v>#N/A</v>
      </c>
      <c r="C176" s="25" t="e">
        <v>#N/A</v>
      </c>
      <c r="D176" s="28" t="e">
        <v>#N/A</v>
      </c>
      <c r="E176" s="29">
        <v>0.15879310344827588</v>
      </c>
      <c r="F176" s="30">
        <v>5.0</v>
      </c>
      <c r="G176" s="33"/>
      <c r="H176" s="34" t="e">
        <v>#N/A</v>
      </c>
      <c r="I176" s="35" t="s">
        <v>64</v>
      </c>
      <c r="J176" s="36" t="s">
        <v>64</v>
      </c>
      <c r="K176" s="28" t="s">
        <v>64</v>
      </c>
      <c r="L176" s="28" t="s">
        <v>64</v>
      </c>
      <c r="M176" s="34" t="e">
        <v>#N/A</v>
      </c>
      <c r="N176" s="35" t="s">
        <v>64</v>
      </c>
      <c r="O176" s="36" t="s">
        <v>64</v>
      </c>
      <c r="P176" s="28" t="s">
        <v>64</v>
      </c>
      <c r="Q176" s="37" t="s">
        <v>64</v>
      </c>
      <c r="R176" s="38" t="str">
        <f t="shared" si="2"/>
        <v>#N/A</v>
      </c>
      <c r="S176" s="39" t="str">
        <f t="array" ref="S176">if(R176="","", if(index(Index_of_Stuff!J:J,match(B176,Index_of_Stuff!F:F,0))&gt;0,(D176-index(Index_of_Stuff!J:J,match(B176,Index_of_Stuff!F:F,0)))*(R176/index(Index_of_Stuff!I:I,match(B176,Index_of_Stuff!F:F,0))),(D176/index(Index_of_Stuff!I:I,match(B176,Index_of_Stuff!F:F,0)))*R176))</f>
        <v>#N/A</v>
      </c>
      <c r="T176" s="40" t="str">
        <f t="array" ref="T176">if(or($F176=0,$F176=""),"", iferror(index(EPS!B:B,match($A176,EPS!$A:$A,0)),index(Ghosts!B:B,match($A176,Ghosts!$A:$A,0)))*($S176/(($F176/48)*$D176)/$E176))</f>
        <v>#N/A</v>
      </c>
      <c r="U176" s="40" t="str">
        <f t="array" ref="U176">if(or($F176=0,$F176=""),"", iferror(index(EPS!D:D,match($A176,EPS!$A:$A,0)),index(Ghosts!D:D,match($A176,Ghosts!$A:$A,0)))*($S176/(($F176/48)*$D176)/$E176))</f>
        <v>#N/A</v>
      </c>
      <c r="V176" s="40" t="str">
        <f t="array" ref="V176">if(or($F176=0,$F176=""),"", iferror(index(EPS!F:F,match($A176,EPS!$A:$A,0)),index(Ghosts!F:F,match($A176,Ghosts!$A:$A,0)))*($S176/(($F176/48)*$D176)/$E176))</f>
        <v>#N/A</v>
      </c>
      <c r="W176" s="40" t="str">
        <f t="array" ref="W176">if(or($F176=0,$F176=""),"", iferror(index(EPS!M:M,match($A176,EPS!$A:$A,0)),index(Ghosts!M:M,match($A176,Ghosts!$A:$A,0)))*($S176/(($F176/48)*$D176)/$E176))</f>
        <v>#N/A</v>
      </c>
      <c r="X176" s="39" t="str">
        <f t="shared" si="3"/>
        <v>#N/A</v>
      </c>
      <c r="Y176" s="41" t="str">
        <f t="array" ref="Y176">if(or(F176=0,F176=""),"",((iferror(index(EPS!H:H,match(A176,EPS!A:A,0)),index(Ghosts!H:H,match(A176,Ghosts!A:A,0)))*1.25)+(iferror(index(EPS!I:I,match(A176,EPS!A:A,0)),index(Ghosts!I:I,match(A176,Ghosts!A:A,0)))*1.25)+(iferror(index(EPS!J:J,match(A176,EPS!A:A,0)),index(Ghosts!J:J,match(A176,Ghosts!A:A,0)))*1.5)+(iferror(index(EPS!K:K,match(A176,EPS!A:A,0)),index(Ghosts!K:K,match(A176,Ghosts!A:A,0)))*2)+(iferror(index(EPS!L:L,match(A176,EPS!A:A,0)),index(Ghosts!L:L,match(A176,Ghosts!A:A,0)))*2))*D176*(F176/48))</f>
        <v>#N/A</v>
      </c>
      <c r="Z176" s="41" t="str">
        <f t="shared" si="4"/>
        <v>#N/A</v>
      </c>
      <c r="AA176" s="41" t="str">
        <f t="array" ref="AA176">if(or(F176=0,F176=""),"",((iferror(index(EPS!H:H,match(A176,EPS!A:A,0)),index(Ghosts!H:H,match(A176,Ghosts!A:A,0)))*1.2)+(iferror(index(EPS!I:I,match(A176,EPS!A:A,0)),index(Ghosts!I:I,match(A176,Ghosts!A:A,0)))*1.2)+(iferror(index(EPS!J:J,match(A176,EPS!A:A,0)),index(Ghosts!J:J,match(A176,Ghosts!A:A,0)))*1.5)+(iferror(index(EPS!K:K,match(A176,EPS!A:A,0)),index(Ghosts!K:K,match(A176,Ghosts!A:A,0)))*3)+(iferror(index(EPS!L:L,match(A176,EPS!A:A,0)),index(Ghosts!L:L,match(A176,Ghosts!A:A,0)))*3))*D176*(F176/48))</f>
        <v>#N/A</v>
      </c>
      <c r="AB176" s="42">
        <f t="shared" ref="AB176:AF176" si="178">if(iferror(search(AB$1,$I176),0)&gt;0,1,0)</f>
        <v>0</v>
      </c>
      <c r="AC176" s="42">
        <f t="shared" si="178"/>
        <v>0</v>
      </c>
      <c r="AD176" s="42">
        <f t="shared" si="178"/>
        <v>0</v>
      </c>
      <c r="AE176" s="42">
        <f t="shared" si="178"/>
        <v>0</v>
      </c>
      <c r="AF176" s="42">
        <f t="shared" si="178"/>
        <v>0</v>
      </c>
      <c r="AG176" s="25"/>
      <c r="AH176" s="25"/>
      <c r="AI176" s="25"/>
      <c r="AJ176" s="25"/>
      <c r="AK176" s="25"/>
      <c r="AL176" s="25"/>
    </row>
    <row r="177">
      <c r="A177" s="26" t="s">
        <v>541</v>
      </c>
      <c r="B177" s="25" t="e">
        <v>#N/A</v>
      </c>
      <c r="C177" s="25" t="e">
        <v>#N/A</v>
      </c>
      <c r="D177" s="28" t="e">
        <v>#N/A</v>
      </c>
      <c r="E177" s="29">
        <v>0.17045064669843432</v>
      </c>
      <c r="F177" s="30">
        <v>0.0</v>
      </c>
      <c r="G177" s="33"/>
      <c r="H177" s="34" t="s">
        <v>64</v>
      </c>
      <c r="I177" s="35" t="s">
        <v>64</v>
      </c>
      <c r="J177" s="36" t="s">
        <v>64</v>
      </c>
      <c r="K177" s="28" t="s">
        <v>64</v>
      </c>
      <c r="L177" s="28" t="s">
        <v>64</v>
      </c>
      <c r="M177" s="34" t="s">
        <v>64</v>
      </c>
      <c r="N177" s="35" t="s">
        <v>64</v>
      </c>
      <c r="O177" s="36" t="s">
        <v>64</v>
      </c>
      <c r="P177" s="28" t="s">
        <v>64</v>
      </c>
      <c r="Q177" s="37" t="s">
        <v>64</v>
      </c>
      <c r="R177" s="38" t="str">
        <f t="shared" si="2"/>
        <v/>
      </c>
      <c r="S177" s="39" t="str">
        <f t="array" ref="S177">if(R177="","", if(index(Index_of_Stuff!J:J,match(B177,Index_of_Stuff!F:F,0))&gt;0,(D177-index(Index_of_Stuff!J:J,match(B177,Index_of_Stuff!F:F,0)))*(R177/index(Index_of_Stuff!I:I,match(B177,Index_of_Stuff!F:F,0))),(D177/index(Index_of_Stuff!I:I,match(B177,Index_of_Stuff!F:F,0)))*R177))</f>
        <v/>
      </c>
      <c r="T177" s="40" t="str">
        <f t="array" ref="T177">if(or($F177=0,$F177=""),"", iferror(index(EPS!B:B,match($A177,EPS!$A:$A,0)),index(Ghosts!B:B,match($A177,Ghosts!$A:$A,0)))*($S177/(($F177/48)*$D177)/$E177))</f>
        <v/>
      </c>
      <c r="U177" s="40" t="str">
        <f t="array" ref="U177">if(or($F177=0,$F177=""),"", iferror(index(EPS!D:D,match($A177,EPS!$A:$A,0)),index(Ghosts!D:D,match($A177,Ghosts!$A:$A,0)))*($S177/(($F177/48)*$D177)/$E177))</f>
        <v/>
      </c>
      <c r="V177" s="40" t="str">
        <f t="array" ref="V177">if(or($F177=0,$F177=""),"", iferror(index(EPS!F:F,match($A177,EPS!$A:$A,0)),index(Ghosts!F:F,match($A177,Ghosts!$A:$A,0)))*($S177/(($F177/48)*$D177)/$E177))</f>
        <v/>
      </c>
      <c r="W177" s="40" t="str">
        <f t="array" ref="W177">if(or($F177=0,$F177=""),"", iferror(index(EPS!M:M,match($A177,EPS!$A:$A,0)),index(Ghosts!M:M,match($A177,Ghosts!$A:$A,0)))*($S177/(($F177/48)*$D177)/$E177))</f>
        <v/>
      </c>
      <c r="X177" s="39" t="str">
        <f t="shared" si="3"/>
        <v/>
      </c>
      <c r="Y177" s="41" t="str">
        <f t="array" ref="Y177">if(or(F177=0,F177=""),"",((iferror(index(EPS!H:H,match(A177,EPS!A:A,0)),index(Ghosts!H:H,match(A177,Ghosts!A:A,0)))*1.25)+(iferror(index(EPS!I:I,match(A177,EPS!A:A,0)),index(Ghosts!I:I,match(A177,Ghosts!A:A,0)))*1.25)+(iferror(index(EPS!J:J,match(A177,EPS!A:A,0)),index(Ghosts!J:J,match(A177,Ghosts!A:A,0)))*1.5)+(iferror(index(EPS!K:K,match(A177,EPS!A:A,0)),index(Ghosts!K:K,match(A177,Ghosts!A:A,0)))*2)+(iferror(index(EPS!L:L,match(A177,EPS!A:A,0)),index(Ghosts!L:L,match(A177,Ghosts!A:A,0)))*2))*D177*(F177/48))</f>
        <v/>
      </c>
      <c r="Z177" s="41" t="str">
        <f t="shared" si="4"/>
        <v/>
      </c>
      <c r="AA177" s="41" t="str">
        <f t="array" ref="AA177">if(or(F177=0,F177=""),"",((iferror(index(EPS!H:H,match(A177,EPS!A:A,0)),index(Ghosts!H:H,match(A177,Ghosts!A:A,0)))*1.2)+(iferror(index(EPS!I:I,match(A177,EPS!A:A,0)),index(Ghosts!I:I,match(A177,Ghosts!A:A,0)))*1.2)+(iferror(index(EPS!J:J,match(A177,EPS!A:A,0)),index(Ghosts!J:J,match(A177,Ghosts!A:A,0)))*1.5)+(iferror(index(EPS!K:K,match(A177,EPS!A:A,0)),index(Ghosts!K:K,match(A177,Ghosts!A:A,0)))*3)+(iferror(index(EPS!L:L,match(A177,EPS!A:A,0)),index(Ghosts!L:L,match(A177,Ghosts!A:A,0)))*3))*D177*(F177/48))</f>
        <v/>
      </c>
      <c r="AB177" s="42">
        <f t="shared" ref="AB177:AF177" si="179">if(iferror(search(AB$1,$I177),0)&gt;0,1,0)</f>
        <v>0</v>
      </c>
      <c r="AC177" s="42">
        <f t="shared" si="179"/>
        <v>0</v>
      </c>
      <c r="AD177" s="42">
        <f t="shared" si="179"/>
        <v>0</v>
      </c>
      <c r="AE177" s="42">
        <f t="shared" si="179"/>
        <v>0</v>
      </c>
      <c r="AF177" s="42">
        <f t="shared" si="179"/>
        <v>0</v>
      </c>
      <c r="AG177" s="25"/>
      <c r="AH177" s="25"/>
      <c r="AI177" s="25"/>
      <c r="AJ177" s="25"/>
      <c r="AK177" s="25"/>
      <c r="AL177" s="25"/>
    </row>
    <row r="178">
      <c r="A178" s="26" t="s">
        <v>602</v>
      </c>
      <c r="B178" s="25" t="e">
        <v>#N/A</v>
      </c>
      <c r="C178" s="25" t="e">
        <v>#N/A</v>
      </c>
      <c r="D178" s="28" t="e">
        <v>#N/A</v>
      </c>
      <c r="E178" s="29">
        <v>0.18</v>
      </c>
      <c r="F178" s="30">
        <v>0.0</v>
      </c>
      <c r="G178" s="33"/>
      <c r="H178" s="34" t="s">
        <v>64</v>
      </c>
      <c r="I178" s="35" t="s">
        <v>64</v>
      </c>
      <c r="J178" s="36" t="s">
        <v>64</v>
      </c>
      <c r="K178" s="28" t="s">
        <v>64</v>
      </c>
      <c r="L178" s="28" t="s">
        <v>64</v>
      </c>
      <c r="M178" s="34" t="s">
        <v>64</v>
      </c>
      <c r="N178" s="35" t="s">
        <v>64</v>
      </c>
      <c r="O178" s="36" t="s">
        <v>64</v>
      </c>
      <c r="P178" s="28" t="s">
        <v>64</v>
      </c>
      <c r="Q178" s="37" t="s">
        <v>64</v>
      </c>
      <c r="R178" s="38" t="str">
        <f t="shared" si="2"/>
        <v/>
      </c>
      <c r="S178" s="39" t="str">
        <f t="array" ref="S178">if(R178="","", if(index(Index_of_Stuff!J:J,match(B178,Index_of_Stuff!F:F,0))&gt;0,(D178-index(Index_of_Stuff!J:J,match(B178,Index_of_Stuff!F:F,0)))*(R178/index(Index_of_Stuff!I:I,match(B178,Index_of_Stuff!F:F,0))),(D178/index(Index_of_Stuff!I:I,match(B178,Index_of_Stuff!F:F,0)))*R178))</f>
        <v/>
      </c>
      <c r="T178" s="40" t="str">
        <f t="array" ref="T178">if(or($F178=0,$F178=""),"", iferror(index(EPS!B:B,match($A178,EPS!$A:$A,0)),index(Ghosts!B:B,match($A178,Ghosts!$A:$A,0)))*($S178/(($F178/48)*$D178)/$E178))</f>
        <v/>
      </c>
      <c r="U178" s="40" t="str">
        <f t="array" ref="U178">if(or($F178=0,$F178=""),"", iferror(index(EPS!D:D,match($A178,EPS!$A:$A,0)),index(Ghosts!D:D,match($A178,Ghosts!$A:$A,0)))*($S178/(($F178/48)*$D178)/$E178))</f>
        <v/>
      </c>
      <c r="V178" s="40" t="str">
        <f t="array" ref="V178">if(or($F178=0,$F178=""),"", iferror(index(EPS!F:F,match($A178,EPS!$A:$A,0)),index(Ghosts!F:F,match($A178,Ghosts!$A:$A,0)))*($S178/(($F178/48)*$D178)/$E178))</f>
        <v/>
      </c>
      <c r="W178" s="40" t="str">
        <f t="array" ref="W178">if(or($F178=0,$F178=""),"", iferror(index(EPS!M:M,match($A178,EPS!$A:$A,0)),index(Ghosts!M:M,match($A178,Ghosts!$A:$A,0)))*($S178/(($F178/48)*$D178)/$E178))</f>
        <v/>
      </c>
      <c r="X178" s="39" t="str">
        <f t="shared" si="3"/>
        <v/>
      </c>
      <c r="Y178" s="41" t="str">
        <f t="array" ref="Y178">if(or(F178=0,F178=""),"",((iferror(index(EPS!H:H,match(A178,EPS!A:A,0)),index(Ghosts!H:H,match(A178,Ghosts!A:A,0)))*1.25)+(iferror(index(EPS!I:I,match(A178,EPS!A:A,0)),index(Ghosts!I:I,match(A178,Ghosts!A:A,0)))*1.25)+(iferror(index(EPS!J:J,match(A178,EPS!A:A,0)),index(Ghosts!J:J,match(A178,Ghosts!A:A,0)))*1.5)+(iferror(index(EPS!K:K,match(A178,EPS!A:A,0)),index(Ghosts!K:K,match(A178,Ghosts!A:A,0)))*2)+(iferror(index(EPS!L:L,match(A178,EPS!A:A,0)),index(Ghosts!L:L,match(A178,Ghosts!A:A,0)))*2))*D178*(F178/48))</f>
        <v/>
      </c>
      <c r="Z178" s="41" t="str">
        <f t="shared" si="4"/>
        <v/>
      </c>
      <c r="AA178" s="41" t="str">
        <f t="array" ref="AA178">if(or(F178=0,F178=""),"",((iferror(index(EPS!H:H,match(A178,EPS!A:A,0)),index(Ghosts!H:H,match(A178,Ghosts!A:A,0)))*1.2)+(iferror(index(EPS!I:I,match(A178,EPS!A:A,0)),index(Ghosts!I:I,match(A178,Ghosts!A:A,0)))*1.2)+(iferror(index(EPS!J:J,match(A178,EPS!A:A,0)),index(Ghosts!J:J,match(A178,Ghosts!A:A,0)))*1.5)+(iferror(index(EPS!K:K,match(A178,EPS!A:A,0)),index(Ghosts!K:K,match(A178,Ghosts!A:A,0)))*3)+(iferror(index(EPS!L:L,match(A178,EPS!A:A,0)),index(Ghosts!L:L,match(A178,Ghosts!A:A,0)))*3))*D178*(F178/48))</f>
        <v/>
      </c>
      <c r="AB178" s="42">
        <f t="shared" ref="AB178:AF178" si="180">if(iferror(search(AB$1,$I178),0)&gt;0,1,0)</f>
        <v>0</v>
      </c>
      <c r="AC178" s="42">
        <f t="shared" si="180"/>
        <v>0</v>
      </c>
      <c r="AD178" s="42">
        <f t="shared" si="180"/>
        <v>0</v>
      </c>
      <c r="AE178" s="42">
        <f t="shared" si="180"/>
        <v>0</v>
      </c>
      <c r="AF178" s="42">
        <f t="shared" si="180"/>
        <v>0</v>
      </c>
      <c r="AG178" s="25"/>
      <c r="AH178" s="25"/>
      <c r="AI178" s="25"/>
      <c r="AJ178" s="25"/>
      <c r="AK178" s="25"/>
      <c r="AL178" s="25"/>
    </row>
    <row r="179">
      <c r="A179" s="26" t="s">
        <v>539</v>
      </c>
      <c r="B179" s="25" t="e">
        <v>#N/A</v>
      </c>
      <c r="C179" s="25" t="e">
        <v>#N/A</v>
      </c>
      <c r="D179" s="28" t="e">
        <v>#N/A</v>
      </c>
      <c r="E179" s="29">
        <v>0.17939421813403417</v>
      </c>
      <c r="F179" s="30">
        <v>0.0</v>
      </c>
      <c r="G179" s="33"/>
      <c r="H179" s="34" t="s">
        <v>64</v>
      </c>
      <c r="I179" s="35" t="s">
        <v>64</v>
      </c>
      <c r="J179" s="36" t="s">
        <v>64</v>
      </c>
      <c r="K179" s="28" t="s">
        <v>64</v>
      </c>
      <c r="L179" s="28" t="s">
        <v>64</v>
      </c>
      <c r="M179" s="34" t="s">
        <v>64</v>
      </c>
      <c r="N179" s="35" t="s">
        <v>64</v>
      </c>
      <c r="O179" s="36" t="s">
        <v>64</v>
      </c>
      <c r="P179" s="28" t="s">
        <v>64</v>
      </c>
      <c r="Q179" s="37" t="s">
        <v>64</v>
      </c>
      <c r="R179" s="38" t="str">
        <f t="shared" si="2"/>
        <v/>
      </c>
      <c r="S179" s="39" t="str">
        <f t="array" ref="S179">if(R179="","", if(index(Index_of_Stuff!J:J,match(B179,Index_of_Stuff!F:F,0))&gt;0,(D179-index(Index_of_Stuff!J:J,match(B179,Index_of_Stuff!F:F,0)))*(R179/index(Index_of_Stuff!I:I,match(B179,Index_of_Stuff!F:F,0))),(D179/index(Index_of_Stuff!I:I,match(B179,Index_of_Stuff!F:F,0)))*R179))</f>
        <v/>
      </c>
      <c r="T179" s="40" t="str">
        <f t="array" ref="T179">if(or($F179=0,$F179=""),"", iferror(index(EPS!B:B,match($A179,EPS!$A:$A,0)),index(Ghosts!B:B,match($A179,Ghosts!$A:$A,0)))*($S179/(($F179/48)*$D179)/$E179))</f>
        <v/>
      </c>
      <c r="U179" s="40" t="str">
        <f t="array" ref="U179">if(or($F179=0,$F179=""),"", iferror(index(EPS!D:D,match($A179,EPS!$A:$A,0)),index(Ghosts!D:D,match($A179,Ghosts!$A:$A,0)))*($S179/(($F179/48)*$D179)/$E179))</f>
        <v/>
      </c>
      <c r="V179" s="40" t="str">
        <f t="array" ref="V179">if(or($F179=0,$F179=""),"", iferror(index(EPS!F:F,match($A179,EPS!$A:$A,0)),index(Ghosts!F:F,match($A179,Ghosts!$A:$A,0)))*($S179/(($F179/48)*$D179)/$E179))</f>
        <v/>
      </c>
      <c r="W179" s="40" t="str">
        <f t="array" ref="W179">if(or($F179=0,$F179=""),"", iferror(index(EPS!M:M,match($A179,EPS!$A:$A,0)),index(Ghosts!M:M,match($A179,Ghosts!$A:$A,0)))*($S179/(($F179/48)*$D179)/$E179))</f>
        <v/>
      </c>
      <c r="X179" s="39" t="str">
        <f t="shared" si="3"/>
        <v/>
      </c>
      <c r="Y179" s="41" t="str">
        <f t="array" ref="Y179">if(or(F179=0,F179=""),"",((iferror(index(EPS!H:H,match(A179,EPS!A:A,0)),index(Ghosts!H:H,match(A179,Ghosts!A:A,0)))*1.25)+(iferror(index(EPS!I:I,match(A179,EPS!A:A,0)),index(Ghosts!I:I,match(A179,Ghosts!A:A,0)))*1.25)+(iferror(index(EPS!J:J,match(A179,EPS!A:A,0)),index(Ghosts!J:J,match(A179,Ghosts!A:A,0)))*1.5)+(iferror(index(EPS!K:K,match(A179,EPS!A:A,0)),index(Ghosts!K:K,match(A179,Ghosts!A:A,0)))*2)+(iferror(index(EPS!L:L,match(A179,EPS!A:A,0)),index(Ghosts!L:L,match(A179,Ghosts!A:A,0)))*2))*D179*(F179/48))</f>
        <v/>
      </c>
      <c r="Z179" s="41" t="str">
        <f t="shared" si="4"/>
        <v/>
      </c>
      <c r="AA179" s="41" t="str">
        <f t="array" ref="AA179">if(or(F179=0,F179=""),"",((iferror(index(EPS!H:H,match(A179,EPS!A:A,0)),index(Ghosts!H:H,match(A179,Ghosts!A:A,0)))*1.2)+(iferror(index(EPS!I:I,match(A179,EPS!A:A,0)),index(Ghosts!I:I,match(A179,Ghosts!A:A,0)))*1.2)+(iferror(index(EPS!J:J,match(A179,EPS!A:A,0)),index(Ghosts!J:J,match(A179,Ghosts!A:A,0)))*1.5)+(iferror(index(EPS!K:K,match(A179,EPS!A:A,0)),index(Ghosts!K:K,match(A179,Ghosts!A:A,0)))*3)+(iferror(index(EPS!L:L,match(A179,EPS!A:A,0)),index(Ghosts!L:L,match(A179,Ghosts!A:A,0)))*3))*D179*(F179/48))</f>
        <v/>
      </c>
      <c r="AB179" s="42">
        <f t="shared" ref="AB179:AF179" si="181">if(iferror(search(AB$1,$I179),0)&gt;0,1,0)</f>
        <v>0</v>
      </c>
      <c r="AC179" s="42">
        <f t="shared" si="181"/>
        <v>0</v>
      </c>
      <c r="AD179" s="42">
        <f t="shared" si="181"/>
        <v>0</v>
      </c>
      <c r="AE179" s="42">
        <f t="shared" si="181"/>
        <v>0</v>
      </c>
      <c r="AF179" s="42">
        <f t="shared" si="181"/>
        <v>0</v>
      </c>
      <c r="AG179" s="25"/>
      <c r="AH179" s="25"/>
      <c r="AI179" s="25"/>
      <c r="AJ179" s="25"/>
      <c r="AK179" s="25"/>
      <c r="AL179" s="25"/>
    </row>
    <row r="180">
      <c r="A180" s="26" t="s">
        <v>542</v>
      </c>
      <c r="B180" s="25" t="e">
        <v>#N/A</v>
      </c>
      <c r="C180" s="25" t="e">
        <v>#N/A</v>
      </c>
      <c r="D180" s="28" t="e">
        <v>#N/A</v>
      </c>
      <c r="E180" s="29">
        <v>0.18</v>
      </c>
      <c r="F180" s="30">
        <v>0.0</v>
      </c>
      <c r="G180" s="33"/>
      <c r="H180" s="34" t="s">
        <v>64</v>
      </c>
      <c r="I180" s="35" t="s">
        <v>64</v>
      </c>
      <c r="J180" s="36" t="s">
        <v>64</v>
      </c>
      <c r="K180" s="28" t="s">
        <v>64</v>
      </c>
      <c r="L180" s="28" t="s">
        <v>64</v>
      </c>
      <c r="M180" s="34" t="s">
        <v>64</v>
      </c>
      <c r="N180" s="35" t="s">
        <v>64</v>
      </c>
      <c r="O180" s="36" t="s">
        <v>64</v>
      </c>
      <c r="P180" s="28" t="s">
        <v>64</v>
      </c>
      <c r="Q180" s="37" t="s">
        <v>64</v>
      </c>
      <c r="R180" s="38" t="str">
        <f t="shared" si="2"/>
        <v/>
      </c>
      <c r="S180" s="39" t="str">
        <f t="array" ref="S180">if(R180="","", if(index(Index_of_Stuff!J:J,match(B180,Index_of_Stuff!F:F,0))&gt;0,(D180-index(Index_of_Stuff!J:J,match(B180,Index_of_Stuff!F:F,0)))*(R180/index(Index_of_Stuff!I:I,match(B180,Index_of_Stuff!F:F,0))),(D180/index(Index_of_Stuff!I:I,match(B180,Index_of_Stuff!F:F,0)))*R180))</f>
        <v/>
      </c>
      <c r="T180" s="40" t="str">
        <f t="array" ref="T180">if(or($F180=0,$F180=""),"", iferror(index(EPS!B:B,match($A180,EPS!$A:$A,0)),index(Ghosts!B:B,match($A180,Ghosts!$A:$A,0)))*($S180/(($F180/48)*$D180)/$E180))</f>
        <v/>
      </c>
      <c r="U180" s="40" t="str">
        <f t="array" ref="U180">if(or($F180=0,$F180=""),"", iferror(index(EPS!D:D,match($A180,EPS!$A:$A,0)),index(Ghosts!D:D,match($A180,Ghosts!$A:$A,0)))*($S180/(($F180/48)*$D180)/$E180))</f>
        <v/>
      </c>
      <c r="V180" s="40" t="str">
        <f t="array" ref="V180">if(or($F180=0,$F180=""),"", iferror(index(EPS!F:F,match($A180,EPS!$A:$A,0)),index(Ghosts!F:F,match($A180,Ghosts!$A:$A,0)))*($S180/(($F180/48)*$D180)/$E180))</f>
        <v/>
      </c>
      <c r="W180" s="40" t="str">
        <f t="array" ref="W180">if(or($F180=0,$F180=""),"", iferror(index(EPS!M:M,match($A180,EPS!$A:$A,0)),index(Ghosts!M:M,match($A180,Ghosts!$A:$A,0)))*($S180/(($F180/48)*$D180)/$E180))</f>
        <v/>
      </c>
      <c r="X180" s="39" t="str">
        <f t="shared" si="3"/>
        <v/>
      </c>
      <c r="Y180" s="41" t="str">
        <f t="array" ref="Y180">if(or(F180=0,F180=""),"",((iferror(index(EPS!H:H,match(A180,EPS!A:A,0)),index(Ghosts!H:H,match(A180,Ghosts!A:A,0)))*1.25)+(iferror(index(EPS!I:I,match(A180,EPS!A:A,0)),index(Ghosts!I:I,match(A180,Ghosts!A:A,0)))*1.25)+(iferror(index(EPS!J:J,match(A180,EPS!A:A,0)),index(Ghosts!J:J,match(A180,Ghosts!A:A,0)))*1.5)+(iferror(index(EPS!K:K,match(A180,EPS!A:A,0)),index(Ghosts!K:K,match(A180,Ghosts!A:A,0)))*2)+(iferror(index(EPS!L:L,match(A180,EPS!A:A,0)),index(Ghosts!L:L,match(A180,Ghosts!A:A,0)))*2))*D180*(F180/48))</f>
        <v/>
      </c>
      <c r="Z180" s="41" t="str">
        <f t="shared" si="4"/>
        <v/>
      </c>
      <c r="AA180" s="41" t="str">
        <f t="array" ref="AA180">if(or(F180=0,F180=""),"",((iferror(index(EPS!H:H,match(A180,EPS!A:A,0)),index(Ghosts!H:H,match(A180,Ghosts!A:A,0)))*1.2)+(iferror(index(EPS!I:I,match(A180,EPS!A:A,0)),index(Ghosts!I:I,match(A180,Ghosts!A:A,0)))*1.2)+(iferror(index(EPS!J:J,match(A180,EPS!A:A,0)),index(Ghosts!J:J,match(A180,Ghosts!A:A,0)))*1.5)+(iferror(index(EPS!K:K,match(A180,EPS!A:A,0)),index(Ghosts!K:K,match(A180,Ghosts!A:A,0)))*3)+(iferror(index(EPS!L:L,match(A180,EPS!A:A,0)),index(Ghosts!L:L,match(A180,Ghosts!A:A,0)))*3))*D180*(F180/48))</f>
        <v/>
      </c>
      <c r="AB180" s="42">
        <f t="shared" ref="AB180:AF180" si="182">if(iferror(search(AB$1,$I180),0)&gt;0,1,0)</f>
        <v>0</v>
      </c>
      <c r="AC180" s="42">
        <f t="shared" si="182"/>
        <v>0</v>
      </c>
      <c r="AD180" s="42">
        <f t="shared" si="182"/>
        <v>0</v>
      </c>
      <c r="AE180" s="42">
        <f t="shared" si="182"/>
        <v>0</v>
      </c>
      <c r="AF180" s="42">
        <f t="shared" si="182"/>
        <v>0</v>
      </c>
      <c r="AG180" s="25"/>
      <c r="AH180" s="25"/>
      <c r="AI180" s="25"/>
      <c r="AJ180" s="25"/>
      <c r="AK180" s="25"/>
      <c r="AL180" s="25"/>
    </row>
    <row r="181">
      <c r="A181" s="26" t="s">
        <v>543</v>
      </c>
      <c r="B181" s="25" t="e">
        <v>#N/A</v>
      </c>
      <c r="C181" s="25" t="e">
        <v>#N/A</v>
      </c>
      <c r="D181" s="28" t="e">
        <v>#N/A</v>
      </c>
      <c r="E181" s="29">
        <v>0.18</v>
      </c>
      <c r="F181" s="30">
        <v>0.0</v>
      </c>
      <c r="G181" s="33"/>
      <c r="H181" s="34" t="s">
        <v>64</v>
      </c>
      <c r="I181" s="35" t="s">
        <v>64</v>
      </c>
      <c r="J181" s="36" t="s">
        <v>64</v>
      </c>
      <c r="K181" s="28" t="s">
        <v>64</v>
      </c>
      <c r="L181" s="28" t="s">
        <v>64</v>
      </c>
      <c r="M181" s="34" t="s">
        <v>64</v>
      </c>
      <c r="N181" s="35" t="s">
        <v>64</v>
      </c>
      <c r="O181" s="36" t="s">
        <v>64</v>
      </c>
      <c r="P181" s="28" t="s">
        <v>64</v>
      </c>
      <c r="Q181" s="37" t="s">
        <v>64</v>
      </c>
      <c r="R181" s="38" t="str">
        <f t="shared" si="2"/>
        <v/>
      </c>
      <c r="S181" s="39" t="str">
        <f t="array" ref="S181">if(R181="","", if(index(Index_of_Stuff!J:J,match(B181,Index_of_Stuff!F:F,0))&gt;0,(D181-index(Index_of_Stuff!J:J,match(B181,Index_of_Stuff!F:F,0)))*(R181/index(Index_of_Stuff!I:I,match(B181,Index_of_Stuff!F:F,0))),(D181/index(Index_of_Stuff!I:I,match(B181,Index_of_Stuff!F:F,0)))*R181))</f>
        <v/>
      </c>
      <c r="T181" s="40" t="str">
        <f t="array" ref="T181">if(or($F181=0,$F181=""),"", iferror(index(EPS!B:B,match($A181,EPS!$A:$A,0)),index(Ghosts!B:B,match($A181,Ghosts!$A:$A,0)))*($S181/(($F181/48)*$D181)/$E181))</f>
        <v/>
      </c>
      <c r="U181" s="40" t="str">
        <f t="array" ref="U181">if(or($F181=0,$F181=""),"", iferror(index(EPS!D:D,match($A181,EPS!$A:$A,0)),index(Ghosts!D:D,match($A181,Ghosts!$A:$A,0)))*($S181/(($F181/48)*$D181)/$E181))</f>
        <v/>
      </c>
      <c r="V181" s="40" t="str">
        <f t="array" ref="V181">if(or($F181=0,$F181=""),"", iferror(index(EPS!F:F,match($A181,EPS!$A:$A,0)),index(Ghosts!F:F,match($A181,Ghosts!$A:$A,0)))*($S181/(($F181/48)*$D181)/$E181))</f>
        <v/>
      </c>
      <c r="W181" s="40" t="str">
        <f t="array" ref="W181">if(or($F181=0,$F181=""),"", iferror(index(EPS!M:M,match($A181,EPS!$A:$A,0)),index(Ghosts!M:M,match($A181,Ghosts!$A:$A,0)))*($S181/(($F181/48)*$D181)/$E181))</f>
        <v/>
      </c>
      <c r="X181" s="39" t="str">
        <f t="shared" si="3"/>
        <v/>
      </c>
      <c r="Y181" s="41" t="str">
        <f t="array" ref="Y181">if(or(F181=0,F181=""),"",((iferror(index(EPS!H:H,match(A181,EPS!A:A,0)),index(Ghosts!H:H,match(A181,Ghosts!A:A,0)))*1.25)+(iferror(index(EPS!I:I,match(A181,EPS!A:A,0)),index(Ghosts!I:I,match(A181,Ghosts!A:A,0)))*1.25)+(iferror(index(EPS!J:J,match(A181,EPS!A:A,0)),index(Ghosts!J:J,match(A181,Ghosts!A:A,0)))*1.5)+(iferror(index(EPS!K:K,match(A181,EPS!A:A,0)),index(Ghosts!K:K,match(A181,Ghosts!A:A,0)))*2)+(iferror(index(EPS!L:L,match(A181,EPS!A:A,0)),index(Ghosts!L:L,match(A181,Ghosts!A:A,0)))*2))*D181*(F181/48))</f>
        <v/>
      </c>
      <c r="Z181" s="41" t="str">
        <f t="shared" si="4"/>
        <v/>
      </c>
      <c r="AA181" s="41" t="str">
        <f t="array" ref="AA181">if(or(F181=0,F181=""),"",((iferror(index(EPS!H:H,match(A181,EPS!A:A,0)),index(Ghosts!H:H,match(A181,Ghosts!A:A,0)))*1.2)+(iferror(index(EPS!I:I,match(A181,EPS!A:A,0)),index(Ghosts!I:I,match(A181,Ghosts!A:A,0)))*1.2)+(iferror(index(EPS!J:J,match(A181,EPS!A:A,0)),index(Ghosts!J:J,match(A181,Ghosts!A:A,0)))*1.5)+(iferror(index(EPS!K:K,match(A181,EPS!A:A,0)),index(Ghosts!K:K,match(A181,Ghosts!A:A,0)))*3)+(iferror(index(EPS!L:L,match(A181,EPS!A:A,0)),index(Ghosts!L:L,match(A181,Ghosts!A:A,0)))*3))*D181*(F181/48))</f>
        <v/>
      </c>
      <c r="AB181" s="42">
        <f t="shared" ref="AB181:AF181" si="183">if(iferror(search(AB$1,$I181),0)&gt;0,1,0)</f>
        <v>0</v>
      </c>
      <c r="AC181" s="42">
        <f t="shared" si="183"/>
        <v>0</v>
      </c>
      <c r="AD181" s="42">
        <f t="shared" si="183"/>
        <v>0</v>
      </c>
      <c r="AE181" s="42">
        <f t="shared" si="183"/>
        <v>0</v>
      </c>
      <c r="AF181" s="42">
        <f t="shared" si="183"/>
        <v>0</v>
      </c>
      <c r="AG181" s="25"/>
      <c r="AH181" s="25"/>
      <c r="AI181" s="25"/>
      <c r="AJ181" s="25"/>
      <c r="AK181" s="25"/>
      <c r="AL181" s="25"/>
    </row>
    <row r="182">
      <c r="A182" s="26" t="s">
        <v>544</v>
      </c>
      <c r="B182" s="25" t="e">
        <v>#N/A</v>
      </c>
      <c r="C182" s="25" t="e">
        <v>#N/A</v>
      </c>
      <c r="D182" s="28" t="e">
        <v>#N/A</v>
      </c>
      <c r="E182" s="29">
        <v>0.11131018153117601</v>
      </c>
      <c r="F182" s="30">
        <v>0.0</v>
      </c>
      <c r="G182" s="33"/>
      <c r="H182" s="34" t="s">
        <v>64</v>
      </c>
      <c r="I182" s="35" t="s">
        <v>64</v>
      </c>
      <c r="J182" s="36" t="s">
        <v>64</v>
      </c>
      <c r="K182" s="28" t="s">
        <v>64</v>
      </c>
      <c r="L182" s="28" t="s">
        <v>64</v>
      </c>
      <c r="M182" s="34" t="s">
        <v>64</v>
      </c>
      <c r="N182" s="35" t="s">
        <v>64</v>
      </c>
      <c r="O182" s="36" t="s">
        <v>64</v>
      </c>
      <c r="P182" s="28" t="s">
        <v>64</v>
      </c>
      <c r="Q182" s="37" t="s">
        <v>64</v>
      </c>
      <c r="R182" s="38" t="str">
        <f t="shared" si="2"/>
        <v/>
      </c>
      <c r="S182" s="39" t="str">
        <f t="array" ref="S182">if(R182="","", if(index(Index_of_Stuff!J:J,match(B182,Index_of_Stuff!F:F,0))&gt;0,(D182-index(Index_of_Stuff!J:J,match(B182,Index_of_Stuff!F:F,0)))*(R182/index(Index_of_Stuff!I:I,match(B182,Index_of_Stuff!F:F,0))),(D182/index(Index_of_Stuff!I:I,match(B182,Index_of_Stuff!F:F,0)))*R182))</f>
        <v/>
      </c>
      <c r="T182" s="40" t="str">
        <f t="array" ref="T182">if(or($F182=0,$F182=""),"", iferror(index(EPS!B:B,match($A182,EPS!$A:$A,0)),index(Ghosts!B:B,match($A182,Ghosts!$A:$A,0)))*($S182/(($F182/48)*$D182)/$E182))</f>
        <v/>
      </c>
      <c r="U182" s="40" t="str">
        <f t="array" ref="U182">if(or($F182=0,$F182=""),"", iferror(index(EPS!D:D,match($A182,EPS!$A:$A,0)),index(Ghosts!D:D,match($A182,Ghosts!$A:$A,0)))*($S182/(($F182/48)*$D182)/$E182))</f>
        <v/>
      </c>
      <c r="V182" s="40" t="str">
        <f t="array" ref="V182">if(or($F182=0,$F182=""),"", iferror(index(EPS!F:F,match($A182,EPS!$A:$A,0)),index(Ghosts!F:F,match($A182,Ghosts!$A:$A,0)))*($S182/(($F182/48)*$D182)/$E182))</f>
        <v/>
      </c>
      <c r="W182" s="40" t="str">
        <f t="array" ref="W182">if(or($F182=0,$F182=""),"", iferror(index(EPS!M:M,match($A182,EPS!$A:$A,0)),index(Ghosts!M:M,match($A182,Ghosts!$A:$A,0)))*($S182/(($F182/48)*$D182)/$E182))</f>
        <v/>
      </c>
      <c r="X182" s="39" t="str">
        <f t="shared" si="3"/>
        <v/>
      </c>
      <c r="Y182" s="41" t="str">
        <f t="array" ref="Y182">if(or(F182=0,F182=""),"",((iferror(index(EPS!H:H,match(A182,EPS!A:A,0)),index(Ghosts!H:H,match(A182,Ghosts!A:A,0)))*1.25)+(iferror(index(EPS!I:I,match(A182,EPS!A:A,0)),index(Ghosts!I:I,match(A182,Ghosts!A:A,0)))*1.25)+(iferror(index(EPS!J:J,match(A182,EPS!A:A,0)),index(Ghosts!J:J,match(A182,Ghosts!A:A,0)))*1.5)+(iferror(index(EPS!K:K,match(A182,EPS!A:A,0)),index(Ghosts!K:K,match(A182,Ghosts!A:A,0)))*2)+(iferror(index(EPS!L:L,match(A182,EPS!A:A,0)),index(Ghosts!L:L,match(A182,Ghosts!A:A,0)))*2))*D182*(F182/48))</f>
        <v/>
      </c>
      <c r="Z182" s="41" t="str">
        <f t="shared" si="4"/>
        <v/>
      </c>
      <c r="AA182" s="41" t="str">
        <f t="array" ref="AA182">if(or(F182=0,F182=""),"",((iferror(index(EPS!H:H,match(A182,EPS!A:A,0)),index(Ghosts!H:H,match(A182,Ghosts!A:A,0)))*1.2)+(iferror(index(EPS!I:I,match(A182,EPS!A:A,0)),index(Ghosts!I:I,match(A182,Ghosts!A:A,0)))*1.2)+(iferror(index(EPS!J:J,match(A182,EPS!A:A,0)),index(Ghosts!J:J,match(A182,Ghosts!A:A,0)))*1.5)+(iferror(index(EPS!K:K,match(A182,EPS!A:A,0)),index(Ghosts!K:K,match(A182,Ghosts!A:A,0)))*3)+(iferror(index(EPS!L:L,match(A182,EPS!A:A,0)),index(Ghosts!L:L,match(A182,Ghosts!A:A,0)))*3))*D182*(F182/48))</f>
        <v/>
      </c>
      <c r="AB182" s="42">
        <f t="shared" ref="AB182:AF182" si="184">if(iferror(search(AB$1,$I182),0)&gt;0,1,0)</f>
        <v>0</v>
      </c>
      <c r="AC182" s="42">
        <f t="shared" si="184"/>
        <v>0</v>
      </c>
      <c r="AD182" s="42">
        <f t="shared" si="184"/>
        <v>0</v>
      </c>
      <c r="AE182" s="42">
        <f t="shared" si="184"/>
        <v>0</v>
      </c>
      <c r="AF182" s="42">
        <f t="shared" si="184"/>
        <v>0</v>
      </c>
      <c r="AG182" s="25"/>
      <c r="AH182" s="25"/>
      <c r="AI182" s="25"/>
      <c r="AJ182" s="25"/>
      <c r="AK182" s="25"/>
      <c r="AL182" s="25"/>
    </row>
    <row r="183">
      <c r="A183" s="26" t="s">
        <v>546</v>
      </c>
      <c r="B183" s="25" t="e">
        <v>#N/A</v>
      </c>
      <c r="C183" s="25" t="e">
        <v>#N/A</v>
      </c>
      <c r="D183" s="28" t="e">
        <v>#N/A</v>
      </c>
      <c r="E183" s="29">
        <v>0.18</v>
      </c>
      <c r="F183" s="30">
        <v>0.0</v>
      </c>
      <c r="G183" s="33"/>
      <c r="H183" s="34" t="s">
        <v>64</v>
      </c>
      <c r="I183" s="35" t="s">
        <v>64</v>
      </c>
      <c r="J183" s="36" t="s">
        <v>64</v>
      </c>
      <c r="K183" s="28" t="s">
        <v>64</v>
      </c>
      <c r="L183" s="28" t="s">
        <v>64</v>
      </c>
      <c r="M183" s="34" t="s">
        <v>64</v>
      </c>
      <c r="N183" s="35" t="s">
        <v>64</v>
      </c>
      <c r="O183" s="36" t="s">
        <v>64</v>
      </c>
      <c r="P183" s="28" t="s">
        <v>64</v>
      </c>
      <c r="Q183" s="37" t="s">
        <v>64</v>
      </c>
      <c r="R183" s="38" t="str">
        <f t="shared" si="2"/>
        <v/>
      </c>
      <c r="S183" s="39" t="str">
        <f t="array" ref="S183">if(R183="","", if(index(Index_of_Stuff!J:J,match(B183,Index_of_Stuff!F:F,0))&gt;0,(D183-index(Index_of_Stuff!J:J,match(B183,Index_of_Stuff!F:F,0)))*(R183/index(Index_of_Stuff!I:I,match(B183,Index_of_Stuff!F:F,0))),(D183/index(Index_of_Stuff!I:I,match(B183,Index_of_Stuff!F:F,0)))*R183))</f>
        <v/>
      </c>
      <c r="T183" s="40" t="str">
        <f t="array" ref="T183">if(or($F183=0,$F183=""),"", iferror(index(EPS!B:B,match($A183,EPS!$A:$A,0)),index(Ghosts!B:B,match($A183,Ghosts!$A:$A,0)))*($S183/(($F183/48)*$D183)/$E183))</f>
        <v/>
      </c>
      <c r="U183" s="40" t="str">
        <f t="array" ref="U183">if(or($F183=0,$F183=""),"", iferror(index(EPS!D:D,match($A183,EPS!$A:$A,0)),index(Ghosts!D:D,match($A183,Ghosts!$A:$A,0)))*($S183/(($F183/48)*$D183)/$E183))</f>
        <v/>
      </c>
      <c r="V183" s="40" t="str">
        <f t="array" ref="V183">if(or($F183=0,$F183=""),"", iferror(index(EPS!F:F,match($A183,EPS!$A:$A,0)),index(Ghosts!F:F,match($A183,Ghosts!$A:$A,0)))*($S183/(($F183/48)*$D183)/$E183))</f>
        <v/>
      </c>
      <c r="W183" s="40" t="str">
        <f t="array" ref="W183">if(or($F183=0,$F183=""),"", iferror(index(EPS!M:M,match($A183,EPS!$A:$A,0)),index(Ghosts!M:M,match($A183,Ghosts!$A:$A,0)))*($S183/(($F183/48)*$D183)/$E183))</f>
        <v/>
      </c>
      <c r="X183" s="39" t="str">
        <f t="shared" si="3"/>
        <v/>
      </c>
      <c r="Y183" s="41" t="str">
        <f t="array" ref="Y183">if(or(F183=0,F183=""),"",((iferror(index(EPS!H:H,match(A183,EPS!A:A,0)),index(Ghosts!H:H,match(A183,Ghosts!A:A,0)))*1.25)+(iferror(index(EPS!I:I,match(A183,EPS!A:A,0)),index(Ghosts!I:I,match(A183,Ghosts!A:A,0)))*1.25)+(iferror(index(EPS!J:J,match(A183,EPS!A:A,0)),index(Ghosts!J:J,match(A183,Ghosts!A:A,0)))*1.5)+(iferror(index(EPS!K:K,match(A183,EPS!A:A,0)),index(Ghosts!K:K,match(A183,Ghosts!A:A,0)))*2)+(iferror(index(EPS!L:L,match(A183,EPS!A:A,0)),index(Ghosts!L:L,match(A183,Ghosts!A:A,0)))*2))*D183*(F183/48))</f>
        <v/>
      </c>
      <c r="Z183" s="41" t="str">
        <f t="shared" si="4"/>
        <v/>
      </c>
      <c r="AA183" s="41" t="str">
        <f t="array" ref="AA183">if(or(F183=0,F183=""),"",((iferror(index(EPS!H:H,match(A183,EPS!A:A,0)),index(Ghosts!H:H,match(A183,Ghosts!A:A,0)))*1.2)+(iferror(index(EPS!I:I,match(A183,EPS!A:A,0)),index(Ghosts!I:I,match(A183,Ghosts!A:A,0)))*1.2)+(iferror(index(EPS!J:J,match(A183,EPS!A:A,0)),index(Ghosts!J:J,match(A183,Ghosts!A:A,0)))*1.5)+(iferror(index(EPS!K:K,match(A183,EPS!A:A,0)),index(Ghosts!K:K,match(A183,Ghosts!A:A,0)))*3)+(iferror(index(EPS!L:L,match(A183,EPS!A:A,0)),index(Ghosts!L:L,match(A183,Ghosts!A:A,0)))*3))*D183*(F183/48))</f>
        <v/>
      </c>
      <c r="AB183" s="42">
        <f t="shared" ref="AB183:AF183" si="185">if(iferror(search(AB$1,$I183),0)&gt;0,1,0)</f>
        <v>0</v>
      </c>
      <c r="AC183" s="42">
        <f t="shared" si="185"/>
        <v>0</v>
      </c>
      <c r="AD183" s="42">
        <f t="shared" si="185"/>
        <v>0</v>
      </c>
      <c r="AE183" s="42">
        <f t="shared" si="185"/>
        <v>0</v>
      </c>
      <c r="AF183" s="42">
        <f t="shared" si="185"/>
        <v>0</v>
      </c>
      <c r="AG183" s="25"/>
      <c r="AH183" s="25"/>
      <c r="AI183" s="25"/>
      <c r="AJ183" s="25"/>
      <c r="AK183" s="25"/>
      <c r="AL183" s="25"/>
    </row>
    <row r="184">
      <c r="A184" s="26" t="s">
        <v>547</v>
      </c>
      <c r="B184" s="25" t="e">
        <v>#N/A</v>
      </c>
      <c r="C184" s="25" t="e">
        <v>#N/A</v>
      </c>
      <c r="D184" s="28" t="e">
        <v>#N/A</v>
      </c>
      <c r="E184" s="29">
        <v>0.11970227535672967</v>
      </c>
      <c r="F184" s="30">
        <v>0.0</v>
      </c>
      <c r="G184" s="33"/>
      <c r="H184" s="34" t="s">
        <v>64</v>
      </c>
      <c r="I184" s="35" t="s">
        <v>64</v>
      </c>
      <c r="J184" s="36" t="s">
        <v>64</v>
      </c>
      <c r="K184" s="28" t="s">
        <v>64</v>
      </c>
      <c r="L184" s="28" t="s">
        <v>64</v>
      </c>
      <c r="M184" s="34" t="s">
        <v>64</v>
      </c>
      <c r="N184" s="35" t="s">
        <v>64</v>
      </c>
      <c r="O184" s="36" t="s">
        <v>64</v>
      </c>
      <c r="P184" s="28" t="s">
        <v>64</v>
      </c>
      <c r="Q184" s="37" t="s">
        <v>64</v>
      </c>
      <c r="R184" s="38" t="str">
        <f t="shared" si="2"/>
        <v/>
      </c>
      <c r="S184" s="39" t="str">
        <f t="array" ref="S184">if(R184="","", if(index(Index_of_Stuff!J:J,match(B184,Index_of_Stuff!F:F,0))&gt;0,(D184-index(Index_of_Stuff!J:J,match(B184,Index_of_Stuff!F:F,0)))*(R184/index(Index_of_Stuff!I:I,match(B184,Index_of_Stuff!F:F,0))),(D184/index(Index_of_Stuff!I:I,match(B184,Index_of_Stuff!F:F,0)))*R184))</f>
        <v/>
      </c>
      <c r="T184" s="40" t="str">
        <f t="array" ref="T184">if(or($F184=0,$F184=""),"", iferror(index(EPS!B:B,match($A184,EPS!$A:$A,0)),index(Ghosts!B:B,match($A184,Ghosts!$A:$A,0)))*($S184/(($F184/48)*$D184)/$E184))</f>
        <v/>
      </c>
      <c r="U184" s="40" t="str">
        <f t="array" ref="U184">if(or($F184=0,$F184=""),"", iferror(index(EPS!D:D,match($A184,EPS!$A:$A,0)),index(Ghosts!D:D,match($A184,Ghosts!$A:$A,0)))*($S184/(($F184/48)*$D184)/$E184))</f>
        <v/>
      </c>
      <c r="V184" s="40" t="str">
        <f t="array" ref="V184">if(or($F184=0,$F184=""),"", iferror(index(EPS!F:F,match($A184,EPS!$A:$A,0)),index(Ghosts!F:F,match($A184,Ghosts!$A:$A,0)))*($S184/(($F184/48)*$D184)/$E184))</f>
        <v/>
      </c>
      <c r="W184" s="40" t="str">
        <f t="array" ref="W184">if(or($F184=0,$F184=""),"", iferror(index(EPS!M:M,match($A184,EPS!$A:$A,0)),index(Ghosts!M:M,match($A184,Ghosts!$A:$A,0)))*($S184/(($F184/48)*$D184)/$E184))</f>
        <v/>
      </c>
      <c r="X184" s="39" t="str">
        <f t="shared" si="3"/>
        <v/>
      </c>
      <c r="Y184" s="41" t="str">
        <f t="array" ref="Y184">if(or(F184=0,F184=""),"",((iferror(index(EPS!H:H,match(A184,EPS!A:A,0)),index(Ghosts!H:H,match(A184,Ghosts!A:A,0)))*1.25)+(iferror(index(EPS!I:I,match(A184,EPS!A:A,0)),index(Ghosts!I:I,match(A184,Ghosts!A:A,0)))*1.25)+(iferror(index(EPS!J:J,match(A184,EPS!A:A,0)),index(Ghosts!J:J,match(A184,Ghosts!A:A,0)))*1.5)+(iferror(index(EPS!K:K,match(A184,EPS!A:A,0)),index(Ghosts!K:K,match(A184,Ghosts!A:A,0)))*2)+(iferror(index(EPS!L:L,match(A184,EPS!A:A,0)),index(Ghosts!L:L,match(A184,Ghosts!A:A,0)))*2))*D184*(F184/48))</f>
        <v/>
      </c>
      <c r="Z184" s="41" t="str">
        <f t="shared" si="4"/>
        <v/>
      </c>
      <c r="AA184" s="41" t="str">
        <f t="array" ref="AA184">if(or(F184=0,F184=""),"",((iferror(index(EPS!H:H,match(A184,EPS!A:A,0)),index(Ghosts!H:H,match(A184,Ghosts!A:A,0)))*1.2)+(iferror(index(EPS!I:I,match(A184,EPS!A:A,0)),index(Ghosts!I:I,match(A184,Ghosts!A:A,0)))*1.2)+(iferror(index(EPS!J:J,match(A184,EPS!A:A,0)),index(Ghosts!J:J,match(A184,Ghosts!A:A,0)))*1.5)+(iferror(index(EPS!K:K,match(A184,EPS!A:A,0)),index(Ghosts!K:K,match(A184,Ghosts!A:A,0)))*3)+(iferror(index(EPS!L:L,match(A184,EPS!A:A,0)),index(Ghosts!L:L,match(A184,Ghosts!A:A,0)))*3))*D184*(F184/48))</f>
        <v/>
      </c>
      <c r="AB184" s="42">
        <f t="shared" ref="AB184:AF184" si="186">if(iferror(search(AB$1,$I184),0)&gt;0,1,0)</f>
        <v>0</v>
      </c>
      <c r="AC184" s="42">
        <f t="shared" si="186"/>
        <v>0</v>
      </c>
      <c r="AD184" s="42">
        <f t="shared" si="186"/>
        <v>0</v>
      </c>
      <c r="AE184" s="42">
        <f t="shared" si="186"/>
        <v>0</v>
      </c>
      <c r="AF184" s="42">
        <f t="shared" si="186"/>
        <v>0</v>
      </c>
      <c r="AG184" s="25"/>
      <c r="AH184" s="25"/>
      <c r="AI184" s="25"/>
      <c r="AJ184" s="25"/>
      <c r="AK184" s="25"/>
      <c r="AL184" s="25"/>
    </row>
    <row r="185">
      <c r="A185" s="26" t="s">
        <v>310</v>
      </c>
      <c r="B185" s="25" t="e">
        <v>#N/A</v>
      </c>
      <c r="C185" s="25" t="e">
        <v>#N/A</v>
      </c>
      <c r="D185" s="28" t="e">
        <v>#N/A</v>
      </c>
      <c r="E185" s="29">
        <v>0.2541956213257653</v>
      </c>
      <c r="F185" s="30">
        <v>33.0</v>
      </c>
      <c r="G185" s="33"/>
      <c r="H185" s="34" t="e">
        <v>#N/A</v>
      </c>
      <c r="I185" s="35" t="s">
        <v>64</v>
      </c>
      <c r="J185" s="36" t="s">
        <v>64</v>
      </c>
      <c r="K185" s="28" t="s">
        <v>64</v>
      </c>
      <c r="L185" s="28" t="s">
        <v>64</v>
      </c>
      <c r="M185" s="34" t="e">
        <v>#N/A</v>
      </c>
      <c r="N185" s="35" t="s">
        <v>64</v>
      </c>
      <c r="O185" s="36" t="s">
        <v>64</v>
      </c>
      <c r="P185" s="28" t="s">
        <v>64</v>
      </c>
      <c r="Q185" s="37" t="s">
        <v>64</v>
      </c>
      <c r="R185" s="38" t="str">
        <f t="shared" si="2"/>
        <v>#N/A</v>
      </c>
      <c r="S185" s="39" t="str">
        <f t="array" ref="S185">if(R185="","", if(index(Index_of_Stuff!J:J,match(B185,Index_of_Stuff!F:F,0))&gt;0,(D185-index(Index_of_Stuff!J:J,match(B185,Index_of_Stuff!F:F,0)))*(R185/index(Index_of_Stuff!I:I,match(B185,Index_of_Stuff!F:F,0))),(D185/index(Index_of_Stuff!I:I,match(B185,Index_of_Stuff!F:F,0)))*R185))</f>
        <v>#N/A</v>
      </c>
      <c r="T185" s="40" t="str">
        <f t="array" ref="T185">if(or($F185=0,$F185=""),"", iferror(index(EPS!B:B,match($A185,EPS!$A:$A,0)),index(Ghosts!B:B,match($A185,Ghosts!$A:$A,0)))*($S185/(($F185/48)*$D185)/$E185))</f>
        <v>#N/A</v>
      </c>
      <c r="U185" s="40" t="str">
        <f t="array" ref="U185">if(or($F185=0,$F185=""),"", iferror(index(EPS!D:D,match($A185,EPS!$A:$A,0)),index(Ghosts!D:D,match($A185,Ghosts!$A:$A,0)))*($S185/(($F185/48)*$D185)/$E185))</f>
        <v>#N/A</v>
      </c>
      <c r="V185" s="40" t="str">
        <f t="array" ref="V185">if(or($F185=0,$F185=""),"", iferror(index(EPS!F:F,match($A185,EPS!$A:$A,0)),index(Ghosts!F:F,match($A185,Ghosts!$A:$A,0)))*($S185/(($F185/48)*$D185)/$E185))</f>
        <v>#N/A</v>
      </c>
      <c r="W185" s="40" t="str">
        <f t="array" ref="W185">if(or($F185=0,$F185=""),"", iferror(index(EPS!M:M,match($A185,EPS!$A:$A,0)),index(Ghosts!M:M,match($A185,Ghosts!$A:$A,0)))*($S185/(($F185/48)*$D185)/$E185))</f>
        <v>#N/A</v>
      </c>
      <c r="X185" s="39" t="str">
        <f t="shared" si="3"/>
        <v>#N/A</v>
      </c>
      <c r="Y185" s="41" t="str">
        <f t="array" ref="Y185">if(or(F185=0,F185=""),"",((iferror(index(EPS!H:H,match(A185,EPS!A:A,0)),index(Ghosts!H:H,match(A185,Ghosts!A:A,0)))*1.25)+(iferror(index(EPS!I:I,match(A185,EPS!A:A,0)),index(Ghosts!I:I,match(A185,Ghosts!A:A,0)))*1.25)+(iferror(index(EPS!J:J,match(A185,EPS!A:A,0)),index(Ghosts!J:J,match(A185,Ghosts!A:A,0)))*1.5)+(iferror(index(EPS!K:K,match(A185,EPS!A:A,0)),index(Ghosts!K:K,match(A185,Ghosts!A:A,0)))*2)+(iferror(index(EPS!L:L,match(A185,EPS!A:A,0)),index(Ghosts!L:L,match(A185,Ghosts!A:A,0)))*2))*D185*(F185/48))</f>
        <v>#N/A</v>
      </c>
      <c r="Z185" s="41" t="str">
        <f t="shared" si="4"/>
        <v>#N/A</v>
      </c>
      <c r="AA185" s="41" t="str">
        <f t="array" ref="AA185">if(or(F185=0,F185=""),"",((iferror(index(EPS!H:H,match(A185,EPS!A:A,0)),index(Ghosts!H:H,match(A185,Ghosts!A:A,0)))*1.2)+(iferror(index(EPS!I:I,match(A185,EPS!A:A,0)),index(Ghosts!I:I,match(A185,Ghosts!A:A,0)))*1.2)+(iferror(index(EPS!J:J,match(A185,EPS!A:A,0)),index(Ghosts!J:J,match(A185,Ghosts!A:A,0)))*1.5)+(iferror(index(EPS!K:K,match(A185,EPS!A:A,0)),index(Ghosts!K:K,match(A185,Ghosts!A:A,0)))*3)+(iferror(index(EPS!L:L,match(A185,EPS!A:A,0)),index(Ghosts!L:L,match(A185,Ghosts!A:A,0)))*3))*D185*(F185/48))</f>
        <v>#N/A</v>
      </c>
      <c r="AB185" s="42">
        <f t="shared" ref="AB185:AF185" si="187">if(iferror(search(AB$1,$I185),0)&gt;0,1,0)</f>
        <v>0</v>
      </c>
      <c r="AC185" s="42">
        <f t="shared" si="187"/>
        <v>0</v>
      </c>
      <c r="AD185" s="42">
        <f t="shared" si="187"/>
        <v>0</v>
      </c>
      <c r="AE185" s="42">
        <f t="shared" si="187"/>
        <v>0</v>
      </c>
      <c r="AF185" s="42">
        <f t="shared" si="187"/>
        <v>0</v>
      </c>
      <c r="AG185" s="25"/>
      <c r="AH185" s="25"/>
      <c r="AI185" s="25"/>
      <c r="AJ185" s="25"/>
      <c r="AK185" s="25"/>
      <c r="AL185" s="25"/>
    </row>
    <row r="186">
      <c r="A186" s="26" t="s">
        <v>311</v>
      </c>
      <c r="B186" s="25" t="e">
        <v>#N/A</v>
      </c>
      <c r="C186" s="25" t="e">
        <v>#N/A</v>
      </c>
      <c r="D186" s="28" t="e">
        <v>#N/A</v>
      </c>
      <c r="E186" s="29">
        <v>0.21968041237113403</v>
      </c>
      <c r="F186" s="30">
        <v>33.0</v>
      </c>
      <c r="G186" s="33"/>
      <c r="H186" s="34" t="e">
        <v>#N/A</v>
      </c>
      <c r="I186" s="35" t="s">
        <v>64</v>
      </c>
      <c r="J186" s="36" t="s">
        <v>64</v>
      </c>
      <c r="K186" s="28" t="s">
        <v>64</v>
      </c>
      <c r="L186" s="28" t="s">
        <v>64</v>
      </c>
      <c r="M186" s="34" t="e">
        <v>#N/A</v>
      </c>
      <c r="N186" s="35" t="s">
        <v>64</v>
      </c>
      <c r="O186" s="36" t="s">
        <v>64</v>
      </c>
      <c r="P186" s="28" t="s">
        <v>64</v>
      </c>
      <c r="Q186" s="37" t="s">
        <v>64</v>
      </c>
      <c r="R186" s="38" t="str">
        <f t="shared" si="2"/>
        <v>#N/A</v>
      </c>
      <c r="S186" s="39" t="str">
        <f t="array" ref="S186">if(R186="","", if(index(Index_of_Stuff!J:J,match(B186,Index_of_Stuff!F:F,0))&gt;0,(D186-index(Index_of_Stuff!J:J,match(B186,Index_of_Stuff!F:F,0)))*(R186/index(Index_of_Stuff!I:I,match(B186,Index_of_Stuff!F:F,0))),(D186/index(Index_of_Stuff!I:I,match(B186,Index_of_Stuff!F:F,0)))*R186))</f>
        <v>#N/A</v>
      </c>
      <c r="T186" s="40" t="str">
        <f t="array" ref="T186">if(or($F186=0,$F186=""),"", iferror(index(EPS!B:B,match($A186,EPS!$A:$A,0)),index(Ghosts!B:B,match($A186,Ghosts!$A:$A,0)))*($S186/(($F186/48)*$D186)/$E186))</f>
        <v>#N/A</v>
      </c>
      <c r="U186" s="40" t="str">
        <f t="array" ref="U186">if(or($F186=0,$F186=""),"", iferror(index(EPS!D:D,match($A186,EPS!$A:$A,0)),index(Ghosts!D:D,match($A186,Ghosts!$A:$A,0)))*($S186/(($F186/48)*$D186)/$E186))</f>
        <v>#N/A</v>
      </c>
      <c r="V186" s="40" t="str">
        <f t="array" ref="V186">if(or($F186=0,$F186=""),"", iferror(index(EPS!F:F,match($A186,EPS!$A:$A,0)),index(Ghosts!F:F,match($A186,Ghosts!$A:$A,0)))*($S186/(($F186/48)*$D186)/$E186))</f>
        <v>#N/A</v>
      </c>
      <c r="W186" s="40" t="str">
        <f t="array" ref="W186">if(or($F186=0,$F186=""),"", iferror(index(EPS!M:M,match($A186,EPS!$A:$A,0)),index(Ghosts!M:M,match($A186,Ghosts!$A:$A,0)))*($S186/(($F186/48)*$D186)/$E186))</f>
        <v>#N/A</v>
      </c>
      <c r="X186" s="39" t="str">
        <f t="shared" si="3"/>
        <v>#N/A</v>
      </c>
      <c r="Y186" s="41" t="str">
        <f t="array" ref="Y186">if(or(F186=0,F186=""),"",((iferror(index(EPS!H:H,match(A186,EPS!A:A,0)),index(Ghosts!H:H,match(A186,Ghosts!A:A,0)))*1.25)+(iferror(index(EPS!I:I,match(A186,EPS!A:A,0)),index(Ghosts!I:I,match(A186,Ghosts!A:A,0)))*1.25)+(iferror(index(EPS!J:J,match(A186,EPS!A:A,0)),index(Ghosts!J:J,match(A186,Ghosts!A:A,0)))*1.5)+(iferror(index(EPS!K:K,match(A186,EPS!A:A,0)),index(Ghosts!K:K,match(A186,Ghosts!A:A,0)))*2)+(iferror(index(EPS!L:L,match(A186,EPS!A:A,0)),index(Ghosts!L:L,match(A186,Ghosts!A:A,0)))*2))*D186*(F186/48))</f>
        <v>#N/A</v>
      </c>
      <c r="Z186" s="41" t="str">
        <f t="shared" si="4"/>
        <v>#N/A</v>
      </c>
      <c r="AA186" s="41" t="str">
        <f t="array" ref="AA186">if(or(F186=0,F186=""),"",((iferror(index(EPS!H:H,match(A186,EPS!A:A,0)),index(Ghosts!H:H,match(A186,Ghosts!A:A,0)))*1.2)+(iferror(index(EPS!I:I,match(A186,EPS!A:A,0)),index(Ghosts!I:I,match(A186,Ghosts!A:A,0)))*1.2)+(iferror(index(EPS!J:J,match(A186,EPS!A:A,0)),index(Ghosts!J:J,match(A186,Ghosts!A:A,0)))*1.5)+(iferror(index(EPS!K:K,match(A186,EPS!A:A,0)),index(Ghosts!K:K,match(A186,Ghosts!A:A,0)))*3)+(iferror(index(EPS!L:L,match(A186,EPS!A:A,0)),index(Ghosts!L:L,match(A186,Ghosts!A:A,0)))*3))*D186*(F186/48))</f>
        <v>#N/A</v>
      </c>
      <c r="AB186" s="42">
        <f t="shared" ref="AB186:AF186" si="188">if(iferror(search(AB$1,$I186),0)&gt;0,1,0)</f>
        <v>0</v>
      </c>
      <c r="AC186" s="42">
        <f t="shared" si="188"/>
        <v>0</v>
      </c>
      <c r="AD186" s="42">
        <f t="shared" si="188"/>
        <v>0</v>
      </c>
      <c r="AE186" s="42">
        <f t="shared" si="188"/>
        <v>0</v>
      </c>
      <c r="AF186" s="42">
        <f t="shared" si="188"/>
        <v>0</v>
      </c>
      <c r="AG186" s="25"/>
      <c r="AH186" s="25"/>
      <c r="AI186" s="25"/>
      <c r="AJ186" s="25"/>
      <c r="AK186" s="25"/>
      <c r="AL186" s="25"/>
    </row>
    <row r="187">
      <c r="A187" s="26" t="s">
        <v>312</v>
      </c>
      <c r="B187" s="25" t="e">
        <v>#N/A</v>
      </c>
      <c r="C187" s="25" t="e">
        <v>#N/A</v>
      </c>
      <c r="D187" s="28" t="e">
        <v>#N/A</v>
      </c>
      <c r="E187" s="29">
        <v>0.14876817288801572</v>
      </c>
      <c r="F187" s="30">
        <v>32.0</v>
      </c>
      <c r="G187" s="33"/>
      <c r="H187" s="34" t="e">
        <v>#N/A</v>
      </c>
      <c r="I187" s="35" t="s">
        <v>64</v>
      </c>
      <c r="J187" s="36" t="s">
        <v>64</v>
      </c>
      <c r="K187" s="28" t="s">
        <v>64</v>
      </c>
      <c r="L187" s="28" t="s">
        <v>64</v>
      </c>
      <c r="M187" s="34" t="e">
        <v>#N/A</v>
      </c>
      <c r="N187" s="35" t="s">
        <v>64</v>
      </c>
      <c r="O187" s="36" t="s">
        <v>64</v>
      </c>
      <c r="P187" s="28" t="s">
        <v>64</v>
      </c>
      <c r="Q187" s="37" t="s">
        <v>64</v>
      </c>
      <c r="R187" s="38" t="str">
        <f t="shared" si="2"/>
        <v>#N/A</v>
      </c>
      <c r="S187" s="39" t="str">
        <f t="array" ref="S187">if(R187="","", if(index(Index_of_Stuff!J:J,match(B187,Index_of_Stuff!F:F,0))&gt;0,(D187-index(Index_of_Stuff!J:J,match(B187,Index_of_Stuff!F:F,0)))*(R187/index(Index_of_Stuff!I:I,match(B187,Index_of_Stuff!F:F,0))),(D187/index(Index_of_Stuff!I:I,match(B187,Index_of_Stuff!F:F,0)))*R187))</f>
        <v>#N/A</v>
      </c>
      <c r="T187" s="40" t="str">
        <f t="array" ref="T187">if(or($F187=0,$F187=""),"", iferror(index(EPS!B:B,match($A187,EPS!$A:$A,0)),index(Ghosts!B:B,match($A187,Ghosts!$A:$A,0)))*($S187/(($F187/48)*$D187)/$E187))</f>
        <v>#N/A</v>
      </c>
      <c r="U187" s="40" t="str">
        <f t="array" ref="U187">if(or($F187=0,$F187=""),"", iferror(index(EPS!D:D,match($A187,EPS!$A:$A,0)),index(Ghosts!D:D,match($A187,Ghosts!$A:$A,0)))*($S187/(($F187/48)*$D187)/$E187))</f>
        <v>#N/A</v>
      </c>
      <c r="V187" s="40" t="str">
        <f t="array" ref="V187">if(or($F187=0,$F187=""),"", iferror(index(EPS!F:F,match($A187,EPS!$A:$A,0)),index(Ghosts!F:F,match($A187,Ghosts!$A:$A,0)))*($S187/(($F187/48)*$D187)/$E187))</f>
        <v>#N/A</v>
      </c>
      <c r="W187" s="40" t="str">
        <f t="array" ref="W187">if(or($F187=0,$F187=""),"", iferror(index(EPS!M:M,match($A187,EPS!$A:$A,0)),index(Ghosts!M:M,match($A187,Ghosts!$A:$A,0)))*($S187/(($F187/48)*$D187)/$E187))</f>
        <v>#N/A</v>
      </c>
      <c r="X187" s="39" t="str">
        <f t="shared" si="3"/>
        <v>#N/A</v>
      </c>
      <c r="Y187" s="41" t="str">
        <f t="array" ref="Y187">if(or(F187=0,F187=""),"",((iferror(index(EPS!H:H,match(A187,EPS!A:A,0)),index(Ghosts!H:H,match(A187,Ghosts!A:A,0)))*1.25)+(iferror(index(EPS!I:I,match(A187,EPS!A:A,0)),index(Ghosts!I:I,match(A187,Ghosts!A:A,0)))*1.25)+(iferror(index(EPS!J:J,match(A187,EPS!A:A,0)),index(Ghosts!J:J,match(A187,Ghosts!A:A,0)))*1.5)+(iferror(index(EPS!K:K,match(A187,EPS!A:A,0)),index(Ghosts!K:K,match(A187,Ghosts!A:A,0)))*2)+(iferror(index(EPS!L:L,match(A187,EPS!A:A,0)),index(Ghosts!L:L,match(A187,Ghosts!A:A,0)))*2))*D187*(F187/48))</f>
        <v>#N/A</v>
      </c>
      <c r="Z187" s="41" t="str">
        <f t="shared" si="4"/>
        <v>#N/A</v>
      </c>
      <c r="AA187" s="41" t="str">
        <f t="array" ref="AA187">if(or(F187=0,F187=""),"",((iferror(index(EPS!H:H,match(A187,EPS!A:A,0)),index(Ghosts!H:H,match(A187,Ghosts!A:A,0)))*1.2)+(iferror(index(EPS!I:I,match(A187,EPS!A:A,0)),index(Ghosts!I:I,match(A187,Ghosts!A:A,0)))*1.2)+(iferror(index(EPS!J:J,match(A187,EPS!A:A,0)),index(Ghosts!J:J,match(A187,Ghosts!A:A,0)))*1.5)+(iferror(index(EPS!K:K,match(A187,EPS!A:A,0)),index(Ghosts!K:K,match(A187,Ghosts!A:A,0)))*3)+(iferror(index(EPS!L:L,match(A187,EPS!A:A,0)),index(Ghosts!L:L,match(A187,Ghosts!A:A,0)))*3))*D187*(F187/48))</f>
        <v>#N/A</v>
      </c>
      <c r="AB187" s="42">
        <f t="shared" ref="AB187:AF187" si="189">if(iferror(search(AB$1,$I187),0)&gt;0,1,0)</f>
        <v>0</v>
      </c>
      <c r="AC187" s="42">
        <f t="shared" si="189"/>
        <v>0</v>
      </c>
      <c r="AD187" s="42">
        <f t="shared" si="189"/>
        <v>0</v>
      </c>
      <c r="AE187" s="42">
        <f t="shared" si="189"/>
        <v>0</v>
      </c>
      <c r="AF187" s="42">
        <f t="shared" si="189"/>
        <v>0</v>
      </c>
      <c r="AG187" s="25"/>
      <c r="AH187" s="25"/>
      <c r="AI187" s="25"/>
      <c r="AJ187" s="25"/>
      <c r="AK187" s="25"/>
      <c r="AL187" s="25"/>
    </row>
    <row r="188">
      <c r="A188" s="26" t="s">
        <v>313</v>
      </c>
      <c r="B188" s="25" t="e">
        <v>#N/A</v>
      </c>
      <c r="C188" s="25" t="e">
        <v>#N/A</v>
      </c>
      <c r="D188" s="28" t="e">
        <v>#N/A</v>
      </c>
      <c r="E188" s="29">
        <v>0.1535570599613153</v>
      </c>
      <c r="F188" s="30">
        <v>27.0</v>
      </c>
      <c r="G188" s="33"/>
      <c r="H188" s="34" t="e">
        <v>#N/A</v>
      </c>
      <c r="I188" s="35" t="s">
        <v>64</v>
      </c>
      <c r="J188" s="36" t="s">
        <v>64</v>
      </c>
      <c r="K188" s="28" t="s">
        <v>64</v>
      </c>
      <c r="L188" s="28" t="s">
        <v>64</v>
      </c>
      <c r="M188" s="34" t="e">
        <v>#N/A</v>
      </c>
      <c r="N188" s="35" t="s">
        <v>64</v>
      </c>
      <c r="O188" s="36" t="s">
        <v>64</v>
      </c>
      <c r="P188" s="28" t="s">
        <v>64</v>
      </c>
      <c r="Q188" s="37" t="s">
        <v>64</v>
      </c>
      <c r="R188" s="38" t="str">
        <f t="shared" si="2"/>
        <v>#N/A</v>
      </c>
      <c r="S188" s="39" t="str">
        <f t="array" ref="S188">if(R188="","", if(index(Index_of_Stuff!J:J,match(B188,Index_of_Stuff!F:F,0))&gt;0,(D188-index(Index_of_Stuff!J:J,match(B188,Index_of_Stuff!F:F,0)))*(R188/index(Index_of_Stuff!I:I,match(B188,Index_of_Stuff!F:F,0))),(D188/index(Index_of_Stuff!I:I,match(B188,Index_of_Stuff!F:F,0)))*R188))</f>
        <v>#N/A</v>
      </c>
      <c r="T188" s="40" t="str">
        <f t="array" ref="T188">if(or($F188=0,$F188=""),"", iferror(index(EPS!B:B,match($A188,EPS!$A:$A,0)),index(Ghosts!B:B,match($A188,Ghosts!$A:$A,0)))*($S188/(($F188/48)*$D188)/$E188))</f>
        <v>#N/A</v>
      </c>
      <c r="U188" s="40" t="str">
        <f t="array" ref="U188">if(or($F188=0,$F188=""),"", iferror(index(EPS!D:D,match($A188,EPS!$A:$A,0)),index(Ghosts!D:D,match($A188,Ghosts!$A:$A,0)))*($S188/(($F188/48)*$D188)/$E188))</f>
        <v>#N/A</v>
      </c>
      <c r="V188" s="40" t="str">
        <f t="array" ref="V188">if(or($F188=0,$F188=""),"", iferror(index(EPS!F:F,match($A188,EPS!$A:$A,0)),index(Ghosts!F:F,match($A188,Ghosts!$A:$A,0)))*($S188/(($F188/48)*$D188)/$E188))</f>
        <v>#N/A</v>
      </c>
      <c r="W188" s="40" t="str">
        <f t="array" ref="W188">if(or($F188=0,$F188=""),"", iferror(index(EPS!M:M,match($A188,EPS!$A:$A,0)),index(Ghosts!M:M,match($A188,Ghosts!$A:$A,0)))*($S188/(($F188/48)*$D188)/$E188))</f>
        <v>#N/A</v>
      </c>
      <c r="X188" s="39" t="str">
        <f t="shared" si="3"/>
        <v>#N/A</v>
      </c>
      <c r="Y188" s="41" t="str">
        <f t="array" ref="Y188">if(or(F188=0,F188=""),"",((iferror(index(EPS!H:H,match(A188,EPS!A:A,0)),index(Ghosts!H:H,match(A188,Ghosts!A:A,0)))*1.25)+(iferror(index(EPS!I:I,match(A188,EPS!A:A,0)),index(Ghosts!I:I,match(A188,Ghosts!A:A,0)))*1.25)+(iferror(index(EPS!J:J,match(A188,EPS!A:A,0)),index(Ghosts!J:J,match(A188,Ghosts!A:A,0)))*1.5)+(iferror(index(EPS!K:K,match(A188,EPS!A:A,0)),index(Ghosts!K:K,match(A188,Ghosts!A:A,0)))*2)+(iferror(index(EPS!L:L,match(A188,EPS!A:A,0)),index(Ghosts!L:L,match(A188,Ghosts!A:A,0)))*2))*D188*(F188/48))</f>
        <v>#N/A</v>
      </c>
      <c r="Z188" s="41" t="str">
        <f t="shared" si="4"/>
        <v>#N/A</v>
      </c>
      <c r="AA188" s="41" t="str">
        <f t="array" ref="AA188">if(or(F188=0,F188=""),"",((iferror(index(EPS!H:H,match(A188,EPS!A:A,0)),index(Ghosts!H:H,match(A188,Ghosts!A:A,0)))*1.2)+(iferror(index(EPS!I:I,match(A188,EPS!A:A,0)),index(Ghosts!I:I,match(A188,Ghosts!A:A,0)))*1.2)+(iferror(index(EPS!J:J,match(A188,EPS!A:A,0)),index(Ghosts!J:J,match(A188,Ghosts!A:A,0)))*1.5)+(iferror(index(EPS!K:K,match(A188,EPS!A:A,0)),index(Ghosts!K:K,match(A188,Ghosts!A:A,0)))*3)+(iferror(index(EPS!L:L,match(A188,EPS!A:A,0)),index(Ghosts!L:L,match(A188,Ghosts!A:A,0)))*3))*D188*(F188/48))</f>
        <v>#N/A</v>
      </c>
      <c r="AB188" s="42">
        <f t="shared" ref="AB188:AF188" si="190">if(iferror(search(AB$1,$I188),0)&gt;0,1,0)</f>
        <v>0</v>
      </c>
      <c r="AC188" s="42">
        <f t="shared" si="190"/>
        <v>0</v>
      </c>
      <c r="AD188" s="42">
        <f t="shared" si="190"/>
        <v>0</v>
      </c>
      <c r="AE188" s="42">
        <f t="shared" si="190"/>
        <v>0</v>
      </c>
      <c r="AF188" s="42">
        <f t="shared" si="190"/>
        <v>0</v>
      </c>
      <c r="AG188" s="25"/>
      <c r="AH188" s="25"/>
      <c r="AI188" s="25"/>
      <c r="AJ188" s="25"/>
      <c r="AK188" s="25"/>
      <c r="AL188" s="25"/>
    </row>
    <row r="189">
      <c r="A189" s="26" t="s">
        <v>314</v>
      </c>
      <c r="B189" s="25" t="e">
        <v>#N/A</v>
      </c>
      <c r="C189" s="25" t="e">
        <v>#N/A</v>
      </c>
      <c r="D189" s="28" t="e">
        <v>#N/A</v>
      </c>
      <c r="E189" s="29">
        <v>0.26907025986525507</v>
      </c>
      <c r="F189" s="30">
        <v>24.0</v>
      </c>
      <c r="G189" s="33"/>
      <c r="H189" s="34" t="e">
        <v>#N/A</v>
      </c>
      <c r="I189" s="35" t="s">
        <v>64</v>
      </c>
      <c r="J189" s="36" t="s">
        <v>64</v>
      </c>
      <c r="K189" s="28" t="s">
        <v>64</v>
      </c>
      <c r="L189" s="28" t="s">
        <v>64</v>
      </c>
      <c r="M189" s="34" t="e">
        <v>#N/A</v>
      </c>
      <c r="N189" s="35" t="s">
        <v>64</v>
      </c>
      <c r="O189" s="36" t="s">
        <v>64</v>
      </c>
      <c r="P189" s="28" t="s">
        <v>64</v>
      </c>
      <c r="Q189" s="37" t="s">
        <v>64</v>
      </c>
      <c r="R189" s="38" t="str">
        <f t="shared" si="2"/>
        <v>#N/A</v>
      </c>
      <c r="S189" s="39" t="str">
        <f t="array" ref="S189">if(R189="","", if(index(Index_of_Stuff!J:J,match(B189,Index_of_Stuff!F:F,0))&gt;0,(D189-index(Index_of_Stuff!J:J,match(B189,Index_of_Stuff!F:F,0)))*(R189/index(Index_of_Stuff!I:I,match(B189,Index_of_Stuff!F:F,0))),(D189/index(Index_of_Stuff!I:I,match(B189,Index_of_Stuff!F:F,0)))*R189))</f>
        <v>#N/A</v>
      </c>
      <c r="T189" s="40" t="str">
        <f t="array" ref="T189">if(or($F189=0,$F189=""),"", iferror(index(EPS!B:B,match($A189,EPS!$A:$A,0)),index(Ghosts!B:B,match($A189,Ghosts!$A:$A,0)))*($S189/(($F189/48)*$D189)/$E189))</f>
        <v>#N/A</v>
      </c>
      <c r="U189" s="40" t="str">
        <f t="array" ref="U189">if(or($F189=0,$F189=""),"", iferror(index(EPS!D:D,match($A189,EPS!$A:$A,0)),index(Ghosts!D:D,match($A189,Ghosts!$A:$A,0)))*($S189/(($F189/48)*$D189)/$E189))</f>
        <v>#N/A</v>
      </c>
      <c r="V189" s="40" t="str">
        <f t="array" ref="V189">if(or($F189=0,$F189=""),"", iferror(index(EPS!F:F,match($A189,EPS!$A:$A,0)),index(Ghosts!F:F,match($A189,Ghosts!$A:$A,0)))*($S189/(($F189/48)*$D189)/$E189))</f>
        <v>#N/A</v>
      </c>
      <c r="W189" s="40" t="str">
        <f t="array" ref="W189">if(or($F189=0,$F189=""),"", iferror(index(EPS!M:M,match($A189,EPS!$A:$A,0)),index(Ghosts!M:M,match($A189,Ghosts!$A:$A,0)))*($S189/(($F189/48)*$D189)/$E189))</f>
        <v>#N/A</v>
      </c>
      <c r="X189" s="39" t="str">
        <f t="shared" si="3"/>
        <v>#N/A</v>
      </c>
      <c r="Y189" s="41" t="str">
        <f t="array" ref="Y189">if(or(F189=0,F189=""),"",((iferror(index(EPS!H:H,match(A189,EPS!A:A,0)),index(Ghosts!H:H,match(A189,Ghosts!A:A,0)))*1.25)+(iferror(index(EPS!I:I,match(A189,EPS!A:A,0)),index(Ghosts!I:I,match(A189,Ghosts!A:A,0)))*1.25)+(iferror(index(EPS!J:J,match(A189,EPS!A:A,0)),index(Ghosts!J:J,match(A189,Ghosts!A:A,0)))*1.5)+(iferror(index(EPS!K:K,match(A189,EPS!A:A,0)),index(Ghosts!K:K,match(A189,Ghosts!A:A,0)))*2)+(iferror(index(EPS!L:L,match(A189,EPS!A:A,0)),index(Ghosts!L:L,match(A189,Ghosts!A:A,0)))*2))*D189*(F189/48))</f>
        <v>#N/A</v>
      </c>
      <c r="Z189" s="41" t="str">
        <f t="shared" si="4"/>
        <v>#N/A</v>
      </c>
      <c r="AA189" s="41" t="str">
        <f t="array" ref="AA189">if(or(F189=0,F189=""),"",((iferror(index(EPS!H:H,match(A189,EPS!A:A,0)),index(Ghosts!H:H,match(A189,Ghosts!A:A,0)))*1.2)+(iferror(index(EPS!I:I,match(A189,EPS!A:A,0)),index(Ghosts!I:I,match(A189,Ghosts!A:A,0)))*1.2)+(iferror(index(EPS!J:J,match(A189,EPS!A:A,0)),index(Ghosts!J:J,match(A189,Ghosts!A:A,0)))*1.5)+(iferror(index(EPS!K:K,match(A189,EPS!A:A,0)),index(Ghosts!K:K,match(A189,Ghosts!A:A,0)))*3)+(iferror(index(EPS!L:L,match(A189,EPS!A:A,0)),index(Ghosts!L:L,match(A189,Ghosts!A:A,0)))*3))*D189*(F189/48))</f>
        <v>#N/A</v>
      </c>
      <c r="AB189" s="42">
        <f t="shared" ref="AB189:AF189" si="191">if(iferror(search(AB$1,$I189),0)&gt;0,1,0)</f>
        <v>0</v>
      </c>
      <c r="AC189" s="42">
        <f t="shared" si="191"/>
        <v>0</v>
      </c>
      <c r="AD189" s="42">
        <f t="shared" si="191"/>
        <v>0</v>
      </c>
      <c r="AE189" s="42">
        <f t="shared" si="191"/>
        <v>0</v>
      </c>
      <c r="AF189" s="42">
        <f t="shared" si="191"/>
        <v>0</v>
      </c>
      <c r="AG189" s="25"/>
      <c r="AH189" s="25"/>
      <c r="AI189" s="25"/>
      <c r="AJ189" s="25"/>
      <c r="AK189" s="25"/>
      <c r="AL189" s="25"/>
    </row>
    <row r="190">
      <c r="A190" s="26" t="s">
        <v>315</v>
      </c>
      <c r="B190" s="25" t="e">
        <v>#N/A</v>
      </c>
      <c r="C190" s="25" t="e">
        <v>#N/A</v>
      </c>
      <c r="D190" s="28" t="e">
        <v>#N/A</v>
      </c>
      <c r="E190" s="29">
        <v>0.1835496183206107</v>
      </c>
      <c r="F190" s="30">
        <v>20.0</v>
      </c>
      <c r="G190" s="33"/>
      <c r="H190" s="34" t="e">
        <v>#N/A</v>
      </c>
      <c r="I190" s="35" t="s">
        <v>64</v>
      </c>
      <c r="J190" s="36" t="s">
        <v>64</v>
      </c>
      <c r="K190" s="28" t="s">
        <v>64</v>
      </c>
      <c r="L190" s="28" t="s">
        <v>64</v>
      </c>
      <c r="M190" s="34" t="e">
        <v>#N/A</v>
      </c>
      <c r="N190" s="35" t="s">
        <v>64</v>
      </c>
      <c r="O190" s="36" t="s">
        <v>64</v>
      </c>
      <c r="P190" s="28" t="s">
        <v>64</v>
      </c>
      <c r="Q190" s="37" t="s">
        <v>64</v>
      </c>
      <c r="R190" s="38" t="str">
        <f t="shared" si="2"/>
        <v>#N/A</v>
      </c>
      <c r="S190" s="39" t="str">
        <f t="array" ref="S190">if(R190="","", if(index(Index_of_Stuff!J:J,match(B190,Index_of_Stuff!F:F,0))&gt;0,(D190-index(Index_of_Stuff!J:J,match(B190,Index_of_Stuff!F:F,0)))*(R190/index(Index_of_Stuff!I:I,match(B190,Index_of_Stuff!F:F,0))),(D190/index(Index_of_Stuff!I:I,match(B190,Index_of_Stuff!F:F,0)))*R190))</f>
        <v>#N/A</v>
      </c>
      <c r="T190" s="40" t="str">
        <f t="array" ref="T190">if(or($F190=0,$F190=""),"", iferror(index(EPS!B:B,match($A190,EPS!$A:$A,0)),index(Ghosts!B:B,match($A190,Ghosts!$A:$A,0)))*($S190/(($F190/48)*$D190)/$E190))</f>
        <v>#N/A</v>
      </c>
      <c r="U190" s="40" t="str">
        <f t="array" ref="U190">if(or($F190=0,$F190=""),"", iferror(index(EPS!D:D,match($A190,EPS!$A:$A,0)),index(Ghosts!D:D,match($A190,Ghosts!$A:$A,0)))*($S190/(($F190/48)*$D190)/$E190))</f>
        <v>#N/A</v>
      </c>
      <c r="V190" s="40" t="str">
        <f t="array" ref="V190">if(or($F190=0,$F190=""),"", iferror(index(EPS!F:F,match($A190,EPS!$A:$A,0)),index(Ghosts!F:F,match($A190,Ghosts!$A:$A,0)))*($S190/(($F190/48)*$D190)/$E190))</f>
        <v>#N/A</v>
      </c>
      <c r="W190" s="40" t="str">
        <f t="array" ref="W190">if(or($F190=0,$F190=""),"", iferror(index(EPS!M:M,match($A190,EPS!$A:$A,0)),index(Ghosts!M:M,match($A190,Ghosts!$A:$A,0)))*($S190/(($F190/48)*$D190)/$E190))</f>
        <v>#N/A</v>
      </c>
      <c r="X190" s="39" t="str">
        <f t="shared" si="3"/>
        <v>#N/A</v>
      </c>
      <c r="Y190" s="41" t="str">
        <f t="array" ref="Y190">if(or(F190=0,F190=""),"",((iferror(index(EPS!H:H,match(A190,EPS!A:A,0)),index(Ghosts!H:H,match(A190,Ghosts!A:A,0)))*1.25)+(iferror(index(EPS!I:I,match(A190,EPS!A:A,0)),index(Ghosts!I:I,match(A190,Ghosts!A:A,0)))*1.25)+(iferror(index(EPS!J:J,match(A190,EPS!A:A,0)),index(Ghosts!J:J,match(A190,Ghosts!A:A,0)))*1.5)+(iferror(index(EPS!K:K,match(A190,EPS!A:A,0)),index(Ghosts!K:K,match(A190,Ghosts!A:A,0)))*2)+(iferror(index(EPS!L:L,match(A190,EPS!A:A,0)),index(Ghosts!L:L,match(A190,Ghosts!A:A,0)))*2))*D190*(F190/48))</f>
        <v>#N/A</v>
      </c>
      <c r="Z190" s="41" t="str">
        <f t="shared" si="4"/>
        <v>#N/A</v>
      </c>
      <c r="AA190" s="41" t="str">
        <f t="array" ref="AA190">if(or(F190=0,F190=""),"",((iferror(index(EPS!H:H,match(A190,EPS!A:A,0)),index(Ghosts!H:H,match(A190,Ghosts!A:A,0)))*1.2)+(iferror(index(EPS!I:I,match(A190,EPS!A:A,0)),index(Ghosts!I:I,match(A190,Ghosts!A:A,0)))*1.2)+(iferror(index(EPS!J:J,match(A190,EPS!A:A,0)),index(Ghosts!J:J,match(A190,Ghosts!A:A,0)))*1.5)+(iferror(index(EPS!K:K,match(A190,EPS!A:A,0)),index(Ghosts!K:K,match(A190,Ghosts!A:A,0)))*3)+(iferror(index(EPS!L:L,match(A190,EPS!A:A,0)),index(Ghosts!L:L,match(A190,Ghosts!A:A,0)))*3))*D190*(F190/48))</f>
        <v>#N/A</v>
      </c>
      <c r="AB190" s="42">
        <f t="shared" ref="AB190:AF190" si="192">if(iferror(search(AB$1,$I190),0)&gt;0,1,0)</f>
        <v>0</v>
      </c>
      <c r="AC190" s="42">
        <f t="shared" si="192"/>
        <v>0</v>
      </c>
      <c r="AD190" s="42">
        <f t="shared" si="192"/>
        <v>0</v>
      </c>
      <c r="AE190" s="42">
        <f t="shared" si="192"/>
        <v>0</v>
      </c>
      <c r="AF190" s="42">
        <f t="shared" si="192"/>
        <v>0</v>
      </c>
      <c r="AG190" s="25"/>
      <c r="AH190" s="25"/>
      <c r="AI190" s="25"/>
      <c r="AJ190" s="25"/>
      <c r="AK190" s="25"/>
      <c r="AL190" s="25"/>
    </row>
    <row r="191">
      <c r="A191" s="26" t="s">
        <v>316</v>
      </c>
      <c r="B191" s="25" t="e">
        <v>#N/A</v>
      </c>
      <c r="C191" s="25" t="e">
        <v>#N/A</v>
      </c>
      <c r="D191" s="28" t="e">
        <v>#N/A</v>
      </c>
      <c r="E191" s="29">
        <v>0.1543352793994996</v>
      </c>
      <c r="F191" s="30">
        <v>19.0</v>
      </c>
      <c r="G191" s="33"/>
      <c r="H191" s="34" t="e">
        <v>#N/A</v>
      </c>
      <c r="I191" s="35" t="s">
        <v>64</v>
      </c>
      <c r="J191" s="36" t="s">
        <v>64</v>
      </c>
      <c r="K191" s="28" t="s">
        <v>64</v>
      </c>
      <c r="L191" s="28" t="s">
        <v>64</v>
      </c>
      <c r="M191" s="34" t="e">
        <v>#N/A</v>
      </c>
      <c r="N191" s="35" t="s">
        <v>64</v>
      </c>
      <c r="O191" s="36" t="s">
        <v>64</v>
      </c>
      <c r="P191" s="28" t="s">
        <v>64</v>
      </c>
      <c r="Q191" s="37" t="s">
        <v>64</v>
      </c>
      <c r="R191" s="38" t="str">
        <f t="shared" si="2"/>
        <v>#N/A</v>
      </c>
      <c r="S191" s="39" t="str">
        <f t="array" ref="S191">if(R191="","", if(index(Index_of_Stuff!J:J,match(B191,Index_of_Stuff!F:F,0))&gt;0,(D191-index(Index_of_Stuff!J:J,match(B191,Index_of_Stuff!F:F,0)))*(R191/index(Index_of_Stuff!I:I,match(B191,Index_of_Stuff!F:F,0))),(D191/index(Index_of_Stuff!I:I,match(B191,Index_of_Stuff!F:F,0)))*R191))</f>
        <v>#N/A</v>
      </c>
      <c r="T191" s="40" t="str">
        <f t="array" ref="T191">if(or($F191=0,$F191=""),"", iferror(index(EPS!B:B,match($A191,EPS!$A:$A,0)),index(Ghosts!B:B,match($A191,Ghosts!$A:$A,0)))*($S191/(($F191/48)*$D191)/$E191))</f>
        <v>#N/A</v>
      </c>
      <c r="U191" s="40" t="str">
        <f t="array" ref="U191">if(or($F191=0,$F191=""),"", iferror(index(EPS!D:D,match($A191,EPS!$A:$A,0)),index(Ghosts!D:D,match($A191,Ghosts!$A:$A,0)))*($S191/(($F191/48)*$D191)/$E191))</f>
        <v>#N/A</v>
      </c>
      <c r="V191" s="40" t="str">
        <f t="array" ref="V191">if(or($F191=0,$F191=""),"", iferror(index(EPS!F:F,match($A191,EPS!$A:$A,0)),index(Ghosts!F:F,match($A191,Ghosts!$A:$A,0)))*($S191/(($F191/48)*$D191)/$E191))</f>
        <v>#N/A</v>
      </c>
      <c r="W191" s="40" t="str">
        <f t="array" ref="W191">if(or($F191=0,$F191=""),"", iferror(index(EPS!M:M,match($A191,EPS!$A:$A,0)),index(Ghosts!M:M,match($A191,Ghosts!$A:$A,0)))*($S191/(($F191/48)*$D191)/$E191))</f>
        <v>#N/A</v>
      </c>
      <c r="X191" s="39" t="str">
        <f t="shared" si="3"/>
        <v>#N/A</v>
      </c>
      <c r="Y191" s="41" t="str">
        <f t="array" ref="Y191">if(or(F191=0,F191=""),"",((iferror(index(EPS!H:H,match(A191,EPS!A:A,0)),index(Ghosts!H:H,match(A191,Ghosts!A:A,0)))*1.25)+(iferror(index(EPS!I:I,match(A191,EPS!A:A,0)),index(Ghosts!I:I,match(A191,Ghosts!A:A,0)))*1.25)+(iferror(index(EPS!J:J,match(A191,EPS!A:A,0)),index(Ghosts!J:J,match(A191,Ghosts!A:A,0)))*1.5)+(iferror(index(EPS!K:K,match(A191,EPS!A:A,0)),index(Ghosts!K:K,match(A191,Ghosts!A:A,0)))*2)+(iferror(index(EPS!L:L,match(A191,EPS!A:A,0)),index(Ghosts!L:L,match(A191,Ghosts!A:A,0)))*2))*D191*(F191/48))</f>
        <v>#N/A</v>
      </c>
      <c r="Z191" s="41" t="str">
        <f t="shared" si="4"/>
        <v>#N/A</v>
      </c>
      <c r="AA191" s="41" t="str">
        <f t="array" ref="AA191">if(or(F191=0,F191=""),"",((iferror(index(EPS!H:H,match(A191,EPS!A:A,0)),index(Ghosts!H:H,match(A191,Ghosts!A:A,0)))*1.2)+(iferror(index(EPS!I:I,match(A191,EPS!A:A,0)),index(Ghosts!I:I,match(A191,Ghosts!A:A,0)))*1.2)+(iferror(index(EPS!J:J,match(A191,EPS!A:A,0)),index(Ghosts!J:J,match(A191,Ghosts!A:A,0)))*1.5)+(iferror(index(EPS!K:K,match(A191,EPS!A:A,0)),index(Ghosts!K:K,match(A191,Ghosts!A:A,0)))*3)+(iferror(index(EPS!L:L,match(A191,EPS!A:A,0)),index(Ghosts!L:L,match(A191,Ghosts!A:A,0)))*3))*D191*(F191/48))</f>
        <v>#N/A</v>
      </c>
      <c r="AB191" s="42">
        <f t="shared" ref="AB191:AF191" si="193">if(iferror(search(AB$1,$I191),0)&gt;0,1,0)</f>
        <v>0</v>
      </c>
      <c r="AC191" s="42">
        <f t="shared" si="193"/>
        <v>0</v>
      </c>
      <c r="AD191" s="42">
        <f t="shared" si="193"/>
        <v>0</v>
      </c>
      <c r="AE191" s="42">
        <f t="shared" si="193"/>
        <v>0</v>
      </c>
      <c r="AF191" s="42">
        <f t="shared" si="193"/>
        <v>0</v>
      </c>
      <c r="AG191" s="25"/>
      <c r="AH191" s="25"/>
      <c r="AI191" s="25"/>
      <c r="AJ191" s="25"/>
      <c r="AK191" s="25"/>
      <c r="AL191" s="25"/>
    </row>
    <row r="192">
      <c r="A192" s="26" t="s">
        <v>317</v>
      </c>
      <c r="B192" s="25" t="e">
        <v>#N/A</v>
      </c>
      <c r="C192" s="25" t="e">
        <v>#N/A</v>
      </c>
      <c r="D192" s="28" t="e">
        <v>#N/A</v>
      </c>
      <c r="E192" s="29">
        <v>0.18089630141721397</v>
      </c>
      <c r="F192" s="30">
        <v>15.0</v>
      </c>
      <c r="G192" s="33"/>
      <c r="H192" s="34" t="e">
        <v>#N/A</v>
      </c>
      <c r="I192" s="35" t="s">
        <v>64</v>
      </c>
      <c r="J192" s="36" t="s">
        <v>64</v>
      </c>
      <c r="K192" s="28" t="s">
        <v>64</v>
      </c>
      <c r="L192" s="28" t="s">
        <v>64</v>
      </c>
      <c r="M192" s="34" t="e">
        <v>#N/A</v>
      </c>
      <c r="N192" s="35" t="s">
        <v>64</v>
      </c>
      <c r="O192" s="36" t="s">
        <v>64</v>
      </c>
      <c r="P192" s="28" t="s">
        <v>64</v>
      </c>
      <c r="Q192" s="37" t="s">
        <v>64</v>
      </c>
      <c r="R192" s="38" t="str">
        <f t="shared" si="2"/>
        <v>#N/A</v>
      </c>
      <c r="S192" s="39" t="str">
        <f t="array" ref="S192">if(R192="","", if(index(Index_of_Stuff!J:J,match(B192,Index_of_Stuff!F:F,0))&gt;0,(D192-index(Index_of_Stuff!J:J,match(B192,Index_of_Stuff!F:F,0)))*(R192/index(Index_of_Stuff!I:I,match(B192,Index_of_Stuff!F:F,0))),(D192/index(Index_of_Stuff!I:I,match(B192,Index_of_Stuff!F:F,0)))*R192))</f>
        <v>#N/A</v>
      </c>
      <c r="T192" s="40" t="str">
        <f t="array" ref="T192">if(or($F192=0,$F192=""),"", iferror(index(EPS!B:B,match($A192,EPS!$A:$A,0)),index(Ghosts!B:B,match($A192,Ghosts!$A:$A,0)))*($S192/(($F192/48)*$D192)/$E192))</f>
        <v>#N/A</v>
      </c>
      <c r="U192" s="40" t="str">
        <f t="array" ref="U192">if(or($F192=0,$F192=""),"", iferror(index(EPS!D:D,match($A192,EPS!$A:$A,0)),index(Ghosts!D:D,match($A192,Ghosts!$A:$A,0)))*($S192/(($F192/48)*$D192)/$E192))</f>
        <v>#N/A</v>
      </c>
      <c r="V192" s="40" t="str">
        <f t="array" ref="V192">if(or($F192=0,$F192=""),"", iferror(index(EPS!F:F,match($A192,EPS!$A:$A,0)),index(Ghosts!F:F,match($A192,Ghosts!$A:$A,0)))*($S192/(($F192/48)*$D192)/$E192))</f>
        <v>#N/A</v>
      </c>
      <c r="W192" s="40" t="str">
        <f t="array" ref="W192">if(or($F192=0,$F192=""),"", iferror(index(EPS!M:M,match($A192,EPS!$A:$A,0)),index(Ghosts!M:M,match($A192,Ghosts!$A:$A,0)))*($S192/(($F192/48)*$D192)/$E192))</f>
        <v>#N/A</v>
      </c>
      <c r="X192" s="39" t="str">
        <f t="shared" si="3"/>
        <v>#N/A</v>
      </c>
      <c r="Y192" s="41" t="str">
        <f t="array" ref="Y192">if(or(F192=0,F192=""),"",((iferror(index(EPS!H:H,match(A192,EPS!A:A,0)),index(Ghosts!H:H,match(A192,Ghosts!A:A,0)))*1.25)+(iferror(index(EPS!I:I,match(A192,EPS!A:A,0)),index(Ghosts!I:I,match(A192,Ghosts!A:A,0)))*1.25)+(iferror(index(EPS!J:J,match(A192,EPS!A:A,0)),index(Ghosts!J:J,match(A192,Ghosts!A:A,0)))*1.5)+(iferror(index(EPS!K:K,match(A192,EPS!A:A,0)),index(Ghosts!K:K,match(A192,Ghosts!A:A,0)))*2)+(iferror(index(EPS!L:L,match(A192,EPS!A:A,0)),index(Ghosts!L:L,match(A192,Ghosts!A:A,0)))*2))*D192*(F192/48))</f>
        <v>#N/A</v>
      </c>
      <c r="Z192" s="41" t="str">
        <f t="shared" si="4"/>
        <v>#N/A</v>
      </c>
      <c r="AA192" s="41" t="str">
        <f t="array" ref="AA192">if(or(F192=0,F192=""),"",((iferror(index(EPS!H:H,match(A192,EPS!A:A,0)),index(Ghosts!H:H,match(A192,Ghosts!A:A,0)))*1.2)+(iferror(index(EPS!I:I,match(A192,EPS!A:A,0)),index(Ghosts!I:I,match(A192,Ghosts!A:A,0)))*1.2)+(iferror(index(EPS!J:J,match(A192,EPS!A:A,0)),index(Ghosts!J:J,match(A192,Ghosts!A:A,0)))*1.5)+(iferror(index(EPS!K:K,match(A192,EPS!A:A,0)),index(Ghosts!K:K,match(A192,Ghosts!A:A,0)))*3)+(iferror(index(EPS!L:L,match(A192,EPS!A:A,0)),index(Ghosts!L:L,match(A192,Ghosts!A:A,0)))*3))*D192*(F192/48))</f>
        <v>#N/A</v>
      </c>
      <c r="AB192" s="42">
        <f t="shared" ref="AB192:AF192" si="194">if(iferror(search(AB$1,$I192),0)&gt;0,1,0)</f>
        <v>0</v>
      </c>
      <c r="AC192" s="42">
        <f t="shared" si="194"/>
        <v>0</v>
      </c>
      <c r="AD192" s="42">
        <f t="shared" si="194"/>
        <v>0</v>
      </c>
      <c r="AE192" s="42">
        <f t="shared" si="194"/>
        <v>0</v>
      </c>
      <c r="AF192" s="42">
        <f t="shared" si="194"/>
        <v>0</v>
      </c>
      <c r="AG192" s="25"/>
      <c r="AH192" s="25"/>
      <c r="AI192" s="25"/>
      <c r="AJ192" s="25"/>
      <c r="AK192" s="25"/>
      <c r="AL192" s="25"/>
    </row>
    <row r="193">
      <c r="A193" s="26" t="s">
        <v>318</v>
      </c>
      <c r="B193" s="25" t="e">
        <v>#N/A</v>
      </c>
      <c r="C193" s="25" t="e">
        <v>#N/A</v>
      </c>
      <c r="D193" s="28" t="e">
        <v>#N/A</v>
      </c>
      <c r="E193" s="29">
        <v>0.24699133448873486</v>
      </c>
      <c r="F193" s="30">
        <v>14.0</v>
      </c>
      <c r="G193" s="33"/>
      <c r="H193" s="34" t="e">
        <v>#N/A</v>
      </c>
      <c r="I193" s="35" t="s">
        <v>64</v>
      </c>
      <c r="J193" s="36" t="s">
        <v>64</v>
      </c>
      <c r="K193" s="28" t="s">
        <v>64</v>
      </c>
      <c r="L193" s="28" t="s">
        <v>64</v>
      </c>
      <c r="M193" s="34" t="e">
        <v>#N/A</v>
      </c>
      <c r="N193" s="35" t="s">
        <v>64</v>
      </c>
      <c r="O193" s="36" t="s">
        <v>64</v>
      </c>
      <c r="P193" s="28" t="s">
        <v>64</v>
      </c>
      <c r="Q193" s="37" t="s">
        <v>64</v>
      </c>
      <c r="R193" s="38" t="str">
        <f t="shared" si="2"/>
        <v>#N/A</v>
      </c>
      <c r="S193" s="39" t="str">
        <f t="array" ref="S193">if(R193="","", if(index(Index_of_Stuff!J:J,match(B193,Index_of_Stuff!F:F,0))&gt;0,(D193-index(Index_of_Stuff!J:J,match(B193,Index_of_Stuff!F:F,0)))*(R193/index(Index_of_Stuff!I:I,match(B193,Index_of_Stuff!F:F,0))),(D193/index(Index_of_Stuff!I:I,match(B193,Index_of_Stuff!F:F,0)))*R193))</f>
        <v>#N/A</v>
      </c>
      <c r="T193" s="40" t="str">
        <f t="array" ref="T193">if(or($F193=0,$F193=""),"", iferror(index(EPS!B:B,match($A193,EPS!$A:$A,0)),index(Ghosts!B:B,match($A193,Ghosts!$A:$A,0)))*($S193/(($F193/48)*$D193)/$E193))</f>
        <v>#N/A</v>
      </c>
      <c r="U193" s="40" t="str">
        <f t="array" ref="U193">if(or($F193=0,$F193=""),"", iferror(index(EPS!D:D,match($A193,EPS!$A:$A,0)),index(Ghosts!D:D,match($A193,Ghosts!$A:$A,0)))*($S193/(($F193/48)*$D193)/$E193))</f>
        <v>#N/A</v>
      </c>
      <c r="V193" s="40" t="str">
        <f t="array" ref="V193">if(or($F193=0,$F193=""),"", iferror(index(EPS!F:F,match($A193,EPS!$A:$A,0)),index(Ghosts!F:F,match($A193,Ghosts!$A:$A,0)))*($S193/(($F193/48)*$D193)/$E193))</f>
        <v>#N/A</v>
      </c>
      <c r="W193" s="40" t="str">
        <f t="array" ref="W193">if(or($F193=0,$F193=""),"", iferror(index(EPS!M:M,match($A193,EPS!$A:$A,0)),index(Ghosts!M:M,match($A193,Ghosts!$A:$A,0)))*($S193/(($F193/48)*$D193)/$E193))</f>
        <v>#N/A</v>
      </c>
      <c r="X193" s="39" t="str">
        <f t="shared" si="3"/>
        <v>#N/A</v>
      </c>
      <c r="Y193" s="41" t="str">
        <f t="array" ref="Y193">if(or(F193=0,F193=""),"",((iferror(index(EPS!H:H,match(A193,EPS!A:A,0)),index(Ghosts!H:H,match(A193,Ghosts!A:A,0)))*1.25)+(iferror(index(EPS!I:I,match(A193,EPS!A:A,0)),index(Ghosts!I:I,match(A193,Ghosts!A:A,0)))*1.25)+(iferror(index(EPS!J:J,match(A193,EPS!A:A,0)),index(Ghosts!J:J,match(A193,Ghosts!A:A,0)))*1.5)+(iferror(index(EPS!K:K,match(A193,EPS!A:A,0)),index(Ghosts!K:K,match(A193,Ghosts!A:A,0)))*2)+(iferror(index(EPS!L:L,match(A193,EPS!A:A,0)),index(Ghosts!L:L,match(A193,Ghosts!A:A,0)))*2))*D193*(F193/48))</f>
        <v>#N/A</v>
      </c>
      <c r="Z193" s="41" t="str">
        <f t="shared" si="4"/>
        <v>#N/A</v>
      </c>
      <c r="AA193" s="41" t="str">
        <f t="array" ref="AA193">if(or(F193=0,F193=""),"",((iferror(index(EPS!H:H,match(A193,EPS!A:A,0)),index(Ghosts!H:H,match(A193,Ghosts!A:A,0)))*1.2)+(iferror(index(EPS!I:I,match(A193,EPS!A:A,0)),index(Ghosts!I:I,match(A193,Ghosts!A:A,0)))*1.2)+(iferror(index(EPS!J:J,match(A193,EPS!A:A,0)),index(Ghosts!J:J,match(A193,Ghosts!A:A,0)))*1.5)+(iferror(index(EPS!K:K,match(A193,EPS!A:A,0)),index(Ghosts!K:K,match(A193,Ghosts!A:A,0)))*3)+(iferror(index(EPS!L:L,match(A193,EPS!A:A,0)),index(Ghosts!L:L,match(A193,Ghosts!A:A,0)))*3))*D193*(F193/48))</f>
        <v>#N/A</v>
      </c>
      <c r="AB193" s="42">
        <f t="shared" ref="AB193:AF193" si="195">if(iferror(search(AB$1,$I193),0)&gt;0,1,0)</f>
        <v>0</v>
      </c>
      <c r="AC193" s="42">
        <f t="shared" si="195"/>
        <v>0</v>
      </c>
      <c r="AD193" s="42">
        <f t="shared" si="195"/>
        <v>0</v>
      </c>
      <c r="AE193" s="42">
        <f t="shared" si="195"/>
        <v>0</v>
      </c>
      <c r="AF193" s="42">
        <f t="shared" si="195"/>
        <v>0</v>
      </c>
      <c r="AG193" s="25"/>
      <c r="AH193" s="25"/>
      <c r="AI193" s="25"/>
      <c r="AJ193" s="25"/>
      <c r="AK193" s="25"/>
      <c r="AL193" s="25"/>
    </row>
    <row r="194">
      <c r="A194" s="26" t="s">
        <v>319</v>
      </c>
      <c r="B194" s="25" t="e">
        <v>#N/A</v>
      </c>
      <c r="C194" s="25" t="e">
        <v>#N/A</v>
      </c>
      <c r="D194" s="28" t="e">
        <v>#N/A</v>
      </c>
      <c r="E194" s="29">
        <v>0.19888235294117648</v>
      </c>
      <c r="F194" s="30">
        <v>12.0</v>
      </c>
      <c r="G194" s="33"/>
      <c r="H194" s="34" t="e">
        <v>#N/A</v>
      </c>
      <c r="I194" s="35" t="s">
        <v>64</v>
      </c>
      <c r="J194" s="36" t="s">
        <v>64</v>
      </c>
      <c r="K194" s="28" t="s">
        <v>64</v>
      </c>
      <c r="L194" s="28" t="s">
        <v>64</v>
      </c>
      <c r="M194" s="34" t="e">
        <v>#N/A</v>
      </c>
      <c r="N194" s="35" t="s">
        <v>64</v>
      </c>
      <c r="O194" s="36" t="s">
        <v>64</v>
      </c>
      <c r="P194" s="28" t="s">
        <v>64</v>
      </c>
      <c r="Q194" s="37" t="s">
        <v>64</v>
      </c>
      <c r="R194" s="38" t="str">
        <f t="shared" si="2"/>
        <v>#N/A</v>
      </c>
      <c r="S194" s="39" t="str">
        <f t="array" ref="S194">if(R194="","", if(index(Index_of_Stuff!J:J,match(B194,Index_of_Stuff!F:F,0))&gt;0,(D194-index(Index_of_Stuff!J:J,match(B194,Index_of_Stuff!F:F,0)))*(R194/index(Index_of_Stuff!I:I,match(B194,Index_of_Stuff!F:F,0))),(D194/index(Index_of_Stuff!I:I,match(B194,Index_of_Stuff!F:F,0)))*R194))</f>
        <v>#N/A</v>
      </c>
      <c r="T194" s="40" t="str">
        <f t="array" ref="T194">if(or($F194=0,$F194=""),"", iferror(index(EPS!B:B,match($A194,EPS!$A:$A,0)),index(Ghosts!B:B,match($A194,Ghosts!$A:$A,0)))*($S194/(($F194/48)*$D194)/$E194))</f>
        <v>#N/A</v>
      </c>
      <c r="U194" s="40" t="str">
        <f t="array" ref="U194">if(or($F194=0,$F194=""),"", iferror(index(EPS!D:D,match($A194,EPS!$A:$A,0)),index(Ghosts!D:D,match($A194,Ghosts!$A:$A,0)))*($S194/(($F194/48)*$D194)/$E194))</f>
        <v>#N/A</v>
      </c>
      <c r="V194" s="40" t="str">
        <f t="array" ref="V194">if(or($F194=0,$F194=""),"", iferror(index(EPS!F:F,match($A194,EPS!$A:$A,0)),index(Ghosts!F:F,match($A194,Ghosts!$A:$A,0)))*($S194/(($F194/48)*$D194)/$E194))</f>
        <v>#N/A</v>
      </c>
      <c r="W194" s="40" t="str">
        <f t="array" ref="W194">if(or($F194=0,$F194=""),"", iferror(index(EPS!M:M,match($A194,EPS!$A:$A,0)),index(Ghosts!M:M,match($A194,Ghosts!$A:$A,0)))*($S194/(($F194/48)*$D194)/$E194))</f>
        <v>#N/A</v>
      </c>
      <c r="X194" s="39" t="str">
        <f t="shared" si="3"/>
        <v>#N/A</v>
      </c>
      <c r="Y194" s="41" t="str">
        <f t="array" ref="Y194">if(or(F194=0,F194=""),"",((iferror(index(EPS!H:H,match(A194,EPS!A:A,0)),index(Ghosts!H:H,match(A194,Ghosts!A:A,0)))*1.25)+(iferror(index(EPS!I:I,match(A194,EPS!A:A,0)),index(Ghosts!I:I,match(A194,Ghosts!A:A,0)))*1.25)+(iferror(index(EPS!J:J,match(A194,EPS!A:A,0)),index(Ghosts!J:J,match(A194,Ghosts!A:A,0)))*1.5)+(iferror(index(EPS!K:K,match(A194,EPS!A:A,0)),index(Ghosts!K:K,match(A194,Ghosts!A:A,0)))*2)+(iferror(index(EPS!L:L,match(A194,EPS!A:A,0)),index(Ghosts!L:L,match(A194,Ghosts!A:A,0)))*2))*D194*(F194/48))</f>
        <v>#N/A</v>
      </c>
      <c r="Z194" s="41" t="str">
        <f t="shared" si="4"/>
        <v>#N/A</v>
      </c>
      <c r="AA194" s="41" t="str">
        <f t="array" ref="AA194">if(or(F194=0,F194=""),"",((iferror(index(EPS!H:H,match(A194,EPS!A:A,0)),index(Ghosts!H:H,match(A194,Ghosts!A:A,0)))*1.2)+(iferror(index(EPS!I:I,match(A194,EPS!A:A,0)),index(Ghosts!I:I,match(A194,Ghosts!A:A,0)))*1.2)+(iferror(index(EPS!J:J,match(A194,EPS!A:A,0)),index(Ghosts!J:J,match(A194,Ghosts!A:A,0)))*1.5)+(iferror(index(EPS!K:K,match(A194,EPS!A:A,0)),index(Ghosts!K:K,match(A194,Ghosts!A:A,0)))*3)+(iferror(index(EPS!L:L,match(A194,EPS!A:A,0)),index(Ghosts!L:L,match(A194,Ghosts!A:A,0)))*3))*D194*(F194/48))</f>
        <v>#N/A</v>
      </c>
      <c r="AB194" s="42">
        <f t="shared" ref="AB194:AF194" si="196">if(iferror(search(AB$1,$I194),0)&gt;0,1,0)</f>
        <v>0</v>
      </c>
      <c r="AC194" s="42">
        <f t="shared" si="196"/>
        <v>0</v>
      </c>
      <c r="AD194" s="42">
        <f t="shared" si="196"/>
        <v>0</v>
      </c>
      <c r="AE194" s="42">
        <f t="shared" si="196"/>
        <v>0</v>
      </c>
      <c r="AF194" s="42">
        <f t="shared" si="196"/>
        <v>0</v>
      </c>
      <c r="AG194" s="25"/>
      <c r="AH194" s="25"/>
      <c r="AI194" s="25"/>
      <c r="AJ194" s="25"/>
      <c r="AK194" s="25"/>
      <c r="AL194" s="25"/>
    </row>
    <row r="195">
      <c r="A195" s="26" t="s">
        <v>320</v>
      </c>
      <c r="B195" s="25" t="e">
        <v>#N/A</v>
      </c>
      <c r="C195" s="25" t="e">
        <v>#N/A</v>
      </c>
      <c r="D195" s="28" t="e">
        <v>#N/A</v>
      </c>
      <c r="E195" s="29">
        <v>0.13558064516129034</v>
      </c>
      <c r="F195" s="30">
        <v>9.0</v>
      </c>
      <c r="G195" s="33"/>
      <c r="H195" s="34" t="e">
        <v>#N/A</v>
      </c>
      <c r="I195" s="35" t="s">
        <v>64</v>
      </c>
      <c r="J195" s="36" t="s">
        <v>64</v>
      </c>
      <c r="K195" s="28" t="s">
        <v>64</v>
      </c>
      <c r="L195" s="28" t="s">
        <v>64</v>
      </c>
      <c r="M195" s="34" t="e">
        <v>#N/A</v>
      </c>
      <c r="N195" s="35" t="s">
        <v>64</v>
      </c>
      <c r="O195" s="36" t="s">
        <v>64</v>
      </c>
      <c r="P195" s="28" t="s">
        <v>64</v>
      </c>
      <c r="Q195" s="37" t="s">
        <v>64</v>
      </c>
      <c r="R195" s="38" t="str">
        <f t="shared" si="2"/>
        <v>#N/A</v>
      </c>
      <c r="S195" s="39" t="str">
        <f t="array" ref="S195">if(R195="","", if(index(Index_of_Stuff!J:J,match(B195,Index_of_Stuff!F:F,0))&gt;0,(D195-index(Index_of_Stuff!J:J,match(B195,Index_of_Stuff!F:F,0)))*(R195/index(Index_of_Stuff!I:I,match(B195,Index_of_Stuff!F:F,0))),(D195/index(Index_of_Stuff!I:I,match(B195,Index_of_Stuff!F:F,0)))*R195))</f>
        <v>#N/A</v>
      </c>
      <c r="T195" s="40" t="str">
        <f t="array" ref="T195">if(or($F195=0,$F195=""),"", iferror(index(EPS!B:B,match($A195,EPS!$A:$A,0)),index(Ghosts!B:B,match($A195,Ghosts!$A:$A,0)))*($S195/(($F195/48)*$D195)/$E195))</f>
        <v>#N/A</v>
      </c>
      <c r="U195" s="40" t="str">
        <f t="array" ref="U195">if(or($F195=0,$F195=""),"", iferror(index(EPS!D:D,match($A195,EPS!$A:$A,0)),index(Ghosts!D:D,match($A195,Ghosts!$A:$A,0)))*($S195/(($F195/48)*$D195)/$E195))</f>
        <v>#N/A</v>
      </c>
      <c r="V195" s="40" t="str">
        <f t="array" ref="V195">if(or($F195=0,$F195=""),"", iferror(index(EPS!F:F,match($A195,EPS!$A:$A,0)),index(Ghosts!F:F,match($A195,Ghosts!$A:$A,0)))*($S195/(($F195/48)*$D195)/$E195))</f>
        <v>#N/A</v>
      </c>
      <c r="W195" s="40" t="str">
        <f t="array" ref="W195">if(or($F195=0,$F195=""),"", iferror(index(EPS!M:M,match($A195,EPS!$A:$A,0)),index(Ghosts!M:M,match($A195,Ghosts!$A:$A,0)))*($S195/(($F195/48)*$D195)/$E195))</f>
        <v>#N/A</v>
      </c>
      <c r="X195" s="39" t="str">
        <f t="shared" si="3"/>
        <v>#N/A</v>
      </c>
      <c r="Y195" s="41" t="str">
        <f t="array" ref="Y195">if(or(F195=0,F195=""),"",((iferror(index(EPS!H:H,match(A195,EPS!A:A,0)),index(Ghosts!H:H,match(A195,Ghosts!A:A,0)))*1.25)+(iferror(index(EPS!I:I,match(A195,EPS!A:A,0)),index(Ghosts!I:I,match(A195,Ghosts!A:A,0)))*1.25)+(iferror(index(EPS!J:J,match(A195,EPS!A:A,0)),index(Ghosts!J:J,match(A195,Ghosts!A:A,0)))*1.5)+(iferror(index(EPS!K:K,match(A195,EPS!A:A,0)),index(Ghosts!K:K,match(A195,Ghosts!A:A,0)))*2)+(iferror(index(EPS!L:L,match(A195,EPS!A:A,0)),index(Ghosts!L:L,match(A195,Ghosts!A:A,0)))*2))*D195*(F195/48))</f>
        <v>#N/A</v>
      </c>
      <c r="Z195" s="41" t="str">
        <f t="shared" si="4"/>
        <v>#N/A</v>
      </c>
      <c r="AA195" s="41" t="str">
        <f t="array" ref="AA195">if(or(F195=0,F195=""),"",((iferror(index(EPS!H:H,match(A195,EPS!A:A,0)),index(Ghosts!H:H,match(A195,Ghosts!A:A,0)))*1.2)+(iferror(index(EPS!I:I,match(A195,EPS!A:A,0)),index(Ghosts!I:I,match(A195,Ghosts!A:A,0)))*1.2)+(iferror(index(EPS!J:J,match(A195,EPS!A:A,0)),index(Ghosts!J:J,match(A195,Ghosts!A:A,0)))*1.5)+(iferror(index(EPS!K:K,match(A195,EPS!A:A,0)),index(Ghosts!K:K,match(A195,Ghosts!A:A,0)))*3)+(iferror(index(EPS!L:L,match(A195,EPS!A:A,0)),index(Ghosts!L:L,match(A195,Ghosts!A:A,0)))*3))*D195*(F195/48))</f>
        <v>#N/A</v>
      </c>
      <c r="AB195" s="42">
        <f t="shared" ref="AB195:AF195" si="197">if(iferror(search(AB$1,$I195),0)&gt;0,1,0)</f>
        <v>0</v>
      </c>
      <c r="AC195" s="42">
        <f t="shared" si="197"/>
        <v>0</v>
      </c>
      <c r="AD195" s="42">
        <f t="shared" si="197"/>
        <v>0</v>
      </c>
      <c r="AE195" s="42">
        <f t="shared" si="197"/>
        <v>0</v>
      </c>
      <c r="AF195" s="42">
        <f t="shared" si="197"/>
        <v>0</v>
      </c>
      <c r="AG195" s="25"/>
      <c r="AH195" s="25"/>
      <c r="AI195" s="25"/>
      <c r="AJ195" s="25"/>
      <c r="AK195" s="25"/>
      <c r="AL195" s="25"/>
    </row>
    <row r="196">
      <c r="A196" s="26" t="s">
        <v>321</v>
      </c>
      <c r="B196" s="25" t="e">
        <v>#N/A</v>
      </c>
      <c r="C196" s="25" t="e">
        <v>#N/A</v>
      </c>
      <c r="D196" s="28" t="e">
        <v>#N/A</v>
      </c>
      <c r="E196" s="29">
        <v>0.1763669724770642</v>
      </c>
      <c r="F196" s="30">
        <v>0.0</v>
      </c>
      <c r="G196" s="33"/>
      <c r="H196" s="34" t="s">
        <v>64</v>
      </c>
      <c r="I196" s="35" t="s">
        <v>64</v>
      </c>
      <c r="J196" s="36" t="s">
        <v>64</v>
      </c>
      <c r="K196" s="28" t="s">
        <v>64</v>
      </c>
      <c r="L196" s="28" t="s">
        <v>64</v>
      </c>
      <c r="M196" s="34" t="s">
        <v>64</v>
      </c>
      <c r="N196" s="35" t="s">
        <v>64</v>
      </c>
      <c r="O196" s="36" t="s">
        <v>64</v>
      </c>
      <c r="P196" s="28" t="s">
        <v>64</v>
      </c>
      <c r="Q196" s="37" t="s">
        <v>64</v>
      </c>
      <c r="R196" s="38" t="str">
        <f t="shared" si="2"/>
        <v/>
      </c>
      <c r="S196" s="39" t="str">
        <f t="array" ref="S196">if(R196="","", if(index(Index_of_Stuff!J:J,match(B196,Index_of_Stuff!F:F,0))&gt;0,(D196-index(Index_of_Stuff!J:J,match(B196,Index_of_Stuff!F:F,0)))*(R196/index(Index_of_Stuff!I:I,match(B196,Index_of_Stuff!F:F,0))),(D196/index(Index_of_Stuff!I:I,match(B196,Index_of_Stuff!F:F,0)))*R196))</f>
        <v/>
      </c>
      <c r="T196" s="40" t="str">
        <f t="array" ref="T196">if(or($F196=0,$F196=""),"", iferror(index(EPS!B:B,match($A196,EPS!$A:$A,0)),index(Ghosts!B:B,match($A196,Ghosts!$A:$A,0)))*($S196/(($F196/48)*$D196)/$E196))</f>
        <v/>
      </c>
      <c r="U196" s="40" t="str">
        <f t="array" ref="U196">if(or($F196=0,$F196=""),"", iferror(index(EPS!D:D,match($A196,EPS!$A:$A,0)),index(Ghosts!D:D,match($A196,Ghosts!$A:$A,0)))*($S196/(($F196/48)*$D196)/$E196))</f>
        <v/>
      </c>
      <c r="V196" s="40" t="str">
        <f t="array" ref="V196">if(or($F196=0,$F196=""),"", iferror(index(EPS!F:F,match($A196,EPS!$A:$A,0)),index(Ghosts!F:F,match($A196,Ghosts!$A:$A,0)))*($S196/(($F196/48)*$D196)/$E196))</f>
        <v/>
      </c>
      <c r="W196" s="40" t="str">
        <f t="array" ref="W196">if(or($F196=0,$F196=""),"", iferror(index(EPS!M:M,match($A196,EPS!$A:$A,0)),index(Ghosts!M:M,match($A196,Ghosts!$A:$A,0)))*($S196/(($F196/48)*$D196)/$E196))</f>
        <v/>
      </c>
      <c r="X196" s="39" t="str">
        <f t="shared" si="3"/>
        <v/>
      </c>
      <c r="Y196" s="41" t="str">
        <f t="array" ref="Y196">if(or(F196=0,F196=""),"",((iferror(index(EPS!H:H,match(A196,EPS!A:A,0)),index(Ghosts!H:H,match(A196,Ghosts!A:A,0)))*1.25)+(iferror(index(EPS!I:I,match(A196,EPS!A:A,0)),index(Ghosts!I:I,match(A196,Ghosts!A:A,0)))*1.25)+(iferror(index(EPS!J:J,match(A196,EPS!A:A,0)),index(Ghosts!J:J,match(A196,Ghosts!A:A,0)))*1.5)+(iferror(index(EPS!K:K,match(A196,EPS!A:A,0)),index(Ghosts!K:K,match(A196,Ghosts!A:A,0)))*2)+(iferror(index(EPS!L:L,match(A196,EPS!A:A,0)),index(Ghosts!L:L,match(A196,Ghosts!A:A,0)))*2))*D196*(F196/48))</f>
        <v/>
      </c>
      <c r="Z196" s="41" t="str">
        <f t="shared" si="4"/>
        <v/>
      </c>
      <c r="AA196" s="41" t="str">
        <f t="array" ref="AA196">if(or(F196=0,F196=""),"",((iferror(index(EPS!H:H,match(A196,EPS!A:A,0)),index(Ghosts!H:H,match(A196,Ghosts!A:A,0)))*1.2)+(iferror(index(EPS!I:I,match(A196,EPS!A:A,0)),index(Ghosts!I:I,match(A196,Ghosts!A:A,0)))*1.2)+(iferror(index(EPS!J:J,match(A196,EPS!A:A,0)),index(Ghosts!J:J,match(A196,Ghosts!A:A,0)))*1.5)+(iferror(index(EPS!K:K,match(A196,EPS!A:A,0)),index(Ghosts!K:K,match(A196,Ghosts!A:A,0)))*3)+(iferror(index(EPS!L:L,match(A196,EPS!A:A,0)),index(Ghosts!L:L,match(A196,Ghosts!A:A,0)))*3))*D196*(F196/48))</f>
        <v/>
      </c>
      <c r="AB196" s="42">
        <f t="shared" ref="AB196:AF196" si="198">if(iferror(search(AB$1,$I196),0)&gt;0,1,0)</f>
        <v>0</v>
      </c>
      <c r="AC196" s="42">
        <f t="shared" si="198"/>
        <v>0</v>
      </c>
      <c r="AD196" s="42">
        <f t="shared" si="198"/>
        <v>0</v>
      </c>
      <c r="AE196" s="42">
        <f t="shared" si="198"/>
        <v>0</v>
      </c>
      <c r="AF196" s="42">
        <f t="shared" si="198"/>
        <v>0</v>
      </c>
      <c r="AG196" s="25"/>
      <c r="AH196" s="25"/>
      <c r="AI196" s="25"/>
      <c r="AJ196" s="25"/>
      <c r="AK196" s="25"/>
      <c r="AL196" s="25"/>
    </row>
    <row r="197">
      <c r="A197" s="26" t="s">
        <v>322</v>
      </c>
      <c r="B197" s="25" t="e">
        <v>#N/A</v>
      </c>
      <c r="C197" s="25" t="e">
        <v>#N/A</v>
      </c>
      <c r="D197" s="28" t="e">
        <v>#N/A</v>
      </c>
      <c r="E197" s="29">
        <v>0.18</v>
      </c>
      <c r="F197" s="30">
        <v>0.0</v>
      </c>
      <c r="G197" s="33"/>
      <c r="H197" s="34" t="s">
        <v>64</v>
      </c>
      <c r="I197" s="35" t="s">
        <v>64</v>
      </c>
      <c r="J197" s="36" t="s">
        <v>64</v>
      </c>
      <c r="K197" s="28" t="s">
        <v>64</v>
      </c>
      <c r="L197" s="28" t="s">
        <v>64</v>
      </c>
      <c r="M197" s="34" t="s">
        <v>64</v>
      </c>
      <c r="N197" s="35" t="s">
        <v>64</v>
      </c>
      <c r="O197" s="36" t="s">
        <v>64</v>
      </c>
      <c r="P197" s="28" t="s">
        <v>64</v>
      </c>
      <c r="Q197" s="37" t="s">
        <v>64</v>
      </c>
      <c r="R197" s="38" t="str">
        <f t="shared" si="2"/>
        <v/>
      </c>
      <c r="S197" s="39" t="str">
        <f t="array" ref="S197">if(R197="","", if(index(Index_of_Stuff!J:J,match(B197,Index_of_Stuff!F:F,0))&gt;0,(D197-index(Index_of_Stuff!J:J,match(B197,Index_of_Stuff!F:F,0)))*(R197/index(Index_of_Stuff!I:I,match(B197,Index_of_Stuff!F:F,0))),(D197/index(Index_of_Stuff!I:I,match(B197,Index_of_Stuff!F:F,0)))*R197))</f>
        <v/>
      </c>
      <c r="T197" s="40" t="str">
        <f t="array" ref="T197">if(or($F197=0,$F197=""),"", iferror(index(EPS!B:B,match($A197,EPS!$A:$A,0)),index(Ghosts!B:B,match($A197,Ghosts!$A:$A,0)))*($S197/(($F197/48)*$D197)/$E197))</f>
        <v/>
      </c>
      <c r="U197" s="40" t="str">
        <f t="array" ref="U197">if(or($F197=0,$F197=""),"", iferror(index(EPS!D:D,match($A197,EPS!$A:$A,0)),index(Ghosts!D:D,match($A197,Ghosts!$A:$A,0)))*($S197/(($F197/48)*$D197)/$E197))</f>
        <v/>
      </c>
      <c r="V197" s="40" t="str">
        <f t="array" ref="V197">if(or($F197=0,$F197=""),"", iferror(index(EPS!F:F,match($A197,EPS!$A:$A,0)),index(Ghosts!F:F,match($A197,Ghosts!$A:$A,0)))*($S197/(($F197/48)*$D197)/$E197))</f>
        <v/>
      </c>
      <c r="W197" s="40" t="str">
        <f t="array" ref="W197">if(or($F197=0,$F197=""),"", iferror(index(EPS!M:M,match($A197,EPS!$A:$A,0)),index(Ghosts!M:M,match($A197,Ghosts!$A:$A,0)))*($S197/(($F197/48)*$D197)/$E197))</f>
        <v/>
      </c>
      <c r="X197" s="39" t="str">
        <f t="shared" si="3"/>
        <v/>
      </c>
      <c r="Y197" s="41" t="str">
        <f t="array" ref="Y197">if(or(F197=0,F197=""),"",((iferror(index(EPS!H:H,match(A197,EPS!A:A,0)),index(Ghosts!H:H,match(A197,Ghosts!A:A,0)))*1.25)+(iferror(index(EPS!I:I,match(A197,EPS!A:A,0)),index(Ghosts!I:I,match(A197,Ghosts!A:A,0)))*1.25)+(iferror(index(EPS!J:J,match(A197,EPS!A:A,0)),index(Ghosts!J:J,match(A197,Ghosts!A:A,0)))*1.5)+(iferror(index(EPS!K:K,match(A197,EPS!A:A,0)),index(Ghosts!K:K,match(A197,Ghosts!A:A,0)))*2)+(iferror(index(EPS!L:L,match(A197,EPS!A:A,0)),index(Ghosts!L:L,match(A197,Ghosts!A:A,0)))*2))*D197*(F197/48))</f>
        <v/>
      </c>
      <c r="Z197" s="41" t="str">
        <f t="shared" si="4"/>
        <v/>
      </c>
      <c r="AA197" s="41" t="str">
        <f t="array" ref="AA197">if(or(F197=0,F197=""),"",((iferror(index(EPS!H:H,match(A197,EPS!A:A,0)),index(Ghosts!H:H,match(A197,Ghosts!A:A,0)))*1.2)+(iferror(index(EPS!I:I,match(A197,EPS!A:A,0)),index(Ghosts!I:I,match(A197,Ghosts!A:A,0)))*1.2)+(iferror(index(EPS!J:J,match(A197,EPS!A:A,0)),index(Ghosts!J:J,match(A197,Ghosts!A:A,0)))*1.5)+(iferror(index(EPS!K:K,match(A197,EPS!A:A,0)),index(Ghosts!K:K,match(A197,Ghosts!A:A,0)))*3)+(iferror(index(EPS!L:L,match(A197,EPS!A:A,0)),index(Ghosts!L:L,match(A197,Ghosts!A:A,0)))*3))*D197*(F197/48))</f>
        <v/>
      </c>
      <c r="AB197" s="42">
        <f t="shared" ref="AB197:AF197" si="199">if(iferror(search(AB$1,$I197),0)&gt;0,1,0)</f>
        <v>0</v>
      </c>
      <c r="AC197" s="42">
        <f t="shared" si="199"/>
        <v>0</v>
      </c>
      <c r="AD197" s="42">
        <f t="shared" si="199"/>
        <v>0</v>
      </c>
      <c r="AE197" s="42">
        <f t="shared" si="199"/>
        <v>0</v>
      </c>
      <c r="AF197" s="42">
        <f t="shared" si="199"/>
        <v>0</v>
      </c>
      <c r="AG197" s="25"/>
      <c r="AH197" s="25"/>
      <c r="AI197" s="25"/>
      <c r="AJ197" s="25"/>
      <c r="AK197" s="25"/>
      <c r="AL197" s="25"/>
    </row>
    <row r="198">
      <c r="A198" s="26" t="s">
        <v>323</v>
      </c>
      <c r="B198" s="25" t="e">
        <v>#N/A</v>
      </c>
      <c r="C198" s="25" t="e">
        <v>#N/A</v>
      </c>
      <c r="D198" s="28" t="e">
        <v>#N/A</v>
      </c>
      <c r="E198" s="29">
        <v>0.13383870967741937</v>
      </c>
      <c r="F198" s="30">
        <v>0.0</v>
      </c>
      <c r="G198" s="33"/>
      <c r="H198" s="34" t="s">
        <v>64</v>
      </c>
      <c r="I198" s="35" t="s">
        <v>64</v>
      </c>
      <c r="J198" s="36" t="s">
        <v>64</v>
      </c>
      <c r="K198" s="28" t="s">
        <v>64</v>
      </c>
      <c r="L198" s="28" t="s">
        <v>64</v>
      </c>
      <c r="M198" s="34" t="s">
        <v>64</v>
      </c>
      <c r="N198" s="35" t="s">
        <v>64</v>
      </c>
      <c r="O198" s="36" t="s">
        <v>64</v>
      </c>
      <c r="P198" s="28" t="s">
        <v>64</v>
      </c>
      <c r="Q198" s="37" t="s">
        <v>64</v>
      </c>
      <c r="R198" s="38" t="str">
        <f t="shared" si="2"/>
        <v/>
      </c>
      <c r="S198" s="39" t="str">
        <f t="array" ref="S198">if(R198="","", if(index(Index_of_Stuff!J:J,match(B198,Index_of_Stuff!F:F,0))&gt;0,(D198-index(Index_of_Stuff!J:J,match(B198,Index_of_Stuff!F:F,0)))*(R198/index(Index_of_Stuff!I:I,match(B198,Index_of_Stuff!F:F,0))),(D198/index(Index_of_Stuff!I:I,match(B198,Index_of_Stuff!F:F,0)))*R198))</f>
        <v/>
      </c>
      <c r="T198" s="40" t="str">
        <f t="array" ref="T198">if(or($F198=0,$F198=""),"", iferror(index(EPS!B:B,match($A198,EPS!$A:$A,0)),index(Ghosts!B:B,match($A198,Ghosts!$A:$A,0)))*($S198/(($F198/48)*$D198)/$E198))</f>
        <v/>
      </c>
      <c r="U198" s="40" t="str">
        <f t="array" ref="U198">if(or($F198=0,$F198=""),"", iferror(index(EPS!D:D,match($A198,EPS!$A:$A,0)),index(Ghosts!D:D,match($A198,Ghosts!$A:$A,0)))*($S198/(($F198/48)*$D198)/$E198))</f>
        <v/>
      </c>
      <c r="V198" s="40" t="str">
        <f t="array" ref="V198">if(or($F198=0,$F198=""),"", iferror(index(EPS!F:F,match($A198,EPS!$A:$A,0)),index(Ghosts!F:F,match($A198,Ghosts!$A:$A,0)))*($S198/(($F198/48)*$D198)/$E198))</f>
        <v/>
      </c>
      <c r="W198" s="40" t="str">
        <f t="array" ref="W198">if(or($F198=0,$F198=""),"", iferror(index(EPS!M:M,match($A198,EPS!$A:$A,0)),index(Ghosts!M:M,match($A198,Ghosts!$A:$A,0)))*($S198/(($F198/48)*$D198)/$E198))</f>
        <v/>
      </c>
      <c r="X198" s="39" t="str">
        <f t="shared" si="3"/>
        <v/>
      </c>
      <c r="Y198" s="41" t="str">
        <f t="array" ref="Y198">if(or(F198=0,F198=""),"",((iferror(index(EPS!H:H,match(A198,EPS!A:A,0)),index(Ghosts!H:H,match(A198,Ghosts!A:A,0)))*1.25)+(iferror(index(EPS!I:I,match(A198,EPS!A:A,0)),index(Ghosts!I:I,match(A198,Ghosts!A:A,0)))*1.25)+(iferror(index(EPS!J:J,match(A198,EPS!A:A,0)),index(Ghosts!J:J,match(A198,Ghosts!A:A,0)))*1.5)+(iferror(index(EPS!K:K,match(A198,EPS!A:A,0)),index(Ghosts!K:K,match(A198,Ghosts!A:A,0)))*2)+(iferror(index(EPS!L:L,match(A198,EPS!A:A,0)),index(Ghosts!L:L,match(A198,Ghosts!A:A,0)))*2))*D198*(F198/48))</f>
        <v/>
      </c>
      <c r="Z198" s="41" t="str">
        <f t="shared" si="4"/>
        <v/>
      </c>
      <c r="AA198" s="41" t="str">
        <f t="array" ref="AA198">if(or(F198=0,F198=""),"",((iferror(index(EPS!H:H,match(A198,EPS!A:A,0)),index(Ghosts!H:H,match(A198,Ghosts!A:A,0)))*1.2)+(iferror(index(EPS!I:I,match(A198,EPS!A:A,0)),index(Ghosts!I:I,match(A198,Ghosts!A:A,0)))*1.2)+(iferror(index(EPS!J:J,match(A198,EPS!A:A,0)),index(Ghosts!J:J,match(A198,Ghosts!A:A,0)))*1.5)+(iferror(index(EPS!K:K,match(A198,EPS!A:A,0)),index(Ghosts!K:K,match(A198,Ghosts!A:A,0)))*3)+(iferror(index(EPS!L:L,match(A198,EPS!A:A,0)),index(Ghosts!L:L,match(A198,Ghosts!A:A,0)))*3))*D198*(F198/48))</f>
        <v/>
      </c>
      <c r="AB198" s="42">
        <f t="shared" ref="AB198:AF198" si="200">if(iferror(search(AB$1,$I198),0)&gt;0,1,0)</f>
        <v>0</v>
      </c>
      <c r="AC198" s="42">
        <f t="shared" si="200"/>
        <v>0</v>
      </c>
      <c r="AD198" s="42">
        <f t="shared" si="200"/>
        <v>0</v>
      </c>
      <c r="AE198" s="42">
        <f t="shared" si="200"/>
        <v>0</v>
      </c>
      <c r="AF198" s="42">
        <f t="shared" si="200"/>
        <v>0</v>
      </c>
      <c r="AG198" s="25"/>
      <c r="AH198" s="25"/>
      <c r="AI198" s="25"/>
      <c r="AJ198" s="25"/>
      <c r="AK198" s="25"/>
      <c r="AL198" s="25"/>
    </row>
    <row r="199">
      <c r="A199" s="26" t="s">
        <v>324</v>
      </c>
      <c r="B199" s="25" t="e">
        <v>#N/A</v>
      </c>
      <c r="C199" s="25" t="e">
        <v>#N/A</v>
      </c>
      <c r="D199" s="28" t="e">
        <v>#N/A</v>
      </c>
      <c r="E199" s="29">
        <v>0.18</v>
      </c>
      <c r="F199" s="30">
        <v>0.0</v>
      </c>
      <c r="G199" s="33"/>
      <c r="H199" s="34" t="s">
        <v>64</v>
      </c>
      <c r="I199" s="35" t="s">
        <v>64</v>
      </c>
      <c r="J199" s="36" t="s">
        <v>64</v>
      </c>
      <c r="K199" s="28" t="s">
        <v>64</v>
      </c>
      <c r="L199" s="28" t="s">
        <v>64</v>
      </c>
      <c r="M199" s="34" t="s">
        <v>64</v>
      </c>
      <c r="N199" s="35" t="s">
        <v>64</v>
      </c>
      <c r="O199" s="36" t="s">
        <v>64</v>
      </c>
      <c r="P199" s="28" t="s">
        <v>64</v>
      </c>
      <c r="Q199" s="37" t="s">
        <v>64</v>
      </c>
      <c r="R199" s="38" t="str">
        <f t="shared" si="2"/>
        <v/>
      </c>
      <c r="S199" s="39" t="str">
        <f t="array" ref="S199">if(R199="","", if(index(Index_of_Stuff!J:J,match(B199,Index_of_Stuff!F:F,0))&gt;0,(D199-index(Index_of_Stuff!J:J,match(B199,Index_of_Stuff!F:F,0)))*(R199/index(Index_of_Stuff!I:I,match(B199,Index_of_Stuff!F:F,0))),(D199/index(Index_of_Stuff!I:I,match(B199,Index_of_Stuff!F:F,0)))*R199))</f>
        <v/>
      </c>
      <c r="T199" s="40" t="str">
        <f t="array" ref="T199">if(or($F199=0,$F199=""),"", iferror(index(EPS!B:B,match($A199,EPS!$A:$A,0)),index(Ghosts!B:B,match($A199,Ghosts!$A:$A,0)))*($S199/(($F199/48)*$D199)/$E199))</f>
        <v/>
      </c>
      <c r="U199" s="40" t="str">
        <f t="array" ref="U199">if(or($F199=0,$F199=""),"", iferror(index(EPS!D:D,match($A199,EPS!$A:$A,0)),index(Ghosts!D:D,match($A199,Ghosts!$A:$A,0)))*($S199/(($F199/48)*$D199)/$E199))</f>
        <v/>
      </c>
      <c r="V199" s="40" t="str">
        <f t="array" ref="V199">if(or($F199=0,$F199=""),"", iferror(index(EPS!F:F,match($A199,EPS!$A:$A,0)),index(Ghosts!F:F,match($A199,Ghosts!$A:$A,0)))*($S199/(($F199/48)*$D199)/$E199))</f>
        <v/>
      </c>
      <c r="W199" s="40" t="str">
        <f t="array" ref="W199">if(or($F199=0,$F199=""),"", iferror(index(EPS!M:M,match($A199,EPS!$A:$A,0)),index(Ghosts!M:M,match($A199,Ghosts!$A:$A,0)))*($S199/(($F199/48)*$D199)/$E199))</f>
        <v/>
      </c>
      <c r="X199" s="39" t="str">
        <f t="shared" si="3"/>
        <v/>
      </c>
      <c r="Y199" s="41" t="str">
        <f t="array" ref="Y199">if(or(F199=0,F199=""),"",((iferror(index(EPS!H:H,match(A199,EPS!A:A,0)),index(Ghosts!H:H,match(A199,Ghosts!A:A,0)))*1.25)+(iferror(index(EPS!I:I,match(A199,EPS!A:A,0)),index(Ghosts!I:I,match(A199,Ghosts!A:A,0)))*1.25)+(iferror(index(EPS!J:J,match(A199,EPS!A:A,0)),index(Ghosts!J:J,match(A199,Ghosts!A:A,0)))*1.5)+(iferror(index(EPS!K:K,match(A199,EPS!A:A,0)),index(Ghosts!K:K,match(A199,Ghosts!A:A,0)))*2)+(iferror(index(EPS!L:L,match(A199,EPS!A:A,0)),index(Ghosts!L:L,match(A199,Ghosts!A:A,0)))*2))*D199*(F199/48))</f>
        <v/>
      </c>
      <c r="Z199" s="41" t="str">
        <f t="shared" si="4"/>
        <v/>
      </c>
      <c r="AA199" s="41" t="str">
        <f t="array" ref="AA199">if(or(F199=0,F199=""),"",((iferror(index(EPS!H:H,match(A199,EPS!A:A,0)),index(Ghosts!H:H,match(A199,Ghosts!A:A,0)))*1.2)+(iferror(index(EPS!I:I,match(A199,EPS!A:A,0)),index(Ghosts!I:I,match(A199,Ghosts!A:A,0)))*1.2)+(iferror(index(EPS!J:J,match(A199,EPS!A:A,0)),index(Ghosts!J:J,match(A199,Ghosts!A:A,0)))*1.5)+(iferror(index(EPS!K:K,match(A199,EPS!A:A,0)),index(Ghosts!K:K,match(A199,Ghosts!A:A,0)))*3)+(iferror(index(EPS!L:L,match(A199,EPS!A:A,0)),index(Ghosts!L:L,match(A199,Ghosts!A:A,0)))*3))*D199*(F199/48))</f>
        <v/>
      </c>
      <c r="AB199" s="42">
        <f t="shared" ref="AB199:AF199" si="201">if(iferror(search(AB$1,$I199),0)&gt;0,1,0)</f>
        <v>0</v>
      </c>
      <c r="AC199" s="42">
        <f t="shared" si="201"/>
        <v>0</v>
      </c>
      <c r="AD199" s="42">
        <f t="shared" si="201"/>
        <v>0</v>
      </c>
      <c r="AE199" s="42">
        <f t="shared" si="201"/>
        <v>0</v>
      </c>
      <c r="AF199" s="42">
        <f t="shared" si="201"/>
        <v>0</v>
      </c>
      <c r="AG199" s="25"/>
      <c r="AH199" s="25"/>
      <c r="AI199" s="25"/>
      <c r="AJ199" s="25"/>
      <c r="AK199" s="25"/>
      <c r="AL199" s="25"/>
    </row>
    <row r="200">
      <c r="A200" s="26" t="s">
        <v>325</v>
      </c>
      <c r="B200" s="25" t="e">
        <v>#N/A</v>
      </c>
      <c r="C200" s="25" t="e">
        <v>#N/A</v>
      </c>
      <c r="D200" s="28" t="e">
        <v>#N/A</v>
      </c>
      <c r="E200" s="29">
        <v>0.1921841763942931</v>
      </c>
      <c r="F200" s="30">
        <v>0.0</v>
      </c>
      <c r="G200" s="33"/>
      <c r="H200" s="34" t="s">
        <v>64</v>
      </c>
      <c r="I200" s="35" t="s">
        <v>64</v>
      </c>
      <c r="J200" s="36" t="s">
        <v>64</v>
      </c>
      <c r="K200" s="28" t="s">
        <v>64</v>
      </c>
      <c r="L200" s="28" t="s">
        <v>64</v>
      </c>
      <c r="M200" s="34" t="s">
        <v>64</v>
      </c>
      <c r="N200" s="35" t="s">
        <v>64</v>
      </c>
      <c r="O200" s="36" t="s">
        <v>64</v>
      </c>
      <c r="P200" s="28" t="s">
        <v>64</v>
      </c>
      <c r="Q200" s="37" t="s">
        <v>64</v>
      </c>
      <c r="R200" s="38" t="str">
        <f t="shared" si="2"/>
        <v/>
      </c>
      <c r="S200" s="39" t="str">
        <f t="array" ref="S200">if(R200="","", if(index(Index_of_Stuff!J:J,match(B200,Index_of_Stuff!F:F,0))&gt;0,(D200-index(Index_of_Stuff!J:J,match(B200,Index_of_Stuff!F:F,0)))*(R200/index(Index_of_Stuff!I:I,match(B200,Index_of_Stuff!F:F,0))),(D200/index(Index_of_Stuff!I:I,match(B200,Index_of_Stuff!F:F,0)))*R200))</f>
        <v/>
      </c>
      <c r="T200" s="40" t="str">
        <f t="array" ref="T200">if(or($F200=0,$F200=""),"", iferror(index(EPS!B:B,match($A200,EPS!$A:$A,0)),index(Ghosts!B:B,match($A200,Ghosts!$A:$A,0)))*($S200/(($F200/48)*$D200)/$E200))</f>
        <v/>
      </c>
      <c r="U200" s="40" t="str">
        <f t="array" ref="U200">if(or($F200=0,$F200=""),"", iferror(index(EPS!D:D,match($A200,EPS!$A:$A,0)),index(Ghosts!D:D,match($A200,Ghosts!$A:$A,0)))*($S200/(($F200/48)*$D200)/$E200))</f>
        <v/>
      </c>
      <c r="V200" s="40" t="str">
        <f t="array" ref="V200">if(or($F200=0,$F200=""),"", iferror(index(EPS!F:F,match($A200,EPS!$A:$A,0)),index(Ghosts!F:F,match($A200,Ghosts!$A:$A,0)))*($S200/(($F200/48)*$D200)/$E200))</f>
        <v/>
      </c>
      <c r="W200" s="40" t="str">
        <f t="array" ref="W200">if(or($F200=0,$F200=""),"", iferror(index(EPS!M:M,match($A200,EPS!$A:$A,0)),index(Ghosts!M:M,match($A200,Ghosts!$A:$A,0)))*($S200/(($F200/48)*$D200)/$E200))</f>
        <v/>
      </c>
      <c r="X200" s="39" t="str">
        <f t="shared" si="3"/>
        <v/>
      </c>
      <c r="Y200" s="41" t="str">
        <f t="array" ref="Y200">if(or(F200=0,F200=""),"",((iferror(index(EPS!H:H,match(A200,EPS!A:A,0)),index(Ghosts!H:H,match(A200,Ghosts!A:A,0)))*1.25)+(iferror(index(EPS!I:I,match(A200,EPS!A:A,0)),index(Ghosts!I:I,match(A200,Ghosts!A:A,0)))*1.25)+(iferror(index(EPS!J:J,match(A200,EPS!A:A,0)),index(Ghosts!J:J,match(A200,Ghosts!A:A,0)))*1.5)+(iferror(index(EPS!K:K,match(A200,EPS!A:A,0)),index(Ghosts!K:K,match(A200,Ghosts!A:A,0)))*2)+(iferror(index(EPS!L:L,match(A200,EPS!A:A,0)),index(Ghosts!L:L,match(A200,Ghosts!A:A,0)))*2))*D200*(F200/48))</f>
        <v/>
      </c>
      <c r="Z200" s="41" t="str">
        <f t="shared" si="4"/>
        <v/>
      </c>
      <c r="AA200" s="41" t="str">
        <f t="array" ref="AA200">if(or(F200=0,F200=""),"",((iferror(index(EPS!H:H,match(A200,EPS!A:A,0)),index(Ghosts!H:H,match(A200,Ghosts!A:A,0)))*1.2)+(iferror(index(EPS!I:I,match(A200,EPS!A:A,0)),index(Ghosts!I:I,match(A200,Ghosts!A:A,0)))*1.2)+(iferror(index(EPS!J:J,match(A200,EPS!A:A,0)),index(Ghosts!J:J,match(A200,Ghosts!A:A,0)))*1.5)+(iferror(index(EPS!K:K,match(A200,EPS!A:A,0)),index(Ghosts!K:K,match(A200,Ghosts!A:A,0)))*3)+(iferror(index(EPS!L:L,match(A200,EPS!A:A,0)),index(Ghosts!L:L,match(A200,Ghosts!A:A,0)))*3))*D200*(F200/48))</f>
        <v/>
      </c>
      <c r="AB200" s="42">
        <f t="shared" ref="AB200:AF200" si="202">if(iferror(search(AB$1,$I200),0)&gt;0,1,0)</f>
        <v>0</v>
      </c>
      <c r="AC200" s="42">
        <f t="shared" si="202"/>
        <v>0</v>
      </c>
      <c r="AD200" s="42">
        <f t="shared" si="202"/>
        <v>0</v>
      </c>
      <c r="AE200" s="42">
        <f t="shared" si="202"/>
        <v>0</v>
      </c>
      <c r="AF200" s="42">
        <f t="shared" si="202"/>
        <v>0</v>
      </c>
      <c r="AG200" s="25"/>
      <c r="AH200" s="25"/>
      <c r="AI200" s="25"/>
      <c r="AJ200" s="25"/>
      <c r="AK200" s="25"/>
      <c r="AL200" s="25"/>
    </row>
    <row r="201">
      <c r="A201" s="26" t="s">
        <v>326</v>
      </c>
      <c r="B201" s="25" t="e">
        <v>#N/A</v>
      </c>
      <c r="C201" s="25" t="e">
        <v>#N/A</v>
      </c>
      <c r="D201" s="28" t="e">
        <v>#N/A</v>
      </c>
      <c r="E201" s="29">
        <v>0.19367554479418886</v>
      </c>
      <c r="F201" s="30">
        <v>0.0</v>
      </c>
      <c r="G201" s="33"/>
      <c r="H201" s="34" t="s">
        <v>64</v>
      </c>
      <c r="I201" s="35" t="s">
        <v>64</v>
      </c>
      <c r="J201" s="36" t="s">
        <v>64</v>
      </c>
      <c r="K201" s="28" t="s">
        <v>64</v>
      </c>
      <c r="L201" s="28" t="s">
        <v>64</v>
      </c>
      <c r="M201" s="34" t="s">
        <v>64</v>
      </c>
      <c r="N201" s="35" t="s">
        <v>64</v>
      </c>
      <c r="O201" s="36" t="s">
        <v>64</v>
      </c>
      <c r="P201" s="28" t="s">
        <v>64</v>
      </c>
      <c r="Q201" s="37" t="s">
        <v>64</v>
      </c>
      <c r="R201" s="38" t="str">
        <f t="shared" si="2"/>
        <v/>
      </c>
      <c r="S201" s="39" t="str">
        <f t="array" ref="S201">if(R201="","", if(index(Index_of_Stuff!J:J,match(B201,Index_of_Stuff!F:F,0))&gt;0,(D201-index(Index_of_Stuff!J:J,match(B201,Index_of_Stuff!F:F,0)))*(R201/index(Index_of_Stuff!I:I,match(B201,Index_of_Stuff!F:F,0))),(D201/index(Index_of_Stuff!I:I,match(B201,Index_of_Stuff!F:F,0)))*R201))</f>
        <v/>
      </c>
      <c r="T201" s="40" t="str">
        <f t="array" ref="T201">if(or($F201=0,$F201=""),"", iferror(index(EPS!B:B,match($A201,EPS!$A:$A,0)),index(Ghosts!B:B,match($A201,Ghosts!$A:$A,0)))*($S201/(($F201/48)*$D201)/$E201))</f>
        <v/>
      </c>
      <c r="U201" s="40" t="str">
        <f t="array" ref="U201">if(or($F201=0,$F201=""),"", iferror(index(EPS!D:D,match($A201,EPS!$A:$A,0)),index(Ghosts!D:D,match($A201,Ghosts!$A:$A,0)))*($S201/(($F201/48)*$D201)/$E201))</f>
        <v/>
      </c>
      <c r="V201" s="40" t="str">
        <f t="array" ref="V201">if(or($F201=0,$F201=""),"", iferror(index(EPS!F:F,match($A201,EPS!$A:$A,0)),index(Ghosts!F:F,match($A201,Ghosts!$A:$A,0)))*($S201/(($F201/48)*$D201)/$E201))</f>
        <v/>
      </c>
      <c r="W201" s="40" t="str">
        <f t="array" ref="W201">if(or($F201=0,$F201=""),"", iferror(index(EPS!M:M,match($A201,EPS!$A:$A,0)),index(Ghosts!M:M,match($A201,Ghosts!$A:$A,0)))*($S201/(($F201/48)*$D201)/$E201))</f>
        <v/>
      </c>
      <c r="X201" s="39" t="str">
        <f t="shared" si="3"/>
        <v/>
      </c>
      <c r="Y201" s="41" t="str">
        <f t="array" ref="Y201">if(or(F201=0,F201=""),"",((iferror(index(EPS!H:H,match(A201,EPS!A:A,0)),index(Ghosts!H:H,match(A201,Ghosts!A:A,0)))*1.25)+(iferror(index(EPS!I:I,match(A201,EPS!A:A,0)),index(Ghosts!I:I,match(A201,Ghosts!A:A,0)))*1.25)+(iferror(index(EPS!J:J,match(A201,EPS!A:A,0)),index(Ghosts!J:J,match(A201,Ghosts!A:A,0)))*1.5)+(iferror(index(EPS!K:K,match(A201,EPS!A:A,0)),index(Ghosts!K:K,match(A201,Ghosts!A:A,0)))*2)+(iferror(index(EPS!L:L,match(A201,EPS!A:A,0)),index(Ghosts!L:L,match(A201,Ghosts!A:A,0)))*2))*D201*(F201/48))</f>
        <v/>
      </c>
      <c r="Z201" s="41" t="str">
        <f t="shared" si="4"/>
        <v/>
      </c>
      <c r="AA201" s="41" t="str">
        <f t="array" ref="AA201">if(or(F201=0,F201=""),"",((iferror(index(EPS!H:H,match(A201,EPS!A:A,0)),index(Ghosts!H:H,match(A201,Ghosts!A:A,0)))*1.2)+(iferror(index(EPS!I:I,match(A201,EPS!A:A,0)),index(Ghosts!I:I,match(A201,Ghosts!A:A,0)))*1.2)+(iferror(index(EPS!J:J,match(A201,EPS!A:A,0)),index(Ghosts!J:J,match(A201,Ghosts!A:A,0)))*1.5)+(iferror(index(EPS!K:K,match(A201,EPS!A:A,0)),index(Ghosts!K:K,match(A201,Ghosts!A:A,0)))*3)+(iferror(index(EPS!L:L,match(A201,EPS!A:A,0)),index(Ghosts!L:L,match(A201,Ghosts!A:A,0)))*3))*D201*(F201/48))</f>
        <v/>
      </c>
      <c r="AB201" s="42">
        <f t="shared" ref="AB201:AF201" si="203">if(iferror(search(AB$1,$I201),0)&gt;0,1,0)</f>
        <v>0</v>
      </c>
      <c r="AC201" s="42">
        <f t="shared" si="203"/>
        <v>0</v>
      </c>
      <c r="AD201" s="42">
        <f t="shared" si="203"/>
        <v>0</v>
      </c>
      <c r="AE201" s="42">
        <f t="shared" si="203"/>
        <v>0</v>
      </c>
      <c r="AF201" s="42">
        <f t="shared" si="203"/>
        <v>0</v>
      </c>
      <c r="AG201" s="25"/>
      <c r="AH201" s="25"/>
      <c r="AI201" s="25"/>
      <c r="AJ201" s="25"/>
      <c r="AK201" s="25"/>
      <c r="AL201" s="25"/>
    </row>
    <row r="202">
      <c r="A202" s="26" t="s">
        <v>327</v>
      </c>
      <c r="B202" s="25" t="e">
        <v>#N/A</v>
      </c>
      <c r="C202" s="25" t="e">
        <v>#N/A</v>
      </c>
      <c r="D202" s="28" t="e">
        <v>#N/A</v>
      </c>
      <c r="E202" s="29">
        <v>0.1603414043583535</v>
      </c>
      <c r="F202" s="30">
        <v>0.0</v>
      </c>
      <c r="G202" s="33"/>
      <c r="H202" s="34" t="s">
        <v>64</v>
      </c>
      <c r="I202" s="35" t="s">
        <v>64</v>
      </c>
      <c r="J202" s="36" t="s">
        <v>64</v>
      </c>
      <c r="K202" s="28" t="s">
        <v>64</v>
      </c>
      <c r="L202" s="28" t="s">
        <v>64</v>
      </c>
      <c r="M202" s="34" t="s">
        <v>64</v>
      </c>
      <c r="N202" s="35" t="s">
        <v>64</v>
      </c>
      <c r="O202" s="36" t="s">
        <v>64</v>
      </c>
      <c r="P202" s="28" t="s">
        <v>64</v>
      </c>
      <c r="Q202" s="37" t="s">
        <v>64</v>
      </c>
      <c r="R202" s="38" t="str">
        <f t="shared" si="2"/>
        <v/>
      </c>
      <c r="S202" s="39" t="str">
        <f t="array" ref="S202">if(R202="","", if(index(Index_of_Stuff!J:J,match(B202,Index_of_Stuff!F:F,0))&gt;0,(D202-index(Index_of_Stuff!J:J,match(B202,Index_of_Stuff!F:F,0)))*(R202/index(Index_of_Stuff!I:I,match(B202,Index_of_Stuff!F:F,0))),(D202/index(Index_of_Stuff!I:I,match(B202,Index_of_Stuff!F:F,0)))*R202))</f>
        <v/>
      </c>
      <c r="T202" s="40" t="str">
        <f t="array" ref="T202">if(or($F202=0,$F202=""),"", iferror(index(EPS!B:B,match($A202,EPS!$A:$A,0)),index(Ghosts!B:B,match($A202,Ghosts!$A:$A,0)))*($S202/(($F202/48)*$D202)/$E202))</f>
        <v/>
      </c>
      <c r="U202" s="40" t="str">
        <f t="array" ref="U202">if(or($F202=0,$F202=""),"", iferror(index(EPS!D:D,match($A202,EPS!$A:$A,0)),index(Ghosts!D:D,match($A202,Ghosts!$A:$A,0)))*($S202/(($F202/48)*$D202)/$E202))</f>
        <v/>
      </c>
      <c r="V202" s="40" t="str">
        <f t="array" ref="V202">if(or($F202=0,$F202=""),"", iferror(index(EPS!F:F,match($A202,EPS!$A:$A,0)),index(Ghosts!F:F,match($A202,Ghosts!$A:$A,0)))*($S202/(($F202/48)*$D202)/$E202))</f>
        <v/>
      </c>
      <c r="W202" s="40" t="str">
        <f t="array" ref="W202">if(or($F202=0,$F202=""),"", iferror(index(EPS!M:M,match($A202,EPS!$A:$A,0)),index(Ghosts!M:M,match($A202,Ghosts!$A:$A,0)))*($S202/(($F202/48)*$D202)/$E202))</f>
        <v/>
      </c>
      <c r="X202" s="39" t="str">
        <f t="shared" si="3"/>
        <v/>
      </c>
      <c r="Y202" s="41" t="str">
        <f t="array" ref="Y202">if(or(F202=0,F202=""),"",((iferror(index(EPS!H:H,match(A202,EPS!A:A,0)),index(Ghosts!H:H,match(A202,Ghosts!A:A,0)))*1.25)+(iferror(index(EPS!I:I,match(A202,EPS!A:A,0)),index(Ghosts!I:I,match(A202,Ghosts!A:A,0)))*1.25)+(iferror(index(EPS!J:J,match(A202,EPS!A:A,0)),index(Ghosts!J:J,match(A202,Ghosts!A:A,0)))*1.5)+(iferror(index(EPS!K:K,match(A202,EPS!A:A,0)),index(Ghosts!K:K,match(A202,Ghosts!A:A,0)))*2)+(iferror(index(EPS!L:L,match(A202,EPS!A:A,0)),index(Ghosts!L:L,match(A202,Ghosts!A:A,0)))*2))*D202*(F202/48))</f>
        <v/>
      </c>
      <c r="Z202" s="41" t="str">
        <f t="shared" si="4"/>
        <v/>
      </c>
      <c r="AA202" s="41" t="str">
        <f t="array" ref="AA202">if(or(F202=0,F202=""),"",((iferror(index(EPS!H:H,match(A202,EPS!A:A,0)),index(Ghosts!H:H,match(A202,Ghosts!A:A,0)))*1.2)+(iferror(index(EPS!I:I,match(A202,EPS!A:A,0)),index(Ghosts!I:I,match(A202,Ghosts!A:A,0)))*1.2)+(iferror(index(EPS!J:J,match(A202,EPS!A:A,0)),index(Ghosts!J:J,match(A202,Ghosts!A:A,0)))*1.5)+(iferror(index(EPS!K:K,match(A202,EPS!A:A,0)),index(Ghosts!K:K,match(A202,Ghosts!A:A,0)))*3)+(iferror(index(EPS!L:L,match(A202,EPS!A:A,0)),index(Ghosts!L:L,match(A202,Ghosts!A:A,0)))*3))*D202*(F202/48))</f>
        <v/>
      </c>
      <c r="AB202" s="42">
        <f t="shared" ref="AB202:AF202" si="204">if(iferror(search(AB$1,$I202),0)&gt;0,1,0)</f>
        <v>0</v>
      </c>
      <c r="AC202" s="42">
        <f t="shared" si="204"/>
        <v>0</v>
      </c>
      <c r="AD202" s="42">
        <f t="shared" si="204"/>
        <v>0</v>
      </c>
      <c r="AE202" s="42">
        <f t="shared" si="204"/>
        <v>0</v>
      </c>
      <c r="AF202" s="42">
        <f t="shared" si="204"/>
        <v>0</v>
      </c>
      <c r="AG202" s="25"/>
      <c r="AH202" s="25"/>
      <c r="AI202" s="25"/>
      <c r="AJ202" s="25"/>
      <c r="AK202" s="25"/>
      <c r="AL202" s="25"/>
    </row>
    <row r="203">
      <c r="A203" s="26" t="s">
        <v>346</v>
      </c>
      <c r="B203" s="25" t="e">
        <v>#N/A</v>
      </c>
      <c r="C203" s="25" t="e">
        <v>#N/A</v>
      </c>
      <c r="D203" s="28" t="e">
        <v>#N/A</v>
      </c>
      <c r="E203" s="29">
        <v>0.20260815774212257</v>
      </c>
      <c r="F203" s="30">
        <v>34.0</v>
      </c>
      <c r="G203" s="32">
        <v>0.22</v>
      </c>
      <c r="H203" s="34" t="e">
        <v>#N/A</v>
      </c>
      <c r="I203" s="35" t="s">
        <v>64</v>
      </c>
      <c r="J203" s="36" t="s">
        <v>64</v>
      </c>
      <c r="K203" s="28" t="s">
        <v>64</v>
      </c>
      <c r="L203" s="28" t="s">
        <v>64</v>
      </c>
      <c r="M203" s="34" t="e">
        <v>#N/A</v>
      </c>
      <c r="N203" s="35" t="s">
        <v>64</v>
      </c>
      <c r="O203" s="36" t="s">
        <v>64</v>
      </c>
      <c r="P203" s="28" t="s">
        <v>64</v>
      </c>
      <c r="Q203" s="37" t="s">
        <v>64</v>
      </c>
      <c r="R203" s="38" t="str">
        <f t="shared" si="2"/>
        <v>#N/A</v>
      </c>
      <c r="S203" s="39" t="str">
        <f t="array" ref="S203">if(R203="","", if(index(Index_of_Stuff!J:J,match(B203,Index_of_Stuff!F:F,0))&gt;0,(D203-index(Index_of_Stuff!J:J,match(B203,Index_of_Stuff!F:F,0)))*(R203/index(Index_of_Stuff!I:I,match(B203,Index_of_Stuff!F:F,0))),(D203/index(Index_of_Stuff!I:I,match(B203,Index_of_Stuff!F:F,0)))*R203))</f>
        <v>#N/A</v>
      </c>
      <c r="T203" s="40" t="str">
        <f t="array" ref="T203">if(or($F203=0,$F203=""),"", iferror(index(EPS!B:B,match($A203,EPS!$A:$A,0)),index(Ghosts!B:B,match($A203,Ghosts!$A:$A,0)))*($S203/(($F203/48)*$D203)/$E203))</f>
        <v>#N/A</v>
      </c>
      <c r="U203" s="40" t="str">
        <f t="array" ref="U203">if(or($F203=0,$F203=""),"", iferror(index(EPS!D:D,match($A203,EPS!$A:$A,0)),index(Ghosts!D:D,match($A203,Ghosts!$A:$A,0)))*($S203/(($F203/48)*$D203)/$E203))</f>
        <v>#N/A</v>
      </c>
      <c r="V203" s="40" t="str">
        <f t="array" ref="V203">if(or($F203=0,$F203=""),"", iferror(index(EPS!F:F,match($A203,EPS!$A:$A,0)),index(Ghosts!F:F,match($A203,Ghosts!$A:$A,0)))*($S203/(($F203/48)*$D203)/$E203))</f>
        <v>#N/A</v>
      </c>
      <c r="W203" s="40" t="str">
        <f t="array" ref="W203">if(or($F203=0,$F203=""),"", iferror(index(EPS!M:M,match($A203,EPS!$A:$A,0)),index(Ghosts!M:M,match($A203,Ghosts!$A:$A,0)))*($S203/(($F203/48)*$D203)/$E203))</f>
        <v>#N/A</v>
      </c>
      <c r="X203" s="39" t="str">
        <f t="shared" si="3"/>
        <v>#N/A</v>
      </c>
      <c r="Y203" s="41" t="str">
        <f t="array" ref="Y203">if(or(F203=0,F203=""),"",((iferror(index(EPS!H:H,match(A203,EPS!A:A,0)),index(Ghosts!H:H,match(A203,Ghosts!A:A,0)))*1.25)+(iferror(index(EPS!I:I,match(A203,EPS!A:A,0)),index(Ghosts!I:I,match(A203,Ghosts!A:A,0)))*1.25)+(iferror(index(EPS!J:J,match(A203,EPS!A:A,0)),index(Ghosts!J:J,match(A203,Ghosts!A:A,0)))*1.5)+(iferror(index(EPS!K:K,match(A203,EPS!A:A,0)),index(Ghosts!K:K,match(A203,Ghosts!A:A,0)))*2)+(iferror(index(EPS!L:L,match(A203,EPS!A:A,0)),index(Ghosts!L:L,match(A203,Ghosts!A:A,0)))*2))*D203*(F203/48))</f>
        <v>#N/A</v>
      </c>
      <c r="Z203" s="41" t="str">
        <f t="shared" si="4"/>
        <v>#N/A</v>
      </c>
      <c r="AA203" s="41" t="str">
        <f t="array" ref="AA203">if(or(F203=0,F203=""),"",((iferror(index(EPS!H:H,match(A203,EPS!A:A,0)),index(Ghosts!H:H,match(A203,Ghosts!A:A,0)))*1.2)+(iferror(index(EPS!I:I,match(A203,EPS!A:A,0)),index(Ghosts!I:I,match(A203,Ghosts!A:A,0)))*1.2)+(iferror(index(EPS!J:J,match(A203,EPS!A:A,0)),index(Ghosts!J:J,match(A203,Ghosts!A:A,0)))*1.5)+(iferror(index(EPS!K:K,match(A203,EPS!A:A,0)),index(Ghosts!K:K,match(A203,Ghosts!A:A,0)))*3)+(iferror(index(EPS!L:L,match(A203,EPS!A:A,0)),index(Ghosts!L:L,match(A203,Ghosts!A:A,0)))*3))*D203*(F203/48))</f>
        <v>#N/A</v>
      </c>
      <c r="AB203" s="42">
        <f t="shared" ref="AB203:AF203" si="205">if(iferror(search(AB$1,$I203),0)&gt;0,1,0)</f>
        <v>0</v>
      </c>
      <c r="AC203" s="42">
        <f t="shared" si="205"/>
        <v>0</v>
      </c>
      <c r="AD203" s="42">
        <f t="shared" si="205"/>
        <v>0</v>
      </c>
      <c r="AE203" s="42">
        <f t="shared" si="205"/>
        <v>0</v>
      </c>
      <c r="AF203" s="42">
        <f t="shared" si="205"/>
        <v>0</v>
      </c>
      <c r="AG203" s="25"/>
      <c r="AH203" s="25"/>
      <c r="AI203" s="25"/>
      <c r="AJ203" s="25"/>
      <c r="AK203" s="25"/>
      <c r="AL203" s="25"/>
    </row>
    <row r="204">
      <c r="A204" s="26" t="s">
        <v>347</v>
      </c>
      <c r="B204" s="25" t="e">
        <v>#N/A</v>
      </c>
      <c r="C204" s="25" t="e">
        <v>#N/A</v>
      </c>
      <c r="D204" s="28" t="e">
        <v>#N/A</v>
      </c>
      <c r="E204" s="29">
        <v>0.23180912782827304</v>
      </c>
      <c r="F204" s="30">
        <v>33.0</v>
      </c>
      <c r="G204" s="33"/>
      <c r="H204" s="34" t="e">
        <v>#N/A</v>
      </c>
      <c r="I204" s="35" t="s">
        <v>64</v>
      </c>
      <c r="J204" s="36" t="s">
        <v>64</v>
      </c>
      <c r="K204" s="28" t="s">
        <v>64</v>
      </c>
      <c r="L204" s="28" t="s">
        <v>64</v>
      </c>
      <c r="M204" s="34" t="e">
        <v>#N/A</v>
      </c>
      <c r="N204" s="35" t="s">
        <v>64</v>
      </c>
      <c r="O204" s="36" t="s">
        <v>64</v>
      </c>
      <c r="P204" s="28" t="s">
        <v>64</v>
      </c>
      <c r="Q204" s="37" t="s">
        <v>64</v>
      </c>
      <c r="R204" s="38" t="str">
        <f t="shared" si="2"/>
        <v>#N/A</v>
      </c>
      <c r="S204" s="39" t="str">
        <f t="array" ref="S204">if(R204="","", if(index(Index_of_Stuff!J:J,match(B204,Index_of_Stuff!F:F,0))&gt;0,(D204-index(Index_of_Stuff!J:J,match(B204,Index_of_Stuff!F:F,0)))*(R204/index(Index_of_Stuff!I:I,match(B204,Index_of_Stuff!F:F,0))),(D204/index(Index_of_Stuff!I:I,match(B204,Index_of_Stuff!F:F,0)))*R204))</f>
        <v>#N/A</v>
      </c>
      <c r="T204" s="40" t="str">
        <f t="array" ref="T204">if(or($F204=0,$F204=""),"", iferror(index(EPS!B:B,match($A204,EPS!$A:$A,0)),index(Ghosts!B:B,match($A204,Ghosts!$A:$A,0)))*($S204/(($F204/48)*$D204)/$E204))</f>
        <v>#N/A</v>
      </c>
      <c r="U204" s="40" t="str">
        <f t="array" ref="U204">if(or($F204=0,$F204=""),"", iferror(index(EPS!D:D,match($A204,EPS!$A:$A,0)),index(Ghosts!D:D,match($A204,Ghosts!$A:$A,0)))*($S204/(($F204/48)*$D204)/$E204))</f>
        <v>#N/A</v>
      </c>
      <c r="V204" s="40" t="str">
        <f t="array" ref="V204">if(or($F204=0,$F204=""),"", iferror(index(EPS!F:F,match($A204,EPS!$A:$A,0)),index(Ghosts!F:F,match($A204,Ghosts!$A:$A,0)))*($S204/(($F204/48)*$D204)/$E204))</f>
        <v>#N/A</v>
      </c>
      <c r="W204" s="40" t="str">
        <f t="array" ref="W204">if(or($F204=0,$F204=""),"", iferror(index(EPS!M:M,match($A204,EPS!$A:$A,0)),index(Ghosts!M:M,match($A204,Ghosts!$A:$A,0)))*($S204/(($F204/48)*$D204)/$E204))</f>
        <v>#N/A</v>
      </c>
      <c r="X204" s="39" t="str">
        <f t="shared" si="3"/>
        <v>#N/A</v>
      </c>
      <c r="Y204" s="41" t="str">
        <f t="array" ref="Y204">if(or(F204=0,F204=""),"",((iferror(index(EPS!H:H,match(A204,EPS!A:A,0)),index(Ghosts!H:H,match(A204,Ghosts!A:A,0)))*1.25)+(iferror(index(EPS!I:I,match(A204,EPS!A:A,0)),index(Ghosts!I:I,match(A204,Ghosts!A:A,0)))*1.25)+(iferror(index(EPS!J:J,match(A204,EPS!A:A,0)),index(Ghosts!J:J,match(A204,Ghosts!A:A,0)))*1.5)+(iferror(index(EPS!K:K,match(A204,EPS!A:A,0)),index(Ghosts!K:K,match(A204,Ghosts!A:A,0)))*2)+(iferror(index(EPS!L:L,match(A204,EPS!A:A,0)),index(Ghosts!L:L,match(A204,Ghosts!A:A,0)))*2))*D204*(F204/48))</f>
        <v>#N/A</v>
      </c>
      <c r="Z204" s="41" t="str">
        <f t="shared" si="4"/>
        <v>#N/A</v>
      </c>
      <c r="AA204" s="41" t="str">
        <f t="array" ref="AA204">if(or(F204=0,F204=""),"",((iferror(index(EPS!H:H,match(A204,EPS!A:A,0)),index(Ghosts!H:H,match(A204,Ghosts!A:A,0)))*1.2)+(iferror(index(EPS!I:I,match(A204,EPS!A:A,0)),index(Ghosts!I:I,match(A204,Ghosts!A:A,0)))*1.2)+(iferror(index(EPS!J:J,match(A204,EPS!A:A,0)),index(Ghosts!J:J,match(A204,Ghosts!A:A,0)))*1.5)+(iferror(index(EPS!K:K,match(A204,EPS!A:A,0)),index(Ghosts!K:K,match(A204,Ghosts!A:A,0)))*3)+(iferror(index(EPS!L:L,match(A204,EPS!A:A,0)),index(Ghosts!L:L,match(A204,Ghosts!A:A,0)))*3))*D204*(F204/48))</f>
        <v>#N/A</v>
      </c>
      <c r="AB204" s="42">
        <f t="shared" ref="AB204:AF204" si="206">if(iferror(search(AB$1,$I204),0)&gt;0,1,0)</f>
        <v>0</v>
      </c>
      <c r="AC204" s="42">
        <f t="shared" si="206"/>
        <v>0</v>
      </c>
      <c r="AD204" s="42">
        <f t="shared" si="206"/>
        <v>0</v>
      </c>
      <c r="AE204" s="42">
        <f t="shared" si="206"/>
        <v>0</v>
      </c>
      <c r="AF204" s="42">
        <f t="shared" si="206"/>
        <v>0</v>
      </c>
      <c r="AG204" s="25"/>
      <c r="AH204" s="25"/>
      <c r="AI204" s="25"/>
      <c r="AJ204" s="25"/>
      <c r="AK204" s="25"/>
      <c r="AL204" s="25"/>
    </row>
    <row r="205">
      <c r="A205" s="26" t="s">
        <v>348</v>
      </c>
      <c r="B205" s="25" t="e">
        <v>#N/A</v>
      </c>
      <c r="C205" s="25" t="e">
        <v>#N/A</v>
      </c>
      <c r="D205" s="28" t="e">
        <v>#N/A</v>
      </c>
      <c r="E205" s="29">
        <v>0.24299761051373955</v>
      </c>
      <c r="F205" s="30">
        <v>31.0</v>
      </c>
      <c r="G205" s="33"/>
      <c r="H205" s="34" t="e">
        <v>#N/A</v>
      </c>
      <c r="I205" s="35" t="s">
        <v>64</v>
      </c>
      <c r="J205" s="36" t="s">
        <v>64</v>
      </c>
      <c r="K205" s="28" t="s">
        <v>64</v>
      </c>
      <c r="L205" s="28" t="s">
        <v>64</v>
      </c>
      <c r="M205" s="34" t="e">
        <v>#N/A</v>
      </c>
      <c r="N205" s="35" t="s">
        <v>64</v>
      </c>
      <c r="O205" s="36" t="s">
        <v>64</v>
      </c>
      <c r="P205" s="28" t="s">
        <v>64</v>
      </c>
      <c r="Q205" s="37" t="s">
        <v>64</v>
      </c>
      <c r="R205" s="38" t="str">
        <f t="shared" si="2"/>
        <v>#N/A</v>
      </c>
      <c r="S205" s="39" t="str">
        <f t="array" ref="S205">if(R205="","", if(index(Index_of_Stuff!J:J,match(B205,Index_of_Stuff!F:F,0))&gt;0,(D205-index(Index_of_Stuff!J:J,match(B205,Index_of_Stuff!F:F,0)))*(R205/index(Index_of_Stuff!I:I,match(B205,Index_of_Stuff!F:F,0))),(D205/index(Index_of_Stuff!I:I,match(B205,Index_of_Stuff!F:F,0)))*R205))</f>
        <v>#N/A</v>
      </c>
      <c r="T205" s="40" t="str">
        <f t="array" ref="T205">if(or($F205=0,$F205=""),"", iferror(index(EPS!B:B,match($A205,EPS!$A:$A,0)),index(Ghosts!B:B,match($A205,Ghosts!$A:$A,0)))*($S205/(($F205/48)*$D205)/$E205))</f>
        <v>#N/A</v>
      </c>
      <c r="U205" s="40" t="str">
        <f t="array" ref="U205">if(or($F205=0,$F205=""),"", iferror(index(EPS!D:D,match($A205,EPS!$A:$A,0)),index(Ghosts!D:D,match($A205,Ghosts!$A:$A,0)))*($S205/(($F205/48)*$D205)/$E205))</f>
        <v>#N/A</v>
      </c>
      <c r="V205" s="40" t="str">
        <f t="array" ref="V205">if(or($F205=0,$F205=""),"", iferror(index(EPS!F:F,match($A205,EPS!$A:$A,0)),index(Ghosts!F:F,match($A205,Ghosts!$A:$A,0)))*($S205/(($F205/48)*$D205)/$E205))</f>
        <v>#N/A</v>
      </c>
      <c r="W205" s="40" t="str">
        <f t="array" ref="W205">if(or($F205=0,$F205=""),"", iferror(index(EPS!M:M,match($A205,EPS!$A:$A,0)),index(Ghosts!M:M,match($A205,Ghosts!$A:$A,0)))*($S205/(($F205/48)*$D205)/$E205))</f>
        <v>#N/A</v>
      </c>
      <c r="X205" s="39" t="str">
        <f t="shared" si="3"/>
        <v>#N/A</v>
      </c>
      <c r="Y205" s="41" t="str">
        <f t="array" ref="Y205">if(or(F205=0,F205=""),"",((iferror(index(EPS!H:H,match(A205,EPS!A:A,0)),index(Ghosts!H:H,match(A205,Ghosts!A:A,0)))*1.25)+(iferror(index(EPS!I:I,match(A205,EPS!A:A,0)),index(Ghosts!I:I,match(A205,Ghosts!A:A,0)))*1.25)+(iferror(index(EPS!J:J,match(A205,EPS!A:A,0)),index(Ghosts!J:J,match(A205,Ghosts!A:A,0)))*1.5)+(iferror(index(EPS!K:K,match(A205,EPS!A:A,0)),index(Ghosts!K:K,match(A205,Ghosts!A:A,0)))*2)+(iferror(index(EPS!L:L,match(A205,EPS!A:A,0)),index(Ghosts!L:L,match(A205,Ghosts!A:A,0)))*2))*D205*(F205/48))</f>
        <v>#N/A</v>
      </c>
      <c r="Z205" s="41" t="str">
        <f t="shared" si="4"/>
        <v>#N/A</v>
      </c>
      <c r="AA205" s="41" t="str">
        <f t="array" ref="AA205">if(or(F205=0,F205=""),"",((iferror(index(EPS!H:H,match(A205,EPS!A:A,0)),index(Ghosts!H:H,match(A205,Ghosts!A:A,0)))*1.2)+(iferror(index(EPS!I:I,match(A205,EPS!A:A,0)),index(Ghosts!I:I,match(A205,Ghosts!A:A,0)))*1.2)+(iferror(index(EPS!J:J,match(A205,EPS!A:A,0)),index(Ghosts!J:J,match(A205,Ghosts!A:A,0)))*1.5)+(iferror(index(EPS!K:K,match(A205,EPS!A:A,0)),index(Ghosts!K:K,match(A205,Ghosts!A:A,0)))*3)+(iferror(index(EPS!L:L,match(A205,EPS!A:A,0)),index(Ghosts!L:L,match(A205,Ghosts!A:A,0)))*3))*D205*(F205/48))</f>
        <v>#N/A</v>
      </c>
      <c r="AB205" s="42">
        <f t="shared" ref="AB205:AF205" si="207">if(iferror(search(AB$1,$I205),0)&gt;0,1,0)</f>
        <v>0</v>
      </c>
      <c r="AC205" s="42">
        <f t="shared" si="207"/>
        <v>0</v>
      </c>
      <c r="AD205" s="42">
        <f t="shared" si="207"/>
        <v>0</v>
      </c>
      <c r="AE205" s="42">
        <f t="shared" si="207"/>
        <v>0</v>
      </c>
      <c r="AF205" s="42">
        <f t="shared" si="207"/>
        <v>0</v>
      </c>
      <c r="AG205" s="25"/>
      <c r="AH205" s="25"/>
      <c r="AI205" s="25"/>
      <c r="AJ205" s="25"/>
      <c r="AK205" s="25"/>
      <c r="AL205" s="25"/>
    </row>
    <row r="206">
      <c r="A206" s="26" t="s">
        <v>351</v>
      </c>
      <c r="B206" s="25" t="e">
        <v>#N/A</v>
      </c>
      <c r="C206" s="25" t="e">
        <v>#N/A</v>
      </c>
      <c r="D206" s="28" t="e">
        <v>#N/A</v>
      </c>
      <c r="E206" s="29">
        <v>0.19034536798254315</v>
      </c>
      <c r="F206" s="30">
        <v>28.0</v>
      </c>
      <c r="G206" s="33"/>
      <c r="H206" s="34" t="e">
        <v>#N/A</v>
      </c>
      <c r="I206" s="35" t="s">
        <v>64</v>
      </c>
      <c r="J206" s="36" t="s">
        <v>64</v>
      </c>
      <c r="K206" s="28" t="s">
        <v>64</v>
      </c>
      <c r="L206" s="28" t="s">
        <v>64</v>
      </c>
      <c r="M206" s="34" t="e">
        <v>#N/A</v>
      </c>
      <c r="N206" s="35" t="s">
        <v>64</v>
      </c>
      <c r="O206" s="36" t="s">
        <v>64</v>
      </c>
      <c r="P206" s="28" t="s">
        <v>64</v>
      </c>
      <c r="Q206" s="37" t="s">
        <v>64</v>
      </c>
      <c r="R206" s="38" t="str">
        <f t="shared" si="2"/>
        <v>#N/A</v>
      </c>
      <c r="S206" s="39" t="str">
        <f t="array" ref="S206">if(R206="","", if(index(Index_of_Stuff!J:J,match(B206,Index_of_Stuff!F:F,0))&gt;0,(D206-index(Index_of_Stuff!J:J,match(B206,Index_of_Stuff!F:F,0)))*(R206/index(Index_of_Stuff!I:I,match(B206,Index_of_Stuff!F:F,0))),(D206/index(Index_of_Stuff!I:I,match(B206,Index_of_Stuff!F:F,0)))*R206))</f>
        <v>#N/A</v>
      </c>
      <c r="T206" s="40" t="str">
        <f t="array" ref="T206">if(or($F206=0,$F206=""),"", iferror(index(EPS!B:B,match($A206,EPS!$A:$A,0)),index(Ghosts!B:B,match($A206,Ghosts!$A:$A,0)))*($S206/(($F206/48)*$D206)/$E206))</f>
        <v>#N/A</v>
      </c>
      <c r="U206" s="40" t="str">
        <f t="array" ref="U206">if(or($F206=0,$F206=""),"", iferror(index(EPS!D:D,match($A206,EPS!$A:$A,0)),index(Ghosts!D:D,match($A206,Ghosts!$A:$A,0)))*($S206/(($F206/48)*$D206)/$E206))</f>
        <v>#N/A</v>
      </c>
      <c r="V206" s="40" t="str">
        <f t="array" ref="V206">if(or($F206=0,$F206=""),"", iferror(index(EPS!F:F,match($A206,EPS!$A:$A,0)),index(Ghosts!F:F,match($A206,Ghosts!$A:$A,0)))*($S206/(($F206/48)*$D206)/$E206))</f>
        <v>#N/A</v>
      </c>
      <c r="W206" s="40" t="str">
        <f t="array" ref="W206">if(or($F206=0,$F206=""),"", iferror(index(EPS!M:M,match($A206,EPS!$A:$A,0)),index(Ghosts!M:M,match($A206,Ghosts!$A:$A,0)))*($S206/(($F206/48)*$D206)/$E206))</f>
        <v>#N/A</v>
      </c>
      <c r="X206" s="39" t="str">
        <f t="shared" si="3"/>
        <v>#N/A</v>
      </c>
      <c r="Y206" s="41" t="str">
        <f t="array" ref="Y206">if(or(F206=0,F206=""),"",((iferror(index(EPS!H:H,match(A206,EPS!A:A,0)),index(Ghosts!H:H,match(A206,Ghosts!A:A,0)))*1.25)+(iferror(index(EPS!I:I,match(A206,EPS!A:A,0)),index(Ghosts!I:I,match(A206,Ghosts!A:A,0)))*1.25)+(iferror(index(EPS!J:J,match(A206,EPS!A:A,0)),index(Ghosts!J:J,match(A206,Ghosts!A:A,0)))*1.5)+(iferror(index(EPS!K:K,match(A206,EPS!A:A,0)),index(Ghosts!K:K,match(A206,Ghosts!A:A,0)))*2)+(iferror(index(EPS!L:L,match(A206,EPS!A:A,0)),index(Ghosts!L:L,match(A206,Ghosts!A:A,0)))*2))*D206*(F206/48))</f>
        <v>#N/A</v>
      </c>
      <c r="Z206" s="41" t="str">
        <f t="shared" si="4"/>
        <v>#N/A</v>
      </c>
      <c r="AA206" s="41" t="str">
        <f t="array" ref="AA206">if(or(F206=0,F206=""),"",((iferror(index(EPS!H:H,match(A206,EPS!A:A,0)),index(Ghosts!H:H,match(A206,Ghosts!A:A,0)))*1.2)+(iferror(index(EPS!I:I,match(A206,EPS!A:A,0)),index(Ghosts!I:I,match(A206,Ghosts!A:A,0)))*1.2)+(iferror(index(EPS!J:J,match(A206,EPS!A:A,0)),index(Ghosts!J:J,match(A206,Ghosts!A:A,0)))*1.5)+(iferror(index(EPS!K:K,match(A206,EPS!A:A,0)),index(Ghosts!K:K,match(A206,Ghosts!A:A,0)))*3)+(iferror(index(EPS!L:L,match(A206,EPS!A:A,0)),index(Ghosts!L:L,match(A206,Ghosts!A:A,0)))*3))*D206*(F206/48))</f>
        <v>#N/A</v>
      </c>
      <c r="AB206" s="42">
        <f t="shared" ref="AB206:AF206" si="208">if(iferror(search(AB$1,$I206),0)&gt;0,1,0)</f>
        <v>0</v>
      </c>
      <c r="AC206" s="42">
        <f t="shared" si="208"/>
        <v>0</v>
      </c>
      <c r="AD206" s="42">
        <f t="shared" si="208"/>
        <v>0</v>
      </c>
      <c r="AE206" s="42">
        <f t="shared" si="208"/>
        <v>0</v>
      </c>
      <c r="AF206" s="42">
        <f t="shared" si="208"/>
        <v>0</v>
      </c>
      <c r="AG206" s="25"/>
      <c r="AH206" s="25"/>
      <c r="AI206" s="25"/>
      <c r="AJ206" s="25"/>
      <c r="AK206" s="25"/>
      <c r="AL206" s="25"/>
    </row>
    <row r="207">
      <c r="A207" s="26" t="s">
        <v>350</v>
      </c>
      <c r="B207" s="25" t="e">
        <v>#N/A</v>
      </c>
      <c r="C207" s="25" t="e">
        <v>#N/A</v>
      </c>
      <c r="D207" s="28" t="e">
        <v>#N/A</v>
      </c>
      <c r="E207" s="29">
        <v>0.1855409334353481</v>
      </c>
      <c r="F207" s="30">
        <v>26.0</v>
      </c>
      <c r="G207" s="33"/>
      <c r="H207" s="34" t="e">
        <v>#N/A</v>
      </c>
      <c r="I207" s="35" t="s">
        <v>64</v>
      </c>
      <c r="J207" s="36" t="s">
        <v>64</v>
      </c>
      <c r="K207" s="28" t="s">
        <v>64</v>
      </c>
      <c r="L207" s="28" t="s">
        <v>64</v>
      </c>
      <c r="M207" s="34" t="e">
        <v>#N/A</v>
      </c>
      <c r="N207" s="35" t="s">
        <v>64</v>
      </c>
      <c r="O207" s="36" t="s">
        <v>64</v>
      </c>
      <c r="P207" s="28" t="s">
        <v>64</v>
      </c>
      <c r="Q207" s="37" t="s">
        <v>64</v>
      </c>
      <c r="R207" s="38" t="str">
        <f t="shared" si="2"/>
        <v>#N/A</v>
      </c>
      <c r="S207" s="39" t="str">
        <f t="array" ref="S207">if(R207="","", if(index(Index_of_Stuff!J:J,match(B207,Index_of_Stuff!F:F,0))&gt;0,(D207-index(Index_of_Stuff!J:J,match(B207,Index_of_Stuff!F:F,0)))*(R207/index(Index_of_Stuff!I:I,match(B207,Index_of_Stuff!F:F,0))),(D207/index(Index_of_Stuff!I:I,match(B207,Index_of_Stuff!F:F,0)))*R207))</f>
        <v>#N/A</v>
      </c>
      <c r="T207" s="40" t="str">
        <f t="array" ref="T207">if(or($F207=0,$F207=""),"", iferror(index(EPS!B:B,match($A207,EPS!$A:$A,0)),index(Ghosts!B:B,match($A207,Ghosts!$A:$A,0)))*($S207/(($F207/48)*$D207)/$E207))</f>
        <v>#N/A</v>
      </c>
      <c r="U207" s="40" t="str">
        <f t="array" ref="U207">if(or($F207=0,$F207=""),"", iferror(index(EPS!D:D,match($A207,EPS!$A:$A,0)),index(Ghosts!D:D,match($A207,Ghosts!$A:$A,0)))*($S207/(($F207/48)*$D207)/$E207))</f>
        <v>#N/A</v>
      </c>
      <c r="V207" s="40" t="str">
        <f t="array" ref="V207">if(or($F207=0,$F207=""),"", iferror(index(EPS!F:F,match($A207,EPS!$A:$A,0)),index(Ghosts!F:F,match($A207,Ghosts!$A:$A,0)))*($S207/(($F207/48)*$D207)/$E207))</f>
        <v>#N/A</v>
      </c>
      <c r="W207" s="40" t="str">
        <f t="array" ref="W207">if(or($F207=0,$F207=""),"", iferror(index(EPS!M:M,match($A207,EPS!$A:$A,0)),index(Ghosts!M:M,match($A207,Ghosts!$A:$A,0)))*($S207/(($F207/48)*$D207)/$E207))</f>
        <v>#N/A</v>
      </c>
      <c r="X207" s="39" t="str">
        <f t="shared" si="3"/>
        <v>#N/A</v>
      </c>
      <c r="Y207" s="41" t="str">
        <f t="array" ref="Y207">if(or(F207=0,F207=""),"",((iferror(index(EPS!H:H,match(A207,EPS!A:A,0)),index(Ghosts!H:H,match(A207,Ghosts!A:A,0)))*1.25)+(iferror(index(EPS!I:I,match(A207,EPS!A:A,0)),index(Ghosts!I:I,match(A207,Ghosts!A:A,0)))*1.25)+(iferror(index(EPS!J:J,match(A207,EPS!A:A,0)),index(Ghosts!J:J,match(A207,Ghosts!A:A,0)))*1.5)+(iferror(index(EPS!K:K,match(A207,EPS!A:A,0)),index(Ghosts!K:K,match(A207,Ghosts!A:A,0)))*2)+(iferror(index(EPS!L:L,match(A207,EPS!A:A,0)),index(Ghosts!L:L,match(A207,Ghosts!A:A,0)))*2))*D207*(F207/48))</f>
        <v>#N/A</v>
      </c>
      <c r="Z207" s="41" t="str">
        <f t="shared" si="4"/>
        <v>#N/A</v>
      </c>
      <c r="AA207" s="41" t="str">
        <f t="array" ref="AA207">if(or(F207=0,F207=""),"",((iferror(index(EPS!H:H,match(A207,EPS!A:A,0)),index(Ghosts!H:H,match(A207,Ghosts!A:A,0)))*1.2)+(iferror(index(EPS!I:I,match(A207,EPS!A:A,0)),index(Ghosts!I:I,match(A207,Ghosts!A:A,0)))*1.2)+(iferror(index(EPS!J:J,match(A207,EPS!A:A,0)),index(Ghosts!J:J,match(A207,Ghosts!A:A,0)))*1.5)+(iferror(index(EPS!K:K,match(A207,EPS!A:A,0)),index(Ghosts!K:K,match(A207,Ghosts!A:A,0)))*3)+(iferror(index(EPS!L:L,match(A207,EPS!A:A,0)),index(Ghosts!L:L,match(A207,Ghosts!A:A,0)))*3))*D207*(F207/48))</f>
        <v>#N/A</v>
      </c>
      <c r="AB207" s="42">
        <f t="shared" ref="AB207:AF207" si="209">if(iferror(search(AB$1,$I207),0)&gt;0,1,0)</f>
        <v>0</v>
      </c>
      <c r="AC207" s="42">
        <f t="shared" si="209"/>
        <v>0</v>
      </c>
      <c r="AD207" s="42">
        <f t="shared" si="209"/>
        <v>0</v>
      </c>
      <c r="AE207" s="42">
        <f t="shared" si="209"/>
        <v>0</v>
      </c>
      <c r="AF207" s="42">
        <f t="shared" si="209"/>
        <v>0</v>
      </c>
      <c r="AG207" s="25"/>
      <c r="AH207" s="25"/>
      <c r="AI207" s="25"/>
      <c r="AJ207" s="25"/>
      <c r="AK207" s="25"/>
      <c r="AL207" s="25"/>
    </row>
    <row r="208">
      <c r="A208" s="26" t="s">
        <v>359</v>
      </c>
      <c r="B208" s="25" t="e">
        <v>#N/A</v>
      </c>
      <c r="C208" s="25" t="e">
        <v>#N/A</v>
      </c>
      <c r="D208" s="28" t="e">
        <v>#N/A</v>
      </c>
      <c r="E208" s="29">
        <v>0.1910174672489083</v>
      </c>
      <c r="F208" s="30">
        <v>25.0</v>
      </c>
      <c r="G208" s="33"/>
      <c r="H208" s="34" t="e">
        <v>#N/A</v>
      </c>
      <c r="I208" s="35" t="s">
        <v>64</v>
      </c>
      <c r="J208" s="36" t="s">
        <v>64</v>
      </c>
      <c r="K208" s="28" t="s">
        <v>64</v>
      </c>
      <c r="L208" s="28" t="s">
        <v>64</v>
      </c>
      <c r="M208" s="34" t="e">
        <v>#N/A</v>
      </c>
      <c r="N208" s="35" t="s">
        <v>64</v>
      </c>
      <c r="O208" s="36" t="s">
        <v>64</v>
      </c>
      <c r="P208" s="28" t="s">
        <v>64</v>
      </c>
      <c r="Q208" s="37" t="s">
        <v>64</v>
      </c>
      <c r="R208" s="38" t="str">
        <f t="shared" si="2"/>
        <v>#N/A</v>
      </c>
      <c r="S208" s="39" t="str">
        <f t="array" ref="S208">if(R208="","", if(index(Index_of_Stuff!J:J,match(B208,Index_of_Stuff!F:F,0))&gt;0,(D208-index(Index_of_Stuff!J:J,match(B208,Index_of_Stuff!F:F,0)))*(R208/index(Index_of_Stuff!I:I,match(B208,Index_of_Stuff!F:F,0))),(D208/index(Index_of_Stuff!I:I,match(B208,Index_of_Stuff!F:F,0)))*R208))</f>
        <v>#N/A</v>
      </c>
      <c r="T208" s="40" t="str">
        <f t="array" ref="T208">if(or($F208=0,$F208=""),"", iferror(index(EPS!B:B,match($A208,EPS!$A:$A,0)),index(Ghosts!B:B,match($A208,Ghosts!$A:$A,0)))*($S208/(($F208/48)*$D208)/$E208))</f>
        <v>#N/A</v>
      </c>
      <c r="U208" s="40" t="str">
        <f t="array" ref="U208">if(or($F208=0,$F208=""),"", iferror(index(EPS!D:D,match($A208,EPS!$A:$A,0)),index(Ghosts!D:D,match($A208,Ghosts!$A:$A,0)))*($S208/(($F208/48)*$D208)/$E208))</f>
        <v>#N/A</v>
      </c>
      <c r="V208" s="40" t="str">
        <f t="array" ref="V208">if(or($F208=0,$F208=""),"", iferror(index(EPS!F:F,match($A208,EPS!$A:$A,0)),index(Ghosts!F:F,match($A208,Ghosts!$A:$A,0)))*($S208/(($F208/48)*$D208)/$E208))</f>
        <v>#N/A</v>
      </c>
      <c r="W208" s="40" t="str">
        <f t="array" ref="W208">if(or($F208=0,$F208=""),"", iferror(index(EPS!M:M,match($A208,EPS!$A:$A,0)),index(Ghosts!M:M,match($A208,Ghosts!$A:$A,0)))*($S208/(($F208/48)*$D208)/$E208))</f>
        <v>#N/A</v>
      </c>
      <c r="X208" s="39" t="str">
        <f t="shared" si="3"/>
        <v>#N/A</v>
      </c>
      <c r="Y208" s="41" t="str">
        <f t="array" ref="Y208">if(or(F208=0,F208=""),"",((iferror(index(EPS!H:H,match(A208,EPS!A:A,0)),index(Ghosts!H:H,match(A208,Ghosts!A:A,0)))*1.25)+(iferror(index(EPS!I:I,match(A208,EPS!A:A,0)),index(Ghosts!I:I,match(A208,Ghosts!A:A,0)))*1.25)+(iferror(index(EPS!J:J,match(A208,EPS!A:A,0)),index(Ghosts!J:J,match(A208,Ghosts!A:A,0)))*1.5)+(iferror(index(EPS!K:K,match(A208,EPS!A:A,0)),index(Ghosts!K:K,match(A208,Ghosts!A:A,0)))*2)+(iferror(index(EPS!L:L,match(A208,EPS!A:A,0)),index(Ghosts!L:L,match(A208,Ghosts!A:A,0)))*2))*D208*(F208/48))</f>
        <v>#N/A</v>
      </c>
      <c r="Z208" s="41" t="str">
        <f t="shared" si="4"/>
        <v>#N/A</v>
      </c>
      <c r="AA208" s="41" t="str">
        <f t="array" ref="AA208">if(or(F208=0,F208=""),"",((iferror(index(EPS!H:H,match(A208,EPS!A:A,0)),index(Ghosts!H:H,match(A208,Ghosts!A:A,0)))*1.2)+(iferror(index(EPS!I:I,match(A208,EPS!A:A,0)),index(Ghosts!I:I,match(A208,Ghosts!A:A,0)))*1.2)+(iferror(index(EPS!J:J,match(A208,EPS!A:A,0)),index(Ghosts!J:J,match(A208,Ghosts!A:A,0)))*1.5)+(iferror(index(EPS!K:K,match(A208,EPS!A:A,0)),index(Ghosts!K:K,match(A208,Ghosts!A:A,0)))*3)+(iferror(index(EPS!L:L,match(A208,EPS!A:A,0)),index(Ghosts!L:L,match(A208,Ghosts!A:A,0)))*3))*D208*(F208/48))</f>
        <v>#N/A</v>
      </c>
      <c r="AB208" s="42">
        <f t="shared" ref="AB208:AF208" si="210">if(iferror(search(AB$1,$I208),0)&gt;0,1,0)</f>
        <v>0</v>
      </c>
      <c r="AC208" s="42">
        <f t="shared" si="210"/>
        <v>0</v>
      </c>
      <c r="AD208" s="42">
        <f t="shared" si="210"/>
        <v>0</v>
      </c>
      <c r="AE208" s="42">
        <f t="shared" si="210"/>
        <v>0</v>
      </c>
      <c r="AF208" s="42">
        <f t="shared" si="210"/>
        <v>0</v>
      </c>
      <c r="AG208" s="25"/>
      <c r="AH208" s="25"/>
      <c r="AI208" s="25"/>
      <c r="AJ208" s="25"/>
      <c r="AK208" s="25"/>
      <c r="AL208" s="25"/>
    </row>
    <row r="209">
      <c r="A209" s="26" t="s">
        <v>352</v>
      </c>
      <c r="B209" s="25" t="e">
        <v>#N/A</v>
      </c>
      <c r="C209" s="25" t="e">
        <v>#N/A</v>
      </c>
      <c r="D209" s="28" t="e">
        <v>#N/A</v>
      </c>
      <c r="E209" s="29">
        <v>0.1881097922848665</v>
      </c>
      <c r="F209" s="30">
        <v>19.0</v>
      </c>
      <c r="G209" s="33"/>
      <c r="H209" s="34" t="e">
        <v>#N/A</v>
      </c>
      <c r="I209" s="35" t="s">
        <v>64</v>
      </c>
      <c r="J209" s="36" t="s">
        <v>64</v>
      </c>
      <c r="K209" s="28" t="s">
        <v>64</v>
      </c>
      <c r="L209" s="28" t="s">
        <v>64</v>
      </c>
      <c r="M209" s="34" t="e">
        <v>#N/A</v>
      </c>
      <c r="N209" s="35" t="s">
        <v>64</v>
      </c>
      <c r="O209" s="36" t="s">
        <v>64</v>
      </c>
      <c r="P209" s="28" t="s">
        <v>64</v>
      </c>
      <c r="Q209" s="37" t="s">
        <v>64</v>
      </c>
      <c r="R209" s="38" t="str">
        <f t="shared" si="2"/>
        <v>#N/A</v>
      </c>
      <c r="S209" s="39" t="str">
        <f t="array" ref="S209">if(R209="","", if(index(Index_of_Stuff!J:J,match(B209,Index_of_Stuff!F:F,0))&gt;0,(D209-index(Index_of_Stuff!J:J,match(B209,Index_of_Stuff!F:F,0)))*(R209/index(Index_of_Stuff!I:I,match(B209,Index_of_Stuff!F:F,0))),(D209/index(Index_of_Stuff!I:I,match(B209,Index_of_Stuff!F:F,0)))*R209))</f>
        <v>#N/A</v>
      </c>
      <c r="T209" s="40" t="str">
        <f t="array" ref="T209">if(or($F209=0,$F209=""),"", iferror(index(EPS!B:B,match($A209,EPS!$A:$A,0)),index(Ghosts!B:B,match($A209,Ghosts!$A:$A,0)))*($S209/(($F209/48)*$D209)/$E209))</f>
        <v>#N/A</v>
      </c>
      <c r="U209" s="40" t="str">
        <f t="array" ref="U209">if(or($F209=0,$F209=""),"", iferror(index(EPS!D:D,match($A209,EPS!$A:$A,0)),index(Ghosts!D:D,match($A209,Ghosts!$A:$A,0)))*($S209/(($F209/48)*$D209)/$E209))</f>
        <v>#N/A</v>
      </c>
      <c r="V209" s="40" t="str">
        <f t="array" ref="V209">if(or($F209=0,$F209=""),"", iferror(index(EPS!F:F,match($A209,EPS!$A:$A,0)),index(Ghosts!F:F,match($A209,Ghosts!$A:$A,0)))*($S209/(($F209/48)*$D209)/$E209))</f>
        <v>#N/A</v>
      </c>
      <c r="W209" s="40" t="str">
        <f t="array" ref="W209">if(or($F209=0,$F209=""),"", iferror(index(EPS!M:M,match($A209,EPS!$A:$A,0)),index(Ghosts!M:M,match($A209,Ghosts!$A:$A,0)))*($S209/(($F209/48)*$D209)/$E209))</f>
        <v>#N/A</v>
      </c>
      <c r="X209" s="39" t="str">
        <f t="shared" si="3"/>
        <v>#N/A</v>
      </c>
      <c r="Y209" s="41" t="str">
        <f t="array" ref="Y209">if(or(F209=0,F209=""),"",((iferror(index(EPS!H:H,match(A209,EPS!A:A,0)),index(Ghosts!H:H,match(A209,Ghosts!A:A,0)))*1.25)+(iferror(index(EPS!I:I,match(A209,EPS!A:A,0)),index(Ghosts!I:I,match(A209,Ghosts!A:A,0)))*1.25)+(iferror(index(EPS!J:J,match(A209,EPS!A:A,0)),index(Ghosts!J:J,match(A209,Ghosts!A:A,0)))*1.5)+(iferror(index(EPS!K:K,match(A209,EPS!A:A,0)),index(Ghosts!K:K,match(A209,Ghosts!A:A,0)))*2)+(iferror(index(EPS!L:L,match(A209,EPS!A:A,0)),index(Ghosts!L:L,match(A209,Ghosts!A:A,0)))*2))*D209*(F209/48))</f>
        <v>#N/A</v>
      </c>
      <c r="Z209" s="41" t="str">
        <f t="shared" si="4"/>
        <v>#N/A</v>
      </c>
      <c r="AA209" s="41" t="str">
        <f t="array" ref="AA209">if(or(F209=0,F209=""),"",((iferror(index(EPS!H:H,match(A209,EPS!A:A,0)),index(Ghosts!H:H,match(A209,Ghosts!A:A,0)))*1.2)+(iferror(index(EPS!I:I,match(A209,EPS!A:A,0)),index(Ghosts!I:I,match(A209,Ghosts!A:A,0)))*1.2)+(iferror(index(EPS!J:J,match(A209,EPS!A:A,0)),index(Ghosts!J:J,match(A209,Ghosts!A:A,0)))*1.5)+(iferror(index(EPS!K:K,match(A209,EPS!A:A,0)),index(Ghosts!K:K,match(A209,Ghosts!A:A,0)))*3)+(iferror(index(EPS!L:L,match(A209,EPS!A:A,0)),index(Ghosts!L:L,match(A209,Ghosts!A:A,0)))*3))*D209*(F209/48))</f>
        <v>#N/A</v>
      </c>
      <c r="AB209" s="42">
        <f t="shared" ref="AB209:AF209" si="211">if(iferror(search(AB$1,$I209),0)&gt;0,1,0)</f>
        <v>0</v>
      </c>
      <c r="AC209" s="42">
        <f t="shared" si="211"/>
        <v>0</v>
      </c>
      <c r="AD209" s="42">
        <f t="shared" si="211"/>
        <v>0</v>
      </c>
      <c r="AE209" s="42">
        <f t="shared" si="211"/>
        <v>0</v>
      </c>
      <c r="AF209" s="42">
        <f t="shared" si="211"/>
        <v>0</v>
      </c>
      <c r="AG209" s="25"/>
      <c r="AH209" s="25"/>
      <c r="AI209" s="25"/>
      <c r="AJ209" s="25"/>
      <c r="AK209" s="25"/>
      <c r="AL209" s="25"/>
    </row>
    <row r="210">
      <c r="A210" s="26" t="s">
        <v>353</v>
      </c>
      <c r="B210" s="25" t="e">
        <v>#N/A</v>
      </c>
      <c r="C210" s="25" t="e">
        <v>#N/A</v>
      </c>
      <c r="D210" s="28" t="e">
        <v>#N/A</v>
      </c>
      <c r="E210" s="29">
        <v>0.1598804780876494</v>
      </c>
      <c r="F210" s="30">
        <v>17.0</v>
      </c>
      <c r="G210" s="33"/>
      <c r="H210" s="34" t="e">
        <v>#N/A</v>
      </c>
      <c r="I210" s="35" t="s">
        <v>64</v>
      </c>
      <c r="J210" s="36" t="s">
        <v>64</v>
      </c>
      <c r="K210" s="28" t="s">
        <v>64</v>
      </c>
      <c r="L210" s="28" t="s">
        <v>64</v>
      </c>
      <c r="M210" s="34" t="e">
        <v>#N/A</v>
      </c>
      <c r="N210" s="35" t="s">
        <v>64</v>
      </c>
      <c r="O210" s="36" t="s">
        <v>64</v>
      </c>
      <c r="P210" s="28" t="s">
        <v>64</v>
      </c>
      <c r="Q210" s="37" t="s">
        <v>64</v>
      </c>
      <c r="R210" s="38" t="str">
        <f t="shared" si="2"/>
        <v>#N/A</v>
      </c>
      <c r="S210" s="39" t="str">
        <f t="array" ref="S210">if(R210="","", if(index(Index_of_Stuff!J:J,match(B210,Index_of_Stuff!F:F,0))&gt;0,(D210-index(Index_of_Stuff!J:J,match(B210,Index_of_Stuff!F:F,0)))*(R210/index(Index_of_Stuff!I:I,match(B210,Index_of_Stuff!F:F,0))),(D210/index(Index_of_Stuff!I:I,match(B210,Index_of_Stuff!F:F,0)))*R210))</f>
        <v>#N/A</v>
      </c>
      <c r="T210" s="40" t="str">
        <f t="array" ref="T210">if(or($F210=0,$F210=""),"", iferror(index(EPS!B:B,match($A210,EPS!$A:$A,0)),index(Ghosts!B:B,match($A210,Ghosts!$A:$A,0)))*($S210/(($F210/48)*$D210)/$E210))</f>
        <v>#N/A</v>
      </c>
      <c r="U210" s="40" t="str">
        <f t="array" ref="U210">if(or($F210=0,$F210=""),"", iferror(index(EPS!D:D,match($A210,EPS!$A:$A,0)),index(Ghosts!D:D,match($A210,Ghosts!$A:$A,0)))*($S210/(($F210/48)*$D210)/$E210))</f>
        <v>#N/A</v>
      </c>
      <c r="V210" s="40" t="str">
        <f t="array" ref="V210">if(or($F210=0,$F210=""),"", iferror(index(EPS!F:F,match($A210,EPS!$A:$A,0)),index(Ghosts!F:F,match($A210,Ghosts!$A:$A,0)))*($S210/(($F210/48)*$D210)/$E210))</f>
        <v>#N/A</v>
      </c>
      <c r="W210" s="40" t="str">
        <f t="array" ref="W210">if(or($F210=0,$F210=""),"", iferror(index(EPS!M:M,match($A210,EPS!$A:$A,0)),index(Ghosts!M:M,match($A210,Ghosts!$A:$A,0)))*($S210/(($F210/48)*$D210)/$E210))</f>
        <v>#N/A</v>
      </c>
      <c r="X210" s="39" t="str">
        <f t="shared" si="3"/>
        <v>#N/A</v>
      </c>
      <c r="Y210" s="41" t="str">
        <f t="array" ref="Y210">if(or(F210=0,F210=""),"",((iferror(index(EPS!H:H,match(A210,EPS!A:A,0)),index(Ghosts!H:H,match(A210,Ghosts!A:A,0)))*1.25)+(iferror(index(EPS!I:I,match(A210,EPS!A:A,0)),index(Ghosts!I:I,match(A210,Ghosts!A:A,0)))*1.25)+(iferror(index(EPS!J:J,match(A210,EPS!A:A,0)),index(Ghosts!J:J,match(A210,Ghosts!A:A,0)))*1.5)+(iferror(index(EPS!K:K,match(A210,EPS!A:A,0)),index(Ghosts!K:K,match(A210,Ghosts!A:A,0)))*2)+(iferror(index(EPS!L:L,match(A210,EPS!A:A,0)),index(Ghosts!L:L,match(A210,Ghosts!A:A,0)))*2))*D210*(F210/48))</f>
        <v>#N/A</v>
      </c>
      <c r="Z210" s="41" t="str">
        <f t="shared" si="4"/>
        <v>#N/A</v>
      </c>
      <c r="AA210" s="41" t="str">
        <f t="array" ref="AA210">if(or(F210=0,F210=""),"",((iferror(index(EPS!H:H,match(A210,EPS!A:A,0)),index(Ghosts!H:H,match(A210,Ghosts!A:A,0)))*1.2)+(iferror(index(EPS!I:I,match(A210,EPS!A:A,0)),index(Ghosts!I:I,match(A210,Ghosts!A:A,0)))*1.2)+(iferror(index(EPS!J:J,match(A210,EPS!A:A,0)),index(Ghosts!J:J,match(A210,Ghosts!A:A,0)))*1.5)+(iferror(index(EPS!K:K,match(A210,EPS!A:A,0)),index(Ghosts!K:K,match(A210,Ghosts!A:A,0)))*3)+(iferror(index(EPS!L:L,match(A210,EPS!A:A,0)),index(Ghosts!L:L,match(A210,Ghosts!A:A,0)))*3))*D210*(F210/48))</f>
        <v>#N/A</v>
      </c>
      <c r="AB210" s="42">
        <f t="shared" ref="AB210:AF210" si="212">if(iferror(search(AB$1,$I210),0)&gt;0,1,0)</f>
        <v>0</v>
      </c>
      <c r="AC210" s="42">
        <f t="shared" si="212"/>
        <v>0</v>
      </c>
      <c r="AD210" s="42">
        <f t="shared" si="212"/>
        <v>0</v>
      </c>
      <c r="AE210" s="42">
        <f t="shared" si="212"/>
        <v>0</v>
      </c>
      <c r="AF210" s="42">
        <f t="shared" si="212"/>
        <v>0</v>
      </c>
      <c r="AG210" s="25"/>
      <c r="AH210" s="25"/>
      <c r="AI210" s="25"/>
      <c r="AJ210" s="25"/>
      <c r="AK210" s="25"/>
      <c r="AL210" s="25"/>
    </row>
    <row r="211">
      <c r="A211" s="26" t="s">
        <v>354</v>
      </c>
      <c r="B211" s="25" t="e">
        <v>#N/A</v>
      </c>
      <c r="C211" s="25" t="e">
        <v>#N/A</v>
      </c>
      <c r="D211" s="28" t="e">
        <v>#N/A</v>
      </c>
      <c r="E211" s="29">
        <v>0.14437598999583157</v>
      </c>
      <c r="F211" s="30">
        <v>15.0</v>
      </c>
      <c r="G211" s="33"/>
      <c r="H211" s="34" t="e">
        <v>#N/A</v>
      </c>
      <c r="I211" s="35" t="s">
        <v>64</v>
      </c>
      <c r="J211" s="36" t="s">
        <v>64</v>
      </c>
      <c r="K211" s="28" t="s">
        <v>64</v>
      </c>
      <c r="L211" s="28" t="s">
        <v>64</v>
      </c>
      <c r="M211" s="34" t="e">
        <v>#N/A</v>
      </c>
      <c r="N211" s="35" t="s">
        <v>64</v>
      </c>
      <c r="O211" s="36" t="s">
        <v>64</v>
      </c>
      <c r="P211" s="28" t="s">
        <v>64</v>
      </c>
      <c r="Q211" s="37" t="s">
        <v>64</v>
      </c>
      <c r="R211" s="38" t="str">
        <f t="shared" si="2"/>
        <v>#N/A</v>
      </c>
      <c r="S211" s="39" t="str">
        <f t="array" ref="S211">if(R211="","", if(index(Index_of_Stuff!J:J,match(B211,Index_of_Stuff!F:F,0))&gt;0,(D211-index(Index_of_Stuff!J:J,match(B211,Index_of_Stuff!F:F,0)))*(R211/index(Index_of_Stuff!I:I,match(B211,Index_of_Stuff!F:F,0))),(D211/index(Index_of_Stuff!I:I,match(B211,Index_of_Stuff!F:F,0)))*R211))</f>
        <v>#N/A</v>
      </c>
      <c r="T211" s="40" t="str">
        <f t="array" ref="T211">if(or($F211=0,$F211=""),"", iferror(index(EPS!B:B,match($A211,EPS!$A:$A,0)),index(Ghosts!B:B,match($A211,Ghosts!$A:$A,0)))*($S211/(($F211/48)*$D211)/$E211))</f>
        <v>#N/A</v>
      </c>
      <c r="U211" s="40" t="str">
        <f t="array" ref="U211">if(or($F211=0,$F211=""),"", iferror(index(EPS!D:D,match($A211,EPS!$A:$A,0)),index(Ghosts!D:D,match($A211,Ghosts!$A:$A,0)))*($S211/(($F211/48)*$D211)/$E211))</f>
        <v>#N/A</v>
      </c>
      <c r="V211" s="40" t="str">
        <f t="array" ref="V211">if(or($F211=0,$F211=""),"", iferror(index(EPS!F:F,match($A211,EPS!$A:$A,0)),index(Ghosts!F:F,match($A211,Ghosts!$A:$A,0)))*($S211/(($F211/48)*$D211)/$E211))</f>
        <v>#N/A</v>
      </c>
      <c r="W211" s="40" t="str">
        <f t="array" ref="W211">if(or($F211=0,$F211=""),"", iferror(index(EPS!M:M,match($A211,EPS!$A:$A,0)),index(Ghosts!M:M,match($A211,Ghosts!$A:$A,0)))*($S211/(($F211/48)*$D211)/$E211))</f>
        <v>#N/A</v>
      </c>
      <c r="X211" s="39" t="str">
        <f t="shared" si="3"/>
        <v>#N/A</v>
      </c>
      <c r="Y211" s="41" t="str">
        <f t="array" ref="Y211">if(or(F211=0,F211=""),"",((iferror(index(EPS!H:H,match(A211,EPS!A:A,0)),index(Ghosts!H:H,match(A211,Ghosts!A:A,0)))*1.25)+(iferror(index(EPS!I:I,match(A211,EPS!A:A,0)),index(Ghosts!I:I,match(A211,Ghosts!A:A,0)))*1.25)+(iferror(index(EPS!J:J,match(A211,EPS!A:A,0)),index(Ghosts!J:J,match(A211,Ghosts!A:A,0)))*1.5)+(iferror(index(EPS!K:K,match(A211,EPS!A:A,0)),index(Ghosts!K:K,match(A211,Ghosts!A:A,0)))*2)+(iferror(index(EPS!L:L,match(A211,EPS!A:A,0)),index(Ghosts!L:L,match(A211,Ghosts!A:A,0)))*2))*D211*(F211/48))</f>
        <v>#N/A</v>
      </c>
      <c r="Z211" s="41" t="str">
        <f t="shared" si="4"/>
        <v>#N/A</v>
      </c>
      <c r="AA211" s="41" t="str">
        <f t="array" ref="AA211">if(or(F211=0,F211=""),"",((iferror(index(EPS!H:H,match(A211,EPS!A:A,0)),index(Ghosts!H:H,match(A211,Ghosts!A:A,0)))*1.2)+(iferror(index(EPS!I:I,match(A211,EPS!A:A,0)),index(Ghosts!I:I,match(A211,Ghosts!A:A,0)))*1.2)+(iferror(index(EPS!J:J,match(A211,EPS!A:A,0)),index(Ghosts!J:J,match(A211,Ghosts!A:A,0)))*1.5)+(iferror(index(EPS!K:K,match(A211,EPS!A:A,0)),index(Ghosts!K:K,match(A211,Ghosts!A:A,0)))*3)+(iferror(index(EPS!L:L,match(A211,EPS!A:A,0)),index(Ghosts!L:L,match(A211,Ghosts!A:A,0)))*3))*D211*(F211/48))</f>
        <v>#N/A</v>
      </c>
      <c r="AB211" s="42">
        <f t="shared" ref="AB211:AF211" si="213">if(iferror(search(AB$1,$I211),0)&gt;0,1,0)</f>
        <v>0</v>
      </c>
      <c r="AC211" s="42">
        <f t="shared" si="213"/>
        <v>0</v>
      </c>
      <c r="AD211" s="42">
        <f t="shared" si="213"/>
        <v>0</v>
      </c>
      <c r="AE211" s="42">
        <f t="shared" si="213"/>
        <v>0</v>
      </c>
      <c r="AF211" s="42">
        <f t="shared" si="213"/>
        <v>0</v>
      </c>
      <c r="AG211" s="25"/>
      <c r="AH211" s="25"/>
      <c r="AI211" s="25"/>
      <c r="AJ211" s="25"/>
      <c r="AK211" s="25"/>
      <c r="AL211" s="25"/>
    </row>
    <row r="212">
      <c r="A212" s="26" t="s">
        <v>355</v>
      </c>
      <c r="B212" s="25" t="e">
        <v>#N/A</v>
      </c>
      <c r="C212" s="25" t="e">
        <v>#N/A</v>
      </c>
      <c r="D212" s="28" t="e">
        <v>#N/A</v>
      </c>
      <c r="E212" s="29">
        <v>0.18262057335581788</v>
      </c>
      <c r="F212" s="30">
        <v>12.0</v>
      </c>
      <c r="G212" s="33"/>
      <c r="H212" s="34" t="e">
        <v>#N/A</v>
      </c>
      <c r="I212" s="35" t="s">
        <v>64</v>
      </c>
      <c r="J212" s="36" t="s">
        <v>64</v>
      </c>
      <c r="K212" s="28" t="s">
        <v>64</v>
      </c>
      <c r="L212" s="28" t="s">
        <v>64</v>
      </c>
      <c r="M212" s="34" t="e">
        <v>#N/A</v>
      </c>
      <c r="N212" s="35" t="s">
        <v>64</v>
      </c>
      <c r="O212" s="36" t="s">
        <v>64</v>
      </c>
      <c r="P212" s="28" t="s">
        <v>64</v>
      </c>
      <c r="Q212" s="37" t="s">
        <v>64</v>
      </c>
      <c r="R212" s="38" t="str">
        <f t="shared" si="2"/>
        <v>#N/A</v>
      </c>
      <c r="S212" s="39" t="str">
        <f t="array" ref="S212">if(R212="","", if(index(Index_of_Stuff!J:J,match(B212,Index_of_Stuff!F:F,0))&gt;0,(D212-index(Index_of_Stuff!J:J,match(B212,Index_of_Stuff!F:F,0)))*(R212/index(Index_of_Stuff!I:I,match(B212,Index_of_Stuff!F:F,0))),(D212/index(Index_of_Stuff!I:I,match(B212,Index_of_Stuff!F:F,0)))*R212))</f>
        <v>#N/A</v>
      </c>
      <c r="T212" s="40" t="str">
        <f t="array" ref="T212">if(or($F212=0,$F212=""),"", iferror(index(EPS!B:B,match($A212,EPS!$A:$A,0)),index(Ghosts!B:B,match($A212,Ghosts!$A:$A,0)))*($S212/(($F212/48)*$D212)/$E212))</f>
        <v>#N/A</v>
      </c>
      <c r="U212" s="40" t="str">
        <f t="array" ref="U212">if(or($F212=0,$F212=""),"", iferror(index(EPS!D:D,match($A212,EPS!$A:$A,0)),index(Ghosts!D:D,match($A212,Ghosts!$A:$A,0)))*($S212/(($F212/48)*$D212)/$E212))</f>
        <v>#N/A</v>
      </c>
      <c r="V212" s="40" t="str">
        <f t="array" ref="V212">if(or($F212=0,$F212=""),"", iferror(index(EPS!F:F,match($A212,EPS!$A:$A,0)),index(Ghosts!F:F,match($A212,Ghosts!$A:$A,0)))*($S212/(($F212/48)*$D212)/$E212))</f>
        <v>#N/A</v>
      </c>
      <c r="W212" s="40" t="str">
        <f t="array" ref="W212">if(or($F212=0,$F212=""),"", iferror(index(EPS!M:M,match($A212,EPS!$A:$A,0)),index(Ghosts!M:M,match($A212,Ghosts!$A:$A,0)))*($S212/(($F212/48)*$D212)/$E212))</f>
        <v>#N/A</v>
      </c>
      <c r="X212" s="39" t="str">
        <f t="shared" si="3"/>
        <v>#N/A</v>
      </c>
      <c r="Y212" s="41" t="str">
        <f t="array" ref="Y212">if(or(F212=0,F212=""),"",((iferror(index(EPS!H:H,match(A212,EPS!A:A,0)),index(Ghosts!H:H,match(A212,Ghosts!A:A,0)))*1.25)+(iferror(index(EPS!I:I,match(A212,EPS!A:A,0)),index(Ghosts!I:I,match(A212,Ghosts!A:A,0)))*1.25)+(iferror(index(EPS!J:J,match(A212,EPS!A:A,0)),index(Ghosts!J:J,match(A212,Ghosts!A:A,0)))*1.5)+(iferror(index(EPS!K:K,match(A212,EPS!A:A,0)),index(Ghosts!K:K,match(A212,Ghosts!A:A,0)))*2)+(iferror(index(EPS!L:L,match(A212,EPS!A:A,0)),index(Ghosts!L:L,match(A212,Ghosts!A:A,0)))*2))*D212*(F212/48))</f>
        <v>#N/A</v>
      </c>
      <c r="Z212" s="41" t="str">
        <f t="shared" si="4"/>
        <v>#N/A</v>
      </c>
      <c r="AA212" s="41" t="str">
        <f t="array" ref="AA212">if(or(F212=0,F212=""),"",((iferror(index(EPS!H:H,match(A212,EPS!A:A,0)),index(Ghosts!H:H,match(A212,Ghosts!A:A,0)))*1.2)+(iferror(index(EPS!I:I,match(A212,EPS!A:A,0)),index(Ghosts!I:I,match(A212,Ghosts!A:A,0)))*1.2)+(iferror(index(EPS!J:J,match(A212,EPS!A:A,0)),index(Ghosts!J:J,match(A212,Ghosts!A:A,0)))*1.5)+(iferror(index(EPS!K:K,match(A212,EPS!A:A,0)),index(Ghosts!K:K,match(A212,Ghosts!A:A,0)))*3)+(iferror(index(EPS!L:L,match(A212,EPS!A:A,0)),index(Ghosts!L:L,match(A212,Ghosts!A:A,0)))*3))*D212*(F212/48))</f>
        <v>#N/A</v>
      </c>
      <c r="AB212" s="42">
        <f t="shared" ref="AB212:AF212" si="214">if(iferror(search(AB$1,$I212),0)&gt;0,1,0)</f>
        <v>0</v>
      </c>
      <c r="AC212" s="42">
        <f t="shared" si="214"/>
        <v>0</v>
      </c>
      <c r="AD212" s="42">
        <f t="shared" si="214"/>
        <v>0</v>
      </c>
      <c r="AE212" s="42">
        <f t="shared" si="214"/>
        <v>0</v>
      </c>
      <c r="AF212" s="42">
        <f t="shared" si="214"/>
        <v>0</v>
      </c>
      <c r="AG212" s="25"/>
      <c r="AH212" s="25"/>
      <c r="AI212" s="25"/>
      <c r="AJ212" s="25"/>
      <c r="AK212" s="25"/>
      <c r="AL212" s="25"/>
    </row>
    <row r="213">
      <c r="A213" s="26" t="s">
        <v>357</v>
      </c>
      <c r="B213" s="25" t="e">
        <v>#N/A</v>
      </c>
      <c r="C213" s="25" t="e">
        <v>#N/A</v>
      </c>
      <c r="D213" s="28" t="e">
        <v>#N/A</v>
      </c>
      <c r="E213" s="29">
        <v>0.18979003558718863</v>
      </c>
      <c r="F213" s="30">
        <v>0.0</v>
      </c>
      <c r="G213" s="33"/>
      <c r="H213" s="34" t="s">
        <v>64</v>
      </c>
      <c r="I213" s="35" t="s">
        <v>64</v>
      </c>
      <c r="J213" s="36" t="s">
        <v>64</v>
      </c>
      <c r="K213" s="28" t="s">
        <v>64</v>
      </c>
      <c r="L213" s="28" t="s">
        <v>64</v>
      </c>
      <c r="M213" s="34" t="s">
        <v>64</v>
      </c>
      <c r="N213" s="35" t="s">
        <v>64</v>
      </c>
      <c r="O213" s="36" t="s">
        <v>64</v>
      </c>
      <c r="P213" s="28" t="s">
        <v>64</v>
      </c>
      <c r="Q213" s="37" t="s">
        <v>64</v>
      </c>
      <c r="R213" s="38" t="str">
        <f t="shared" si="2"/>
        <v/>
      </c>
      <c r="S213" s="39" t="str">
        <f t="array" ref="S213">if(R213="","", if(index(Index_of_Stuff!J:J,match(B213,Index_of_Stuff!F:F,0))&gt;0,(D213-index(Index_of_Stuff!J:J,match(B213,Index_of_Stuff!F:F,0)))*(R213/index(Index_of_Stuff!I:I,match(B213,Index_of_Stuff!F:F,0))),(D213/index(Index_of_Stuff!I:I,match(B213,Index_of_Stuff!F:F,0)))*R213))</f>
        <v/>
      </c>
      <c r="T213" s="40" t="str">
        <f t="array" ref="T213">if(or($F213=0,$F213=""),"", iferror(index(EPS!B:B,match($A213,EPS!$A:$A,0)),index(Ghosts!B:B,match($A213,Ghosts!$A:$A,0)))*($S213/(($F213/48)*$D213)/$E213))</f>
        <v/>
      </c>
      <c r="U213" s="40" t="str">
        <f t="array" ref="U213">if(or($F213=0,$F213=""),"", iferror(index(EPS!D:D,match($A213,EPS!$A:$A,0)),index(Ghosts!D:D,match($A213,Ghosts!$A:$A,0)))*($S213/(($F213/48)*$D213)/$E213))</f>
        <v/>
      </c>
      <c r="V213" s="40" t="str">
        <f t="array" ref="V213">if(or($F213=0,$F213=""),"", iferror(index(EPS!F:F,match($A213,EPS!$A:$A,0)),index(Ghosts!F:F,match($A213,Ghosts!$A:$A,0)))*($S213/(($F213/48)*$D213)/$E213))</f>
        <v/>
      </c>
      <c r="W213" s="40" t="str">
        <f t="array" ref="W213">if(or($F213=0,$F213=""),"", iferror(index(EPS!M:M,match($A213,EPS!$A:$A,0)),index(Ghosts!M:M,match($A213,Ghosts!$A:$A,0)))*($S213/(($F213/48)*$D213)/$E213))</f>
        <v/>
      </c>
      <c r="X213" s="39" t="str">
        <f t="shared" si="3"/>
        <v/>
      </c>
      <c r="Y213" s="41" t="str">
        <f t="array" ref="Y213">if(or(F213=0,F213=""),"",((iferror(index(EPS!H:H,match(A213,EPS!A:A,0)),index(Ghosts!H:H,match(A213,Ghosts!A:A,0)))*1.25)+(iferror(index(EPS!I:I,match(A213,EPS!A:A,0)),index(Ghosts!I:I,match(A213,Ghosts!A:A,0)))*1.25)+(iferror(index(EPS!J:J,match(A213,EPS!A:A,0)),index(Ghosts!J:J,match(A213,Ghosts!A:A,0)))*1.5)+(iferror(index(EPS!K:K,match(A213,EPS!A:A,0)),index(Ghosts!K:K,match(A213,Ghosts!A:A,0)))*2)+(iferror(index(EPS!L:L,match(A213,EPS!A:A,0)),index(Ghosts!L:L,match(A213,Ghosts!A:A,0)))*2))*D213*(F213/48))</f>
        <v/>
      </c>
      <c r="Z213" s="41" t="str">
        <f t="shared" si="4"/>
        <v/>
      </c>
      <c r="AA213" s="41" t="str">
        <f t="array" ref="AA213">if(or(F213=0,F213=""),"",((iferror(index(EPS!H:H,match(A213,EPS!A:A,0)),index(Ghosts!H:H,match(A213,Ghosts!A:A,0)))*1.2)+(iferror(index(EPS!I:I,match(A213,EPS!A:A,0)),index(Ghosts!I:I,match(A213,Ghosts!A:A,0)))*1.2)+(iferror(index(EPS!J:J,match(A213,EPS!A:A,0)),index(Ghosts!J:J,match(A213,Ghosts!A:A,0)))*1.5)+(iferror(index(EPS!K:K,match(A213,EPS!A:A,0)),index(Ghosts!K:K,match(A213,Ghosts!A:A,0)))*3)+(iferror(index(EPS!L:L,match(A213,EPS!A:A,0)),index(Ghosts!L:L,match(A213,Ghosts!A:A,0)))*3))*D213*(F213/48))</f>
        <v/>
      </c>
      <c r="AB213" s="42">
        <f t="shared" ref="AB213:AF213" si="215">if(iferror(search(AB$1,$I213),0)&gt;0,1,0)</f>
        <v>0</v>
      </c>
      <c r="AC213" s="42">
        <f t="shared" si="215"/>
        <v>0</v>
      </c>
      <c r="AD213" s="42">
        <f t="shared" si="215"/>
        <v>0</v>
      </c>
      <c r="AE213" s="42">
        <f t="shared" si="215"/>
        <v>0</v>
      </c>
      <c r="AF213" s="42">
        <f t="shared" si="215"/>
        <v>0</v>
      </c>
      <c r="AG213" s="25"/>
      <c r="AH213" s="25"/>
      <c r="AI213" s="25"/>
      <c r="AJ213" s="25"/>
      <c r="AK213" s="25"/>
      <c r="AL213" s="25"/>
    </row>
    <row r="214">
      <c r="A214" s="26" t="s">
        <v>358</v>
      </c>
      <c r="B214" s="25" t="e">
        <v>#N/A</v>
      </c>
      <c r="C214" s="25" t="e">
        <v>#N/A</v>
      </c>
      <c r="D214" s="28" t="e">
        <v>#N/A</v>
      </c>
      <c r="E214" s="29">
        <v>0.1489789719626168</v>
      </c>
      <c r="F214" s="30">
        <v>0.0</v>
      </c>
      <c r="G214" s="33"/>
      <c r="H214" s="34" t="s">
        <v>64</v>
      </c>
      <c r="I214" s="35" t="s">
        <v>64</v>
      </c>
      <c r="J214" s="36" t="s">
        <v>64</v>
      </c>
      <c r="K214" s="28" t="s">
        <v>64</v>
      </c>
      <c r="L214" s="28" t="s">
        <v>64</v>
      </c>
      <c r="M214" s="34" t="s">
        <v>64</v>
      </c>
      <c r="N214" s="35" t="s">
        <v>64</v>
      </c>
      <c r="O214" s="36" t="s">
        <v>64</v>
      </c>
      <c r="P214" s="28" t="s">
        <v>64</v>
      </c>
      <c r="Q214" s="37" t="s">
        <v>64</v>
      </c>
      <c r="R214" s="38" t="str">
        <f t="shared" si="2"/>
        <v/>
      </c>
      <c r="S214" s="39" t="str">
        <f t="array" ref="S214">if(R214="","", if(index(Index_of_Stuff!J:J,match(B214,Index_of_Stuff!F:F,0))&gt;0,(D214-index(Index_of_Stuff!J:J,match(B214,Index_of_Stuff!F:F,0)))*(R214/index(Index_of_Stuff!I:I,match(B214,Index_of_Stuff!F:F,0))),(D214/index(Index_of_Stuff!I:I,match(B214,Index_of_Stuff!F:F,0)))*R214))</f>
        <v/>
      </c>
      <c r="T214" s="40" t="str">
        <f t="array" ref="T214">if(or($F214=0,$F214=""),"", iferror(index(EPS!B:B,match($A214,EPS!$A:$A,0)),index(Ghosts!B:B,match($A214,Ghosts!$A:$A,0)))*($S214/(($F214/48)*$D214)/$E214))</f>
        <v/>
      </c>
      <c r="U214" s="40" t="str">
        <f t="array" ref="U214">if(or($F214=0,$F214=""),"", iferror(index(EPS!D:D,match($A214,EPS!$A:$A,0)),index(Ghosts!D:D,match($A214,Ghosts!$A:$A,0)))*($S214/(($F214/48)*$D214)/$E214))</f>
        <v/>
      </c>
      <c r="V214" s="40" t="str">
        <f t="array" ref="V214">if(or($F214=0,$F214=""),"", iferror(index(EPS!F:F,match($A214,EPS!$A:$A,0)),index(Ghosts!F:F,match($A214,Ghosts!$A:$A,0)))*($S214/(($F214/48)*$D214)/$E214))</f>
        <v/>
      </c>
      <c r="W214" s="40" t="str">
        <f t="array" ref="W214">if(or($F214=0,$F214=""),"", iferror(index(EPS!M:M,match($A214,EPS!$A:$A,0)),index(Ghosts!M:M,match($A214,Ghosts!$A:$A,0)))*($S214/(($F214/48)*$D214)/$E214))</f>
        <v/>
      </c>
      <c r="X214" s="39" t="str">
        <f t="shared" si="3"/>
        <v/>
      </c>
      <c r="Y214" s="41" t="str">
        <f t="array" ref="Y214">if(or(F214=0,F214=""),"",((iferror(index(EPS!H:H,match(A214,EPS!A:A,0)),index(Ghosts!H:H,match(A214,Ghosts!A:A,0)))*1.25)+(iferror(index(EPS!I:I,match(A214,EPS!A:A,0)),index(Ghosts!I:I,match(A214,Ghosts!A:A,0)))*1.25)+(iferror(index(EPS!J:J,match(A214,EPS!A:A,0)),index(Ghosts!J:J,match(A214,Ghosts!A:A,0)))*1.5)+(iferror(index(EPS!K:K,match(A214,EPS!A:A,0)),index(Ghosts!K:K,match(A214,Ghosts!A:A,0)))*2)+(iferror(index(EPS!L:L,match(A214,EPS!A:A,0)),index(Ghosts!L:L,match(A214,Ghosts!A:A,0)))*2))*D214*(F214/48))</f>
        <v/>
      </c>
      <c r="Z214" s="41" t="str">
        <f t="shared" si="4"/>
        <v/>
      </c>
      <c r="AA214" s="41" t="str">
        <f t="array" ref="AA214">if(or(F214=0,F214=""),"",((iferror(index(EPS!H:H,match(A214,EPS!A:A,0)),index(Ghosts!H:H,match(A214,Ghosts!A:A,0)))*1.2)+(iferror(index(EPS!I:I,match(A214,EPS!A:A,0)),index(Ghosts!I:I,match(A214,Ghosts!A:A,0)))*1.2)+(iferror(index(EPS!J:J,match(A214,EPS!A:A,0)),index(Ghosts!J:J,match(A214,Ghosts!A:A,0)))*1.5)+(iferror(index(EPS!K:K,match(A214,EPS!A:A,0)),index(Ghosts!K:K,match(A214,Ghosts!A:A,0)))*3)+(iferror(index(EPS!L:L,match(A214,EPS!A:A,0)),index(Ghosts!L:L,match(A214,Ghosts!A:A,0)))*3))*D214*(F214/48))</f>
        <v/>
      </c>
      <c r="AB214" s="42">
        <f t="shared" ref="AB214:AF214" si="216">if(iferror(search(AB$1,$I214),0)&gt;0,1,0)</f>
        <v>0</v>
      </c>
      <c r="AC214" s="42">
        <f t="shared" si="216"/>
        <v>0</v>
      </c>
      <c r="AD214" s="42">
        <f t="shared" si="216"/>
        <v>0</v>
      </c>
      <c r="AE214" s="42">
        <f t="shared" si="216"/>
        <v>0</v>
      </c>
      <c r="AF214" s="42">
        <f t="shared" si="216"/>
        <v>0</v>
      </c>
      <c r="AG214" s="25"/>
      <c r="AH214" s="25"/>
      <c r="AI214" s="25"/>
      <c r="AJ214" s="25"/>
      <c r="AK214" s="25"/>
      <c r="AL214" s="25"/>
    </row>
    <row r="215">
      <c r="A215" s="26" t="s">
        <v>349</v>
      </c>
      <c r="B215" s="25" t="e">
        <v>#N/A</v>
      </c>
      <c r="C215" s="25" t="e">
        <v>#N/A</v>
      </c>
      <c r="D215" s="28" t="e">
        <v>#N/A</v>
      </c>
      <c r="E215" s="29">
        <v>0.21581273983115887</v>
      </c>
      <c r="F215" s="30">
        <v>0.0</v>
      </c>
      <c r="G215" s="33"/>
      <c r="H215" s="34" t="s">
        <v>64</v>
      </c>
      <c r="I215" s="35" t="s">
        <v>64</v>
      </c>
      <c r="J215" s="36" t="s">
        <v>64</v>
      </c>
      <c r="K215" s="28" t="s">
        <v>64</v>
      </c>
      <c r="L215" s="28" t="s">
        <v>64</v>
      </c>
      <c r="M215" s="34" t="s">
        <v>64</v>
      </c>
      <c r="N215" s="35" t="s">
        <v>64</v>
      </c>
      <c r="O215" s="36" t="s">
        <v>64</v>
      </c>
      <c r="P215" s="28" t="s">
        <v>64</v>
      </c>
      <c r="Q215" s="37" t="s">
        <v>64</v>
      </c>
      <c r="R215" s="38" t="str">
        <f t="shared" si="2"/>
        <v/>
      </c>
      <c r="S215" s="39" t="str">
        <f t="array" ref="S215">if(R215="","", if(index(Index_of_Stuff!J:J,match(B215,Index_of_Stuff!F:F,0))&gt;0,(D215-index(Index_of_Stuff!J:J,match(B215,Index_of_Stuff!F:F,0)))*(R215/index(Index_of_Stuff!I:I,match(B215,Index_of_Stuff!F:F,0))),(D215/index(Index_of_Stuff!I:I,match(B215,Index_of_Stuff!F:F,0)))*R215))</f>
        <v/>
      </c>
      <c r="T215" s="40" t="str">
        <f t="array" ref="T215">if(or($F215=0,$F215=""),"", iferror(index(EPS!B:B,match($A215,EPS!$A:$A,0)),index(Ghosts!B:B,match($A215,Ghosts!$A:$A,0)))*($S215/(($F215/48)*$D215)/$E215))</f>
        <v/>
      </c>
      <c r="U215" s="40" t="str">
        <f t="array" ref="U215">if(or($F215=0,$F215=""),"", iferror(index(EPS!D:D,match($A215,EPS!$A:$A,0)),index(Ghosts!D:D,match($A215,Ghosts!$A:$A,0)))*($S215/(($F215/48)*$D215)/$E215))</f>
        <v/>
      </c>
      <c r="V215" s="40" t="str">
        <f t="array" ref="V215">if(or($F215=0,$F215=""),"", iferror(index(EPS!F:F,match($A215,EPS!$A:$A,0)),index(Ghosts!F:F,match($A215,Ghosts!$A:$A,0)))*($S215/(($F215/48)*$D215)/$E215))</f>
        <v/>
      </c>
      <c r="W215" s="40" t="str">
        <f t="array" ref="W215">if(or($F215=0,$F215=""),"", iferror(index(EPS!M:M,match($A215,EPS!$A:$A,0)),index(Ghosts!M:M,match($A215,Ghosts!$A:$A,0)))*($S215/(($F215/48)*$D215)/$E215))</f>
        <v/>
      </c>
      <c r="X215" s="39" t="str">
        <f t="shared" si="3"/>
        <v/>
      </c>
      <c r="Y215" s="41" t="str">
        <f t="array" ref="Y215">if(or(F215=0,F215=""),"",((iferror(index(EPS!H:H,match(A215,EPS!A:A,0)),index(Ghosts!H:H,match(A215,Ghosts!A:A,0)))*1.25)+(iferror(index(EPS!I:I,match(A215,EPS!A:A,0)),index(Ghosts!I:I,match(A215,Ghosts!A:A,0)))*1.25)+(iferror(index(EPS!J:J,match(A215,EPS!A:A,0)),index(Ghosts!J:J,match(A215,Ghosts!A:A,0)))*1.5)+(iferror(index(EPS!K:K,match(A215,EPS!A:A,0)),index(Ghosts!K:K,match(A215,Ghosts!A:A,0)))*2)+(iferror(index(EPS!L:L,match(A215,EPS!A:A,0)),index(Ghosts!L:L,match(A215,Ghosts!A:A,0)))*2))*D215*(F215/48))</f>
        <v/>
      </c>
      <c r="Z215" s="41" t="str">
        <f t="shared" si="4"/>
        <v/>
      </c>
      <c r="AA215" s="41" t="str">
        <f t="array" ref="AA215">if(or(F215=0,F215=""),"",((iferror(index(EPS!H:H,match(A215,EPS!A:A,0)),index(Ghosts!H:H,match(A215,Ghosts!A:A,0)))*1.2)+(iferror(index(EPS!I:I,match(A215,EPS!A:A,0)),index(Ghosts!I:I,match(A215,Ghosts!A:A,0)))*1.2)+(iferror(index(EPS!J:J,match(A215,EPS!A:A,0)),index(Ghosts!J:J,match(A215,Ghosts!A:A,0)))*1.5)+(iferror(index(EPS!K:K,match(A215,EPS!A:A,0)),index(Ghosts!K:K,match(A215,Ghosts!A:A,0)))*3)+(iferror(index(EPS!L:L,match(A215,EPS!A:A,0)),index(Ghosts!L:L,match(A215,Ghosts!A:A,0)))*3))*D215*(F215/48))</f>
        <v/>
      </c>
      <c r="AB215" s="42">
        <f t="shared" ref="AB215:AF215" si="217">if(iferror(search(AB$1,$I215),0)&gt;0,1,0)</f>
        <v>0</v>
      </c>
      <c r="AC215" s="42">
        <f t="shared" si="217"/>
        <v>0</v>
      </c>
      <c r="AD215" s="42">
        <f t="shared" si="217"/>
        <v>0</v>
      </c>
      <c r="AE215" s="42">
        <f t="shared" si="217"/>
        <v>0</v>
      </c>
      <c r="AF215" s="42">
        <f t="shared" si="217"/>
        <v>0</v>
      </c>
      <c r="AG215" s="25"/>
      <c r="AH215" s="25"/>
      <c r="AI215" s="25"/>
      <c r="AJ215" s="25"/>
      <c r="AK215" s="25"/>
      <c r="AL215" s="25"/>
    </row>
    <row r="216">
      <c r="A216" s="26" t="s">
        <v>360</v>
      </c>
      <c r="B216" s="25" t="e">
        <v>#N/A</v>
      </c>
      <c r="C216" s="25" t="e">
        <v>#N/A</v>
      </c>
      <c r="D216" s="28" t="e">
        <v>#N/A</v>
      </c>
      <c r="E216" s="29">
        <v>0.18</v>
      </c>
      <c r="F216" s="30">
        <v>0.0</v>
      </c>
      <c r="G216" s="33"/>
      <c r="H216" s="34" t="s">
        <v>64</v>
      </c>
      <c r="I216" s="35" t="s">
        <v>64</v>
      </c>
      <c r="J216" s="36" t="s">
        <v>64</v>
      </c>
      <c r="K216" s="28" t="s">
        <v>64</v>
      </c>
      <c r="L216" s="28" t="s">
        <v>64</v>
      </c>
      <c r="M216" s="34" t="s">
        <v>64</v>
      </c>
      <c r="N216" s="35" t="s">
        <v>64</v>
      </c>
      <c r="O216" s="36" t="s">
        <v>64</v>
      </c>
      <c r="P216" s="28" t="s">
        <v>64</v>
      </c>
      <c r="Q216" s="37" t="s">
        <v>64</v>
      </c>
      <c r="R216" s="38" t="str">
        <f t="shared" si="2"/>
        <v/>
      </c>
      <c r="S216" s="39" t="str">
        <f t="array" ref="S216">if(R216="","", if(index(Index_of_Stuff!J:J,match(B216,Index_of_Stuff!F:F,0))&gt;0,(D216-index(Index_of_Stuff!J:J,match(B216,Index_of_Stuff!F:F,0)))*(R216/index(Index_of_Stuff!I:I,match(B216,Index_of_Stuff!F:F,0))),(D216/index(Index_of_Stuff!I:I,match(B216,Index_of_Stuff!F:F,0)))*R216))</f>
        <v/>
      </c>
      <c r="T216" s="40" t="str">
        <f t="array" ref="T216">if(or($F216=0,$F216=""),"", iferror(index(EPS!B:B,match($A216,EPS!$A:$A,0)),index(Ghosts!B:B,match($A216,Ghosts!$A:$A,0)))*($S216/(($F216/48)*$D216)/$E216))</f>
        <v/>
      </c>
      <c r="U216" s="40" t="str">
        <f t="array" ref="U216">if(or($F216=0,$F216=""),"", iferror(index(EPS!D:D,match($A216,EPS!$A:$A,0)),index(Ghosts!D:D,match($A216,Ghosts!$A:$A,0)))*($S216/(($F216/48)*$D216)/$E216))</f>
        <v/>
      </c>
      <c r="V216" s="40" t="str">
        <f t="array" ref="V216">if(or($F216=0,$F216=""),"", iferror(index(EPS!F:F,match($A216,EPS!$A:$A,0)),index(Ghosts!F:F,match($A216,Ghosts!$A:$A,0)))*($S216/(($F216/48)*$D216)/$E216))</f>
        <v/>
      </c>
      <c r="W216" s="40" t="str">
        <f t="array" ref="W216">if(or($F216=0,$F216=""),"", iferror(index(EPS!M:M,match($A216,EPS!$A:$A,0)),index(Ghosts!M:M,match($A216,Ghosts!$A:$A,0)))*($S216/(($F216/48)*$D216)/$E216))</f>
        <v/>
      </c>
      <c r="X216" s="39" t="str">
        <f t="shared" si="3"/>
        <v/>
      </c>
      <c r="Y216" s="41" t="str">
        <f t="array" ref="Y216">if(or(F216=0,F216=""),"",((iferror(index(EPS!H:H,match(A216,EPS!A:A,0)),index(Ghosts!H:H,match(A216,Ghosts!A:A,0)))*1.25)+(iferror(index(EPS!I:I,match(A216,EPS!A:A,0)),index(Ghosts!I:I,match(A216,Ghosts!A:A,0)))*1.25)+(iferror(index(EPS!J:J,match(A216,EPS!A:A,0)),index(Ghosts!J:J,match(A216,Ghosts!A:A,0)))*1.5)+(iferror(index(EPS!K:K,match(A216,EPS!A:A,0)),index(Ghosts!K:K,match(A216,Ghosts!A:A,0)))*2)+(iferror(index(EPS!L:L,match(A216,EPS!A:A,0)),index(Ghosts!L:L,match(A216,Ghosts!A:A,0)))*2))*D216*(F216/48))</f>
        <v/>
      </c>
      <c r="Z216" s="41" t="str">
        <f t="shared" si="4"/>
        <v/>
      </c>
      <c r="AA216" s="41" t="str">
        <f t="array" ref="AA216">if(or(F216=0,F216=""),"",((iferror(index(EPS!H:H,match(A216,EPS!A:A,0)),index(Ghosts!H:H,match(A216,Ghosts!A:A,0)))*1.2)+(iferror(index(EPS!I:I,match(A216,EPS!A:A,0)),index(Ghosts!I:I,match(A216,Ghosts!A:A,0)))*1.2)+(iferror(index(EPS!J:J,match(A216,EPS!A:A,0)),index(Ghosts!J:J,match(A216,Ghosts!A:A,0)))*1.5)+(iferror(index(EPS!K:K,match(A216,EPS!A:A,0)),index(Ghosts!K:K,match(A216,Ghosts!A:A,0)))*3)+(iferror(index(EPS!L:L,match(A216,EPS!A:A,0)),index(Ghosts!L:L,match(A216,Ghosts!A:A,0)))*3))*D216*(F216/48))</f>
        <v/>
      </c>
      <c r="AB216" s="42">
        <f t="shared" ref="AB216:AF216" si="218">if(iferror(search(AB$1,$I216),0)&gt;0,1,0)</f>
        <v>0</v>
      </c>
      <c r="AC216" s="42">
        <f t="shared" si="218"/>
        <v>0</v>
      </c>
      <c r="AD216" s="42">
        <f t="shared" si="218"/>
        <v>0</v>
      </c>
      <c r="AE216" s="42">
        <f t="shared" si="218"/>
        <v>0</v>
      </c>
      <c r="AF216" s="42">
        <f t="shared" si="218"/>
        <v>0</v>
      </c>
      <c r="AG216" s="25"/>
      <c r="AH216" s="25"/>
      <c r="AI216" s="25"/>
      <c r="AJ216" s="25"/>
      <c r="AK216" s="25"/>
      <c r="AL216" s="25"/>
    </row>
    <row r="217">
      <c r="A217" s="26" t="s">
        <v>361</v>
      </c>
      <c r="B217" s="25" t="e">
        <v>#N/A</v>
      </c>
      <c r="C217" s="25" t="e">
        <v>#N/A</v>
      </c>
      <c r="D217" s="28" t="e">
        <v>#N/A</v>
      </c>
      <c r="E217" s="29">
        <v>0.1823225806451613</v>
      </c>
      <c r="F217" s="30">
        <v>0.0</v>
      </c>
      <c r="G217" s="33"/>
      <c r="H217" s="34" t="s">
        <v>64</v>
      </c>
      <c r="I217" s="35" t="s">
        <v>64</v>
      </c>
      <c r="J217" s="36" t="s">
        <v>64</v>
      </c>
      <c r="K217" s="28" t="s">
        <v>64</v>
      </c>
      <c r="L217" s="28" t="s">
        <v>64</v>
      </c>
      <c r="M217" s="34" t="s">
        <v>64</v>
      </c>
      <c r="N217" s="35" t="s">
        <v>64</v>
      </c>
      <c r="O217" s="36" t="s">
        <v>64</v>
      </c>
      <c r="P217" s="28" t="s">
        <v>64</v>
      </c>
      <c r="Q217" s="37" t="s">
        <v>64</v>
      </c>
      <c r="R217" s="38" t="str">
        <f t="shared" si="2"/>
        <v/>
      </c>
      <c r="S217" s="39" t="str">
        <f t="array" ref="S217">if(R217="","", if(index(Index_of_Stuff!J:J,match(B217,Index_of_Stuff!F:F,0))&gt;0,(D217-index(Index_of_Stuff!J:J,match(B217,Index_of_Stuff!F:F,0)))*(R217/index(Index_of_Stuff!I:I,match(B217,Index_of_Stuff!F:F,0))),(D217/index(Index_of_Stuff!I:I,match(B217,Index_of_Stuff!F:F,0)))*R217))</f>
        <v/>
      </c>
      <c r="T217" s="40" t="str">
        <f t="array" ref="T217">if(or($F217=0,$F217=""),"", iferror(index(EPS!B:B,match($A217,EPS!$A:$A,0)),index(Ghosts!B:B,match($A217,Ghosts!$A:$A,0)))*($S217/(($F217/48)*$D217)/$E217))</f>
        <v/>
      </c>
      <c r="U217" s="40" t="str">
        <f t="array" ref="U217">if(or($F217=0,$F217=""),"", iferror(index(EPS!D:D,match($A217,EPS!$A:$A,0)),index(Ghosts!D:D,match($A217,Ghosts!$A:$A,0)))*($S217/(($F217/48)*$D217)/$E217))</f>
        <v/>
      </c>
      <c r="V217" s="40" t="str">
        <f t="array" ref="V217">if(or($F217=0,$F217=""),"", iferror(index(EPS!F:F,match($A217,EPS!$A:$A,0)),index(Ghosts!F:F,match($A217,Ghosts!$A:$A,0)))*($S217/(($F217/48)*$D217)/$E217))</f>
        <v/>
      </c>
      <c r="W217" s="40" t="str">
        <f t="array" ref="W217">if(or($F217=0,$F217=""),"", iferror(index(EPS!M:M,match($A217,EPS!$A:$A,0)),index(Ghosts!M:M,match($A217,Ghosts!$A:$A,0)))*($S217/(($F217/48)*$D217)/$E217))</f>
        <v/>
      </c>
      <c r="X217" s="39" t="str">
        <f t="shared" si="3"/>
        <v/>
      </c>
      <c r="Y217" s="41" t="str">
        <f t="array" ref="Y217">if(or(F217=0,F217=""),"",((iferror(index(EPS!H:H,match(A217,EPS!A:A,0)),index(Ghosts!H:H,match(A217,Ghosts!A:A,0)))*1.25)+(iferror(index(EPS!I:I,match(A217,EPS!A:A,0)),index(Ghosts!I:I,match(A217,Ghosts!A:A,0)))*1.25)+(iferror(index(EPS!J:J,match(A217,EPS!A:A,0)),index(Ghosts!J:J,match(A217,Ghosts!A:A,0)))*1.5)+(iferror(index(EPS!K:K,match(A217,EPS!A:A,0)),index(Ghosts!K:K,match(A217,Ghosts!A:A,0)))*2)+(iferror(index(EPS!L:L,match(A217,EPS!A:A,0)),index(Ghosts!L:L,match(A217,Ghosts!A:A,0)))*2))*D217*(F217/48))</f>
        <v/>
      </c>
      <c r="Z217" s="41" t="str">
        <f t="shared" si="4"/>
        <v/>
      </c>
      <c r="AA217" s="41" t="str">
        <f t="array" ref="AA217">if(or(F217=0,F217=""),"",((iferror(index(EPS!H:H,match(A217,EPS!A:A,0)),index(Ghosts!H:H,match(A217,Ghosts!A:A,0)))*1.2)+(iferror(index(EPS!I:I,match(A217,EPS!A:A,0)),index(Ghosts!I:I,match(A217,Ghosts!A:A,0)))*1.2)+(iferror(index(EPS!J:J,match(A217,EPS!A:A,0)),index(Ghosts!J:J,match(A217,Ghosts!A:A,0)))*1.5)+(iferror(index(EPS!K:K,match(A217,EPS!A:A,0)),index(Ghosts!K:K,match(A217,Ghosts!A:A,0)))*3)+(iferror(index(EPS!L:L,match(A217,EPS!A:A,0)),index(Ghosts!L:L,match(A217,Ghosts!A:A,0)))*3))*D217*(F217/48))</f>
        <v/>
      </c>
      <c r="AB217" s="42">
        <f t="shared" ref="AB217:AF217" si="219">if(iferror(search(AB$1,$I217),0)&gt;0,1,0)</f>
        <v>0</v>
      </c>
      <c r="AC217" s="42">
        <f t="shared" si="219"/>
        <v>0</v>
      </c>
      <c r="AD217" s="42">
        <f t="shared" si="219"/>
        <v>0</v>
      </c>
      <c r="AE217" s="42">
        <f t="shared" si="219"/>
        <v>0</v>
      </c>
      <c r="AF217" s="42">
        <f t="shared" si="219"/>
        <v>0</v>
      </c>
      <c r="AG217" s="25"/>
      <c r="AH217" s="25"/>
      <c r="AI217" s="25"/>
      <c r="AJ217" s="25"/>
      <c r="AK217" s="25"/>
      <c r="AL217" s="25"/>
    </row>
    <row r="218">
      <c r="A218" s="26" t="s">
        <v>362</v>
      </c>
      <c r="B218" s="25" t="e">
        <v>#N/A</v>
      </c>
      <c r="C218" s="25" t="e">
        <v>#N/A</v>
      </c>
      <c r="D218" s="28" t="e">
        <v>#N/A</v>
      </c>
      <c r="E218" s="29">
        <v>0.22732794249775382</v>
      </c>
      <c r="F218" s="30">
        <v>0.0</v>
      </c>
      <c r="G218" s="32"/>
      <c r="H218" s="34" t="s">
        <v>64</v>
      </c>
      <c r="I218" s="35" t="s">
        <v>64</v>
      </c>
      <c r="J218" s="36" t="s">
        <v>64</v>
      </c>
      <c r="K218" s="28" t="s">
        <v>64</v>
      </c>
      <c r="L218" s="28" t="s">
        <v>64</v>
      </c>
      <c r="M218" s="34" t="s">
        <v>64</v>
      </c>
      <c r="N218" s="35" t="s">
        <v>64</v>
      </c>
      <c r="O218" s="36" t="s">
        <v>64</v>
      </c>
      <c r="P218" s="28" t="s">
        <v>64</v>
      </c>
      <c r="Q218" s="37" t="s">
        <v>64</v>
      </c>
      <c r="R218" s="38" t="str">
        <f t="shared" si="2"/>
        <v/>
      </c>
      <c r="S218" s="39" t="str">
        <f t="array" ref="S218">if(R218="","", if(index(Index_of_Stuff!J:J,match(B218,Index_of_Stuff!F:F,0))&gt;0,(D218-index(Index_of_Stuff!J:J,match(B218,Index_of_Stuff!F:F,0)))*(R218/index(Index_of_Stuff!I:I,match(B218,Index_of_Stuff!F:F,0))),(D218/index(Index_of_Stuff!I:I,match(B218,Index_of_Stuff!F:F,0)))*R218))</f>
        <v/>
      </c>
      <c r="T218" s="40" t="str">
        <f t="array" ref="T218">if(or($F218=0,$F218=""),"", iferror(index(EPS!B:B,match($A218,EPS!$A:$A,0)),index(Ghosts!B:B,match($A218,Ghosts!$A:$A,0)))*($S218/(($F218/48)*$D218)/$E218))</f>
        <v/>
      </c>
      <c r="U218" s="40" t="str">
        <f t="array" ref="U218">if(or($F218=0,$F218=""),"", iferror(index(EPS!D:D,match($A218,EPS!$A:$A,0)),index(Ghosts!D:D,match($A218,Ghosts!$A:$A,0)))*($S218/(($F218/48)*$D218)/$E218))</f>
        <v/>
      </c>
      <c r="V218" s="40" t="str">
        <f t="array" ref="V218">if(or($F218=0,$F218=""),"", iferror(index(EPS!F:F,match($A218,EPS!$A:$A,0)),index(Ghosts!F:F,match($A218,Ghosts!$A:$A,0)))*($S218/(($F218/48)*$D218)/$E218))</f>
        <v/>
      </c>
      <c r="W218" s="40" t="str">
        <f t="array" ref="W218">if(or($F218=0,$F218=""),"", iferror(index(EPS!M:M,match($A218,EPS!$A:$A,0)),index(Ghosts!M:M,match($A218,Ghosts!$A:$A,0)))*($S218/(($F218/48)*$D218)/$E218))</f>
        <v/>
      </c>
      <c r="X218" s="39" t="str">
        <f t="shared" si="3"/>
        <v/>
      </c>
      <c r="Y218" s="41" t="str">
        <f t="array" ref="Y218">if(or(F218=0,F218=""),"",((iferror(index(EPS!H:H,match(A218,EPS!A:A,0)),index(Ghosts!H:H,match(A218,Ghosts!A:A,0)))*1.25)+(iferror(index(EPS!I:I,match(A218,EPS!A:A,0)),index(Ghosts!I:I,match(A218,Ghosts!A:A,0)))*1.25)+(iferror(index(EPS!J:J,match(A218,EPS!A:A,0)),index(Ghosts!J:J,match(A218,Ghosts!A:A,0)))*1.5)+(iferror(index(EPS!K:K,match(A218,EPS!A:A,0)),index(Ghosts!K:K,match(A218,Ghosts!A:A,0)))*2)+(iferror(index(EPS!L:L,match(A218,EPS!A:A,0)),index(Ghosts!L:L,match(A218,Ghosts!A:A,0)))*2))*D218*(F218/48))</f>
        <v/>
      </c>
      <c r="Z218" s="41" t="str">
        <f t="shared" si="4"/>
        <v/>
      </c>
      <c r="AA218" s="41" t="str">
        <f t="array" ref="AA218">if(or(F218=0,F218=""),"",((iferror(index(EPS!H:H,match(A218,EPS!A:A,0)),index(Ghosts!H:H,match(A218,Ghosts!A:A,0)))*1.2)+(iferror(index(EPS!I:I,match(A218,EPS!A:A,0)),index(Ghosts!I:I,match(A218,Ghosts!A:A,0)))*1.2)+(iferror(index(EPS!J:J,match(A218,EPS!A:A,0)),index(Ghosts!J:J,match(A218,Ghosts!A:A,0)))*1.5)+(iferror(index(EPS!K:K,match(A218,EPS!A:A,0)),index(Ghosts!K:K,match(A218,Ghosts!A:A,0)))*3)+(iferror(index(EPS!L:L,match(A218,EPS!A:A,0)),index(Ghosts!L:L,match(A218,Ghosts!A:A,0)))*3))*D218*(F218/48))</f>
        <v/>
      </c>
      <c r="AB218" s="42">
        <f t="shared" ref="AB218:AF218" si="220">if(iferror(search(AB$1,$I218),0)&gt;0,1,0)</f>
        <v>0</v>
      </c>
      <c r="AC218" s="42">
        <f t="shared" si="220"/>
        <v>0</v>
      </c>
      <c r="AD218" s="42">
        <f t="shared" si="220"/>
        <v>0</v>
      </c>
      <c r="AE218" s="42">
        <f t="shared" si="220"/>
        <v>0</v>
      </c>
      <c r="AF218" s="42">
        <f t="shared" si="220"/>
        <v>0</v>
      </c>
      <c r="AG218" s="25"/>
      <c r="AH218" s="25"/>
      <c r="AI218" s="25"/>
      <c r="AJ218" s="25"/>
      <c r="AK218" s="25"/>
      <c r="AL218" s="25"/>
    </row>
    <row r="219">
      <c r="A219" s="26" t="s">
        <v>363</v>
      </c>
      <c r="B219" s="25" t="e">
        <v>#N/A</v>
      </c>
      <c r="C219" s="25" t="e">
        <v>#N/A</v>
      </c>
      <c r="D219" s="28" t="e">
        <v>#N/A</v>
      </c>
      <c r="E219" s="29">
        <v>0.19371779141104295</v>
      </c>
      <c r="F219" s="30">
        <v>0.0</v>
      </c>
      <c r="G219" s="33"/>
      <c r="H219" s="34" t="s">
        <v>64</v>
      </c>
      <c r="I219" s="35" t="s">
        <v>64</v>
      </c>
      <c r="J219" s="36" t="s">
        <v>64</v>
      </c>
      <c r="K219" s="28" t="s">
        <v>64</v>
      </c>
      <c r="L219" s="28" t="s">
        <v>64</v>
      </c>
      <c r="M219" s="34" t="s">
        <v>64</v>
      </c>
      <c r="N219" s="35" t="s">
        <v>64</v>
      </c>
      <c r="O219" s="36" t="s">
        <v>64</v>
      </c>
      <c r="P219" s="28" t="s">
        <v>64</v>
      </c>
      <c r="Q219" s="37" t="s">
        <v>64</v>
      </c>
      <c r="R219" s="38" t="str">
        <f t="shared" si="2"/>
        <v/>
      </c>
      <c r="S219" s="39" t="str">
        <f t="array" ref="S219">if(R219="","", if(index(Index_of_Stuff!J:J,match(B219,Index_of_Stuff!F:F,0))&gt;0,(D219-index(Index_of_Stuff!J:J,match(B219,Index_of_Stuff!F:F,0)))*(R219/index(Index_of_Stuff!I:I,match(B219,Index_of_Stuff!F:F,0))),(D219/index(Index_of_Stuff!I:I,match(B219,Index_of_Stuff!F:F,0)))*R219))</f>
        <v/>
      </c>
      <c r="T219" s="40" t="str">
        <f t="array" ref="T219">if(or($F219=0,$F219=""),"", iferror(index(EPS!B:B,match($A219,EPS!$A:$A,0)),index(Ghosts!B:B,match($A219,Ghosts!$A:$A,0)))*($S219/(($F219/48)*$D219)/$E219))</f>
        <v/>
      </c>
      <c r="U219" s="40" t="str">
        <f t="array" ref="U219">if(or($F219=0,$F219=""),"", iferror(index(EPS!D:D,match($A219,EPS!$A:$A,0)),index(Ghosts!D:D,match($A219,Ghosts!$A:$A,0)))*($S219/(($F219/48)*$D219)/$E219))</f>
        <v/>
      </c>
      <c r="V219" s="40" t="str">
        <f t="array" ref="V219">if(or($F219=0,$F219=""),"", iferror(index(EPS!F:F,match($A219,EPS!$A:$A,0)),index(Ghosts!F:F,match($A219,Ghosts!$A:$A,0)))*($S219/(($F219/48)*$D219)/$E219))</f>
        <v/>
      </c>
      <c r="W219" s="40" t="str">
        <f t="array" ref="W219">if(or($F219=0,$F219=""),"", iferror(index(EPS!M:M,match($A219,EPS!$A:$A,0)),index(Ghosts!M:M,match($A219,Ghosts!$A:$A,0)))*($S219/(($F219/48)*$D219)/$E219))</f>
        <v/>
      </c>
      <c r="X219" s="39" t="str">
        <f t="shared" si="3"/>
        <v/>
      </c>
      <c r="Y219" s="41" t="str">
        <f t="array" ref="Y219">if(or(F219=0,F219=""),"",((iferror(index(EPS!H:H,match(A219,EPS!A:A,0)),index(Ghosts!H:H,match(A219,Ghosts!A:A,0)))*1.25)+(iferror(index(EPS!I:I,match(A219,EPS!A:A,0)),index(Ghosts!I:I,match(A219,Ghosts!A:A,0)))*1.25)+(iferror(index(EPS!J:J,match(A219,EPS!A:A,0)),index(Ghosts!J:J,match(A219,Ghosts!A:A,0)))*1.5)+(iferror(index(EPS!K:K,match(A219,EPS!A:A,0)),index(Ghosts!K:K,match(A219,Ghosts!A:A,0)))*2)+(iferror(index(EPS!L:L,match(A219,EPS!A:A,0)),index(Ghosts!L:L,match(A219,Ghosts!A:A,0)))*2))*D219*(F219/48))</f>
        <v/>
      </c>
      <c r="Z219" s="41" t="str">
        <f t="shared" si="4"/>
        <v/>
      </c>
      <c r="AA219" s="41" t="str">
        <f t="array" ref="AA219">if(or(F219=0,F219=""),"",((iferror(index(EPS!H:H,match(A219,EPS!A:A,0)),index(Ghosts!H:H,match(A219,Ghosts!A:A,0)))*1.2)+(iferror(index(EPS!I:I,match(A219,EPS!A:A,0)),index(Ghosts!I:I,match(A219,Ghosts!A:A,0)))*1.2)+(iferror(index(EPS!J:J,match(A219,EPS!A:A,0)),index(Ghosts!J:J,match(A219,Ghosts!A:A,0)))*1.5)+(iferror(index(EPS!K:K,match(A219,EPS!A:A,0)),index(Ghosts!K:K,match(A219,Ghosts!A:A,0)))*3)+(iferror(index(EPS!L:L,match(A219,EPS!A:A,0)),index(Ghosts!L:L,match(A219,Ghosts!A:A,0)))*3))*D219*(F219/48))</f>
        <v/>
      </c>
      <c r="AB219" s="42">
        <f t="shared" ref="AB219:AF219" si="221">if(iferror(search(AB$1,$I219),0)&gt;0,1,0)</f>
        <v>0</v>
      </c>
      <c r="AC219" s="42">
        <f t="shared" si="221"/>
        <v>0</v>
      </c>
      <c r="AD219" s="42">
        <f t="shared" si="221"/>
        <v>0</v>
      </c>
      <c r="AE219" s="42">
        <f t="shared" si="221"/>
        <v>0</v>
      </c>
      <c r="AF219" s="42">
        <f t="shared" si="221"/>
        <v>0</v>
      </c>
      <c r="AG219" s="25"/>
      <c r="AH219" s="25"/>
      <c r="AI219" s="25"/>
      <c r="AJ219" s="25"/>
      <c r="AK219" s="25"/>
      <c r="AL219" s="25"/>
    </row>
    <row r="220">
      <c r="A220" s="26" t="s">
        <v>584</v>
      </c>
      <c r="B220" s="25" t="e">
        <v>#N/A</v>
      </c>
      <c r="C220" s="25" t="e">
        <v>#N/A</v>
      </c>
      <c r="D220" s="28" t="e">
        <v>#N/A</v>
      </c>
      <c r="E220" s="29">
        <v>0.21461983471074378</v>
      </c>
      <c r="F220" s="30">
        <v>34.0</v>
      </c>
      <c r="G220" s="33"/>
      <c r="H220" s="34" t="e">
        <v>#N/A</v>
      </c>
      <c r="I220" s="35" t="s">
        <v>64</v>
      </c>
      <c r="J220" s="36" t="s">
        <v>64</v>
      </c>
      <c r="K220" s="28" t="s">
        <v>64</v>
      </c>
      <c r="L220" s="28" t="s">
        <v>64</v>
      </c>
      <c r="M220" s="34" t="e">
        <v>#N/A</v>
      </c>
      <c r="N220" s="35" t="s">
        <v>64</v>
      </c>
      <c r="O220" s="36" t="s">
        <v>64</v>
      </c>
      <c r="P220" s="28" t="s">
        <v>64</v>
      </c>
      <c r="Q220" s="37" t="s">
        <v>64</v>
      </c>
      <c r="R220" s="38" t="str">
        <f t="shared" si="2"/>
        <v>#N/A</v>
      </c>
      <c r="S220" s="39" t="str">
        <f t="array" ref="S220">if(R220="","", if(index(Index_of_Stuff!J:J,match(B220,Index_of_Stuff!F:F,0))&gt;0,(D220-index(Index_of_Stuff!J:J,match(B220,Index_of_Stuff!F:F,0)))*(R220/index(Index_of_Stuff!I:I,match(B220,Index_of_Stuff!F:F,0))),(D220/index(Index_of_Stuff!I:I,match(B220,Index_of_Stuff!F:F,0)))*R220))</f>
        <v>#N/A</v>
      </c>
      <c r="T220" s="40" t="str">
        <f t="array" ref="T220">if(or($F220=0,$F220=""),"", iferror(index(EPS!B:B,match($A220,EPS!$A:$A,0)),index(Ghosts!B:B,match($A220,Ghosts!$A:$A,0)))*($S220/(($F220/48)*$D220)/$E220))</f>
        <v>#N/A</v>
      </c>
      <c r="U220" s="40" t="str">
        <f t="array" ref="U220">if(or($F220=0,$F220=""),"", iferror(index(EPS!D:D,match($A220,EPS!$A:$A,0)),index(Ghosts!D:D,match($A220,Ghosts!$A:$A,0)))*($S220/(($F220/48)*$D220)/$E220))</f>
        <v>#N/A</v>
      </c>
      <c r="V220" s="40" t="str">
        <f t="array" ref="V220">if(or($F220=0,$F220=""),"", iferror(index(EPS!F:F,match($A220,EPS!$A:$A,0)),index(Ghosts!F:F,match($A220,Ghosts!$A:$A,0)))*($S220/(($F220/48)*$D220)/$E220))</f>
        <v>#N/A</v>
      </c>
      <c r="W220" s="40" t="str">
        <f t="array" ref="W220">if(or($F220=0,$F220=""),"", iferror(index(EPS!M:M,match($A220,EPS!$A:$A,0)),index(Ghosts!M:M,match($A220,Ghosts!$A:$A,0)))*($S220/(($F220/48)*$D220)/$E220))</f>
        <v>#N/A</v>
      </c>
      <c r="X220" s="39" t="str">
        <f t="shared" si="3"/>
        <v>#N/A</v>
      </c>
      <c r="Y220" s="41" t="str">
        <f t="array" ref="Y220">if(or(F220=0,F220=""),"",((iferror(index(EPS!H:H,match(A220,EPS!A:A,0)),index(Ghosts!H:H,match(A220,Ghosts!A:A,0)))*1.25)+(iferror(index(EPS!I:I,match(A220,EPS!A:A,0)),index(Ghosts!I:I,match(A220,Ghosts!A:A,0)))*1.25)+(iferror(index(EPS!J:J,match(A220,EPS!A:A,0)),index(Ghosts!J:J,match(A220,Ghosts!A:A,0)))*1.5)+(iferror(index(EPS!K:K,match(A220,EPS!A:A,0)),index(Ghosts!K:K,match(A220,Ghosts!A:A,0)))*2)+(iferror(index(EPS!L:L,match(A220,EPS!A:A,0)),index(Ghosts!L:L,match(A220,Ghosts!A:A,0)))*2))*D220*(F220/48))</f>
        <v>#N/A</v>
      </c>
      <c r="Z220" s="41" t="str">
        <f t="shared" si="4"/>
        <v>#N/A</v>
      </c>
      <c r="AA220" s="41" t="str">
        <f t="array" ref="AA220">if(or(F220=0,F220=""),"",((iferror(index(EPS!H:H,match(A220,EPS!A:A,0)),index(Ghosts!H:H,match(A220,Ghosts!A:A,0)))*1.2)+(iferror(index(EPS!I:I,match(A220,EPS!A:A,0)),index(Ghosts!I:I,match(A220,Ghosts!A:A,0)))*1.2)+(iferror(index(EPS!J:J,match(A220,EPS!A:A,0)),index(Ghosts!J:J,match(A220,Ghosts!A:A,0)))*1.5)+(iferror(index(EPS!K:K,match(A220,EPS!A:A,0)),index(Ghosts!K:K,match(A220,Ghosts!A:A,0)))*3)+(iferror(index(EPS!L:L,match(A220,EPS!A:A,0)),index(Ghosts!L:L,match(A220,Ghosts!A:A,0)))*3))*D220*(F220/48))</f>
        <v>#N/A</v>
      </c>
      <c r="AB220" s="42">
        <f t="shared" ref="AB220:AF220" si="222">if(iferror(search(AB$1,$I220),0)&gt;0,1,0)</f>
        <v>0</v>
      </c>
      <c r="AC220" s="42">
        <f t="shared" si="222"/>
        <v>0</v>
      </c>
      <c r="AD220" s="42">
        <f t="shared" si="222"/>
        <v>0</v>
      </c>
      <c r="AE220" s="42">
        <f t="shared" si="222"/>
        <v>0</v>
      </c>
      <c r="AF220" s="42">
        <f t="shared" si="222"/>
        <v>0</v>
      </c>
      <c r="AG220" s="25"/>
      <c r="AH220" s="25"/>
      <c r="AI220" s="25"/>
      <c r="AJ220" s="25"/>
      <c r="AK220" s="25"/>
      <c r="AL220" s="25"/>
    </row>
    <row r="221">
      <c r="A221" s="26" t="s">
        <v>585</v>
      </c>
      <c r="B221" s="25" t="e">
        <v>#N/A</v>
      </c>
      <c r="C221" s="25" t="e">
        <v>#N/A</v>
      </c>
      <c r="D221" s="28" t="e">
        <v>#N/A</v>
      </c>
      <c r="E221" s="29">
        <v>0.19409310761789603</v>
      </c>
      <c r="F221" s="30">
        <v>33.0</v>
      </c>
      <c r="G221" s="33"/>
      <c r="H221" s="34" t="e">
        <v>#N/A</v>
      </c>
      <c r="I221" s="35" t="s">
        <v>64</v>
      </c>
      <c r="J221" s="36" t="s">
        <v>64</v>
      </c>
      <c r="K221" s="28" t="s">
        <v>64</v>
      </c>
      <c r="L221" s="28" t="s">
        <v>64</v>
      </c>
      <c r="M221" s="34" t="e">
        <v>#N/A</v>
      </c>
      <c r="N221" s="35" t="s">
        <v>64</v>
      </c>
      <c r="O221" s="36" t="s">
        <v>64</v>
      </c>
      <c r="P221" s="28" t="s">
        <v>64</v>
      </c>
      <c r="Q221" s="37" t="s">
        <v>64</v>
      </c>
      <c r="R221" s="38" t="str">
        <f t="shared" si="2"/>
        <v>#N/A</v>
      </c>
      <c r="S221" s="39" t="str">
        <f t="array" ref="S221">if(R221="","", if(index(Index_of_Stuff!J:J,match(B221,Index_of_Stuff!F:F,0))&gt;0,(D221-index(Index_of_Stuff!J:J,match(B221,Index_of_Stuff!F:F,0)))*(R221/index(Index_of_Stuff!I:I,match(B221,Index_of_Stuff!F:F,0))),(D221/index(Index_of_Stuff!I:I,match(B221,Index_of_Stuff!F:F,0)))*R221))</f>
        <v>#N/A</v>
      </c>
      <c r="T221" s="40" t="str">
        <f t="array" ref="T221">if(or($F221=0,$F221=""),"", iferror(index(EPS!B:B,match($A221,EPS!$A:$A,0)),index(Ghosts!B:B,match($A221,Ghosts!$A:$A,0)))*($S221/(($F221/48)*$D221)/$E221))</f>
        <v>#N/A</v>
      </c>
      <c r="U221" s="40" t="str">
        <f t="array" ref="U221">if(or($F221=0,$F221=""),"", iferror(index(EPS!D:D,match($A221,EPS!$A:$A,0)),index(Ghosts!D:D,match($A221,Ghosts!$A:$A,0)))*($S221/(($F221/48)*$D221)/$E221))</f>
        <v>#N/A</v>
      </c>
      <c r="V221" s="40" t="str">
        <f t="array" ref="V221">if(or($F221=0,$F221=""),"", iferror(index(EPS!F:F,match($A221,EPS!$A:$A,0)),index(Ghosts!F:F,match($A221,Ghosts!$A:$A,0)))*($S221/(($F221/48)*$D221)/$E221))</f>
        <v>#N/A</v>
      </c>
      <c r="W221" s="40" t="str">
        <f t="array" ref="W221">if(or($F221=0,$F221=""),"", iferror(index(EPS!M:M,match($A221,EPS!$A:$A,0)),index(Ghosts!M:M,match($A221,Ghosts!$A:$A,0)))*($S221/(($F221/48)*$D221)/$E221))</f>
        <v>#N/A</v>
      </c>
      <c r="X221" s="39" t="str">
        <f t="shared" si="3"/>
        <v>#N/A</v>
      </c>
      <c r="Y221" s="41" t="str">
        <f t="array" ref="Y221">if(or(F221=0,F221=""),"",((iferror(index(EPS!H:H,match(A221,EPS!A:A,0)),index(Ghosts!H:H,match(A221,Ghosts!A:A,0)))*1.25)+(iferror(index(EPS!I:I,match(A221,EPS!A:A,0)),index(Ghosts!I:I,match(A221,Ghosts!A:A,0)))*1.25)+(iferror(index(EPS!J:J,match(A221,EPS!A:A,0)),index(Ghosts!J:J,match(A221,Ghosts!A:A,0)))*1.5)+(iferror(index(EPS!K:K,match(A221,EPS!A:A,0)),index(Ghosts!K:K,match(A221,Ghosts!A:A,0)))*2)+(iferror(index(EPS!L:L,match(A221,EPS!A:A,0)),index(Ghosts!L:L,match(A221,Ghosts!A:A,0)))*2))*D221*(F221/48))</f>
        <v>#N/A</v>
      </c>
      <c r="Z221" s="41" t="str">
        <f t="shared" si="4"/>
        <v>#N/A</v>
      </c>
      <c r="AA221" s="41" t="str">
        <f t="array" ref="AA221">if(or(F221=0,F221=""),"",((iferror(index(EPS!H:H,match(A221,EPS!A:A,0)),index(Ghosts!H:H,match(A221,Ghosts!A:A,0)))*1.2)+(iferror(index(EPS!I:I,match(A221,EPS!A:A,0)),index(Ghosts!I:I,match(A221,Ghosts!A:A,0)))*1.2)+(iferror(index(EPS!J:J,match(A221,EPS!A:A,0)),index(Ghosts!J:J,match(A221,Ghosts!A:A,0)))*1.5)+(iferror(index(EPS!K:K,match(A221,EPS!A:A,0)),index(Ghosts!K:K,match(A221,Ghosts!A:A,0)))*3)+(iferror(index(EPS!L:L,match(A221,EPS!A:A,0)),index(Ghosts!L:L,match(A221,Ghosts!A:A,0)))*3))*D221*(F221/48))</f>
        <v>#N/A</v>
      </c>
      <c r="AB221" s="42">
        <f t="shared" ref="AB221:AF221" si="223">if(iferror(search(AB$1,$I221),0)&gt;0,1,0)</f>
        <v>0</v>
      </c>
      <c r="AC221" s="42">
        <f t="shared" si="223"/>
        <v>0</v>
      </c>
      <c r="AD221" s="42">
        <f t="shared" si="223"/>
        <v>0</v>
      </c>
      <c r="AE221" s="42">
        <f t="shared" si="223"/>
        <v>0</v>
      </c>
      <c r="AF221" s="42">
        <f t="shared" si="223"/>
        <v>0</v>
      </c>
      <c r="AG221" s="25"/>
      <c r="AH221" s="25"/>
      <c r="AI221" s="25"/>
      <c r="AJ221" s="25"/>
      <c r="AK221" s="25"/>
      <c r="AL221" s="25"/>
    </row>
    <row r="222">
      <c r="A222" s="26" t="s">
        <v>587</v>
      </c>
      <c r="B222" s="25" t="e">
        <v>#N/A</v>
      </c>
      <c r="C222" s="25" t="e">
        <v>#N/A</v>
      </c>
      <c r="D222" s="28" t="e">
        <v>#N/A</v>
      </c>
      <c r="E222" s="29">
        <v>0.18189162561576355</v>
      </c>
      <c r="F222" s="30">
        <v>31.0</v>
      </c>
      <c r="G222" s="33"/>
      <c r="H222" s="34" t="e">
        <v>#N/A</v>
      </c>
      <c r="I222" s="35" t="s">
        <v>64</v>
      </c>
      <c r="J222" s="36" t="s">
        <v>64</v>
      </c>
      <c r="K222" s="28" t="s">
        <v>64</v>
      </c>
      <c r="L222" s="28" t="s">
        <v>64</v>
      </c>
      <c r="M222" s="34" t="e">
        <v>#N/A</v>
      </c>
      <c r="N222" s="35" t="s">
        <v>64</v>
      </c>
      <c r="O222" s="36" t="s">
        <v>64</v>
      </c>
      <c r="P222" s="28" t="s">
        <v>64</v>
      </c>
      <c r="Q222" s="37" t="s">
        <v>64</v>
      </c>
      <c r="R222" s="38" t="str">
        <f t="shared" si="2"/>
        <v>#N/A</v>
      </c>
      <c r="S222" s="39" t="str">
        <f t="array" ref="S222">if(R222="","", if(index(Index_of_Stuff!J:J,match(B222,Index_of_Stuff!F:F,0))&gt;0,(D222-index(Index_of_Stuff!J:J,match(B222,Index_of_Stuff!F:F,0)))*(R222/index(Index_of_Stuff!I:I,match(B222,Index_of_Stuff!F:F,0))),(D222/index(Index_of_Stuff!I:I,match(B222,Index_of_Stuff!F:F,0)))*R222))</f>
        <v>#N/A</v>
      </c>
      <c r="T222" s="40" t="str">
        <f t="array" ref="T222">if(or($F222=0,$F222=""),"", iferror(index(EPS!B:B,match($A222,EPS!$A:$A,0)),index(Ghosts!B:B,match($A222,Ghosts!$A:$A,0)))*($S222/(($F222/48)*$D222)/$E222))</f>
        <v>#N/A</v>
      </c>
      <c r="U222" s="40" t="str">
        <f t="array" ref="U222">if(or($F222=0,$F222=""),"", iferror(index(EPS!D:D,match($A222,EPS!$A:$A,0)),index(Ghosts!D:D,match($A222,Ghosts!$A:$A,0)))*($S222/(($F222/48)*$D222)/$E222))</f>
        <v>#N/A</v>
      </c>
      <c r="V222" s="40" t="str">
        <f t="array" ref="V222">if(or($F222=0,$F222=""),"", iferror(index(EPS!F:F,match($A222,EPS!$A:$A,0)),index(Ghosts!F:F,match($A222,Ghosts!$A:$A,0)))*($S222/(($F222/48)*$D222)/$E222))</f>
        <v>#N/A</v>
      </c>
      <c r="W222" s="40" t="str">
        <f t="array" ref="W222">if(or($F222=0,$F222=""),"", iferror(index(EPS!M:M,match($A222,EPS!$A:$A,0)),index(Ghosts!M:M,match($A222,Ghosts!$A:$A,0)))*($S222/(($F222/48)*$D222)/$E222))</f>
        <v>#N/A</v>
      </c>
      <c r="X222" s="39" t="str">
        <f t="shared" si="3"/>
        <v>#N/A</v>
      </c>
      <c r="Y222" s="41" t="str">
        <f t="array" ref="Y222">if(or(F222=0,F222=""),"",((iferror(index(EPS!H:H,match(A222,EPS!A:A,0)),index(Ghosts!H:H,match(A222,Ghosts!A:A,0)))*1.25)+(iferror(index(EPS!I:I,match(A222,EPS!A:A,0)),index(Ghosts!I:I,match(A222,Ghosts!A:A,0)))*1.25)+(iferror(index(EPS!J:J,match(A222,EPS!A:A,0)),index(Ghosts!J:J,match(A222,Ghosts!A:A,0)))*1.5)+(iferror(index(EPS!K:K,match(A222,EPS!A:A,0)),index(Ghosts!K:K,match(A222,Ghosts!A:A,0)))*2)+(iferror(index(EPS!L:L,match(A222,EPS!A:A,0)),index(Ghosts!L:L,match(A222,Ghosts!A:A,0)))*2))*D222*(F222/48))</f>
        <v>#N/A</v>
      </c>
      <c r="Z222" s="41" t="str">
        <f t="shared" si="4"/>
        <v>#N/A</v>
      </c>
      <c r="AA222" s="41" t="str">
        <f t="array" ref="AA222">if(or(F222=0,F222=""),"",((iferror(index(EPS!H:H,match(A222,EPS!A:A,0)),index(Ghosts!H:H,match(A222,Ghosts!A:A,0)))*1.2)+(iferror(index(EPS!I:I,match(A222,EPS!A:A,0)),index(Ghosts!I:I,match(A222,Ghosts!A:A,0)))*1.2)+(iferror(index(EPS!J:J,match(A222,EPS!A:A,0)),index(Ghosts!J:J,match(A222,Ghosts!A:A,0)))*1.5)+(iferror(index(EPS!K:K,match(A222,EPS!A:A,0)),index(Ghosts!K:K,match(A222,Ghosts!A:A,0)))*3)+(iferror(index(EPS!L:L,match(A222,EPS!A:A,0)),index(Ghosts!L:L,match(A222,Ghosts!A:A,0)))*3))*D222*(F222/48))</f>
        <v>#N/A</v>
      </c>
      <c r="AB222" s="42">
        <f t="shared" ref="AB222:AF222" si="224">if(iferror(search(AB$1,$I222),0)&gt;0,1,0)</f>
        <v>0</v>
      </c>
      <c r="AC222" s="42">
        <f t="shared" si="224"/>
        <v>0</v>
      </c>
      <c r="AD222" s="42">
        <f t="shared" si="224"/>
        <v>0</v>
      </c>
      <c r="AE222" s="42">
        <f t="shared" si="224"/>
        <v>0</v>
      </c>
      <c r="AF222" s="42">
        <f t="shared" si="224"/>
        <v>0</v>
      </c>
      <c r="AG222" s="25"/>
      <c r="AH222" s="25"/>
      <c r="AI222" s="25"/>
      <c r="AJ222" s="25"/>
      <c r="AK222" s="25"/>
      <c r="AL222" s="25"/>
    </row>
    <row r="223">
      <c r="A223" s="26" t="s">
        <v>589</v>
      </c>
      <c r="B223" s="25" t="e">
        <v>#N/A</v>
      </c>
      <c r="C223" s="25" t="e">
        <v>#N/A</v>
      </c>
      <c r="D223" s="28" t="e">
        <v>#N/A</v>
      </c>
      <c r="E223" s="29">
        <v>0.1462099447513812</v>
      </c>
      <c r="F223" s="30">
        <v>30.0</v>
      </c>
      <c r="G223" s="32"/>
      <c r="H223" s="34" t="e">
        <v>#N/A</v>
      </c>
      <c r="I223" s="35" t="s">
        <v>64</v>
      </c>
      <c r="J223" s="36" t="s">
        <v>64</v>
      </c>
      <c r="K223" s="28" t="s">
        <v>64</v>
      </c>
      <c r="L223" s="28" t="s">
        <v>64</v>
      </c>
      <c r="M223" s="34" t="e">
        <v>#N/A</v>
      </c>
      <c r="N223" s="35" t="s">
        <v>64</v>
      </c>
      <c r="O223" s="36" t="s">
        <v>64</v>
      </c>
      <c r="P223" s="28" t="s">
        <v>64</v>
      </c>
      <c r="Q223" s="37" t="s">
        <v>64</v>
      </c>
      <c r="R223" s="38" t="str">
        <f t="shared" si="2"/>
        <v>#N/A</v>
      </c>
      <c r="S223" s="39" t="str">
        <f t="array" ref="S223">if(R223="","", if(index(Index_of_Stuff!J:J,match(B223,Index_of_Stuff!F:F,0))&gt;0,(D223-index(Index_of_Stuff!J:J,match(B223,Index_of_Stuff!F:F,0)))*(R223/index(Index_of_Stuff!I:I,match(B223,Index_of_Stuff!F:F,0))),(D223/index(Index_of_Stuff!I:I,match(B223,Index_of_Stuff!F:F,0)))*R223))</f>
        <v>#N/A</v>
      </c>
      <c r="T223" s="40" t="str">
        <f t="array" ref="T223">if(or($F223=0,$F223=""),"", iferror(index(EPS!B:B,match($A223,EPS!$A:$A,0)),index(Ghosts!B:B,match($A223,Ghosts!$A:$A,0)))*($S223/(($F223/48)*$D223)/$E223))</f>
        <v>#N/A</v>
      </c>
      <c r="U223" s="40" t="str">
        <f t="array" ref="U223">if(or($F223=0,$F223=""),"", iferror(index(EPS!D:D,match($A223,EPS!$A:$A,0)),index(Ghosts!D:D,match($A223,Ghosts!$A:$A,0)))*($S223/(($F223/48)*$D223)/$E223))</f>
        <v>#N/A</v>
      </c>
      <c r="V223" s="40" t="str">
        <f t="array" ref="V223">if(or($F223=0,$F223=""),"", iferror(index(EPS!F:F,match($A223,EPS!$A:$A,0)),index(Ghosts!F:F,match($A223,Ghosts!$A:$A,0)))*($S223/(($F223/48)*$D223)/$E223))</f>
        <v>#N/A</v>
      </c>
      <c r="W223" s="40" t="str">
        <f t="array" ref="W223">if(or($F223=0,$F223=""),"", iferror(index(EPS!M:M,match($A223,EPS!$A:$A,0)),index(Ghosts!M:M,match($A223,Ghosts!$A:$A,0)))*($S223/(($F223/48)*$D223)/$E223))</f>
        <v>#N/A</v>
      </c>
      <c r="X223" s="39" t="str">
        <f t="shared" si="3"/>
        <v>#N/A</v>
      </c>
      <c r="Y223" s="41" t="str">
        <f t="array" ref="Y223">if(or(F223=0,F223=""),"",((iferror(index(EPS!H:H,match(A223,EPS!A:A,0)),index(Ghosts!H:H,match(A223,Ghosts!A:A,0)))*1.25)+(iferror(index(EPS!I:I,match(A223,EPS!A:A,0)),index(Ghosts!I:I,match(A223,Ghosts!A:A,0)))*1.25)+(iferror(index(EPS!J:J,match(A223,EPS!A:A,0)),index(Ghosts!J:J,match(A223,Ghosts!A:A,0)))*1.5)+(iferror(index(EPS!K:K,match(A223,EPS!A:A,0)),index(Ghosts!K:K,match(A223,Ghosts!A:A,0)))*2)+(iferror(index(EPS!L:L,match(A223,EPS!A:A,0)),index(Ghosts!L:L,match(A223,Ghosts!A:A,0)))*2))*D223*(F223/48))</f>
        <v>#N/A</v>
      </c>
      <c r="Z223" s="41" t="str">
        <f t="shared" si="4"/>
        <v>#N/A</v>
      </c>
      <c r="AA223" s="41" t="str">
        <f t="array" ref="AA223">if(or(F223=0,F223=""),"",((iferror(index(EPS!H:H,match(A223,EPS!A:A,0)),index(Ghosts!H:H,match(A223,Ghosts!A:A,0)))*1.2)+(iferror(index(EPS!I:I,match(A223,EPS!A:A,0)),index(Ghosts!I:I,match(A223,Ghosts!A:A,0)))*1.2)+(iferror(index(EPS!J:J,match(A223,EPS!A:A,0)),index(Ghosts!J:J,match(A223,Ghosts!A:A,0)))*1.5)+(iferror(index(EPS!K:K,match(A223,EPS!A:A,0)),index(Ghosts!K:K,match(A223,Ghosts!A:A,0)))*3)+(iferror(index(EPS!L:L,match(A223,EPS!A:A,0)),index(Ghosts!L:L,match(A223,Ghosts!A:A,0)))*3))*D223*(F223/48))</f>
        <v>#N/A</v>
      </c>
      <c r="AB223" s="42">
        <f t="shared" ref="AB223:AF223" si="225">if(iferror(search(AB$1,$I223),0)&gt;0,1,0)</f>
        <v>0</v>
      </c>
      <c r="AC223" s="42">
        <f t="shared" si="225"/>
        <v>0</v>
      </c>
      <c r="AD223" s="42">
        <f t="shared" si="225"/>
        <v>0</v>
      </c>
      <c r="AE223" s="42">
        <f t="shared" si="225"/>
        <v>0</v>
      </c>
      <c r="AF223" s="42">
        <f t="shared" si="225"/>
        <v>0</v>
      </c>
      <c r="AG223" s="25"/>
      <c r="AH223" s="25"/>
      <c r="AI223" s="25"/>
      <c r="AJ223" s="25"/>
      <c r="AK223" s="25"/>
      <c r="AL223" s="25"/>
    </row>
    <row r="224">
      <c r="A224" s="26" t="s">
        <v>590</v>
      </c>
      <c r="B224" s="25" t="e">
        <v>#N/A</v>
      </c>
      <c r="C224" s="25" t="e">
        <v>#N/A</v>
      </c>
      <c r="D224" s="28" t="e">
        <v>#N/A</v>
      </c>
      <c r="E224" s="29">
        <v>0.23445476772616136</v>
      </c>
      <c r="F224" s="30">
        <v>29.0</v>
      </c>
      <c r="G224" s="33"/>
      <c r="H224" s="34" t="e">
        <v>#N/A</v>
      </c>
      <c r="I224" s="35" t="s">
        <v>64</v>
      </c>
      <c r="J224" s="36" t="s">
        <v>64</v>
      </c>
      <c r="K224" s="28" t="s">
        <v>64</v>
      </c>
      <c r="L224" s="28" t="s">
        <v>64</v>
      </c>
      <c r="M224" s="34" t="e">
        <v>#N/A</v>
      </c>
      <c r="N224" s="35" t="s">
        <v>64</v>
      </c>
      <c r="O224" s="36" t="s">
        <v>64</v>
      </c>
      <c r="P224" s="28" t="s">
        <v>64</v>
      </c>
      <c r="Q224" s="37" t="s">
        <v>64</v>
      </c>
      <c r="R224" s="38" t="str">
        <f t="shared" si="2"/>
        <v>#N/A</v>
      </c>
      <c r="S224" s="39" t="str">
        <f t="array" ref="S224">if(R224="","", if(index(Index_of_Stuff!J:J,match(B224,Index_of_Stuff!F:F,0))&gt;0,(D224-index(Index_of_Stuff!J:J,match(B224,Index_of_Stuff!F:F,0)))*(R224/index(Index_of_Stuff!I:I,match(B224,Index_of_Stuff!F:F,0))),(D224/index(Index_of_Stuff!I:I,match(B224,Index_of_Stuff!F:F,0)))*R224))</f>
        <v>#N/A</v>
      </c>
      <c r="T224" s="40" t="str">
        <f t="array" ref="T224">if(or($F224=0,$F224=""),"", iferror(index(EPS!B:B,match($A224,EPS!$A:$A,0)),index(Ghosts!B:B,match($A224,Ghosts!$A:$A,0)))*($S224/(($F224/48)*$D224)/$E224))</f>
        <v>#N/A</v>
      </c>
      <c r="U224" s="40" t="str">
        <f t="array" ref="U224">if(or($F224=0,$F224=""),"", iferror(index(EPS!D:D,match($A224,EPS!$A:$A,0)),index(Ghosts!D:D,match($A224,Ghosts!$A:$A,0)))*($S224/(($F224/48)*$D224)/$E224))</f>
        <v>#N/A</v>
      </c>
      <c r="V224" s="40" t="str">
        <f t="array" ref="V224">if(or($F224=0,$F224=""),"", iferror(index(EPS!F:F,match($A224,EPS!$A:$A,0)),index(Ghosts!F:F,match($A224,Ghosts!$A:$A,0)))*($S224/(($F224/48)*$D224)/$E224))</f>
        <v>#N/A</v>
      </c>
      <c r="W224" s="40" t="str">
        <f t="array" ref="W224">if(or($F224=0,$F224=""),"", iferror(index(EPS!M:M,match($A224,EPS!$A:$A,0)),index(Ghosts!M:M,match($A224,Ghosts!$A:$A,0)))*($S224/(($F224/48)*$D224)/$E224))</f>
        <v>#N/A</v>
      </c>
      <c r="X224" s="39" t="str">
        <f t="shared" si="3"/>
        <v>#N/A</v>
      </c>
      <c r="Y224" s="41" t="str">
        <f t="array" ref="Y224">if(or(F224=0,F224=""),"",((iferror(index(EPS!H:H,match(A224,EPS!A:A,0)),index(Ghosts!H:H,match(A224,Ghosts!A:A,0)))*1.25)+(iferror(index(EPS!I:I,match(A224,EPS!A:A,0)),index(Ghosts!I:I,match(A224,Ghosts!A:A,0)))*1.25)+(iferror(index(EPS!J:J,match(A224,EPS!A:A,0)),index(Ghosts!J:J,match(A224,Ghosts!A:A,0)))*1.5)+(iferror(index(EPS!K:K,match(A224,EPS!A:A,0)),index(Ghosts!K:K,match(A224,Ghosts!A:A,0)))*2)+(iferror(index(EPS!L:L,match(A224,EPS!A:A,0)),index(Ghosts!L:L,match(A224,Ghosts!A:A,0)))*2))*D224*(F224/48))</f>
        <v>#N/A</v>
      </c>
      <c r="Z224" s="41" t="str">
        <f t="shared" si="4"/>
        <v>#N/A</v>
      </c>
      <c r="AA224" s="41" t="str">
        <f t="array" ref="AA224">if(or(F224=0,F224=""),"",((iferror(index(EPS!H:H,match(A224,EPS!A:A,0)),index(Ghosts!H:H,match(A224,Ghosts!A:A,0)))*1.2)+(iferror(index(EPS!I:I,match(A224,EPS!A:A,0)),index(Ghosts!I:I,match(A224,Ghosts!A:A,0)))*1.2)+(iferror(index(EPS!J:J,match(A224,EPS!A:A,0)),index(Ghosts!J:J,match(A224,Ghosts!A:A,0)))*1.5)+(iferror(index(EPS!K:K,match(A224,EPS!A:A,0)),index(Ghosts!K:K,match(A224,Ghosts!A:A,0)))*3)+(iferror(index(EPS!L:L,match(A224,EPS!A:A,0)),index(Ghosts!L:L,match(A224,Ghosts!A:A,0)))*3))*D224*(F224/48))</f>
        <v>#N/A</v>
      </c>
      <c r="AB224" s="42">
        <f t="shared" ref="AB224:AF224" si="226">if(iferror(search(AB$1,$I224),0)&gt;0,1,0)</f>
        <v>0</v>
      </c>
      <c r="AC224" s="42">
        <f t="shared" si="226"/>
        <v>0</v>
      </c>
      <c r="AD224" s="42">
        <f t="shared" si="226"/>
        <v>0</v>
      </c>
      <c r="AE224" s="42">
        <f t="shared" si="226"/>
        <v>0</v>
      </c>
      <c r="AF224" s="42">
        <f t="shared" si="226"/>
        <v>0</v>
      </c>
      <c r="AG224" s="25"/>
      <c r="AH224" s="25"/>
      <c r="AI224" s="25"/>
      <c r="AJ224" s="25"/>
      <c r="AK224" s="25"/>
      <c r="AL224" s="25"/>
    </row>
    <row r="225">
      <c r="A225" s="26" t="s">
        <v>588</v>
      </c>
      <c r="B225" s="25" t="e">
        <v>#N/A</v>
      </c>
      <c r="C225" s="25" t="e">
        <v>#N/A</v>
      </c>
      <c r="D225" s="28" t="e">
        <v>#N/A</v>
      </c>
      <c r="E225" s="29">
        <v>0.3333803596127247</v>
      </c>
      <c r="F225" s="30">
        <v>28.0</v>
      </c>
      <c r="G225" s="33"/>
      <c r="H225" s="34" t="e">
        <v>#N/A</v>
      </c>
      <c r="I225" s="35" t="s">
        <v>64</v>
      </c>
      <c r="J225" s="36" t="s">
        <v>64</v>
      </c>
      <c r="K225" s="28" t="s">
        <v>64</v>
      </c>
      <c r="L225" s="28" t="s">
        <v>64</v>
      </c>
      <c r="M225" s="34" t="e">
        <v>#N/A</v>
      </c>
      <c r="N225" s="35" t="s">
        <v>64</v>
      </c>
      <c r="O225" s="36" t="s">
        <v>64</v>
      </c>
      <c r="P225" s="28" t="s">
        <v>64</v>
      </c>
      <c r="Q225" s="37" t="s">
        <v>64</v>
      </c>
      <c r="R225" s="38" t="str">
        <f t="shared" si="2"/>
        <v>#N/A</v>
      </c>
      <c r="S225" s="39" t="str">
        <f t="array" ref="S225">if(R225="","", if(index(Index_of_Stuff!J:J,match(B225,Index_of_Stuff!F:F,0))&gt;0,(D225-index(Index_of_Stuff!J:J,match(B225,Index_of_Stuff!F:F,0)))*(R225/index(Index_of_Stuff!I:I,match(B225,Index_of_Stuff!F:F,0))),(D225/index(Index_of_Stuff!I:I,match(B225,Index_of_Stuff!F:F,0)))*R225))</f>
        <v>#N/A</v>
      </c>
      <c r="T225" s="40" t="str">
        <f t="array" ref="T225">if(or($F225=0,$F225=""),"", iferror(index(EPS!B:B,match($A225,EPS!$A:$A,0)),index(Ghosts!B:B,match($A225,Ghosts!$A:$A,0)))*($S225/(($F225/48)*$D225)/$E225))</f>
        <v>#N/A</v>
      </c>
      <c r="U225" s="40" t="str">
        <f t="array" ref="U225">if(or($F225=0,$F225=""),"", iferror(index(EPS!D:D,match($A225,EPS!$A:$A,0)),index(Ghosts!D:D,match($A225,Ghosts!$A:$A,0)))*($S225/(($F225/48)*$D225)/$E225))</f>
        <v>#N/A</v>
      </c>
      <c r="V225" s="40" t="str">
        <f t="array" ref="V225">if(or($F225=0,$F225=""),"", iferror(index(EPS!F:F,match($A225,EPS!$A:$A,0)),index(Ghosts!F:F,match($A225,Ghosts!$A:$A,0)))*($S225/(($F225/48)*$D225)/$E225))</f>
        <v>#N/A</v>
      </c>
      <c r="W225" s="40" t="str">
        <f t="array" ref="W225">if(or($F225=0,$F225=""),"", iferror(index(EPS!M:M,match($A225,EPS!$A:$A,0)),index(Ghosts!M:M,match($A225,Ghosts!$A:$A,0)))*($S225/(($F225/48)*$D225)/$E225))</f>
        <v>#N/A</v>
      </c>
      <c r="X225" s="39" t="str">
        <f t="shared" si="3"/>
        <v>#N/A</v>
      </c>
      <c r="Y225" s="41" t="str">
        <f t="array" ref="Y225">if(or(F225=0,F225=""),"",((iferror(index(EPS!H:H,match(A225,EPS!A:A,0)),index(Ghosts!H:H,match(A225,Ghosts!A:A,0)))*1.25)+(iferror(index(EPS!I:I,match(A225,EPS!A:A,0)),index(Ghosts!I:I,match(A225,Ghosts!A:A,0)))*1.25)+(iferror(index(EPS!J:J,match(A225,EPS!A:A,0)),index(Ghosts!J:J,match(A225,Ghosts!A:A,0)))*1.5)+(iferror(index(EPS!K:K,match(A225,EPS!A:A,0)),index(Ghosts!K:K,match(A225,Ghosts!A:A,0)))*2)+(iferror(index(EPS!L:L,match(A225,EPS!A:A,0)),index(Ghosts!L:L,match(A225,Ghosts!A:A,0)))*2))*D225*(F225/48))</f>
        <v>#N/A</v>
      </c>
      <c r="Z225" s="41" t="str">
        <f t="shared" si="4"/>
        <v>#N/A</v>
      </c>
      <c r="AA225" s="41" t="str">
        <f t="array" ref="AA225">if(or(F225=0,F225=""),"",((iferror(index(EPS!H:H,match(A225,EPS!A:A,0)),index(Ghosts!H:H,match(A225,Ghosts!A:A,0)))*1.2)+(iferror(index(EPS!I:I,match(A225,EPS!A:A,0)),index(Ghosts!I:I,match(A225,Ghosts!A:A,0)))*1.2)+(iferror(index(EPS!J:J,match(A225,EPS!A:A,0)),index(Ghosts!J:J,match(A225,Ghosts!A:A,0)))*1.5)+(iferror(index(EPS!K:K,match(A225,EPS!A:A,0)),index(Ghosts!K:K,match(A225,Ghosts!A:A,0)))*3)+(iferror(index(EPS!L:L,match(A225,EPS!A:A,0)),index(Ghosts!L:L,match(A225,Ghosts!A:A,0)))*3))*D225*(F225/48))</f>
        <v>#N/A</v>
      </c>
      <c r="AB225" s="42">
        <f t="shared" ref="AB225:AF225" si="227">if(iferror(search(AB$1,$I225),0)&gt;0,1,0)</f>
        <v>0</v>
      </c>
      <c r="AC225" s="42">
        <f t="shared" si="227"/>
        <v>0</v>
      </c>
      <c r="AD225" s="42">
        <f t="shared" si="227"/>
        <v>0</v>
      </c>
      <c r="AE225" s="42">
        <f t="shared" si="227"/>
        <v>0</v>
      </c>
      <c r="AF225" s="42">
        <f t="shared" si="227"/>
        <v>0</v>
      </c>
      <c r="AG225" s="25"/>
      <c r="AH225" s="25"/>
      <c r="AI225" s="25"/>
      <c r="AJ225" s="25"/>
      <c r="AK225" s="25"/>
      <c r="AL225" s="25"/>
    </row>
    <row r="226">
      <c r="A226" s="26" t="s">
        <v>592</v>
      </c>
      <c r="B226" s="25" t="e">
        <v>#N/A</v>
      </c>
      <c r="C226" s="25" t="e">
        <v>#N/A</v>
      </c>
      <c r="D226" s="28" t="e">
        <v>#N/A</v>
      </c>
      <c r="E226" s="29">
        <v>0.1365453859693236</v>
      </c>
      <c r="F226" s="30">
        <v>17.0</v>
      </c>
      <c r="G226" s="33"/>
      <c r="H226" s="34" t="e">
        <v>#N/A</v>
      </c>
      <c r="I226" s="35" t="s">
        <v>64</v>
      </c>
      <c r="J226" s="36" t="s">
        <v>64</v>
      </c>
      <c r="K226" s="28" t="s">
        <v>64</v>
      </c>
      <c r="L226" s="28" t="s">
        <v>64</v>
      </c>
      <c r="M226" s="34" t="e">
        <v>#N/A</v>
      </c>
      <c r="N226" s="35" t="s">
        <v>64</v>
      </c>
      <c r="O226" s="36" t="s">
        <v>64</v>
      </c>
      <c r="P226" s="28" t="s">
        <v>64</v>
      </c>
      <c r="Q226" s="37" t="s">
        <v>64</v>
      </c>
      <c r="R226" s="38" t="str">
        <f t="shared" si="2"/>
        <v>#N/A</v>
      </c>
      <c r="S226" s="39" t="str">
        <f t="array" ref="S226">if(R226="","", if(index(Index_of_Stuff!J:J,match(B226,Index_of_Stuff!F:F,0))&gt;0,(D226-index(Index_of_Stuff!J:J,match(B226,Index_of_Stuff!F:F,0)))*(R226/index(Index_of_Stuff!I:I,match(B226,Index_of_Stuff!F:F,0))),(D226/index(Index_of_Stuff!I:I,match(B226,Index_of_Stuff!F:F,0)))*R226))</f>
        <v>#N/A</v>
      </c>
      <c r="T226" s="40" t="str">
        <f t="array" ref="T226">if(or($F226=0,$F226=""),"", iferror(index(EPS!B:B,match($A226,EPS!$A:$A,0)),index(Ghosts!B:B,match($A226,Ghosts!$A:$A,0)))*($S226/(($F226/48)*$D226)/$E226))</f>
        <v>#N/A</v>
      </c>
      <c r="U226" s="40" t="str">
        <f t="array" ref="U226">if(or($F226=0,$F226=""),"", iferror(index(EPS!D:D,match($A226,EPS!$A:$A,0)),index(Ghosts!D:D,match($A226,Ghosts!$A:$A,0)))*($S226/(($F226/48)*$D226)/$E226))</f>
        <v>#N/A</v>
      </c>
      <c r="V226" s="40" t="str">
        <f t="array" ref="V226">if(or($F226=0,$F226=""),"", iferror(index(EPS!F:F,match($A226,EPS!$A:$A,0)),index(Ghosts!F:F,match($A226,Ghosts!$A:$A,0)))*($S226/(($F226/48)*$D226)/$E226))</f>
        <v>#N/A</v>
      </c>
      <c r="W226" s="40" t="str">
        <f t="array" ref="W226">if(or($F226=0,$F226=""),"", iferror(index(EPS!M:M,match($A226,EPS!$A:$A,0)),index(Ghosts!M:M,match($A226,Ghosts!$A:$A,0)))*($S226/(($F226/48)*$D226)/$E226))</f>
        <v>#N/A</v>
      </c>
      <c r="X226" s="39" t="str">
        <f t="shared" si="3"/>
        <v>#N/A</v>
      </c>
      <c r="Y226" s="41" t="str">
        <f t="array" ref="Y226">if(or(F226=0,F226=""),"",((iferror(index(EPS!H:H,match(A226,EPS!A:A,0)),index(Ghosts!H:H,match(A226,Ghosts!A:A,0)))*1.25)+(iferror(index(EPS!I:I,match(A226,EPS!A:A,0)),index(Ghosts!I:I,match(A226,Ghosts!A:A,0)))*1.25)+(iferror(index(EPS!J:J,match(A226,EPS!A:A,0)),index(Ghosts!J:J,match(A226,Ghosts!A:A,0)))*1.5)+(iferror(index(EPS!K:K,match(A226,EPS!A:A,0)),index(Ghosts!K:K,match(A226,Ghosts!A:A,0)))*2)+(iferror(index(EPS!L:L,match(A226,EPS!A:A,0)),index(Ghosts!L:L,match(A226,Ghosts!A:A,0)))*2))*D226*(F226/48))</f>
        <v>#N/A</v>
      </c>
      <c r="Z226" s="41" t="str">
        <f t="shared" si="4"/>
        <v>#N/A</v>
      </c>
      <c r="AA226" s="41" t="str">
        <f t="array" ref="AA226">if(or(F226=0,F226=""),"",((iferror(index(EPS!H:H,match(A226,EPS!A:A,0)),index(Ghosts!H:H,match(A226,Ghosts!A:A,0)))*1.2)+(iferror(index(EPS!I:I,match(A226,EPS!A:A,0)),index(Ghosts!I:I,match(A226,Ghosts!A:A,0)))*1.2)+(iferror(index(EPS!J:J,match(A226,EPS!A:A,0)),index(Ghosts!J:J,match(A226,Ghosts!A:A,0)))*1.5)+(iferror(index(EPS!K:K,match(A226,EPS!A:A,0)),index(Ghosts!K:K,match(A226,Ghosts!A:A,0)))*3)+(iferror(index(EPS!L:L,match(A226,EPS!A:A,0)),index(Ghosts!L:L,match(A226,Ghosts!A:A,0)))*3))*D226*(F226/48))</f>
        <v>#N/A</v>
      </c>
      <c r="AB226" s="42">
        <f t="shared" ref="AB226:AF226" si="228">if(iferror(search(AB$1,$I226),0)&gt;0,1,0)</f>
        <v>0</v>
      </c>
      <c r="AC226" s="42">
        <f t="shared" si="228"/>
        <v>0</v>
      </c>
      <c r="AD226" s="42">
        <f t="shared" si="228"/>
        <v>0</v>
      </c>
      <c r="AE226" s="42">
        <f t="shared" si="228"/>
        <v>0</v>
      </c>
      <c r="AF226" s="42">
        <f t="shared" si="228"/>
        <v>0</v>
      </c>
      <c r="AG226" s="25"/>
      <c r="AH226" s="25"/>
      <c r="AI226" s="25"/>
      <c r="AJ226" s="25"/>
      <c r="AK226" s="25"/>
      <c r="AL226" s="25"/>
    </row>
    <row r="227">
      <c r="A227" s="26" t="s">
        <v>598</v>
      </c>
      <c r="B227" s="25" t="e">
        <v>#N/A</v>
      </c>
      <c r="C227" s="25" t="e">
        <v>#N/A</v>
      </c>
      <c r="D227" s="28" t="e">
        <v>#N/A</v>
      </c>
      <c r="E227" s="29">
        <v>0.20052953813104188</v>
      </c>
      <c r="F227" s="30">
        <v>14.0</v>
      </c>
      <c r="G227" s="33"/>
      <c r="H227" s="34" t="e">
        <v>#N/A</v>
      </c>
      <c r="I227" s="35" t="s">
        <v>64</v>
      </c>
      <c r="J227" s="36" t="s">
        <v>64</v>
      </c>
      <c r="K227" s="28" t="s">
        <v>64</v>
      </c>
      <c r="L227" s="28" t="s">
        <v>64</v>
      </c>
      <c r="M227" s="34" t="e">
        <v>#N/A</v>
      </c>
      <c r="N227" s="35" t="s">
        <v>64</v>
      </c>
      <c r="O227" s="36" t="s">
        <v>64</v>
      </c>
      <c r="P227" s="28" t="s">
        <v>64</v>
      </c>
      <c r="Q227" s="37" t="s">
        <v>64</v>
      </c>
      <c r="R227" s="38" t="str">
        <f t="shared" si="2"/>
        <v>#N/A</v>
      </c>
      <c r="S227" s="39" t="str">
        <f t="array" ref="S227">if(R227="","", if(index(Index_of_Stuff!J:J,match(B227,Index_of_Stuff!F:F,0))&gt;0,(D227-index(Index_of_Stuff!J:J,match(B227,Index_of_Stuff!F:F,0)))*(R227/index(Index_of_Stuff!I:I,match(B227,Index_of_Stuff!F:F,0))),(D227/index(Index_of_Stuff!I:I,match(B227,Index_of_Stuff!F:F,0)))*R227))</f>
        <v>#N/A</v>
      </c>
      <c r="T227" s="40" t="str">
        <f t="array" ref="T227">if(or($F227=0,$F227=""),"", iferror(index(EPS!B:B,match($A227,EPS!$A:$A,0)),index(Ghosts!B:B,match($A227,Ghosts!$A:$A,0)))*($S227/(($F227/48)*$D227)/$E227))</f>
        <v>#N/A</v>
      </c>
      <c r="U227" s="40" t="str">
        <f t="array" ref="U227">if(or($F227=0,$F227=""),"", iferror(index(EPS!D:D,match($A227,EPS!$A:$A,0)),index(Ghosts!D:D,match($A227,Ghosts!$A:$A,0)))*($S227/(($F227/48)*$D227)/$E227))</f>
        <v>#N/A</v>
      </c>
      <c r="V227" s="40" t="str">
        <f t="array" ref="V227">if(or($F227=0,$F227=""),"", iferror(index(EPS!F:F,match($A227,EPS!$A:$A,0)),index(Ghosts!F:F,match($A227,Ghosts!$A:$A,0)))*($S227/(($F227/48)*$D227)/$E227))</f>
        <v>#N/A</v>
      </c>
      <c r="W227" s="40" t="str">
        <f t="array" ref="W227">if(or($F227=0,$F227=""),"", iferror(index(EPS!M:M,match($A227,EPS!$A:$A,0)),index(Ghosts!M:M,match($A227,Ghosts!$A:$A,0)))*($S227/(($F227/48)*$D227)/$E227))</f>
        <v>#N/A</v>
      </c>
      <c r="X227" s="39" t="str">
        <f t="shared" si="3"/>
        <v>#N/A</v>
      </c>
      <c r="Y227" s="41" t="str">
        <f t="array" ref="Y227">if(or(F227=0,F227=""),"",((iferror(index(EPS!H:H,match(A227,EPS!A:A,0)),index(Ghosts!H:H,match(A227,Ghosts!A:A,0)))*1.25)+(iferror(index(EPS!I:I,match(A227,EPS!A:A,0)),index(Ghosts!I:I,match(A227,Ghosts!A:A,0)))*1.25)+(iferror(index(EPS!J:J,match(A227,EPS!A:A,0)),index(Ghosts!J:J,match(A227,Ghosts!A:A,0)))*1.5)+(iferror(index(EPS!K:K,match(A227,EPS!A:A,0)),index(Ghosts!K:K,match(A227,Ghosts!A:A,0)))*2)+(iferror(index(EPS!L:L,match(A227,EPS!A:A,0)),index(Ghosts!L:L,match(A227,Ghosts!A:A,0)))*2))*D227*(F227/48))</f>
        <v>#N/A</v>
      </c>
      <c r="Z227" s="41" t="str">
        <f t="shared" si="4"/>
        <v>#N/A</v>
      </c>
      <c r="AA227" s="41" t="str">
        <f t="array" ref="AA227">if(or(F227=0,F227=""),"",((iferror(index(EPS!H:H,match(A227,EPS!A:A,0)),index(Ghosts!H:H,match(A227,Ghosts!A:A,0)))*1.2)+(iferror(index(EPS!I:I,match(A227,EPS!A:A,0)),index(Ghosts!I:I,match(A227,Ghosts!A:A,0)))*1.2)+(iferror(index(EPS!J:J,match(A227,EPS!A:A,0)),index(Ghosts!J:J,match(A227,Ghosts!A:A,0)))*1.5)+(iferror(index(EPS!K:K,match(A227,EPS!A:A,0)),index(Ghosts!K:K,match(A227,Ghosts!A:A,0)))*3)+(iferror(index(EPS!L:L,match(A227,EPS!A:A,0)),index(Ghosts!L:L,match(A227,Ghosts!A:A,0)))*3))*D227*(F227/48))</f>
        <v>#N/A</v>
      </c>
      <c r="AB227" s="42">
        <f t="shared" ref="AB227:AF227" si="229">if(iferror(search(AB$1,$I227),0)&gt;0,1,0)</f>
        <v>0</v>
      </c>
      <c r="AC227" s="42">
        <f t="shared" si="229"/>
        <v>0</v>
      </c>
      <c r="AD227" s="42">
        <f t="shared" si="229"/>
        <v>0</v>
      </c>
      <c r="AE227" s="42">
        <f t="shared" si="229"/>
        <v>0</v>
      </c>
      <c r="AF227" s="42">
        <f t="shared" si="229"/>
        <v>0</v>
      </c>
      <c r="AG227" s="25"/>
      <c r="AH227" s="25"/>
      <c r="AI227" s="25"/>
      <c r="AJ227" s="25"/>
      <c r="AK227" s="25"/>
      <c r="AL227" s="25"/>
    </row>
    <row r="228">
      <c r="A228" s="26" t="s">
        <v>591</v>
      </c>
      <c r="B228" s="25" t="e">
        <v>#N/A</v>
      </c>
      <c r="C228" s="25" t="e">
        <v>#N/A</v>
      </c>
      <c r="D228" s="28" t="e">
        <v>#N/A</v>
      </c>
      <c r="E228" s="29">
        <v>0.1746322444678609</v>
      </c>
      <c r="F228" s="30">
        <v>14.0</v>
      </c>
      <c r="G228" s="33"/>
      <c r="H228" s="34" t="e">
        <v>#N/A</v>
      </c>
      <c r="I228" s="35" t="s">
        <v>64</v>
      </c>
      <c r="J228" s="36" t="s">
        <v>64</v>
      </c>
      <c r="K228" s="28" t="s">
        <v>64</v>
      </c>
      <c r="L228" s="28" t="s">
        <v>64</v>
      </c>
      <c r="M228" s="34" t="e">
        <v>#N/A</v>
      </c>
      <c r="N228" s="35" t="s">
        <v>64</v>
      </c>
      <c r="O228" s="36" t="s">
        <v>64</v>
      </c>
      <c r="P228" s="28" t="s">
        <v>64</v>
      </c>
      <c r="Q228" s="37" t="s">
        <v>64</v>
      </c>
      <c r="R228" s="38" t="str">
        <f t="shared" si="2"/>
        <v>#N/A</v>
      </c>
      <c r="S228" s="39" t="str">
        <f t="array" ref="S228">if(R228="","", if(index(Index_of_Stuff!J:J,match(B228,Index_of_Stuff!F:F,0))&gt;0,(D228-index(Index_of_Stuff!J:J,match(B228,Index_of_Stuff!F:F,0)))*(R228/index(Index_of_Stuff!I:I,match(B228,Index_of_Stuff!F:F,0))),(D228/index(Index_of_Stuff!I:I,match(B228,Index_of_Stuff!F:F,0)))*R228))</f>
        <v>#N/A</v>
      </c>
      <c r="T228" s="40" t="str">
        <f t="array" ref="T228">if(or($F228=0,$F228=""),"", iferror(index(EPS!B:B,match($A228,EPS!$A:$A,0)),index(Ghosts!B:B,match($A228,Ghosts!$A:$A,0)))*($S228/(($F228/48)*$D228)/$E228))</f>
        <v>#N/A</v>
      </c>
      <c r="U228" s="40" t="str">
        <f t="array" ref="U228">if(or($F228=0,$F228=""),"", iferror(index(EPS!D:D,match($A228,EPS!$A:$A,0)),index(Ghosts!D:D,match($A228,Ghosts!$A:$A,0)))*($S228/(($F228/48)*$D228)/$E228))</f>
        <v>#N/A</v>
      </c>
      <c r="V228" s="40" t="str">
        <f t="array" ref="V228">if(or($F228=0,$F228=""),"", iferror(index(EPS!F:F,match($A228,EPS!$A:$A,0)),index(Ghosts!F:F,match($A228,Ghosts!$A:$A,0)))*($S228/(($F228/48)*$D228)/$E228))</f>
        <v>#N/A</v>
      </c>
      <c r="W228" s="40" t="str">
        <f t="array" ref="W228">if(or($F228=0,$F228=""),"", iferror(index(EPS!M:M,match($A228,EPS!$A:$A,0)),index(Ghosts!M:M,match($A228,Ghosts!$A:$A,0)))*($S228/(($F228/48)*$D228)/$E228))</f>
        <v>#N/A</v>
      </c>
      <c r="X228" s="39" t="str">
        <f t="shared" si="3"/>
        <v>#N/A</v>
      </c>
      <c r="Y228" s="41" t="str">
        <f t="array" ref="Y228">if(or(F228=0,F228=""),"",((iferror(index(EPS!H:H,match(A228,EPS!A:A,0)),index(Ghosts!H:H,match(A228,Ghosts!A:A,0)))*1.25)+(iferror(index(EPS!I:I,match(A228,EPS!A:A,0)),index(Ghosts!I:I,match(A228,Ghosts!A:A,0)))*1.25)+(iferror(index(EPS!J:J,match(A228,EPS!A:A,0)),index(Ghosts!J:J,match(A228,Ghosts!A:A,0)))*1.5)+(iferror(index(EPS!K:K,match(A228,EPS!A:A,0)),index(Ghosts!K:K,match(A228,Ghosts!A:A,0)))*2)+(iferror(index(EPS!L:L,match(A228,EPS!A:A,0)),index(Ghosts!L:L,match(A228,Ghosts!A:A,0)))*2))*D228*(F228/48))</f>
        <v>#N/A</v>
      </c>
      <c r="Z228" s="41" t="str">
        <f t="shared" si="4"/>
        <v>#N/A</v>
      </c>
      <c r="AA228" s="41" t="str">
        <f t="array" ref="AA228">if(or(F228=0,F228=""),"",((iferror(index(EPS!H:H,match(A228,EPS!A:A,0)),index(Ghosts!H:H,match(A228,Ghosts!A:A,0)))*1.2)+(iferror(index(EPS!I:I,match(A228,EPS!A:A,0)),index(Ghosts!I:I,match(A228,Ghosts!A:A,0)))*1.2)+(iferror(index(EPS!J:J,match(A228,EPS!A:A,0)),index(Ghosts!J:J,match(A228,Ghosts!A:A,0)))*1.5)+(iferror(index(EPS!K:K,match(A228,EPS!A:A,0)),index(Ghosts!K:K,match(A228,Ghosts!A:A,0)))*3)+(iferror(index(EPS!L:L,match(A228,EPS!A:A,0)),index(Ghosts!L:L,match(A228,Ghosts!A:A,0)))*3))*D228*(F228/48))</f>
        <v>#N/A</v>
      </c>
      <c r="AB228" s="42">
        <f t="shared" ref="AB228:AF228" si="230">if(iferror(search(AB$1,$I228),0)&gt;0,1,0)</f>
        <v>0</v>
      </c>
      <c r="AC228" s="42">
        <f t="shared" si="230"/>
        <v>0</v>
      </c>
      <c r="AD228" s="42">
        <f t="shared" si="230"/>
        <v>0</v>
      </c>
      <c r="AE228" s="42">
        <f t="shared" si="230"/>
        <v>0</v>
      </c>
      <c r="AF228" s="42">
        <f t="shared" si="230"/>
        <v>0</v>
      </c>
      <c r="AG228" s="25"/>
      <c r="AH228" s="25"/>
      <c r="AI228" s="25"/>
      <c r="AJ228" s="25"/>
      <c r="AK228" s="25"/>
      <c r="AL228" s="25"/>
    </row>
    <row r="229">
      <c r="A229" s="26" t="s">
        <v>600</v>
      </c>
      <c r="B229" s="25" t="e">
        <v>#N/A</v>
      </c>
      <c r="C229" s="25" t="e">
        <v>#N/A</v>
      </c>
      <c r="D229" s="28" t="e">
        <v>#N/A</v>
      </c>
      <c r="E229" s="29">
        <v>0.16407075372664287</v>
      </c>
      <c r="F229" s="30">
        <v>9.0</v>
      </c>
      <c r="G229" s="33"/>
      <c r="H229" s="34" t="e">
        <v>#N/A</v>
      </c>
      <c r="I229" s="35" t="s">
        <v>64</v>
      </c>
      <c r="J229" s="36" t="s">
        <v>64</v>
      </c>
      <c r="K229" s="28" t="s">
        <v>64</v>
      </c>
      <c r="L229" s="28" t="s">
        <v>64</v>
      </c>
      <c r="M229" s="34" t="e">
        <v>#N/A</v>
      </c>
      <c r="N229" s="35" t="s">
        <v>64</v>
      </c>
      <c r="O229" s="36" t="s">
        <v>64</v>
      </c>
      <c r="P229" s="28" t="s">
        <v>64</v>
      </c>
      <c r="Q229" s="37" t="s">
        <v>64</v>
      </c>
      <c r="R229" s="38" t="str">
        <f t="shared" si="2"/>
        <v>#N/A</v>
      </c>
      <c r="S229" s="39" t="str">
        <f t="array" ref="S229">if(R229="","", if(index(Index_of_Stuff!J:J,match(B229,Index_of_Stuff!F:F,0))&gt;0,(D229-index(Index_of_Stuff!J:J,match(B229,Index_of_Stuff!F:F,0)))*(R229/index(Index_of_Stuff!I:I,match(B229,Index_of_Stuff!F:F,0))),(D229/index(Index_of_Stuff!I:I,match(B229,Index_of_Stuff!F:F,0)))*R229))</f>
        <v>#N/A</v>
      </c>
      <c r="T229" s="40" t="str">
        <f t="array" ref="T229">if(or($F229=0,$F229=""),"", iferror(index(EPS!B:B,match($A229,EPS!$A:$A,0)),index(Ghosts!B:B,match($A229,Ghosts!$A:$A,0)))*($S229/(($F229/48)*$D229)/$E229))</f>
        <v>#N/A</v>
      </c>
      <c r="U229" s="40" t="str">
        <f t="array" ref="U229">if(or($F229=0,$F229=""),"", iferror(index(EPS!D:D,match($A229,EPS!$A:$A,0)),index(Ghosts!D:D,match($A229,Ghosts!$A:$A,0)))*($S229/(($F229/48)*$D229)/$E229))</f>
        <v>#N/A</v>
      </c>
      <c r="V229" s="40" t="str">
        <f t="array" ref="V229">if(or($F229=0,$F229=""),"", iferror(index(EPS!F:F,match($A229,EPS!$A:$A,0)),index(Ghosts!F:F,match($A229,Ghosts!$A:$A,0)))*($S229/(($F229/48)*$D229)/$E229))</f>
        <v>#N/A</v>
      </c>
      <c r="W229" s="40" t="str">
        <f t="array" ref="W229">if(or($F229=0,$F229=""),"", iferror(index(EPS!M:M,match($A229,EPS!$A:$A,0)),index(Ghosts!M:M,match($A229,Ghosts!$A:$A,0)))*($S229/(($F229/48)*$D229)/$E229))</f>
        <v>#N/A</v>
      </c>
      <c r="X229" s="39" t="str">
        <f t="shared" si="3"/>
        <v>#N/A</v>
      </c>
      <c r="Y229" s="41" t="str">
        <f t="array" ref="Y229">if(or(F229=0,F229=""),"",((iferror(index(EPS!H:H,match(A229,EPS!A:A,0)),index(Ghosts!H:H,match(A229,Ghosts!A:A,0)))*1.25)+(iferror(index(EPS!I:I,match(A229,EPS!A:A,0)),index(Ghosts!I:I,match(A229,Ghosts!A:A,0)))*1.25)+(iferror(index(EPS!J:J,match(A229,EPS!A:A,0)),index(Ghosts!J:J,match(A229,Ghosts!A:A,0)))*1.5)+(iferror(index(EPS!K:K,match(A229,EPS!A:A,0)),index(Ghosts!K:K,match(A229,Ghosts!A:A,0)))*2)+(iferror(index(EPS!L:L,match(A229,EPS!A:A,0)),index(Ghosts!L:L,match(A229,Ghosts!A:A,0)))*2))*D229*(F229/48))</f>
        <v>#N/A</v>
      </c>
      <c r="Z229" s="41" t="str">
        <f t="shared" si="4"/>
        <v>#N/A</v>
      </c>
      <c r="AA229" s="41" t="str">
        <f t="array" ref="AA229">if(or(F229=0,F229=""),"",((iferror(index(EPS!H:H,match(A229,EPS!A:A,0)),index(Ghosts!H:H,match(A229,Ghosts!A:A,0)))*1.2)+(iferror(index(EPS!I:I,match(A229,EPS!A:A,0)),index(Ghosts!I:I,match(A229,Ghosts!A:A,0)))*1.2)+(iferror(index(EPS!J:J,match(A229,EPS!A:A,0)),index(Ghosts!J:J,match(A229,Ghosts!A:A,0)))*1.5)+(iferror(index(EPS!K:K,match(A229,EPS!A:A,0)),index(Ghosts!K:K,match(A229,Ghosts!A:A,0)))*3)+(iferror(index(EPS!L:L,match(A229,EPS!A:A,0)),index(Ghosts!L:L,match(A229,Ghosts!A:A,0)))*3))*D229*(F229/48))</f>
        <v>#N/A</v>
      </c>
      <c r="AB229" s="42">
        <f t="shared" ref="AB229:AF229" si="231">if(iferror(search(AB$1,$I229),0)&gt;0,1,0)</f>
        <v>0</v>
      </c>
      <c r="AC229" s="42">
        <f t="shared" si="231"/>
        <v>0</v>
      </c>
      <c r="AD229" s="42">
        <f t="shared" si="231"/>
        <v>0</v>
      </c>
      <c r="AE229" s="42">
        <f t="shared" si="231"/>
        <v>0</v>
      </c>
      <c r="AF229" s="42">
        <f t="shared" si="231"/>
        <v>0</v>
      </c>
      <c r="AG229" s="25"/>
      <c r="AH229" s="25"/>
      <c r="AI229" s="25"/>
      <c r="AJ229" s="25"/>
      <c r="AK229" s="25"/>
      <c r="AL229" s="25"/>
    </row>
    <row r="230">
      <c r="A230" s="26" t="s">
        <v>594</v>
      </c>
      <c r="B230" s="25" t="e">
        <v>#N/A</v>
      </c>
      <c r="C230" s="25" t="e">
        <v>#N/A</v>
      </c>
      <c r="D230" s="28" t="e">
        <v>#N/A</v>
      </c>
      <c r="E230" s="29">
        <v>0.18</v>
      </c>
      <c r="F230" s="30">
        <v>0.0</v>
      </c>
      <c r="G230" s="33"/>
      <c r="H230" s="34" t="s">
        <v>64</v>
      </c>
      <c r="I230" s="35" t="s">
        <v>64</v>
      </c>
      <c r="J230" s="36" t="s">
        <v>64</v>
      </c>
      <c r="K230" s="28" t="s">
        <v>64</v>
      </c>
      <c r="L230" s="28" t="s">
        <v>64</v>
      </c>
      <c r="M230" s="34" t="s">
        <v>64</v>
      </c>
      <c r="N230" s="35" t="s">
        <v>64</v>
      </c>
      <c r="O230" s="36" t="s">
        <v>64</v>
      </c>
      <c r="P230" s="28" t="s">
        <v>64</v>
      </c>
      <c r="Q230" s="37" t="s">
        <v>64</v>
      </c>
      <c r="R230" s="38" t="str">
        <f t="shared" si="2"/>
        <v/>
      </c>
      <c r="S230" s="39" t="str">
        <f t="array" ref="S230">if(R230="","", if(index(Index_of_Stuff!J:J,match(B230,Index_of_Stuff!F:F,0))&gt;0,(D230-index(Index_of_Stuff!J:J,match(B230,Index_of_Stuff!F:F,0)))*(R230/index(Index_of_Stuff!I:I,match(B230,Index_of_Stuff!F:F,0))),(D230/index(Index_of_Stuff!I:I,match(B230,Index_of_Stuff!F:F,0)))*R230))</f>
        <v/>
      </c>
      <c r="T230" s="40" t="str">
        <f t="array" ref="T230">if(or($F230=0,$F230=""),"", iferror(index(EPS!B:B,match($A230,EPS!$A:$A,0)),index(Ghosts!B:B,match($A230,Ghosts!$A:$A,0)))*($S230/(($F230/48)*$D230)/$E230))</f>
        <v/>
      </c>
      <c r="U230" s="40" t="str">
        <f t="array" ref="U230">if(or($F230=0,$F230=""),"", iferror(index(EPS!D:D,match($A230,EPS!$A:$A,0)),index(Ghosts!D:D,match($A230,Ghosts!$A:$A,0)))*($S230/(($F230/48)*$D230)/$E230))</f>
        <v/>
      </c>
      <c r="V230" s="40" t="str">
        <f t="array" ref="V230">if(or($F230=0,$F230=""),"", iferror(index(EPS!F:F,match($A230,EPS!$A:$A,0)),index(Ghosts!F:F,match($A230,Ghosts!$A:$A,0)))*($S230/(($F230/48)*$D230)/$E230))</f>
        <v/>
      </c>
      <c r="W230" s="40" t="str">
        <f t="array" ref="W230">if(or($F230=0,$F230=""),"", iferror(index(EPS!M:M,match($A230,EPS!$A:$A,0)),index(Ghosts!M:M,match($A230,Ghosts!$A:$A,0)))*($S230/(($F230/48)*$D230)/$E230))</f>
        <v/>
      </c>
      <c r="X230" s="39" t="str">
        <f t="shared" si="3"/>
        <v/>
      </c>
      <c r="Y230" s="41" t="str">
        <f t="array" ref="Y230">if(or(F230=0,F230=""),"",((iferror(index(EPS!H:H,match(A230,EPS!A:A,0)),index(Ghosts!H:H,match(A230,Ghosts!A:A,0)))*1.25)+(iferror(index(EPS!I:I,match(A230,EPS!A:A,0)),index(Ghosts!I:I,match(A230,Ghosts!A:A,0)))*1.25)+(iferror(index(EPS!J:J,match(A230,EPS!A:A,0)),index(Ghosts!J:J,match(A230,Ghosts!A:A,0)))*1.5)+(iferror(index(EPS!K:K,match(A230,EPS!A:A,0)),index(Ghosts!K:K,match(A230,Ghosts!A:A,0)))*2)+(iferror(index(EPS!L:L,match(A230,EPS!A:A,0)),index(Ghosts!L:L,match(A230,Ghosts!A:A,0)))*2))*D230*(F230/48))</f>
        <v/>
      </c>
      <c r="Z230" s="41" t="str">
        <f t="shared" si="4"/>
        <v/>
      </c>
      <c r="AA230" s="41" t="str">
        <f t="array" ref="AA230">if(or(F230=0,F230=""),"",((iferror(index(EPS!H:H,match(A230,EPS!A:A,0)),index(Ghosts!H:H,match(A230,Ghosts!A:A,0)))*1.2)+(iferror(index(EPS!I:I,match(A230,EPS!A:A,0)),index(Ghosts!I:I,match(A230,Ghosts!A:A,0)))*1.2)+(iferror(index(EPS!J:J,match(A230,EPS!A:A,0)),index(Ghosts!J:J,match(A230,Ghosts!A:A,0)))*1.5)+(iferror(index(EPS!K:K,match(A230,EPS!A:A,0)),index(Ghosts!K:K,match(A230,Ghosts!A:A,0)))*3)+(iferror(index(EPS!L:L,match(A230,EPS!A:A,0)),index(Ghosts!L:L,match(A230,Ghosts!A:A,0)))*3))*D230*(F230/48))</f>
        <v/>
      </c>
      <c r="AB230" s="42">
        <f t="shared" ref="AB230:AF230" si="232">if(iferror(search(AB$1,$I230),0)&gt;0,1,0)</f>
        <v>0</v>
      </c>
      <c r="AC230" s="42">
        <f t="shared" si="232"/>
        <v>0</v>
      </c>
      <c r="AD230" s="42">
        <f t="shared" si="232"/>
        <v>0</v>
      </c>
      <c r="AE230" s="42">
        <f t="shared" si="232"/>
        <v>0</v>
      </c>
      <c r="AF230" s="42">
        <f t="shared" si="232"/>
        <v>0</v>
      </c>
      <c r="AG230" s="25"/>
      <c r="AH230" s="25"/>
      <c r="AI230" s="25"/>
      <c r="AJ230" s="25"/>
      <c r="AK230" s="25"/>
      <c r="AL230" s="25"/>
    </row>
    <row r="231">
      <c r="A231" s="26" t="s">
        <v>586</v>
      </c>
      <c r="B231" s="25" t="e">
        <v>#N/A</v>
      </c>
      <c r="C231" s="25" t="e">
        <v>#N/A</v>
      </c>
      <c r="D231" s="28" t="e">
        <v>#N/A</v>
      </c>
      <c r="E231" s="29">
        <v>0.21211529933481155</v>
      </c>
      <c r="F231" s="30">
        <v>0.0</v>
      </c>
      <c r="G231" s="33"/>
      <c r="H231" s="34" t="s">
        <v>64</v>
      </c>
      <c r="I231" s="35" t="s">
        <v>64</v>
      </c>
      <c r="J231" s="36" t="s">
        <v>64</v>
      </c>
      <c r="K231" s="28" t="s">
        <v>64</v>
      </c>
      <c r="L231" s="28" t="s">
        <v>64</v>
      </c>
      <c r="M231" s="34" t="s">
        <v>64</v>
      </c>
      <c r="N231" s="35" t="s">
        <v>64</v>
      </c>
      <c r="O231" s="36" t="s">
        <v>64</v>
      </c>
      <c r="P231" s="28" t="s">
        <v>64</v>
      </c>
      <c r="Q231" s="37" t="s">
        <v>64</v>
      </c>
      <c r="R231" s="38" t="str">
        <f t="shared" si="2"/>
        <v/>
      </c>
      <c r="S231" s="39" t="str">
        <f t="array" ref="S231">if(R231="","", if(index(Index_of_Stuff!J:J,match(B231,Index_of_Stuff!F:F,0))&gt;0,(D231-index(Index_of_Stuff!J:J,match(B231,Index_of_Stuff!F:F,0)))*(R231/index(Index_of_Stuff!I:I,match(B231,Index_of_Stuff!F:F,0))),(D231/index(Index_of_Stuff!I:I,match(B231,Index_of_Stuff!F:F,0)))*R231))</f>
        <v/>
      </c>
      <c r="T231" s="40" t="str">
        <f t="array" ref="T231">if(or($F231=0,$F231=""),"", iferror(index(EPS!B:B,match($A231,EPS!$A:$A,0)),index(Ghosts!B:B,match($A231,Ghosts!$A:$A,0)))*($S231/(($F231/48)*$D231)/$E231))</f>
        <v/>
      </c>
      <c r="U231" s="40" t="str">
        <f t="array" ref="U231">if(or($F231=0,$F231=""),"", iferror(index(EPS!D:D,match($A231,EPS!$A:$A,0)),index(Ghosts!D:D,match($A231,Ghosts!$A:$A,0)))*($S231/(($F231/48)*$D231)/$E231))</f>
        <v/>
      </c>
      <c r="V231" s="40" t="str">
        <f t="array" ref="V231">if(or($F231=0,$F231=""),"", iferror(index(EPS!F:F,match($A231,EPS!$A:$A,0)),index(Ghosts!F:F,match($A231,Ghosts!$A:$A,0)))*($S231/(($F231/48)*$D231)/$E231))</f>
        <v/>
      </c>
      <c r="W231" s="40" t="str">
        <f t="array" ref="W231">if(or($F231=0,$F231=""),"", iferror(index(EPS!M:M,match($A231,EPS!$A:$A,0)),index(Ghosts!M:M,match($A231,Ghosts!$A:$A,0)))*($S231/(($F231/48)*$D231)/$E231))</f>
        <v/>
      </c>
      <c r="X231" s="39" t="str">
        <f t="shared" si="3"/>
        <v/>
      </c>
      <c r="Y231" s="41" t="str">
        <f t="array" ref="Y231">if(or(F231=0,F231=""),"",((iferror(index(EPS!H:H,match(A231,EPS!A:A,0)),index(Ghosts!H:H,match(A231,Ghosts!A:A,0)))*1.25)+(iferror(index(EPS!I:I,match(A231,EPS!A:A,0)),index(Ghosts!I:I,match(A231,Ghosts!A:A,0)))*1.25)+(iferror(index(EPS!J:J,match(A231,EPS!A:A,0)),index(Ghosts!J:J,match(A231,Ghosts!A:A,0)))*1.5)+(iferror(index(EPS!K:K,match(A231,EPS!A:A,0)),index(Ghosts!K:K,match(A231,Ghosts!A:A,0)))*2)+(iferror(index(EPS!L:L,match(A231,EPS!A:A,0)),index(Ghosts!L:L,match(A231,Ghosts!A:A,0)))*2))*D231*(F231/48))</f>
        <v/>
      </c>
      <c r="Z231" s="41" t="str">
        <f t="shared" si="4"/>
        <v/>
      </c>
      <c r="AA231" s="41" t="str">
        <f t="array" ref="AA231">if(or(F231=0,F231=""),"",((iferror(index(EPS!H:H,match(A231,EPS!A:A,0)),index(Ghosts!H:H,match(A231,Ghosts!A:A,0)))*1.2)+(iferror(index(EPS!I:I,match(A231,EPS!A:A,0)),index(Ghosts!I:I,match(A231,Ghosts!A:A,0)))*1.2)+(iferror(index(EPS!J:J,match(A231,EPS!A:A,0)),index(Ghosts!J:J,match(A231,Ghosts!A:A,0)))*1.5)+(iferror(index(EPS!K:K,match(A231,EPS!A:A,0)),index(Ghosts!K:K,match(A231,Ghosts!A:A,0)))*3)+(iferror(index(EPS!L:L,match(A231,EPS!A:A,0)),index(Ghosts!L:L,match(A231,Ghosts!A:A,0)))*3))*D231*(F231/48))</f>
        <v/>
      </c>
      <c r="AB231" s="42">
        <f t="shared" ref="AB231:AF231" si="233">if(iferror(search(AB$1,$I231),0)&gt;0,1,0)</f>
        <v>0</v>
      </c>
      <c r="AC231" s="42">
        <f t="shared" si="233"/>
        <v>0</v>
      </c>
      <c r="AD231" s="42">
        <f t="shared" si="233"/>
        <v>0</v>
      </c>
      <c r="AE231" s="42">
        <f t="shared" si="233"/>
        <v>0</v>
      </c>
      <c r="AF231" s="42">
        <f t="shared" si="233"/>
        <v>0</v>
      </c>
      <c r="AG231" s="25"/>
      <c r="AH231" s="25"/>
      <c r="AI231" s="25"/>
      <c r="AJ231" s="25"/>
      <c r="AK231" s="25"/>
      <c r="AL231" s="25"/>
    </row>
    <row r="232">
      <c r="A232" s="26" t="s">
        <v>595</v>
      </c>
      <c r="B232" s="25" t="e">
        <v>#N/A</v>
      </c>
      <c r="C232" s="25" t="e">
        <v>#N/A</v>
      </c>
      <c r="D232" s="28" t="e">
        <v>#N/A</v>
      </c>
      <c r="E232" s="29">
        <v>0.18</v>
      </c>
      <c r="F232" s="30">
        <v>0.0</v>
      </c>
      <c r="G232" s="33"/>
      <c r="H232" s="34" t="s">
        <v>64</v>
      </c>
      <c r="I232" s="35" t="s">
        <v>64</v>
      </c>
      <c r="J232" s="36" t="s">
        <v>64</v>
      </c>
      <c r="K232" s="28" t="s">
        <v>64</v>
      </c>
      <c r="L232" s="28" t="s">
        <v>64</v>
      </c>
      <c r="M232" s="34" t="s">
        <v>64</v>
      </c>
      <c r="N232" s="35" t="s">
        <v>64</v>
      </c>
      <c r="O232" s="36" t="s">
        <v>64</v>
      </c>
      <c r="P232" s="28" t="s">
        <v>64</v>
      </c>
      <c r="Q232" s="37" t="s">
        <v>64</v>
      </c>
      <c r="R232" s="38" t="str">
        <f t="shared" si="2"/>
        <v/>
      </c>
      <c r="S232" s="39" t="str">
        <f t="array" ref="S232">if(R232="","", if(index(Index_of_Stuff!J:J,match(B232,Index_of_Stuff!F:F,0))&gt;0,(D232-index(Index_of_Stuff!J:J,match(B232,Index_of_Stuff!F:F,0)))*(R232/index(Index_of_Stuff!I:I,match(B232,Index_of_Stuff!F:F,0))),(D232/index(Index_of_Stuff!I:I,match(B232,Index_of_Stuff!F:F,0)))*R232))</f>
        <v/>
      </c>
      <c r="T232" s="40" t="str">
        <f t="array" ref="T232">if(or($F232=0,$F232=""),"", iferror(index(EPS!B:B,match($A232,EPS!$A:$A,0)),index(Ghosts!B:B,match($A232,Ghosts!$A:$A,0)))*($S232/(($F232/48)*$D232)/$E232))</f>
        <v/>
      </c>
      <c r="U232" s="40" t="str">
        <f t="array" ref="U232">if(or($F232=0,$F232=""),"", iferror(index(EPS!D:D,match($A232,EPS!$A:$A,0)),index(Ghosts!D:D,match($A232,Ghosts!$A:$A,0)))*($S232/(($F232/48)*$D232)/$E232))</f>
        <v/>
      </c>
      <c r="V232" s="40" t="str">
        <f t="array" ref="V232">if(or($F232=0,$F232=""),"", iferror(index(EPS!F:F,match($A232,EPS!$A:$A,0)),index(Ghosts!F:F,match($A232,Ghosts!$A:$A,0)))*($S232/(($F232/48)*$D232)/$E232))</f>
        <v/>
      </c>
      <c r="W232" s="40" t="str">
        <f t="array" ref="W232">if(or($F232=0,$F232=""),"", iferror(index(EPS!M:M,match($A232,EPS!$A:$A,0)),index(Ghosts!M:M,match($A232,Ghosts!$A:$A,0)))*($S232/(($F232/48)*$D232)/$E232))</f>
        <v/>
      </c>
      <c r="X232" s="39" t="str">
        <f t="shared" si="3"/>
        <v/>
      </c>
      <c r="Y232" s="41" t="str">
        <f t="array" ref="Y232">if(or(F232=0,F232=""),"",((iferror(index(EPS!H:H,match(A232,EPS!A:A,0)),index(Ghosts!H:H,match(A232,Ghosts!A:A,0)))*1.25)+(iferror(index(EPS!I:I,match(A232,EPS!A:A,0)),index(Ghosts!I:I,match(A232,Ghosts!A:A,0)))*1.25)+(iferror(index(EPS!J:J,match(A232,EPS!A:A,0)),index(Ghosts!J:J,match(A232,Ghosts!A:A,0)))*1.5)+(iferror(index(EPS!K:K,match(A232,EPS!A:A,0)),index(Ghosts!K:K,match(A232,Ghosts!A:A,0)))*2)+(iferror(index(EPS!L:L,match(A232,EPS!A:A,0)),index(Ghosts!L:L,match(A232,Ghosts!A:A,0)))*2))*D232*(F232/48))</f>
        <v/>
      </c>
      <c r="Z232" s="41" t="str">
        <f t="shared" si="4"/>
        <v/>
      </c>
      <c r="AA232" s="41" t="str">
        <f t="array" ref="AA232">if(or(F232=0,F232=""),"",((iferror(index(EPS!H:H,match(A232,EPS!A:A,0)),index(Ghosts!H:H,match(A232,Ghosts!A:A,0)))*1.2)+(iferror(index(EPS!I:I,match(A232,EPS!A:A,0)),index(Ghosts!I:I,match(A232,Ghosts!A:A,0)))*1.2)+(iferror(index(EPS!J:J,match(A232,EPS!A:A,0)),index(Ghosts!J:J,match(A232,Ghosts!A:A,0)))*1.5)+(iferror(index(EPS!K:K,match(A232,EPS!A:A,0)),index(Ghosts!K:K,match(A232,Ghosts!A:A,0)))*3)+(iferror(index(EPS!L:L,match(A232,EPS!A:A,0)),index(Ghosts!L:L,match(A232,Ghosts!A:A,0)))*3))*D232*(F232/48))</f>
        <v/>
      </c>
      <c r="AB232" s="42">
        <f t="shared" ref="AB232:AF232" si="234">if(iferror(search(AB$1,$I232),0)&gt;0,1,0)</f>
        <v>0</v>
      </c>
      <c r="AC232" s="42">
        <f t="shared" si="234"/>
        <v>0</v>
      </c>
      <c r="AD232" s="42">
        <f t="shared" si="234"/>
        <v>0</v>
      </c>
      <c r="AE232" s="42">
        <f t="shared" si="234"/>
        <v>0</v>
      </c>
      <c r="AF232" s="42">
        <f t="shared" si="234"/>
        <v>0</v>
      </c>
      <c r="AG232" s="25"/>
      <c r="AH232" s="25"/>
      <c r="AI232" s="25"/>
      <c r="AJ232" s="25"/>
      <c r="AK232" s="25"/>
      <c r="AL232" s="25"/>
    </row>
    <row r="233">
      <c r="A233" s="26" t="s">
        <v>596</v>
      </c>
      <c r="B233" s="25" t="e">
        <v>#N/A</v>
      </c>
      <c r="C233" s="25" t="e">
        <v>#N/A</v>
      </c>
      <c r="D233" s="28" t="e">
        <v>#N/A</v>
      </c>
      <c r="E233" s="29">
        <v>0.23227507598784192</v>
      </c>
      <c r="F233" s="30">
        <v>0.0</v>
      </c>
      <c r="G233" s="33"/>
      <c r="H233" s="34" t="s">
        <v>64</v>
      </c>
      <c r="I233" s="35" t="s">
        <v>64</v>
      </c>
      <c r="J233" s="36" t="s">
        <v>64</v>
      </c>
      <c r="K233" s="28" t="s">
        <v>64</v>
      </c>
      <c r="L233" s="28" t="s">
        <v>64</v>
      </c>
      <c r="M233" s="34" t="s">
        <v>64</v>
      </c>
      <c r="N233" s="35" t="s">
        <v>64</v>
      </c>
      <c r="O233" s="36" t="s">
        <v>64</v>
      </c>
      <c r="P233" s="28" t="s">
        <v>64</v>
      </c>
      <c r="Q233" s="37" t="s">
        <v>64</v>
      </c>
      <c r="R233" s="38" t="str">
        <f t="shared" si="2"/>
        <v/>
      </c>
      <c r="S233" s="39" t="str">
        <f t="array" ref="S233">if(R233="","", if(index(Index_of_Stuff!J:J,match(B233,Index_of_Stuff!F:F,0))&gt;0,(D233-index(Index_of_Stuff!J:J,match(B233,Index_of_Stuff!F:F,0)))*(R233/index(Index_of_Stuff!I:I,match(B233,Index_of_Stuff!F:F,0))),(D233/index(Index_of_Stuff!I:I,match(B233,Index_of_Stuff!F:F,0)))*R233))</f>
        <v/>
      </c>
      <c r="T233" s="40" t="str">
        <f t="array" ref="T233">if(or($F233=0,$F233=""),"", iferror(index(EPS!B:B,match($A233,EPS!$A:$A,0)),index(Ghosts!B:B,match($A233,Ghosts!$A:$A,0)))*($S233/(($F233/48)*$D233)/$E233))</f>
        <v/>
      </c>
      <c r="U233" s="40" t="str">
        <f t="array" ref="U233">if(or($F233=0,$F233=""),"", iferror(index(EPS!D:D,match($A233,EPS!$A:$A,0)),index(Ghosts!D:D,match($A233,Ghosts!$A:$A,0)))*($S233/(($F233/48)*$D233)/$E233))</f>
        <v/>
      </c>
      <c r="V233" s="40" t="str">
        <f t="array" ref="V233">if(or($F233=0,$F233=""),"", iferror(index(EPS!F:F,match($A233,EPS!$A:$A,0)),index(Ghosts!F:F,match($A233,Ghosts!$A:$A,0)))*($S233/(($F233/48)*$D233)/$E233))</f>
        <v/>
      </c>
      <c r="W233" s="40" t="str">
        <f t="array" ref="W233">if(or($F233=0,$F233=""),"", iferror(index(EPS!M:M,match($A233,EPS!$A:$A,0)),index(Ghosts!M:M,match($A233,Ghosts!$A:$A,0)))*($S233/(($F233/48)*$D233)/$E233))</f>
        <v/>
      </c>
      <c r="X233" s="39" t="str">
        <f t="shared" si="3"/>
        <v/>
      </c>
      <c r="Y233" s="41" t="str">
        <f t="array" ref="Y233">if(or(F233=0,F233=""),"",((iferror(index(EPS!H:H,match(A233,EPS!A:A,0)),index(Ghosts!H:H,match(A233,Ghosts!A:A,0)))*1.25)+(iferror(index(EPS!I:I,match(A233,EPS!A:A,0)),index(Ghosts!I:I,match(A233,Ghosts!A:A,0)))*1.25)+(iferror(index(EPS!J:J,match(A233,EPS!A:A,0)),index(Ghosts!J:J,match(A233,Ghosts!A:A,0)))*1.5)+(iferror(index(EPS!K:K,match(A233,EPS!A:A,0)),index(Ghosts!K:K,match(A233,Ghosts!A:A,0)))*2)+(iferror(index(EPS!L:L,match(A233,EPS!A:A,0)),index(Ghosts!L:L,match(A233,Ghosts!A:A,0)))*2))*D233*(F233/48))</f>
        <v/>
      </c>
      <c r="Z233" s="41" t="str">
        <f t="shared" si="4"/>
        <v/>
      </c>
      <c r="AA233" s="41" t="str">
        <f t="array" ref="AA233">if(or(F233=0,F233=""),"",((iferror(index(EPS!H:H,match(A233,EPS!A:A,0)),index(Ghosts!H:H,match(A233,Ghosts!A:A,0)))*1.2)+(iferror(index(EPS!I:I,match(A233,EPS!A:A,0)),index(Ghosts!I:I,match(A233,Ghosts!A:A,0)))*1.2)+(iferror(index(EPS!J:J,match(A233,EPS!A:A,0)),index(Ghosts!J:J,match(A233,Ghosts!A:A,0)))*1.5)+(iferror(index(EPS!K:K,match(A233,EPS!A:A,0)),index(Ghosts!K:K,match(A233,Ghosts!A:A,0)))*3)+(iferror(index(EPS!L:L,match(A233,EPS!A:A,0)),index(Ghosts!L:L,match(A233,Ghosts!A:A,0)))*3))*D233*(F233/48))</f>
        <v/>
      </c>
      <c r="AB233" s="42">
        <f t="shared" ref="AB233:AF233" si="235">if(iferror(search(AB$1,$I233),0)&gt;0,1,0)</f>
        <v>0</v>
      </c>
      <c r="AC233" s="42">
        <f t="shared" si="235"/>
        <v>0</v>
      </c>
      <c r="AD233" s="42">
        <f t="shared" si="235"/>
        <v>0</v>
      </c>
      <c r="AE233" s="42">
        <f t="shared" si="235"/>
        <v>0</v>
      </c>
      <c r="AF233" s="42">
        <f t="shared" si="235"/>
        <v>0</v>
      </c>
      <c r="AG233" s="25"/>
      <c r="AH233" s="25"/>
      <c r="AI233" s="25"/>
      <c r="AJ233" s="25"/>
      <c r="AK233" s="25"/>
      <c r="AL233" s="25"/>
    </row>
    <row r="234">
      <c r="A234" s="26" t="s">
        <v>597</v>
      </c>
      <c r="B234" s="25" t="e">
        <v>#N/A</v>
      </c>
      <c r="C234" s="25" t="e">
        <v>#N/A</v>
      </c>
      <c r="D234" s="28" t="e">
        <v>#N/A</v>
      </c>
      <c r="E234" s="29">
        <v>0.15956348074179744</v>
      </c>
      <c r="F234" s="30">
        <v>0.0</v>
      </c>
      <c r="G234" s="33"/>
      <c r="H234" s="34" t="s">
        <v>64</v>
      </c>
      <c r="I234" s="35" t="s">
        <v>64</v>
      </c>
      <c r="J234" s="36" t="s">
        <v>64</v>
      </c>
      <c r="K234" s="28" t="s">
        <v>64</v>
      </c>
      <c r="L234" s="28" t="s">
        <v>64</v>
      </c>
      <c r="M234" s="34" t="s">
        <v>64</v>
      </c>
      <c r="N234" s="35" t="s">
        <v>64</v>
      </c>
      <c r="O234" s="36" t="s">
        <v>64</v>
      </c>
      <c r="P234" s="28" t="s">
        <v>64</v>
      </c>
      <c r="Q234" s="37" t="s">
        <v>64</v>
      </c>
      <c r="R234" s="38" t="str">
        <f t="shared" si="2"/>
        <v/>
      </c>
      <c r="S234" s="39" t="str">
        <f t="array" ref="S234">if(R234="","", if(index(Index_of_Stuff!J:J,match(B234,Index_of_Stuff!F:F,0))&gt;0,(D234-index(Index_of_Stuff!J:J,match(B234,Index_of_Stuff!F:F,0)))*(R234/index(Index_of_Stuff!I:I,match(B234,Index_of_Stuff!F:F,0))),(D234/index(Index_of_Stuff!I:I,match(B234,Index_of_Stuff!F:F,0)))*R234))</f>
        <v/>
      </c>
      <c r="T234" s="40" t="str">
        <f t="array" ref="T234">if(or($F234=0,$F234=""),"", iferror(index(EPS!B:B,match($A234,EPS!$A:$A,0)),index(Ghosts!B:B,match($A234,Ghosts!$A:$A,0)))*($S234/(($F234/48)*$D234)/$E234))</f>
        <v/>
      </c>
      <c r="U234" s="40" t="str">
        <f t="array" ref="U234">if(or($F234=0,$F234=""),"", iferror(index(EPS!D:D,match($A234,EPS!$A:$A,0)),index(Ghosts!D:D,match($A234,Ghosts!$A:$A,0)))*($S234/(($F234/48)*$D234)/$E234))</f>
        <v/>
      </c>
      <c r="V234" s="40" t="str">
        <f t="array" ref="V234">if(or($F234=0,$F234=""),"", iferror(index(EPS!F:F,match($A234,EPS!$A:$A,0)),index(Ghosts!F:F,match($A234,Ghosts!$A:$A,0)))*($S234/(($F234/48)*$D234)/$E234))</f>
        <v/>
      </c>
      <c r="W234" s="40" t="str">
        <f t="array" ref="W234">if(or($F234=0,$F234=""),"", iferror(index(EPS!M:M,match($A234,EPS!$A:$A,0)),index(Ghosts!M:M,match($A234,Ghosts!$A:$A,0)))*($S234/(($F234/48)*$D234)/$E234))</f>
        <v/>
      </c>
      <c r="X234" s="39" t="str">
        <f t="shared" si="3"/>
        <v/>
      </c>
      <c r="Y234" s="41" t="str">
        <f t="array" ref="Y234">if(or(F234=0,F234=""),"",((iferror(index(EPS!H:H,match(A234,EPS!A:A,0)),index(Ghosts!H:H,match(A234,Ghosts!A:A,0)))*1.25)+(iferror(index(EPS!I:I,match(A234,EPS!A:A,0)),index(Ghosts!I:I,match(A234,Ghosts!A:A,0)))*1.25)+(iferror(index(EPS!J:J,match(A234,EPS!A:A,0)),index(Ghosts!J:J,match(A234,Ghosts!A:A,0)))*1.5)+(iferror(index(EPS!K:K,match(A234,EPS!A:A,0)),index(Ghosts!K:K,match(A234,Ghosts!A:A,0)))*2)+(iferror(index(EPS!L:L,match(A234,EPS!A:A,0)),index(Ghosts!L:L,match(A234,Ghosts!A:A,0)))*2))*D234*(F234/48))</f>
        <v/>
      </c>
      <c r="Z234" s="41" t="str">
        <f t="shared" si="4"/>
        <v/>
      </c>
      <c r="AA234" s="41" t="str">
        <f t="array" ref="AA234">if(or(F234=0,F234=""),"",((iferror(index(EPS!H:H,match(A234,EPS!A:A,0)),index(Ghosts!H:H,match(A234,Ghosts!A:A,0)))*1.2)+(iferror(index(EPS!I:I,match(A234,EPS!A:A,0)),index(Ghosts!I:I,match(A234,Ghosts!A:A,0)))*1.2)+(iferror(index(EPS!J:J,match(A234,EPS!A:A,0)),index(Ghosts!J:J,match(A234,Ghosts!A:A,0)))*1.5)+(iferror(index(EPS!K:K,match(A234,EPS!A:A,0)),index(Ghosts!K:K,match(A234,Ghosts!A:A,0)))*3)+(iferror(index(EPS!L:L,match(A234,EPS!A:A,0)),index(Ghosts!L:L,match(A234,Ghosts!A:A,0)))*3))*D234*(F234/48))</f>
        <v/>
      </c>
      <c r="AB234" s="42">
        <f t="shared" ref="AB234:AF234" si="236">if(iferror(search(AB$1,$I234),0)&gt;0,1,0)</f>
        <v>0</v>
      </c>
      <c r="AC234" s="42">
        <f t="shared" si="236"/>
        <v>0</v>
      </c>
      <c r="AD234" s="42">
        <f t="shared" si="236"/>
        <v>0</v>
      </c>
      <c r="AE234" s="42">
        <f t="shared" si="236"/>
        <v>0</v>
      </c>
      <c r="AF234" s="42">
        <f t="shared" si="236"/>
        <v>0</v>
      </c>
      <c r="AG234" s="25"/>
      <c r="AH234" s="25"/>
      <c r="AI234" s="25"/>
      <c r="AJ234" s="25"/>
      <c r="AK234" s="25"/>
      <c r="AL234" s="25"/>
    </row>
    <row r="235">
      <c r="A235" s="26" t="s">
        <v>599</v>
      </c>
      <c r="B235" s="25" t="e">
        <v>#N/A</v>
      </c>
      <c r="C235" s="25" t="e">
        <v>#N/A</v>
      </c>
      <c r="D235" s="28" t="e">
        <v>#N/A</v>
      </c>
      <c r="E235" s="29">
        <v>0.18838177874186549</v>
      </c>
      <c r="F235" s="30">
        <v>0.0</v>
      </c>
      <c r="G235" s="33"/>
      <c r="H235" s="34" t="s">
        <v>64</v>
      </c>
      <c r="I235" s="35" t="s">
        <v>64</v>
      </c>
      <c r="J235" s="36" t="s">
        <v>64</v>
      </c>
      <c r="K235" s="28" t="s">
        <v>64</v>
      </c>
      <c r="L235" s="28" t="s">
        <v>64</v>
      </c>
      <c r="M235" s="34" t="s">
        <v>64</v>
      </c>
      <c r="N235" s="35" t="s">
        <v>64</v>
      </c>
      <c r="O235" s="36" t="s">
        <v>64</v>
      </c>
      <c r="P235" s="28" t="s">
        <v>64</v>
      </c>
      <c r="Q235" s="37" t="s">
        <v>64</v>
      </c>
      <c r="R235" s="38" t="str">
        <f t="shared" si="2"/>
        <v/>
      </c>
      <c r="S235" s="39" t="str">
        <f t="array" ref="S235">if(R235="","", if(index(Index_of_Stuff!J:J,match(B235,Index_of_Stuff!F:F,0))&gt;0,(D235-index(Index_of_Stuff!J:J,match(B235,Index_of_Stuff!F:F,0)))*(R235/index(Index_of_Stuff!I:I,match(B235,Index_of_Stuff!F:F,0))),(D235/index(Index_of_Stuff!I:I,match(B235,Index_of_Stuff!F:F,0)))*R235))</f>
        <v/>
      </c>
      <c r="T235" s="40" t="str">
        <f t="array" ref="T235">if(or($F235=0,$F235=""),"", iferror(index(EPS!B:B,match($A235,EPS!$A:$A,0)),index(Ghosts!B:B,match($A235,Ghosts!$A:$A,0)))*($S235/(($F235/48)*$D235)/$E235))</f>
        <v/>
      </c>
      <c r="U235" s="40" t="str">
        <f t="array" ref="U235">if(or($F235=0,$F235=""),"", iferror(index(EPS!D:D,match($A235,EPS!$A:$A,0)),index(Ghosts!D:D,match($A235,Ghosts!$A:$A,0)))*($S235/(($F235/48)*$D235)/$E235))</f>
        <v/>
      </c>
      <c r="V235" s="40" t="str">
        <f t="array" ref="V235">if(or($F235=0,$F235=""),"", iferror(index(EPS!F:F,match($A235,EPS!$A:$A,0)),index(Ghosts!F:F,match($A235,Ghosts!$A:$A,0)))*($S235/(($F235/48)*$D235)/$E235))</f>
        <v/>
      </c>
      <c r="W235" s="40" t="str">
        <f t="array" ref="W235">if(or($F235=0,$F235=""),"", iferror(index(EPS!M:M,match($A235,EPS!$A:$A,0)),index(Ghosts!M:M,match($A235,Ghosts!$A:$A,0)))*($S235/(($F235/48)*$D235)/$E235))</f>
        <v/>
      </c>
      <c r="X235" s="39" t="str">
        <f t="shared" si="3"/>
        <v/>
      </c>
      <c r="Y235" s="41" t="str">
        <f t="array" ref="Y235">if(or(F235=0,F235=""),"",((iferror(index(EPS!H:H,match(A235,EPS!A:A,0)),index(Ghosts!H:H,match(A235,Ghosts!A:A,0)))*1.25)+(iferror(index(EPS!I:I,match(A235,EPS!A:A,0)),index(Ghosts!I:I,match(A235,Ghosts!A:A,0)))*1.25)+(iferror(index(EPS!J:J,match(A235,EPS!A:A,0)),index(Ghosts!J:J,match(A235,Ghosts!A:A,0)))*1.5)+(iferror(index(EPS!K:K,match(A235,EPS!A:A,0)),index(Ghosts!K:K,match(A235,Ghosts!A:A,0)))*2)+(iferror(index(EPS!L:L,match(A235,EPS!A:A,0)),index(Ghosts!L:L,match(A235,Ghosts!A:A,0)))*2))*D235*(F235/48))</f>
        <v/>
      </c>
      <c r="Z235" s="41" t="str">
        <f t="shared" si="4"/>
        <v/>
      </c>
      <c r="AA235" s="41" t="str">
        <f t="array" ref="AA235">if(or(F235=0,F235=""),"",((iferror(index(EPS!H:H,match(A235,EPS!A:A,0)),index(Ghosts!H:H,match(A235,Ghosts!A:A,0)))*1.2)+(iferror(index(EPS!I:I,match(A235,EPS!A:A,0)),index(Ghosts!I:I,match(A235,Ghosts!A:A,0)))*1.2)+(iferror(index(EPS!J:J,match(A235,EPS!A:A,0)),index(Ghosts!J:J,match(A235,Ghosts!A:A,0)))*1.5)+(iferror(index(EPS!K:K,match(A235,EPS!A:A,0)),index(Ghosts!K:K,match(A235,Ghosts!A:A,0)))*3)+(iferror(index(EPS!L:L,match(A235,EPS!A:A,0)),index(Ghosts!L:L,match(A235,Ghosts!A:A,0)))*3))*D235*(F235/48))</f>
        <v/>
      </c>
      <c r="AB235" s="42">
        <f t="shared" ref="AB235:AF235" si="237">if(iferror(search(AB$1,$I235),0)&gt;0,1,0)</f>
        <v>0</v>
      </c>
      <c r="AC235" s="42">
        <f t="shared" si="237"/>
        <v>0</v>
      </c>
      <c r="AD235" s="42">
        <f t="shared" si="237"/>
        <v>0</v>
      </c>
      <c r="AE235" s="42">
        <f t="shared" si="237"/>
        <v>0</v>
      </c>
      <c r="AF235" s="42">
        <f t="shared" si="237"/>
        <v>0</v>
      </c>
      <c r="AG235" s="25"/>
      <c r="AH235" s="25"/>
      <c r="AI235" s="25"/>
      <c r="AJ235" s="25"/>
      <c r="AK235" s="25"/>
      <c r="AL235" s="25"/>
    </row>
    <row r="236">
      <c r="A236" s="26" t="s">
        <v>593</v>
      </c>
      <c r="B236" s="25" t="e">
        <v>#N/A</v>
      </c>
      <c r="C236" s="25" t="e">
        <v>#N/A</v>
      </c>
      <c r="D236" s="28" t="e">
        <v>#N/A</v>
      </c>
      <c r="E236" s="29">
        <v>0.1871182953710507</v>
      </c>
      <c r="F236" s="30">
        <v>0.0</v>
      </c>
      <c r="G236" s="33"/>
      <c r="H236" s="34" t="s">
        <v>64</v>
      </c>
      <c r="I236" s="35" t="s">
        <v>64</v>
      </c>
      <c r="J236" s="36" t="s">
        <v>64</v>
      </c>
      <c r="K236" s="28" t="s">
        <v>64</v>
      </c>
      <c r="L236" s="28" t="s">
        <v>64</v>
      </c>
      <c r="M236" s="34" t="s">
        <v>64</v>
      </c>
      <c r="N236" s="35" t="s">
        <v>64</v>
      </c>
      <c r="O236" s="36" t="s">
        <v>64</v>
      </c>
      <c r="P236" s="28" t="s">
        <v>64</v>
      </c>
      <c r="Q236" s="37" t="s">
        <v>64</v>
      </c>
      <c r="R236" s="38" t="str">
        <f t="shared" si="2"/>
        <v/>
      </c>
      <c r="S236" s="39" t="str">
        <f t="array" ref="S236">if(R236="","", if(index(Index_of_Stuff!J:J,match(B236,Index_of_Stuff!F:F,0))&gt;0,(D236-index(Index_of_Stuff!J:J,match(B236,Index_of_Stuff!F:F,0)))*(R236/index(Index_of_Stuff!I:I,match(B236,Index_of_Stuff!F:F,0))),(D236/index(Index_of_Stuff!I:I,match(B236,Index_of_Stuff!F:F,0)))*R236))</f>
        <v/>
      </c>
      <c r="T236" s="40" t="str">
        <f t="array" ref="T236">if(or($F236=0,$F236=""),"", iferror(index(EPS!B:B,match($A236,EPS!$A:$A,0)),index(Ghosts!B:B,match($A236,Ghosts!$A:$A,0)))*($S236/(($F236/48)*$D236)/$E236))</f>
        <v/>
      </c>
      <c r="U236" s="40" t="str">
        <f t="array" ref="U236">if(or($F236=0,$F236=""),"", iferror(index(EPS!D:D,match($A236,EPS!$A:$A,0)),index(Ghosts!D:D,match($A236,Ghosts!$A:$A,0)))*($S236/(($F236/48)*$D236)/$E236))</f>
        <v/>
      </c>
      <c r="V236" s="40" t="str">
        <f t="array" ref="V236">if(or($F236=0,$F236=""),"", iferror(index(EPS!F:F,match($A236,EPS!$A:$A,0)),index(Ghosts!F:F,match($A236,Ghosts!$A:$A,0)))*($S236/(($F236/48)*$D236)/$E236))</f>
        <v/>
      </c>
      <c r="W236" s="40" t="str">
        <f t="array" ref="W236">if(or($F236=0,$F236=""),"", iferror(index(EPS!M:M,match($A236,EPS!$A:$A,0)),index(Ghosts!M:M,match($A236,Ghosts!$A:$A,0)))*($S236/(($F236/48)*$D236)/$E236))</f>
        <v/>
      </c>
      <c r="X236" s="39" t="str">
        <f t="shared" si="3"/>
        <v/>
      </c>
      <c r="Y236" s="41" t="str">
        <f t="array" ref="Y236">if(or(F236=0,F236=""),"",((iferror(index(EPS!H:H,match(A236,EPS!A:A,0)),index(Ghosts!H:H,match(A236,Ghosts!A:A,0)))*1.25)+(iferror(index(EPS!I:I,match(A236,EPS!A:A,0)),index(Ghosts!I:I,match(A236,Ghosts!A:A,0)))*1.25)+(iferror(index(EPS!J:J,match(A236,EPS!A:A,0)),index(Ghosts!J:J,match(A236,Ghosts!A:A,0)))*1.5)+(iferror(index(EPS!K:K,match(A236,EPS!A:A,0)),index(Ghosts!K:K,match(A236,Ghosts!A:A,0)))*2)+(iferror(index(EPS!L:L,match(A236,EPS!A:A,0)),index(Ghosts!L:L,match(A236,Ghosts!A:A,0)))*2))*D236*(F236/48))</f>
        <v/>
      </c>
      <c r="Z236" s="41" t="str">
        <f t="shared" si="4"/>
        <v/>
      </c>
      <c r="AA236" s="41" t="str">
        <f t="array" ref="AA236">if(or(F236=0,F236=""),"",((iferror(index(EPS!H:H,match(A236,EPS!A:A,0)),index(Ghosts!H:H,match(A236,Ghosts!A:A,0)))*1.2)+(iferror(index(EPS!I:I,match(A236,EPS!A:A,0)),index(Ghosts!I:I,match(A236,Ghosts!A:A,0)))*1.2)+(iferror(index(EPS!J:J,match(A236,EPS!A:A,0)),index(Ghosts!J:J,match(A236,Ghosts!A:A,0)))*1.5)+(iferror(index(EPS!K:K,match(A236,EPS!A:A,0)),index(Ghosts!K:K,match(A236,Ghosts!A:A,0)))*3)+(iferror(index(EPS!L:L,match(A236,EPS!A:A,0)),index(Ghosts!L:L,match(A236,Ghosts!A:A,0)))*3))*D236*(F236/48))</f>
        <v/>
      </c>
      <c r="AB236" s="42">
        <f t="shared" ref="AB236:AF236" si="238">if(iferror(search(AB$1,$I236),0)&gt;0,1,0)</f>
        <v>0</v>
      </c>
      <c r="AC236" s="42">
        <f t="shared" si="238"/>
        <v>0</v>
      </c>
      <c r="AD236" s="42">
        <f t="shared" si="238"/>
        <v>0</v>
      </c>
      <c r="AE236" s="42">
        <f t="shared" si="238"/>
        <v>0</v>
      </c>
      <c r="AF236" s="42">
        <f t="shared" si="238"/>
        <v>0</v>
      </c>
      <c r="AG236" s="25"/>
      <c r="AH236" s="25"/>
      <c r="AI236" s="25"/>
      <c r="AJ236" s="25"/>
      <c r="AK236" s="25"/>
      <c r="AL236" s="25"/>
    </row>
    <row r="237">
      <c r="A237" s="26" t="s">
        <v>365</v>
      </c>
      <c r="B237" s="25" t="e">
        <v>#N/A</v>
      </c>
      <c r="C237" s="25" t="e">
        <v>#N/A</v>
      </c>
      <c r="D237" s="28" t="e">
        <v>#N/A</v>
      </c>
      <c r="E237" s="29">
        <v>0.27190909090909093</v>
      </c>
      <c r="F237" s="30">
        <v>34.0</v>
      </c>
      <c r="G237" s="33"/>
      <c r="H237" s="34" t="e">
        <v>#N/A</v>
      </c>
      <c r="I237" s="35" t="s">
        <v>64</v>
      </c>
      <c r="J237" s="36" t="s">
        <v>64</v>
      </c>
      <c r="K237" s="28" t="s">
        <v>64</v>
      </c>
      <c r="L237" s="28" t="s">
        <v>64</v>
      </c>
      <c r="M237" s="34" t="e">
        <v>#N/A</v>
      </c>
      <c r="N237" s="35" t="s">
        <v>64</v>
      </c>
      <c r="O237" s="36" t="s">
        <v>64</v>
      </c>
      <c r="P237" s="28" t="s">
        <v>64</v>
      </c>
      <c r="Q237" s="37" t="s">
        <v>64</v>
      </c>
      <c r="R237" s="38" t="str">
        <f t="shared" si="2"/>
        <v>#N/A</v>
      </c>
      <c r="S237" s="39" t="str">
        <f t="array" ref="S237">if(R237="","", if(index(Index_of_Stuff!J:J,match(B237,Index_of_Stuff!F:F,0))&gt;0,(D237-index(Index_of_Stuff!J:J,match(B237,Index_of_Stuff!F:F,0)))*(R237/index(Index_of_Stuff!I:I,match(B237,Index_of_Stuff!F:F,0))),(D237/index(Index_of_Stuff!I:I,match(B237,Index_of_Stuff!F:F,0)))*R237))</f>
        <v>#N/A</v>
      </c>
      <c r="T237" s="40" t="str">
        <f t="array" ref="T237">if(or($F237=0,$F237=""),"", iferror(index(EPS!B:B,match($A237,EPS!$A:$A,0)),index(Ghosts!B:B,match($A237,Ghosts!$A:$A,0)))*($S237/(($F237/48)*$D237)/$E237))</f>
        <v>#N/A</v>
      </c>
      <c r="U237" s="40" t="str">
        <f t="array" ref="U237">if(or($F237=0,$F237=""),"", iferror(index(EPS!D:D,match($A237,EPS!$A:$A,0)),index(Ghosts!D:D,match($A237,Ghosts!$A:$A,0)))*($S237/(($F237/48)*$D237)/$E237))</f>
        <v>#N/A</v>
      </c>
      <c r="V237" s="40" t="str">
        <f t="array" ref="V237">if(or($F237=0,$F237=""),"", iferror(index(EPS!F:F,match($A237,EPS!$A:$A,0)),index(Ghosts!F:F,match($A237,Ghosts!$A:$A,0)))*($S237/(($F237/48)*$D237)/$E237))</f>
        <v>#N/A</v>
      </c>
      <c r="W237" s="40" t="str">
        <f t="array" ref="W237">if(or($F237=0,$F237=""),"", iferror(index(EPS!M:M,match($A237,EPS!$A:$A,0)),index(Ghosts!M:M,match($A237,Ghosts!$A:$A,0)))*($S237/(($F237/48)*$D237)/$E237))</f>
        <v>#N/A</v>
      </c>
      <c r="X237" s="39" t="str">
        <f t="shared" si="3"/>
        <v>#N/A</v>
      </c>
      <c r="Y237" s="41" t="str">
        <f t="array" ref="Y237">if(or(F237=0,F237=""),"",((iferror(index(EPS!H:H,match(A237,EPS!A:A,0)),index(Ghosts!H:H,match(A237,Ghosts!A:A,0)))*1.25)+(iferror(index(EPS!I:I,match(A237,EPS!A:A,0)),index(Ghosts!I:I,match(A237,Ghosts!A:A,0)))*1.25)+(iferror(index(EPS!J:J,match(A237,EPS!A:A,0)),index(Ghosts!J:J,match(A237,Ghosts!A:A,0)))*1.5)+(iferror(index(EPS!K:K,match(A237,EPS!A:A,0)),index(Ghosts!K:K,match(A237,Ghosts!A:A,0)))*2)+(iferror(index(EPS!L:L,match(A237,EPS!A:A,0)),index(Ghosts!L:L,match(A237,Ghosts!A:A,0)))*2))*D237*(F237/48))</f>
        <v>#N/A</v>
      </c>
      <c r="Z237" s="41" t="str">
        <f t="shared" si="4"/>
        <v>#N/A</v>
      </c>
      <c r="AA237" s="41" t="str">
        <f t="array" ref="AA237">if(or(F237=0,F237=""),"",((iferror(index(EPS!H:H,match(A237,EPS!A:A,0)),index(Ghosts!H:H,match(A237,Ghosts!A:A,0)))*1.2)+(iferror(index(EPS!I:I,match(A237,EPS!A:A,0)),index(Ghosts!I:I,match(A237,Ghosts!A:A,0)))*1.2)+(iferror(index(EPS!J:J,match(A237,EPS!A:A,0)),index(Ghosts!J:J,match(A237,Ghosts!A:A,0)))*1.5)+(iferror(index(EPS!K:K,match(A237,EPS!A:A,0)),index(Ghosts!K:K,match(A237,Ghosts!A:A,0)))*3)+(iferror(index(EPS!L:L,match(A237,EPS!A:A,0)),index(Ghosts!L:L,match(A237,Ghosts!A:A,0)))*3))*D237*(F237/48))</f>
        <v>#N/A</v>
      </c>
      <c r="AB237" s="42">
        <f t="shared" ref="AB237:AF237" si="239">if(iferror(search(AB$1,$I237),0)&gt;0,1,0)</f>
        <v>0</v>
      </c>
      <c r="AC237" s="42">
        <f t="shared" si="239"/>
        <v>0</v>
      </c>
      <c r="AD237" s="42">
        <f t="shared" si="239"/>
        <v>0</v>
      </c>
      <c r="AE237" s="42">
        <f t="shared" si="239"/>
        <v>0</v>
      </c>
      <c r="AF237" s="42">
        <f t="shared" si="239"/>
        <v>0</v>
      </c>
      <c r="AG237" s="25"/>
      <c r="AH237" s="25"/>
      <c r="AI237" s="25"/>
      <c r="AJ237" s="25"/>
      <c r="AK237" s="25"/>
      <c r="AL237" s="25"/>
    </row>
    <row r="238">
      <c r="A238" s="26" t="s">
        <v>366</v>
      </c>
      <c r="B238" s="25" t="e">
        <v>#N/A</v>
      </c>
      <c r="C238" s="25" t="e">
        <v>#N/A</v>
      </c>
      <c r="D238" s="28" t="e">
        <v>#N/A</v>
      </c>
      <c r="E238" s="29">
        <v>0.3062617012027243</v>
      </c>
      <c r="F238" s="30">
        <v>34.0</v>
      </c>
      <c r="G238" s="33"/>
      <c r="H238" s="34" t="e">
        <v>#N/A</v>
      </c>
      <c r="I238" s="35" t="s">
        <v>64</v>
      </c>
      <c r="J238" s="36" t="s">
        <v>64</v>
      </c>
      <c r="K238" s="28" t="s">
        <v>64</v>
      </c>
      <c r="L238" s="28" t="s">
        <v>64</v>
      </c>
      <c r="M238" s="34" t="e">
        <v>#N/A</v>
      </c>
      <c r="N238" s="35" t="s">
        <v>64</v>
      </c>
      <c r="O238" s="36" t="s">
        <v>64</v>
      </c>
      <c r="P238" s="28" t="s">
        <v>64</v>
      </c>
      <c r="Q238" s="37" t="s">
        <v>64</v>
      </c>
      <c r="R238" s="38" t="str">
        <f t="shared" si="2"/>
        <v>#N/A</v>
      </c>
      <c r="S238" s="39" t="str">
        <f t="array" ref="S238">if(R238="","", if(index(Index_of_Stuff!J:J,match(B238,Index_of_Stuff!F:F,0))&gt;0,(D238-index(Index_of_Stuff!J:J,match(B238,Index_of_Stuff!F:F,0)))*(R238/index(Index_of_Stuff!I:I,match(B238,Index_of_Stuff!F:F,0))),(D238/index(Index_of_Stuff!I:I,match(B238,Index_of_Stuff!F:F,0)))*R238))</f>
        <v>#N/A</v>
      </c>
      <c r="T238" s="40" t="str">
        <f t="array" ref="T238">if(or($F238=0,$F238=""),"", iferror(index(EPS!B:B,match($A238,EPS!$A:$A,0)),index(Ghosts!B:B,match($A238,Ghosts!$A:$A,0)))*($S238/(($F238/48)*$D238)/$E238))</f>
        <v>#N/A</v>
      </c>
      <c r="U238" s="40" t="str">
        <f t="array" ref="U238">if(or($F238=0,$F238=""),"", iferror(index(EPS!D:D,match($A238,EPS!$A:$A,0)),index(Ghosts!D:D,match($A238,Ghosts!$A:$A,0)))*($S238/(($F238/48)*$D238)/$E238))</f>
        <v>#N/A</v>
      </c>
      <c r="V238" s="40" t="str">
        <f t="array" ref="V238">if(or($F238=0,$F238=""),"", iferror(index(EPS!F:F,match($A238,EPS!$A:$A,0)),index(Ghosts!F:F,match($A238,Ghosts!$A:$A,0)))*($S238/(($F238/48)*$D238)/$E238))</f>
        <v>#N/A</v>
      </c>
      <c r="W238" s="40" t="str">
        <f t="array" ref="W238">if(or($F238=0,$F238=""),"", iferror(index(EPS!M:M,match($A238,EPS!$A:$A,0)),index(Ghosts!M:M,match($A238,Ghosts!$A:$A,0)))*($S238/(($F238/48)*$D238)/$E238))</f>
        <v>#N/A</v>
      </c>
      <c r="X238" s="39" t="str">
        <f t="shared" si="3"/>
        <v>#N/A</v>
      </c>
      <c r="Y238" s="41" t="str">
        <f t="array" ref="Y238">if(or(F238=0,F238=""),"",((iferror(index(EPS!H:H,match(A238,EPS!A:A,0)),index(Ghosts!H:H,match(A238,Ghosts!A:A,0)))*1.25)+(iferror(index(EPS!I:I,match(A238,EPS!A:A,0)),index(Ghosts!I:I,match(A238,Ghosts!A:A,0)))*1.25)+(iferror(index(EPS!J:J,match(A238,EPS!A:A,0)),index(Ghosts!J:J,match(A238,Ghosts!A:A,0)))*1.5)+(iferror(index(EPS!K:K,match(A238,EPS!A:A,0)),index(Ghosts!K:K,match(A238,Ghosts!A:A,0)))*2)+(iferror(index(EPS!L:L,match(A238,EPS!A:A,0)),index(Ghosts!L:L,match(A238,Ghosts!A:A,0)))*2))*D238*(F238/48))</f>
        <v>#N/A</v>
      </c>
      <c r="Z238" s="41" t="str">
        <f t="shared" si="4"/>
        <v>#N/A</v>
      </c>
      <c r="AA238" s="41" t="str">
        <f t="array" ref="AA238">if(or(F238=0,F238=""),"",((iferror(index(EPS!H:H,match(A238,EPS!A:A,0)),index(Ghosts!H:H,match(A238,Ghosts!A:A,0)))*1.2)+(iferror(index(EPS!I:I,match(A238,EPS!A:A,0)),index(Ghosts!I:I,match(A238,Ghosts!A:A,0)))*1.2)+(iferror(index(EPS!J:J,match(A238,EPS!A:A,0)),index(Ghosts!J:J,match(A238,Ghosts!A:A,0)))*1.5)+(iferror(index(EPS!K:K,match(A238,EPS!A:A,0)),index(Ghosts!K:K,match(A238,Ghosts!A:A,0)))*3)+(iferror(index(EPS!L:L,match(A238,EPS!A:A,0)),index(Ghosts!L:L,match(A238,Ghosts!A:A,0)))*3))*D238*(F238/48))</f>
        <v>#N/A</v>
      </c>
      <c r="AB238" s="42">
        <f t="shared" ref="AB238:AF238" si="240">if(iferror(search(AB$1,$I238),0)&gt;0,1,0)</f>
        <v>0</v>
      </c>
      <c r="AC238" s="42">
        <f t="shared" si="240"/>
        <v>0</v>
      </c>
      <c r="AD238" s="42">
        <f t="shared" si="240"/>
        <v>0</v>
      </c>
      <c r="AE238" s="42">
        <f t="shared" si="240"/>
        <v>0</v>
      </c>
      <c r="AF238" s="42">
        <f t="shared" si="240"/>
        <v>0</v>
      </c>
      <c r="AG238" s="25"/>
      <c r="AH238" s="25"/>
      <c r="AI238" s="25"/>
      <c r="AJ238" s="25"/>
      <c r="AK238" s="25"/>
      <c r="AL238" s="25"/>
    </row>
    <row r="239">
      <c r="A239" s="26" t="s">
        <v>367</v>
      </c>
      <c r="B239" s="25" t="e">
        <v>#N/A</v>
      </c>
      <c r="C239" s="25" t="e">
        <v>#N/A</v>
      </c>
      <c r="D239" s="28" t="e">
        <v>#N/A</v>
      </c>
      <c r="E239" s="29">
        <v>0.15067326376394385</v>
      </c>
      <c r="F239" s="30">
        <v>29.0</v>
      </c>
      <c r="G239" s="33"/>
      <c r="H239" s="34" t="e">
        <v>#N/A</v>
      </c>
      <c r="I239" s="35" t="s">
        <v>64</v>
      </c>
      <c r="J239" s="36" t="s">
        <v>64</v>
      </c>
      <c r="K239" s="28" t="s">
        <v>64</v>
      </c>
      <c r="L239" s="28" t="s">
        <v>64</v>
      </c>
      <c r="M239" s="34" t="e">
        <v>#N/A</v>
      </c>
      <c r="N239" s="35" t="s">
        <v>64</v>
      </c>
      <c r="O239" s="36" t="s">
        <v>64</v>
      </c>
      <c r="P239" s="28" t="s">
        <v>64</v>
      </c>
      <c r="Q239" s="37" t="s">
        <v>64</v>
      </c>
      <c r="R239" s="38" t="str">
        <f t="shared" si="2"/>
        <v>#N/A</v>
      </c>
      <c r="S239" s="39" t="str">
        <f t="array" ref="S239">if(R239="","", if(index(Index_of_Stuff!J:J,match(B239,Index_of_Stuff!F:F,0))&gt;0,(D239-index(Index_of_Stuff!J:J,match(B239,Index_of_Stuff!F:F,0)))*(R239/index(Index_of_Stuff!I:I,match(B239,Index_of_Stuff!F:F,0))),(D239/index(Index_of_Stuff!I:I,match(B239,Index_of_Stuff!F:F,0)))*R239))</f>
        <v>#N/A</v>
      </c>
      <c r="T239" s="40" t="str">
        <f t="array" ref="T239">if(or($F239=0,$F239=""),"", iferror(index(EPS!B:B,match($A239,EPS!$A:$A,0)),index(Ghosts!B:B,match($A239,Ghosts!$A:$A,0)))*($S239/(($F239/48)*$D239)/$E239))</f>
        <v>#N/A</v>
      </c>
      <c r="U239" s="40" t="str">
        <f t="array" ref="U239">if(or($F239=0,$F239=""),"", iferror(index(EPS!D:D,match($A239,EPS!$A:$A,0)),index(Ghosts!D:D,match($A239,Ghosts!$A:$A,0)))*($S239/(($F239/48)*$D239)/$E239))</f>
        <v>#N/A</v>
      </c>
      <c r="V239" s="40" t="str">
        <f t="array" ref="V239">if(or($F239=0,$F239=""),"", iferror(index(EPS!F:F,match($A239,EPS!$A:$A,0)),index(Ghosts!F:F,match($A239,Ghosts!$A:$A,0)))*($S239/(($F239/48)*$D239)/$E239))</f>
        <v>#N/A</v>
      </c>
      <c r="W239" s="40" t="str">
        <f t="array" ref="W239">if(or($F239=0,$F239=""),"", iferror(index(EPS!M:M,match($A239,EPS!$A:$A,0)),index(Ghosts!M:M,match($A239,Ghosts!$A:$A,0)))*($S239/(($F239/48)*$D239)/$E239))</f>
        <v>#N/A</v>
      </c>
      <c r="X239" s="39" t="str">
        <f t="shared" si="3"/>
        <v>#N/A</v>
      </c>
      <c r="Y239" s="41" t="str">
        <f t="array" ref="Y239">if(or(F239=0,F239=""),"",((iferror(index(EPS!H:H,match(A239,EPS!A:A,0)),index(Ghosts!H:H,match(A239,Ghosts!A:A,0)))*1.25)+(iferror(index(EPS!I:I,match(A239,EPS!A:A,0)),index(Ghosts!I:I,match(A239,Ghosts!A:A,0)))*1.25)+(iferror(index(EPS!J:J,match(A239,EPS!A:A,0)),index(Ghosts!J:J,match(A239,Ghosts!A:A,0)))*1.5)+(iferror(index(EPS!K:K,match(A239,EPS!A:A,0)),index(Ghosts!K:K,match(A239,Ghosts!A:A,0)))*2)+(iferror(index(EPS!L:L,match(A239,EPS!A:A,0)),index(Ghosts!L:L,match(A239,Ghosts!A:A,0)))*2))*D239*(F239/48))</f>
        <v>#N/A</v>
      </c>
      <c r="Z239" s="41" t="str">
        <f t="shared" si="4"/>
        <v>#N/A</v>
      </c>
      <c r="AA239" s="41" t="str">
        <f t="array" ref="AA239">if(or(F239=0,F239=""),"",((iferror(index(EPS!H:H,match(A239,EPS!A:A,0)),index(Ghosts!H:H,match(A239,Ghosts!A:A,0)))*1.2)+(iferror(index(EPS!I:I,match(A239,EPS!A:A,0)),index(Ghosts!I:I,match(A239,Ghosts!A:A,0)))*1.2)+(iferror(index(EPS!J:J,match(A239,EPS!A:A,0)),index(Ghosts!J:J,match(A239,Ghosts!A:A,0)))*1.5)+(iferror(index(EPS!K:K,match(A239,EPS!A:A,0)),index(Ghosts!K:K,match(A239,Ghosts!A:A,0)))*3)+(iferror(index(EPS!L:L,match(A239,EPS!A:A,0)),index(Ghosts!L:L,match(A239,Ghosts!A:A,0)))*3))*D239*(F239/48))</f>
        <v>#N/A</v>
      </c>
      <c r="AB239" s="42">
        <f t="shared" ref="AB239:AF239" si="241">if(iferror(search(AB$1,$I239),0)&gt;0,1,0)</f>
        <v>0</v>
      </c>
      <c r="AC239" s="42">
        <f t="shared" si="241"/>
        <v>0</v>
      </c>
      <c r="AD239" s="42">
        <f t="shared" si="241"/>
        <v>0</v>
      </c>
      <c r="AE239" s="42">
        <f t="shared" si="241"/>
        <v>0</v>
      </c>
      <c r="AF239" s="42">
        <f t="shared" si="241"/>
        <v>0</v>
      </c>
      <c r="AG239" s="25"/>
      <c r="AH239" s="25"/>
      <c r="AI239" s="25"/>
      <c r="AJ239" s="25"/>
      <c r="AK239" s="25"/>
      <c r="AL239" s="25"/>
    </row>
    <row r="240">
      <c r="A240" s="26" t="s">
        <v>376</v>
      </c>
      <c r="B240" s="25" t="e">
        <v>#N/A</v>
      </c>
      <c r="C240" s="25" t="e">
        <v>#N/A</v>
      </c>
      <c r="D240" s="28" t="e">
        <v>#N/A</v>
      </c>
      <c r="E240" s="29">
        <v>0.15655343827671914</v>
      </c>
      <c r="F240" s="30">
        <v>28.0</v>
      </c>
      <c r="G240" s="33"/>
      <c r="H240" s="34" t="e">
        <v>#N/A</v>
      </c>
      <c r="I240" s="35" t="s">
        <v>64</v>
      </c>
      <c r="J240" s="36" t="s">
        <v>64</v>
      </c>
      <c r="K240" s="28" t="s">
        <v>64</v>
      </c>
      <c r="L240" s="28" t="s">
        <v>64</v>
      </c>
      <c r="M240" s="34" t="e">
        <v>#N/A</v>
      </c>
      <c r="N240" s="35" t="s">
        <v>64</v>
      </c>
      <c r="O240" s="36" t="s">
        <v>64</v>
      </c>
      <c r="P240" s="28" t="s">
        <v>64</v>
      </c>
      <c r="Q240" s="37" t="s">
        <v>64</v>
      </c>
      <c r="R240" s="38" t="str">
        <f t="shared" si="2"/>
        <v>#N/A</v>
      </c>
      <c r="S240" s="39" t="str">
        <f t="array" ref="S240">if(R240="","", if(index(Index_of_Stuff!J:J,match(B240,Index_of_Stuff!F:F,0))&gt;0,(D240-index(Index_of_Stuff!J:J,match(B240,Index_of_Stuff!F:F,0)))*(R240/index(Index_of_Stuff!I:I,match(B240,Index_of_Stuff!F:F,0))),(D240/index(Index_of_Stuff!I:I,match(B240,Index_of_Stuff!F:F,0)))*R240))</f>
        <v>#N/A</v>
      </c>
      <c r="T240" s="40" t="str">
        <f t="array" ref="T240">if(or($F240=0,$F240=""),"", iferror(index(EPS!B:B,match($A240,EPS!$A:$A,0)),index(Ghosts!B:B,match($A240,Ghosts!$A:$A,0)))*($S240/(($F240/48)*$D240)/$E240))</f>
        <v>#N/A</v>
      </c>
      <c r="U240" s="40" t="str">
        <f t="array" ref="U240">if(or($F240=0,$F240=""),"", iferror(index(EPS!D:D,match($A240,EPS!$A:$A,0)),index(Ghosts!D:D,match($A240,Ghosts!$A:$A,0)))*($S240/(($F240/48)*$D240)/$E240))</f>
        <v>#N/A</v>
      </c>
      <c r="V240" s="40" t="str">
        <f t="array" ref="V240">if(or($F240=0,$F240=""),"", iferror(index(EPS!F:F,match($A240,EPS!$A:$A,0)),index(Ghosts!F:F,match($A240,Ghosts!$A:$A,0)))*($S240/(($F240/48)*$D240)/$E240))</f>
        <v>#N/A</v>
      </c>
      <c r="W240" s="40" t="str">
        <f t="array" ref="W240">if(or($F240=0,$F240=""),"", iferror(index(EPS!M:M,match($A240,EPS!$A:$A,0)),index(Ghosts!M:M,match($A240,Ghosts!$A:$A,0)))*($S240/(($F240/48)*$D240)/$E240))</f>
        <v>#N/A</v>
      </c>
      <c r="X240" s="39" t="str">
        <f t="shared" si="3"/>
        <v>#N/A</v>
      </c>
      <c r="Y240" s="41" t="str">
        <f t="array" ref="Y240">if(or(F240=0,F240=""),"",((iferror(index(EPS!H:H,match(A240,EPS!A:A,0)),index(Ghosts!H:H,match(A240,Ghosts!A:A,0)))*1.25)+(iferror(index(EPS!I:I,match(A240,EPS!A:A,0)),index(Ghosts!I:I,match(A240,Ghosts!A:A,0)))*1.25)+(iferror(index(EPS!J:J,match(A240,EPS!A:A,0)),index(Ghosts!J:J,match(A240,Ghosts!A:A,0)))*1.5)+(iferror(index(EPS!K:K,match(A240,EPS!A:A,0)),index(Ghosts!K:K,match(A240,Ghosts!A:A,0)))*2)+(iferror(index(EPS!L:L,match(A240,EPS!A:A,0)),index(Ghosts!L:L,match(A240,Ghosts!A:A,0)))*2))*D240*(F240/48))</f>
        <v>#N/A</v>
      </c>
      <c r="Z240" s="41" t="str">
        <f t="shared" si="4"/>
        <v>#N/A</v>
      </c>
      <c r="AA240" s="41" t="str">
        <f t="array" ref="AA240">if(or(F240=0,F240=""),"",((iferror(index(EPS!H:H,match(A240,EPS!A:A,0)),index(Ghosts!H:H,match(A240,Ghosts!A:A,0)))*1.2)+(iferror(index(EPS!I:I,match(A240,EPS!A:A,0)),index(Ghosts!I:I,match(A240,Ghosts!A:A,0)))*1.2)+(iferror(index(EPS!J:J,match(A240,EPS!A:A,0)),index(Ghosts!J:J,match(A240,Ghosts!A:A,0)))*1.5)+(iferror(index(EPS!K:K,match(A240,EPS!A:A,0)),index(Ghosts!K:K,match(A240,Ghosts!A:A,0)))*3)+(iferror(index(EPS!L:L,match(A240,EPS!A:A,0)),index(Ghosts!L:L,match(A240,Ghosts!A:A,0)))*3))*D240*(F240/48))</f>
        <v>#N/A</v>
      </c>
      <c r="AB240" s="42">
        <f t="shared" ref="AB240:AF240" si="242">if(iferror(search(AB$1,$I240),0)&gt;0,1,0)</f>
        <v>0</v>
      </c>
      <c r="AC240" s="42">
        <f t="shared" si="242"/>
        <v>0</v>
      </c>
      <c r="AD240" s="42">
        <f t="shared" si="242"/>
        <v>0</v>
      </c>
      <c r="AE240" s="42">
        <f t="shared" si="242"/>
        <v>0</v>
      </c>
      <c r="AF240" s="42">
        <f t="shared" si="242"/>
        <v>0</v>
      </c>
      <c r="AG240" s="25"/>
      <c r="AH240" s="25"/>
      <c r="AI240" s="25"/>
      <c r="AJ240" s="25"/>
      <c r="AK240" s="25"/>
      <c r="AL240" s="25"/>
    </row>
    <row r="241">
      <c r="A241" s="26" t="s">
        <v>368</v>
      </c>
      <c r="B241" s="25" t="e">
        <v>#N/A</v>
      </c>
      <c r="C241" s="25" t="e">
        <v>#N/A</v>
      </c>
      <c r="D241" s="28" t="e">
        <v>#N/A</v>
      </c>
      <c r="E241" s="29">
        <v>0.1809289604546531</v>
      </c>
      <c r="F241" s="30">
        <v>28.0</v>
      </c>
      <c r="G241" s="33"/>
      <c r="H241" s="34" t="e">
        <v>#N/A</v>
      </c>
      <c r="I241" s="35" t="s">
        <v>64</v>
      </c>
      <c r="J241" s="36" t="s">
        <v>64</v>
      </c>
      <c r="K241" s="28" t="s">
        <v>64</v>
      </c>
      <c r="L241" s="28" t="s">
        <v>64</v>
      </c>
      <c r="M241" s="34" t="e">
        <v>#N/A</v>
      </c>
      <c r="N241" s="35" t="s">
        <v>64</v>
      </c>
      <c r="O241" s="36" t="s">
        <v>64</v>
      </c>
      <c r="P241" s="28" t="s">
        <v>64</v>
      </c>
      <c r="Q241" s="37" t="s">
        <v>64</v>
      </c>
      <c r="R241" s="38" t="str">
        <f t="shared" si="2"/>
        <v>#N/A</v>
      </c>
      <c r="S241" s="39" t="str">
        <f t="array" ref="S241">if(R241="","", if(index(Index_of_Stuff!J:J,match(B241,Index_of_Stuff!F:F,0))&gt;0,(D241-index(Index_of_Stuff!J:J,match(B241,Index_of_Stuff!F:F,0)))*(R241/index(Index_of_Stuff!I:I,match(B241,Index_of_Stuff!F:F,0))),(D241/index(Index_of_Stuff!I:I,match(B241,Index_of_Stuff!F:F,0)))*R241))</f>
        <v>#N/A</v>
      </c>
      <c r="T241" s="40" t="str">
        <f t="array" ref="T241">if(or($F241=0,$F241=""),"", iferror(index(EPS!B:B,match($A241,EPS!$A:$A,0)),index(Ghosts!B:B,match($A241,Ghosts!$A:$A,0)))*($S241/(($F241/48)*$D241)/$E241))</f>
        <v>#N/A</v>
      </c>
      <c r="U241" s="40" t="str">
        <f t="array" ref="U241">if(or($F241=0,$F241=""),"", iferror(index(EPS!D:D,match($A241,EPS!$A:$A,0)),index(Ghosts!D:D,match($A241,Ghosts!$A:$A,0)))*($S241/(($F241/48)*$D241)/$E241))</f>
        <v>#N/A</v>
      </c>
      <c r="V241" s="40" t="str">
        <f t="array" ref="V241">if(or($F241=0,$F241=""),"", iferror(index(EPS!F:F,match($A241,EPS!$A:$A,0)),index(Ghosts!F:F,match($A241,Ghosts!$A:$A,0)))*($S241/(($F241/48)*$D241)/$E241))</f>
        <v>#N/A</v>
      </c>
      <c r="W241" s="40" t="str">
        <f t="array" ref="W241">if(or($F241=0,$F241=""),"", iferror(index(EPS!M:M,match($A241,EPS!$A:$A,0)),index(Ghosts!M:M,match($A241,Ghosts!$A:$A,0)))*($S241/(($F241/48)*$D241)/$E241))</f>
        <v>#N/A</v>
      </c>
      <c r="X241" s="39" t="str">
        <f t="shared" si="3"/>
        <v>#N/A</v>
      </c>
      <c r="Y241" s="41" t="str">
        <f t="array" ref="Y241">if(or(F241=0,F241=""),"",((iferror(index(EPS!H:H,match(A241,EPS!A:A,0)),index(Ghosts!H:H,match(A241,Ghosts!A:A,0)))*1.25)+(iferror(index(EPS!I:I,match(A241,EPS!A:A,0)),index(Ghosts!I:I,match(A241,Ghosts!A:A,0)))*1.25)+(iferror(index(EPS!J:J,match(A241,EPS!A:A,0)),index(Ghosts!J:J,match(A241,Ghosts!A:A,0)))*1.5)+(iferror(index(EPS!K:K,match(A241,EPS!A:A,0)),index(Ghosts!K:K,match(A241,Ghosts!A:A,0)))*2)+(iferror(index(EPS!L:L,match(A241,EPS!A:A,0)),index(Ghosts!L:L,match(A241,Ghosts!A:A,0)))*2))*D241*(F241/48))</f>
        <v>#N/A</v>
      </c>
      <c r="Z241" s="41" t="str">
        <f t="shared" si="4"/>
        <v>#N/A</v>
      </c>
      <c r="AA241" s="41" t="str">
        <f t="array" ref="AA241">if(or(F241=0,F241=""),"",((iferror(index(EPS!H:H,match(A241,EPS!A:A,0)),index(Ghosts!H:H,match(A241,Ghosts!A:A,0)))*1.2)+(iferror(index(EPS!I:I,match(A241,EPS!A:A,0)),index(Ghosts!I:I,match(A241,Ghosts!A:A,0)))*1.2)+(iferror(index(EPS!J:J,match(A241,EPS!A:A,0)),index(Ghosts!J:J,match(A241,Ghosts!A:A,0)))*1.5)+(iferror(index(EPS!K:K,match(A241,EPS!A:A,0)),index(Ghosts!K:K,match(A241,Ghosts!A:A,0)))*3)+(iferror(index(EPS!L:L,match(A241,EPS!A:A,0)),index(Ghosts!L:L,match(A241,Ghosts!A:A,0)))*3))*D241*(F241/48))</f>
        <v>#N/A</v>
      </c>
      <c r="AB241" s="42">
        <f t="shared" ref="AB241:AF241" si="243">if(iferror(search(AB$1,$I241),0)&gt;0,1,0)</f>
        <v>0</v>
      </c>
      <c r="AC241" s="42">
        <f t="shared" si="243"/>
        <v>0</v>
      </c>
      <c r="AD241" s="42">
        <f t="shared" si="243"/>
        <v>0</v>
      </c>
      <c r="AE241" s="42">
        <f t="shared" si="243"/>
        <v>0</v>
      </c>
      <c r="AF241" s="42">
        <f t="shared" si="243"/>
        <v>0</v>
      </c>
      <c r="AG241" s="25"/>
      <c r="AH241" s="25"/>
      <c r="AI241" s="25"/>
      <c r="AJ241" s="25"/>
      <c r="AK241" s="25"/>
      <c r="AL241" s="25"/>
    </row>
    <row r="242">
      <c r="A242" s="26" t="s">
        <v>369</v>
      </c>
      <c r="B242" s="25" t="e">
        <v>#N/A</v>
      </c>
      <c r="C242" s="25" t="e">
        <v>#N/A</v>
      </c>
      <c r="D242" s="28" t="e">
        <v>#N/A</v>
      </c>
      <c r="E242" s="29">
        <v>0.23752173913043476</v>
      </c>
      <c r="F242" s="30">
        <v>27.0</v>
      </c>
      <c r="G242" s="33"/>
      <c r="H242" s="34" t="e">
        <v>#N/A</v>
      </c>
      <c r="I242" s="35" t="s">
        <v>64</v>
      </c>
      <c r="J242" s="36" t="s">
        <v>64</v>
      </c>
      <c r="K242" s="28" t="s">
        <v>64</v>
      </c>
      <c r="L242" s="28" t="s">
        <v>64</v>
      </c>
      <c r="M242" s="34" t="e">
        <v>#N/A</v>
      </c>
      <c r="N242" s="35" t="s">
        <v>64</v>
      </c>
      <c r="O242" s="36" t="s">
        <v>64</v>
      </c>
      <c r="P242" s="28" t="s">
        <v>64</v>
      </c>
      <c r="Q242" s="37" t="s">
        <v>64</v>
      </c>
      <c r="R242" s="38" t="str">
        <f t="shared" si="2"/>
        <v>#N/A</v>
      </c>
      <c r="S242" s="39" t="str">
        <f t="array" ref="S242">if(R242="","", if(index(Index_of_Stuff!J:J,match(B242,Index_of_Stuff!F:F,0))&gt;0,(D242-index(Index_of_Stuff!J:J,match(B242,Index_of_Stuff!F:F,0)))*(R242/index(Index_of_Stuff!I:I,match(B242,Index_of_Stuff!F:F,0))),(D242/index(Index_of_Stuff!I:I,match(B242,Index_of_Stuff!F:F,0)))*R242))</f>
        <v>#N/A</v>
      </c>
      <c r="T242" s="40" t="str">
        <f t="array" ref="T242">if(or($F242=0,$F242=""),"", iferror(index(EPS!B:B,match($A242,EPS!$A:$A,0)),index(Ghosts!B:B,match($A242,Ghosts!$A:$A,0)))*($S242/(($F242/48)*$D242)/$E242))</f>
        <v>#N/A</v>
      </c>
      <c r="U242" s="40" t="str">
        <f t="array" ref="U242">if(or($F242=0,$F242=""),"", iferror(index(EPS!D:D,match($A242,EPS!$A:$A,0)),index(Ghosts!D:D,match($A242,Ghosts!$A:$A,0)))*($S242/(($F242/48)*$D242)/$E242))</f>
        <v>#N/A</v>
      </c>
      <c r="V242" s="40" t="str">
        <f t="array" ref="V242">if(or($F242=0,$F242=""),"", iferror(index(EPS!F:F,match($A242,EPS!$A:$A,0)),index(Ghosts!F:F,match($A242,Ghosts!$A:$A,0)))*($S242/(($F242/48)*$D242)/$E242))</f>
        <v>#N/A</v>
      </c>
      <c r="W242" s="40" t="str">
        <f t="array" ref="W242">if(or($F242=0,$F242=""),"", iferror(index(EPS!M:M,match($A242,EPS!$A:$A,0)),index(Ghosts!M:M,match($A242,Ghosts!$A:$A,0)))*($S242/(($F242/48)*$D242)/$E242))</f>
        <v>#N/A</v>
      </c>
      <c r="X242" s="39" t="str">
        <f t="shared" si="3"/>
        <v>#N/A</v>
      </c>
      <c r="Y242" s="41" t="str">
        <f t="array" ref="Y242">if(or(F242=0,F242=""),"",((iferror(index(EPS!H:H,match(A242,EPS!A:A,0)),index(Ghosts!H:H,match(A242,Ghosts!A:A,0)))*1.25)+(iferror(index(EPS!I:I,match(A242,EPS!A:A,0)),index(Ghosts!I:I,match(A242,Ghosts!A:A,0)))*1.25)+(iferror(index(EPS!J:J,match(A242,EPS!A:A,0)),index(Ghosts!J:J,match(A242,Ghosts!A:A,0)))*1.5)+(iferror(index(EPS!K:K,match(A242,EPS!A:A,0)),index(Ghosts!K:K,match(A242,Ghosts!A:A,0)))*2)+(iferror(index(EPS!L:L,match(A242,EPS!A:A,0)),index(Ghosts!L:L,match(A242,Ghosts!A:A,0)))*2))*D242*(F242/48))</f>
        <v>#N/A</v>
      </c>
      <c r="Z242" s="41" t="str">
        <f t="shared" si="4"/>
        <v>#N/A</v>
      </c>
      <c r="AA242" s="41" t="str">
        <f t="array" ref="AA242">if(or(F242=0,F242=""),"",((iferror(index(EPS!H:H,match(A242,EPS!A:A,0)),index(Ghosts!H:H,match(A242,Ghosts!A:A,0)))*1.2)+(iferror(index(EPS!I:I,match(A242,EPS!A:A,0)),index(Ghosts!I:I,match(A242,Ghosts!A:A,0)))*1.2)+(iferror(index(EPS!J:J,match(A242,EPS!A:A,0)),index(Ghosts!J:J,match(A242,Ghosts!A:A,0)))*1.5)+(iferror(index(EPS!K:K,match(A242,EPS!A:A,0)),index(Ghosts!K:K,match(A242,Ghosts!A:A,0)))*3)+(iferror(index(EPS!L:L,match(A242,EPS!A:A,0)),index(Ghosts!L:L,match(A242,Ghosts!A:A,0)))*3))*D242*(F242/48))</f>
        <v>#N/A</v>
      </c>
      <c r="AB242" s="42">
        <f t="shared" ref="AB242:AF242" si="244">if(iferror(search(AB$1,$I242),0)&gt;0,1,0)</f>
        <v>0</v>
      </c>
      <c r="AC242" s="42">
        <f t="shared" si="244"/>
        <v>0</v>
      </c>
      <c r="AD242" s="42">
        <f t="shared" si="244"/>
        <v>0</v>
      </c>
      <c r="AE242" s="42">
        <f t="shared" si="244"/>
        <v>0</v>
      </c>
      <c r="AF242" s="42">
        <f t="shared" si="244"/>
        <v>0</v>
      </c>
      <c r="AG242" s="25"/>
      <c r="AH242" s="25"/>
      <c r="AI242" s="25"/>
      <c r="AJ242" s="25"/>
      <c r="AK242" s="25"/>
      <c r="AL242" s="25"/>
    </row>
    <row r="243">
      <c r="A243" s="26" t="s">
        <v>370</v>
      </c>
      <c r="B243" s="25" t="e">
        <v>#N/A</v>
      </c>
      <c r="C243" s="25" t="e">
        <v>#N/A</v>
      </c>
      <c r="D243" s="28" t="e">
        <v>#N/A</v>
      </c>
      <c r="E243" s="29">
        <v>0.1518587390263368</v>
      </c>
      <c r="F243" s="30">
        <v>20.0</v>
      </c>
      <c r="G243" s="33"/>
      <c r="H243" s="34" t="e">
        <v>#N/A</v>
      </c>
      <c r="I243" s="35" t="s">
        <v>64</v>
      </c>
      <c r="J243" s="36" t="s">
        <v>64</v>
      </c>
      <c r="K243" s="28" t="s">
        <v>64</v>
      </c>
      <c r="L243" s="28" t="s">
        <v>64</v>
      </c>
      <c r="M243" s="34" t="e">
        <v>#N/A</v>
      </c>
      <c r="N243" s="35" t="s">
        <v>64</v>
      </c>
      <c r="O243" s="36" t="s">
        <v>64</v>
      </c>
      <c r="P243" s="28" t="s">
        <v>64</v>
      </c>
      <c r="Q243" s="37" t="s">
        <v>64</v>
      </c>
      <c r="R243" s="38" t="str">
        <f t="shared" si="2"/>
        <v>#N/A</v>
      </c>
      <c r="S243" s="39" t="str">
        <f t="array" ref="S243">if(R243="","", if(index(Index_of_Stuff!J:J,match(B243,Index_of_Stuff!F:F,0))&gt;0,(D243-index(Index_of_Stuff!J:J,match(B243,Index_of_Stuff!F:F,0)))*(R243/index(Index_of_Stuff!I:I,match(B243,Index_of_Stuff!F:F,0))),(D243/index(Index_of_Stuff!I:I,match(B243,Index_of_Stuff!F:F,0)))*R243))</f>
        <v>#N/A</v>
      </c>
      <c r="T243" s="40" t="str">
        <f t="array" ref="T243">if(or($F243=0,$F243=""),"", iferror(index(EPS!B:B,match($A243,EPS!$A:$A,0)),index(Ghosts!B:B,match($A243,Ghosts!$A:$A,0)))*($S243/(($F243/48)*$D243)/$E243))</f>
        <v>#N/A</v>
      </c>
      <c r="U243" s="40" t="str">
        <f t="array" ref="U243">if(or($F243=0,$F243=""),"", iferror(index(EPS!D:D,match($A243,EPS!$A:$A,0)),index(Ghosts!D:D,match($A243,Ghosts!$A:$A,0)))*($S243/(($F243/48)*$D243)/$E243))</f>
        <v>#N/A</v>
      </c>
      <c r="V243" s="40" t="str">
        <f t="array" ref="V243">if(or($F243=0,$F243=""),"", iferror(index(EPS!F:F,match($A243,EPS!$A:$A,0)),index(Ghosts!F:F,match($A243,Ghosts!$A:$A,0)))*($S243/(($F243/48)*$D243)/$E243))</f>
        <v>#N/A</v>
      </c>
      <c r="W243" s="40" t="str">
        <f t="array" ref="W243">if(or($F243=0,$F243=""),"", iferror(index(EPS!M:M,match($A243,EPS!$A:$A,0)),index(Ghosts!M:M,match($A243,Ghosts!$A:$A,0)))*($S243/(($F243/48)*$D243)/$E243))</f>
        <v>#N/A</v>
      </c>
      <c r="X243" s="39" t="str">
        <f t="shared" si="3"/>
        <v>#N/A</v>
      </c>
      <c r="Y243" s="41" t="str">
        <f t="array" ref="Y243">if(or(F243=0,F243=""),"",((iferror(index(EPS!H:H,match(A243,EPS!A:A,0)),index(Ghosts!H:H,match(A243,Ghosts!A:A,0)))*1.25)+(iferror(index(EPS!I:I,match(A243,EPS!A:A,0)),index(Ghosts!I:I,match(A243,Ghosts!A:A,0)))*1.25)+(iferror(index(EPS!J:J,match(A243,EPS!A:A,0)),index(Ghosts!J:J,match(A243,Ghosts!A:A,0)))*1.5)+(iferror(index(EPS!K:K,match(A243,EPS!A:A,0)),index(Ghosts!K:K,match(A243,Ghosts!A:A,0)))*2)+(iferror(index(EPS!L:L,match(A243,EPS!A:A,0)),index(Ghosts!L:L,match(A243,Ghosts!A:A,0)))*2))*D243*(F243/48))</f>
        <v>#N/A</v>
      </c>
      <c r="Z243" s="41" t="str">
        <f t="shared" si="4"/>
        <v>#N/A</v>
      </c>
      <c r="AA243" s="41" t="str">
        <f t="array" ref="AA243">if(or(F243=0,F243=""),"",((iferror(index(EPS!H:H,match(A243,EPS!A:A,0)),index(Ghosts!H:H,match(A243,Ghosts!A:A,0)))*1.2)+(iferror(index(EPS!I:I,match(A243,EPS!A:A,0)),index(Ghosts!I:I,match(A243,Ghosts!A:A,0)))*1.2)+(iferror(index(EPS!J:J,match(A243,EPS!A:A,0)),index(Ghosts!J:J,match(A243,Ghosts!A:A,0)))*1.5)+(iferror(index(EPS!K:K,match(A243,EPS!A:A,0)),index(Ghosts!K:K,match(A243,Ghosts!A:A,0)))*3)+(iferror(index(EPS!L:L,match(A243,EPS!A:A,0)),index(Ghosts!L:L,match(A243,Ghosts!A:A,0)))*3))*D243*(F243/48))</f>
        <v>#N/A</v>
      </c>
      <c r="AB243" s="42">
        <f t="shared" ref="AB243:AF243" si="245">if(iferror(search(AB$1,$I243),0)&gt;0,1,0)</f>
        <v>0</v>
      </c>
      <c r="AC243" s="42">
        <f t="shared" si="245"/>
        <v>0</v>
      </c>
      <c r="AD243" s="42">
        <f t="shared" si="245"/>
        <v>0</v>
      </c>
      <c r="AE243" s="42">
        <f t="shared" si="245"/>
        <v>0</v>
      </c>
      <c r="AF243" s="42">
        <f t="shared" si="245"/>
        <v>0</v>
      </c>
      <c r="AG243" s="25"/>
      <c r="AH243" s="25"/>
      <c r="AI243" s="25"/>
      <c r="AJ243" s="25"/>
      <c r="AK243" s="25"/>
      <c r="AL243" s="25"/>
    </row>
    <row r="244">
      <c r="A244" s="26" t="s">
        <v>371</v>
      </c>
      <c r="B244" s="25" t="e">
        <v>#N/A</v>
      </c>
      <c r="C244" s="25" t="e">
        <v>#N/A</v>
      </c>
      <c r="D244" s="28" t="e">
        <v>#N/A</v>
      </c>
      <c r="E244" s="29">
        <v>0.1416242011077972</v>
      </c>
      <c r="F244" s="30">
        <v>19.0</v>
      </c>
      <c r="G244" s="33"/>
      <c r="H244" s="34" t="e">
        <v>#N/A</v>
      </c>
      <c r="I244" s="35" t="s">
        <v>64</v>
      </c>
      <c r="J244" s="36" t="s">
        <v>64</v>
      </c>
      <c r="K244" s="28" t="s">
        <v>64</v>
      </c>
      <c r="L244" s="28" t="s">
        <v>64</v>
      </c>
      <c r="M244" s="34" t="e">
        <v>#N/A</v>
      </c>
      <c r="N244" s="35" t="s">
        <v>64</v>
      </c>
      <c r="O244" s="36" t="s">
        <v>64</v>
      </c>
      <c r="P244" s="28" t="s">
        <v>64</v>
      </c>
      <c r="Q244" s="37" t="s">
        <v>64</v>
      </c>
      <c r="R244" s="38" t="str">
        <f t="shared" si="2"/>
        <v>#N/A</v>
      </c>
      <c r="S244" s="39" t="str">
        <f t="array" ref="S244">if(R244="","", if(index(Index_of_Stuff!J:J,match(B244,Index_of_Stuff!F:F,0))&gt;0,(D244-index(Index_of_Stuff!J:J,match(B244,Index_of_Stuff!F:F,0)))*(R244/index(Index_of_Stuff!I:I,match(B244,Index_of_Stuff!F:F,0))),(D244/index(Index_of_Stuff!I:I,match(B244,Index_of_Stuff!F:F,0)))*R244))</f>
        <v>#N/A</v>
      </c>
      <c r="T244" s="40" t="str">
        <f t="array" ref="T244">if(or($F244=0,$F244=""),"", iferror(index(EPS!B:B,match($A244,EPS!$A:$A,0)),index(Ghosts!B:B,match($A244,Ghosts!$A:$A,0)))*($S244/(($F244/48)*$D244)/$E244))</f>
        <v>#N/A</v>
      </c>
      <c r="U244" s="40" t="str">
        <f t="array" ref="U244">if(or($F244=0,$F244=""),"", iferror(index(EPS!D:D,match($A244,EPS!$A:$A,0)),index(Ghosts!D:D,match($A244,Ghosts!$A:$A,0)))*($S244/(($F244/48)*$D244)/$E244))</f>
        <v>#N/A</v>
      </c>
      <c r="V244" s="40" t="str">
        <f t="array" ref="V244">if(or($F244=0,$F244=""),"", iferror(index(EPS!F:F,match($A244,EPS!$A:$A,0)),index(Ghosts!F:F,match($A244,Ghosts!$A:$A,0)))*($S244/(($F244/48)*$D244)/$E244))</f>
        <v>#N/A</v>
      </c>
      <c r="W244" s="40" t="str">
        <f t="array" ref="W244">if(or($F244=0,$F244=""),"", iferror(index(EPS!M:M,match($A244,EPS!$A:$A,0)),index(Ghosts!M:M,match($A244,Ghosts!$A:$A,0)))*($S244/(($F244/48)*$D244)/$E244))</f>
        <v>#N/A</v>
      </c>
      <c r="X244" s="39" t="str">
        <f t="shared" si="3"/>
        <v>#N/A</v>
      </c>
      <c r="Y244" s="41" t="str">
        <f t="array" ref="Y244">if(or(F244=0,F244=""),"",((iferror(index(EPS!H:H,match(A244,EPS!A:A,0)),index(Ghosts!H:H,match(A244,Ghosts!A:A,0)))*1.25)+(iferror(index(EPS!I:I,match(A244,EPS!A:A,0)),index(Ghosts!I:I,match(A244,Ghosts!A:A,0)))*1.25)+(iferror(index(EPS!J:J,match(A244,EPS!A:A,0)),index(Ghosts!J:J,match(A244,Ghosts!A:A,0)))*1.5)+(iferror(index(EPS!K:K,match(A244,EPS!A:A,0)),index(Ghosts!K:K,match(A244,Ghosts!A:A,0)))*2)+(iferror(index(EPS!L:L,match(A244,EPS!A:A,0)),index(Ghosts!L:L,match(A244,Ghosts!A:A,0)))*2))*D244*(F244/48))</f>
        <v>#N/A</v>
      </c>
      <c r="Z244" s="41" t="str">
        <f t="shared" si="4"/>
        <v>#N/A</v>
      </c>
      <c r="AA244" s="41" t="str">
        <f t="array" ref="AA244">if(or(F244=0,F244=""),"",((iferror(index(EPS!H:H,match(A244,EPS!A:A,0)),index(Ghosts!H:H,match(A244,Ghosts!A:A,0)))*1.2)+(iferror(index(EPS!I:I,match(A244,EPS!A:A,0)),index(Ghosts!I:I,match(A244,Ghosts!A:A,0)))*1.2)+(iferror(index(EPS!J:J,match(A244,EPS!A:A,0)),index(Ghosts!J:J,match(A244,Ghosts!A:A,0)))*1.5)+(iferror(index(EPS!K:K,match(A244,EPS!A:A,0)),index(Ghosts!K:K,match(A244,Ghosts!A:A,0)))*3)+(iferror(index(EPS!L:L,match(A244,EPS!A:A,0)),index(Ghosts!L:L,match(A244,Ghosts!A:A,0)))*3))*D244*(F244/48))</f>
        <v>#N/A</v>
      </c>
      <c r="AB244" s="42">
        <f t="shared" ref="AB244:AF244" si="246">if(iferror(search(AB$1,$I244),0)&gt;0,1,0)</f>
        <v>0</v>
      </c>
      <c r="AC244" s="42">
        <f t="shared" si="246"/>
        <v>0</v>
      </c>
      <c r="AD244" s="42">
        <f t="shared" si="246"/>
        <v>0</v>
      </c>
      <c r="AE244" s="42">
        <f t="shared" si="246"/>
        <v>0</v>
      </c>
      <c r="AF244" s="42">
        <f t="shared" si="246"/>
        <v>0</v>
      </c>
      <c r="AG244" s="25"/>
      <c r="AH244" s="25"/>
      <c r="AI244" s="25"/>
      <c r="AJ244" s="25"/>
      <c r="AK244" s="25"/>
      <c r="AL244" s="25"/>
    </row>
    <row r="245">
      <c r="A245" s="26" t="s">
        <v>373</v>
      </c>
      <c r="B245" s="25" t="e">
        <v>#N/A</v>
      </c>
      <c r="C245" s="25" t="e">
        <v>#N/A</v>
      </c>
      <c r="D245" s="28" t="e">
        <v>#N/A</v>
      </c>
      <c r="E245" s="29">
        <v>0.1838787878787879</v>
      </c>
      <c r="F245" s="30">
        <v>10.0</v>
      </c>
      <c r="G245" s="33"/>
      <c r="H245" s="34" t="e">
        <v>#N/A</v>
      </c>
      <c r="I245" s="35" t="s">
        <v>64</v>
      </c>
      <c r="J245" s="36" t="s">
        <v>64</v>
      </c>
      <c r="K245" s="28" t="s">
        <v>64</v>
      </c>
      <c r="L245" s="28" t="s">
        <v>64</v>
      </c>
      <c r="M245" s="34" t="e">
        <v>#N/A</v>
      </c>
      <c r="N245" s="35" t="s">
        <v>64</v>
      </c>
      <c r="O245" s="36" t="s">
        <v>64</v>
      </c>
      <c r="P245" s="28" t="s">
        <v>64</v>
      </c>
      <c r="Q245" s="37" t="s">
        <v>64</v>
      </c>
      <c r="R245" s="38" t="str">
        <f t="shared" si="2"/>
        <v>#N/A</v>
      </c>
      <c r="S245" s="39" t="str">
        <f t="array" ref="S245">if(R245="","", if(index(Index_of_Stuff!J:J,match(B245,Index_of_Stuff!F:F,0))&gt;0,(D245-index(Index_of_Stuff!J:J,match(B245,Index_of_Stuff!F:F,0)))*(R245/index(Index_of_Stuff!I:I,match(B245,Index_of_Stuff!F:F,0))),(D245/index(Index_of_Stuff!I:I,match(B245,Index_of_Stuff!F:F,0)))*R245))</f>
        <v>#N/A</v>
      </c>
      <c r="T245" s="40" t="str">
        <f t="array" ref="T245">if(or($F245=0,$F245=""),"", iferror(index(EPS!B:B,match($A245,EPS!$A:$A,0)),index(Ghosts!B:B,match($A245,Ghosts!$A:$A,0)))*($S245/(($F245/48)*$D245)/$E245))</f>
        <v>#N/A</v>
      </c>
      <c r="U245" s="40" t="str">
        <f t="array" ref="U245">if(or($F245=0,$F245=""),"", iferror(index(EPS!D:D,match($A245,EPS!$A:$A,0)),index(Ghosts!D:D,match($A245,Ghosts!$A:$A,0)))*($S245/(($F245/48)*$D245)/$E245))</f>
        <v>#N/A</v>
      </c>
      <c r="V245" s="40" t="str">
        <f t="array" ref="V245">if(or($F245=0,$F245=""),"", iferror(index(EPS!F:F,match($A245,EPS!$A:$A,0)),index(Ghosts!F:F,match($A245,Ghosts!$A:$A,0)))*($S245/(($F245/48)*$D245)/$E245))</f>
        <v>#N/A</v>
      </c>
      <c r="W245" s="40" t="str">
        <f t="array" ref="W245">if(or($F245=0,$F245=""),"", iferror(index(EPS!M:M,match($A245,EPS!$A:$A,0)),index(Ghosts!M:M,match($A245,Ghosts!$A:$A,0)))*($S245/(($F245/48)*$D245)/$E245))</f>
        <v>#N/A</v>
      </c>
      <c r="X245" s="39" t="str">
        <f t="shared" si="3"/>
        <v>#N/A</v>
      </c>
      <c r="Y245" s="41" t="str">
        <f t="array" ref="Y245">if(or(F245=0,F245=""),"",((iferror(index(EPS!H:H,match(A245,EPS!A:A,0)),index(Ghosts!H:H,match(A245,Ghosts!A:A,0)))*1.25)+(iferror(index(EPS!I:I,match(A245,EPS!A:A,0)),index(Ghosts!I:I,match(A245,Ghosts!A:A,0)))*1.25)+(iferror(index(EPS!J:J,match(A245,EPS!A:A,0)),index(Ghosts!J:J,match(A245,Ghosts!A:A,0)))*1.5)+(iferror(index(EPS!K:K,match(A245,EPS!A:A,0)),index(Ghosts!K:K,match(A245,Ghosts!A:A,0)))*2)+(iferror(index(EPS!L:L,match(A245,EPS!A:A,0)),index(Ghosts!L:L,match(A245,Ghosts!A:A,0)))*2))*D245*(F245/48))</f>
        <v>#N/A</v>
      </c>
      <c r="Z245" s="41" t="str">
        <f t="shared" si="4"/>
        <v>#N/A</v>
      </c>
      <c r="AA245" s="41" t="str">
        <f t="array" ref="AA245">if(or(F245=0,F245=""),"",((iferror(index(EPS!H:H,match(A245,EPS!A:A,0)),index(Ghosts!H:H,match(A245,Ghosts!A:A,0)))*1.2)+(iferror(index(EPS!I:I,match(A245,EPS!A:A,0)),index(Ghosts!I:I,match(A245,Ghosts!A:A,0)))*1.2)+(iferror(index(EPS!J:J,match(A245,EPS!A:A,0)),index(Ghosts!J:J,match(A245,Ghosts!A:A,0)))*1.5)+(iferror(index(EPS!K:K,match(A245,EPS!A:A,0)),index(Ghosts!K:K,match(A245,Ghosts!A:A,0)))*3)+(iferror(index(EPS!L:L,match(A245,EPS!A:A,0)),index(Ghosts!L:L,match(A245,Ghosts!A:A,0)))*3))*D245*(F245/48))</f>
        <v>#N/A</v>
      </c>
      <c r="AB245" s="42">
        <f t="shared" ref="AB245:AF245" si="247">if(iferror(search(AB$1,$I245),0)&gt;0,1,0)</f>
        <v>0</v>
      </c>
      <c r="AC245" s="42">
        <f t="shared" si="247"/>
        <v>0</v>
      </c>
      <c r="AD245" s="42">
        <f t="shared" si="247"/>
        <v>0</v>
      </c>
      <c r="AE245" s="42">
        <f t="shared" si="247"/>
        <v>0</v>
      </c>
      <c r="AF245" s="42">
        <f t="shared" si="247"/>
        <v>0</v>
      </c>
      <c r="AG245" s="25"/>
      <c r="AH245" s="25"/>
      <c r="AI245" s="25"/>
      <c r="AJ245" s="25"/>
      <c r="AK245" s="25"/>
      <c r="AL245" s="25"/>
    </row>
    <row r="246">
      <c r="A246" s="26" t="s">
        <v>375</v>
      </c>
      <c r="B246" s="25" t="e">
        <v>#N/A</v>
      </c>
      <c r="C246" s="25" t="e">
        <v>#N/A</v>
      </c>
      <c r="D246" s="28" t="e">
        <v>#N/A</v>
      </c>
      <c r="E246" s="29">
        <v>0.18239919893190923</v>
      </c>
      <c r="F246" s="30">
        <v>6.0</v>
      </c>
      <c r="G246" s="33"/>
      <c r="H246" s="34" t="e">
        <v>#N/A</v>
      </c>
      <c r="I246" s="35" t="s">
        <v>64</v>
      </c>
      <c r="J246" s="36" t="s">
        <v>64</v>
      </c>
      <c r="K246" s="28" t="s">
        <v>64</v>
      </c>
      <c r="L246" s="28" t="s">
        <v>64</v>
      </c>
      <c r="M246" s="34" t="e">
        <v>#N/A</v>
      </c>
      <c r="N246" s="35" t="s">
        <v>64</v>
      </c>
      <c r="O246" s="36" t="s">
        <v>64</v>
      </c>
      <c r="P246" s="28" t="s">
        <v>64</v>
      </c>
      <c r="Q246" s="37" t="s">
        <v>64</v>
      </c>
      <c r="R246" s="38" t="str">
        <f t="shared" si="2"/>
        <v>#N/A</v>
      </c>
      <c r="S246" s="39" t="str">
        <f t="array" ref="S246">if(R246="","", if(index(Index_of_Stuff!J:J,match(B246,Index_of_Stuff!F:F,0))&gt;0,(D246-index(Index_of_Stuff!J:J,match(B246,Index_of_Stuff!F:F,0)))*(R246/index(Index_of_Stuff!I:I,match(B246,Index_of_Stuff!F:F,0))),(D246/index(Index_of_Stuff!I:I,match(B246,Index_of_Stuff!F:F,0)))*R246))</f>
        <v>#N/A</v>
      </c>
      <c r="T246" s="40" t="str">
        <f t="array" ref="T246">if(or($F246=0,$F246=""),"", iferror(index(EPS!B:B,match($A246,EPS!$A:$A,0)),index(Ghosts!B:B,match($A246,Ghosts!$A:$A,0)))*($S246/(($F246/48)*$D246)/$E246))</f>
        <v>#N/A</v>
      </c>
      <c r="U246" s="40" t="str">
        <f t="array" ref="U246">if(or($F246=0,$F246=""),"", iferror(index(EPS!D:D,match($A246,EPS!$A:$A,0)),index(Ghosts!D:D,match($A246,Ghosts!$A:$A,0)))*($S246/(($F246/48)*$D246)/$E246))</f>
        <v>#N/A</v>
      </c>
      <c r="V246" s="40" t="str">
        <f t="array" ref="V246">if(or($F246=0,$F246=""),"", iferror(index(EPS!F:F,match($A246,EPS!$A:$A,0)),index(Ghosts!F:F,match($A246,Ghosts!$A:$A,0)))*($S246/(($F246/48)*$D246)/$E246))</f>
        <v>#N/A</v>
      </c>
      <c r="W246" s="40" t="str">
        <f t="array" ref="W246">if(or($F246=0,$F246=""),"", iferror(index(EPS!M:M,match($A246,EPS!$A:$A,0)),index(Ghosts!M:M,match($A246,Ghosts!$A:$A,0)))*($S246/(($F246/48)*$D246)/$E246))</f>
        <v>#N/A</v>
      </c>
      <c r="X246" s="39" t="str">
        <f t="shared" si="3"/>
        <v>#N/A</v>
      </c>
      <c r="Y246" s="41" t="str">
        <f t="array" ref="Y246">if(or(F246=0,F246=""),"",((iferror(index(EPS!H:H,match(A246,EPS!A:A,0)),index(Ghosts!H:H,match(A246,Ghosts!A:A,0)))*1.25)+(iferror(index(EPS!I:I,match(A246,EPS!A:A,0)),index(Ghosts!I:I,match(A246,Ghosts!A:A,0)))*1.25)+(iferror(index(EPS!J:J,match(A246,EPS!A:A,0)),index(Ghosts!J:J,match(A246,Ghosts!A:A,0)))*1.5)+(iferror(index(EPS!K:K,match(A246,EPS!A:A,0)),index(Ghosts!K:K,match(A246,Ghosts!A:A,0)))*2)+(iferror(index(EPS!L:L,match(A246,EPS!A:A,0)),index(Ghosts!L:L,match(A246,Ghosts!A:A,0)))*2))*D246*(F246/48))</f>
        <v>#N/A</v>
      </c>
      <c r="Z246" s="41" t="str">
        <f t="shared" si="4"/>
        <v>#N/A</v>
      </c>
      <c r="AA246" s="41" t="str">
        <f t="array" ref="AA246">if(or(F246=0,F246=""),"",((iferror(index(EPS!H:H,match(A246,EPS!A:A,0)),index(Ghosts!H:H,match(A246,Ghosts!A:A,0)))*1.2)+(iferror(index(EPS!I:I,match(A246,EPS!A:A,0)),index(Ghosts!I:I,match(A246,Ghosts!A:A,0)))*1.2)+(iferror(index(EPS!J:J,match(A246,EPS!A:A,0)),index(Ghosts!J:J,match(A246,Ghosts!A:A,0)))*1.5)+(iferror(index(EPS!K:K,match(A246,EPS!A:A,0)),index(Ghosts!K:K,match(A246,Ghosts!A:A,0)))*3)+(iferror(index(EPS!L:L,match(A246,EPS!A:A,0)),index(Ghosts!L:L,match(A246,Ghosts!A:A,0)))*3))*D246*(F246/48))</f>
        <v>#N/A</v>
      </c>
      <c r="AB246" s="42">
        <f t="shared" ref="AB246:AF246" si="248">if(iferror(search(AB$1,$I246),0)&gt;0,1,0)</f>
        <v>0</v>
      </c>
      <c r="AC246" s="42">
        <f t="shared" si="248"/>
        <v>0</v>
      </c>
      <c r="AD246" s="42">
        <f t="shared" si="248"/>
        <v>0</v>
      </c>
      <c r="AE246" s="42">
        <f t="shared" si="248"/>
        <v>0</v>
      </c>
      <c r="AF246" s="42">
        <f t="shared" si="248"/>
        <v>0</v>
      </c>
      <c r="AG246" s="25"/>
      <c r="AH246" s="25"/>
      <c r="AI246" s="25"/>
      <c r="AJ246" s="25"/>
      <c r="AK246" s="25"/>
      <c r="AL246" s="25"/>
    </row>
    <row r="247">
      <c r="A247" s="26" t="s">
        <v>374</v>
      </c>
      <c r="B247" s="25" t="e">
        <v>#N/A</v>
      </c>
      <c r="C247" s="25" t="e">
        <v>#N/A</v>
      </c>
      <c r="D247" s="28" t="e">
        <v>#N/A</v>
      </c>
      <c r="E247" s="29">
        <v>0.1799090909090909</v>
      </c>
      <c r="F247" s="30">
        <v>6.0</v>
      </c>
      <c r="G247" s="33"/>
      <c r="H247" s="34" t="e">
        <v>#N/A</v>
      </c>
      <c r="I247" s="35" t="s">
        <v>64</v>
      </c>
      <c r="J247" s="36" t="s">
        <v>64</v>
      </c>
      <c r="K247" s="28" t="s">
        <v>64</v>
      </c>
      <c r="L247" s="28" t="s">
        <v>64</v>
      </c>
      <c r="M247" s="34" t="e">
        <v>#N/A</v>
      </c>
      <c r="N247" s="35" t="s">
        <v>64</v>
      </c>
      <c r="O247" s="36" t="s">
        <v>64</v>
      </c>
      <c r="P247" s="28" t="s">
        <v>64</v>
      </c>
      <c r="Q247" s="37" t="s">
        <v>64</v>
      </c>
      <c r="R247" s="38" t="str">
        <f t="shared" si="2"/>
        <v>#N/A</v>
      </c>
      <c r="S247" s="39" t="str">
        <f t="array" ref="S247">if(R247="","", if(index(Index_of_Stuff!J:J,match(B247,Index_of_Stuff!F:F,0))&gt;0,(D247-index(Index_of_Stuff!J:J,match(B247,Index_of_Stuff!F:F,0)))*(R247/index(Index_of_Stuff!I:I,match(B247,Index_of_Stuff!F:F,0))),(D247/index(Index_of_Stuff!I:I,match(B247,Index_of_Stuff!F:F,0)))*R247))</f>
        <v>#N/A</v>
      </c>
      <c r="T247" s="40" t="str">
        <f t="array" ref="T247">if(or($F247=0,$F247=""),"", iferror(index(EPS!B:B,match($A247,EPS!$A:$A,0)),index(Ghosts!B:B,match($A247,Ghosts!$A:$A,0)))*($S247/(($F247/48)*$D247)/$E247))</f>
        <v>#N/A</v>
      </c>
      <c r="U247" s="40" t="str">
        <f t="array" ref="U247">if(or($F247=0,$F247=""),"", iferror(index(EPS!D:D,match($A247,EPS!$A:$A,0)),index(Ghosts!D:D,match($A247,Ghosts!$A:$A,0)))*($S247/(($F247/48)*$D247)/$E247))</f>
        <v>#N/A</v>
      </c>
      <c r="V247" s="40" t="str">
        <f t="array" ref="V247">if(or($F247=0,$F247=""),"", iferror(index(EPS!F:F,match($A247,EPS!$A:$A,0)),index(Ghosts!F:F,match($A247,Ghosts!$A:$A,0)))*($S247/(($F247/48)*$D247)/$E247))</f>
        <v>#N/A</v>
      </c>
      <c r="W247" s="40" t="str">
        <f t="array" ref="W247">if(or($F247=0,$F247=""),"", iferror(index(EPS!M:M,match($A247,EPS!$A:$A,0)),index(Ghosts!M:M,match($A247,Ghosts!$A:$A,0)))*($S247/(($F247/48)*$D247)/$E247))</f>
        <v>#N/A</v>
      </c>
      <c r="X247" s="39" t="str">
        <f t="shared" si="3"/>
        <v>#N/A</v>
      </c>
      <c r="Y247" s="41" t="str">
        <f t="array" ref="Y247">if(or(F247=0,F247=""),"",((iferror(index(EPS!H:H,match(A247,EPS!A:A,0)),index(Ghosts!H:H,match(A247,Ghosts!A:A,0)))*1.25)+(iferror(index(EPS!I:I,match(A247,EPS!A:A,0)),index(Ghosts!I:I,match(A247,Ghosts!A:A,0)))*1.25)+(iferror(index(EPS!J:J,match(A247,EPS!A:A,0)),index(Ghosts!J:J,match(A247,Ghosts!A:A,0)))*1.5)+(iferror(index(EPS!K:K,match(A247,EPS!A:A,0)),index(Ghosts!K:K,match(A247,Ghosts!A:A,0)))*2)+(iferror(index(EPS!L:L,match(A247,EPS!A:A,0)),index(Ghosts!L:L,match(A247,Ghosts!A:A,0)))*2))*D247*(F247/48))</f>
        <v>#N/A</v>
      </c>
      <c r="Z247" s="41" t="str">
        <f t="shared" si="4"/>
        <v>#N/A</v>
      </c>
      <c r="AA247" s="41" t="str">
        <f t="array" ref="AA247">if(or(F247=0,F247=""),"",((iferror(index(EPS!H:H,match(A247,EPS!A:A,0)),index(Ghosts!H:H,match(A247,Ghosts!A:A,0)))*1.2)+(iferror(index(EPS!I:I,match(A247,EPS!A:A,0)),index(Ghosts!I:I,match(A247,Ghosts!A:A,0)))*1.2)+(iferror(index(EPS!J:J,match(A247,EPS!A:A,0)),index(Ghosts!J:J,match(A247,Ghosts!A:A,0)))*1.5)+(iferror(index(EPS!K:K,match(A247,EPS!A:A,0)),index(Ghosts!K:K,match(A247,Ghosts!A:A,0)))*3)+(iferror(index(EPS!L:L,match(A247,EPS!A:A,0)),index(Ghosts!L:L,match(A247,Ghosts!A:A,0)))*3))*D247*(F247/48))</f>
        <v>#N/A</v>
      </c>
      <c r="AB247" s="42">
        <f t="shared" ref="AB247:AF247" si="249">if(iferror(search(AB$1,$I247),0)&gt;0,1,0)</f>
        <v>0</v>
      </c>
      <c r="AC247" s="42">
        <f t="shared" si="249"/>
        <v>0</v>
      </c>
      <c r="AD247" s="42">
        <f t="shared" si="249"/>
        <v>0</v>
      </c>
      <c r="AE247" s="42">
        <f t="shared" si="249"/>
        <v>0</v>
      </c>
      <c r="AF247" s="42">
        <f t="shared" si="249"/>
        <v>0</v>
      </c>
      <c r="AG247" s="25"/>
      <c r="AH247" s="25"/>
      <c r="AI247" s="25"/>
      <c r="AJ247" s="25"/>
      <c r="AK247" s="25"/>
      <c r="AL247" s="25"/>
    </row>
    <row r="248">
      <c r="A248" s="26" t="s">
        <v>377</v>
      </c>
      <c r="B248" s="25" t="e">
        <v>#N/A</v>
      </c>
      <c r="C248" s="25" t="e">
        <v>#N/A</v>
      </c>
      <c r="D248" s="28" t="e">
        <v>#N/A</v>
      </c>
      <c r="E248" s="29">
        <v>0.1723053435114504</v>
      </c>
      <c r="F248" s="30">
        <v>0.0</v>
      </c>
      <c r="G248" s="33"/>
      <c r="H248" s="34" t="s">
        <v>64</v>
      </c>
      <c r="I248" s="35" t="s">
        <v>64</v>
      </c>
      <c r="J248" s="36" t="s">
        <v>64</v>
      </c>
      <c r="K248" s="28" t="s">
        <v>64</v>
      </c>
      <c r="L248" s="28" t="s">
        <v>64</v>
      </c>
      <c r="M248" s="34" t="s">
        <v>64</v>
      </c>
      <c r="N248" s="35" t="s">
        <v>64</v>
      </c>
      <c r="O248" s="36" t="s">
        <v>64</v>
      </c>
      <c r="P248" s="28" t="s">
        <v>64</v>
      </c>
      <c r="Q248" s="37" t="s">
        <v>64</v>
      </c>
      <c r="R248" s="38" t="str">
        <f t="shared" si="2"/>
        <v/>
      </c>
      <c r="S248" s="39" t="str">
        <f t="array" ref="S248">if(R248="","", if(index(Index_of_Stuff!J:J,match(B248,Index_of_Stuff!F:F,0))&gt;0,(D248-index(Index_of_Stuff!J:J,match(B248,Index_of_Stuff!F:F,0)))*(R248/index(Index_of_Stuff!I:I,match(B248,Index_of_Stuff!F:F,0))),(D248/index(Index_of_Stuff!I:I,match(B248,Index_of_Stuff!F:F,0)))*R248))</f>
        <v/>
      </c>
      <c r="T248" s="40" t="str">
        <f t="array" ref="T248">if(or($F248=0,$F248=""),"", iferror(index(EPS!B:B,match($A248,EPS!$A:$A,0)),index(Ghosts!B:B,match($A248,Ghosts!$A:$A,0)))*($S248/(($F248/48)*$D248)/$E248))</f>
        <v/>
      </c>
      <c r="U248" s="40" t="str">
        <f t="array" ref="U248">if(or($F248=0,$F248=""),"", iferror(index(EPS!D:D,match($A248,EPS!$A:$A,0)),index(Ghosts!D:D,match($A248,Ghosts!$A:$A,0)))*($S248/(($F248/48)*$D248)/$E248))</f>
        <v/>
      </c>
      <c r="V248" s="40" t="str">
        <f t="array" ref="V248">if(or($F248=0,$F248=""),"", iferror(index(EPS!F:F,match($A248,EPS!$A:$A,0)),index(Ghosts!F:F,match($A248,Ghosts!$A:$A,0)))*($S248/(($F248/48)*$D248)/$E248))</f>
        <v/>
      </c>
      <c r="W248" s="40" t="str">
        <f t="array" ref="W248">if(or($F248=0,$F248=""),"", iferror(index(EPS!M:M,match($A248,EPS!$A:$A,0)),index(Ghosts!M:M,match($A248,Ghosts!$A:$A,0)))*($S248/(($F248/48)*$D248)/$E248))</f>
        <v/>
      </c>
      <c r="X248" s="39" t="str">
        <f t="shared" si="3"/>
        <v/>
      </c>
      <c r="Y248" s="41" t="str">
        <f t="array" ref="Y248">if(or(F248=0,F248=""),"",((iferror(index(EPS!H:H,match(A248,EPS!A:A,0)),index(Ghosts!H:H,match(A248,Ghosts!A:A,0)))*1.25)+(iferror(index(EPS!I:I,match(A248,EPS!A:A,0)),index(Ghosts!I:I,match(A248,Ghosts!A:A,0)))*1.25)+(iferror(index(EPS!J:J,match(A248,EPS!A:A,0)),index(Ghosts!J:J,match(A248,Ghosts!A:A,0)))*1.5)+(iferror(index(EPS!K:K,match(A248,EPS!A:A,0)),index(Ghosts!K:K,match(A248,Ghosts!A:A,0)))*2)+(iferror(index(EPS!L:L,match(A248,EPS!A:A,0)),index(Ghosts!L:L,match(A248,Ghosts!A:A,0)))*2))*D248*(F248/48))</f>
        <v/>
      </c>
      <c r="Z248" s="41" t="str">
        <f t="shared" si="4"/>
        <v/>
      </c>
      <c r="AA248" s="41" t="str">
        <f t="array" ref="AA248">if(or(F248=0,F248=""),"",((iferror(index(EPS!H:H,match(A248,EPS!A:A,0)),index(Ghosts!H:H,match(A248,Ghosts!A:A,0)))*1.2)+(iferror(index(EPS!I:I,match(A248,EPS!A:A,0)),index(Ghosts!I:I,match(A248,Ghosts!A:A,0)))*1.2)+(iferror(index(EPS!J:J,match(A248,EPS!A:A,0)),index(Ghosts!J:J,match(A248,Ghosts!A:A,0)))*1.5)+(iferror(index(EPS!K:K,match(A248,EPS!A:A,0)),index(Ghosts!K:K,match(A248,Ghosts!A:A,0)))*3)+(iferror(index(EPS!L:L,match(A248,EPS!A:A,0)),index(Ghosts!L:L,match(A248,Ghosts!A:A,0)))*3))*D248*(F248/48))</f>
        <v/>
      </c>
      <c r="AB248" s="42">
        <f t="shared" ref="AB248:AF248" si="250">if(iferror(search(AB$1,$I248),0)&gt;0,1,0)</f>
        <v>0</v>
      </c>
      <c r="AC248" s="42">
        <f t="shared" si="250"/>
        <v>0</v>
      </c>
      <c r="AD248" s="42">
        <f t="shared" si="250"/>
        <v>0</v>
      </c>
      <c r="AE248" s="42">
        <f t="shared" si="250"/>
        <v>0</v>
      </c>
      <c r="AF248" s="42">
        <f t="shared" si="250"/>
        <v>0</v>
      </c>
      <c r="AG248" s="25"/>
      <c r="AH248" s="25"/>
      <c r="AI248" s="25"/>
      <c r="AJ248" s="25"/>
      <c r="AK248" s="25"/>
      <c r="AL248" s="25"/>
    </row>
    <row r="249">
      <c r="A249" s="26" t="s">
        <v>378</v>
      </c>
      <c r="B249" s="25" t="e">
        <v>#N/A</v>
      </c>
      <c r="C249" s="25" t="e">
        <v>#N/A</v>
      </c>
      <c r="D249" s="28" t="e">
        <v>#N/A</v>
      </c>
      <c r="E249" s="29">
        <v>0.16636842105263158</v>
      </c>
      <c r="F249" s="30">
        <v>0.0</v>
      </c>
      <c r="G249" s="33"/>
      <c r="H249" s="34" t="s">
        <v>64</v>
      </c>
      <c r="I249" s="35" t="s">
        <v>64</v>
      </c>
      <c r="J249" s="36" t="s">
        <v>64</v>
      </c>
      <c r="K249" s="28" t="s">
        <v>64</v>
      </c>
      <c r="L249" s="28" t="s">
        <v>64</v>
      </c>
      <c r="M249" s="34" t="s">
        <v>64</v>
      </c>
      <c r="N249" s="35" t="s">
        <v>64</v>
      </c>
      <c r="O249" s="36" t="s">
        <v>64</v>
      </c>
      <c r="P249" s="28" t="s">
        <v>64</v>
      </c>
      <c r="Q249" s="37" t="s">
        <v>64</v>
      </c>
      <c r="R249" s="38" t="str">
        <f t="shared" si="2"/>
        <v/>
      </c>
      <c r="S249" s="39" t="str">
        <f t="array" ref="S249">if(R249="","", if(index(Index_of_Stuff!J:J,match(B249,Index_of_Stuff!F:F,0))&gt;0,(D249-index(Index_of_Stuff!J:J,match(B249,Index_of_Stuff!F:F,0)))*(R249/index(Index_of_Stuff!I:I,match(B249,Index_of_Stuff!F:F,0))),(D249/index(Index_of_Stuff!I:I,match(B249,Index_of_Stuff!F:F,0)))*R249))</f>
        <v/>
      </c>
      <c r="T249" s="40" t="str">
        <f t="array" ref="T249">if(or($F249=0,$F249=""),"", iferror(index(EPS!B:B,match($A249,EPS!$A:$A,0)),index(Ghosts!B:B,match($A249,Ghosts!$A:$A,0)))*($S249/(($F249/48)*$D249)/$E249))</f>
        <v/>
      </c>
      <c r="U249" s="40" t="str">
        <f t="array" ref="U249">if(or($F249=0,$F249=""),"", iferror(index(EPS!D:D,match($A249,EPS!$A:$A,0)),index(Ghosts!D:D,match($A249,Ghosts!$A:$A,0)))*($S249/(($F249/48)*$D249)/$E249))</f>
        <v/>
      </c>
      <c r="V249" s="40" t="str">
        <f t="array" ref="V249">if(or($F249=0,$F249=""),"", iferror(index(EPS!F:F,match($A249,EPS!$A:$A,0)),index(Ghosts!F:F,match($A249,Ghosts!$A:$A,0)))*($S249/(($F249/48)*$D249)/$E249))</f>
        <v/>
      </c>
      <c r="W249" s="40" t="str">
        <f t="array" ref="W249">if(or($F249=0,$F249=""),"", iferror(index(EPS!M:M,match($A249,EPS!$A:$A,0)),index(Ghosts!M:M,match($A249,Ghosts!$A:$A,0)))*($S249/(($F249/48)*$D249)/$E249))</f>
        <v/>
      </c>
      <c r="X249" s="39" t="str">
        <f t="shared" si="3"/>
        <v/>
      </c>
      <c r="Y249" s="41" t="str">
        <f t="array" ref="Y249">if(or(F249=0,F249=""),"",((iferror(index(EPS!H:H,match(A249,EPS!A:A,0)),index(Ghosts!H:H,match(A249,Ghosts!A:A,0)))*1.25)+(iferror(index(EPS!I:I,match(A249,EPS!A:A,0)),index(Ghosts!I:I,match(A249,Ghosts!A:A,0)))*1.25)+(iferror(index(EPS!J:J,match(A249,EPS!A:A,0)),index(Ghosts!J:J,match(A249,Ghosts!A:A,0)))*1.5)+(iferror(index(EPS!K:K,match(A249,EPS!A:A,0)),index(Ghosts!K:K,match(A249,Ghosts!A:A,0)))*2)+(iferror(index(EPS!L:L,match(A249,EPS!A:A,0)),index(Ghosts!L:L,match(A249,Ghosts!A:A,0)))*2))*D249*(F249/48))</f>
        <v/>
      </c>
      <c r="Z249" s="41" t="str">
        <f t="shared" si="4"/>
        <v/>
      </c>
      <c r="AA249" s="41" t="str">
        <f t="array" ref="AA249">if(or(F249=0,F249=""),"",((iferror(index(EPS!H:H,match(A249,EPS!A:A,0)),index(Ghosts!H:H,match(A249,Ghosts!A:A,0)))*1.2)+(iferror(index(EPS!I:I,match(A249,EPS!A:A,0)),index(Ghosts!I:I,match(A249,Ghosts!A:A,0)))*1.2)+(iferror(index(EPS!J:J,match(A249,EPS!A:A,0)),index(Ghosts!J:J,match(A249,Ghosts!A:A,0)))*1.5)+(iferror(index(EPS!K:K,match(A249,EPS!A:A,0)),index(Ghosts!K:K,match(A249,Ghosts!A:A,0)))*3)+(iferror(index(EPS!L:L,match(A249,EPS!A:A,0)),index(Ghosts!L:L,match(A249,Ghosts!A:A,0)))*3))*D249*(F249/48))</f>
        <v/>
      </c>
      <c r="AB249" s="42">
        <f t="shared" ref="AB249:AF249" si="251">if(iferror(search(AB$1,$I249),0)&gt;0,1,0)</f>
        <v>0</v>
      </c>
      <c r="AC249" s="42">
        <f t="shared" si="251"/>
        <v>0</v>
      </c>
      <c r="AD249" s="42">
        <f t="shared" si="251"/>
        <v>0</v>
      </c>
      <c r="AE249" s="42">
        <f t="shared" si="251"/>
        <v>0</v>
      </c>
      <c r="AF249" s="42">
        <f t="shared" si="251"/>
        <v>0</v>
      </c>
      <c r="AG249" s="25"/>
      <c r="AH249" s="25"/>
      <c r="AI249" s="25"/>
      <c r="AJ249" s="25"/>
      <c r="AK249" s="25"/>
      <c r="AL249" s="25"/>
    </row>
    <row r="250">
      <c r="A250" s="26" t="s">
        <v>379</v>
      </c>
      <c r="B250" s="25" t="e">
        <v>#N/A</v>
      </c>
      <c r="C250" s="25" t="e">
        <v>#N/A</v>
      </c>
      <c r="D250" s="28" t="e">
        <v>#N/A</v>
      </c>
      <c r="E250" s="29">
        <v>0.15855047821466525</v>
      </c>
      <c r="F250" s="30">
        <v>0.0</v>
      </c>
      <c r="G250" s="33"/>
      <c r="H250" s="34" t="s">
        <v>64</v>
      </c>
      <c r="I250" s="35" t="s">
        <v>64</v>
      </c>
      <c r="J250" s="36" t="s">
        <v>64</v>
      </c>
      <c r="K250" s="28" t="s">
        <v>64</v>
      </c>
      <c r="L250" s="28" t="s">
        <v>64</v>
      </c>
      <c r="M250" s="34" t="s">
        <v>64</v>
      </c>
      <c r="N250" s="35" t="s">
        <v>64</v>
      </c>
      <c r="O250" s="36" t="s">
        <v>64</v>
      </c>
      <c r="P250" s="28" t="s">
        <v>64</v>
      </c>
      <c r="Q250" s="37" t="s">
        <v>64</v>
      </c>
      <c r="R250" s="38" t="str">
        <f t="shared" si="2"/>
        <v/>
      </c>
      <c r="S250" s="39" t="str">
        <f t="array" ref="S250">if(R250="","", if(index(Index_of_Stuff!J:J,match(B250,Index_of_Stuff!F:F,0))&gt;0,(D250-index(Index_of_Stuff!J:J,match(B250,Index_of_Stuff!F:F,0)))*(R250/index(Index_of_Stuff!I:I,match(B250,Index_of_Stuff!F:F,0))),(D250/index(Index_of_Stuff!I:I,match(B250,Index_of_Stuff!F:F,0)))*R250))</f>
        <v/>
      </c>
      <c r="T250" s="40" t="str">
        <f t="array" ref="T250">if(or($F250=0,$F250=""),"", iferror(index(EPS!B:B,match($A250,EPS!$A:$A,0)),index(Ghosts!B:B,match($A250,Ghosts!$A:$A,0)))*($S250/(($F250/48)*$D250)/$E250))</f>
        <v/>
      </c>
      <c r="U250" s="40" t="str">
        <f t="array" ref="U250">if(or($F250=0,$F250=""),"", iferror(index(EPS!D:D,match($A250,EPS!$A:$A,0)),index(Ghosts!D:D,match($A250,Ghosts!$A:$A,0)))*($S250/(($F250/48)*$D250)/$E250))</f>
        <v/>
      </c>
      <c r="V250" s="40" t="str">
        <f t="array" ref="V250">if(or($F250=0,$F250=""),"", iferror(index(EPS!F:F,match($A250,EPS!$A:$A,0)),index(Ghosts!F:F,match($A250,Ghosts!$A:$A,0)))*($S250/(($F250/48)*$D250)/$E250))</f>
        <v/>
      </c>
      <c r="W250" s="40" t="str">
        <f t="array" ref="W250">if(or($F250=0,$F250=""),"", iferror(index(EPS!M:M,match($A250,EPS!$A:$A,0)),index(Ghosts!M:M,match($A250,Ghosts!$A:$A,0)))*($S250/(($F250/48)*$D250)/$E250))</f>
        <v/>
      </c>
      <c r="X250" s="39" t="str">
        <f t="shared" si="3"/>
        <v/>
      </c>
      <c r="Y250" s="41" t="str">
        <f t="array" ref="Y250">if(or(F250=0,F250=""),"",((iferror(index(EPS!H:H,match(A250,EPS!A:A,0)),index(Ghosts!H:H,match(A250,Ghosts!A:A,0)))*1.25)+(iferror(index(EPS!I:I,match(A250,EPS!A:A,0)),index(Ghosts!I:I,match(A250,Ghosts!A:A,0)))*1.25)+(iferror(index(EPS!J:J,match(A250,EPS!A:A,0)),index(Ghosts!J:J,match(A250,Ghosts!A:A,0)))*1.5)+(iferror(index(EPS!K:K,match(A250,EPS!A:A,0)),index(Ghosts!K:K,match(A250,Ghosts!A:A,0)))*2)+(iferror(index(EPS!L:L,match(A250,EPS!A:A,0)),index(Ghosts!L:L,match(A250,Ghosts!A:A,0)))*2))*D250*(F250/48))</f>
        <v/>
      </c>
      <c r="Z250" s="41" t="str">
        <f t="shared" si="4"/>
        <v/>
      </c>
      <c r="AA250" s="41" t="str">
        <f t="array" ref="AA250">if(or(F250=0,F250=""),"",((iferror(index(EPS!H:H,match(A250,EPS!A:A,0)),index(Ghosts!H:H,match(A250,Ghosts!A:A,0)))*1.2)+(iferror(index(EPS!I:I,match(A250,EPS!A:A,0)),index(Ghosts!I:I,match(A250,Ghosts!A:A,0)))*1.2)+(iferror(index(EPS!J:J,match(A250,EPS!A:A,0)),index(Ghosts!J:J,match(A250,Ghosts!A:A,0)))*1.5)+(iferror(index(EPS!K:K,match(A250,EPS!A:A,0)),index(Ghosts!K:K,match(A250,Ghosts!A:A,0)))*3)+(iferror(index(EPS!L:L,match(A250,EPS!A:A,0)),index(Ghosts!L:L,match(A250,Ghosts!A:A,0)))*3))*D250*(F250/48))</f>
        <v/>
      </c>
      <c r="AB250" s="42">
        <f t="shared" ref="AB250:AF250" si="252">if(iferror(search(AB$1,$I250),0)&gt;0,1,0)</f>
        <v>0</v>
      </c>
      <c r="AC250" s="42">
        <f t="shared" si="252"/>
        <v>0</v>
      </c>
      <c r="AD250" s="42">
        <f t="shared" si="252"/>
        <v>0</v>
      </c>
      <c r="AE250" s="42">
        <f t="shared" si="252"/>
        <v>0</v>
      </c>
      <c r="AF250" s="42">
        <f t="shared" si="252"/>
        <v>0</v>
      </c>
      <c r="AG250" s="25"/>
      <c r="AH250" s="25"/>
      <c r="AI250" s="25"/>
      <c r="AJ250" s="25"/>
      <c r="AK250" s="25"/>
      <c r="AL250" s="25"/>
    </row>
    <row r="251">
      <c r="A251" s="26" t="s">
        <v>372</v>
      </c>
      <c r="B251" s="25" t="e">
        <v>#N/A</v>
      </c>
      <c r="C251" s="25" t="e">
        <v>#N/A</v>
      </c>
      <c r="D251" s="28" t="e">
        <v>#N/A</v>
      </c>
      <c r="E251" s="29">
        <v>0.13406287227001987</v>
      </c>
      <c r="F251" s="30">
        <v>0.0</v>
      </c>
      <c r="G251" s="33"/>
      <c r="H251" s="34" t="s">
        <v>64</v>
      </c>
      <c r="I251" s="35" t="s">
        <v>64</v>
      </c>
      <c r="J251" s="36" t="s">
        <v>64</v>
      </c>
      <c r="K251" s="28" t="s">
        <v>64</v>
      </c>
      <c r="L251" s="28" t="s">
        <v>64</v>
      </c>
      <c r="M251" s="34" t="s">
        <v>64</v>
      </c>
      <c r="N251" s="35" t="s">
        <v>64</v>
      </c>
      <c r="O251" s="36" t="s">
        <v>64</v>
      </c>
      <c r="P251" s="28" t="s">
        <v>64</v>
      </c>
      <c r="Q251" s="37" t="s">
        <v>64</v>
      </c>
      <c r="R251" s="38" t="str">
        <f t="shared" si="2"/>
        <v/>
      </c>
      <c r="S251" s="39" t="str">
        <f t="array" ref="S251">if(R251="","", if(index(Index_of_Stuff!J:J,match(B251,Index_of_Stuff!F:F,0))&gt;0,(D251-index(Index_of_Stuff!J:J,match(B251,Index_of_Stuff!F:F,0)))*(R251/index(Index_of_Stuff!I:I,match(B251,Index_of_Stuff!F:F,0))),(D251/index(Index_of_Stuff!I:I,match(B251,Index_of_Stuff!F:F,0)))*R251))</f>
        <v/>
      </c>
      <c r="T251" s="40" t="str">
        <f t="array" ref="T251">if(or($F251=0,$F251=""),"", iferror(index(EPS!B:B,match($A251,EPS!$A:$A,0)),index(Ghosts!B:B,match($A251,Ghosts!$A:$A,0)))*($S251/(($F251/48)*$D251)/$E251))</f>
        <v/>
      </c>
      <c r="U251" s="40" t="str">
        <f t="array" ref="U251">if(or($F251=0,$F251=""),"", iferror(index(EPS!D:D,match($A251,EPS!$A:$A,0)),index(Ghosts!D:D,match($A251,Ghosts!$A:$A,0)))*($S251/(($F251/48)*$D251)/$E251))</f>
        <v/>
      </c>
      <c r="V251" s="40" t="str">
        <f t="array" ref="V251">if(or($F251=0,$F251=""),"", iferror(index(EPS!F:F,match($A251,EPS!$A:$A,0)),index(Ghosts!F:F,match($A251,Ghosts!$A:$A,0)))*($S251/(($F251/48)*$D251)/$E251))</f>
        <v/>
      </c>
      <c r="W251" s="40" t="str">
        <f t="array" ref="W251">if(or($F251=0,$F251=""),"", iferror(index(EPS!M:M,match($A251,EPS!$A:$A,0)),index(Ghosts!M:M,match($A251,Ghosts!$A:$A,0)))*($S251/(($F251/48)*$D251)/$E251))</f>
        <v/>
      </c>
      <c r="X251" s="39" t="str">
        <f t="shared" si="3"/>
        <v/>
      </c>
      <c r="Y251" s="41" t="str">
        <f t="array" ref="Y251">if(or(F251=0,F251=""),"",((iferror(index(EPS!H:H,match(A251,EPS!A:A,0)),index(Ghosts!H:H,match(A251,Ghosts!A:A,0)))*1.25)+(iferror(index(EPS!I:I,match(A251,EPS!A:A,0)),index(Ghosts!I:I,match(A251,Ghosts!A:A,0)))*1.25)+(iferror(index(EPS!J:J,match(A251,EPS!A:A,0)),index(Ghosts!J:J,match(A251,Ghosts!A:A,0)))*1.5)+(iferror(index(EPS!K:K,match(A251,EPS!A:A,0)),index(Ghosts!K:K,match(A251,Ghosts!A:A,0)))*2)+(iferror(index(EPS!L:L,match(A251,EPS!A:A,0)),index(Ghosts!L:L,match(A251,Ghosts!A:A,0)))*2))*D251*(F251/48))</f>
        <v/>
      </c>
      <c r="Z251" s="41" t="str">
        <f t="shared" si="4"/>
        <v/>
      </c>
      <c r="AA251" s="41" t="str">
        <f t="array" ref="AA251">if(or(F251=0,F251=""),"",((iferror(index(EPS!H:H,match(A251,EPS!A:A,0)),index(Ghosts!H:H,match(A251,Ghosts!A:A,0)))*1.2)+(iferror(index(EPS!I:I,match(A251,EPS!A:A,0)),index(Ghosts!I:I,match(A251,Ghosts!A:A,0)))*1.2)+(iferror(index(EPS!J:J,match(A251,EPS!A:A,0)),index(Ghosts!J:J,match(A251,Ghosts!A:A,0)))*1.5)+(iferror(index(EPS!K:K,match(A251,EPS!A:A,0)),index(Ghosts!K:K,match(A251,Ghosts!A:A,0)))*3)+(iferror(index(EPS!L:L,match(A251,EPS!A:A,0)),index(Ghosts!L:L,match(A251,Ghosts!A:A,0)))*3))*D251*(F251/48))</f>
        <v/>
      </c>
      <c r="AB251" s="42">
        <f t="shared" ref="AB251:AF251" si="253">if(iferror(search(AB$1,$I251),0)&gt;0,1,0)</f>
        <v>0</v>
      </c>
      <c r="AC251" s="42">
        <f t="shared" si="253"/>
        <v>0</v>
      </c>
      <c r="AD251" s="42">
        <f t="shared" si="253"/>
        <v>0</v>
      </c>
      <c r="AE251" s="42">
        <f t="shared" si="253"/>
        <v>0</v>
      </c>
      <c r="AF251" s="42">
        <f t="shared" si="253"/>
        <v>0</v>
      </c>
      <c r="AG251" s="25"/>
      <c r="AH251" s="25"/>
      <c r="AI251" s="25"/>
      <c r="AJ251" s="25"/>
      <c r="AK251" s="25"/>
      <c r="AL251" s="25"/>
    </row>
    <row r="252">
      <c r="A252" s="26" t="s">
        <v>380</v>
      </c>
      <c r="B252" s="25" t="e">
        <v>#N/A</v>
      </c>
      <c r="C252" s="25" t="e">
        <v>#N/A</v>
      </c>
      <c r="D252" s="28" t="e">
        <v>#N/A</v>
      </c>
      <c r="E252" s="29">
        <v>0.17345901639344263</v>
      </c>
      <c r="F252" s="30">
        <v>0.0</v>
      </c>
      <c r="G252" s="33"/>
      <c r="H252" s="34" t="s">
        <v>64</v>
      </c>
      <c r="I252" s="35" t="s">
        <v>64</v>
      </c>
      <c r="J252" s="36" t="s">
        <v>64</v>
      </c>
      <c r="K252" s="28" t="s">
        <v>64</v>
      </c>
      <c r="L252" s="28" t="s">
        <v>64</v>
      </c>
      <c r="M252" s="34" t="s">
        <v>64</v>
      </c>
      <c r="N252" s="35" t="s">
        <v>64</v>
      </c>
      <c r="O252" s="36" t="s">
        <v>64</v>
      </c>
      <c r="P252" s="28" t="s">
        <v>64</v>
      </c>
      <c r="Q252" s="37" t="s">
        <v>64</v>
      </c>
      <c r="R252" s="38" t="str">
        <f t="shared" si="2"/>
        <v/>
      </c>
      <c r="S252" s="39" t="str">
        <f t="array" ref="S252">if(R252="","", if(index(Index_of_Stuff!J:J,match(B252,Index_of_Stuff!F:F,0))&gt;0,(D252-index(Index_of_Stuff!J:J,match(B252,Index_of_Stuff!F:F,0)))*(R252/index(Index_of_Stuff!I:I,match(B252,Index_of_Stuff!F:F,0))),(D252/index(Index_of_Stuff!I:I,match(B252,Index_of_Stuff!F:F,0)))*R252))</f>
        <v/>
      </c>
      <c r="T252" s="40" t="str">
        <f t="array" ref="T252">if(or($F252=0,$F252=""),"", iferror(index(EPS!B:B,match($A252,EPS!$A:$A,0)),index(Ghosts!B:B,match($A252,Ghosts!$A:$A,0)))*($S252/(($F252/48)*$D252)/$E252))</f>
        <v/>
      </c>
      <c r="U252" s="40" t="str">
        <f t="array" ref="U252">if(or($F252=0,$F252=""),"", iferror(index(EPS!D:D,match($A252,EPS!$A:$A,0)),index(Ghosts!D:D,match($A252,Ghosts!$A:$A,0)))*($S252/(($F252/48)*$D252)/$E252))</f>
        <v/>
      </c>
      <c r="V252" s="40" t="str">
        <f t="array" ref="V252">if(or($F252=0,$F252=""),"", iferror(index(EPS!F:F,match($A252,EPS!$A:$A,0)),index(Ghosts!F:F,match($A252,Ghosts!$A:$A,0)))*($S252/(($F252/48)*$D252)/$E252))</f>
        <v/>
      </c>
      <c r="W252" s="40" t="str">
        <f t="array" ref="W252">if(or($F252=0,$F252=""),"", iferror(index(EPS!M:M,match($A252,EPS!$A:$A,0)),index(Ghosts!M:M,match($A252,Ghosts!$A:$A,0)))*($S252/(($F252/48)*$D252)/$E252))</f>
        <v/>
      </c>
      <c r="X252" s="39" t="str">
        <f t="shared" si="3"/>
        <v/>
      </c>
      <c r="Y252" s="41" t="str">
        <f t="array" ref="Y252">if(or(F252=0,F252=""),"",((iferror(index(EPS!H:H,match(A252,EPS!A:A,0)),index(Ghosts!H:H,match(A252,Ghosts!A:A,0)))*1.25)+(iferror(index(EPS!I:I,match(A252,EPS!A:A,0)),index(Ghosts!I:I,match(A252,Ghosts!A:A,0)))*1.25)+(iferror(index(EPS!J:J,match(A252,EPS!A:A,0)),index(Ghosts!J:J,match(A252,Ghosts!A:A,0)))*1.5)+(iferror(index(EPS!K:K,match(A252,EPS!A:A,0)),index(Ghosts!K:K,match(A252,Ghosts!A:A,0)))*2)+(iferror(index(EPS!L:L,match(A252,EPS!A:A,0)),index(Ghosts!L:L,match(A252,Ghosts!A:A,0)))*2))*D252*(F252/48))</f>
        <v/>
      </c>
      <c r="Z252" s="41" t="str">
        <f t="shared" si="4"/>
        <v/>
      </c>
      <c r="AA252" s="41" t="str">
        <f t="array" ref="AA252">if(or(F252=0,F252=""),"",((iferror(index(EPS!H:H,match(A252,EPS!A:A,0)),index(Ghosts!H:H,match(A252,Ghosts!A:A,0)))*1.2)+(iferror(index(EPS!I:I,match(A252,EPS!A:A,0)),index(Ghosts!I:I,match(A252,Ghosts!A:A,0)))*1.2)+(iferror(index(EPS!J:J,match(A252,EPS!A:A,0)),index(Ghosts!J:J,match(A252,Ghosts!A:A,0)))*1.5)+(iferror(index(EPS!K:K,match(A252,EPS!A:A,0)),index(Ghosts!K:K,match(A252,Ghosts!A:A,0)))*3)+(iferror(index(EPS!L:L,match(A252,EPS!A:A,0)),index(Ghosts!L:L,match(A252,Ghosts!A:A,0)))*3))*D252*(F252/48))</f>
        <v/>
      </c>
      <c r="AB252" s="42">
        <f t="shared" ref="AB252:AF252" si="254">if(iferror(search(AB$1,$I252),0)&gt;0,1,0)</f>
        <v>0</v>
      </c>
      <c r="AC252" s="42">
        <f t="shared" si="254"/>
        <v>0</v>
      </c>
      <c r="AD252" s="42">
        <f t="shared" si="254"/>
        <v>0</v>
      </c>
      <c r="AE252" s="42">
        <f t="shared" si="254"/>
        <v>0</v>
      </c>
      <c r="AF252" s="42">
        <f t="shared" si="254"/>
        <v>0</v>
      </c>
      <c r="AG252" s="25"/>
      <c r="AH252" s="25"/>
      <c r="AI252" s="25"/>
      <c r="AJ252" s="25"/>
      <c r="AK252" s="25"/>
      <c r="AL252" s="25"/>
    </row>
    <row r="253">
      <c r="A253" s="26" t="s">
        <v>381</v>
      </c>
      <c r="B253" s="25" t="e">
        <v>#N/A</v>
      </c>
      <c r="C253" s="25" t="e">
        <v>#N/A</v>
      </c>
      <c r="D253" s="28" t="e">
        <v>#N/A</v>
      </c>
      <c r="E253" s="29">
        <v>0.247811377245509</v>
      </c>
      <c r="F253" s="30">
        <v>33.0</v>
      </c>
      <c r="G253" s="33"/>
      <c r="H253" s="34" t="e">
        <v>#N/A</v>
      </c>
      <c r="I253" s="35" t="s">
        <v>64</v>
      </c>
      <c r="J253" s="36" t="s">
        <v>64</v>
      </c>
      <c r="K253" s="28" t="s">
        <v>64</v>
      </c>
      <c r="L253" s="28" t="s">
        <v>64</v>
      </c>
      <c r="M253" s="34" t="e">
        <v>#N/A</v>
      </c>
      <c r="N253" s="35" t="s">
        <v>64</v>
      </c>
      <c r="O253" s="36" t="s">
        <v>64</v>
      </c>
      <c r="P253" s="28" t="s">
        <v>64</v>
      </c>
      <c r="Q253" s="37" t="s">
        <v>64</v>
      </c>
      <c r="R253" s="38" t="str">
        <f t="shared" si="2"/>
        <v>#N/A</v>
      </c>
      <c r="S253" s="39" t="str">
        <f t="array" ref="S253">if(R253="","", if(index(Index_of_Stuff!J:J,match(B253,Index_of_Stuff!F:F,0))&gt;0,(D253-index(Index_of_Stuff!J:J,match(B253,Index_of_Stuff!F:F,0)))*(R253/index(Index_of_Stuff!I:I,match(B253,Index_of_Stuff!F:F,0))),(D253/index(Index_of_Stuff!I:I,match(B253,Index_of_Stuff!F:F,0)))*R253))</f>
        <v>#N/A</v>
      </c>
      <c r="T253" s="40" t="str">
        <f t="array" ref="T253">if(or($F253=0,$F253=""),"", iferror(index(EPS!B:B,match($A253,EPS!$A:$A,0)),index(Ghosts!B:B,match($A253,Ghosts!$A:$A,0)))*($S253/(($F253/48)*$D253)/$E253))</f>
        <v>#N/A</v>
      </c>
      <c r="U253" s="40" t="str">
        <f t="array" ref="U253">if(or($F253=0,$F253=""),"", iferror(index(EPS!D:D,match($A253,EPS!$A:$A,0)),index(Ghosts!D:D,match($A253,Ghosts!$A:$A,0)))*($S253/(($F253/48)*$D253)/$E253))</f>
        <v>#N/A</v>
      </c>
      <c r="V253" s="40" t="str">
        <f t="array" ref="V253">if(or($F253=0,$F253=""),"", iferror(index(EPS!F:F,match($A253,EPS!$A:$A,0)),index(Ghosts!F:F,match($A253,Ghosts!$A:$A,0)))*($S253/(($F253/48)*$D253)/$E253))</f>
        <v>#N/A</v>
      </c>
      <c r="W253" s="40" t="str">
        <f t="array" ref="W253">if(or($F253=0,$F253=""),"", iferror(index(EPS!M:M,match($A253,EPS!$A:$A,0)),index(Ghosts!M:M,match($A253,Ghosts!$A:$A,0)))*($S253/(($F253/48)*$D253)/$E253))</f>
        <v>#N/A</v>
      </c>
      <c r="X253" s="39" t="str">
        <f t="shared" si="3"/>
        <v>#N/A</v>
      </c>
      <c r="Y253" s="41" t="str">
        <f t="array" ref="Y253">if(or(F253=0,F253=""),"",((iferror(index(EPS!H:H,match(A253,EPS!A:A,0)),index(Ghosts!H:H,match(A253,Ghosts!A:A,0)))*1.25)+(iferror(index(EPS!I:I,match(A253,EPS!A:A,0)),index(Ghosts!I:I,match(A253,Ghosts!A:A,0)))*1.25)+(iferror(index(EPS!J:J,match(A253,EPS!A:A,0)),index(Ghosts!J:J,match(A253,Ghosts!A:A,0)))*1.5)+(iferror(index(EPS!K:K,match(A253,EPS!A:A,0)),index(Ghosts!K:K,match(A253,Ghosts!A:A,0)))*2)+(iferror(index(EPS!L:L,match(A253,EPS!A:A,0)),index(Ghosts!L:L,match(A253,Ghosts!A:A,0)))*2))*D253*(F253/48))</f>
        <v>#N/A</v>
      </c>
      <c r="Z253" s="41" t="str">
        <f t="shared" si="4"/>
        <v>#N/A</v>
      </c>
      <c r="AA253" s="41" t="str">
        <f t="array" ref="AA253">if(or(F253=0,F253=""),"",((iferror(index(EPS!H:H,match(A253,EPS!A:A,0)),index(Ghosts!H:H,match(A253,Ghosts!A:A,0)))*1.2)+(iferror(index(EPS!I:I,match(A253,EPS!A:A,0)),index(Ghosts!I:I,match(A253,Ghosts!A:A,0)))*1.2)+(iferror(index(EPS!J:J,match(A253,EPS!A:A,0)),index(Ghosts!J:J,match(A253,Ghosts!A:A,0)))*1.5)+(iferror(index(EPS!K:K,match(A253,EPS!A:A,0)),index(Ghosts!K:K,match(A253,Ghosts!A:A,0)))*3)+(iferror(index(EPS!L:L,match(A253,EPS!A:A,0)),index(Ghosts!L:L,match(A253,Ghosts!A:A,0)))*3))*D253*(F253/48))</f>
        <v>#N/A</v>
      </c>
      <c r="AB253" s="42">
        <f t="shared" ref="AB253:AF253" si="255">if(iferror(search(AB$1,$I253),0)&gt;0,1,0)</f>
        <v>0</v>
      </c>
      <c r="AC253" s="42">
        <f t="shared" si="255"/>
        <v>0</v>
      </c>
      <c r="AD253" s="42">
        <f t="shared" si="255"/>
        <v>0</v>
      </c>
      <c r="AE253" s="42">
        <f t="shared" si="255"/>
        <v>0</v>
      </c>
      <c r="AF253" s="42">
        <f t="shared" si="255"/>
        <v>0</v>
      </c>
      <c r="AG253" s="25"/>
      <c r="AH253" s="25"/>
      <c r="AI253" s="25"/>
      <c r="AJ253" s="25"/>
      <c r="AK253" s="25"/>
      <c r="AL253" s="25"/>
    </row>
    <row r="254">
      <c r="A254" s="26" t="s">
        <v>382</v>
      </c>
      <c r="B254" s="25" t="e">
        <v>#N/A</v>
      </c>
      <c r="C254" s="25" t="e">
        <v>#N/A</v>
      </c>
      <c r="D254" s="28" t="e">
        <v>#N/A</v>
      </c>
      <c r="E254" s="29">
        <v>0.14412885154061625</v>
      </c>
      <c r="F254" s="30">
        <v>30.0</v>
      </c>
      <c r="G254" s="33"/>
      <c r="H254" s="34" t="e">
        <v>#N/A</v>
      </c>
      <c r="I254" s="35" t="s">
        <v>64</v>
      </c>
      <c r="J254" s="36" t="s">
        <v>64</v>
      </c>
      <c r="K254" s="28" t="s">
        <v>64</v>
      </c>
      <c r="L254" s="28" t="s">
        <v>64</v>
      </c>
      <c r="M254" s="34" t="e">
        <v>#N/A</v>
      </c>
      <c r="N254" s="35" t="s">
        <v>64</v>
      </c>
      <c r="O254" s="36" t="s">
        <v>64</v>
      </c>
      <c r="P254" s="28" t="s">
        <v>64</v>
      </c>
      <c r="Q254" s="37" t="s">
        <v>64</v>
      </c>
      <c r="R254" s="38" t="str">
        <f t="shared" si="2"/>
        <v>#N/A</v>
      </c>
      <c r="S254" s="39" t="str">
        <f t="array" ref="S254">if(R254="","", if(index(Index_of_Stuff!J:J,match(B254,Index_of_Stuff!F:F,0))&gt;0,(D254-index(Index_of_Stuff!J:J,match(B254,Index_of_Stuff!F:F,0)))*(R254/index(Index_of_Stuff!I:I,match(B254,Index_of_Stuff!F:F,0))),(D254/index(Index_of_Stuff!I:I,match(B254,Index_of_Stuff!F:F,0)))*R254))</f>
        <v>#N/A</v>
      </c>
      <c r="T254" s="40" t="str">
        <f t="array" ref="T254">if(or($F254=0,$F254=""),"", iferror(index(EPS!B:B,match($A254,EPS!$A:$A,0)),index(Ghosts!B:B,match($A254,Ghosts!$A:$A,0)))*($S254/(($F254/48)*$D254)/$E254))</f>
        <v>#N/A</v>
      </c>
      <c r="U254" s="40" t="str">
        <f t="array" ref="U254">if(or($F254=0,$F254=""),"", iferror(index(EPS!D:D,match($A254,EPS!$A:$A,0)),index(Ghosts!D:D,match($A254,Ghosts!$A:$A,0)))*($S254/(($F254/48)*$D254)/$E254))</f>
        <v>#N/A</v>
      </c>
      <c r="V254" s="40" t="str">
        <f t="array" ref="V254">if(or($F254=0,$F254=""),"", iferror(index(EPS!F:F,match($A254,EPS!$A:$A,0)),index(Ghosts!F:F,match($A254,Ghosts!$A:$A,0)))*($S254/(($F254/48)*$D254)/$E254))</f>
        <v>#N/A</v>
      </c>
      <c r="W254" s="40" t="str">
        <f t="array" ref="W254">if(or($F254=0,$F254=""),"", iferror(index(EPS!M:M,match($A254,EPS!$A:$A,0)),index(Ghosts!M:M,match($A254,Ghosts!$A:$A,0)))*($S254/(($F254/48)*$D254)/$E254))</f>
        <v>#N/A</v>
      </c>
      <c r="X254" s="39" t="str">
        <f t="shared" si="3"/>
        <v>#N/A</v>
      </c>
      <c r="Y254" s="41" t="str">
        <f t="array" ref="Y254">if(or(F254=0,F254=""),"",((iferror(index(EPS!H:H,match(A254,EPS!A:A,0)),index(Ghosts!H:H,match(A254,Ghosts!A:A,0)))*1.25)+(iferror(index(EPS!I:I,match(A254,EPS!A:A,0)),index(Ghosts!I:I,match(A254,Ghosts!A:A,0)))*1.25)+(iferror(index(EPS!J:J,match(A254,EPS!A:A,0)),index(Ghosts!J:J,match(A254,Ghosts!A:A,0)))*1.5)+(iferror(index(EPS!K:K,match(A254,EPS!A:A,0)),index(Ghosts!K:K,match(A254,Ghosts!A:A,0)))*2)+(iferror(index(EPS!L:L,match(A254,EPS!A:A,0)),index(Ghosts!L:L,match(A254,Ghosts!A:A,0)))*2))*D254*(F254/48))</f>
        <v>#N/A</v>
      </c>
      <c r="Z254" s="41" t="str">
        <f t="shared" si="4"/>
        <v>#N/A</v>
      </c>
      <c r="AA254" s="41" t="str">
        <f t="array" ref="AA254">if(or(F254=0,F254=""),"",((iferror(index(EPS!H:H,match(A254,EPS!A:A,0)),index(Ghosts!H:H,match(A254,Ghosts!A:A,0)))*1.2)+(iferror(index(EPS!I:I,match(A254,EPS!A:A,0)),index(Ghosts!I:I,match(A254,Ghosts!A:A,0)))*1.2)+(iferror(index(EPS!J:J,match(A254,EPS!A:A,0)),index(Ghosts!J:J,match(A254,Ghosts!A:A,0)))*1.5)+(iferror(index(EPS!K:K,match(A254,EPS!A:A,0)),index(Ghosts!K:K,match(A254,Ghosts!A:A,0)))*3)+(iferror(index(EPS!L:L,match(A254,EPS!A:A,0)),index(Ghosts!L:L,match(A254,Ghosts!A:A,0)))*3))*D254*(F254/48))</f>
        <v>#N/A</v>
      </c>
      <c r="AB254" s="42">
        <f t="shared" ref="AB254:AF254" si="256">if(iferror(search(AB$1,$I254),0)&gt;0,1,0)</f>
        <v>0</v>
      </c>
      <c r="AC254" s="42">
        <f t="shared" si="256"/>
        <v>0</v>
      </c>
      <c r="AD254" s="42">
        <f t="shared" si="256"/>
        <v>0</v>
      </c>
      <c r="AE254" s="42">
        <f t="shared" si="256"/>
        <v>0</v>
      </c>
      <c r="AF254" s="42">
        <f t="shared" si="256"/>
        <v>0</v>
      </c>
      <c r="AG254" s="25"/>
      <c r="AH254" s="25"/>
      <c r="AI254" s="25"/>
      <c r="AJ254" s="25"/>
      <c r="AK254" s="25"/>
      <c r="AL254" s="25"/>
    </row>
    <row r="255">
      <c r="A255" s="26" t="s">
        <v>383</v>
      </c>
      <c r="B255" s="25" t="e">
        <v>#N/A</v>
      </c>
      <c r="C255" s="25" t="e">
        <v>#N/A</v>
      </c>
      <c r="D255" s="28" t="e">
        <v>#N/A</v>
      </c>
      <c r="E255" s="29">
        <v>0.13665567410281282</v>
      </c>
      <c r="F255" s="30">
        <v>26.0</v>
      </c>
      <c r="G255" s="33"/>
      <c r="H255" s="34" t="e">
        <v>#N/A</v>
      </c>
      <c r="I255" s="35" t="s">
        <v>64</v>
      </c>
      <c r="J255" s="36" t="s">
        <v>64</v>
      </c>
      <c r="K255" s="28" t="s">
        <v>64</v>
      </c>
      <c r="L255" s="28" t="s">
        <v>64</v>
      </c>
      <c r="M255" s="34" t="e">
        <v>#N/A</v>
      </c>
      <c r="N255" s="35" t="s">
        <v>64</v>
      </c>
      <c r="O255" s="36" t="s">
        <v>64</v>
      </c>
      <c r="P255" s="28" t="s">
        <v>64</v>
      </c>
      <c r="Q255" s="37" t="s">
        <v>64</v>
      </c>
      <c r="R255" s="38" t="str">
        <f t="shared" si="2"/>
        <v>#N/A</v>
      </c>
      <c r="S255" s="39" t="str">
        <f t="array" ref="S255">if(R255="","", if(index(Index_of_Stuff!J:J,match(B255,Index_of_Stuff!F:F,0))&gt;0,(D255-index(Index_of_Stuff!J:J,match(B255,Index_of_Stuff!F:F,0)))*(R255/index(Index_of_Stuff!I:I,match(B255,Index_of_Stuff!F:F,0))),(D255/index(Index_of_Stuff!I:I,match(B255,Index_of_Stuff!F:F,0)))*R255))</f>
        <v>#N/A</v>
      </c>
      <c r="T255" s="40" t="str">
        <f t="array" ref="T255">if(or($F255=0,$F255=""),"", iferror(index(EPS!B:B,match($A255,EPS!$A:$A,0)),index(Ghosts!B:B,match($A255,Ghosts!$A:$A,0)))*($S255/(($F255/48)*$D255)/$E255))</f>
        <v>#N/A</v>
      </c>
      <c r="U255" s="40" t="str">
        <f t="array" ref="U255">if(or($F255=0,$F255=""),"", iferror(index(EPS!D:D,match($A255,EPS!$A:$A,0)),index(Ghosts!D:D,match($A255,Ghosts!$A:$A,0)))*($S255/(($F255/48)*$D255)/$E255))</f>
        <v>#N/A</v>
      </c>
      <c r="V255" s="40" t="str">
        <f t="array" ref="V255">if(or($F255=0,$F255=""),"", iferror(index(EPS!F:F,match($A255,EPS!$A:$A,0)),index(Ghosts!F:F,match($A255,Ghosts!$A:$A,0)))*($S255/(($F255/48)*$D255)/$E255))</f>
        <v>#N/A</v>
      </c>
      <c r="W255" s="40" t="str">
        <f t="array" ref="W255">if(or($F255=0,$F255=""),"", iferror(index(EPS!M:M,match($A255,EPS!$A:$A,0)),index(Ghosts!M:M,match($A255,Ghosts!$A:$A,0)))*($S255/(($F255/48)*$D255)/$E255))</f>
        <v>#N/A</v>
      </c>
      <c r="X255" s="39" t="str">
        <f t="shared" si="3"/>
        <v>#N/A</v>
      </c>
      <c r="Y255" s="41" t="str">
        <f t="array" ref="Y255">if(or(F255=0,F255=""),"",((iferror(index(EPS!H:H,match(A255,EPS!A:A,0)),index(Ghosts!H:H,match(A255,Ghosts!A:A,0)))*1.25)+(iferror(index(EPS!I:I,match(A255,EPS!A:A,0)),index(Ghosts!I:I,match(A255,Ghosts!A:A,0)))*1.25)+(iferror(index(EPS!J:J,match(A255,EPS!A:A,0)),index(Ghosts!J:J,match(A255,Ghosts!A:A,0)))*1.5)+(iferror(index(EPS!K:K,match(A255,EPS!A:A,0)),index(Ghosts!K:K,match(A255,Ghosts!A:A,0)))*2)+(iferror(index(EPS!L:L,match(A255,EPS!A:A,0)),index(Ghosts!L:L,match(A255,Ghosts!A:A,0)))*2))*D255*(F255/48))</f>
        <v>#N/A</v>
      </c>
      <c r="Z255" s="41" t="str">
        <f t="shared" si="4"/>
        <v>#N/A</v>
      </c>
      <c r="AA255" s="41" t="str">
        <f t="array" ref="AA255">if(or(F255=0,F255=""),"",((iferror(index(EPS!H:H,match(A255,EPS!A:A,0)),index(Ghosts!H:H,match(A255,Ghosts!A:A,0)))*1.2)+(iferror(index(EPS!I:I,match(A255,EPS!A:A,0)),index(Ghosts!I:I,match(A255,Ghosts!A:A,0)))*1.2)+(iferror(index(EPS!J:J,match(A255,EPS!A:A,0)),index(Ghosts!J:J,match(A255,Ghosts!A:A,0)))*1.5)+(iferror(index(EPS!K:K,match(A255,EPS!A:A,0)),index(Ghosts!K:K,match(A255,Ghosts!A:A,0)))*3)+(iferror(index(EPS!L:L,match(A255,EPS!A:A,0)),index(Ghosts!L:L,match(A255,Ghosts!A:A,0)))*3))*D255*(F255/48))</f>
        <v>#N/A</v>
      </c>
      <c r="AB255" s="42">
        <f t="shared" ref="AB255:AF255" si="257">if(iferror(search(AB$1,$I255),0)&gt;0,1,0)</f>
        <v>0</v>
      </c>
      <c r="AC255" s="42">
        <f t="shared" si="257"/>
        <v>0</v>
      </c>
      <c r="AD255" s="42">
        <f t="shared" si="257"/>
        <v>0</v>
      </c>
      <c r="AE255" s="42">
        <f t="shared" si="257"/>
        <v>0</v>
      </c>
      <c r="AF255" s="42">
        <f t="shared" si="257"/>
        <v>0</v>
      </c>
      <c r="AG255" s="25"/>
      <c r="AH255" s="25"/>
      <c r="AI255" s="25"/>
      <c r="AJ255" s="25"/>
      <c r="AK255" s="25"/>
      <c r="AL255" s="25"/>
    </row>
    <row r="256">
      <c r="A256" s="26" t="s">
        <v>385</v>
      </c>
      <c r="B256" s="25" t="e">
        <v>#N/A</v>
      </c>
      <c r="C256" s="25" t="e">
        <v>#N/A</v>
      </c>
      <c r="D256" s="28" t="e">
        <v>#N/A</v>
      </c>
      <c r="E256" s="29">
        <v>0.20703211942999322</v>
      </c>
      <c r="F256" s="30">
        <v>25.0</v>
      </c>
      <c r="G256" s="32"/>
      <c r="H256" s="34" t="e">
        <v>#N/A</v>
      </c>
      <c r="I256" s="35" t="s">
        <v>64</v>
      </c>
      <c r="J256" s="36" t="s">
        <v>64</v>
      </c>
      <c r="K256" s="28" t="s">
        <v>64</v>
      </c>
      <c r="L256" s="28" t="s">
        <v>64</v>
      </c>
      <c r="M256" s="34" t="e">
        <v>#N/A</v>
      </c>
      <c r="N256" s="35" t="s">
        <v>64</v>
      </c>
      <c r="O256" s="36" t="s">
        <v>64</v>
      </c>
      <c r="P256" s="28" t="s">
        <v>64</v>
      </c>
      <c r="Q256" s="37" t="s">
        <v>64</v>
      </c>
      <c r="R256" s="38" t="str">
        <f t="shared" si="2"/>
        <v>#N/A</v>
      </c>
      <c r="S256" s="39" t="str">
        <f t="array" ref="S256">if(R256="","", if(index(Index_of_Stuff!J:J,match(B256,Index_of_Stuff!F:F,0))&gt;0,(D256-index(Index_of_Stuff!J:J,match(B256,Index_of_Stuff!F:F,0)))*(R256/index(Index_of_Stuff!I:I,match(B256,Index_of_Stuff!F:F,0))),(D256/index(Index_of_Stuff!I:I,match(B256,Index_of_Stuff!F:F,0)))*R256))</f>
        <v>#N/A</v>
      </c>
      <c r="T256" s="40" t="str">
        <f t="array" ref="T256">if(or($F256=0,$F256=""),"", iferror(index(EPS!B:B,match($A256,EPS!$A:$A,0)),index(Ghosts!B:B,match($A256,Ghosts!$A:$A,0)))*($S256/(($F256/48)*$D256)/$E256))</f>
        <v>#N/A</v>
      </c>
      <c r="U256" s="40" t="str">
        <f t="array" ref="U256">if(or($F256=0,$F256=""),"", iferror(index(EPS!D:D,match($A256,EPS!$A:$A,0)),index(Ghosts!D:D,match($A256,Ghosts!$A:$A,0)))*($S256/(($F256/48)*$D256)/$E256))</f>
        <v>#N/A</v>
      </c>
      <c r="V256" s="40" t="str">
        <f t="array" ref="V256">if(or($F256=0,$F256=""),"", iferror(index(EPS!F:F,match($A256,EPS!$A:$A,0)),index(Ghosts!F:F,match($A256,Ghosts!$A:$A,0)))*($S256/(($F256/48)*$D256)/$E256))</f>
        <v>#N/A</v>
      </c>
      <c r="W256" s="40" t="str">
        <f t="array" ref="W256">if(or($F256=0,$F256=""),"", iferror(index(EPS!M:M,match($A256,EPS!$A:$A,0)),index(Ghosts!M:M,match($A256,Ghosts!$A:$A,0)))*($S256/(($F256/48)*$D256)/$E256))</f>
        <v>#N/A</v>
      </c>
      <c r="X256" s="39" t="str">
        <f t="shared" si="3"/>
        <v>#N/A</v>
      </c>
      <c r="Y256" s="41" t="str">
        <f t="array" ref="Y256">if(or(F256=0,F256=""),"",((iferror(index(EPS!H:H,match(A256,EPS!A:A,0)),index(Ghosts!H:H,match(A256,Ghosts!A:A,0)))*1.25)+(iferror(index(EPS!I:I,match(A256,EPS!A:A,0)),index(Ghosts!I:I,match(A256,Ghosts!A:A,0)))*1.25)+(iferror(index(EPS!J:J,match(A256,EPS!A:A,0)),index(Ghosts!J:J,match(A256,Ghosts!A:A,0)))*1.5)+(iferror(index(EPS!K:K,match(A256,EPS!A:A,0)),index(Ghosts!K:K,match(A256,Ghosts!A:A,0)))*2)+(iferror(index(EPS!L:L,match(A256,EPS!A:A,0)),index(Ghosts!L:L,match(A256,Ghosts!A:A,0)))*2))*D256*(F256/48))</f>
        <v>#N/A</v>
      </c>
      <c r="Z256" s="41" t="str">
        <f t="shared" si="4"/>
        <v>#N/A</v>
      </c>
      <c r="AA256" s="41" t="str">
        <f t="array" ref="AA256">if(or(F256=0,F256=""),"",((iferror(index(EPS!H:H,match(A256,EPS!A:A,0)),index(Ghosts!H:H,match(A256,Ghosts!A:A,0)))*1.2)+(iferror(index(EPS!I:I,match(A256,EPS!A:A,0)),index(Ghosts!I:I,match(A256,Ghosts!A:A,0)))*1.2)+(iferror(index(EPS!J:J,match(A256,EPS!A:A,0)),index(Ghosts!J:J,match(A256,Ghosts!A:A,0)))*1.5)+(iferror(index(EPS!K:K,match(A256,EPS!A:A,0)),index(Ghosts!K:K,match(A256,Ghosts!A:A,0)))*3)+(iferror(index(EPS!L:L,match(A256,EPS!A:A,0)),index(Ghosts!L:L,match(A256,Ghosts!A:A,0)))*3))*D256*(F256/48))</f>
        <v>#N/A</v>
      </c>
      <c r="AB256" s="42">
        <f t="shared" ref="AB256:AF256" si="258">if(iferror(search(AB$1,$I256),0)&gt;0,1,0)</f>
        <v>0</v>
      </c>
      <c r="AC256" s="42">
        <f t="shared" si="258"/>
        <v>0</v>
      </c>
      <c r="AD256" s="42">
        <f t="shared" si="258"/>
        <v>0</v>
      </c>
      <c r="AE256" s="42">
        <f t="shared" si="258"/>
        <v>0</v>
      </c>
      <c r="AF256" s="42">
        <f t="shared" si="258"/>
        <v>0</v>
      </c>
      <c r="AG256" s="25"/>
      <c r="AH256" s="25"/>
      <c r="AI256" s="25"/>
      <c r="AJ256" s="25"/>
      <c r="AK256" s="25"/>
      <c r="AL256" s="25"/>
    </row>
    <row r="257">
      <c r="A257" s="26" t="s">
        <v>390</v>
      </c>
      <c r="B257" s="25" t="e">
        <v>#N/A</v>
      </c>
      <c r="C257" s="25" t="e">
        <v>#N/A</v>
      </c>
      <c r="D257" s="28" t="e">
        <v>#N/A</v>
      </c>
      <c r="E257" s="29">
        <v>0.15857534246575344</v>
      </c>
      <c r="F257" s="30">
        <v>24.0</v>
      </c>
      <c r="G257" s="33"/>
      <c r="H257" s="34" t="e">
        <v>#N/A</v>
      </c>
      <c r="I257" s="35" t="s">
        <v>64</v>
      </c>
      <c r="J257" s="36" t="s">
        <v>64</v>
      </c>
      <c r="K257" s="28" t="s">
        <v>64</v>
      </c>
      <c r="L257" s="28" t="s">
        <v>64</v>
      </c>
      <c r="M257" s="34" t="e">
        <v>#N/A</v>
      </c>
      <c r="N257" s="35" t="s">
        <v>64</v>
      </c>
      <c r="O257" s="36" t="s">
        <v>64</v>
      </c>
      <c r="P257" s="28" t="s">
        <v>64</v>
      </c>
      <c r="Q257" s="37" t="s">
        <v>64</v>
      </c>
      <c r="R257" s="38" t="str">
        <f t="shared" si="2"/>
        <v>#N/A</v>
      </c>
      <c r="S257" s="39" t="str">
        <f t="array" ref="S257">if(R257="","", if(index(Index_of_Stuff!J:J,match(B257,Index_of_Stuff!F:F,0))&gt;0,(D257-index(Index_of_Stuff!J:J,match(B257,Index_of_Stuff!F:F,0)))*(R257/index(Index_of_Stuff!I:I,match(B257,Index_of_Stuff!F:F,0))),(D257/index(Index_of_Stuff!I:I,match(B257,Index_of_Stuff!F:F,0)))*R257))</f>
        <v>#N/A</v>
      </c>
      <c r="T257" s="40" t="str">
        <f t="array" ref="T257">if(or($F257=0,$F257=""),"", iferror(index(EPS!B:B,match($A257,EPS!$A:$A,0)),index(Ghosts!B:B,match($A257,Ghosts!$A:$A,0)))*($S257/(($F257/48)*$D257)/$E257))</f>
        <v>#N/A</v>
      </c>
      <c r="U257" s="40" t="str">
        <f t="array" ref="U257">if(or($F257=0,$F257=""),"", iferror(index(EPS!D:D,match($A257,EPS!$A:$A,0)),index(Ghosts!D:D,match($A257,Ghosts!$A:$A,0)))*($S257/(($F257/48)*$D257)/$E257))</f>
        <v>#N/A</v>
      </c>
      <c r="V257" s="40" t="str">
        <f t="array" ref="V257">if(or($F257=0,$F257=""),"", iferror(index(EPS!F:F,match($A257,EPS!$A:$A,0)),index(Ghosts!F:F,match($A257,Ghosts!$A:$A,0)))*($S257/(($F257/48)*$D257)/$E257))</f>
        <v>#N/A</v>
      </c>
      <c r="W257" s="40" t="str">
        <f t="array" ref="W257">if(or($F257=0,$F257=""),"", iferror(index(EPS!M:M,match($A257,EPS!$A:$A,0)),index(Ghosts!M:M,match($A257,Ghosts!$A:$A,0)))*($S257/(($F257/48)*$D257)/$E257))</f>
        <v>#N/A</v>
      </c>
      <c r="X257" s="39" t="str">
        <f t="shared" si="3"/>
        <v>#N/A</v>
      </c>
      <c r="Y257" s="41" t="str">
        <f t="array" ref="Y257">if(or(F257=0,F257=""),"",((iferror(index(EPS!H:H,match(A257,EPS!A:A,0)),index(Ghosts!H:H,match(A257,Ghosts!A:A,0)))*1.25)+(iferror(index(EPS!I:I,match(A257,EPS!A:A,0)),index(Ghosts!I:I,match(A257,Ghosts!A:A,0)))*1.25)+(iferror(index(EPS!J:J,match(A257,EPS!A:A,0)),index(Ghosts!J:J,match(A257,Ghosts!A:A,0)))*1.5)+(iferror(index(EPS!K:K,match(A257,EPS!A:A,0)),index(Ghosts!K:K,match(A257,Ghosts!A:A,0)))*2)+(iferror(index(EPS!L:L,match(A257,EPS!A:A,0)),index(Ghosts!L:L,match(A257,Ghosts!A:A,0)))*2))*D257*(F257/48))</f>
        <v>#N/A</v>
      </c>
      <c r="Z257" s="41" t="str">
        <f t="shared" si="4"/>
        <v>#N/A</v>
      </c>
      <c r="AA257" s="41" t="str">
        <f t="array" ref="AA257">if(or(F257=0,F257=""),"",((iferror(index(EPS!H:H,match(A257,EPS!A:A,0)),index(Ghosts!H:H,match(A257,Ghosts!A:A,0)))*1.2)+(iferror(index(EPS!I:I,match(A257,EPS!A:A,0)),index(Ghosts!I:I,match(A257,Ghosts!A:A,0)))*1.2)+(iferror(index(EPS!J:J,match(A257,EPS!A:A,0)),index(Ghosts!J:J,match(A257,Ghosts!A:A,0)))*1.5)+(iferror(index(EPS!K:K,match(A257,EPS!A:A,0)),index(Ghosts!K:K,match(A257,Ghosts!A:A,0)))*3)+(iferror(index(EPS!L:L,match(A257,EPS!A:A,0)),index(Ghosts!L:L,match(A257,Ghosts!A:A,0)))*3))*D257*(F257/48))</f>
        <v>#N/A</v>
      </c>
      <c r="AB257" s="42">
        <f t="shared" ref="AB257:AF257" si="259">if(iferror(search(AB$1,$I257),0)&gt;0,1,0)</f>
        <v>0</v>
      </c>
      <c r="AC257" s="42">
        <f t="shared" si="259"/>
        <v>0</v>
      </c>
      <c r="AD257" s="42">
        <f t="shared" si="259"/>
        <v>0</v>
      </c>
      <c r="AE257" s="42">
        <f t="shared" si="259"/>
        <v>0</v>
      </c>
      <c r="AF257" s="42">
        <f t="shared" si="259"/>
        <v>0</v>
      </c>
      <c r="AG257" s="25"/>
      <c r="AH257" s="25"/>
      <c r="AI257" s="25"/>
      <c r="AJ257" s="25"/>
      <c r="AK257" s="25"/>
      <c r="AL257" s="25"/>
    </row>
    <row r="258">
      <c r="A258" s="26" t="s">
        <v>384</v>
      </c>
      <c r="B258" s="25" t="e">
        <v>#N/A</v>
      </c>
      <c r="C258" s="25" t="e">
        <v>#N/A</v>
      </c>
      <c r="D258" s="28" t="e">
        <v>#N/A</v>
      </c>
      <c r="E258" s="29">
        <v>0.19858823529411768</v>
      </c>
      <c r="F258" s="30">
        <v>24.0</v>
      </c>
      <c r="G258" s="33"/>
      <c r="H258" s="34" t="e">
        <v>#N/A</v>
      </c>
      <c r="I258" s="35" t="s">
        <v>64</v>
      </c>
      <c r="J258" s="36" t="s">
        <v>64</v>
      </c>
      <c r="K258" s="28" t="s">
        <v>64</v>
      </c>
      <c r="L258" s="28" t="s">
        <v>64</v>
      </c>
      <c r="M258" s="34" t="e">
        <v>#N/A</v>
      </c>
      <c r="N258" s="35" t="s">
        <v>64</v>
      </c>
      <c r="O258" s="36" t="s">
        <v>64</v>
      </c>
      <c r="P258" s="28" t="s">
        <v>64</v>
      </c>
      <c r="Q258" s="37" t="s">
        <v>64</v>
      </c>
      <c r="R258" s="38" t="str">
        <f t="shared" si="2"/>
        <v>#N/A</v>
      </c>
      <c r="S258" s="39" t="str">
        <f t="array" ref="S258">if(R258="","", if(index(Index_of_Stuff!J:J,match(B258,Index_of_Stuff!F:F,0))&gt;0,(D258-index(Index_of_Stuff!J:J,match(B258,Index_of_Stuff!F:F,0)))*(R258/index(Index_of_Stuff!I:I,match(B258,Index_of_Stuff!F:F,0))),(D258/index(Index_of_Stuff!I:I,match(B258,Index_of_Stuff!F:F,0)))*R258))</f>
        <v>#N/A</v>
      </c>
      <c r="T258" s="40" t="str">
        <f t="array" ref="T258">if(or($F258=0,$F258=""),"", iferror(index(EPS!B:B,match($A258,EPS!$A:$A,0)),index(Ghosts!B:B,match($A258,Ghosts!$A:$A,0)))*($S258/(($F258/48)*$D258)/$E258))</f>
        <v>#N/A</v>
      </c>
      <c r="U258" s="40" t="str">
        <f t="array" ref="U258">if(or($F258=0,$F258=""),"", iferror(index(EPS!D:D,match($A258,EPS!$A:$A,0)),index(Ghosts!D:D,match($A258,Ghosts!$A:$A,0)))*($S258/(($F258/48)*$D258)/$E258))</f>
        <v>#N/A</v>
      </c>
      <c r="V258" s="40" t="str">
        <f t="array" ref="V258">if(or($F258=0,$F258=""),"", iferror(index(EPS!F:F,match($A258,EPS!$A:$A,0)),index(Ghosts!F:F,match($A258,Ghosts!$A:$A,0)))*($S258/(($F258/48)*$D258)/$E258))</f>
        <v>#N/A</v>
      </c>
      <c r="W258" s="40" t="str">
        <f t="array" ref="W258">if(or($F258=0,$F258=""),"", iferror(index(EPS!M:M,match($A258,EPS!$A:$A,0)),index(Ghosts!M:M,match($A258,Ghosts!$A:$A,0)))*($S258/(($F258/48)*$D258)/$E258))</f>
        <v>#N/A</v>
      </c>
      <c r="X258" s="39" t="str">
        <f t="shared" si="3"/>
        <v>#N/A</v>
      </c>
      <c r="Y258" s="41" t="str">
        <f t="array" ref="Y258">if(or(F258=0,F258=""),"",((iferror(index(EPS!H:H,match(A258,EPS!A:A,0)),index(Ghosts!H:H,match(A258,Ghosts!A:A,0)))*1.25)+(iferror(index(EPS!I:I,match(A258,EPS!A:A,0)),index(Ghosts!I:I,match(A258,Ghosts!A:A,0)))*1.25)+(iferror(index(EPS!J:J,match(A258,EPS!A:A,0)),index(Ghosts!J:J,match(A258,Ghosts!A:A,0)))*1.5)+(iferror(index(EPS!K:K,match(A258,EPS!A:A,0)),index(Ghosts!K:K,match(A258,Ghosts!A:A,0)))*2)+(iferror(index(EPS!L:L,match(A258,EPS!A:A,0)),index(Ghosts!L:L,match(A258,Ghosts!A:A,0)))*2))*D258*(F258/48))</f>
        <v>#N/A</v>
      </c>
      <c r="Z258" s="41" t="str">
        <f t="shared" si="4"/>
        <v>#N/A</v>
      </c>
      <c r="AA258" s="41" t="str">
        <f t="array" ref="AA258">if(or(F258=0,F258=""),"",((iferror(index(EPS!H:H,match(A258,EPS!A:A,0)),index(Ghosts!H:H,match(A258,Ghosts!A:A,0)))*1.2)+(iferror(index(EPS!I:I,match(A258,EPS!A:A,0)),index(Ghosts!I:I,match(A258,Ghosts!A:A,0)))*1.2)+(iferror(index(EPS!J:J,match(A258,EPS!A:A,0)),index(Ghosts!J:J,match(A258,Ghosts!A:A,0)))*1.5)+(iferror(index(EPS!K:K,match(A258,EPS!A:A,0)),index(Ghosts!K:K,match(A258,Ghosts!A:A,0)))*3)+(iferror(index(EPS!L:L,match(A258,EPS!A:A,0)),index(Ghosts!L:L,match(A258,Ghosts!A:A,0)))*3))*D258*(F258/48))</f>
        <v>#N/A</v>
      </c>
      <c r="AB258" s="42">
        <f t="shared" ref="AB258:AF258" si="260">if(iferror(search(AB$1,$I258),0)&gt;0,1,0)</f>
        <v>0</v>
      </c>
      <c r="AC258" s="42">
        <f t="shared" si="260"/>
        <v>0</v>
      </c>
      <c r="AD258" s="42">
        <f t="shared" si="260"/>
        <v>0</v>
      </c>
      <c r="AE258" s="42">
        <f t="shared" si="260"/>
        <v>0</v>
      </c>
      <c r="AF258" s="42">
        <f t="shared" si="260"/>
        <v>0</v>
      </c>
      <c r="AG258" s="25"/>
      <c r="AH258" s="25"/>
      <c r="AI258" s="25"/>
      <c r="AJ258" s="25"/>
      <c r="AK258" s="25"/>
      <c r="AL258" s="25"/>
    </row>
    <row r="259">
      <c r="A259" s="26" t="s">
        <v>386</v>
      </c>
      <c r="B259" s="25" t="e">
        <v>#N/A</v>
      </c>
      <c r="C259" s="25" t="e">
        <v>#N/A</v>
      </c>
      <c r="D259" s="28" t="e">
        <v>#N/A</v>
      </c>
      <c r="E259" s="29">
        <v>0.19221100546226988</v>
      </c>
      <c r="F259" s="30">
        <v>24.0</v>
      </c>
      <c r="G259" s="33"/>
      <c r="H259" s="34" t="e">
        <v>#N/A</v>
      </c>
      <c r="I259" s="35" t="s">
        <v>64</v>
      </c>
      <c r="J259" s="36" t="s">
        <v>64</v>
      </c>
      <c r="K259" s="28" t="s">
        <v>64</v>
      </c>
      <c r="L259" s="28" t="s">
        <v>64</v>
      </c>
      <c r="M259" s="34" t="e">
        <v>#N/A</v>
      </c>
      <c r="N259" s="35" t="s">
        <v>64</v>
      </c>
      <c r="O259" s="36" t="s">
        <v>64</v>
      </c>
      <c r="P259" s="28" t="s">
        <v>64</v>
      </c>
      <c r="Q259" s="37" t="s">
        <v>64</v>
      </c>
      <c r="R259" s="38" t="str">
        <f t="shared" si="2"/>
        <v>#N/A</v>
      </c>
      <c r="S259" s="39" t="str">
        <f t="array" ref="S259">if(R259="","", if(index(Index_of_Stuff!J:J,match(B259,Index_of_Stuff!F:F,0))&gt;0,(D259-index(Index_of_Stuff!J:J,match(B259,Index_of_Stuff!F:F,0)))*(R259/index(Index_of_Stuff!I:I,match(B259,Index_of_Stuff!F:F,0))),(D259/index(Index_of_Stuff!I:I,match(B259,Index_of_Stuff!F:F,0)))*R259))</f>
        <v>#N/A</v>
      </c>
      <c r="T259" s="40" t="str">
        <f t="array" ref="T259">if(or($F259=0,$F259=""),"", iferror(index(EPS!B:B,match($A259,EPS!$A:$A,0)),index(Ghosts!B:B,match($A259,Ghosts!$A:$A,0)))*($S259/(($F259/48)*$D259)/$E259))</f>
        <v>#N/A</v>
      </c>
      <c r="U259" s="40" t="str">
        <f t="array" ref="U259">if(or($F259=0,$F259=""),"", iferror(index(EPS!D:D,match($A259,EPS!$A:$A,0)),index(Ghosts!D:D,match($A259,Ghosts!$A:$A,0)))*($S259/(($F259/48)*$D259)/$E259))</f>
        <v>#N/A</v>
      </c>
      <c r="V259" s="40" t="str">
        <f t="array" ref="V259">if(or($F259=0,$F259=""),"", iferror(index(EPS!F:F,match($A259,EPS!$A:$A,0)),index(Ghosts!F:F,match($A259,Ghosts!$A:$A,0)))*($S259/(($F259/48)*$D259)/$E259))</f>
        <v>#N/A</v>
      </c>
      <c r="W259" s="40" t="str">
        <f t="array" ref="W259">if(or($F259=0,$F259=""),"", iferror(index(EPS!M:M,match($A259,EPS!$A:$A,0)),index(Ghosts!M:M,match($A259,Ghosts!$A:$A,0)))*($S259/(($F259/48)*$D259)/$E259))</f>
        <v>#N/A</v>
      </c>
      <c r="X259" s="39" t="str">
        <f t="shared" si="3"/>
        <v>#N/A</v>
      </c>
      <c r="Y259" s="41" t="str">
        <f t="array" ref="Y259">if(or(F259=0,F259=""),"",((iferror(index(EPS!H:H,match(A259,EPS!A:A,0)),index(Ghosts!H:H,match(A259,Ghosts!A:A,0)))*1.25)+(iferror(index(EPS!I:I,match(A259,EPS!A:A,0)),index(Ghosts!I:I,match(A259,Ghosts!A:A,0)))*1.25)+(iferror(index(EPS!J:J,match(A259,EPS!A:A,0)),index(Ghosts!J:J,match(A259,Ghosts!A:A,0)))*1.5)+(iferror(index(EPS!K:K,match(A259,EPS!A:A,0)),index(Ghosts!K:K,match(A259,Ghosts!A:A,0)))*2)+(iferror(index(EPS!L:L,match(A259,EPS!A:A,0)),index(Ghosts!L:L,match(A259,Ghosts!A:A,0)))*2))*D259*(F259/48))</f>
        <v>#N/A</v>
      </c>
      <c r="Z259" s="41" t="str">
        <f t="shared" si="4"/>
        <v>#N/A</v>
      </c>
      <c r="AA259" s="41" t="str">
        <f t="array" ref="AA259">if(or(F259=0,F259=""),"",((iferror(index(EPS!H:H,match(A259,EPS!A:A,0)),index(Ghosts!H:H,match(A259,Ghosts!A:A,0)))*1.2)+(iferror(index(EPS!I:I,match(A259,EPS!A:A,0)),index(Ghosts!I:I,match(A259,Ghosts!A:A,0)))*1.2)+(iferror(index(EPS!J:J,match(A259,EPS!A:A,0)),index(Ghosts!J:J,match(A259,Ghosts!A:A,0)))*1.5)+(iferror(index(EPS!K:K,match(A259,EPS!A:A,0)),index(Ghosts!K:K,match(A259,Ghosts!A:A,0)))*3)+(iferror(index(EPS!L:L,match(A259,EPS!A:A,0)),index(Ghosts!L:L,match(A259,Ghosts!A:A,0)))*3))*D259*(F259/48))</f>
        <v>#N/A</v>
      </c>
      <c r="AB259" s="42">
        <f t="shared" ref="AB259:AF259" si="261">if(iferror(search(AB$1,$I259),0)&gt;0,1,0)</f>
        <v>0</v>
      </c>
      <c r="AC259" s="42">
        <f t="shared" si="261"/>
        <v>0</v>
      </c>
      <c r="AD259" s="42">
        <f t="shared" si="261"/>
        <v>0</v>
      </c>
      <c r="AE259" s="42">
        <f t="shared" si="261"/>
        <v>0</v>
      </c>
      <c r="AF259" s="42">
        <f t="shared" si="261"/>
        <v>0</v>
      </c>
      <c r="AG259" s="25"/>
      <c r="AH259" s="25"/>
      <c r="AI259" s="25"/>
      <c r="AJ259" s="25"/>
      <c r="AK259" s="25"/>
      <c r="AL259" s="25"/>
    </row>
    <row r="260">
      <c r="A260" s="26" t="s">
        <v>387</v>
      </c>
      <c r="B260" s="25" t="e">
        <v>#N/A</v>
      </c>
      <c r="C260" s="25" t="e">
        <v>#N/A</v>
      </c>
      <c r="D260" s="28" t="e">
        <v>#N/A</v>
      </c>
      <c r="E260" s="29">
        <v>0.23390147401086112</v>
      </c>
      <c r="F260" s="30">
        <v>24.0</v>
      </c>
      <c r="G260" s="33"/>
      <c r="H260" s="34" t="e">
        <v>#N/A</v>
      </c>
      <c r="I260" s="35" t="s">
        <v>64</v>
      </c>
      <c r="J260" s="36" t="s">
        <v>64</v>
      </c>
      <c r="K260" s="28" t="s">
        <v>64</v>
      </c>
      <c r="L260" s="28" t="s">
        <v>64</v>
      </c>
      <c r="M260" s="34" t="e">
        <v>#N/A</v>
      </c>
      <c r="N260" s="35" t="s">
        <v>64</v>
      </c>
      <c r="O260" s="36" t="s">
        <v>64</v>
      </c>
      <c r="P260" s="28" t="s">
        <v>64</v>
      </c>
      <c r="Q260" s="37" t="s">
        <v>64</v>
      </c>
      <c r="R260" s="38" t="str">
        <f t="shared" si="2"/>
        <v>#N/A</v>
      </c>
      <c r="S260" s="39" t="str">
        <f t="array" ref="S260">if(R260="","", if(index(Index_of_Stuff!J:J,match(B260,Index_of_Stuff!F:F,0))&gt;0,(D260-index(Index_of_Stuff!J:J,match(B260,Index_of_Stuff!F:F,0)))*(R260/index(Index_of_Stuff!I:I,match(B260,Index_of_Stuff!F:F,0))),(D260/index(Index_of_Stuff!I:I,match(B260,Index_of_Stuff!F:F,0)))*R260))</f>
        <v>#N/A</v>
      </c>
      <c r="T260" s="40" t="str">
        <f t="array" ref="T260">if(or($F260=0,$F260=""),"", iferror(index(EPS!B:B,match($A260,EPS!$A:$A,0)),index(Ghosts!B:B,match($A260,Ghosts!$A:$A,0)))*($S260/(($F260/48)*$D260)/$E260))</f>
        <v>#N/A</v>
      </c>
      <c r="U260" s="40" t="str">
        <f t="array" ref="U260">if(or($F260=0,$F260=""),"", iferror(index(EPS!D:D,match($A260,EPS!$A:$A,0)),index(Ghosts!D:D,match($A260,Ghosts!$A:$A,0)))*($S260/(($F260/48)*$D260)/$E260))</f>
        <v>#N/A</v>
      </c>
      <c r="V260" s="40" t="str">
        <f t="array" ref="V260">if(or($F260=0,$F260=""),"", iferror(index(EPS!F:F,match($A260,EPS!$A:$A,0)),index(Ghosts!F:F,match($A260,Ghosts!$A:$A,0)))*($S260/(($F260/48)*$D260)/$E260))</f>
        <v>#N/A</v>
      </c>
      <c r="W260" s="40" t="str">
        <f t="array" ref="W260">if(or($F260=0,$F260=""),"", iferror(index(EPS!M:M,match($A260,EPS!$A:$A,0)),index(Ghosts!M:M,match($A260,Ghosts!$A:$A,0)))*($S260/(($F260/48)*$D260)/$E260))</f>
        <v>#N/A</v>
      </c>
      <c r="X260" s="39" t="str">
        <f t="shared" si="3"/>
        <v>#N/A</v>
      </c>
      <c r="Y260" s="41" t="str">
        <f t="array" ref="Y260">if(or(F260=0,F260=""),"",((iferror(index(EPS!H:H,match(A260,EPS!A:A,0)),index(Ghosts!H:H,match(A260,Ghosts!A:A,0)))*1.25)+(iferror(index(EPS!I:I,match(A260,EPS!A:A,0)),index(Ghosts!I:I,match(A260,Ghosts!A:A,0)))*1.25)+(iferror(index(EPS!J:J,match(A260,EPS!A:A,0)),index(Ghosts!J:J,match(A260,Ghosts!A:A,0)))*1.5)+(iferror(index(EPS!K:K,match(A260,EPS!A:A,0)),index(Ghosts!K:K,match(A260,Ghosts!A:A,0)))*2)+(iferror(index(EPS!L:L,match(A260,EPS!A:A,0)),index(Ghosts!L:L,match(A260,Ghosts!A:A,0)))*2))*D260*(F260/48))</f>
        <v>#N/A</v>
      </c>
      <c r="Z260" s="41" t="str">
        <f t="shared" si="4"/>
        <v>#N/A</v>
      </c>
      <c r="AA260" s="41" t="str">
        <f t="array" ref="AA260">if(or(F260=0,F260=""),"",((iferror(index(EPS!H:H,match(A260,EPS!A:A,0)),index(Ghosts!H:H,match(A260,Ghosts!A:A,0)))*1.2)+(iferror(index(EPS!I:I,match(A260,EPS!A:A,0)),index(Ghosts!I:I,match(A260,Ghosts!A:A,0)))*1.2)+(iferror(index(EPS!J:J,match(A260,EPS!A:A,0)),index(Ghosts!J:J,match(A260,Ghosts!A:A,0)))*1.5)+(iferror(index(EPS!K:K,match(A260,EPS!A:A,0)),index(Ghosts!K:K,match(A260,Ghosts!A:A,0)))*3)+(iferror(index(EPS!L:L,match(A260,EPS!A:A,0)),index(Ghosts!L:L,match(A260,Ghosts!A:A,0)))*3))*D260*(F260/48))</f>
        <v>#N/A</v>
      </c>
      <c r="AB260" s="42">
        <f t="shared" ref="AB260:AF260" si="262">if(iferror(search(AB$1,$I260),0)&gt;0,1,0)</f>
        <v>0</v>
      </c>
      <c r="AC260" s="42">
        <f t="shared" si="262"/>
        <v>0</v>
      </c>
      <c r="AD260" s="42">
        <f t="shared" si="262"/>
        <v>0</v>
      </c>
      <c r="AE260" s="42">
        <f t="shared" si="262"/>
        <v>0</v>
      </c>
      <c r="AF260" s="42">
        <f t="shared" si="262"/>
        <v>0</v>
      </c>
      <c r="AG260" s="25"/>
      <c r="AH260" s="25"/>
      <c r="AI260" s="25"/>
      <c r="AJ260" s="25"/>
      <c r="AK260" s="25"/>
      <c r="AL260" s="25"/>
    </row>
    <row r="261">
      <c r="A261" s="26" t="s">
        <v>389</v>
      </c>
      <c r="B261" s="25" t="e">
        <v>#N/A</v>
      </c>
      <c r="C261" s="25" t="e">
        <v>#N/A</v>
      </c>
      <c r="D261" s="28" t="e">
        <v>#N/A</v>
      </c>
      <c r="E261" s="29">
        <v>0.16694505494505496</v>
      </c>
      <c r="F261" s="30">
        <v>14.0</v>
      </c>
      <c r="G261" s="33"/>
      <c r="H261" s="34" t="e">
        <v>#N/A</v>
      </c>
      <c r="I261" s="35" t="s">
        <v>64</v>
      </c>
      <c r="J261" s="36" t="s">
        <v>64</v>
      </c>
      <c r="K261" s="28" t="s">
        <v>64</v>
      </c>
      <c r="L261" s="28" t="s">
        <v>64</v>
      </c>
      <c r="M261" s="34" t="e">
        <v>#N/A</v>
      </c>
      <c r="N261" s="35" t="s">
        <v>64</v>
      </c>
      <c r="O261" s="36" t="s">
        <v>64</v>
      </c>
      <c r="P261" s="28" t="s">
        <v>64</v>
      </c>
      <c r="Q261" s="37" t="s">
        <v>64</v>
      </c>
      <c r="R261" s="38" t="str">
        <f t="shared" si="2"/>
        <v>#N/A</v>
      </c>
      <c r="S261" s="39" t="str">
        <f t="array" ref="S261">if(R261="","", if(index(Index_of_Stuff!J:J,match(B261,Index_of_Stuff!F:F,0))&gt;0,(D261-index(Index_of_Stuff!J:J,match(B261,Index_of_Stuff!F:F,0)))*(R261/index(Index_of_Stuff!I:I,match(B261,Index_of_Stuff!F:F,0))),(D261/index(Index_of_Stuff!I:I,match(B261,Index_of_Stuff!F:F,0)))*R261))</f>
        <v>#N/A</v>
      </c>
      <c r="T261" s="40" t="str">
        <f t="array" ref="T261">if(or($F261=0,$F261=""),"", iferror(index(EPS!B:B,match($A261,EPS!$A:$A,0)),index(Ghosts!B:B,match($A261,Ghosts!$A:$A,0)))*($S261/(($F261/48)*$D261)/$E261))</f>
        <v>#N/A</v>
      </c>
      <c r="U261" s="40" t="str">
        <f t="array" ref="U261">if(or($F261=0,$F261=""),"", iferror(index(EPS!D:D,match($A261,EPS!$A:$A,0)),index(Ghosts!D:D,match($A261,Ghosts!$A:$A,0)))*($S261/(($F261/48)*$D261)/$E261))</f>
        <v>#N/A</v>
      </c>
      <c r="V261" s="40" t="str">
        <f t="array" ref="V261">if(or($F261=0,$F261=""),"", iferror(index(EPS!F:F,match($A261,EPS!$A:$A,0)),index(Ghosts!F:F,match($A261,Ghosts!$A:$A,0)))*($S261/(($F261/48)*$D261)/$E261))</f>
        <v>#N/A</v>
      </c>
      <c r="W261" s="40" t="str">
        <f t="array" ref="W261">if(or($F261=0,$F261=""),"", iferror(index(EPS!M:M,match($A261,EPS!$A:$A,0)),index(Ghosts!M:M,match($A261,Ghosts!$A:$A,0)))*($S261/(($F261/48)*$D261)/$E261))</f>
        <v>#N/A</v>
      </c>
      <c r="X261" s="39" t="str">
        <f t="shared" si="3"/>
        <v>#N/A</v>
      </c>
      <c r="Y261" s="41" t="str">
        <f t="array" ref="Y261">if(or(F261=0,F261=""),"",((iferror(index(EPS!H:H,match(A261,EPS!A:A,0)),index(Ghosts!H:H,match(A261,Ghosts!A:A,0)))*1.25)+(iferror(index(EPS!I:I,match(A261,EPS!A:A,0)),index(Ghosts!I:I,match(A261,Ghosts!A:A,0)))*1.25)+(iferror(index(EPS!J:J,match(A261,EPS!A:A,0)),index(Ghosts!J:J,match(A261,Ghosts!A:A,0)))*1.5)+(iferror(index(EPS!K:K,match(A261,EPS!A:A,0)),index(Ghosts!K:K,match(A261,Ghosts!A:A,0)))*2)+(iferror(index(EPS!L:L,match(A261,EPS!A:A,0)),index(Ghosts!L:L,match(A261,Ghosts!A:A,0)))*2))*D261*(F261/48))</f>
        <v>#N/A</v>
      </c>
      <c r="Z261" s="41" t="str">
        <f t="shared" si="4"/>
        <v>#N/A</v>
      </c>
      <c r="AA261" s="41" t="str">
        <f t="array" ref="AA261">if(or(F261=0,F261=""),"",((iferror(index(EPS!H:H,match(A261,EPS!A:A,0)),index(Ghosts!H:H,match(A261,Ghosts!A:A,0)))*1.2)+(iferror(index(EPS!I:I,match(A261,EPS!A:A,0)),index(Ghosts!I:I,match(A261,Ghosts!A:A,0)))*1.2)+(iferror(index(EPS!J:J,match(A261,EPS!A:A,0)),index(Ghosts!J:J,match(A261,Ghosts!A:A,0)))*1.5)+(iferror(index(EPS!K:K,match(A261,EPS!A:A,0)),index(Ghosts!K:K,match(A261,Ghosts!A:A,0)))*3)+(iferror(index(EPS!L:L,match(A261,EPS!A:A,0)),index(Ghosts!L:L,match(A261,Ghosts!A:A,0)))*3))*D261*(F261/48))</f>
        <v>#N/A</v>
      </c>
      <c r="AB261" s="42">
        <f t="shared" ref="AB261:AF261" si="263">if(iferror(search(AB$1,$I261),0)&gt;0,1,0)</f>
        <v>0</v>
      </c>
      <c r="AC261" s="42">
        <f t="shared" si="263"/>
        <v>0</v>
      </c>
      <c r="AD261" s="42">
        <f t="shared" si="263"/>
        <v>0</v>
      </c>
      <c r="AE261" s="42">
        <f t="shared" si="263"/>
        <v>0</v>
      </c>
      <c r="AF261" s="42">
        <f t="shared" si="263"/>
        <v>0</v>
      </c>
      <c r="AG261" s="25"/>
      <c r="AH261" s="25"/>
      <c r="AI261" s="25"/>
      <c r="AJ261" s="25"/>
      <c r="AK261" s="25"/>
      <c r="AL261" s="25"/>
    </row>
    <row r="262">
      <c r="A262" s="26" t="s">
        <v>392</v>
      </c>
      <c r="B262" s="25" t="e">
        <v>#N/A</v>
      </c>
      <c r="C262" s="25" t="e">
        <v>#N/A</v>
      </c>
      <c r="D262" s="28" t="e">
        <v>#N/A</v>
      </c>
      <c r="E262" s="29">
        <v>0.15763975734951002</v>
      </c>
      <c r="F262" s="30">
        <v>12.0</v>
      </c>
      <c r="G262" s="33"/>
      <c r="H262" s="34" t="e">
        <v>#N/A</v>
      </c>
      <c r="I262" s="35" t="s">
        <v>64</v>
      </c>
      <c r="J262" s="36" t="s">
        <v>64</v>
      </c>
      <c r="K262" s="28" t="s">
        <v>64</v>
      </c>
      <c r="L262" s="28" t="s">
        <v>64</v>
      </c>
      <c r="M262" s="34" t="e">
        <v>#N/A</v>
      </c>
      <c r="N262" s="35" t="s">
        <v>64</v>
      </c>
      <c r="O262" s="36" t="s">
        <v>64</v>
      </c>
      <c r="P262" s="28" t="s">
        <v>64</v>
      </c>
      <c r="Q262" s="37" t="s">
        <v>64</v>
      </c>
      <c r="R262" s="38" t="str">
        <f t="shared" si="2"/>
        <v>#N/A</v>
      </c>
      <c r="S262" s="39" t="str">
        <f t="array" ref="S262">if(R262="","", if(index(Index_of_Stuff!J:J,match(B262,Index_of_Stuff!F:F,0))&gt;0,(D262-index(Index_of_Stuff!J:J,match(B262,Index_of_Stuff!F:F,0)))*(R262/index(Index_of_Stuff!I:I,match(B262,Index_of_Stuff!F:F,0))),(D262/index(Index_of_Stuff!I:I,match(B262,Index_of_Stuff!F:F,0)))*R262))</f>
        <v>#N/A</v>
      </c>
      <c r="T262" s="40" t="str">
        <f t="array" ref="T262">if(or($F262=0,$F262=""),"", iferror(index(EPS!B:B,match($A262,EPS!$A:$A,0)),index(Ghosts!B:B,match($A262,Ghosts!$A:$A,0)))*($S262/(($F262/48)*$D262)/$E262))</f>
        <v>#N/A</v>
      </c>
      <c r="U262" s="40" t="str">
        <f t="array" ref="U262">if(or($F262=0,$F262=""),"", iferror(index(EPS!D:D,match($A262,EPS!$A:$A,0)),index(Ghosts!D:D,match($A262,Ghosts!$A:$A,0)))*($S262/(($F262/48)*$D262)/$E262))</f>
        <v>#N/A</v>
      </c>
      <c r="V262" s="40" t="str">
        <f t="array" ref="V262">if(or($F262=0,$F262=""),"", iferror(index(EPS!F:F,match($A262,EPS!$A:$A,0)),index(Ghosts!F:F,match($A262,Ghosts!$A:$A,0)))*($S262/(($F262/48)*$D262)/$E262))</f>
        <v>#N/A</v>
      </c>
      <c r="W262" s="40" t="str">
        <f t="array" ref="W262">if(or($F262=0,$F262=""),"", iferror(index(EPS!M:M,match($A262,EPS!$A:$A,0)),index(Ghosts!M:M,match($A262,Ghosts!$A:$A,0)))*($S262/(($F262/48)*$D262)/$E262))</f>
        <v>#N/A</v>
      </c>
      <c r="X262" s="39" t="str">
        <f t="shared" si="3"/>
        <v>#N/A</v>
      </c>
      <c r="Y262" s="41" t="str">
        <f t="array" ref="Y262">if(or(F262=0,F262=""),"",((iferror(index(EPS!H:H,match(A262,EPS!A:A,0)),index(Ghosts!H:H,match(A262,Ghosts!A:A,0)))*1.25)+(iferror(index(EPS!I:I,match(A262,EPS!A:A,0)),index(Ghosts!I:I,match(A262,Ghosts!A:A,0)))*1.25)+(iferror(index(EPS!J:J,match(A262,EPS!A:A,0)),index(Ghosts!J:J,match(A262,Ghosts!A:A,0)))*1.5)+(iferror(index(EPS!K:K,match(A262,EPS!A:A,0)),index(Ghosts!K:K,match(A262,Ghosts!A:A,0)))*2)+(iferror(index(EPS!L:L,match(A262,EPS!A:A,0)),index(Ghosts!L:L,match(A262,Ghosts!A:A,0)))*2))*D262*(F262/48))</f>
        <v>#N/A</v>
      </c>
      <c r="Z262" s="41" t="str">
        <f t="shared" si="4"/>
        <v>#N/A</v>
      </c>
      <c r="AA262" s="41" t="str">
        <f t="array" ref="AA262">if(or(F262=0,F262=""),"",((iferror(index(EPS!H:H,match(A262,EPS!A:A,0)),index(Ghosts!H:H,match(A262,Ghosts!A:A,0)))*1.2)+(iferror(index(EPS!I:I,match(A262,EPS!A:A,0)),index(Ghosts!I:I,match(A262,Ghosts!A:A,0)))*1.2)+(iferror(index(EPS!J:J,match(A262,EPS!A:A,0)),index(Ghosts!J:J,match(A262,Ghosts!A:A,0)))*1.5)+(iferror(index(EPS!K:K,match(A262,EPS!A:A,0)),index(Ghosts!K:K,match(A262,Ghosts!A:A,0)))*3)+(iferror(index(EPS!L:L,match(A262,EPS!A:A,0)),index(Ghosts!L:L,match(A262,Ghosts!A:A,0)))*3))*D262*(F262/48))</f>
        <v>#N/A</v>
      </c>
      <c r="AB262" s="42">
        <f t="shared" ref="AB262:AF262" si="264">if(iferror(search(AB$1,$I262),0)&gt;0,1,0)</f>
        <v>0</v>
      </c>
      <c r="AC262" s="42">
        <f t="shared" si="264"/>
        <v>0</v>
      </c>
      <c r="AD262" s="42">
        <f t="shared" si="264"/>
        <v>0</v>
      </c>
      <c r="AE262" s="42">
        <f t="shared" si="264"/>
        <v>0</v>
      </c>
      <c r="AF262" s="42">
        <f t="shared" si="264"/>
        <v>0</v>
      </c>
      <c r="AG262" s="25"/>
      <c r="AH262" s="25"/>
      <c r="AI262" s="25"/>
      <c r="AJ262" s="25"/>
      <c r="AK262" s="25"/>
      <c r="AL262" s="25"/>
    </row>
    <row r="263">
      <c r="A263" s="26" t="s">
        <v>391</v>
      </c>
      <c r="B263" s="25" t="e">
        <v>#N/A</v>
      </c>
      <c r="C263" s="25" t="e">
        <v>#N/A</v>
      </c>
      <c r="D263" s="28" t="e">
        <v>#N/A</v>
      </c>
      <c r="E263" s="29">
        <v>0.1757224880382775</v>
      </c>
      <c r="F263" s="30">
        <v>0.0</v>
      </c>
      <c r="G263" s="33"/>
      <c r="H263" s="34" t="s">
        <v>64</v>
      </c>
      <c r="I263" s="35" t="s">
        <v>64</v>
      </c>
      <c r="J263" s="36" t="s">
        <v>64</v>
      </c>
      <c r="K263" s="28" t="s">
        <v>64</v>
      </c>
      <c r="L263" s="28" t="s">
        <v>64</v>
      </c>
      <c r="M263" s="34" t="s">
        <v>64</v>
      </c>
      <c r="N263" s="35" t="s">
        <v>64</v>
      </c>
      <c r="O263" s="36" t="s">
        <v>64</v>
      </c>
      <c r="P263" s="28" t="s">
        <v>64</v>
      </c>
      <c r="Q263" s="37" t="s">
        <v>64</v>
      </c>
      <c r="R263" s="38" t="str">
        <f t="shared" si="2"/>
        <v/>
      </c>
      <c r="S263" s="39" t="str">
        <f t="array" ref="S263">if(R263="","", if(index(Index_of_Stuff!J:J,match(B263,Index_of_Stuff!F:F,0))&gt;0,(D263-index(Index_of_Stuff!J:J,match(B263,Index_of_Stuff!F:F,0)))*(R263/index(Index_of_Stuff!I:I,match(B263,Index_of_Stuff!F:F,0))),(D263/index(Index_of_Stuff!I:I,match(B263,Index_of_Stuff!F:F,0)))*R263))</f>
        <v/>
      </c>
      <c r="T263" s="40" t="str">
        <f t="array" ref="T263">if(or($F263=0,$F263=""),"", iferror(index(EPS!B:B,match($A263,EPS!$A:$A,0)),index(Ghosts!B:B,match($A263,Ghosts!$A:$A,0)))*($S263/(($F263/48)*$D263)/$E263))</f>
        <v/>
      </c>
      <c r="U263" s="40" t="str">
        <f t="array" ref="U263">if(or($F263=0,$F263=""),"", iferror(index(EPS!D:D,match($A263,EPS!$A:$A,0)),index(Ghosts!D:D,match($A263,Ghosts!$A:$A,0)))*($S263/(($F263/48)*$D263)/$E263))</f>
        <v/>
      </c>
      <c r="V263" s="40" t="str">
        <f t="array" ref="V263">if(or($F263=0,$F263=""),"", iferror(index(EPS!F:F,match($A263,EPS!$A:$A,0)),index(Ghosts!F:F,match($A263,Ghosts!$A:$A,0)))*($S263/(($F263/48)*$D263)/$E263))</f>
        <v/>
      </c>
      <c r="W263" s="40" t="str">
        <f t="array" ref="W263">if(or($F263=0,$F263=""),"", iferror(index(EPS!M:M,match($A263,EPS!$A:$A,0)),index(Ghosts!M:M,match($A263,Ghosts!$A:$A,0)))*($S263/(($F263/48)*$D263)/$E263))</f>
        <v/>
      </c>
      <c r="X263" s="39" t="str">
        <f t="shared" si="3"/>
        <v/>
      </c>
      <c r="Y263" s="41" t="str">
        <f t="array" ref="Y263">if(or(F263=0,F263=""),"",((iferror(index(EPS!H:H,match(A263,EPS!A:A,0)),index(Ghosts!H:H,match(A263,Ghosts!A:A,0)))*1.25)+(iferror(index(EPS!I:I,match(A263,EPS!A:A,0)),index(Ghosts!I:I,match(A263,Ghosts!A:A,0)))*1.25)+(iferror(index(EPS!J:J,match(A263,EPS!A:A,0)),index(Ghosts!J:J,match(A263,Ghosts!A:A,0)))*1.5)+(iferror(index(EPS!K:K,match(A263,EPS!A:A,0)),index(Ghosts!K:K,match(A263,Ghosts!A:A,0)))*2)+(iferror(index(EPS!L:L,match(A263,EPS!A:A,0)),index(Ghosts!L:L,match(A263,Ghosts!A:A,0)))*2))*D263*(F263/48))</f>
        <v/>
      </c>
      <c r="Z263" s="41" t="str">
        <f t="shared" si="4"/>
        <v/>
      </c>
      <c r="AA263" s="41" t="str">
        <f t="array" ref="AA263">if(or(F263=0,F263=""),"",((iferror(index(EPS!H:H,match(A263,EPS!A:A,0)),index(Ghosts!H:H,match(A263,Ghosts!A:A,0)))*1.2)+(iferror(index(EPS!I:I,match(A263,EPS!A:A,0)),index(Ghosts!I:I,match(A263,Ghosts!A:A,0)))*1.2)+(iferror(index(EPS!J:J,match(A263,EPS!A:A,0)),index(Ghosts!J:J,match(A263,Ghosts!A:A,0)))*1.5)+(iferror(index(EPS!K:K,match(A263,EPS!A:A,0)),index(Ghosts!K:K,match(A263,Ghosts!A:A,0)))*3)+(iferror(index(EPS!L:L,match(A263,EPS!A:A,0)),index(Ghosts!L:L,match(A263,Ghosts!A:A,0)))*3))*D263*(F263/48))</f>
        <v/>
      </c>
      <c r="AB263" s="42">
        <f t="shared" ref="AB263:AF263" si="265">if(iferror(search(AB$1,$I263),0)&gt;0,1,0)</f>
        <v>0</v>
      </c>
      <c r="AC263" s="42">
        <f t="shared" si="265"/>
        <v>0</v>
      </c>
      <c r="AD263" s="42">
        <f t="shared" si="265"/>
        <v>0</v>
      </c>
      <c r="AE263" s="42">
        <f t="shared" si="265"/>
        <v>0</v>
      </c>
      <c r="AF263" s="42">
        <f t="shared" si="265"/>
        <v>0</v>
      </c>
      <c r="AG263" s="25"/>
      <c r="AH263" s="25"/>
      <c r="AI263" s="25"/>
      <c r="AJ263" s="25"/>
      <c r="AK263" s="25"/>
      <c r="AL263" s="25"/>
    </row>
    <row r="264">
      <c r="A264" s="26" t="s">
        <v>393</v>
      </c>
      <c r="B264" s="25" t="e">
        <v>#N/A</v>
      </c>
      <c r="C264" s="25" t="e">
        <v>#N/A</v>
      </c>
      <c r="D264" s="28" t="e">
        <v>#N/A</v>
      </c>
      <c r="E264" s="29">
        <v>0.1756923076923077</v>
      </c>
      <c r="F264" s="30">
        <v>0.0</v>
      </c>
      <c r="G264" s="33"/>
      <c r="H264" s="34" t="s">
        <v>64</v>
      </c>
      <c r="I264" s="35" t="s">
        <v>64</v>
      </c>
      <c r="J264" s="36" t="s">
        <v>64</v>
      </c>
      <c r="K264" s="28" t="s">
        <v>64</v>
      </c>
      <c r="L264" s="28" t="s">
        <v>64</v>
      </c>
      <c r="M264" s="34" t="s">
        <v>64</v>
      </c>
      <c r="N264" s="35" t="s">
        <v>64</v>
      </c>
      <c r="O264" s="36" t="s">
        <v>64</v>
      </c>
      <c r="P264" s="28" t="s">
        <v>64</v>
      </c>
      <c r="Q264" s="37" t="s">
        <v>64</v>
      </c>
      <c r="R264" s="38" t="str">
        <f t="shared" si="2"/>
        <v/>
      </c>
      <c r="S264" s="39" t="str">
        <f t="array" ref="S264">if(R264="","", if(index(Index_of_Stuff!J:J,match(B264,Index_of_Stuff!F:F,0))&gt;0,(D264-index(Index_of_Stuff!J:J,match(B264,Index_of_Stuff!F:F,0)))*(R264/index(Index_of_Stuff!I:I,match(B264,Index_of_Stuff!F:F,0))),(D264/index(Index_of_Stuff!I:I,match(B264,Index_of_Stuff!F:F,0)))*R264))</f>
        <v/>
      </c>
      <c r="T264" s="40" t="str">
        <f t="array" ref="T264">if(or($F264=0,$F264=""),"", iferror(index(EPS!B:B,match($A264,EPS!$A:$A,0)),index(Ghosts!B:B,match($A264,Ghosts!$A:$A,0)))*($S264/(($F264/48)*$D264)/$E264))</f>
        <v/>
      </c>
      <c r="U264" s="40" t="str">
        <f t="array" ref="U264">if(or($F264=0,$F264=""),"", iferror(index(EPS!D:D,match($A264,EPS!$A:$A,0)),index(Ghosts!D:D,match($A264,Ghosts!$A:$A,0)))*($S264/(($F264/48)*$D264)/$E264))</f>
        <v/>
      </c>
      <c r="V264" s="40" t="str">
        <f t="array" ref="V264">if(or($F264=0,$F264=""),"", iferror(index(EPS!F:F,match($A264,EPS!$A:$A,0)),index(Ghosts!F:F,match($A264,Ghosts!$A:$A,0)))*($S264/(($F264/48)*$D264)/$E264))</f>
        <v/>
      </c>
      <c r="W264" s="40" t="str">
        <f t="array" ref="W264">if(or($F264=0,$F264=""),"", iferror(index(EPS!M:M,match($A264,EPS!$A:$A,0)),index(Ghosts!M:M,match($A264,Ghosts!$A:$A,0)))*($S264/(($F264/48)*$D264)/$E264))</f>
        <v/>
      </c>
      <c r="X264" s="39" t="str">
        <f t="shared" si="3"/>
        <v/>
      </c>
      <c r="Y264" s="41" t="str">
        <f t="array" ref="Y264">if(or(F264=0,F264=""),"",((iferror(index(EPS!H:H,match(A264,EPS!A:A,0)),index(Ghosts!H:H,match(A264,Ghosts!A:A,0)))*1.25)+(iferror(index(EPS!I:I,match(A264,EPS!A:A,0)),index(Ghosts!I:I,match(A264,Ghosts!A:A,0)))*1.25)+(iferror(index(EPS!J:J,match(A264,EPS!A:A,0)),index(Ghosts!J:J,match(A264,Ghosts!A:A,0)))*1.5)+(iferror(index(EPS!K:K,match(A264,EPS!A:A,0)),index(Ghosts!K:K,match(A264,Ghosts!A:A,0)))*2)+(iferror(index(EPS!L:L,match(A264,EPS!A:A,0)),index(Ghosts!L:L,match(A264,Ghosts!A:A,0)))*2))*D264*(F264/48))</f>
        <v/>
      </c>
      <c r="Z264" s="41" t="str">
        <f t="shared" si="4"/>
        <v/>
      </c>
      <c r="AA264" s="41" t="str">
        <f t="array" ref="AA264">if(or(F264=0,F264=""),"",((iferror(index(EPS!H:H,match(A264,EPS!A:A,0)),index(Ghosts!H:H,match(A264,Ghosts!A:A,0)))*1.2)+(iferror(index(EPS!I:I,match(A264,EPS!A:A,0)),index(Ghosts!I:I,match(A264,Ghosts!A:A,0)))*1.2)+(iferror(index(EPS!J:J,match(A264,EPS!A:A,0)),index(Ghosts!J:J,match(A264,Ghosts!A:A,0)))*1.5)+(iferror(index(EPS!K:K,match(A264,EPS!A:A,0)),index(Ghosts!K:K,match(A264,Ghosts!A:A,0)))*3)+(iferror(index(EPS!L:L,match(A264,EPS!A:A,0)),index(Ghosts!L:L,match(A264,Ghosts!A:A,0)))*3))*D264*(F264/48))</f>
        <v/>
      </c>
      <c r="AB264" s="42">
        <f t="shared" ref="AB264:AF264" si="266">if(iferror(search(AB$1,$I264),0)&gt;0,1,0)</f>
        <v>0</v>
      </c>
      <c r="AC264" s="42">
        <f t="shared" si="266"/>
        <v>0</v>
      </c>
      <c r="AD264" s="42">
        <f t="shared" si="266"/>
        <v>0</v>
      </c>
      <c r="AE264" s="42">
        <f t="shared" si="266"/>
        <v>0</v>
      </c>
      <c r="AF264" s="42">
        <f t="shared" si="266"/>
        <v>0</v>
      </c>
      <c r="AG264" s="25"/>
      <c r="AH264" s="25"/>
      <c r="AI264" s="25"/>
      <c r="AJ264" s="25"/>
      <c r="AK264" s="25"/>
      <c r="AL264" s="25"/>
    </row>
    <row r="265">
      <c r="A265" s="26" t="s">
        <v>394</v>
      </c>
      <c r="B265" s="25" t="e">
        <v>#N/A</v>
      </c>
      <c r="C265" s="25" t="e">
        <v>#N/A</v>
      </c>
      <c r="D265" s="28" t="e">
        <v>#N/A</v>
      </c>
      <c r="E265" s="29">
        <v>0.19400664451827243</v>
      </c>
      <c r="F265" s="30">
        <v>0.0</v>
      </c>
      <c r="G265" s="33"/>
      <c r="H265" s="34" t="s">
        <v>64</v>
      </c>
      <c r="I265" s="35" t="s">
        <v>64</v>
      </c>
      <c r="J265" s="36" t="s">
        <v>64</v>
      </c>
      <c r="K265" s="28" t="s">
        <v>64</v>
      </c>
      <c r="L265" s="28" t="s">
        <v>64</v>
      </c>
      <c r="M265" s="34" t="s">
        <v>64</v>
      </c>
      <c r="N265" s="35" t="s">
        <v>64</v>
      </c>
      <c r="O265" s="36" t="s">
        <v>64</v>
      </c>
      <c r="P265" s="28" t="s">
        <v>64</v>
      </c>
      <c r="Q265" s="37" t="s">
        <v>64</v>
      </c>
      <c r="R265" s="38" t="str">
        <f t="shared" si="2"/>
        <v/>
      </c>
      <c r="S265" s="39" t="str">
        <f t="array" ref="S265">if(R265="","", if(index(Index_of_Stuff!J:J,match(B265,Index_of_Stuff!F:F,0))&gt;0,(D265-index(Index_of_Stuff!J:J,match(B265,Index_of_Stuff!F:F,0)))*(R265/index(Index_of_Stuff!I:I,match(B265,Index_of_Stuff!F:F,0))),(D265/index(Index_of_Stuff!I:I,match(B265,Index_of_Stuff!F:F,0)))*R265))</f>
        <v/>
      </c>
      <c r="T265" s="40" t="str">
        <f t="array" ref="T265">if(or($F265=0,$F265=""),"", iferror(index(EPS!B:B,match($A265,EPS!$A:$A,0)),index(Ghosts!B:B,match($A265,Ghosts!$A:$A,0)))*($S265/(($F265/48)*$D265)/$E265))</f>
        <v/>
      </c>
      <c r="U265" s="40" t="str">
        <f t="array" ref="U265">if(or($F265=0,$F265=""),"", iferror(index(EPS!D:D,match($A265,EPS!$A:$A,0)),index(Ghosts!D:D,match($A265,Ghosts!$A:$A,0)))*($S265/(($F265/48)*$D265)/$E265))</f>
        <v/>
      </c>
      <c r="V265" s="40" t="str">
        <f t="array" ref="V265">if(or($F265=0,$F265=""),"", iferror(index(EPS!F:F,match($A265,EPS!$A:$A,0)),index(Ghosts!F:F,match($A265,Ghosts!$A:$A,0)))*($S265/(($F265/48)*$D265)/$E265))</f>
        <v/>
      </c>
      <c r="W265" s="40" t="str">
        <f t="array" ref="W265">if(or($F265=0,$F265=""),"", iferror(index(EPS!M:M,match($A265,EPS!$A:$A,0)),index(Ghosts!M:M,match($A265,Ghosts!$A:$A,0)))*($S265/(($F265/48)*$D265)/$E265))</f>
        <v/>
      </c>
      <c r="X265" s="39" t="str">
        <f t="shared" si="3"/>
        <v/>
      </c>
      <c r="Y265" s="41" t="str">
        <f t="array" ref="Y265">if(or(F265=0,F265=""),"",((iferror(index(EPS!H:H,match(A265,EPS!A:A,0)),index(Ghosts!H:H,match(A265,Ghosts!A:A,0)))*1.25)+(iferror(index(EPS!I:I,match(A265,EPS!A:A,0)),index(Ghosts!I:I,match(A265,Ghosts!A:A,0)))*1.25)+(iferror(index(EPS!J:J,match(A265,EPS!A:A,0)),index(Ghosts!J:J,match(A265,Ghosts!A:A,0)))*1.5)+(iferror(index(EPS!K:K,match(A265,EPS!A:A,0)),index(Ghosts!K:K,match(A265,Ghosts!A:A,0)))*2)+(iferror(index(EPS!L:L,match(A265,EPS!A:A,0)),index(Ghosts!L:L,match(A265,Ghosts!A:A,0)))*2))*D265*(F265/48))</f>
        <v/>
      </c>
      <c r="Z265" s="41" t="str">
        <f t="shared" si="4"/>
        <v/>
      </c>
      <c r="AA265" s="41" t="str">
        <f t="array" ref="AA265">if(or(F265=0,F265=""),"",((iferror(index(EPS!H:H,match(A265,EPS!A:A,0)),index(Ghosts!H:H,match(A265,Ghosts!A:A,0)))*1.2)+(iferror(index(EPS!I:I,match(A265,EPS!A:A,0)),index(Ghosts!I:I,match(A265,Ghosts!A:A,0)))*1.2)+(iferror(index(EPS!J:J,match(A265,EPS!A:A,0)),index(Ghosts!J:J,match(A265,Ghosts!A:A,0)))*1.5)+(iferror(index(EPS!K:K,match(A265,EPS!A:A,0)),index(Ghosts!K:K,match(A265,Ghosts!A:A,0)))*3)+(iferror(index(EPS!L:L,match(A265,EPS!A:A,0)),index(Ghosts!L:L,match(A265,Ghosts!A:A,0)))*3))*D265*(F265/48))</f>
        <v/>
      </c>
      <c r="AB265" s="42">
        <f t="shared" ref="AB265:AF265" si="267">if(iferror(search(AB$1,$I265),0)&gt;0,1,0)</f>
        <v>0</v>
      </c>
      <c r="AC265" s="42">
        <f t="shared" si="267"/>
        <v>0</v>
      </c>
      <c r="AD265" s="42">
        <f t="shared" si="267"/>
        <v>0</v>
      </c>
      <c r="AE265" s="42">
        <f t="shared" si="267"/>
        <v>0</v>
      </c>
      <c r="AF265" s="42">
        <f t="shared" si="267"/>
        <v>0</v>
      </c>
      <c r="AG265" s="25"/>
      <c r="AH265" s="25"/>
      <c r="AI265" s="25"/>
      <c r="AJ265" s="25"/>
      <c r="AK265" s="25"/>
      <c r="AL265" s="25"/>
    </row>
    <row r="266">
      <c r="A266" s="26" t="s">
        <v>395</v>
      </c>
      <c r="B266" s="25" t="e">
        <v>#N/A</v>
      </c>
      <c r="C266" s="25" t="e">
        <v>#N/A</v>
      </c>
      <c r="D266" s="28" t="e">
        <v>#N/A</v>
      </c>
      <c r="E266" s="29">
        <v>0.3028493324856961</v>
      </c>
      <c r="F266" s="30">
        <v>0.0</v>
      </c>
      <c r="G266" s="33"/>
      <c r="H266" s="34" t="s">
        <v>64</v>
      </c>
      <c r="I266" s="35" t="s">
        <v>64</v>
      </c>
      <c r="J266" s="36" t="s">
        <v>64</v>
      </c>
      <c r="K266" s="28" t="s">
        <v>64</v>
      </c>
      <c r="L266" s="28" t="s">
        <v>64</v>
      </c>
      <c r="M266" s="34" t="s">
        <v>64</v>
      </c>
      <c r="N266" s="35" t="s">
        <v>64</v>
      </c>
      <c r="O266" s="36" t="s">
        <v>64</v>
      </c>
      <c r="P266" s="28" t="s">
        <v>64</v>
      </c>
      <c r="Q266" s="37" t="s">
        <v>64</v>
      </c>
      <c r="R266" s="38" t="str">
        <f t="shared" si="2"/>
        <v/>
      </c>
      <c r="S266" s="39" t="str">
        <f t="array" ref="S266">if(R266="","", if(index(Index_of_Stuff!J:J,match(B266,Index_of_Stuff!F:F,0))&gt;0,(D266-index(Index_of_Stuff!J:J,match(B266,Index_of_Stuff!F:F,0)))*(R266/index(Index_of_Stuff!I:I,match(B266,Index_of_Stuff!F:F,0))),(D266/index(Index_of_Stuff!I:I,match(B266,Index_of_Stuff!F:F,0)))*R266))</f>
        <v/>
      </c>
      <c r="T266" s="40" t="str">
        <f t="array" ref="T266">if(or($F266=0,$F266=""),"", iferror(index(EPS!B:B,match($A266,EPS!$A:$A,0)),index(Ghosts!B:B,match($A266,Ghosts!$A:$A,0)))*($S266/(($F266/48)*$D266)/$E266))</f>
        <v/>
      </c>
      <c r="U266" s="40" t="str">
        <f t="array" ref="U266">if(or($F266=0,$F266=""),"", iferror(index(EPS!D:D,match($A266,EPS!$A:$A,0)),index(Ghosts!D:D,match($A266,Ghosts!$A:$A,0)))*($S266/(($F266/48)*$D266)/$E266))</f>
        <v/>
      </c>
      <c r="V266" s="40" t="str">
        <f t="array" ref="V266">if(or($F266=0,$F266=""),"", iferror(index(EPS!F:F,match($A266,EPS!$A:$A,0)),index(Ghosts!F:F,match($A266,Ghosts!$A:$A,0)))*($S266/(($F266/48)*$D266)/$E266))</f>
        <v/>
      </c>
      <c r="W266" s="40" t="str">
        <f t="array" ref="W266">if(or($F266=0,$F266=""),"", iferror(index(EPS!M:M,match($A266,EPS!$A:$A,0)),index(Ghosts!M:M,match($A266,Ghosts!$A:$A,0)))*($S266/(($F266/48)*$D266)/$E266))</f>
        <v/>
      </c>
      <c r="X266" s="39" t="str">
        <f t="shared" si="3"/>
        <v/>
      </c>
      <c r="Y266" s="41" t="str">
        <f t="array" ref="Y266">if(or(F266=0,F266=""),"",((iferror(index(EPS!H:H,match(A266,EPS!A:A,0)),index(Ghosts!H:H,match(A266,Ghosts!A:A,0)))*1.25)+(iferror(index(EPS!I:I,match(A266,EPS!A:A,0)),index(Ghosts!I:I,match(A266,Ghosts!A:A,0)))*1.25)+(iferror(index(EPS!J:J,match(A266,EPS!A:A,0)),index(Ghosts!J:J,match(A266,Ghosts!A:A,0)))*1.5)+(iferror(index(EPS!K:K,match(A266,EPS!A:A,0)),index(Ghosts!K:K,match(A266,Ghosts!A:A,0)))*2)+(iferror(index(EPS!L:L,match(A266,EPS!A:A,0)),index(Ghosts!L:L,match(A266,Ghosts!A:A,0)))*2))*D266*(F266/48))</f>
        <v/>
      </c>
      <c r="Z266" s="41" t="str">
        <f t="shared" si="4"/>
        <v/>
      </c>
      <c r="AA266" s="41" t="str">
        <f t="array" ref="AA266">if(or(F266=0,F266=""),"",((iferror(index(EPS!H:H,match(A266,EPS!A:A,0)),index(Ghosts!H:H,match(A266,Ghosts!A:A,0)))*1.2)+(iferror(index(EPS!I:I,match(A266,EPS!A:A,0)),index(Ghosts!I:I,match(A266,Ghosts!A:A,0)))*1.2)+(iferror(index(EPS!J:J,match(A266,EPS!A:A,0)),index(Ghosts!J:J,match(A266,Ghosts!A:A,0)))*1.5)+(iferror(index(EPS!K:K,match(A266,EPS!A:A,0)),index(Ghosts!K:K,match(A266,Ghosts!A:A,0)))*3)+(iferror(index(EPS!L:L,match(A266,EPS!A:A,0)),index(Ghosts!L:L,match(A266,Ghosts!A:A,0)))*3))*D266*(F266/48))</f>
        <v/>
      </c>
      <c r="AB266" s="42">
        <f t="shared" ref="AB266:AF266" si="268">if(iferror(search(AB$1,$I266),0)&gt;0,1,0)</f>
        <v>0</v>
      </c>
      <c r="AC266" s="42">
        <f t="shared" si="268"/>
        <v>0</v>
      </c>
      <c r="AD266" s="42">
        <f t="shared" si="268"/>
        <v>0</v>
      </c>
      <c r="AE266" s="42">
        <f t="shared" si="268"/>
        <v>0</v>
      </c>
      <c r="AF266" s="42">
        <f t="shared" si="268"/>
        <v>0</v>
      </c>
      <c r="AG266" s="25"/>
      <c r="AH266" s="25"/>
      <c r="AI266" s="25"/>
      <c r="AJ266" s="25"/>
      <c r="AK266" s="25"/>
      <c r="AL266" s="25"/>
    </row>
    <row r="267">
      <c r="A267" s="26" t="s">
        <v>388</v>
      </c>
      <c r="B267" s="25" t="e">
        <v>#N/A</v>
      </c>
      <c r="C267" s="25" t="e">
        <v>#N/A</v>
      </c>
      <c r="D267" s="28" t="e">
        <v>#N/A</v>
      </c>
      <c r="E267" s="29">
        <v>0.20304330811374902</v>
      </c>
      <c r="F267" s="30">
        <v>0.0</v>
      </c>
      <c r="G267" s="33"/>
      <c r="H267" s="34" t="s">
        <v>64</v>
      </c>
      <c r="I267" s="35" t="s">
        <v>64</v>
      </c>
      <c r="J267" s="36" t="s">
        <v>64</v>
      </c>
      <c r="K267" s="28" t="s">
        <v>64</v>
      </c>
      <c r="L267" s="28" t="s">
        <v>64</v>
      </c>
      <c r="M267" s="34" t="s">
        <v>64</v>
      </c>
      <c r="N267" s="35" t="s">
        <v>64</v>
      </c>
      <c r="O267" s="36" t="s">
        <v>64</v>
      </c>
      <c r="P267" s="28" t="s">
        <v>64</v>
      </c>
      <c r="Q267" s="37" t="s">
        <v>64</v>
      </c>
      <c r="R267" s="38" t="str">
        <f t="shared" si="2"/>
        <v/>
      </c>
      <c r="S267" s="39" t="str">
        <f t="array" ref="S267">if(R267="","", if(index(Index_of_Stuff!J:J,match(B267,Index_of_Stuff!F:F,0))&gt;0,(D267-index(Index_of_Stuff!J:J,match(B267,Index_of_Stuff!F:F,0)))*(R267/index(Index_of_Stuff!I:I,match(B267,Index_of_Stuff!F:F,0))),(D267/index(Index_of_Stuff!I:I,match(B267,Index_of_Stuff!F:F,0)))*R267))</f>
        <v/>
      </c>
      <c r="T267" s="40" t="str">
        <f t="array" ref="T267">if(or($F267=0,$F267=""),"", iferror(index(EPS!B:B,match($A267,EPS!$A:$A,0)),index(Ghosts!B:B,match($A267,Ghosts!$A:$A,0)))*($S267/(($F267/48)*$D267)/$E267))</f>
        <v/>
      </c>
      <c r="U267" s="40" t="str">
        <f t="array" ref="U267">if(or($F267=0,$F267=""),"", iferror(index(EPS!D:D,match($A267,EPS!$A:$A,0)),index(Ghosts!D:D,match($A267,Ghosts!$A:$A,0)))*($S267/(($F267/48)*$D267)/$E267))</f>
        <v/>
      </c>
      <c r="V267" s="40" t="str">
        <f t="array" ref="V267">if(or($F267=0,$F267=""),"", iferror(index(EPS!F:F,match($A267,EPS!$A:$A,0)),index(Ghosts!F:F,match($A267,Ghosts!$A:$A,0)))*($S267/(($F267/48)*$D267)/$E267))</f>
        <v/>
      </c>
      <c r="W267" s="40" t="str">
        <f t="array" ref="W267">if(or($F267=0,$F267=""),"", iferror(index(EPS!M:M,match($A267,EPS!$A:$A,0)),index(Ghosts!M:M,match($A267,Ghosts!$A:$A,0)))*($S267/(($F267/48)*$D267)/$E267))</f>
        <v/>
      </c>
      <c r="X267" s="39" t="str">
        <f t="shared" si="3"/>
        <v/>
      </c>
      <c r="Y267" s="41" t="str">
        <f t="array" ref="Y267">if(or(F267=0,F267=""),"",((iferror(index(EPS!H:H,match(A267,EPS!A:A,0)),index(Ghosts!H:H,match(A267,Ghosts!A:A,0)))*1.25)+(iferror(index(EPS!I:I,match(A267,EPS!A:A,0)),index(Ghosts!I:I,match(A267,Ghosts!A:A,0)))*1.25)+(iferror(index(EPS!J:J,match(A267,EPS!A:A,0)),index(Ghosts!J:J,match(A267,Ghosts!A:A,0)))*1.5)+(iferror(index(EPS!K:K,match(A267,EPS!A:A,0)),index(Ghosts!K:K,match(A267,Ghosts!A:A,0)))*2)+(iferror(index(EPS!L:L,match(A267,EPS!A:A,0)),index(Ghosts!L:L,match(A267,Ghosts!A:A,0)))*2))*D267*(F267/48))</f>
        <v/>
      </c>
      <c r="Z267" s="41" t="str">
        <f t="shared" si="4"/>
        <v/>
      </c>
      <c r="AA267" s="41" t="str">
        <f t="array" ref="AA267">if(or(F267=0,F267=""),"",((iferror(index(EPS!H:H,match(A267,EPS!A:A,0)),index(Ghosts!H:H,match(A267,Ghosts!A:A,0)))*1.2)+(iferror(index(EPS!I:I,match(A267,EPS!A:A,0)),index(Ghosts!I:I,match(A267,Ghosts!A:A,0)))*1.2)+(iferror(index(EPS!J:J,match(A267,EPS!A:A,0)),index(Ghosts!J:J,match(A267,Ghosts!A:A,0)))*1.5)+(iferror(index(EPS!K:K,match(A267,EPS!A:A,0)),index(Ghosts!K:K,match(A267,Ghosts!A:A,0)))*3)+(iferror(index(EPS!L:L,match(A267,EPS!A:A,0)),index(Ghosts!L:L,match(A267,Ghosts!A:A,0)))*3))*D267*(F267/48))</f>
        <v/>
      </c>
      <c r="AB267" s="42">
        <f t="shared" ref="AB267:AF267" si="269">if(iferror(search(AB$1,$I267),0)&gt;0,1,0)</f>
        <v>0</v>
      </c>
      <c r="AC267" s="42">
        <f t="shared" si="269"/>
        <v>0</v>
      </c>
      <c r="AD267" s="42">
        <f t="shared" si="269"/>
        <v>0</v>
      </c>
      <c r="AE267" s="42">
        <f t="shared" si="269"/>
        <v>0</v>
      </c>
      <c r="AF267" s="42">
        <f t="shared" si="269"/>
        <v>0</v>
      </c>
      <c r="AG267" s="25"/>
      <c r="AH267" s="25"/>
      <c r="AI267" s="25"/>
      <c r="AJ267" s="25"/>
      <c r="AK267" s="25"/>
      <c r="AL267" s="25"/>
    </row>
    <row r="268">
      <c r="A268" s="26" t="s">
        <v>396</v>
      </c>
      <c r="B268" s="25" t="e">
        <v>#N/A</v>
      </c>
      <c r="C268" s="25" t="e">
        <v>#N/A</v>
      </c>
      <c r="D268" s="28" t="e">
        <v>#N/A</v>
      </c>
      <c r="E268" s="29">
        <v>0.18</v>
      </c>
      <c r="F268" s="30">
        <v>0.0</v>
      </c>
      <c r="G268" s="33"/>
      <c r="H268" s="34" t="s">
        <v>64</v>
      </c>
      <c r="I268" s="35" t="s">
        <v>64</v>
      </c>
      <c r="J268" s="36" t="s">
        <v>64</v>
      </c>
      <c r="K268" s="28" t="s">
        <v>64</v>
      </c>
      <c r="L268" s="28" t="s">
        <v>64</v>
      </c>
      <c r="M268" s="34" t="s">
        <v>64</v>
      </c>
      <c r="N268" s="35" t="s">
        <v>64</v>
      </c>
      <c r="O268" s="36" t="s">
        <v>64</v>
      </c>
      <c r="P268" s="28" t="s">
        <v>64</v>
      </c>
      <c r="Q268" s="37" t="s">
        <v>64</v>
      </c>
      <c r="R268" s="38" t="str">
        <f t="shared" si="2"/>
        <v/>
      </c>
      <c r="S268" s="39" t="str">
        <f t="array" ref="S268">if(R268="","", if(index(Index_of_Stuff!J:J,match(B268,Index_of_Stuff!F:F,0))&gt;0,(D268-index(Index_of_Stuff!J:J,match(B268,Index_of_Stuff!F:F,0)))*(R268/index(Index_of_Stuff!I:I,match(B268,Index_of_Stuff!F:F,0))),(D268/index(Index_of_Stuff!I:I,match(B268,Index_of_Stuff!F:F,0)))*R268))</f>
        <v/>
      </c>
      <c r="T268" s="40" t="str">
        <f t="array" ref="T268">if(or($F268=0,$F268=""),"", iferror(index(EPS!B:B,match($A268,EPS!$A:$A,0)),index(Ghosts!B:B,match($A268,Ghosts!$A:$A,0)))*($S268/(($F268/48)*$D268)/$E268))</f>
        <v/>
      </c>
      <c r="U268" s="40" t="str">
        <f t="array" ref="U268">if(or($F268=0,$F268=""),"", iferror(index(EPS!D:D,match($A268,EPS!$A:$A,0)),index(Ghosts!D:D,match($A268,Ghosts!$A:$A,0)))*($S268/(($F268/48)*$D268)/$E268))</f>
        <v/>
      </c>
      <c r="V268" s="40" t="str">
        <f t="array" ref="V268">if(or($F268=0,$F268=""),"", iferror(index(EPS!F:F,match($A268,EPS!$A:$A,0)),index(Ghosts!F:F,match($A268,Ghosts!$A:$A,0)))*($S268/(($F268/48)*$D268)/$E268))</f>
        <v/>
      </c>
      <c r="W268" s="40" t="str">
        <f t="array" ref="W268">if(or($F268=0,$F268=""),"", iferror(index(EPS!M:M,match($A268,EPS!$A:$A,0)),index(Ghosts!M:M,match($A268,Ghosts!$A:$A,0)))*($S268/(($F268/48)*$D268)/$E268))</f>
        <v/>
      </c>
      <c r="X268" s="39" t="str">
        <f t="shared" si="3"/>
        <v/>
      </c>
      <c r="Y268" s="41" t="str">
        <f t="array" ref="Y268">if(or(F268=0,F268=""),"",((iferror(index(EPS!H:H,match(A268,EPS!A:A,0)),index(Ghosts!H:H,match(A268,Ghosts!A:A,0)))*1.25)+(iferror(index(EPS!I:I,match(A268,EPS!A:A,0)),index(Ghosts!I:I,match(A268,Ghosts!A:A,0)))*1.25)+(iferror(index(EPS!J:J,match(A268,EPS!A:A,0)),index(Ghosts!J:J,match(A268,Ghosts!A:A,0)))*1.5)+(iferror(index(EPS!K:K,match(A268,EPS!A:A,0)),index(Ghosts!K:K,match(A268,Ghosts!A:A,0)))*2)+(iferror(index(EPS!L:L,match(A268,EPS!A:A,0)),index(Ghosts!L:L,match(A268,Ghosts!A:A,0)))*2))*D268*(F268/48))</f>
        <v/>
      </c>
      <c r="Z268" s="41" t="str">
        <f t="shared" si="4"/>
        <v/>
      </c>
      <c r="AA268" s="41" t="str">
        <f t="array" ref="AA268">if(or(F268=0,F268=""),"",((iferror(index(EPS!H:H,match(A268,EPS!A:A,0)),index(Ghosts!H:H,match(A268,Ghosts!A:A,0)))*1.2)+(iferror(index(EPS!I:I,match(A268,EPS!A:A,0)),index(Ghosts!I:I,match(A268,Ghosts!A:A,0)))*1.2)+(iferror(index(EPS!J:J,match(A268,EPS!A:A,0)),index(Ghosts!J:J,match(A268,Ghosts!A:A,0)))*1.5)+(iferror(index(EPS!K:K,match(A268,EPS!A:A,0)),index(Ghosts!K:K,match(A268,Ghosts!A:A,0)))*3)+(iferror(index(EPS!L:L,match(A268,EPS!A:A,0)),index(Ghosts!L:L,match(A268,Ghosts!A:A,0)))*3))*D268*(F268/48))</f>
        <v/>
      </c>
      <c r="AB268" s="42">
        <f t="shared" ref="AB268:AF268" si="270">if(iferror(search(AB$1,$I268),0)&gt;0,1,0)</f>
        <v>0</v>
      </c>
      <c r="AC268" s="42">
        <f t="shared" si="270"/>
        <v>0</v>
      </c>
      <c r="AD268" s="42">
        <f t="shared" si="270"/>
        <v>0</v>
      </c>
      <c r="AE268" s="42">
        <f t="shared" si="270"/>
        <v>0</v>
      </c>
      <c r="AF268" s="42">
        <f t="shared" si="270"/>
        <v>0</v>
      </c>
      <c r="AG268" s="25"/>
      <c r="AH268" s="25"/>
      <c r="AI268" s="25"/>
      <c r="AJ268" s="25"/>
      <c r="AK268" s="25"/>
      <c r="AL268" s="25"/>
    </row>
    <row r="269">
      <c r="A269" s="26" t="s">
        <v>397</v>
      </c>
      <c r="B269" s="25" t="e">
        <v>#N/A</v>
      </c>
      <c r="C269" s="25" t="e">
        <v>#N/A</v>
      </c>
      <c r="D269" s="28" t="e">
        <v>#N/A</v>
      </c>
      <c r="E269" s="29">
        <v>0.21058005377658273</v>
      </c>
      <c r="F269" s="30">
        <v>0.0</v>
      </c>
      <c r="G269" s="33"/>
      <c r="H269" s="34" t="s">
        <v>64</v>
      </c>
      <c r="I269" s="35" t="s">
        <v>64</v>
      </c>
      <c r="J269" s="36" t="s">
        <v>64</v>
      </c>
      <c r="K269" s="28" t="s">
        <v>64</v>
      </c>
      <c r="L269" s="28" t="s">
        <v>64</v>
      </c>
      <c r="M269" s="34" t="s">
        <v>64</v>
      </c>
      <c r="N269" s="35" t="s">
        <v>64</v>
      </c>
      <c r="O269" s="36" t="s">
        <v>64</v>
      </c>
      <c r="P269" s="28" t="s">
        <v>64</v>
      </c>
      <c r="Q269" s="37" t="s">
        <v>64</v>
      </c>
      <c r="R269" s="38" t="str">
        <f t="shared" si="2"/>
        <v/>
      </c>
      <c r="S269" s="39" t="str">
        <f t="array" ref="S269">if(R269="","", if(index(Index_of_Stuff!J:J,match(B269,Index_of_Stuff!F:F,0))&gt;0,(D269-index(Index_of_Stuff!J:J,match(B269,Index_of_Stuff!F:F,0)))*(R269/index(Index_of_Stuff!I:I,match(B269,Index_of_Stuff!F:F,0))),(D269/index(Index_of_Stuff!I:I,match(B269,Index_of_Stuff!F:F,0)))*R269))</f>
        <v/>
      </c>
      <c r="T269" s="40" t="str">
        <f t="array" ref="T269">if(or($F269=0,$F269=""),"", iferror(index(EPS!B:B,match($A269,EPS!$A:$A,0)),index(Ghosts!B:B,match($A269,Ghosts!$A:$A,0)))*($S269/(($F269/48)*$D269)/$E269))</f>
        <v/>
      </c>
      <c r="U269" s="40" t="str">
        <f t="array" ref="U269">if(or($F269=0,$F269=""),"", iferror(index(EPS!D:D,match($A269,EPS!$A:$A,0)),index(Ghosts!D:D,match($A269,Ghosts!$A:$A,0)))*($S269/(($F269/48)*$D269)/$E269))</f>
        <v/>
      </c>
      <c r="V269" s="40" t="str">
        <f t="array" ref="V269">if(or($F269=0,$F269=""),"", iferror(index(EPS!F:F,match($A269,EPS!$A:$A,0)),index(Ghosts!F:F,match($A269,Ghosts!$A:$A,0)))*($S269/(($F269/48)*$D269)/$E269))</f>
        <v/>
      </c>
      <c r="W269" s="40" t="str">
        <f t="array" ref="W269">if(or($F269=0,$F269=""),"", iferror(index(EPS!M:M,match($A269,EPS!$A:$A,0)),index(Ghosts!M:M,match($A269,Ghosts!$A:$A,0)))*($S269/(($F269/48)*$D269)/$E269))</f>
        <v/>
      </c>
      <c r="X269" s="39" t="str">
        <f t="shared" si="3"/>
        <v/>
      </c>
      <c r="Y269" s="41" t="str">
        <f t="array" ref="Y269">if(or(F269=0,F269=""),"",((iferror(index(EPS!H:H,match(A269,EPS!A:A,0)),index(Ghosts!H:H,match(A269,Ghosts!A:A,0)))*1.25)+(iferror(index(EPS!I:I,match(A269,EPS!A:A,0)),index(Ghosts!I:I,match(A269,Ghosts!A:A,0)))*1.25)+(iferror(index(EPS!J:J,match(A269,EPS!A:A,0)),index(Ghosts!J:J,match(A269,Ghosts!A:A,0)))*1.5)+(iferror(index(EPS!K:K,match(A269,EPS!A:A,0)),index(Ghosts!K:K,match(A269,Ghosts!A:A,0)))*2)+(iferror(index(EPS!L:L,match(A269,EPS!A:A,0)),index(Ghosts!L:L,match(A269,Ghosts!A:A,0)))*2))*D269*(F269/48))</f>
        <v/>
      </c>
      <c r="Z269" s="41" t="str">
        <f t="shared" si="4"/>
        <v/>
      </c>
      <c r="AA269" s="41" t="str">
        <f t="array" ref="AA269">if(or(F269=0,F269=""),"",((iferror(index(EPS!H:H,match(A269,EPS!A:A,0)),index(Ghosts!H:H,match(A269,Ghosts!A:A,0)))*1.2)+(iferror(index(EPS!I:I,match(A269,EPS!A:A,0)),index(Ghosts!I:I,match(A269,Ghosts!A:A,0)))*1.2)+(iferror(index(EPS!J:J,match(A269,EPS!A:A,0)),index(Ghosts!J:J,match(A269,Ghosts!A:A,0)))*1.5)+(iferror(index(EPS!K:K,match(A269,EPS!A:A,0)),index(Ghosts!K:K,match(A269,Ghosts!A:A,0)))*3)+(iferror(index(EPS!L:L,match(A269,EPS!A:A,0)),index(Ghosts!L:L,match(A269,Ghosts!A:A,0)))*3))*D269*(F269/48))</f>
        <v/>
      </c>
      <c r="AB269" s="42">
        <f t="shared" ref="AB269:AF269" si="271">if(iferror(search(AB$1,$I269),0)&gt;0,1,0)</f>
        <v>0</v>
      </c>
      <c r="AC269" s="42">
        <f t="shared" si="271"/>
        <v>0</v>
      </c>
      <c r="AD269" s="42">
        <f t="shared" si="271"/>
        <v>0</v>
      </c>
      <c r="AE269" s="42">
        <f t="shared" si="271"/>
        <v>0</v>
      </c>
      <c r="AF269" s="42">
        <f t="shared" si="271"/>
        <v>0</v>
      </c>
      <c r="AG269" s="25"/>
      <c r="AH269" s="25"/>
      <c r="AI269" s="25"/>
      <c r="AJ269" s="25"/>
      <c r="AK269" s="25"/>
      <c r="AL269" s="25"/>
    </row>
    <row r="270">
      <c r="A270" s="26" t="s">
        <v>398</v>
      </c>
      <c r="B270" s="25" t="e">
        <v>#N/A</v>
      </c>
      <c r="C270" s="25" t="e">
        <v>#N/A</v>
      </c>
      <c r="D270" s="28" t="e">
        <v>#N/A</v>
      </c>
      <c r="E270" s="29">
        <v>0.3259321357285429</v>
      </c>
      <c r="F270" s="30">
        <v>34.0</v>
      </c>
      <c r="G270" s="33"/>
      <c r="H270" s="34" t="e">
        <v>#N/A</v>
      </c>
      <c r="I270" s="35" t="s">
        <v>64</v>
      </c>
      <c r="J270" s="36" t="s">
        <v>64</v>
      </c>
      <c r="K270" s="28" t="s">
        <v>64</v>
      </c>
      <c r="L270" s="28" t="s">
        <v>64</v>
      </c>
      <c r="M270" s="34" t="e">
        <v>#N/A</v>
      </c>
      <c r="N270" s="35" t="s">
        <v>64</v>
      </c>
      <c r="O270" s="36" t="s">
        <v>64</v>
      </c>
      <c r="P270" s="28" t="s">
        <v>64</v>
      </c>
      <c r="Q270" s="37" t="s">
        <v>64</v>
      </c>
      <c r="R270" s="38" t="str">
        <f t="shared" si="2"/>
        <v>#N/A</v>
      </c>
      <c r="S270" s="39" t="str">
        <f t="array" ref="S270">if(R270="","", if(index(Index_of_Stuff!J:J,match(B270,Index_of_Stuff!F:F,0))&gt;0,(D270-index(Index_of_Stuff!J:J,match(B270,Index_of_Stuff!F:F,0)))*(R270/index(Index_of_Stuff!I:I,match(B270,Index_of_Stuff!F:F,0))),(D270/index(Index_of_Stuff!I:I,match(B270,Index_of_Stuff!F:F,0)))*R270))</f>
        <v>#N/A</v>
      </c>
      <c r="T270" s="40" t="str">
        <f t="array" ref="T270">if(or($F270=0,$F270=""),"", iferror(index(EPS!B:B,match($A270,EPS!$A:$A,0)),index(Ghosts!B:B,match($A270,Ghosts!$A:$A,0)))*($S270/(($F270/48)*$D270)/$E270))</f>
        <v>#N/A</v>
      </c>
      <c r="U270" s="40" t="str">
        <f t="array" ref="U270">if(or($F270=0,$F270=""),"", iferror(index(EPS!D:D,match($A270,EPS!$A:$A,0)),index(Ghosts!D:D,match($A270,Ghosts!$A:$A,0)))*($S270/(($F270/48)*$D270)/$E270))</f>
        <v>#N/A</v>
      </c>
      <c r="V270" s="40" t="str">
        <f t="array" ref="V270">if(or($F270=0,$F270=""),"", iferror(index(EPS!F:F,match($A270,EPS!$A:$A,0)),index(Ghosts!F:F,match($A270,Ghosts!$A:$A,0)))*($S270/(($F270/48)*$D270)/$E270))</f>
        <v>#N/A</v>
      </c>
      <c r="W270" s="40" t="str">
        <f t="array" ref="W270">if(or($F270=0,$F270=""),"", iferror(index(EPS!M:M,match($A270,EPS!$A:$A,0)),index(Ghosts!M:M,match($A270,Ghosts!$A:$A,0)))*($S270/(($F270/48)*$D270)/$E270))</f>
        <v>#N/A</v>
      </c>
      <c r="X270" s="39" t="str">
        <f t="shared" si="3"/>
        <v>#N/A</v>
      </c>
      <c r="Y270" s="41" t="str">
        <f t="array" ref="Y270">if(or(F270=0,F270=""),"",((iferror(index(EPS!H:H,match(A270,EPS!A:A,0)),index(Ghosts!H:H,match(A270,Ghosts!A:A,0)))*1.25)+(iferror(index(EPS!I:I,match(A270,EPS!A:A,0)),index(Ghosts!I:I,match(A270,Ghosts!A:A,0)))*1.25)+(iferror(index(EPS!J:J,match(A270,EPS!A:A,0)),index(Ghosts!J:J,match(A270,Ghosts!A:A,0)))*1.5)+(iferror(index(EPS!K:K,match(A270,EPS!A:A,0)),index(Ghosts!K:K,match(A270,Ghosts!A:A,0)))*2)+(iferror(index(EPS!L:L,match(A270,EPS!A:A,0)),index(Ghosts!L:L,match(A270,Ghosts!A:A,0)))*2))*D270*(F270/48))</f>
        <v>#N/A</v>
      </c>
      <c r="Z270" s="41" t="str">
        <f t="shared" si="4"/>
        <v>#N/A</v>
      </c>
      <c r="AA270" s="41" t="str">
        <f t="array" ref="AA270">if(or(F270=0,F270=""),"",((iferror(index(EPS!H:H,match(A270,EPS!A:A,0)),index(Ghosts!H:H,match(A270,Ghosts!A:A,0)))*1.2)+(iferror(index(EPS!I:I,match(A270,EPS!A:A,0)),index(Ghosts!I:I,match(A270,Ghosts!A:A,0)))*1.2)+(iferror(index(EPS!J:J,match(A270,EPS!A:A,0)),index(Ghosts!J:J,match(A270,Ghosts!A:A,0)))*1.5)+(iferror(index(EPS!K:K,match(A270,EPS!A:A,0)),index(Ghosts!K:K,match(A270,Ghosts!A:A,0)))*3)+(iferror(index(EPS!L:L,match(A270,EPS!A:A,0)),index(Ghosts!L:L,match(A270,Ghosts!A:A,0)))*3))*D270*(F270/48))</f>
        <v>#N/A</v>
      </c>
      <c r="AB270" s="42">
        <f t="shared" ref="AB270:AF270" si="272">if(iferror(search(AB$1,$I270),0)&gt;0,1,0)</f>
        <v>0</v>
      </c>
      <c r="AC270" s="42">
        <f t="shared" si="272"/>
        <v>0</v>
      </c>
      <c r="AD270" s="42">
        <f t="shared" si="272"/>
        <v>0</v>
      </c>
      <c r="AE270" s="42">
        <f t="shared" si="272"/>
        <v>0</v>
      </c>
      <c r="AF270" s="42">
        <f t="shared" si="272"/>
        <v>0</v>
      </c>
      <c r="AG270" s="25"/>
      <c r="AH270" s="25"/>
      <c r="AI270" s="25"/>
      <c r="AJ270" s="25"/>
      <c r="AK270" s="25"/>
      <c r="AL270" s="25"/>
    </row>
    <row r="271">
      <c r="A271" s="26" t="s">
        <v>401</v>
      </c>
      <c r="B271" s="25" t="e">
        <v>#N/A</v>
      </c>
      <c r="C271" s="25" t="e">
        <v>#N/A</v>
      </c>
      <c r="D271" s="28" t="e">
        <v>#N/A</v>
      </c>
      <c r="E271" s="29">
        <v>0.2353846385089433</v>
      </c>
      <c r="F271" s="30">
        <v>34.0</v>
      </c>
      <c r="G271" s="33"/>
      <c r="H271" s="34" t="e">
        <v>#N/A</v>
      </c>
      <c r="I271" s="35" t="s">
        <v>64</v>
      </c>
      <c r="J271" s="36" t="s">
        <v>64</v>
      </c>
      <c r="K271" s="28" t="s">
        <v>64</v>
      </c>
      <c r="L271" s="28" t="s">
        <v>64</v>
      </c>
      <c r="M271" s="34" t="e">
        <v>#N/A</v>
      </c>
      <c r="N271" s="35" t="s">
        <v>64</v>
      </c>
      <c r="O271" s="36" t="s">
        <v>64</v>
      </c>
      <c r="P271" s="28" t="s">
        <v>64</v>
      </c>
      <c r="Q271" s="37" t="s">
        <v>64</v>
      </c>
      <c r="R271" s="38" t="str">
        <f t="shared" si="2"/>
        <v>#N/A</v>
      </c>
      <c r="S271" s="39" t="str">
        <f t="array" ref="S271">if(R271="","", if(index(Index_of_Stuff!J:J,match(B271,Index_of_Stuff!F:F,0))&gt;0,(D271-index(Index_of_Stuff!J:J,match(B271,Index_of_Stuff!F:F,0)))*(R271/index(Index_of_Stuff!I:I,match(B271,Index_of_Stuff!F:F,0))),(D271/index(Index_of_Stuff!I:I,match(B271,Index_of_Stuff!F:F,0)))*R271))</f>
        <v>#N/A</v>
      </c>
      <c r="T271" s="40" t="str">
        <f t="array" ref="T271">if(or($F271=0,$F271=""),"", iferror(index(EPS!B:B,match($A271,EPS!$A:$A,0)),index(Ghosts!B:B,match($A271,Ghosts!$A:$A,0)))*($S271/(($F271/48)*$D271)/$E271))</f>
        <v>#N/A</v>
      </c>
      <c r="U271" s="40" t="str">
        <f t="array" ref="U271">if(or($F271=0,$F271=""),"", iferror(index(EPS!D:D,match($A271,EPS!$A:$A,0)),index(Ghosts!D:D,match($A271,Ghosts!$A:$A,0)))*($S271/(($F271/48)*$D271)/$E271))</f>
        <v>#N/A</v>
      </c>
      <c r="V271" s="40" t="str">
        <f t="array" ref="V271">if(or($F271=0,$F271=""),"", iferror(index(EPS!F:F,match($A271,EPS!$A:$A,0)),index(Ghosts!F:F,match($A271,Ghosts!$A:$A,0)))*($S271/(($F271/48)*$D271)/$E271))</f>
        <v>#N/A</v>
      </c>
      <c r="W271" s="40" t="str">
        <f t="array" ref="W271">if(or($F271=0,$F271=""),"", iferror(index(EPS!M:M,match($A271,EPS!$A:$A,0)),index(Ghosts!M:M,match($A271,Ghosts!$A:$A,0)))*($S271/(($F271/48)*$D271)/$E271))</f>
        <v>#N/A</v>
      </c>
      <c r="X271" s="39" t="str">
        <f t="shared" si="3"/>
        <v>#N/A</v>
      </c>
      <c r="Y271" s="41" t="str">
        <f t="array" ref="Y271">if(or(F271=0,F271=""),"",((iferror(index(EPS!H:H,match(A271,EPS!A:A,0)),index(Ghosts!H:H,match(A271,Ghosts!A:A,0)))*1.25)+(iferror(index(EPS!I:I,match(A271,EPS!A:A,0)),index(Ghosts!I:I,match(A271,Ghosts!A:A,0)))*1.25)+(iferror(index(EPS!J:J,match(A271,EPS!A:A,0)),index(Ghosts!J:J,match(A271,Ghosts!A:A,0)))*1.5)+(iferror(index(EPS!K:K,match(A271,EPS!A:A,0)),index(Ghosts!K:K,match(A271,Ghosts!A:A,0)))*2)+(iferror(index(EPS!L:L,match(A271,EPS!A:A,0)),index(Ghosts!L:L,match(A271,Ghosts!A:A,0)))*2))*D271*(F271/48))</f>
        <v>#N/A</v>
      </c>
      <c r="Z271" s="41" t="str">
        <f t="shared" si="4"/>
        <v>#N/A</v>
      </c>
      <c r="AA271" s="41" t="str">
        <f t="array" ref="AA271">if(or(F271=0,F271=""),"",((iferror(index(EPS!H:H,match(A271,EPS!A:A,0)),index(Ghosts!H:H,match(A271,Ghosts!A:A,0)))*1.2)+(iferror(index(EPS!I:I,match(A271,EPS!A:A,0)),index(Ghosts!I:I,match(A271,Ghosts!A:A,0)))*1.2)+(iferror(index(EPS!J:J,match(A271,EPS!A:A,0)),index(Ghosts!J:J,match(A271,Ghosts!A:A,0)))*1.5)+(iferror(index(EPS!K:K,match(A271,EPS!A:A,0)),index(Ghosts!K:K,match(A271,Ghosts!A:A,0)))*3)+(iferror(index(EPS!L:L,match(A271,EPS!A:A,0)),index(Ghosts!L:L,match(A271,Ghosts!A:A,0)))*3))*D271*(F271/48))</f>
        <v>#N/A</v>
      </c>
      <c r="AB271" s="42">
        <f t="shared" ref="AB271:AF271" si="273">if(iferror(search(AB$1,$I271),0)&gt;0,1,0)</f>
        <v>0</v>
      </c>
      <c r="AC271" s="42">
        <f t="shared" si="273"/>
        <v>0</v>
      </c>
      <c r="AD271" s="42">
        <f t="shared" si="273"/>
        <v>0</v>
      </c>
      <c r="AE271" s="42">
        <f t="shared" si="273"/>
        <v>0</v>
      </c>
      <c r="AF271" s="42">
        <f t="shared" si="273"/>
        <v>0</v>
      </c>
      <c r="AG271" s="25"/>
      <c r="AH271" s="25"/>
      <c r="AI271" s="25"/>
      <c r="AJ271" s="25"/>
      <c r="AK271" s="25"/>
      <c r="AL271" s="25"/>
    </row>
    <row r="272">
      <c r="A272" s="26" t="s">
        <v>409</v>
      </c>
      <c r="B272" s="25" t="e">
        <v>#N/A</v>
      </c>
      <c r="C272" s="25" t="e">
        <v>#N/A</v>
      </c>
      <c r="D272" s="28" t="e">
        <v>#N/A</v>
      </c>
      <c r="E272" s="29">
        <v>0.14425942599887454</v>
      </c>
      <c r="F272" s="30">
        <v>28.0</v>
      </c>
      <c r="G272" s="33"/>
      <c r="H272" s="34" t="e">
        <v>#N/A</v>
      </c>
      <c r="I272" s="35" t="s">
        <v>64</v>
      </c>
      <c r="J272" s="36" t="s">
        <v>64</v>
      </c>
      <c r="K272" s="28" t="s">
        <v>64</v>
      </c>
      <c r="L272" s="28" t="s">
        <v>64</v>
      </c>
      <c r="M272" s="34" t="e">
        <v>#N/A</v>
      </c>
      <c r="N272" s="35" t="s">
        <v>64</v>
      </c>
      <c r="O272" s="36" t="s">
        <v>64</v>
      </c>
      <c r="P272" s="28" t="s">
        <v>64</v>
      </c>
      <c r="Q272" s="37" t="s">
        <v>64</v>
      </c>
      <c r="R272" s="38" t="str">
        <f t="shared" si="2"/>
        <v>#N/A</v>
      </c>
      <c r="S272" s="39" t="str">
        <f t="array" ref="S272">if(R272="","", if(index(Index_of_Stuff!J:J,match(B272,Index_of_Stuff!F:F,0))&gt;0,(D272-index(Index_of_Stuff!J:J,match(B272,Index_of_Stuff!F:F,0)))*(R272/index(Index_of_Stuff!I:I,match(B272,Index_of_Stuff!F:F,0))),(D272/index(Index_of_Stuff!I:I,match(B272,Index_of_Stuff!F:F,0)))*R272))</f>
        <v>#N/A</v>
      </c>
      <c r="T272" s="40" t="str">
        <f t="array" ref="T272">if(or($F272=0,$F272=""),"", iferror(index(EPS!B:B,match($A272,EPS!$A:$A,0)),index(Ghosts!B:B,match($A272,Ghosts!$A:$A,0)))*($S272/(($F272/48)*$D272)/$E272))</f>
        <v>#N/A</v>
      </c>
      <c r="U272" s="40" t="str">
        <f t="array" ref="U272">if(or($F272=0,$F272=""),"", iferror(index(EPS!D:D,match($A272,EPS!$A:$A,0)),index(Ghosts!D:D,match($A272,Ghosts!$A:$A,0)))*($S272/(($F272/48)*$D272)/$E272))</f>
        <v>#N/A</v>
      </c>
      <c r="V272" s="40" t="str">
        <f t="array" ref="V272">if(or($F272=0,$F272=""),"", iferror(index(EPS!F:F,match($A272,EPS!$A:$A,0)),index(Ghosts!F:F,match($A272,Ghosts!$A:$A,0)))*($S272/(($F272/48)*$D272)/$E272))</f>
        <v>#N/A</v>
      </c>
      <c r="W272" s="40" t="str">
        <f t="array" ref="W272">if(or($F272=0,$F272=""),"", iferror(index(EPS!M:M,match($A272,EPS!$A:$A,0)),index(Ghosts!M:M,match($A272,Ghosts!$A:$A,0)))*($S272/(($F272/48)*$D272)/$E272))</f>
        <v>#N/A</v>
      </c>
      <c r="X272" s="39" t="str">
        <f t="shared" si="3"/>
        <v>#N/A</v>
      </c>
      <c r="Y272" s="41" t="str">
        <f t="array" ref="Y272">if(or(F272=0,F272=""),"",((iferror(index(EPS!H:H,match(A272,EPS!A:A,0)),index(Ghosts!H:H,match(A272,Ghosts!A:A,0)))*1.25)+(iferror(index(EPS!I:I,match(A272,EPS!A:A,0)),index(Ghosts!I:I,match(A272,Ghosts!A:A,0)))*1.25)+(iferror(index(EPS!J:J,match(A272,EPS!A:A,0)),index(Ghosts!J:J,match(A272,Ghosts!A:A,0)))*1.5)+(iferror(index(EPS!K:K,match(A272,EPS!A:A,0)),index(Ghosts!K:K,match(A272,Ghosts!A:A,0)))*2)+(iferror(index(EPS!L:L,match(A272,EPS!A:A,0)),index(Ghosts!L:L,match(A272,Ghosts!A:A,0)))*2))*D272*(F272/48))</f>
        <v>#N/A</v>
      </c>
      <c r="Z272" s="41" t="str">
        <f t="shared" si="4"/>
        <v>#N/A</v>
      </c>
      <c r="AA272" s="41" t="str">
        <f t="array" ref="AA272">if(or(F272=0,F272=""),"",((iferror(index(EPS!H:H,match(A272,EPS!A:A,0)),index(Ghosts!H:H,match(A272,Ghosts!A:A,0)))*1.2)+(iferror(index(EPS!I:I,match(A272,EPS!A:A,0)),index(Ghosts!I:I,match(A272,Ghosts!A:A,0)))*1.2)+(iferror(index(EPS!J:J,match(A272,EPS!A:A,0)),index(Ghosts!J:J,match(A272,Ghosts!A:A,0)))*1.5)+(iferror(index(EPS!K:K,match(A272,EPS!A:A,0)),index(Ghosts!K:K,match(A272,Ghosts!A:A,0)))*3)+(iferror(index(EPS!L:L,match(A272,EPS!A:A,0)),index(Ghosts!L:L,match(A272,Ghosts!A:A,0)))*3))*D272*(F272/48))</f>
        <v>#N/A</v>
      </c>
      <c r="AB272" s="42">
        <f t="shared" ref="AB272:AF272" si="274">if(iferror(search(AB$1,$I272),0)&gt;0,1,0)</f>
        <v>0</v>
      </c>
      <c r="AC272" s="42">
        <f t="shared" si="274"/>
        <v>0</v>
      </c>
      <c r="AD272" s="42">
        <f t="shared" si="274"/>
        <v>0</v>
      </c>
      <c r="AE272" s="42">
        <f t="shared" si="274"/>
        <v>0</v>
      </c>
      <c r="AF272" s="42">
        <f t="shared" si="274"/>
        <v>0</v>
      </c>
      <c r="AG272" s="25"/>
      <c r="AH272" s="25"/>
      <c r="AI272" s="25"/>
      <c r="AJ272" s="25"/>
      <c r="AK272" s="25"/>
      <c r="AL272" s="25"/>
    </row>
    <row r="273">
      <c r="A273" s="26" t="s">
        <v>407</v>
      </c>
      <c r="B273" s="25" t="e">
        <v>#N/A</v>
      </c>
      <c r="C273" s="25" t="e">
        <v>#N/A</v>
      </c>
      <c r="D273" s="28" t="e">
        <v>#N/A</v>
      </c>
      <c r="E273" s="29">
        <v>0.14823091423185675</v>
      </c>
      <c r="F273" s="30">
        <v>28.0</v>
      </c>
      <c r="G273" s="33"/>
      <c r="H273" s="34" t="e">
        <v>#N/A</v>
      </c>
      <c r="I273" s="35" t="s">
        <v>64</v>
      </c>
      <c r="J273" s="36" t="s">
        <v>64</v>
      </c>
      <c r="K273" s="28" t="s">
        <v>64</v>
      </c>
      <c r="L273" s="28" t="s">
        <v>64</v>
      </c>
      <c r="M273" s="34" t="e">
        <v>#N/A</v>
      </c>
      <c r="N273" s="35" t="s">
        <v>64</v>
      </c>
      <c r="O273" s="36" t="s">
        <v>64</v>
      </c>
      <c r="P273" s="28" t="s">
        <v>64</v>
      </c>
      <c r="Q273" s="37" t="s">
        <v>64</v>
      </c>
      <c r="R273" s="38" t="str">
        <f t="shared" si="2"/>
        <v>#N/A</v>
      </c>
      <c r="S273" s="39" t="str">
        <f t="array" ref="S273">if(R273="","", if(index(Index_of_Stuff!J:J,match(B273,Index_of_Stuff!F:F,0))&gt;0,(D273-index(Index_of_Stuff!J:J,match(B273,Index_of_Stuff!F:F,0)))*(R273/index(Index_of_Stuff!I:I,match(B273,Index_of_Stuff!F:F,0))),(D273/index(Index_of_Stuff!I:I,match(B273,Index_of_Stuff!F:F,0)))*R273))</f>
        <v>#N/A</v>
      </c>
      <c r="T273" s="40" t="str">
        <f t="array" ref="T273">if(or($F273=0,$F273=""),"", iferror(index(EPS!B:B,match($A273,EPS!$A:$A,0)),index(Ghosts!B:B,match($A273,Ghosts!$A:$A,0)))*($S273/(($F273/48)*$D273)/$E273))</f>
        <v>#N/A</v>
      </c>
      <c r="U273" s="40" t="str">
        <f t="array" ref="U273">if(or($F273=0,$F273=""),"", iferror(index(EPS!D:D,match($A273,EPS!$A:$A,0)),index(Ghosts!D:D,match($A273,Ghosts!$A:$A,0)))*($S273/(($F273/48)*$D273)/$E273))</f>
        <v>#N/A</v>
      </c>
      <c r="V273" s="40" t="str">
        <f t="array" ref="V273">if(or($F273=0,$F273=""),"", iferror(index(EPS!F:F,match($A273,EPS!$A:$A,0)),index(Ghosts!F:F,match($A273,Ghosts!$A:$A,0)))*($S273/(($F273/48)*$D273)/$E273))</f>
        <v>#N/A</v>
      </c>
      <c r="W273" s="40" t="str">
        <f t="array" ref="W273">if(or($F273=0,$F273=""),"", iferror(index(EPS!M:M,match($A273,EPS!$A:$A,0)),index(Ghosts!M:M,match($A273,Ghosts!$A:$A,0)))*($S273/(($F273/48)*$D273)/$E273))</f>
        <v>#N/A</v>
      </c>
      <c r="X273" s="39" t="str">
        <f t="shared" si="3"/>
        <v>#N/A</v>
      </c>
      <c r="Y273" s="41" t="str">
        <f t="array" ref="Y273">if(or(F273=0,F273=""),"",((iferror(index(EPS!H:H,match(A273,EPS!A:A,0)),index(Ghosts!H:H,match(A273,Ghosts!A:A,0)))*1.25)+(iferror(index(EPS!I:I,match(A273,EPS!A:A,0)),index(Ghosts!I:I,match(A273,Ghosts!A:A,0)))*1.25)+(iferror(index(EPS!J:J,match(A273,EPS!A:A,0)),index(Ghosts!J:J,match(A273,Ghosts!A:A,0)))*1.5)+(iferror(index(EPS!K:K,match(A273,EPS!A:A,0)),index(Ghosts!K:K,match(A273,Ghosts!A:A,0)))*2)+(iferror(index(EPS!L:L,match(A273,EPS!A:A,0)),index(Ghosts!L:L,match(A273,Ghosts!A:A,0)))*2))*D273*(F273/48))</f>
        <v>#N/A</v>
      </c>
      <c r="Z273" s="41" t="str">
        <f t="shared" si="4"/>
        <v>#N/A</v>
      </c>
      <c r="AA273" s="41" t="str">
        <f t="array" ref="AA273">if(or(F273=0,F273=""),"",((iferror(index(EPS!H:H,match(A273,EPS!A:A,0)),index(Ghosts!H:H,match(A273,Ghosts!A:A,0)))*1.2)+(iferror(index(EPS!I:I,match(A273,EPS!A:A,0)),index(Ghosts!I:I,match(A273,Ghosts!A:A,0)))*1.2)+(iferror(index(EPS!J:J,match(A273,EPS!A:A,0)),index(Ghosts!J:J,match(A273,Ghosts!A:A,0)))*1.5)+(iferror(index(EPS!K:K,match(A273,EPS!A:A,0)),index(Ghosts!K:K,match(A273,Ghosts!A:A,0)))*3)+(iferror(index(EPS!L:L,match(A273,EPS!A:A,0)),index(Ghosts!L:L,match(A273,Ghosts!A:A,0)))*3))*D273*(F273/48))</f>
        <v>#N/A</v>
      </c>
      <c r="AB273" s="42">
        <f t="shared" ref="AB273:AF273" si="275">if(iferror(search(AB$1,$I273),0)&gt;0,1,0)</f>
        <v>0</v>
      </c>
      <c r="AC273" s="42">
        <f t="shared" si="275"/>
        <v>0</v>
      </c>
      <c r="AD273" s="42">
        <f t="shared" si="275"/>
        <v>0</v>
      </c>
      <c r="AE273" s="42">
        <f t="shared" si="275"/>
        <v>0</v>
      </c>
      <c r="AF273" s="42">
        <f t="shared" si="275"/>
        <v>0</v>
      </c>
      <c r="AG273" s="25"/>
      <c r="AH273" s="25"/>
      <c r="AI273" s="25"/>
      <c r="AJ273" s="25"/>
      <c r="AK273" s="25"/>
      <c r="AL273" s="25"/>
    </row>
    <row r="274">
      <c r="A274" s="26" t="s">
        <v>405</v>
      </c>
      <c r="B274" s="25" t="e">
        <v>#N/A</v>
      </c>
      <c r="C274" s="25" t="e">
        <v>#N/A</v>
      </c>
      <c r="D274" s="28" t="e">
        <v>#N/A</v>
      </c>
      <c r="E274" s="29">
        <v>0.1864990458015267</v>
      </c>
      <c r="F274" s="30">
        <v>26.0</v>
      </c>
      <c r="G274" s="33"/>
      <c r="H274" s="34" t="e">
        <v>#N/A</v>
      </c>
      <c r="I274" s="35" t="s">
        <v>64</v>
      </c>
      <c r="J274" s="36" t="s">
        <v>64</v>
      </c>
      <c r="K274" s="28" t="s">
        <v>64</v>
      </c>
      <c r="L274" s="28" t="s">
        <v>64</v>
      </c>
      <c r="M274" s="34" t="e">
        <v>#N/A</v>
      </c>
      <c r="N274" s="35" t="s">
        <v>64</v>
      </c>
      <c r="O274" s="36" t="s">
        <v>64</v>
      </c>
      <c r="P274" s="28" t="s">
        <v>64</v>
      </c>
      <c r="Q274" s="37" t="s">
        <v>64</v>
      </c>
      <c r="R274" s="38" t="str">
        <f t="shared" si="2"/>
        <v>#N/A</v>
      </c>
      <c r="S274" s="39" t="str">
        <f t="array" ref="S274">if(R274="","", if(index(Index_of_Stuff!J:J,match(B274,Index_of_Stuff!F:F,0))&gt;0,(D274-index(Index_of_Stuff!J:J,match(B274,Index_of_Stuff!F:F,0)))*(R274/index(Index_of_Stuff!I:I,match(B274,Index_of_Stuff!F:F,0))),(D274/index(Index_of_Stuff!I:I,match(B274,Index_of_Stuff!F:F,0)))*R274))</f>
        <v>#N/A</v>
      </c>
      <c r="T274" s="40" t="str">
        <f t="array" ref="T274">if(or($F274=0,$F274=""),"", iferror(index(EPS!B:B,match($A274,EPS!$A:$A,0)),index(Ghosts!B:B,match($A274,Ghosts!$A:$A,0)))*($S274/(($F274/48)*$D274)/$E274))</f>
        <v>#N/A</v>
      </c>
      <c r="U274" s="40" t="str">
        <f t="array" ref="U274">if(or($F274=0,$F274=""),"", iferror(index(EPS!D:D,match($A274,EPS!$A:$A,0)),index(Ghosts!D:D,match($A274,Ghosts!$A:$A,0)))*($S274/(($F274/48)*$D274)/$E274))</f>
        <v>#N/A</v>
      </c>
      <c r="V274" s="40" t="str">
        <f t="array" ref="V274">if(or($F274=0,$F274=""),"", iferror(index(EPS!F:F,match($A274,EPS!$A:$A,0)),index(Ghosts!F:F,match($A274,Ghosts!$A:$A,0)))*($S274/(($F274/48)*$D274)/$E274))</f>
        <v>#N/A</v>
      </c>
      <c r="W274" s="40" t="str">
        <f t="array" ref="W274">if(or($F274=0,$F274=""),"", iferror(index(EPS!M:M,match($A274,EPS!$A:$A,0)),index(Ghosts!M:M,match($A274,Ghosts!$A:$A,0)))*($S274/(($F274/48)*$D274)/$E274))</f>
        <v>#N/A</v>
      </c>
      <c r="X274" s="39" t="str">
        <f t="shared" si="3"/>
        <v>#N/A</v>
      </c>
      <c r="Y274" s="41" t="str">
        <f t="array" ref="Y274">if(or(F274=0,F274=""),"",((iferror(index(EPS!H:H,match(A274,EPS!A:A,0)),index(Ghosts!H:H,match(A274,Ghosts!A:A,0)))*1.25)+(iferror(index(EPS!I:I,match(A274,EPS!A:A,0)),index(Ghosts!I:I,match(A274,Ghosts!A:A,0)))*1.25)+(iferror(index(EPS!J:J,match(A274,EPS!A:A,0)),index(Ghosts!J:J,match(A274,Ghosts!A:A,0)))*1.5)+(iferror(index(EPS!K:K,match(A274,EPS!A:A,0)),index(Ghosts!K:K,match(A274,Ghosts!A:A,0)))*2)+(iferror(index(EPS!L:L,match(A274,EPS!A:A,0)),index(Ghosts!L:L,match(A274,Ghosts!A:A,0)))*2))*D274*(F274/48))</f>
        <v>#N/A</v>
      </c>
      <c r="Z274" s="41" t="str">
        <f t="shared" si="4"/>
        <v>#N/A</v>
      </c>
      <c r="AA274" s="41" t="str">
        <f t="array" ref="AA274">if(or(F274=0,F274=""),"",((iferror(index(EPS!H:H,match(A274,EPS!A:A,0)),index(Ghosts!H:H,match(A274,Ghosts!A:A,0)))*1.2)+(iferror(index(EPS!I:I,match(A274,EPS!A:A,0)),index(Ghosts!I:I,match(A274,Ghosts!A:A,0)))*1.2)+(iferror(index(EPS!J:J,match(A274,EPS!A:A,0)),index(Ghosts!J:J,match(A274,Ghosts!A:A,0)))*1.5)+(iferror(index(EPS!K:K,match(A274,EPS!A:A,0)),index(Ghosts!K:K,match(A274,Ghosts!A:A,0)))*3)+(iferror(index(EPS!L:L,match(A274,EPS!A:A,0)),index(Ghosts!L:L,match(A274,Ghosts!A:A,0)))*3))*D274*(F274/48))</f>
        <v>#N/A</v>
      </c>
      <c r="AB274" s="42">
        <f t="shared" ref="AB274:AF274" si="276">if(iferror(search(AB$1,$I274),0)&gt;0,1,0)</f>
        <v>0</v>
      </c>
      <c r="AC274" s="42">
        <f t="shared" si="276"/>
        <v>0</v>
      </c>
      <c r="AD274" s="42">
        <f t="shared" si="276"/>
        <v>0</v>
      </c>
      <c r="AE274" s="42">
        <f t="shared" si="276"/>
        <v>0</v>
      </c>
      <c r="AF274" s="42">
        <f t="shared" si="276"/>
        <v>0</v>
      </c>
      <c r="AG274" s="25"/>
      <c r="AH274" s="25"/>
      <c r="AI274" s="25"/>
      <c r="AJ274" s="25"/>
      <c r="AK274" s="25"/>
      <c r="AL274" s="25"/>
    </row>
    <row r="275">
      <c r="A275" s="26" t="s">
        <v>403</v>
      </c>
      <c r="B275" s="25" t="e">
        <v>#N/A</v>
      </c>
      <c r="C275" s="25" t="e">
        <v>#N/A</v>
      </c>
      <c r="D275" s="28" t="e">
        <v>#N/A</v>
      </c>
      <c r="E275" s="29">
        <v>0.20765807962529273</v>
      </c>
      <c r="F275" s="30">
        <v>26.0</v>
      </c>
      <c r="G275" s="33"/>
      <c r="H275" s="34" t="e">
        <v>#N/A</v>
      </c>
      <c r="I275" s="35" t="s">
        <v>64</v>
      </c>
      <c r="J275" s="36" t="s">
        <v>64</v>
      </c>
      <c r="K275" s="28" t="s">
        <v>64</v>
      </c>
      <c r="L275" s="28" t="s">
        <v>64</v>
      </c>
      <c r="M275" s="34" t="e">
        <v>#N/A</v>
      </c>
      <c r="N275" s="35" t="s">
        <v>64</v>
      </c>
      <c r="O275" s="36" t="s">
        <v>64</v>
      </c>
      <c r="P275" s="28" t="s">
        <v>64</v>
      </c>
      <c r="Q275" s="37" t="s">
        <v>64</v>
      </c>
      <c r="R275" s="38" t="str">
        <f t="shared" si="2"/>
        <v>#N/A</v>
      </c>
      <c r="S275" s="39" t="str">
        <f t="array" ref="S275">if(R275="","", if(index(Index_of_Stuff!J:J,match(B275,Index_of_Stuff!F:F,0))&gt;0,(D275-index(Index_of_Stuff!J:J,match(B275,Index_of_Stuff!F:F,0)))*(R275/index(Index_of_Stuff!I:I,match(B275,Index_of_Stuff!F:F,0))),(D275/index(Index_of_Stuff!I:I,match(B275,Index_of_Stuff!F:F,0)))*R275))</f>
        <v>#N/A</v>
      </c>
      <c r="T275" s="40" t="str">
        <f t="array" ref="T275">if(or($F275=0,$F275=""),"", iferror(index(EPS!B:B,match($A275,EPS!$A:$A,0)),index(Ghosts!B:B,match($A275,Ghosts!$A:$A,0)))*($S275/(($F275/48)*$D275)/$E275))</f>
        <v>#N/A</v>
      </c>
      <c r="U275" s="40" t="str">
        <f t="array" ref="U275">if(or($F275=0,$F275=""),"", iferror(index(EPS!D:D,match($A275,EPS!$A:$A,0)),index(Ghosts!D:D,match($A275,Ghosts!$A:$A,0)))*($S275/(($F275/48)*$D275)/$E275))</f>
        <v>#N/A</v>
      </c>
      <c r="V275" s="40" t="str">
        <f t="array" ref="V275">if(or($F275=0,$F275=""),"", iferror(index(EPS!F:F,match($A275,EPS!$A:$A,0)),index(Ghosts!F:F,match($A275,Ghosts!$A:$A,0)))*($S275/(($F275/48)*$D275)/$E275))</f>
        <v>#N/A</v>
      </c>
      <c r="W275" s="40" t="str">
        <f t="array" ref="W275">if(or($F275=0,$F275=""),"", iferror(index(EPS!M:M,match($A275,EPS!$A:$A,0)),index(Ghosts!M:M,match($A275,Ghosts!$A:$A,0)))*($S275/(($F275/48)*$D275)/$E275))</f>
        <v>#N/A</v>
      </c>
      <c r="X275" s="39" t="str">
        <f t="shared" si="3"/>
        <v>#N/A</v>
      </c>
      <c r="Y275" s="41" t="str">
        <f t="array" ref="Y275">if(or(F275=0,F275=""),"",((iferror(index(EPS!H:H,match(A275,EPS!A:A,0)),index(Ghosts!H:H,match(A275,Ghosts!A:A,0)))*1.25)+(iferror(index(EPS!I:I,match(A275,EPS!A:A,0)),index(Ghosts!I:I,match(A275,Ghosts!A:A,0)))*1.25)+(iferror(index(EPS!J:J,match(A275,EPS!A:A,0)),index(Ghosts!J:J,match(A275,Ghosts!A:A,0)))*1.5)+(iferror(index(EPS!K:K,match(A275,EPS!A:A,0)),index(Ghosts!K:K,match(A275,Ghosts!A:A,0)))*2)+(iferror(index(EPS!L:L,match(A275,EPS!A:A,0)),index(Ghosts!L:L,match(A275,Ghosts!A:A,0)))*2))*D275*(F275/48))</f>
        <v>#N/A</v>
      </c>
      <c r="Z275" s="41" t="str">
        <f t="shared" si="4"/>
        <v>#N/A</v>
      </c>
      <c r="AA275" s="41" t="str">
        <f t="array" ref="AA275">if(or(F275=0,F275=""),"",((iferror(index(EPS!H:H,match(A275,EPS!A:A,0)),index(Ghosts!H:H,match(A275,Ghosts!A:A,0)))*1.2)+(iferror(index(EPS!I:I,match(A275,EPS!A:A,0)),index(Ghosts!I:I,match(A275,Ghosts!A:A,0)))*1.2)+(iferror(index(EPS!J:J,match(A275,EPS!A:A,0)),index(Ghosts!J:J,match(A275,Ghosts!A:A,0)))*1.5)+(iferror(index(EPS!K:K,match(A275,EPS!A:A,0)),index(Ghosts!K:K,match(A275,Ghosts!A:A,0)))*3)+(iferror(index(EPS!L:L,match(A275,EPS!A:A,0)),index(Ghosts!L:L,match(A275,Ghosts!A:A,0)))*3))*D275*(F275/48))</f>
        <v>#N/A</v>
      </c>
      <c r="AB275" s="42">
        <f t="shared" ref="AB275:AF275" si="277">if(iferror(search(AB$1,$I275),0)&gt;0,1,0)</f>
        <v>0</v>
      </c>
      <c r="AC275" s="42">
        <f t="shared" si="277"/>
        <v>0</v>
      </c>
      <c r="AD275" s="42">
        <f t="shared" si="277"/>
        <v>0</v>
      </c>
      <c r="AE275" s="42">
        <f t="shared" si="277"/>
        <v>0</v>
      </c>
      <c r="AF275" s="42">
        <f t="shared" si="277"/>
        <v>0</v>
      </c>
      <c r="AG275" s="25"/>
      <c r="AH275" s="25"/>
      <c r="AI275" s="25"/>
      <c r="AJ275" s="25"/>
      <c r="AK275" s="25"/>
      <c r="AL275" s="25"/>
    </row>
    <row r="276">
      <c r="A276" s="26" t="s">
        <v>406</v>
      </c>
      <c r="B276" s="25" t="e">
        <v>#N/A</v>
      </c>
      <c r="C276" s="25" t="e">
        <v>#N/A</v>
      </c>
      <c r="D276" s="28" t="e">
        <v>#N/A</v>
      </c>
      <c r="E276" s="29">
        <v>0.15870446320868517</v>
      </c>
      <c r="F276" s="30">
        <v>24.0</v>
      </c>
      <c r="G276" s="33"/>
      <c r="H276" s="34" t="e">
        <v>#N/A</v>
      </c>
      <c r="I276" s="35" t="s">
        <v>64</v>
      </c>
      <c r="J276" s="36" t="s">
        <v>64</v>
      </c>
      <c r="K276" s="28" t="s">
        <v>64</v>
      </c>
      <c r="L276" s="28" t="s">
        <v>64</v>
      </c>
      <c r="M276" s="34" t="e">
        <v>#N/A</v>
      </c>
      <c r="N276" s="35" t="s">
        <v>64</v>
      </c>
      <c r="O276" s="36" t="s">
        <v>64</v>
      </c>
      <c r="P276" s="28" t="s">
        <v>64</v>
      </c>
      <c r="Q276" s="37" t="s">
        <v>64</v>
      </c>
      <c r="R276" s="38" t="str">
        <f t="shared" si="2"/>
        <v>#N/A</v>
      </c>
      <c r="S276" s="39" t="str">
        <f t="array" ref="S276">if(R276="","", if(index(Index_of_Stuff!J:J,match(B276,Index_of_Stuff!F:F,0))&gt;0,(D276-index(Index_of_Stuff!J:J,match(B276,Index_of_Stuff!F:F,0)))*(R276/index(Index_of_Stuff!I:I,match(B276,Index_of_Stuff!F:F,0))),(D276/index(Index_of_Stuff!I:I,match(B276,Index_of_Stuff!F:F,0)))*R276))</f>
        <v>#N/A</v>
      </c>
      <c r="T276" s="40" t="str">
        <f t="array" ref="T276">if(or($F276=0,$F276=""),"", iferror(index(EPS!B:B,match($A276,EPS!$A:$A,0)),index(Ghosts!B:B,match($A276,Ghosts!$A:$A,0)))*($S276/(($F276/48)*$D276)/$E276))</f>
        <v>#N/A</v>
      </c>
      <c r="U276" s="40" t="str">
        <f t="array" ref="U276">if(or($F276=0,$F276=""),"", iferror(index(EPS!D:D,match($A276,EPS!$A:$A,0)),index(Ghosts!D:D,match($A276,Ghosts!$A:$A,0)))*($S276/(($F276/48)*$D276)/$E276))</f>
        <v>#N/A</v>
      </c>
      <c r="V276" s="40" t="str">
        <f t="array" ref="V276">if(or($F276=0,$F276=""),"", iferror(index(EPS!F:F,match($A276,EPS!$A:$A,0)),index(Ghosts!F:F,match($A276,Ghosts!$A:$A,0)))*($S276/(($F276/48)*$D276)/$E276))</f>
        <v>#N/A</v>
      </c>
      <c r="W276" s="40" t="str">
        <f t="array" ref="W276">if(or($F276=0,$F276=""),"", iferror(index(EPS!M:M,match($A276,EPS!$A:$A,0)),index(Ghosts!M:M,match($A276,Ghosts!$A:$A,0)))*($S276/(($F276/48)*$D276)/$E276))</f>
        <v>#N/A</v>
      </c>
      <c r="X276" s="39" t="str">
        <f t="shared" si="3"/>
        <v>#N/A</v>
      </c>
      <c r="Y276" s="41" t="str">
        <f t="array" ref="Y276">if(or(F276=0,F276=""),"",((iferror(index(EPS!H:H,match(A276,EPS!A:A,0)),index(Ghosts!H:H,match(A276,Ghosts!A:A,0)))*1.25)+(iferror(index(EPS!I:I,match(A276,EPS!A:A,0)),index(Ghosts!I:I,match(A276,Ghosts!A:A,0)))*1.25)+(iferror(index(EPS!J:J,match(A276,EPS!A:A,0)),index(Ghosts!J:J,match(A276,Ghosts!A:A,0)))*1.5)+(iferror(index(EPS!K:K,match(A276,EPS!A:A,0)),index(Ghosts!K:K,match(A276,Ghosts!A:A,0)))*2)+(iferror(index(EPS!L:L,match(A276,EPS!A:A,0)),index(Ghosts!L:L,match(A276,Ghosts!A:A,0)))*2))*D276*(F276/48))</f>
        <v>#N/A</v>
      </c>
      <c r="Z276" s="41" t="str">
        <f t="shared" si="4"/>
        <v>#N/A</v>
      </c>
      <c r="AA276" s="41" t="str">
        <f t="array" ref="AA276">if(or(F276=0,F276=""),"",((iferror(index(EPS!H:H,match(A276,EPS!A:A,0)),index(Ghosts!H:H,match(A276,Ghosts!A:A,0)))*1.2)+(iferror(index(EPS!I:I,match(A276,EPS!A:A,0)),index(Ghosts!I:I,match(A276,Ghosts!A:A,0)))*1.2)+(iferror(index(EPS!J:J,match(A276,EPS!A:A,0)),index(Ghosts!J:J,match(A276,Ghosts!A:A,0)))*1.5)+(iferror(index(EPS!K:K,match(A276,EPS!A:A,0)),index(Ghosts!K:K,match(A276,Ghosts!A:A,0)))*3)+(iferror(index(EPS!L:L,match(A276,EPS!A:A,0)),index(Ghosts!L:L,match(A276,Ghosts!A:A,0)))*3))*D276*(F276/48))</f>
        <v>#N/A</v>
      </c>
      <c r="AB276" s="42">
        <f t="shared" ref="AB276:AF276" si="278">if(iferror(search(AB$1,$I276),0)&gt;0,1,0)</f>
        <v>0</v>
      </c>
      <c r="AC276" s="42">
        <f t="shared" si="278"/>
        <v>0</v>
      </c>
      <c r="AD276" s="42">
        <f t="shared" si="278"/>
        <v>0</v>
      </c>
      <c r="AE276" s="42">
        <f t="shared" si="278"/>
        <v>0</v>
      </c>
      <c r="AF276" s="42">
        <f t="shared" si="278"/>
        <v>0</v>
      </c>
      <c r="AG276" s="25"/>
      <c r="AH276" s="25"/>
      <c r="AI276" s="25"/>
      <c r="AJ276" s="25"/>
      <c r="AK276" s="25"/>
      <c r="AL276" s="25"/>
    </row>
    <row r="277">
      <c r="A277" s="26" t="s">
        <v>408</v>
      </c>
      <c r="B277" s="25" t="e">
        <v>#N/A</v>
      </c>
      <c r="C277" s="25" t="e">
        <v>#N/A</v>
      </c>
      <c r="D277" s="28" t="e">
        <v>#N/A</v>
      </c>
      <c r="E277" s="29">
        <v>0.17078947368421052</v>
      </c>
      <c r="F277" s="30">
        <v>17.0</v>
      </c>
      <c r="G277" s="33"/>
      <c r="H277" s="34" t="e">
        <v>#N/A</v>
      </c>
      <c r="I277" s="35" t="s">
        <v>64</v>
      </c>
      <c r="J277" s="36" t="s">
        <v>64</v>
      </c>
      <c r="K277" s="28" t="s">
        <v>64</v>
      </c>
      <c r="L277" s="28" t="s">
        <v>64</v>
      </c>
      <c r="M277" s="34" t="e">
        <v>#N/A</v>
      </c>
      <c r="N277" s="35" t="s">
        <v>64</v>
      </c>
      <c r="O277" s="36" t="s">
        <v>64</v>
      </c>
      <c r="P277" s="28" t="s">
        <v>64</v>
      </c>
      <c r="Q277" s="37" t="s">
        <v>64</v>
      </c>
      <c r="R277" s="38" t="str">
        <f t="shared" si="2"/>
        <v>#N/A</v>
      </c>
      <c r="S277" s="39" t="str">
        <f t="array" ref="S277">if(R277="","", if(index(Index_of_Stuff!J:J,match(B277,Index_of_Stuff!F:F,0))&gt;0,(D277-index(Index_of_Stuff!J:J,match(B277,Index_of_Stuff!F:F,0)))*(R277/index(Index_of_Stuff!I:I,match(B277,Index_of_Stuff!F:F,0))),(D277/index(Index_of_Stuff!I:I,match(B277,Index_of_Stuff!F:F,0)))*R277))</f>
        <v>#N/A</v>
      </c>
      <c r="T277" s="40" t="str">
        <f t="array" ref="T277">if(or($F277=0,$F277=""),"", iferror(index(EPS!B:B,match($A277,EPS!$A:$A,0)),index(Ghosts!B:B,match($A277,Ghosts!$A:$A,0)))*($S277/(($F277/48)*$D277)/$E277))</f>
        <v>#N/A</v>
      </c>
      <c r="U277" s="40" t="str">
        <f t="array" ref="U277">if(or($F277=0,$F277=""),"", iferror(index(EPS!D:D,match($A277,EPS!$A:$A,0)),index(Ghosts!D:D,match($A277,Ghosts!$A:$A,0)))*($S277/(($F277/48)*$D277)/$E277))</f>
        <v>#N/A</v>
      </c>
      <c r="V277" s="40" t="str">
        <f t="array" ref="V277">if(or($F277=0,$F277=""),"", iferror(index(EPS!F:F,match($A277,EPS!$A:$A,0)),index(Ghosts!F:F,match($A277,Ghosts!$A:$A,0)))*($S277/(($F277/48)*$D277)/$E277))</f>
        <v>#N/A</v>
      </c>
      <c r="W277" s="40" t="str">
        <f t="array" ref="W277">if(or($F277=0,$F277=""),"", iferror(index(EPS!M:M,match($A277,EPS!$A:$A,0)),index(Ghosts!M:M,match($A277,Ghosts!$A:$A,0)))*($S277/(($F277/48)*$D277)/$E277))</f>
        <v>#N/A</v>
      </c>
      <c r="X277" s="39" t="str">
        <f t="shared" si="3"/>
        <v>#N/A</v>
      </c>
      <c r="Y277" s="41" t="str">
        <f t="array" ref="Y277">if(or(F277=0,F277=""),"",((iferror(index(EPS!H:H,match(A277,EPS!A:A,0)),index(Ghosts!H:H,match(A277,Ghosts!A:A,0)))*1.25)+(iferror(index(EPS!I:I,match(A277,EPS!A:A,0)),index(Ghosts!I:I,match(A277,Ghosts!A:A,0)))*1.25)+(iferror(index(EPS!J:J,match(A277,EPS!A:A,0)),index(Ghosts!J:J,match(A277,Ghosts!A:A,0)))*1.5)+(iferror(index(EPS!K:K,match(A277,EPS!A:A,0)),index(Ghosts!K:K,match(A277,Ghosts!A:A,0)))*2)+(iferror(index(EPS!L:L,match(A277,EPS!A:A,0)),index(Ghosts!L:L,match(A277,Ghosts!A:A,0)))*2))*D277*(F277/48))</f>
        <v>#N/A</v>
      </c>
      <c r="Z277" s="41" t="str">
        <f t="shared" si="4"/>
        <v>#N/A</v>
      </c>
      <c r="AA277" s="41" t="str">
        <f t="array" ref="AA277">if(or(F277=0,F277=""),"",((iferror(index(EPS!H:H,match(A277,EPS!A:A,0)),index(Ghosts!H:H,match(A277,Ghosts!A:A,0)))*1.2)+(iferror(index(EPS!I:I,match(A277,EPS!A:A,0)),index(Ghosts!I:I,match(A277,Ghosts!A:A,0)))*1.2)+(iferror(index(EPS!J:J,match(A277,EPS!A:A,0)),index(Ghosts!J:J,match(A277,Ghosts!A:A,0)))*1.5)+(iferror(index(EPS!K:K,match(A277,EPS!A:A,0)),index(Ghosts!K:K,match(A277,Ghosts!A:A,0)))*3)+(iferror(index(EPS!L:L,match(A277,EPS!A:A,0)),index(Ghosts!L:L,match(A277,Ghosts!A:A,0)))*3))*D277*(F277/48))</f>
        <v>#N/A</v>
      </c>
      <c r="AB277" s="42">
        <f t="shared" ref="AB277:AF277" si="279">if(iferror(search(AB$1,$I277),0)&gt;0,1,0)</f>
        <v>0</v>
      </c>
      <c r="AC277" s="42">
        <f t="shared" si="279"/>
        <v>0</v>
      </c>
      <c r="AD277" s="42">
        <f t="shared" si="279"/>
        <v>0</v>
      </c>
      <c r="AE277" s="42">
        <f t="shared" si="279"/>
        <v>0</v>
      </c>
      <c r="AF277" s="42">
        <f t="shared" si="279"/>
        <v>0</v>
      </c>
      <c r="AG277" s="25"/>
      <c r="AH277" s="25"/>
      <c r="AI277" s="25"/>
      <c r="AJ277" s="25"/>
      <c r="AK277" s="25"/>
      <c r="AL277" s="25"/>
    </row>
    <row r="278">
      <c r="A278" s="26" t="s">
        <v>411</v>
      </c>
      <c r="B278" s="25" t="e">
        <v>#N/A</v>
      </c>
      <c r="C278" s="25" t="e">
        <v>#N/A</v>
      </c>
      <c r="D278" s="28" t="e">
        <v>#N/A</v>
      </c>
      <c r="E278" s="29">
        <v>0.112875048657065</v>
      </c>
      <c r="F278" s="30">
        <v>15.0</v>
      </c>
      <c r="G278" s="33"/>
      <c r="H278" s="34" t="e">
        <v>#N/A</v>
      </c>
      <c r="I278" s="35" t="s">
        <v>64</v>
      </c>
      <c r="J278" s="36" t="s">
        <v>64</v>
      </c>
      <c r="K278" s="28" t="s">
        <v>64</v>
      </c>
      <c r="L278" s="28" t="s">
        <v>64</v>
      </c>
      <c r="M278" s="34" t="e">
        <v>#N/A</v>
      </c>
      <c r="N278" s="35" t="s">
        <v>64</v>
      </c>
      <c r="O278" s="36" t="s">
        <v>64</v>
      </c>
      <c r="P278" s="28" t="s">
        <v>64</v>
      </c>
      <c r="Q278" s="37" t="s">
        <v>64</v>
      </c>
      <c r="R278" s="38" t="str">
        <f t="shared" si="2"/>
        <v>#N/A</v>
      </c>
      <c r="S278" s="39" t="str">
        <f t="array" ref="S278">if(R278="","", if(index(Index_of_Stuff!J:J,match(B278,Index_of_Stuff!F:F,0))&gt;0,(D278-index(Index_of_Stuff!J:J,match(B278,Index_of_Stuff!F:F,0)))*(R278/index(Index_of_Stuff!I:I,match(B278,Index_of_Stuff!F:F,0))),(D278/index(Index_of_Stuff!I:I,match(B278,Index_of_Stuff!F:F,0)))*R278))</f>
        <v>#N/A</v>
      </c>
      <c r="T278" s="40" t="str">
        <f t="array" ref="T278">if(or($F278=0,$F278=""),"", iferror(index(EPS!B:B,match($A278,EPS!$A:$A,0)),index(Ghosts!B:B,match($A278,Ghosts!$A:$A,0)))*($S278/(($F278/48)*$D278)/$E278))</f>
        <v>#N/A</v>
      </c>
      <c r="U278" s="40" t="str">
        <f t="array" ref="U278">if(or($F278=0,$F278=""),"", iferror(index(EPS!D:D,match($A278,EPS!$A:$A,0)),index(Ghosts!D:D,match($A278,Ghosts!$A:$A,0)))*($S278/(($F278/48)*$D278)/$E278))</f>
        <v>#N/A</v>
      </c>
      <c r="V278" s="40" t="str">
        <f t="array" ref="V278">if(or($F278=0,$F278=""),"", iferror(index(EPS!F:F,match($A278,EPS!$A:$A,0)),index(Ghosts!F:F,match($A278,Ghosts!$A:$A,0)))*($S278/(($F278/48)*$D278)/$E278))</f>
        <v>#N/A</v>
      </c>
      <c r="W278" s="40" t="str">
        <f t="array" ref="W278">if(or($F278=0,$F278=""),"", iferror(index(EPS!M:M,match($A278,EPS!$A:$A,0)),index(Ghosts!M:M,match($A278,Ghosts!$A:$A,0)))*($S278/(($F278/48)*$D278)/$E278))</f>
        <v>#N/A</v>
      </c>
      <c r="X278" s="39" t="str">
        <f t="shared" si="3"/>
        <v>#N/A</v>
      </c>
      <c r="Y278" s="41" t="str">
        <f t="array" ref="Y278">if(or(F278=0,F278=""),"",((iferror(index(EPS!H:H,match(A278,EPS!A:A,0)),index(Ghosts!H:H,match(A278,Ghosts!A:A,0)))*1.25)+(iferror(index(EPS!I:I,match(A278,EPS!A:A,0)),index(Ghosts!I:I,match(A278,Ghosts!A:A,0)))*1.25)+(iferror(index(EPS!J:J,match(A278,EPS!A:A,0)),index(Ghosts!J:J,match(A278,Ghosts!A:A,0)))*1.5)+(iferror(index(EPS!K:K,match(A278,EPS!A:A,0)),index(Ghosts!K:K,match(A278,Ghosts!A:A,0)))*2)+(iferror(index(EPS!L:L,match(A278,EPS!A:A,0)),index(Ghosts!L:L,match(A278,Ghosts!A:A,0)))*2))*D278*(F278/48))</f>
        <v>#N/A</v>
      </c>
      <c r="Z278" s="41" t="str">
        <f t="shared" si="4"/>
        <v>#N/A</v>
      </c>
      <c r="AA278" s="41" t="str">
        <f t="array" ref="AA278">if(or(F278=0,F278=""),"",((iferror(index(EPS!H:H,match(A278,EPS!A:A,0)),index(Ghosts!H:H,match(A278,Ghosts!A:A,0)))*1.2)+(iferror(index(EPS!I:I,match(A278,EPS!A:A,0)),index(Ghosts!I:I,match(A278,Ghosts!A:A,0)))*1.2)+(iferror(index(EPS!J:J,match(A278,EPS!A:A,0)),index(Ghosts!J:J,match(A278,Ghosts!A:A,0)))*1.5)+(iferror(index(EPS!K:K,match(A278,EPS!A:A,0)),index(Ghosts!K:K,match(A278,Ghosts!A:A,0)))*3)+(iferror(index(EPS!L:L,match(A278,EPS!A:A,0)),index(Ghosts!L:L,match(A278,Ghosts!A:A,0)))*3))*D278*(F278/48))</f>
        <v>#N/A</v>
      </c>
      <c r="AB278" s="42">
        <f t="shared" ref="AB278:AF278" si="280">if(iferror(search(AB$1,$I278),0)&gt;0,1,0)</f>
        <v>0</v>
      </c>
      <c r="AC278" s="42">
        <f t="shared" si="280"/>
        <v>0</v>
      </c>
      <c r="AD278" s="42">
        <f t="shared" si="280"/>
        <v>0</v>
      </c>
      <c r="AE278" s="42">
        <f t="shared" si="280"/>
        <v>0</v>
      </c>
      <c r="AF278" s="42">
        <f t="shared" si="280"/>
        <v>0</v>
      </c>
      <c r="AG278" s="25"/>
      <c r="AH278" s="25"/>
      <c r="AI278" s="25"/>
      <c r="AJ278" s="25"/>
      <c r="AK278" s="25"/>
      <c r="AL278" s="25"/>
    </row>
    <row r="279">
      <c r="A279" s="26" t="s">
        <v>410</v>
      </c>
      <c r="B279" s="25" t="e">
        <v>#N/A</v>
      </c>
      <c r="C279" s="25" t="e">
        <v>#N/A</v>
      </c>
      <c r="D279" s="28" t="e">
        <v>#N/A</v>
      </c>
      <c r="E279" s="29">
        <v>0.18357142857142858</v>
      </c>
      <c r="F279" s="30">
        <v>7.0</v>
      </c>
      <c r="G279" s="33"/>
      <c r="H279" s="34" t="e">
        <v>#N/A</v>
      </c>
      <c r="I279" s="35" t="s">
        <v>64</v>
      </c>
      <c r="J279" s="36" t="s">
        <v>64</v>
      </c>
      <c r="K279" s="28" t="s">
        <v>64</v>
      </c>
      <c r="L279" s="28" t="s">
        <v>64</v>
      </c>
      <c r="M279" s="34" t="e">
        <v>#N/A</v>
      </c>
      <c r="N279" s="35" t="s">
        <v>64</v>
      </c>
      <c r="O279" s="36" t="s">
        <v>64</v>
      </c>
      <c r="P279" s="28" t="s">
        <v>64</v>
      </c>
      <c r="Q279" s="37" t="s">
        <v>64</v>
      </c>
      <c r="R279" s="38" t="str">
        <f t="shared" si="2"/>
        <v>#N/A</v>
      </c>
      <c r="S279" s="39" t="str">
        <f t="array" ref="S279">if(R279="","", if(index(Index_of_Stuff!J:J,match(B279,Index_of_Stuff!F:F,0))&gt;0,(D279-index(Index_of_Stuff!J:J,match(B279,Index_of_Stuff!F:F,0)))*(R279/index(Index_of_Stuff!I:I,match(B279,Index_of_Stuff!F:F,0))),(D279/index(Index_of_Stuff!I:I,match(B279,Index_of_Stuff!F:F,0)))*R279))</f>
        <v>#N/A</v>
      </c>
      <c r="T279" s="40" t="str">
        <f t="array" ref="T279">if(or($F279=0,$F279=""),"", iferror(index(EPS!B:B,match($A279,EPS!$A:$A,0)),index(Ghosts!B:B,match($A279,Ghosts!$A:$A,0)))*($S279/(($F279/48)*$D279)/$E279))</f>
        <v>#N/A</v>
      </c>
      <c r="U279" s="40" t="str">
        <f t="array" ref="U279">if(or($F279=0,$F279=""),"", iferror(index(EPS!D:D,match($A279,EPS!$A:$A,0)),index(Ghosts!D:D,match($A279,Ghosts!$A:$A,0)))*($S279/(($F279/48)*$D279)/$E279))</f>
        <v>#N/A</v>
      </c>
      <c r="V279" s="40" t="str">
        <f t="array" ref="V279">if(or($F279=0,$F279=""),"", iferror(index(EPS!F:F,match($A279,EPS!$A:$A,0)),index(Ghosts!F:F,match($A279,Ghosts!$A:$A,0)))*($S279/(($F279/48)*$D279)/$E279))</f>
        <v>#N/A</v>
      </c>
      <c r="W279" s="40" t="str">
        <f t="array" ref="W279">if(or($F279=0,$F279=""),"", iferror(index(EPS!M:M,match($A279,EPS!$A:$A,0)),index(Ghosts!M:M,match($A279,Ghosts!$A:$A,0)))*($S279/(($F279/48)*$D279)/$E279))</f>
        <v>#N/A</v>
      </c>
      <c r="X279" s="39" t="str">
        <f t="shared" si="3"/>
        <v>#N/A</v>
      </c>
      <c r="Y279" s="41" t="str">
        <f t="array" ref="Y279">if(or(F279=0,F279=""),"",((iferror(index(EPS!H:H,match(A279,EPS!A:A,0)),index(Ghosts!H:H,match(A279,Ghosts!A:A,0)))*1.25)+(iferror(index(EPS!I:I,match(A279,EPS!A:A,0)),index(Ghosts!I:I,match(A279,Ghosts!A:A,0)))*1.25)+(iferror(index(EPS!J:J,match(A279,EPS!A:A,0)),index(Ghosts!J:J,match(A279,Ghosts!A:A,0)))*1.5)+(iferror(index(EPS!K:K,match(A279,EPS!A:A,0)),index(Ghosts!K:K,match(A279,Ghosts!A:A,0)))*2)+(iferror(index(EPS!L:L,match(A279,EPS!A:A,0)),index(Ghosts!L:L,match(A279,Ghosts!A:A,0)))*2))*D279*(F279/48))</f>
        <v>#N/A</v>
      </c>
      <c r="Z279" s="41" t="str">
        <f t="shared" si="4"/>
        <v>#N/A</v>
      </c>
      <c r="AA279" s="41" t="str">
        <f t="array" ref="AA279">if(or(F279=0,F279=""),"",((iferror(index(EPS!H:H,match(A279,EPS!A:A,0)),index(Ghosts!H:H,match(A279,Ghosts!A:A,0)))*1.2)+(iferror(index(EPS!I:I,match(A279,EPS!A:A,0)),index(Ghosts!I:I,match(A279,Ghosts!A:A,0)))*1.2)+(iferror(index(EPS!J:J,match(A279,EPS!A:A,0)),index(Ghosts!J:J,match(A279,Ghosts!A:A,0)))*1.5)+(iferror(index(EPS!K:K,match(A279,EPS!A:A,0)),index(Ghosts!K:K,match(A279,Ghosts!A:A,0)))*3)+(iferror(index(EPS!L:L,match(A279,EPS!A:A,0)),index(Ghosts!L:L,match(A279,Ghosts!A:A,0)))*3))*D279*(F279/48))</f>
        <v>#N/A</v>
      </c>
      <c r="AB279" s="42">
        <f t="shared" ref="AB279:AF279" si="281">if(iferror(search(AB$1,$I279),0)&gt;0,1,0)</f>
        <v>0</v>
      </c>
      <c r="AC279" s="42">
        <f t="shared" si="281"/>
        <v>0</v>
      </c>
      <c r="AD279" s="42">
        <f t="shared" si="281"/>
        <v>0</v>
      </c>
      <c r="AE279" s="42">
        <f t="shared" si="281"/>
        <v>0</v>
      </c>
      <c r="AF279" s="42">
        <f t="shared" si="281"/>
        <v>0</v>
      </c>
      <c r="AG279" s="25"/>
      <c r="AH279" s="25"/>
      <c r="AI279" s="25"/>
      <c r="AJ279" s="25"/>
      <c r="AK279" s="25"/>
      <c r="AL279" s="25"/>
    </row>
    <row r="280">
      <c r="A280" s="26" t="s">
        <v>412</v>
      </c>
      <c r="B280" s="25" t="e">
        <v>#N/A</v>
      </c>
      <c r="C280" s="25" t="e">
        <v>#N/A</v>
      </c>
      <c r="D280" s="28" t="e">
        <v>#N/A</v>
      </c>
      <c r="E280" s="29">
        <v>0.17970297029702972</v>
      </c>
      <c r="F280" s="30">
        <v>0.0</v>
      </c>
      <c r="G280" s="33"/>
      <c r="H280" s="34" t="s">
        <v>64</v>
      </c>
      <c r="I280" s="35" t="s">
        <v>64</v>
      </c>
      <c r="J280" s="36" t="s">
        <v>64</v>
      </c>
      <c r="K280" s="28" t="s">
        <v>64</v>
      </c>
      <c r="L280" s="28" t="s">
        <v>64</v>
      </c>
      <c r="M280" s="34" t="s">
        <v>64</v>
      </c>
      <c r="N280" s="35" t="s">
        <v>64</v>
      </c>
      <c r="O280" s="36" t="s">
        <v>64</v>
      </c>
      <c r="P280" s="28" t="s">
        <v>64</v>
      </c>
      <c r="Q280" s="37" t="s">
        <v>64</v>
      </c>
      <c r="R280" s="38" t="str">
        <f t="shared" si="2"/>
        <v/>
      </c>
      <c r="S280" s="39" t="str">
        <f t="array" ref="S280">if(R280="","", if(index(Index_of_Stuff!J:J,match(B280,Index_of_Stuff!F:F,0))&gt;0,(D280-index(Index_of_Stuff!J:J,match(B280,Index_of_Stuff!F:F,0)))*(R280/index(Index_of_Stuff!I:I,match(B280,Index_of_Stuff!F:F,0))),(D280/index(Index_of_Stuff!I:I,match(B280,Index_of_Stuff!F:F,0)))*R280))</f>
        <v/>
      </c>
      <c r="T280" s="40" t="str">
        <f t="array" ref="T280">if(or($F280=0,$F280=""),"", iferror(index(EPS!B:B,match($A280,EPS!$A:$A,0)),index(Ghosts!B:B,match($A280,Ghosts!$A:$A,0)))*($S280/(($F280/48)*$D280)/$E280))</f>
        <v/>
      </c>
      <c r="U280" s="40" t="str">
        <f t="array" ref="U280">if(or($F280=0,$F280=""),"", iferror(index(EPS!D:D,match($A280,EPS!$A:$A,0)),index(Ghosts!D:D,match($A280,Ghosts!$A:$A,0)))*($S280/(($F280/48)*$D280)/$E280))</f>
        <v/>
      </c>
      <c r="V280" s="40" t="str">
        <f t="array" ref="V280">if(or($F280=0,$F280=""),"", iferror(index(EPS!F:F,match($A280,EPS!$A:$A,0)),index(Ghosts!F:F,match($A280,Ghosts!$A:$A,0)))*($S280/(($F280/48)*$D280)/$E280))</f>
        <v/>
      </c>
      <c r="W280" s="40" t="str">
        <f t="array" ref="W280">if(or($F280=0,$F280=""),"", iferror(index(EPS!M:M,match($A280,EPS!$A:$A,0)),index(Ghosts!M:M,match($A280,Ghosts!$A:$A,0)))*($S280/(($F280/48)*$D280)/$E280))</f>
        <v/>
      </c>
      <c r="X280" s="39" t="str">
        <f t="shared" si="3"/>
        <v/>
      </c>
      <c r="Y280" s="41" t="str">
        <f t="array" ref="Y280">if(or(F280=0,F280=""),"",((iferror(index(EPS!H:H,match(A280,EPS!A:A,0)),index(Ghosts!H:H,match(A280,Ghosts!A:A,0)))*1.25)+(iferror(index(EPS!I:I,match(A280,EPS!A:A,0)),index(Ghosts!I:I,match(A280,Ghosts!A:A,0)))*1.25)+(iferror(index(EPS!J:J,match(A280,EPS!A:A,0)),index(Ghosts!J:J,match(A280,Ghosts!A:A,0)))*1.5)+(iferror(index(EPS!K:K,match(A280,EPS!A:A,0)),index(Ghosts!K:K,match(A280,Ghosts!A:A,0)))*2)+(iferror(index(EPS!L:L,match(A280,EPS!A:A,0)),index(Ghosts!L:L,match(A280,Ghosts!A:A,0)))*2))*D280*(F280/48))</f>
        <v/>
      </c>
      <c r="Z280" s="41" t="str">
        <f t="shared" si="4"/>
        <v/>
      </c>
      <c r="AA280" s="41" t="str">
        <f t="array" ref="AA280">if(or(F280=0,F280=""),"",((iferror(index(EPS!H:H,match(A280,EPS!A:A,0)),index(Ghosts!H:H,match(A280,Ghosts!A:A,0)))*1.2)+(iferror(index(EPS!I:I,match(A280,EPS!A:A,0)),index(Ghosts!I:I,match(A280,Ghosts!A:A,0)))*1.2)+(iferror(index(EPS!J:J,match(A280,EPS!A:A,0)),index(Ghosts!J:J,match(A280,Ghosts!A:A,0)))*1.5)+(iferror(index(EPS!K:K,match(A280,EPS!A:A,0)),index(Ghosts!K:K,match(A280,Ghosts!A:A,0)))*3)+(iferror(index(EPS!L:L,match(A280,EPS!A:A,0)),index(Ghosts!L:L,match(A280,Ghosts!A:A,0)))*3))*D280*(F280/48))</f>
        <v/>
      </c>
      <c r="AB280" s="42">
        <f t="shared" ref="AB280:AF280" si="282">if(iferror(search(AB$1,$I280),0)&gt;0,1,0)</f>
        <v>0</v>
      </c>
      <c r="AC280" s="42">
        <f t="shared" si="282"/>
        <v>0</v>
      </c>
      <c r="AD280" s="42">
        <f t="shared" si="282"/>
        <v>0</v>
      </c>
      <c r="AE280" s="42">
        <f t="shared" si="282"/>
        <v>0</v>
      </c>
      <c r="AF280" s="42">
        <f t="shared" si="282"/>
        <v>0</v>
      </c>
      <c r="AG280" s="25"/>
      <c r="AH280" s="25"/>
      <c r="AI280" s="25"/>
      <c r="AJ280" s="25"/>
      <c r="AK280" s="25"/>
      <c r="AL280" s="25"/>
    </row>
    <row r="281">
      <c r="A281" s="26" t="s">
        <v>413</v>
      </c>
      <c r="B281" s="25" t="e">
        <v>#N/A</v>
      </c>
      <c r="C281" s="25" t="e">
        <v>#N/A</v>
      </c>
      <c r="D281" s="28" t="e">
        <v>#N/A</v>
      </c>
      <c r="E281" s="29">
        <v>0.17676923076923076</v>
      </c>
      <c r="F281" s="30">
        <v>0.0</v>
      </c>
      <c r="G281" s="33"/>
      <c r="H281" s="34" t="s">
        <v>64</v>
      </c>
      <c r="I281" s="35" t="s">
        <v>64</v>
      </c>
      <c r="J281" s="36" t="s">
        <v>64</v>
      </c>
      <c r="K281" s="28" t="s">
        <v>64</v>
      </c>
      <c r="L281" s="28" t="s">
        <v>64</v>
      </c>
      <c r="M281" s="34" t="s">
        <v>64</v>
      </c>
      <c r="N281" s="35" t="s">
        <v>64</v>
      </c>
      <c r="O281" s="36" t="s">
        <v>64</v>
      </c>
      <c r="P281" s="28" t="s">
        <v>64</v>
      </c>
      <c r="Q281" s="37" t="s">
        <v>64</v>
      </c>
      <c r="R281" s="38" t="str">
        <f t="shared" si="2"/>
        <v/>
      </c>
      <c r="S281" s="39" t="str">
        <f t="array" ref="S281">if(R281="","", if(index(Index_of_Stuff!J:J,match(B281,Index_of_Stuff!F:F,0))&gt;0,(D281-index(Index_of_Stuff!J:J,match(B281,Index_of_Stuff!F:F,0)))*(R281/index(Index_of_Stuff!I:I,match(B281,Index_of_Stuff!F:F,0))),(D281/index(Index_of_Stuff!I:I,match(B281,Index_of_Stuff!F:F,0)))*R281))</f>
        <v/>
      </c>
      <c r="T281" s="40" t="str">
        <f t="array" ref="T281">if(or($F281=0,$F281=""),"", iferror(index(EPS!B:B,match($A281,EPS!$A:$A,0)),index(Ghosts!B:B,match($A281,Ghosts!$A:$A,0)))*($S281/(($F281/48)*$D281)/$E281))</f>
        <v/>
      </c>
      <c r="U281" s="40" t="str">
        <f t="array" ref="U281">if(or($F281=0,$F281=""),"", iferror(index(EPS!D:D,match($A281,EPS!$A:$A,0)),index(Ghosts!D:D,match($A281,Ghosts!$A:$A,0)))*($S281/(($F281/48)*$D281)/$E281))</f>
        <v/>
      </c>
      <c r="V281" s="40" t="str">
        <f t="array" ref="V281">if(or($F281=0,$F281=""),"", iferror(index(EPS!F:F,match($A281,EPS!$A:$A,0)),index(Ghosts!F:F,match($A281,Ghosts!$A:$A,0)))*($S281/(($F281/48)*$D281)/$E281))</f>
        <v/>
      </c>
      <c r="W281" s="40" t="str">
        <f t="array" ref="W281">if(or($F281=0,$F281=""),"", iferror(index(EPS!M:M,match($A281,EPS!$A:$A,0)),index(Ghosts!M:M,match($A281,Ghosts!$A:$A,0)))*($S281/(($F281/48)*$D281)/$E281))</f>
        <v/>
      </c>
      <c r="X281" s="39" t="str">
        <f t="shared" si="3"/>
        <v/>
      </c>
      <c r="Y281" s="41" t="str">
        <f t="array" ref="Y281">if(or(F281=0,F281=""),"",((iferror(index(EPS!H:H,match(A281,EPS!A:A,0)),index(Ghosts!H:H,match(A281,Ghosts!A:A,0)))*1.25)+(iferror(index(EPS!I:I,match(A281,EPS!A:A,0)),index(Ghosts!I:I,match(A281,Ghosts!A:A,0)))*1.25)+(iferror(index(EPS!J:J,match(A281,EPS!A:A,0)),index(Ghosts!J:J,match(A281,Ghosts!A:A,0)))*1.5)+(iferror(index(EPS!K:K,match(A281,EPS!A:A,0)),index(Ghosts!K:K,match(A281,Ghosts!A:A,0)))*2)+(iferror(index(EPS!L:L,match(A281,EPS!A:A,0)),index(Ghosts!L:L,match(A281,Ghosts!A:A,0)))*2))*D281*(F281/48))</f>
        <v/>
      </c>
      <c r="Z281" s="41" t="str">
        <f t="shared" si="4"/>
        <v/>
      </c>
      <c r="AA281" s="41" t="str">
        <f t="array" ref="AA281">if(or(F281=0,F281=""),"",((iferror(index(EPS!H:H,match(A281,EPS!A:A,0)),index(Ghosts!H:H,match(A281,Ghosts!A:A,0)))*1.2)+(iferror(index(EPS!I:I,match(A281,EPS!A:A,0)),index(Ghosts!I:I,match(A281,Ghosts!A:A,0)))*1.2)+(iferror(index(EPS!J:J,match(A281,EPS!A:A,0)),index(Ghosts!J:J,match(A281,Ghosts!A:A,0)))*1.5)+(iferror(index(EPS!K:K,match(A281,EPS!A:A,0)),index(Ghosts!K:K,match(A281,Ghosts!A:A,0)))*3)+(iferror(index(EPS!L:L,match(A281,EPS!A:A,0)),index(Ghosts!L:L,match(A281,Ghosts!A:A,0)))*3))*D281*(F281/48))</f>
        <v/>
      </c>
      <c r="AB281" s="42">
        <f t="shared" ref="AB281:AF281" si="283">if(iferror(search(AB$1,$I281),0)&gt;0,1,0)</f>
        <v>0</v>
      </c>
      <c r="AC281" s="42">
        <f t="shared" si="283"/>
        <v>0</v>
      </c>
      <c r="AD281" s="42">
        <f t="shared" si="283"/>
        <v>0</v>
      </c>
      <c r="AE281" s="42">
        <f t="shared" si="283"/>
        <v>0</v>
      </c>
      <c r="AF281" s="42">
        <f t="shared" si="283"/>
        <v>0</v>
      </c>
      <c r="AG281" s="25"/>
      <c r="AH281" s="25"/>
      <c r="AI281" s="25"/>
      <c r="AJ281" s="25"/>
      <c r="AK281" s="25"/>
      <c r="AL281" s="25"/>
    </row>
    <row r="282">
      <c r="A282" s="26" t="s">
        <v>404</v>
      </c>
      <c r="B282" s="25" t="e">
        <v>#N/A</v>
      </c>
      <c r="C282" s="25" t="e">
        <v>#N/A</v>
      </c>
      <c r="D282" s="28" t="e">
        <v>#N/A</v>
      </c>
      <c r="E282" s="29">
        <v>0.19884637569698135</v>
      </c>
      <c r="F282" s="30">
        <v>0.0</v>
      </c>
      <c r="G282" s="33"/>
      <c r="H282" s="34" t="s">
        <v>64</v>
      </c>
      <c r="I282" s="35" t="s">
        <v>64</v>
      </c>
      <c r="J282" s="36" t="s">
        <v>64</v>
      </c>
      <c r="K282" s="28" t="s">
        <v>64</v>
      </c>
      <c r="L282" s="28" t="s">
        <v>64</v>
      </c>
      <c r="M282" s="34" t="s">
        <v>64</v>
      </c>
      <c r="N282" s="35" t="s">
        <v>64</v>
      </c>
      <c r="O282" s="36" t="s">
        <v>64</v>
      </c>
      <c r="P282" s="28" t="s">
        <v>64</v>
      </c>
      <c r="Q282" s="37" t="s">
        <v>64</v>
      </c>
      <c r="R282" s="38" t="str">
        <f t="shared" si="2"/>
        <v/>
      </c>
      <c r="S282" s="39" t="str">
        <f t="array" ref="S282">if(R282="","", if(index(Index_of_Stuff!J:J,match(B282,Index_of_Stuff!F:F,0))&gt;0,(D282-index(Index_of_Stuff!J:J,match(B282,Index_of_Stuff!F:F,0)))*(R282/index(Index_of_Stuff!I:I,match(B282,Index_of_Stuff!F:F,0))),(D282/index(Index_of_Stuff!I:I,match(B282,Index_of_Stuff!F:F,0)))*R282))</f>
        <v/>
      </c>
      <c r="T282" s="40" t="str">
        <f t="array" ref="T282">if(or($F282=0,$F282=""),"", iferror(index(EPS!B:B,match($A282,EPS!$A:$A,0)),index(Ghosts!B:B,match($A282,Ghosts!$A:$A,0)))*($S282/(($F282/48)*$D282)/$E282))</f>
        <v/>
      </c>
      <c r="U282" s="40" t="str">
        <f t="array" ref="U282">if(or($F282=0,$F282=""),"", iferror(index(EPS!D:D,match($A282,EPS!$A:$A,0)),index(Ghosts!D:D,match($A282,Ghosts!$A:$A,0)))*($S282/(($F282/48)*$D282)/$E282))</f>
        <v/>
      </c>
      <c r="V282" s="40" t="str">
        <f t="array" ref="V282">if(or($F282=0,$F282=""),"", iferror(index(EPS!F:F,match($A282,EPS!$A:$A,0)),index(Ghosts!F:F,match($A282,Ghosts!$A:$A,0)))*($S282/(($F282/48)*$D282)/$E282))</f>
        <v/>
      </c>
      <c r="W282" s="40" t="str">
        <f t="array" ref="W282">if(or($F282=0,$F282=""),"", iferror(index(EPS!M:M,match($A282,EPS!$A:$A,0)),index(Ghosts!M:M,match($A282,Ghosts!$A:$A,0)))*($S282/(($F282/48)*$D282)/$E282))</f>
        <v/>
      </c>
      <c r="X282" s="39" t="str">
        <f t="shared" si="3"/>
        <v/>
      </c>
      <c r="Y282" s="41" t="str">
        <f t="array" ref="Y282">if(or(F282=0,F282=""),"",((iferror(index(EPS!H:H,match(A282,EPS!A:A,0)),index(Ghosts!H:H,match(A282,Ghosts!A:A,0)))*1.25)+(iferror(index(EPS!I:I,match(A282,EPS!A:A,0)),index(Ghosts!I:I,match(A282,Ghosts!A:A,0)))*1.25)+(iferror(index(EPS!J:J,match(A282,EPS!A:A,0)),index(Ghosts!J:J,match(A282,Ghosts!A:A,0)))*1.5)+(iferror(index(EPS!K:K,match(A282,EPS!A:A,0)),index(Ghosts!K:K,match(A282,Ghosts!A:A,0)))*2)+(iferror(index(EPS!L:L,match(A282,EPS!A:A,0)),index(Ghosts!L:L,match(A282,Ghosts!A:A,0)))*2))*D282*(F282/48))</f>
        <v/>
      </c>
      <c r="Z282" s="41" t="str">
        <f t="shared" si="4"/>
        <v/>
      </c>
      <c r="AA282" s="41" t="str">
        <f t="array" ref="AA282">if(or(F282=0,F282=""),"",((iferror(index(EPS!H:H,match(A282,EPS!A:A,0)),index(Ghosts!H:H,match(A282,Ghosts!A:A,0)))*1.2)+(iferror(index(EPS!I:I,match(A282,EPS!A:A,0)),index(Ghosts!I:I,match(A282,Ghosts!A:A,0)))*1.2)+(iferror(index(EPS!J:J,match(A282,EPS!A:A,0)),index(Ghosts!J:J,match(A282,Ghosts!A:A,0)))*1.5)+(iferror(index(EPS!K:K,match(A282,EPS!A:A,0)),index(Ghosts!K:K,match(A282,Ghosts!A:A,0)))*3)+(iferror(index(EPS!L:L,match(A282,EPS!A:A,0)),index(Ghosts!L:L,match(A282,Ghosts!A:A,0)))*3))*D282*(F282/48))</f>
        <v/>
      </c>
      <c r="AB282" s="42">
        <f t="shared" ref="AB282:AF282" si="284">if(iferror(search(AB$1,$I282),0)&gt;0,1,0)</f>
        <v>0</v>
      </c>
      <c r="AC282" s="42">
        <f t="shared" si="284"/>
        <v>0</v>
      </c>
      <c r="AD282" s="42">
        <f t="shared" si="284"/>
        <v>0</v>
      </c>
      <c r="AE282" s="42">
        <f t="shared" si="284"/>
        <v>0</v>
      </c>
      <c r="AF282" s="42">
        <f t="shared" si="284"/>
        <v>0</v>
      </c>
      <c r="AG282" s="25"/>
      <c r="AH282" s="25"/>
      <c r="AI282" s="25"/>
      <c r="AJ282" s="25"/>
      <c r="AK282" s="25"/>
      <c r="AL282" s="25"/>
    </row>
    <row r="283">
      <c r="A283" s="26" t="s">
        <v>603</v>
      </c>
      <c r="B283" s="25" t="e">
        <v>#N/A</v>
      </c>
      <c r="C283" s="25" t="e">
        <v>#N/A</v>
      </c>
      <c r="D283" s="28" t="e">
        <v>#N/A</v>
      </c>
      <c r="E283" s="29">
        <v>0.17377777777777775</v>
      </c>
      <c r="F283" s="30">
        <v>0.0</v>
      </c>
      <c r="G283" s="33"/>
      <c r="H283" s="34" t="s">
        <v>64</v>
      </c>
      <c r="I283" s="35" t="s">
        <v>64</v>
      </c>
      <c r="J283" s="36" t="s">
        <v>64</v>
      </c>
      <c r="K283" s="28" t="s">
        <v>64</v>
      </c>
      <c r="L283" s="28" t="s">
        <v>64</v>
      </c>
      <c r="M283" s="34" t="s">
        <v>64</v>
      </c>
      <c r="N283" s="35" t="s">
        <v>64</v>
      </c>
      <c r="O283" s="36" t="s">
        <v>64</v>
      </c>
      <c r="P283" s="28" t="s">
        <v>64</v>
      </c>
      <c r="Q283" s="37" t="s">
        <v>64</v>
      </c>
      <c r="R283" s="38" t="str">
        <f t="shared" si="2"/>
        <v/>
      </c>
      <c r="S283" s="39" t="str">
        <f t="array" ref="S283">if(R283="","", if(index(Index_of_Stuff!J:J,match(B283,Index_of_Stuff!F:F,0))&gt;0,(D283-index(Index_of_Stuff!J:J,match(B283,Index_of_Stuff!F:F,0)))*(R283/index(Index_of_Stuff!I:I,match(B283,Index_of_Stuff!F:F,0))),(D283/index(Index_of_Stuff!I:I,match(B283,Index_of_Stuff!F:F,0)))*R283))</f>
        <v/>
      </c>
      <c r="T283" s="40" t="str">
        <f t="array" ref="T283">if(or($F283=0,$F283=""),"", iferror(index(EPS!B:B,match($A283,EPS!$A:$A,0)),index(Ghosts!B:B,match($A283,Ghosts!$A:$A,0)))*($S283/(($F283/48)*$D283)/$E283))</f>
        <v/>
      </c>
      <c r="U283" s="40" t="str">
        <f t="array" ref="U283">if(or($F283=0,$F283=""),"", iferror(index(EPS!D:D,match($A283,EPS!$A:$A,0)),index(Ghosts!D:D,match($A283,Ghosts!$A:$A,0)))*($S283/(($F283/48)*$D283)/$E283))</f>
        <v/>
      </c>
      <c r="V283" s="40" t="str">
        <f t="array" ref="V283">if(or($F283=0,$F283=""),"", iferror(index(EPS!F:F,match($A283,EPS!$A:$A,0)),index(Ghosts!F:F,match($A283,Ghosts!$A:$A,0)))*($S283/(($F283/48)*$D283)/$E283))</f>
        <v/>
      </c>
      <c r="W283" s="40" t="str">
        <f t="array" ref="W283">if(or($F283=0,$F283=""),"", iferror(index(EPS!M:M,match($A283,EPS!$A:$A,0)),index(Ghosts!M:M,match($A283,Ghosts!$A:$A,0)))*($S283/(($F283/48)*$D283)/$E283))</f>
        <v/>
      </c>
      <c r="X283" s="39" t="str">
        <f t="shared" si="3"/>
        <v/>
      </c>
      <c r="Y283" s="41" t="str">
        <f t="array" ref="Y283">if(or(F283=0,F283=""),"",((iferror(index(EPS!H:H,match(A283,EPS!A:A,0)),index(Ghosts!H:H,match(A283,Ghosts!A:A,0)))*1.25)+(iferror(index(EPS!I:I,match(A283,EPS!A:A,0)),index(Ghosts!I:I,match(A283,Ghosts!A:A,0)))*1.25)+(iferror(index(EPS!J:J,match(A283,EPS!A:A,0)),index(Ghosts!J:J,match(A283,Ghosts!A:A,0)))*1.5)+(iferror(index(EPS!K:K,match(A283,EPS!A:A,0)),index(Ghosts!K:K,match(A283,Ghosts!A:A,0)))*2)+(iferror(index(EPS!L:L,match(A283,EPS!A:A,0)),index(Ghosts!L:L,match(A283,Ghosts!A:A,0)))*2))*D283*(F283/48))</f>
        <v/>
      </c>
      <c r="Z283" s="41" t="str">
        <f t="shared" si="4"/>
        <v/>
      </c>
      <c r="AA283" s="41" t="str">
        <f t="array" ref="AA283">if(or(F283=0,F283=""),"",((iferror(index(EPS!H:H,match(A283,EPS!A:A,0)),index(Ghosts!H:H,match(A283,Ghosts!A:A,0)))*1.2)+(iferror(index(EPS!I:I,match(A283,EPS!A:A,0)),index(Ghosts!I:I,match(A283,Ghosts!A:A,0)))*1.2)+(iferror(index(EPS!J:J,match(A283,EPS!A:A,0)),index(Ghosts!J:J,match(A283,Ghosts!A:A,0)))*1.5)+(iferror(index(EPS!K:K,match(A283,EPS!A:A,0)),index(Ghosts!K:K,match(A283,Ghosts!A:A,0)))*3)+(iferror(index(EPS!L:L,match(A283,EPS!A:A,0)),index(Ghosts!L:L,match(A283,Ghosts!A:A,0)))*3))*D283*(F283/48))</f>
        <v/>
      </c>
      <c r="AB283" s="42">
        <f t="shared" ref="AB283:AF283" si="285">if(iferror(search(AB$1,$I283),0)&gt;0,1,0)</f>
        <v>0</v>
      </c>
      <c r="AC283" s="42">
        <f t="shared" si="285"/>
        <v>0</v>
      </c>
      <c r="AD283" s="42">
        <f t="shared" si="285"/>
        <v>0</v>
      </c>
      <c r="AE283" s="42">
        <f t="shared" si="285"/>
        <v>0</v>
      </c>
      <c r="AF283" s="42">
        <f t="shared" si="285"/>
        <v>0</v>
      </c>
      <c r="AG283" s="25"/>
      <c r="AH283" s="25"/>
      <c r="AI283" s="25"/>
      <c r="AJ283" s="25"/>
      <c r="AK283" s="25"/>
      <c r="AL283" s="25"/>
    </row>
    <row r="284">
      <c r="A284" s="26" t="s">
        <v>414</v>
      </c>
      <c r="B284" s="25" t="e">
        <v>#N/A</v>
      </c>
      <c r="C284" s="25" t="e">
        <v>#N/A</v>
      </c>
      <c r="D284" s="28" t="e">
        <v>#N/A</v>
      </c>
      <c r="E284" s="29">
        <v>0.18</v>
      </c>
      <c r="F284" s="30">
        <v>0.0</v>
      </c>
      <c r="G284" s="33"/>
      <c r="H284" s="34" t="s">
        <v>64</v>
      </c>
      <c r="I284" s="35" t="s">
        <v>64</v>
      </c>
      <c r="J284" s="36" t="s">
        <v>64</v>
      </c>
      <c r="K284" s="28" t="s">
        <v>64</v>
      </c>
      <c r="L284" s="28" t="s">
        <v>64</v>
      </c>
      <c r="M284" s="34" t="s">
        <v>64</v>
      </c>
      <c r="N284" s="35" t="s">
        <v>64</v>
      </c>
      <c r="O284" s="36" t="s">
        <v>64</v>
      </c>
      <c r="P284" s="28" t="s">
        <v>64</v>
      </c>
      <c r="Q284" s="37" t="s">
        <v>64</v>
      </c>
      <c r="R284" s="38" t="str">
        <f t="shared" si="2"/>
        <v/>
      </c>
      <c r="S284" s="39" t="str">
        <f t="array" ref="S284">if(R284="","", if(index(Index_of_Stuff!J:J,match(B284,Index_of_Stuff!F:F,0))&gt;0,(D284-index(Index_of_Stuff!J:J,match(B284,Index_of_Stuff!F:F,0)))*(R284/index(Index_of_Stuff!I:I,match(B284,Index_of_Stuff!F:F,0))),(D284/index(Index_of_Stuff!I:I,match(B284,Index_of_Stuff!F:F,0)))*R284))</f>
        <v/>
      </c>
      <c r="T284" s="40" t="str">
        <f t="array" ref="T284">if(or($F284=0,$F284=""),"", iferror(index(EPS!B:B,match($A284,EPS!$A:$A,0)),index(Ghosts!B:B,match($A284,Ghosts!$A:$A,0)))*($S284/(($F284/48)*$D284)/$E284))</f>
        <v/>
      </c>
      <c r="U284" s="40" t="str">
        <f t="array" ref="U284">if(or($F284=0,$F284=""),"", iferror(index(EPS!D:D,match($A284,EPS!$A:$A,0)),index(Ghosts!D:D,match($A284,Ghosts!$A:$A,0)))*($S284/(($F284/48)*$D284)/$E284))</f>
        <v/>
      </c>
      <c r="V284" s="40" t="str">
        <f t="array" ref="V284">if(or($F284=0,$F284=""),"", iferror(index(EPS!F:F,match($A284,EPS!$A:$A,0)),index(Ghosts!F:F,match($A284,Ghosts!$A:$A,0)))*($S284/(($F284/48)*$D284)/$E284))</f>
        <v/>
      </c>
      <c r="W284" s="40" t="str">
        <f t="array" ref="W284">if(or($F284=0,$F284=""),"", iferror(index(EPS!M:M,match($A284,EPS!$A:$A,0)),index(Ghosts!M:M,match($A284,Ghosts!$A:$A,0)))*($S284/(($F284/48)*$D284)/$E284))</f>
        <v/>
      </c>
      <c r="X284" s="39" t="str">
        <f t="shared" si="3"/>
        <v/>
      </c>
      <c r="Y284" s="41" t="str">
        <f t="array" ref="Y284">if(or(F284=0,F284=""),"",((iferror(index(EPS!H:H,match(A284,EPS!A:A,0)),index(Ghosts!H:H,match(A284,Ghosts!A:A,0)))*1.25)+(iferror(index(EPS!I:I,match(A284,EPS!A:A,0)),index(Ghosts!I:I,match(A284,Ghosts!A:A,0)))*1.25)+(iferror(index(EPS!J:J,match(A284,EPS!A:A,0)),index(Ghosts!J:J,match(A284,Ghosts!A:A,0)))*1.5)+(iferror(index(EPS!K:K,match(A284,EPS!A:A,0)),index(Ghosts!K:K,match(A284,Ghosts!A:A,0)))*2)+(iferror(index(EPS!L:L,match(A284,EPS!A:A,0)),index(Ghosts!L:L,match(A284,Ghosts!A:A,0)))*2))*D284*(F284/48))</f>
        <v/>
      </c>
      <c r="Z284" s="41" t="str">
        <f t="shared" si="4"/>
        <v/>
      </c>
      <c r="AA284" s="41" t="str">
        <f t="array" ref="AA284">if(or(F284=0,F284=""),"",((iferror(index(EPS!H:H,match(A284,EPS!A:A,0)),index(Ghosts!H:H,match(A284,Ghosts!A:A,0)))*1.2)+(iferror(index(EPS!I:I,match(A284,EPS!A:A,0)),index(Ghosts!I:I,match(A284,Ghosts!A:A,0)))*1.2)+(iferror(index(EPS!J:J,match(A284,EPS!A:A,0)),index(Ghosts!J:J,match(A284,Ghosts!A:A,0)))*1.5)+(iferror(index(EPS!K:K,match(A284,EPS!A:A,0)),index(Ghosts!K:K,match(A284,Ghosts!A:A,0)))*3)+(iferror(index(EPS!L:L,match(A284,EPS!A:A,0)),index(Ghosts!L:L,match(A284,Ghosts!A:A,0)))*3))*D284*(F284/48))</f>
        <v/>
      </c>
      <c r="AB284" s="42">
        <f t="shared" ref="AB284:AF284" si="286">if(iferror(search(AB$1,$I284),0)&gt;0,1,0)</f>
        <v>0</v>
      </c>
      <c r="AC284" s="42">
        <f t="shared" si="286"/>
        <v>0</v>
      </c>
      <c r="AD284" s="42">
        <f t="shared" si="286"/>
        <v>0</v>
      </c>
      <c r="AE284" s="42">
        <f t="shared" si="286"/>
        <v>0</v>
      </c>
      <c r="AF284" s="42">
        <f t="shared" si="286"/>
        <v>0</v>
      </c>
      <c r="AG284" s="25"/>
      <c r="AH284" s="25"/>
      <c r="AI284" s="25"/>
      <c r="AJ284" s="25"/>
      <c r="AK284" s="25"/>
      <c r="AL284" s="25"/>
    </row>
    <row r="285">
      <c r="A285" s="26" t="s">
        <v>415</v>
      </c>
      <c r="B285" s="25" t="e">
        <v>#N/A</v>
      </c>
      <c r="C285" s="25" t="e">
        <v>#N/A</v>
      </c>
      <c r="D285" s="28" t="e">
        <v>#N/A</v>
      </c>
      <c r="E285" s="29">
        <v>0.18</v>
      </c>
      <c r="F285" s="30">
        <v>0.0</v>
      </c>
      <c r="G285" s="33"/>
      <c r="H285" s="34" t="s">
        <v>64</v>
      </c>
      <c r="I285" s="35" t="s">
        <v>64</v>
      </c>
      <c r="J285" s="36" t="s">
        <v>64</v>
      </c>
      <c r="K285" s="28" t="s">
        <v>64</v>
      </c>
      <c r="L285" s="28" t="s">
        <v>64</v>
      </c>
      <c r="M285" s="34" t="s">
        <v>64</v>
      </c>
      <c r="N285" s="35" t="s">
        <v>64</v>
      </c>
      <c r="O285" s="36" t="s">
        <v>64</v>
      </c>
      <c r="P285" s="28" t="s">
        <v>64</v>
      </c>
      <c r="Q285" s="37" t="s">
        <v>64</v>
      </c>
      <c r="R285" s="38" t="str">
        <f t="shared" si="2"/>
        <v/>
      </c>
      <c r="S285" s="39" t="str">
        <f t="array" ref="S285">if(R285="","", if(index(Index_of_Stuff!J:J,match(B285,Index_of_Stuff!F:F,0))&gt;0,(D285-index(Index_of_Stuff!J:J,match(B285,Index_of_Stuff!F:F,0)))*(R285/index(Index_of_Stuff!I:I,match(B285,Index_of_Stuff!F:F,0))),(D285/index(Index_of_Stuff!I:I,match(B285,Index_of_Stuff!F:F,0)))*R285))</f>
        <v/>
      </c>
      <c r="T285" s="40" t="str">
        <f t="array" ref="T285">if(or($F285=0,$F285=""),"", iferror(index(EPS!B:B,match($A285,EPS!$A:$A,0)),index(Ghosts!B:B,match($A285,Ghosts!$A:$A,0)))*($S285/(($F285/48)*$D285)/$E285))</f>
        <v/>
      </c>
      <c r="U285" s="40" t="str">
        <f t="array" ref="U285">if(or($F285=0,$F285=""),"", iferror(index(EPS!D:D,match($A285,EPS!$A:$A,0)),index(Ghosts!D:D,match($A285,Ghosts!$A:$A,0)))*($S285/(($F285/48)*$D285)/$E285))</f>
        <v/>
      </c>
      <c r="V285" s="40" t="str">
        <f t="array" ref="V285">if(or($F285=0,$F285=""),"", iferror(index(EPS!F:F,match($A285,EPS!$A:$A,0)),index(Ghosts!F:F,match($A285,Ghosts!$A:$A,0)))*($S285/(($F285/48)*$D285)/$E285))</f>
        <v/>
      </c>
      <c r="W285" s="40" t="str">
        <f t="array" ref="W285">if(or($F285=0,$F285=""),"", iferror(index(EPS!M:M,match($A285,EPS!$A:$A,0)),index(Ghosts!M:M,match($A285,Ghosts!$A:$A,0)))*($S285/(($F285/48)*$D285)/$E285))</f>
        <v/>
      </c>
      <c r="X285" s="39" t="str">
        <f t="shared" si="3"/>
        <v/>
      </c>
      <c r="Y285" s="41" t="str">
        <f t="array" ref="Y285">if(or(F285=0,F285=""),"",((iferror(index(EPS!H:H,match(A285,EPS!A:A,0)),index(Ghosts!H:H,match(A285,Ghosts!A:A,0)))*1.25)+(iferror(index(EPS!I:I,match(A285,EPS!A:A,0)),index(Ghosts!I:I,match(A285,Ghosts!A:A,0)))*1.25)+(iferror(index(EPS!J:J,match(A285,EPS!A:A,0)),index(Ghosts!J:J,match(A285,Ghosts!A:A,0)))*1.5)+(iferror(index(EPS!K:K,match(A285,EPS!A:A,0)),index(Ghosts!K:K,match(A285,Ghosts!A:A,0)))*2)+(iferror(index(EPS!L:L,match(A285,EPS!A:A,0)),index(Ghosts!L:L,match(A285,Ghosts!A:A,0)))*2))*D285*(F285/48))</f>
        <v/>
      </c>
      <c r="Z285" s="41" t="str">
        <f t="shared" si="4"/>
        <v/>
      </c>
      <c r="AA285" s="41" t="str">
        <f t="array" ref="AA285">if(or(F285=0,F285=""),"",((iferror(index(EPS!H:H,match(A285,EPS!A:A,0)),index(Ghosts!H:H,match(A285,Ghosts!A:A,0)))*1.2)+(iferror(index(EPS!I:I,match(A285,EPS!A:A,0)),index(Ghosts!I:I,match(A285,Ghosts!A:A,0)))*1.2)+(iferror(index(EPS!J:J,match(A285,EPS!A:A,0)),index(Ghosts!J:J,match(A285,Ghosts!A:A,0)))*1.5)+(iferror(index(EPS!K:K,match(A285,EPS!A:A,0)),index(Ghosts!K:K,match(A285,Ghosts!A:A,0)))*3)+(iferror(index(EPS!L:L,match(A285,EPS!A:A,0)),index(Ghosts!L:L,match(A285,Ghosts!A:A,0)))*3))*D285*(F285/48))</f>
        <v/>
      </c>
      <c r="AB285" s="42">
        <f t="shared" ref="AB285:AF285" si="287">if(iferror(search(AB$1,$I285),0)&gt;0,1,0)</f>
        <v>0</v>
      </c>
      <c r="AC285" s="42">
        <f t="shared" si="287"/>
        <v>0</v>
      </c>
      <c r="AD285" s="42">
        <f t="shared" si="287"/>
        <v>0</v>
      </c>
      <c r="AE285" s="42">
        <f t="shared" si="287"/>
        <v>0</v>
      </c>
      <c r="AF285" s="42">
        <f t="shared" si="287"/>
        <v>0</v>
      </c>
      <c r="AG285" s="25"/>
      <c r="AH285" s="25"/>
      <c r="AI285" s="25"/>
      <c r="AJ285" s="25"/>
      <c r="AK285" s="25"/>
      <c r="AL285" s="25"/>
    </row>
    <row r="286">
      <c r="A286" s="26" t="s">
        <v>402</v>
      </c>
      <c r="B286" s="25" t="e">
        <v>#N/A</v>
      </c>
      <c r="C286" s="25" t="e">
        <v>#N/A</v>
      </c>
      <c r="D286" s="28" t="e">
        <v>#N/A</v>
      </c>
      <c r="E286" s="29">
        <v>0.2115430463576159</v>
      </c>
      <c r="F286" s="30">
        <v>0.0</v>
      </c>
      <c r="G286" s="33"/>
      <c r="H286" s="34" t="s">
        <v>64</v>
      </c>
      <c r="I286" s="35" t="s">
        <v>64</v>
      </c>
      <c r="J286" s="36" t="s">
        <v>64</v>
      </c>
      <c r="K286" s="28" t="s">
        <v>64</v>
      </c>
      <c r="L286" s="28" t="s">
        <v>64</v>
      </c>
      <c r="M286" s="34" t="s">
        <v>64</v>
      </c>
      <c r="N286" s="35" t="s">
        <v>64</v>
      </c>
      <c r="O286" s="36" t="s">
        <v>64</v>
      </c>
      <c r="P286" s="28" t="s">
        <v>64</v>
      </c>
      <c r="Q286" s="37" t="s">
        <v>64</v>
      </c>
      <c r="R286" s="38" t="str">
        <f t="shared" si="2"/>
        <v/>
      </c>
      <c r="S286" s="39" t="str">
        <f t="array" ref="S286">if(R286="","", if(index(Index_of_Stuff!J:J,match(B286,Index_of_Stuff!F:F,0))&gt;0,(D286-index(Index_of_Stuff!J:J,match(B286,Index_of_Stuff!F:F,0)))*(R286/index(Index_of_Stuff!I:I,match(B286,Index_of_Stuff!F:F,0))),(D286/index(Index_of_Stuff!I:I,match(B286,Index_of_Stuff!F:F,0)))*R286))</f>
        <v/>
      </c>
      <c r="T286" s="40" t="str">
        <f t="array" ref="T286">if(or($F286=0,$F286=""),"", iferror(index(EPS!B:B,match($A286,EPS!$A:$A,0)),index(Ghosts!B:B,match($A286,Ghosts!$A:$A,0)))*($S286/(($F286/48)*$D286)/$E286))</f>
        <v/>
      </c>
      <c r="U286" s="40" t="str">
        <f t="array" ref="U286">if(or($F286=0,$F286=""),"", iferror(index(EPS!D:D,match($A286,EPS!$A:$A,0)),index(Ghosts!D:D,match($A286,Ghosts!$A:$A,0)))*($S286/(($F286/48)*$D286)/$E286))</f>
        <v/>
      </c>
      <c r="V286" s="40" t="str">
        <f t="array" ref="V286">if(or($F286=0,$F286=""),"", iferror(index(EPS!F:F,match($A286,EPS!$A:$A,0)),index(Ghosts!F:F,match($A286,Ghosts!$A:$A,0)))*($S286/(($F286/48)*$D286)/$E286))</f>
        <v/>
      </c>
      <c r="W286" s="40" t="str">
        <f t="array" ref="W286">if(or($F286=0,$F286=""),"", iferror(index(EPS!M:M,match($A286,EPS!$A:$A,0)),index(Ghosts!M:M,match($A286,Ghosts!$A:$A,0)))*($S286/(($F286/48)*$D286)/$E286))</f>
        <v/>
      </c>
      <c r="X286" s="39" t="str">
        <f t="shared" si="3"/>
        <v/>
      </c>
      <c r="Y286" s="41" t="str">
        <f t="array" ref="Y286">if(or(F286=0,F286=""),"",((iferror(index(EPS!H:H,match(A286,EPS!A:A,0)),index(Ghosts!H:H,match(A286,Ghosts!A:A,0)))*1.25)+(iferror(index(EPS!I:I,match(A286,EPS!A:A,0)),index(Ghosts!I:I,match(A286,Ghosts!A:A,0)))*1.25)+(iferror(index(EPS!J:J,match(A286,EPS!A:A,0)),index(Ghosts!J:J,match(A286,Ghosts!A:A,0)))*1.5)+(iferror(index(EPS!K:K,match(A286,EPS!A:A,0)),index(Ghosts!K:K,match(A286,Ghosts!A:A,0)))*2)+(iferror(index(EPS!L:L,match(A286,EPS!A:A,0)),index(Ghosts!L:L,match(A286,Ghosts!A:A,0)))*2))*D286*(F286/48))</f>
        <v/>
      </c>
      <c r="Z286" s="41" t="str">
        <f t="shared" si="4"/>
        <v/>
      </c>
      <c r="AA286" s="41" t="str">
        <f t="array" ref="AA286">if(or(F286=0,F286=""),"",((iferror(index(EPS!H:H,match(A286,EPS!A:A,0)),index(Ghosts!H:H,match(A286,Ghosts!A:A,0)))*1.2)+(iferror(index(EPS!I:I,match(A286,EPS!A:A,0)),index(Ghosts!I:I,match(A286,Ghosts!A:A,0)))*1.2)+(iferror(index(EPS!J:J,match(A286,EPS!A:A,0)),index(Ghosts!J:J,match(A286,Ghosts!A:A,0)))*1.5)+(iferror(index(EPS!K:K,match(A286,EPS!A:A,0)),index(Ghosts!K:K,match(A286,Ghosts!A:A,0)))*3)+(iferror(index(EPS!L:L,match(A286,EPS!A:A,0)),index(Ghosts!L:L,match(A286,Ghosts!A:A,0)))*3))*D286*(F286/48))</f>
        <v/>
      </c>
      <c r="AB286" s="42">
        <f t="shared" ref="AB286:AF286" si="288">if(iferror(search(AB$1,$I286),0)&gt;0,1,0)</f>
        <v>0</v>
      </c>
      <c r="AC286" s="42">
        <f t="shared" si="288"/>
        <v>0</v>
      </c>
      <c r="AD286" s="42">
        <f t="shared" si="288"/>
        <v>0</v>
      </c>
      <c r="AE286" s="42">
        <f t="shared" si="288"/>
        <v>0</v>
      </c>
      <c r="AF286" s="42">
        <f t="shared" si="288"/>
        <v>0</v>
      </c>
      <c r="AG286" s="25"/>
      <c r="AH286" s="25"/>
      <c r="AI286" s="25"/>
      <c r="AJ286" s="25"/>
      <c r="AK286" s="25"/>
      <c r="AL286" s="25"/>
    </row>
    <row r="287">
      <c r="A287" s="26" t="s">
        <v>416</v>
      </c>
      <c r="B287" s="25" t="e">
        <v>#N/A</v>
      </c>
      <c r="C287" s="25" t="e">
        <v>#N/A</v>
      </c>
      <c r="D287" s="28" t="e">
        <v>#N/A</v>
      </c>
      <c r="E287" s="29">
        <v>0.18756331877729257</v>
      </c>
      <c r="F287" s="30">
        <v>33.0</v>
      </c>
      <c r="G287" s="33"/>
      <c r="H287" s="34" t="e">
        <v>#N/A</v>
      </c>
      <c r="I287" s="35" t="s">
        <v>64</v>
      </c>
      <c r="J287" s="36" t="s">
        <v>64</v>
      </c>
      <c r="K287" s="28" t="s">
        <v>64</v>
      </c>
      <c r="L287" s="28" t="s">
        <v>64</v>
      </c>
      <c r="M287" s="34" t="e">
        <v>#N/A</v>
      </c>
      <c r="N287" s="35" t="s">
        <v>64</v>
      </c>
      <c r="O287" s="36" t="s">
        <v>64</v>
      </c>
      <c r="P287" s="28" t="s">
        <v>64</v>
      </c>
      <c r="Q287" s="37" t="s">
        <v>64</v>
      </c>
      <c r="R287" s="38" t="str">
        <f t="shared" si="2"/>
        <v>#N/A</v>
      </c>
      <c r="S287" s="39" t="str">
        <f t="array" ref="S287">if(R287="","", if(index(Index_of_Stuff!J:J,match(B287,Index_of_Stuff!F:F,0))&gt;0,(D287-index(Index_of_Stuff!J:J,match(B287,Index_of_Stuff!F:F,0)))*(R287/index(Index_of_Stuff!I:I,match(B287,Index_of_Stuff!F:F,0))),(D287/index(Index_of_Stuff!I:I,match(B287,Index_of_Stuff!F:F,0)))*R287))</f>
        <v>#N/A</v>
      </c>
      <c r="T287" s="40" t="str">
        <f t="array" ref="T287">if(or($F287=0,$F287=""),"", iferror(index(EPS!B:B,match($A287,EPS!$A:$A,0)),index(Ghosts!B:B,match($A287,Ghosts!$A:$A,0)))*($S287/(($F287/48)*$D287)/$E287))</f>
        <v>#N/A</v>
      </c>
      <c r="U287" s="40" t="str">
        <f t="array" ref="U287">if(or($F287=0,$F287=""),"", iferror(index(EPS!D:D,match($A287,EPS!$A:$A,0)),index(Ghosts!D:D,match($A287,Ghosts!$A:$A,0)))*($S287/(($F287/48)*$D287)/$E287))</f>
        <v>#N/A</v>
      </c>
      <c r="V287" s="40" t="str">
        <f t="array" ref="V287">if(or($F287=0,$F287=""),"", iferror(index(EPS!F:F,match($A287,EPS!$A:$A,0)),index(Ghosts!F:F,match($A287,Ghosts!$A:$A,0)))*($S287/(($F287/48)*$D287)/$E287))</f>
        <v>#N/A</v>
      </c>
      <c r="W287" s="40" t="str">
        <f t="array" ref="W287">if(or($F287=0,$F287=""),"", iferror(index(EPS!M:M,match($A287,EPS!$A:$A,0)),index(Ghosts!M:M,match($A287,Ghosts!$A:$A,0)))*($S287/(($F287/48)*$D287)/$E287))</f>
        <v>#N/A</v>
      </c>
      <c r="X287" s="39" t="str">
        <f t="shared" si="3"/>
        <v>#N/A</v>
      </c>
      <c r="Y287" s="41" t="str">
        <f t="array" ref="Y287">if(or(F287=0,F287=""),"",((iferror(index(EPS!H:H,match(A287,EPS!A:A,0)),index(Ghosts!H:H,match(A287,Ghosts!A:A,0)))*1.25)+(iferror(index(EPS!I:I,match(A287,EPS!A:A,0)),index(Ghosts!I:I,match(A287,Ghosts!A:A,0)))*1.25)+(iferror(index(EPS!J:J,match(A287,EPS!A:A,0)),index(Ghosts!J:J,match(A287,Ghosts!A:A,0)))*1.5)+(iferror(index(EPS!K:K,match(A287,EPS!A:A,0)),index(Ghosts!K:K,match(A287,Ghosts!A:A,0)))*2)+(iferror(index(EPS!L:L,match(A287,EPS!A:A,0)),index(Ghosts!L:L,match(A287,Ghosts!A:A,0)))*2))*D287*(F287/48))</f>
        <v>#N/A</v>
      </c>
      <c r="Z287" s="41" t="str">
        <f t="shared" si="4"/>
        <v>#N/A</v>
      </c>
      <c r="AA287" s="41" t="str">
        <f t="array" ref="AA287">if(or(F287=0,F287=""),"",((iferror(index(EPS!H:H,match(A287,EPS!A:A,0)),index(Ghosts!H:H,match(A287,Ghosts!A:A,0)))*1.2)+(iferror(index(EPS!I:I,match(A287,EPS!A:A,0)),index(Ghosts!I:I,match(A287,Ghosts!A:A,0)))*1.2)+(iferror(index(EPS!J:J,match(A287,EPS!A:A,0)),index(Ghosts!J:J,match(A287,Ghosts!A:A,0)))*1.5)+(iferror(index(EPS!K:K,match(A287,EPS!A:A,0)),index(Ghosts!K:K,match(A287,Ghosts!A:A,0)))*3)+(iferror(index(EPS!L:L,match(A287,EPS!A:A,0)),index(Ghosts!L:L,match(A287,Ghosts!A:A,0)))*3))*D287*(F287/48))</f>
        <v>#N/A</v>
      </c>
      <c r="AB287" s="42">
        <f t="shared" ref="AB287:AF287" si="289">if(iferror(search(AB$1,$I287),0)&gt;0,1,0)</f>
        <v>0</v>
      </c>
      <c r="AC287" s="42">
        <f t="shared" si="289"/>
        <v>0</v>
      </c>
      <c r="AD287" s="42">
        <f t="shared" si="289"/>
        <v>0</v>
      </c>
      <c r="AE287" s="42">
        <f t="shared" si="289"/>
        <v>0</v>
      </c>
      <c r="AF287" s="42">
        <f t="shared" si="289"/>
        <v>0</v>
      </c>
      <c r="AG287" s="25"/>
      <c r="AH287" s="25"/>
      <c r="AI287" s="25"/>
      <c r="AJ287" s="25"/>
      <c r="AK287" s="25"/>
      <c r="AL287" s="25"/>
    </row>
    <row r="288">
      <c r="A288" s="26" t="s">
        <v>417</v>
      </c>
      <c r="B288" s="25" t="e">
        <v>#N/A</v>
      </c>
      <c r="C288" s="25" t="e">
        <v>#N/A</v>
      </c>
      <c r="D288" s="28" t="e">
        <v>#N/A</v>
      </c>
      <c r="E288" s="29">
        <v>0.16952206929283342</v>
      </c>
      <c r="F288" s="30">
        <v>33.0</v>
      </c>
      <c r="G288" s="33"/>
      <c r="H288" s="34" t="e">
        <v>#N/A</v>
      </c>
      <c r="I288" s="35" t="s">
        <v>64</v>
      </c>
      <c r="J288" s="36" t="s">
        <v>64</v>
      </c>
      <c r="K288" s="28" t="s">
        <v>64</v>
      </c>
      <c r="L288" s="28" t="s">
        <v>64</v>
      </c>
      <c r="M288" s="34" t="e">
        <v>#N/A</v>
      </c>
      <c r="N288" s="35" t="s">
        <v>64</v>
      </c>
      <c r="O288" s="36" t="s">
        <v>64</v>
      </c>
      <c r="P288" s="28" t="s">
        <v>64</v>
      </c>
      <c r="Q288" s="37" t="s">
        <v>64</v>
      </c>
      <c r="R288" s="38" t="str">
        <f t="shared" si="2"/>
        <v>#N/A</v>
      </c>
      <c r="S288" s="39" t="str">
        <f t="array" ref="S288">if(R288="","", if(index(Index_of_Stuff!J:J,match(B288,Index_of_Stuff!F:F,0))&gt;0,(D288-index(Index_of_Stuff!J:J,match(B288,Index_of_Stuff!F:F,0)))*(R288/index(Index_of_Stuff!I:I,match(B288,Index_of_Stuff!F:F,0))),(D288/index(Index_of_Stuff!I:I,match(B288,Index_of_Stuff!F:F,0)))*R288))</f>
        <v>#N/A</v>
      </c>
      <c r="T288" s="40" t="str">
        <f t="array" ref="T288">if(or($F288=0,$F288=""),"", iferror(index(EPS!B:B,match($A288,EPS!$A:$A,0)),index(Ghosts!B:B,match($A288,Ghosts!$A:$A,0)))*($S288/(($F288/48)*$D288)/$E288))</f>
        <v>#N/A</v>
      </c>
      <c r="U288" s="40" t="str">
        <f t="array" ref="U288">if(or($F288=0,$F288=""),"", iferror(index(EPS!D:D,match($A288,EPS!$A:$A,0)),index(Ghosts!D:D,match($A288,Ghosts!$A:$A,0)))*($S288/(($F288/48)*$D288)/$E288))</f>
        <v>#N/A</v>
      </c>
      <c r="V288" s="40" t="str">
        <f t="array" ref="V288">if(or($F288=0,$F288=""),"", iferror(index(EPS!F:F,match($A288,EPS!$A:$A,0)),index(Ghosts!F:F,match($A288,Ghosts!$A:$A,0)))*($S288/(($F288/48)*$D288)/$E288))</f>
        <v>#N/A</v>
      </c>
      <c r="W288" s="40" t="str">
        <f t="array" ref="W288">if(or($F288=0,$F288=""),"", iferror(index(EPS!M:M,match($A288,EPS!$A:$A,0)),index(Ghosts!M:M,match($A288,Ghosts!$A:$A,0)))*($S288/(($F288/48)*$D288)/$E288))</f>
        <v>#N/A</v>
      </c>
      <c r="X288" s="39" t="str">
        <f t="shared" si="3"/>
        <v>#N/A</v>
      </c>
      <c r="Y288" s="41" t="str">
        <f t="array" ref="Y288">if(or(F288=0,F288=""),"",((iferror(index(EPS!H:H,match(A288,EPS!A:A,0)),index(Ghosts!H:H,match(A288,Ghosts!A:A,0)))*1.25)+(iferror(index(EPS!I:I,match(A288,EPS!A:A,0)),index(Ghosts!I:I,match(A288,Ghosts!A:A,0)))*1.25)+(iferror(index(EPS!J:J,match(A288,EPS!A:A,0)),index(Ghosts!J:J,match(A288,Ghosts!A:A,0)))*1.5)+(iferror(index(EPS!K:K,match(A288,EPS!A:A,0)),index(Ghosts!K:K,match(A288,Ghosts!A:A,0)))*2)+(iferror(index(EPS!L:L,match(A288,EPS!A:A,0)),index(Ghosts!L:L,match(A288,Ghosts!A:A,0)))*2))*D288*(F288/48))</f>
        <v>#N/A</v>
      </c>
      <c r="Z288" s="41" t="str">
        <f t="shared" si="4"/>
        <v>#N/A</v>
      </c>
      <c r="AA288" s="41" t="str">
        <f t="array" ref="AA288">if(or(F288=0,F288=""),"",((iferror(index(EPS!H:H,match(A288,EPS!A:A,0)),index(Ghosts!H:H,match(A288,Ghosts!A:A,0)))*1.2)+(iferror(index(EPS!I:I,match(A288,EPS!A:A,0)),index(Ghosts!I:I,match(A288,Ghosts!A:A,0)))*1.2)+(iferror(index(EPS!J:J,match(A288,EPS!A:A,0)),index(Ghosts!J:J,match(A288,Ghosts!A:A,0)))*1.5)+(iferror(index(EPS!K:K,match(A288,EPS!A:A,0)),index(Ghosts!K:K,match(A288,Ghosts!A:A,0)))*3)+(iferror(index(EPS!L:L,match(A288,EPS!A:A,0)),index(Ghosts!L:L,match(A288,Ghosts!A:A,0)))*3))*D288*(F288/48))</f>
        <v>#N/A</v>
      </c>
      <c r="AB288" s="42">
        <f t="shared" ref="AB288:AF288" si="290">if(iferror(search(AB$1,$I288),0)&gt;0,1,0)</f>
        <v>0</v>
      </c>
      <c r="AC288" s="42">
        <f t="shared" si="290"/>
        <v>0</v>
      </c>
      <c r="AD288" s="42">
        <f t="shared" si="290"/>
        <v>0</v>
      </c>
      <c r="AE288" s="42">
        <f t="shared" si="290"/>
        <v>0</v>
      </c>
      <c r="AF288" s="42">
        <f t="shared" si="290"/>
        <v>0</v>
      </c>
      <c r="AG288" s="25"/>
      <c r="AH288" s="25"/>
      <c r="AI288" s="25"/>
      <c r="AJ288" s="25"/>
      <c r="AK288" s="25"/>
      <c r="AL288" s="25"/>
    </row>
    <row r="289">
      <c r="A289" s="26" t="s">
        <v>418</v>
      </c>
      <c r="B289" s="25" t="e">
        <v>#N/A</v>
      </c>
      <c r="C289" s="25" t="e">
        <v>#N/A</v>
      </c>
      <c r="D289" s="28" t="e">
        <v>#N/A</v>
      </c>
      <c r="E289" s="29">
        <v>0.1405377643504532</v>
      </c>
      <c r="F289" s="30">
        <v>30.0</v>
      </c>
      <c r="G289" s="33"/>
      <c r="H289" s="34" t="e">
        <v>#N/A</v>
      </c>
      <c r="I289" s="35" t="s">
        <v>64</v>
      </c>
      <c r="J289" s="36" t="s">
        <v>64</v>
      </c>
      <c r="K289" s="28" t="s">
        <v>64</v>
      </c>
      <c r="L289" s="28" t="s">
        <v>64</v>
      </c>
      <c r="M289" s="34" t="e">
        <v>#N/A</v>
      </c>
      <c r="N289" s="35" t="s">
        <v>64</v>
      </c>
      <c r="O289" s="36" t="s">
        <v>64</v>
      </c>
      <c r="P289" s="28" t="s">
        <v>64</v>
      </c>
      <c r="Q289" s="37" t="s">
        <v>64</v>
      </c>
      <c r="R289" s="38" t="str">
        <f t="shared" si="2"/>
        <v>#N/A</v>
      </c>
      <c r="S289" s="39" t="str">
        <f t="array" ref="S289">if(R289="","", if(index(Index_of_Stuff!J:J,match(B289,Index_of_Stuff!F:F,0))&gt;0,(D289-index(Index_of_Stuff!J:J,match(B289,Index_of_Stuff!F:F,0)))*(R289/index(Index_of_Stuff!I:I,match(B289,Index_of_Stuff!F:F,0))),(D289/index(Index_of_Stuff!I:I,match(B289,Index_of_Stuff!F:F,0)))*R289))</f>
        <v>#N/A</v>
      </c>
      <c r="T289" s="40" t="str">
        <f t="array" ref="T289">if(or($F289=0,$F289=""),"", iferror(index(EPS!B:B,match($A289,EPS!$A:$A,0)),index(Ghosts!B:B,match($A289,Ghosts!$A:$A,0)))*($S289/(($F289/48)*$D289)/$E289))</f>
        <v>#N/A</v>
      </c>
      <c r="U289" s="40" t="str">
        <f t="array" ref="U289">if(or($F289=0,$F289=""),"", iferror(index(EPS!D:D,match($A289,EPS!$A:$A,0)),index(Ghosts!D:D,match($A289,Ghosts!$A:$A,0)))*($S289/(($F289/48)*$D289)/$E289))</f>
        <v>#N/A</v>
      </c>
      <c r="V289" s="40" t="str">
        <f t="array" ref="V289">if(or($F289=0,$F289=""),"", iferror(index(EPS!F:F,match($A289,EPS!$A:$A,0)),index(Ghosts!F:F,match($A289,Ghosts!$A:$A,0)))*($S289/(($F289/48)*$D289)/$E289))</f>
        <v>#N/A</v>
      </c>
      <c r="W289" s="40" t="str">
        <f t="array" ref="W289">if(or($F289=0,$F289=""),"", iferror(index(EPS!M:M,match($A289,EPS!$A:$A,0)),index(Ghosts!M:M,match($A289,Ghosts!$A:$A,0)))*($S289/(($F289/48)*$D289)/$E289))</f>
        <v>#N/A</v>
      </c>
      <c r="X289" s="39" t="str">
        <f t="shared" si="3"/>
        <v>#N/A</v>
      </c>
      <c r="Y289" s="41" t="str">
        <f t="array" ref="Y289">if(or(F289=0,F289=""),"",((iferror(index(EPS!H:H,match(A289,EPS!A:A,0)),index(Ghosts!H:H,match(A289,Ghosts!A:A,0)))*1.25)+(iferror(index(EPS!I:I,match(A289,EPS!A:A,0)),index(Ghosts!I:I,match(A289,Ghosts!A:A,0)))*1.25)+(iferror(index(EPS!J:J,match(A289,EPS!A:A,0)),index(Ghosts!J:J,match(A289,Ghosts!A:A,0)))*1.5)+(iferror(index(EPS!K:K,match(A289,EPS!A:A,0)),index(Ghosts!K:K,match(A289,Ghosts!A:A,0)))*2)+(iferror(index(EPS!L:L,match(A289,EPS!A:A,0)),index(Ghosts!L:L,match(A289,Ghosts!A:A,0)))*2))*D289*(F289/48))</f>
        <v>#N/A</v>
      </c>
      <c r="Z289" s="41" t="str">
        <f t="shared" si="4"/>
        <v>#N/A</v>
      </c>
      <c r="AA289" s="41" t="str">
        <f t="array" ref="AA289">if(or(F289=0,F289=""),"",((iferror(index(EPS!H:H,match(A289,EPS!A:A,0)),index(Ghosts!H:H,match(A289,Ghosts!A:A,0)))*1.2)+(iferror(index(EPS!I:I,match(A289,EPS!A:A,0)),index(Ghosts!I:I,match(A289,Ghosts!A:A,0)))*1.2)+(iferror(index(EPS!J:J,match(A289,EPS!A:A,0)),index(Ghosts!J:J,match(A289,Ghosts!A:A,0)))*1.5)+(iferror(index(EPS!K:K,match(A289,EPS!A:A,0)),index(Ghosts!K:K,match(A289,Ghosts!A:A,0)))*3)+(iferror(index(EPS!L:L,match(A289,EPS!A:A,0)),index(Ghosts!L:L,match(A289,Ghosts!A:A,0)))*3))*D289*(F289/48))</f>
        <v>#N/A</v>
      </c>
      <c r="AB289" s="42">
        <f t="shared" ref="AB289:AF289" si="291">if(iferror(search(AB$1,$I289),0)&gt;0,1,0)</f>
        <v>0</v>
      </c>
      <c r="AC289" s="42">
        <f t="shared" si="291"/>
        <v>0</v>
      </c>
      <c r="AD289" s="42">
        <f t="shared" si="291"/>
        <v>0</v>
      </c>
      <c r="AE289" s="42">
        <f t="shared" si="291"/>
        <v>0</v>
      </c>
      <c r="AF289" s="42">
        <f t="shared" si="291"/>
        <v>0</v>
      </c>
      <c r="AG289" s="25"/>
      <c r="AH289" s="25"/>
      <c r="AI289" s="25"/>
      <c r="AJ289" s="25"/>
      <c r="AK289" s="25"/>
      <c r="AL289" s="25"/>
    </row>
    <row r="290">
      <c r="A290" s="26" t="s">
        <v>419</v>
      </c>
      <c r="B290" s="25" t="e">
        <v>#N/A</v>
      </c>
      <c r="C290" s="25" t="e">
        <v>#N/A</v>
      </c>
      <c r="D290" s="28" t="e">
        <v>#N/A</v>
      </c>
      <c r="E290" s="29">
        <v>0.2253369050585597</v>
      </c>
      <c r="F290" s="30">
        <v>29.0</v>
      </c>
      <c r="G290" s="33"/>
      <c r="H290" s="34" t="e">
        <v>#N/A</v>
      </c>
      <c r="I290" s="35" t="s">
        <v>64</v>
      </c>
      <c r="J290" s="36" t="s">
        <v>64</v>
      </c>
      <c r="K290" s="28" t="s">
        <v>64</v>
      </c>
      <c r="L290" s="28" t="s">
        <v>64</v>
      </c>
      <c r="M290" s="34" t="e">
        <v>#N/A</v>
      </c>
      <c r="N290" s="35" t="s">
        <v>64</v>
      </c>
      <c r="O290" s="36" t="s">
        <v>64</v>
      </c>
      <c r="P290" s="28" t="s">
        <v>64</v>
      </c>
      <c r="Q290" s="37" t="s">
        <v>64</v>
      </c>
      <c r="R290" s="38" t="str">
        <f t="shared" si="2"/>
        <v>#N/A</v>
      </c>
      <c r="S290" s="39" t="str">
        <f t="array" ref="S290">if(R290="","", if(index(Index_of_Stuff!J:J,match(B290,Index_of_Stuff!F:F,0))&gt;0,(D290-index(Index_of_Stuff!J:J,match(B290,Index_of_Stuff!F:F,0)))*(R290/index(Index_of_Stuff!I:I,match(B290,Index_of_Stuff!F:F,0))),(D290/index(Index_of_Stuff!I:I,match(B290,Index_of_Stuff!F:F,0)))*R290))</f>
        <v>#N/A</v>
      </c>
      <c r="T290" s="40" t="str">
        <f t="array" ref="T290">if(or($F290=0,$F290=""),"", iferror(index(EPS!B:B,match($A290,EPS!$A:$A,0)),index(Ghosts!B:B,match($A290,Ghosts!$A:$A,0)))*($S290/(($F290/48)*$D290)/$E290))</f>
        <v>#N/A</v>
      </c>
      <c r="U290" s="40" t="str">
        <f t="array" ref="U290">if(or($F290=0,$F290=""),"", iferror(index(EPS!D:D,match($A290,EPS!$A:$A,0)),index(Ghosts!D:D,match($A290,Ghosts!$A:$A,0)))*($S290/(($F290/48)*$D290)/$E290))</f>
        <v>#N/A</v>
      </c>
      <c r="V290" s="40" t="str">
        <f t="array" ref="V290">if(or($F290=0,$F290=""),"", iferror(index(EPS!F:F,match($A290,EPS!$A:$A,0)),index(Ghosts!F:F,match($A290,Ghosts!$A:$A,0)))*($S290/(($F290/48)*$D290)/$E290))</f>
        <v>#N/A</v>
      </c>
      <c r="W290" s="40" t="str">
        <f t="array" ref="W290">if(or($F290=0,$F290=""),"", iferror(index(EPS!M:M,match($A290,EPS!$A:$A,0)),index(Ghosts!M:M,match($A290,Ghosts!$A:$A,0)))*($S290/(($F290/48)*$D290)/$E290))</f>
        <v>#N/A</v>
      </c>
      <c r="X290" s="39" t="str">
        <f t="shared" si="3"/>
        <v>#N/A</v>
      </c>
      <c r="Y290" s="41" t="str">
        <f t="array" ref="Y290">if(or(F290=0,F290=""),"",((iferror(index(EPS!H:H,match(A290,EPS!A:A,0)),index(Ghosts!H:H,match(A290,Ghosts!A:A,0)))*1.25)+(iferror(index(EPS!I:I,match(A290,EPS!A:A,0)),index(Ghosts!I:I,match(A290,Ghosts!A:A,0)))*1.25)+(iferror(index(EPS!J:J,match(A290,EPS!A:A,0)),index(Ghosts!J:J,match(A290,Ghosts!A:A,0)))*1.5)+(iferror(index(EPS!K:K,match(A290,EPS!A:A,0)),index(Ghosts!K:K,match(A290,Ghosts!A:A,0)))*2)+(iferror(index(EPS!L:L,match(A290,EPS!A:A,0)),index(Ghosts!L:L,match(A290,Ghosts!A:A,0)))*2))*D290*(F290/48))</f>
        <v>#N/A</v>
      </c>
      <c r="Z290" s="41" t="str">
        <f t="shared" si="4"/>
        <v>#N/A</v>
      </c>
      <c r="AA290" s="41" t="str">
        <f t="array" ref="AA290">if(or(F290=0,F290=""),"",((iferror(index(EPS!H:H,match(A290,EPS!A:A,0)),index(Ghosts!H:H,match(A290,Ghosts!A:A,0)))*1.2)+(iferror(index(EPS!I:I,match(A290,EPS!A:A,0)),index(Ghosts!I:I,match(A290,Ghosts!A:A,0)))*1.2)+(iferror(index(EPS!J:J,match(A290,EPS!A:A,0)),index(Ghosts!J:J,match(A290,Ghosts!A:A,0)))*1.5)+(iferror(index(EPS!K:K,match(A290,EPS!A:A,0)),index(Ghosts!K:K,match(A290,Ghosts!A:A,0)))*3)+(iferror(index(EPS!L:L,match(A290,EPS!A:A,0)),index(Ghosts!L:L,match(A290,Ghosts!A:A,0)))*3))*D290*(F290/48))</f>
        <v>#N/A</v>
      </c>
      <c r="AB290" s="42">
        <f t="shared" ref="AB290:AF290" si="292">if(iferror(search(AB$1,$I290),0)&gt;0,1,0)</f>
        <v>0</v>
      </c>
      <c r="AC290" s="42">
        <f t="shared" si="292"/>
        <v>0</v>
      </c>
      <c r="AD290" s="42">
        <f t="shared" si="292"/>
        <v>0</v>
      </c>
      <c r="AE290" s="42">
        <f t="shared" si="292"/>
        <v>0</v>
      </c>
      <c r="AF290" s="42">
        <f t="shared" si="292"/>
        <v>0</v>
      </c>
      <c r="AG290" s="25"/>
      <c r="AH290" s="25"/>
      <c r="AI290" s="25"/>
      <c r="AJ290" s="25"/>
      <c r="AK290" s="25"/>
      <c r="AL290" s="25"/>
    </row>
    <row r="291">
      <c r="A291" s="26" t="s">
        <v>421</v>
      </c>
      <c r="B291" s="25" t="e">
        <v>#N/A</v>
      </c>
      <c r="C291" s="25" t="e">
        <v>#N/A</v>
      </c>
      <c r="D291" s="28" t="e">
        <v>#N/A</v>
      </c>
      <c r="E291" s="29">
        <v>0.19817017383348584</v>
      </c>
      <c r="F291" s="30">
        <v>27.0</v>
      </c>
      <c r="G291" s="33"/>
      <c r="H291" s="34" t="e">
        <v>#N/A</v>
      </c>
      <c r="I291" s="35" t="s">
        <v>64</v>
      </c>
      <c r="J291" s="36" t="s">
        <v>64</v>
      </c>
      <c r="K291" s="28" t="s">
        <v>64</v>
      </c>
      <c r="L291" s="28" t="s">
        <v>64</v>
      </c>
      <c r="M291" s="34" t="e">
        <v>#N/A</v>
      </c>
      <c r="N291" s="35" t="s">
        <v>64</v>
      </c>
      <c r="O291" s="36" t="s">
        <v>64</v>
      </c>
      <c r="P291" s="28" t="s">
        <v>64</v>
      </c>
      <c r="Q291" s="37" t="s">
        <v>64</v>
      </c>
      <c r="R291" s="38" t="str">
        <f t="shared" si="2"/>
        <v>#N/A</v>
      </c>
      <c r="S291" s="39" t="str">
        <f t="array" ref="S291">if(R291="","", if(index(Index_of_Stuff!J:J,match(B291,Index_of_Stuff!F:F,0))&gt;0,(D291-index(Index_of_Stuff!J:J,match(B291,Index_of_Stuff!F:F,0)))*(R291/index(Index_of_Stuff!I:I,match(B291,Index_of_Stuff!F:F,0))),(D291/index(Index_of_Stuff!I:I,match(B291,Index_of_Stuff!F:F,0)))*R291))</f>
        <v>#N/A</v>
      </c>
      <c r="T291" s="40" t="str">
        <f t="array" ref="T291">if(or($F291=0,$F291=""),"", iferror(index(EPS!B:B,match($A291,EPS!$A:$A,0)),index(Ghosts!B:B,match($A291,Ghosts!$A:$A,0)))*($S291/(($F291/48)*$D291)/$E291))</f>
        <v>#N/A</v>
      </c>
      <c r="U291" s="40" t="str">
        <f t="array" ref="U291">if(or($F291=0,$F291=""),"", iferror(index(EPS!D:D,match($A291,EPS!$A:$A,0)),index(Ghosts!D:D,match($A291,Ghosts!$A:$A,0)))*($S291/(($F291/48)*$D291)/$E291))</f>
        <v>#N/A</v>
      </c>
      <c r="V291" s="40" t="str">
        <f t="array" ref="V291">if(or($F291=0,$F291=""),"", iferror(index(EPS!F:F,match($A291,EPS!$A:$A,0)),index(Ghosts!F:F,match($A291,Ghosts!$A:$A,0)))*($S291/(($F291/48)*$D291)/$E291))</f>
        <v>#N/A</v>
      </c>
      <c r="W291" s="40" t="str">
        <f t="array" ref="W291">if(or($F291=0,$F291=""),"", iferror(index(EPS!M:M,match($A291,EPS!$A:$A,0)),index(Ghosts!M:M,match($A291,Ghosts!$A:$A,0)))*($S291/(($F291/48)*$D291)/$E291))</f>
        <v>#N/A</v>
      </c>
      <c r="X291" s="39" t="str">
        <f t="shared" si="3"/>
        <v>#N/A</v>
      </c>
      <c r="Y291" s="41" t="str">
        <f t="array" ref="Y291">if(or(F291=0,F291=""),"",((iferror(index(EPS!H:H,match(A291,EPS!A:A,0)),index(Ghosts!H:H,match(A291,Ghosts!A:A,0)))*1.25)+(iferror(index(EPS!I:I,match(A291,EPS!A:A,0)),index(Ghosts!I:I,match(A291,Ghosts!A:A,0)))*1.25)+(iferror(index(EPS!J:J,match(A291,EPS!A:A,0)),index(Ghosts!J:J,match(A291,Ghosts!A:A,0)))*1.5)+(iferror(index(EPS!K:K,match(A291,EPS!A:A,0)),index(Ghosts!K:K,match(A291,Ghosts!A:A,0)))*2)+(iferror(index(EPS!L:L,match(A291,EPS!A:A,0)),index(Ghosts!L:L,match(A291,Ghosts!A:A,0)))*2))*D291*(F291/48))</f>
        <v>#N/A</v>
      </c>
      <c r="Z291" s="41" t="str">
        <f t="shared" si="4"/>
        <v>#N/A</v>
      </c>
      <c r="AA291" s="41" t="str">
        <f t="array" ref="AA291">if(or(F291=0,F291=""),"",((iferror(index(EPS!H:H,match(A291,EPS!A:A,0)),index(Ghosts!H:H,match(A291,Ghosts!A:A,0)))*1.2)+(iferror(index(EPS!I:I,match(A291,EPS!A:A,0)),index(Ghosts!I:I,match(A291,Ghosts!A:A,0)))*1.2)+(iferror(index(EPS!J:J,match(A291,EPS!A:A,0)),index(Ghosts!J:J,match(A291,Ghosts!A:A,0)))*1.5)+(iferror(index(EPS!K:K,match(A291,EPS!A:A,0)),index(Ghosts!K:K,match(A291,Ghosts!A:A,0)))*3)+(iferror(index(EPS!L:L,match(A291,EPS!A:A,0)),index(Ghosts!L:L,match(A291,Ghosts!A:A,0)))*3))*D291*(F291/48))</f>
        <v>#N/A</v>
      </c>
      <c r="AB291" s="42">
        <f t="shared" ref="AB291:AF291" si="293">if(iferror(search(AB$1,$I291),0)&gt;0,1,0)</f>
        <v>0</v>
      </c>
      <c r="AC291" s="42">
        <f t="shared" si="293"/>
        <v>0</v>
      </c>
      <c r="AD291" s="42">
        <f t="shared" si="293"/>
        <v>0</v>
      </c>
      <c r="AE291" s="42">
        <f t="shared" si="293"/>
        <v>0</v>
      </c>
      <c r="AF291" s="42">
        <f t="shared" si="293"/>
        <v>0</v>
      </c>
      <c r="AG291" s="25"/>
      <c r="AH291" s="25"/>
      <c r="AI291" s="25"/>
      <c r="AJ291" s="25"/>
      <c r="AK291" s="25"/>
      <c r="AL291" s="25"/>
    </row>
    <row r="292">
      <c r="A292" s="26" t="s">
        <v>428</v>
      </c>
      <c r="B292" s="25" t="e">
        <v>#N/A</v>
      </c>
      <c r="C292" s="25" t="e">
        <v>#N/A</v>
      </c>
      <c r="D292" s="28" t="e">
        <v>#N/A</v>
      </c>
      <c r="E292" s="29">
        <v>0.1931916859122402</v>
      </c>
      <c r="F292" s="30">
        <v>18.0</v>
      </c>
      <c r="G292" s="33"/>
      <c r="H292" s="34" t="e">
        <v>#N/A</v>
      </c>
      <c r="I292" s="35" t="s">
        <v>64</v>
      </c>
      <c r="J292" s="36" t="s">
        <v>64</v>
      </c>
      <c r="K292" s="28" t="s">
        <v>64</v>
      </c>
      <c r="L292" s="28" t="s">
        <v>64</v>
      </c>
      <c r="M292" s="34" t="e">
        <v>#N/A</v>
      </c>
      <c r="N292" s="35" t="s">
        <v>64</v>
      </c>
      <c r="O292" s="36" t="s">
        <v>64</v>
      </c>
      <c r="P292" s="28" t="s">
        <v>64</v>
      </c>
      <c r="Q292" s="37" t="s">
        <v>64</v>
      </c>
      <c r="R292" s="38" t="str">
        <f t="shared" si="2"/>
        <v>#N/A</v>
      </c>
      <c r="S292" s="39" t="str">
        <f t="array" ref="S292">if(R292="","", if(index(Index_of_Stuff!J:J,match(B292,Index_of_Stuff!F:F,0))&gt;0,(D292-index(Index_of_Stuff!J:J,match(B292,Index_of_Stuff!F:F,0)))*(R292/index(Index_of_Stuff!I:I,match(B292,Index_of_Stuff!F:F,0))),(D292/index(Index_of_Stuff!I:I,match(B292,Index_of_Stuff!F:F,0)))*R292))</f>
        <v>#N/A</v>
      </c>
      <c r="T292" s="40" t="str">
        <f t="array" ref="T292">if(or($F292=0,$F292=""),"", iferror(index(EPS!B:B,match($A292,EPS!$A:$A,0)),index(Ghosts!B:B,match($A292,Ghosts!$A:$A,0)))*($S292/(($F292/48)*$D292)/$E292))</f>
        <v>#N/A</v>
      </c>
      <c r="U292" s="40" t="str">
        <f t="array" ref="U292">if(or($F292=0,$F292=""),"", iferror(index(EPS!D:D,match($A292,EPS!$A:$A,0)),index(Ghosts!D:D,match($A292,Ghosts!$A:$A,0)))*($S292/(($F292/48)*$D292)/$E292))</f>
        <v>#N/A</v>
      </c>
      <c r="V292" s="40" t="str">
        <f t="array" ref="V292">if(or($F292=0,$F292=""),"", iferror(index(EPS!F:F,match($A292,EPS!$A:$A,0)),index(Ghosts!F:F,match($A292,Ghosts!$A:$A,0)))*($S292/(($F292/48)*$D292)/$E292))</f>
        <v>#N/A</v>
      </c>
      <c r="W292" s="40" t="str">
        <f t="array" ref="W292">if(or($F292=0,$F292=""),"", iferror(index(EPS!M:M,match($A292,EPS!$A:$A,0)),index(Ghosts!M:M,match($A292,Ghosts!$A:$A,0)))*($S292/(($F292/48)*$D292)/$E292))</f>
        <v>#N/A</v>
      </c>
      <c r="X292" s="39" t="str">
        <f t="shared" si="3"/>
        <v>#N/A</v>
      </c>
      <c r="Y292" s="41" t="str">
        <f t="array" ref="Y292">if(or(F292=0,F292=""),"",((iferror(index(EPS!H:H,match(A292,EPS!A:A,0)),index(Ghosts!H:H,match(A292,Ghosts!A:A,0)))*1.25)+(iferror(index(EPS!I:I,match(A292,EPS!A:A,0)),index(Ghosts!I:I,match(A292,Ghosts!A:A,0)))*1.25)+(iferror(index(EPS!J:J,match(A292,EPS!A:A,0)),index(Ghosts!J:J,match(A292,Ghosts!A:A,0)))*1.5)+(iferror(index(EPS!K:K,match(A292,EPS!A:A,0)),index(Ghosts!K:K,match(A292,Ghosts!A:A,0)))*2)+(iferror(index(EPS!L:L,match(A292,EPS!A:A,0)),index(Ghosts!L:L,match(A292,Ghosts!A:A,0)))*2))*D292*(F292/48))</f>
        <v>#N/A</v>
      </c>
      <c r="Z292" s="41" t="str">
        <f t="shared" si="4"/>
        <v>#N/A</v>
      </c>
      <c r="AA292" s="41" t="str">
        <f t="array" ref="AA292">if(or(F292=0,F292=""),"",((iferror(index(EPS!H:H,match(A292,EPS!A:A,0)),index(Ghosts!H:H,match(A292,Ghosts!A:A,0)))*1.2)+(iferror(index(EPS!I:I,match(A292,EPS!A:A,0)),index(Ghosts!I:I,match(A292,Ghosts!A:A,0)))*1.2)+(iferror(index(EPS!J:J,match(A292,EPS!A:A,0)),index(Ghosts!J:J,match(A292,Ghosts!A:A,0)))*1.5)+(iferror(index(EPS!K:K,match(A292,EPS!A:A,0)),index(Ghosts!K:K,match(A292,Ghosts!A:A,0)))*3)+(iferror(index(EPS!L:L,match(A292,EPS!A:A,0)),index(Ghosts!L:L,match(A292,Ghosts!A:A,0)))*3))*D292*(F292/48))</f>
        <v>#N/A</v>
      </c>
      <c r="AB292" s="42">
        <f t="shared" ref="AB292:AF292" si="294">if(iferror(search(AB$1,$I292),0)&gt;0,1,0)</f>
        <v>0</v>
      </c>
      <c r="AC292" s="42">
        <f t="shared" si="294"/>
        <v>0</v>
      </c>
      <c r="AD292" s="42">
        <f t="shared" si="294"/>
        <v>0</v>
      </c>
      <c r="AE292" s="42">
        <f t="shared" si="294"/>
        <v>0</v>
      </c>
      <c r="AF292" s="42">
        <f t="shared" si="294"/>
        <v>0</v>
      </c>
      <c r="AG292" s="25"/>
      <c r="AH292" s="25"/>
      <c r="AI292" s="25"/>
      <c r="AJ292" s="25"/>
      <c r="AK292" s="25"/>
      <c r="AL292" s="25"/>
    </row>
    <row r="293">
      <c r="A293" s="26" t="s">
        <v>422</v>
      </c>
      <c r="B293" s="25" t="e">
        <v>#N/A</v>
      </c>
      <c r="C293" s="25" t="e">
        <v>#N/A</v>
      </c>
      <c r="D293" s="28" t="e">
        <v>#N/A</v>
      </c>
      <c r="E293" s="29">
        <v>0.136577772139051</v>
      </c>
      <c r="F293" s="30">
        <v>18.0</v>
      </c>
      <c r="G293" s="33"/>
      <c r="H293" s="34" t="e">
        <v>#N/A</v>
      </c>
      <c r="I293" s="35" t="s">
        <v>64</v>
      </c>
      <c r="J293" s="36" t="s">
        <v>64</v>
      </c>
      <c r="K293" s="28" t="s">
        <v>64</v>
      </c>
      <c r="L293" s="28" t="s">
        <v>64</v>
      </c>
      <c r="M293" s="34" t="e">
        <v>#N/A</v>
      </c>
      <c r="N293" s="35" t="s">
        <v>64</v>
      </c>
      <c r="O293" s="36" t="s">
        <v>64</v>
      </c>
      <c r="P293" s="28" t="s">
        <v>64</v>
      </c>
      <c r="Q293" s="37" t="s">
        <v>64</v>
      </c>
      <c r="R293" s="38" t="str">
        <f t="shared" si="2"/>
        <v>#N/A</v>
      </c>
      <c r="S293" s="39" t="str">
        <f t="array" ref="S293">if(R293="","", if(index(Index_of_Stuff!J:J,match(B293,Index_of_Stuff!F:F,0))&gt;0,(D293-index(Index_of_Stuff!J:J,match(B293,Index_of_Stuff!F:F,0)))*(R293/index(Index_of_Stuff!I:I,match(B293,Index_of_Stuff!F:F,0))),(D293/index(Index_of_Stuff!I:I,match(B293,Index_of_Stuff!F:F,0)))*R293))</f>
        <v>#N/A</v>
      </c>
      <c r="T293" s="40" t="str">
        <f t="array" ref="T293">if(or($F293=0,$F293=""),"", iferror(index(EPS!B:B,match($A293,EPS!$A:$A,0)),index(Ghosts!B:B,match($A293,Ghosts!$A:$A,0)))*($S293/(($F293/48)*$D293)/$E293))</f>
        <v>#N/A</v>
      </c>
      <c r="U293" s="40" t="str">
        <f t="array" ref="U293">if(or($F293=0,$F293=""),"", iferror(index(EPS!D:D,match($A293,EPS!$A:$A,0)),index(Ghosts!D:D,match($A293,Ghosts!$A:$A,0)))*($S293/(($F293/48)*$D293)/$E293))</f>
        <v>#N/A</v>
      </c>
      <c r="V293" s="40" t="str">
        <f t="array" ref="V293">if(or($F293=0,$F293=""),"", iferror(index(EPS!F:F,match($A293,EPS!$A:$A,0)),index(Ghosts!F:F,match($A293,Ghosts!$A:$A,0)))*($S293/(($F293/48)*$D293)/$E293))</f>
        <v>#N/A</v>
      </c>
      <c r="W293" s="40" t="str">
        <f t="array" ref="W293">if(or($F293=0,$F293=""),"", iferror(index(EPS!M:M,match($A293,EPS!$A:$A,0)),index(Ghosts!M:M,match($A293,Ghosts!$A:$A,0)))*($S293/(($F293/48)*$D293)/$E293))</f>
        <v>#N/A</v>
      </c>
      <c r="X293" s="39" t="str">
        <f t="shared" si="3"/>
        <v>#N/A</v>
      </c>
      <c r="Y293" s="41" t="str">
        <f t="array" ref="Y293">if(or(F293=0,F293=""),"",((iferror(index(EPS!H:H,match(A293,EPS!A:A,0)),index(Ghosts!H:H,match(A293,Ghosts!A:A,0)))*1.25)+(iferror(index(EPS!I:I,match(A293,EPS!A:A,0)),index(Ghosts!I:I,match(A293,Ghosts!A:A,0)))*1.25)+(iferror(index(EPS!J:J,match(A293,EPS!A:A,0)),index(Ghosts!J:J,match(A293,Ghosts!A:A,0)))*1.5)+(iferror(index(EPS!K:K,match(A293,EPS!A:A,0)),index(Ghosts!K:K,match(A293,Ghosts!A:A,0)))*2)+(iferror(index(EPS!L:L,match(A293,EPS!A:A,0)),index(Ghosts!L:L,match(A293,Ghosts!A:A,0)))*2))*D293*(F293/48))</f>
        <v>#N/A</v>
      </c>
      <c r="Z293" s="41" t="str">
        <f t="shared" si="4"/>
        <v>#N/A</v>
      </c>
      <c r="AA293" s="41" t="str">
        <f t="array" ref="AA293">if(or(F293=0,F293=""),"",((iferror(index(EPS!H:H,match(A293,EPS!A:A,0)),index(Ghosts!H:H,match(A293,Ghosts!A:A,0)))*1.2)+(iferror(index(EPS!I:I,match(A293,EPS!A:A,0)),index(Ghosts!I:I,match(A293,Ghosts!A:A,0)))*1.2)+(iferror(index(EPS!J:J,match(A293,EPS!A:A,0)),index(Ghosts!J:J,match(A293,Ghosts!A:A,0)))*1.5)+(iferror(index(EPS!K:K,match(A293,EPS!A:A,0)),index(Ghosts!K:K,match(A293,Ghosts!A:A,0)))*3)+(iferror(index(EPS!L:L,match(A293,EPS!A:A,0)),index(Ghosts!L:L,match(A293,Ghosts!A:A,0)))*3))*D293*(F293/48))</f>
        <v>#N/A</v>
      </c>
      <c r="AB293" s="42">
        <f t="shared" ref="AB293:AF293" si="295">if(iferror(search(AB$1,$I293),0)&gt;0,1,0)</f>
        <v>0</v>
      </c>
      <c r="AC293" s="42">
        <f t="shared" si="295"/>
        <v>0</v>
      </c>
      <c r="AD293" s="42">
        <f t="shared" si="295"/>
        <v>0</v>
      </c>
      <c r="AE293" s="42">
        <f t="shared" si="295"/>
        <v>0</v>
      </c>
      <c r="AF293" s="42">
        <f t="shared" si="295"/>
        <v>0</v>
      </c>
      <c r="AG293" s="25"/>
      <c r="AH293" s="25"/>
      <c r="AI293" s="25"/>
      <c r="AJ293" s="25"/>
      <c r="AK293" s="25"/>
      <c r="AL293" s="25"/>
    </row>
    <row r="294">
      <c r="A294" s="26" t="s">
        <v>420</v>
      </c>
      <c r="B294" s="25" t="e">
        <v>#N/A</v>
      </c>
      <c r="C294" s="25" t="e">
        <v>#N/A</v>
      </c>
      <c r="D294" s="28" t="e">
        <v>#N/A</v>
      </c>
      <c r="E294" s="29">
        <v>0.22981625441696113</v>
      </c>
      <c r="F294" s="30">
        <v>14.0</v>
      </c>
      <c r="G294" s="33"/>
      <c r="H294" s="34" t="e">
        <v>#N/A</v>
      </c>
      <c r="I294" s="35" t="s">
        <v>64</v>
      </c>
      <c r="J294" s="36" t="s">
        <v>64</v>
      </c>
      <c r="K294" s="28" t="s">
        <v>64</v>
      </c>
      <c r="L294" s="28" t="s">
        <v>64</v>
      </c>
      <c r="M294" s="34" t="e">
        <v>#N/A</v>
      </c>
      <c r="N294" s="35" t="s">
        <v>64</v>
      </c>
      <c r="O294" s="36" t="s">
        <v>64</v>
      </c>
      <c r="P294" s="28" t="s">
        <v>64</v>
      </c>
      <c r="Q294" s="37" t="s">
        <v>64</v>
      </c>
      <c r="R294" s="38" t="str">
        <f t="shared" si="2"/>
        <v>#N/A</v>
      </c>
      <c r="S294" s="39" t="str">
        <f t="array" ref="S294">if(R294="","", if(index(Index_of_Stuff!J:J,match(B294,Index_of_Stuff!F:F,0))&gt;0,(D294-index(Index_of_Stuff!J:J,match(B294,Index_of_Stuff!F:F,0)))*(R294/index(Index_of_Stuff!I:I,match(B294,Index_of_Stuff!F:F,0))),(D294/index(Index_of_Stuff!I:I,match(B294,Index_of_Stuff!F:F,0)))*R294))</f>
        <v>#N/A</v>
      </c>
      <c r="T294" s="40" t="str">
        <f t="array" ref="T294">if(or($F294=0,$F294=""),"", iferror(index(EPS!B:B,match($A294,EPS!$A:$A,0)),index(Ghosts!B:B,match($A294,Ghosts!$A:$A,0)))*($S294/(($F294/48)*$D294)/$E294))</f>
        <v>#N/A</v>
      </c>
      <c r="U294" s="40" t="str">
        <f t="array" ref="U294">if(or($F294=0,$F294=""),"", iferror(index(EPS!D:D,match($A294,EPS!$A:$A,0)),index(Ghosts!D:D,match($A294,Ghosts!$A:$A,0)))*($S294/(($F294/48)*$D294)/$E294))</f>
        <v>#N/A</v>
      </c>
      <c r="V294" s="40" t="str">
        <f t="array" ref="V294">if(or($F294=0,$F294=""),"", iferror(index(EPS!F:F,match($A294,EPS!$A:$A,0)),index(Ghosts!F:F,match($A294,Ghosts!$A:$A,0)))*($S294/(($F294/48)*$D294)/$E294))</f>
        <v>#N/A</v>
      </c>
      <c r="W294" s="40" t="str">
        <f t="array" ref="W294">if(or($F294=0,$F294=""),"", iferror(index(EPS!M:M,match($A294,EPS!$A:$A,0)),index(Ghosts!M:M,match($A294,Ghosts!$A:$A,0)))*($S294/(($F294/48)*$D294)/$E294))</f>
        <v>#N/A</v>
      </c>
      <c r="X294" s="39" t="str">
        <f t="shared" si="3"/>
        <v>#N/A</v>
      </c>
      <c r="Y294" s="41" t="str">
        <f t="array" ref="Y294">if(or(F294=0,F294=""),"",((iferror(index(EPS!H:H,match(A294,EPS!A:A,0)),index(Ghosts!H:H,match(A294,Ghosts!A:A,0)))*1.25)+(iferror(index(EPS!I:I,match(A294,EPS!A:A,0)),index(Ghosts!I:I,match(A294,Ghosts!A:A,0)))*1.25)+(iferror(index(EPS!J:J,match(A294,EPS!A:A,0)),index(Ghosts!J:J,match(A294,Ghosts!A:A,0)))*1.5)+(iferror(index(EPS!K:K,match(A294,EPS!A:A,0)),index(Ghosts!K:K,match(A294,Ghosts!A:A,0)))*2)+(iferror(index(EPS!L:L,match(A294,EPS!A:A,0)),index(Ghosts!L:L,match(A294,Ghosts!A:A,0)))*2))*D294*(F294/48))</f>
        <v>#N/A</v>
      </c>
      <c r="Z294" s="41" t="str">
        <f t="shared" si="4"/>
        <v>#N/A</v>
      </c>
      <c r="AA294" s="41" t="str">
        <f t="array" ref="AA294">if(or(F294=0,F294=""),"",((iferror(index(EPS!H:H,match(A294,EPS!A:A,0)),index(Ghosts!H:H,match(A294,Ghosts!A:A,0)))*1.2)+(iferror(index(EPS!I:I,match(A294,EPS!A:A,0)),index(Ghosts!I:I,match(A294,Ghosts!A:A,0)))*1.2)+(iferror(index(EPS!J:J,match(A294,EPS!A:A,0)),index(Ghosts!J:J,match(A294,Ghosts!A:A,0)))*1.5)+(iferror(index(EPS!K:K,match(A294,EPS!A:A,0)),index(Ghosts!K:K,match(A294,Ghosts!A:A,0)))*3)+(iferror(index(EPS!L:L,match(A294,EPS!A:A,0)),index(Ghosts!L:L,match(A294,Ghosts!A:A,0)))*3))*D294*(F294/48))</f>
        <v>#N/A</v>
      </c>
      <c r="AB294" s="42">
        <f t="shared" ref="AB294:AF294" si="296">if(iferror(search(AB$1,$I294),0)&gt;0,1,0)</f>
        <v>0</v>
      </c>
      <c r="AC294" s="42">
        <f t="shared" si="296"/>
        <v>0</v>
      </c>
      <c r="AD294" s="42">
        <f t="shared" si="296"/>
        <v>0</v>
      </c>
      <c r="AE294" s="42">
        <f t="shared" si="296"/>
        <v>0</v>
      </c>
      <c r="AF294" s="42">
        <f t="shared" si="296"/>
        <v>0</v>
      </c>
      <c r="AG294" s="25"/>
      <c r="AH294" s="25"/>
      <c r="AI294" s="25"/>
      <c r="AJ294" s="25"/>
      <c r="AK294" s="25"/>
      <c r="AL294" s="25"/>
    </row>
    <row r="295">
      <c r="A295" s="26" t="s">
        <v>424</v>
      </c>
      <c r="B295" s="25" t="e">
        <v>#N/A</v>
      </c>
      <c r="C295" s="25" t="e">
        <v>#N/A</v>
      </c>
      <c r="D295" s="28" t="e">
        <v>#N/A</v>
      </c>
      <c r="E295" s="29">
        <v>0.1409222462203024</v>
      </c>
      <c r="F295" s="30">
        <v>13.0</v>
      </c>
      <c r="G295" s="33"/>
      <c r="H295" s="34" t="e">
        <v>#N/A</v>
      </c>
      <c r="I295" s="35" t="s">
        <v>64</v>
      </c>
      <c r="J295" s="36" t="s">
        <v>64</v>
      </c>
      <c r="K295" s="28" t="s">
        <v>64</v>
      </c>
      <c r="L295" s="28" t="s">
        <v>64</v>
      </c>
      <c r="M295" s="34" t="e">
        <v>#N/A</v>
      </c>
      <c r="N295" s="35" t="s">
        <v>64</v>
      </c>
      <c r="O295" s="36" t="s">
        <v>64</v>
      </c>
      <c r="P295" s="28" t="s">
        <v>64</v>
      </c>
      <c r="Q295" s="37" t="s">
        <v>64</v>
      </c>
      <c r="R295" s="38" t="str">
        <f t="shared" si="2"/>
        <v>#N/A</v>
      </c>
      <c r="S295" s="39" t="str">
        <f t="array" ref="S295">if(R295="","", if(index(Index_of_Stuff!J:J,match(B295,Index_of_Stuff!F:F,0))&gt;0,(D295-index(Index_of_Stuff!J:J,match(B295,Index_of_Stuff!F:F,0)))*(R295/index(Index_of_Stuff!I:I,match(B295,Index_of_Stuff!F:F,0))),(D295/index(Index_of_Stuff!I:I,match(B295,Index_of_Stuff!F:F,0)))*R295))</f>
        <v>#N/A</v>
      </c>
      <c r="T295" s="40" t="str">
        <f t="array" ref="T295">if(or($F295=0,$F295=""),"", iferror(index(EPS!B:B,match($A295,EPS!$A:$A,0)),index(Ghosts!B:B,match($A295,Ghosts!$A:$A,0)))*($S295/(($F295/48)*$D295)/$E295))</f>
        <v>#N/A</v>
      </c>
      <c r="U295" s="40" t="str">
        <f t="array" ref="U295">if(or($F295=0,$F295=""),"", iferror(index(EPS!D:D,match($A295,EPS!$A:$A,0)),index(Ghosts!D:D,match($A295,Ghosts!$A:$A,0)))*($S295/(($F295/48)*$D295)/$E295))</f>
        <v>#N/A</v>
      </c>
      <c r="V295" s="40" t="str">
        <f t="array" ref="V295">if(or($F295=0,$F295=""),"", iferror(index(EPS!F:F,match($A295,EPS!$A:$A,0)),index(Ghosts!F:F,match($A295,Ghosts!$A:$A,0)))*($S295/(($F295/48)*$D295)/$E295))</f>
        <v>#N/A</v>
      </c>
      <c r="W295" s="40" t="str">
        <f t="array" ref="W295">if(or($F295=0,$F295=""),"", iferror(index(EPS!M:M,match($A295,EPS!$A:$A,0)),index(Ghosts!M:M,match($A295,Ghosts!$A:$A,0)))*($S295/(($F295/48)*$D295)/$E295))</f>
        <v>#N/A</v>
      </c>
      <c r="X295" s="39" t="str">
        <f t="shared" si="3"/>
        <v>#N/A</v>
      </c>
      <c r="Y295" s="41" t="str">
        <f t="array" ref="Y295">if(or(F295=0,F295=""),"",((iferror(index(EPS!H:H,match(A295,EPS!A:A,0)),index(Ghosts!H:H,match(A295,Ghosts!A:A,0)))*1.25)+(iferror(index(EPS!I:I,match(A295,EPS!A:A,0)),index(Ghosts!I:I,match(A295,Ghosts!A:A,0)))*1.25)+(iferror(index(EPS!J:J,match(A295,EPS!A:A,0)),index(Ghosts!J:J,match(A295,Ghosts!A:A,0)))*1.5)+(iferror(index(EPS!K:K,match(A295,EPS!A:A,0)),index(Ghosts!K:K,match(A295,Ghosts!A:A,0)))*2)+(iferror(index(EPS!L:L,match(A295,EPS!A:A,0)),index(Ghosts!L:L,match(A295,Ghosts!A:A,0)))*2))*D295*(F295/48))</f>
        <v>#N/A</v>
      </c>
      <c r="Z295" s="41" t="str">
        <f t="shared" si="4"/>
        <v>#N/A</v>
      </c>
      <c r="AA295" s="41" t="str">
        <f t="array" ref="AA295">if(or(F295=0,F295=""),"",((iferror(index(EPS!H:H,match(A295,EPS!A:A,0)),index(Ghosts!H:H,match(A295,Ghosts!A:A,0)))*1.2)+(iferror(index(EPS!I:I,match(A295,EPS!A:A,0)),index(Ghosts!I:I,match(A295,Ghosts!A:A,0)))*1.2)+(iferror(index(EPS!J:J,match(A295,EPS!A:A,0)),index(Ghosts!J:J,match(A295,Ghosts!A:A,0)))*1.5)+(iferror(index(EPS!K:K,match(A295,EPS!A:A,0)),index(Ghosts!K:K,match(A295,Ghosts!A:A,0)))*3)+(iferror(index(EPS!L:L,match(A295,EPS!A:A,0)),index(Ghosts!L:L,match(A295,Ghosts!A:A,0)))*3))*D295*(F295/48))</f>
        <v>#N/A</v>
      </c>
      <c r="AB295" s="42">
        <f t="shared" ref="AB295:AF295" si="297">if(iferror(search(AB$1,$I295),0)&gt;0,1,0)</f>
        <v>0</v>
      </c>
      <c r="AC295" s="42">
        <f t="shared" si="297"/>
        <v>0</v>
      </c>
      <c r="AD295" s="42">
        <f t="shared" si="297"/>
        <v>0</v>
      </c>
      <c r="AE295" s="42">
        <f t="shared" si="297"/>
        <v>0</v>
      </c>
      <c r="AF295" s="42">
        <f t="shared" si="297"/>
        <v>0</v>
      </c>
      <c r="AG295" s="25"/>
      <c r="AH295" s="25"/>
      <c r="AI295" s="25"/>
      <c r="AJ295" s="25"/>
      <c r="AK295" s="25"/>
      <c r="AL295" s="25"/>
    </row>
    <row r="296">
      <c r="A296" s="26" t="s">
        <v>430</v>
      </c>
      <c r="B296" s="25" t="e">
        <v>#N/A</v>
      </c>
      <c r="C296" s="25" t="e">
        <v>#N/A</v>
      </c>
      <c r="D296" s="28" t="e">
        <v>#N/A</v>
      </c>
      <c r="E296" s="29">
        <v>0.1519044309296264</v>
      </c>
      <c r="F296" s="30">
        <v>12.0</v>
      </c>
      <c r="G296" s="33"/>
      <c r="H296" s="34" t="e">
        <v>#N/A</v>
      </c>
      <c r="I296" s="35" t="s">
        <v>64</v>
      </c>
      <c r="J296" s="36" t="s">
        <v>64</v>
      </c>
      <c r="K296" s="28" t="s">
        <v>64</v>
      </c>
      <c r="L296" s="28" t="s">
        <v>64</v>
      </c>
      <c r="M296" s="34" t="e">
        <v>#N/A</v>
      </c>
      <c r="N296" s="35" t="s">
        <v>64</v>
      </c>
      <c r="O296" s="36" t="s">
        <v>64</v>
      </c>
      <c r="P296" s="28" t="s">
        <v>64</v>
      </c>
      <c r="Q296" s="37" t="s">
        <v>64</v>
      </c>
      <c r="R296" s="38" t="str">
        <f t="shared" si="2"/>
        <v>#N/A</v>
      </c>
      <c r="S296" s="39" t="str">
        <f t="array" ref="S296">if(R296="","", if(index(Index_of_Stuff!J:J,match(B296,Index_of_Stuff!F:F,0))&gt;0,(D296-index(Index_of_Stuff!J:J,match(B296,Index_of_Stuff!F:F,0)))*(R296/index(Index_of_Stuff!I:I,match(B296,Index_of_Stuff!F:F,0))),(D296/index(Index_of_Stuff!I:I,match(B296,Index_of_Stuff!F:F,0)))*R296))</f>
        <v>#N/A</v>
      </c>
      <c r="T296" s="40" t="str">
        <f t="array" ref="T296">if(or($F296=0,$F296=""),"", iferror(index(EPS!B:B,match($A296,EPS!$A:$A,0)),index(Ghosts!B:B,match($A296,Ghosts!$A:$A,0)))*($S296/(($F296/48)*$D296)/$E296))</f>
        <v>#N/A</v>
      </c>
      <c r="U296" s="40" t="str">
        <f t="array" ref="U296">if(or($F296=0,$F296=""),"", iferror(index(EPS!D:D,match($A296,EPS!$A:$A,0)),index(Ghosts!D:D,match($A296,Ghosts!$A:$A,0)))*($S296/(($F296/48)*$D296)/$E296))</f>
        <v>#N/A</v>
      </c>
      <c r="V296" s="40" t="str">
        <f t="array" ref="V296">if(or($F296=0,$F296=""),"", iferror(index(EPS!F:F,match($A296,EPS!$A:$A,0)),index(Ghosts!F:F,match($A296,Ghosts!$A:$A,0)))*($S296/(($F296/48)*$D296)/$E296))</f>
        <v>#N/A</v>
      </c>
      <c r="W296" s="40" t="str">
        <f t="array" ref="W296">if(or($F296=0,$F296=""),"", iferror(index(EPS!M:M,match($A296,EPS!$A:$A,0)),index(Ghosts!M:M,match($A296,Ghosts!$A:$A,0)))*($S296/(($F296/48)*$D296)/$E296))</f>
        <v>#N/A</v>
      </c>
      <c r="X296" s="39" t="str">
        <f t="shared" si="3"/>
        <v>#N/A</v>
      </c>
      <c r="Y296" s="41" t="str">
        <f t="array" ref="Y296">if(or(F296=0,F296=""),"",((iferror(index(EPS!H:H,match(A296,EPS!A:A,0)),index(Ghosts!H:H,match(A296,Ghosts!A:A,0)))*1.25)+(iferror(index(EPS!I:I,match(A296,EPS!A:A,0)),index(Ghosts!I:I,match(A296,Ghosts!A:A,0)))*1.25)+(iferror(index(EPS!J:J,match(A296,EPS!A:A,0)),index(Ghosts!J:J,match(A296,Ghosts!A:A,0)))*1.5)+(iferror(index(EPS!K:K,match(A296,EPS!A:A,0)),index(Ghosts!K:K,match(A296,Ghosts!A:A,0)))*2)+(iferror(index(EPS!L:L,match(A296,EPS!A:A,0)),index(Ghosts!L:L,match(A296,Ghosts!A:A,0)))*2))*D296*(F296/48))</f>
        <v>#N/A</v>
      </c>
      <c r="Z296" s="41" t="str">
        <f t="shared" si="4"/>
        <v>#N/A</v>
      </c>
      <c r="AA296" s="41" t="str">
        <f t="array" ref="AA296">if(or(F296=0,F296=""),"",((iferror(index(EPS!H:H,match(A296,EPS!A:A,0)),index(Ghosts!H:H,match(A296,Ghosts!A:A,0)))*1.2)+(iferror(index(EPS!I:I,match(A296,EPS!A:A,0)),index(Ghosts!I:I,match(A296,Ghosts!A:A,0)))*1.2)+(iferror(index(EPS!J:J,match(A296,EPS!A:A,0)),index(Ghosts!J:J,match(A296,Ghosts!A:A,0)))*1.5)+(iferror(index(EPS!K:K,match(A296,EPS!A:A,0)),index(Ghosts!K:K,match(A296,Ghosts!A:A,0)))*3)+(iferror(index(EPS!L:L,match(A296,EPS!A:A,0)),index(Ghosts!L:L,match(A296,Ghosts!A:A,0)))*3))*D296*(F296/48))</f>
        <v>#N/A</v>
      </c>
      <c r="AB296" s="42">
        <f t="shared" ref="AB296:AF296" si="298">if(iferror(search(AB$1,$I296),0)&gt;0,1,0)</f>
        <v>0</v>
      </c>
      <c r="AC296" s="42">
        <f t="shared" si="298"/>
        <v>0</v>
      </c>
      <c r="AD296" s="42">
        <f t="shared" si="298"/>
        <v>0</v>
      </c>
      <c r="AE296" s="42">
        <f t="shared" si="298"/>
        <v>0</v>
      </c>
      <c r="AF296" s="42">
        <f t="shared" si="298"/>
        <v>0</v>
      </c>
      <c r="AG296" s="25"/>
      <c r="AH296" s="25"/>
      <c r="AI296" s="25"/>
      <c r="AJ296" s="25"/>
      <c r="AK296" s="25"/>
      <c r="AL296" s="25"/>
    </row>
    <row r="297">
      <c r="A297" s="26" t="s">
        <v>425</v>
      </c>
      <c r="B297" s="25" t="e">
        <v>#N/A</v>
      </c>
      <c r="C297" s="25" t="e">
        <v>#N/A</v>
      </c>
      <c r="D297" s="28" t="e">
        <v>#N/A</v>
      </c>
      <c r="E297" s="29">
        <v>0.21771171171171172</v>
      </c>
      <c r="F297" s="30">
        <v>8.0</v>
      </c>
      <c r="G297" s="33"/>
      <c r="H297" s="34" t="e">
        <v>#N/A</v>
      </c>
      <c r="I297" s="35" t="s">
        <v>64</v>
      </c>
      <c r="J297" s="36" t="s">
        <v>64</v>
      </c>
      <c r="K297" s="28" t="s">
        <v>64</v>
      </c>
      <c r="L297" s="28" t="s">
        <v>64</v>
      </c>
      <c r="M297" s="34" t="e">
        <v>#N/A</v>
      </c>
      <c r="N297" s="35" t="s">
        <v>64</v>
      </c>
      <c r="O297" s="36" t="s">
        <v>64</v>
      </c>
      <c r="P297" s="28" t="s">
        <v>64</v>
      </c>
      <c r="Q297" s="37" t="s">
        <v>64</v>
      </c>
      <c r="R297" s="38" t="str">
        <f t="shared" si="2"/>
        <v>#N/A</v>
      </c>
      <c r="S297" s="39" t="str">
        <f t="array" ref="S297">if(R297="","", if(index(Index_of_Stuff!J:J,match(B297,Index_of_Stuff!F:F,0))&gt;0,(D297-index(Index_of_Stuff!J:J,match(B297,Index_of_Stuff!F:F,0)))*(R297/index(Index_of_Stuff!I:I,match(B297,Index_of_Stuff!F:F,0))),(D297/index(Index_of_Stuff!I:I,match(B297,Index_of_Stuff!F:F,0)))*R297))</f>
        <v>#N/A</v>
      </c>
      <c r="T297" s="40" t="str">
        <f t="array" ref="T297">if(or($F297=0,$F297=""),"", iferror(index(EPS!B:B,match($A297,EPS!$A:$A,0)),index(Ghosts!B:B,match($A297,Ghosts!$A:$A,0)))*($S297/(($F297/48)*$D297)/$E297))</f>
        <v>#N/A</v>
      </c>
      <c r="U297" s="40" t="str">
        <f t="array" ref="U297">if(or($F297=0,$F297=""),"", iferror(index(EPS!D:D,match($A297,EPS!$A:$A,0)),index(Ghosts!D:D,match($A297,Ghosts!$A:$A,0)))*($S297/(($F297/48)*$D297)/$E297))</f>
        <v>#N/A</v>
      </c>
      <c r="V297" s="40" t="str">
        <f t="array" ref="V297">if(or($F297=0,$F297=""),"", iferror(index(EPS!F:F,match($A297,EPS!$A:$A,0)),index(Ghosts!F:F,match($A297,Ghosts!$A:$A,0)))*($S297/(($F297/48)*$D297)/$E297))</f>
        <v>#N/A</v>
      </c>
      <c r="W297" s="40" t="str">
        <f t="array" ref="W297">if(or($F297=0,$F297=""),"", iferror(index(EPS!M:M,match($A297,EPS!$A:$A,0)),index(Ghosts!M:M,match($A297,Ghosts!$A:$A,0)))*($S297/(($F297/48)*$D297)/$E297))</f>
        <v>#N/A</v>
      </c>
      <c r="X297" s="39" t="str">
        <f t="shared" si="3"/>
        <v>#N/A</v>
      </c>
      <c r="Y297" s="41" t="str">
        <f t="array" ref="Y297">if(or(F297=0,F297=""),"",((iferror(index(EPS!H:H,match(A297,EPS!A:A,0)),index(Ghosts!H:H,match(A297,Ghosts!A:A,0)))*1.25)+(iferror(index(EPS!I:I,match(A297,EPS!A:A,0)),index(Ghosts!I:I,match(A297,Ghosts!A:A,0)))*1.25)+(iferror(index(EPS!J:J,match(A297,EPS!A:A,0)),index(Ghosts!J:J,match(A297,Ghosts!A:A,0)))*1.5)+(iferror(index(EPS!K:K,match(A297,EPS!A:A,0)),index(Ghosts!K:K,match(A297,Ghosts!A:A,0)))*2)+(iferror(index(EPS!L:L,match(A297,EPS!A:A,0)),index(Ghosts!L:L,match(A297,Ghosts!A:A,0)))*2))*D297*(F297/48))</f>
        <v>#N/A</v>
      </c>
      <c r="Z297" s="41" t="str">
        <f t="shared" si="4"/>
        <v>#N/A</v>
      </c>
      <c r="AA297" s="41" t="str">
        <f t="array" ref="AA297">if(or(F297=0,F297=""),"",((iferror(index(EPS!H:H,match(A297,EPS!A:A,0)),index(Ghosts!H:H,match(A297,Ghosts!A:A,0)))*1.2)+(iferror(index(EPS!I:I,match(A297,EPS!A:A,0)),index(Ghosts!I:I,match(A297,Ghosts!A:A,0)))*1.2)+(iferror(index(EPS!J:J,match(A297,EPS!A:A,0)),index(Ghosts!J:J,match(A297,Ghosts!A:A,0)))*1.5)+(iferror(index(EPS!K:K,match(A297,EPS!A:A,0)),index(Ghosts!K:K,match(A297,Ghosts!A:A,0)))*3)+(iferror(index(EPS!L:L,match(A297,EPS!A:A,0)),index(Ghosts!L:L,match(A297,Ghosts!A:A,0)))*3))*D297*(F297/48))</f>
        <v>#N/A</v>
      </c>
      <c r="AB297" s="42">
        <f t="shared" ref="AB297:AF297" si="299">if(iferror(search(AB$1,$I297),0)&gt;0,1,0)</f>
        <v>0</v>
      </c>
      <c r="AC297" s="42">
        <f t="shared" si="299"/>
        <v>0</v>
      </c>
      <c r="AD297" s="42">
        <f t="shared" si="299"/>
        <v>0</v>
      </c>
      <c r="AE297" s="42">
        <f t="shared" si="299"/>
        <v>0</v>
      </c>
      <c r="AF297" s="42">
        <f t="shared" si="299"/>
        <v>0</v>
      </c>
      <c r="AG297" s="25"/>
      <c r="AH297" s="25"/>
      <c r="AI297" s="25"/>
      <c r="AJ297" s="25"/>
      <c r="AK297" s="25"/>
      <c r="AL297" s="25"/>
    </row>
    <row r="298">
      <c r="A298" s="26" t="s">
        <v>426</v>
      </c>
      <c r="B298" s="25" t="e">
        <v>#N/A</v>
      </c>
      <c r="C298" s="25" t="e">
        <v>#N/A</v>
      </c>
      <c r="D298" s="28" t="e">
        <v>#N/A</v>
      </c>
      <c r="E298" s="29">
        <v>0.18356647398843928</v>
      </c>
      <c r="F298" s="30">
        <v>0.0</v>
      </c>
      <c r="G298" s="33"/>
      <c r="H298" s="34" t="s">
        <v>64</v>
      </c>
      <c r="I298" s="35" t="s">
        <v>64</v>
      </c>
      <c r="J298" s="36" t="s">
        <v>64</v>
      </c>
      <c r="K298" s="28" t="s">
        <v>64</v>
      </c>
      <c r="L298" s="28" t="s">
        <v>64</v>
      </c>
      <c r="M298" s="34" t="s">
        <v>64</v>
      </c>
      <c r="N298" s="35" t="s">
        <v>64</v>
      </c>
      <c r="O298" s="36" t="s">
        <v>64</v>
      </c>
      <c r="P298" s="28" t="s">
        <v>64</v>
      </c>
      <c r="Q298" s="37" t="s">
        <v>64</v>
      </c>
      <c r="R298" s="38" t="str">
        <f t="shared" si="2"/>
        <v/>
      </c>
      <c r="S298" s="39" t="str">
        <f t="array" ref="S298">if(R298="","", if(index(Index_of_Stuff!J:J,match(B298,Index_of_Stuff!F:F,0))&gt;0,(D298-index(Index_of_Stuff!J:J,match(B298,Index_of_Stuff!F:F,0)))*(R298/index(Index_of_Stuff!I:I,match(B298,Index_of_Stuff!F:F,0))),(D298/index(Index_of_Stuff!I:I,match(B298,Index_of_Stuff!F:F,0)))*R298))</f>
        <v/>
      </c>
      <c r="T298" s="40" t="str">
        <f t="array" ref="T298">if(or($F298=0,$F298=""),"", iferror(index(EPS!B:B,match($A298,EPS!$A:$A,0)),index(Ghosts!B:B,match($A298,Ghosts!$A:$A,0)))*($S298/(($F298/48)*$D298)/$E298))</f>
        <v/>
      </c>
      <c r="U298" s="40" t="str">
        <f t="array" ref="U298">if(or($F298=0,$F298=""),"", iferror(index(EPS!D:D,match($A298,EPS!$A:$A,0)),index(Ghosts!D:D,match($A298,Ghosts!$A:$A,0)))*($S298/(($F298/48)*$D298)/$E298))</f>
        <v/>
      </c>
      <c r="V298" s="40" t="str">
        <f t="array" ref="V298">if(or($F298=0,$F298=""),"", iferror(index(EPS!F:F,match($A298,EPS!$A:$A,0)),index(Ghosts!F:F,match($A298,Ghosts!$A:$A,0)))*($S298/(($F298/48)*$D298)/$E298))</f>
        <v/>
      </c>
      <c r="W298" s="40" t="str">
        <f t="array" ref="W298">if(or($F298=0,$F298=""),"", iferror(index(EPS!M:M,match($A298,EPS!$A:$A,0)),index(Ghosts!M:M,match($A298,Ghosts!$A:$A,0)))*($S298/(($F298/48)*$D298)/$E298))</f>
        <v/>
      </c>
      <c r="X298" s="39" t="str">
        <f t="shared" si="3"/>
        <v/>
      </c>
      <c r="Y298" s="41" t="str">
        <f t="array" ref="Y298">if(or(F298=0,F298=""),"",((iferror(index(EPS!H:H,match(A298,EPS!A:A,0)),index(Ghosts!H:H,match(A298,Ghosts!A:A,0)))*1.25)+(iferror(index(EPS!I:I,match(A298,EPS!A:A,0)),index(Ghosts!I:I,match(A298,Ghosts!A:A,0)))*1.25)+(iferror(index(EPS!J:J,match(A298,EPS!A:A,0)),index(Ghosts!J:J,match(A298,Ghosts!A:A,0)))*1.5)+(iferror(index(EPS!K:K,match(A298,EPS!A:A,0)),index(Ghosts!K:K,match(A298,Ghosts!A:A,0)))*2)+(iferror(index(EPS!L:L,match(A298,EPS!A:A,0)),index(Ghosts!L:L,match(A298,Ghosts!A:A,0)))*2))*D298*(F298/48))</f>
        <v/>
      </c>
      <c r="Z298" s="41" t="str">
        <f t="shared" si="4"/>
        <v/>
      </c>
      <c r="AA298" s="41" t="str">
        <f t="array" ref="AA298">if(or(F298=0,F298=""),"",((iferror(index(EPS!H:H,match(A298,EPS!A:A,0)),index(Ghosts!H:H,match(A298,Ghosts!A:A,0)))*1.2)+(iferror(index(EPS!I:I,match(A298,EPS!A:A,0)),index(Ghosts!I:I,match(A298,Ghosts!A:A,0)))*1.2)+(iferror(index(EPS!J:J,match(A298,EPS!A:A,0)),index(Ghosts!J:J,match(A298,Ghosts!A:A,0)))*1.5)+(iferror(index(EPS!K:K,match(A298,EPS!A:A,0)),index(Ghosts!K:K,match(A298,Ghosts!A:A,0)))*3)+(iferror(index(EPS!L:L,match(A298,EPS!A:A,0)),index(Ghosts!L:L,match(A298,Ghosts!A:A,0)))*3))*D298*(F298/48))</f>
        <v/>
      </c>
      <c r="AB298" s="42">
        <f t="shared" ref="AB298:AF298" si="300">if(iferror(search(AB$1,$I298),0)&gt;0,1,0)</f>
        <v>0</v>
      </c>
      <c r="AC298" s="42">
        <f t="shared" si="300"/>
        <v>0</v>
      </c>
      <c r="AD298" s="42">
        <f t="shared" si="300"/>
        <v>0</v>
      </c>
      <c r="AE298" s="42">
        <f t="shared" si="300"/>
        <v>0</v>
      </c>
      <c r="AF298" s="42">
        <f t="shared" si="300"/>
        <v>0</v>
      </c>
      <c r="AG298" s="25"/>
      <c r="AH298" s="25"/>
      <c r="AI298" s="25"/>
      <c r="AJ298" s="25"/>
      <c r="AK298" s="25"/>
      <c r="AL298" s="25"/>
    </row>
    <row r="299">
      <c r="A299" s="26" t="s">
        <v>427</v>
      </c>
      <c r="B299" s="25" t="e">
        <v>#N/A</v>
      </c>
      <c r="C299" s="25" t="e">
        <v>#N/A</v>
      </c>
      <c r="D299" s="28" t="e">
        <v>#N/A</v>
      </c>
      <c r="E299" s="29">
        <v>0.18</v>
      </c>
      <c r="F299" s="30">
        <v>0.0</v>
      </c>
      <c r="G299" s="33"/>
      <c r="H299" s="34" t="s">
        <v>64</v>
      </c>
      <c r="I299" s="35" t="s">
        <v>64</v>
      </c>
      <c r="J299" s="36" t="s">
        <v>64</v>
      </c>
      <c r="K299" s="28" t="s">
        <v>64</v>
      </c>
      <c r="L299" s="28" t="s">
        <v>64</v>
      </c>
      <c r="M299" s="34" t="s">
        <v>64</v>
      </c>
      <c r="N299" s="35" t="s">
        <v>64</v>
      </c>
      <c r="O299" s="36" t="s">
        <v>64</v>
      </c>
      <c r="P299" s="28" t="s">
        <v>64</v>
      </c>
      <c r="Q299" s="37" t="s">
        <v>64</v>
      </c>
      <c r="R299" s="38" t="str">
        <f t="shared" si="2"/>
        <v/>
      </c>
      <c r="S299" s="39" t="str">
        <f t="array" ref="S299">if(R299="","", if(index(Index_of_Stuff!J:J,match(B299,Index_of_Stuff!F:F,0))&gt;0,(D299-index(Index_of_Stuff!J:J,match(B299,Index_of_Stuff!F:F,0)))*(R299/index(Index_of_Stuff!I:I,match(B299,Index_of_Stuff!F:F,0))),(D299/index(Index_of_Stuff!I:I,match(B299,Index_of_Stuff!F:F,0)))*R299))</f>
        <v/>
      </c>
      <c r="T299" s="40" t="str">
        <f t="array" ref="T299">if(or($F299=0,$F299=""),"", iferror(index(EPS!B:B,match($A299,EPS!$A:$A,0)),index(Ghosts!B:B,match($A299,Ghosts!$A:$A,0)))*($S299/(($F299/48)*$D299)/$E299))</f>
        <v/>
      </c>
      <c r="U299" s="40" t="str">
        <f t="array" ref="U299">if(or($F299=0,$F299=""),"", iferror(index(EPS!D:D,match($A299,EPS!$A:$A,0)),index(Ghosts!D:D,match($A299,Ghosts!$A:$A,0)))*($S299/(($F299/48)*$D299)/$E299))</f>
        <v/>
      </c>
      <c r="V299" s="40" t="str">
        <f t="array" ref="V299">if(or($F299=0,$F299=""),"", iferror(index(EPS!F:F,match($A299,EPS!$A:$A,0)),index(Ghosts!F:F,match($A299,Ghosts!$A:$A,0)))*($S299/(($F299/48)*$D299)/$E299))</f>
        <v/>
      </c>
      <c r="W299" s="40" t="str">
        <f t="array" ref="W299">if(or($F299=0,$F299=""),"", iferror(index(EPS!M:M,match($A299,EPS!$A:$A,0)),index(Ghosts!M:M,match($A299,Ghosts!$A:$A,0)))*($S299/(($F299/48)*$D299)/$E299))</f>
        <v/>
      </c>
      <c r="X299" s="39" t="str">
        <f t="shared" si="3"/>
        <v/>
      </c>
      <c r="Y299" s="41" t="str">
        <f t="array" ref="Y299">if(or(F299=0,F299=""),"",((iferror(index(EPS!H:H,match(A299,EPS!A:A,0)),index(Ghosts!H:H,match(A299,Ghosts!A:A,0)))*1.25)+(iferror(index(EPS!I:I,match(A299,EPS!A:A,0)),index(Ghosts!I:I,match(A299,Ghosts!A:A,0)))*1.25)+(iferror(index(EPS!J:J,match(A299,EPS!A:A,0)),index(Ghosts!J:J,match(A299,Ghosts!A:A,0)))*1.5)+(iferror(index(EPS!K:K,match(A299,EPS!A:A,0)),index(Ghosts!K:K,match(A299,Ghosts!A:A,0)))*2)+(iferror(index(EPS!L:L,match(A299,EPS!A:A,0)),index(Ghosts!L:L,match(A299,Ghosts!A:A,0)))*2))*D299*(F299/48))</f>
        <v/>
      </c>
      <c r="Z299" s="41" t="str">
        <f t="shared" si="4"/>
        <v/>
      </c>
      <c r="AA299" s="41" t="str">
        <f t="array" ref="AA299">if(or(F299=0,F299=""),"",((iferror(index(EPS!H:H,match(A299,EPS!A:A,0)),index(Ghosts!H:H,match(A299,Ghosts!A:A,0)))*1.2)+(iferror(index(EPS!I:I,match(A299,EPS!A:A,0)),index(Ghosts!I:I,match(A299,Ghosts!A:A,0)))*1.2)+(iferror(index(EPS!J:J,match(A299,EPS!A:A,0)),index(Ghosts!J:J,match(A299,Ghosts!A:A,0)))*1.5)+(iferror(index(EPS!K:K,match(A299,EPS!A:A,0)),index(Ghosts!K:K,match(A299,Ghosts!A:A,0)))*3)+(iferror(index(EPS!L:L,match(A299,EPS!A:A,0)),index(Ghosts!L:L,match(A299,Ghosts!A:A,0)))*3))*D299*(F299/48))</f>
        <v/>
      </c>
      <c r="AB299" s="42">
        <f t="shared" ref="AB299:AF299" si="301">if(iferror(search(AB$1,$I299),0)&gt;0,1,0)</f>
        <v>0</v>
      </c>
      <c r="AC299" s="42">
        <f t="shared" si="301"/>
        <v>0</v>
      </c>
      <c r="AD299" s="42">
        <f t="shared" si="301"/>
        <v>0</v>
      </c>
      <c r="AE299" s="42">
        <f t="shared" si="301"/>
        <v>0</v>
      </c>
      <c r="AF299" s="42">
        <f t="shared" si="301"/>
        <v>0</v>
      </c>
      <c r="AG299" s="25"/>
      <c r="AH299" s="25"/>
      <c r="AI299" s="25"/>
      <c r="AJ299" s="25"/>
      <c r="AK299" s="25"/>
      <c r="AL299" s="25"/>
    </row>
    <row r="300">
      <c r="A300" s="26" t="s">
        <v>423</v>
      </c>
      <c r="B300" s="25" t="e">
        <v>#N/A</v>
      </c>
      <c r="C300" s="25" t="e">
        <v>#N/A</v>
      </c>
      <c r="D300" s="28" t="e">
        <v>#N/A</v>
      </c>
      <c r="E300" s="29">
        <v>0.12869051580698834</v>
      </c>
      <c r="F300" s="30">
        <v>0.0</v>
      </c>
      <c r="G300" s="33"/>
      <c r="H300" s="34" t="s">
        <v>64</v>
      </c>
      <c r="I300" s="35" t="s">
        <v>64</v>
      </c>
      <c r="J300" s="36" t="s">
        <v>64</v>
      </c>
      <c r="K300" s="28" t="s">
        <v>64</v>
      </c>
      <c r="L300" s="28" t="s">
        <v>64</v>
      </c>
      <c r="M300" s="34" t="s">
        <v>64</v>
      </c>
      <c r="N300" s="35" t="s">
        <v>64</v>
      </c>
      <c r="O300" s="36" t="s">
        <v>64</v>
      </c>
      <c r="P300" s="28" t="s">
        <v>64</v>
      </c>
      <c r="Q300" s="37" t="s">
        <v>64</v>
      </c>
      <c r="R300" s="38" t="str">
        <f t="shared" si="2"/>
        <v/>
      </c>
      <c r="S300" s="39" t="str">
        <f t="array" ref="S300">if(R300="","", if(index(Index_of_Stuff!J:J,match(B300,Index_of_Stuff!F:F,0))&gt;0,(D300-index(Index_of_Stuff!J:J,match(B300,Index_of_Stuff!F:F,0)))*(R300/index(Index_of_Stuff!I:I,match(B300,Index_of_Stuff!F:F,0))),(D300/index(Index_of_Stuff!I:I,match(B300,Index_of_Stuff!F:F,0)))*R300))</f>
        <v/>
      </c>
      <c r="T300" s="40" t="str">
        <f t="array" ref="T300">if(or($F300=0,$F300=""),"", iferror(index(EPS!B:B,match($A300,EPS!$A:$A,0)),index(Ghosts!B:B,match($A300,Ghosts!$A:$A,0)))*($S300/(($F300/48)*$D300)/$E300))</f>
        <v/>
      </c>
      <c r="U300" s="40" t="str">
        <f t="array" ref="U300">if(or($F300=0,$F300=""),"", iferror(index(EPS!D:D,match($A300,EPS!$A:$A,0)),index(Ghosts!D:D,match($A300,Ghosts!$A:$A,0)))*($S300/(($F300/48)*$D300)/$E300))</f>
        <v/>
      </c>
      <c r="V300" s="40" t="str">
        <f t="array" ref="V300">if(or($F300=0,$F300=""),"", iferror(index(EPS!F:F,match($A300,EPS!$A:$A,0)),index(Ghosts!F:F,match($A300,Ghosts!$A:$A,0)))*($S300/(($F300/48)*$D300)/$E300))</f>
        <v/>
      </c>
      <c r="W300" s="40" t="str">
        <f t="array" ref="W300">if(or($F300=0,$F300=""),"", iferror(index(EPS!M:M,match($A300,EPS!$A:$A,0)),index(Ghosts!M:M,match($A300,Ghosts!$A:$A,0)))*($S300/(($F300/48)*$D300)/$E300))</f>
        <v/>
      </c>
      <c r="X300" s="39" t="str">
        <f t="shared" si="3"/>
        <v/>
      </c>
      <c r="Y300" s="41" t="str">
        <f t="array" ref="Y300">if(or(F300=0,F300=""),"",((iferror(index(EPS!H:H,match(A300,EPS!A:A,0)),index(Ghosts!H:H,match(A300,Ghosts!A:A,0)))*1.25)+(iferror(index(EPS!I:I,match(A300,EPS!A:A,0)),index(Ghosts!I:I,match(A300,Ghosts!A:A,0)))*1.25)+(iferror(index(EPS!J:J,match(A300,EPS!A:A,0)),index(Ghosts!J:J,match(A300,Ghosts!A:A,0)))*1.5)+(iferror(index(EPS!K:K,match(A300,EPS!A:A,0)),index(Ghosts!K:K,match(A300,Ghosts!A:A,0)))*2)+(iferror(index(EPS!L:L,match(A300,EPS!A:A,0)),index(Ghosts!L:L,match(A300,Ghosts!A:A,0)))*2))*D300*(F300/48))</f>
        <v/>
      </c>
      <c r="Z300" s="41" t="str">
        <f t="shared" si="4"/>
        <v/>
      </c>
      <c r="AA300" s="41" t="str">
        <f t="array" ref="AA300">if(or(F300=0,F300=""),"",((iferror(index(EPS!H:H,match(A300,EPS!A:A,0)),index(Ghosts!H:H,match(A300,Ghosts!A:A,0)))*1.2)+(iferror(index(EPS!I:I,match(A300,EPS!A:A,0)),index(Ghosts!I:I,match(A300,Ghosts!A:A,0)))*1.2)+(iferror(index(EPS!J:J,match(A300,EPS!A:A,0)),index(Ghosts!J:J,match(A300,Ghosts!A:A,0)))*1.5)+(iferror(index(EPS!K:K,match(A300,EPS!A:A,0)),index(Ghosts!K:K,match(A300,Ghosts!A:A,0)))*3)+(iferror(index(EPS!L:L,match(A300,EPS!A:A,0)),index(Ghosts!L:L,match(A300,Ghosts!A:A,0)))*3))*D300*(F300/48))</f>
        <v/>
      </c>
      <c r="AB300" s="42">
        <f t="shared" ref="AB300:AF300" si="302">if(iferror(search(AB$1,$I300),0)&gt;0,1,0)</f>
        <v>0</v>
      </c>
      <c r="AC300" s="42">
        <f t="shared" si="302"/>
        <v>0</v>
      </c>
      <c r="AD300" s="42">
        <f t="shared" si="302"/>
        <v>0</v>
      </c>
      <c r="AE300" s="42">
        <f t="shared" si="302"/>
        <v>0</v>
      </c>
      <c r="AF300" s="42">
        <f t="shared" si="302"/>
        <v>0</v>
      </c>
      <c r="AG300" s="25"/>
      <c r="AH300" s="25"/>
      <c r="AI300" s="25"/>
      <c r="AJ300" s="25"/>
      <c r="AK300" s="25"/>
      <c r="AL300" s="25"/>
    </row>
    <row r="301">
      <c r="A301" s="26" t="s">
        <v>429</v>
      </c>
      <c r="B301" s="25" t="e">
        <v>#N/A</v>
      </c>
      <c r="C301" s="25" t="e">
        <v>#N/A</v>
      </c>
      <c r="D301" s="28" t="e">
        <v>#N/A</v>
      </c>
      <c r="E301" s="29">
        <v>0.18</v>
      </c>
      <c r="F301" s="30">
        <v>0.0</v>
      </c>
      <c r="G301" s="33"/>
      <c r="H301" s="34" t="s">
        <v>64</v>
      </c>
      <c r="I301" s="35" t="s">
        <v>64</v>
      </c>
      <c r="J301" s="36" t="s">
        <v>64</v>
      </c>
      <c r="K301" s="28" t="s">
        <v>64</v>
      </c>
      <c r="L301" s="28" t="s">
        <v>64</v>
      </c>
      <c r="M301" s="34" t="s">
        <v>64</v>
      </c>
      <c r="N301" s="35" t="s">
        <v>64</v>
      </c>
      <c r="O301" s="36" t="s">
        <v>64</v>
      </c>
      <c r="P301" s="28" t="s">
        <v>64</v>
      </c>
      <c r="Q301" s="37" t="s">
        <v>64</v>
      </c>
      <c r="R301" s="38" t="str">
        <f t="shared" si="2"/>
        <v/>
      </c>
      <c r="S301" s="39" t="str">
        <f t="array" ref="S301">if(R301="","", if(index(Index_of_Stuff!J:J,match(B301,Index_of_Stuff!F:F,0))&gt;0,(D301-index(Index_of_Stuff!J:J,match(B301,Index_of_Stuff!F:F,0)))*(R301/index(Index_of_Stuff!I:I,match(B301,Index_of_Stuff!F:F,0))),(D301/index(Index_of_Stuff!I:I,match(B301,Index_of_Stuff!F:F,0)))*R301))</f>
        <v/>
      </c>
      <c r="T301" s="40" t="str">
        <f t="array" ref="T301">if(or($F301=0,$F301=""),"", iferror(index(EPS!B:B,match($A301,EPS!$A:$A,0)),index(Ghosts!B:B,match($A301,Ghosts!$A:$A,0)))*($S301/(($F301/48)*$D301)/$E301))</f>
        <v/>
      </c>
      <c r="U301" s="40" t="str">
        <f t="array" ref="U301">if(or($F301=0,$F301=""),"", iferror(index(EPS!D:D,match($A301,EPS!$A:$A,0)),index(Ghosts!D:D,match($A301,Ghosts!$A:$A,0)))*($S301/(($F301/48)*$D301)/$E301))</f>
        <v/>
      </c>
      <c r="V301" s="40" t="str">
        <f t="array" ref="V301">if(or($F301=0,$F301=""),"", iferror(index(EPS!F:F,match($A301,EPS!$A:$A,0)),index(Ghosts!F:F,match($A301,Ghosts!$A:$A,0)))*($S301/(($F301/48)*$D301)/$E301))</f>
        <v/>
      </c>
      <c r="W301" s="40" t="str">
        <f t="array" ref="W301">if(or($F301=0,$F301=""),"", iferror(index(EPS!M:M,match($A301,EPS!$A:$A,0)),index(Ghosts!M:M,match($A301,Ghosts!$A:$A,0)))*($S301/(($F301/48)*$D301)/$E301))</f>
        <v/>
      </c>
      <c r="X301" s="39" t="str">
        <f t="shared" si="3"/>
        <v/>
      </c>
      <c r="Y301" s="41" t="str">
        <f t="array" ref="Y301">if(or(F301=0,F301=""),"",((iferror(index(EPS!H:H,match(A301,EPS!A:A,0)),index(Ghosts!H:H,match(A301,Ghosts!A:A,0)))*1.25)+(iferror(index(EPS!I:I,match(A301,EPS!A:A,0)),index(Ghosts!I:I,match(A301,Ghosts!A:A,0)))*1.25)+(iferror(index(EPS!J:J,match(A301,EPS!A:A,0)),index(Ghosts!J:J,match(A301,Ghosts!A:A,0)))*1.5)+(iferror(index(EPS!K:K,match(A301,EPS!A:A,0)),index(Ghosts!K:K,match(A301,Ghosts!A:A,0)))*2)+(iferror(index(EPS!L:L,match(A301,EPS!A:A,0)),index(Ghosts!L:L,match(A301,Ghosts!A:A,0)))*2))*D301*(F301/48))</f>
        <v/>
      </c>
      <c r="Z301" s="41" t="str">
        <f t="shared" si="4"/>
        <v/>
      </c>
      <c r="AA301" s="41" t="str">
        <f t="array" ref="AA301">if(or(F301=0,F301=""),"",((iferror(index(EPS!H:H,match(A301,EPS!A:A,0)),index(Ghosts!H:H,match(A301,Ghosts!A:A,0)))*1.2)+(iferror(index(EPS!I:I,match(A301,EPS!A:A,0)),index(Ghosts!I:I,match(A301,Ghosts!A:A,0)))*1.2)+(iferror(index(EPS!J:J,match(A301,EPS!A:A,0)),index(Ghosts!J:J,match(A301,Ghosts!A:A,0)))*1.5)+(iferror(index(EPS!K:K,match(A301,EPS!A:A,0)),index(Ghosts!K:K,match(A301,Ghosts!A:A,0)))*3)+(iferror(index(EPS!L:L,match(A301,EPS!A:A,0)),index(Ghosts!L:L,match(A301,Ghosts!A:A,0)))*3))*D301*(F301/48))</f>
        <v/>
      </c>
      <c r="AB301" s="42">
        <f t="shared" ref="AB301:AF301" si="303">if(iferror(search(AB$1,$I301),0)&gt;0,1,0)</f>
        <v>0</v>
      </c>
      <c r="AC301" s="42">
        <f t="shared" si="303"/>
        <v>0</v>
      </c>
      <c r="AD301" s="42">
        <f t="shared" si="303"/>
        <v>0</v>
      </c>
      <c r="AE301" s="42">
        <f t="shared" si="303"/>
        <v>0</v>
      </c>
      <c r="AF301" s="42">
        <f t="shared" si="303"/>
        <v>0</v>
      </c>
      <c r="AG301" s="25"/>
      <c r="AH301" s="25"/>
      <c r="AI301" s="25"/>
      <c r="AJ301" s="25"/>
      <c r="AK301" s="25"/>
      <c r="AL301" s="25"/>
    </row>
    <row r="302">
      <c r="A302" s="26" t="s">
        <v>431</v>
      </c>
      <c r="B302" s="25" t="e">
        <v>#N/A</v>
      </c>
      <c r="C302" s="25" t="e">
        <v>#N/A</v>
      </c>
      <c r="D302" s="28" t="e">
        <v>#N/A</v>
      </c>
      <c r="E302" s="29">
        <v>0.178629392971246</v>
      </c>
      <c r="F302" s="30">
        <v>0.0</v>
      </c>
      <c r="G302" s="33"/>
      <c r="H302" s="34" t="s">
        <v>64</v>
      </c>
      <c r="I302" s="35" t="s">
        <v>64</v>
      </c>
      <c r="J302" s="36" t="s">
        <v>64</v>
      </c>
      <c r="K302" s="28" t="s">
        <v>64</v>
      </c>
      <c r="L302" s="28" t="s">
        <v>64</v>
      </c>
      <c r="M302" s="34" t="s">
        <v>64</v>
      </c>
      <c r="N302" s="35" t="s">
        <v>64</v>
      </c>
      <c r="O302" s="36" t="s">
        <v>64</v>
      </c>
      <c r="P302" s="28" t="s">
        <v>64</v>
      </c>
      <c r="Q302" s="37" t="s">
        <v>64</v>
      </c>
      <c r="R302" s="38" t="str">
        <f t="shared" si="2"/>
        <v/>
      </c>
      <c r="S302" s="39" t="str">
        <f t="array" ref="S302">if(R302="","", if(index(Index_of_Stuff!J:J,match(B302,Index_of_Stuff!F:F,0))&gt;0,(D302-index(Index_of_Stuff!J:J,match(B302,Index_of_Stuff!F:F,0)))*(R302/index(Index_of_Stuff!I:I,match(B302,Index_of_Stuff!F:F,0))),(D302/index(Index_of_Stuff!I:I,match(B302,Index_of_Stuff!F:F,0)))*R302))</f>
        <v/>
      </c>
      <c r="T302" s="40" t="str">
        <f t="array" ref="T302">if(or($F302=0,$F302=""),"", iferror(index(EPS!B:B,match($A302,EPS!$A:$A,0)),index(Ghosts!B:B,match($A302,Ghosts!$A:$A,0)))*($S302/(($F302/48)*$D302)/$E302))</f>
        <v/>
      </c>
      <c r="U302" s="40" t="str">
        <f t="array" ref="U302">if(or($F302=0,$F302=""),"", iferror(index(EPS!D:D,match($A302,EPS!$A:$A,0)),index(Ghosts!D:D,match($A302,Ghosts!$A:$A,0)))*($S302/(($F302/48)*$D302)/$E302))</f>
        <v/>
      </c>
      <c r="V302" s="40" t="str">
        <f t="array" ref="V302">if(or($F302=0,$F302=""),"", iferror(index(EPS!F:F,match($A302,EPS!$A:$A,0)),index(Ghosts!F:F,match($A302,Ghosts!$A:$A,0)))*($S302/(($F302/48)*$D302)/$E302))</f>
        <v/>
      </c>
      <c r="W302" s="40" t="str">
        <f t="array" ref="W302">if(or($F302=0,$F302=""),"", iferror(index(EPS!M:M,match($A302,EPS!$A:$A,0)),index(Ghosts!M:M,match($A302,Ghosts!$A:$A,0)))*($S302/(($F302/48)*$D302)/$E302))</f>
        <v/>
      </c>
      <c r="X302" s="39" t="str">
        <f t="shared" si="3"/>
        <v/>
      </c>
      <c r="Y302" s="41" t="str">
        <f t="array" ref="Y302">if(or(F302=0,F302=""),"",((iferror(index(EPS!H:H,match(A302,EPS!A:A,0)),index(Ghosts!H:H,match(A302,Ghosts!A:A,0)))*1.25)+(iferror(index(EPS!I:I,match(A302,EPS!A:A,0)),index(Ghosts!I:I,match(A302,Ghosts!A:A,0)))*1.25)+(iferror(index(EPS!J:J,match(A302,EPS!A:A,0)),index(Ghosts!J:J,match(A302,Ghosts!A:A,0)))*1.5)+(iferror(index(EPS!K:K,match(A302,EPS!A:A,0)),index(Ghosts!K:K,match(A302,Ghosts!A:A,0)))*2)+(iferror(index(EPS!L:L,match(A302,EPS!A:A,0)),index(Ghosts!L:L,match(A302,Ghosts!A:A,0)))*2))*D302*(F302/48))</f>
        <v/>
      </c>
      <c r="Z302" s="41" t="str">
        <f t="shared" si="4"/>
        <v/>
      </c>
      <c r="AA302" s="41" t="str">
        <f t="array" ref="AA302">if(or(F302=0,F302=""),"",((iferror(index(EPS!H:H,match(A302,EPS!A:A,0)),index(Ghosts!H:H,match(A302,Ghosts!A:A,0)))*1.2)+(iferror(index(EPS!I:I,match(A302,EPS!A:A,0)),index(Ghosts!I:I,match(A302,Ghosts!A:A,0)))*1.2)+(iferror(index(EPS!J:J,match(A302,EPS!A:A,0)),index(Ghosts!J:J,match(A302,Ghosts!A:A,0)))*1.5)+(iferror(index(EPS!K:K,match(A302,EPS!A:A,0)),index(Ghosts!K:K,match(A302,Ghosts!A:A,0)))*3)+(iferror(index(EPS!L:L,match(A302,EPS!A:A,0)),index(Ghosts!L:L,match(A302,Ghosts!A:A,0)))*3))*D302*(F302/48))</f>
        <v/>
      </c>
      <c r="AB302" s="42">
        <f t="shared" ref="AB302:AF302" si="304">if(iferror(search(AB$1,$I302),0)&gt;0,1,0)</f>
        <v>0</v>
      </c>
      <c r="AC302" s="42">
        <f t="shared" si="304"/>
        <v>0</v>
      </c>
      <c r="AD302" s="42">
        <f t="shared" si="304"/>
        <v>0</v>
      </c>
      <c r="AE302" s="42">
        <f t="shared" si="304"/>
        <v>0</v>
      </c>
      <c r="AF302" s="42">
        <f t="shared" si="304"/>
        <v>0</v>
      </c>
      <c r="AG302" s="25"/>
      <c r="AH302" s="25"/>
      <c r="AI302" s="25"/>
      <c r="AJ302" s="25"/>
      <c r="AK302" s="25"/>
      <c r="AL302" s="25"/>
    </row>
    <row r="303">
      <c r="A303" s="26" t="s">
        <v>432</v>
      </c>
      <c r="B303" s="25" t="e">
        <v>#N/A</v>
      </c>
      <c r="C303" s="25" t="e">
        <v>#N/A</v>
      </c>
      <c r="D303" s="28" t="e">
        <v>#N/A</v>
      </c>
      <c r="E303" s="29">
        <v>0.18</v>
      </c>
      <c r="F303" s="30">
        <v>0.0</v>
      </c>
      <c r="G303" s="33"/>
      <c r="H303" s="34" t="s">
        <v>64</v>
      </c>
      <c r="I303" s="35" t="s">
        <v>64</v>
      </c>
      <c r="J303" s="36" t="s">
        <v>64</v>
      </c>
      <c r="K303" s="28" t="s">
        <v>64</v>
      </c>
      <c r="L303" s="28" t="s">
        <v>64</v>
      </c>
      <c r="M303" s="34" t="s">
        <v>64</v>
      </c>
      <c r="N303" s="35" t="s">
        <v>64</v>
      </c>
      <c r="O303" s="36" t="s">
        <v>64</v>
      </c>
      <c r="P303" s="28" t="s">
        <v>64</v>
      </c>
      <c r="Q303" s="37" t="s">
        <v>64</v>
      </c>
      <c r="R303" s="38" t="str">
        <f t="shared" si="2"/>
        <v/>
      </c>
      <c r="S303" s="39" t="str">
        <f t="array" ref="S303">if(R303="","", if(index(Index_of_Stuff!J:J,match(B303,Index_of_Stuff!F:F,0))&gt;0,(D303-index(Index_of_Stuff!J:J,match(B303,Index_of_Stuff!F:F,0)))*(R303/index(Index_of_Stuff!I:I,match(B303,Index_of_Stuff!F:F,0))),(D303/index(Index_of_Stuff!I:I,match(B303,Index_of_Stuff!F:F,0)))*R303))</f>
        <v/>
      </c>
      <c r="T303" s="40" t="str">
        <f t="array" ref="T303">if(or($F303=0,$F303=""),"", iferror(index(EPS!B:B,match($A303,EPS!$A:$A,0)),index(Ghosts!B:B,match($A303,Ghosts!$A:$A,0)))*($S303/(($F303/48)*$D303)/$E303))</f>
        <v/>
      </c>
      <c r="U303" s="40" t="str">
        <f t="array" ref="U303">if(or($F303=0,$F303=""),"", iferror(index(EPS!D:D,match($A303,EPS!$A:$A,0)),index(Ghosts!D:D,match($A303,Ghosts!$A:$A,0)))*($S303/(($F303/48)*$D303)/$E303))</f>
        <v/>
      </c>
      <c r="V303" s="40" t="str">
        <f t="array" ref="V303">if(or($F303=0,$F303=""),"", iferror(index(EPS!F:F,match($A303,EPS!$A:$A,0)),index(Ghosts!F:F,match($A303,Ghosts!$A:$A,0)))*($S303/(($F303/48)*$D303)/$E303))</f>
        <v/>
      </c>
      <c r="W303" s="40" t="str">
        <f t="array" ref="W303">if(or($F303=0,$F303=""),"", iferror(index(EPS!M:M,match($A303,EPS!$A:$A,0)),index(Ghosts!M:M,match($A303,Ghosts!$A:$A,0)))*($S303/(($F303/48)*$D303)/$E303))</f>
        <v/>
      </c>
      <c r="X303" s="39" t="str">
        <f t="shared" si="3"/>
        <v/>
      </c>
      <c r="Y303" s="41" t="str">
        <f t="array" ref="Y303">if(or(F303=0,F303=""),"",((iferror(index(EPS!H:H,match(A303,EPS!A:A,0)),index(Ghosts!H:H,match(A303,Ghosts!A:A,0)))*1.25)+(iferror(index(EPS!I:I,match(A303,EPS!A:A,0)),index(Ghosts!I:I,match(A303,Ghosts!A:A,0)))*1.25)+(iferror(index(EPS!J:J,match(A303,EPS!A:A,0)),index(Ghosts!J:J,match(A303,Ghosts!A:A,0)))*1.5)+(iferror(index(EPS!K:K,match(A303,EPS!A:A,0)),index(Ghosts!K:K,match(A303,Ghosts!A:A,0)))*2)+(iferror(index(EPS!L:L,match(A303,EPS!A:A,0)),index(Ghosts!L:L,match(A303,Ghosts!A:A,0)))*2))*D303*(F303/48))</f>
        <v/>
      </c>
      <c r="Z303" s="41" t="str">
        <f t="shared" si="4"/>
        <v/>
      </c>
      <c r="AA303" s="41" t="str">
        <f t="array" ref="AA303">if(or(F303=0,F303=""),"",((iferror(index(EPS!H:H,match(A303,EPS!A:A,0)),index(Ghosts!H:H,match(A303,Ghosts!A:A,0)))*1.2)+(iferror(index(EPS!I:I,match(A303,EPS!A:A,0)),index(Ghosts!I:I,match(A303,Ghosts!A:A,0)))*1.2)+(iferror(index(EPS!J:J,match(A303,EPS!A:A,0)),index(Ghosts!J:J,match(A303,Ghosts!A:A,0)))*1.5)+(iferror(index(EPS!K:K,match(A303,EPS!A:A,0)),index(Ghosts!K:K,match(A303,Ghosts!A:A,0)))*3)+(iferror(index(EPS!L:L,match(A303,EPS!A:A,0)),index(Ghosts!L:L,match(A303,Ghosts!A:A,0)))*3))*D303*(F303/48))</f>
        <v/>
      </c>
      <c r="AB303" s="42">
        <f t="shared" ref="AB303:AF303" si="305">if(iferror(search(AB$1,$I303),0)&gt;0,1,0)</f>
        <v>0</v>
      </c>
      <c r="AC303" s="42">
        <f t="shared" si="305"/>
        <v>0</v>
      </c>
      <c r="AD303" s="42">
        <f t="shared" si="305"/>
        <v>0</v>
      </c>
      <c r="AE303" s="42">
        <f t="shared" si="305"/>
        <v>0</v>
      </c>
      <c r="AF303" s="42">
        <f t="shared" si="305"/>
        <v>0</v>
      </c>
      <c r="AG303" s="25"/>
      <c r="AH303" s="25"/>
      <c r="AI303" s="25"/>
      <c r="AJ303" s="25"/>
      <c r="AK303" s="25"/>
      <c r="AL303" s="25"/>
    </row>
    <row r="304">
      <c r="A304" s="26"/>
      <c r="B304" s="25"/>
      <c r="C304" s="25"/>
      <c r="D304" s="28"/>
      <c r="E304" s="29"/>
      <c r="F304" s="30"/>
      <c r="G304" s="33"/>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c r="AK304" s="25"/>
      <c r="AL304" s="25"/>
    </row>
    <row r="305">
      <c r="A305" s="26"/>
      <c r="B305" s="25"/>
      <c r="C305" s="25"/>
      <c r="D305" s="28"/>
      <c r="E305" s="29"/>
      <c r="F305" s="30"/>
      <c r="G305" s="33"/>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c r="AK305" s="25"/>
      <c r="AL305" s="25"/>
    </row>
    <row r="306">
      <c r="A306" s="26"/>
      <c r="B306" s="25"/>
      <c r="C306" s="25"/>
      <c r="D306" s="28"/>
      <c r="E306" s="29"/>
      <c r="F306" s="30"/>
      <c r="G306" s="33"/>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c r="AK306" s="25"/>
      <c r="AL306" s="25"/>
    </row>
    <row r="307">
      <c r="A307" s="26"/>
      <c r="B307" s="25"/>
      <c r="C307" s="25"/>
      <c r="D307" s="28"/>
      <c r="E307" s="29"/>
      <c r="F307" s="30"/>
      <c r="G307" s="33"/>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c r="AK307" s="25"/>
      <c r="AL307" s="25"/>
    </row>
    <row r="308">
      <c r="A308" s="26"/>
      <c r="B308" s="25"/>
      <c r="C308" s="25"/>
      <c r="D308" s="28"/>
      <c r="E308" s="29"/>
      <c r="F308" s="30"/>
      <c r="G308" s="33"/>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c r="AK308" s="25"/>
      <c r="AL308" s="25"/>
    </row>
    <row r="309">
      <c r="A309" s="26"/>
      <c r="B309" s="25"/>
      <c r="C309" s="25"/>
      <c r="D309" s="28"/>
      <c r="E309" s="29"/>
      <c r="F309" s="30"/>
      <c r="G309" s="33"/>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c r="AK309" s="25"/>
      <c r="AL309" s="25"/>
    </row>
    <row r="310">
      <c r="A310" s="26"/>
      <c r="B310" s="25"/>
      <c r="C310" s="25"/>
      <c r="D310" s="28"/>
      <c r="E310" s="29"/>
      <c r="F310" s="30"/>
      <c r="G310" s="33"/>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6"/>
      <c r="B311" s="25"/>
      <c r="C311" s="25"/>
      <c r="D311" s="28"/>
      <c r="E311" s="29"/>
      <c r="F311" s="30"/>
      <c r="G311" s="33"/>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6"/>
      <c r="B312" s="25"/>
      <c r="C312" s="25"/>
      <c r="D312" s="28"/>
      <c r="E312" s="29"/>
      <c r="F312" s="30"/>
      <c r="G312" s="33"/>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6"/>
      <c r="B313" s="25"/>
      <c r="C313" s="25"/>
      <c r="D313" s="28"/>
      <c r="E313" s="29"/>
      <c r="F313" s="30"/>
      <c r="G313" s="33"/>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6"/>
      <c r="B314" s="25"/>
      <c r="C314" s="25"/>
      <c r="D314" s="28"/>
      <c r="E314" s="29"/>
      <c r="F314" s="30"/>
      <c r="G314" s="33"/>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6"/>
      <c r="B315" s="25"/>
      <c r="C315" s="25"/>
      <c r="D315" s="28"/>
      <c r="E315" s="29"/>
      <c r="F315" s="30"/>
      <c r="G315" s="33"/>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6"/>
      <c r="B316" s="25"/>
      <c r="C316" s="25"/>
      <c r="D316" s="28"/>
      <c r="E316" s="29"/>
      <c r="F316" s="30"/>
      <c r="G316" s="33"/>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6"/>
      <c r="B317" s="25"/>
      <c r="C317" s="25"/>
      <c r="D317" s="28"/>
      <c r="E317" s="29"/>
      <c r="F317" s="30"/>
      <c r="G317" s="33"/>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6"/>
      <c r="B318" s="25"/>
      <c r="C318" s="25"/>
      <c r="D318" s="28"/>
      <c r="E318" s="29"/>
      <c r="F318" s="30"/>
      <c r="G318" s="33"/>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6"/>
      <c r="B319" s="25"/>
      <c r="C319" s="25"/>
      <c r="D319" s="28"/>
      <c r="E319" s="29"/>
      <c r="F319" s="30"/>
      <c r="G319" s="33"/>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6"/>
      <c r="B320" s="25"/>
      <c r="C320" s="25"/>
      <c r="D320" s="28"/>
      <c r="E320" s="29"/>
      <c r="F320" s="30"/>
      <c r="G320" s="33"/>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6"/>
      <c r="B321" s="25"/>
      <c r="C321" s="25"/>
      <c r="D321" s="28"/>
      <c r="E321" s="29"/>
      <c r="F321" s="30"/>
      <c r="G321" s="33"/>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6"/>
      <c r="B322" s="25"/>
      <c r="C322" s="25"/>
      <c r="D322" s="28"/>
      <c r="E322" s="29"/>
      <c r="F322" s="30"/>
      <c r="G322" s="33"/>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6"/>
      <c r="B323" s="25"/>
      <c r="C323" s="25"/>
      <c r="D323" s="28"/>
      <c r="E323" s="29"/>
      <c r="F323" s="30"/>
      <c r="G323" s="33"/>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6"/>
      <c r="B324" s="25"/>
      <c r="C324" s="25"/>
      <c r="D324" s="28"/>
      <c r="E324" s="29"/>
      <c r="F324" s="30"/>
      <c r="G324" s="33"/>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6"/>
      <c r="B325" s="25"/>
      <c r="C325" s="25"/>
      <c r="D325" s="28"/>
      <c r="E325" s="29"/>
      <c r="F325" s="30"/>
      <c r="G325" s="33"/>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6"/>
      <c r="B326" s="25"/>
      <c r="C326" s="25"/>
      <c r="D326" s="28"/>
      <c r="E326" s="29"/>
      <c r="F326" s="30"/>
      <c r="G326" s="33"/>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6"/>
      <c r="B327" s="25"/>
      <c r="C327" s="25"/>
      <c r="D327" s="28"/>
      <c r="E327" s="29"/>
      <c r="F327" s="30"/>
      <c r="G327" s="33"/>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6"/>
      <c r="B328" s="25"/>
      <c r="C328" s="25"/>
      <c r="D328" s="28"/>
      <c r="E328" s="29"/>
      <c r="F328" s="30"/>
      <c r="G328" s="33"/>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6"/>
      <c r="B329" s="25"/>
      <c r="C329" s="25"/>
      <c r="D329" s="28"/>
      <c r="E329" s="29"/>
      <c r="F329" s="30"/>
      <c r="G329" s="33"/>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6"/>
      <c r="B330" s="25"/>
      <c r="C330" s="25"/>
      <c r="D330" s="28"/>
      <c r="E330" s="29"/>
      <c r="F330" s="30"/>
      <c r="G330" s="33"/>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6"/>
      <c r="B331" s="25"/>
      <c r="C331" s="25"/>
      <c r="D331" s="28"/>
      <c r="E331" s="29"/>
      <c r="F331" s="30"/>
      <c r="G331" s="33"/>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6"/>
      <c r="B332" s="25"/>
      <c r="C332" s="25"/>
      <c r="D332" s="28"/>
      <c r="E332" s="29"/>
      <c r="F332" s="30"/>
      <c r="G332" s="33"/>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3"/>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35</v>
      </c>
      <c r="B2" s="25" t="s">
        <v>36</v>
      </c>
      <c r="C2" s="25" t="s">
        <v>565</v>
      </c>
      <c r="D2" s="28">
        <v>96.73605963350242</v>
      </c>
      <c r="E2" s="29">
        <v>0.27589813099848465</v>
      </c>
      <c r="F2" s="30">
        <v>33.0</v>
      </c>
      <c r="G2" s="32"/>
      <c r="H2" s="34">
        <v>37.24643847540115</v>
      </c>
      <c r="I2" s="35" t="s">
        <v>27</v>
      </c>
      <c r="J2" s="36">
        <v>7200.0</v>
      </c>
      <c r="K2" s="28">
        <v>5.173116454916826</v>
      </c>
      <c r="L2" s="28">
        <v>7.30913723731203</v>
      </c>
      <c r="M2" s="34">
        <v>35.74321901399227</v>
      </c>
      <c r="N2" s="35" t="s">
        <v>27</v>
      </c>
      <c r="O2" s="36">
        <v>8200.0</v>
      </c>
      <c r="P2" s="28">
        <v>4.358929148047837</v>
      </c>
      <c r="Q2" s="37">
        <v>5.975805926013619</v>
      </c>
      <c r="R2" s="38">
        <v>19.64607418887165</v>
      </c>
      <c r="S2" s="39">
        <v>20.656887965566273</v>
      </c>
      <c r="T2" s="40">
        <v>0.09602936809208942</v>
      </c>
      <c r="U2" s="40">
        <v>0.023979197425105566</v>
      </c>
      <c r="V2" s="40">
        <v>0.051223168208558836</v>
      </c>
      <c r="W2" s="40">
        <v>0.05572630387524533</v>
      </c>
      <c r="X2" s="39">
        <v>19.908313587213968</v>
      </c>
      <c r="Y2" s="41">
        <v>17.338124888187178</v>
      </c>
      <c r="Z2" s="41">
        <v>17.257864918589018</v>
      </c>
      <c r="AA2" s="41">
        <v>18.48535409540325</v>
      </c>
      <c r="AB2" s="42">
        <v>1.0</v>
      </c>
      <c r="AC2" s="42">
        <v>0.0</v>
      </c>
      <c r="AD2" s="42">
        <v>0.0</v>
      </c>
      <c r="AE2" s="42">
        <v>0.0</v>
      </c>
      <c r="AF2" s="42">
        <v>0.0</v>
      </c>
      <c r="AG2" s="25"/>
      <c r="AH2" s="43">
        <v>43037.0</v>
      </c>
      <c r="AI2" s="45">
        <v>0.2951388888888889</v>
      </c>
      <c r="AJ2" s="24"/>
      <c r="AK2" s="46"/>
      <c r="AL2" s="46"/>
    </row>
    <row r="3">
      <c r="A3" s="26" t="s">
        <v>41</v>
      </c>
      <c r="B3" s="25" t="s">
        <v>36</v>
      </c>
      <c r="C3" s="25" t="s">
        <v>565</v>
      </c>
      <c r="D3" s="28">
        <v>96.73605963350242</v>
      </c>
      <c r="E3" s="29">
        <v>0.17459999999999998</v>
      </c>
      <c r="F3" s="30">
        <v>31.0</v>
      </c>
      <c r="G3" s="32"/>
      <c r="H3" s="34">
        <v>24.566734654425552</v>
      </c>
      <c r="I3" s="35" t="s">
        <v>40</v>
      </c>
      <c r="J3" s="36">
        <v>5700.0</v>
      </c>
      <c r="K3" s="28">
        <v>4.309953448144833</v>
      </c>
      <c r="L3" s="28">
        <v>4.49032258631003</v>
      </c>
      <c r="M3" s="34">
        <v>24.556044088720842</v>
      </c>
      <c r="N3" s="35" t="s">
        <v>29</v>
      </c>
      <c r="O3" s="36">
        <v>5500.0</v>
      </c>
      <c r="P3" s="28">
        <v>4.464735288858335</v>
      </c>
      <c r="Q3" s="37">
        <v>4.65010005498818</v>
      </c>
      <c r="R3" s="38">
        <v>10.661667080548728</v>
      </c>
      <c r="S3" s="39">
        <v>11.21022247456504</v>
      </c>
      <c r="T3" s="40">
        <v>0.05333698964641142</v>
      </c>
      <c r="U3" s="40">
        <v>0.017676227782625748</v>
      </c>
      <c r="V3" s="40">
        <v>0.03247493011226591</v>
      </c>
      <c r="W3" s="40">
        <v>0.032886005176978136</v>
      </c>
      <c r="X3" s="39">
        <v>11.53124831862475</v>
      </c>
      <c r="Y3" s="41">
        <v>13.035486335800805</v>
      </c>
      <c r="Z3" s="41">
        <v>9.951801165850982</v>
      </c>
      <c r="AA3" s="41">
        <v>14.60424292286986</v>
      </c>
      <c r="AB3" s="42">
        <v>0.0</v>
      </c>
      <c r="AC3" s="42">
        <v>1.0</v>
      </c>
      <c r="AD3" s="42">
        <v>1.0</v>
      </c>
      <c r="AE3" s="42">
        <v>0.0</v>
      </c>
      <c r="AF3" s="42">
        <v>0.0</v>
      </c>
      <c r="AG3" s="25"/>
      <c r="AH3" s="25"/>
      <c r="AI3" s="25"/>
      <c r="AJ3" s="25"/>
      <c r="AK3" s="49"/>
    </row>
    <row r="4">
      <c r="A4" s="26" t="s">
        <v>39</v>
      </c>
      <c r="B4" s="25" t="s">
        <v>36</v>
      </c>
      <c r="C4" s="25" t="s">
        <v>565</v>
      </c>
      <c r="D4" s="28">
        <v>96.73605963350242</v>
      </c>
      <c r="E4" s="29">
        <v>0.21095412275263484</v>
      </c>
      <c r="F4" s="30">
        <v>28.0</v>
      </c>
      <c r="G4" s="32"/>
      <c r="H4" s="34">
        <v>24.273873296284062</v>
      </c>
      <c r="I4" s="35" t="s">
        <v>40</v>
      </c>
      <c r="J4" s="36">
        <v>5400.0</v>
      </c>
      <c r="K4" s="28">
        <v>4.495161721534085</v>
      </c>
      <c r="L4" s="28">
        <v>4.642345974838469</v>
      </c>
      <c r="M4" s="34">
        <v>24.28607587908736</v>
      </c>
      <c r="N4" s="35" t="s">
        <v>28</v>
      </c>
      <c r="O4" s="36">
        <v>5900.0</v>
      </c>
      <c r="P4" s="28">
        <v>4.116284047302942</v>
      </c>
      <c r="Q4" s="37">
        <v>4.25262708631189</v>
      </c>
      <c r="R4" s="38">
        <v>12.021946421926751</v>
      </c>
      <c r="S4" s="39">
        <v>12.640489798539445</v>
      </c>
      <c r="T4" s="40">
        <v>0.05330579380727856</v>
      </c>
      <c r="U4" s="40">
        <v>0.024422973258314877</v>
      </c>
      <c r="V4" s="40">
        <v>0.03302410731885186</v>
      </c>
      <c r="W4" s="40">
        <v>0.03440453624214791</v>
      </c>
      <c r="X4" s="39">
        <v>11.732446231715612</v>
      </c>
      <c r="Y4" s="41">
        <v>12.54142706456845</v>
      </c>
      <c r="Z4" s="41">
        <v>10.072646637136847</v>
      </c>
      <c r="AA4" s="41">
        <v>14.213429241950513</v>
      </c>
      <c r="AB4" s="42">
        <v>0.0</v>
      </c>
      <c r="AC4" s="42">
        <v>1.0</v>
      </c>
      <c r="AD4" s="42">
        <v>1.0</v>
      </c>
      <c r="AE4" s="42">
        <v>0.0</v>
      </c>
      <c r="AF4" s="42">
        <v>0.0</v>
      </c>
      <c r="AG4" s="25"/>
      <c r="AH4" s="46"/>
      <c r="AI4" s="46"/>
      <c r="AJ4" s="46"/>
      <c r="AK4" s="49"/>
    </row>
    <row r="5">
      <c r="A5" s="26" t="s">
        <v>51</v>
      </c>
      <c r="B5" s="25" t="s">
        <v>36</v>
      </c>
      <c r="C5" s="25" t="s">
        <v>565</v>
      </c>
      <c r="D5" s="28">
        <v>96.73605963350242</v>
      </c>
      <c r="E5" s="29">
        <v>0.19573449131513648</v>
      </c>
      <c r="F5" s="30">
        <v>28.0</v>
      </c>
      <c r="G5" s="32"/>
      <c r="H5" s="34">
        <v>21.571219604059493</v>
      </c>
      <c r="I5" s="35" t="s">
        <v>28</v>
      </c>
      <c r="J5" s="36">
        <v>4200.0</v>
      </c>
      <c r="K5" s="28">
        <v>5.136004667633213</v>
      </c>
      <c r="L5" s="28">
        <v>4.865074120061378</v>
      </c>
      <c r="M5" s="34">
        <v>20.689831038563064</v>
      </c>
      <c r="N5" s="35" t="s">
        <v>28</v>
      </c>
      <c r="O5" s="36">
        <v>4400.0</v>
      </c>
      <c r="P5" s="28">
        <v>4.702234326946151</v>
      </c>
      <c r="Q5" s="37">
        <v>4.320213413978215</v>
      </c>
      <c r="R5" s="38">
        <v>11.002852993951413</v>
      </c>
      <c r="S5" s="39">
        <v>11.568962807154278</v>
      </c>
      <c r="T5" s="40">
        <v>0.048286174724680116</v>
      </c>
      <c r="U5" s="40">
        <v>0.031317931112102716</v>
      </c>
      <c r="V5" s="40">
        <v>0.038754630473170584</v>
      </c>
      <c r="W5" s="40">
        <v>0.024090716240079014</v>
      </c>
      <c r="X5" s="39">
        <v>13.142082741202746</v>
      </c>
      <c r="Y5" s="41">
        <v>8.42913686285675</v>
      </c>
      <c r="Z5" s="41">
        <v>11.57874526198164</v>
      </c>
      <c r="AA5" s="41">
        <v>9.111085776581424</v>
      </c>
      <c r="AB5" s="42">
        <v>0.0</v>
      </c>
      <c r="AC5" s="42">
        <v>1.0</v>
      </c>
      <c r="AD5" s="42">
        <v>0.0</v>
      </c>
      <c r="AE5" s="42">
        <v>0.0</v>
      </c>
      <c r="AF5" s="42">
        <v>0.0</v>
      </c>
      <c r="AG5" s="25"/>
      <c r="AH5" s="25"/>
      <c r="AI5" s="25"/>
      <c r="AJ5" s="25"/>
      <c r="AK5" s="25"/>
      <c r="AL5" s="25"/>
    </row>
    <row r="6">
      <c r="A6" s="26" t="s">
        <v>48</v>
      </c>
      <c r="B6" s="25" t="s">
        <v>36</v>
      </c>
      <c r="C6" s="25" t="s">
        <v>565</v>
      </c>
      <c r="D6" s="28">
        <v>96.73605963350242</v>
      </c>
      <c r="E6" s="29">
        <v>0.14000485436893204</v>
      </c>
      <c r="F6" s="30">
        <v>25.0</v>
      </c>
      <c r="G6" s="33"/>
      <c r="H6" s="34">
        <v>23.382859950064528</v>
      </c>
      <c r="I6" s="35" t="s">
        <v>31</v>
      </c>
      <c r="J6" s="36">
        <v>4500.0</v>
      </c>
      <c r="K6" s="28">
        <v>5.19619110001434</v>
      </c>
      <c r="L6" s="28">
        <v>5.22140918899226</v>
      </c>
      <c r="M6" s="34">
        <v>24.150160287622533</v>
      </c>
      <c r="N6" s="35" t="s">
        <v>31</v>
      </c>
      <c r="O6" s="36">
        <v>5300.0</v>
      </c>
      <c r="P6" s="28">
        <v>4.556634016532554</v>
      </c>
      <c r="Q6" s="37">
        <v>4.688261888966242</v>
      </c>
      <c r="R6" s="38">
        <v>6.68313530877111</v>
      </c>
      <c r="S6" s="39">
        <v>7.0269905328059785</v>
      </c>
      <c r="T6" s="40">
        <v>0.061663725367955405</v>
      </c>
      <c r="U6" s="40">
        <v>8.965646660930511E-4</v>
      </c>
      <c r="V6" s="40">
        <v>0.02978587057353581</v>
      </c>
      <c r="W6" s="40">
        <v>0.02480495576190775</v>
      </c>
      <c r="X6" s="39">
        <v>7.247587503382676</v>
      </c>
      <c r="Y6" s="41">
        <v>16.135272446681853</v>
      </c>
      <c r="Z6" s="41">
        <v>6.600122968800706</v>
      </c>
      <c r="AA6" s="41">
        <v>17.550037318821825</v>
      </c>
      <c r="AB6" s="42">
        <v>0.0</v>
      </c>
      <c r="AC6" s="42">
        <v>0.0</v>
      </c>
      <c r="AD6" s="42">
        <v>0.0</v>
      </c>
      <c r="AE6" s="42">
        <v>0.0</v>
      </c>
      <c r="AF6" s="42">
        <v>1.0</v>
      </c>
      <c r="AG6" s="25"/>
      <c r="AH6" s="25"/>
      <c r="AI6" s="50" t="s">
        <v>46</v>
      </c>
      <c r="AJ6" s="51" t="s">
        <v>47</v>
      </c>
      <c r="AK6" s="25"/>
      <c r="AL6" s="25"/>
    </row>
    <row r="7">
      <c r="A7" s="26" t="s">
        <v>70</v>
      </c>
      <c r="B7" s="25" t="s">
        <v>36</v>
      </c>
      <c r="C7" s="25" t="s">
        <v>565</v>
      </c>
      <c r="D7" s="28">
        <v>96.73605963350242</v>
      </c>
      <c r="E7" s="29">
        <v>0.1510379746835443</v>
      </c>
      <c r="F7" s="30">
        <v>23.0</v>
      </c>
      <c r="G7" s="32"/>
      <c r="H7" s="34">
        <v>18.985821957674183</v>
      </c>
      <c r="I7" s="35" t="s">
        <v>31</v>
      </c>
      <c r="J7" s="36">
        <v>3600.0</v>
      </c>
      <c r="K7" s="28">
        <v>5.273839432687273</v>
      </c>
      <c r="L7" s="28">
        <v>4.5499034473327225</v>
      </c>
      <c r="M7" s="34">
        <v>19.236550778331832</v>
      </c>
      <c r="N7" s="35" t="s">
        <v>31</v>
      </c>
      <c r="O7" s="36">
        <v>3500.0</v>
      </c>
      <c r="P7" s="28">
        <v>5.496157365237666</v>
      </c>
      <c r="Q7" s="37">
        <v>4.7874639315768155</v>
      </c>
      <c r="R7" s="38">
        <v>6.699210150583262</v>
      </c>
      <c r="S7" s="39">
        <v>7.043892444260935</v>
      </c>
      <c r="T7" s="40">
        <v>0.05553805272030626</v>
      </c>
      <c r="U7" s="40">
        <v>0.013582675937031422</v>
      </c>
      <c r="V7" s="40">
        <v>0.02444881668665656</v>
      </c>
      <c r="W7" s="40">
        <v>0.022839018057082466</v>
      </c>
      <c r="X7" s="39">
        <v>7.956198125065564</v>
      </c>
      <c r="Y7" s="41">
        <v>11.029623832608621</v>
      </c>
      <c r="Z7" s="41">
        <v>7.112076284129536</v>
      </c>
      <c r="AA7" s="41">
        <v>12.124474494202298</v>
      </c>
      <c r="AB7" s="42">
        <v>0.0</v>
      </c>
      <c r="AC7" s="42">
        <v>0.0</v>
      </c>
      <c r="AD7" s="42">
        <v>0.0</v>
      </c>
      <c r="AE7" s="42">
        <v>0.0</v>
      </c>
      <c r="AF7" s="42">
        <v>1.0</v>
      </c>
      <c r="AG7" s="25"/>
      <c r="AH7" s="24">
        <v>0.6458333333333334</v>
      </c>
      <c r="AI7" s="24" t="s">
        <v>49</v>
      </c>
      <c r="AJ7" s="24" t="s">
        <v>528</v>
      </c>
      <c r="AK7" s="49"/>
    </row>
    <row r="8">
      <c r="A8" s="26" t="s">
        <v>57</v>
      </c>
      <c r="B8" s="25" t="s">
        <v>36</v>
      </c>
      <c r="C8" s="25" t="s">
        <v>565</v>
      </c>
      <c r="D8" s="28">
        <v>96.73605963350242</v>
      </c>
      <c r="E8" s="29">
        <v>0.1818031496062992</v>
      </c>
      <c r="F8" s="30">
        <v>22.0</v>
      </c>
      <c r="G8" s="32"/>
      <c r="H8" s="34">
        <v>16.336569557460436</v>
      </c>
      <c r="I8" s="35" t="s">
        <v>58</v>
      </c>
      <c r="J8" s="36">
        <v>4000.0</v>
      </c>
      <c r="K8" s="28">
        <v>4.084142389365109</v>
      </c>
      <c r="L8" s="28">
        <v>3.156430758021948</v>
      </c>
      <c r="M8" s="34">
        <v>15.91283965100403</v>
      </c>
      <c r="N8" s="35" t="s">
        <v>27</v>
      </c>
      <c r="O8" s="36">
        <v>3300.0</v>
      </c>
      <c r="P8" s="28">
        <v>4.822072621516372</v>
      </c>
      <c r="Q8" s="37">
        <v>3.655729986408222</v>
      </c>
      <c r="R8" s="38">
        <v>7.929735964583071</v>
      </c>
      <c r="S8" s="39">
        <v>8.33773026825376</v>
      </c>
      <c r="T8" s="40">
        <v>0.04944296406173412</v>
      </c>
      <c r="U8" s="40">
        <v>0.013033082576942466</v>
      </c>
      <c r="V8" s="40">
        <v>0.03247926927904709</v>
      </c>
      <c r="W8" s="40">
        <v>0.03734081595457325</v>
      </c>
      <c r="X8" s="39">
        <v>7.019073213636027</v>
      </c>
      <c r="Y8" s="41">
        <v>9.31749634382441</v>
      </c>
      <c r="Z8" s="41">
        <v>5.902350359980115</v>
      </c>
      <c r="AA8" s="41">
        <v>10.010489291023914</v>
      </c>
      <c r="AB8" s="42">
        <v>1.0</v>
      </c>
      <c r="AC8" s="42">
        <v>1.0</v>
      </c>
      <c r="AD8" s="42">
        <v>0.0</v>
      </c>
      <c r="AE8" s="42">
        <v>0.0</v>
      </c>
      <c r="AF8" s="42">
        <v>0.0</v>
      </c>
      <c r="AG8" s="25"/>
      <c r="AH8" s="24">
        <v>0.6875</v>
      </c>
      <c r="AI8" s="24" t="s">
        <v>78</v>
      </c>
      <c r="AJ8" s="24" t="s">
        <v>75</v>
      </c>
      <c r="AK8" s="49"/>
    </row>
    <row r="9">
      <c r="A9" s="26" t="s">
        <v>43</v>
      </c>
      <c r="B9" s="25" t="s">
        <v>36</v>
      </c>
      <c r="C9" s="25" t="s">
        <v>565</v>
      </c>
      <c r="D9" s="28">
        <v>96.73605963350242</v>
      </c>
      <c r="E9" s="29">
        <v>0.2144245810055866</v>
      </c>
      <c r="F9" s="30">
        <v>21.0</v>
      </c>
      <c r="G9" s="32"/>
      <c r="H9" s="34">
        <v>22.912926180130903</v>
      </c>
      <c r="I9" s="35" t="s">
        <v>45</v>
      </c>
      <c r="J9" s="36">
        <v>4900.0</v>
      </c>
      <c r="K9" s="28">
        <v>4.6761073837001845</v>
      </c>
      <c r="L9" s="28">
        <v>4.629483549512725</v>
      </c>
      <c r="M9" s="34">
        <v>23.161790142289917</v>
      </c>
      <c r="N9" s="35" t="s">
        <v>30</v>
      </c>
      <c r="O9" s="36">
        <v>5100.0</v>
      </c>
      <c r="P9" s="28">
        <v>4.541527478880376</v>
      </c>
      <c r="Q9" s="37">
        <v>4.53194343467309</v>
      </c>
      <c r="R9" s="38">
        <v>9.193461994306876</v>
      </c>
      <c r="S9" s="39">
        <v>9.666476498376483</v>
      </c>
      <c r="T9" s="40">
        <v>0.09682579286462396</v>
      </c>
      <c r="U9" s="40">
        <v>0.005645508274835061</v>
      </c>
      <c r="V9" s="40">
        <v>0.04740096570380381</v>
      </c>
      <c r="W9" s="40">
        <v>0.030783997951459106</v>
      </c>
      <c r="X9" s="39">
        <v>10.386664508244582</v>
      </c>
      <c r="Y9" s="41">
        <v>12.52626167188632</v>
      </c>
      <c r="Z9" s="41">
        <v>9.615779251773304</v>
      </c>
      <c r="AA9" s="41">
        <v>13.546010890516612</v>
      </c>
      <c r="AB9" s="42">
        <v>0.0</v>
      </c>
      <c r="AC9" s="42">
        <v>0.0</v>
      </c>
      <c r="AD9" s="42">
        <v>0.0</v>
      </c>
      <c r="AE9" s="42">
        <v>1.0</v>
      </c>
      <c r="AF9" s="42">
        <v>1.0</v>
      </c>
      <c r="AG9" s="25"/>
      <c r="AH9" s="24">
        <v>0.75</v>
      </c>
      <c r="AI9" s="24" t="s">
        <v>53</v>
      </c>
      <c r="AJ9" s="24" t="s">
        <v>466</v>
      </c>
      <c r="AK9" s="49"/>
    </row>
    <row r="10">
      <c r="A10" s="26" t="s">
        <v>42</v>
      </c>
      <c r="B10" s="25" t="s">
        <v>36</v>
      </c>
      <c r="C10" s="25" t="s">
        <v>565</v>
      </c>
      <c r="D10" s="28">
        <v>96.73605963350242</v>
      </c>
      <c r="E10" s="29">
        <v>0.137875152998776</v>
      </c>
      <c r="F10" s="30">
        <v>17.0</v>
      </c>
      <c r="G10" s="32"/>
      <c r="H10" s="34">
        <v>11.769072913912389</v>
      </c>
      <c r="I10" s="35" t="s">
        <v>44</v>
      </c>
      <c r="J10" s="36">
        <v>3000.0</v>
      </c>
      <c r="K10" s="28">
        <v>3.9230243046374627</v>
      </c>
      <c r="L10" s="28">
        <v>2.384837159771048</v>
      </c>
      <c r="M10" s="34">
        <v>11.313194728116212</v>
      </c>
      <c r="N10" s="35" t="s">
        <v>30</v>
      </c>
      <c r="O10" s="36">
        <v>3000.0</v>
      </c>
      <c r="P10" s="28">
        <v>3.7710649093720705</v>
      </c>
      <c r="Q10" s="37">
        <v>2.2271114462833044</v>
      </c>
      <c r="R10" s="38">
        <v>4.466832364734682</v>
      </c>
      <c r="S10" s="39">
        <v>4.696656178339987</v>
      </c>
      <c r="T10" s="40">
        <v>0.027640855454937514</v>
      </c>
      <c r="U10" s="40">
        <v>0.034899065700298805</v>
      </c>
      <c r="V10" s="40">
        <v>0.015013558178761025</v>
      </c>
      <c r="W10" s="40">
        <v>0.01680325385569942</v>
      </c>
      <c r="X10" s="39">
        <v>6.30534972910202</v>
      </c>
      <c r="Y10" s="41">
        <v>5.463723184810368</v>
      </c>
      <c r="Z10" s="41">
        <v>5.419671215019618</v>
      </c>
      <c r="AA10" s="41">
        <v>5.893523513096594</v>
      </c>
      <c r="AB10" s="42">
        <v>0.0</v>
      </c>
      <c r="AC10" s="42">
        <v>0.0</v>
      </c>
      <c r="AD10" s="42">
        <v>1.0</v>
      </c>
      <c r="AE10" s="42">
        <v>1.0</v>
      </c>
      <c r="AF10" s="42">
        <v>0.0</v>
      </c>
      <c r="AG10" s="25"/>
      <c r="AH10" s="24"/>
      <c r="AI10" s="24" t="s">
        <v>81</v>
      </c>
      <c r="AJ10" s="24" t="s">
        <v>65</v>
      </c>
      <c r="AK10" s="49"/>
    </row>
    <row r="11">
      <c r="A11" s="26" t="s">
        <v>54</v>
      </c>
      <c r="B11" s="25" t="s">
        <v>36</v>
      </c>
      <c r="C11" s="25" t="s">
        <v>565</v>
      </c>
      <c r="D11" s="28">
        <v>96.73605963350242</v>
      </c>
      <c r="E11" s="29">
        <v>0.15534939759036145</v>
      </c>
      <c r="F11" s="30">
        <v>10.0</v>
      </c>
      <c r="G11" s="33"/>
      <c r="H11" s="34">
        <v>7.923663258614337</v>
      </c>
      <c r="I11" s="35" t="s">
        <v>27</v>
      </c>
      <c r="J11" s="36">
        <v>3000.0</v>
      </c>
      <c r="K11" s="28">
        <v>2.641221086204779</v>
      </c>
      <c r="L11" s="28">
        <v>1.2018887435706411</v>
      </c>
      <c r="M11" s="34">
        <v>7.858458914366356</v>
      </c>
      <c r="N11" s="35" t="s">
        <v>27</v>
      </c>
      <c r="O11" s="36">
        <v>3000.0</v>
      </c>
      <c r="P11" s="28">
        <v>2.619486304788785</v>
      </c>
      <c r="Q11" s="37">
        <v>1.1848096680107612</v>
      </c>
      <c r="R11" s="38">
        <v>3.0074912337386164</v>
      </c>
      <c r="S11" s="39">
        <v>3.162230218388959</v>
      </c>
      <c r="T11" s="40">
        <v>0.047976699155502095</v>
      </c>
      <c r="U11" s="40">
        <v>0.016362579501455452</v>
      </c>
      <c r="V11" s="40">
        <v>0.03727031997553742</v>
      </c>
      <c r="W11" s="40">
        <v>0.0350482412778089</v>
      </c>
      <c r="X11" s="39">
        <v>3.485896522927413</v>
      </c>
      <c r="Y11" s="41">
        <v>4.437766735686925</v>
      </c>
      <c r="Z11" s="41">
        <v>2.967846499520099</v>
      </c>
      <c r="AA11" s="41">
        <v>4.890612414846257</v>
      </c>
      <c r="AB11" s="42">
        <v>1.0</v>
      </c>
      <c r="AC11" s="42">
        <v>0.0</v>
      </c>
      <c r="AD11" s="42">
        <v>0.0</v>
      </c>
      <c r="AE11" s="42">
        <v>0.0</v>
      </c>
      <c r="AF11" s="42">
        <v>0.0</v>
      </c>
      <c r="AG11" s="25"/>
      <c r="AH11" s="24"/>
      <c r="AI11" s="24" t="s">
        <v>459</v>
      </c>
      <c r="AJ11" s="24" t="s">
        <v>69</v>
      </c>
      <c r="AK11" s="49"/>
    </row>
    <row r="12">
      <c r="A12" s="26" t="s">
        <v>63</v>
      </c>
      <c r="B12" s="25" t="s">
        <v>36</v>
      </c>
      <c r="C12" s="25" t="s">
        <v>565</v>
      </c>
      <c r="D12" s="28">
        <v>96.73605963350242</v>
      </c>
      <c r="E12" s="29">
        <v>0.15198591549295776</v>
      </c>
      <c r="F12" s="30">
        <v>0.0</v>
      </c>
      <c r="G12" s="32"/>
      <c r="H12" s="34" t="s">
        <v>64</v>
      </c>
      <c r="I12" s="35" t="s">
        <v>40</v>
      </c>
      <c r="J12" s="36">
        <v>3000.0</v>
      </c>
      <c r="K12" s="28" t="s">
        <v>64</v>
      </c>
      <c r="L12" s="28" t="s">
        <v>64</v>
      </c>
      <c r="M12" s="34" t="s">
        <v>64</v>
      </c>
      <c r="N12" s="35" t="s">
        <v>29</v>
      </c>
      <c r="O12" s="36">
        <v>3600.0</v>
      </c>
      <c r="P12" s="28" t="s">
        <v>64</v>
      </c>
      <c r="Q12" s="37" t="s">
        <v>64</v>
      </c>
      <c r="R12" s="38" t="s">
        <v>64</v>
      </c>
      <c r="S12" s="39" t="s">
        <v>64</v>
      </c>
      <c r="T12" s="40" t="s">
        <v>64</v>
      </c>
      <c r="U12" s="40" t="s">
        <v>64</v>
      </c>
      <c r="V12" s="40" t="s">
        <v>64</v>
      </c>
      <c r="W12" s="40" t="s">
        <v>64</v>
      </c>
      <c r="X12" s="39" t="s">
        <v>64</v>
      </c>
      <c r="Y12" s="41" t="s">
        <v>64</v>
      </c>
      <c r="Z12" s="41" t="s">
        <v>64</v>
      </c>
      <c r="AA12" s="41" t="s">
        <v>64</v>
      </c>
      <c r="AB12" s="42">
        <v>0.0</v>
      </c>
      <c r="AC12" s="42">
        <v>1.0</v>
      </c>
      <c r="AD12" s="42">
        <v>1.0</v>
      </c>
      <c r="AE12" s="42">
        <v>0.0</v>
      </c>
      <c r="AF12" s="42">
        <v>0.0</v>
      </c>
      <c r="AG12" s="25"/>
      <c r="AH12" s="24">
        <v>0.7916666666666666</v>
      </c>
      <c r="AI12" s="24" t="s">
        <v>59</v>
      </c>
      <c r="AJ12" s="24" t="s">
        <v>77</v>
      </c>
      <c r="AK12" s="49"/>
    </row>
    <row r="13">
      <c r="A13" s="26" t="s">
        <v>66</v>
      </c>
      <c r="B13" s="25" t="s">
        <v>36</v>
      </c>
      <c r="C13" s="25" t="s">
        <v>565</v>
      </c>
      <c r="D13" s="28">
        <v>96.73605963350242</v>
      </c>
      <c r="E13" s="29">
        <v>0.2109979777553084</v>
      </c>
      <c r="F13" s="30">
        <v>0.0</v>
      </c>
      <c r="G13" s="32"/>
      <c r="H13" s="34" t="s">
        <v>64</v>
      </c>
      <c r="I13" s="35" t="s">
        <v>44</v>
      </c>
      <c r="J13" s="36">
        <v>4000.0</v>
      </c>
      <c r="K13" s="28" t="s">
        <v>64</v>
      </c>
      <c r="L13" s="28" t="s">
        <v>64</v>
      </c>
      <c r="M13" s="34" t="s">
        <v>64</v>
      </c>
      <c r="N13" s="35" t="s">
        <v>30</v>
      </c>
      <c r="O13" s="36">
        <v>4400.0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1.0</v>
      </c>
      <c r="AE13" s="42">
        <v>1.0</v>
      </c>
      <c r="AF13" s="42">
        <v>0.0</v>
      </c>
      <c r="AG13" s="25"/>
      <c r="AH13" s="24">
        <v>0.8541666666666666</v>
      </c>
      <c r="AI13" s="24" t="s">
        <v>55</v>
      </c>
      <c r="AJ13" s="24" t="s">
        <v>458</v>
      </c>
      <c r="AK13" s="49"/>
    </row>
    <row r="14">
      <c r="A14" s="26" t="s">
        <v>67</v>
      </c>
      <c r="B14" s="25" t="s">
        <v>36</v>
      </c>
      <c r="C14" s="25" t="s">
        <v>565</v>
      </c>
      <c r="D14" s="28">
        <v>96.73605963350242</v>
      </c>
      <c r="E14" s="29">
        <v>0.17280473372781066</v>
      </c>
      <c r="F14" s="30">
        <v>0.0</v>
      </c>
      <c r="G14" s="33"/>
      <c r="H14" s="34" t="s">
        <v>64</v>
      </c>
      <c r="I14" s="35" t="s">
        <v>27</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0.0</v>
      </c>
      <c r="AD14" s="42">
        <v>0.0</v>
      </c>
      <c r="AE14" s="42">
        <v>0.0</v>
      </c>
      <c r="AF14" s="42">
        <v>0.0</v>
      </c>
      <c r="AG14" s="25"/>
      <c r="AH14" s="24"/>
      <c r="AI14" s="24"/>
      <c r="AJ14" s="24"/>
      <c r="AK14" s="49"/>
    </row>
    <row r="15">
      <c r="A15" s="26" t="s">
        <v>73</v>
      </c>
      <c r="B15" s="25" t="s">
        <v>36</v>
      </c>
      <c r="C15" s="25" t="s">
        <v>565</v>
      </c>
      <c r="D15" s="28">
        <v>96.73605963350242</v>
      </c>
      <c r="E15" s="29">
        <v>0.14290283400809717</v>
      </c>
      <c r="F15" s="30">
        <v>0.0</v>
      </c>
      <c r="G15" s="32"/>
      <c r="H15" s="34" t="s">
        <v>64</v>
      </c>
      <c r="I15" s="35" t="s">
        <v>31</v>
      </c>
      <c r="J15" s="36">
        <v>3000.0</v>
      </c>
      <c r="K15" s="28" t="s">
        <v>64</v>
      </c>
      <c r="L15" s="28" t="s">
        <v>64</v>
      </c>
      <c r="M15" s="34" t="s">
        <v>64</v>
      </c>
      <c r="N15" s="35" t="s">
        <v>31</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0.0</v>
      </c>
      <c r="AD15" s="42">
        <v>0.0</v>
      </c>
      <c r="AE15" s="42">
        <v>0.0</v>
      </c>
      <c r="AF15" s="42">
        <v>1.0</v>
      </c>
      <c r="AG15" s="25"/>
      <c r="AH15" s="24"/>
      <c r="AI15" s="24"/>
      <c r="AJ15" s="24"/>
      <c r="AK15" s="49"/>
    </row>
    <row r="16">
      <c r="A16" s="26" t="s">
        <v>60</v>
      </c>
      <c r="B16" s="25" t="s">
        <v>36</v>
      </c>
      <c r="C16" s="25" t="s">
        <v>565</v>
      </c>
      <c r="D16" s="28">
        <v>96.73605963350242</v>
      </c>
      <c r="E16" s="29">
        <v>0.16539137134052387</v>
      </c>
      <c r="F16" s="30">
        <v>0.0</v>
      </c>
      <c r="G16" s="32"/>
      <c r="H16" s="34" t="s">
        <v>64</v>
      </c>
      <c r="I16" s="35" t="s">
        <v>40</v>
      </c>
      <c r="J16" s="36">
        <v>3000.0</v>
      </c>
      <c r="K16" s="28" t="s">
        <v>64</v>
      </c>
      <c r="L16" s="28" t="s">
        <v>64</v>
      </c>
      <c r="M16" s="34" t="s">
        <v>64</v>
      </c>
      <c r="N16" s="35" t="s">
        <v>29</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1.0</v>
      </c>
      <c r="AD16" s="42">
        <v>1.0</v>
      </c>
      <c r="AE16" s="42">
        <v>0.0</v>
      </c>
      <c r="AF16" s="42">
        <v>0.0</v>
      </c>
      <c r="AG16" s="25"/>
      <c r="AH16" s="24"/>
      <c r="AI16" s="24"/>
      <c r="AJ16" s="24"/>
      <c r="AK16" s="49"/>
    </row>
    <row r="17">
      <c r="A17" s="26" t="s">
        <v>61</v>
      </c>
      <c r="B17" s="25" t="s">
        <v>36</v>
      </c>
      <c r="C17" s="25" t="s">
        <v>565</v>
      </c>
      <c r="D17" s="28">
        <v>96.73605963350242</v>
      </c>
      <c r="E17" s="29">
        <v>0.17728301886792452</v>
      </c>
      <c r="F17" s="30">
        <v>0.0</v>
      </c>
      <c r="G17" s="32"/>
      <c r="H17" s="34" t="s">
        <v>64</v>
      </c>
      <c r="I17" s="35" t="s">
        <v>58</v>
      </c>
      <c r="J17" s="36">
        <v>3000.0</v>
      </c>
      <c r="K17" s="28" t="s">
        <v>64</v>
      </c>
      <c r="L17" s="28" t="s">
        <v>64</v>
      </c>
      <c r="M17" s="34" t="s">
        <v>64</v>
      </c>
      <c r="N17" s="35" t="s">
        <v>27</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1.0</v>
      </c>
      <c r="AC17" s="42">
        <v>1.0</v>
      </c>
      <c r="AD17" s="42">
        <v>0.0</v>
      </c>
      <c r="AE17" s="42">
        <v>0.0</v>
      </c>
      <c r="AF17" s="42">
        <v>0.0</v>
      </c>
      <c r="AG17" s="25"/>
      <c r="AH17" s="25"/>
      <c r="AI17" s="25"/>
      <c r="AJ17" s="25"/>
      <c r="AK17" s="25"/>
      <c r="AL17" s="25"/>
    </row>
    <row r="18">
      <c r="A18" s="26" t="s">
        <v>34</v>
      </c>
      <c r="B18" s="25" t="s">
        <v>100</v>
      </c>
      <c r="C18" s="25" t="s">
        <v>493</v>
      </c>
      <c r="D18" s="28">
        <v>104.23610104565688</v>
      </c>
      <c r="E18" s="29">
        <v>0.2653413751507841</v>
      </c>
      <c r="F18" s="30">
        <v>29.0</v>
      </c>
      <c r="G18" s="32"/>
      <c r="H18" s="34">
        <v>34.21645392591185</v>
      </c>
      <c r="I18" s="35" t="s">
        <v>27</v>
      </c>
      <c r="J18" s="36">
        <v>7500.0</v>
      </c>
      <c r="K18" s="28">
        <v>4.562193856788246</v>
      </c>
      <c r="L18" s="28">
        <v>6.057755006884518</v>
      </c>
      <c r="M18" s="34">
        <v>32.73355589199308</v>
      </c>
      <c r="N18" s="35" t="s">
        <v>28</v>
      </c>
      <c r="O18" s="36">
        <v>7400.0</v>
      </c>
      <c r="P18" s="28">
        <v>4.423453498917984</v>
      </c>
      <c r="Q18" s="37">
        <v>5.686086358693026</v>
      </c>
      <c r="R18" s="38">
        <v>17.722278338047673</v>
      </c>
      <c r="S18" s="39">
        <v>19.473700951353077</v>
      </c>
      <c r="T18" s="40">
        <v>0.07318603952826479</v>
      </c>
      <c r="U18" s="40">
        <v>0.039273400192715344</v>
      </c>
      <c r="V18" s="40">
        <v>0.045216852447399265</v>
      </c>
      <c r="W18" s="40">
        <v>0.05384068513066614</v>
      </c>
      <c r="X18" s="39">
        <v>19.026648101033505</v>
      </c>
      <c r="Y18" s="41">
        <v>15.189805824878347</v>
      </c>
      <c r="Z18" s="41">
        <v>16.094672819890636</v>
      </c>
      <c r="AA18" s="41">
        <v>16.63888307210244</v>
      </c>
      <c r="AB18" s="42">
        <v>1.0</v>
      </c>
      <c r="AC18" s="42">
        <v>0.0</v>
      </c>
      <c r="AD18" s="42">
        <v>0.0</v>
      </c>
      <c r="AE18" s="42">
        <v>0.0</v>
      </c>
      <c r="AF18" s="42">
        <v>0.0</v>
      </c>
      <c r="AG18" s="25"/>
      <c r="AH18" s="25"/>
      <c r="AI18" s="25"/>
      <c r="AJ18" s="25"/>
      <c r="AK18" s="25"/>
      <c r="AL18" s="25"/>
    </row>
    <row r="19">
      <c r="A19" s="26" t="s">
        <v>104</v>
      </c>
      <c r="B19" s="25" t="s">
        <v>100</v>
      </c>
      <c r="C19" s="25" t="s">
        <v>493</v>
      </c>
      <c r="D19" s="28">
        <v>104.23610104565688</v>
      </c>
      <c r="E19" s="29">
        <v>0.1745553841406973</v>
      </c>
      <c r="F19" s="30">
        <v>28.0</v>
      </c>
      <c r="G19" s="33"/>
      <c r="H19" s="34">
        <v>24.5304541111078</v>
      </c>
      <c r="I19" s="35" t="s">
        <v>356</v>
      </c>
      <c r="J19" s="36">
        <v>4900.0</v>
      </c>
      <c r="K19" s="28">
        <v>5.006215124715878</v>
      </c>
      <c r="L19" s="28">
        <v>5.210082568138844</v>
      </c>
      <c r="M19" s="34">
        <v>24.134036330416535</v>
      </c>
      <c r="N19" s="35" t="s">
        <v>28</v>
      </c>
      <c r="O19" s="36">
        <v>5700.0</v>
      </c>
      <c r="P19" s="28">
        <v>4.234041461476585</v>
      </c>
      <c r="Q19" s="37">
        <v>4.354221188848807</v>
      </c>
      <c r="R19" s="38">
        <v>10.373439793000234</v>
      </c>
      <c r="S19" s="39">
        <v>11.398605783775674</v>
      </c>
      <c r="T19" s="40">
        <v>0.05058298331402178</v>
      </c>
      <c r="U19" s="40">
        <v>0.023197291710888968</v>
      </c>
      <c r="V19" s="40">
        <v>0.031466696626344756</v>
      </c>
      <c r="W19" s="40">
        <v>0.028781824900547422</v>
      </c>
      <c r="X19" s="39">
        <v>12.126358086674635</v>
      </c>
      <c r="Y19" s="41">
        <v>12.404096024433167</v>
      </c>
      <c r="Z19" s="41">
        <v>10.546078788357319</v>
      </c>
      <c r="AA19" s="41">
        <v>13.587957542059218</v>
      </c>
      <c r="AB19" s="42">
        <v>1.0</v>
      </c>
      <c r="AC19" s="42">
        <v>0.0</v>
      </c>
      <c r="AD19" s="42">
        <v>1.0</v>
      </c>
      <c r="AE19" s="42">
        <v>0.0</v>
      </c>
      <c r="AF19" s="42">
        <v>0.0</v>
      </c>
      <c r="AG19" s="25"/>
      <c r="AH19" s="25"/>
      <c r="AI19" s="25"/>
      <c r="AJ19" s="25"/>
      <c r="AK19" s="25"/>
      <c r="AL19" s="25"/>
    </row>
    <row r="20">
      <c r="A20" s="26" t="s">
        <v>102</v>
      </c>
      <c r="B20" s="25" t="s">
        <v>100</v>
      </c>
      <c r="C20" s="25" t="s">
        <v>493</v>
      </c>
      <c r="D20" s="28">
        <v>104.23610104565688</v>
      </c>
      <c r="E20" s="29">
        <v>0.16227090301003344</v>
      </c>
      <c r="F20" s="30">
        <v>28.0</v>
      </c>
      <c r="G20" s="32"/>
      <c r="H20" s="34">
        <v>23.913666981191035</v>
      </c>
      <c r="I20" s="35" t="s">
        <v>44</v>
      </c>
      <c r="J20" s="36">
        <v>5300.0</v>
      </c>
      <c r="K20" s="28">
        <v>4.512012637960573</v>
      </c>
      <c r="L20" s="28">
        <v>4.609028086705414</v>
      </c>
      <c r="M20" s="34">
        <v>23.959751211536627</v>
      </c>
      <c r="N20" s="35" t="s">
        <v>29</v>
      </c>
      <c r="O20" s="36">
        <v>6100.0</v>
      </c>
      <c r="P20" s="28">
        <v>3.927828067465021</v>
      </c>
      <c r="Q20" s="37">
        <v>4.0179414513697935</v>
      </c>
      <c r="R20" s="38">
        <v>9.537369759348657</v>
      </c>
      <c r="S20" s="39">
        <v>10.47991025833839</v>
      </c>
      <c r="T20" s="40">
        <v>0.04089240826570746</v>
      </c>
      <c r="U20" s="40">
        <v>0.028359150667386732</v>
      </c>
      <c r="V20" s="40">
        <v>0.028359150667386732</v>
      </c>
      <c r="W20" s="40">
        <v>0.018375030207707508</v>
      </c>
      <c r="X20" s="39">
        <v>12.17385894238008</v>
      </c>
      <c r="Y20" s="41">
        <v>11.739808038810953</v>
      </c>
      <c r="Z20" s="41">
        <v>10.753037209051902</v>
      </c>
      <c r="AA20" s="41">
        <v>13.206714002484725</v>
      </c>
      <c r="AB20" s="42">
        <v>0.0</v>
      </c>
      <c r="AC20" s="42">
        <v>0.0</v>
      </c>
      <c r="AD20" s="42">
        <v>1.0</v>
      </c>
      <c r="AE20" s="42">
        <v>1.0</v>
      </c>
      <c r="AF20" s="42">
        <v>0.0</v>
      </c>
      <c r="AG20" s="25"/>
      <c r="AH20" s="25"/>
      <c r="AI20" s="25"/>
      <c r="AJ20" s="25"/>
      <c r="AK20" s="54"/>
      <c r="AL20" s="55"/>
    </row>
    <row r="21">
      <c r="A21" s="26" t="s">
        <v>103</v>
      </c>
      <c r="B21" s="25" t="s">
        <v>100</v>
      </c>
      <c r="C21" s="25" t="s">
        <v>493</v>
      </c>
      <c r="D21" s="28">
        <v>104.23610104565688</v>
      </c>
      <c r="E21" s="29">
        <v>0.19299785254115964</v>
      </c>
      <c r="F21" s="30">
        <v>25.0</v>
      </c>
      <c r="G21" s="33"/>
      <c r="H21" s="34">
        <v>25.4666168536144</v>
      </c>
      <c r="I21" s="35" t="s">
        <v>44</v>
      </c>
      <c r="J21" s="36">
        <v>5100.0</v>
      </c>
      <c r="K21" s="28">
        <v>4.993454285022431</v>
      </c>
      <c r="L21" s="28">
        <v>5.341256944191664</v>
      </c>
      <c r="M21" s="34">
        <v>26.027230417090067</v>
      </c>
      <c r="N21" s="35" t="s">
        <v>30</v>
      </c>
      <c r="O21" s="36">
        <v>5900.0</v>
      </c>
      <c r="P21" s="28">
        <v>4.411394985947468</v>
      </c>
      <c r="Q21" s="37">
        <v>4.794475725270834</v>
      </c>
      <c r="R21" s="38">
        <v>10.41196049417377</v>
      </c>
      <c r="S21" s="39">
        <v>11.440933333359375</v>
      </c>
      <c r="T21" s="40">
        <v>0.0650786160136199</v>
      </c>
      <c r="U21" s="40">
        <v>0.006223961598618011</v>
      </c>
      <c r="V21" s="40">
        <v>0.054268577447599144</v>
      </c>
      <c r="W21" s="40">
        <v>0.031993346463071524</v>
      </c>
      <c r="X21" s="39">
        <v>10.326594624912545</v>
      </c>
      <c r="Y21" s="41">
        <v>15.140022228701856</v>
      </c>
      <c r="Z21" s="41">
        <v>9.289192753867942</v>
      </c>
      <c r="AA21" s="41">
        <v>16.738037663222126</v>
      </c>
      <c r="AB21" s="42">
        <v>0.0</v>
      </c>
      <c r="AC21" s="42">
        <v>0.0</v>
      </c>
      <c r="AD21" s="42">
        <v>1.0</v>
      </c>
      <c r="AE21" s="42">
        <v>1.0</v>
      </c>
      <c r="AF21" s="42">
        <v>0.0</v>
      </c>
      <c r="AG21" s="25"/>
      <c r="AH21" s="25"/>
      <c r="AI21" s="25"/>
      <c r="AJ21" s="25"/>
      <c r="AK21" s="54"/>
      <c r="AL21" s="55"/>
    </row>
    <row r="22">
      <c r="A22" s="26" t="s">
        <v>109</v>
      </c>
      <c r="B22" s="25" t="s">
        <v>100</v>
      </c>
      <c r="C22" s="25" t="s">
        <v>493</v>
      </c>
      <c r="D22" s="28">
        <v>104.23610104565688</v>
      </c>
      <c r="E22" s="29">
        <v>0.15267824074074074</v>
      </c>
      <c r="F22" s="30">
        <v>23.0</v>
      </c>
      <c r="G22" s="32"/>
      <c r="H22" s="34">
        <v>17.198678850018922</v>
      </c>
      <c r="I22" s="35" t="s">
        <v>40</v>
      </c>
      <c r="J22" s="36">
        <v>4400.0</v>
      </c>
      <c r="K22" s="28">
        <v>3.908790647731573</v>
      </c>
      <c r="L22" s="28">
        <v>3.1368054707327913</v>
      </c>
      <c r="M22" s="34">
        <v>16.84178041930423</v>
      </c>
      <c r="N22" s="35" t="s">
        <v>29</v>
      </c>
      <c r="O22" s="36">
        <v>4200.0</v>
      </c>
      <c r="P22" s="28">
        <v>4.009947718881959</v>
      </c>
      <c r="Q22" s="37">
        <v>3.168962038632226</v>
      </c>
      <c r="R22" s="38">
        <v>7.307780309930366</v>
      </c>
      <c r="S22" s="39">
        <v>8.029979309615529</v>
      </c>
      <c r="T22" s="40">
        <v>0.0418044995804</v>
      </c>
      <c r="U22" s="40">
        <v>0.029800184839428714</v>
      </c>
      <c r="V22" s="40">
        <v>0.025588144579438792</v>
      </c>
      <c r="W22" s="40">
        <v>0.01611105399446146</v>
      </c>
      <c r="X22" s="39">
        <v>10.26111484979892</v>
      </c>
      <c r="Y22" s="41">
        <v>6.937564000220002</v>
      </c>
      <c r="Z22" s="41">
        <v>9.11456280610022</v>
      </c>
      <c r="AA22" s="41">
        <v>7.727217613204007</v>
      </c>
      <c r="AB22" s="42">
        <v>0.0</v>
      </c>
      <c r="AC22" s="42">
        <v>1.0</v>
      </c>
      <c r="AD22" s="42">
        <v>1.0</v>
      </c>
      <c r="AE22" s="42">
        <v>0.0</v>
      </c>
      <c r="AF22" s="42">
        <v>0.0</v>
      </c>
      <c r="AG22" s="25"/>
      <c r="AH22" s="25"/>
      <c r="AI22" s="25"/>
      <c r="AJ22" s="25"/>
      <c r="AK22" s="54"/>
      <c r="AL22" s="55"/>
    </row>
    <row r="23">
      <c r="A23" s="26" t="s">
        <v>121</v>
      </c>
      <c r="B23" s="25" t="s">
        <v>100</v>
      </c>
      <c r="C23" s="25" t="s">
        <v>493</v>
      </c>
      <c r="D23" s="28">
        <v>104.23610104565688</v>
      </c>
      <c r="E23" s="29">
        <v>0.19669879518072292</v>
      </c>
      <c r="F23" s="30">
        <v>22.0</v>
      </c>
      <c r="G23" s="32"/>
      <c r="H23" s="34">
        <v>22.833205595609982</v>
      </c>
      <c r="I23" s="35" t="s">
        <v>45</v>
      </c>
      <c r="J23" s="36">
        <v>4900.0</v>
      </c>
      <c r="K23" s="28">
        <v>4.659837876655098</v>
      </c>
      <c r="L23" s="28">
        <v>4.601620445933474</v>
      </c>
      <c r="M23" s="34">
        <v>22.886433674759292</v>
      </c>
      <c r="N23" s="35" t="s">
        <v>30</v>
      </c>
      <c r="O23" s="36">
        <v>4400.0</v>
      </c>
      <c r="P23" s="28">
        <v>5.20146219880893</v>
      </c>
      <c r="Q23" s="37">
        <v>5.145240857283759</v>
      </c>
      <c r="R23" s="38">
        <v>9.369382645869573</v>
      </c>
      <c r="S23" s="39">
        <v>10.295321643422579</v>
      </c>
      <c r="T23" s="40">
        <v>0.07888076507865585</v>
      </c>
      <c r="U23" s="40">
        <v>0.0062447272353935886</v>
      </c>
      <c r="V23" s="40">
        <v>0.027498711159364753</v>
      </c>
      <c r="W23" s="40">
        <v>0.03286698544943994</v>
      </c>
      <c r="X23" s="39">
        <v>9.109871417317718</v>
      </c>
      <c r="Y23" s="41">
        <v>13.723334178292264</v>
      </c>
      <c r="Z23" s="41">
        <v>8.175592734185738</v>
      </c>
      <c r="AA23" s="41">
        <v>14.710840940573554</v>
      </c>
      <c r="AB23" s="42">
        <v>0.0</v>
      </c>
      <c r="AC23" s="42">
        <v>0.0</v>
      </c>
      <c r="AD23" s="42">
        <v>0.0</v>
      </c>
      <c r="AE23" s="42">
        <v>1.0</v>
      </c>
      <c r="AF23" s="42">
        <v>1.0</v>
      </c>
      <c r="AG23" s="25"/>
      <c r="AH23" s="25"/>
      <c r="AI23" s="25"/>
      <c r="AJ23" s="25"/>
      <c r="AK23" s="54"/>
      <c r="AL23" s="55"/>
    </row>
    <row r="24">
      <c r="A24" s="26" t="s">
        <v>113</v>
      </c>
      <c r="B24" s="25" t="s">
        <v>100</v>
      </c>
      <c r="C24" s="25" t="s">
        <v>493</v>
      </c>
      <c r="D24" s="28">
        <v>104.23610104565688</v>
      </c>
      <c r="E24" s="29">
        <v>0.15086481647269473</v>
      </c>
      <c r="F24" s="30">
        <v>20.0</v>
      </c>
      <c r="G24" s="33"/>
      <c r="H24" s="34">
        <v>18.060290940567512</v>
      </c>
      <c r="I24" s="35" t="s">
        <v>58</v>
      </c>
      <c r="J24" s="36">
        <v>4700.0</v>
      </c>
      <c r="K24" s="28">
        <v>3.8426150937377686</v>
      </c>
      <c r="L24" s="28">
        <v>3.196047658713879</v>
      </c>
      <c r="M24" s="34">
        <v>17.95295400655029</v>
      </c>
      <c r="N24" s="35" t="s">
        <v>27</v>
      </c>
      <c r="O24" s="36">
        <v>4600.0</v>
      </c>
      <c r="P24" s="28">
        <v>3.9028160883804976</v>
      </c>
      <c r="Q24" s="37">
        <v>3.231984716211881</v>
      </c>
      <c r="R24" s="38">
        <v>6.268875720639309</v>
      </c>
      <c r="S24" s="39">
        <v>6.888403892339293</v>
      </c>
      <c r="T24" s="40">
        <v>0.04331326616472644</v>
      </c>
      <c r="U24" s="40">
        <v>0.016295039455176206</v>
      </c>
      <c r="V24" s="40">
        <v>0.046046627621723735</v>
      </c>
      <c r="W24" s="40">
        <v>0.030697751747815825</v>
      </c>
      <c r="X24" s="39">
        <v>7.572619065567512</v>
      </c>
      <c r="Y24" s="41">
        <v>10.487671875</v>
      </c>
      <c r="Z24" s="41">
        <v>6.552130454681567</v>
      </c>
      <c r="AA24" s="41">
        <v>11.400823551868722</v>
      </c>
      <c r="AB24" s="42">
        <v>1.0</v>
      </c>
      <c r="AC24" s="42">
        <v>1.0</v>
      </c>
      <c r="AD24" s="42">
        <v>0.0</v>
      </c>
      <c r="AE24" s="42">
        <v>0.0</v>
      </c>
      <c r="AF24" s="42">
        <v>0.0</v>
      </c>
      <c r="AG24" s="25"/>
      <c r="AH24" s="25"/>
      <c r="AI24" s="25"/>
      <c r="AJ24" s="25"/>
      <c r="AK24" s="54"/>
      <c r="AL24" s="55"/>
    </row>
    <row r="25">
      <c r="A25" s="26" t="s">
        <v>111</v>
      </c>
      <c r="B25" s="25" t="s">
        <v>100</v>
      </c>
      <c r="C25" s="25" t="s">
        <v>493</v>
      </c>
      <c r="D25" s="28">
        <v>104.23610104565688</v>
      </c>
      <c r="E25" s="29">
        <v>0.1585668449197861</v>
      </c>
      <c r="F25" s="30">
        <v>18.0</v>
      </c>
      <c r="G25" s="32"/>
      <c r="H25" s="34">
        <v>13.680504215671728</v>
      </c>
      <c r="I25" s="35" t="s">
        <v>40</v>
      </c>
      <c r="J25" s="36">
        <v>3200.0</v>
      </c>
      <c r="K25" s="28">
        <v>4.275157567397415</v>
      </c>
      <c r="L25" s="28">
        <v>2.901593627965634</v>
      </c>
      <c r="M25" s="34">
        <v>13.044139954870374</v>
      </c>
      <c r="N25" s="35" t="s">
        <v>29</v>
      </c>
      <c r="O25" s="36">
        <v>3000.0</v>
      </c>
      <c r="P25" s="28">
        <v>4.3480466516234575</v>
      </c>
      <c r="Q25" s="37">
        <v>2.8499351380003883</v>
      </c>
      <c r="R25" s="38">
        <v>5.971274542613152</v>
      </c>
      <c r="S25" s="39">
        <v>6.56139196796331</v>
      </c>
      <c r="T25" s="40">
        <v>0.03398123856508501</v>
      </c>
      <c r="U25" s="40">
        <v>0.03652189191574558</v>
      </c>
      <c r="V25" s="40">
        <v>0.020007645136451924</v>
      </c>
      <c r="W25" s="40">
        <v>0.02561825461916066</v>
      </c>
      <c r="X25" s="39">
        <v>7.934489145529894</v>
      </c>
      <c r="Y25" s="41">
        <v>5.746015070141835</v>
      </c>
      <c r="Z25" s="41">
        <v>6.720005409304065</v>
      </c>
      <c r="AA25" s="41">
        <v>6.324134545566309</v>
      </c>
      <c r="AB25" s="42">
        <v>0.0</v>
      </c>
      <c r="AC25" s="42">
        <v>1.0</v>
      </c>
      <c r="AD25" s="42">
        <v>1.0</v>
      </c>
      <c r="AE25" s="42">
        <v>0.0</v>
      </c>
      <c r="AF25" s="42">
        <v>0.0</v>
      </c>
      <c r="AG25" s="25"/>
      <c r="AH25" s="25"/>
      <c r="AI25" s="25"/>
      <c r="AJ25" s="25"/>
      <c r="AK25" s="54"/>
      <c r="AL25" s="55"/>
    </row>
    <row r="26">
      <c r="A26" s="26" t="s">
        <v>115</v>
      </c>
      <c r="B26" s="25" t="s">
        <v>100</v>
      </c>
      <c r="C26" s="25" t="s">
        <v>493</v>
      </c>
      <c r="D26" s="28">
        <v>104.23610104565688</v>
      </c>
      <c r="E26" s="29">
        <v>0.16228223659186003</v>
      </c>
      <c r="F26" s="30">
        <v>16.0</v>
      </c>
      <c r="G26" s="33"/>
      <c r="H26" s="34">
        <v>14.973620611347592</v>
      </c>
      <c r="I26" s="35" t="s">
        <v>31</v>
      </c>
      <c r="J26" s="36">
        <v>3100.0</v>
      </c>
      <c r="K26" s="28">
        <v>4.830200197208901</v>
      </c>
      <c r="L26" s="28">
        <v>3.5023866015913714</v>
      </c>
      <c r="M26" s="34">
        <v>15.205340416599958</v>
      </c>
      <c r="N26" s="35" t="s">
        <v>31</v>
      </c>
      <c r="O26" s="36">
        <v>3200.0</v>
      </c>
      <c r="P26" s="28">
        <v>4.751668880187487</v>
      </c>
      <c r="Q26" s="37">
        <v>3.484395174361761</v>
      </c>
      <c r="R26" s="38">
        <v>5.450361813744188</v>
      </c>
      <c r="S26" s="39">
        <v>5.988999496168684</v>
      </c>
      <c r="T26" s="40">
        <v>0.07955513301111371</v>
      </c>
      <c r="U26" s="40">
        <v>6.372907851357574E-4</v>
      </c>
      <c r="V26" s="40">
        <v>0.035794499098458374</v>
      </c>
      <c r="W26" s="40">
        <v>0.03186453925678787</v>
      </c>
      <c r="X26" s="39">
        <v>6.295965199296657</v>
      </c>
      <c r="Y26" s="41">
        <v>8.677655412050933</v>
      </c>
      <c r="Z26" s="41">
        <v>5.7313211925602054</v>
      </c>
      <c r="AA26" s="41">
        <v>9.474019224039752</v>
      </c>
      <c r="AB26" s="42">
        <v>0.0</v>
      </c>
      <c r="AC26" s="42">
        <v>0.0</v>
      </c>
      <c r="AD26" s="42">
        <v>0.0</v>
      </c>
      <c r="AE26" s="42">
        <v>0.0</v>
      </c>
      <c r="AF26" s="42">
        <v>1.0</v>
      </c>
      <c r="AG26" s="25"/>
      <c r="AH26" s="25"/>
      <c r="AI26" s="25"/>
      <c r="AJ26" s="25"/>
      <c r="AK26" s="54"/>
      <c r="AL26" s="55"/>
    </row>
    <row r="27">
      <c r="A27" s="26" t="s">
        <v>125</v>
      </c>
      <c r="B27" s="25" t="s">
        <v>100</v>
      </c>
      <c r="C27" s="25" t="s">
        <v>493</v>
      </c>
      <c r="D27" s="28">
        <v>104.23610104565688</v>
      </c>
      <c r="E27" s="29">
        <v>0.16831947483588622</v>
      </c>
      <c r="F27" s="30">
        <v>14.0</v>
      </c>
      <c r="G27" s="32"/>
      <c r="H27" s="34">
        <v>12.62190121518432</v>
      </c>
      <c r="I27" s="35" t="s">
        <v>45</v>
      </c>
      <c r="J27" s="36">
        <v>3300.0</v>
      </c>
      <c r="K27" s="28">
        <v>3.8248185500558542</v>
      </c>
      <c r="L27" s="28">
        <v>2.447316392163892</v>
      </c>
      <c r="M27" s="34">
        <v>13.213961069111157</v>
      </c>
      <c r="N27" s="35" t="s">
        <v>31</v>
      </c>
      <c r="O27" s="36">
        <v>3200.0</v>
      </c>
      <c r="P27" s="28">
        <v>4.129362834097237</v>
      </c>
      <c r="Q27" s="37">
        <v>2.7323490244553192</v>
      </c>
      <c r="R27" s="38">
        <v>4.973435779923026</v>
      </c>
      <c r="S27" s="39">
        <v>5.46494075036911</v>
      </c>
      <c r="T27" s="40">
        <v>0.06920239733218139</v>
      </c>
      <c r="U27" s="40">
        <v>0.0019222888147828166</v>
      </c>
      <c r="V27" s="40">
        <v>0.03577593071956909</v>
      </c>
      <c r="W27" s="40">
        <v>0.027339218699133392</v>
      </c>
      <c r="X27" s="39">
        <v>5.0844367375921795</v>
      </c>
      <c r="Y27" s="41">
        <v>7.537464477592139</v>
      </c>
      <c r="Z27" s="41">
        <v>4.639629692221729</v>
      </c>
      <c r="AA27" s="41">
        <v>8.574331376889429</v>
      </c>
      <c r="AB27" s="42">
        <v>0.0</v>
      </c>
      <c r="AC27" s="42">
        <v>0.0</v>
      </c>
      <c r="AD27" s="42">
        <v>0.0</v>
      </c>
      <c r="AE27" s="42">
        <v>1.0</v>
      </c>
      <c r="AF27" s="42">
        <v>1.0</v>
      </c>
      <c r="AG27" s="25"/>
      <c r="AH27" s="25"/>
      <c r="AI27" s="25"/>
      <c r="AJ27" s="25"/>
      <c r="AK27" s="54"/>
      <c r="AL27" s="55"/>
    </row>
    <row r="28">
      <c r="A28" s="26" t="s">
        <v>129</v>
      </c>
      <c r="B28" s="25" t="s">
        <v>100</v>
      </c>
      <c r="C28" s="25" t="s">
        <v>493</v>
      </c>
      <c r="D28" s="28">
        <v>104.23610104565688</v>
      </c>
      <c r="E28" s="29">
        <v>0.23814513228872333</v>
      </c>
      <c r="F28" s="30">
        <v>8.0</v>
      </c>
      <c r="G28" s="32"/>
      <c r="H28" s="34">
        <v>8.004620638407795</v>
      </c>
      <c r="I28" s="35" t="s">
        <v>58</v>
      </c>
      <c r="J28" s="36">
        <v>3400.0</v>
      </c>
      <c r="K28" s="28">
        <v>2.3543001877669987</v>
      </c>
      <c r="L28" s="28">
        <v>1.0793273097230618</v>
      </c>
      <c r="M28" s="34">
        <v>7.601168950464451</v>
      </c>
      <c r="N28" s="35" t="s">
        <v>28</v>
      </c>
      <c r="O28" s="36">
        <v>3200.0</v>
      </c>
      <c r="P28" s="28">
        <v>2.3753652970201404</v>
      </c>
      <c r="Q28" s="37">
        <v>1.0485269682070584</v>
      </c>
      <c r="R28" s="38">
        <v>4.2817195232909535</v>
      </c>
      <c r="S28" s="39">
        <v>4.704864914299926</v>
      </c>
      <c r="T28" s="40">
        <v>0.06482065235323127</v>
      </c>
      <c r="U28" s="40">
        <v>0.032410326176615635</v>
      </c>
      <c r="V28" s="40">
        <v>0.05867974844608304</v>
      </c>
      <c r="W28" s="40">
        <v>0.038096348312863994</v>
      </c>
      <c r="X28" s="39">
        <v>4.911414339877927</v>
      </c>
      <c r="Y28" s="41">
        <v>3.093206298529868</v>
      </c>
      <c r="Z28" s="41">
        <v>4.298969269338041</v>
      </c>
      <c r="AA28" s="41">
        <v>3.3021996811264094</v>
      </c>
      <c r="AB28" s="42">
        <v>1.0</v>
      </c>
      <c r="AC28" s="42">
        <v>1.0</v>
      </c>
      <c r="AD28" s="42">
        <v>0.0</v>
      </c>
      <c r="AE28" s="42">
        <v>0.0</v>
      </c>
      <c r="AF28" s="42">
        <v>0.0</v>
      </c>
      <c r="AG28" s="25"/>
      <c r="AH28" s="25"/>
      <c r="AI28" s="25"/>
      <c r="AJ28" s="25"/>
      <c r="AK28" s="54"/>
      <c r="AL28" s="55"/>
    </row>
    <row r="29">
      <c r="A29" s="26" t="s">
        <v>119</v>
      </c>
      <c r="B29" s="25" t="s">
        <v>100</v>
      </c>
      <c r="C29" s="25" t="s">
        <v>493</v>
      </c>
      <c r="D29" s="28">
        <v>104.23610104565688</v>
      </c>
      <c r="E29" s="29">
        <v>0.16810130944176432</v>
      </c>
      <c r="F29" s="30">
        <v>8.0</v>
      </c>
      <c r="G29" s="33"/>
      <c r="H29" s="34">
        <v>7.883284267075354</v>
      </c>
      <c r="I29" s="35" t="s">
        <v>31</v>
      </c>
      <c r="J29" s="36">
        <v>3000.0</v>
      </c>
      <c r="K29" s="28">
        <v>2.6277614223584513</v>
      </c>
      <c r="L29" s="28">
        <v>1.1913000311883355</v>
      </c>
      <c r="M29" s="34">
        <v>7.9662977757809825</v>
      </c>
      <c r="N29" s="35" t="s">
        <v>31</v>
      </c>
      <c r="O29" s="36">
        <v>3000.0</v>
      </c>
      <c r="P29" s="28">
        <v>2.655432591926994</v>
      </c>
      <c r="Q29" s="37">
        <v>1.2131118816807354</v>
      </c>
      <c r="R29" s="38">
        <v>2.8377224857785994</v>
      </c>
      <c r="S29" s="39">
        <v>3.118163365730685</v>
      </c>
      <c r="T29" s="40">
        <v>0.0883011521246339</v>
      </c>
      <c r="U29" s="40">
        <v>1.0677285625711475E-4</v>
      </c>
      <c r="V29" s="40">
        <v>0.04046691252144649</v>
      </c>
      <c r="W29" s="40">
        <v>0.02658644120802157</v>
      </c>
      <c r="X29" s="39">
        <v>3.5466281464883367</v>
      </c>
      <c r="Y29" s="41">
        <v>4.336656120587017</v>
      </c>
      <c r="Z29" s="41">
        <v>3.3147617666185445</v>
      </c>
      <c r="AA29" s="41">
        <v>4.651536009162438</v>
      </c>
      <c r="AB29" s="42">
        <v>0.0</v>
      </c>
      <c r="AC29" s="42">
        <v>0.0</v>
      </c>
      <c r="AD29" s="42">
        <v>0.0</v>
      </c>
      <c r="AE29" s="42">
        <v>0.0</v>
      </c>
      <c r="AF29" s="42">
        <v>1.0</v>
      </c>
      <c r="AG29" s="25"/>
      <c r="AH29" s="25"/>
      <c r="AI29" s="25"/>
      <c r="AJ29" s="25"/>
      <c r="AK29" s="54"/>
      <c r="AL29" s="55"/>
    </row>
    <row r="30">
      <c r="A30" s="26" t="s">
        <v>123</v>
      </c>
      <c r="B30" s="25" t="s">
        <v>100</v>
      </c>
      <c r="C30" s="25" t="s">
        <v>493</v>
      </c>
      <c r="D30" s="28">
        <v>104.23610104565688</v>
      </c>
      <c r="E30" s="29">
        <v>0.18735187685660276</v>
      </c>
      <c r="F30" s="30">
        <v>0.0</v>
      </c>
      <c r="G30" s="32"/>
      <c r="H30" s="34" t="s">
        <v>64</v>
      </c>
      <c r="I30" s="35" t="s">
        <v>58</v>
      </c>
      <c r="J30" s="36">
        <v>3000.0</v>
      </c>
      <c r="K30" s="28" t="s">
        <v>64</v>
      </c>
      <c r="L30" s="28" t="s">
        <v>64</v>
      </c>
      <c r="M30" s="34" t="s">
        <v>64</v>
      </c>
      <c r="N30" s="35" t="s">
        <v>27</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1.0</v>
      </c>
      <c r="AC30" s="42">
        <v>1.0</v>
      </c>
      <c r="AD30" s="42">
        <v>0.0</v>
      </c>
      <c r="AE30" s="42">
        <v>0.0</v>
      </c>
      <c r="AF30" s="42">
        <v>0.0</v>
      </c>
      <c r="AG30" s="25"/>
      <c r="AH30" s="25"/>
      <c r="AI30" s="25"/>
      <c r="AJ30" s="25"/>
      <c r="AK30" s="54"/>
      <c r="AL30" s="55"/>
    </row>
    <row r="31">
      <c r="A31" s="26" t="s">
        <v>545</v>
      </c>
      <c r="B31" s="25" t="s">
        <v>100</v>
      </c>
      <c r="C31" s="25" t="s">
        <v>493</v>
      </c>
      <c r="D31" s="28">
        <v>104.23610104565688</v>
      </c>
      <c r="E31" s="29">
        <v>0.18</v>
      </c>
      <c r="F31" s="30">
        <v>0.0</v>
      </c>
      <c r="G31" s="33"/>
      <c r="H31" s="34" t="s">
        <v>64</v>
      </c>
      <c r="I31" s="35" t="s">
        <v>27</v>
      </c>
      <c r="J31" s="36">
        <v>3000.0</v>
      </c>
      <c r="K31" s="28" t="s">
        <v>64</v>
      </c>
      <c r="L31" s="28" t="s">
        <v>64</v>
      </c>
      <c r="M31" s="34" t="s">
        <v>64</v>
      </c>
      <c r="N31" s="35" t="s">
        <v>27</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1.0</v>
      </c>
      <c r="AC31" s="42">
        <v>0.0</v>
      </c>
      <c r="AD31" s="42">
        <v>0.0</v>
      </c>
      <c r="AE31" s="42">
        <v>0.0</v>
      </c>
      <c r="AF31" s="42">
        <v>0.0</v>
      </c>
      <c r="AG31" s="25"/>
      <c r="AH31" s="25"/>
      <c r="AI31" s="25"/>
      <c r="AJ31" s="25"/>
      <c r="AK31" s="54"/>
      <c r="AL31" s="55"/>
    </row>
    <row r="32">
      <c r="A32" s="26" t="s">
        <v>127</v>
      </c>
      <c r="B32" s="25" t="s">
        <v>100</v>
      </c>
      <c r="C32" s="25" t="s">
        <v>493</v>
      </c>
      <c r="D32" s="28">
        <v>104.23610104565688</v>
      </c>
      <c r="E32" s="29">
        <v>0.2578750000000001</v>
      </c>
      <c r="F32" s="30">
        <v>0.0</v>
      </c>
      <c r="G32" s="33"/>
      <c r="H32" s="34" t="s">
        <v>64</v>
      </c>
      <c r="I32" s="35" t="s">
        <v>58</v>
      </c>
      <c r="J32" s="36">
        <v>3000.0</v>
      </c>
      <c r="K32" s="28" t="s">
        <v>64</v>
      </c>
      <c r="L32" s="28" t="s">
        <v>64</v>
      </c>
      <c r="M32" s="34" t="s">
        <v>64</v>
      </c>
      <c r="N32" s="35" t="s">
        <v>64</v>
      </c>
      <c r="O32" s="36" t="s">
        <v>64</v>
      </c>
      <c r="P32" s="28" t="s">
        <v>64</v>
      </c>
      <c r="Q32" s="37" t="s">
        <v>64</v>
      </c>
      <c r="R32" s="38" t="s">
        <v>64</v>
      </c>
      <c r="S32" s="39" t="s">
        <v>64</v>
      </c>
      <c r="T32" s="40" t="s">
        <v>64</v>
      </c>
      <c r="U32" s="40" t="s">
        <v>64</v>
      </c>
      <c r="V32" s="40" t="s">
        <v>64</v>
      </c>
      <c r="W32" s="40" t="s">
        <v>64</v>
      </c>
      <c r="X32" s="39" t="s">
        <v>64</v>
      </c>
      <c r="Y32" s="41" t="s">
        <v>64</v>
      </c>
      <c r="Z32" s="41" t="s">
        <v>64</v>
      </c>
      <c r="AA32" s="41" t="s">
        <v>64</v>
      </c>
      <c r="AB32" s="42">
        <v>1.0</v>
      </c>
      <c r="AC32" s="42">
        <v>1.0</v>
      </c>
      <c r="AD32" s="42">
        <v>0.0</v>
      </c>
      <c r="AE32" s="42">
        <v>0.0</v>
      </c>
      <c r="AF32" s="42">
        <v>0.0</v>
      </c>
      <c r="AG32" s="25"/>
      <c r="AH32" s="25"/>
      <c r="AI32" s="25"/>
      <c r="AJ32" s="25"/>
      <c r="AK32" s="54"/>
      <c r="AL32" s="55"/>
    </row>
    <row r="33">
      <c r="A33" s="26" t="s">
        <v>117</v>
      </c>
      <c r="B33" s="25" t="s">
        <v>100</v>
      </c>
      <c r="C33" s="25" t="s">
        <v>493</v>
      </c>
      <c r="D33" s="28">
        <v>104.23610104565688</v>
      </c>
      <c r="E33" s="29">
        <v>0.16940147783251233</v>
      </c>
      <c r="F33" s="30">
        <v>0.0</v>
      </c>
      <c r="G33" s="33"/>
      <c r="H33" s="34" t="s">
        <v>64</v>
      </c>
      <c r="I33" s="35" t="s">
        <v>45</v>
      </c>
      <c r="J33" s="36">
        <v>3000.0</v>
      </c>
      <c r="K33" s="28" t="s">
        <v>64</v>
      </c>
      <c r="L33" s="28" t="s">
        <v>64</v>
      </c>
      <c r="M33" s="34" t="s">
        <v>64</v>
      </c>
      <c r="N33" s="35" t="s">
        <v>30</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0.0</v>
      </c>
      <c r="AD33" s="42">
        <v>0.0</v>
      </c>
      <c r="AE33" s="42">
        <v>1.0</v>
      </c>
      <c r="AF33" s="42">
        <v>1.0</v>
      </c>
      <c r="AG33" s="25"/>
      <c r="AH33" s="25"/>
      <c r="AI33" s="25"/>
      <c r="AJ33" s="25"/>
      <c r="AK33" s="54"/>
      <c r="AL33" s="55"/>
    </row>
    <row r="34">
      <c r="A34" s="26" t="s">
        <v>131</v>
      </c>
      <c r="B34" s="25" t="s">
        <v>100</v>
      </c>
      <c r="C34" s="25" t="s">
        <v>493</v>
      </c>
      <c r="D34" s="28">
        <v>104.23610104565688</v>
      </c>
      <c r="E34" s="29">
        <v>0.18</v>
      </c>
      <c r="F34" s="30">
        <v>0.0</v>
      </c>
      <c r="G34" s="33"/>
      <c r="H34" s="34" t="s">
        <v>64</v>
      </c>
      <c r="I34" s="35" t="s">
        <v>28</v>
      </c>
      <c r="J34" s="36">
        <v>3000.0</v>
      </c>
      <c r="K34" s="28" t="s">
        <v>64</v>
      </c>
      <c r="L34" s="28" t="s">
        <v>64</v>
      </c>
      <c r="M34" s="34" t="s">
        <v>64</v>
      </c>
      <c r="N34" s="35" t="s">
        <v>28</v>
      </c>
      <c r="O34" s="36">
        <v>3000.0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1.0</v>
      </c>
      <c r="AD34" s="42">
        <v>0.0</v>
      </c>
      <c r="AE34" s="42">
        <v>0.0</v>
      </c>
      <c r="AF34" s="42">
        <v>0.0</v>
      </c>
      <c r="AG34" s="25"/>
      <c r="AH34" s="25"/>
      <c r="AI34" s="25"/>
      <c r="AJ34" s="25"/>
      <c r="AK34" s="25"/>
      <c r="AL34" s="25"/>
    </row>
    <row r="35">
      <c r="A35" s="26" t="s">
        <v>105</v>
      </c>
      <c r="B35" s="25" t="s">
        <v>106</v>
      </c>
      <c r="C35" s="25" t="s">
        <v>88</v>
      </c>
      <c r="D35" s="28">
        <v>101.3607102184491</v>
      </c>
      <c r="E35" s="29">
        <v>0.28443037974683544</v>
      </c>
      <c r="F35" s="30">
        <v>34.0</v>
      </c>
      <c r="G35" s="32"/>
      <c r="H35" s="34">
        <v>40.14851526472617</v>
      </c>
      <c r="I35" s="35" t="s">
        <v>27</v>
      </c>
      <c r="J35" s="36">
        <v>7900.0</v>
      </c>
      <c r="K35" s="28">
        <v>5.082090539838756</v>
      </c>
      <c r="L35" s="28">
        <v>7.5859494188311105</v>
      </c>
      <c r="M35" s="34">
        <v>39.190344633797956</v>
      </c>
      <c r="N35" s="35" t="s">
        <v>27</v>
      </c>
      <c r="O35" s="36">
        <v>8300.0</v>
      </c>
      <c r="P35" s="28">
        <v>4.721728269132284</v>
      </c>
      <c r="Q35" s="37">
        <v>6.924509640914566</v>
      </c>
      <c r="R35" s="38">
        <v>22.033535465862013</v>
      </c>
      <c r="S35" s="39">
        <v>21.651895382868368</v>
      </c>
      <c r="T35" s="40">
        <v>0.07421824050725469</v>
      </c>
      <c r="U35" s="40">
        <v>0.03583680755921726</v>
      </c>
      <c r="V35" s="40">
        <v>0.06255537414182895</v>
      </c>
      <c r="W35" s="40">
        <v>0.03350423428613212</v>
      </c>
      <c r="X35" s="39">
        <v>22.951298183215403</v>
      </c>
      <c r="Y35" s="41">
        <v>17.197217081510765</v>
      </c>
      <c r="Z35" s="41">
        <v>20.462052907622887</v>
      </c>
      <c r="AA35" s="41">
        <v>18.72829172617507</v>
      </c>
      <c r="AB35" s="42">
        <v>1.0</v>
      </c>
      <c r="AC35" s="42">
        <v>0.0</v>
      </c>
      <c r="AD35" s="42">
        <v>0.0</v>
      </c>
      <c r="AE35" s="42">
        <v>0.0</v>
      </c>
      <c r="AF35" s="42">
        <v>0.0</v>
      </c>
      <c r="AG35" s="25"/>
      <c r="AH35" s="25"/>
      <c r="AI35" s="25"/>
      <c r="AJ35" s="25"/>
      <c r="AK35" s="25"/>
      <c r="AL35" s="25"/>
    </row>
    <row r="36">
      <c r="A36" s="26" t="s">
        <v>110</v>
      </c>
      <c r="B36" s="25" t="s">
        <v>106</v>
      </c>
      <c r="C36" s="25" t="s">
        <v>88</v>
      </c>
      <c r="D36" s="28">
        <v>101.3607102184491</v>
      </c>
      <c r="E36" s="29">
        <v>0.23355300859598851</v>
      </c>
      <c r="F36" s="30">
        <v>32.0</v>
      </c>
      <c r="G36" s="33"/>
      <c r="H36" s="34">
        <v>32.42600476038372</v>
      </c>
      <c r="I36" s="35" t="s">
        <v>40</v>
      </c>
      <c r="J36" s="36">
        <v>6300.0</v>
      </c>
      <c r="K36" s="28">
        <v>5.14698488260059</v>
      </c>
      <c r="L36" s="28">
        <v>6.570579239232149</v>
      </c>
      <c r="M36" s="34">
        <v>32.238691148498916</v>
      </c>
      <c r="N36" s="35" t="s">
        <v>28</v>
      </c>
      <c r="O36" s="36">
        <v>6600.0</v>
      </c>
      <c r="P36" s="28">
        <v>4.884650174014987</v>
      </c>
      <c r="Q36" s="37">
        <v>6.209295968167977</v>
      </c>
      <c r="R36" s="38">
        <v>16.265916924328568</v>
      </c>
      <c r="S36" s="39">
        <v>15.984177033125608</v>
      </c>
      <c r="T36" s="40">
        <v>0.07261821752297176</v>
      </c>
      <c r="U36" s="40">
        <v>0.022990704850369026</v>
      </c>
      <c r="V36" s="40">
        <v>0.03980329077618955</v>
      </c>
      <c r="W36" s="40">
        <v>0.02319326612658373</v>
      </c>
      <c r="X36" s="39">
        <v>17.15770311114467</v>
      </c>
      <c r="Y36" s="41">
        <v>15.26830164923905</v>
      </c>
      <c r="Z36" s="41">
        <v>15.597289744833946</v>
      </c>
      <c r="AA36" s="41">
        <v>16.641401403664972</v>
      </c>
      <c r="AB36" s="42">
        <v>0.0</v>
      </c>
      <c r="AC36" s="42">
        <v>1.0</v>
      </c>
      <c r="AD36" s="42">
        <v>1.0</v>
      </c>
      <c r="AE36" s="42">
        <v>0.0</v>
      </c>
      <c r="AF36" s="42">
        <v>0.0</v>
      </c>
      <c r="AG36" s="25"/>
      <c r="AH36" s="25"/>
      <c r="AI36" s="25"/>
      <c r="AJ36" s="25"/>
      <c r="AK36" s="25"/>
      <c r="AL36" s="25"/>
    </row>
    <row r="37">
      <c r="A37" s="26" t="s">
        <v>108</v>
      </c>
      <c r="B37" s="25" t="s">
        <v>106</v>
      </c>
      <c r="C37" s="25" t="s">
        <v>88</v>
      </c>
      <c r="D37" s="28">
        <v>101.3607102184491</v>
      </c>
      <c r="E37" s="29">
        <v>0.1932070983575609</v>
      </c>
      <c r="F37" s="30">
        <v>30.0</v>
      </c>
      <c r="G37" s="33"/>
      <c r="H37" s="34">
        <v>35.05937661126754</v>
      </c>
      <c r="I37" s="35" t="s">
        <v>31</v>
      </c>
      <c r="J37" s="36">
        <v>7700.0</v>
      </c>
      <c r="K37" s="28">
        <v>4.553165793671108</v>
      </c>
      <c r="L37" s="28">
        <v>6.1544410909779</v>
      </c>
      <c r="M37" s="34">
        <v>35.639902505631696</v>
      </c>
      <c r="N37" s="35" t="s">
        <v>31</v>
      </c>
      <c r="O37" s="36">
        <v>8000.0</v>
      </c>
      <c r="P37" s="28">
        <v>4.454987813203962</v>
      </c>
      <c r="Q37" s="37">
        <v>6.094567534046518</v>
      </c>
      <c r="R37" s="38">
        <v>12.165154606237586</v>
      </c>
      <c r="S37" s="39">
        <v>11.954443500852419</v>
      </c>
      <c r="T37" s="40">
        <v>0.08428832413602359</v>
      </c>
      <c r="U37" s="40">
        <v>9.766897350640047E-5</v>
      </c>
      <c r="V37" s="40">
        <v>0.05117854211735384</v>
      </c>
      <c r="W37" s="40">
        <v>0.03750488582645777</v>
      </c>
      <c r="X37" s="39">
        <v>12.755269079917245</v>
      </c>
      <c r="Y37" s="41">
        <v>22.304107531350294</v>
      </c>
      <c r="Z37" s="41">
        <v>11.56419981099458</v>
      </c>
      <c r="AA37" s="41">
        <v>24.07570269463712</v>
      </c>
      <c r="AB37" s="42">
        <v>0.0</v>
      </c>
      <c r="AC37" s="42">
        <v>0.0</v>
      </c>
      <c r="AD37" s="42">
        <v>0.0</v>
      </c>
      <c r="AE37" s="42">
        <v>0.0</v>
      </c>
      <c r="AF37" s="42">
        <v>1.0</v>
      </c>
      <c r="AG37" s="25"/>
      <c r="AH37" s="25"/>
      <c r="AI37" s="25"/>
      <c r="AJ37" s="25"/>
      <c r="AK37" s="25"/>
      <c r="AL37" s="25"/>
    </row>
    <row r="38">
      <c r="A38" s="26" t="s">
        <v>112</v>
      </c>
      <c r="B38" s="25" t="s">
        <v>106</v>
      </c>
      <c r="C38" s="25" t="s">
        <v>88</v>
      </c>
      <c r="D38" s="28">
        <v>101.3607102184491</v>
      </c>
      <c r="E38" s="29">
        <v>0.21543877780274096</v>
      </c>
      <c r="F38" s="30">
        <v>28.0</v>
      </c>
      <c r="G38" s="33"/>
      <c r="H38" s="34">
        <v>25.883757158137605</v>
      </c>
      <c r="I38" s="35" t="s">
        <v>45</v>
      </c>
      <c r="J38" s="36">
        <v>5000.0</v>
      </c>
      <c r="K38" s="28">
        <v>5.176751431627522</v>
      </c>
      <c r="L38" s="28">
        <v>5.603573857788889</v>
      </c>
      <c r="M38" s="34">
        <v>25.59535414494414</v>
      </c>
      <c r="N38" s="35" t="s">
        <v>30</v>
      </c>
      <c r="O38" s="36">
        <v>5500.0</v>
      </c>
      <c r="P38" s="28">
        <v>4.6537007536262065</v>
      </c>
      <c r="Q38" s="37">
        <v>4.99624763104904</v>
      </c>
      <c r="R38" s="38">
        <v>12.916498383155497</v>
      </c>
      <c r="S38" s="39">
        <v>12.692773347172402</v>
      </c>
      <c r="T38" s="40">
        <v>0.053010004582711226</v>
      </c>
      <c r="U38" s="40">
        <v>0.02560821649954283</v>
      </c>
      <c r="V38" s="40">
        <v>0.03357964576010091</v>
      </c>
      <c r="W38" s="40">
        <v>0.020327144614423105</v>
      </c>
      <c r="X38" s="39">
        <v>12.952664552018962</v>
      </c>
      <c r="Y38" s="41">
        <v>12.931092606118645</v>
      </c>
      <c r="Z38" s="41">
        <v>11.594652644245311</v>
      </c>
      <c r="AA38" s="41">
        <v>14.00070150069883</v>
      </c>
      <c r="AB38" s="42">
        <v>0.0</v>
      </c>
      <c r="AC38" s="42">
        <v>0.0</v>
      </c>
      <c r="AD38" s="42">
        <v>0.0</v>
      </c>
      <c r="AE38" s="42">
        <v>1.0</v>
      </c>
      <c r="AF38" s="42">
        <v>1.0</v>
      </c>
      <c r="AG38" s="25"/>
      <c r="AH38" s="25"/>
      <c r="AI38" s="25"/>
      <c r="AJ38" s="25"/>
      <c r="AK38" s="25"/>
      <c r="AL38" s="25"/>
    </row>
    <row r="39">
      <c r="A39" s="26" t="s">
        <v>114</v>
      </c>
      <c r="B39" s="25" t="s">
        <v>106</v>
      </c>
      <c r="C39" s="25" t="s">
        <v>88</v>
      </c>
      <c r="D39" s="28">
        <v>101.3607102184491</v>
      </c>
      <c r="E39" s="29">
        <v>0.16497699979645838</v>
      </c>
      <c r="F39" s="30">
        <v>25.0</v>
      </c>
      <c r="G39" s="32"/>
      <c r="H39" s="34">
        <v>21.37768705881669</v>
      </c>
      <c r="I39" s="35" t="s">
        <v>44</v>
      </c>
      <c r="J39" s="36">
        <v>3800.0</v>
      </c>
      <c r="K39" s="28">
        <v>5.625707120741234</v>
      </c>
      <c r="L39" s="28">
        <v>5.2939024495953255</v>
      </c>
      <c r="M39" s="34">
        <v>21.435571079063802</v>
      </c>
      <c r="N39" s="35" t="s">
        <v>30</v>
      </c>
      <c r="O39" s="36">
        <v>3900.0</v>
      </c>
      <c r="P39" s="28">
        <v>5.4963002766830265</v>
      </c>
      <c r="Q39" s="37">
        <v>5.182376313938917</v>
      </c>
      <c r="R39" s="38">
        <v>8.439224720983303</v>
      </c>
      <c r="S39" s="39">
        <v>8.2930499762217</v>
      </c>
      <c r="T39" s="40">
        <v>0.03818271778392015</v>
      </c>
      <c r="U39" s="40">
        <v>0.025328186859159003</v>
      </c>
      <c r="V39" s="40">
        <v>0.024756874373614065</v>
      </c>
      <c r="W39" s="40">
        <v>0.014758905876577615</v>
      </c>
      <c r="X39" s="39">
        <v>9.62881931969385</v>
      </c>
      <c r="Y39" s="41">
        <v>11.74886773912284</v>
      </c>
      <c r="Z39" s="41">
        <v>8.570679686806583</v>
      </c>
      <c r="AA39" s="41">
        <v>12.864891392257219</v>
      </c>
      <c r="AB39" s="42">
        <v>0.0</v>
      </c>
      <c r="AC39" s="42">
        <v>0.0</v>
      </c>
      <c r="AD39" s="42">
        <v>1.0</v>
      </c>
      <c r="AE39" s="42">
        <v>1.0</v>
      </c>
      <c r="AF39" s="42">
        <v>0.0</v>
      </c>
      <c r="AG39" s="25"/>
      <c r="AH39" s="25"/>
      <c r="AI39" s="25"/>
      <c r="AJ39" s="25"/>
      <c r="AK39" s="25"/>
      <c r="AL39" s="25"/>
    </row>
    <row r="40">
      <c r="A40" s="26" t="s">
        <v>120</v>
      </c>
      <c r="B40" s="25" t="s">
        <v>106</v>
      </c>
      <c r="C40" s="25" t="s">
        <v>88</v>
      </c>
      <c r="D40" s="28">
        <v>101.3607102184491</v>
      </c>
      <c r="E40" s="29">
        <v>0.1570576131687243</v>
      </c>
      <c r="F40" s="30">
        <v>23.0</v>
      </c>
      <c r="G40" s="32"/>
      <c r="H40" s="34">
        <v>20.889646098019277</v>
      </c>
      <c r="I40" s="35" t="s">
        <v>31</v>
      </c>
      <c r="J40" s="36">
        <v>4000.0</v>
      </c>
      <c r="K40" s="28">
        <v>5.222411524504819</v>
      </c>
      <c r="L40" s="28">
        <v>4.8320086821146</v>
      </c>
      <c r="M40" s="34">
        <v>21.682059826678994</v>
      </c>
      <c r="N40" s="35" t="s">
        <v>31</v>
      </c>
      <c r="O40" s="36">
        <v>4300.0</v>
      </c>
      <c r="P40" s="28">
        <v>5.0423394945765105</v>
      </c>
      <c r="Q40" s="37">
        <v>4.794303916351674</v>
      </c>
      <c r="R40" s="38">
        <v>7.338893057599077</v>
      </c>
      <c r="S40" s="39">
        <v>7.211777018508433</v>
      </c>
      <c r="T40" s="40">
        <v>0.06589611815551956</v>
      </c>
      <c r="U40" s="40">
        <v>1.8908498753377205E-4</v>
      </c>
      <c r="V40" s="40">
        <v>0.04103144229482854</v>
      </c>
      <c r="W40" s="40">
        <v>0.020610263641181154</v>
      </c>
      <c r="X40" s="39">
        <v>7.925452884969919</v>
      </c>
      <c r="Y40" s="41">
        <v>12.964193213049358</v>
      </c>
      <c r="Z40" s="41">
        <v>7.420354497167663</v>
      </c>
      <c r="AA40" s="41">
        <v>14.261705329511333</v>
      </c>
      <c r="AB40" s="42">
        <v>0.0</v>
      </c>
      <c r="AC40" s="42">
        <v>0.0</v>
      </c>
      <c r="AD40" s="42">
        <v>0.0</v>
      </c>
      <c r="AE40" s="42">
        <v>0.0</v>
      </c>
      <c r="AF40" s="42">
        <v>1.0</v>
      </c>
      <c r="AG40" s="25"/>
      <c r="AH40" s="25"/>
      <c r="AI40" s="25"/>
      <c r="AJ40" s="25"/>
      <c r="AK40" s="25"/>
      <c r="AL40" s="25"/>
    </row>
    <row r="41">
      <c r="A41" s="26" t="s">
        <v>118</v>
      </c>
      <c r="B41" s="25" t="s">
        <v>106</v>
      </c>
      <c r="C41" s="25" t="s">
        <v>88</v>
      </c>
      <c r="D41" s="28">
        <v>101.3607102184491</v>
      </c>
      <c r="E41" s="29">
        <v>0.19714285714285715</v>
      </c>
      <c r="F41" s="30">
        <v>23.0</v>
      </c>
      <c r="G41" s="33"/>
      <c r="H41" s="34">
        <v>18.7225823069108</v>
      </c>
      <c r="I41" s="35" t="s">
        <v>58</v>
      </c>
      <c r="J41" s="36">
        <v>3800.0</v>
      </c>
      <c r="K41" s="28">
        <v>4.926995343923895</v>
      </c>
      <c r="L41" s="28">
        <v>4.2074457556498395</v>
      </c>
      <c r="M41" s="34">
        <v>18.100517059222128</v>
      </c>
      <c r="N41" s="35" t="s">
        <v>28</v>
      </c>
      <c r="O41" s="36">
        <v>3800.0</v>
      </c>
      <c r="P41" s="28">
        <v>4.763293962953191</v>
      </c>
      <c r="Q41" s="37">
        <v>3.9682688039594085</v>
      </c>
      <c r="R41" s="38">
        <v>9.550377375229418</v>
      </c>
      <c r="S41" s="39">
        <v>9.384956495781799</v>
      </c>
      <c r="T41" s="40">
        <v>0.04763555648750842</v>
      </c>
      <c r="U41" s="40">
        <v>0.028816571208492747</v>
      </c>
      <c r="V41" s="40">
        <v>0.03371734862490308</v>
      </c>
      <c r="W41" s="40">
        <v>0.03361933307657487</v>
      </c>
      <c r="X41" s="39">
        <v>10.346914536599433</v>
      </c>
      <c r="Y41" s="41">
        <v>8.375667770311367</v>
      </c>
      <c r="Z41" s="41">
        <v>8.83070000708164</v>
      </c>
      <c r="AA41" s="41">
        <v>9.269817052140489</v>
      </c>
      <c r="AB41" s="42">
        <v>1.0</v>
      </c>
      <c r="AC41" s="42">
        <v>1.0</v>
      </c>
      <c r="AD41" s="42">
        <v>0.0</v>
      </c>
      <c r="AE41" s="42">
        <v>0.0</v>
      </c>
      <c r="AF41" s="42">
        <v>0.0</v>
      </c>
      <c r="AG41" s="25"/>
      <c r="AH41" s="25"/>
      <c r="AI41" s="25"/>
      <c r="AJ41" s="25"/>
      <c r="AK41" s="25"/>
      <c r="AL41" s="25"/>
    </row>
    <row r="42">
      <c r="A42" s="26" t="s">
        <v>133</v>
      </c>
      <c r="B42" s="25" t="s">
        <v>106</v>
      </c>
      <c r="C42" s="25" t="s">
        <v>88</v>
      </c>
      <c r="D42" s="28">
        <v>101.3607102184491</v>
      </c>
      <c r="E42" s="29">
        <v>0.15185643564356435</v>
      </c>
      <c r="F42" s="30">
        <v>21.0</v>
      </c>
      <c r="G42" s="32"/>
      <c r="H42" s="34">
        <v>18.10836521086452</v>
      </c>
      <c r="I42" s="35" t="s">
        <v>29</v>
      </c>
      <c r="J42" s="36">
        <v>4000.0</v>
      </c>
      <c r="K42" s="28">
        <v>4.52709130271613</v>
      </c>
      <c r="L42" s="28">
        <v>3.7726869554991134</v>
      </c>
      <c r="M42" s="34">
        <v>18.821768553998503</v>
      </c>
      <c r="N42" s="35" t="s">
        <v>29</v>
      </c>
      <c r="O42" s="36">
        <v>4500.0</v>
      </c>
      <c r="P42" s="28">
        <v>4.18261523422189</v>
      </c>
      <c r="Q42" s="37">
        <v>3.585618757763643</v>
      </c>
      <c r="R42" s="38">
        <v>6.448567769882258</v>
      </c>
      <c r="S42" s="39">
        <v>6.336872942572267</v>
      </c>
      <c r="T42" s="40">
        <v>0.06163613463661682</v>
      </c>
      <c r="U42" s="40">
        <v>0.0015997164714847112</v>
      </c>
      <c r="V42" s="40">
        <v>0.0339704497768224</v>
      </c>
      <c r="W42" s="40">
        <v>0.016185366652668842</v>
      </c>
      <c r="X42" s="39">
        <v>6.862394412127591</v>
      </c>
      <c r="Y42" s="41">
        <v>11.245970798736927</v>
      </c>
      <c r="Z42" s="41">
        <v>6.4680518934617</v>
      </c>
      <c r="AA42" s="41">
        <v>12.353716660536803</v>
      </c>
      <c r="AB42" s="42">
        <v>0.0</v>
      </c>
      <c r="AC42" s="42">
        <v>0.0</v>
      </c>
      <c r="AD42" s="42">
        <v>1.0</v>
      </c>
      <c r="AE42" s="42">
        <v>0.0</v>
      </c>
      <c r="AF42" s="42">
        <v>0.0</v>
      </c>
      <c r="AG42" s="25"/>
      <c r="AH42" s="25"/>
      <c r="AI42" s="25"/>
      <c r="AJ42" s="25"/>
      <c r="AK42" s="25"/>
      <c r="AL42" s="25"/>
    </row>
    <row r="43">
      <c r="A43" s="26" t="s">
        <v>116</v>
      </c>
      <c r="B43" s="25" t="s">
        <v>106</v>
      </c>
      <c r="C43" s="25" t="s">
        <v>88</v>
      </c>
      <c r="D43" s="28">
        <v>101.3607102184491</v>
      </c>
      <c r="E43" s="29">
        <v>0.15688888888888888</v>
      </c>
      <c r="F43" s="30">
        <v>19.0</v>
      </c>
      <c r="G43" s="33"/>
      <c r="H43" s="34">
        <v>15.066373416437179</v>
      </c>
      <c r="I43" s="35" t="s">
        <v>40</v>
      </c>
      <c r="J43" s="36">
        <v>3000.0</v>
      </c>
      <c r="K43" s="28">
        <v>5.022124472145727</v>
      </c>
      <c r="L43" s="28">
        <v>3.658050632338895</v>
      </c>
      <c r="M43" s="34">
        <v>14.701541767468381</v>
      </c>
      <c r="N43" s="35" t="s">
        <v>28</v>
      </c>
      <c r="O43" s="36">
        <v>3100.0</v>
      </c>
      <c r="P43" s="28">
        <v>4.742432828215607</v>
      </c>
      <c r="Q43" s="37">
        <v>3.3928927273021188</v>
      </c>
      <c r="R43" s="38">
        <v>6.055131369902416</v>
      </c>
      <c r="S43" s="39">
        <v>5.950251204750192</v>
      </c>
      <c r="T43" s="40">
        <v>0.04178143717461248</v>
      </c>
      <c r="U43" s="40">
        <v>0.022119584386559546</v>
      </c>
      <c r="V43" s="40">
        <v>0.0297763635972917</v>
      </c>
      <c r="W43" s="40">
        <v>0.02873655407484659</v>
      </c>
      <c r="X43" s="39">
        <v>7.077090561797077</v>
      </c>
      <c r="Y43" s="41">
        <v>7.989282854640101</v>
      </c>
      <c r="Z43" s="41">
        <v>6.0568668956001765</v>
      </c>
      <c r="AA43" s="41">
        <v>8.644674871868204</v>
      </c>
      <c r="AB43" s="42">
        <v>0.0</v>
      </c>
      <c r="AC43" s="42">
        <v>1.0</v>
      </c>
      <c r="AD43" s="42">
        <v>1.0</v>
      </c>
      <c r="AE43" s="42">
        <v>0.0</v>
      </c>
      <c r="AF43" s="42">
        <v>0.0</v>
      </c>
      <c r="AG43" s="25"/>
      <c r="AH43" s="25"/>
      <c r="AI43" s="25"/>
      <c r="AJ43" s="25"/>
      <c r="AK43" s="25"/>
      <c r="AL43" s="25"/>
    </row>
    <row r="44">
      <c r="A44" s="26" t="s">
        <v>126</v>
      </c>
      <c r="B44" s="25" t="s">
        <v>106</v>
      </c>
      <c r="C44" s="25" t="s">
        <v>88</v>
      </c>
      <c r="D44" s="28">
        <v>101.3607102184491</v>
      </c>
      <c r="E44" s="29">
        <v>0.18631046312178387</v>
      </c>
      <c r="F44" s="30">
        <v>0.0</v>
      </c>
      <c r="G44" s="33"/>
      <c r="H44" s="34" t="s">
        <v>64</v>
      </c>
      <c r="I44" s="35" t="s">
        <v>45</v>
      </c>
      <c r="J44" s="36">
        <v>3000.0</v>
      </c>
      <c r="K44" s="28" t="s">
        <v>64</v>
      </c>
      <c r="L44" s="28" t="s">
        <v>64</v>
      </c>
      <c r="M44" s="34" t="s">
        <v>64</v>
      </c>
      <c r="N44" s="35" t="s">
        <v>30</v>
      </c>
      <c r="O44" s="36">
        <v>3100.0</v>
      </c>
      <c r="P44" s="28" t="s">
        <v>64</v>
      </c>
      <c r="Q44" s="37" t="s">
        <v>64</v>
      </c>
      <c r="R44" s="38" t="s">
        <v>64</v>
      </c>
      <c r="S44" s="39" t="s">
        <v>64</v>
      </c>
      <c r="T44" s="40" t="s">
        <v>64</v>
      </c>
      <c r="U44" s="40" t="s">
        <v>64</v>
      </c>
      <c r="V44" s="40" t="s">
        <v>64</v>
      </c>
      <c r="W44" s="40" t="s">
        <v>64</v>
      </c>
      <c r="X44" s="39" t="s">
        <v>64</v>
      </c>
      <c r="Y44" s="41" t="s">
        <v>64</v>
      </c>
      <c r="Z44" s="41" t="s">
        <v>64</v>
      </c>
      <c r="AA44" s="41" t="s">
        <v>64</v>
      </c>
      <c r="AB44" s="42">
        <v>0.0</v>
      </c>
      <c r="AC44" s="42">
        <v>0.0</v>
      </c>
      <c r="AD44" s="42">
        <v>0.0</v>
      </c>
      <c r="AE44" s="42">
        <v>1.0</v>
      </c>
      <c r="AF44" s="42">
        <v>1.0</v>
      </c>
      <c r="AG44" s="25"/>
      <c r="AH44" s="25"/>
      <c r="AI44" s="25"/>
      <c r="AJ44" s="25"/>
      <c r="AK44" s="25"/>
      <c r="AL44" s="25"/>
    </row>
    <row r="45">
      <c r="A45" s="26" t="s">
        <v>128</v>
      </c>
      <c r="B45" s="25" t="s">
        <v>106</v>
      </c>
      <c r="C45" s="25" t="s">
        <v>88</v>
      </c>
      <c r="D45" s="28">
        <v>101.3607102184491</v>
      </c>
      <c r="E45" s="29">
        <v>0.1759526627218935</v>
      </c>
      <c r="F45" s="30">
        <v>0.0</v>
      </c>
      <c r="G45" s="33"/>
      <c r="H45" s="34" t="s">
        <v>64</v>
      </c>
      <c r="I45" s="35" t="s">
        <v>58</v>
      </c>
      <c r="J45" s="36">
        <v>3000.0</v>
      </c>
      <c r="K45" s="28" t="s">
        <v>64</v>
      </c>
      <c r="L45" s="28" t="s">
        <v>64</v>
      </c>
      <c r="M45" s="34" t="s">
        <v>64</v>
      </c>
      <c r="N45" s="35" t="s">
        <v>27</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1.0</v>
      </c>
      <c r="AC45" s="42">
        <v>1.0</v>
      </c>
      <c r="AD45" s="42">
        <v>0.0</v>
      </c>
      <c r="AE45" s="42">
        <v>0.0</v>
      </c>
      <c r="AF45" s="42">
        <v>0.0</v>
      </c>
      <c r="AG45" s="25"/>
      <c r="AH45" s="25"/>
      <c r="AI45" s="25"/>
      <c r="AJ45" s="25"/>
      <c r="AK45" s="25"/>
      <c r="AL45" s="25"/>
    </row>
    <row r="46">
      <c r="A46" s="26" t="s">
        <v>130</v>
      </c>
      <c r="B46" s="25" t="s">
        <v>106</v>
      </c>
      <c r="C46" s="25" t="s">
        <v>88</v>
      </c>
      <c r="D46" s="28">
        <v>101.3607102184491</v>
      </c>
      <c r="E46" s="29">
        <v>0.18</v>
      </c>
      <c r="F46" s="30">
        <v>0.0</v>
      </c>
      <c r="G46" s="33"/>
      <c r="H46" s="34" t="s">
        <v>64</v>
      </c>
      <c r="I46" s="35" t="s">
        <v>45</v>
      </c>
      <c r="J46" s="36">
        <v>3000.0</v>
      </c>
      <c r="K46" s="28" t="s">
        <v>64</v>
      </c>
      <c r="L46" s="28" t="s">
        <v>64</v>
      </c>
      <c r="M46" s="34" t="s">
        <v>64</v>
      </c>
      <c r="N46" s="35" t="s">
        <v>30</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0.0</v>
      </c>
      <c r="AC46" s="42">
        <v>0.0</v>
      </c>
      <c r="AD46" s="42">
        <v>0.0</v>
      </c>
      <c r="AE46" s="42">
        <v>1.0</v>
      </c>
      <c r="AF46" s="42">
        <v>1.0</v>
      </c>
      <c r="AG46" s="25"/>
      <c r="AH46" s="25"/>
      <c r="AI46" s="25"/>
      <c r="AJ46" s="25"/>
      <c r="AK46" s="25"/>
      <c r="AL46" s="25"/>
    </row>
    <row r="47">
      <c r="A47" s="26" t="s">
        <v>132</v>
      </c>
      <c r="B47" s="25" t="s">
        <v>106</v>
      </c>
      <c r="C47" s="25" t="s">
        <v>88</v>
      </c>
      <c r="D47" s="28">
        <v>101.3607102184491</v>
      </c>
      <c r="E47" s="29">
        <v>0.18</v>
      </c>
      <c r="F47" s="30">
        <v>0.0</v>
      </c>
      <c r="G47" s="33"/>
      <c r="H47" s="34" t="s">
        <v>64</v>
      </c>
      <c r="I47" s="35" t="s">
        <v>27</v>
      </c>
      <c r="J47" s="36">
        <v>3000.0</v>
      </c>
      <c r="K47" s="28" t="s">
        <v>64</v>
      </c>
      <c r="L47" s="28" t="s">
        <v>64</v>
      </c>
      <c r="M47" s="34" t="s">
        <v>64</v>
      </c>
      <c r="N47" s="35" t="s">
        <v>27</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1.0</v>
      </c>
      <c r="AC47" s="42">
        <v>0.0</v>
      </c>
      <c r="AD47" s="42">
        <v>0.0</v>
      </c>
      <c r="AE47" s="42">
        <v>0.0</v>
      </c>
      <c r="AF47" s="42">
        <v>0.0</v>
      </c>
      <c r="AG47" s="25"/>
      <c r="AH47" s="25"/>
      <c r="AI47" s="25"/>
      <c r="AJ47" s="25"/>
      <c r="AK47" s="25"/>
      <c r="AL47" s="25"/>
    </row>
    <row r="48">
      <c r="A48" s="26" t="s">
        <v>124</v>
      </c>
      <c r="B48" s="25" t="s">
        <v>106</v>
      </c>
      <c r="C48" s="25" t="s">
        <v>88</v>
      </c>
      <c r="D48" s="28">
        <v>101.3607102184491</v>
      </c>
      <c r="E48" s="29">
        <v>0.20725925925925925</v>
      </c>
      <c r="F48" s="30">
        <v>0.0</v>
      </c>
      <c r="G48" s="32"/>
      <c r="H48" s="34" t="s">
        <v>64</v>
      </c>
      <c r="I48" s="35" t="s">
        <v>27</v>
      </c>
      <c r="J48" s="36">
        <v>3200.0</v>
      </c>
      <c r="K48" s="28" t="s">
        <v>64</v>
      </c>
      <c r="L48" s="28" t="s">
        <v>64</v>
      </c>
      <c r="M48" s="34" t="s">
        <v>64</v>
      </c>
      <c r="N48" s="35" t="s">
        <v>27</v>
      </c>
      <c r="O48" s="36">
        <v>3400.0</v>
      </c>
      <c r="P48" s="28" t="s">
        <v>64</v>
      </c>
      <c r="Q48" s="37" t="s">
        <v>64</v>
      </c>
      <c r="R48" s="38" t="s">
        <v>64</v>
      </c>
      <c r="S48" s="39" t="s">
        <v>64</v>
      </c>
      <c r="T48" s="40" t="s">
        <v>64</v>
      </c>
      <c r="U48" s="40" t="s">
        <v>64</v>
      </c>
      <c r="V48" s="40" t="s">
        <v>64</v>
      </c>
      <c r="W48" s="40" t="s">
        <v>64</v>
      </c>
      <c r="X48" s="39" t="s">
        <v>64</v>
      </c>
      <c r="Y48" s="41" t="s">
        <v>64</v>
      </c>
      <c r="Z48" s="41" t="s">
        <v>64</v>
      </c>
      <c r="AA48" s="41" t="s">
        <v>64</v>
      </c>
      <c r="AB48" s="42">
        <v>1.0</v>
      </c>
      <c r="AC48" s="42">
        <v>0.0</v>
      </c>
      <c r="AD48" s="42">
        <v>0.0</v>
      </c>
      <c r="AE48" s="42">
        <v>0.0</v>
      </c>
      <c r="AF48" s="42">
        <v>0.0</v>
      </c>
      <c r="AG48" s="25"/>
      <c r="AH48" s="25"/>
      <c r="AI48" s="25"/>
      <c r="AJ48" s="25"/>
      <c r="AK48" s="25"/>
      <c r="AL48" s="25"/>
    </row>
    <row r="49">
      <c r="A49" s="26" t="s">
        <v>137</v>
      </c>
      <c r="B49" s="25" t="s">
        <v>106</v>
      </c>
      <c r="C49" s="25" t="s">
        <v>88</v>
      </c>
      <c r="D49" s="28">
        <v>101.3607102184491</v>
      </c>
      <c r="E49" s="29">
        <v>0.2215183305132544</v>
      </c>
      <c r="F49" s="30">
        <v>0.0</v>
      </c>
      <c r="G49" s="33"/>
      <c r="H49" s="34" t="s">
        <v>64</v>
      </c>
      <c r="I49" s="35" t="s">
        <v>40</v>
      </c>
      <c r="J49" s="36">
        <v>4000.0</v>
      </c>
      <c r="K49" s="28" t="s">
        <v>64</v>
      </c>
      <c r="L49" s="28" t="s">
        <v>64</v>
      </c>
      <c r="M49" s="34" t="s">
        <v>64</v>
      </c>
      <c r="N49" s="35" t="s">
        <v>28</v>
      </c>
      <c r="O49" s="36">
        <v>6400.0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1.0</v>
      </c>
      <c r="AD49" s="42">
        <v>1.0</v>
      </c>
      <c r="AE49" s="42">
        <v>0.0</v>
      </c>
      <c r="AF49" s="42">
        <v>0.0</v>
      </c>
      <c r="AG49" s="25"/>
      <c r="AH49" s="25"/>
      <c r="AI49" s="25"/>
      <c r="AJ49" s="25"/>
      <c r="AK49" s="25"/>
      <c r="AL49" s="25"/>
    </row>
    <row r="50">
      <c r="A50" s="26" t="s">
        <v>122</v>
      </c>
      <c r="B50" s="25" t="s">
        <v>106</v>
      </c>
      <c r="C50" s="25" t="s">
        <v>88</v>
      </c>
      <c r="D50" s="28">
        <v>101.3607102184491</v>
      </c>
      <c r="E50" s="29">
        <v>0.14436363636363636</v>
      </c>
      <c r="F50" s="30">
        <v>0.0</v>
      </c>
      <c r="G50" s="33"/>
      <c r="H50" s="34" t="s">
        <v>64</v>
      </c>
      <c r="I50" s="35" t="s">
        <v>40</v>
      </c>
      <c r="J50" s="36">
        <v>3000.0</v>
      </c>
      <c r="K50" s="28" t="s">
        <v>64</v>
      </c>
      <c r="L50" s="28" t="s">
        <v>64</v>
      </c>
      <c r="M50" s="34" t="s">
        <v>64</v>
      </c>
      <c r="N50" s="35" t="s">
        <v>28</v>
      </c>
      <c r="O50" s="36">
        <v>3000.0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1.0</v>
      </c>
      <c r="AD50" s="42">
        <v>1.0</v>
      </c>
      <c r="AE50" s="42">
        <v>0.0</v>
      </c>
      <c r="AF50" s="42">
        <v>0.0</v>
      </c>
      <c r="AG50" s="25"/>
      <c r="AH50" s="25"/>
      <c r="AI50" s="25"/>
      <c r="AJ50" s="25"/>
      <c r="AK50" s="25"/>
      <c r="AL50" s="25"/>
    </row>
    <row r="51">
      <c r="A51" s="26" t="s">
        <v>139</v>
      </c>
      <c r="B51" s="25" t="s">
        <v>38</v>
      </c>
      <c r="C51" s="25" t="s">
        <v>205</v>
      </c>
      <c r="D51" s="28">
        <v>96.57762449528937</v>
      </c>
      <c r="E51" s="29">
        <v>0.29907610853739247</v>
      </c>
      <c r="F51" s="30">
        <v>35.0</v>
      </c>
      <c r="G51" s="33"/>
      <c r="H51" s="34">
        <v>50.3500308178411</v>
      </c>
      <c r="I51" s="35" t="s">
        <v>44</v>
      </c>
      <c r="J51" s="36">
        <v>10700.0</v>
      </c>
      <c r="K51" s="28">
        <v>4.70561035680758</v>
      </c>
      <c r="L51" s="28">
        <v>8.2902236648647</v>
      </c>
      <c r="M51" s="34">
        <v>49.51107206318727</v>
      </c>
      <c r="N51" s="35" t="s">
        <v>29</v>
      </c>
      <c r="O51" s="36">
        <v>11300.0</v>
      </c>
      <c r="P51" s="28">
        <v>4.381510802051971</v>
      </c>
      <c r="Q51" s="37">
        <v>7.62486389997654</v>
      </c>
      <c r="R51" s="38">
        <v>23.025572308439706</v>
      </c>
      <c r="S51" s="39">
        <v>22.33551286848722</v>
      </c>
      <c r="T51" s="40">
        <v>0.11983655775614252</v>
      </c>
      <c r="U51" s="40">
        <v>0.022694710937888937</v>
      </c>
      <c r="V51" s="40">
        <v>0.07126563434701573</v>
      </c>
      <c r="W51" s="40">
        <v>0.05122217468691756</v>
      </c>
      <c r="X51" s="39">
        <v>25.686771466587032</v>
      </c>
      <c r="Y51" s="41">
        <v>24.663259351254066</v>
      </c>
      <c r="Z51" s="41">
        <v>23.08411414543408</v>
      </c>
      <c r="AA51" s="41">
        <v>26.426957917753196</v>
      </c>
      <c r="AB51" s="42">
        <v>0.0</v>
      </c>
      <c r="AC51" s="42">
        <v>0.0</v>
      </c>
      <c r="AD51" s="42">
        <v>1.0</v>
      </c>
      <c r="AE51" s="42">
        <v>1.0</v>
      </c>
      <c r="AF51" s="42">
        <v>0.0</v>
      </c>
      <c r="AG51" s="25"/>
      <c r="AH51" s="25"/>
      <c r="AI51" s="25"/>
      <c r="AJ51" s="25"/>
      <c r="AK51" s="25"/>
      <c r="AL51" s="25"/>
    </row>
    <row r="52">
      <c r="A52" s="26" t="s">
        <v>143</v>
      </c>
      <c r="B52" s="25" t="s">
        <v>38</v>
      </c>
      <c r="C52" s="25" t="s">
        <v>205</v>
      </c>
      <c r="D52" s="28">
        <v>96.57762449528937</v>
      </c>
      <c r="E52" s="29">
        <v>0.2498720714020082</v>
      </c>
      <c r="F52" s="30">
        <v>31.0</v>
      </c>
      <c r="G52" s="32"/>
      <c r="H52" s="34">
        <v>36.73996846283154</v>
      </c>
      <c r="I52" s="35" t="s">
        <v>45</v>
      </c>
      <c r="J52" s="36">
        <v>7300.0</v>
      </c>
      <c r="K52" s="28">
        <v>5.032872392168705</v>
      </c>
      <c r="L52" s="28">
        <v>7.040070793010719</v>
      </c>
      <c r="M52" s="34">
        <v>35.47604674082358</v>
      </c>
      <c r="N52" s="35" t="s">
        <v>31</v>
      </c>
      <c r="O52" s="36">
        <v>7700.0</v>
      </c>
      <c r="P52" s="28">
        <v>4.607278797509555</v>
      </c>
      <c r="Q52" s="37">
        <v>6.2816801835061025</v>
      </c>
      <c r="R52" s="38">
        <v>16.300763305281237</v>
      </c>
      <c r="S52" s="39">
        <v>15.812241437222506</v>
      </c>
      <c r="T52" s="40">
        <v>0.05904752914297703</v>
      </c>
      <c r="U52" s="40">
        <v>0.03459657635353121</v>
      </c>
      <c r="V52" s="40">
        <v>0.06259849739040692</v>
      </c>
      <c r="W52" s="40">
        <v>0.030741239399178763</v>
      </c>
      <c r="X52" s="39">
        <v>17.86432446284206</v>
      </c>
      <c r="Y52" s="41">
        <v>18.875643999989485</v>
      </c>
      <c r="Z52" s="41">
        <v>15.826665066088555</v>
      </c>
      <c r="AA52" s="41">
        <v>19.649381674735025</v>
      </c>
      <c r="AB52" s="42">
        <v>0.0</v>
      </c>
      <c r="AC52" s="42">
        <v>0.0</v>
      </c>
      <c r="AD52" s="42">
        <v>0.0</v>
      </c>
      <c r="AE52" s="42">
        <v>1.0</v>
      </c>
      <c r="AF52" s="42">
        <v>1.0</v>
      </c>
      <c r="AG52" s="25"/>
      <c r="AH52" s="25"/>
      <c r="AI52" s="25"/>
      <c r="AJ52" s="25"/>
      <c r="AK52" s="25"/>
      <c r="AL52" s="25"/>
    </row>
    <row r="53">
      <c r="A53" s="26" t="s">
        <v>146</v>
      </c>
      <c r="B53" s="25" t="s">
        <v>38</v>
      </c>
      <c r="C53" s="25" t="s">
        <v>205</v>
      </c>
      <c r="D53" s="28">
        <v>96.57762449528937</v>
      </c>
      <c r="E53" s="29">
        <v>0.14136898395721925</v>
      </c>
      <c r="F53" s="30">
        <v>27.0</v>
      </c>
      <c r="G53" s="33"/>
      <c r="H53" s="34">
        <v>19.083180331156825</v>
      </c>
      <c r="I53" s="35" t="s">
        <v>40</v>
      </c>
      <c r="J53" s="36">
        <v>3900.0</v>
      </c>
      <c r="K53" s="28">
        <v>4.893123161835083</v>
      </c>
      <c r="L53" s="28">
        <v>4.2372839316220325</v>
      </c>
      <c r="M53" s="34">
        <v>18.690632126570044</v>
      </c>
      <c r="N53" s="35" t="s">
        <v>28</v>
      </c>
      <c r="O53" s="36">
        <v>3700.0</v>
      </c>
      <c r="P53" s="28">
        <v>5.051522196370282</v>
      </c>
      <c r="Q53" s="37">
        <v>4.3083962001899385</v>
      </c>
      <c r="R53" s="38">
        <v>7.285114270993624</v>
      </c>
      <c r="S53" s="39">
        <v>7.066784762980089</v>
      </c>
      <c r="T53" s="40">
        <v>0.02797320739348612</v>
      </c>
      <c r="U53" s="40">
        <v>0.037174920351869714</v>
      </c>
      <c r="V53" s="40">
        <v>0.013158449530488538</v>
      </c>
      <c r="W53" s="40">
        <v>0.01582694628841978</v>
      </c>
      <c r="X53" s="39">
        <v>10.392552249425247</v>
      </c>
      <c r="Y53" s="41">
        <v>8.690628081731578</v>
      </c>
      <c r="Z53" s="41">
        <v>8.952891331755948</v>
      </c>
      <c r="AA53" s="41">
        <v>9.737740794814098</v>
      </c>
      <c r="AB53" s="42">
        <v>0.0</v>
      </c>
      <c r="AC53" s="42">
        <v>1.0</v>
      </c>
      <c r="AD53" s="42">
        <v>1.0</v>
      </c>
      <c r="AE53" s="42">
        <v>0.0</v>
      </c>
      <c r="AF53" s="42">
        <v>0.0</v>
      </c>
      <c r="AG53" s="25"/>
      <c r="AH53" s="25"/>
      <c r="AI53" s="25"/>
      <c r="AJ53" s="25"/>
      <c r="AK53" s="25"/>
      <c r="AL53" s="25"/>
    </row>
    <row r="54">
      <c r="A54" s="26" t="s">
        <v>145</v>
      </c>
      <c r="B54" s="25" t="s">
        <v>38</v>
      </c>
      <c r="C54" s="25" t="s">
        <v>205</v>
      </c>
      <c r="D54" s="28">
        <v>96.57762449528937</v>
      </c>
      <c r="E54" s="29">
        <v>0.2499866310160428</v>
      </c>
      <c r="F54" s="30">
        <v>26.0</v>
      </c>
      <c r="G54" s="33"/>
      <c r="H54" s="34">
        <v>24.85675141199518</v>
      </c>
      <c r="I54" s="35" t="s">
        <v>27</v>
      </c>
      <c r="J54" s="36">
        <v>5000.0</v>
      </c>
      <c r="K54" s="28">
        <v>4.971350282399036</v>
      </c>
      <c r="L54" s="28">
        <v>5.22408869682431</v>
      </c>
      <c r="M54" s="34">
        <v>24.2309948066589</v>
      </c>
      <c r="N54" s="35" t="s">
        <v>27</v>
      </c>
      <c r="O54" s="36">
        <v>5100.0</v>
      </c>
      <c r="P54" s="28">
        <v>4.751175452286058</v>
      </c>
      <c r="Q54" s="37">
        <v>4.900395765905008</v>
      </c>
      <c r="R54" s="38">
        <v>13.679286309111044</v>
      </c>
      <c r="S54" s="39">
        <v>13.269328175477382</v>
      </c>
      <c r="T54" s="40">
        <v>0.0977124289111291</v>
      </c>
      <c r="U54" s="40">
        <v>0.010654003152303798</v>
      </c>
      <c r="V54" s="40">
        <v>0.04748641405026836</v>
      </c>
      <c r="W54" s="40">
        <v>0.04078961206882025</v>
      </c>
      <c r="X54" s="39">
        <v>13.59117271800404</v>
      </c>
      <c r="Y54" s="41">
        <v>11.26557869399114</v>
      </c>
      <c r="Z54" s="41">
        <v>12.245590884762867</v>
      </c>
      <c r="AA54" s="41">
        <v>11.98540392189603</v>
      </c>
      <c r="AB54" s="42">
        <v>1.0</v>
      </c>
      <c r="AC54" s="42">
        <v>0.0</v>
      </c>
      <c r="AD54" s="42">
        <v>0.0</v>
      </c>
      <c r="AE54" s="42">
        <v>0.0</v>
      </c>
      <c r="AF54" s="42">
        <v>0.0</v>
      </c>
      <c r="AG54" s="25"/>
      <c r="AH54" s="25"/>
      <c r="AI54" s="25"/>
      <c r="AJ54" s="25"/>
      <c r="AK54" s="25"/>
      <c r="AL54" s="25"/>
    </row>
    <row r="55">
      <c r="A55" s="26" t="s">
        <v>141</v>
      </c>
      <c r="B55" s="25" t="s">
        <v>38</v>
      </c>
      <c r="C55" s="25" t="s">
        <v>205</v>
      </c>
      <c r="D55" s="28">
        <v>96.57762449528937</v>
      </c>
      <c r="E55" s="29">
        <v>0.17238418440851608</v>
      </c>
      <c r="F55" s="30">
        <v>24.0</v>
      </c>
      <c r="G55" s="32"/>
      <c r="H55" s="34">
        <v>19.65132511168516</v>
      </c>
      <c r="I55" s="35" t="s">
        <v>44</v>
      </c>
      <c r="J55" s="36">
        <v>4600.0</v>
      </c>
      <c r="K55" s="28">
        <v>4.2720271981924265</v>
      </c>
      <c r="L55" s="28">
        <v>3.779745428775585</v>
      </c>
      <c r="M55" s="34">
        <v>19.650381630388697</v>
      </c>
      <c r="N55" s="35" t="s">
        <v>30</v>
      </c>
      <c r="O55" s="36">
        <v>4300.0</v>
      </c>
      <c r="P55" s="28">
        <v>4.569856193113651</v>
      </c>
      <c r="Q55" s="37">
        <v>4.043112360548219</v>
      </c>
      <c r="R55" s="38">
        <v>8.119885122367492</v>
      </c>
      <c r="S55" s="39">
        <v>7.876538146884688</v>
      </c>
      <c r="T55" s="40">
        <v>0.04097126143303204</v>
      </c>
      <c r="U55" s="40">
        <v>0.026304874545918955</v>
      </c>
      <c r="V55" s="40">
        <v>0.033401513362264</v>
      </c>
      <c r="W55" s="40">
        <v>0.016464202053920497</v>
      </c>
      <c r="X55" s="39">
        <v>9.618117146930784</v>
      </c>
      <c r="Y55" s="41">
        <v>10.033207964754375</v>
      </c>
      <c r="Z55" s="41">
        <v>8.585483191963393</v>
      </c>
      <c r="AA55" s="41">
        <v>11.064898438425304</v>
      </c>
      <c r="AB55" s="42">
        <v>0.0</v>
      </c>
      <c r="AC55" s="42">
        <v>0.0</v>
      </c>
      <c r="AD55" s="42">
        <v>1.0</v>
      </c>
      <c r="AE55" s="42">
        <v>1.0</v>
      </c>
      <c r="AF55" s="42">
        <v>0.0</v>
      </c>
      <c r="AG55" s="25"/>
      <c r="AH55" s="25"/>
      <c r="AI55" s="25"/>
      <c r="AJ55" s="25"/>
      <c r="AK55" s="25"/>
      <c r="AL55" s="25"/>
    </row>
    <row r="56">
      <c r="A56" s="26" t="s">
        <v>168</v>
      </c>
      <c r="B56" s="25" t="s">
        <v>38</v>
      </c>
      <c r="C56" s="25" t="s">
        <v>205</v>
      </c>
      <c r="D56" s="28">
        <v>96.57762449528937</v>
      </c>
      <c r="E56" s="29">
        <v>0.11627041978522618</v>
      </c>
      <c r="F56" s="30">
        <v>23.0</v>
      </c>
      <c r="G56" s="33"/>
      <c r="H56" s="34">
        <v>18.35776726801248</v>
      </c>
      <c r="I56" s="35" t="s">
        <v>45</v>
      </c>
      <c r="J56" s="36">
        <v>4100.0</v>
      </c>
      <c r="K56" s="28">
        <v>4.477504211710361</v>
      </c>
      <c r="L56" s="28">
        <v>3.7689150784035044</v>
      </c>
      <c r="M56" s="34">
        <v>18.71055596106015</v>
      </c>
      <c r="N56" s="35" t="s">
        <v>31</v>
      </c>
      <c r="O56" s="36">
        <v>3700.0</v>
      </c>
      <c r="P56" s="28">
        <v>5.056907016502744</v>
      </c>
      <c r="Q56" s="37">
        <v>4.316354029125606</v>
      </c>
      <c r="R56" s="38">
        <v>4.9900556941768395</v>
      </c>
      <c r="S56" s="39">
        <v>4.840507401021354</v>
      </c>
      <c r="T56" s="40">
        <v>0.05370724332897331</v>
      </c>
      <c r="U56" s="40">
        <v>2.6988564486921254E-4</v>
      </c>
      <c r="V56" s="40">
        <v>0.02941753529074417</v>
      </c>
      <c r="W56" s="40">
        <v>0.016013214928906613</v>
      </c>
      <c r="X56" s="39">
        <v>6.005338192526694</v>
      </c>
      <c r="Y56" s="41">
        <v>12.352429075485786</v>
      </c>
      <c r="Z56" s="41">
        <v>5.628573474035419</v>
      </c>
      <c r="AA56" s="41">
        <v>13.081982487024732</v>
      </c>
      <c r="AB56" s="42">
        <v>0.0</v>
      </c>
      <c r="AC56" s="42">
        <v>0.0</v>
      </c>
      <c r="AD56" s="42">
        <v>0.0</v>
      </c>
      <c r="AE56" s="42">
        <v>1.0</v>
      </c>
      <c r="AF56" s="42">
        <v>1.0</v>
      </c>
      <c r="AG56" s="25"/>
      <c r="AH56" s="25"/>
      <c r="AI56" s="25"/>
      <c r="AJ56" s="25"/>
      <c r="AK56" s="25"/>
      <c r="AL56" s="25"/>
    </row>
    <row r="57">
      <c r="A57" s="26" t="s">
        <v>148</v>
      </c>
      <c r="B57" s="25" t="s">
        <v>38</v>
      </c>
      <c r="C57" s="25" t="s">
        <v>205</v>
      </c>
      <c r="D57" s="28">
        <v>96.57762449528937</v>
      </c>
      <c r="E57" s="29">
        <v>0.27580558789289866</v>
      </c>
      <c r="F57" s="30">
        <v>20.0</v>
      </c>
      <c r="G57" s="32">
        <v>0.2</v>
      </c>
      <c r="H57" s="34">
        <v>18.403559848835084</v>
      </c>
      <c r="I57" s="35" t="s">
        <v>58</v>
      </c>
      <c r="J57" s="36">
        <v>5200.0</v>
      </c>
      <c r="K57" s="28">
        <v>3.5391461247759777</v>
      </c>
      <c r="L57" s="28">
        <v>2.984495346865788</v>
      </c>
      <c r="M57" s="34">
        <v>18.808988887117593</v>
      </c>
      <c r="N57" s="35" t="s">
        <v>28</v>
      </c>
      <c r="O57" s="36">
        <v>4500.0</v>
      </c>
      <c r="P57" s="28">
        <v>4.179775308248354</v>
      </c>
      <c r="Q57" s="37">
        <v>3.58140299765307</v>
      </c>
      <c r="R57" s="38">
        <v>8.048135374607448</v>
      </c>
      <c r="S57" s="39">
        <v>7.80693868620949</v>
      </c>
      <c r="T57" s="40">
        <v>0.07617998575257734</v>
      </c>
      <c r="U57" s="40">
        <v>0.0056976720645971965</v>
      </c>
      <c r="V57" s="40">
        <v>0.04354146923439092</v>
      </c>
      <c r="W57" s="40">
        <v>0.029262118257684367</v>
      </c>
      <c r="X57" s="39">
        <v>8.096916484728421</v>
      </c>
      <c r="Y57" s="41">
        <v>10.306643364106662</v>
      </c>
      <c r="Z57" s="41">
        <v>7.393513671774388</v>
      </c>
      <c r="AA57" s="41">
        <v>11.415475215343205</v>
      </c>
      <c r="AB57" s="42">
        <v>1.0</v>
      </c>
      <c r="AC57" s="42">
        <v>1.0</v>
      </c>
      <c r="AD57" s="42">
        <v>0.0</v>
      </c>
      <c r="AE57" s="42">
        <v>0.0</v>
      </c>
      <c r="AF57" s="42">
        <v>0.0</v>
      </c>
      <c r="AG57" s="25"/>
      <c r="AH57" s="25"/>
      <c r="AI57" s="25"/>
      <c r="AJ57" s="25"/>
      <c r="AK57" s="25"/>
      <c r="AL57" s="25"/>
    </row>
    <row r="58">
      <c r="A58" s="26" t="s">
        <v>149</v>
      </c>
      <c r="B58" s="25" t="s">
        <v>38</v>
      </c>
      <c r="C58" s="25" t="s">
        <v>205</v>
      </c>
      <c r="D58" s="28">
        <v>96.57762449528937</v>
      </c>
      <c r="E58" s="29">
        <v>0.20648482220294884</v>
      </c>
      <c r="F58" s="30">
        <v>20.0</v>
      </c>
      <c r="G58" s="33"/>
      <c r="H58" s="34">
        <v>15.671627635955293</v>
      </c>
      <c r="I58" s="35" t="s">
        <v>44</v>
      </c>
      <c r="J58" s="36">
        <v>4300.0</v>
      </c>
      <c r="K58" s="28">
        <v>3.6445645665012307</v>
      </c>
      <c r="L58" s="28">
        <v>2.7323095090446197</v>
      </c>
      <c r="M58" s="34">
        <v>15.532350723238315</v>
      </c>
      <c r="N58" s="35" t="s">
        <v>29</v>
      </c>
      <c r="O58" s="36">
        <v>4400.0</v>
      </c>
      <c r="P58" s="28">
        <v>3.53007970982689</v>
      </c>
      <c r="Q58" s="37">
        <v>2.6292425846873773</v>
      </c>
      <c r="R58" s="38">
        <v>8.357725469260195</v>
      </c>
      <c r="S58" s="39">
        <v>8.107250593789658</v>
      </c>
      <c r="T58" s="40">
        <v>0.060981794939884</v>
      </c>
      <c r="U58" s="40">
        <v>0.017172473455071335</v>
      </c>
      <c r="V58" s="40">
        <v>0.044785030203850815</v>
      </c>
      <c r="W58" s="40">
        <v>0.023709721872626897</v>
      </c>
      <c r="X58" s="39">
        <v>8.651641555453946</v>
      </c>
      <c r="Y58" s="41">
        <v>7.019986080501347</v>
      </c>
      <c r="Z58" s="41">
        <v>7.829077949432796</v>
      </c>
      <c r="AA58" s="41">
        <v>7.7032727738055184</v>
      </c>
      <c r="AB58" s="42">
        <v>0.0</v>
      </c>
      <c r="AC58" s="42">
        <v>0.0</v>
      </c>
      <c r="AD58" s="42">
        <v>1.0</v>
      </c>
      <c r="AE58" s="42">
        <v>1.0</v>
      </c>
      <c r="AF58" s="42">
        <v>0.0</v>
      </c>
      <c r="AG58" s="25"/>
      <c r="AH58" s="25"/>
      <c r="AI58" s="25"/>
      <c r="AJ58" s="25"/>
      <c r="AK58" s="25"/>
      <c r="AL58" s="25"/>
    </row>
    <row r="59">
      <c r="A59" s="26" t="s">
        <v>158</v>
      </c>
      <c r="B59" s="25" t="s">
        <v>38</v>
      </c>
      <c r="C59" s="25" t="s">
        <v>205</v>
      </c>
      <c r="D59" s="28">
        <v>96.57762449528937</v>
      </c>
      <c r="E59" s="29">
        <v>0.14063212868184669</v>
      </c>
      <c r="F59" s="30">
        <v>18.0</v>
      </c>
      <c r="G59" s="33"/>
      <c r="H59" s="34">
        <v>11.828531739049</v>
      </c>
      <c r="I59" s="35" t="s">
        <v>58</v>
      </c>
      <c r="J59" s="36">
        <v>3800.0</v>
      </c>
      <c r="K59" s="28">
        <v>3.1127715102760525</v>
      </c>
      <c r="L59" s="28">
        <v>1.899271845914209</v>
      </c>
      <c r="M59" s="34">
        <v>11.898602250257817</v>
      </c>
      <c r="N59" s="35" t="s">
        <v>28</v>
      </c>
      <c r="O59" s="36">
        <v>3200.0</v>
      </c>
      <c r="P59" s="28">
        <v>3.7183132032055677</v>
      </c>
      <c r="Q59" s="37">
        <v>2.278576664318727</v>
      </c>
      <c r="R59" s="38">
        <v>4.828225130116223</v>
      </c>
      <c r="S59" s="39">
        <v>4.683526779750734</v>
      </c>
      <c r="T59" s="40">
        <v>0.029150092207340755</v>
      </c>
      <c r="U59" s="40">
        <v>0.020322304030985196</v>
      </c>
      <c r="V59" s="40">
        <v>0.018851006001592605</v>
      </c>
      <c r="W59" s="40">
        <v>0.020598172411496307</v>
      </c>
      <c r="X59" s="39">
        <v>4.997173831390015</v>
      </c>
      <c r="Y59" s="41">
        <v>6.831357907658985</v>
      </c>
      <c r="Z59" s="41">
        <v>4.256173379884331</v>
      </c>
      <c r="AA59" s="41">
        <v>7.642428870373486</v>
      </c>
      <c r="AB59" s="42">
        <v>1.0</v>
      </c>
      <c r="AC59" s="42">
        <v>1.0</v>
      </c>
      <c r="AD59" s="42">
        <v>0.0</v>
      </c>
      <c r="AE59" s="42">
        <v>0.0</v>
      </c>
      <c r="AF59" s="42">
        <v>0.0</v>
      </c>
      <c r="AG59" s="25"/>
      <c r="AH59" s="25"/>
      <c r="AI59" s="25"/>
      <c r="AJ59" s="25"/>
      <c r="AK59" s="25"/>
      <c r="AL59" s="25"/>
    </row>
    <row r="60">
      <c r="A60" s="26" t="s">
        <v>151</v>
      </c>
      <c r="B60" s="25" t="s">
        <v>38</v>
      </c>
      <c r="C60" s="25" t="s">
        <v>205</v>
      </c>
      <c r="D60" s="28">
        <v>96.57762449528937</v>
      </c>
      <c r="E60" s="29">
        <v>0.15196121159293965</v>
      </c>
      <c r="F60" s="30">
        <v>13.0</v>
      </c>
      <c r="G60" s="33"/>
      <c r="H60" s="34">
        <v>8.846226054683994</v>
      </c>
      <c r="I60" s="35" t="s">
        <v>40</v>
      </c>
      <c r="J60" s="36">
        <v>3700.0</v>
      </c>
      <c r="K60" s="28">
        <v>2.3908719066713497</v>
      </c>
      <c r="L60" s="28">
        <v>1.1793189895102094</v>
      </c>
      <c r="M60" s="34">
        <v>8.541566291346738</v>
      </c>
      <c r="N60" s="35" t="s">
        <v>28</v>
      </c>
      <c r="O60" s="36">
        <v>3800.0</v>
      </c>
      <c r="P60" s="28">
        <v>2.2477806029859835</v>
      </c>
      <c r="Q60" s="37">
        <v>1.080654110956531</v>
      </c>
      <c r="R60" s="38">
        <v>3.806577697310349</v>
      </c>
      <c r="S60" s="39">
        <v>3.692497367894224</v>
      </c>
      <c r="T60" s="40">
        <v>0.020066081145403196</v>
      </c>
      <c r="U60" s="40">
        <v>0.038088394766737546</v>
      </c>
      <c r="V60" s="40">
        <v>0.014306372668481908</v>
      </c>
      <c r="W60" s="40">
        <v>0.018486806240440908</v>
      </c>
      <c r="X60" s="39">
        <v>4.669042591878363</v>
      </c>
      <c r="Y60" s="41">
        <v>4.177183462805631</v>
      </c>
      <c r="Z60" s="41">
        <v>3.9291396674823376</v>
      </c>
      <c r="AA60" s="41">
        <v>4.612426623864401</v>
      </c>
      <c r="AB60" s="42">
        <v>0.0</v>
      </c>
      <c r="AC60" s="42">
        <v>1.0</v>
      </c>
      <c r="AD60" s="42">
        <v>1.0</v>
      </c>
      <c r="AE60" s="42">
        <v>0.0</v>
      </c>
      <c r="AF60" s="42">
        <v>0.0</v>
      </c>
      <c r="AG60" s="25"/>
      <c r="AH60" s="25"/>
      <c r="AI60" s="25"/>
      <c r="AJ60" s="25"/>
      <c r="AK60" s="25"/>
      <c r="AL60" s="25"/>
    </row>
    <row r="61">
      <c r="A61" s="26" t="s">
        <v>155</v>
      </c>
      <c r="B61" s="25" t="s">
        <v>38</v>
      </c>
      <c r="C61" s="25" t="s">
        <v>205</v>
      </c>
      <c r="D61" s="28">
        <v>96.57762449528937</v>
      </c>
      <c r="E61" s="29">
        <v>0.17830573248407644</v>
      </c>
      <c r="F61" s="30">
        <v>0.0</v>
      </c>
      <c r="G61" s="33"/>
      <c r="H61" s="34" t="s">
        <v>64</v>
      </c>
      <c r="I61" s="35" t="s">
        <v>45</v>
      </c>
      <c r="J61" s="36">
        <v>3000.0</v>
      </c>
      <c r="K61" s="28" t="s">
        <v>64</v>
      </c>
      <c r="L61" s="28" t="s">
        <v>64</v>
      </c>
      <c r="M61" s="34" t="s">
        <v>64</v>
      </c>
      <c r="N61" s="35" t="s">
        <v>31</v>
      </c>
      <c r="O61" s="36">
        <v>3000.0</v>
      </c>
      <c r="P61" s="28" t="s">
        <v>64</v>
      </c>
      <c r="Q61" s="37" t="s">
        <v>64</v>
      </c>
      <c r="R61" s="38" t="s">
        <v>64</v>
      </c>
      <c r="S61" s="39" t="s">
        <v>64</v>
      </c>
      <c r="T61" s="40" t="s">
        <v>64</v>
      </c>
      <c r="U61" s="40" t="s">
        <v>64</v>
      </c>
      <c r="V61" s="40" t="s">
        <v>64</v>
      </c>
      <c r="W61" s="40" t="s">
        <v>64</v>
      </c>
      <c r="X61" s="39" t="s">
        <v>64</v>
      </c>
      <c r="Y61" s="41" t="s">
        <v>64</v>
      </c>
      <c r="Z61" s="41" t="s">
        <v>64</v>
      </c>
      <c r="AA61" s="41" t="s">
        <v>64</v>
      </c>
      <c r="AB61" s="42">
        <v>0.0</v>
      </c>
      <c r="AC61" s="42">
        <v>0.0</v>
      </c>
      <c r="AD61" s="42">
        <v>0.0</v>
      </c>
      <c r="AE61" s="42">
        <v>1.0</v>
      </c>
      <c r="AF61" s="42">
        <v>1.0</v>
      </c>
      <c r="AG61" s="25"/>
      <c r="AH61" s="25"/>
      <c r="AI61" s="25"/>
      <c r="AJ61" s="25"/>
      <c r="AK61" s="25"/>
      <c r="AL61" s="25"/>
    </row>
    <row r="62">
      <c r="A62" s="26" t="s">
        <v>156</v>
      </c>
      <c r="B62" s="25" t="s">
        <v>38</v>
      </c>
      <c r="C62" s="25" t="s">
        <v>205</v>
      </c>
      <c r="D62" s="28">
        <v>96.57762449528937</v>
      </c>
      <c r="E62" s="29">
        <v>0.17523510971786832</v>
      </c>
      <c r="F62" s="30">
        <v>0.0</v>
      </c>
      <c r="G62" s="33"/>
      <c r="H62" s="34" t="s">
        <v>64</v>
      </c>
      <c r="I62" s="35" t="s">
        <v>40</v>
      </c>
      <c r="J62" s="36">
        <v>3000.0</v>
      </c>
      <c r="K62" s="28" t="s">
        <v>64</v>
      </c>
      <c r="L62" s="28" t="s">
        <v>64</v>
      </c>
      <c r="M62" s="34" t="s">
        <v>64</v>
      </c>
      <c r="N62" s="35" t="s">
        <v>29</v>
      </c>
      <c r="O62" s="36">
        <v>3000.0</v>
      </c>
      <c r="P62" s="28" t="s">
        <v>64</v>
      </c>
      <c r="Q62" s="37" t="s">
        <v>64</v>
      </c>
      <c r="R62" s="38" t="s">
        <v>64</v>
      </c>
      <c r="S62" s="39" t="s">
        <v>64</v>
      </c>
      <c r="T62" s="40" t="s">
        <v>64</v>
      </c>
      <c r="U62" s="40" t="s">
        <v>64</v>
      </c>
      <c r="V62" s="40" t="s">
        <v>64</v>
      </c>
      <c r="W62" s="40" t="s">
        <v>64</v>
      </c>
      <c r="X62" s="39" t="s">
        <v>64</v>
      </c>
      <c r="Y62" s="41" t="s">
        <v>64</v>
      </c>
      <c r="Z62" s="41" t="s">
        <v>64</v>
      </c>
      <c r="AA62" s="41" t="s">
        <v>64</v>
      </c>
      <c r="AB62" s="42">
        <v>0.0</v>
      </c>
      <c r="AC62" s="42">
        <v>1.0</v>
      </c>
      <c r="AD62" s="42">
        <v>1.0</v>
      </c>
      <c r="AE62" s="42">
        <v>0.0</v>
      </c>
      <c r="AF62" s="42">
        <v>0.0</v>
      </c>
      <c r="AG62" s="25"/>
      <c r="AH62" s="25"/>
      <c r="AI62" s="25"/>
      <c r="AJ62" s="25"/>
      <c r="AK62" s="25"/>
      <c r="AL62" s="25"/>
    </row>
    <row r="63">
      <c r="A63" s="26" t="s">
        <v>153</v>
      </c>
      <c r="B63" s="25" t="s">
        <v>38</v>
      </c>
      <c r="C63" s="25" t="s">
        <v>205</v>
      </c>
      <c r="D63" s="28">
        <v>96.57762449528937</v>
      </c>
      <c r="E63" s="29">
        <v>0.19002539870053162</v>
      </c>
      <c r="F63" s="30">
        <v>0.0</v>
      </c>
      <c r="G63" s="33"/>
      <c r="H63" s="34" t="s">
        <v>64</v>
      </c>
      <c r="I63" s="35" t="s">
        <v>45</v>
      </c>
      <c r="J63" s="36">
        <v>3100.0</v>
      </c>
      <c r="K63" s="28" t="s">
        <v>64</v>
      </c>
      <c r="L63" s="28" t="s">
        <v>64</v>
      </c>
      <c r="M63" s="34" t="s">
        <v>64</v>
      </c>
      <c r="N63" s="35" t="s">
        <v>31</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0.0</v>
      </c>
      <c r="AD63" s="42">
        <v>0.0</v>
      </c>
      <c r="AE63" s="42">
        <v>1.0</v>
      </c>
      <c r="AF63" s="42">
        <v>1.0</v>
      </c>
      <c r="AG63" s="25"/>
      <c r="AH63" s="25"/>
      <c r="AI63" s="25"/>
      <c r="AJ63" s="25"/>
      <c r="AK63" s="25"/>
      <c r="AL63" s="25"/>
    </row>
    <row r="64">
      <c r="A64" s="26" t="s">
        <v>160</v>
      </c>
      <c r="B64" s="25" t="s">
        <v>38</v>
      </c>
      <c r="C64" s="25" t="s">
        <v>205</v>
      </c>
      <c r="D64" s="28">
        <v>96.57762449528937</v>
      </c>
      <c r="E64" s="29">
        <v>0.3276202190128551</v>
      </c>
      <c r="F64" s="30">
        <v>0.0</v>
      </c>
      <c r="G64" s="33"/>
      <c r="H64" s="34" t="s">
        <v>64</v>
      </c>
      <c r="I64" s="35" t="s">
        <v>27</v>
      </c>
      <c r="J64" s="36">
        <v>6600.0</v>
      </c>
      <c r="K64" s="28" t="s">
        <v>64</v>
      </c>
      <c r="L64" s="28" t="s">
        <v>64</v>
      </c>
      <c r="M64" s="34" t="s">
        <v>64</v>
      </c>
      <c r="N64" s="35" t="s">
        <v>64</v>
      </c>
      <c r="O64" s="36" t="s">
        <v>64</v>
      </c>
      <c r="P64" s="28" t="s">
        <v>64</v>
      </c>
      <c r="Q64" s="37" t="s">
        <v>64</v>
      </c>
      <c r="R64" s="38" t="s">
        <v>64</v>
      </c>
      <c r="S64" s="39" t="s">
        <v>64</v>
      </c>
      <c r="T64" s="40" t="s">
        <v>64</v>
      </c>
      <c r="U64" s="40" t="s">
        <v>64</v>
      </c>
      <c r="V64" s="40" t="s">
        <v>64</v>
      </c>
      <c r="W64" s="40" t="s">
        <v>64</v>
      </c>
      <c r="X64" s="39" t="s">
        <v>64</v>
      </c>
      <c r="Y64" s="41" t="s">
        <v>64</v>
      </c>
      <c r="Z64" s="41" t="s">
        <v>64</v>
      </c>
      <c r="AA64" s="41" t="s">
        <v>64</v>
      </c>
      <c r="AB64" s="42">
        <v>1.0</v>
      </c>
      <c r="AC64" s="42">
        <v>0.0</v>
      </c>
      <c r="AD64" s="42">
        <v>0.0</v>
      </c>
      <c r="AE64" s="42">
        <v>0.0</v>
      </c>
      <c r="AF64" s="42">
        <v>0.0</v>
      </c>
      <c r="AG64" s="25"/>
      <c r="AH64" s="25"/>
      <c r="AI64" s="25"/>
      <c r="AJ64" s="25"/>
      <c r="AK64" s="25"/>
      <c r="AL64" s="25"/>
    </row>
    <row r="65">
      <c r="A65" s="26" t="s">
        <v>162</v>
      </c>
      <c r="B65" s="25" t="s">
        <v>38</v>
      </c>
      <c r="C65" s="25" t="s">
        <v>205</v>
      </c>
      <c r="D65" s="28">
        <v>96.57762449528937</v>
      </c>
      <c r="E65" s="29">
        <v>0.18</v>
      </c>
      <c r="F65" s="30">
        <v>0.0</v>
      </c>
      <c r="G65" s="33"/>
      <c r="H65" s="34" t="s">
        <v>64</v>
      </c>
      <c r="I65" s="35" t="s">
        <v>40</v>
      </c>
      <c r="J65" s="36">
        <v>3000.0</v>
      </c>
      <c r="K65" s="28" t="s">
        <v>64</v>
      </c>
      <c r="L65" s="28" t="s">
        <v>64</v>
      </c>
      <c r="M65" s="34" t="s">
        <v>64</v>
      </c>
      <c r="N65" s="35" t="s">
        <v>29</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1.0</v>
      </c>
      <c r="AD65" s="42">
        <v>1.0</v>
      </c>
      <c r="AE65" s="42">
        <v>0.0</v>
      </c>
      <c r="AF65" s="42">
        <v>0.0</v>
      </c>
      <c r="AG65" s="25"/>
      <c r="AH65" s="25"/>
      <c r="AI65" s="25"/>
      <c r="AJ65" s="25"/>
      <c r="AK65" s="25"/>
      <c r="AL65" s="25"/>
    </row>
    <row r="66">
      <c r="A66" s="26" t="s">
        <v>164</v>
      </c>
      <c r="B66" s="25" t="s">
        <v>38</v>
      </c>
      <c r="C66" s="25" t="s">
        <v>205</v>
      </c>
      <c r="D66" s="28">
        <v>96.57762449528937</v>
      </c>
      <c r="E66" s="29">
        <v>0.1499548872180451</v>
      </c>
      <c r="F66" s="30">
        <v>0.0</v>
      </c>
      <c r="G66" s="33"/>
      <c r="H66" s="34" t="s">
        <v>64</v>
      </c>
      <c r="I66" s="35" t="s">
        <v>27</v>
      </c>
      <c r="J66" s="36">
        <v>3000.0</v>
      </c>
      <c r="K66" s="28" t="s">
        <v>64</v>
      </c>
      <c r="L66" s="28" t="s">
        <v>64</v>
      </c>
      <c r="M66" s="34" t="s">
        <v>64</v>
      </c>
      <c r="N66" s="35" t="s">
        <v>27</v>
      </c>
      <c r="O66" s="36">
        <v>3100.0</v>
      </c>
      <c r="P66" s="28" t="s">
        <v>64</v>
      </c>
      <c r="Q66" s="37" t="s">
        <v>64</v>
      </c>
      <c r="R66" s="38" t="s">
        <v>64</v>
      </c>
      <c r="S66" s="39" t="s">
        <v>64</v>
      </c>
      <c r="T66" s="40" t="s">
        <v>64</v>
      </c>
      <c r="U66" s="40" t="s">
        <v>64</v>
      </c>
      <c r="V66" s="40" t="s">
        <v>64</v>
      </c>
      <c r="W66" s="40" t="s">
        <v>64</v>
      </c>
      <c r="X66" s="39" t="s">
        <v>64</v>
      </c>
      <c r="Y66" s="41" t="s">
        <v>64</v>
      </c>
      <c r="Z66" s="41" t="s">
        <v>64</v>
      </c>
      <c r="AA66" s="41" t="s">
        <v>64</v>
      </c>
      <c r="AB66" s="42">
        <v>1.0</v>
      </c>
      <c r="AC66" s="42">
        <v>0.0</v>
      </c>
      <c r="AD66" s="42">
        <v>0.0</v>
      </c>
      <c r="AE66" s="42">
        <v>0.0</v>
      </c>
      <c r="AF66" s="42">
        <v>0.0</v>
      </c>
      <c r="AG66" s="25"/>
      <c r="AH66" s="25"/>
      <c r="AI66" s="25"/>
      <c r="AJ66" s="25"/>
      <c r="AK66" s="25"/>
      <c r="AL66" s="25"/>
    </row>
    <row r="67">
      <c r="A67" s="26" t="s">
        <v>166</v>
      </c>
      <c r="B67" s="25" t="s">
        <v>38</v>
      </c>
      <c r="C67" s="25" t="s">
        <v>205</v>
      </c>
      <c r="D67" s="28">
        <v>96.57762449528937</v>
      </c>
      <c r="E67" s="29">
        <v>0.18</v>
      </c>
      <c r="F67" s="30">
        <v>0.0</v>
      </c>
      <c r="G67" s="33"/>
      <c r="H67" s="34" t="s">
        <v>64</v>
      </c>
      <c r="I67" s="35" t="s">
        <v>27</v>
      </c>
      <c r="J67" s="36">
        <v>3000.0</v>
      </c>
      <c r="K67" s="28" t="s">
        <v>64</v>
      </c>
      <c r="L67" s="28" t="s">
        <v>64</v>
      </c>
      <c r="M67" s="34" t="s">
        <v>64</v>
      </c>
      <c r="N67" s="35" t="s">
        <v>27</v>
      </c>
      <c r="O67" s="36">
        <v>3000.0</v>
      </c>
      <c r="P67" s="28" t="s">
        <v>64</v>
      </c>
      <c r="Q67" s="37" t="s">
        <v>64</v>
      </c>
      <c r="R67" s="38" t="s">
        <v>64</v>
      </c>
      <c r="S67" s="39" t="s">
        <v>64</v>
      </c>
      <c r="T67" s="40" t="s">
        <v>64</v>
      </c>
      <c r="U67" s="40" t="s">
        <v>64</v>
      </c>
      <c r="V67" s="40" t="s">
        <v>64</v>
      </c>
      <c r="W67" s="40" t="s">
        <v>64</v>
      </c>
      <c r="X67" s="39" t="s">
        <v>64</v>
      </c>
      <c r="Y67" s="41" t="s">
        <v>64</v>
      </c>
      <c r="Z67" s="41" t="s">
        <v>64</v>
      </c>
      <c r="AA67" s="41" t="s">
        <v>64</v>
      </c>
      <c r="AB67" s="42">
        <v>1.0</v>
      </c>
      <c r="AC67" s="42">
        <v>0.0</v>
      </c>
      <c r="AD67" s="42">
        <v>0.0</v>
      </c>
      <c r="AE67" s="42">
        <v>0.0</v>
      </c>
      <c r="AF67" s="42">
        <v>0.0</v>
      </c>
      <c r="AG67" s="25"/>
      <c r="AH67" s="25"/>
      <c r="AI67" s="25"/>
      <c r="AJ67" s="25"/>
      <c r="AK67" s="25"/>
      <c r="AL67" s="25"/>
    </row>
    <row r="68">
      <c r="A68" s="26" t="s">
        <v>494</v>
      </c>
      <c r="B68" s="25" t="s">
        <v>493</v>
      </c>
      <c r="C68" s="25" t="s">
        <v>100</v>
      </c>
      <c r="D68" s="28">
        <v>104.23610104565688</v>
      </c>
      <c r="E68" s="29">
        <v>0.22868367346938778</v>
      </c>
      <c r="F68" s="30">
        <v>34.0</v>
      </c>
      <c r="G68" s="33"/>
      <c r="H68" s="34">
        <v>46.90233140054876</v>
      </c>
      <c r="I68" s="35" t="s">
        <v>45</v>
      </c>
      <c r="J68" s="36">
        <v>8900.0</v>
      </c>
      <c r="K68" s="28">
        <v>5.269924876466153</v>
      </c>
      <c r="L68" s="28">
        <v>8.81462127066741</v>
      </c>
      <c r="M68" s="34">
        <v>46.787202778804875</v>
      </c>
      <c r="N68" s="35" t="s">
        <v>31</v>
      </c>
      <c r="O68" s="36">
        <v>8700.0</v>
      </c>
      <c r="P68" s="28">
        <v>5.37783939986263</v>
      </c>
      <c r="Q68" s="37">
        <v>8.978953183836426</v>
      </c>
      <c r="R68" s="38">
        <v>17.326164873842533</v>
      </c>
      <c r="S68" s="39">
        <v>16.087270387191104</v>
      </c>
      <c r="T68" s="40">
        <v>0.09318161179008563</v>
      </c>
      <c r="U68" s="40">
        <v>0.009813605331675686</v>
      </c>
      <c r="V68" s="40">
        <v>0.04211275297670537</v>
      </c>
      <c r="W68" s="40">
        <v>0.0360149787900331</v>
      </c>
      <c r="X68" s="39">
        <v>18.07572907710043</v>
      </c>
      <c r="Y68" s="41">
        <v>28.826602323448334</v>
      </c>
      <c r="Z68" s="41">
        <v>16.38387741606029</v>
      </c>
      <c r="AA68" s="41">
        <v>30.403325362744585</v>
      </c>
      <c r="AB68" s="42">
        <v>0.0</v>
      </c>
      <c r="AC68" s="42">
        <v>0.0</v>
      </c>
      <c r="AD68" s="42">
        <v>0.0</v>
      </c>
      <c r="AE68" s="42">
        <v>1.0</v>
      </c>
      <c r="AF68" s="42">
        <v>1.0</v>
      </c>
      <c r="AG68" s="25"/>
      <c r="AH68" s="25"/>
      <c r="AI68" s="25"/>
      <c r="AJ68" s="25"/>
      <c r="AK68" s="25"/>
      <c r="AL68" s="25"/>
    </row>
    <row r="69">
      <c r="A69" s="26" t="s">
        <v>492</v>
      </c>
      <c r="B69" s="25" t="s">
        <v>493</v>
      </c>
      <c r="C69" s="25" t="s">
        <v>100</v>
      </c>
      <c r="D69" s="28">
        <v>104.23610104565688</v>
      </c>
      <c r="E69" s="29">
        <v>0.1846442968935262</v>
      </c>
      <c r="F69" s="30">
        <v>33.0</v>
      </c>
      <c r="G69" s="33"/>
      <c r="H69" s="34">
        <v>26.359434012005174</v>
      </c>
      <c r="I69" s="35" t="s">
        <v>28</v>
      </c>
      <c r="J69" s="36">
        <v>5600.0</v>
      </c>
      <c r="K69" s="28">
        <v>4.707041787858066</v>
      </c>
      <c r="L69" s="28">
        <v>5.163515195019359</v>
      </c>
      <c r="M69" s="34">
        <v>26.209330872772757</v>
      </c>
      <c r="N69" s="35" t="s">
        <v>28</v>
      </c>
      <c r="O69" s="36">
        <v>5600.0</v>
      </c>
      <c r="P69" s="28">
        <v>4.680237655852278</v>
      </c>
      <c r="Q69" s="37">
        <v>5.112693029730836</v>
      </c>
      <c r="R69" s="38">
        <v>13.050427894139762</v>
      </c>
      <c r="S69" s="39">
        <v>12.117266788712392</v>
      </c>
      <c r="T69" s="40">
        <v>0.050824240126947744</v>
      </c>
      <c r="U69" s="40">
        <v>0.024359005177960538</v>
      </c>
      <c r="V69" s="40">
        <v>0.02490845642257619</v>
      </c>
      <c r="W69" s="40">
        <v>0.02152017374744634</v>
      </c>
      <c r="X69" s="39">
        <v>14.407950682581195</v>
      </c>
      <c r="Y69" s="41">
        <v>11.951483329423981</v>
      </c>
      <c r="Z69" s="41">
        <v>12.76404649401978</v>
      </c>
      <c r="AA69" s="41">
        <v>13.445284378752977</v>
      </c>
      <c r="AB69" s="42">
        <v>0.0</v>
      </c>
      <c r="AC69" s="42">
        <v>1.0</v>
      </c>
      <c r="AD69" s="42">
        <v>0.0</v>
      </c>
      <c r="AE69" s="42">
        <v>0.0</v>
      </c>
      <c r="AF69" s="42">
        <v>0.0</v>
      </c>
      <c r="AG69" s="25"/>
      <c r="AH69" s="25"/>
      <c r="AI69" s="25"/>
      <c r="AJ69" s="25"/>
      <c r="AK69" s="25"/>
      <c r="AL69" s="25"/>
    </row>
    <row r="70">
      <c r="A70" s="26" t="s">
        <v>495</v>
      </c>
      <c r="B70" s="25" t="s">
        <v>493</v>
      </c>
      <c r="C70" s="25" t="s">
        <v>100</v>
      </c>
      <c r="D70" s="28">
        <v>104.23610104565688</v>
      </c>
      <c r="E70" s="29">
        <v>0.24440401903754624</v>
      </c>
      <c r="F70" s="30">
        <v>32.0</v>
      </c>
      <c r="G70" s="33"/>
      <c r="H70" s="34">
        <v>37.93304256961589</v>
      </c>
      <c r="I70" s="35" t="s">
        <v>45</v>
      </c>
      <c r="J70" s="36">
        <v>7000.0</v>
      </c>
      <c r="K70" s="28">
        <v>5.419006081373699</v>
      </c>
      <c r="L70" s="28">
        <v>7.75962627663304</v>
      </c>
      <c r="M70" s="34">
        <v>38.6078592674618</v>
      </c>
      <c r="N70" s="35" t="s">
        <v>30</v>
      </c>
      <c r="O70" s="36">
        <v>6800.0</v>
      </c>
      <c r="P70" s="28">
        <v>5.677626362862029</v>
      </c>
      <c r="Q70" s="37">
        <v>8.23557737898761</v>
      </c>
      <c r="R70" s="38">
        <v>17.676294182912116</v>
      </c>
      <c r="S70" s="39">
        <v>16.41236396136033</v>
      </c>
      <c r="T70" s="40">
        <v>0.0767284454559809</v>
      </c>
      <c r="U70" s="40">
        <v>0.01323903907741736</v>
      </c>
      <c r="V70" s="40">
        <v>0.05749801643111918</v>
      </c>
      <c r="W70" s="40">
        <v>0.03333918599787583</v>
      </c>
      <c r="X70" s="39">
        <v>16.720996006824716</v>
      </c>
      <c r="Y70" s="41">
        <v>21.212046562791173</v>
      </c>
      <c r="Z70" s="41">
        <v>15.102618481666177</v>
      </c>
      <c r="AA70" s="41">
        <v>23.50524078579562</v>
      </c>
      <c r="AB70" s="42">
        <v>0.0</v>
      </c>
      <c r="AC70" s="42">
        <v>0.0</v>
      </c>
      <c r="AD70" s="42">
        <v>0.0</v>
      </c>
      <c r="AE70" s="42">
        <v>1.0</v>
      </c>
      <c r="AF70" s="42">
        <v>1.0</v>
      </c>
      <c r="AG70" s="25"/>
      <c r="AH70" s="25"/>
      <c r="AI70" s="25"/>
      <c r="AJ70" s="25"/>
      <c r="AK70" s="25"/>
      <c r="AL70" s="25"/>
    </row>
    <row r="71">
      <c r="A71" s="26" t="s">
        <v>496</v>
      </c>
      <c r="B71" s="25" t="s">
        <v>493</v>
      </c>
      <c r="C71" s="25" t="s">
        <v>100</v>
      </c>
      <c r="D71" s="28">
        <v>104.23610104565688</v>
      </c>
      <c r="E71" s="29">
        <v>0.20724843970203338</v>
      </c>
      <c r="F71" s="30">
        <v>30.0</v>
      </c>
      <c r="G71" s="33"/>
      <c r="H71" s="34">
        <v>27.225659839251968</v>
      </c>
      <c r="I71" s="35" t="s">
        <v>44</v>
      </c>
      <c r="J71" s="36">
        <v>4800.0</v>
      </c>
      <c r="K71" s="28">
        <v>5.672012466510826</v>
      </c>
      <c r="L71" s="28">
        <v>6.371097972894833</v>
      </c>
      <c r="M71" s="34">
        <v>26.67480540950573</v>
      </c>
      <c r="N71" s="35" t="s">
        <v>29</v>
      </c>
      <c r="O71" s="36">
        <v>4700.0</v>
      </c>
      <c r="P71" s="28">
        <v>5.675490512660793</v>
      </c>
      <c r="Q71" s="37">
        <v>6.280323011274409</v>
      </c>
      <c r="R71" s="38">
        <v>13.590098571843383</v>
      </c>
      <c r="S71" s="39">
        <v>12.618348717429567</v>
      </c>
      <c r="T71" s="40">
        <v>0.05822387780706317</v>
      </c>
      <c r="U71" s="40">
        <v>0.023270859669275643</v>
      </c>
      <c r="V71" s="40">
        <v>0.02654186404045897</v>
      </c>
      <c r="W71" s="40">
        <v>0.022710116062787073</v>
      </c>
      <c r="X71" s="39">
        <v>13.881810216329047</v>
      </c>
      <c r="Y71" s="41">
        <v>13.343849622922919</v>
      </c>
      <c r="Z71" s="41">
        <v>12.384035956146175</v>
      </c>
      <c r="AA71" s="41">
        <v>14.290769453359557</v>
      </c>
      <c r="AB71" s="42">
        <v>0.0</v>
      </c>
      <c r="AC71" s="42">
        <v>0.0</v>
      </c>
      <c r="AD71" s="42">
        <v>1.0</v>
      </c>
      <c r="AE71" s="42">
        <v>1.0</v>
      </c>
      <c r="AF71" s="42">
        <v>0.0</v>
      </c>
      <c r="AG71" s="25"/>
      <c r="AH71" s="25"/>
      <c r="AI71" s="25"/>
      <c r="AJ71" s="25"/>
      <c r="AK71" s="25"/>
      <c r="AL71" s="25"/>
    </row>
    <row r="72">
      <c r="A72" s="26" t="s">
        <v>497</v>
      </c>
      <c r="B72" s="25" t="s">
        <v>493</v>
      </c>
      <c r="C72" s="25" t="s">
        <v>100</v>
      </c>
      <c r="D72" s="28">
        <v>104.23610104565688</v>
      </c>
      <c r="E72" s="29">
        <v>0.21326651480637812</v>
      </c>
      <c r="F72" s="30">
        <v>29.0</v>
      </c>
      <c r="G72" s="33"/>
      <c r="H72" s="34">
        <v>28.327498752238405</v>
      </c>
      <c r="I72" s="35" t="s">
        <v>40</v>
      </c>
      <c r="J72" s="36">
        <v>6000.0</v>
      </c>
      <c r="K72" s="28">
        <v>4.7212497920397345</v>
      </c>
      <c r="L72" s="28">
        <v>5.459428537588393</v>
      </c>
      <c r="M72" s="34">
        <v>28.005512756477113</v>
      </c>
      <c r="N72" s="35" t="s">
        <v>28</v>
      </c>
      <c r="O72" s="36">
        <v>5600.0</v>
      </c>
      <c r="P72" s="28">
        <v>5.000984420799485</v>
      </c>
      <c r="Q72" s="37">
        <v>5.734707816761264</v>
      </c>
      <c r="R72" s="38">
        <v>13.591988777355331</v>
      </c>
      <c r="S72" s="39">
        <v>12.620103765207277</v>
      </c>
      <c r="T72" s="40">
        <v>0.059197843294492826</v>
      </c>
      <c r="U72" s="40">
        <v>0.021705875874647368</v>
      </c>
      <c r="V72" s="40">
        <v>0.03739800258921928</v>
      </c>
      <c r="W72" s="40">
        <v>0.027249800881591936</v>
      </c>
      <c r="X72" s="39">
        <v>13.737539115096233</v>
      </c>
      <c r="Y72" s="41">
        <v>14.589959637142172</v>
      </c>
      <c r="Z72" s="41">
        <v>12.196023310882335</v>
      </c>
      <c r="AA72" s="41">
        <v>15.809489445594778</v>
      </c>
      <c r="AB72" s="42">
        <v>0.0</v>
      </c>
      <c r="AC72" s="42">
        <v>1.0</v>
      </c>
      <c r="AD72" s="42">
        <v>1.0</v>
      </c>
      <c r="AE72" s="42">
        <v>0.0</v>
      </c>
      <c r="AF72" s="42">
        <v>0.0</v>
      </c>
      <c r="AG72" s="25"/>
      <c r="AH72" s="25"/>
      <c r="AI72" s="25"/>
      <c r="AJ72" s="25"/>
      <c r="AK72" s="25"/>
      <c r="AL72" s="25"/>
    </row>
    <row r="73">
      <c r="A73" s="26" t="s">
        <v>498</v>
      </c>
      <c r="B73" s="25" t="s">
        <v>493</v>
      </c>
      <c r="C73" s="25" t="s">
        <v>100</v>
      </c>
      <c r="D73" s="28">
        <v>104.23610104565688</v>
      </c>
      <c r="E73" s="29">
        <v>0.2124333903691029</v>
      </c>
      <c r="F73" s="30">
        <v>27.0</v>
      </c>
      <c r="G73" s="33"/>
      <c r="H73" s="34">
        <v>24.19199925180466</v>
      </c>
      <c r="I73" s="35" t="s">
        <v>58</v>
      </c>
      <c r="J73" s="36">
        <v>5000.0</v>
      </c>
      <c r="K73" s="28">
        <v>4.838399850360932</v>
      </c>
      <c r="L73" s="28">
        <v>4.984479172562736</v>
      </c>
      <c r="M73" s="34">
        <v>23.573435503051407</v>
      </c>
      <c r="N73" s="35" t="s">
        <v>27</v>
      </c>
      <c r="O73" s="36">
        <v>4800.0</v>
      </c>
      <c r="P73" s="28">
        <v>4.911132396469043</v>
      </c>
      <c r="Q73" s="37">
        <v>4.964378882055789</v>
      </c>
      <c r="R73" s="38">
        <v>12.595727108540167</v>
      </c>
      <c r="S73" s="39">
        <v>11.695079043387848</v>
      </c>
      <c r="T73" s="40">
        <v>0.05089076538371448</v>
      </c>
      <c r="U73" s="40">
        <v>0.028168320323089194</v>
      </c>
      <c r="V73" s="40">
        <v>0.029576736339243657</v>
      </c>
      <c r="W73" s="40">
        <v>0.030891257954321148</v>
      </c>
      <c r="X73" s="39">
        <v>12.57684021716081</v>
      </c>
      <c r="Y73" s="41">
        <v>11.615159034643852</v>
      </c>
      <c r="Z73" s="41">
        <v>10.84542579461886</v>
      </c>
      <c r="AA73" s="41">
        <v>12.728009708432547</v>
      </c>
      <c r="AB73" s="42">
        <v>1.0</v>
      </c>
      <c r="AC73" s="42">
        <v>1.0</v>
      </c>
      <c r="AD73" s="42">
        <v>0.0</v>
      </c>
      <c r="AE73" s="42">
        <v>0.0</v>
      </c>
      <c r="AF73" s="42">
        <v>0.0</v>
      </c>
      <c r="AG73" s="25"/>
      <c r="AH73" s="25"/>
      <c r="AI73" s="25"/>
      <c r="AJ73" s="25"/>
      <c r="AK73" s="25"/>
      <c r="AL73" s="25"/>
    </row>
    <row r="74">
      <c r="A74" s="26" t="s">
        <v>499</v>
      </c>
      <c r="B74" s="25" t="s">
        <v>493</v>
      </c>
      <c r="C74" s="25" t="s">
        <v>100</v>
      </c>
      <c r="D74" s="28">
        <v>104.23610104565688</v>
      </c>
      <c r="E74" s="29">
        <v>0.22546827794561936</v>
      </c>
      <c r="F74" s="30">
        <v>22.0</v>
      </c>
      <c r="G74" s="33"/>
      <c r="H74" s="34">
        <v>21.042562008020305</v>
      </c>
      <c r="I74" s="35" t="s">
        <v>27</v>
      </c>
      <c r="J74" s="36">
        <v>4400.0</v>
      </c>
      <c r="K74" s="28">
        <v>4.782400456368252</v>
      </c>
      <c r="L74" s="28">
        <v>4.448579428343511</v>
      </c>
      <c r="M74" s="34">
        <v>20.448802365979375</v>
      </c>
      <c r="N74" s="35" t="s">
        <v>27</v>
      </c>
      <c r="O74" s="36">
        <v>3600.0</v>
      </c>
      <c r="P74" s="28">
        <v>5.680222879438715</v>
      </c>
      <c r="Q74" s="37">
        <v>5.174171923551991</v>
      </c>
      <c r="R74" s="38">
        <v>11.02147471936393</v>
      </c>
      <c r="S74" s="39">
        <v>10.233392396241037</v>
      </c>
      <c r="T74" s="40">
        <v>0.05605141613298868</v>
      </c>
      <c r="U74" s="40">
        <v>0.01862047044417929</v>
      </c>
      <c r="V74" s="40">
        <v>0.0396160008939937</v>
      </c>
      <c r="W74" s="40">
        <v>0.043226092102559066</v>
      </c>
      <c r="X74" s="39">
        <v>9.32935589083038</v>
      </c>
      <c r="Y74" s="41">
        <v>11.713206117189923</v>
      </c>
      <c r="Z74" s="41">
        <v>7.851999849738048</v>
      </c>
      <c r="AA74" s="41">
        <v>12.596802516241327</v>
      </c>
      <c r="AB74" s="42">
        <v>1.0</v>
      </c>
      <c r="AC74" s="42">
        <v>0.0</v>
      </c>
      <c r="AD74" s="42">
        <v>0.0</v>
      </c>
      <c r="AE74" s="42">
        <v>0.0</v>
      </c>
      <c r="AF74" s="42">
        <v>0.0</v>
      </c>
      <c r="AG74" s="25"/>
      <c r="AH74" s="25"/>
      <c r="AI74" s="25"/>
      <c r="AJ74" s="25"/>
      <c r="AK74" s="25"/>
      <c r="AL74" s="25"/>
    </row>
    <row r="75">
      <c r="A75" s="26" t="s">
        <v>500</v>
      </c>
      <c r="B75" s="25" t="s">
        <v>493</v>
      </c>
      <c r="C75" s="25" t="s">
        <v>100</v>
      </c>
      <c r="D75" s="28">
        <v>104.23610104565688</v>
      </c>
      <c r="E75" s="29">
        <v>0.18561612284069098</v>
      </c>
      <c r="F75" s="30">
        <v>16.0</v>
      </c>
      <c r="G75" s="33"/>
      <c r="H75" s="34">
        <v>17.300046950981553</v>
      </c>
      <c r="I75" s="35" t="s">
        <v>45</v>
      </c>
      <c r="J75" s="36">
        <v>3800.0</v>
      </c>
      <c r="K75" s="28">
        <v>4.55264393446883</v>
      </c>
      <c r="L75" s="28">
        <v>3.669249110182608</v>
      </c>
      <c r="M75" s="34">
        <v>17.81379339102986</v>
      </c>
      <c r="N75" s="35" t="s">
        <v>31</v>
      </c>
      <c r="O75" s="36">
        <v>4200.0</v>
      </c>
      <c r="P75" s="28">
        <v>4.241379378816633</v>
      </c>
      <c r="Q75" s="37">
        <v>3.492403069550723</v>
      </c>
      <c r="R75" s="38">
        <v>6.366349043769536</v>
      </c>
      <c r="S75" s="39">
        <v>5.911128007385881</v>
      </c>
      <c r="T75" s="40">
        <v>0.06709170750395096</v>
      </c>
      <c r="U75" s="40">
        <v>9.16553381201516E-5</v>
      </c>
      <c r="V75" s="40">
        <v>0.04005338275850625</v>
      </c>
      <c r="W75" s="40">
        <v>0.03024626157965003</v>
      </c>
      <c r="X75" s="39">
        <v>5.539608850505317</v>
      </c>
      <c r="Y75" s="41">
        <v>11.760438100476238</v>
      </c>
      <c r="Z75" s="41">
        <v>5.012557821612745</v>
      </c>
      <c r="AA75" s="41">
        <v>12.801235569417118</v>
      </c>
      <c r="AB75" s="42">
        <v>0.0</v>
      </c>
      <c r="AC75" s="42">
        <v>0.0</v>
      </c>
      <c r="AD75" s="42">
        <v>0.0</v>
      </c>
      <c r="AE75" s="42">
        <v>1.0</v>
      </c>
      <c r="AF75" s="42">
        <v>1.0</v>
      </c>
      <c r="AG75" s="25"/>
      <c r="AH75" s="25"/>
      <c r="AI75" s="25"/>
      <c r="AJ75" s="25"/>
      <c r="AK75" s="25"/>
      <c r="AL75" s="25"/>
    </row>
    <row r="76">
      <c r="A76" s="26" t="s">
        <v>501</v>
      </c>
      <c r="B76" s="25" t="s">
        <v>493</v>
      </c>
      <c r="C76" s="25" t="s">
        <v>100</v>
      </c>
      <c r="D76" s="28">
        <v>104.23610104565688</v>
      </c>
      <c r="E76" s="29">
        <v>0.17820053475935826</v>
      </c>
      <c r="F76" s="30">
        <v>10.0</v>
      </c>
      <c r="G76" s="33"/>
      <c r="H76" s="34">
        <v>10.895923654272881</v>
      </c>
      <c r="I76" s="35" t="s">
        <v>45</v>
      </c>
      <c r="J76" s="36">
        <v>3500.0</v>
      </c>
      <c r="K76" s="28">
        <v>3.113121044077966</v>
      </c>
      <c r="L76" s="28">
        <v>1.7886525820668135</v>
      </c>
      <c r="M76" s="34">
        <v>11.102924972072055</v>
      </c>
      <c r="N76" s="35" t="s">
        <v>30</v>
      </c>
      <c r="O76" s="36">
        <v>3000.0</v>
      </c>
      <c r="P76" s="28">
        <v>3.700974990690685</v>
      </c>
      <c r="Q76" s="37">
        <v>2.1559041425746983</v>
      </c>
      <c r="R76" s="38">
        <v>3.7945936453918416</v>
      </c>
      <c r="S76" s="39">
        <v>3.5232640591511037</v>
      </c>
      <c r="T76" s="40">
        <v>0.08449037662207962</v>
      </c>
      <c r="U76" s="40">
        <v>5.462739867806872E-4</v>
      </c>
      <c r="V76" s="40">
        <v>0.04106159467301499</v>
      </c>
      <c r="W76" s="40">
        <v>0.024309192411740583</v>
      </c>
      <c r="X76" s="39">
        <v>4.338821422869529</v>
      </c>
      <c r="Y76" s="41">
        <v>6.557102231403352</v>
      </c>
      <c r="Z76" s="41">
        <v>4.068942578384821</v>
      </c>
      <c r="AA76" s="41">
        <v>7.033982393687234</v>
      </c>
      <c r="AB76" s="42">
        <v>0.0</v>
      </c>
      <c r="AC76" s="42">
        <v>0.0</v>
      </c>
      <c r="AD76" s="42">
        <v>0.0</v>
      </c>
      <c r="AE76" s="42">
        <v>1.0</v>
      </c>
      <c r="AF76" s="42">
        <v>1.0</v>
      </c>
      <c r="AG76" s="25"/>
      <c r="AH76" s="25"/>
      <c r="AI76" s="25"/>
      <c r="AJ76" s="25"/>
      <c r="AK76" s="25"/>
      <c r="AL76" s="25"/>
    </row>
    <row r="77">
      <c r="A77" s="26" t="s">
        <v>502</v>
      </c>
      <c r="B77" s="25" t="s">
        <v>493</v>
      </c>
      <c r="C77" s="25" t="s">
        <v>100</v>
      </c>
      <c r="D77" s="28">
        <v>104.23610104565688</v>
      </c>
      <c r="E77" s="29">
        <v>0.17074157303370785</v>
      </c>
      <c r="F77" s="30">
        <v>9.0</v>
      </c>
      <c r="G77" s="33"/>
      <c r="H77" s="34">
        <v>7.638845691275491</v>
      </c>
      <c r="I77" s="35" t="s">
        <v>27</v>
      </c>
      <c r="J77" s="36">
        <v>3000.0</v>
      </c>
      <c r="K77" s="28">
        <v>2.54628189709183</v>
      </c>
      <c r="L77" s="28">
        <v>1.1280481834445846</v>
      </c>
      <c r="M77" s="34">
        <v>7.509538205562405</v>
      </c>
      <c r="N77" s="35" t="s">
        <v>28</v>
      </c>
      <c r="O77" s="36">
        <v>3000.0</v>
      </c>
      <c r="P77" s="28">
        <v>2.503179401854135</v>
      </c>
      <c r="Q77" s="37">
        <v>1.095179609719872</v>
      </c>
      <c r="R77" s="38">
        <v>3.250293747942028</v>
      </c>
      <c r="S77" s="39">
        <v>3.017883919590328</v>
      </c>
      <c r="T77" s="40">
        <v>0.05543758422489966</v>
      </c>
      <c r="U77" s="40">
        <v>0.023603930640617964</v>
      </c>
      <c r="V77" s="40">
        <v>0.029753613719399653</v>
      </c>
      <c r="W77" s="40">
        <v>0.026588335664144373</v>
      </c>
      <c r="X77" s="39">
        <v>4.103287438933116</v>
      </c>
      <c r="Y77" s="41">
        <v>3.5355582523423745</v>
      </c>
      <c r="Z77" s="41">
        <v>3.6128018630968297</v>
      </c>
      <c r="AA77" s="41">
        <v>3.8967363424655757</v>
      </c>
      <c r="AB77" s="42">
        <v>1.0</v>
      </c>
      <c r="AC77" s="42">
        <v>0.0</v>
      </c>
      <c r="AD77" s="42">
        <v>0.0</v>
      </c>
      <c r="AE77" s="42">
        <v>0.0</v>
      </c>
      <c r="AF77" s="42">
        <v>0.0</v>
      </c>
      <c r="AG77" s="25"/>
      <c r="AH77" s="25"/>
      <c r="AI77" s="25"/>
      <c r="AJ77" s="25"/>
      <c r="AK77" s="25"/>
      <c r="AL77" s="25"/>
    </row>
    <row r="78">
      <c r="A78" s="26" t="s">
        <v>504</v>
      </c>
      <c r="B78" s="25" t="s">
        <v>493</v>
      </c>
      <c r="C78" s="25" t="s">
        <v>100</v>
      </c>
      <c r="D78" s="28">
        <v>104.23610104565688</v>
      </c>
      <c r="E78" s="29">
        <v>0.17594637223974763</v>
      </c>
      <c r="F78" s="30">
        <v>0.0</v>
      </c>
      <c r="G78" s="33"/>
      <c r="H78" s="34" t="s">
        <v>64</v>
      </c>
      <c r="I78" s="35" t="s">
        <v>30</v>
      </c>
      <c r="J78" s="36">
        <v>3000.0</v>
      </c>
      <c r="K78" s="28" t="s">
        <v>64</v>
      </c>
      <c r="L78" s="28" t="s">
        <v>64</v>
      </c>
      <c r="M78" s="34" t="s">
        <v>64</v>
      </c>
      <c r="N78" s="35" t="s">
        <v>30</v>
      </c>
      <c r="O78" s="36">
        <v>3000.0</v>
      </c>
      <c r="P78" s="28" t="s">
        <v>64</v>
      </c>
      <c r="Q78" s="37" t="s">
        <v>64</v>
      </c>
      <c r="R78" s="38" t="s">
        <v>64</v>
      </c>
      <c r="S78" s="39" t="s">
        <v>64</v>
      </c>
      <c r="T78" s="40" t="s">
        <v>64</v>
      </c>
      <c r="U78" s="40" t="s">
        <v>64</v>
      </c>
      <c r="V78" s="40" t="s">
        <v>64</v>
      </c>
      <c r="W78" s="40" t="s">
        <v>64</v>
      </c>
      <c r="X78" s="39" t="s">
        <v>64</v>
      </c>
      <c r="Y78" s="41" t="s">
        <v>64</v>
      </c>
      <c r="Z78" s="41" t="s">
        <v>64</v>
      </c>
      <c r="AA78" s="41" t="s">
        <v>64</v>
      </c>
      <c r="AB78" s="42">
        <v>0.0</v>
      </c>
      <c r="AC78" s="42">
        <v>0.0</v>
      </c>
      <c r="AD78" s="42">
        <v>0.0</v>
      </c>
      <c r="AE78" s="42">
        <v>1.0</v>
      </c>
      <c r="AF78" s="42">
        <v>0.0</v>
      </c>
      <c r="AG78" s="25"/>
      <c r="AH78" s="25"/>
      <c r="AI78" s="25"/>
      <c r="AJ78" s="25"/>
      <c r="AK78" s="25"/>
      <c r="AL78" s="25"/>
    </row>
    <row r="79">
      <c r="A79" s="26" t="s">
        <v>505</v>
      </c>
      <c r="B79" s="25" t="s">
        <v>493</v>
      </c>
      <c r="C79" s="25" t="s">
        <v>100</v>
      </c>
      <c r="D79" s="28">
        <v>104.23610104565688</v>
      </c>
      <c r="E79" s="29">
        <v>0.14933070088845013</v>
      </c>
      <c r="F79" s="30">
        <v>0.0</v>
      </c>
      <c r="G79" s="33"/>
      <c r="H79" s="34" t="s">
        <v>64</v>
      </c>
      <c r="I79" s="35" t="s">
        <v>44</v>
      </c>
      <c r="J79" s="36">
        <v>3800.0</v>
      </c>
      <c r="K79" s="28" t="s">
        <v>64</v>
      </c>
      <c r="L79" s="28" t="s">
        <v>64</v>
      </c>
      <c r="M79" s="34" t="s">
        <v>64</v>
      </c>
      <c r="N79" s="35" t="s">
        <v>29</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0.0</v>
      </c>
      <c r="AD79" s="42">
        <v>1.0</v>
      </c>
      <c r="AE79" s="42">
        <v>1.0</v>
      </c>
      <c r="AF79" s="42">
        <v>0.0</v>
      </c>
      <c r="AG79" s="25"/>
      <c r="AH79" s="25"/>
      <c r="AI79" s="25"/>
      <c r="AJ79" s="25"/>
      <c r="AK79" s="25"/>
      <c r="AL79" s="25"/>
    </row>
    <row r="80">
      <c r="A80" s="26" t="s">
        <v>506</v>
      </c>
      <c r="B80" s="25" t="s">
        <v>493</v>
      </c>
      <c r="C80" s="25" t="s">
        <v>100</v>
      </c>
      <c r="D80" s="28">
        <v>104.23610104565688</v>
      </c>
      <c r="E80" s="29">
        <v>0.18</v>
      </c>
      <c r="F80" s="30">
        <v>0.0</v>
      </c>
      <c r="G80" s="33"/>
      <c r="H80" s="34" t="s">
        <v>64</v>
      </c>
      <c r="I80" s="35" t="s">
        <v>27</v>
      </c>
      <c r="J80" s="36">
        <v>3000.0</v>
      </c>
      <c r="K80" s="28" t="s">
        <v>64</v>
      </c>
      <c r="L80" s="28" t="s">
        <v>64</v>
      </c>
      <c r="M80" s="34" t="s">
        <v>64</v>
      </c>
      <c r="N80" s="35" t="s">
        <v>27</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1.0</v>
      </c>
      <c r="AC80" s="42">
        <v>0.0</v>
      </c>
      <c r="AD80" s="42">
        <v>0.0</v>
      </c>
      <c r="AE80" s="42">
        <v>0.0</v>
      </c>
      <c r="AF80" s="42">
        <v>0.0</v>
      </c>
      <c r="AG80" s="25"/>
      <c r="AH80" s="25"/>
      <c r="AI80" s="25"/>
      <c r="AJ80" s="25"/>
      <c r="AK80" s="25"/>
      <c r="AL80" s="25"/>
    </row>
    <row r="81">
      <c r="A81" s="26" t="s">
        <v>503</v>
      </c>
      <c r="B81" s="25" t="s">
        <v>493</v>
      </c>
      <c r="C81" s="25" t="s">
        <v>100</v>
      </c>
      <c r="D81" s="28">
        <v>104.23610104565688</v>
      </c>
      <c r="E81" s="29">
        <v>0.133078912290056</v>
      </c>
      <c r="F81" s="30">
        <v>0.0</v>
      </c>
      <c r="G81" s="33"/>
      <c r="H81" s="34" t="s">
        <v>64</v>
      </c>
      <c r="I81" s="35" t="s">
        <v>44</v>
      </c>
      <c r="J81" s="36">
        <v>3000.0</v>
      </c>
      <c r="K81" s="28" t="s">
        <v>64</v>
      </c>
      <c r="L81" s="28" t="s">
        <v>64</v>
      </c>
      <c r="M81" s="34" t="s">
        <v>64</v>
      </c>
      <c r="N81" s="35" t="s">
        <v>29</v>
      </c>
      <c r="O81" s="36">
        <v>3100.0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1.0</v>
      </c>
      <c r="AE81" s="42">
        <v>1.0</v>
      </c>
      <c r="AF81" s="42">
        <v>0.0</v>
      </c>
      <c r="AG81" s="25"/>
      <c r="AH81" s="25"/>
      <c r="AI81" s="25"/>
      <c r="AJ81" s="25"/>
      <c r="AK81" s="25"/>
      <c r="AL81" s="25"/>
    </row>
    <row r="82">
      <c r="A82" s="26" t="s">
        <v>507</v>
      </c>
      <c r="B82" s="25" t="s">
        <v>493</v>
      </c>
      <c r="C82" s="25" t="s">
        <v>100</v>
      </c>
      <c r="D82" s="28">
        <v>104.23610104565688</v>
      </c>
      <c r="E82" s="29">
        <v>0.18</v>
      </c>
      <c r="F82" s="30">
        <v>0.0</v>
      </c>
      <c r="G82" s="33"/>
      <c r="H82" s="34" t="s">
        <v>64</v>
      </c>
      <c r="I82" s="35" t="s">
        <v>40</v>
      </c>
      <c r="J82" s="36">
        <v>3000.0</v>
      </c>
      <c r="K82" s="28" t="s">
        <v>64</v>
      </c>
      <c r="L82" s="28" t="s">
        <v>64</v>
      </c>
      <c r="M82" s="34" t="s">
        <v>64</v>
      </c>
      <c r="N82" s="35" t="s">
        <v>29</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1.0</v>
      </c>
      <c r="AD82" s="42">
        <v>1.0</v>
      </c>
      <c r="AE82" s="42">
        <v>0.0</v>
      </c>
      <c r="AF82" s="42">
        <v>0.0</v>
      </c>
      <c r="AG82" s="25"/>
      <c r="AH82" s="25"/>
      <c r="AI82" s="25"/>
      <c r="AJ82" s="25"/>
      <c r="AK82" s="25"/>
      <c r="AL82" s="25"/>
    </row>
    <row r="83">
      <c r="A83" s="26" t="s">
        <v>508</v>
      </c>
      <c r="B83" s="25" t="s">
        <v>493</v>
      </c>
      <c r="C83" s="25" t="s">
        <v>100</v>
      </c>
      <c r="D83" s="28">
        <v>104.23610104565688</v>
      </c>
      <c r="E83" s="29">
        <v>0.20280589680589678</v>
      </c>
      <c r="F83" s="30">
        <v>0.0</v>
      </c>
      <c r="G83" s="33"/>
      <c r="H83" s="34" t="s">
        <v>64</v>
      </c>
      <c r="I83" s="35" t="s">
        <v>44</v>
      </c>
      <c r="J83" s="36">
        <v>3000.0</v>
      </c>
      <c r="K83" s="28" t="s">
        <v>64</v>
      </c>
      <c r="L83" s="28" t="s">
        <v>64</v>
      </c>
      <c r="M83" s="34" t="s">
        <v>64</v>
      </c>
      <c r="N83" s="35" t="s">
        <v>30</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1.0</v>
      </c>
      <c r="AE83" s="42">
        <v>1.0</v>
      </c>
      <c r="AF83" s="42">
        <v>0.0</v>
      </c>
      <c r="AG83" s="25"/>
      <c r="AH83" s="25"/>
      <c r="AI83" s="25"/>
      <c r="AJ83" s="25"/>
      <c r="AK83" s="25"/>
      <c r="AL83" s="25"/>
    </row>
    <row r="84">
      <c r="A84" s="26" t="s">
        <v>509</v>
      </c>
      <c r="B84" s="25" t="s">
        <v>493</v>
      </c>
      <c r="C84" s="25" t="s">
        <v>100</v>
      </c>
      <c r="D84" s="28">
        <v>104.23610104565688</v>
      </c>
      <c r="E84" s="29">
        <v>0.18</v>
      </c>
      <c r="F84" s="30">
        <v>0.0</v>
      </c>
      <c r="G84" s="33"/>
      <c r="H84" s="34" t="s">
        <v>64</v>
      </c>
      <c r="I84" s="35" t="s">
        <v>30</v>
      </c>
      <c r="J84" s="36">
        <v>3000.0</v>
      </c>
      <c r="K84" s="28" t="s">
        <v>64</v>
      </c>
      <c r="L84" s="28" t="s">
        <v>64</v>
      </c>
      <c r="M84" s="34" t="s">
        <v>64</v>
      </c>
      <c r="N84" s="35" t="s">
        <v>30</v>
      </c>
      <c r="O84" s="36">
        <v>3000.0</v>
      </c>
      <c r="P84" s="28" t="s">
        <v>64</v>
      </c>
      <c r="Q84" s="37" t="s">
        <v>64</v>
      </c>
      <c r="R84" s="38" t="s">
        <v>64</v>
      </c>
      <c r="S84" s="39" t="s">
        <v>64</v>
      </c>
      <c r="T84" s="40" t="s">
        <v>64</v>
      </c>
      <c r="U84" s="40" t="s">
        <v>64</v>
      </c>
      <c r="V84" s="40" t="s">
        <v>64</v>
      </c>
      <c r="W84" s="40" t="s">
        <v>64</v>
      </c>
      <c r="X84" s="39" t="s">
        <v>64</v>
      </c>
      <c r="Y84" s="41" t="s">
        <v>64</v>
      </c>
      <c r="Z84" s="41" t="s">
        <v>64</v>
      </c>
      <c r="AA84" s="41" t="s">
        <v>64</v>
      </c>
      <c r="AB84" s="42">
        <v>0.0</v>
      </c>
      <c r="AC84" s="42">
        <v>0.0</v>
      </c>
      <c r="AD84" s="42">
        <v>0.0</v>
      </c>
      <c r="AE84" s="42">
        <v>1.0</v>
      </c>
      <c r="AF84" s="42">
        <v>0.0</v>
      </c>
      <c r="AG84" s="25"/>
      <c r="AH84" s="25"/>
      <c r="AI84" s="25"/>
      <c r="AJ84" s="25"/>
      <c r="AK84" s="25"/>
      <c r="AL84" s="25"/>
    </row>
    <row r="85">
      <c r="A85" s="26" t="s">
        <v>514</v>
      </c>
      <c r="B85" s="25" t="s">
        <v>511</v>
      </c>
      <c r="C85" s="25" t="s">
        <v>135</v>
      </c>
      <c r="D85" s="28">
        <v>100.93347655036753</v>
      </c>
      <c r="E85" s="29">
        <v>0.21869403824521938</v>
      </c>
      <c r="F85" s="30">
        <v>33.0</v>
      </c>
      <c r="G85" s="33"/>
      <c r="H85" s="34">
        <v>28.269005505227813</v>
      </c>
      <c r="I85" s="35" t="s">
        <v>58</v>
      </c>
      <c r="J85" s="36">
        <v>5100.0</v>
      </c>
      <c r="K85" s="28">
        <v>5.542942255927022</v>
      </c>
      <c r="L85" s="28">
        <v>6.3999031249780876</v>
      </c>
      <c r="M85" s="34">
        <v>27.795567450720185</v>
      </c>
      <c r="N85" s="35" t="s">
        <v>28</v>
      </c>
      <c r="O85" s="36">
        <v>5500.0</v>
      </c>
      <c r="P85" s="28">
        <v>5.05373953649458</v>
      </c>
      <c r="Q85" s="37">
        <v>5.763367573842054</v>
      </c>
      <c r="R85" s="38">
        <v>15.433048633222635</v>
      </c>
      <c r="S85" s="39">
        <v>15.337954734549443</v>
      </c>
      <c r="T85" s="40">
        <v>0.06609982675249641</v>
      </c>
      <c r="U85" s="40">
        <v>0.02759212951595034</v>
      </c>
      <c r="V85" s="40">
        <v>0.020517224511860506</v>
      </c>
      <c r="W85" s="40">
        <v>0.024863237585801404</v>
      </c>
      <c r="X85" s="39">
        <v>16.43597475671121</v>
      </c>
      <c r="Y85" s="41">
        <v>11.833030748516602</v>
      </c>
      <c r="Z85" s="41">
        <v>14.615989499887414</v>
      </c>
      <c r="AA85" s="41">
        <v>13.17957795083277</v>
      </c>
      <c r="AB85" s="42">
        <v>1.0</v>
      </c>
      <c r="AC85" s="42">
        <v>1.0</v>
      </c>
      <c r="AD85" s="42">
        <v>0.0</v>
      </c>
      <c r="AE85" s="42">
        <v>0.0</v>
      </c>
      <c r="AF85" s="42">
        <v>0.0</v>
      </c>
      <c r="AG85" s="25"/>
      <c r="AH85" s="25"/>
      <c r="AI85" s="25"/>
      <c r="AJ85" s="25"/>
      <c r="AK85" s="25"/>
      <c r="AL85" s="25"/>
    </row>
    <row r="86">
      <c r="A86" s="26" t="s">
        <v>513</v>
      </c>
      <c r="B86" s="25" t="s">
        <v>511</v>
      </c>
      <c r="C86" s="25" t="s">
        <v>135</v>
      </c>
      <c r="D86" s="28">
        <v>100.93347655036753</v>
      </c>
      <c r="E86" s="29">
        <v>0.21783276142315336</v>
      </c>
      <c r="F86" s="30">
        <v>33.0</v>
      </c>
      <c r="G86" s="33"/>
      <c r="H86" s="34">
        <v>31.97958877391539</v>
      </c>
      <c r="I86" s="35" t="s">
        <v>44</v>
      </c>
      <c r="J86" s="36">
        <v>6500.0</v>
      </c>
      <c r="K86" s="28">
        <v>4.9199367344485205</v>
      </c>
      <c r="L86" s="28">
        <v>6.21731571701761</v>
      </c>
      <c r="M86" s="34">
        <v>31.680940067775655</v>
      </c>
      <c r="N86" s="35" t="s">
        <v>29</v>
      </c>
      <c r="O86" s="36">
        <v>6800.0</v>
      </c>
      <c r="P86" s="28">
        <v>4.658961774672891</v>
      </c>
      <c r="Q86" s="37">
        <v>5.847221947142852</v>
      </c>
      <c r="R86" s="38">
        <v>15.3603578906836</v>
      </c>
      <c r="S86" s="39">
        <v>15.265711890949223</v>
      </c>
      <c r="T86" s="40">
        <v>0.07786464500510158</v>
      </c>
      <c r="U86" s="40">
        <v>0.01999636797796383</v>
      </c>
      <c r="V86" s="40">
        <v>0.04019471947085659</v>
      </c>
      <c r="W86" s="40">
        <v>0.021511244339930784</v>
      </c>
      <c r="X86" s="39">
        <v>17.705702687008102</v>
      </c>
      <c r="Y86" s="41">
        <v>14.273886086907288</v>
      </c>
      <c r="Z86" s="41">
        <v>16.265559444506554</v>
      </c>
      <c r="AA86" s="41">
        <v>15.415380623269101</v>
      </c>
      <c r="AB86" s="42">
        <v>0.0</v>
      </c>
      <c r="AC86" s="42">
        <v>0.0</v>
      </c>
      <c r="AD86" s="42">
        <v>1.0</v>
      </c>
      <c r="AE86" s="42">
        <v>1.0</v>
      </c>
      <c r="AF86" s="42">
        <v>0.0</v>
      </c>
      <c r="AG86" s="25"/>
      <c r="AH86" s="25"/>
      <c r="AI86" s="25"/>
      <c r="AJ86" s="25"/>
      <c r="AK86" s="25"/>
      <c r="AL86" s="25"/>
    </row>
    <row r="87">
      <c r="A87" s="26" t="s">
        <v>510</v>
      </c>
      <c r="B87" s="25" t="s">
        <v>511</v>
      </c>
      <c r="C87" s="25" t="s">
        <v>135</v>
      </c>
      <c r="D87" s="28">
        <v>100.93347655036753</v>
      </c>
      <c r="E87" s="29">
        <v>0.21674740084713132</v>
      </c>
      <c r="F87" s="30">
        <v>32.0</v>
      </c>
      <c r="G87" s="33"/>
      <c r="H87" s="34">
        <v>41.77638014013713</v>
      </c>
      <c r="I87" s="35" t="s">
        <v>31</v>
      </c>
      <c r="J87" s="36">
        <v>7100.0</v>
      </c>
      <c r="K87" s="28">
        <v>5.883997202836215</v>
      </c>
      <c r="L87" s="28">
        <v>9.042242778281718</v>
      </c>
      <c r="M87" s="34">
        <v>43.0093937767802</v>
      </c>
      <c r="N87" s="35" t="s">
        <v>31</v>
      </c>
      <c r="O87" s="36">
        <v>8800.0</v>
      </c>
      <c r="P87" s="28">
        <v>4.88743111099775</v>
      </c>
      <c r="Q87" s="37">
        <v>7.6724134408021065</v>
      </c>
      <c r="R87" s="38">
        <v>14.806207960363944</v>
      </c>
      <c r="S87" s="39">
        <v>14.714976469232237</v>
      </c>
      <c r="T87" s="40">
        <v>0.101902085950461</v>
      </c>
      <c r="U87" s="40">
        <v>3.0267946321919107E-4</v>
      </c>
      <c r="V87" s="40">
        <v>0.03289116833648543</v>
      </c>
      <c r="W87" s="40">
        <v>0.02925901477785514</v>
      </c>
      <c r="X87" s="39">
        <v>15.013868832807178</v>
      </c>
      <c r="Y87" s="41">
        <v>26.762511307329948</v>
      </c>
      <c r="Z87" s="41">
        <v>14.019280641983643</v>
      </c>
      <c r="AA87" s="41">
        <v>28.99011313479656</v>
      </c>
      <c r="AB87" s="42">
        <v>0.0</v>
      </c>
      <c r="AC87" s="42">
        <v>0.0</v>
      </c>
      <c r="AD87" s="42">
        <v>0.0</v>
      </c>
      <c r="AE87" s="42">
        <v>0.0</v>
      </c>
      <c r="AF87" s="42">
        <v>1.0</v>
      </c>
      <c r="AG87" s="25"/>
      <c r="AH87" s="25"/>
      <c r="AI87" s="25"/>
      <c r="AJ87" s="25"/>
      <c r="AK87" s="25"/>
      <c r="AL87" s="25"/>
    </row>
    <row r="88">
      <c r="A88" s="26" t="s">
        <v>516</v>
      </c>
      <c r="B88" s="25" t="s">
        <v>511</v>
      </c>
      <c r="C88" s="25" t="s">
        <v>135</v>
      </c>
      <c r="D88" s="28">
        <v>100.93347655036753</v>
      </c>
      <c r="E88" s="29">
        <v>0.252874109263658</v>
      </c>
      <c r="F88" s="30">
        <v>29.0</v>
      </c>
      <c r="G88" s="33"/>
      <c r="H88" s="34">
        <v>31.492802468373217</v>
      </c>
      <c r="I88" s="35" t="s">
        <v>27</v>
      </c>
      <c r="J88" s="36">
        <v>5700.0</v>
      </c>
      <c r="K88" s="28">
        <v>5.5250530646268805</v>
      </c>
      <c r="L88" s="28">
        <v>6.904039259162871</v>
      </c>
      <c r="M88" s="34">
        <v>30.39120204984747</v>
      </c>
      <c r="N88" s="35" t="s">
        <v>27</v>
      </c>
      <c r="O88" s="36">
        <v>6400.0</v>
      </c>
      <c r="P88" s="28">
        <v>4.748625320288667</v>
      </c>
      <c r="Q88" s="37">
        <v>5.781155955859405</v>
      </c>
      <c r="R88" s="38">
        <v>16.17197269393713</v>
      </c>
      <c r="S88" s="39">
        <v>16.072325762909365</v>
      </c>
      <c r="T88" s="40">
        <v>0.08140168623098586</v>
      </c>
      <c r="U88" s="40">
        <v>0.0223046873923572</v>
      </c>
      <c r="V88" s="40">
        <v>0.04763197260891234</v>
      </c>
      <c r="W88" s="40">
        <v>0.04252482456112962</v>
      </c>
      <c r="X88" s="39">
        <v>16.2964264614108</v>
      </c>
      <c r="Y88" s="41">
        <v>15.196376006962417</v>
      </c>
      <c r="Z88" s="41">
        <v>14.319753829000986</v>
      </c>
      <c r="AA88" s="41">
        <v>16.071448220846488</v>
      </c>
      <c r="AB88" s="42">
        <v>1.0</v>
      </c>
      <c r="AC88" s="42">
        <v>0.0</v>
      </c>
      <c r="AD88" s="42">
        <v>0.0</v>
      </c>
      <c r="AE88" s="42">
        <v>0.0</v>
      </c>
      <c r="AF88" s="42">
        <v>0.0</v>
      </c>
      <c r="AG88" s="25"/>
      <c r="AH88" s="25"/>
      <c r="AI88" s="25"/>
      <c r="AJ88" s="25"/>
      <c r="AK88" s="25"/>
      <c r="AL88" s="25"/>
    </row>
    <row r="89">
      <c r="A89" s="26" t="s">
        <v>515</v>
      </c>
      <c r="B89" s="25" t="s">
        <v>511</v>
      </c>
      <c r="C89" s="25" t="s">
        <v>135</v>
      </c>
      <c r="D89" s="28">
        <v>100.93347655036753</v>
      </c>
      <c r="E89" s="29">
        <v>0.15191353383458644</v>
      </c>
      <c r="F89" s="30">
        <v>29.0</v>
      </c>
      <c r="G89" s="33"/>
      <c r="H89" s="34">
        <v>21.37930791872421</v>
      </c>
      <c r="I89" s="35" t="s">
        <v>40</v>
      </c>
      <c r="J89" s="36">
        <v>3900.0</v>
      </c>
      <c r="K89" s="28">
        <v>5.481873825313899</v>
      </c>
      <c r="L89" s="28">
        <v>5.158838772337175</v>
      </c>
      <c r="M89" s="34">
        <v>21.31478666088346</v>
      </c>
      <c r="N89" s="35" t="s">
        <v>29</v>
      </c>
      <c r="O89" s="36">
        <v>4300.0</v>
      </c>
      <c r="P89" s="28">
        <v>4.956927130438014</v>
      </c>
      <c r="Q89" s="37">
        <v>4.654515988157899</v>
      </c>
      <c r="R89" s="38">
        <v>8.87142001156307</v>
      </c>
      <c r="S89" s="39">
        <v>8.816756935218526</v>
      </c>
      <c r="T89" s="40">
        <v>0.03816495735035375</v>
      </c>
      <c r="U89" s="40">
        <v>0.017416925673602836</v>
      </c>
      <c r="V89" s="40">
        <v>0.020272159390586904</v>
      </c>
      <c r="W89" s="40">
        <v>0.02683919693965027</v>
      </c>
      <c r="X89" s="39">
        <v>8.789854360789255</v>
      </c>
      <c r="Y89" s="41">
        <v>12.589453557934956</v>
      </c>
      <c r="Z89" s="41">
        <v>7.440470974269941</v>
      </c>
      <c r="AA89" s="41">
        <v>13.874315686613519</v>
      </c>
      <c r="AB89" s="42">
        <v>0.0</v>
      </c>
      <c r="AC89" s="42">
        <v>1.0</v>
      </c>
      <c r="AD89" s="42">
        <v>1.0</v>
      </c>
      <c r="AE89" s="42">
        <v>0.0</v>
      </c>
      <c r="AF89" s="42">
        <v>0.0</v>
      </c>
      <c r="AG89" s="25"/>
      <c r="AH89" s="25"/>
      <c r="AI89" s="25"/>
      <c r="AJ89" s="25"/>
      <c r="AK89" s="25"/>
      <c r="AL89" s="25"/>
    </row>
    <row r="90">
      <c r="A90" s="26" t="s">
        <v>517</v>
      </c>
      <c r="B90" s="25" t="s">
        <v>511</v>
      </c>
      <c r="C90" s="25" t="s">
        <v>135</v>
      </c>
      <c r="D90" s="28">
        <v>100.93347655036753</v>
      </c>
      <c r="E90" s="29">
        <v>0.1437546933667084</v>
      </c>
      <c r="F90" s="30">
        <v>20.0</v>
      </c>
      <c r="G90" s="33"/>
      <c r="H90" s="34">
        <v>14.32308985083819</v>
      </c>
      <c r="I90" s="35" t="s">
        <v>44</v>
      </c>
      <c r="J90" s="36">
        <v>3000.0</v>
      </c>
      <c r="K90" s="28">
        <v>4.77436328361273</v>
      </c>
      <c r="L90" s="28">
        <v>3.3511438713402795</v>
      </c>
      <c r="M90" s="34">
        <v>13.910681723155925</v>
      </c>
      <c r="N90" s="35" t="s">
        <v>30</v>
      </c>
      <c r="O90" s="36">
        <v>3000.0</v>
      </c>
      <c r="P90" s="28">
        <v>4.636893907718642</v>
      </c>
      <c r="Q90" s="37">
        <v>3.1857837242415097</v>
      </c>
      <c r="R90" s="38">
        <v>5.747271314467473</v>
      </c>
      <c r="S90" s="39">
        <v>5.711858321933464</v>
      </c>
      <c r="T90" s="40">
        <v>0.022769235337729416</v>
      </c>
      <c r="U90" s="40">
        <v>0.030610922196781454</v>
      </c>
      <c r="V90" s="40">
        <v>0.01917906545045258</v>
      </c>
      <c r="W90" s="40">
        <v>0.01691158973217247</v>
      </c>
      <c r="X90" s="39">
        <v>6.871886222583454</v>
      </c>
      <c r="Y90" s="41">
        <v>7.451203628254737</v>
      </c>
      <c r="Z90" s="41">
        <v>5.872591984376031</v>
      </c>
      <c r="AA90" s="41">
        <v>8.038089738779894</v>
      </c>
      <c r="AB90" s="42">
        <v>0.0</v>
      </c>
      <c r="AC90" s="42">
        <v>0.0</v>
      </c>
      <c r="AD90" s="42">
        <v>1.0</v>
      </c>
      <c r="AE90" s="42">
        <v>1.0</v>
      </c>
      <c r="AF90" s="42">
        <v>0.0</v>
      </c>
      <c r="AG90" s="25"/>
      <c r="AH90" s="25"/>
      <c r="AI90" s="25"/>
      <c r="AJ90" s="25"/>
      <c r="AK90" s="25"/>
      <c r="AL90" s="25"/>
    </row>
    <row r="91">
      <c r="A91" s="26" t="s">
        <v>518</v>
      </c>
      <c r="B91" s="25" t="s">
        <v>511</v>
      </c>
      <c r="C91" s="25" t="s">
        <v>135</v>
      </c>
      <c r="D91" s="28">
        <v>100.93347655036753</v>
      </c>
      <c r="E91" s="29">
        <v>0.2087814885496183</v>
      </c>
      <c r="F91" s="30">
        <v>19.0</v>
      </c>
      <c r="G91" s="33"/>
      <c r="H91" s="34">
        <v>19.050340928421434</v>
      </c>
      <c r="I91" s="35" t="s">
        <v>27</v>
      </c>
      <c r="J91" s="36">
        <v>3900.0</v>
      </c>
      <c r="K91" s="28">
        <v>4.8847028021593415</v>
      </c>
      <c r="L91" s="28">
        <v>4.224662198046851</v>
      </c>
      <c r="M91" s="34">
        <v>19.021206430568597</v>
      </c>
      <c r="N91" s="35" t="s">
        <v>27</v>
      </c>
      <c r="O91" s="36">
        <v>3800.0</v>
      </c>
      <c r="P91" s="28">
        <v>5.005580639623315</v>
      </c>
      <c r="Q91" s="37">
        <v>4.32435875307995</v>
      </c>
      <c r="R91" s="38">
        <v>8.407598468095877</v>
      </c>
      <c r="S91" s="39">
        <v>8.35579332344747</v>
      </c>
      <c r="T91" s="40">
        <v>0.07442809744658649</v>
      </c>
      <c r="U91" s="40">
        <v>0.009516378542968662</v>
      </c>
      <c r="V91" s="40">
        <v>0.022238274068832033</v>
      </c>
      <c r="W91" s="40">
        <v>0.036062066057565456</v>
      </c>
      <c r="X91" s="39">
        <v>7.446040157233296</v>
      </c>
      <c r="Y91" s="41">
        <v>11.604300771188138</v>
      </c>
      <c r="Z91" s="41">
        <v>6.535546131019603</v>
      </c>
      <c r="AA91" s="41">
        <v>12.485660299548993</v>
      </c>
      <c r="AB91" s="42">
        <v>1.0</v>
      </c>
      <c r="AC91" s="42">
        <v>0.0</v>
      </c>
      <c r="AD91" s="42">
        <v>0.0</v>
      </c>
      <c r="AE91" s="42">
        <v>0.0</v>
      </c>
      <c r="AF91" s="42">
        <v>0.0</v>
      </c>
      <c r="AG91" s="25"/>
      <c r="AH91" s="25"/>
      <c r="AI91" s="25"/>
      <c r="AJ91" s="25"/>
      <c r="AK91" s="25"/>
      <c r="AL91" s="25"/>
    </row>
    <row r="92">
      <c r="A92" s="26" t="s">
        <v>525</v>
      </c>
      <c r="B92" s="25" t="s">
        <v>511</v>
      </c>
      <c r="C92" s="25" t="s">
        <v>135</v>
      </c>
      <c r="D92" s="28">
        <v>100.93347655036753</v>
      </c>
      <c r="E92" s="29">
        <v>0.1688561236623068</v>
      </c>
      <c r="F92" s="30">
        <v>19.0</v>
      </c>
      <c r="G92" s="33"/>
      <c r="H92" s="34">
        <v>16.907439587281864</v>
      </c>
      <c r="I92" s="35" t="s">
        <v>45</v>
      </c>
      <c r="J92" s="36">
        <v>3300.0</v>
      </c>
      <c r="K92" s="28">
        <v>5.123466541600565</v>
      </c>
      <c r="L92" s="28">
        <v>4.060497824141872</v>
      </c>
      <c r="M92" s="34">
        <v>16.788120847297904</v>
      </c>
      <c r="N92" s="35" t="s">
        <v>30</v>
      </c>
      <c r="O92" s="36">
        <v>3300.0</v>
      </c>
      <c r="P92" s="28">
        <v>5.087309347666031</v>
      </c>
      <c r="Q92" s="37">
        <v>4.010993089884374</v>
      </c>
      <c r="R92" s="38">
        <v>6.559811484639096</v>
      </c>
      <c r="S92" s="39">
        <v>6.519391858973389</v>
      </c>
      <c r="T92" s="40">
        <v>0.06812896506602158</v>
      </c>
      <c r="U92" s="40">
        <v>0.011596419585705802</v>
      </c>
      <c r="V92" s="40">
        <v>0.028507864814860093</v>
      </c>
      <c r="W92" s="40">
        <v>0.021936560382960144</v>
      </c>
      <c r="X92" s="39">
        <v>7.766231061036912</v>
      </c>
      <c r="Y92" s="41">
        <v>9.141208526244952</v>
      </c>
      <c r="Z92" s="41">
        <v>7.096362262085928</v>
      </c>
      <c r="AA92" s="41">
        <v>9.691758585211977</v>
      </c>
      <c r="AB92" s="42">
        <v>0.0</v>
      </c>
      <c r="AC92" s="42">
        <v>0.0</v>
      </c>
      <c r="AD92" s="42">
        <v>0.0</v>
      </c>
      <c r="AE92" s="42">
        <v>1.0</v>
      </c>
      <c r="AF92" s="42">
        <v>1.0</v>
      </c>
      <c r="AG92" s="25"/>
      <c r="AH92" s="25"/>
      <c r="AI92" s="25"/>
      <c r="AJ92" s="25"/>
      <c r="AK92" s="25"/>
      <c r="AL92" s="25"/>
    </row>
    <row r="93">
      <c r="A93" s="26" t="s">
        <v>522</v>
      </c>
      <c r="B93" s="25" t="s">
        <v>511</v>
      </c>
      <c r="C93" s="25" t="s">
        <v>135</v>
      </c>
      <c r="D93" s="28">
        <v>100.93347655036753</v>
      </c>
      <c r="E93" s="29">
        <v>0.20409049773755658</v>
      </c>
      <c r="F93" s="30">
        <v>12.0</v>
      </c>
      <c r="G93" s="33"/>
      <c r="H93" s="34">
        <v>11.817309581203046</v>
      </c>
      <c r="I93" s="35" t="s">
        <v>45</v>
      </c>
      <c r="J93" s="36">
        <v>3000.0</v>
      </c>
      <c r="K93" s="28">
        <v>3.9391031937343493</v>
      </c>
      <c r="L93" s="28">
        <v>2.4017924487692284</v>
      </c>
      <c r="M93" s="34">
        <v>11.564743107625635</v>
      </c>
      <c r="N93" s="35" t="s">
        <v>30</v>
      </c>
      <c r="O93" s="36">
        <v>3300.0</v>
      </c>
      <c r="P93" s="28">
        <v>3.5044676083714044</v>
      </c>
      <c r="Q93" s="37">
        <v>2.103253451355649</v>
      </c>
      <c r="R93" s="38">
        <v>5.168884863384965</v>
      </c>
      <c r="S93" s="39">
        <v>5.137035717753815</v>
      </c>
      <c r="T93" s="40">
        <v>0.06703225547025092</v>
      </c>
      <c r="U93" s="40">
        <v>0.021246830974945605</v>
      </c>
      <c r="V93" s="40">
        <v>0.028728109487250398</v>
      </c>
      <c r="W93" s="40">
        <v>0.031321619371516056</v>
      </c>
      <c r="X93" s="39">
        <v>5.58908324381693</v>
      </c>
      <c r="Y93" s="41">
        <v>6.228226337386117</v>
      </c>
      <c r="Z93" s="41">
        <v>4.925843687525211</v>
      </c>
      <c r="AA93" s="41">
        <v>6.638899420100424</v>
      </c>
      <c r="AB93" s="42">
        <v>0.0</v>
      </c>
      <c r="AC93" s="42">
        <v>0.0</v>
      </c>
      <c r="AD93" s="42">
        <v>0.0</v>
      </c>
      <c r="AE93" s="42">
        <v>1.0</v>
      </c>
      <c r="AF93" s="42">
        <v>1.0</v>
      </c>
      <c r="AG93" s="25"/>
      <c r="AH93" s="25"/>
      <c r="AI93" s="25"/>
      <c r="AJ93" s="25"/>
      <c r="AK93" s="25"/>
      <c r="AL93" s="25"/>
    </row>
    <row r="94">
      <c r="A94" s="26" t="s">
        <v>521</v>
      </c>
      <c r="B94" s="25" t="s">
        <v>511</v>
      </c>
      <c r="C94" s="25" t="s">
        <v>135</v>
      </c>
      <c r="D94" s="28">
        <v>100.93347655036753</v>
      </c>
      <c r="E94" s="29">
        <v>0.17453380782918151</v>
      </c>
      <c r="F94" s="30">
        <v>10.0</v>
      </c>
      <c r="G94" s="33"/>
      <c r="H94" s="34">
        <v>7.9351153180246765</v>
      </c>
      <c r="I94" s="35" t="s">
        <v>58</v>
      </c>
      <c r="J94" s="36">
        <v>3000.0</v>
      </c>
      <c r="K94" s="28">
        <v>2.645038439341559</v>
      </c>
      <c r="L94" s="28">
        <v>1.204899059906133</v>
      </c>
      <c r="M94" s="34">
        <v>7.817086760917478</v>
      </c>
      <c r="N94" s="35" t="s">
        <v>27</v>
      </c>
      <c r="O94" s="36">
        <v>3100.0</v>
      </c>
      <c r="P94" s="28">
        <v>2.5216408906185417</v>
      </c>
      <c r="Q94" s="37">
        <v>1.1361547856325247</v>
      </c>
      <c r="R94" s="38">
        <v>3.5869036811600155</v>
      </c>
      <c r="S94" s="39">
        <v>3.564802237478146</v>
      </c>
      <c r="T94" s="40">
        <v>0.03768717710119462</v>
      </c>
      <c r="U94" s="40">
        <v>0.029139569923604083</v>
      </c>
      <c r="V94" s="40">
        <v>0.021563281743467024</v>
      </c>
      <c r="W94" s="40">
        <v>0.01942637994906939</v>
      </c>
      <c r="X94" s="39">
        <v>3.9787333153264157</v>
      </c>
      <c r="Y94" s="41">
        <v>3.956382002698261</v>
      </c>
      <c r="Z94" s="41">
        <v>3.4681155900535177</v>
      </c>
      <c r="AA94" s="41">
        <v>4.348971170863961</v>
      </c>
      <c r="AB94" s="42">
        <v>1.0</v>
      </c>
      <c r="AC94" s="42">
        <v>1.0</v>
      </c>
      <c r="AD94" s="42">
        <v>0.0</v>
      </c>
      <c r="AE94" s="42">
        <v>0.0</v>
      </c>
      <c r="AF94" s="42">
        <v>0.0</v>
      </c>
      <c r="AG94" s="25"/>
      <c r="AH94" s="25"/>
      <c r="AI94" s="25"/>
      <c r="AJ94" s="25"/>
      <c r="AK94" s="25"/>
      <c r="AL94" s="25"/>
    </row>
    <row r="95">
      <c r="A95" s="26" t="s">
        <v>519</v>
      </c>
      <c r="B95" s="25" t="s">
        <v>511</v>
      </c>
      <c r="C95" s="25" t="s">
        <v>135</v>
      </c>
      <c r="D95" s="28">
        <v>100.93347655036753</v>
      </c>
      <c r="E95" s="29">
        <v>0.14454791154791155</v>
      </c>
      <c r="F95" s="30">
        <v>5.0</v>
      </c>
      <c r="G95" s="33"/>
      <c r="H95" s="34">
        <v>3.5780135556153447</v>
      </c>
      <c r="I95" s="35" t="s">
        <v>40</v>
      </c>
      <c r="J95" s="36">
        <v>3000.0</v>
      </c>
      <c r="K95" s="28">
        <v>1.1926711852051148</v>
      </c>
      <c r="L95" s="28">
        <v>0.30325975977140956</v>
      </c>
      <c r="M95" s="34">
        <v>3.5355991102089237</v>
      </c>
      <c r="N95" s="35" t="s">
        <v>29</v>
      </c>
      <c r="O95" s="36">
        <v>3000.0</v>
      </c>
      <c r="P95" s="28">
        <v>1.1785330367363078</v>
      </c>
      <c r="Q95" s="37">
        <v>0.29706025871030817</v>
      </c>
      <c r="R95" s="38">
        <v>1.445777754479291</v>
      </c>
      <c r="S95" s="39">
        <v>1.4368692979224673</v>
      </c>
      <c r="T95" s="40">
        <v>0.030632783025062806</v>
      </c>
      <c r="U95" s="40">
        <v>0.025810956067414036</v>
      </c>
      <c r="V95" s="40">
        <v>0.016167302152116484</v>
      </c>
      <c r="W95" s="40">
        <v>0.016167302152116484</v>
      </c>
      <c r="X95" s="39">
        <v>1.6789396804163725</v>
      </c>
      <c r="Y95" s="41">
        <v>1.8990738751989722</v>
      </c>
      <c r="Z95" s="41">
        <v>1.458261995956672</v>
      </c>
      <c r="AA95" s="41">
        <v>2.0773371142522516</v>
      </c>
      <c r="AB95" s="42">
        <v>0.0</v>
      </c>
      <c r="AC95" s="42">
        <v>1.0</v>
      </c>
      <c r="AD95" s="42">
        <v>1.0</v>
      </c>
      <c r="AE95" s="42">
        <v>0.0</v>
      </c>
      <c r="AF95" s="42">
        <v>0.0</v>
      </c>
      <c r="AG95" s="25"/>
      <c r="AH95" s="25"/>
      <c r="AI95" s="25"/>
      <c r="AJ95" s="25"/>
      <c r="AK95" s="25"/>
      <c r="AL95" s="25"/>
    </row>
    <row r="96">
      <c r="A96" s="26" t="s">
        <v>523</v>
      </c>
      <c r="B96" s="25" t="s">
        <v>511</v>
      </c>
      <c r="C96" s="25" t="s">
        <v>135</v>
      </c>
      <c r="D96" s="28">
        <v>100.93347655036753</v>
      </c>
      <c r="E96" s="29">
        <v>0.20168571428571427</v>
      </c>
      <c r="F96" s="30">
        <v>0.0</v>
      </c>
      <c r="G96" s="33"/>
      <c r="H96" s="34" t="s">
        <v>64</v>
      </c>
      <c r="I96" s="35" t="s">
        <v>31</v>
      </c>
      <c r="J96" s="36">
        <v>3400.0</v>
      </c>
      <c r="K96" s="28" t="s">
        <v>64</v>
      </c>
      <c r="L96" s="28" t="s">
        <v>64</v>
      </c>
      <c r="M96" s="34" t="s">
        <v>64</v>
      </c>
      <c r="N96" s="35" t="s">
        <v>31</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0.0</v>
      </c>
      <c r="AE96" s="42">
        <v>0.0</v>
      </c>
      <c r="AF96" s="42">
        <v>1.0</v>
      </c>
      <c r="AG96" s="25"/>
      <c r="AH96" s="25"/>
      <c r="AI96" s="25"/>
      <c r="AJ96" s="25"/>
      <c r="AK96" s="25"/>
      <c r="AL96" s="25"/>
    </row>
    <row r="97">
      <c r="A97" s="26" t="s">
        <v>524</v>
      </c>
      <c r="B97" s="25" t="s">
        <v>511</v>
      </c>
      <c r="C97" s="25" t="s">
        <v>135</v>
      </c>
      <c r="D97" s="28">
        <v>100.93347655036753</v>
      </c>
      <c r="E97" s="29">
        <v>0.18</v>
      </c>
      <c r="F97" s="30">
        <v>0.0</v>
      </c>
      <c r="G97" s="33"/>
      <c r="H97" s="34" t="s">
        <v>64</v>
      </c>
      <c r="I97" s="35" t="s">
        <v>27</v>
      </c>
      <c r="J97" s="36">
        <v>3000.0</v>
      </c>
      <c r="K97" s="28" t="s">
        <v>64</v>
      </c>
      <c r="L97" s="28" t="s">
        <v>64</v>
      </c>
      <c r="M97" s="34" t="s">
        <v>64</v>
      </c>
      <c r="N97" s="35" t="s">
        <v>27</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1.0</v>
      </c>
      <c r="AC97" s="42">
        <v>0.0</v>
      </c>
      <c r="AD97" s="42">
        <v>0.0</v>
      </c>
      <c r="AE97" s="42">
        <v>0.0</v>
      </c>
      <c r="AF97" s="42">
        <v>0.0</v>
      </c>
      <c r="AG97" s="25"/>
      <c r="AH97" s="25"/>
      <c r="AI97" s="25"/>
      <c r="AJ97" s="25"/>
      <c r="AK97" s="25"/>
      <c r="AL97" s="25"/>
    </row>
    <row r="98">
      <c r="A98" s="26" t="s">
        <v>520</v>
      </c>
      <c r="B98" s="25" t="s">
        <v>511</v>
      </c>
      <c r="C98" s="25" t="s">
        <v>135</v>
      </c>
      <c r="D98" s="28">
        <v>100.93347655036753</v>
      </c>
      <c r="E98" s="29">
        <v>0.16419318181818182</v>
      </c>
      <c r="F98" s="30">
        <v>0.0</v>
      </c>
      <c r="G98" s="33"/>
      <c r="H98" s="34" t="s">
        <v>64</v>
      </c>
      <c r="I98" s="35" t="s">
        <v>45</v>
      </c>
      <c r="J98" s="36">
        <v>3000.0</v>
      </c>
      <c r="K98" s="28" t="s">
        <v>64</v>
      </c>
      <c r="L98" s="28" t="s">
        <v>64</v>
      </c>
      <c r="M98" s="34" t="s">
        <v>64</v>
      </c>
      <c r="N98" s="35" t="s">
        <v>30</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1.0</v>
      </c>
      <c r="AF98" s="42">
        <v>1.0</v>
      </c>
      <c r="AG98" s="25"/>
      <c r="AH98" s="25"/>
      <c r="AI98" s="25"/>
      <c r="AJ98" s="25"/>
      <c r="AK98" s="25"/>
      <c r="AL98" s="25"/>
    </row>
    <row r="99">
      <c r="A99" s="26" t="s">
        <v>526</v>
      </c>
      <c r="B99" s="25" t="s">
        <v>511</v>
      </c>
      <c r="C99" s="25" t="s">
        <v>135</v>
      </c>
      <c r="D99" s="28">
        <v>100.93347655036753</v>
      </c>
      <c r="E99" s="29">
        <v>0.18</v>
      </c>
      <c r="F99" s="30">
        <v>0.0</v>
      </c>
      <c r="G99" s="33"/>
      <c r="H99" s="34" t="s">
        <v>64</v>
      </c>
      <c r="I99" s="35" t="s">
        <v>29</v>
      </c>
      <c r="J99" s="36">
        <v>3000.0</v>
      </c>
      <c r="K99" s="28" t="s">
        <v>64</v>
      </c>
      <c r="L99" s="28" t="s">
        <v>64</v>
      </c>
      <c r="M99" s="34" t="s">
        <v>64</v>
      </c>
      <c r="N99" s="35" t="s">
        <v>29</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1.0</v>
      </c>
      <c r="AE99" s="42">
        <v>0.0</v>
      </c>
      <c r="AF99" s="42">
        <v>0.0</v>
      </c>
      <c r="AG99" s="25"/>
      <c r="AH99" s="25"/>
      <c r="AI99" s="25"/>
      <c r="AJ99" s="25"/>
      <c r="AK99" s="25"/>
      <c r="AL99" s="25"/>
    </row>
    <row r="100">
      <c r="A100" s="26" t="s">
        <v>527</v>
      </c>
      <c r="B100" s="25" t="s">
        <v>511</v>
      </c>
      <c r="C100" s="25" t="s">
        <v>135</v>
      </c>
      <c r="D100" s="28">
        <v>100.93347655036753</v>
      </c>
      <c r="E100" s="29">
        <v>0.18313300492610837</v>
      </c>
      <c r="F100" s="30">
        <v>0.0</v>
      </c>
      <c r="G100" s="33"/>
      <c r="H100" s="34" t="s">
        <v>64</v>
      </c>
      <c r="I100" s="35" t="s">
        <v>28</v>
      </c>
      <c r="J100" s="36">
        <v>3000.0</v>
      </c>
      <c r="K100" s="28" t="s">
        <v>64</v>
      </c>
      <c r="L100" s="28" t="s">
        <v>64</v>
      </c>
      <c r="M100" s="34" t="s">
        <v>64</v>
      </c>
      <c r="N100" s="35" t="s">
        <v>28</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0.0</v>
      </c>
      <c r="AC100" s="42">
        <v>1.0</v>
      </c>
      <c r="AD100" s="42">
        <v>0.0</v>
      </c>
      <c r="AE100" s="42">
        <v>0.0</v>
      </c>
      <c r="AF100" s="42">
        <v>0.0</v>
      </c>
      <c r="AG100" s="25"/>
      <c r="AH100" s="25"/>
      <c r="AI100" s="25"/>
      <c r="AJ100" s="25"/>
      <c r="AK100" s="25"/>
      <c r="AL100" s="25"/>
    </row>
    <row r="101">
      <c r="A101" s="26" t="s">
        <v>134</v>
      </c>
      <c r="B101" s="25" t="s">
        <v>135</v>
      </c>
      <c r="C101" s="25" t="s">
        <v>511</v>
      </c>
      <c r="D101" s="28">
        <v>100.93347655036753</v>
      </c>
      <c r="E101" s="29">
        <v>0.27214514514514515</v>
      </c>
      <c r="F101" s="30">
        <v>34.0</v>
      </c>
      <c r="G101" s="32"/>
      <c r="H101" s="34">
        <v>47.26689356080618</v>
      </c>
      <c r="I101" s="35" t="s">
        <v>44</v>
      </c>
      <c r="J101" s="36">
        <v>9800.0</v>
      </c>
      <c r="K101" s="28">
        <v>4.823152404163896</v>
      </c>
      <c r="L101" s="28">
        <v>8.113193497339747</v>
      </c>
      <c r="M101" s="34">
        <v>46.604531543876476</v>
      </c>
      <c r="N101" s="35" t="s">
        <v>29</v>
      </c>
      <c r="O101" s="36">
        <v>10500.0</v>
      </c>
      <c r="P101" s="28">
        <v>4.438526813702521</v>
      </c>
      <c r="Q101" s="37">
        <v>7.389465403683795</v>
      </c>
      <c r="R101" s="38">
        <v>20.762159250020385</v>
      </c>
      <c r="S101" s="39">
        <v>19.86347408317262</v>
      </c>
      <c r="T101" s="40">
        <v>0.09841442031320806</v>
      </c>
      <c r="U101" s="40">
        <v>0.030831073583598375</v>
      </c>
      <c r="V101" s="40">
        <v>0.0834072421119201</v>
      </c>
      <c r="W101" s="40">
        <v>0.04093794869875148</v>
      </c>
      <c r="X101" s="39">
        <v>26.286819069431555</v>
      </c>
      <c r="Y101" s="41">
        <v>20.980074491374623</v>
      </c>
      <c r="Z101" s="41">
        <v>23.721272240914214</v>
      </c>
      <c r="AA101" s="41">
        <v>22.88325930296226</v>
      </c>
      <c r="AB101" s="42">
        <v>0.0</v>
      </c>
      <c r="AC101" s="42">
        <v>0.0</v>
      </c>
      <c r="AD101" s="42">
        <v>1.0</v>
      </c>
      <c r="AE101" s="42">
        <v>1.0</v>
      </c>
      <c r="AF101" s="42">
        <v>0.0</v>
      </c>
      <c r="AG101" s="25"/>
      <c r="AH101" s="25"/>
      <c r="AI101" s="25"/>
      <c r="AJ101" s="25"/>
      <c r="AK101" s="25"/>
      <c r="AL101" s="25"/>
    </row>
    <row r="102">
      <c r="A102" s="26" t="s">
        <v>140</v>
      </c>
      <c r="B102" s="25" t="s">
        <v>135</v>
      </c>
      <c r="C102" s="25" t="s">
        <v>511</v>
      </c>
      <c r="D102" s="28">
        <v>100.93347655036753</v>
      </c>
      <c r="E102" s="29">
        <v>0.2451954907891119</v>
      </c>
      <c r="F102" s="30">
        <v>34.0</v>
      </c>
      <c r="G102" s="32"/>
      <c r="H102" s="34">
        <v>33.323395534973926</v>
      </c>
      <c r="I102" s="35" t="s">
        <v>28</v>
      </c>
      <c r="J102" s="36">
        <v>6800.0</v>
      </c>
      <c r="K102" s="28">
        <v>4.9004993433785184</v>
      </c>
      <c r="L102" s="28">
        <v>6.382196215479451</v>
      </c>
      <c r="M102" s="34">
        <v>32.128506568636226</v>
      </c>
      <c r="N102" s="35" t="s">
        <v>28</v>
      </c>
      <c r="O102" s="36">
        <v>7000.0</v>
      </c>
      <c r="P102" s="28">
        <v>4.589786652662317</v>
      </c>
      <c r="Q102" s="37">
        <v>5.819865318108757</v>
      </c>
      <c r="R102" s="38">
        <v>18.25789596762542</v>
      </c>
      <c r="S102" s="39">
        <v>17.467607246381817</v>
      </c>
      <c r="T102" s="40">
        <v>0.06377170100549988</v>
      </c>
      <c r="U102" s="40">
        <v>0.045835910097703034</v>
      </c>
      <c r="V102" s="40">
        <v>0.03268299676531869</v>
      </c>
      <c r="W102" s="40">
        <v>0.025110107270915578</v>
      </c>
      <c r="X102" s="39">
        <v>22.027257284378628</v>
      </c>
      <c r="Y102" s="41">
        <v>11.2961382505953</v>
      </c>
      <c r="Z102" s="41">
        <v>19.491130637147457</v>
      </c>
      <c r="AA102" s="41">
        <v>12.63737593148877</v>
      </c>
      <c r="AB102" s="42">
        <v>0.0</v>
      </c>
      <c r="AC102" s="42">
        <v>1.0</v>
      </c>
      <c r="AD102" s="42">
        <v>0.0</v>
      </c>
      <c r="AE102" s="42">
        <v>0.0</v>
      </c>
      <c r="AF102" s="42">
        <v>0.0</v>
      </c>
      <c r="AG102" s="25"/>
      <c r="AH102" s="25"/>
      <c r="AI102" s="25"/>
      <c r="AJ102" s="25"/>
      <c r="AK102" s="25"/>
      <c r="AL102" s="25"/>
    </row>
    <row r="103">
      <c r="A103" s="26" t="s">
        <v>138</v>
      </c>
      <c r="B103" s="25" t="s">
        <v>135</v>
      </c>
      <c r="C103" s="25" t="s">
        <v>511</v>
      </c>
      <c r="D103" s="28">
        <v>100.93347655036753</v>
      </c>
      <c r="E103" s="29">
        <v>0.297906129210381</v>
      </c>
      <c r="F103" s="30">
        <v>32.0</v>
      </c>
      <c r="G103" s="33"/>
      <c r="H103" s="34">
        <v>45.592358335081386</v>
      </c>
      <c r="I103" s="35" t="s">
        <v>58</v>
      </c>
      <c r="J103" s="36">
        <v>9100.0</v>
      </c>
      <c r="K103" s="28">
        <v>5.010149267591361</v>
      </c>
      <c r="L103" s="28">
        <v>8.208124501956245</v>
      </c>
      <c r="M103" s="34">
        <v>43.65648381090248</v>
      </c>
      <c r="N103" s="35" t="s">
        <v>27</v>
      </c>
      <c r="O103" s="36">
        <v>9600.0</v>
      </c>
      <c r="P103" s="28">
        <v>4.547550396969008</v>
      </c>
      <c r="Q103" s="37">
        <v>7.217329538434783</v>
      </c>
      <c r="R103" s="38">
        <v>21.89230521974565</v>
      </c>
      <c r="S103" s="39">
        <v>20.944701951117892</v>
      </c>
      <c r="T103" s="40">
        <v>0.0681237220694843</v>
      </c>
      <c r="U103" s="40">
        <v>0.06080982552828201</v>
      </c>
      <c r="V103" s="40">
        <v>0.0641533210899745</v>
      </c>
      <c r="W103" s="40">
        <v>0.04774929599042075</v>
      </c>
      <c r="X103" s="39">
        <v>26.19967304053744</v>
      </c>
      <c r="Y103" s="41">
        <v>19.39268529454395</v>
      </c>
      <c r="Z103" s="41">
        <v>22.547256525158616</v>
      </c>
      <c r="AA103" s="41">
        <v>21.109227285743863</v>
      </c>
      <c r="AB103" s="42">
        <v>1.0</v>
      </c>
      <c r="AC103" s="42">
        <v>1.0</v>
      </c>
      <c r="AD103" s="42">
        <v>0.0</v>
      </c>
      <c r="AE103" s="42">
        <v>0.0</v>
      </c>
      <c r="AF103" s="42">
        <v>0.0</v>
      </c>
      <c r="AG103" s="25"/>
      <c r="AH103" s="25"/>
      <c r="AI103" s="25"/>
      <c r="AJ103" s="25"/>
      <c r="AK103" s="25"/>
      <c r="AL103" s="25"/>
    </row>
    <row r="104">
      <c r="A104" s="26" t="s">
        <v>142</v>
      </c>
      <c r="B104" s="25" t="s">
        <v>135</v>
      </c>
      <c r="C104" s="25" t="s">
        <v>511</v>
      </c>
      <c r="D104" s="28">
        <v>100.93347655036753</v>
      </c>
      <c r="E104" s="29">
        <v>0.16470247329138007</v>
      </c>
      <c r="F104" s="30">
        <v>31.0</v>
      </c>
      <c r="G104" s="33"/>
      <c r="H104" s="34">
        <v>34.80530084760823</v>
      </c>
      <c r="I104" s="35" t="s">
        <v>45</v>
      </c>
      <c r="J104" s="36">
        <v>7400.0</v>
      </c>
      <c r="K104" s="28">
        <v>4.703419033460571</v>
      </c>
      <c r="L104" s="28">
        <v>6.323775250452318</v>
      </c>
      <c r="M104" s="34">
        <v>35.67393402978357</v>
      </c>
      <c r="N104" s="35" t="s">
        <v>30</v>
      </c>
      <c r="O104" s="36">
        <v>7800.0</v>
      </c>
      <c r="P104" s="28">
        <v>4.573581285869689</v>
      </c>
      <c r="Q104" s="37">
        <v>6.261180282482201</v>
      </c>
      <c r="R104" s="38">
        <v>10.400620277100147</v>
      </c>
      <c r="S104" s="39">
        <v>9.950431881158774</v>
      </c>
      <c r="T104" s="40">
        <v>0.040686529006311964</v>
      </c>
      <c r="U104" s="40">
        <v>0.016589723672277543</v>
      </c>
      <c r="V104" s="40">
        <v>0.03178924703682233</v>
      </c>
      <c r="W104" s="40">
        <v>0.03317944734455509</v>
      </c>
      <c r="X104" s="39">
        <v>10.080173820062674</v>
      </c>
      <c r="Y104" s="41">
        <v>24.725127027545557</v>
      </c>
      <c r="Z104" s="41">
        <v>8.458042162473927</v>
      </c>
      <c r="AA104" s="41">
        <v>27.215891867309637</v>
      </c>
      <c r="AB104" s="42">
        <v>0.0</v>
      </c>
      <c r="AC104" s="42">
        <v>0.0</v>
      </c>
      <c r="AD104" s="42">
        <v>0.0</v>
      </c>
      <c r="AE104" s="42">
        <v>1.0</v>
      </c>
      <c r="AF104" s="42">
        <v>1.0</v>
      </c>
      <c r="AG104" s="25"/>
      <c r="AH104" s="25"/>
      <c r="AI104" s="25"/>
      <c r="AJ104" s="25"/>
      <c r="AK104" s="25"/>
      <c r="AL104" s="25"/>
    </row>
    <row r="105">
      <c r="A105" s="26" t="s">
        <v>144</v>
      </c>
      <c r="B105" s="25" t="s">
        <v>135</v>
      </c>
      <c r="C105" s="25" t="s">
        <v>511</v>
      </c>
      <c r="D105" s="28">
        <v>100.93347655036753</v>
      </c>
      <c r="E105" s="29">
        <v>0.11952746647069633</v>
      </c>
      <c r="F105" s="30">
        <v>24.0</v>
      </c>
      <c r="G105" s="32"/>
      <c r="H105" s="34">
        <v>18.253623024727055</v>
      </c>
      <c r="I105" s="35" t="s">
        <v>40</v>
      </c>
      <c r="J105" s="36">
        <v>4000.0</v>
      </c>
      <c r="K105" s="28">
        <v>4.563405756181764</v>
      </c>
      <c r="L105" s="28">
        <v>3.8252576862308394</v>
      </c>
      <c r="M105" s="34">
        <v>18.62789357476157</v>
      </c>
      <c r="N105" s="35" t="s">
        <v>29</v>
      </c>
      <c r="O105" s="36">
        <v>4200.0</v>
      </c>
      <c r="P105" s="28">
        <v>4.435212755895612</v>
      </c>
      <c r="Q105" s="37">
        <v>3.7734522190556383</v>
      </c>
      <c r="R105" s="38">
        <v>5.61072588262778</v>
      </c>
      <c r="S105" s="39">
        <v>5.3678669359620335</v>
      </c>
      <c r="T105" s="40">
        <v>0.034972070166234784</v>
      </c>
      <c r="U105" s="40">
        <v>0.013793055663527714</v>
      </c>
      <c r="V105" s="40">
        <v>0.017263566443383074</v>
      </c>
      <c r="W105" s="40">
        <v>0.017174578987489347</v>
      </c>
      <c r="X105" s="39">
        <v>6.404032877713908</v>
      </c>
      <c r="Y105" s="41">
        <v>11.84959014701315</v>
      </c>
      <c r="Z105" s="41">
        <v>5.622615121246713</v>
      </c>
      <c r="AA105" s="41">
        <v>13.005278453514855</v>
      </c>
      <c r="AB105" s="42">
        <v>0.0</v>
      </c>
      <c r="AC105" s="42">
        <v>1.0</v>
      </c>
      <c r="AD105" s="42">
        <v>1.0</v>
      </c>
      <c r="AE105" s="42">
        <v>0.0</v>
      </c>
      <c r="AF105" s="42">
        <v>0.0</v>
      </c>
      <c r="AG105" s="25"/>
      <c r="AH105" s="25"/>
      <c r="AI105" s="25"/>
      <c r="AJ105" s="25"/>
      <c r="AK105" s="25"/>
      <c r="AL105" s="25"/>
    </row>
    <row r="106">
      <c r="A106" s="26" t="s">
        <v>152</v>
      </c>
      <c r="B106" s="25" t="s">
        <v>135</v>
      </c>
      <c r="C106" s="25" t="s">
        <v>511</v>
      </c>
      <c r="D106" s="28">
        <v>100.93347655036753</v>
      </c>
      <c r="E106" s="29">
        <v>0.13688858246001104</v>
      </c>
      <c r="F106" s="30">
        <v>15.0</v>
      </c>
      <c r="G106" s="33"/>
      <c r="H106" s="34">
        <v>11.049647322008617</v>
      </c>
      <c r="I106" s="35" t="s">
        <v>58</v>
      </c>
      <c r="J106" s="36">
        <v>3600.0</v>
      </c>
      <c r="K106" s="28">
        <v>3.069346478335727</v>
      </c>
      <c r="L106" s="28">
        <v>1.7816810744065412</v>
      </c>
      <c r="M106" s="34">
        <v>11.265986170736781</v>
      </c>
      <c r="N106" s="35" t="s">
        <v>27</v>
      </c>
      <c r="O106" s="36">
        <v>3400.0</v>
      </c>
      <c r="P106" s="28">
        <v>3.3135253443343475</v>
      </c>
      <c r="Q106" s="37">
        <v>1.95091702678437</v>
      </c>
      <c r="R106" s="38">
        <v>4.07928862044321</v>
      </c>
      <c r="S106" s="39">
        <v>3.9027175745160085</v>
      </c>
      <c r="T106" s="40">
        <v>0.058391167909749464</v>
      </c>
      <c r="U106" s="40">
        <v>0.0011750544625800975</v>
      </c>
      <c r="V106" s="40">
        <v>0.022597201203463414</v>
      </c>
      <c r="W106" s="40">
        <v>0.02494731012862361</v>
      </c>
      <c r="X106" s="39">
        <v>4.132550007166244</v>
      </c>
      <c r="Y106" s="41">
        <v>6.9170973148423744</v>
      </c>
      <c r="Z106" s="41">
        <v>3.720577964368367</v>
      </c>
      <c r="AA106" s="41">
        <v>7.545408206368414</v>
      </c>
      <c r="AB106" s="42">
        <v>1.0</v>
      </c>
      <c r="AC106" s="42">
        <v>1.0</v>
      </c>
      <c r="AD106" s="42">
        <v>0.0</v>
      </c>
      <c r="AE106" s="42">
        <v>0.0</v>
      </c>
      <c r="AF106" s="42">
        <v>0.0</v>
      </c>
      <c r="AG106" s="25"/>
      <c r="AH106" s="25"/>
      <c r="AI106" s="25"/>
      <c r="AJ106" s="25"/>
      <c r="AK106" s="25"/>
      <c r="AL106" s="25"/>
    </row>
    <row r="107">
      <c r="A107" s="26" t="s">
        <v>154</v>
      </c>
      <c r="B107" s="25" t="s">
        <v>135</v>
      </c>
      <c r="C107" s="25" t="s">
        <v>511</v>
      </c>
      <c r="D107" s="28">
        <v>100.93347655036753</v>
      </c>
      <c r="E107" s="29">
        <v>0.1608282066163668</v>
      </c>
      <c r="F107" s="30">
        <v>15.0</v>
      </c>
      <c r="G107" s="33"/>
      <c r="H107" s="34">
        <v>14.221383321749876</v>
      </c>
      <c r="I107" s="35" t="s">
        <v>31</v>
      </c>
      <c r="J107" s="36">
        <v>3300.0</v>
      </c>
      <c r="K107" s="28">
        <v>4.309510097499962</v>
      </c>
      <c r="L107" s="28">
        <v>3.0091227874960786</v>
      </c>
      <c r="M107" s="34">
        <v>14.378104809363611</v>
      </c>
      <c r="N107" s="35" t="s">
        <v>31</v>
      </c>
      <c r="O107" s="36">
        <v>3200.0</v>
      </c>
      <c r="P107" s="28">
        <v>4.493157752926129</v>
      </c>
      <c r="Q107" s="37">
        <v>3.1626278497742377</v>
      </c>
      <c r="R107" s="38">
        <v>4.897073122111155</v>
      </c>
      <c r="S107" s="39">
        <v>4.685104466885381</v>
      </c>
      <c r="T107" s="40">
        <v>0.05661510021448881</v>
      </c>
      <c r="U107" s="40">
        <v>9.235742286213509E-5</v>
      </c>
      <c r="V107" s="40">
        <v>0.03749711368202684</v>
      </c>
      <c r="W107" s="40">
        <v>0.029000230778710414</v>
      </c>
      <c r="X107" s="39">
        <v>4.307034879032913</v>
      </c>
      <c r="Y107" s="41">
        <v>9.914348442716962</v>
      </c>
      <c r="Z107" s="41">
        <v>3.8482198682465185</v>
      </c>
      <c r="AA107" s="41">
        <v>10.529884941117093</v>
      </c>
      <c r="AB107" s="42">
        <v>0.0</v>
      </c>
      <c r="AC107" s="42">
        <v>0.0</v>
      </c>
      <c r="AD107" s="42">
        <v>0.0</v>
      </c>
      <c r="AE107" s="42">
        <v>0.0</v>
      </c>
      <c r="AF107" s="42">
        <v>1.0</v>
      </c>
      <c r="AG107" s="25"/>
      <c r="AH107" s="25"/>
      <c r="AI107" s="25"/>
      <c r="AJ107" s="25"/>
      <c r="AK107" s="25"/>
      <c r="AL107" s="25"/>
    </row>
    <row r="108">
      <c r="A108" s="26" t="s">
        <v>159</v>
      </c>
      <c r="B108" s="25" t="s">
        <v>135</v>
      </c>
      <c r="C108" s="25" t="s">
        <v>511</v>
      </c>
      <c r="D108" s="28">
        <v>100.93347655036753</v>
      </c>
      <c r="E108" s="29">
        <v>0.19371428571428573</v>
      </c>
      <c r="F108" s="30">
        <v>12.0</v>
      </c>
      <c r="G108" s="33"/>
      <c r="H108" s="34">
        <v>9.424624826754876</v>
      </c>
      <c r="I108" s="35" t="s">
        <v>28</v>
      </c>
      <c r="J108" s="36">
        <v>3500.0</v>
      </c>
      <c r="K108" s="28">
        <v>2.692749950501393</v>
      </c>
      <c r="L108" s="28">
        <v>1.3912552830013671</v>
      </c>
      <c r="M108" s="34">
        <v>9.045519731295538</v>
      </c>
      <c r="N108" s="35" t="s">
        <v>28</v>
      </c>
      <c r="O108" s="36">
        <v>3000.0</v>
      </c>
      <c r="P108" s="28">
        <v>3.0151732437651795</v>
      </c>
      <c r="Q108" s="37">
        <v>1.5117159843533317</v>
      </c>
      <c r="R108" s="38">
        <v>4.860489671584912</v>
      </c>
      <c r="S108" s="39">
        <v>4.650104522387781</v>
      </c>
      <c r="T108" s="40">
        <v>0.03795759782559598</v>
      </c>
      <c r="U108" s="40">
        <v>0.04233366173531382</v>
      </c>
      <c r="V108" s="40">
        <v>0.034342588508872555</v>
      </c>
      <c r="W108" s="40">
        <v>0.01750425563887133</v>
      </c>
      <c r="X108" s="39">
        <v>6.30010289329256</v>
      </c>
      <c r="Y108" s="41">
        <v>3.124521933462315</v>
      </c>
      <c r="Z108" s="41">
        <v>5.545146764528791</v>
      </c>
      <c r="AA108" s="41">
        <v>3.5003729667667463</v>
      </c>
      <c r="AB108" s="42">
        <v>0.0</v>
      </c>
      <c r="AC108" s="42">
        <v>1.0</v>
      </c>
      <c r="AD108" s="42">
        <v>0.0</v>
      </c>
      <c r="AE108" s="42">
        <v>0.0</v>
      </c>
      <c r="AF108" s="42">
        <v>0.0</v>
      </c>
      <c r="AG108" s="25"/>
      <c r="AH108" s="25"/>
      <c r="AI108" s="25"/>
      <c r="AJ108" s="25"/>
      <c r="AK108" s="25"/>
      <c r="AL108" s="25"/>
    </row>
    <row r="109">
      <c r="A109" s="26" t="s">
        <v>150</v>
      </c>
      <c r="B109" s="25" t="s">
        <v>135</v>
      </c>
      <c r="C109" s="25" t="s">
        <v>511</v>
      </c>
      <c r="D109" s="28">
        <v>100.93347655036753</v>
      </c>
      <c r="E109" s="29">
        <v>0.12516369147861234</v>
      </c>
      <c r="F109" s="30">
        <v>12.0</v>
      </c>
      <c r="G109" s="33"/>
      <c r="H109" s="34">
        <v>7.848366119530482</v>
      </c>
      <c r="I109" s="35" t="s">
        <v>40</v>
      </c>
      <c r="J109" s="36">
        <v>3000.0</v>
      </c>
      <c r="K109" s="28">
        <v>2.6161220398434937</v>
      </c>
      <c r="L109" s="28">
        <v>1.1821752842295539</v>
      </c>
      <c r="M109" s="34">
        <v>7.9591133545448525</v>
      </c>
      <c r="N109" s="35" t="s">
        <v>28</v>
      </c>
      <c r="O109" s="36">
        <v>3000.0</v>
      </c>
      <c r="P109" s="28">
        <v>2.653037784848284</v>
      </c>
      <c r="Q109" s="37">
        <v>1.2112175617028194</v>
      </c>
      <c r="R109" s="38">
        <v>2.9525870333144124</v>
      </c>
      <c r="S109" s="39">
        <v>2.824784999878795</v>
      </c>
      <c r="T109" s="40">
        <v>0.03354000026444586</v>
      </c>
      <c r="U109" s="40">
        <v>0.016993600133985903</v>
      </c>
      <c r="V109" s="40">
        <v>0.019497920153731196</v>
      </c>
      <c r="W109" s="40">
        <v>0.017798560140332605</v>
      </c>
      <c r="X109" s="39">
        <v>3.4609140607316946</v>
      </c>
      <c r="Y109" s="41">
        <v>4.387452058798788</v>
      </c>
      <c r="Z109" s="41">
        <v>3.021952349083625</v>
      </c>
      <c r="AA109" s="41">
        <v>4.937161005461228</v>
      </c>
      <c r="AB109" s="42">
        <v>0.0</v>
      </c>
      <c r="AC109" s="42">
        <v>1.0</v>
      </c>
      <c r="AD109" s="42">
        <v>1.0</v>
      </c>
      <c r="AE109" s="42">
        <v>0.0</v>
      </c>
      <c r="AF109" s="42">
        <v>0.0</v>
      </c>
      <c r="AG109" s="25"/>
      <c r="AH109" s="25"/>
      <c r="AI109" s="25"/>
      <c r="AJ109" s="25"/>
      <c r="AK109" s="25"/>
      <c r="AL109" s="25"/>
    </row>
    <row r="110">
      <c r="A110" s="26" t="s">
        <v>167</v>
      </c>
      <c r="B110" s="25" t="s">
        <v>135</v>
      </c>
      <c r="C110" s="25" t="s">
        <v>511</v>
      </c>
      <c r="D110" s="28">
        <v>100.93347655036753</v>
      </c>
      <c r="E110" s="29">
        <v>0.17734469551895823</v>
      </c>
      <c r="F110" s="30">
        <v>11.0</v>
      </c>
      <c r="G110" s="33"/>
      <c r="H110" s="34">
        <v>11.197814464983672</v>
      </c>
      <c r="I110" s="35" t="s">
        <v>45</v>
      </c>
      <c r="J110" s="36">
        <v>3200.0</v>
      </c>
      <c r="K110" s="28">
        <v>3.4993170203073976</v>
      </c>
      <c r="L110" s="28">
        <v>2.0511723087904232</v>
      </c>
      <c r="M110" s="34">
        <v>11.53130685415081</v>
      </c>
      <c r="N110" s="35" t="s">
        <v>30</v>
      </c>
      <c r="O110" s="36">
        <v>4100.0</v>
      </c>
      <c r="P110" s="28">
        <v>2.812513866866051</v>
      </c>
      <c r="Q110" s="37">
        <v>1.6843940829908848</v>
      </c>
      <c r="R110" s="38">
        <v>4.019293463327272</v>
      </c>
      <c r="S110" s="39">
        <v>3.8453192936273233</v>
      </c>
      <c r="T110" s="40">
        <v>0.08071061848607836</v>
      </c>
      <c r="U110" s="40">
        <v>0.0018748111146591952</v>
      </c>
      <c r="V110" s="40">
        <v>0.029434534500149365</v>
      </c>
      <c r="W110" s="40">
        <v>0.029059572277217526</v>
      </c>
      <c r="X110" s="39">
        <v>4.230302981385151</v>
      </c>
      <c r="Y110" s="41">
        <v>6.967511483598522</v>
      </c>
      <c r="Z110" s="41">
        <v>3.8725377369317666</v>
      </c>
      <c r="AA110" s="41">
        <v>7.658769117219044</v>
      </c>
      <c r="AB110" s="42">
        <v>0.0</v>
      </c>
      <c r="AC110" s="42">
        <v>0.0</v>
      </c>
      <c r="AD110" s="42">
        <v>0.0</v>
      </c>
      <c r="AE110" s="42">
        <v>1.0</v>
      </c>
      <c r="AF110" s="42">
        <v>1.0</v>
      </c>
      <c r="AG110" s="25"/>
      <c r="AH110" s="25"/>
      <c r="AI110" s="25"/>
      <c r="AJ110" s="25"/>
      <c r="AK110" s="25"/>
      <c r="AL110" s="25"/>
    </row>
    <row r="111">
      <c r="A111" s="26" t="s">
        <v>157</v>
      </c>
      <c r="B111" s="25" t="s">
        <v>135</v>
      </c>
      <c r="C111" s="25" t="s">
        <v>511</v>
      </c>
      <c r="D111" s="28">
        <v>100.93347655036753</v>
      </c>
      <c r="E111" s="29">
        <v>0.2153758573388203</v>
      </c>
      <c r="F111" s="30">
        <v>9.0</v>
      </c>
      <c r="G111" s="33"/>
      <c r="H111" s="34">
        <v>10.308475150783323</v>
      </c>
      <c r="I111" s="35" t="s">
        <v>31</v>
      </c>
      <c r="J111" s="36">
        <v>3000.0</v>
      </c>
      <c r="K111" s="28">
        <v>3.4361583835944414</v>
      </c>
      <c r="L111" s="28">
        <v>1.8957583308799715</v>
      </c>
      <c r="M111" s="34">
        <v>10.868369331573813</v>
      </c>
      <c r="N111" s="35" t="s">
        <v>31</v>
      </c>
      <c r="O111" s="36">
        <v>3000.0</v>
      </c>
      <c r="P111" s="28">
        <v>3.622789777191271</v>
      </c>
      <c r="Q111" s="37">
        <v>2.0776295365842796</v>
      </c>
      <c r="R111" s="38">
        <v>4.13279067241498</v>
      </c>
      <c r="S111" s="39">
        <v>3.9539038027854394</v>
      </c>
      <c r="T111" s="40">
        <v>0.10583207855450034</v>
      </c>
      <c r="U111" s="40">
        <v>1.94009309907425E-4</v>
      </c>
      <c r="V111" s="40">
        <v>0.0341456385437068</v>
      </c>
      <c r="W111" s="40">
        <v>0.026676280112270936</v>
      </c>
      <c r="X111" s="39">
        <v>4.41238303467076</v>
      </c>
      <c r="Y111" s="41">
        <v>5.8960921161125635</v>
      </c>
      <c r="Z111" s="41">
        <v>4.15812256023685</v>
      </c>
      <c r="AA111" s="41">
        <v>6.710246771336964</v>
      </c>
      <c r="AB111" s="42">
        <v>0.0</v>
      </c>
      <c r="AC111" s="42">
        <v>0.0</v>
      </c>
      <c r="AD111" s="42">
        <v>0.0</v>
      </c>
      <c r="AE111" s="42">
        <v>0.0</v>
      </c>
      <c r="AF111" s="42">
        <v>1.0</v>
      </c>
      <c r="AG111" s="25"/>
      <c r="AH111" s="25"/>
      <c r="AI111" s="25"/>
      <c r="AJ111" s="25"/>
      <c r="AK111" s="25"/>
      <c r="AL111" s="25"/>
    </row>
    <row r="112">
      <c r="A112" s="26" t="s">
        <v>161</v>
      </c>
      <c r="B112" s="25" t="s">
        <v>135</v>
      </c>
      <c r="C112" s="25" t="s">
        <v>511</v>
      </c>
      <c r="D112" s="28">
        <v>100.93347655036753</v>
      </c>
      <c r="E112" s="29">
        <v>0.13941028858218318</v>
      </c>
      <c r="F112" s="30">
        <v>5.0</v>
      </c>
      <c r="G112" s="33"/>
      <c r="H112" s="34">
        <v>3.9539458704780874</v>
      </c>
      <c r="I112" s="35" t="s">
        <v>44</v>
      </c>
      <c r="J112" s="36">
        <v>3100.0</v>
      </c>
      <c r="K112" s="28">
        <v>1.275466409831641</v>
      </c>
      <c r="L112" s="28">
        <v>0.3489199857484563</v>
      </c>
      <c r="M112" s="34">
        <v>3.896302843031996</v>
      </c>
      <c r="N112" s="35" t="s">
        <v>29</v>
      </c>
      <c r="O112" s="36">
        <v>3100.0</v>
      </c>
      <c r="P112" s="28">
        <v>1.256871884849031</v>
      </c>
      <c r="Q112" s="37">
        <v>0.3401565213563221</v>
      </c>
      <c r="R112" s="38">
        <v>1.387958324249626</v>
      </c>
      <c r="S112" s="39">
        <v>1.3278808755033067</v>
      </c>
      <c r="T112" s="40">
        <v>0.04493471247609698</v>
      </c>
      <c r="U112" s="40">
        <v>0.01884358910287938</v>
      </c>
      <c r="V112" s="40">
        <v>0.02699706515700988</v>
      </c>
      <c r="W112" s="40">
        <v>0.023101515486703084</v>
      </c>
      <c r="X112" s="39">
        <v>1.8006983707369133</v>
      </c>
      <c r="Y112" s="41">
        <v>2.153247499741174</v>
      </c>
      <c r="Z112" s="41">
        <v>1.5801949733152814</v>
      </c>
      <c r="AA112" s="41">
        <v>2.316107869716715</v>
      </c>
      <c r="AB112" s="42">
        <v>0.0</v>
      </c>
      <c r="AC112" s="42">
        <v>0.0</v>
      </c>
      <c r="AD112" s="42">
        <v>1.0</v>
      </c>
      <c r="AE112" s="42">
        <v>1.0</v>
      </c>
      <c r="AF112" s="42">
        <v>0.0</v>
      </c>
      <c r="AG112" s="25"/>
      <c r="AH112" s="25"/>
      <c r="AI112" s="25"/>
      <c r="AJ112" s="25"/>
      <c r="AK112" s="25"/>
      <c r="AL112" s="25"/>
    </row>
    <row r="113">
      <c r="A113" s="26" t="s">
        <v>147</v>
      </c>
      <c r="B113" s="25" t="s">
        <v>135</v>
      </c>
      <c r="C113" s="25" t="s">
        <v>511</v>
      </c>
      <c r="D113" s="28">
        <v>100.93347655036753</v>
      </c>
      <c r="E113" s="29">
        <v>0.17671875</v>
      </c>
      <c r="F113" s="30">
        <v>4.0</v>
      </c>
      <c r="G113" s="33"/>
      <c r="H113" s="34">
        <v>3.6496625634512325</v>
      </c>
      <c r="I113" s="35" t="s">
        <v>45</v>
      </c>
      <c r="J113" s="36">
        <v>3000.0</v>
      </c>
      <c r="K113" s="28">
        <v>1.2165541878170776</v>
      </c>
      <c r="L113" s="28">
        <v>0.3138549701976053</v>
      </c>
      <c r="M113" s="34">
        <v>3.7675112722241444</v>
      </c>
      <c r="N113" s="35" t="s">
        <v>30</v>
      </c>
      <c r="O113" s="36">
        <v>3299.0</v>
      </c>
      <c r="P113" s="28">
        <v>1.1420161479915563</v>
      </c>
      <c r="Q113" s="37">
        <v>0.30155980302268914</v>
      </c>
      <c r="R113" s="38">
        <v>1.4555823830463146</v>
      </c>
      <c r="S113" s="39">
        <v>1.3925778428625972</v>
      </c>
      <c r="T113" s="40">
        <v>0.07448177060905421</v>
      </c>
      <c r="U113" s="40">
        <v>0.0019674429972203</v>
      </c>
      <c r="V113" s="40">
        <v>0.02679469986690504</v>
      </c>
      <c r="W113" s="40">
        <v>0.025670446725636297</v>
      </c>
      <c r="X113" s="39">
        <v>1.4282849670385611</v>
      </c>
      <c r="Y113" s="41">
        <v>2.2213775964126716</v>
      </c>
      <c r="Z113" s="41">
        <v>1.3120521214450782</v>
      </c>
      <c r="AA113" s="41">
        <v>2.455459150779066</v>
      </c>
      <c r="AB113" s="42">
        <v>0.0</v>
      </c>
      <c r="AC113" s="42">
        <v>0.0</v>
      </c>
      <c r="AD113" s="42">
        <v>0.0</v>
      </c>
      <c r="AE113" s="42">
        <v>1.0</v>
      </c>
      <c r="AF113" s="42">
        <v>1.0</v>
      </c>
      <c r="AG113" s="25"/>
      <c r="AH113" s="25"/>
      <c r="AI113" s="25"/>
      <c r="AJ113" s="25"/>
      <c r="AK113" s="25"/>
      <c r="AL113" s="25"/>
    </row>
    <row r="114">
      <c r="A114" s="26" t="s">
        <v>163</v>
      </c>
      <c r="B114" s="25" t="s">
        <v>135</v>
      </c>
      <c r="C114" s="25" t="s">
        <v>511</v>
      </c>
      <c r="D114" s="28">
        <v>100.93347655036753</v>
      </c>
      <c r="E114" s="29">
        <v>0.18</v>
      </c>
      <c r="F114" s="30">
        <v>0.0</v>
      </c>
      <c r="G114" s="33"/>
      <c r="H114" s="34" t="s">
        <v>64</v>
      </c>
      <c r="I114" s="35" t="s">
        <v>30</v>
      </c>
      <c r="J114" s="36">
        <v>3000.0</v>
      </c>
      <c r="K114" s="28" t="s">
        <v>64</v>
      </c>
      <c r="L114" s="28" t="s">
        <v>64</v>
      </c>
      <c r="M114" s="34" t="s">
        <v>64</v>
      </c>
      <c r="N114" s="35" t="s">
        <v>30</v>
      </c>
      <c r="O114" s="36">
        <v>3400.0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0.0</v>
      </c>
      <c r="AE114" s="42">
        <v>1.0</v>
      </c>
      <c r="AF114" s="42">
        <v>0.0</v>
      </c>
      <c r="AG114" s="25"/>
      <c r="AH114" s="25"/>
      <c r="AI114" s="25"/>
      <c r="AJ114" s="25"/>
      <c r="AK114" s="25"/>
      <c r="AL114" s="25"/>
    </row>
    <row r="115">
      <c r="A115" s="26" t="s">
        <v>165</v>
      </c>
      <c r="B115" s="25" t="s">
        <v>135</v>
      </c>
      <c r="C115" s="25" t="s">
        <v>511</v>
      </c>
      <c r="D115" s="28">
        <v>100.93347655036753</v>
      </c>
      <c r="E115" s="29">
        <v>0.1656911196911197</v>
      </c>
      <c r="F115" s="30">
        <v>0.0</v>
      </c>
      <c r="G115" s="33"/>
      <c r="H115" s="34" t="s">
        <v>64</v>
      </c>
      <c r="I115" s="35" t="s">
        <v>31</v>
      </c>
      <c r="J115" s="36">
        <v>3000.0</v>
      </c>
      <c r="K115" s="28" t="s">
        <v>64</v>
      </c>
      <c r="L115" s="28" t="s">
        <v>64</v>
      </c>
      <c r="M115" s="34" t="s">
        <v>64</v>
      </c>
      <c r="N115" s="35" t="s">
        <v>31</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0.0</v>
      </c>
      <c r="AD115" s="42">
        <v>0.0</v>
      </c>
      <c r="AE115" s="42">
        <v>0.0</v>
      </c>
      <c r="AF115" s="42">
        <v>1.0</v>
      </c>
      <c r="AG115" s="25"/>
      <c r="AH115" s="25"/>
      <c r="AI115" s="25"/>
      <c r="AJ115" s="25"/>
      <c r="AK115" s="25"/>
      <c r="AL115" s="25"/>
    </row>
    <row r="116">
      <c r="A116" s="26" t="s">
        <v>169</v>
      </c>
      <c r="B116" s="25" t="s">
        <v>135</v>
      </c>
      <c r="C116" s="25" t="s">
        <v>511</v>
      </c>
      <c r="D116" s="28">
        <v>100.93347655036753</v>
      </c>
      <c r="E116" s="29">
        <v>0.1474200323101777</v>
      </c>
      <c r="F116" s="30">
        <v>0.0</v>
      </c>
      <c r="G116" s="33"/>
      <c r="H116" s="34" t="s">
        <v>64</v>
      </c>
      <c r="I116" s="35" t="s">
        <v>44</v>
      </c>
      <c r="J116" s="36">
        <v>3000.0</v>
      </c>
      <c r="K116" s="28" t="s">
        <v>64</v>
      </c>
      <c r="L116" s="28" t="s">
        <v>64</v>
      </c>
      <c r="M116" s="34" t="s">
        <v>64</v>
      </c>
      <c r="N116" s="35" t="s">
        <v>30</v>
      </c>
      <c r="O116" s="36">
        <v>3300.0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0.0</v>
      </c>
      <c r="AC116" s="42">
        <v>0.0</v>
      </c>
      <c r="AD116" s="42">
        <v>1.0</v>
      </c>
      <c r="AE116" s="42">
        <v>1.0</v>
      </c>
      <c r="AF116" s="42">
        <v>0.0</v>
      </c>
      <c r="AG116" s="25"/>
      <c r="AH116" s="25"/>
      <c r="AI116" s="25"/>
      <c r="AJ116" s="25"/>
      <c r="AK116" s="25"/>
      <c r="AL116" s="25"/>
    </row>
    <row r="117">
      <c r="A117" s="26" t="s">
        <v>173</v>
      </c>
      <c r="B117" s="25" t="s">
        <v>135</v>
      </c>
      <c r="C117" s="25" t="s">
        <v>511</v>
      </c>
      <c r="D117" s="28">
        <v>100.93347655036753</v>
      </c>
      <c r="E117" s="29">
        <v>0.17944642857142856</v>
      </c>
      <c r="F117" s="30">
        <v>0.0</v>
      </c>
      <c r="G117" s="32"/>
      <c r="H117" s="34" t="s">
        <v>64</v>
      </c>
      <c r="I117" s="35" t="s">
        <v>27</v>
      </c>
      <c r="J117" s="36">
        <v>3000.0</v>
      </c>
      <c r="K117" s="28" t="s">
        <v>64</v>
      </c>
      <c r="L117" s="28" t="s">
        <v>64</v>
      </c>
      <c r="M117" s="34" t="s">
        <v>64</v>
      </c>
      <c r="N117" s="35" t="s">
        <v>27</v>
      </c>
      <c r="O117" s="36">
        <v>3000.0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1.0</v>
      </c>
      <c r="AC117" s="42">
        <v>0.0</v>
      </c>
      <c r="AD117" s="42">
        <v>0.0</v>
      </c>
      <c r="AE117" s="42">
        <v>0.0</v>
      </c>
      <c r="AF117" s="42">
        <v>0.0</v>
      </c>
      <c r="AG117" s="25"/>
      <c r="AH117" s="25"/>
      <c r="AI117" s="25"/>
      <c r="AJ117" s="25"/>
      <c r="AK117" s="25"/>
      <c r="AL117" s="25"/>
    </row>
    <row r="118">
      <c r="A118" s="26" t="s">
        <v>209</v>
      </c>
      <c r="B118" s="25" t="s">
        <v>204</v>
      </c>
      <c r="C118" s="25" t="s">
        <v>364</v>
      </c>
      <c r="D118" s="28">
        <v>97.16477896262552</v>
      </c>
      <c r="E118" s="29">
        <v>0.2177628635346756</v>
      </c>
      <c r="F118" s="30">
        <v>34.0</v>
      </c>
      <c r="G118" s="32">
        <v>0.26</v>
      </c>
      <c r="H118" s="34">
        <v>35.8290495488902</v>
      </c>
      <c r="I118" s="35" t="s">
        <v>58</v>
      </c>
      <c r="J118" s="36">
        <v>7300.0</v>
      </c>
      <c r="K118" s="28">
        <v>4.908088979300027</v>
      </c>
      <c r="L118" s="28">
        <v>6.740492424766788</v>
      </c>
      <c r="M118" s="34">
        <v>35.10403813319288</v>
      </c>
      <c r="N118" s="35" t="s">
        <v>28</v>
      </c>
      <c r="O118" s="36">
        <v>7900.0</v>
      </c>
      <c r="P118" s="28">
        <v>4.443549130783909</v>
      </c>
      <c r="Q118" s="37">
        <v>6.011874183031702</v>
      </c>
      <c r="R118" s="38">
        <v>18.887383418978782</v>
      </c>
      <c r="S118" s="39">
        <v>18.815474324470074</v>
      </c>
      <c r="T118" s="40">
        <v>0.08536772704072156</v>
      </c>
      <c r="U118" s="40">
        <v>0.02950208213907289</v>
      </c>
      <c r="V118" s="40">
        <v>0.05034185079901374</v>
      </c>
      <c r="W118" s="40">
        <v>0.042056159645061354</v>
      </c>
      <c r="X118" s="39">
        <v>20.875086426607872</v>
      </c>
      <c r="Y118" s="41">
        <v>14.953963122282325</v>
      </c>
      <c r="Z118" s="41">
        <v>18.412586579098257</v>
      </c>
      <c r="AA118" s="41">
        <v>16.691451554094623</v>
      </c>
      <c r="AB118" s="42">
        <v>1.0</v>
      </c>
      <c r="AC118" s="42">
        <v>1.0</v>
      </c>
      <c r="AD118" s="42">
        <v>0.0</v>
      </c>
      <c r="AE118" s="42">
        <v>0.0</v>
      </c>
      <c r="AF118" s="42">
        <v>0.0</v>
      </c>
      <c r="AG118" s="25"/>
      <c r="AH118" s="25"/>
      <c r="AI118" s="25"/>
      <c r="AJ118" s="25"/>
      <c r="AK118" s="25"/>
      <c r="AL118" s="25"/>
    </row>
    <row r="119">
      <c r="A119" s="26" t="s">
        <v>203</v>
      </c>
      <c r="B119" s="25" t="s">
        <v>204</v>
      </c>
      <c r="C119" s="25" t="s">
        <v>364</v>
      </c>
      <c r="D119" s="28">
        <v>97.16477896262552</v>
      </c>
      <c r="E119" s="29">
        <v>0.19590628350847095</v>
      </c>
      <c r="F119" s="30">
        <v>33.0</v>
      </c>
      <c r="G119" s="33"/>
      <c r="H119" s="34">
        <v>28.507690834470477</v>
      </c>
      <c r="I119" s="35" t="s">
        <v>27</v>
      </c>
      <c r="J119" s="36">
        <v>5200.0</v>
      </c>
      <c r="K119" s="28">
        <v>5.482248237398168</v>
      </c>
      <c r="L119" s="28">
        <v>6.3689059126131795</v>
      </c>
      <c r="M119" s="34">
        <v>28.127463107306617</v>
      </c>
      <c r="N119" s="35" t="s">
        <v>27</v>
      </c>
      <c r="O119" s="36">
        <v>6400.0</v>
      </c>
      <c r="P119" s="28">
        <v>4.394916110516659</v>
      </c>
      <c r="Q119" s="37">
        <v>5.055775595322645</v>
      </c>
      <c r="R119" s="38">
        <v>13.038566450786217</v>
      </c>
      <c r="S119" s="39">
        <v>12.988925296881037</v>
      </c>
      <c r="T119" s="40">
        <v>0.06372037335317297</v>
      </c>
      <c r="U119" s="40">
        <v>0.017667019403216185</v>
      </c>
      <c r="V119" s="40">
        <v>0.04118996096817257</v>
      </c>
      <c r="W119" s="40">
        <v>0.030966910414626122</v>
      </c>
      <c r="X119" s="39">
        <v>14.36095447741359</v>
      </c>
      <c r="Y119" s="41">
        <v>14.146736357056886</v>
      </c>
      <c r="Z119" s="41">
        <v>12.736562119626733</v>
      </c>
      <c r="AA119" s="41">
        <v>15.390900987679885</v>
      </c>
      <c r="AB119" s="42">
        <v>1.0</v>
      </c>
      <c r="AC119" s="42">
        <v>0.0</v>
      </c>
      <c r="AD119" s="42">
        <v>0.0</v>
      </c>
      <c r="AE119" s="42">
        <v>0.0</v>
      </c>
      <c r="AF119" s="42">
        <v>0.0</v>
      </c>
      <c r="AG119" s="25"/>
      <c r="AH119" s="25"/>
      <c r="AI119" s="25"/>
      <c r="AJ119" s="25"/>
      <c r="AK119" s="25"/>
      <c r="AL119" s="25"/>
    </row>
    <row r="120">
      <c r="A120" s="26" t="s">
        <v>207</v>
      </c>
      <c r="B120" s="25" t="s">
        <v>204</v>
      </c>
      <c r="C120" s="25" t="s">
        <v>364</v>
      </c>
      <c r="D120" s="28">
        <v>97.16477896262552</v>
      </c>
      <c r="E120" s="29">
        <v>0.1696360832690825</v>
      </c>
      <c r="F120" s="30">
        <v>33.0</v>
      </c>
      <c r="G120" s="32"/>
      <c r="H120" s="34">
        <v>29.600892967185256</v>
      </c>
      <c r="I120" s="35" t="s">
        <v>44</v>
      </c>
      <c r="J120" s="36">
        <v>4800.0</v>
      </c>
      <c r="K120" s="28">
        <v>6.1668527014969285</v>
      </c>
      <c r="L120" s="28">
        <v>7.364333563735198</v>
      </c>
      <c r="M120" s="34">
        <v>30.30665618331298</v>
      </c>
      <c r="N120" s="35" t="s">
        <v>30</v>
      </c>
      <c r="O120" s="36">
        <v>5800.0</v>
      </c>
      <c r="P120" s="28">
        <v>5.225285548847066</v>
      </c>
      <c r="Q120" s="37">
        <v>6.348500148308238</v>
      </c>
      <c r="R120" s="38">
        <v>11.026345909260359</v>
      </c>
      <c r="S120" s="39">
        <v>10.984365793090431</v>
      </c>
      <c r="T120" s="40">
        <v>0.08278145428063256</v>
      </c>
      <c r="U120" s="40">
        <v>0.0071731002538253045</v>
      </c>
      <c r="V120" s="40">
        <v>0.01987142637884037</v>
      </c>
      <c r="W120" s="40">
        <v>0.024136513016250007</v>
      </c>
      <c r="X120" s="39">
        <v>13.258080785605902</v>
      </c>
      <c r="Y120" s="41">
        <v>16.342812181579355</v>
      </c>
      <c r="Z120" s="41">
        <v>12.212327404958602</v>
      </c>
      <c r="AA120" s="41">
        <v>18.09432877835438</v>
      </c>
      <c r="AB120" s="42">
        <v>0.0</v>
      </c>
      <c r="AC120" s="42">
        <v>0.0</v>
      </c>
      <c r="AD120" s="42">
        <v>1.0</v>
      </c>
      <c r="AE120" s="42">
        <v>1.0</v>
      </c>
      <c r="AF120" s="42">
        <v>0.0</v>
      </c>
      <c r="AG120" s="25"/>
      <c r="AH120" s="25"/>
      <c r="AI120" s="25"/>
      <c r="AJ120" s="25"/>
      <c r="AK120" s="25"/>
      <c r="AL120" s="25"/>
    </row>
    <row r="121">
      <c r="A121" s="26" t="s">
        <v>211</v>
      </c>
      <c r="B121" s="25" t="s">
        <v>204</v>
      </c>
      <c r="C121" s="25" t="s">
        <v>364</v>
      </c>
      <c r="D121" s="28">
        <v>97.16477896262552</v>
      </c>
      <c r="E121" s="29">
        <v>0.21113874788494078</v>
      </c>
      <c r="F121" s="30">
        <v>29.0</v>
      </c>
      <c r="G121" s="33"/>
      <c r="H121" s="34">
        <v>21.859137175522402</v>
      </c>
      <c r="I121" s="35" t="s">
        <v>40</v>
      </c>
      <c r="J121" s="36">
        <v>3500.0</v>
      </c>
      <c r="K121" s="28">
        <v>6.245467764434972</v>
      </c>
      <c r="L121" s="28">
        <v>5.973713664835604</v>
      </c>
      <c r="M121" s="34">
        <v>20.614304285457653</v>
      </c>
      <c r="N121" s="35" t="s">
        <v>29</v>
      </c>
      <c r="O121" s="36">
        <v>3800.0</v>
      </c>
      <c r="P121" s="28">
        <v>5.424816917225698</v>
      </c>
      <c r="Q121" s="37">
        <v>4.970766134955801</v>
      </c>
      <c r="R121" s="38">
        <v>12.519509566812912</v>
      </c>
      <c r="S121" s="39">
        <v>12.471844595086973</v>
      </c>
      <c r="T121" s="40">
        <v>0.05111646752866362</v>
      </c>
      <c r="U121" s="40">
        <v>0.030086267305256736</v>
      </c>
      <c r="V121" s="40">
        <v>0.03894108845195437</v>
      </c>
      <c r="W121" s="40">
        <v>0.028174430921310657</v>
      </c>
      <c r="X121" s="39">
        <v>13.642083881282577</v>
      </c>
      <c r="Y121" s="41">
        <v>8.217053294239825</v>
      </c>
      <c r="Z121" s="41">
        <v>11.932024005278548</v>
      </c>
      <c r="AA121" s="41">
        <v>8.682280280179105</v>
      </c>
      <c r="AB121" s="42">
        <v>0.0</v>
      </c>
      <c r="AC121" s="42">
        <v>1.0</v>
      </c>
      <c r="AD121" s="42">
        <v>1.0</v>
      </c>
      <c r="AE121" s="42">
        <v>0.0</v>
      </c>
      <c r="AF121" s="42">
        <v>0.0</v>
      </c>
      <c r="AG121" s="25"/>
      <c r="AH121" s="25"/>
      <c r="AI121" s="25"/>
      <c r="AJ121" s="25"/>
      <c r="AK121" s="25"/>
      <c r="AL121" s="25"/>
    </row>
    <row r="122">
      <c r="A122" s="26" t="s">
        <v>213</v>
      </c>
      <c r="B122" s="25" t="s">
        <v>204</v>
      </c>
      <c r="C122" s="25" t="s">
        <v>364</v>
      </c>
      <c r="D122" s="28">
        <v>97.16477896262552</v>
      </c>
      <c r="E122" s="29">
        <v>0.1615801948907032</v>
      </c>
      <c r="F122" s="30">
        <v>25.0</v>
      </c>
      <c r="G122" s="33"/>
      <c r="H122" s="34">
        <v>18.67733999052808</v>
      </c>
      <c r="I122" s="35" t="s">
        <v>45</v>
      </c>
      <c r="J122" s="36">
        <v>5000.0</v>
      </c>
      <c r="K122" s="28">
        <v>3.735467998105616</v>
      </c>
      <c r="L122" s="28">
        <v>3.1842870488951216</v>
      </c>
      <c r="M122" s="34">
        <v>18.60463310638721</v>
      </c>
      <c r="N122" s="35" t="s">
        <v>30</v>
      </c>
      <c r="O122" s="36">
        <v>4900.0</v>
      </c>
      <c r="P122" s="28">
        <v>3.796863899262696</v>
      </c>
      <c r="Q122" s="37">
        <v>3.2273954969077168</v>
      </c>
      <c r="R122" s="38">
        <v>7.899121747058865</v>
      </c>
      <c r="S122" s="39">
        <v>7.869047772297794</v>
      </c>
      <c r="T122" s="40">
        <v>0.05033013609920053</v>
      </c>
      <c r="U122" s="40">
        <v>0.012414125347603954</v>
      </c>
      <c r="V122" s="40">
        <v>0.021748777740763517</v>
      </c>
      <c r="W122" s="40">
        <v>0.02607928658295094</v>
      </c>
      <c r="X122" s="39">
        <v>7.733650693305283</v>
      </c>
      <c r="Y122" s="41">
        <v>10.943689297222797</v>
      </c>
      <c r="Z122" s="41">
        <v>6.759639270974642</v>
      </c>
      <c r="AA122" s="41">
        <v>11.844993835412568</v>
      </c>
      <c r="AB122" s="42">
        <v>0.0</v>
      </c>
      <c r="AC122" s="42">
        <v>0.0</v>
      </c>
      <c r="AD122" s="42">
        <v>0.0</v>
      </c>
      <c r="AE122" s="42">
        <v>1.0</v>
      </c>
      <c r="AF122" s="42">
        <v>1.0</v>
      </c>
      <c r="AG122" s="25"/>
      <c r="AH122" s="25"/>
      <c r="AI122" s="25"/>
      <c r="AJ122" s="25"/>
      <c r="AK122" s="25"/>
      <c r="AL122" s="25"/>
    </row>
    <row r="123">
      <c r="A123" s="26" t="s">
        <v>215</v>
      </c>
      <c r="B123" s="25" t="s">
        <v>204</v>
      </c>
      <c r="C123" s="25" t="s">
        <v>364</v>
      </c>
      <c r="D123" s="28">
        <v>97.16477896262552</v>
      </c>
      <c r="E123" s="29">
        <v>0.18843467336683417</v>
      </c>
      <c r="F123" s="30">
        <v>23.0</v>
      </c>
      <c r="G123" s="33"/>
      <c r="H123" s="34">
        <v>18.50131783240494</v>
      </c>
      <c r="I123" s="35" t="s">
        <v>27</v>
      </c>
      <c r="J123" s="36">
        <v>3500.0</v>
      </c>
      <c r="K123" s="28">
        <v>5.286090809258554</v>
      </c>
      <c r="L123" s="28">
        <v>4.474982621026301</v>
      </c>
      <c r="M123" s="34">
        <v>18.485136688928474</v>
      </c>
      <c r="N123" s="35" t="s">
        <v>27</v>
      </c>
      <c r="O123" s="36">
        <v>4200.0</v>
      </c>
      <c r="P123" s="28">
        <v>4.401223021173446</v>
      </c>
      <c r="Q123" s="37">
        <v>3.723504918532288</v>
      </c>
      <c r="R123" s="38">
        <v>8.682320294210145</v>
      </c>
      <c r="S123" s="39">
        <v>8.649264482468437</v>
      </c>
      <c r="T123" s="40">
        <v>0.06191309808003835</v>
      </c>
      <c r="U123" s="40">
        <v>0.011239001880771295</v>
      </c>
      <c r="V123" s="40">
        <v>0.0302664348894455</v>
      </c>
      <c r="W123" s="40">
        <v>0.028196092437724474</v>
      </c>
      <c r="X123" s="39">
        <v>8.349319057104703</v>
      </c>
      <c r="Y123" s="41">
        <v>10.151998775300237</v>
      </c>
      <c r="Z123" s="41">
        <v>7.431307066219085</v>
      </c>
      <c r="AA123" s="41">
        <v>11.05382962270939</v>
      </c>
      <c r="AB123" s="42">
        <v>1.0</v>
      </c>
      <c r="AC123" s="42">
        <v>0.0</v>
      </c>
      <c r="AD123" s="42">
        <v>0.0</v>
      </c>
      <c r="AE123" s="42">
        <v>0.0</v>
      </c>
      <c r="AF123" s="42">
        <v>0.0</v>
      </c>
      <c r="AG123" s="25"/>
      <c r="AH123" s="25"/>
      <c r="AI123" s="25"/>
      <c r="AJ123" s="25"/>
      <c r="AK123" s="25"/>
      <c r="AL123" s="25"/>
    </row>
    <row r="124">
      <c r="A124" s="26" t="s">
        <v>217</v>
      </c>
      <c r="B124" s="25" t="s">
        <v>204</v>
      </c>
      <c r="C124" s="25" t="s">
        <v>364</v>
      </c>
      <c r="D124" s="28">
        <v>97.16477896262552</v>
      </c>
      <c r="E124" s="29">
        <v>0.19616500383729854</v>
      </c>
      <c r="F124" s="30">
        <v>20.0</v>
      </c>
      <c r="G124" s="33"/>
      <c r="H124" s="34">
        <v>17.0195679984825</v>
      </c>
      <c r="I124" s="35" t="s">
        <v>40</v>
      </c>
      <c r="J124" s="36">
        <v>3800.0</v>
      </c>
      <c r="K124" s="28">
        <v>4.478833683811184</v>
      </c>
      <c r="L124" s="28">
        <v>3.566825007793078</v>
      </c>
      <c r="M124" s="34">
        <v>16.584458712408335</v>
      </c>
      <c r="N124" s="35" t="s">
        <v>29</v>
      </c>
      <c r="O124" s="36">
        <v>3300.0</v>
      </c>
      <c r="P124" s="28">
        <v>5.025593549214647</v>
      </c>
      <c r="Q124" s="37">
        <v>3.9270884619729793</v>
      </c>
      <c r="R124" s="38">
        <v>7.914439990927349</v>
      </c>
      <c r="S124" s="39">
        <v>7.884307695697973</v>
      </c>
      <c r="T124" s="40">
        <v>0.06542290479757337</v>
      </c>
      <c r="U124" s="40">
        <v>0.013302988228945116</v>
      </c>
      <c r="V124" s="40">
        <v>0.026308148363212356</v>
      </c>
      <c r="W124" s="40">
        <v>0.034051678824837124</v>
      </c>
      <c r="X124" s="39">
        <v>7.558147646996839</v>
      </c>
      <c r="Y124" s="41">
        <v>9.46142035148566</v>
      </c>
      <c r="Z124" s="41">
        <v>6.599563114261532</v>
      </c>
      <c r="AA124" s="41">
        <v>9.984895598146805</v>
      </c>
      <c r="AB124" s="42">
        <v>0.0</v>
      </c>
      <c r="AC124" s="42">
        <v>1.0</v>
      </c>
      <c r="AD124" s="42">
        <v>1.0</v>
      </c>
      <c r="AE124" s="42">
        <v>0.0</v>
      </c>
      <c r="AF124" s="42">
        <v>0.0</v>
      </c>
      <c r="AG124" s="25"/>
      <c r="AH124" s="25"/>
      <c r="AI124" s="25"/>
      <c r="AJ124" s="25"/>
      <c r="AK124" s="25"/>
      <c r="AL124" s="25"/>
    </row>
    <row r="125">
      <c r="A125" s="26" t="s">
        <v>219</v>
      </c>
      <c r="B125" s="25" t="s">
        <v>204</v>
      </c>
      <c r="C125" s="25" t="s">
        <v>364</v>
      </c>
      <c r="D125" s="28">
        <v>97.16477896262552</v>
      </c>
      <c r="E125" s="29">
        <v>0.1677983193277311</v>
      </c>
      <c r="F125" s="30">
        <v>19.0</v>
      </c>
      <c r="G125" s="33"/>
      <c r="H125" s="34">
        <v>17.123339496116266</v>
      </c>
      <c r="I125" s="35" t="s">
        <v>44</v>
      </c>
      <c r="J125" s="36">
        <v>3000.0</v>
      </c>
      <c r="K125" s="28">
        <v>5.707779832038756</v>
      </c>
      <c r="L125" s="28">
        <v>4.5657975034177705</v>
      </c>
      <c r="M125" s="34">
        <v>17.164056999577262</v>
      </c>
      <c r="N125" s="35" t="s">
        <v>30</v>
      </c>
      <c r="O125" s="36">
        <v>3100.0</v>
      </c>
      <c r="P125" s="28">
        <v>5.536792580508794</v>
      </c>
      <c r="Q125" s="37">
        <v>4.436727793897548</v>
      </c>
      <c r="R125" s="38">
        <v>6.269347261344966</v>
      </c>
      <c r="S125" s="39">
        <v>6.245478254467551</v>
      </c>
      <c r="T125" s="40">
        <v>0.07325760948729095</v>
      </c>
      <c r="U125" s="40">
        <v>0.013645076535941904</v>
      </c>
      <c r="V125" s="40">
        <v>0.03154819113983731</v>
      </c>
      <c r="W125" s="40">
        <v>0.02496758685300008</v>
      </c>
      <c r="X125" s="39">
        <v>8.205181593674242</v>
      </c>
      <c r="Y125" s="41">
        <v>8.918157902442022</v>
      </c>
      <c r="Z125" s="41">
        <v>7.462639644053915</v>
      </c>
      <c r="AA125" s="41">
        <v>9.701417355523345</v>
      </c>
      <c r="AB125" s="42">
        <v>0.0</v>
      </c>
      <c r="AC125" s="42">
        <v>0.0</v>
      </c>
      <c r="AD125" s="42">
        <v>1.0</v>
      </c>
      <c r="AE125" s="42">
        <v>1.0</v>
      </c>
      <c r="AF125" s="42">
        <v>0.0</v>
      </c>
      <c r="AG125" s="25"/>
      <c r="AH125" s="25"/>
      <c r="AI125" s="25"/>
      <c r="AJ125" s="25"/>
      <c r="AK125" s="25"/>
      <c r="AL125" s="25"/>
    </row>
    <row r="126">
      <c r="A126" s="26" t="s">
        <v>221</v>
      </c>
      <c r="B126" s="25" t="s">
        <v>204</v>
      </c>
      <c r="C126" s="25" t="s">
        <v>364</v>
      </c>
      <c r="D126" s="28">
        <v>97.16477896262552</v>
      </c>
      <c r="E126" s="29">
        <v>0.24406711409395973</v>
      </c>
      <c r="F126" s="30">
        <v>17.0</v>
      </c>
      <c r="G126" s="33"/>
      <c r="H126" s="34">
        <v>19.17296783587149</v>
      </c>
      <c r="I126" s="35" t="s">
        <v>45</v>
      </c>
      <c r="J126" s="36">
        <v>3500.0</v>
      </c>
      <c r="K126" s="28">
        <v>5.477990810248997</v>
      </c>
      <c r="L126" s="28">
        <v>4.760088960760283</v>
      </c>
      <c r="M126" s="34">
        <v>19.549379418224945</v>
      </c>
      <c r="N126" s="35" t="s">
        <v>31</v>
      </c>
      <c r="O126" s="36">
        <v>3700.0</v>
      </c>
      <c r="P126" s="28">
        <v>5.283616058979715</v>
      </c>
      <c r="Q126" s="37">
        <v>4.656999474677455</v>
      </c>
      <c r="R126" s="38">
        <v>8.73876601542089</v>
      </c>
      <c r="S126" s="39">
        <v>8.705495300396333</v>
      </c>
      <c r="T126" s="40">
        <v>0.12427588126027798</v>
      </c>
      <c r="U126" s="40">
        <v>3.109488271733394E-4</v>
      </c>
      <c r="V126" s="40">
        <v>0.03399707177095178</v>
      </c>
      <c r="W126" s="40">
        <v>0.020522622593440402</v>
      </c>
      <c r="X126" s="39">
        <v>9.407553303537657</v>
      </c>
      <c r="Y126" s="41">
        <v>9.765414532333834</v>
      </c>
      <c r="Z126" s="41">
        <v>9.049085395668259</v>
      </c>
      <c r="AA126" s="41">
        <v>10.500294022556684</v>
      </c>
      <c r="AB126" s="42">
        <v>0.0</v>
      </c>
      <c r="AC126" s="42">
        <v>0.0</v>
      </c>
      <c r="AD126" s="42">
        <v>0.0</v>
      </c>
      <c r="AE126" s="42">
        <v>1.0</v>
      </c>
      <c r="AF126" s="42">
        <v>1.0</v>
      </c>
      <c r="AG126" s="25"/>
      <c r="AH126" s="25"/>
      <c r="AI126" s="25"/>
      <c r="AJ126" s="25"/>
      <c r="AK126" s="25"/>
      <c r="AL126" s="25"/>
    </row>
    <row r="127">
      <c r="A127" s="26" t="s">
        <v>225</v>
      </c>
      <c r="B127" s="25" t="s">
        <v>204</v>
      </c>
      <c r="C127" s="25" t="s">
        <v>364</v>
      </c>
      <c r="D127" s="28">
        <v>97.16477896262552</v>
      </c>
      <c r="E127" s="29">
        <v>0.17003328050713154</v>
      </c>
      <c r="F127" s="30">
        <v>0.0</v>
      </c>
      <c r="G127" s="33"/>
      <c r="H127" s="34" t="s">
        <v>64</v>
      </c>
      <c r="I127" s="35" t="s">
        <v>29</v>
      </c>
      <c r="J127" s="36">
        <v>3000.0</v>
      </c>
      <c r="K127" s="28" t="s">
        <v>64</v>
      </c>
      <c r="L127" s="28" t="s">
        <v>64</v>
      </c>
      <c r="M127" s="34" t="s">
        <v>64</v>
      </c>
      <c r="N127" s="35" t="s">
        <v>30</v>
      </c>
      <c r="O127" s="36">
        <v>3000.0</v>
      </c>
      <c r="P127" s="28" t="s">
        <v>64</v>
      </c>
      <c r="Q127" s="37" t="s">
        <v>64</v>
      </c>
      <c r="R127" s="38" t="s">
        <v>64</v>
      </c>
      <c r="S127" s="39" t="s">
        <v>64</v>
      </c>
      <c r="T127" s="40" t="s">
        <v>64</v>
      </c>
      <c r="U127" s="40" t="s">
        <v>64</v>
      </c>
      <c r="V127" s="40" t="s">
        <v>64</v>
      </c>
      <c r="W127" s="40" t="s">
        <v>64</v>
      </c>
      <c r="X127" s="39" t="s">
        <v>64</v>
      </c>
      <c r="Y127" s="41" t="s">
        <v>64</v>
      </c>
      <c r="Z127" s="41" t="s">
        <v>64</v>
      </c>
      <c r="AA127" s="41" t="s">
        <v>64</v>
      </c>
      <c r="AB127" s="42">
        <v>0.0</v>
      </c>
      <c r="AC127" s="42">
        <v>0.0</v>
      </c>
      <c r="AD127" s="42">
        <v>1.0</v>
      </c>
      <c r="AE127" s="42">
        <v>0.0</v>
      </c>
      <c r="AF127" s="42">
        <v>0.0</v>
      </c>
      <c r="AG127" s="25"/>
      <c r="AH127" s="25"/>
      <c r="AI127" s="25"/>
      <c r="AJ127" s="25"/>
      <c r="AK127" s="25"/>
      <c r="AL127" s="25"/>
    </row>
    <row r="128">
      <c r="A128" s="26" t="s">
        <v>223</v>
      </c>
      <c r="B128" s="25" t="s">
        <v>204</v>
      </c>
      <c r="C128" s="25" t="s">
        <v>364</v>
      </c>
      <c r="D128" s="28">
        <v>97.16477896262552</v>
      </c>
      <c r="E128" s="29">
        <v>0.16390476190476191</v>
      </c>
      <c r="F128" s="30">
        <v>0.0</v>
      </c>
      <c r="G128" s="33"/>
      <c r="H128" s="34" t="s">
        <v>64</v>
      </c>
      <c r="I128" s="35" t="s">
        <v>40</v>
      </c>
      <c r="J128" s="36">
        <v>3000.0</v>
      </c>
      <c r="K128" s="28" t="s">
        <v>64</v>
      </c>
      <c r="L128" s="28" t="s">
        <v>64</v>
      </c>
      <c r="M128" s="34" t="s">
        <v>64</v>
      </c>
      <c r="N128" s="35" t="s">
        <v>28</v>
      </c>
      <c r="O128" s="36">
        <v>3000.0</v>
      </c>
      <c r="P128" s="28" t="s">
        <v>64</v>
      </c>
      <c r="Q128" s="37" t="s">
        <v>64</v>
      </c>
      <c r="R128" s="38" t="s">
        <v>64</v>
      </c>
      <c r="S128" s="39" t="s">
        <v>64</v>
      </c>
      <c r="T128" s="40" t="s">
        <v>64</v>
      </c>
      <c r="U128" s="40" t="s">
        <v>64</v>
      </c>
      <c r="V128" s="40" t="s">
        <v>64</v>
      </c>
      <c r="W128" s="40" t="s">
        <v>64</v>
      </c>
      <c r="X128" s="39" t="s">
        <v>64</v>
      </c>
      <c r="Y128" s="41" t="s">
        <v>64</v>
      </c>
      <c r="Z128" s="41" t="s">
        <v>64</v>
      </c>
      <c r="AA128" s="41" t="s">
        <v>64</v>
      </c>
      <c r="AB128" s="42">
        <v>0.0</v>
      </c>
      <c r="AC128" s="42">
        <v>1.0</v>
      </c>
      <c r="AD128" s="42">
        <v>1.0</v>
      </c>
      <c r="AE128" s="42">
        <v>0.0</v>
      </c>
      <c r="AF128" s="42">
        <v>0.0</v>
      </c>
      <c r="AG128" s="25"/>
      <c r="AH128" s="25"/>
      <c r="AI128" s="25"/>
      <c r="AJ128" s="25"/>
      <c r="AK128" s="25"/>
      <c r="AL128" s="25"/>
    </row>
    <row r="129">
      <c r="A129" s="26" t="s">
        <v>227</v>
      </c>
      <c r="B129" s="25" t="s">
        <v>204</v>
      </c>
      <c r="C129" s="25" t="s">
        <v>364</v>
      </c>
      <c r="D129" s="28">
        <v>97.16477896262552</v>
      </c>
      <c r="E129" s="29">
        <v>0.18</v>
      </c>
      <c r="F129" s="30">
        <v>0.0</v>
      </c>
      <c r="G129" s="33"/>
      <c r="H129" s="34" t="s">
        <v>64</v>
      </c>
      <c r="I129" s="35" t="s">
        <v>27</v>
      </c>
      <c r="J129" s="36">
        <v>3000.0</v>
      </c>
      <c r="K129" s="28" t="s">
        <v>64</v>
      </c>
      <c r="L129" s="28" t="s">
        <v>64</v>
      </c>
      <c r="M129" s="34" t="s">
        <v>64</v>
      </c>
      <c r="N129" s="35" t="s">
        <v>27</v>
      </c>
      <c r="O129" s="36">
        <v>3000.0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1.0</v>
      </c>
      <c r="AC129" s="42">
        <v>0.0</v>
      </c>
      <c r="AD129" s="42">
        <v>0.0</v>
      </c>
      <c r="AE129" s="42">
        <v>0.0</v>
      </c>
      <c r="AF129" s="42">
        <v>0.0</v>
      </c>
      <c r="AG129" s="25"/>
      <c r="AH129" s="25"/>
      <c r="AI129" s="25"/>
      <c r="AJ129" s="25"/>
      <c r="AK129" s="25"/>
      <c r="AL129" s="25"/>
    </row>
    <row r="130">
      <c r="A130" s="26" t="s">
        <v>229</v>
      </c>
      <c r="B130" s="25" t="s">
        <v>204</v>
      </c>
      <c r="C130" s="25" t="s">
        <v>364</v>
      </c>
      <c r="D130" s="28">
        <v>97.16477896262552</v>
      </c>
      <c r="E130" s="29">
        <v>0.1320685368186165</v>
      </c>
      <c r="F130" s="30">
        <v>0.0</v>
      </c>
      <c r="G130" s="33"/>
      <c r="H130" s="34" t="s">
        <v>64</v>
      </c>
      <c r="I130" s="35" t="s">
        <v>40</v>
      </c>
      <c r="J130" s="36">
        <v>3900.0</v>
      </c>
      <c r="K130" s="28" t="s">
        <v>64</v>
      </c>
      <c r="L130" s="28" t="s">
        <v>64</v>
      </c>
      <c r="M130" s="34" t="s">
        <v>64</v>
      </c>
      <c r="N130" s="35" t="s">
        <v>29</v>
      </c>
      <c r="O130" s="36">
        <v>3000.0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0.0</v>
      </c>
      <c r="AC130" s="42">
        <v>1.0</v>
      </c>
      <c r="AD130" s="42">
        <v>1.0</v>
      </c>
      <c r="AE130" s="42">
        <v>0.0</v>
      </c>
      <c r="AF130" s="42">
        <v>0.0</v>
      </c>
      <c r="AG130" s="25"/>
      <c r="AH130" s="25"/>
      <c r="AI130" s="25"/>
      <c r="AJ130" s="25"/>
      <c r="AK130" s="25"/>
      <c r="AL130" s="25"/>
    </row>
    <row r="131">
      <c r="A131" s="26" t="s">
        <v>230</v>
      </c>
      <c r="B131" s="25" t="s">
        <v>204</v>
      </c>
      <c r="C131" s="25" t="s">
        <v>364</v>
      </c>
      <c r="D131" s="28">
        <v>97.16477896262552</v>
      </c>
      <c r="E131" s="29">
        <v>0.17866242038216562</v>
      </c>
      <c r="F131" s="30">
        <v>0.0</v>
      </c>
      <c r="G131" s="33"/>
      <c r="H131" s="34" t="s">
        <v>64</v>
      </c>
      <c r="I131" s="35" t="s">
        <v>45</v>
      </c>
      <c r="J131" s="36">
        <v>3000.0</v>
      </c>
      <c r="K131" s="28" t="s">
        <v>64</v>
      </c>
      <c r="L131" s="28" t="s">
        <v>64</v>
      </c>
      <c r="M131" s="34" t="s">
        <v>64</v>
      </c>
      <c r="N131" s="35" t="s">
        <v>31</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1.0</v>
      </c>
      <c r="AF131" s="42">
        <v>1.0</v>
      </c>
      <c r="AG131" s="25"/>
      <c r="AH131" s="25"/>
      <c r="AI131" s="25"/>
      <c r="AJ131" s="25"/>
      <c r="AK131" s="25"/>
      <c r="AL131" s="25"/>
    </row>
    <row r="132">
      <c r="A132" s="26" t="s">
        <v>232</v>
      </c>
      <c r="B132" s="25" t="s">
        <v>204</v>
      </c>
      <c r="C132" s="25" t="s">
        <v>364</v>
      </c>
      <c r="D132" s="28">
        <v>97.16477896262552</v>
      </c>
      <c r="E132" s="29">
        <v>0.1735539568345324</v>
      </c>
      <c r="F132" s="30">
        <v>0.0</v>
      </c>
      <c r="G132" s="33"/>
      <c r="H132" s="34" t="s">
        <v>64</v>
      </c>
      <c r="I132" s="35" t="s">
        <v>58</v>
      </c>
      <c r="J132" s="36">
        <v>3000.0</v>
      </c>
      <c r="K132" s="28" t="s">
        <v>64</v>
      </c>
      <c r="L132" s="28" t="s">
        <v>64</v>
      </c>
      <c r="M132" s="34" t="s">
        <v>64</v>
      </c>
      <c r="N132" s="35" t="s">
        <v>27</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1.0</v>
      </c>
      <c r="AC132" s="42">
        <v>1.0</v>
      </c>
      <c r="AD132" s="42">
        <v>0.0</v>
      </c>
      <c r="AE132" s="42">
        <v>0.0</v>
      </c>
      <c r="AF132" s="42">
        <v>0.0</v>
      </c>
      <c r="AG132" s="25"/>
      <c r="AH132" s="25"/>
      <c r="AI132" s="25"/>
      <c r="AJ132" s="25"/>
      <c r="AK132" s="25"/>
      <c r="AL132" s="25"/>
    </row>
    <row r="133">
      <c r="A133" s="26" t="s">
        <v>210</v>
      </c>
      <c r="B133" s="25" t="s">
        <v>204</v>
      </c>
      <c r="C133" s="25" t="s">
        <v>364</v>
      </c>
      <c r="D133" s="28">
        <v>97.16477896262552</v>
      </c>
      <c r="E133" s="29">
        <v>0.19512600145666426</v>
      </c>
      <c r="F133" s="30">
        <v>0.0</v>
      </c>
      <c r="G133" s="33"/>
      <c r="H133" s="34" t="s">
        <v>64</v>
      </c>
      <c r="I133" s="35" t="s">
        <v>31</v>
      </c>
      <c r="J133" s="36">
        <v>7500.0</v>
      </c>
      <c r="K133" s="28" t="s">
        <v>64</v>
      </c>
      <c r="L133" s="28" t="s">
        <v>64</v>
      </c>
      <c r="M133" s="34" t="s">
        <v>64</v>
      </c>
      <c r="N133" s="35" t="s">
        <v>31</v>
      </c>
      <c r="O133" s="36">
        <v>8700.0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0.0</v>
      </c>
      <c r="AC133" s="42">
        <v>0.0</v>
      </c>
      <c r="AD133" s="42">
        <v>0.0</v>
      </c>
      <c r="AE133" s="42">
        <v>0.0</v>
      </c>
      <c r="AF133" s="42">
        <v>1.0</v>
      </c>
      <c r="AG133" s="25"/>
      <c r="AH133" s="25"/>
      <c r="AI133" s="25"/>
      <c r="AJ133" s="25"/>
      <c r="AK133" s="25"/>
      <c r="AL133" s="25"/>
    </row>
    <row r="134">
      <c r="A134" s="26" t="s">
        <v>567</v>
      </c>
      <c r="B134" s="25" t="s">
        <v>565</v>
      </c>
      <c r="C134" s="25" t="s">
        <v>36</v>
      </c>
      <c r="D134" s="28">
        <v>96.73605963350242</v>
      </c>
      <c r="E134" s="29">
        <v>0.28594074749316317</v>
      </c>
      <c r="F134" s="30">
        <v>36.0</v>
      </c>
      <c r="G134" s="32">
        <v>0.31</v>
      </c>
      <c r="H134" s="34">
        <v>47.359926999054956</v>
      </c>
      <c r="I134" s="35" t="s">
        <v>356</v>
      </c>
      <c r="J134" s="36">
        <v>12300.0</v>
      </c>
      <c r="K134" s="28">
        <v>3.8504005690288583</v>
      </c>
      <c r="L134" s="28">
        <v>6.486223452688944</v>
      </c>
      <c r="M134" s="34">
        <v>48.03941140838872</v>
      </c>
      <c r="N134" s="35" t="s">
        <v>29</v>
      </c>
      <c r="O134" s="36">
        <v>12400.0</v>
      </c>
      <c r="P134" s="28">
        <v>3.8741460813216713</v>
      </c>
      <c r="Q134" s="37">
        <v>6.594637539623885</v>
      </c>
      <c r="R134" s="38">
        <v>24.831702938981394</v>
      </c>
      <c r="S134" s="39">
        <v>24.737112367354957</v>
      </c>
      <c r="T134" s="40">
        <v>0.11578239449822307</v>
      </c>
      <c r="U134" s="40">
        <v>0.008704546651256728</v>
      </c>
      <c r="V134" s="40">
        <v>0.07953332351216764</v>
      </c>
      <c r="W134" s="40">
        <v>0.04638450201834064</v>
      </c>
      <c r="X134" s="39">
        <v>23.098523242972547</v>
      </c>
      <c r="Y134" s="41">
        <v>24.26140375608241</v>
      </c>
      <c r="Z134" s="41">
        <v>21.100111681501886</v>
      </c>
      <c r="AA134" s="41">
        <v>26.939299726886837</v>
      </c>
      <c r="AB134" s="42">
        <v>1.0</v>
      </c>
      <c r="AC134" s="42">
        <v>0.0</v>
      </c>
      <c r="AD134" s="42">
        <v>1.0</v>
      </c>
      <c r="AE134" s="42">
        <v>0.0</v>
      </c>
      <c r="AF134" s="42">
        <v>0.0</v>
      </c>
      <c r="AG134" s="25"/>
      <c r="AH134" s="25"/>
      <c r="AI134" s="25"/>
      <c r="AJ134" s="25"/>
      <c r="AK134" s="25"/>
      <c r="AL134" s="25"/>
    </row>
    <row r="135">
      <c r="A135" s="26" t="s">
        <v>568</v>
      </c>
      <c r="B135" s="25" t="s">
        <v>565</v>
      </c>
      <c r="C135" s="25" t="s">
        <v>36</v>
      </c>
      <c r="D135" s="28">
        <v>96.73605963350242</v>
      </c>
      <c r="E135" s="29">
        <v>0.2254765342960289</v>
      </c>
      <c r="F135" s="30">
        <v>35.0</v>
      </c>
      <c r="G135" s="33"/>
      <c r="H135" s="34">
        <v>31.9201654800521</v>
      </c>
      <c r="I135" s="35" t="s">
        <v>40</v>
      </c>
      <c r="J135" s="36">
        <v>6000.0</v>
      </c>
      <c r="K135" s="28">
        <v>5.320027580008683</v>
      </c>
      <c r="L135" s="28">
        <v>6.713762590877337</v>
      </c>
      <c r="M135" s="34">
        <v>31.56743649355785</v>
      </c>
      <c r="N135" s="35" t="s">
        <v>28</v>
      </c>
      <c r="O135" s="36">
        <v>6900.0</v>
      </c>
      <c r="P135" s="28">
        <v>4.574990796167804</v>
      </c>
      <c r="Q135" s="37">
        <v>5.726767825454728</v>
      </c>
      <c r="R135" s="38">
        <v>16.273255286266597</v>
      </c>
      <c r="S135" s="39">
        <v>16.211266121708153</v>
      </c>
      <c r="T135" s="40">
        <v>0.06431758710692065</v>
      </c>
      <c r="U135" s="40">
        <v>0.024361178000878028</v>
      </c>
      <c r="V135" s="40">
        <v>0.04138342371697271</v>
      </c>
      <c r="W135" s="40">
        <v>0.031700110285661366</v>
      </c>
      <c r="X135" s="39">
        <v>16.888792547208812</v>
      </c>
      <c r="Y135" s="41">
        <v>15.031372932843286</v>
      </c>
      <c r="Z135" s="41">
        <v>14.911603125973214</v>
      </c>
      <c r="AA135" s="41">
        <v>16.655833367584634</v>
      </c>
      <c r="AB135" s="42">
        <v>0.0</v>
      </c>
      <c r="AC135" s="42">
        <v>1.0</v>
      </c>
      <c r="AD135" s="42">
        <v>1.0</v>
      </c>
      <c r="AE135" s="42">
        <v>0.0</v>
      </c>
      <c r="AF135" s="42">
        <v>0.0</v>
      </c>
      <c r="AG135" s="25"/>
      <c r="AH135" s="25"/>
      <c r="AI135" s="25"/>
      <c r="AJ135" s="25"/>
      <c r="AK135" s="25"/>
      <c r="AL135" s="25"/>
    </row>
    <row r="136">
      <c r="A136" s="26" t="s">
        <v>569</v>
      </c>
      <c r="B136" s="25" t="s">
        <v>565</v>
      </c>
      <c r="C136" s="25" t="s">
        <v>36</v>
      </c>
      <c r="D136" s="28">
        <v>96.73605963350242</v>
      </c>
      <c r="E136" s="29">
        <v>0.1865553673512598</v>
      </c>
      <c r="F136" s="30">
        <v>33.0</v>
      </c>
      <c r="G136" s="33"/>
      <c r="H136" s="34">
        <v>28.84598123625602</v>
      </c>
      <c r="I136" s="35" t="s">
        <v>58</v>
      </c>
      <c r="J136" s="36">
        <v>5600.0</v>
      </c>
      <c r="K136" s="28">
        <v>5.151068077902861</v>
      </c>
      <c r="L136" s="28">
        <v>6.0360652361378175</v>
      </c>
      <c r="M136" s="34">
        <v>28.497754309534244</v>
      </c>
      <c r="N136" s="35" t="s">
        <v>27</v>
      </c>
      <c r="O136" s="36">
        <v>6300.0</v>
      </c>
      <c r="P136" s="28">
        <v>4.523453065005436</v>
      </c>
      <c r="Q136" s="37">
        <v>5.253701463924589</v>
      </c>
      <c r="R136" s="38">
        <v>12.257836026873541</v>
      </c>
      <c r="S136" s="39">
        <v>12.211142663976348</v>
      </c>
      <c r="T136" s="40">
        <v>0.053639406409117775</v>
      </c>
      <c r="U136" s="40">
        <v>0.02204628813879336</v>
      </c>
      <c r="V136" s="40">
        <v>0.02824680667782899</v>
      </c>
      <c r="W136" s="40">
        <v>0.03080575083679608</v>
      </c>
      <c r="X136" s="39">
        <v>13.120627842271135</v>
      </c>
      <c r="Y136" s="41">
        <v>15.725353393984884</v>
      </c>
      <c r="Z136" s="41">
        <v>11.363137906801045</v>
      </c>
      <c r="AA136" s="41">
        <v>17.1346164027332</v>
      </c>
      <c r="AB136" s="42">
        <v>1.0</v>
      </c>
      <c r="AC136" s="42">
        <v>1.0</v>
      </c>
      <c r="AD136" s="42">
        <v>0.0</v>
      </c>
      <c r="AE136" s="42">
        <v>0.0</v>
      </c>
      <c r="AF136" s="42">
        <v>0.0</v>
      </c>
      <c r="AG136" s="25"/>
      <c r="AH136" s="25"/>
      <c r="AI136" s="25"/>
      <c r="AJ136" s="25"/>
      <c r="AK136" s="25"/>
      <c r="AL136" s="25"/>
    </row>
    <row r="137">
      <c r="A137" s="26" t="s">
        <v>570</v>
      </c>
      <c r="B137" s="25" t="s">
        <v>565</v>
      </c>
      <c r="C137" s="25" t="s">
        <v>36</v>
      </c>
      <c r="D137" s="28">
        <v>96.73605963350242</v>
      </c>
      <c r="E137" s="29">
        <v>0.12517113176599234</v>
      </c>
      <c r="F137" s="30">
        <v>32.0</v>
      </c>
      <c r="G137" s="33"/>
      <c r="H137" s="34">
        <v>19.086530820405777</v>
      </c>
      <c r="I137" s="35" t="s">
        <v>40</v>
      </c>
      <c r="J137" s="36">
        <v>3800.0</v>
      </c>
      <c r="K137" s="28">
        <v>5.022771268527836</v>
      </c>
      <c r="L137" s="28">
        <v>4.350113961079619</v>
      </c>
      <c r="M137" s="34">
        <v>18.52655997499616</v>
      </c>
      <c r="N137" s="35" t="s">
        <v>28</v>
      </c>
      <c r="O137" s="36">
        <v>3800.0</v>
      </c>
      <c r="P137" s="28">
        <v>4.875410519735832</v>
      </c>
      <c r="Q137" s="37">
        <v>4.131439405731279</v>
      </c>
      <c r="R137" s="38">
        <v>7.546634646343645</v>
      </c>
      <c r="S137" s="39">
        <v>7.517887504562526</v>
      </c>
      <c r="T137" s="40">
        <v>0.025983563558367444</v>
      </c>
      <c r="U137" s="40">
        <v>0.027659922497616958</v>
      </c>
      <c r="V137" s="40">
        <v>0.01350400256617663</v>
      </c>
      <c r="W137" s="40">
        <v>0.015646016766328784</v>
      </c>
      <c r="X137" s="39">
        <v>9.96109586164538</v>
      </c>
      <c r="Y137" s="41">
        <v>9.125434958760396</v>
      </c>
      <c r="Z137" s="41">
        <v>8.564680553938082</v>
      </c>
      <c r="AA137" s="41">
        <v>9.96187942105808</v>
      </c>
      <c r="AB137" s="42">
        <v>0.0</v>
      </c>
      <c r="AC137" s="42">
        <v>1.0</v>
      </c>
      <c r="AD137" s="42">
        <v>1.0</v>
      </c>
      <c r="AE137" s="42">
        <v>0.0</v>
      </c>
      <c r="AF137" s="42">
        <v>0.0</v>
      </c>
      <c r="AG137" s="25"/>
      <c r="AH137" s="25"/>
      <c r="AI137" s="25"/>
      <c r="AJ137" s="25"/>
      <c r="AK137" s="25"/>
      <c r="AL137" s="25"/>
    </row>
    <row r="138">
      <c r="A138" s="26" t="s">
        <v>572</v>
      </c>
      <c r="B138" s="25" t="s">
        <v>565</v>
      </c>
      <c r="C138" s="25" t="s">
        <v>36</v>
      </c>
      <c r="D138" s="28">
        <v>96.73605963350242</v>
      </c>
      <c r="E138" s="29">
        <v>0.16409961190168176</v>
      </c>
      <c r="F138" s="30">
        <v>22.0</v>
      </c>
      <c r="G138" s="33"/>
      <c r="H138" s="34">
        <v>15.800209464428422</v>
      </c>
      <c r="I138" s="35" t="s">
        <v>58</v>
      </c>
      <c r="J138" s="36">
        <v>3700.0</v>
      </c>
      <c r="K138" s="28">
        <v>4.270326882277952</v>
      </c>
      <c r="L138" s="28">
        <v>3.220647721114826</v>
      </c>
      <c r="M138" s="34">
        <v>15.115416739973263</v>
      </c>
      <c r="N138" s="35" t="s">
        <v>27</v>
      </c>
      <c r="O138" s="36">
        <v>3300.0</v>
      </c>
      <c r="P138" s="28">
        <v>4.580429315143412</v>
      </c>
      <c r="Q138" s="37">
        <v>3.3442723702018</v>
      </c>
      <c r="R138" s="38">
        <v>7.044419071866632</v>
      </c>
      <c r="S138" s="39">
        <v>7.017585002998241</v>
      </c>
      <c r="T138" s="40">
        <v>0.030768120965380598</v>
      </c>
      <c r="U138" s="40">
        <v>0.02218391166782927</v>
      </c>
      <c r="V138" s="40">
        <v>0.021026490189507745</v>
      </c>
      <c r="W138" s="40">
        <v>0.03163618707412175</v>
      </c>
      <c r="X138" s="39">
        <v>6.401797437389737</v>
      </c>
      <c r="Y138" s="41">
        <v>9.398412027038685</v>
      </c>
      <c r="Z138" s="41">
        <v>5.2086768729062785</v>
      </c>
      <c r="AA138" s="41">
        <v>9.906739867066984</v>
      </c>
      <c r="AB138" s="42">
        <v>1.0</v>
      </c>
      <c r="AC138" s="42">
        <v>1.0</v>
      </c>
      <c r="AD138" s="42">
        <v>0.0</v>
      </c>
      <c r="AE138" s="42">
        <v>0.0</v>
      </c>
      <c r="AF138" s="42">
        <v>0.0</v>
      </c>
      <c r="AG138" s="25"/>
      <c r="AH138" s="25"/>
      <c r="AI138" s="25"/>
      <c r="AJ138" s="25"/>
      <c r="AK138" s="25"/>
      <c r="AL138" s="25"/>
    </row>
    <row r="139">
      <c r="A139" s="26" t="s">
        <v>576</v>
      </c>
      <c r="B139" s="25" t="s">
        <v>565</v>
      </c>
      <c r="C139" s="25" t="s">
        <v>36</v>
      </c>
      <c r="D139" s="28">
        <v>96.73605963350242</v>
      </c>
      <c r="E139" s="29">
        <v>0.1386923076923077</v>
      </c>
      <c r="F139" s="30">
        <v>18.0</v>
      </c>
      <c r="G139" s="33"/>
      <c r="H139" s="34">
        <v>11.386477412262014</v>
      </c>
      <c r="I139" s="35" t="s">
        <v>58</v>
      </c>
      <c r="J139" s="36">
        <v>3000.0</v>
      </c>
      <c r="K139" s="28">
        <v>3.7954924707540045</v>
      </c>
      <c r="L139" s="28">
        <v>2.2521579190091794</v>
      </c>
      <c r="M139" s="34">
        <v>11.743592539227791</v>
      </c>
      <c r="N139" s="35" t="s">
        <v>28</v>
      </c>
      <c r="O139" s="36">
        <v>3000.0</v>
      </c>
      <c r="P139" s="28">
        <v>3.914530846409263</v>
      </c>
      <c r="Q139" s="37">
        <v>2.3759012545890794</v>
      </c>
      <c r="R139" s="38">
        <v>4.761118624228623</v>
      </c>
      <c r="S139" s="39">
        <v>4.742982255033416</v>
      </c>
      <c r="T139" s="40">
        <v>0.03016681380655749</v>
      </c>
      <c r="U139" s="40">
        <v>0.012349539402059474</v>
      </c>
      <c r="V139" s="40">
        <v>0.02092822707829926</v>
      </c>
      <c r="W139" s="40">
        <v>0.026301690787592313</v>
      </c>
      <c r="X139" s="39">
        <v>4.038769082724794</v>
      </c>
      <c r="Y139" s="41">
        <v>7.347708329537219</v>
      </c>
      <c r="Z139" s="41">
        <v>3.337712637374597</v>
      </c>
      <c r="AA139" s="41">
        <v>8.405879901853194</v>
      </c>
      <c r="AB139" s="42">
        <v>1.0</v>
      </c>
      <c r="AC139" s="42">
        <v>1.0</v>
      </c>
      <c r="AD139" s="42">
        <v>0.0</v>
      </c>
      <c r="AE139" s="42">
        <v>0.0</v>
      </c>
      <c r="AF139" s="42">
        <v>0.0</v>
      </c>
      <c r="AG139" s="25"/>
      <c r="AH139" s="25"/>
      <c r="AI139" s="25"/>
      <c r="AJ139" s="25"/>
      <c r="AK139" s="25"/>
      <c r="AL139" s="25"/>
    </row>
    <row r="140">
      <c r="A140" s="26" t="s">
        <v>579</v>
      </c>
      <c r="B140" s="25" t="s">
        <v>565</v>
      </c>
      <c r="C140" s="25" t="s">
        <v>36</v>
      </c>
      <c r="D140" s="28">
        <v>96.73605963350242</v>
      </c>
      <c r="E140" s="29">
        <v>0.24034717251252682</v>
      </c>
      <c r="F140" s="30">
        <v>17.0</v>
      </c>
      <c r="G140" s="33"/>
      <c r="H140" s="34">
        <v>19.52212866620995</v>
      </c>
      <c r="I140" s="35" t="s">
        <v>45</v>
      </c>
      <c r="J140" s="36">
        <v>4200.0</v>
      </c>
      <c r="K140" s="28">
        <v>4.648125872907132</v>
      </c>
      <c r="L140" s="28">
        <v>4.092694595180745</v>
      </c>
      <c r="M140" s="34">
        <v>19.695385864221958</v>
      </c>
      <c r="N140" s="35" t="s">
        <v>31</v>
      </c>
      <c r="O140" s="36">
        <v>3700.0</v>
      </c>
      <c r="P140" s="28">
        <v>5.323077260600529</v>
      </c>
      <c r="Q140" s="37">
        <v>4.717406950952739</v>
      </c>
      <c r="R140" s="38">
        <v>8.538968147743839</v>
      </c>
      <c r="S140" s="39">
        <v>8.506440943299593</v>
      </c>
      <c r="T140" s="40">
        <v>0.10784829789703143</v>
      </c>
      <c r="U140" s="40">
        <v>2.066059346686426E-4</v>
      </c>
      <c r="V140" s="40">
        <v>0.05227130147116658</v>
      </c>
      <c r="W140" s="40">
        <v>0.036259341534346776</v>
      </c>
      <c r="X140" s="39">
        <v>8.584404090253157</v>
      </c>
      <c r="Y140" s="41">
        <v>10.937724575956793</v>
      </c>
      <c r="Z140" s="41">
        <v>7.959729869709071</v>
      </c>
      <c r="AA140" s="41">
        <v>11.735655994512888</v>
      </c>
      <c r="AB140" s="42">
        <v>0.0</v>
      </c>
      <c r="AC140" s="42">
        <v>0.0</v>
      </c>
      <c r="AD140" s="42">
        <v>0.0</v>
      </c>
      <c r="AE140" s="42">
        <v>1.0</v>
      </c>
      <c r="AF140" s="42">
        <v>1.0</v>
      </c>
      <c r="AG140" s="25"/>
      <c r="AH140" s="25"/>
      <c r="AI140" s="25"/>
      <c r="AJ140" s="25"/>
      <c r="AK140" s="25"/>
      <c r="AL140" s="25"/>
    </row>
    <row r="141">
      <c r="A141" s="26" t="s">
        <v>573</v>
      </c>
      <c r="B141" s="25" t="s">
        <v>565</v>
      </c>
      <c r="C141" s="25" t="s">
        <v>36</v>
      </c>
      <c r="D141" s="28">
        <v>96.73605963350242</v>
      </c>
      <c r="E141" s="29">
        <v>0.18354785229841747</v>
      </c>
      <c r="F141" s="30">
        <v>16.0</v>
      </c>
      <c r="G141" s="32"/>
      <c r="H141" s="34">
        <v>13.505601796417755</v>
      </c>
      <c r="I141" s="35" t="s">
        <v>44</v>
      </c>
      <c r="J141" s="36">
        <v>3000.0</v>
      </c>
      <c r="K141" s="28">
        <v>4.501867265472585</v>
      </c>
      <c r="L141" s="28">
        <v>3.0268181480441263</v>
      </c>
      <c r="M141" s="34">
        <v>12.834956588149316</v>
      </c>
      <c r="N141" s="35" t="s">
        <v>29</v>
      </c>
      <c r="O141" s="36">
        <v>3100.0</v>
      </c>
      <c r="P141" s="28">
        <v>4.140308576822361</v>
      </c>
      <c r="Q141" s="37">
        <v>2.681845340444452</v>
      </c>
      <c r="R141" s="38">
        <v>5.831575146879649</v>
      </c>
      <c r="S141" s="39">
        <v>5.809361123621504</v>
      </c>
      <c r="T141" s="40">
        <v>0.036317308273756135</v>
      </c>
      <c r="U141" s="40">
        <v>0.044071544364639205</v>
      </c>
      <c r="V141" s="40">
        <v>0.024146102257686514</v>
      </c>
      <c r="W141" s="40">
        <v>0.022084849625932785</v>
      </c>
      <c r="X141" s="39">
        <v>7.738520374600452</v>
      </c>
      <c r="Y141" s="41">
        <v>5.767081421817303</v>
      </c>
      <c r="Z141" s="41">
        <v>6.671902228898876</v>
      </c>
      <c r="AA141" s="41">
        <v>6.16305435925044</v>
      </c>
      <c r="AB141" s="42">
        <v>0.0</v>
      </c>
      <c r="AC141" s="42">
        <v>0.0</v>
      </c>
      <c r="AD141" s="42">
        <v>1.0</v>
      </c>
      <c r="AE141" s="42">
        <v>1.0</v>
      </c>
      <c r="AF141" s="42">
        <v>0.0</v>
      </c>
      <c r="AG141" s="25"/>
      <c r="AH141" s="25"/>
      <c r="AI141" s="25"/>
      <c r="AJ141" s="25"/>
      <c r="AK141" s="25"/>
      <c r="AL141" s="25"/>
    </row>
    <row r="142">
      <c r="A142" s="26" t="s">
        <v>574</v>
      </c>
      <c r="B142" s="25" t="s">
        <v>565</v>
      </c>
      <c r="C142" s="25" t="s">
        <v>36</v>
      </c>
      <c r="D142" s="28">
        <v>96.73605963350242</v>
      </c>
      <c r="E142" s="29">
        <v>0.17089111747851005</v>
      </c>
      <c r="F142" s="30">
        <v>16.0</v>
      </c>
      <c r="G142" s="33"/>
      <c r="H142" s="34">
        <v>14.456861534497662</v>
      </c>
      <c r="I142" s="35" t="s">
        <v>45</v>
      </c>
      <c r="J142" s="36">
        <v>3300.0</v>
      </c>
      <c r="K142" s="28">
        <v>4.380867131665958</v>
      </c>
      <c r="L142" s="28">
        <v>3.0959447792295847</v>
      </c>
      <c r="M142" s="34">
        <v>14.87215736609201</v>
      </c>
      <c r="N142" s="35" t="s">
        <v>31</v>
      </c>
      <c r="O142" s="36">
        <v>3200.0</v>
      </c>
      <c r="P142" s="28">
        <v>4.647549176903753</v>
      </c>
      <c r="Q142" s="37">
        <v>3.3532142797732525</v>
      </c>
      <c r="R142" s="38">
        <v>5.367956451042059</v>
      </c>
      <c r="S142" s="39">
        <v>5.347508474903749</v>
      </c>
      <c r="T142" s="40">
        <v>0.05347077172724613</v>
      </c>
      <c r="U142" s="40">
        <v>0.018923412861729574</v>
      </c>
      <c r="V142" s="40">
        <v>0.03134493515045463</v>
      </c>
      <c r="W142" s="40">
        <v>0.02270809543407549</v>
      </c>
      <c r="X142" s="39">
        <v>6.228653528838003</v>
      </c>
      <c r="Y142" s="41">
        <v>8.22820800565966</v>
      </c>
      <c r="Z142" s="41">
        <v>5.557442183982062</v>
      </c>
      <c r="AA142" s="41">
        <v>9.314715182109948</v>
      </c>
      <c r="AB142" s="42">
        <v>0.0</v>
      </c>
      <c r="AC142" s="42">
        <v>0.0</v>
      </c>
      <c r="AD142" s="42">
        <v>0.0</v>
      </c>
      <c r="AE142" s="42">
        <v>1.0</v>
      </c>
      <c r="AF142" s="42">
        <v>1.0</v>
      </c>
      <c r="AG142" s="25"/>
      <c r="AH142" s="25"/>
      <c r="AI142" s="25"/>
      <c r="AJ142" s="25"/>
      <c r="AK142" s="25"/>
      <c r="AL142" s="25"/>
    </row>
    <row r="143">
      <c r="A143" s="26" t="s">
        <v>571</v>
      </c>
      <c r="B143" s="25" t="s">
        <v>565</v>
      </c>
      <c r="C143" s="25" t="s">
        <v>36</v>
      </c>
      <c r="D143" s="28">
        <v>96.73605963350242</v>
      </c>
      <c r="E143" s="29">
        <v>0.15960180995475112</v>
      </c>
      <c r="F143" s="30">
        <v>15.0</v>
      </c>
      <c r="G143" s="33"/>
      <c r="H143" s="34">
        <v>14.592638928722042</v>
      </c>
      <c r="I143" s="35" t="s">
        <v>31</v>
      </c>
      <c r="J143" s="36">
        <v>3100.0</v>
      </c>
      <c r="K143" s="28">
        <v>4.707302880232917</v>
      </c>
      <c r="L143" s="28">
        <v>3.349478991128807</v>
      </c>
      <c r="M143" s="34">
        <v>15.547328139181786</v>
      </c>
      <c r="N143" s="35" t="s">
        <v>30</v>
      </c>
      <c r="O143" s="36">
        <v>3500.0</v>
      </c>
      <c r="P143" s="28">
        <v>4.442093754051939</v>
      </c>
      <c r="Q143" s="37">
        <v>3.3108559477837267</v>
      </c>
      <c r="R143" s="38">
        <v>4.652495771857472</v>
      </c>
      <c r="S143" s="39">
        <v>4.634773176043927</v>
      </c>
      <c r="T143" s="40">
        <v>0.07646546352290928</v>
      </c>
      <c r="U143" s="40">
        <v>9.606214010415738E-5</v>
      </c>
      <c r="V143" s="40">
        <v>0.031124133393746988</v>
      </c>
      <c r="W143" s="40">
        <v>0.02824226919062227</v>
      </c>
      <c r="X143" s="39">
        <v>5.147269606069596</v>
      </c>
      <c r="Y143" s="41">
        <v>9.445369322652446</v>
      </c>
      <c r="Z143" s="41">
        <v>4.71893546395661</v>
      </c>
      <c r="AA143" s="41">
        <v>10.828392675225176</v>
      </c>
      <c r="AB143" s="42">
        <v>0.0</v>
      </c>
      <c r="AC143" s="42">
        <v>0.0</v>
      </c>
      <c r="AD143" s="42">
        <v>0.0</v>
      </c>
      <c r="AE143" s="42">
        <v>0.0</v>
      </c>
      <c r="AF143" s="42">
        <v>1.0</v>
      </c>
      <c r="AG143" s="25"/>
      <c r="AH143" s="25"/>
      <c r="AI143" s="25"/>
      <c r="AJ143" s="25"/>
      <c r="AK143" s="25"/>
      <c r="AL143" s="25"/>
    </row>
    <row r="144">
      <c r="A144" s="26" t="s">
        <v>577</v>
      </c>
      <c r="B144" s="25" t="s">
        <v>565</v>
      </c>
      <c r="C144" s="25" t="s">
        <v>36</v>
      </c>
      <c r="D144" s="28">
        <v>96.73605963350242</v>
      </c>
      <c r="E144" s="29">
        <v>0.17980132450331124</v>
      </c>
      <c r="F144" s="30">
        <v>0.0</v>
      </c>
      <c r="G144" s="33"/>
      <c r="H144" s="34" t="s">
        <v>64</v>
      </c>
      <c r="I144" s="35" t="s">
        <v>44</v>
      </c>
      <c r="J144" s="36">
        <v>3000.0</v>
      </c>
      <c r="K144" s="28" t="s">
        <v>64</v>
      </c>
      <c r="L144" s="28" t="s">
        <v>64</v>
      </c>
      <c r="M144" s="34" t="s">
        <v>64</v>
      </c>
      <c r="N144" s="35" t="s">
        <v>30</v>
      </c>
      <c r="O144" s="36">
        <v>3000.0</v>
      </c>
      <c r="P144" s="28" t="s">
        <v>64</v>
      </c>
      <c r="Q144" s="37" t="s">
        <v>64</v>
      </c>
      <c r="R144" s="38" t="s">
        <v>64</v>
      </c>
      <c r="S144" s="39" t="s">
        <v>64</v>
      </c>
      <c r="T144" s="40" t="s">
        <v>64</v>
      </c>
      <c r="U144" s="40" t="s">
        <v>64</v>
      </c>
      <c r="V144" s="40" t="s">
        <v>64</v>
      </c>
      <c r="W144" s="40" t="s">
        <v>64</v>
      </c>
      <c r="X144" s="39" t="s">
        <v>64</v>
      </c>
      <c r="Y144" s="41" t="s">
        <v>64</v>
      </c>
      <c r="Z144" s="41" t="s">
        <v>64</v>
      </c>
      <c r="AA144" s="41" t="s">
        <v>64</v>
      </c>
      <c r="AB144" s="42">
        <v>0.0</v>
      </c>
      <c r="AC144" s="42">
        <v>0.0</v>
      </c>
      <c r="AD144" s="42">
        <v>1.0</v>
      </c>
      <c r="AE144" s="42">
        <v>1.0</v>
      </c>
      <c r="AF144" s="42">
        <v>0.0</v>
      </c>
      <c r="AG144" s="25"/>
      <c r="AH144" s="25"/>
      <c r="AI144" s="25"/>
      <c r="AJ144" s="25"/>
      <c r="AK144" s="25"/>
      <c r="AL144" s="25"/>
    </row>
    <row r="145">
      <c r="A145" s="26" t="s">
        <v>578</v>
      </c>
      <c r="B145" s="25" t="s">
        <v>565</v>
      </c>
      <c r="C145" s="25" t="s">
        <v>36</v>
      </c>
      <c r="D145" s="28">
        <v>96.73605963350242</v>
      </c>
      <c r="E145" s="29">
        <v>0.1768</v>
      </c>
      <c r="F145" s="30">
        <v>0.0</v>
      </c>
      <c r="G145" s="33"/>
      <c r="H145" s="34" t="s">
        <v>64</v>
      </c>
      <c r="I145" s="35" t="s">
        <v>64</v>
      </c>
      <c r="J145" s="36" t="s">
        <v>64</v>
      </c>
      <c r="K145" s="28" t="s">
        <v>64</v>
      </c>
      <c r="L145" s="28" t="s">
        <v>64</v>
      </c>
      <c r="M145" s="34" t="s">
        <v>64</v>
      </c>
      <c r="N145" s="35" t="s">
        <v>27</v>
      </c>
      <c r="O145" s="36">
        <v>3000.0</v>
      </c>
      <c r="P145" s="28" t="s">
        <v>64</v>
      </c>
      <c r="Q145" s="37" t="s">
        <v>64</v>
      </c>
      <c r="R145" s="38" t="s">
        <v>64</v>
      </c>
      <c r="S145" s="39" t="s">
        <v>64</v>
      </c>
      <c r="T145" s="40" t="s">
        <v>64</v>
      </c>
      <c r="U145" s="40" t="s">
        <v>64</v>
      </c>
      <c r="V145" s="40" t="s">
        <v>64</v>
      </c>
      <c r="W145" s="40" t="s">
        <v>64</v>
      </c>
      <c r="X145" s="39" t="s">
        <v>64</v>
      </c>
      <c r="Y145" s="41" t="s">
        <v>64</v>
      </c>
      <c r="Z145" s="41" t="s">
        <v>64</v>
      </c>
      <c r="AA145" s="41" t="s">
        <v>64</v>
      </c>
      <c r="AB145" s="42">
        <v>0.0</v>
      </c>
      <c r="AC145" s="42">
        <v>0.0</v>
      </c>
      <c r="AD145" s="42">
        <v>0.0</v>
      </c>
      <c r="AE145" s="42">
        <v>0.0</v>
      </c>
      <c r="AF145" s="42">
        <v>0.0</v>
      </c>
      <c r="AG145" s="25"/>
      <c r="AH145" s="25"/>
      <c r="AI145" s="25"/>
      <c r="AJ145" s="25"/>
      <c r="AK145" s="25"/>
      <c r="AL145" s="25"/>
    </row>
    <row r="146">
      <c r="A146" s="26" t="s">
        <v>580</v>
      </c>
      <c r="B146" s="25" t="s">
        <v>565</v>
      </c>
      <c r="C146" s="25" t="s">
        <v>36</v>
      </c>
      <c r="D146" s="28">
        <v>96.73605963350242</v>
      </c>
      <c r="E146" s="29">
        <v>0.25615557998900496</v>
      </c>
      <c r="F146" s="30">
        <v>0.0</v>
      </c>
      <c r="G146" s="33"/>
      <c r="H146" s="34" t="s">
        <v>64</v>
      </c>
      <c r="I146" s="35" t="s">
        <v>44</v>
      </c>
      <c r="J146" s="36">
        <v>5000.0</v>
      </c>
      <c r="K146" s="28" t="s">
        <v>64</v>
      </c>
      <c r="L146" s="28" t="s">
        <v>64</v>
      </c>
      <c r="M146" s="34" t="s">
        <v>64</v>
      </c>
      <c r="N146" s="35" t="s">
        <v>64</v>
      </c>
      <c r="O146" s="36" t="s">
        <v>64</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0.0</v>
      </c>
      <c r="AC146" s="42">
        <v>0.0</v>
      </c>
      <c r="AD146" s="42">
        <v>1.0</v>
      </c>
      <c r="AE146" s="42">
        <v>1.0</v>
      </c>
      <c r="AF146" s="42">
        <v>0.0</v>
      </c>
      <c r="AG146" s="25"/>
      <c r="AH146" s="25"/>
      <c r="AI146" s="25"/>
      <c r="AJ146" s="25"/>
      <c r="AK146" s="25"/>
      <c r="AL146" s="25"/>
    </row>
    <row r="147">
      <c r="A147" s="26" t="s">
        <v>581</v>
      </c>
      <c r="B147" s="25" t="s">
        <v>565</v>
      </c>
      <c r="C147" s="25" t="s">
        <v>36</v>
      </c>
      <c r="D147" s="28">
        <v>96.73605963350242</v>
      </c>
      <c r="E147" s="29">
        <v>0.11234094616639477</v>
      </c>
      <c r="F147" s="30">
        <v>0.0</v>
      </c>
      <c r="G147" s="33"/>
      <c r="H147" s="34" t="s">
        <v>64</v>
      </c>
      <c r="I147" s="35" t="s">
        <v>58</v>
      </c>
      <c r="J147" s="36">
        <v>3100.0</v>
      </c>
      <c r="K147" s="28" t="s">
        <v>64</v>
      </c>
      <c r="L147" s="28" t="s">
        <v>64</v>
      </c>
      <c r="M147" s="34" t="s">
        <v>64</v>
      </c>
      <c r="N147" s="35" t="s">
        <v>28</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1.0</v>
      </c>
      <c r="AC147" s="42">
        <v>1.0</v>
      </c>
      <c r="AD147" s="42">
        <v>0.0</v>
      </c>
      <c r="AE147" s="42">
        <v>0.0</v>
      </c>
      <c r="AF147" s="42">
        <v>0.0</v>
      </c>
      <c r="AG147" s="25"/>
      <c r="AH147" s="25"/>
      <c r="AI147" s="25"/>
      <c r="AJ147" s="25"/>
      <c r="AK147" s="25"/>
      <c r="AL147" s="25"/>
    </row>
    <row r="148">
      <c r="A148" s="26" t="s">
        <v>582</v>
      </c>
      <c r="B148" s="25" t="s">
        <v>565</v>
      </c>
      <c r="C148" s="25" t="s">
        <v>36</v>
      </c>
      <c r="D148" s="28">
        <v>96.73605963350242</v>
      </c>
      <c r="E148" s="29">
        <v>0.1749496402877698</v>
      </c>
      <c r="F148" s="30">
        <v>0.0</v>
      </c>
      <c r="G148" s="33"/>
      <c r="H148" s="34" t="s">
        <v>64</v>
      </c>
      <c r="I148" s="35" t="s">
        <v>30</v>
      </c>
      <c r="J148" s="36">
        <v>3000.0</v>
      </c>
      <c r="K148" s="28" t="s">
        <v>64</v>
      </c>
      <c r="L148" s="28" t="s">
        <v>64</v>
      </c>
      <c r="M148" s="34" t="s">
        <v>64</v>
      </c>
      <c r="N148" s="35" t="s">
        <v>30</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1.0</v>
      </c>
      <c r="AF148" s="42">
        <v>0.0</v>
      </c>
      <c r="AG148" s="25"/>
      <c r="AH148" s="25"/>
      <c r="AI148" s="25"/>
      <c r="AJ148" s="25"/>
      <c r="AK148" s="25"/>
      <c r="AL148" s="25"/>
    </row>
    <row r="149">
      <c r="A149" s="26" t="s">
        <v>575</v>
      </c>
      <c r="B149" s="25" t="s">
        <v>565</v>
      </c>
      <c r="C149" s="25" t="s">
        <v>36</v>
      </c>
      <c r="D149" s="28">
        <v>96.73605963350242</v>
      </c>
      <c r="E149" s="29">
        <v>0.16799002493765586</v>
      </c>
      <c r="F149" s="30">
        <v>0.0</v>
      </c>
      <c r="G149" s="33"/>
      <c r="H149" s="34" t="s">
        <v>64</v>
      </c>
      <c r="I149" s="35" t="s">
        <v>58</v>
      </c>
      <c r="J149" s="36">
        <v>3000.0</v>
      </c>
      <c r="K149" s="28" t="s">
        <v>64</v>
      </c>
      <c r="L149" s="28" t="s">
        <v>64</v>
      </c>
      <c r="M149" s="34" t="s">
        <v>64</v>
      </c>
      <c r="N149" s="35" t="s">
        <v>28</v>
      </c>
      <c r="O149" s="36">
        <v>3000.0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1.0</v>
      </c>
      <c r="AC149" s="42">
        <v>1.0</v>
      </c>
      <c r="AD149" s="42">
        <v>0.0</v>
      </c>
      <c r="AE149" s="42">
        <v>0.0</v>
      </c>
      <c r="AF149" s="42">
        <v>0.0</v>
      </c>
      <c r="AG149" s="25"/>
      <c r="AH149" s="25"/>
      <c r="AI149" s="25"/>
      <c r="AJ149" s="25"/>
      <c r="AK149" s="25"/>
      <c r="AL149" s="25"/>
    </row>
    <row r="150">
      <c r="A150" s="26" t="s">
        <v>583</v>
      </c>
      <c r="B150" s="25" t="s">
        <v>565</v>
      </c>
      <c r="C150" s="25" t="s">
        <v>36</v>
      </c>
      <c r="D150" s="28">
        <v>96.73605963350242</v>
      </c>
      <c r="E150" s="29">
        <v>0.18244051446945336</v>
      </c>
      <c r="F150" s="30">
        <v>0.0</v>
      </c>
      <c r="G150" s="33"/>
      <c r="H150" s="34" t="s">
        <v>64</v>
      </c>
      <c r="I150" s="35" t="s">
        <v>28</v>
      </c>
      <c r="J150" s="36">
        <v>3000.0</v>
      </c>
      <c r="K150" s="28" t="s">
        <v>64</v>
      </c>
      <c r="L150" s="28" t="s">
        <v>64</v>
      </c>
      <c r="M150" s="34" t="s">
        <v>64</v>
      </c>
      <c r="N150" s="35" t="s">
        <v>28</v>
      </c>
      <c r="O150" s="36">
        <v>3000.0</v>
      </c>
      <c r="P150" s="28" t="s">
        <v>64</v>
      </c>
      <c r="Q150" s="37" t="s">
        <v>64</v>
      </c>
      <c r="R150" s="38" t="s">
        <v>64</v>
      </c>
      <c r="S150" s="39" t="s">
        <v>64</v>
      </c>
      <c r="T150" s="40" t="s">
        <v>64</v>
      </c>
      <c r="U150" s="40" t="s">
        <v>64</v>
      </c>
      <c r="V150" s="40" t="s">
        <v>64</v>
      </c>
      <c r="W150" s="40" t="s">
        <v>64</v>
      </c>
      <c r="X150" s="39" t="s">
        <v>64</v>
      </c>
      <c r="Y150" s="41" t="s">
        <v>64</v>
      </c>
      <c r="Z150" s="41" t="s">
        <v>64</v>
      </c>
      <c r="AA150" s="41" t="s">
        <v>64</v>
      </c>
      <c r="AB150" s="42">
        <v>0.0</v>
      </c>
      <c r="AC150" s="42">
        <v>1.0</v>
      </c>
      <c r="AD150" s="42">
        <v>0.0</v>
      </c>
      <c r="AE150" s="42">
        <v>0.0</v>
      </c>
      <c r="AF150" s="42">
        <v>0.0</v>
      </c>
      <c r="AG150" s="25"/>
      <c r="AH150" s="25"/>
      <c r="AI150" s="25"/>
      <c r="AJ150" s="25"/>
      <c r="AK150" s="25"/>
      <c r="AL150" s="25"/>
    </row>
    <row r="151">
      <c r="A151" s="26" t="s">
        <v>310</v>
      </c>
      <c r="B151" s="25" t="s">
        <v>205</v>
      </c>
      <c r="C151" s="25" t="s">
        <v>38</v>
      </c>
      <c r="D151" s="28">
        <v>96.57762449528937</v>
      </c>
      <c r="E151" s="29">
        <v>0.2503085904920767</v>
      </c>
      <c r="F151" s="30">
        <v>33.0</v>
      </c>
      <c r="G151" s="33"/>
      <c r="H151" s="34">
        <v>37.09695678161191</v>
      </c>
      <c r="I151" s="35" t="s">
        <v>45</v>
      </c>
      <c r="J151" s="36">
        <v>8500.0</v>
      </c>
      <c r="K151" s="28">
        <v>4.364347856660225</v>
      </c>
      <c r="L151" s="28">
        <v>6.148295275603234</v>
      </c>
      <c r="M151" s="34">
        <v>37.71630718558949</v>
      </c>
      <c r="N151" s="35" t="s">
        <v>30</v>
      </c>
      <c r="O151" s="36">
        <v>9100.0</v>
      </c>
      <c r="P151" s="28">
        <v>4.14464914127357</v>
      </c>
      <c r="Q151" s="37">
        <v>5.909996446781942</v>
      </c>
      <c r="R151" s="38">
        <v>17.389570075643757</v>
      </c>
      <c r="S151" s="39">
        <v>17.236728131221067</v>
      </c>
      <c r="T151" s="40">
        <v>0.08317718607627947</v>
      </c>
      <c r="U151" s="40">
        <v>0.024164943086998902</v>
      </c>
      <c r="V151" s="40">
        <v>0.05144125223670152</v>
      </c>
      <c r="W151" s="40">
        <v>0.02986911420195572</v>
      </c>
      <c r="X151" s="39">
        <v>19.08507891070217</v>
      </c>
      <c r="Y151" s="41">
        <v>18.011877870909743</v>
      </c>
      <c r="Z151" s="41">
        <v>17.291226103111363</v>
      </c>
      <c r="AA151" s="41">
        <v>20.42508108247813</v>
      </c>
      <c r="AB151" s="42">
        <v>0.0</v>
      </c>
      <c r="AC151" s="42">
        <v>0.0</v>
      </c>
      <c r="AD151" s="42">
        <v>0.0</v>
      </c>
      <c r="AE151" s="42">
        <v>1.0</v>
      </c>
      <c r="AF151" s="42">
        <v>1.0</v>
      </c>
      <c r="AG151" s="25"/>
      <c r="AH151" s="25"/>
      <c r="AI151" s="25"/>
      <c r="AJ151" s="25"/>
      <c r="AK151" s="25"/>
      <c r="AL151" s="25"/>
    </row>
    <row r="152">
      <c r="A152" s="26" t="s">
        <v>311</v>
      </c>
      <c r="B152" s="25" t="s">
        <v>205</v>
      </c>
      <c r="C152" s="25" t="s">
        <v>38</v>
      </c>
      <c r="D152" s="28">
        <v>96.57762449528937</v>
      </c>
      <c r="E152" s="29">
        <v>0.21959587864911279</v>
      </c>
      <c r="F152" s="30">
        <v>33.0</v>
      </c>
      <c r="G152" s="33"/>
      <c r="H152" s="34">
        <v>26.14802536784132</v>
      </c>
      <c r="I152" s="35" t="s">
        <v>40</v>
      </c>
      <c r="J152" s="36">
        <v>4900.0</v>
      </c>
      <c r="K152" s="28">
        <v>5.336331707722719</v>
      </c>
      <c r="L152" s="28">
        <v>5.819425426948555</v>
      </c>
      <c r="M152" s="34">
        <v>25.12701863097186</v>
      </c>
      <c r="N152" s="35" t="s">
        <v>28</v>
      </c>
      <c r="O152" s="36">
        <v>4300.0</v>
      </c>
      <c r="P152" s="28">
        <v>5.843492704877177</v>
      </c>
      <c r="Q152" s="37">
        <v>6.189375450046921</v>
      </c>
      <c r="R152" s="38">
        <v>14.839960680718335</v>
      </c>
      <c r="S152" s="39">
        <v>14.709527988263554</v>
      </c>
      <c r="T152" s="40">
        <v>0.05326712449184908</v>
      </c>
      <c r="U152" s="40">
        <v>0.0330901833964517</v>
      </c>
      <c r="V152" s="40">
        <v>0.03591495514980733</v>
      </c>
      <c r="W152" s="40">
        <v>0.02330436696518397</v>
      </c>
      <c r="X152" s="39">
        <v>16.374369768918037</v>
      </c>
      <c r="Y152" s="41">
        <v>9.773655598923286</v>
      </c>
      <c r="Z152" s="41">
        <v>14.502151994153222</v>
      </c>
      <c r="AA152" s="41">
        <v>10.624866636818641</v>
      </c>
      <c r="AB152" s="42">
        <v>0.0</v>
      </c>
      <c r="AC152" s="42">
        <v>1.0</v>
      </c>
      <c r="AD152" s="42">
        <v>1.0</v>
      </c>
      <c r="AE152" s="42">
        <v>0.0</v>
      </c>
      <c r="AF152" s="42">
        <v>0.0</v>
      </c>
      <c r="AG152" s="25"/>
      <c r="AH152" s="25"/>
      <c r="AI152" s="25"/>
      <c r="AJ152" s="25"/>
      <c r="AK152" s="25"/>
      <c r="AL152" s="25"/>
    </row>
    <row r="153">
      <c r="A153" s="26" t="s">
        <v>312</v>
      </c>
      <c r="B153" s="25" t="s">
        <v>205</v>
      </c>
      <c r="C153" s="25" t="s">
        <v>38</v>
      </c>
      <c r="D153" s="28">
        <v>96.57762449528937</v>
      </c>
      <c r="E153" s="29">
        <v>0.14979372197309415</v>
      </c>
      <c r="F153" s="30">
        <v>31.0</v>
      </c>
      <c r="G153" s="32"/>
      <c r="H153" s="34">
        <v>20.300525655098333</v>
      </c>
      <c r="I153" s="35" t="s">
        <v>40</v>
      </c>
      <c r="J153" s="36">
        <v>4100.0</v>
      </c>
      <c r="K153" s="28">
        <v>4.951347720755691</v>
      </c>
      <c r="L153" s="28">
        <v>4.486267749929236</v>
      </c>
      <c r="M153" s="34">
        <v>20.445630890587324</v>
      </c>
      <c r="N153" s="35" t="s">
        <v>28</v>
      </c>
      <c r="O153" s="36">
        <v>4400.0</v>
      </c>
      <c r="P153" s="28">
        <v>4.646734293315301</v>
      </c>
      <c r="Q153" s="37">
        <v>4.232276235806505</v>
      </c>
      <c r="R153" s="38">
        <v>8.93031357531089</v>
      </c>
      <c r="S153" s="39">
        <v>8.851822474885894</v>
      </c>
      <c r="T153" s="40">
        <v>0.04405498533616312</v>
      </c>
      <c r="U153" s="40">
        <v>0.019232606501593794</v>
      </c>
      <c r="V153" s="40">
        <v>0.021032702676619816</v>
      </c>
      <c r="W153" s="40">
        <v>0.016674575094977873</v>
      </c>
      <c r="X153" s="39">
        <v>10.486126370841097</v>
      </c>
      <c r="Y153" s="41">
        <v>9.814399284257235</v>
      </c>
      <c r="Z153" s="41">
        <v>9.366306169503034</v>
      </c>
      <c r="AA153" s="41">
        <v>11.079324721084289</v>
      </c>
      <c r="AB153" s="42">
        <v>0.0</v>
      </c>
      <c r="AC153" s="42">
        <v>1.0</v>
      </c>
      <c r="AD153" s="42">
        <v>1.0</v>
      </c>
      <c r="AE153" s="42">
        <v>0.0</v>
      </c>
      <c r="AF153" s="42">
        <v>0.0</v>
      </c>
      <c r="AG153" s="25"/>
      <c r="AH153" s="25"/>
      <c r="AI153" s="25"/>
      <c r="AJ153" s="25"/>
      <c r="AK153" s="25"/>
      <c r="AL153" s="25"/>
    </row>
    <row r="154">
      <c r="A154" s="26" t="s">
        <v>314</v>
      </c>
      <c r="B154" s="25" t="s">
        <v>205</v>
      </c>
      <c r="C154" s="25" t="s">
        <v>38</v>
      </c>
      <c r="D154" s="28">
        <v>96.57762449528937</v>
      </c>
      <c r="E154" s="29">
        <v>0.26795530726256983</v>
      </c>
      <c r="F154" s="30">
        <v>22.0</v>
      </c>
      <c r="G154" s="33"/>
      <c r="H154" s="34">
        <v>25.15614993923751</v>
      </c>
      <c r="I154" s="35" t="s">
        <v>45</v>
      </c>
      <c r="J154" s="36">
        <v>6100.0</v>
      </c>
      <c r="K154" s="28">
        <v>4.123959006432378</v>
      </c>
      <c r="L154" s="28">
        <v>4.371767314354237</v>
      </c>
      <c r="M154" s="34">
        <v>24.85634078148388</v>
      </c>
      <c r="N154" s="35" t="s">
        <v>31</v>
      </c>
      <c r="O154" s="36">
        <v>5700.0</v>
      </c>
      <c r="P154" s="28">
        <v>4.3607615406112075</v>
      </c>
      <c r="Q154" s="37">
        <v>4.582402824100211</v>
      </c>
      <c r="R154" s="38">
        <v>12.60903003311683</v>
      </c>
      <c r="S154" s="39">
        <v>12.498205633251708</v>
      </c>
      <c r="T154" s="40">
        <v>0.1217052532453506</v>
      </c>
      <c r="U154" s="40">
        <v>0.0023181952999114398</v>
      </c>
      <c r="V154" s="40">
        <v>0.05827100003868301</v>
      </c>
      <c r="W154" s="40">
        <v>0.03761798736674473</v>
      </c>
      <c r="X154" s="39">
        <v>12.88042965404095</v>
      </c>
      <c r="Y154" s="41">
        <v>12.275720285196556</v>
      </c>
      <c r="Z154" s="41">
        <v>11.996547191813626</v>
      </c>
      <c r="AA154" s="41">
        <v>12.859793589670256</v>
      </c>
      <c r="AB154" s="42">
        <v>0.0</v>
      </c>
      <c r="AC154" s="42">
        <v>0.0</v>
      </c>
      <c r="AD154" s="42">
        <v>0.0</v>
      </c>
      <c r="AE154" s="42">
        <v>1.0</v>
      </c>
      <c r="AF154" s="42">
        <v>1.0</v>
      </c>
      <c r="AG154" s="25"/>
      <c r="AH154" s="25"/>
      <c r="AI154" s="25"/>
      <c r="AJ154" s="25"/>
      <c r="AK154" s="25"/>
      <c r="AL154" s="25"/>
    </row>
    <row r="155">
      <c r="A155" s="26" t="s">
        <v>315</v>
      </c>
      <c r="B155" s="25" t="s">
        <v>205</v>
      </c>
      <c r="C155" s="25" t="s">
        <v>38</v>
      </c>
      <c r="D155" s="28">
        <v>96.57762449528937</v>
      </c>
      <c r="E155" s="29">
        <v>0.1855</v>
      </c>
      <c r="F155" s="30">
        <v>22.0</v>
      </c>
      <c r="G155" s="33"/>
      <c r="H155" s="34">
        <v>19.236551248667705</v>
      </c>
      <c r="I155" s="35" t="s">
        <v>58</v>
      </c>
      <c r="J155" s="36">
        <v>3400.0</v>
      </c>
      <c r="K155" s="28">
        <v>5.6578091907846195</v>
      </c>
      <c r="L155" s="28">
        <v>4.928271902976848</v>
      </c>
      <c r="M155" s="34">
        <v>18.82789349447438</v>
      </c>
      <c r="N155" s="35" t="s">
        <v>27</v>
      </c>
      <c r="O155" s="36">
        <v>3900.0</v>
      </c>
      <c r="P155" s="28">
        <v>4.827664998583174</v>
      </c>
      <c r="Q155" s="37">
        <v>4.139584612926338</v>
      </c>
      <c r="R155" s="38">
        <v>8.104651283657008</v>
      </c>
      <c r="S155" s="39">
        <v>8.033417167133505</v>
      </c>
      <c r="T155" s="40">
        <v>0.05694051992060772</v>
      </c>
      <c r="U155" s="40">
        <v>0.02171957976353078</v>
      </c>
      <c r="V155" s="40">
        <v>0.035612283936600014</v>
      </c>
      <c r="W155" s="40">
        <v>0.03776467472397694</v>
      </c>
      <c r="X155" s="39">
        <v>9.146402726137985</v>
      </c>
      <c r="Y155" s="41">
        <v>10.09014852252972</v>
      </c>
      <c r="Z155" s="41">
        <v>7.829875061012064</v>
      </c>
      <c r="AA155" s="41">
        <v>10.998018433462315</v>
      </c>
      <c r="AB155" s="42">
        <v>1.0</v>
      </c>
      <c r="AC155" s="42">
        <v>1.0</v>
      </c>
      <c r="AD155" s="42">
        <v>0.0</v>
      </c>
      <c r="AE155" s="42">
        <v>0.0</v>
      </c>
      <c r="AF155" s="42">
        <v>0.0</v>
      </c>
      <c r="AG155" s="25"/>
      <c r="AH155" s="25"/>
      <c r="AI155" s="25"/>
      <c r="AJ155" s="25"/>
      <c r="AK155" s="25"/>
      <c r="AL155" s="25"/>
    </row>
    <row r="156">
      <c r="A156" s="26" t="s">
        <v>316</v>
      </c>
      <c r="B156" s="25" t="s">
        <v>205</v>
      </c>
      <c r="C156" s="25" t="s">
        <v>38</v>
      </c>
      <c r="D156" s="28">
        <v>96.57762449528937</v>
      </c>
      <c r="E156" s="29">
        <v>0.15712404418011897</v>
      </c>
      <c r="F156" s="30">
        <v>19.0</v>
      </c>
      <c r="G156" s="33"/>
      <c r="H156" s="34">
        <v>12.280366305614233</v>
      </c>
      <c r="I156" s="35" t="s">
        <v>44</v>
      </c>
      <c r="J156" s="36">
        <v>3500.0</v>
      </c>
      <c r="K156" s="28">
        <v>3.5086760873183525</v>
      </c>
      <c r="L156" s="28">
        <v>2.2003983187736647</v>
      </c>
      <c r="M156" s="34">
        <v>11.754262891669782</v>
      </c>
      <c r="N156" s="35" t="s">
        <v>29</v>
      </c>
      <c r="O156" s="36">
        <v>3400.0</v>
      </c>
      <c r="P156" s="28">
        <v>3.4571361446087594</v>
      </c>
      <c r="Q156" s="37">
        <v>2.0996837608595915</v>
      </c>
      <c r="R156" s="38">
        <v>5.779267801122416</v>
      </c>
      <c r="S156" s="39">
        <v>5.7284721503834595</v>
      </c>
      <c r="T156" s="40">
        <v>0.04606323187296235</v>
      </c>
      <c r="U156" s="40">
        <v>0.025940370744194113</v>
      </c>
      <c r="V156" s="40">
        <v>0.021648765290191416</v>
      </c>
      <c r="W156" s="40">
        <v>0.015163672604142885</v>
      </c>
      <c r="X156" s="39">
        <v>7.530457409213102</v>
      </c>
      <c r="Y156" s="41">
        <v>4.7499088964011325</v>
      </c>
      <c r="Z156" s="41">
        <v>6.744781509099122</v>
      </c>
      <c r="AA156" s="41">
        <v>5.00948138257066</v>
      </c>
      <c r="AB156" s="42">
        <v>0.0</v>
      </c>
      <c r="AC156" s="42">
        <v>0.0</v>
      </c>
      <c r="AD156" s="42">
        <v>1.0</v>
      </c>
      <c r="AE156" s="42">
        <v>1.0</v>
      </c>
      <c r="AF156" s="42">
        <v>0.0</v>
      </c>
      <c r="AG156" s="25"/>
      <c r="AH156" s="25"/>
      <c r="AI156" s="25"/>
      <c r="AJ156" s="25"/>
      <c r="AK156" s="25"/>
      <c r="AL156" s="25"/>
    </row>
    <row r="157">
      <c r="A157" s="26" t="s">
        <v>313</v>
      </c>
      <c r="B157" s="25" t="s">
        <v>205</v>
      </c>
      <c r="C157" s="25" t="s">
        <v>38</v>
      </c>
      <c r="D157" s="28">
        <v>96.57762449528937</v>
      </c>
      <c r="E157" s="29">
        <v>0.15819642857142857</v>
      </c>
      <c r="F157" s="30">
        <v>18.0</v>
      </c>
      <c r="G157" s="33"/>
      <c r="H157" s="34">
        <v>15.658381756014824</v>
      </c>
      <c r="I157" s="35" t="s">
        <v>27</v>
      </c>
      <c r="J157" s="36">
        <v>4100.0</v>
      </c>
      <c r="K157" s="28">
        <v>3.81911750146703</v>
      </c>
      <c r="L157" s="28">
        <v>2.8613991023746106</v>
      </c>
      <c r="M157" s="34">
        <v>15.346494086144098</v>
      </c>
      <c r="N157" s="35" t="s">
        <v>27</v>
      </c>
      <c r="O157" s="36">
        <v>4000.0</v>
      </c>
      <c r="P157" s="28">
        <v>3.8366235215360245</v>
      </c>
      <c r="Q157" s="37">
        <v>2.832488533187731</v>
      </c>
      <c r="R157" s="38">
        <v>5.517786686556926</v>
      </c>
      <c r="S157" s="39">
        <v>5.469289268713099</v>
      </c>
      <c r="T157" s="40">
        <v>0.05937680391122376</v>
      </c>
      <c r="U157" s="40">
        <v>0.013173631735930674</v>
      </c>
      <c r="V157" s="40">
        <v>0.038757206411506186</v>
      </c>
      <c r="W157" s="40">
        <v>0.03722982881893451</v>
      </c>
      <c r="X157" s="39">
        <v>6.700203473923638</v>
      </c>
      <c r="Y157" s="41">
        <v>8.958178282091186</v>
      </c>
      <c r="Z157" s="41">
        <v>5.787482257661594</v>
      </c>
      <c r="AA157" s="41">
        <v>9.559011828482504</v>
      </c>
      <c r="AB157" s="42">
        <v>1.0</v>
      </c>
      <c r="AC157" s="42">
        <v>0.0</v>
      </c>
      <c r="AD157" s="42">
        <v>0.0</v>
      </c>
      <c r="AE157" s="42">
        <v>0.0</v>
      </c>
      <c r="AF157" s="42">
        <v>0.0</v>
      </c>
      <c r="AG157" s="25"/>
      <c r="AH157" s="25"/>
      <c r="AI157" s="25"/>
      <c r="AJ157" s="25"/>
      <c r="AK157" s="25"/>
      <c r="AL157" s="25"/>
    </row>
    <row r="158">
      <c r="A158" s="26" t="s">
        <v>318</v>
      </c>
      <c r="B158" s="25" t="s">
        <v>205</v>
      </c>
      <c r="C158" s="25" t="s">
        <v>38</v>
      </c>
      <c r="D158" s="28">
        <v>96.57762449528937</v>
      </c>
      <c r="E158" s="29">
        <v>0.2450968309859155</v>
      </c>
      <c r="F158" s="30">
        <v>16.0</v>
      </c>
      <c r="G158" s="33"/>
      <c r="H158" s="34">
        <v>16.048589477297106</v>
      </c>
      <c r="I158" s="35" t="s">
        <v>44</v>
      </c>
      <c r="J158" s="36">
        <v>3600.0</v>
      </c>
      <c r="K158" s="28">
        <v>4.457941521471418</v>
      </c>
      <c r="L158" s="28">
        <v>3.4007554273525877</v>
      </c>
      <c r="M158" s="34">
        <v>15.982192373406729</v>
      </c>
      <c r="N158" s="35" t="s">
        <v>30</v>
      </c>
      <c r="O158" s="36">
        <v>3100.0</v>
      </c>
      <c r="P158" s="28">
        <v>5.155545926905396</v>
      </c>
      <c r="Q158" s="37">
        <v>3.921007065385672</v>
      </c>
      <c r="R158" s="38">
        <v>8.217121991875567</v>
      </c>
      <c r="S158" s="39">
        <v>8.144899337874719</v>
      </c>
      <c r="T158" s="40">
        <v>0.10374300482694901</v>
      </c>
      <c r="U158" s="40">
        <v>0.01063236765888134</v>
      </c>
      <c r="V158" s="40">
        <v>0.03953589139176266</v>
      </c>
      <c r="W158" s="40">
        <v>0.03623263153657622</v>
      </c>
      <c r="X158" s="39">
        <v>8.567042833062025</v>
      </c>
      <c r="Y158" s="41">
        <v>7.481546644235082</v>
      </c>
      <c r="Z158" s="41">
        <v>7.8126911173502025</v>
      </c>
      <c r="AA158" s="41">
        <v>8.169501256056527</v>
      </c>
      <c r="AB158" s="42">
        <v>0.0</v>
      </c>
      <c r="AC158" s="42">
        <v>0.0</v>
      </c>
      <c r="AD158" s="42">
        <v>1.0</v>
      </c>
      <c r="AE158" s="42">
        <v>1.0</v>
      </c>
      <c r="AF158" s="42">
        <v>0.0</v>
      </c>
      <c r="AG158" s="25"/>
      <c r="AH158" s="25"/>
      <c r="AI158" s="25"/>
      <c r="AJ158" s="25"/>
      <c r="AK158" s="25"/>
      <c r="AL158" s="25"/>
    </row>
    <row r="159">
      <c r="A159" s="26" t="s">
        <v>317</v>
      </c>
      <c r="B159" s="25" t="s">
        <v>205</v>
      </c>
      <c r="C159" s="25" t="s">
        <v>38</v>
      </c>
      <c r="D159" s="28">
        <v>96.57762449528937</v>
      </c>
      <c r="E159" s="29">
        <v>0.18268276348255197</v>
      </c>
      <c r="F159" s="30">
        <v>15.0</v>
      </c>
      <c r="G159" s="33"/>
      <c r="H159" s="34">
        <v>16.679955677679473</v>
      </c>
      <c r="I159" s="35" t="s">
        <v>45</v>
      </c>
      <c r="J159" s="36">
        <v>4300.0</v>
      </c>
      <c r="K159" s="28">
        <v>3.879059459925459</v>
      </c>
      <c r="L159" s="28">
        <v>3.043933740586732</v>
      </c>
      <c r="M159" s="34">
        <v>17.386132722738726</v>
      </c>
      <c r="N159" s="35" t="s">
        <v>31</v>
      </c>
      <c r="O159" s="36">
        <v>4300.0</v>
      </c>
      <c r="P159" s="28">
        <v>4.04328667970668</v>
      </c>
      <c r="Q159" s="37">
        <v>3.270590236142748</v>
      </c>
      <c r="R159" s="38">
        <v>5.428194629480589</v>
      </c>
      <c r="S159" s="39">
        <v>5.380484662053812</v>
      </c>
      <c r="T159" s="40">
        <v>0.07972955515427879</v>
      </c>
      <c r="U159" s="40">
        <v>0.0021469402856721343</v>
      </c>
      <c r="V159" s="40">
        <v>0.028007811908541024</v>
      </c>
      <c r="W159" s="40">
        <v>0.03171616331106562</v>
      </c>
      <c r="X159" s="39">
        <v>5.406027043237177</v>
      </c>
      <c r="Y159" s="41">
        <v>11.273928634442294</v>
      </c>
      <c r="Z159" s="41">
        <v>4.895024214579236</v>
      </c>
      <c r="AA159" s="41">
        <v>12.491108508159488</v>
      </c>
      <c r="AB159" s="42">
        <v>0.0</v>
      </c>
      <c r="AC159" s="42">
        <v>0.0</v>
      </c>
      <c r="AD159" s="42">
        <v>0.0</v>
      </c>
      <c r="AE159" s="42">
        <v>1.0</v>
      </c>
      <c r="AF159" s="42">
        <v>1.0</v>
      </c>
      <c r="AG159" s="25"/>
      <c r="AH159" s="25"/>
      <c r="AI159" s="25"/>
      <c r="AJ159" s="25"/>
      <c r="AK159" s="25"/>
      <c r="AL159" s="25"/>
    </row>
    <row r="160">
      <c r="A160" s="26" t="s">
        <v>319</v>
      </c>
      <c r="B160" s="25" t="s">
        <v>205</v>
      </c>
      <c r="C160" s="25" t="s">
        <v>38</v>
      </c>
      <c r="D160" s="28">
        <v>96.57762449528937</v>
      </c>
      <c r="E160" s="29">
        <v>0.20066339315949885</v>
      </c>
      <c r="F160" s="30">
        <v>12.0</v>
      </c>
      <c r="G160" s="33"/>
      <c r="H160" s="34">
        <v>13.155769468423177</v>
      </c>
      <c r="I160" s="35" t="s">
        <v>45</v>
      </c>
      <c r="J160" s="36">
        <v>3900.0</v>
      </c>
      <c r="K160" s="28">
        <v>3.3732742226726096</v>
      </c>
      <c r="L160" s="28">
        <v>2.2248544545119233</v>
      </c>
      <c r="M160" s="34">
        <v>13.228222736780218</v>
      </c>
      <c r="N160" s="35" t="s">
        <v>31</v>
      </c>
      <c r="O160" s="36">
        <v>3500.0</v>
      </c>
      <c r="P160" s="28">
        <v>3.779492210508634</v>
      </c>
      <c r="Q160" s="37">
        <v>2.5028195149880736</v>
      </c>
      <c r="R160" s="38">
        <v>4.84779198758384</v>
      </c>
      <c r="S160" s="39">
        <v>4.805183346293918</v>
      </c>
      <c r="T160" s="40">
        <v>0.08965896359117015</v>
      </c>
      <c r="U160" s="40">
        <v>0.0015868843113481443</v>
      </c>
      <c r="V160" s="40">
        <v>0.03481227458019991</v>
      </c>
      <c r="W160" s="40">
        <v>0.03491145484965918</v>
      </c>
      <c r="X160" s="39">
        <v>4.882688710095452</v>
      </c>
      <c r="Y160" s="41">
        <v>8.273080758327726</v>
      </c>
      <c r="Z160" s="41">
        <v>4.442073348321267</v>
      </c>
      <c r="AA160" s="41">
        <v>8.78614938845895</v>
      </c>
      <c r="AB160" s="42">
        <v>0.0</v>
      </c>
      <c r="AC160" s="42">
        <v>0.0</v>
      </c>
      <c r="AD160" s="42">
        <v>0.0</v>
      </c>
      <c r="AE160" s="42">
        <v>1.0</v>
      </c>
      <c r="AF160" s="42">
        <v>1.0</v>
      </c>
      <c r="AG160" s="25"/>
      <c r="AH160" s="25"/>
      <c r="AI160" s="25"/>
      <c r="AJ160" s="25"/>
      <c r="AK160" s="25"/>
      <c r="AL160" s="25"/>
    </row>
    <row r="161">
      <c r="A161" s="26" t="s">
        <v>327</v>
      </c>
      <c r="B161" s="25" t="s">
        <v>205</v>
      </c>
      <c r="C161" s="25" t="s">
        <v>38</v>
      </c>
      <c r="D161" s="28">
        <v>96.57762449528937</v>
      </c>
      <c r="E161" s="29">
        <v>0.1603625730994152</v>
      </c>
      <c r="F161" s="30">
        <v>8.0</v>
      </c>
      <c r="G161" s="33"/>
      <c r="H161" s="34">
        <v>5.796312604415624</v>
      </c>
      <c r="I161" s="35" t="s">
        <v>58</v>
      </c>
      <c r="J161" s="36">
        <v>3100.0</v>
      </c>
      <c r="K161" s="28">
        <v>1.869778259488911</v>
      </c>
      <c r="L161" s="28">
        <v>0.6767932163279107</v>
      </c>
      <c r="M161" s="34">
        <v>5.758117651589977</v>
      </c>
      <c r="N161" s="35" t="s">
        <v>27</v>
      </c>
      <c r="O161" s="36">
        <v>3100.0</v>
      </c>
      <c r="P161" s="28">
        <v>1.8574573069645088</v>
      </c>
      <c r="Q161" s="37">
        <v>0.6690873507553717</v>
      </c>
      <c r="R161" s="38">
        <v>2.4907801755065426</v>
      </c>
      <c r="S161" s="39">
        <v>2.468887990507264</v>
      </c>
      <c r="T161" s="40">
        <v>0.03806765936777928</v>
      </c>
      <c r="U161" s="40">
        <v>0.015494876426081012</v>
      </c>
      <c r="V161" s="40">
        <v>0.02525090973139128</v>
      </c>
      <c r="W161" s="40">
        <v>0.033380937485816504</v>
      </c>
      <c r="X161" s="39">
        <v>2.2362199214580185</v>
      </c>
      <c r="Y161" s="41">
        <v>3.5600926829576047</v>
      </c>
      <c r="Z161" s="41">
        <v>1.8428607545509457</v>
      </c>
      <c r="AA161" s="41">
        <v>3.915256897039031</v>
      </c>
      <c r="AB161" s="42">
        <v>1.0</v>
      </c>
      <c r="AC161" s="42">
        <v>1.0</v>
      </c>
      <c r="AD161" s="42">
        <v>0.0</v>
      </c>
      <c r="AE161" s="42">
        <v>0.0</v>
      </c>
      <c r="AF161" s="42">
        <v>0.0</v>
      </c>
      <c r="AG161" s="25"/>
      <c r="AH161" s="25"/>
      <c r="AI161" s="25"/>
      <c r="AJ161" s="25"/>
      <c r="AK161" s="25"/>
      <c r="AL161" s="25"/>
    </row>
    <row r="162">
      <c r="A162" s="26" t="s">
        <v>320</v>
      </c>
      <c r="B162" s="25" t="s">
        <v>205</v>
      </c>
      <c r="C162" s="25" t="s">
        <v>38</v>
      </c>
      <c r="D162" s="28">
        <v>96.57762449528937</v>
      </c>
      <c r="E162" s="29">
        <v>0.13665483584738242</v>
      </c>
      <c r="F162" s="30">
        <v>7.0</v>
      </c>
      <c r="G162" s="33"/>
      <c r="H162" s="34">
        <v>4.311643499861086</v>
      </c>
      <c r="I162" s="35" t="s">
        <v>44</v>
      </c>
      <c r="J162" s="36">
        <v>3000.0</v>
      </c>
      <c r="K162" s="28">
        <v>1.4372144999536953</v>
      </c>
      <c r="L162" s="28">
        <v>0.4189019646467735</v>
      </c>
      <c r="M162" s="34">
        <v>4.249443239995847</v>
      </c>
      <c r="N162" s="35" t="s">
        <v>29</v>
      </c>
      <c r="O162" s="36">
        <v>3000.0</v>
      </c>
      <c r="P162" s="28">
        <v>1.4164810799986156</v>
      </c>
      <c r="Q162" s="37">
        <v>0.40849030163269345</v>
      </c>
      <c r="R162" s="38">
        <v>1.818021088722004</v>
      </c>
      <c r="S162" s="39">
        <v>1.8020419772780172</v>
      </c>
      <c r="T162" s="40">
        <v>0.044847897762537905</v>
      </c>
      <c r="U162" s="40">
        <v>0.012639804171070182</v>
      </c>
      <c r="V162" s="40">
        <v>0.028743850966804044</v>
      </c>
      <c r="W162" s="40">
        <v>0.019942802136577398</v>
      </c>
      <c r="X162" s="39">
        <v>2.150769452625078</v>
      </c>
      <c r="Y162" s="41">
        <v>2.1608740472360086</v>
      </c>
      <c r="Z162" s="41">
        <v>1.9213188795062774</v>
      </c>
      <c r="AA162" s="41">
        <v>2.3281243604895696</v>
      </c>
      <c r="AB162" s="42">
        <v>0.0</v>
      </c>
      <c r="AC162" s="42">
        <v>0.0</v>
      </c>
      <c r="AD162" s="42">
        <v>1.0</v>
      </c>
      <c r="AE162" s="42">
        <v>1.0</v>
      </c>
      <c r="AF162" s="42">
        <v>0.0</v>
      </c>
      <c r="AG162" s="25"/>
      <c r="AH162" s="25"/>
      <c r="AI162" s="25"/>
      <c r="AJ162" s="25"/>
      <c r="AK162" s="25"/>
      <c r="AL162" s="25"/>
    </row>
    <row r="163">
      <c r="A163" s="26" t="s">
        <v>321</v>
      </c>
      <c r="B163" s="25" t="s">
        <v>205</v>
      </c>
      <c r="C163" s="25" t="s">
        <v>38</v>
      </c>
      <c r="D163" s="28">
        <v>96.57762449528937</v>
      </c>
      <c r="E163" s="29">
        <v>0.17624390243902438</v>
      </c>
      <c r="F163" s="30">
        <v>0.0</v>
      </c>
      <c r="G163" s="33"/>
      <c r="H163" s="34" t="s">
        <v>64</v>
      </c>
      <c r="I163" s="35" t="s">
        <v>28</v>
      </c>
      <c r="J163" s="36">
        <v>3000.0</v>
      </c>
      <c r="K163" s="28" t="s">
        <v>64</v>
      </c>
      <c r="L163" s="28" t="s">
        <v>64</v>
      </c>
      <c r="M163" s="34" t="s">
        <v>64</v>
      </c>
      <c r="N163" s="35" t="s">
        <v>28</v>
      </c>
      <c r="O163" s="36">
        <v>3000.0</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0.0</v>
      </c>
      <c r="AC163" s="42">
        <v>1.0</v>
      </c>
      <c r="AD163" s="42">
        <v>0.0</v>
      </c>
      <c r="AE163" s="42">
        <v>0.0</v>
      </c>
      <c r="AF163" s="42">
        <v>0.0</v>
      </c>
      <c r="AG163" s="25"/>
      <c r="AH163" s="25"/>
      <c r="AI163" s="25"/>
      <c r="AJ163" s="25"/>
      <c r="AK163" s="25"/>
      <c r="AL163" s="25"/>
    </row>
    <row r="164">
      <c r="A164" s="26" t="s">
        <v>322</v>
      </c>
      <c r="B164" s="25" t="s">
        <v>205</v>
      </c>
      <c r="C164" s="25" t="s">
        <v>38</v>
      </c>
      <c r="D164" s="28">
        <v>96.57762449528937</v>
      </c>
      <c r="E164" s="29">
        <v>0.18</v>
      </c>
      <c r="F164" s="30">
        <v>0.0</v>
      </c>
      <c r="G164" s="33"/>
      <c r="H164" s="34" t="s">
        <v>64</v>
      </c>
      <c r="I164" s="35" t="s">
        <v>30</v>
      </c>
      <c r="J164" s="36">
        <v>3000.0</v>
      </c>
      <c r="K164" s="28" t="s">
        <v>64</v>
      </c>
      <c r="L164" s="28" t="s">
        <v>64</v>
      </c>
      <c r="M164" s="34" t="s">
        <v>64</v>
      </c>
      <c r="N164" s="35" t="s">
        <v>30</v>
      </c>
      <c r="O164" s="36">
        <v>3000.0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0.0</v>
      </c>
      <c r="AD164" s="42">
        <v>0.0</v>
      </c>
      <c r="AE164" s="42">
        <v>1.0</v>
      </c>
      <c r="AF164" s="42">
        <v>0.0</v>
      </c>
      <c r="AG164" s="25"/>
      <c r="AH164" s="25"/>
      <c r="AI164" s="25"/>
      <c r="AJ164" s="25"/>
      <c r="AK164" s="25"/>
      <c r="AL164" s="25"/>
    </row>
    <row r="165">
      <c r="A165" s="26" t="s">
        <v>323</v>
      </c>
      <c r="B165" s="25" t="s">
        <v>205</v>
      </c>
      <c r="C165" s="25" t="s">
        <v>38</v>
      </c>
      <c r="D165" s="28">
        <v>96.57762449528937</v>
      </c>
      <c r="E165" s="29">
        <v>0.13483012259194396</v>
      </c>
      <c r="F165" s="30">
        <v>0.0</v>
      </c>
      <c r="G165" s="33"/>
      <c r="H165" s="34" t="s">
        <v>64</v>
      </c>
      <c r="I165" s="35" t="s">
        <v>31</v>
      </c>
      <c r="J165" s="36">
        <v>4000.0</v>
      </c>
      <c r="K165" s="28" t="s">
        <v>64</v>
      </c>
      <c r="L165" s="28" t="s">
        <v>64</v>
      </c>
      <c r="M165" s="34" t="s">
        <v>64</v>
      </c>
      <c r="N165" s="35" t="s">
        <v>31</v>
      </c>
      <c r="O165" s="36">
        <v>3000.0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0.0</v>
      </c>
      <c r="AC165" s="42">
        <v>0.0</v>
      </c>
      <c r="AD165" s="42">
        <v>0.0</v>
      </c>
      <c r="AE165" s="42">
        <v>0.0</v>
      </c>
      <c r="AF165" s="42">
        <v>1.0</v>
      </c>
      <c r="AG165" s="25"/>
      <c r="AH165" s="25"/>
      <c r="AI165" s="25"/>
      <c r="AJ165" s="25"/>
      <c r="AK165" s="25"/>
      <c r="AL165" s="25"/>
    </row>
    <row r="166">
      <c r="A166" s="26" t="s">
        <v>324</v>
      </c>
      <c r="B166" s="25" t="s">
        <v>205</v>
      </c>
      <c r="C166" s="25" t="s">
        <v>38</v>
      </c>
      <c r="D166" s="28">
        <v>96.57762449528937</v>
      </c>
      <c r="E166" s="29">
        <v>0.18</v>
      </c>
      <c r="F166" s="30">
        <v>0.0</v>
      </c>
      <c r="G166" s="33"/>
      <c r="H166" s="34" t="s">
        <v>64</v>
      </c>
      <c r="I166" s="35" t="s">
        <v>30</v>
      </c>
      <c r="J166" s="36">
        <v>3000.0</v>
      </c>
      <c r="K166" s="28" t="s">
        <v>64</v>
      </c>
      <c r="L166" s="28" t="s">
        <v>64</v>
      </c>
      <c r="M166" s="34" t="s">
        <v>64</v>
      </c>
      <c r="N166" s="35" t="s">
        <v>30</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0.0</v>
      </c>
      <c r="AC166" s="42">
        <v>0.0</v>
      </c>
      <c r="AD166" s="42">
        <v>0.0</v>
      </c>
      <c r="AE166" s="42">
        <v>1.0</v>
      </c>
      <c r="AF166" s="42">
        <v>0.0</v>
      </c>
      <c r="AG166" s="25"/>
      <c r="AH166" s="25"/>
      <c r="AI166" s="25"/>
      <c r="AJ166" s="25"/>
      <c r="AK166" s="25"/>
      <c r="AL166" s="25"/>
    </row>
    <row r="167">
      <c r="A167" s="26" t="s">
        <v>325</v>
      </c>
      <c r="B167" s="25" t="s">
        <v>205</v>
      </c>
      <c r="C167" s="25" t="s">
        <v>38</v>
      </c>
      <c r="D167" s="28">
        <v>96.57762449528937</v>
      </c>
      <c r="E167" s="29">
        <v>0.19216913687881432</v>
      </c>
      <c r="F167" s="30">
        <v>0.0</v>
      </c>
      <c r="G167" s="33"/>
      <c r="H167" s="34" t="s">
        <v>64</v>
      </c>
      <c r="I167" s="35" t="s">
        <v>29</v>
      </c>
      <c r="J167" s="36">
        <v>3000.0</v>
      </c>
      <c r="K167" s="28" t="s">
        <v>64</v>
      </c>
      <c r="L167" s="28" t="s">
        <v>64</v>
      </c>
      <c r="M167" s="34" t="s">
        <v>64</v>
      </c>
      <c r="N167" s="35" t="s">
        <v>30</v>
      </c>
      <c r="O167" s="36">
        <v>3000.0</v>
      </c>
      <c r="P167" s="28" t="s">
        <v>64</v>
      </c>
      <c r="Q167" s="37" t="s">
        <v>64</v>
      </c>
      <c r="R167" s="38" t="s">
        <v>64</v>
      </c>
      <c r="S167" s="39" t="s">
        <v>64</v>
      </c>
      <c r="T167" s="40" t="s">
        <v>64</v>
      </c>
      <c r="U167" s="40" t="s">
        <v>64</v>
      </c>
      <c r="V167" s="40" t="s">
        <v>64</v>
      </c>
      <c r="W167" s="40" t="s">
        <v>64</v>
      </c>
      <c r="X167" s="39" t="s">
        <v>64</v>
      </c>
      <c r="Y167" s="41" t="s">
        <v>64</v>
      </c>
      <c r="Z167" s="41" t="s">
        <v>64</v>
      </c>
      <c r="AA167" s="41" t="s">
        <v>64</v>
      </c>
      <c r="AB167" s="42">
        <v>0.0</v>
      </c>
      <c r="AC167" s="42">
        <v>0.0</v>
      </c>
      <c r="AD167" s="42">
        <v>1.0</v>
      </c>
      <c r="AE167" s="42">
        <v>0.0</v>
      </c>
      <c r="AF167" s="42">
        <v>0.0</v>
      </c>
      <c r="AG167" s="25"/>
      <c r="AH167" s="25"/>
      <c r="AI167" s="25"/>
      <c r="AJ167" s="25"/>
      <c r="AK167" s="25"/>
      <c r="AL167" s="25"/>
    </row>
    <row r="168">
      <c r="A168" s="26" t="s">
        <v>326</v>
      </c>
      <c r="B168" s="25" t="s">
        <v>205</v>
      </c>
      <c r="C168" s="25" t="s">
        <v>38</v>
      </c>
      <c r="D168" s="28">
        <v>96.57762449528937</v>
      </c>
      <c r="E168" s="29">
        <v>0.1927567298105683</v>
      </c>
      <c r="F168" s="30">
        <v>0.0</v>
      </c>
      <c r="G168" s="32"/>
      <c r="H168" s="34" t="s">
        <v>64</v>
      </c>
      <c r="I168" s="35" t="s">
        <v>27</v>
      </c>
      <c r="J168" s="36">
        <v>4000.0</v>
      </c>
      <c r="K168" s="28" t="s">
        <v>64</v>
      </c>
      <c r="L168" s="28" t="s">
        <v>64</v>
      </c>
      <c r="M168" s="34" t="s">
        <v>64</v>
      </c>
      <c r="N168" s="35" t="s">
        <v>27</v>
      </c>
      <c r="O168" s="36">
        <v>3800.0</v>
      </c>
      <c r="P168" s="28" t="s">
        <v>64</v>
      </c>
      <c r="Q168" s="37" t="s">
        <v>64</v>
      </c>
      <c r="R168" s="38" t="s">
        <v>64</v>
      </c>
      <c r="S168" s="39" t="s">
        <v>64</v>
      </c>
      <c r="T168" s="40" t="s">
        <v>64</v>
      </c>
      <c r="U168" s="40" t="s">
        <v>64</v>
      </c>
      <c r="V168" s="40" t="s">
        <v>64</v>
      </c>
      <c r="W168" s="40" t="s">
        <v>64</v>
      </c>
      <c r="X168" s="39" t="s">
        <v>64</v>
      </c>
      <c r="Y168" s="41" t="s">
        <v>64</v>
      </c>
      <c r="Z168" s="41" t="s">
        <v>64</v>
      </c>
      <c r="AA168" s="41" t="s">
        <v>64</v>
      </c>
      <c r="AB168" s="42">
        <v>1.0</v>
      </c>
      <c r="AC168" s="42">
        <v>0.0</v>
      </c>
      <c r="AD168" s="42">
        <v>0.0</v>
      </c>
      <c r="AE168" s="42">
        <v>0.0</v>
      </c>
      <c r="AF168" s="42">
        <v>0.0</v>
      </c>
      <c r="AG168" s="25"/>
      <c r="AH168" s="25"/>
      <c r="AI168" s="25"/>
      <c r="AJ168" s="25"/>
      <c r="AK168" s="25"/>
      <c r="AL168" s="25"/>
    </row>
    <row r="169">
      <c r="A169" s="26" t="s">
        <v>346</v>
      </c>
      <c r="B169" s="25" t="s">
        <v>88</v>
      </c>
      <c r="C169" s="25" t="s">
        <v>106</v>
      </c>
      <c r="D169" s="28">
        <v>101.3607102184491</v>
      </c>
      <c r="E169" s="29">
        <v>0.20254984894259817</v>
      </c>
      <c r="F169" s="30">
        <v>34.0</v>
      </c>
      <c r="G169" s="32">
        <v>0.21</v>
      </c>
      <c r="H169" s="34">
        <v>33.37299626077873</v>
      </c>
      <c r="I169" s="35" t="s">
        <v>44</v>
      </c>
      <c r="J169" s="36">
        <v>7100.0</v>
      </c>
      <c r="K169" s="28">
        <v>4.700422008560384</v>
      </c>
      <c r="L169" s="28">
        <v>6.1282932278338045</v>
      </c>
      <c r="M169" s="34">
        <v>33.48730132339698</v>
      </c>
      <c r="N169" s="35" t="s">
        <v>30</v>
      </c>
      <c r="O169" s="36">
        <v>8000.0</v>
      </c>
      <c r="P169" s="28">
        <v>4.185912665424622</v>
      </c>
      <c r="Q169" s="37">
        <v>5.471166206704587</v>
      </c>
      <c r="R169" s="38">
        <v>15.21371476676188</v>
      </c>
      <c r="S169" s="39">
        <v>15.181364797356675</v>
      </c>
      <c r="T169" s="40">
        <v>0.07161362926978944</v>
      </c>
      <c r="U169" s="40">
        <v>0.01618092206533143</v>
      </c>
      <c r="V169" s="40">
        <v>0.03779028250096761</v>
      </c>
      <c r="W169" s="40">
        <v>0.02150496739005339</v>
      </c>
      <c r="X169" s="39">
        <v>16.29065465084887</v>
      </c>
      <c r="Y169" s="41">
        <v>17.082341609929856</v>
      </c>
      <c r="Z169" s="41">
        <v>14.937784549869702</v>
      </c>
      <c r="AA169" s="41">
        <v>18.549516773527277</v>
      </c>
      <c r="AB169" s="42">
        <v>0.0</v>
      </c>
      <c r="AC169" s="42">
        <v>0.0</v>
      </c>
      <c r="AD169" s="42">
        <v>1.0</v>
      </c>
      <c r="AE169" s="42">
        <v>1.0</v>
      </c>
      <c r="AF169" s="42">
        <v>0.0</v>
      </c>
      <c r="AG169" s="25"/>
      <c r="AH169" s="25"/>
      <c r="AI169" s="25"/>
      <c r="AJ169" s="25"/>
      <c r="AK169" s="25"/>
      <c r="AL169" s="25"/>
    </row>
    <row r="170">
      <c r="A170" s="26" t="s">
        <v>347</v>
      </c>
      <c r="B170" s="25" t="s">
        <v>88</v>
      </c>
      <c r="C170" s="25" t="s">
        <v>106</v>
      </c>
      <c r="D170" s="28">
        <v>101.3607102184491</v>
      </c>
      <c r="E170" s="29">
        <v>0.23167271627344224</v>
      </c>
      <c r="F170" s="30">
        <v>33.0</v>
      </c>
      <c r="G170" s="33"/>
      <c r="H170" s="34">
        <v>29.230406887513638</v>
      </c>
      <c r="I170" s="35" t="s">
        <v>40</v>
      </c>
      <c r="J170" s="36">
        <v>6700.0</v>
      </c>
      <c r="K170" s="28">
        <v>4.3627472966438265</v>
      </c>
      <c r="L170" s="28">
        <v>5.162090945772105</v>
      </c>
      <c r="M170" s="34">
        <v>28.195266608855334</v>
      </c>
      <c r="N170" s="35" t="s">
        <v>29</v>
      </c>
      <c r="O170" s="36">
        <v>7600.0</v>
      </c>
      <c r="P170" s="28">
        <v>3.7099035011651753</v>
      </c>
      <c r="Q170" s="37">
        <v>4.275287014010894</v>
      </c>
      <c r="R170" s="38">
        <v>16.611046553372745</v>
      </c>
      <c r="S170" s="39">
        <v>16.575725341162034</v>
      </c>
      <c r="T170" s="40">
        <v>0.060063573888418445</v>
      </c>
      <c r="U170" s="40">
        <v>0.030493814435658597</v>
      </c>
      <c r="V170" s="40">
        <v>0.04394394807562922</v>
      </c>
      <c r="W170" s="40">
        <v>0.029775105004515127</v>
      </c>
      <c r="X170" s="39">
        <v>17.833345280107334</v>
      </c>
      <c r="Y170" s="41">
        <v>11.397061607406304</v>
      </c>
      <c r="Z170" s="41">
        <v>15.733410740604224</v>
      </c>
      <c r="AA170" s="41">
        <v>12.46185586825111</v>
      </c>
      <c r="AB170" s="42">
        <v>0.0</v>
      </c>
      <c r="AC170" s="42">
        <v>1.0</v>
      </c>
      <c r="AD170" s="42">
        <v>1.0</v>
      </c>
      <c r="AE170" s="42">
        <v>0.0</v>
      </c>
      <c r="AF170" s="42">
        <v>0.0</v>
      </c>
      <c r="AG170" s="25"/>
      <c r="AH170" s="25"/>
      <c r="AI170" s="25"/>
      <c r="AJ170" s="25"/>
      <c r="AK170" s="25"/>
      <c r="AL170" s="25"/>
    </row>
    <row r="171">
      <c r="A171" s="26" t="s">
        <v>348</v>
      </c>
      <c r="B171" s="25" t="s">
        <v>88</v>
      </c>
      <c r="C171" s="25" t="s">
        <v>106</v>
      </c>
      <c r="D171" s="28">
        <v>101.3607102184491</v>
      </c>
      <c r="E171" s="29">
        <v>0.2428367854183927</v>
      </c>
      <c r="F171" s="30">
        <v>30.0</v>
      </c>
      <c r="G171" s="33"/>
      <c r="H171" s="34">
        <v>37.27129114223062</v>
      </c>
      <c r="I171" s="35" t="s">
        <v>31</v>
      </c>
      <c r="J171" s="36">
        <v>7200.0</v>
      </c>
      <c r="K171" s="28">
        <v>5.1765682141986975</v>
      </c>
      <c r="L171" s="28">
        <v>7.317586543305469</v>
      </c>
      <c r="M171" s="34">
        <v>37.65433734750469</v>
      </c>
      <c r="N171" s="35" t="s">
        <v>31</v>
      </c>
      <c r="O171" s="36">
        <v>8200.0</v>
      </c>
      <c r="P171" s="28">
        <v>4.591992359451791</v>
      </c>
      <c r="Q171" s="37">
        <v>6.540000880696148</v>
      </c>
      <c r="R171" s="38">
        <v>15.988493291871743</v>
      </c>
      <c r="S171" s="39">
        <v>15.954495857533258</v>
      </c>
      <c r="T171" s="40">
        <v>0.11625845862165646</v>
      </c>
      <c r="U171" s="40">
        <v>0.003837255101696065</v>
      </c>
      <c r="V171" s="40">
        <v>0.028312720074676372</v>
      </c>
      <c r="W171" s="40">
        <v>0.02934981604810774</v>
      </c>
      <c r="X171" s="39">
        <v>16.44483271453366</v>
      </c>
      <c r="Y171" s="41">
        <v>20.826458427696963</v>
      </c>
      <c r="Z171" s="41">
        <v>15.393624870216684</v>
      </c>
      <c r="AA171" s="41">
        <v>22.26071247728801</v>
      </c>
      <c r="AB171" s="42">
        <v>0.0</v>
      </c>
      <c r="AC171" s="42">
        <v>0.0</v>
      </c>
      <c r="AD171" s="42">
        <v>0.0</v>
      </c>
      <c r="AE171" s="42">
        <v>0.0</v>
      </c>
      <c r="AF171" s="42">
        <v>1.0</v>
      </c>
      <c r="AG171" s="25"/>
      <c r="AH171" s="25"/>
      <c r="AI171" s="25"/>
      <c r="AJ171" s="25"/>
      <c r="AK171" s="25"/>
      <c r="AL171" s="25"/>
    </row>
    <row r="172">
      <c r="A172" s="26" t="s">
        <v>359</v>
      </c>
      <c r="B172" s="25" t="s">
        <v>88</v>
      </c>
      <c r="C172" s="25" t="s">
        <v>106</v>
      </c>
      <c r="D172" s="28">
        <v>101.3607102184491</v>
      </c>
      <c r="E172" s="29">
        <v>0.1928162344983089</v>
      </c>
      <c r="F172" s="30">
        <v>27.0</v>
      </c>
      <c r="G172" s="33"/>
      <c r="H172" s="34">
        <v>23.047589557445505</v>
      </c>
      <c r="I172" s="35" t="s">
        <v>58</v>
      </c>
      <c r="J172" s="36">
        <v>5500.0</v>
      </c>
      <c r="K172" s="28">
        <v>4.190470828626456</v>
      </c>
      <c r="L172" s="28">
        <v>4.166524382131356</v>
      </c>
      <c r="M172" s="34">
        <v>22.046463505792282</v>
      </c>
      <c r="N172" s="35" t="s">
        <v>27</v>
      </c>
      <c r="O172" s="36">
        <v>5900.0</v>
      </c>
      <c r="P172" s="28">
        <v>3.736688729795302</v>
      </c>
      <c r="Q172" s="37">
        <v>3.5964934482719424</v>
      </c>
      <c r="R172" s="38">
        <v>10.92264669736178</v>
      </c>
      <c r="S172" s="39">
        <v>10.899421121498118</v>
      </c>
      <c r="T172" s="40">
        <v>0.03787311500944805</v>
      </c>
      <c r="U172" s="40">
        <v>0.028156975556762432</v>
      </c>
      <c r="V172" s="40">
        <v>0.0441192046576031</v>
      </c>
      <c r="W172" s="40">
        <v>0.03351076668375246</v>
      </c>
      <c r="X172" s="39">
        <v>11.497695004162946</v>
      </c>
      <c r="Y172" s="41">
        <v>11.54989455328256</v>
      </c>
      <c r="Z172" s="41">
        <v>9.739689524175397</v>
      </c>
      <c r="AA172" s="41">
        <v>12.306773981616884</v>
      </c>
      <c r="AB172" s="42">
        <v>1.0</v>
      </c>
      <c r="AC172" s="42">
        <v>1.0</v>
      </c>
      <c r="AD172" s="42">
        <v>0.0</v>
      </c>
      <c r="AE172" s="42">
        <v>0.0</v>
      </c>
      <c r="AF172" s="42">
        <v>0.0</v>
      </c>
      <c r="AG172" s="25"/>
      <c r="AH172" s="25"/>
      <c r="AI172" s="25"/>
      <c r="AJ172" s="25"/>
      <c r="AK172" s="25"/>
      <c r="AL172" s="25"/>
    </row>
    <row r="173">
      <c r="A173" s="26" t="s">
        <v>351</v>
      </c>
      <c r="B173" s="25" t="s">
        <v>88</v>
      </c>
      <c r="C173" s="25" t="s">
        <v>106</v>
      </c>
      <c r="D173" s="28">
        <v>101.3607102184491</v>
      </c>
      <c r="E173" s="29">
        <v>0.18932003626473254</v>
      </c>
      <c r="F173" s="30">
        <v>27.0</v>
      </c>
      <c r="G173" s="33"/>
      <c r="H173" s="34">
        <v>21.26815111331104</v>
      </c>
      <c r="I173" s="35" t="s">
        <v>40</v>
      </c>
      <c r="J173" s="36">
        <v>4100.0</v>
      </c>
      <c r="K173" s="28">
        <v>5.187353930075863</v>
      </c>
      <c r="L173" s="28">
        <v>4.863081043179913</v>
      </c>
      <c r="M173" s="34">
        <v>21.077224203621007</v>
      </c>
      <c r="N173" s="35" t="s">
        <v>28</v>
      </c>
      <c r="O173" s="36">
        <v>3800.0</v>
      </c>
      <c r="P173" s="28">
        <v>5.546637948321317</v>
      </c>
      <c r="Q173" s="37">
        <v>5.165691883030722</v>
      </c>
      <c r="R173" s="38">
        <v>10.690901452857196</v>
      </c>
      <c r="S173" s="39">
        <v>10.668168652866123</v>
      </c>
      <c r="T173" s="40">
        <v>0.04299227025124152</v>
      </c>
      <c r="U173" s="40">
        <v>0.034986813032044824</v>
      </c>
      <c r="V173" s="40">
        <v>0.016801576879795537</v>
      </c>
      <c r="W173" s="40">
        <v>0.01858056737295036</v>
      </c>
      <c r="X173" s="39">
        <v>12.312457237181912</v>
      </c>
      <c r="Y173" s="41">
        <v>8.955693876129127</v>
      </c>
      <c r="Z173" s="41">
        <v>10.78537444025912</v>
      </c>
      <c r="AA173" s="41">
        <v>10.291849763361887</v>
      </c>
      <c r="AB173" s="42">
        <v>0.0</v>
      </c>
      <c r="AC173" s="42">
        <v>1.0</v>
      </c>
      <c r="AD173" s="42">
        <v>1.0</v>
      </c>
      <c r="AE173" s="42">
        <v>0.0</v>
      </c>
      <c r="AF173" s="42">
        <v>0.0</v>
      </c>
      <c r="AG173" s="25"/>
      <c r="AH173" s="25"/>
      <c r="AI173" s="25"/>
      <c r="AJ173" s="25"/>
      <c r="AK173" s="25"/>
      <c r="AL173" s="25"/>
    </row>
    <row r="174">
      <c r="A174" s="26" t="s">
        <v>350</v>
      </c>
      <c r="B174" s="25" t="s">
        <v>88</v>
      </c>
      <c r="C174" s="25" t="s">
        <v>106</v>
      </c>
      <c r="D174" s="28">
        <v>101.3607102184491</v>
      </c>
      <c r="E174" s="29">
        <v>0.18552038369304558</v>
      </c>
      <c r="F174" s="30">
        <v>24.0</v>
      </c>
      <c r="G174" s="33"/>
      <c r="H174" s="34">
        <v>19.271396271160185</v>
      </c>
      <c r="I174" s="35" t="s">
        <v>40</v>
      </c>
      <c r="J174" s="36">
        <v>4000.0</v>
      </c>
      <c r="K174" s="28">
        <v>4.817849067790046</v>
      </c>
      <c r="L174" s="28">
        <v>4.202182625482661</v>
      </c>
      <c r="M174" s="34">
        <v>19.182198465816626</v>
      </c>
      <c r="N174" s="35" t="s">
        <v>29</v>
      </c>
      <c r="O174" s="36">
        <v>4200.0</v>
      </c>
      <c r="P174" s="28">
        <v>4.5671901109087205</v>
      </c>
      <c r="Q174" s="37">
        <v>3.970049162210955</v>
      </c>
      <c r="R174" s="38">
        <v>9.2805071009961</v>
      </c>
      <c r="S174" s="39">
        <v>9.260773319642587</v>
      </c>
      <c r="T174" s="40">
        <v>0.06096865576637557</v>
      </c>
      <c r="U174" s="40">
        <v>0.014478824551950258</v>
      </c>
      <c r="V174" s="40">
        <v>0.039201171235892535</v>
      </c>
      <c r="W174" s="40">
        <v>0.028071190457862747</v>
      </c>
      <c r="X174" s="39">
        <v>10.023498472604436</v>
      </c>
      <c r="Y174" s="41">
        <v>9.247897798555748</v>
      </c>
      <c r="Z174" s="41">
        <v>8.945273537304358</v>
      </c>
      <c r="AA174" s="41">
        <v>10.236924928512266</v>
      </c>
      <c r="AB174" s="42">
        <v>0.0</v>
      </c>
      <c r="AC174" s="42">
        <v>1.0</v>
      </c>
      <c r="AD174" s="42">
        <v>1.0</v>
      </c>
      <c r="AE174" s="42">
        <v>0.0</v>
      </c>
      <c r="AF174" s="42">
        <v>0.0</v>
      </c>
      <c r="AG174" s="25"/>
      <c r="AH174" s="25"/>
      <c r="AI174" s="25"/>
      <c r="AJ174" s="25"/>
      <c r="AK174" s="25"/>
      <c r="AL174" s="25"/>
    </row>
    <row r="175">
      <c r="A175" s="26" t="s">
        <v>352</v>
      </c>
      <c r="B175" s="25" t="s">
        <v>88</v>
      </c>
      <c r="C175" s="25" t="s">
        <v>106</v>
      </c>
      <c r="D175" s="28">
        <v>101.3607102184491</v>
      </c>
      <c r="E175" s="29">
        <v>0.18987179487179487</v>
      </c>
      <c r="F175" s="30">
        <v>20.0</v>
      </c>
      <c r="G175" s="33"/>
      <c r="H175" s="34">
        <v>17.693008299372607</v>
      </c>
      <c r="I175" s="35" t="s">
        <v>27</v>
      </c>
      <c r="J175" s="36">
        <v>3500.0</v>
      </c>
      <c r="K175" s="28">
        <v>5.055145228392174</v>
      </c>
      <c r="L175" s="28">
        <v>4.141787998216788</v>
      </c>
      <c r="M175" s="34">
        <v>17.20555199832921</v>
      </c>
      <c r="N175" s="35" t="s">
        <v>27</v>
      </c>
      <c r="O175" s="36">
        <v>3400.0</v>
      </c>
      <c r="P175" s="28">
        <v>5.060456470096827</v>
      </c>
      <c r="Q175" s="37">
        <v>4.062205572605196</v>
      </c>
      <c r="R175" s="38">
        <v>7.946211089148271</v>
      </c>
      <c r="S175" s="39">
        <v>7.929314513291409</v>
      </c>
      <c r="T175" s="40">
        <v>0.056066035048396815</v>
      </c>
      <c r="U175" s="40">
        <v>0.019479733517696954</v>
      </c>
      <c r="V175" s="40">
        <v>0.025412647279432068</v>
      </c>
      <c r="W175" s="40">
        <v>0.03678406532275769</v>
      </c>
      <c r="X175" s="39">
        <v>7.911699763292267</v>
      </c>
      <c r="Y175" s="41">
        <v>9.781308536080338</v>
      </c>
      <c r="Z175" s="41">
        <v>6.723587552863843</v>
      </c>
      <c r="AA175" s="41">
        <v>10.481964445465367</v>
      </c>
      <c r="AB175" s="42">
        <v>1.0</v>
      </c>
      <c r="AC175" s="42">
        <v>0.0</v>
      </c>
      <c r="AD175" s="42">
        <v>0.0</v>
      </c>
      <c r="AE175" s="42">
        <v>0.0</v>
      </c>
      <c r="AF175" s="42">
        <v>0.0</v>
      </c>
      <c r="AG175" s="25"/>
      <c r="AH175" s="25"/>
      <c r="AI175" s="25"/>
      <c r="AJ175" s="25"/>
      <c r="AK175" s="25"/>
      <c r="AL175" s="25"/>
    </row>
    <row r="176">
      <c r="A176" s="26" t="s">
        <v>353</v>
      </c>
      <c r="B176" s="25" t="s">
        <v>88</v>
      </c>
      <c r="C176" s="25" t="s">
        <v>106</v>
      </c>
      <c r="D176" s="28">
        <v>101.3607102184491</v>
      </c>
      <c r="E176" s="29">
        <v>0.15994011976047903</v>
      </c>
      <c r="F176" s="30">
        <v>17.0</v>
      </c>
      <c r="G176" s="33"/>
      <c r="H176" s="34">
        <v>16.102321238639373</v>
      </c>
      <c r="I176" s="35" t="s">
        <v>44</v>
      </c>
      <c r="J176" s="36">
        <v>3400.0</v>
      </c>
      <c r="K176" s="28">
        <v>4.735976834893933</v>
      </c>
      <c r="L176" s="28">
        <v>3.621706567446238</v>
      </c>
      <c r="M176" s="34">
        <v>16.429891860740717</v>
      </c>
      <c r="N176" s="35" t="s">
        <v>30</v>
      </c>
      <c r="O176" s="36">
        <v>3800.0</v>
      </c>
      <c r="P176" s="28">
        <v>4.323655752826505</v>
      </c>
      <c r="Q176" s="37">
        <v>3.3555017979005175</v>
      </c>
      <c r="R176" s="38">
        <v>5.538303345435971</v>
      </c>
      <c r="S176" s="39">
        <v>5.526526869635792</v>
      </c>
      <c r="T176" s="40">
        <v>0.06583754706105724</v>
      </c>
      <c r="U176" s="40">
        <v>0.009240357482253646</v>
      </c>
      <c r="V176" s="40">
        <v>0.03599889269127984</v>
      </c>
      <c r="W176" s="40">
        <v>0.02877986340826917</v>
      </c>
      <c r="X176" s="39">
        <v>6.663685811948593</v>
      </c>
      <c r="Y176" s="41">
        <v>9.43863542669078</v>
      </c>
      <c r="Z176" s="41">
        <v>5.981249748759664</v>
      </c>
      <c r="AA176" s="41">
        <v>10.448642111981052</v>
      </c>
      <c r="AB176" s="42">
        <v>0.0</v>
      </c>
      <c r="AC176" s="42">
        <v>0.0</v>
      </c>
      <c r="AD176" s="42">
        <v>1.0</v>
      </c>
      <c r="AE176" s="42">
        <v>1.0</v>
      </c>
      <c r="AF176" s="42">
        <v>0.0</v>
      </c>
      <c r="AG176" s="25"/>
      <c r="AH176" s="25"/>
      <c r="AI176" s="25"/>
      <c r="AJ176" s="25"/>
      <c r="AK176" s="25"/>
      <c r="AL176" s="25"/>
    </row>
    <row r="177">
      <c r="A177" s="26" t="s">
        <v>354</v>
      </c>
      <c r="B177" s="25" t="s">
        <v>88</v>
      </c>
      <c r="C177" s="25" t="s">
        <v>106</v>
      </c>
      <c r="D177" s="28">
        <v>101.3607102184491</v>
      </c>
      <c r="E177" s="29">
        <v>0.14579245283018868</v>
      </c>
      <c r="F177" s="30">
        <v>15.0</v>
      </c>
      <c r="G177" s="33"/>
      <c r="H177" s="34">
        <v>13.59086094650937</v>
      </c>
      <c r="I177" s="35" t="s">
        <v>45</v>
      </c>
      <c r="J177" s="36">
        <v>3700.0</v>
      </c>
      <c r="K177" s="28">
        <v>3.673205661218749</v>
      </c>
      <c r="L177" s="28">
        <v>2.4810733499794164</v>
      </c>
      <c r="M177" s="34">
        <v>14.20601111024901</v>
      </c>
      <c r="N177" s="35" t="s">
        <v>31</v>
      </c>
      <c r="O177" s="36">
        <v>3300.0</v>
      </c>
      <c r="P177" s="28">
        <v>4.304851851590609</v>
      </c>
      <c r="Q177" s="37">
        <v>3.003491299425739</v>
      </c>
      <c r="R177" s="38">
        <v>4.398117973038834</v>
      </c>
      <c r="S177" s="39">
        <v>4.388765951915161</v>
      </c>
      <c r="T177" s="40">
        <v>0.04675766494078508</v>
      </c>
      <c r="U177" s="40">
        <v>9.503590435118919E-5</v>
      </c>
      <c r="V177" s="40">
        <v>0.03478314099253524</v>
      </c>
      <c r="W177" s="40">
        <v>0.023473868374743728</v>
      </c>
      <c r="X177" s="39">
        <v>3.7026485363705115</v>
      </c>
      <c r="Y177" s="41">
        <v>9.888212410138857</v>
      </c>
      <c r="Z177" s="41">
        <v>3.3293733993705565</v>
      </c>
      <c r="AA177" s="41">
        <v>10.876637710878454</v>
      </c>
      <c r="AB177" s="42">
        <v>0.0</v>
      </c>
      <c r="AC177" s="42">
        <v>0.0</v>
      </c>
      <c r="AD177" s="42">
        <v>0.0</v>
      </c>
      <c r="AE177" s="42">
        <v>1.0</v>
      </c>
      <c r="AF177" s="42">
        <v>1.0</v>
      </c>
      <c r="AG177" s="25"/>
      <c r="AH177" s="25"/>
      <c r="AI177" s="25"/>
      <c r="AJ177" s="25"/>
      <c r="AK177" s="25"/>
      <c r="AL177" s="25"/>
    </row>
    <row r="178">
      <c r="A178" s="26" t="s">
        <v>355</v>
      </c>
      <c r="B178" s="25" t="s">
        <v>88</v>
      </c>
      <c r="C178" s="25" t="s">
        <v>106</v>
      </c>
      <c r="D178" s="28">
        <v>101.3607102184491</v>
      </c>
      <c r="E178" s="29">
        <v>0.18434036939313983</v>
      </c>
      <c r="F178" s="30">
        <v>12.0</v>
      </c>
      <c r="G178" s="33"/>
      <c r="H178" s="34">
        <v>9.09109536209208</v>
      </c>
      <c r="I178" s="35" t="s">
        <v>28</v>
      </c>
      <c r="J178" s="36">
        <v>3100.0</v>
      </c>
      <c r="K178" s="28">
        <v>2.9326114071264775</v>
      </c>
      <c r="L178" s="28">
        <v>1.4757415076088647</v>
      </c>
      <c r="M178" s="34">
        <v>8.896166407489185</v>
      </c>
      <c r="N178" s="35" t="s">
        <v>29</v>
      </c>
      <c r="O178" s="36">
        <v>3000.0</v>
      </c>
      <c r="P178" s="28">
        <v>2.965388802496395</v>
      </c>
      <c r="Q178" s="37">
        <v>1.4687449667938315</v>
      </c>
      <c r="R178" s="38">
        <v>4.605844855327405</v>
      </c>
      <c r="S178" s="39">
        <v>4.596051130228752</v>
      </c>
      <c r="T178" s="40">
        <v>0.040635424045432</v>
      </c>
      <c r="U178" s="40">
        <v>0.023417024026181153</v>
      </c>
      <c r="V178" s="40">
        <v>0.021055643452112464</v>
      </c>
      <c r="W178" s="40">
        <v>0.03069794746289294</v>
      </c>
      <c r="X178" s="39">
        <v>4.280896157787804</v>
      </c>
      <c r="Y178" s="41">
        <v>4.810199204304275</v>
      </c>
      <c r="Z178" s="41">
        <v>3.5952546648398447</v>
      </c>
      <c r="AA178" s="41">
        <v>5.30091174264934</v>
      </c>
      <c r="AB178" s="42">
        <v>0.0</v>
      </c>
      <c r="AC178" s="42">
        <v>1.0</v>
      </c>
      <c r="AD178" s="42">
        <v>0.0</v>
      </c>
      <c r="AE178" s="42">
        <v>0.0</v>
      </c>
      <c r="AF178" s="42">
        <v>0.0</v>
      </c>
      <c r="AG178" s="25"/>
      <c r="AH178" s="25"/>
      <c r="AI178" s="25"/>
      <c r="AJ178" s="25"/>
      <c r="AK178" s="25"/>
      <c r="AL178" s="25"/>
    </row>
    <row r="179">
      <c r="A179" s="26" t="s">
        <v>357</v>
      </c>
      <c r="B179" s="25" t="s">
        <v>88</v>
      </c>
      <c r="C179" s="25" t="s">
        <v>106</v>
      </c>
      <c r="D179" s="28">
        <v>101.3607102184491</v>
      </c>
      <c r="E179" s="29">
        <v>0.18982978723404254</v>
      </c>
      <c r="F179" s="30">
        <v>0.0</v>
      </c>
      <c r="G179" s="33"/>
      <c r="H179" s="34" t="s">
        <v>64</v>
      </c>
      <c r="I179" s="35" t="s">
        <v>30</v>
      </c>
      <c r="J179" s="36">
        <v>3000.0</v>
      </c>
      <c r="K179" s="28" t="s">
        <v>64</v>
      </c>
      <c r="L179" s="28" t="s">
        <v>64</v>
      </c>
      <c r="M179" s="34" t="s">
        <v>64</v>
      </c>
      <c r="N179" s="35" t="s">
        <v>30</v>
      </c>
      <c r="O179" s="36">
        <v>3000.0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1.0</v>
      </c>
      <c r="AF179" s="42">
        <v>0.0</v>
      </c>
      <c r="AG179" s="25"/>
      <c r="AH179" s="25"/>
      <c r="AI179" s="25"/>
      <c r="AJ179" s="25"/>
      <c r="AK179" s="25"/>
      <c r="AL179" s="25"/>
    </row>
    <row r="180">
      <c r="A180" s="26" t="s">
        <v>358</v>
      </c>
      <c r="B180" s="25" t="s">
        <v>88</v>
      </c>
      <c r="C180" s="25" t="s">
        <v>106</v>
      </c>
      <c r="D180" s="28">
        <v>101.3607102184491</v>
      </c>
      <c r="E180" s="29">
        <v>0.14817892824704812</v>
      </c>
      <c r="F180" s="30">
        <v>0.0</v>
      </c>
      <c r="G180" s="33"/>
      <c r="H180" s="34" t="s">
        <v>64</v>
      </c>
      <c r="I180" s="35" t="s">
        <v>40</v>
      </c>
      <c r="J180" s="36">
        <v>3000.0</v>
      </c>
      <c r="K180" s="28" t="s">
        <v>64</v>
      </c>
      <c r="L180" s="28" t="s">
        <v>64</v>
      </c>
      <c r="M180" s="34" t="s">
        <v>64</v>
      </c>
      <c r="N180" s="35" t="s">
        <v>28</v>
      </c>
      <c r="O180" s="36">
        <v>3000.0</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0.0</v>
      </c>
      <c r="AC180" s="42">
        <v>1.0</v>
      </c>
      <c r="AD180" s="42">
        <v>1.0</v>
      </c>
      <c r="AE180" s="42">
        <v>0.0</v>
      </c>
      <c r="AF180" s="42">
        <v>0.0</v>
      </c>
      <c r="AG180" s="25"/>
      <c r="AH180" s="25"/>
      <c r="AI180" s="25"/>
      <c r="AJ180" s="25"/>
      <c r="AK180" s="25"/>
      <c r="AL180" s="25"/>
    </row>
    <row r="181">
      <c r="A181" s="26" t="s">
        <v>349</v>
      </c>
      <c r="B181" s="25" t="s">
        <v>88</v>
      </c>
      <c r="C181" s="25" t="s">
        <v>106</v>
      </c>
      <c r="D181" s="28">
        <v>101.3607102184491</v>
      </c>
      <c r="E181" s="29">
        <v>0.214816679779701</v>
      </c>
      <c r="F181" s="30">
        <v>0.0</v>
      </c>
      <c r="G181" s="33"/>
      <c r="H181" s="34" t="s">
        <v>64</v>
      </c>
      <c r="I181" s="35" t="s">
        <v>27</v>
      </c>
      <c r="J181" s="36">
        <v>6900.0</v>
      </c>
      <c r="K181" s="28" t="s">
        <v>64</v>
      </c>
      <c r="L181" s="28" t="s">
        <v>64</v>
      </c>
      <c r="M181" s="34" t="s">
        <v>64</v>
      </c>
      <c r="N181" s="35" t="s">
        <v>27</v>
      </c>
      <c r="O181" s="36">
        <v>6900.0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1.0</v>
      </c>
      <c r="AC181" s="42">
        <v>0.0</v>
      </c>
      <c r="AD181" s="42">
        <v>0.0</v>
      </c>
      <c r="AE181" s="42">
        <v>0.0</v>
      </c>
      <c r="AF181" s="42">
        <v>0.0</v>
      </c>
      <c r="AG181" s="25"/>
      <c r="AH181" s="25"/>
      <c r="AI181" s="25"/>
      <c r="AJ181" s="25"/>
      <c r="AK181" s="25"/>
      <c r="AL181" s="25"/>
    </row>
    <row r="182">
      <c r="A182" s="26" t="s">
        <v>360</v>
      </c>
      <c r="B182" s="25" t="s">
        <v>88</v>
      </c>
      <c r="C182" s="25" t="s">
        <v>106</v>
      </c>
      <c r="D182" s="28">
        <v>101.3607102184491</v>
      </c>
      <c r="E182" s="29">
        <v>0.18</v>
      </c>
      <c r="F182" s="30">
        <v>0.0</v>
      </c>
      <c r="G182" s="33"/>
      <c r="H182" s="34" t="s">
        <v>64</v>
      </c>
      <c r="I182" s="35" t="s">
        <v>40</v>
      </c>
      <c r="J182" s="36">
        <v>3000.0</v>
      </c>
      <c r="K182" s="28" t="s">
        <v>64</v>
      </c>
      <c r="L182" s="28" t="s">
        <v>64</v>
      </c>
      <c r="M182" s="34" t="s">
        <v>64</v>
      </c>
      <c r="N182" s="35" t="s">
        <v>29</v>
      </c>
      <c r="O182" s="36">
        <v>3000.0</v>
      </c>
      <c r="P182" s="28" t="s">
        <v>64</v>
      </c>
      <c r="Q182" s="37" t="s">
        <v>64</v>
      </c>
      <c r="R182" s="38" t="s">
        <v>64</v>
      </c>
      <c r="S182" s="39" t="s">
        <v>64</v>
      </c>
      <c r="T182" s="40" t="s">
        <v>64</v>
      </c>
      <c r="U182" s="40" t="s">
        <v>64</v>
      </c>
      <c r="V182" s="40" t="s">
        <v>64</v>
      </c>
      <c r="W182" s="40" t="s">
        <v>64</v>
      </c>
      <c r="X182" s="39" t="s">
        <v>64</v>
      </c>
      <c r="Y182" s="41" t="s">
        <v>64</v>
      </c>
      <c r="Z182" s="41" t="s">
        <v>64</v>
      </c>
      <c r="AA182" s="41" t="s">
        <v>64</v>
      </c>
      <c r="AB182" s="42">
        <v>0.0</v>
      </c>
      <c r="AC182" s="42">
        <v>1.0</v>
      </c>
      <c r="AD182" s="42">
        <v>1.0</v>
      </c>
      <c r="AE182" s="42">
        <v>0.0</v>
      </c>
      <c r="AF182" s="42">
        <v>0.0</v>
      </c>
      <c r="AG182" s="25"/>
      <c r="AH182" s="25"/>
      <c r="AI182" s="25"/>
      <c r="AJ182" s="25"/>
      <c r="AK182" s="25"/>
      <c r="AL182" s="25"/>
    </row>
    <row r="183">
      <c r="A183" s="26" t="s">
        <v>361</v>
      </c>
      <c r="B183" s="25" t="s">
        <v>88</v>
      </c>
      <c r="C183" s="25" t="s">
        <v>106</v>
      </c>
      <c r="D183" s="28">
        <v>101.3607102184491</v>
      </c>
      <c r="E183" s="29">
        <v>0.1823225806451613</v>
      </c>
      <c r="F183" s="30">
        <v>0.0</v>
      </c>
      <c r="G183" s="33"/>
      <c r="H183" s="34" t="s">
        <v>64</v>
      </c>
      <c r="I183" s="35" t="s">
        <v>30</v>
      </c>
      <c r="J183" s="36">
        <v>3000.0</v>
      </c>
      <c r="K183" s="28" t="s">
        <v>64</v>
      </c>
      <c r="L183" s="28" t="s">
        <v>64</v>
      </c>
      <c r="M183" s="34" t="s">
        <v>64</v>
      </c>
      <c r="N183" s="35" t="s">
        <v>30</v>
      </c>
      <c r="O183" s="36">
        <v>3000.0</v>
      </c>
      <c r="P183" s="28" t="s">
        <v>64</v>
      </c>
      <c r="Q183" s="37" t="s">
        <v>64</v>
      </c>
      <c r="R183" s="38" t="s">
        <v>64</v>
      </c>
      <c r="S183" s="39" t="s">
        <v>64</v>
      </c>
      <c r="T183" s="40" t="s">
        <v>64</v>
      </c>
      <c r="U183" s="40" t="s">
        <v>64</v>
      </c>
      <c r="V183" s="40" t="s">
        <v>64</v>
      </c>
      <c r="W183" s="40" t="s">
        <v>64</v>
      </c>
      <c r="X183" s="39" t="s">
        <v>64</v>
      </c>
      <c r="Y183" s="41" t="s">
        <v>64</v>
      </c>
      <c r="Z183" s="41" t="s">
        <v>64</v>
      </c>
      <c r="AA183" s="41" t="s">
        <v>64</v>
      </c>
      <c r="AB183" s="42">
        <v>0.0</v>
      </c>
      <c r="AC183" s="42">
        <v>0.0</v>
      </c>
      <c r="AD183" s="42">
        <v>0.0</v>
      </c>
      <c r="AE183" s="42">
        <v>1.0</v>
      </c>
      <c r="AF183" s="42">
        <v>0.0</v>
      </c>
      <c r="AG183" s="25"/>
      <c r="AH183" s="25"/>
      <c r="AI183" s="25"/>
      <c r="AJ183" s="25"/>
      <c r="AK183" s="25"/>
      <c r="AL183" s="25"/>
    </row>
    <row r="184">
      <c r="A184" s="26" t="s">
        <v>362</v>
      </c>
      <c r="B184" s="25" t="s">
        <v>88</v>
      </c>
      <c r="C184" s="25" t="s">
        <v>106</v>
      </c>
      <c r="D184" s="28">
        <v>101.3607102184491</v>
      </c>
      <c r="E184" s="29">
        <v>0.22687179487179487</v>
      </c>
      <c r="F184" s="30">
        <v>0.0</v>
      </c>
      <c r="G184" s="33"/>
      <c r="H184" s="34" t="s">
        <v>64</v>
      </c>
      <c r="I184" s="35" t="s">
        <v>45</v>
      </c>
      <c r="J184" s="36">
        <v>3000.0</v>
      </c>
      <c r="K184" s="28" t="s">
        <v>64</v>
      </c>
      <c r="L184" s="28" t="s">
        <v>64</v>
      </c>
      <c r="M184" s="34" t="s">
        <v>64</v>
      </c>
      <c r="N184" s="35" t="s">
        <v>31</v>
      </c>
      <c r="O184" s="36">
        <v>3000.0</v>
      </c>
      <c r="P184" s="28" t="s">
        <v>64</v>
      </c>
      <c r="Q184" s="37" t="s">
        <v>64</v>
      </c>
      <c r="R184" s="38" t="s">
        <v>64</v>
      </c>
      <c r="S184" s="39" t="s">
        <v>64</v>
      </c>
      <c r="T184" s="40" t="s">
        <v>64</v>
      </c>
      <c r="U184" s="40" t="s">
        <v>64</v>
      </c>
      <c r="V184" s="40" t="s">
        <v>64</v>
      </c>
      <c r="W184" s="40" t="s">
        <v>64</v>
      </c>
      <c r="X184" s="39" t="s">
        <v>64</v>
      </c>
      <c r="Y184" s="41" t="s">
        <v>64</v>
      </c>
      <c r="Z184" s="41" t="s">
        <v>64</v>
      </c>
      <c r="AA184" s="41" t="s">
        <v>64</v>
      </c>
      <c r="AB184" s="42">
        <v>0.0</v>
      </c>
      <c r="AC184" s="42">
        <v>0.0</v>
      </c>
      <c r="AD184" s="42">
        <v>0.0</v>
      </c>
      <c r="AE184" s="42">
        <v>1.0</v>
      </c>
      <c r="AF184" s="42">
        <v>1.0</v>
      </c>
      <c r="AG184" s="25"/>
      <c r="AH184" s="25"/>
      <c r="AI184" s="25"/>
      <c r="AJ184" s="25"/>
      <c r="AK184" s="25"/>
      <c r="AL184" s="25"/>
    </row>
    <row r="185">
      <c r="A185" s="26" t="s">
        <v>363</v>
      </c>
      <c r="B185" s="25" t="s">
        <v>88</v>
      </c>
      <c r="C185" s="25" t="s">
        <v>106</v>
      </c>
      <c r="D185" s="28">
        <v>101.3607102184491</v>
      </c>
      <c r="E185" s="29">
        <v>0.19371779141104295</v>
      </c>
      <c r="F185" s="30">
        <v>0.0</v>
      </c>
      <c r="G185" s="33"/>
      <c r="H185" s="34" t="s">
        <v>64</v>
      </c>
      <c r="I185" s="35" t="s">
        <v>40</v>
      </c>
      <c r="J185" s="36">
        <v>3000.0</v>
      </c>
      <c r="K185" s="28" t="s">
        <v>64</v>
      </c>
      <c r="L185" s="28" t="s">
        <v>64</v>
      </c>
      <c r="M185" s="34" t="s">
        <v>64</v>
      </c>
      <c r="N185" s="35" t="s">
        <v>29</v>
      </c>
      <c r="O185" s="36">
        <v>3000.0</v>
      </c>
      <c r="P185" s="28" t="s">
        <v>64</v>
      </c>
      <c r="Q185" s="37" t="s">
        <v>64</v>
      </c>
      <c r="R185" s="38" t="s">
        <v>64</v>
      </c>
      <c r="S185" s="39" t="s">
        <v>64</v>
      </c>
      <c r="T185" s="40" t="s">
        <v>64</v>
      </c>
      <c r="U185" s="40" t="s">
        <v>64</v>
      </c>
      <c r="V185" s="40" t="s">
        <v>64</v>
      </c>
      <c r="W185" s="40" t="s">
        <v>64</v>
      </c>
      <c r="X185" s="39" t="s">
        <v>64</v>
      </c>
      <c r="Y185" s="41" t="s">
        <v>64</v>
      </c>
      <c r="Z185" s="41" t="s">
        <v>64</v>
      </c>
      <c r="AA185" s="41" t="s">
        <v>64</v>
      </c>
      <c r="AB185" s="42">
        <v>0.0</v>
      </c>
      <c r="AC185" s="42">
        <v>1.0</v>
      </c>
      <c r="AD185" s="42">
        <v>1.0</v>
      </c>
      <c r="AE185" s="42">
        <v>0.0</v>
      </c>
      <c r="AF185" s="42">
        <v>0.0</v>
      </c>
      <c r="AG185" s="25"/>
      <c r="AH185" s="25"/>
      <c r="AI185" s="25"/>
      <c r="AJ185" s="25"/>
      <c r="AK185" s="25"/>
      <c r="AL185" s="25"/>
    </row>
    <row r="186">
      <c r="A186" s="26" t="s">
        <v>548</v>
      </c>
      <c r="B186" s="25" t="s">
        <v>512</v>
      </c>
      <c r="C186" s="25" t="s">
        <v>400</v>
      </c>
      <c r="D186" s="28">
        <v>99.58513303654621</v>
      </c>
      <c r="E186" s="29">
        <v>0.224468085106383</v>
      </c>
      <c r="F186" s="30">
        <v>31.0</v>
      </c>
      <c r="G186" s="33"/>
      <c r="H186" s="34">
        <v>33.802625588061744</v>
      </c>
      <c r="I186" s="35" t="s">
        <v>27</v>
      </c>
      <c r="J186" s="36">
        <v>5800.0</v>
      </c>
      <c r="K186" s="28">
        <v>5.828038894493404</v>
      </c>
      <c r="L186" s="28">
        <v>7.669937802146618</v>
      </c>
      <c r="M186" s="34">
        <v>33.012477236810064</v>
      </c>
      <c r="N186" s="35" t="s">
        <v>27</v>
      </c>
      <c r="O186" s="36">
        <v>5500.0</v>
      </c>
      <c r="P186" s="28">
        <v>6.002268588510921</v>
      </c>
      <c r="Q186" s="37">
        <v>7.76363243212885</v>
      </c>
      <c r="R186" s="38">
        <v>14.758196378584387</v>
      </c>
      <c r="S186" s="39">
        <v>15.922397296787267</v>
      </c>
      <c r="T186" s="40">
        <v>0.08349005934045958</v>
      </c>
      <c r="U186" s="40">
        <v>0.018418546776561098</v>
      </c>
      <c r="V186" s="40">
        <v>0.04444715180212049</v>
      </c>
      <c r="W186" s="40">
        <v>0.042682500613946975</v>
      </c>
      <c r="X186" s="39">
        <v>16.371544731434078</v>
      </c>
      <c r="Y186" s="41">
        <v>17.43108085662767</v>
      </c>
      <c r="Z186" s="41">
        <v>14.406675628051394</v>
      </c>
      <c r="AA186" s="41">
        <v>18.60580160875867</v>
      </c>
      <c r="AB186" s="42">
        <v>1.0</v>
      </c>
      <c r="AC186" s="42">
        <v>0.0</v>
      </c>
      <c r="AD186" s="42">
        <v>0.0</v>
      </c>
      <c r="AE186" s="42">
        <v>0.0</v>
      </c>
      <c r="AF186" s="42">
        <v>0.0</v>
      </c>
      <c r="AG186" s="25"/>
      <c r="AH186" s="25"/>
      <c r="AI186" s="25"/>
      <c r="AJ186" s="25"/>
      <c r="AK186" s="25"/>
      <c r="AL186" s="25"/>
    </row>
    <row r="187">
      <c r="A187" s="26" t="s">
        <v>550</v>
      </c>
      <c r="B187" s="25" t="s">
        <v>512</v>
      </c>
      <c r="C187" s="25" t="s">
        <v>400</v>
      </c>
      <c r="D187" s="28">
        <v>99.58513303654621</v>
      </c>
      <c r="E187" s="29">
        <v>0.18727272727272729</v>
      </c>
      <c r="F187" s="30">
        <v>29.0</v>
      </c>
      <c r="G187" s="33"/>
      <c r="H187" s="34">
        <v>28.05813421185806</v>
      </c>
      <c r="I187" s="35" t="s">
        <v>45</v>
      </c>
      <c r="J187" s="36">
        <v>5400.0</v>
      </c>
      <c r="K187" s="28">
        <v>5.195950779973716</v>
      </c>
      <c r="L187" s="28">
        <v>5.966472370176871</v>
      </c>
      <c r="M187" s="34">
        <v>29.07388395512242</v>
      </c>
      <c r="N187" s="35" t="s">
        <v>31</v>
      </c>
      <c r="O187" s="36">
        <v>5900.0</v>
      </c>
      <c r="P187" s="28">
        <v>4.927776941546172</v>
      </c>
      <c r="Q187" s="37">
        <v>5.807772989735763</v>
      </c>
      <c r="R187" s="38">
        <v>11.139127057861037</v>
      </c>
      <c r="S187" s="39">
        <v>12.017837546329565</v>
      </c>
      <c r="T187" s="40">
        <v>0.0884209254266378</v>
      </c>
      <c r="U187" s="40">
        <v>4.266389646641149E-4</v>
      </c>
      <c r="V187" s="40">
        <v>0.03562435354945359</v>
      </c>
      <c r="W187" s="40">
        <v>0.023678462538858375</v>
      </c>
      <c r="X187" s="39">
        <v>12.160768138506784</v>
      </c>
      <c r="Y187" s="41">
        <v>15.897366073351279</v>
      </c>
      <c r="Z187" s="41">
        <v>11.435614154521947</v>
      </c>
      <c r="AA187" s="41">
        <v>17.638269800600472</v>
      </c>
      <c r="AB187" s="42">
        <v>0.0</v>
      </c>
      <c r="AC187" s="42">
        <v>0.0</v>
      </c>
      <c r="AD187" s="42">
        <v>0.0</v>
      </c>
      <c r="AE187" s="42">
        <v>1.0</v>
      </c>
      <c r="AF187" s="42">
        <v>1.0</v>
      </c>
      <c r="AG187" s="25"/>
      <c r="AH187" s="25"/>
      <c r="AI187" s="25"/>
      <c r="AJ187" s="25"/>
      <c r="AK187" s="25"/>
      <c r="AL187" s="25"/>
    </row>
    <row r="188">
      <c r="A188" s="26" t="s">
        <v>552</v>
      </c>
      <c r="B188" s="25" t="s">
        <v>512</v>
      </c>
      <c r="C188" s="25" t="s">
        <v>400</v>
      </c>
      <c r="D188" s="28">
        <v>99.58513303654621</v>
      </c>
      <c r="E188" s="29">
        <v>0.14956809338521398</v>
      </c>
      <c r="F188" s="30">
        <v>28.0</v>
      </c>
      <c r="G188" s="33"/>
      <c r="H188" s="34">
        <v>20.54763703741807</v>
      </c>
      <c r="I188" s="35" t="s">
        <v>58</v>
      </c>
      <c r="J188" s="36">
        <v>3700.0</v>
      </c>
      <c r="K188" s="28">
        <v>5.553415415518398</v>
      </c>
      <c r="L188" s="28">
        <v>5.076548736943068</v>
      </c>
      <c r="M188" s="34">
        <v>20.672495836379678</v>
      </c>
      <c r="N188" s="35" t="s">
        <v>28</v>
      </c>
      <c r="O188" s="36">
        <v>3900.0</v>
      </c>
      <c r="P188" s="28">
        <v>5.300639958046071</v>
      </c>
      <c r="Q188" s="37">
        <v>4.867015736324171</v>
      </c>
      <c r="R188" s="38">
        <v>8.303060272378827</v>
      </c>
      <c r="S188" s="39">
        <v>8.958047517773139</v>
      </c>
      <c r="T188" s="40">
        <v>0.03216752865163513</v>
      </c>
      <c r="U188" s="40">
        <v>0.02422874754209697</v>
      </c>
      <c r="V188" s="40">
        <v>0.023713242275243844</v>
      </c>
      <c r="W188" s="40">
        <v>0.02402254543535572</v>
      </c>
      <c r="X188" s="39">
        <v>9.343272225670823</v>
      </c>
      <c r="Y188" s="41">
        <v>11.204364811747249</v>
      </c>
      <c r="Z188" s="41">
        <v>7.941781391820199</v>
      </c>
      <c r="AA188" s="41">
        <v>12.730714444559478</v>
      </c>
      <c r="AB188" s="42">
        <v>1.0</v>
      </c>
      <c r="AC188" s="42">
        <v>1.0</v>
      </c>
      <c r="AD188" s="42">
        <v>0.0</v>
      </c>
      <c r="AE188" s="42">
        <v>0.0</v>
      </c>
      <c r="AF188" s="42">
        <v>0.0</v>
      </c>
      <c r="AG188" s="25"/>
      <c r="AH188" s="25"/>
      <c r="AI188" s="25"/>
      <c r="AJ188" s="25"/>
      <c r="AK188" s="25"/>
      <c r="AL188" s="25"/>
    </row>
    <row r="189">
      <c r="A189" s="26" t="s">
        <v>553</v>
      </c>
      <c r="B189" s="25" t="s">
        <v>512</v>
      </c>
      <c r="C189" s="25" t="s">
        <v>400</v>
      </c>
      <c r="D189" s="28">
        <v>99.58513303654621</v>
      </c>
      <c r="E189" s="29">
        <v>0.2081108545034642</v>
      </c>
      <c r="F189" s="30">
        <v>28.0</v>
      </c>
      <c r="G189" s="33"/>
      <c r="H189" s="34">
        <v>29.466501294509207</v>
      </c>
      <c r="I189" s="35" t="s">
        <v>45</v>
      </c>
      <c r="J189" s="36">
        <v>4400.0</v>
      </c>
      <c r="K189" s="28">
        <v>6.696932112388456</v>
      </c>
      <c r="L189" s="28">
        <v>7.970747743214174</v>
      </c>
      <c r="M189" s="34">
        <v>29.543185064224495</v>
      </c>
      <c r="N189" s="35" t="s">
        <v>30</v>
      </c>
      <c r="O189" s="36">
        <v>5000.0</v>
      </c>
      <c r="P189" s="28">
        <v>5.908637012844899</v>
      </c>
      <c r="Q189" s="37">
        <v>7.045904874951428</v>
      </c>
      <c r="R189" s="38">
        <v>12.17800880439161</v>
      </c>
      <c r="S189" s="39">
        <v>13.138671521451577</v>
      </c>
      <c r="T189" s="40">
        <v>0.10063670466447383</v>
      </c>
      <c r="U189" s="40">
        <v>0.005542626282816593</v>
      </c>
      <c r="V189" s="40">
        <v>0.045210441836307895</v>
      </c>
      <c r="W189" s="40">
        <v>0.034777262951006076</v>
      </c>
      <c r="X189" s="39">
        <v>14.43537027680551</v>
      </c>
      <c r="Y189" s="41">
        <v>15.031131017703697</v>
      </c>
      <c r="Z189" s="41">
        <v>13.264252329572876</v>
      </c>
      <c r="AA189" s="41">
        <v>16.27893273465162</v>
      </c>
      <c r="AB189" s="42">
        <v>0.0</v>
      </c>
      <c r="AC189" s="42">
        <v>0.0</v>
      </c>
      <c r="AD189" s="42">
        <v>0.0</v>
      </c>
      <c r="AE189" s="42">
        <v>1.0</v>
      </c>
      <c r="AF189" s="42">
        <v>1.0</v>
      </c>
      <c r="AG189" s="25"/>
      <c r="AH189" s="25"/>
      <c r="AI189" s="25"/>
      <c r="AJ189" s="25"/>
      <c r="AK189" s="25"/>
      <c r="AL189" s="25"/>
    </row>
    <row r="190">
      <c r="A190" s="26" t="s">
        <v>549</v>
      </c>
      <c r="B190" s="25" t="s">
        <v>512</v>
      </c>
      <c r="C190" s="25" t="s">
        <v>400</v>
      </c>
      <c r="D190" s="28">
        <v>99.58513303654621</v>
      </c>
      <c r="E190" s="29">
        <v>0.1878325123152709</v>
      </c>
      <c r="F190" s="30">
        <v>26.0</v>
      </c>
      <c r="G190" s="33"/>
      <c r="H190" s="34">
        <v>22.290657387700072</v>
      </c>
      <c r="I190" s="35" t="s">
        <v>40</v>
      </c>
      <c r="J190" s="36">
        <v>4200.0</v>
      </c>
      <c r="K190" s="28">
        <v>5.307299378023826</v>
      </c>
      <c r="L190" s="28">
        <v>5.149535150009959</v>
      </c>
      <c r="M190" s="34">
        <v>21.926652182377147</v>
      </c>
      <c r="N190" s="35" t="s">
        <v>28</v>
      </c>
      <c r="O190" s="36">
        <v>4300.0</v>
      </c>
      <c r="P190" s="28">
        <v>5.099221437762127</v>
      </c>
      <c r="Q190" s="37">
        <v>4.888366365499374</v>
      </c>
      <c r="R190" s="38">
        <v>10.021703285396711</v>
      </c>
      <c r="S190" s="39">
        <v>10.812265754381475</v>
      </c>
      <c r="T190" s="40">
        <v>0.06264081897017618</v>
      </c>
      <c r="U190" s="40">
        <v>0.021342698115903298</v>
      </c>
      <c r="V190" s="40">
        <v>0.037669862174569316</v>
      </c>
      <c r="W190" s="40">
        <v>0.030733485286900748</v>
      </c>
      <c r="X190" s="39">
        <v>11.990442596313802</v>
      </c>
      <c r="Y190" s="41">
        <v>10.300214791386269</v>
      </c>
      <c r="Z190" s="41">
        <v>10.585897232175265</v>
      </c>
      <c r="AA190" s="41">
        <v>11.340754950201882</v>
      </c>
      <c r="AB190" s="42">
        <v>0.0</v>
      </c>
      <c r="AC190" s="42">
        <v>1.0</v>
      </c>
      <c r="AD190" s="42">
        <v>1.0</v>
      </c>
      <c r="AE190" s="42">
        <v>0.0</v>
      </c>
      <c r="AF190" s="42">
        <v>0.0</v>
      </c>
      <c r="AG190" s="25"/>
      <c r="AH190" s="25"/>
      <c r="AI190" s="25"/>
      <c r="AJ190" s="25"/>
      <c r="AK190" s="25"/>
      <c r="AL190" s="25"/>
    </row>
    <row r="191">
      <c r="A191" s="26" t="s">
        <v>551</v>
      </c>
      <c r="B191" s="25" t="s">
        <v>512</v>
      </c>
      <c r="C191" s="25" t="s">
        <v>400</v>
      </c>
      <c r="D191" s="28">
        <v>99.58513303654621</v>
      </c>
      <c r="E191" s="29">
        <v>0.21715370018975333</v>
      </c>
      <c r="F191" s="30">
        <v>26.0</v>
      </c>
      <c r="G191" s="33"/>
      <c r="H191" s="34">
        <v>23.845208115909855</v>
      </c>
      <c r="I191" s="35" t="s">
        <v>40</v>
      </c>
      <c r="J191" s="36">
        <v>4700.0</v>
      </c>
      <c r="K191" s="28">
        <v>5.07344853529997</v>
      </c>
      <c r="L191" s="28">
        <v>5.171670647397854</v>
      </c>
      <c r="M191" s="34">
        <v>22.56907336752947</v>
      </c>
      <c r="N191" s="35" t="s">
        <v>28</v>
      </c>
      <c r="O191" s="36">
        <v>4900.0</v>
      </c>
      <c r="P191" s="28">
        <v>4.605933340312137</v>
      </c>
      <c r="Q191" s="37">
        <v>4.5098122942380625</v>
      </c>
      <c r="R191" s="38">
        <v>11.895936410279075</v>
      </c>
      <c r="S191" s="39">
        <v>12.834347835121383</v>
      </c>
      <c r="T191" s="40">
        <v>0.05708443096343672</v>
      </c>
      <c r="U191" s="40">
        <v>0.041087642248155025</v>
      </c>
      <c r="V191" s="40">
        <v>0.02498128648687826</v>
      </c>
      <c r="W191" s="40">
        <v>0.03100747401660766</v>
      </c>
      <c r="X191" s="39">
        <v>14.426944158978497</v>
      </c>
      <c r="Y191" s="41">
        <v>9.418263956931359</v>
      </c>
      <c r="Z191" s="41">
        <v>12.48246868650659</v>
      </c>
      <c r="AA191" s="41">
        <v>10.086604681022878</v>
      </c>
      <c r="AB191" s="42">
        <v>0.0</v>
      </c>
      <c r="AC191" s="42">
        <v>1.0</v>
      </c>
      <c r="AD191" s="42">
        <v>1.0</v>
      </c>
      <c r="AE191" s="42">
        <v>0.0</v>
      </c>
      <c r="AF191" s="42">
        <v>0.0</v>
      </c>
      <c r="AG191" s="25"/>
      <c r="AH191" s="25"/>
      <c r="AI191" s="25"/>
      <c r="AJ191" s="25"/>
      <c r="AK191" s="25"/>
      <c r="AL191" s="25"/>
    </row>
    <row r="192">
      <c r="A192" s="26" t="s">
        <v>556</v>
      </c>
      <c r="B192" s="25" t="s">
        <v>512</v>
      </c>
      <c r="C192" s="25" t="s">
        <v>400</v>
      </c>
      <c r="D192" s="28">
        <v>99.58513303654621</v>
      </c>
      <c r="E192" s="29">
        <v>0.16526315789473683</v>
      </c>
      <c r="F192" s="30">
        <v>20.0</v>
      </c>
      <c r="G192" s="33"/>
      <c r="H192" s="34">
        <v>14.73239454441985</v>
      </c>
      <c r="I192" s="35" t="s">
        <v>40</v>
      </c>
      <c r="J192" s="36">
        <v>3000.0</v>
      </c>
      <c r="K192" s="28">
        <v>4.910798181473283</v>
      </c>
      <c r="L192" s="28">
        <v>3.5187428452552414</v>
      </c>
      <c r="M192" s="34">
        <v>14.380912775225774</v>
      </c>
      <c r="N192" s="35" t="s">
        <v>29</v>
      </c>
      <c r="O192" s="36">
        <v>3000.0</v>
      </c>
      <c r="P192" s="28">
        <v>4.793637591741924</v>
      </c>
      <c r="Q192" s="37">
        <v>3.374610898280878</v>
      </c>
      <c r="R192" s="38">
        <v>6.646329931051304</v>
      </c>
      <c r="S192" s="39">
        <v>7.170625936465443</v>
      </c>
      <c r="T192" s="40">
        <v>0.05102906094459377</v>
      </c>
      <c r="U192" s="40">
        <v>0.02227293028934113</v>
      </c>
      <c r="V192" s="40">
        <v>0.02750131768120525</v>
      </c>
      <c r="W192" s="40">
        <v>0.026978478942018835</v>
      </c>
      <c r="X192" s="39">
        <v>8.050854524749075</v>
      </c>
      <c r="Y192" s="41">
        <v>6.681540019670774</v>
      </c>
      <c r="Z192" s="41">
        <v>7.0290403288027505</v>
      </c>
      <c r="AA192" s="41">
        <v>7.351872446423024</v>
      </c>
      <c r="AB192" s="42">
        <v>0.0</v>
      </c>
      <c r="AC192" s="42">
        <v>1.0</v>
      </c>
      <c r="AD192" s="42">
        <v>1.0</v>
      </c>
      <c r="AE192" s="42">
        <v>0.0</v>
      </c>
      <c r="AF192" s="42">
        <v>0.0</v>
      </c>
      <c r="AG192" s="25"/>
      <c r="AH192" s="25"/>
      <c r="AI192" s="25"/>
      <c r="AJ192" s="25"/>
      <c r="AK192" s="25"/>
      <c r="AL192" s="25"/>
    </row>
    <row r="193">
      <c r="A193" s="26" t="s">
        <v>557</v>
      </c>
      <c r="B193" s="25" t="s">
        <v>512</v>
      </c>
      <c r="C193" s="25" t="s">
        <v>400</v>
      </c>
      <c r="D193" s="28">
        <v>99.58513303654621</v>
      </c>
      <c r="E193" s="29">
        <v>0.15375055327220993</v>
      </c>
      <c r="F193" s="30">
        <v>19.0</v>
      </c>
      <c r="G193" s="33"/>
      <c r="H193" s="34">
        <v>17.51733151446385</v>
      </c>
      <c r="I193" s="35" t="s">
        <v>31</v>
      </c>
      <c r="J193" s="36">
        <v>3600.0</v>
      </c>
      <c r="K193" s="28">
        <v>4.865925420684404</v>
      </c>
      <c r="L193" s="28">
        <v>3.9577391280957115</v>
      </c>
      <c r="M193" s="34">
        <v>18.151253284015905</v>
      </c>
      <c r="N193" s="35" t="s">
        <v>31</v>
      </c>
      <c r="O193" s="36">
        <v>4200.0</v>
      </c>
      <c r="P193" s="28">
        <v>4.321726972384739</v>
      </c>
      <c r="Q193" s="37">
        <v>3.607787356451432</v>
      </c>
      <c r="R193" s="38">
        <v>5.813614992407332</v>
      </c>
      <c r="S193" s="39">
        <v>6.272222246208345</v>
      </c>
      <c r="T193" s="40">
        <v>0.0784453283890456</v>
      </c>
      <c r="U193" s="40">
        <v>1.034898791412211E-4</v>
      </c>
      <c r="V193" s="40">
        <v>0.020180526432538114</v>
      </c>
      <c r="W193" s="40">
        <v>0.022043344257080093</v>
      </c>
      <c r="X193" s="39">
        <v>6.559802977779588</v>
      </c>
      <c r="Y193" s="41">
        <v>10.957528536684263</v>
      </c>
      <c r="Z193" s="41">
        <v>6.123298675153708</v>
      </c>
      <c r="AA193" s="41">
        <v>12.027954608862197</v>
      </c>
      <c r="AB193" s="42">
        <v>0.0</v>
      </c>
      <c r="AC193" s="42">
        <v>0.0</v>
      </c>
      <c r="AD193" s="42">
        <v>0.0</v>
      </c>
      <c r="AE193" s="42">
        <v>0.0</v>
      </c>
      <c r="AF193" s="42">
        <v>1.0</v>
      </c>
      <c r="AG193" s="25"/>
      <c r="AH193" s="25"/>
      <c r="AI193" s="25"/>
      <c r="AJ193" s="25"/>
      <c r="AK193" s="25"/>
      <c r="AL193" s="25"/>
    </row>
    <row r="194">
      <c r="A194" s="26" t="s">
        <v>559</v>
      </c>
      <c r="B194" s="25" t="s">
        <v>512</v>
      </c>
      <c r="C194" s="25" t="s">
        <v>400</v>
      </c>
      <c r="D194" s="28">
        <v>99.58513303654621</v>
      </c>
      <c r="E194" s="29">
        <v>0.15405128205128205</v>
      </c>
      <c r="F194" s="30">
        <v>15.0</v>
      </c>
      <c r="G194" s="33"/>
      <c r="H194" s="34">
        <v>12.400604170933988</v>
      </c>
      <c r="I194" s="35" t="s">
        <v>40</v>
      </c>
      <c r="J194" s="36">
        <v>3000.0</v>
      </c>
      <c r="K194" s="28">
        <v>4.1335347236446625</v>
      </c>
      <c r="L194" s="28">
        <v>2.6108222666021397</v>
      </c>
      <c r="M194" s="34">
        <v>12.246338623452658</v>
      </c>
      <c r="N194" s="35" t="s">
        <v>29</v>
      </c>
      <c r="O194" s="36">
        <v>3000.0</v>
      </c>
      <c r="P194" s="28">
        <v>4.082112874484219</v>
      </c>
      <c r="Q194" s="37">
        <v>2.554823330041523</v>
      </c>
      <c r="R194" s="38">
        <v>4.599918100606098</v>
      </c>
      <c r="S194" s="39">
        <v>4.962782826010798</v>
      </c>
      <c r="T194" s="40">
        <v>0.034782012074416065</v>
      </c>
      <c r="U194" s="40">
        <v>0.032918689999000925</v>
      </c>
      <c r="V194" s="40">
        <v>0.03033074267203544</v>
      </c>
      <c r="W194" s="40">
        <v>0.019875435471094893</v>
      </c>
      <c r="X194" s="39">
        <v>6.3850397284451175</v>
      </c>
      <c r="Y194" s="41">
        <v>6.01556444248887</v>
      </c>
      <c r="Z194" s="41">
        <v>5.56355378961893</v>
      </c>
      <c r="AA194" s="41">
        <v>6.682784833833729</v>
      </c>
      <c r="AB194" s="42">
        <v>0.0</v>
      </c>
      <c r="AC194" s="42">
        <v>1.0</v>
      </c>
      <c r="AD194" s="42">
        <v>1.0</v>
      </c>
      <c r="AE194" s="42">
        <v>0.0</v>
      </c>
      <c r="AF194" s="42">
        <v>0.0</v>
      </c>
      <c r="AG194" s="25"/>
      <c r="AH194" s="25"/>
      <c r="AI194" s="25"/>
      <c r="AJ194" s="25"/>
      <c r="AK194" s="25"/>
      <c r="AL194" s="25"/>
    </row>
    <row r="195">
      <c r="A195" s="26" t="s">
        <v>555</v>
      </c>
      <c r="B195" s="25" t="s">
        <v>512</v>
      </c>
      <c r="C195" s="25" t="s">
        <v>400</v>
      </c>
      <c r="D195" s="28">
        <v>99.58513303654621</v>
      </c>
      <c r="E195" s="29">
        <v>0.19214457831325302</v>
      </c>
      <c r="F195" s="30">
        <v>10.0</v>
      </c>
      <c r="G195" s="33"/>
      <c r="H195" s="34">
        <v>9.602378699844001</v>
      </c>
      <c r="I195" s="35" t="s">
        <v>64</v>
      </c>
      <c r="J195" s="36" t="s">
        <v>64</v>
      </c>
      <c r="K195" s="28" t="s">
        <v>64</v>
      </c>
      <c r="L195" s="28" t="s">
        <v>64</v>
      </c>
      <c r="M195" s="34">
        <v>9.330775794726963</v>
      </c>
      <c r="N195" s="35" t="s">
        <v>27</v>
      </c>
      <c r="O195" s="36">
        <v>3000.0</v>
      </c>
      <c r="P195" s="28">
        <v>3.110258598242321</v>
      </c>
      <c r="Q195" s="37">
        <v>1.5952383237016132</v>
      </c>
      <c r="R195" s="38">
        <v>3.9583208637551963</v>
      </c>
      <c r="S195" s="39">
        <v>4.270573165182252</v>
      </c>
      <c r="T195" s="40">
        <v>0.06074182280522164</v>
      </c>
      <c r="U195" s="40">
        <v>0.02292548515047166</v>
      </c>
      <c r="V195" s="40">
        <v>0.04252998880718341</v>
      </c>
      <c r="W195" s="40">
        <v>0.04338701628944403</v>
      </c>
      <c r="X195" s="39">
        <v>4.617416649769805</v>
      </c>
      <c r="Y195" s="41">
        <v>4.984962050074197</v>
      </c>
      <c r="Z195" s="41">
        <v>3.9295271416572874</v>
      </c>
      <c r="AA195" s="41">
        <v>5.4012486530696755</v>
      </c>
      <c r="AB195" s="42">
        <v>0.0</v>
      </c>
      <c r="AC195" s="42">
        <v>0.0</v>
      </c>
      <c r="AD195" s="42">
        <v>0.0</v>
      </c>
      <c r="AE195" s="42">
        <v>0.0</v>
      </c>
      <c r="AF195" s="42">
        <v>0.0</v>
      </c>
      <c r="AG195" s="25"/>
      <c r="AH195" s="25"/>
      <c r="AI195" s="25"/>
      <c r="AJ195" s="25"/>
      <c r="AK195" s="25"/>
      <c r="AL195" s="25"/>
    </row>
    <row r="196">
      <c r="A196" s="26" t="s">
        <v>558</v>
      </c>
      <c r="B196" s="25" t="s">
        <v>512</v>
      </c>
      <c r="C196" s="25" t="s">
        <v>400</v>
      </c>
      <c r="D196" s="28">
        <v>99.58513303654621</v>
      </c>
      <c r="E196" s="29">
        <v>0.18291086350974928</v>
      </c>
      <c r="F196" s="30">
        <v>8.0</v>
      </c>
      <c r="G196" s="33"/>
      <c r="H196" s="34">
        <v>6.741407640456667</v>
      </c>
      <c r="I196" s="35" t="s">
        <v>40</v>
      </c>
      <c r="J196" s="36">
        <v>3000.0</v>
      </c>
      <c r="K196" s="28">
        <v>2.2471358801522223</v>
      </c>
      <c r="L196" s="28">
        <v>0.9084831403818611</v>
      </c>
      <c r="M196" s="34">
        <v>6.5637674169210545</v>
      </c>
      <c r="N196" s="35" t="s">
        <v>28</v>
      </c>
      <c r="O196" s="36">
        <v>3000.0</v>
      </c>
      <c r="P196" s="28">
        <v>2.1879224723070183</v>
      </c>
      <c r="Q196" s="37">
        <v>0.8674202908114946</v>
      </c>
      <c r="R196" s="38">
        <v>2.989532035320517</v>
      </c>
      <c r="S196" s="39">
        <v>3.225361390834955</v>
      </c>
      <c r="T196" s="40">
        <v>0.05694563171859236</v>
      </c>
      <c r="U196" s="40">
        <v>0.02666670440553486</v>
      </c>
      <c r="V196" s="40">
        <v>0.04228425638805926</v>
      </c>
      <c r="W196" s="40">
        <v>0.030278927313057508</v>
      </c>
      <c r="X196" s="39">
        <v>3.8899533311768932</v>
      </c>
      <c r="Y196" s="41">
        <v>2.8514543092797737</v>
      </c>
      <c r="Z196" s="41">
        <v>3.4173751386313773</v>
      </c>
      <c r="AA196" s="41">
        <v>3.146392278289677</v>
      </c>
      <c r="AB196" s="42">
        <v>0.0</v>
      </c>
      <c r="AC196" s="42">
        <v>1.0</v>
      </c>
      <c r="AD196" s="42">
        <v>1.0</v>
      </c>
      <c r="AE196" s="42">
        <v>0.0</v>
      </c>
      <c r="AF196" s="42">
        <v>0.0</v>
      </c>
      <c r="AG196" s="25"/>
      <c r="AH196" s="25"/>
      <c r="AI196" s="25"/>
      <c r="AJ196" s="25"/>
      <c r="AK196" s="25"/>
      <c r="AL196" s="25"/>
    </row>
    <row r="197">
      <c r="A197" s="26" t="s">
        <v>560</v>
      </c>
      <c r="B197" s="25" t="s">
        <v>512</v>
      </c>
      <c r="C197" s="25" t="s">
        <v>400</v>
      </c>
      <c r="D197" s="28">
        <v>99.58513303654621</v>
      </c>
      <c r="E197" s="29">
        <v>0.21874754775425917</v>
      </c>
      <c r="F197" s="30">
        <v>0.0</v>
      </c>
      <c r="G197" s="33"/>
      <c r="H197" s="34" t="s">
        <v>64</v>
      </c>
      <c r="I197" s="35" t="s">
        <v>58</v>
      </c>
      <c r="J197" s="36">
        <v>4500.0</v>
      </c>
      <c r="K197" s="28" t="s">
        <v>64</v>
      </c>
      <c r="L197" s="28" t="s">
        <v>64</v>
      </c>
      <c r="M197" s="34" t="s">
        <v>64</v>
      </c>
      <c r="N197" s="35" t="s">
        <v>27</v>
      </c>
      <c r="O197" s="36">
        <v>4700.0</v>
      </c>
      <c r="P197" s="28" t="s">
        <v>64</v>
      </c>
      <c r="Q197" s="37" t="s">
        <v>64</v>
      </c>
      <c r="R197" s="38" t="s">
        <v>64</v>
      </c>
      <c r="S197" s="39" t="s">
        <v>64</v>
      </c>
      <c r="T197" s="40" t="s">
        <v>64</v>
      </c>
      <c r="U197" s="40" t="s">
        <v>64</v>
      </c>
      <c r="V197" s="40" t="s">
        <v>64</v>
      </c>
      <c r="W197" s="40" t="s">
        <v>64</v>
      </c>
      <c r="X197" s="39" t="s">
        <v>64</v>
      </c>
      <c r="Y197" s="41" t="s">
        <v>64</v>
      </c>
      <c r="Z197" s="41" t="s">
        <v>64</v>
      </c>
      <c r="AA197" s="41" t="s">
        <v>64</v>
      </c>
      <c r="AB197" s="42">
        <v>1.0</v>
      </c>
      <c r="AC197" s="42">
        <v>1.0</v>
      </c>
      <c r="AD197" s="42">
        <v>0.0</v>
      </c>
      <c r="AE197" s="42">
        <v>0.0</v>
      </c>
      <c r="AF197" s="42">
        <v>0.0</v>
      </c>
      <c r="AG197" s="25"/>
      <c r="AH197" s="25"/>
      <c r="AI197" s="25"/>
      <c r="AJ197" s="25"/>
      <c r="AK197" s="25"/>
      <c r="AL197" s="25"/>
    </row>
    <row r="198">
      <c r="A198" s="26" t="s">
        <v>561</v>
      </c>
      <c r="B198" s="25" t="s">
        <v>512</v>
      </c>
      <c r="C198" s="25" t="s">
        <v>400</v>
      </c>
      <c r="D198" s="28">
        <v>99.58513303654621</v>
      </c>
      <c r="E198" s="29">
        <v>0.1639069069069069</v>
      </c>
      <c r="F198" s="30">
        <v>0.0</v>
      </c>
      <c r="G198" s="33"/>
      <c r="H198" s="34" t="s">
        <v>64</v>
      </c>
      <c r="I198" s="35" t="s">
        <v>31</v>
      </c>
      <c r="J198" s="36">
        <v>3000.0</v>
      </c>
      <c r="K198" s="28" t="s">
        <v>64</v>
      </c>
      <c r="L198" s="28" t="s">
        <v>64</v>
      </c>
      <c r="M198" s="34" t="s">
        <v>64</v>
      </c>
      <c r="N198" s="35" t="s">
        <v>31</v>
      </c>
      <c r="O198" s="36">
        <v>3000.0</v>
      </c>
      <c r="P198" s="28" t="s">
        <v>64</v>
      </c>
      <c r="Q198" s="37" t="s">
        <v>64</v>
      </c>
      <c r="R198" s="38" t="s">
        <v>64</v>
      </c>
      <c r="S198" s="39" t="s">
        <v>64</v>
      </c>
      <c r="T198" s="40" t="s">
        <v>64</v>
      </c>
      <c r="U198" s="40" t="s">
        <v>64</v>
      </c>
      <c r="V198" s="40" t="s">
        <v>64</v>
      </c>
      <c r="W198" s="40" t="s">
        <v>64</v>
      </c>
      <c r="X198" s="39" t="s">
        <v>64</v>
      </c>
      <c r="Y198" s="41" t="s">
        <v>64</v>
      </c>
      <c r="Z198" s="41" t="s">
        <v>64</v>
      </c>
      <c r="AA198" s="41" t="s">
        <v>64</v>
      </c>
      <c r="AB198" s="42">
        <v>0.0</v>
      </c>
      <c r="AC198" s="42">
        <v>0.0</v>
      </c>
      <c r="AD198" s="42">
        <v>0.0</v>
      </c>
      <c r="AE198" s="42">
        <v>0.0</v>
      </c>
      <c r="AF198" s="42">
        <v>1.0</v>
      </c>
      <c r="AG198" s="25"/>
      <c r="AH198" s="25"/>
      <c r="AI198" s="25"/>
      <c r="AJ198" s="25"/>
      <c r="AK198" s="25"/>
      <c r="AL198" s="25"/>
    </row>
    <row r="199">
      <c r="A199" s="26" t="s">
        <v>562</v>
      </c>
      <c r="B199" s="25" t="s">
        <v>512</v>
      </c>
      <c r="C199" s="25" t="s">
        <v>400</v>
      </c>
      <c r="D199" s="28">
        <v>99.58513303654621</v>
      </c>
      <c r="E199" s="29">
        <v>0.18</v>
      </c>
      <c r="F199" s="30">
        <v>0.0</v>
      </c>
      <c r="G199" s="33"/>
      <c r="H199" s="34" t="s">
        <v>64</v>
      </c>
      <c r="I199" s="35" t="s">
        <v>45</v>
      </c>
      <c r="J199" s="36">
        <v>3000.0</v>
      </c>
      <c r="K199" s="28" t="s">
        <v>64</v>
      </c>
      <c r="L199" s="28" t="s">
        <v>64</v>
      </c>
      <c r="M199" s="34" t="s">
        <v>64</v>
      </c>
      <c r="N199" s="35" t="s">
        <v>30</v>
      </c>
      <c r="O199" s="36">
        <v>3000.0</v>
      </c>
      <c r="P199" s="28" t="s">
        <v>64</v>
      </c>
      <c r="Q199" s="37" t="s">
        <v>64</v>
      </c>
      <c r="R199" s="38" t="s">
        <v>64</v>
      </c>
      <c r="S199" s="39" t="s">
        <v>64</v>
      </c>
      <c r="T199" s="40" t="s">
        <v>64</v>
      </c>
      <c r="U199" s="40" t="s">
        <v>64</v>
      </c>
      <c r="V199" s="40" t="s">
        <v>64</v>
      </c>
      <c r="W199" s="40" t="s">
        <v>64</v>
      </c>
      <c r="X199" s="39" t="s">
        <v>64</v>
      </c>
      <c r="Y199" s="41" t="s">
        <v>64</v>
      </c>
      <c r="Z199" s="41" t="s">
        <v>64</v>
      </c>
      <c r="AA199" s="41" t="s">
        <v>64</v>
      </c>
      <c r="AB199" s="42">
        <v>0.0</v>
      </c>
      <c r="AC199" s="42">
        <v>0.0</v>
      </c>
      <c r="AD199" s="42">
        <v>0.0</v>
      </c>
      <c r="AE199" s="42">
        <v>1.0</v>
      </c>
      <c r="AF199" s="42">
        <v>1.0</v>
      </c>
      <c r="AG199" s="25"/>
      <c r="AH199" s="25"/>
      <c r="AI199" s="25"/>
      <c r="AJ199" s="25"/>
      <c r="AK199" s="25"/>
      <c r="AL199" s="25"/>
    </row>
    <row r="200">
      <c r="A200" s="26" t="s">
        <v>563</v>
      </c>
      <c r="B200" s="25" t="s">
        <v>512</v>
      </c>
      <c r="C200" s="25" t="s">
        <v>400</v>
      </c>
      <c r="D200" s="28">
        <v>99.58513303654621</v>
      </c>
      <c r="E200" s="29">
        <v>0.18</v>
      </c>
      <c r="F200" s="30">
        <v>0.0</v>
      </c>
      <c r="G200" s="33"/>
      <c r="H200" s="34" t="s">
        <v>64</v>
      </c>
      <c r="I200" s="35" t="s">
        <v>30</v>
      </c>
      <c r="J200" s="36">
        <v>3000.0</v>
      </c>
      <c r="K200" s="28" t="s">
        <v>64</v>
      </c>
      <c r="L200" s="28" t="s">
        <v>64</v>
      </c>
      <c r="M200" s="34" t="s">
        <v>64</v>
      </c>
      <c r="N200" s="35" t="s">
        <v>31</v>
      </c>
      <c r="O200" s="36">
        <v>3000.0</v>
      </c>
      <c r="P200" s="28" t="s">
        <v>64</v>
      </c>
      <c r="Q200" s="37" t="s">
        <v>64</v>
      </c>
      <c r="R200" s="38" t="s">
        <v>64</v>
      </c>
      <c r="S200" s="39" t="s">
        <v>64</v>
      </c>
      <c r="T200" s="40" t="s">
        <v>64</v>
      </c>
      <c r="U200" s="40" t="s">
        <v>64</v>
      </c>
      <c r="V200" s="40" t="s">
        <v>64</v>
      </c>
      <c r="W200" s="40" t="s">
        <v>64</v>
      </c>
      <c r="X200" s="39" t="s">
        <v>64</v>
      </c>
      <c r="Y200" s="41" t="s">
        <v>64</v>
      </c>
      <c r="Z200" s="41" t="s">
        <v>64</v>
      </c>
      <c r="AA200" s="41" t="s">
        <v>64</v>
      </c>
      <c r="AB200" s="42">
        <v>0.0</v>
      </c>
      <c r="AC200" s="42">
        <v>0.0</v>
      </c>
      <c r="AD200" s="42">
        <v>0.0</v>
      </c>
      <c r="AE200" s="42">
        <v>1.0</v>
      </c>
      <c r="AF200" s="42">
        <v>0.0</v>
      </c>
      <c r="AG200" s="25"/>
      <c r="AH200" s="25"/>
      <c r="AI200" s="25"/>
      <c r="AJ200" s="25"/>
      <c r="AK200" s="25"/>
      <c r="AL200" s="25"/>
    </row>
    <row r="201">
      <c r="A201" s="26" t="s">
        <v>564</v>
      </c>
      <c r="B201" s="25" t="s">
        <v>512</v>
      </c>
      <c r="C201" s="25" t="s">
        <v>400</v>
      </c>
      <c r="D201" s="28">
        <v>99.58513303654621</v>
      </c>
      <c r="E201" s="29">
        <v>0.17915112540192926</v>
      </c>
      <c r="F201" s="30">
        <v>0.0</v>
      </c>
      <c r="G201" s="33"/>
      <c r="H201" s="34" t="s">
        <v>64</v>
      </c>
      <c r="I201" s="35" t="s">
        <v>44</v>
      </c>
      <c r="J201" s="36">
        <v>3000.0</v>
      </c>
      <c r="K201" s="28" t="s">
        <v>64</v>
      </c>
      <c r="L201" s="28" t="s">
        <v>64</v>
      </c>
      <c r="M201" s="34" t="s">
        <v>64</v>
      </c>
      <c r="N201" s="35" t="s">
        <v>29</v>
      </c>
      <c r="O201" s="36">
        <v>3000.0</v>
      </c>
      <c r="P201" s="28" t="s">
        <v>64</v>
      </c>
      <c r="Q201" s="37" t="s">
        <v>64</v>
      </c>
      <c r="R201" s="38" t="s">
        <v>64</v>
      </c>
      <c r="S201" s="39" t="s">
        <v>64</v>
      </c>
      <c r="T201" s="40" t="s">
        <v>64</v>
      </c>
      <c r="U201" s="40" t="s">
        <v>64</v>
      </c>
      <c r="V201" s="40" t="s">
        <v>64</v>
      </c>
      <c r="W201" s="40" t="s">
        <v>64</v>
      </c>
      <c r="X201" s="39" t="s">
        <v>64</v>
      </c>
      <c r="Y201" s="41" t="s">
        <v>64</v>
      </c>
      <c r="Z201" s="41" t="s">
        <v>64</v>
      </c>
      <c r="AA201" s="41" t="s">
        <v>64</v>
      </c>
      <c r="AB201" s="42">
        <v>0.0</v>
      </c>
      <c r="AC201" s="42">
        <v>0.0</v>
      </c>
      <c r="AD201" s="42">
        <v>1.0</v>
      </c>
      <c r="AE201" s="42">
        <v>1.0</v>
      </c>
      <c r="AF201" s="42">
        <v>0.0</v>
      </c>
      <c r="AG201" s="25"/>
      <c r="AH201" s="25"/>
      <c r="AI201" s="25"/>
      <c r="AJ201" s="25"/>
      <c r="AK201" s="25"/>
      <c r="AL201" s="25"/>
    </row>
    <row r="202">
      <c r="A202" s="26" t="s">
        <v>554</v>
      </c>
      <c r="B202" s="25" t="s">
        <v>512</v>
      </c>
      <c r="C202" s="25" t="s">
        <v>400</v>
      </c>
      <c r="D202" s="28">
        <v>99.58513303654621</v>
      </c>
      <c r="E202" s="29">
        <v>0.283010556621881</v>
      </c>
      <c r="F202" s="30">
        <v>0.0</v>
      </c>
      <c r="G202" s="33"/>
      <c r="H202" s="34" t="s">
        <v>64</v>
      </c>
      <c r="I202" s="35" t="s">
        <v>45</v>
      </c>
      <c r="J202" s="36">
        <v>5200.0</v>
      </c>
      <c r="K202" s="28" t="s">
        <v>64</v>
      </c>
      <c r="L202" s="28" t="s">
        <v>64</v>
      </c>
      <c r="M202" s="34" t="s">
        <v>64</v>
      </c>
      <c r="N202" s="35" t="s">
        <v>30</v>
      </c>
      <c r="O202" s="36">
        <v>4700.0</v>
      </c>
      <c r="P202" s="28" t="s">
        <v>64</v>
      </c>
      <c r="Q202" s="37" t="s">
        <v>64</v>
      </c>
      <c r="R202" s="38" t="s">
        <v>64</v>
      </c>
      <c r="S202" s="39" t="s">
        <v>64</v>
      </c>
      <c r="T202" s="40" t="s">
        <v>64</v>
      </c>
      <c r="U202" s="40" t="s">
        <v>64</v>
      </c>
      <c r="V202" s="40" t="s">
        <v>64</v>
      </c>
      <c r="W202" s="40" t="s">
        <v>64</v>
      </c>
      <c r="X202" s="39" t="s">
        <v>64</v>
      </c>
      <c r="Y202" s="41" t="s">
        <v>64</v>
      </c>
      <c r="Z202" s="41" t="s">
        <v>64</v>
      </c>
      <c r="AA202" s="41" t="s">
        <v>64</v>
      </c>
      <c r="AB202" s="42">
        <v>0.0</v>
      </c>
      <c r="AC202" s="42">
        <v>0.0</v>
      </c>
      <c r="AD202" s="42">
        <v>0.0</v>
      </c>
      <c r="AE202" s="42">
        <v>1.0</v>
      </c>
      <c r="AF202" s="42">
        <v>1.0</v>
      </c>
      <c r="AG202" s="25"/>
      <c r="AH202" s="25"/>
      <c r="AI202" s="25"/>
      <c r="AJ202" s="25"/>
      <c r="AK202" s="25"/>
      <c r="AL202" s="25"/>
    </row>
    <row r="203">
      <c r="A203" s="26" t="s">
        <v>381</v>
      </c>
      <c r="B203" s="25" t="s">
        <v>364</v>
      </c>
      <c r="C203" s="25" t="s">
        <v>204</v>
      </c>
      <c r="D203" s="28">
        <v>97.16477896262552</v>
      </c>
      <c r="E203" s="29">
        <v>0.24652547981469225</v>
      </c>
      <c r="F203" s="30">
        <v>32.0</v>
      </c>
      <c r="G203" s="33"/>
      <c r="H203" s="34">
        <v>37.10427439894774</v>
      </c>
      <c r="I203" s="35" t="s">
        <v>45</v>
      </c>
      <c r="J203" s="36">
        <v>8300.0</v>
      </c>
      <c r="K203" s="28">
        <v>4.470394505897318</v>
      </c>
      <c r="L203" s="28">
        <v>6.298598357987076</v>
      </c>
      <c r="M203" s="34">
        <v>37.52684229131812</v>
      </c>
      <c r="N203" s="35" t="s">
        <v>30</v>
      </c>
      <c r="O203" s="36">
        <v>8900.0</v>
      </c>
      <c r="P203" s="28">
        <v>4.216499133855968</v>
      </c>
      <c r="Q203" s="37">
        <v>5.990324707712367</v>
      </c>
      <c r="R203" s="38">
        <v>16.651931050656433</v>
      </c>
      <c r="S203" s="39">
        <v>17.51510960337779</v>
      </c>
      <c r="T203" s="40">
        <v>0.12580469711986433</v>
      </c>
      <c r="U203" s="40">
        <v>0.004058216036124656</v>
      </c>
      <c r="V203" s="40">
        <v>0.0590086547955423</v>
      </c>
      <c r="W203" s="40">
        <v>0.025884837419605913</v>
      </c>
      <c r="X203" s="39">
        <v>20.20246109839903</v>
      </c>
      <c r="Y203" s="41">
        <v>16.90181330054871</v>
      </c>
      <c r="Z203" s="41">
        <v>19.232657708234985</v>
      </c>
      <c r="AA203" s="41">
        <v>18.29418458308313</v>
      </c>
      <c r="AB203" s="42">
        <v>0.0</v>
      </c>
      <c r="AC203" s="42">
        <v>0.0</v>
      </c>
      <c r="AD203" s="42">
        <v>0.0</v>
      </c>
      <c r="AE203" s="42">
        <v>1.0</v>
      </c>
      <c r="AF203" s="42">
        <v>1.0</v>
      </c>
      <c r="AG203" s="25"/>
      <c r="AH203" s="25"/>
      <c r="AI203" s="25"/>
      <c r="AJ203" s="25"/>
      <c r="AK203" s="25"/>
      <c r="AL203" s="25"/>
    </row>
    <row r="204">
      <c r="A204" s="26" t="s">
        <v>382</v>
      </c>
      <c r="B204" s="25" t="s">
        <v>364</v>
      </c>
      <c r="C204" s="25" t="s">
        <v>204</v>
      </c>
      <c r="D204" s="28">
        <v>97.16477896262552</v>
      </c>
      <c r="E204" s="29">
        <v>0.14336746256576283</v>
      </c>
      <c r="F204" s="30">
        <v>30.0</v>
      </c>
      <c r="G204" s="33"/>
      <c r="H204" s="34">
        <v>23.37568827777675</v>
      </c>
      <c r="I204" s="35" t="s">
        <v>40</v>
      </c>
      <c r="J204" s="36">
        <v>5100.0</v>
      </c>
      <c r="K204" s="28">
        <v>4.583468289760146</v>
      </c>
      <c r="L204" s="28">
        <v>4.604678581596352</v>
      </c>
      <c r="M204" s="34">
        <v>23.696459734585698</v>
      </c>
      <c r="N204" s="35" t="s">
        <v>28</v>
      </c>
      <c r="O204" s="36">
        <v>5200.0</v>
      </c>
      <c r="P204" s="28">
        <v>4.5570114874203265</v>
      </c>
      <c r="Q204" s="37">
        <v>4.62400468601276</v>
      </c>
      <c r="R204" s="38">
        <v>8.273776870517121</v>
      </c>
      <c r="S204" s="39">
        <v>8.702660867388515</v>
      </c>
      <c r="T204" s="40">
        <v>0.025089170228838213</v>
      </c>
      <c r="U204" s="40">
        <v>0.03478498501846891</v>
      </c>
      <c r="V204" s="40">
        <v>0.013694088929684602</v>
      </c>
      <c r="W204" s="40">
        <v>0.021290809795787007</v>
      </c>
      <c r="X204" s="39">
        <v>10.625847438274732</v>
      </c>
      <c r="Y204" s="41">
        <v>12.749840839502017</v>
      </c>
      <c r="Z204" s="41">
        <v>8.923162373187004</v>
      </c>
      <c r="AA204" s="41">
        <v>14.773297361398694</v>
      </c>
      <c r="AB204" s="42">
        <v>0.0</v>
      </c>
      <c r="AC204" s="42">
        <v>1.0</v>
      </c>
      <c r="AD204" s="42">
        <v>1.0</v>
      </c>
      <c r="AE204" s="42">
        <v>0.0</v>
      </c>
      <c r="AF204" s="42">
        <v>0.0</v>
      </c>
      <c r="AG204" s="25"/>
      <c r="AH204" s="25"/>
      <c r="AI204" s="25"/>
      <c r="AJ204" s="25"/>
      <c r="AK204" s="25"/>
      <c r="AL204" s="25"/>
    </row>
    <row r="205">
      <c r="A205" s="26" t="s">
        <v>383</v>
      </c>
      <c r="B205" s="25" t="s">
        <v>364</v>
      </c>
      <c r="C205" s="25" t="s">
        <v>204</v>
      </c>
      <c r="D205" s="28">
        <v>97.16477896262552</v>
      </c>
      <c r="E205" s="29">
        <v>0.13618152978498416</v>
      </c>
      <c r="F205" s="30">
        <v>28.0</v>
      </c>
      <c r="G205" s="33"/>
      <c r="H205" s="34">
        <v>23.3550088319272</v>
      </c>
      <c r="I205" s="35" t="s">
        <v>40</v>
      </c>
      <c r="J205" s="36">
        <v>4500.0</v>
      </c>
      <c r="K205" s="28">
        <v>5.19000196265049</v>
      </c>
      <c r="L205" s="28">
        <v>5.210641959670443</v>
      </c>
      <c r="M205" s="34">
        <v>24.129066100617692</v>
      </c>
      <c r="N205" s="35" t="s">
        <v>29</v>
      </c>
      <c r="O205" s="36">
        <v>4900.0</v>
      </c>
      <c r="P205" s="28">
        <v>4.924299204207692</v>
      </c>
      <c r="Q205" s="37">
        <v>5.063307837300807</v>
      </c>
      <c r="R205" s="38">
        <v>7.287850598439977</v>
      </c>
      <c r="S205" s="39">
        <v>7.665627584957281</v>
      </c>
      <c r="T205" s="40">
        <v>0.049656242258299774</v>
      </c>
      <c r="U205" s="40">
        <v>0.007547748823261565</v>
      </c>
      <c r="V205" s="40">
        <v>0.025423996036249483</v>
      </c>
      <c r="W205" s="40">
        <v>0.021848746593651897</v>
      </c>
      <c r="X205" s="39">
        <v>7.948116141043053</v>
      </c>
      <c r="Y205" s="41">
        <v>15.406892690884149</v>
      </c>
      <c r="Z205" s="41">
        <v>7.115027480367152</v>
      </c>
      <c r="AA205" s="41">
        <v>17.014038620250542</v>
      </c>
      <c r="AB205" s="42">
        <v>0.0</v>
      </c>
      <c r="AC205" s="42">
        <v>1.0</v>
      </c>
      <c r="AD205" s="42">
        <v>1.0</v>
      </c>
      <c r="AE205" s="42">
        <v>0.0</v>
      </c>
      <c r="AF205" s="42">
        <v>0.0</v>
      </c>
      <c r="AG205" s="25"/>
      <c r="AH205" s="25"/>
      <c r="AI205" s="25"/>
      <c r="AJ205" s="25"/>
      <c r="AK205" s="25"/>
      <c r="AL205" s="25"/>
    </row>
    <row r="206">
      <c r="A206" s="26" t="s">
        <v>384</v>
      </c>
      <c r="B206" s="25" t="s">
        <v>364</v>
      </c>
      <c r="C206" s="25" t="s">
        <v>204</v>
      </c>
      <c r="D206" s="28">
        <v>97.16477896262552</v>
      </c>
      <c r="E206" s="29">
        <v>0.19926003949967083</v>
      </c>
      <c r="F206" s="30">
        <v>26.0</v>
      </c>
      <c r="G206" s="33"/>
      <c r="H206" s="34">
        <v>25.145513734269592</v>
      </c>
      <c r="I206" s="35" t="s">
        <v>27</v>
      </c>
      <c r="J206" s="36">
        <v>5500.0</v>
      </c>
      <c r="K206" s="28">
        <v>4.5719115880490175</v>
      </c>
      <c r="L206" s="28">
        <v>4.845137125361134</v>
      </c>
      <c r="M206" s="34">
        <v>24.894263985277632</v>
      </c>
      <c r="N206" s="35" t="s">
        <v>27</v>
      </c>
      <c r="O206" s="36">
        <v>5400.0</v>
      </c>
      <c r="P206" s="28">
        <v>4.610048886162525</v>
      </c>
      <c r="Q206" s="37">
        <v>4.849770013595576</v>
      </c>
      <c r="R206" s="38">
        <v>10.480257780617357</v>
      </c>
      <c r="S206" s="39">
        <v>11.023518121757396</v>
      </c>
      <c r="T206" s="40">
        <v>0.06990056336608992</v>
      </c>
      <c r="U206" s="40">
        <v>0.011247158316047551</v>
      </c>
      <c r="V206" s="40">
        <v>0.04141476987404425</v>
      </c>
      <c r="W206" s="40">
        <v>0.04667045133014124</v>
      </c>
      <c r="X206" s="39">
        <v>10.381224357587223</v>
      </c>
      <c r="Y206" s="41">
        <v>14.764289376682367</v>
      </c>
      <c r="Z206" s="41">
        <v>8.857095761522592</v>
      </c>
      <c r="AA206" s="41">
        <v>16.037168223755042</v>
      </c>
      <c r="AB206" s="42">
        <v>1.0</v>
      </c>
      <c r="AC206" s="42">
        <v>0.0</v>
      </c>
      <c r="AD206" s="42">
        <v>0.0</v>
      </c>
      <c r="AE206" s="42">
        <v>0.0</v>
      </c>
      <c r="AF206" s="42">
        <v>0.0</v>
      </c>
      <c r="AG206" s="25"/>
      <c r="AH206" s="25"/>
      <c r="AI206" s="25"/>
      <c r="AJ206" s="25"/>
      <c r="AK206" s="25"/>
      <c r="AL206" s="25"/>
    </row>
    <row r="207">
      <c r="A207" s="26" t="s">
        <v>386</v>
      </c>
      <c r="B207" s="25" t="s">
        <v>364</v>
      </c>
      <c r="C207" s="25" t="s">
        <v>204</v>
      </c>
      <c r="D207" s="28">
        <v>97.16477896262552</v>
      </c>
      <c r="E207" s="29">
        <v>0.1921594827586207</v>
      </c>
      <c r="F207" s="30">
        <v>24.0</v>
      </c>
      <c r="G207" s="33"/>
      <c r="H207" s="34">
        <v>21.434154872328683</v>
      </c>
      <c r="I207" s="35" t="s">
        <v>27</v>
      </c>
      <c r="J207" s="36">
        <v>3600.0</v>
      </c>
      <c r="K207" s="28">
        <v>5.95393190898019</v>
      </c>
      <c r="L207" s="28">
        <v>5.613598566470581</v>
      </c>
      <c r="M207" s="34">
        <v>20.576115617120067</v>
      </c>
      <c r="N207" s="35" t="s">
        <v>27</v>
      </c>
      <c r="O207" s="36">
        <v>3400.0</v>
      </c>
      <c r="P207" s="28">
        <v>6.051798710917667</v>
      </c>
      <c r="Q207" s="37">
        <v>5.537748216888968</v>
      </c>
      <c r="R207" s="38">
        <v>9.269922608953317</v>
      </c>
      <c r="S207" s="39">
        <v>9.750443357994005</v>
      </c>
      <c r="T207" s="40">
        <v>0.042717613235174146</v>
      </c>
      <c r="U207" s="40">
        <v>0.04146428472949666</v>
      </c>
      <c r="V207" s="40">
        <v>0.022351025017915076</v>
      </c>
      <c r="W207" s="40">
        <v>0.030288772220539127</v>
      </c>
      <c r="X207" s="39">
        <v>11.551282292092635</v>
      </c>
      <c r="Y207" s="41">
        <v>9.882872580236048</v>
      </c>
      <c r="Z207" s="41">
        <v>9.808314812481909</v>
      </c>
      <c r="AA207" s="41">
        <v>10.76780080463816</v>
      </c>
      <c r="AB207" s="42">
        <v>1.0</v>
      </c>
      <c r="AC207" s="42">
        <v>0.0</v>
      </c>
      <c r="AD207" s="42">
        <v>0.0</v>
      </c>
      <c r="AE207" s="42">
        <v>0.0</v>
      </c>
      <c r="AF207" s="42">
        <v>0.0</v>
      </c>
      <c r="AG207" s="25"/>
      <c r="AH207" s="25"/>
      <c r="AI207" s="25"/>
      <c r="AJ207" s="25"/>
      <c r="AK207" s="25"/>
      <c r="AL207" s="25"/>
    </row>
    <row r="208">
      <c r="A208" s="26" t="s">
        <v>385</v>
      </c>
      <c r="B208" s="25" t="s">
        <v>364</v>
      </c>
      <c r="C208" s="25" t="s">
        <v>204</v>
      </c>
      <c r="D208" s="28">
        <v>97.16477896262552</v>
      </c>
      <c r="E208" s="29">
        <v>0.20789964994165694</v>
      </c>
      <c r="F208" s="30">
        <v>24.0</v>
      </c>
      <c r="G208" s="33"/>
      <c r="H208" s="34">
        <v>28.51917110672327</v>
      </c>
      <c r="I208" s="35" t="s">
        <v>45</v>
      </c>
      <c r="J208" s="36">
        <v>5100.0</v>
      </c>
      <c r="K208" s="28">
        <v>5.591994334651622</v>
      </c>
      <c r="L208" s="28">
        <v>6.498316572804215</v>
      </c>
      <c r="M208" s="34">
        <v>28.76467964750486</v>
      </c>
      <c r="N208" s="35" t="s">
        <v>31</v>
      </c>
      <c r="O208" s="36">
        <v>5500.0</v>
      </c>
      <c r="P208" s="28">
        <v>5.229941754091793</v>
      </c>
      <c r="Q208" s="37">
        <v>6.115840601074131</v>
      </c>
      <c r="R208" s="38">
        <v>10.1723273236831</v>
      </c>
      <c r="S208" s="39">
        <v>10.69962561421491</v>
      </c>
      <c r="T208" s="40">
        <v>0.09248050572506931</v>
      </c>
      <c r="U208" s="40">
        <v>0.008262863054473546</v>
      </c>
      <c r="V208" s="40">
        <v>0.04661102235856872</v>
      </c>
      <c r="W208" s="40">
        <v>0.031780242517205945</v>
      </c>
      <c r="X208" s="39">
        <v>11.88334638858475</v>
      </c>
      <c r="Y208" s="41">
        <v>16.635824718138522</v>
      </c>
      <c r="Z208" s="41">
        <v>10.91065151312242</v>
      </c>
      <c r="AA208" s="41">
        <v>17.85402813438244</v>
      </c>
      <c r="AB208" s="42">
        <v>0.0</v>
      </c>
      <c r="AC208" s="42">
        <v>0.0</v>
      </c>
      <c r="AD208" s="42">
        <v>0.0</v>
      </c>
      <c r="AE208" s="42">
        <v>1.0</v>
      </c>
      <c r="AF208" s="42">
        <v>1.0</v>
      </c>
      <c r="AG208" s="25"/>
      <c r="AH208" s="25"/>
      <c r="AI208" s="25"/>
      <c r="AJ208" s="25"/>
      <c r="AK208" s="25"/>
      <c r="AL208" s="25"/>
    </row>
    <row r="209">
      <c r="A209" s="26" t="s">
        <v>387</v>
      </c>
      <c r="B209" s="25" t="s">
        <v>364</v>
      </c>
      <c r="C209" s="25" t="s">
        <v>204</v>
      </c>
      <c r="D209" s="28">
        <v>97.16477896262552</v>
      </c>
      <c r="E209" s="29">
        <v>0.23688176519567028</v>
      </c>
      <c r="F209" s="30">
        <v>24.0</v>
      </c>
      <c r="G209" s="33"/>
      <c r="H209" s="34">
        <v>24.747381665305827</v>
      </c>
      <c r="I209" s="35" t="s">
        <v>44</v>
      </c>
      <c r="J209" s="36">
        <v>5200.0</v>
      </c>
      <c r="K209" s="28">
        <v>4.759111858712659</v>
      </c>
      <c r="L209" s="28">
        <v>4.984942234151064</v>
      </c>
      <c r="M209" s="34">
        <v>24.670609259635604</v>
      </c>
      <c r="N209" s="35" t="s">
        <v>29</v>
      </c>
      <c r="O209" s="36">
        <v>5500.0</v>
      </c>
      <c r="P209" s="28">
        <v>4.485565319933746</v>
      </c>
      <c r="Q209" s="37">
        <v>4.687740766264188</v>
      </c>
      <c r="R209" s="38">
        <v>11.89669409291194</v>
      </c>
      <c r="S209" s="39">
        <v>12.513377596948166</v>
      </c>
      <c r="T209" s="40">
        <v>0.08959654430280053</v>
      </c>
      <c r="U209" s="40">
        <v>0.017723588254073407</v>
      </c>
      <c r="V209" s="40">
        <v>0.056432774870331895</v>
      </c>
      <c r="W209" s="40">
        <v>0.03718691523247304</v>
      </c>
      <c r="X209" s="39">
        <v>13.557642808022466</v>
      </c>
      <c r="Y209" s="41">
        <v>11.189738857283361</v>
      </c>
      <c r="Z209" s="41">
        <v>12.223801074523276</v>
      </c>
      <c r="AA209" s="41">
        <v>12.446808185112328</v>
      </c>
      <c r="AB209" s="42">
        <v>0.0</v>
      </c>
      <c r="AC209" s="42">
        <v>0.0</v>
      </c>
      <c r="AD209" s="42">
        <v>1.0</v>
      </c>
      <c r="AE209" s="42">
        <v>1.0</v>
      </c>
      <c r="AF209" s="42">
        <v>0.0</v>
      </c>
      <c r="AG209" s="25"/>
      <c r="AH209" s="25"/>
      <c r="AI209" s="25"/>
      <c r="AJ209" s="25"/>
      <c r="AK209" s="25"/>
      <c r="AL209" s="25"/>
    </row>
    <row r="210">
      <c r="A210" s="26" t="s">
        <v>388</v>
      </c>
      <c r="B210" s="25" t="s">
        <v>364</v>
      </c>
      <c r="C210" s="25" t="s">
        <v>204</v>
      </c>
      <c r="D210" s="28">
        <v>97.16477896262552</v>
      </c>
      <c r="E210" s="29">
        <v>0.20284668389319552</v>
      </c>
      <c r="F210" s="30">
        <v>20.0</v>
      </c>
      <c r="G210" s="33"/>
      <c r="H210" s="34">
        <v>19.932376070180144</v>
      </c>
      <c r="I210" s="35" t="s">
        <v>40</v>
      </c>
      <c r="J210" s="36">
        <v>3600.0</v>
      </c>
      <c r="K210" s="28">
        <v>5.536771130605596</v>
      </c>
      <c r="L210" s="28">
        <v>4.949938923905006</v>
      </c>
      <c r="M210" s="34">
        <v>19.65620692662766</v>
      </c>
      <c r="N210" s="35" t="s">
        <v>28</v>
      </c>
      <c r="O210" s="36">
        <v>3600.0</v>
      </c>
      <c r="P210" s="28">
        <v>5.460057479618794</v>
      </c>
      <c r="Q210" s="37">
        <v>4.831753010861572</v>
      </c>
      <c r="R210" s="38">
        <v>8.233380885809671</v>
      </c>
      <c r="S210" s="39">
        <v>8.660170894451745</v>
      </c>
      <c r="T210" s="40">
        <v>0.04998495048399635</v>
      </c>
      <c r="U210" s="40">
        <v>0.031003323717921787</v>
      </c>
      <c r="V210" s="40">
        <v>0.043974102008072745</v>
      </c>
      <c r="W210" s="40">
        <v>0.0394396022806216</v>
      </c>
      <c r="X210" s="39">
        <v>9.422385812389484</v>
      </c>
      <c r="Y210" s="41">
        <v>10.50999025779066</v>
      </c>
      <c r="Z210" s="41">
        <v>7.9964334511125985</v>
      </c>
      <c r="AA210" s="41">
        <v>11.659773475515063</v>
      </c>
      <c r="AB210" s="42">
        <v>0.0</v>
      </c>
      <c r="AC210" s="42">
        <v>1.0</v>
      </c>
      <c r="AD210" s="42">
        <v>1.0</v>
      </c>
      <c r="AE210" s="42">
        <v>0.0</v>
      </c>
      <c r="AF210" s="42">
        <v>0.0</v>
      </c>
      <c r="AG210" s="25"/>
      <c r="AH210" s="25"/>
      <c r="AI210" s="25"/>
      <c r="AJ210" s="25"/>
      <c r="AK210" s="25"/>
      <c r="AL210" s="25"/>
    </row>
    <row r="211">
      <c r="A211" s="26" t="s">
        <v>390</v>
      </c>
      <c r="B211" s="25" t="s">
        <v>364</v>
      </c>
      <c r="C211" s="25" t="s">
        <v>204</v>
      </c>
      <c r="D211" s="28">
        <v>97.16477896262552</v>
      </c>
      <c r="E211" s="29">
        <v>0.1623030303030303</v>
      </c>
      <c r="F211" s="30">
        <v>12.0</v>
      </c>
      <c r="G211" s="33"/>
      <c r="H211" s="34">
        <v>9.498809242977767</v>
      </c>
      <c r="I211" s="35" t="s">
        <v>28</v>
      </c>
      <c r="J211" s="36">
        <v>3000.0</v>
      </c>
      <c r="K211" s="28">
        <v>3.166269747659256</v>
      </c>
      <c r="L211" s="28">
        <v>1.6453239294088045</v>
      </c>
      <c r="M211" s="34">
        <v>9.306629717341238</v>
      </c>
      <c r="N211" s="35" t="s">
        <v>28</v>
      </c>
      <c r="O211" s="36">
        <v>3000.0</v>
      </c>
      <c r="P211" s="28">
        <v>3.1022099057804127</v>
      </c>
      <c r="Q211" s="37">
        <v>1.588094949786527</v>
      </c>
      <c r="R211" s="38">
        <v>3.8110186742179986</v>
      </c>
      <c r="S211" s="39">
        <v>4.008568710523</v>
      </c>
      <c r="T211" s="40">
        <v>0.05175253292848675</v>
      </c>
      <c r="U211" s="40">
        <v>0.023486905906641334</v>
      </c>
      <c r="V211" s="40">
        <v>0.03690799499615067</v>
      </c>
      <c r="W211" s="40">
        <v>0.03375607255846287</v>
      </c>
      <c r="X211" s="39">
        <v>4.99765085753414</v>
      </c>
      <c r="Y211" s="41">
        <v>4.501158385443627</v>
      </c>
      <c r="Z211" s="41">
        <v>4.302400688818618</v>
      </c>
      <c r="AA211" s="41">
        <v>5.00422902852262</v>
      </c>
      <c r="AB211" s="42">
        <v>0.0</v>
      </c>
      <c r="AC211" s="42">
        <v>1.0</v>
      </c>
      <c r="AD211" s="42">
        <v>0.0</v>
      </c>
      <c r="AE211" s="42">
        <v>0.0</v>
      </c>
      <c r="AF211" s="42">
        <v>0.0</v>
      </c>
      <c r="AG211" s="25"/>
      <c r="AH211" s="25"/>
      <c r="AI211" s="25"/>
      <c r="AJ211" s="25"/>
      <c r="AK211" s="25"/>
      <c r="AL211" s="25"/>
    </row>
    <row r="212">
      <c r="A212" s="26" t="s">
        <v>392</v>
      </c>
      <c r="B212" s="25" t="s">
        <v>364</v>
      </c>
      <c r="C212" s="25" t="s">
        <v>204</v>
      </c>
      <c r="D212" s="28">
        <v>97.16477896262552</v>
      </c>
      <c r="E212" s="29">
        <v>0.1576636918741193</v>
      </c>
      <c r="F212" s="30">
        <v>12.0</v>
      </c>
      <c r="G212" s="33"/>
      <c r="H212" s="34">
        <v>10.143324807665515</v>
      </c>
      <c r="I212" s="35" t="s">
        <v>44</v>
      </c>
      <c r="J212" s="36">
        <v>3000.0</v>
      </c>
      <c r="K212" s="28">
        <v>3.3811082692218384</v>
      </c>
      <c r="L212" s="28">
        <v>1.8434620559301018</v>
      </c>
      <c r="M212" s="34">
        <v>10.053969435986193</v>
      </c>
      <c r="N212" s="35" t="s">
        <v>30</v>
      </c>
      <c r="O212" s="36">
        <v>3000.0</v>
      </c>
      <c r="P212" s="28">
        <v>3.351323145328731</v>
      </c>
      <c r="Q212" s="37">
        <v>1.8154250621910721</v>
      </c>
      <c r="R212" s="38">
        <v>3.6866574376475683</v>
      </c>
      <c r="S212" s="39">
        <v>3.8777610172701014</v>
      </c>
      <c r="T212" s="40">
        <v>0.0374629693438033</v>
      </c>
      <c r="U212" s="40">
        <v>0.03655170792733241</v>
      </c>
      <c r="V212" s="40">
        <v>0.02571782219817848</v>
      </c>
      <c r="W212" s="40">
        <v>0.024705309513210823</v>
      </c>
      <c r="X212" s="39">
        <v>5.252292746634351</v>
      </c>
      <c r="Y212" s="41">
        <v>4.891032061031162</v>
      </c>
      <c r="Z212" s="41">
        <v>4.508289676694341</v>
      </c>
      <c r="AA212" s="41">
        <v>5.545679759291851</v>
      </c>
      <c r="AB212" s="42">
        <v>0.0</v>
      </c>
      <c r="AC212" s="42">
        <v>0.0</v>
      </c>
      <c r="AD212" s="42">
        <v>1.0</v>
      </c>
      <c r="AE212" s="42">
        <v>1.0</v>
      </c>
      <c r="AF212" s="42">
        <v>0.0</v>
      </c>
      <c r="AG212" s="25"/>
      <c r="AH212" s="25"/>
      <c r="AI212" s="25"/>
      <c r="AJ212" s="25"/>
      <c r="AK212" s="25"/>
      <c r="AL212" s="25"/>
    </row>
    <row r="213">
      <c r="A213" s="26" t="s">
        <v>389</v>
      </c>
      <c r="B213" s="25" t="s">
        <v>364</v>
      </c>
      <c r="C213" s="25" t="s">
        <v>204</v>
      </c>
      <c r="D213" s="28">
        <v>97.16477896262552</v>
      </c>
      <c r="E213" s="29">
        <v>0.1662924791086351</v>
      </c>
      <c r="F213" s="30">
        <v>8.0</v>
      </c>
      <c r="G213" s="33"/>
      <c r="H213" s="34">
        <v>5.619894489893566</v>
      </c>
      <c r="I213" s="35" t="s">
        <v>58</v>
      </c>
      <c r="J213" s="36">
        <v>3000.0</v>
      </c>
      <c r="K213" s="28">
        <v>1.8732981632978554</v>
      </c>
      <c r="L213" s="28">
        <v>0.6628969392487192</v>
      </c>
      <c r="M213" s="34">
        <v>5.415130369187974</v>
      </c>
      <c r="N213" s="35" t="s">
        <v>28</v>
      </c>
      <c r="O213" s="36">
        <v>3000.0</v>
      </c>
      <c r="P213" s="28">
        <v>1.8050434563959914</v>
      </c>
      <c r="Q213" s="37">
        <v>0.6216224088225171</v>
      </c>
      <c r="R213" s="38">
        <v>2.6124929866954063</v>
      </c>
      <c r="S213" s="39">
        <v>2.7479155937426256</v>
      </c>
      <c r="T213" s="40">
        <v>0.04612236824124278</v>
      </c>
      <c r="U213" s="40">
        <v>0.025816281338571733</v>
      </c>
      <c r="V213" s="40">
        <v>0.028367297281118344</v>
      </c>
      <c r="W213" s="40">
        <v>0.026122403251677327</v>
      </c>
      <c r="X213" s="39">
        <v>3.2049448794266446</v>
      </c>
      <c r="Y213" s="41">
        <v>2.4149496104669215</v>
      </c>
      <c r="Z213" s="41">
        <v>2.7843939787748884</v>
      </c>
      <c r="AA213" s="41">
        <v>2.630736390413086</v>
      </c>
      <c r="AB213" s="42">
        <v>1.0</v>
      </c>
      <c r="AC213" s="42">
        <v>1.0</v>
      </c>
      <c r="AD213" s="42">
        <v>0.0</v>
      </c>
      <c r="AE213" s="42">
        <v>0.0</v>
      </c>
      <c r="AF213" s="42">
        <v>0.0</v>
      </c>
      <c r="AG213" s="25"/>
      <c r="AH213" s="25"/>
      <c r="AI213" s="25"/>
      <c r="AJ213" s="25"/>
      <c r="AK213" s="25"/>
      <c r="AL213" s="25"/>
    </row>
    <row r="214">
      <c r="A214" s="26" t="s">
        <v>391</v>
      </c>
      <c r="B214" s="25" t="s">
        <v>364</v>
      </c>
      <c r="C214" s="25" t="s">
        <v>204</v>
      </c>
      <c r="D214" s="28">
        <v>97.16477896262552</v>
      </c>
      <c r="E214" s="29">
        <v>0.17573410404624276</v>
      </c>
      <c r="F214" s="30">
        <v>0.0</v>
      </c>
      <c r="G214" s="33"/>
      <c r="H214" s="34" t="s">
        <v>64</v>
      </c>
      <c r="I214" s="35" t="s">
        <v>40</v>
      </c>
      <c r="J214" s="36">
        <v>3000.0</v>
      </c>
      <c r="K214" s="28" t="s">
        <v>64</v>
      </c>
      <c r="L214" s="28" t="s">
        <v>64</v>
      </c>
      <c r="M214" s="34" t="s">
        <v>64</v>
      </c>
      <c r="N214" s="35" t="s">
        <v>28</v>
      </c>
      <c r="O214" s="36">
        <v>3000.0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0.0</v>
      </c>
      <c r="AC214" s="42">
        <v>1.0</v>
      </c>
      <c r="AD214" s="42">
        <v>1.0</v>
      </c>
      <c r="AE214" s="42">
        <v>0.0</v>
      </c>
      <c r="AF214" s="42">
        <v>0.0</v>
      </c>
      <c r="AG214" s="25"/>
      <c r="AH214" s="25"/>
      <c r="AI214" s="25"/>
      <c r="AJ214" s="25"/>
      <c r="AK214" s="25"/>
      <c r="AL214" s="25"/>
    </row>
    <row r="215">
      <c r="A215" s="26" t="s">
        <v>393</v>
      </c>
      <c r="B215" s="25" t="s">
        <v>364</v>
      </c>
      <c r="C215" s="25" t="s">
        <v>204</v>
      </c>
      <c r="D215" s="28">
        <v>97.16477896262552</v>
      </c>
      <c r="E215" s="29">
        <v>0.1756923076923077</v>
      </c>
      <c r="F215" s="30">
        <v>0.0</v>
      </c>
      <c r="G215" s="33"/>
      <c r="H215" s="34" t="s">
        <v>64</v>
      </c>
      <c r="I215" s="35" t="s">
        <v>58</v>
      </c>
      <c r="J215" s="36">
        <v>3000.0</v>
      </c>
      <c r="K215" s="28" t="s">
        <v>64</v>
      </c>
      <c r="L215" s="28" t="s">
        <v>64</v>
      </c>
      <c r="M215" s="34" t="s">
        <v>64</v>
      </c>
      <c r="N215" s="35" t="s">
        <v>27</v>
      </c>
      <c r="O215" s="36">
        <v>3000.0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1.0</v>
      </c>
      <c r="AC215" s="42">
        <v>1.0</v>
      </c>
      <c r="AD215" s="42">
        <v>0.0</v>
      </c>
      <c r="AE215" s="42">
        <v>0.0</v>
      </c>
      <c r="AF215" s="42">
        <v>0.0</v>
      </c>
      <c r="AG215" s="25"/>
      <c r="AH215" s="25"/>
      <c r="AI215" s="25"/>
      <c r="AJ215" s="25"/>
      <c r="AK215" s="25"/>
      <c r="AL215" s="25"/>
    </row>
    <row r="216">
      <c r="A216" s="26" t="s">
        <v>394</v>
      </c>
      <c r="B216" s="25" t="s">
        <v>364</v>
      </c>
      <c r="C216" s="25" t="s">
        <v>204</v>
      </c>
      <c r="D216" s="28">
        <v>97.16477896262552</v>
      </c>
      <c r="E216" s="29">
        <v>0.19312108559498958</v>
      </c>
      <c r="F216" s="30">
        <v>0.0</v>
      </c>
      <c r="G216" s="33"/>
      <c r="H216" s="34" t="s">
        <v>64</v>
      </c>
      <c r="I216" s="35" t="s">
        <v>45</v>
      </c>
      <c r="J216" s="36">
        <v>3000.0</v>
      </c>
      <c r="K216" s="28" t="s">
        <v>64</v>
      </c>
      <c r="L216" s="28" t="s">
        <v>64</v>
      </c>
      <c r="M216" s="34" t="s">
        <v>64</v>
      </c>
      <c r="N216" s="35" t="s">
        <v>31</v>
      </c>
      <c r="O216" s="36">
        <v>3100.0</v>
      </c>
      <c r="P216" s="28" t="s">
        <v>64</v>
      </c>
      <c r="Q216" s="37" t="s">
        <v>64</v>
      </c>
      <c r="R216" s="38" t="s">
        <v>64</v>
      </c>
      <c r="S216" s="39" t="s">
        <v>64</v>
      </c>
      <c r="T216" s="40" t="s">
        <v>64</v>
      </c>
      <c r="U216" s="40" t="s">
        <v>64</v>
      </c>
      <c r="V216" s="40" t="s">
        <v>64</v>
      </c>
      <c r="W216" s="40" t="s">
        <v>64</v>
      </c>
      <c r="X216" s="39" t="s">
        <v>64</v>
      </c>
      <c r="Y216" s="41" t="s">
        <v>64</v>
      </c>
      <c r="Z216" s="41" t="s">
        <v>64</v>
      </c>
      <c r="AA216" s="41" t="s">
        <v>64</v>
      </c>
      <c r="AB216" s="42">
        <v>0.0</v>
      </c>
      <c r="AC216" s="42">
        <v>0.0</v>
      </c>
      <c r="AD216" s="42">
        <v>0.0</v>
      </c>
      <c r="AE216" s="42">
        <v>1.0</v>
      </c>
      <c r="AF216" s="42">
        <v>1.0</v>
      </c>
      <c r="AG216" s="25"/>
      <c r="AH216" s="25"/>
      <c r="AI216" s="25"/>
      <c r="AJ216" s="25"/>
      <c r="AK216" s="25"/>
      <c r="AL216" s="25"/>
    </row>
    <row r="217">
      <c r="A217" s="26" t="s">
        <v>395</v>
      </c>
      <c r="B217" s="25" t="s">
        <v>364</v>
      </c>
      <c r="C217" s="25" t="s">
        <v>204</v>
      </c>
      <c r="D217" s="28">
        <v>97.16477896262552</v>
      </c>
      <c r="E217" s="29">
        <v>0.3022695652173913</v>
      </c>
      <c r="F217" s="30">
        <v>0.0</v>
      </c>
      <c r="G217" s="33"/>
      <c r="H217" s="34" t="s">
        <v>64</v>
      </c>
      <c r="I217" s="35" t="s">
        <v>44</v>
      </c>
      <c r="J217" s="36">
        <v>8000.0</v>
      </c>
      <c r="K217" s="28" t="s">
        <v>64</v>
      </c>
      <c r="L217" s="28" t="s">
        <v>64</v>
      </c>
      <c r="M217" s="34" t="s">
        <v>64</v>
      </c>
      <c r="N217" s="35" t="s">
        <v>29</v>
      </c>
      <c r="O217" s="36">
        <v>8600.0</v>
      </c>
      <c r="P217" s="28" t="s">
        <v>64</v>
      </c>
      <c r="Q217" s="37" t="s">
        <v>64</v>
      </c>
      <c r="R217" s="38" t="s">
        <v>64</v>
      </c>
      <c r="S217" s="39" t="s">
        <v>64</v>
      </c>
      <c r="T217" s="40" t="s">
        <v>64</v>
      </c>
      <c r="U217" s="40" t="s">
        <v>64</v>
      </c>
      <c r="V217" s="40" t="s">
        <v>64</v>
      </c>
      <c r="W217" s="40" t="s">
        <v>64</v>
      </c>
      <c r="X217" s="39" t="s">
        <v>64</v>
      </c>
      <c r="Y217" s="41" t="s">
        <v>64</v>
      </c>
      <c r="Z217" s="41" t="s">
        <v>64</v>
      </c>
      <c r="AA217" s="41" t="s">
        <v>64</v>
      </c>
      <c r="AB217" s="42">
        <v>0.0</v>
      </c>
      <c r="AC217" s="42">
        <v>0.0</v>
      </c>
      <c r="AD217" s="42">
        <v>1.0</v>
      </c>
      <c r="AE217" s="42">
        <v>1.0</v>
      </c>
      <c r="AF217" s="42">
        <v>0.0</v>
      </c>
      <c r="AG217" s="25"/>
      <c r="AH217" s="25"/>
      <c r="AI217" s="25"/>
      <c r="AJ217" s="25"/>
      <c r="AK217" s="25"/>
      <c r="AL217" s="25"/>
    </row>
    <row r="218">
      <c r="A218" s="26" t="s">
        <v>396</v>
      </c>
      <c r="B218" s="25" t="s">
        <v>364</v>
      </c>
      <c r="C218" s="25" t="s">
        <v>204</v>
      </c>
      <c r="D218" s="28">
        <v>97.16477896262552</v>
      </c>
      <c r="E218" s="29">
        <v>0.18</v>
      </c>
      <c r="F218" s="30">
        <v>0.0</v>
      </c>
      <c r="G218" s="32"/>
      <c r="H218" s="34" t="s">
        <v>64</v>
      </c>
      <c r="I218" s="35" t="s">
        <v>30</v>
      </c>
      <c r="J218" s="36">
        <v>3000.0</v>
      </c>
      <c r="K218" s="28" t="s">
        <v>64</v>
      </c>
      <c r="L218" s="28" t="s">
        <v>64</v>
      </c>
      <c r="M218" s="34" t="s">
        <v>64</v>
      </c>
      <c r="N218" s="35" t="s">
        <v>30</v>
      </c>
      <c r="O218" s="36">
        <v>3000.0</v>
      </c>
      <c r="P218" s="28" t="s">
        <v>64</v>
      </c>
      <c r="Q218" s="37" t="s">
        <v>64</v>
      </c>
      <c r="R218" s="38" t="s">
        <v>64</v>
      </c>
      <c r="S218" s="39" t="s">
        <v>64</v>
      </c>
      <c r="T218" s="40" t="s">
        <v>64</v>
      </c>
      <c r="U218" s="40" t="s">
        <v>64</v>
      </c>
      <c r="V218" s="40" t="s">
        <v>64</v>
      </c>
      <c r="W218" s="40" t="s">
        <v>64</v>
      </c>
      <c r="X218" s="39" t="s">
        <v>64</v>
      </c>
      <c r="Y218" s="41" t="s">
        <v>64</v>
      </c>
      <c r="Z218" s="41" t="s">
        <v>64</v>
      </c>
      <c r="AA218" s="41" t="s">
        <v>64</v>
      </c>
      <c r="AB218" s="42">
        <v>0.0</v>
      </c>
      <c r="AC218" s="42">
        <v>0.0</v>
      </c>
      <c r="AD218" s="42">
        <v>0.0</v>
      </c>
      <c r="AE218" s="42">
        <v>1.0</v>
      </c>
      <c r="AF218" s="42">
        <v>0.0</v>
      </c>
      <c r="AG218" s="25"/>
      <c r="AH218" s="25"/>
      <c r="AI218" s="25"/>
      <c r="AJ218" s="25"/>
      <c r="AK218" s="25"/>
      <c r="AL218" s="25"/>
    </row>
    <row r="219">
      <c r="A219" s="26" t="s">
        <v>397</v>
      </c>
      <c r="B219" s="25" t="s">
        <v>364</v>
      </c>
      <c r="C219" s="25" t="s">
        <v>204</v>
      </c>
      <c r="D219" s="28">
        <v>97.16477896262552</v>
      </c>
      <c r="E219" s="29">
        <v>0.20937274220032842</v>
      </c>
      <c r="F219" s="30">
        <v>0.0</v>
      </c>
      <c r="G219" s="33"/>
      <c r="H219" s="34" t="s">
        <v>64</v>
      </c>
      <c r="I219" s="35" t="s">
        <v>27</v>
      </c>
      <c r="J219" s="36">
        <v>3700.0</v>
      </c>
      <c r="K219" s="28" t="s">
        <v>64</v>
      </c>
      <c r="L219" s="28" t="s">
        <v>64</v>
      </c>
      <c r="M219" s="34" t="s">
        <v>64</v>
      </c>
      <c r="N219" s="35" t="s">
        <v>27</v>
      </c>
      <c r="O219" s="36">
        <v>3300.0</v>
      </c>
      <c r="P219" s="28" t="s">
        <v>64</v>
      </c>
      <c r="Q219" s="37" t="s">
        <v>64</v>
      </c>
      <c r="R219" s="38" t="s">
        <v>64</v>
      </c>
      <c r="S219" s="39" t="s">
        <v>64</v>
      </c>
      <c r="T219" s="40" t="s">
        <v>64</v>
      </c>
      <c r="U219" s="40" t="s">
        <v>64</v>
      </c>
      <c r="V219" s="40" t="s">
        <v>64</v>
      </c>
      <c r="W219" s="40" t="s">
        <v>64</v>
      </c>
      <c r="X219" s="39" t="s">
        <v>64</v>
      </c>
      <c r="Y219" s="41" t="s">
        <v>64</v>
      </c>
      <c r="Z219" s="41" t="s">
        <v>64</v>
      </c>
      <c r="AA219" s="41" t="s">
        <v>64</v>
      </c>
      <c r="AB219" s="42">
        <v>1.0</v>
      </c>
      <c r="AC219" s="42">
        <v>0.0</v>
      </c>
      <c r="AD219" s="42">
        <v>0.0</v>
      </c>
      <c r="AE219" s="42">
        <v>0.0</v>
      </c>
      <c r="AF219" s="42">
        <v>0.0</v>
      </c>
      <c r="AG219" s="25"/>
      <c r="AH219" s="25"/>
      <c r="AI219" s="25"/>
      <c r="AJ219" s="25"/>
      <c r="AK219" s="25"/>
      <c r="AL219" s="25"/>
    </row>
    <row r="220">
      <c r="A220" s="26" t="s">
        <v>433</v>
      </c>
      <c r="B220" s="25" t="s">
        <v>400</v>
      </c>
      <c r="C220" s="25" t="s">
        <v>512</v>
      </c>
      <c r="D220" s="28">
        <v>99.58513303654621</v>
      </c>
      <c r="E220" s="29">
        <v>0.30562894628946286</v>
      </c>
      <c r="F220" s="30">
        <v>35.0</v>
      </c>
      <c r="G220" s="33"/>
      <c r="H220" s="34">
        <v>46.819791980735076</v>
      </c>
      <c r="I220" s="35" t="s">
        <v>27</v>
      </c>
      <c r="J220" s="36">
        <v>9700.0</v>
      </c>
      <c r="K220" s="28">
        <v>4.826782678426297</v>
      </c>
      <c r="L220" s="28">
        <v>8.063006227259987</v>
      </c>
      <c r="M220" s="34">
        <v>46.3227193662817</v>
      </c>
      <c r="N220" s="35" t="s">
        <v>27</v>
      </c>
      <c r="O220" s="36">
        <v>10100.0</v>
      </c>
      <c r="P220" s="28">
        <v>4.586407858047694</v>
      </c>
      <c r="Q220" s="37">
        <v>7.601836944020175</v>
      </c>
      <c r="R220" s="38">
        <v>24.406328961866183</v>
      </c>
      <c r="S220" s="39">
        <v>24.234740961420602</v>
      </c>
      <c r="T220" s="40">
        <v>0.0966419876892756</v>
      </c>
      <c r="U220" s="40">
        <v>0.017362797788242738</v>
      </c>
      <c r="V220" s="40">
        <v>0.06890519122252306</v>
      </c>
      <c r="W220" s="40">
        <v>0.058967992488371555</v>
      </c>
      <c r="X220" s="39">
        <v>21.310437746342284</v>
      </c>
      <c r="Y220" s="41">
        <v>25.50935423439279</v>
      </c>
      <c r="Z220" s="41">
        <v>18.53908965616679</v>
      </c>
      <c r="AA220" s="41">
        <v>27.78362971011491</v>
      </c>
      <c r="AB220" s="42">
        <v>1.0</v>
      </c>
      <c r="AC220" s="42">
        <v>0.0</v>
      </c>
      <c r="AD220" s="42">
        <v>0.0</v>
      </c>
      <c r="AE220" s="42">
        <v>0.0</v>
      </c>
      <c r="AF220" s="42">
        <v>0.0</v>
      </c>
      <c r="AG220" s="25"/>
      <c r="AH220" s="25"/>
      <c r="AI220" s="25"/>
      <c r="AJ220" s="25"/>
      <c r="AK220" s="25"/>
      <c r="AL220" s="25"/>
    </row>
    <row r="221">
      <c r="A221" s="26" t="s">
        <v>437</v>
      </c>
      <c r="B221" s="25" t="s">
        <v>400</v>
      </c>
      <c r="C221" s="25" t="s">
        <v>512</v>
      </c>
      <c r="D221" s="28">
        <v>99.58513303654621</v>
      </c>
      <c r="E221" s="29">
        <v>0.14934597156398105</v>
      </c>
      <c r="F221" s="30">
        <v>35.0</v>
      </c>
      <c r="G221" s="33"/>
      <c r="H221" s="34">
        <v>25.02949333756746</v>
      </c>
      <c r="I221" s="35" t="s">
        <v>40</v>
      </c>
      <c r="J221" s="36">
        <v>5400.0</v>
      </c>
      <c r="K221" s="28">
        <v>4.635091358808788</v>
      </c>
      <c r="L221" s="28">
        <v>4.895491009690129</v>
      </c>
      <c r="M221" s="34">
        <v>25.25319176344334</v>
      </c>
      <c r="N221" s="35" t="s">
        <v>29</v>
      </c>
      <c r="O221" s="36">
        <v>5300.0</v>
      </c>
      <c r="P221" s="28">
        <v>4.764753162913838</v>
      </c>
      <c r="Q221" s="37">
        <v>5.065323298432996</v>
      </c>
      <c r="R221" s="38">
        <v>10.361340329832084</v>
      </c>
      <c r="S221" s="39">
        <v>10.288495221831207</v>
      </c>
      <c r="T221" s="40">
        <v>0.04183845342892868</v>
      </c>
      <c r="U221" s="40">
        <v>0.018974355296566298</v>
      </c>
      <c r="V221" s="40">
        <v>0.024666661885536185</v>
      </c>
      <c r="W221" s="40">
        <v>0.018974355296566298</v>
      </c>
      <c r="X221" s="39">
        <v>12.000697768236613</v>
      </c>
      <c r="Y221" s="41">
        <v>13.028795569330844</v>
      </c>
      <c r="Z221" s="41">
        <v>10.622890906211746</v>
      </c>
      <c r="AA221" s="41">
        <v>14.630300857231594</v>
      </c>
      <c r="AB221" s="42">
        <v>0.0</v>
      </c>
      <c r="AC221" s="42">
        <v>1.0</v>
      </c>
      <c r="AD221" s="42">
        <v>1.0</v>
      </c>
      <c r="AE221" s="42">
        <v>0.0</v>
      </c>
      <c r="AF221" s="42">
        <v>0.0</v>
      </c>
      <c r="AG221" s="25"/>
      <c r="AH221" s="25"/>
      <c r="AI221" s="25"/>
      <c r="AJ221" s="25"/>
      <c r="AK221" s="25"/>
      <c r="AL221" s="25"/>
    </row>
    <row r="222">
      <c r="A222" s="26" t="s">
        <v>435</v>
      </c>
      <c r="B222" s="25" t="s">
        <v>400</v>
      </c>
      <c r="C222" s="25" t="s">
        <v>512</v>
      </c>
      <c r="D222" s="28">
        <v>99.58513303654621</v>
      </c>
      <c r="E222" s="29">
        <v>0.26325806451612904</v>
      </c>
      <c r="F222" s="30">
        <v>34.0</v>
      </c>
      <c r="G222" s="33"/>
      <c r="H222" s="34">
        <v>34.998632137330844</v>
      </c>
      <c r="I222" s="35" t="s">
        <v>28</v>
      </c>
      <c r="J222" s="36">
        <v>7300.0</v>
      </c>
      <c r="K222" s="28">
        <v>4.794333169497376</v>
      </c>
      <c r="L222" s="28">
        <v>6.472201717371444</v>
      </c>
      <c r="M222" s="34">
        <v>34.02969638948583</v>
      </c>
      <c r="N222" s="35" t="s">
        <v>28</v>
      </c>
      <c r="O222" s="36">
        <v>7600.0</v>
      </c>
      <c r="P222" s="28">
        <v>4.477591630195504</v>
      </c>
      <c r="Q222" s="37">
        <v>5.921645742283271</v>
      </c>
      <c r="R222" s="38">
        <v>19.657995761305834</v>
      </c>
      <c r="S222" s="39">
        <v>19.519790782149794</v>
      </c>
      <c r="T222" s="40">
        <v>0.07925608810776005</v>
      </c>
      <c r="U222" s="40">
        <v>0.03521324869509234</v>
      </c>
      <c r="V222" s="40">
        <v>0.04845763477145543</v>
      </c>
      <c r="W222" s="40">
        <v>0.031218910037141563</v>
      </c>
      <c r="X222" s="39">
        <v>22.19219149785816</v>
      </c>
      <c r="Y222" s="41">
        <v>12.806440639472685</v>
      </c>
      <c r="Z222" s="41">
        <v>19.849146889330534</v>
      </c>
      <c r="AA222" s="41">
        <v>14.180549500155294</v>
      </c>
      <c r="AB222" s="42">
        <v>0.0</v>
      </c>
      <c r="AC222" s="42">
        <v>1.0</v>
      </c>
      <c r="AD222" s="42">
        <v>0.0</v>
      </c>
      <c r="AE222" s="42">
        <v>0.0</v>
      </c>
      <c r="AF222" s="42">
        <v>0.0</v>
      </c>
      <c r="AG222" s="25"/>
      <c r="AH222" s="25"/>
      <c r="AI222" s="25"/>
      <c r="AJ222" s="25"/>
      <c r="AK222" s="25"/>
      <c r="AL222" s="25"/>
    </row>
    <row r="223">
      <c r="A223" s="26" t="s">
        <v>434</v>
      </c>
      <c r="B223" s="25" t="s">
        <v>400</v>
      </c>
      <c r="C223" s="25" t="s">
        <v>512</v>
      </c>
      <c r="D223" s="28">
        <v>99.58513303654621</v>
      </c>
      <c r="E223" s="29">
        <v>0.1542140287769784</v>
      </c>
      <c r="F223" s="30">
        <v>34.0</v>
      </c>
      <c r="G223" s="32">
        <v>0.18</v>
      </c>
      <c r="H223" s="34">
        <v>31.949969193036026</v>
      </c>
      <c r="I223" s="35" t="s">
        <v>44</v>
      </c>
      <c r="J223" s="36">
        <v>7100.0</v>
      </c>
      <c r="K223" s="28">
        <v>4.49999566099099</v>
      </c>
      <c r="L223" s="28">
        <v>5.682780719484588</v>
      </c>
      <c r="M223" s="34">
        <v>32.26244304887379</v>
      </c>
      <c r="N223" s="35" t="s">
        <v>30</v>
      </c>
      <c r="O223" s="36">
        <v>7600.0</v>
      </c>
      <c r="P223" s="28">
        <v>4.245058295904446</v>
      </c>
      <c r="Q223" s="37">
        <v>5.399166239601704</v>
      </c>
      <c r="R223" s="38">
        <v>12.4706012265159</v>
      </c>
      <c r="S223" s="39">
        <v>12.382927019872392</v>
      </c>
      <c r="T223" s="40">
        <v>0.06078669059620433</v>
      </c>
      <c r="U223" s="40">
        <v>0.026978362680337875</v>
      </c>
      <c r="V223" s="40">
        <v>0.025270871371455735</v>
      </c>
      <c r="W223" s="40">
        <v>0.014912090764237391</v>
      </c>
      <c r="X223" s="39">
        <v>16.493007997087517</v>
      </c>
      <c r="Y223" s="41">
        <v>15.45696119594851</v>
      </c>
      <c r="Z223" s="41">
        <v>15.015542821106944</v>
      </c>
      <c r="AA223" s="41">
        <v>17.246900227766844</v>
      </c>
      <c r="AB223" s="42">
        <v>0.0</v>
      </c>
      <c r="AC223" s="42">
        <v>0.0</v>
      </c>
      <c r="AD223" s="42">
        <v>1.0</v>
      </c>
      <c r="AE223" s="42">
        <v>1.0</v>
      </c>
      <c r="AF223" s="42">
        <v>0.0</v>
      </c>
      <c r="AG223" s="25"/>
      <c r="AH223" s="25"/>
      <c r="AI223" s="25"/>
      <c r="AJ223" s="25"/>
      <c r="AK223" s="25"/>
      <c r="AL223" s="25"/>
    </row>
    <row r="224">
      <c r="A224" s="26" t="s">
        <v>436</v>
      </c>
      <c r="B224" s="25" t="s">
        <v>400</v>
      </c>
      <c r="C224" s="25" t="s">
        <v>512</v>
      </c>
      <c r="D224" s="28">
        <v>99.58513303654621</v>
      </c>
      <c r="E224" s="29">
        <v>0.15042944973870273</v>
      </c>
      <c r="F224" s="30">
        <v>32.0</v>
      </c>
      <c r="G224" s="33"/>
      <c r="H224" s="34">
        <v>30.210093549555815</v>
      </c>
      <c r="I224" s="35" t="s">
        <v>31</v>
      </c>
      <c r="J224" s="36">
        <v>5900.0</v>
      </c>
      <c r="K224" s="28">
        <v>5.120354838907765</v>
      </c>
      <c r="L224" s="28">
        <v>6.206497385003463</v>
      </c>
      <c r="M224" s="34">
        <v>30.744643645390795</v>
      </c>
      <c r="N224" s="35" t="s">
        <v>31</v>
      </c>
      <c r="O224" s="36">
        <v>6200.0</v>
      </c>
      <c r="P224" s="28">
        <v>4.958813491192064</v>
      </c>
      <c r="Q224" s="37">
        <v>6.088364028781303</v>
      </c>
      <c r="R224" s="38">
        <v>9.551261177100463</v>
      </c>
      <c r="S224" s="39">
        <v>9.484111307504225</v>
      </c>
      <c r="T224" s="40">
        <v>0.07787075384112471</v>
      </c>
      <c r="U224" s="40">
        <v>0.0</v>
      </c>
      <c r="V224" s="40">
        <v>0.02383604782210037</v>
      </c>
      <c r="W224" s="40">
        <v>0.02212668981095373</v>
      </c>
      <c r="X224" s="39">
        <v>11.187673387358217</v>
      </c>
      <c r="Y224" s="41">
        <v>19.022420162197598</v>
      </c>
      <c r="Z224" s="41">
        <v>10.453176937864143</v>
      </c>
      <c r="AA224" s="41">
        <v>20.291466707526652</v>
      </c>
      <c r="AB224" s="42">
        <v>0.0</v>
      </c>
      <c r="AC224" s="42">
        <v>0.0</v>
      </c>
      <c r="AD224" s="42">
        <v>0.0</v>
      </c>
      <c r="AE224" s="42">
        <v>0.0</v>
      </c>
      <c r="AF224" s="42">
        <v>1.0</v>
      </c>
      <c r="AG224" s="25"/>
      <c r="AH224" s="25"/>
      <c r="AI224" s="25"/>
      <c r="AJ224" s="25"/>
      <c r="AK224" s="25"/>
      <c r="AL224" s="25"/>
    </row>
    <row r="225">
      <c r="A225" s="26" t="s">
        <v>438</v>
      </c>
      <c r="B225" s="25" t="s">
        <v>400</v>
      </c>
      <c r="C225" s="25" t="s">
        <v>512</v>
      </c>
      <c r="D225" s="28">
        <v>99.58513303654621</v>
      </c>
      <c r="E225" s="29">
        <v>0.1733296337402886</v>
      </c>
      <c r="F225" s="30">
        <v>21.0</v>
      </c>
      <c r="G225" s="33"/>
      <c r="H225" s="34">
        <v>17.803151144577633</v>
      </c>
      <c r="I225" s="35" t="s">
        <v>30</v>
      </c>
      <c r="J225" s="36">
        <v>3100.0</v>
      </c>
      <c r="K225" s="28">
        <v>5.742951982121817</v>
      </c>
      <c r="L225" s="28">
        <v>4.726747848047975</v>
      </c>
      <c r="M225" s="34">
        <v>17.44088531373744</v>
      </c>
      <c r="N225" s="35" t="s">
        <v>30</v>
      </c>
      <c r="O225" s="36">
        <v>3100.0</v>
      </c>
      <c r="P225" s="28">
        <v>5.626092036689496</v>
      </c>
      <c r="Q225" s="37">
        <v>4.561399123782198</v>
      </c>
      <c r="R225" s="38">
        <v>7.372603378758345</v>
      </c>
      <c r="S225" s="39">
        <v>7.320770500744775</v>
      </c>
      <c r="T225" s="40">
        <v>0.05874677522431595</v>
      </c>
      <c r="U225" s="40">
        <v>0.020163909647950028</v>
      </c>
      <c r="V225" s="40">
        <v>0.02821008513246855</v>
      </c>
      <c r="W225" s="40">
        <v>0.02200580524079162</v>
      </c>
      <c r="X225" s="39">
        <v>8.943497543273152</v>
      </c>
      <c r="Y225" s="41">
        <v>8.859653601304482</v>
      </c>
      <c r="Z225" s="41">
        <v>8.024862022299404</v>
      </c>
      <c r="AA225" s="41">
        <v>9.416023291438036</v>
      </c>
      <c r="AB225" s="42">
        <v>0.0</v>
      </c>
      <c r="AC225" s="42">
        <v>0.0</v>
      </c>
      <c r="AD225" s="42">
        <v>0.0</v>
      </c>
      <c r="AE225" s="42">
        <v>1.0</v>
      </c>
      <c r="AF225" s="42">
        <v>0.0</v>
      </c>
      <c r="AG225" s="25"/>
      <c r="AH225" s="25"/>
      <c r="AI225" s="25"/>
      <c r="AJ225" s="25"/>
      <c r="AK225" s="25"/>
      <c r="AL225" s="25"/>
    </row>
    <row r="226">
      <c r="A226" s="26" t="s">
        <v>439</v>
      </c>
      <c r="B226" s="25" t="s">
        <v>400</v>
      </c>
      <c r="C226" s="25" t="s">
        <v>512</v>
      </c>
      <c r="D226" s="28">
        <v>99.58513303654621</v>
      </c>
      <c r="E226" s="29">
        <v>0.19867840966280825</v>
      </c>
      <c r="F226" s="30">
        <v>17.0</v>
      </c>
      <c r="G226" s="33"/>
      <c r="H226" s="34">
        <v>13.026632267261384</v>
      </c>
      <c r="I226" s="35" t="s">
        <v>28</v>
      </c>
      <c r="J226" s="36">
        <v>3300.0</v>
      </c>
      <c r="K226" s="28">
        <v>3.94746432341254</v>
      </c>
      <c r="L226" s="28">
        <v>2.5848300377116833</v>
      </c>
      <c r="M226" s="34">
        <v>12.760402877563262</v>
      </c>
      <c r="N226" s="35" t="s">
        <v>28</v>
      </c>
      <c r="O226" s="36">
        <v>3400.0</v>
      </c>
      <c r="P226" s="28">
        <v>3.7530596698715475</v>
      </c>
      <c r="Q226" s="37">
        <v>2.4206633031596447</v>
      </c>
      <c r="R226" s="38">
        <v>6.999004994449619</v>
      </c>
      <c r="S226" s="39">
        <v>6.94979868923335</v>
      </c>
      <c r="T226" s="40">
        <v>0.041258429121338085</v>
      </c>
      <c r="U226" s="40">
        <v>0.03223314775104538</v>
      </c>
      <c r="V226" s="40">
        <v>0.04324200744447934</v>
      </c>
      <c r="W226" s="40">
        <v>0.022513613967653234</v>
      </c>
      <c r="X226" s="39">
        <v>8.01744820826632</v>
      </c>
      <c r="Y226" s="41">
        <v>5.009184058995065</v>
      </c>
      <c r="Z226" s="41">
        <v>7.0519963297839885</v>
      </c>
      <c r="AA226" s="41">
        <v>5.708406547779273</v>
      </c>
      <c r="AB226" s="42">
        <v>0.0</v>
      </c>
      <c r="AC226" s="42">
        <v>1.0</v>
      </c>
      <c r="AD226" s="42">
        <v>0.0</v>
      </c>
      <c r="AE226" s="42">
        <v>0.0</v>
      </c>
      <c r="AF226" s="42">
        <v>0.0</v>
      </c>
      <c r="AG226" s="25"/>
      <c r="AH226" s="25"/>
      <c r="AI226" s="25"/>
      <c r="AJ226" s="25"/>
      <c r="AK226" s="25"/>
      <c r="AL226" s="25"/>
    </row>
    <row r="227">
      <c r="A227" s="26" t="s">
        <v>441</v>
      </c>
      <c r="B227" s="25" t="s">
        <v>400</v>
      </c>
      <c r="C227" s="25" t="s">
        <v>512</v>
      </c>
      <c r="D227" s="28">
        <v>99.58513303654621</v>
      </c>
      <c r="E227" s="29">
        <v>0.14219477434679337</v>
      </c>
      <c r="F227" s="30">
        <v>12.0</v>
      </c>
      <c r="G227" s="33"/>
      <c r="H227" s="34">
        <v>10.226881986088195</v>
      </c>
      <c r="I227" s="35" t="s">
        <v>31</v>
      </c>
      <c r="J227" s="36">
        <v>3500.0</v>
      </c>
      <c r="K227" s="28">
        <v>2.9219662817394845</v>
      </c>
      <c r="L227" s="28">
        <v>1.6027233255088862</v>
      </c>
      <c r="M227" s="34">
        <v>10.706571204618335</v>
      </c>
      <c r="N227" s="35" t="s">
        <v>31</v>
      </c>
      <c r="O227" s="36">
        <v>3100.0</v>
      </c>
      <c r="P227" s="28">
        <v>3.453732646651076</v>
      </c>
      <c r="Q227" s="37">
        <v>1.9590482373834615</v>
      </c>
      <c r="R227" s="38">
        <v>3.3606563986472615</v>
      </c>
      <c r="S227" s="39">
        <v>3.337029399579539</v>
      </c>
      <c r="T227" s="40">
        <v>0.05778330182228276</v>
      </c>
      <c r="U227" s="40">
        <v>9.426313510975981E-5</v>
      </c>
      <c r="V227" s="40">
        <v>0.030918308316001217</v>
      </c>
      <c r="W227" s="40">
        <v>0.026770730371171784</v>
      </c>
      <c r="X227" s="39">
        <v>3.3218978241666717</v>
      </c>
      <c r="Y227" s="41">
        <v>6.904984161921522</v>
      </c>
      <c r="Z227" s="41">
        <v>2.9874785801230472</v>
      </c>
      <c r="AA227" s="41">
        <v>7.719092624495288</v>
      </c>
      <c r="AB227" s="42">
        <v>0.0</v>
      </c>
      <c r="AC227" s="42">
        <v>0.0</v>
      </c>
      <c r="AD227" s="42">
        <v>0.0</v>
      </c>
      <c r="AE227" s="42">
        <v>0.0</v>
      </c>
      <c r="AF227" s="42">
        <v>1.0</v>
      </c>
      <c r="AG227" s="25"/>
      <c r="AH227" s="25"/>
      <c r="AI227" s="25"/>
      <c r="AJ227" s="25"/>
      <c r="AK227" s="25"/>
      <c r="AL227" s="25"/>
    </row>
    <row r="228">
      <c r="A228" s="26" t="s">
        <v>442</v>
      </c>
      <c r="B228" s="25" t="s">
        <v>400</v>
      </c>
      <c r="C228" s="25" t="s">
        <v>512</v>
      </c>
      <c r="D228" s="28">
        <v>99.58513303654621</v>
      </c>
      <c r="E228" s="29">
        <v>0.15541791044776118</v>
      </c>
      <c r="F228" s="30">
        <v>12.0</v>
      </c>
      <c r="G228" s="33"/>
      <c r="H228" s="34">
        <v>10.58816910152083</v>
      </c>
      <c r="I228" s="35" t="s">
        <v>27</v>
      </c>
      <c r="J228" s="36">
        <v>3700.0</v>
      </c>
      <c r="K228" s="28">
        <v>2.8616673247353592</v>
      </c>
      <c r="L228" s="28">
        <v>1.6100526913922244</v>
      </c>
      <c r="M228" s="34">
        <v>10.460157835590298</v>
      </c>
      <c r="N228" s="35" t="s">
        <v>27</v>
      </c>
      <c r="O228" s="36">
        <v>3000.0</v>
      </c>
      <c r="P228" s="28">
        <v>3.4867192785300993</v>
      </c>
      <c r="Q228" s="37">
        <v>1.9443335643569266</v>
      </c>
      <c r="R228" s="38">
        <v>3.717149277243907</v>
      </c>
      <c r="S228" s="39">
        <v>3.6910159651494667</v>
      </c>
      <c r="T228" s="40">
        <v>0.041686149184556896</v>
      </c>
      <c r="U228" s="40">
        <v>0.01240091394506269</v>
      </c>
      <c r="V228" s="40">
        <v>0.03214698461143175</v>
      </c>
      <c r="W228" s="40">
        <v>0.0359626504406818</v>
      </c>
      <c r="X228" s="39">
        <v>3.5089109567853516</v>
      </c>
      <c r="Y228" s="41">
        <v>7.079258144735478</v>
      </c>
      <c r="Z228" s="41">
        <v>2.906874457600859</v>
      </c>
      <c r="AA228" s="41">
        <v>7.553283377989438</v>
      </c>
      <c r="AB228" s="42">
        <v>1.0</v>
      </c>
      <c r="AC228" s="42">
        <v>0.0</v>
      </c>
      <c r="AD228" s="42">
        <v>0.0</v>
      </c>
      <c r="AE228" s="42">
        <v>0.0</v>
      </c>
      <c r="AF228" s="42">
        <v>0.0</v>
      </c>
      <c r="AG228" s="25"/>
      <c r="AH228" s="25"/>
      <c r="AI228" s="25"/>
      <c r="AJ228" s="25"/>
      <c r="AK228" s="25"/>
      <c r="AL228" s="25"/>
    </row>
    <row r="229">
      <c r="A229" s="26" t="s">
        <v>443</v>
      </c>
      <c r="B229" s="25" t="s">
        <v>400</v>
      </c>
      <c r="C229" s="25" t="s">
        <v>512</v>
      </c>
      <c r="D229" s="28">
        <v>99.58513303654621</v>
      </c>
      <c r="E229" s="29">
        <v>0.16930198915009043</v>
      </c>
      <c r="F229" s="30">
        <v>4.0</v>
      </c>
      <c r="G229" s="33"/>
      <c r="H229" s="34">
        <v>3.4968653029948493</v>
      </c>
      <c r="I229" s="35" t="s">
        <v>45</v>
      </c>
      <c r="J229" s="36">
        <v>3700.0</v>
      </c>
      <c r="K229" s="28">
        <v>0.9450987305391485</v>
      </c>
      <c r="L229" s="28">
        <v>0.23630763866628587</v>
      </c>
      <c r="M229" s="34">
        <v>3.5867387156812134</v>
      </c>
      <c r="N229" s="35" t="s">
        <v>30</v>
      </c>
      <c r="O229" s="36">
        <v>3200.0</v>
      </c>
      <c r="P229" s="28">
        <v>1.1208558486503792</v>
      </c>
      <c r="Q229" s="37">
        <v>0.28550791692038907</v>
      </c>
      <c r="R229" s="38">
        <v>1.366710539424797</v>
      </c>
      <c r="S229" s="39">
        <v>1.3571019199140866</v>
      </c>
      <c r="T229" s="40">
        <v>0.07282969450038704</v>
      </c>
      <c r="U229" s="40">
        <v>0.007823879647919562</v>
      </c>
      <c r="V229" s="40">
        <v>0.0247273233316964</v>
      </c>
      <c r="W229" s="40">
        <v>0.025596643292576347</v>
      </c>
      <c r="X229" s="39">
        <v>1.535038182174889</v>
      </c>
      <c r="Y229" s="41">
        <v>1.9618271208199602</v>
      </c>
      <c r="Z229" s="41">
        <v>1.3963637145423795</v>
      </c>
      <c r="AA229" s="41">
        <v>2.190375001138834</v>
      </c>
      <c r="AB229" s="42">
        <v>0.0</v>
      </c>
      <c r="AC229" s="42">
        <v>0.0</v>
      </c>
      <c r="AD229" s="42">
        <v>0.0</v>
      </c>
      <c r="AE229" s="42">
        <v>1.0</v>
      </c>
      <c r="AF229" s="42">
        <v>1.0</v>
      </c>
      <c r="AG229" s="25"/>
      <c r="AH229" s="25"/>
      <c r="AI229" s="25"/>
      <c r="AJ229" s="25"/>
      <c r="AK229" s="25"/>
      <c r="AL229" s="25"/>
    </row>
    <row r="230">
      <c r="A230" s="26" t="s">
        <v>448</v>
      </c>
      <c r="B230" s="25" t="s">
        <v>400</v>
      </c>
      <c r="C230" s="25" t="s">
        <v>512</v>
      </c>
      <c r="D230" s="28">
        <v>99.58513303654621</v>
      </c>
      <c r="E230" s="29">
        <v>0.13156043956043956</v>
      </c>
      <c r="F230" s="30">
        <v>4.0</v>
      </c>
      <c r="G230" s="33"/>
      <c r="H230" s="34">
        <v>2.7900471950776824</v>
      </c>
      <c r="I230" s="35" t="s">
        <v>58</v>
      </c>
      <c r="J230" s="36">
        <v>3000.0</v>
      </c>
      <c r="K230" s="28">
        <v>0.9300157316925608</v>
      </c>
      <c r="L230" s="28">
        <v>0.1971063381674026</v>
      </c>
      <c r="M230" s="34">
        <v>2.7952504914867493</v>
      </c>
      <c r="N230" s="35" t="s">
        <v>27</v>
      </c>
      <c r="O230" s="36">
        <v>3000.0</v>
      </c>
      <c r="P230" s="28">
        <v>0.9317501638289164</v>
      </c>
      <c r="Q230" s="37">
        <v>0.19774346301249654</v>
      </c>
      <c r="R230" s="38">
        <v>1.0265685299502936</v>
      </c>
      <c r="S230" s="39">
        <v>1.0193512691467637</v>
      </c>
      <c r="T230" s="40">
        <v>0.040240425145892905</v>
      </c>
      <c r="U230" s="40">
        <v>0.010456908622598621</v>
      </c>
      <c r="V230" s="40">
        <v>0.024274966445318225</v>
      </c>
      <c r="W230" s="40">
        <v>0.026609097834291134</v>
      </c>
      <c r="X230" s="39">
        <v>1.062660074947925</v>
      </c>
      <c r="Y230" s="41">
        <v>1.7273871201297575</v>
      </c>
      <c r="Z230" s="41">
        <v>0.908859108941973</v>
      </c>
      <c r="AA230" s="41">
        <v>1.8863913825447765</v>
      </c>
      <c r="AB230" s="42">
        <v>1.0</v>
      </c>
      <c r="AC230" s="42">
        <v>1.0</v>
      </c>
      <c r="AD230" s="42">
        <v>0.0</v>
      </c>
      <c r="AE230" s="42">
        <v>0.0</v>
      </c>
      <c r="AF230" s="42">
        <v>0.0</v>
      </c>
      <c r="AG230" s="25"/>
      <c r="AH230" s="25"/>
      <c r="AI230" s="25"/>
      <c r="AJ230" s="25"/>
      <c r="AK230" s="25"/>
      <c r="AL230" s="25"/>
    </row>
    <row r="231">
      <c r="A231" s="26" t="s">
        <v>601</v>
      </c>
      <c r="B231" s="25" t="s">
        <v>400</v>
      </c>
      <c r="C231" s="25" t="s">
        <v>512</v>
      </c>
      <c r="D231" s="28">
        <v>99.58513303654621</v>
      </c>
      <c r="E231" s="29">
        <v>0.18</v>
      </c>
      <c r="F231" s="30">
        <v>0.0</v>
      </c>
      <c r="G231" s="33"/>
      <c r="H231" s="34" t="s">
        <v>64</v>
      </c>
      <c r="I231" s="35" t="s">
        <v>40</v>
      </c>
      <c r="J231" s="36">
        <v>3000.0</v>
      </c>
      <c r="K231" s="28" t="s">
        <v>64</v>
      </c>
      <c r="L231" s="28" t="s">
        <v>64</v>
      </c>
      <c r="M231" s="34" t="s">
        <v>64</v>
      </c>
      <c r="N231" s="35" t="s">
        <v>29</v>
      </c>
      <c r="O231" s="36">
        <v>3000.0</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0.0</v>
      </c>
      <c r="AC231" s="42">
        <v>1.0</v>
      </c>
      <c r="AD231" s="42">
        <v>1.0</v>
      </c>
      <c r="AE231" s="42">
        <v>0.0</v>
      </c>
      <c r="AF231" s="42">
        <v>0.0</v>
      </c>
      <c r="AG231" s="25"/>
      <c r="AH231" s="25"/>
      <c r="AI231" s="25"/>
      <c r="AJ231" s="25"/>
      <c r="AK231" s="25"/>
      <c r="AL231" s="25"/>
    </row>
    <row r="232">
      <c r="A232" s="26" t="s">
        <v>444</v>
      </c>
      <c r="B232" s="25" t="s">
        <v>400</v>
      </c>
      <c r="C232" s="25" t="s">
        <v>512</v>
      </c>
      <c r="D232" s="28">
        <v>99.58513303654621</v>
      </c>
      <c r="E232" s="29">
        <v>0.17586026200873361</v>
      </c>
      <c r="F232" s="30">
        <v>0.0</v>
      </c>
      <c r="G232" s="33"/>
      <c r="H232" s="34" t="s">
        <v>64</v>
      </c>
      <c r="I232" s="35" t="s">
        <v>45</v>
      </c>
      <c r="J232" s="36">
        <v>3000.0</v>
      </c>
      <c r="K232" s="28" t="s">
        <v>64</v>
      </c>
      <c r="L232" s="28" t="s">
        <v>64</v>
      </c>
      <c r="M232" s="34" t="s">
        <v>64</v>
      </c>
      <c r="N232" s="35" t="s">
        <v>30</v>
      </c>
      <c r="O232" s="36">
        <v>3000.0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0.0</v>
      </c>
      <c r="AC232" s="42">
        <v>0.0</v>
      </c>
      <c r="AD232" s="42">
        <v>0.0</v>
      </c>
      <c r="AE232" s="42">
        <v>1.0</v>
      </c>
      <c r="AF232" s="42">
        <v>1.0</v>
      </c>
      <c r="AG232" s="25"/>
      <c r="AH232" s="25"/>
      <c r="AI232" s="25"/>
      <c r="AJ232" s="25"/>
      <c r="AK232" s="25"/>
      <c r="AL232" s="25"/>
    </row>
    <row r="233">
      <c r="A233" s="26" t="s">
        <v>445</v>
      </c>
      <c r="B233" s="25" t="s">
        <v>400</v>
      </c>
      <c r="C233" s="25" t="s">
        <v>512</v>
      </c>
      <c r="D233" s="28">
        <v>99.58513303654621</v>
      </c>
      <c r="E233" s="29">
        <v>0.18</v>
      </c>
      <c r="F233" s="30">
        <v>0.0</v>
      </c>
      <c r="G233" s="33"/>
      <c r="H233" s="34" t="s">
        <v>64</v>
      </c>
      <c r="I233" s="35" t="s">
        <v>28</v>
      </c>
      <c r="J233" s="36">
        <v>3000.0</v>
      </c>
      <c r="K233" s="28" t="s">
        <v>64</v>
      </c>
      <c r="L233" s="28" t="s">
        <v>64</v>
      </c>
      <c r="M233" s="34" t="s">
        <v>64</v>
      </c>
      <c r="N233" s="35" t="s">
        <v>29</v>
      </c>
      <c r="O233" s="36">
        <v>3000.0</v>
      </c>
      <c r="P233" s="28" t="s">
        <v>64</v>
      </c>
      <c r="Q233" s="37" t="s">
        <v>64</v>
      </c>
      <c r="R233" s="38" t="s">
        <v>64</v>
      </c>
      <c r="S233" s="39" t="s">
        <v>64</v>
      </c>
      <c r="T233" s="40" t="s">
        <v>64</v>
      </c>
      <c r="U233" s="40" t="s">
        <v>64</v>
      </c>
      <c r="V233" s="40" t="s">
        <v>64</v>
      </c>
      <c r="W233" s="40" t="s">
        <v>64</v>
      </c>
      <c r="X233" s="39" t="s">
        <v>64</v>
      </c>
      <c r="Y233" s="41" t="s">
        <v>64</v>
      </c>
      <c r="Z233" s="41" t="s">
        <v>64</v>
      </c>
      <c r="AA233" s="41" t="s">
        <v>64</v>
      </c>
      <c r="AB233" s="42">
        <v>0.0</v>
      </c>
      <c r="AC233" s="42">
        <v>1.0</v>
      </c>
      <c r="AD233" s="42">
        <v>0.0</v>
      </c>
      <c r="AE233" s="42">
        <v>0.0</v>
      </c>
      <c r="AF233" s="42">
        <v>0.0</v>
      </c>
      <c r="AG233" s="25"/>
      <c r="AH233" s="25"/>
      <c r="AI233" s="25"/>
      <c r="AJ233" s="25"/>
      <c r="AK233" s="25"/>
      <c r="AL233" s="25"/>
    </row>
    <row r="234">
      <c r="A234" s="26" t="s">
        <v>440</v>
      </c>
      <c r="B234" s="25" t="s">
        <v>400</v>
      </c>
      <c r="C234" s="25" t="s">
        <v>512</v>
      </c>
      <c r="D234" s="28">
        <v>99.58513303654621</v>
      </c>
      <c r="E234" s="29">
        <v>0.20558958732369842</v>
      </c>
      <c r="F234" s="30">
        <v>0.0</v>
      </c>
      <c r="G234" s="33"/>
      <c r="H234" s="34" t="s">
        <v>64</v>
      </c>
      <c r="I234" s="35" t="s">
        <v>44</v>
      </c>
      <c r="J234" s="36">
        <v>5000.0</v>
      </c>
      <c r="K234" s="28" t="s">
        <v>64</v>
      </c>
      <c r="L234" s="28" t="s">
        <v>64</v>
      </c>
      <c r="M234" s="34" t="s">
        <v>64</v>
      </c>
      <c r="N234" s="35" t="s">
        <v>30</v>
      </c>
      <c r="O234" s="36">
        <v>6000.0</v>
      </c>
      <c r="P234" s="28" t="s">
        <v>64</v>
      </c>
      <c r="Q234" s="37" t="s">
        <v>64</v>
      </c>
      <c r="R234" s="38" t="s">
        <v>64</v>
      </c>
      <c r="S234" s="39" t="s">
        <v>64</v>
      </c>
      <c r="T234" s="40" t="s">
        <v>64</v>
      </c>
      <c r="U234" s="40" t="s">
        <v>64</v>
      </c>
      <c r="V234" s="40" t="s">
        <v>64</v>
      </c>
      <c r="W234" s="40" t="s">
        <v>64</v>
      </c>
      <c r="X234" s="39" t="s">
        <v>64</v>
      </c>
      <c r="Y234" s="41" t="s">
        <v>64</v>
      </c>
      <c r="Z234" s="41" t="s">
        <v>64</v>
      </c>
      <c r="AA234" s="41" t="s">
        <v>64</v>
      </c>
      <c r="AB234" s="42">
        <v>0.0</v>
      </c>
      <c r="AC234" s="42">
        <v>0.0</v>
      </c>
      <c r="AD234" s="42">
        <v>1.0</v>
      </c>
      <c r="AE234" s="42">
        <v>1.0</v>
      </c>
      <c r="AF234" s="42">
        <v>0.0</v>
      </c>
      <c r="AG234" s="25"/>
      <c r="AH234" s="25"/>
      <c r="AI234" s="25"/>
      <c r="AJ234" s="25"/>
      <c r="AK234" s="25"/>
      <c r="AL234" s="25"/>
    </row>
    <row r="235">
      <c r="A235" s="26" t="s">
        <v>446</v>
      </c>
      <c r="B235" s="25" t="s">
        <v>400</v>
      </c>
      <c r="C235" s="25" t="s">
        <v>512</v>
      </c>
      <c r="D235" s="28">
        <v>99.58513303654621</v>
      </c>
      <c r="E235" s="29">
        <v>0.18</v>
      </c>
      <c r="F235" s="30">
        <v>0.0</v>
      </c>
      <c r="G235" s="33"/>
      <c r="H235" s="34" t="s">
        <v>64</v>
      </c>
      <c r="I235" s="35" t="s">
        <v>30</v>
      </c>
      <c r="J235" s="36">
        <v>3000.0</v>
      </c>
      <c r="K235" s="28" t="s">
        <v>64</v>
      </c>
      <c r="L235" s="28" t="s">
        <v>64</v>
      </c>
      <c r="M235" s="34" t="s">
        <v>64</v>
      </c>
      <c r="N235" s="35" t="s">
        <v>30</v>
      </c>
      <c r="O235" s="36">
        <v>3000.0</v>
      </c>
      <c r="P235" s="28" t="s">
        <v>64</v>
      </c>
      <c r="Q235" s="37" t="s">
        <v>64</v>
      </c>
      <c r="R235" s="38" t="s">
        <v>64</v>
      </c>
      <c r="S235" s="39" t="s">
        <v>64</v>
      </c>
      <c r="T235" s="40" t="s">
        <v>64</v>
      </c>
      <c r="U235" s="40" t="s">
        <v>64</v>
      </c>
      <c r="V235" s="40" t="s">
        <v>64</v>
      </c>
      <c r="W235" s="40" t="s">
        <v>64</v>
      </c>
      <c r="X235" s="39" t="s">
        <v>64</v>
      </c>
      <c r="Y235" s="41" t="s">
        <v>64</v>
      </c>
      <c r="Z235" s="41" t="s">
        <v>64</v>
      </c>
      <c r="AA235" s="41" t="s">
        <v>64</v>
      </c>
      <c r="AB235" s="42">
        <v>0.0</v>
      </c>
      <c r="AC235" s="42">
        <v>0.0</v>
      </c>
      <c r="AD235" s="42">
        <v>0.0</v>
      </c>
      <c r="AE235" s="42">
        <v>1.0</v>
      </c>
      <c r="AF235" s="42">
        <v>0.0</v>
      </c>
      <c r="AG235" s="25"/>
      <c r="AH235" s="25"/>
      <c r="AI235" s="25"/>
      <c r="AJ235" s="25"/>
      <c r="AK235" s="25"/>
      <c r="AL235" s="25"/>
    </row>
    <row r="236">
      <c r="A236" s="26" t="s">
        <v>447</v>
      </c>
      <c r="B236" s="25" t="s">
        <v>400</v>
      </c>
      <c r="C236" s="25" t="s">
        <v>512</v>
      </c>
      <c r="D236" s="28">
        <v>99.58513303654621</v>
      </c>
      <c r="E236" s="29">
        <v>0.15803678929765888</v>
      </c>
      <c r="F236" s="30">
        <v>0.0</v>
      </c>
      <c r="G236" s="33"/>
      <c r="H236" s="34" t="s">
        <v>64</v>
      </c>
      <c r="I236" s="35" t="s">
        <v>28</v>
      </c>
      <c r="J236" s="36">
        <v>3000.0</v>
      </c>
      <c r="K236" s="28" t="s">
        <v>64</v>
      </c>
      <c r="L236" s="28" t="s">
        <v>64</v>
      </c>
      <c r="M236" s="34" t="s">
        <v>64</v>
      </c>
      <c r="N236" s="35" t="s">
        <v>28</v>
      </c>
      <c r="O236" s="36">
        <v>3000.0</v>
      </c>
      <c r="P236" s="28" t="s">
        <v>64</v>
      </c>
      <c r="Q236" s="37" t="s">
        <v>64</v>
      </c>
      <c r="R236" s="38" t="s">
        <v>64</v>
      </c>
      <c r="S236" s="39" t="s">
        <v>64</v>
      </c>
      <c r="T236" s="40" t="s">
        <v>64</v>
      </c>
      <c r="U236" s="40" t="s">
        <v>64</v>
      </c>
      <c r="V236" s="40" t="s">
        <v>64</v>
      </c>
      <c r="W236" s="40" t="s">
        <v>64</v>
      </c>
      <c r="X236" s="39" t="s">
        <v>64</v>
      </c>
      <c r="Y236" s="41" t="s">
        <v>64</v>
      </c>
      <c r="Z236" s="41" t="s">
        <v>64</v>
      </c>
      <c r="AA236" s="41" t="s">
        <v>64</v>
      </c>
      <c r="AB236" s="42">
        <v>0.0</v>
      </c>
      <c r="AC236" s="42">
        <v>1.0</v>
      </c>
      <c r="AD236" s="42">
        <v>0.0</v>
      </c>
      <c r="AE236" s="42">
        <v>0.0</v>
      </c>
      <c r="AF236" s="42">
        <v>0.0</v>
      </c>
      <c r="AG236" s="25"/>
      <c r="AH236" s="25"/>
      <c r="AI236" s="25"/>
      <c r="AJ236" s="25"/>
      <c r="AK236" s="25"/>
      <c r="AL236" s="25"/>
    </row>
    <row r="237">
      <c r="A237" s="26"/>
      <c r="B237" s="25"/>
      <c r="C237" s="25"/>
      <c r="D237" s="28"/>
      <c r="E237" s="29"/>
      <c r="F237" s="30"/>
      <c r="G237" s="33"/>
      <c r="H237" s="34"/>
      <c r="I237" s="35"/>
      <c r="J237" s="36"/>
      <c r="K237" s="28"/>
      <c r="L237" s="28"/>
      <c r="M237" s="34"/>
      <c r="N237" s="35"/>
      <c r="O237" s="36"/>
      <c r="P237" s="28"/>
      <c r="Q237" s="37"/>
      <c r="R237" s="38"/>
      <c r="S237" s="39"/>
      <c r="T237" s="40"/>
      <c r="U237" s="40"/>
      <c r="V237" s="40"/>
      <c r="W237" s="40"/>
      <c r="X237" s="39"/>
      <c r="Y237" s="41"/>
      <c r="Z237" s="41"/>
      <c r="AA237" s="41"/>
      <c r="AB237" s="42"/>
      <c r="AC237" s="42"/>
      <c r="AD237" s="42"/>
      <c r="AE237" s="42"/>
      <c r="AF237" s="42"/>
      <c r="AG237" s="25"/>
      <c r="AH237" s="25"/>
      <c r="AI237" s="25"/>
      <c r="AJ237" s="25"/>
      <c r="AK237" s="25"/>
      <c r="AL237" s="25"/>
    </row>
    <row r="238">
      <c r="A238" s="26"/>
      <c r="B238" s="25"/>
      <c r="C238" s="25"/>
      <c r="D238" s="28"/>
      <c r="E238" s="29"/>
      <c r="F238" s="30"/>
      <c r="G238" s="33"/>
      <c r="H238" s="34"/>
      <c r="I238" s="35"/>
      <c r="J238" s="36"/>
      <c r="K238" s="28"/>
      <c r="L238" s="28"/>
      <c r="M238" s="34"/>
      <c r="N238" s="35"/>
      <c r="O238" s="36"/>
      <c r="P238" s="28"/>
      <c r="Q238" s="37"/>
      <c r="R238" s="38"/>
      <c r="S238" s="39"/>
      <c r="T238" s="40"/>
      <c r="U238" s="40"/>
      <c r="V238" s="40"/>
      <c r="W238" s="40"/>
      <c r="X238" s="39"/>
      <c r="Y238" s="41"/>
      <c r="Z238" s="41"/>
      <c r="AA238" s="41"/>
      <c r="AB238" s="42"/>
      <c r="AC238" s="42"/>
      <c r="AD238" s="42"/>
      <c r="AE238" s="42"/>
      <c r="AF238" s="42"/>
      <c r="AG238" s="25"/>
      <c r="AH238" s="25"/>
      <c r="AI238" s="25"/>
      <c r="AJ238" s="25"/>
      <c r="AK238" s="25"/>
      <c r="AL238" s="25"/>
    </row>
    <row r="239">
      <c r="A239" s="26"/>
      <c r="B239" s="25"/>
      <c r="C239" s="25"/>
      <c r="D239" s="28"/>
      <c r="E239" s="29"/>
      <c r="F239" s="30"/>
      <c r="G239" s="33"/>
      <c r="H239" s="34"/>
      <c r="I239" s="35"/>
      <c r="J239" s="36"/>
      <c r="K239" s="28"/>
      <c r="L239" s="28"/>
      <c r="M239" s="34"/>
      <c r="N239" s="35"/>
      <c r="O239" s="36"/>
      <c r="P239" s="28"/>
      <c r="Q239" s="37"/>
      <c r="R239" s="38"/>
      <c r="S239" s="39"/>
      <c r="T239" s="40"/>
      <c r="U239" s="40"/>
      <c r="V239" s="40"/>
      <c r="W239" s="40"/>
      <c r="X239" s="39"/>
      <c r="Y239" s="41"/>
      <c r="Z239" s="41"/>
      <c r="AA239" s="41"/>
      <c r="AB239" s="42"/>
      <c r="AC239" s="42"/>
      <c r="AD239" s="42"/>
      <c r="AE239" s="42"/>
      <c r="AF239" s="42"/>
      <c r="AG239" s="25"/>
      <c r="AH239" s="25"/>
      <c r="AI239" s="25"/>
      <c r="AJ239" s="25"/>
      <c r="AK239" s="25"/>
      <c r="AL239" s="25"/>
    </row>
    <row r="240">
      <c r="A240" s="26"/>
      <c r="B240" s="25"/>
      <c r="C240" s="25"/>
      <c r="D240" s="28"/>
      <c r="E240" s="29"/>
      <c r="F240" s="30"/>
      <c r="G240" s="33"/>
      <c r="H240" s="34"/>
      <c r="I240" s="35"/>
      <c r="J240" s="36"/>
      <c r="K240" s="28"/>
      <c r="L240" s="28"/>
      <c r="M240" s="34"/>
      <c r="N240" s="35"/>
      <c r="O240" s="36"/>
      <c r="P240" s="28"/>
      <c r="Q240" s="37"/>
      <c r="R240" s="38"/>
      <c r="S240" s="39"/>
      <c r="T240" s="40"/>
      <c r="U240" s="40"/>
      <c r="V240" s="40"/>
      <c r="W240" s="40"/>
      <c r="X240" s="39"/>
      <c r="Y240" s="41"/>
      <c r="Z240" s="41"/>
      <c r="AA240" s="41"/>
      <c r="AB240" s="42"/>
      <c r="AC240" s="42"/>
      <c r="AD240" s="42"/>
      <c r="AE240" s="42"/>
      <c r="AF240" s="42"/>
      <c r="AG240" s="25"/>
      <c r="AH240" s="25"/>
      <c r="AI240" s="25"/>
      <c r="AJ240" s="25"/>
      <c r="AK240" s="25"/>
      <c r="AL240" s="25"/>
    </row>
    <row r="241">
      <c r="A241" s="26"/>
      <c r="B241" s="25"/>
      <c r="C241" s="25"/>
      <c r="D241" s="28"/>
      <c r="E241" s="29"/>
      <c r="F241" s="30"/>
      <c r="G241" s="33"/>
      <c r="H241" s="34"/>
      <c r="I241" s="35"/>
      <c r="J241" s="36"/>
      <c r="K241" s="28"/>
      <c r="L241" s="28"/>
      <c r="M241" s="34"/>
      <c r="N241" s="35"/>
      <c r="O241" s="36"/>
      <c r="P241" s="28"/>
      <c r="Q241" s="37"/>
      <c r="R241" s="38"/>
      <c r="S241" s="39"/>
      <c r="T241" s="40"/>
      <c r="U241" s="40"/>
      <c r="V241" s="40"/>
      <c r="W241" s="40"/>
      <c r="X241" s="39"/>
      <c r="Y241" s="41"/>
      <c r="Z241" s="41"/>
      <c r="AA241" s="41"/>
      <c r="AB241" s="42"/>
      <c r="AC241" s="42"/>
      <c r="AD241" s="42"/>
      <c r="AE241" s="42"/>
      <c r="AF241" s="42"/>
      <c r="AG241" s="25"/>
      <c r="AH241" s="25"/>
      <c r="AI241" s="25"/>
      <c r="AJ241" s="25"/>
      <c r="AK241" s="25"/>
      <c r="AL241" s="25"/>
    </row>
    <row r="242">
      <c r="A242" s="26"/>
      <c r="B242" s="25"/>
      <c r="C242" s="25"/>
      <c r="D242" s="28"/>
      <c r="E242" s="29"/>
      <c r="F242" s="30"/>
      <c r="G242" s="33"/>
      <c r="H242" s="34"/>
      <c r="I242" s="35"/>
      <c r="J242" s="36"/>
      <c r="K242" s="28"/>
      <c r="L242" s="28"/>
      <c r="M242" s="34"/>
      <c r="N242" s="35"/>
      <c r="O242" s="36"/>
      <c r="P242" s="28"/>
      <c r="Q242" s="37"/>
      <c r="R242" s="38"/>
      <c r="S242" s="39"/>
      <c r="T242" s="40"/>
      <c r="U242" s="40"/>
      <c r="V242" s="40"/>
      <c r="W242" s="40"/>
      <c r="X242" s="39"/>
      <c r="Y242" s="41"/>
      <c r="Z242" s="41"/>
      <c r="AA242" s="41"/>
      <c r="AB242" s="42"/>
      <c r="AC242" s="42"/>
      <c r="AD242" s="42"/>
      <c r="AE242" s="42"/>
      <c r="AF242" s="42"/>
      <c r="AG242" s="25"/>
      <c r="AH242" s="25"/>
      <c r="AI242" s="25"/>
      <c r="AJ242" s="25"/>
      <c r="AK242" s="25"/>
      <c r="AL242" s="25"/>
    </row>
    <row r="243">
      <c r="A243" s="26"/>
      <c r="B243" s="25"/>
      <c r="C243" s="25"/>
      <c r="D243" s="28"/>
      <c r="E243" s="29"/>
      <c r="F243" s="30"/>
      <c r="G243" s="33"/>
      <c r="H243" s="34"/>
      <c r="I243" s="35"/>
      <c r="J243" s="36"/>
      <c r="K243" s="28"/>
      <c r="L243" s="28"/>
      <c r="M243" s="34"/>
      <c r="N243" s="35"/>
      <c r="O243" s="36"/>
      <c r="P243" s="28"/>
      <c r="Q243" s="37"/>
      <c r="R243" s="38"/>
      <c r="S243" s="39"/>
      <c r="T243" s="40"/>
      <c r="U243" s="40"/>
      <c r="V243" s="40"/>
      <c r="W243" s="40"/>
      <c r="X243" s="39"/>
      <c r="Y243" s="41"/>
      <c r="Z243" s="41"/>
      <c r="AA243" s="41"/>
      <c r="AB243" s="42"/>
      <c r="AC243" s="42"/>
      <c r="AD243" s="42"/>
      <c r="AE243" s="42"/>
      <c r="AF243" s="42"/>
      <c r="AG243" s="25"/>
      <c r="AH243" s="25"/>
      <c r="AI243" s="25"/>
      <c r="AJ243" s="25"/>
      <c r="AK243" s="25"/>
      <c r="AL243" s="25"/>
    </row>
    <row r="244">
      <c r="A244" s="26"/>
      <c r="B244" s="25"/>
      <c r="C244" s="25"/>
      <c r="D244" s="28"/>
      <c r="E244" s="29"/>
      <c r="F244" s="30"/>
      <c r="G244" s="33"/>
      <c r="H244" s="34"/>
      <c r="I244" s="35"/>
      <c r="J244" s="36"/>
      <c r="K244" s="28"/>
      <c r="L244" s="28"/>
      <c r="M244" s="34"/>
      <c r="N244" s="35"/>
      <c r="O244" s="36"/>
      <c r="P244" s="28"/>
      <c r="Q244" s="37"/>
      <c r="R244" s="38"/>
      <c r="S244" s="39"/>
      <c r="T244" s="40"/>
      <c r="U244" s="40"/>
      <c r="V244" s="40"/>
      <c r="W244" s="40"/>
      <c r="X244" s="39"/>
      <c r="Y244" s="41"/>
      <c r="Z244" s="41"/>
      <c r="AA244" s="41"/>
      <c r="AB244" s="42"/>
      <c r="AC244" s="42"/>
      <c r="AD244" s="42"/>
      <c r="AE244" s="42"/>
      <c r="AF244" s="42"/>
      <c r="AG244" s="25"/>
      <c r="AH244" s="25"/>
      <c r="AI244" s="25"/>
      <c r="AJ244" s="25"/>
      <c r="AK244" s="25"/>
      <c r="AL244" s="25"/>
    </row>
    <row r="245">
      <c r="A245" s="26"/>
      <c r="B245" s="25"/>
      <c r="C245" s="25"/>
      <c r="D245" s="28"/>
      <c r="E245" s="29"/>
      <c r="F245" s="30"/>
      <c r="G245" s="33"/>
      <c r="H245" s="34"/>
      <c r="I245" s="35"/>
      <c r="J245" s="36"/>
      <c r="K245" s="28"/>
      <c r="L245" s="28"/>
      <c r="M245" s="34"/>
      <c r="N245" s="35"/>
      <c r="O245" s="36"/>
      <c r="P245" s="28"/>
      <c r="Q245" s="37"/>
      <c r="R245" s="38"/>
      <c r="S245" s="39"/>
      <c r="T245" s="40"/>
      <c r="U245" s="40"/>
      <c r="V245" s="40"/>
      <c r="W245" s="40"/>
      <c r="X245" s="39"/>
      <c r="Y245" s="41"/>
      <c r="Z245" s="41"/>
      <c r="AA245" s="41"/>
      <c r="AB245" s="42"/>
      <c r="AC245" s="42"/>
      <c r="AD245" s="42"/>
      <c r="AE245" s="42"/>
      <c r="AF245" s="42"/>
      <c r="AG245" s="25"/>
      <c r="AH245" s="25"/>
      <c r="AI245" s="25"/>
      <c r="AJ245" s="25"/>
      <c r="AK245" s="25"/>
      <c r="AL245" s="25"/>
    </row>
    <row r="246">
      <c r="A246" s="26"/>
      <c r="B246" s="25"/>
      <c r="C246" s="25"/>
      <c r="D246" s="28"/>
      <c r="E246" s="29"/>
      <c r="F246" s="30"/>
      <c r="G246" s="33"/>
      <c r="H246" s="34"/>
      <c r="I246" s="35"/>
      <c r="J246" s="36"/>
      <c r="K246" s="28"/>
      <c r="L246" s="28"/>
      <c r="M246" s="34"/>
      <c r="N246" s="35"/>
      <c r="O246" s="36"/>
      <c r="P246" s="28"/>
      <c r="Q246" s="37"/>
      <c r="R246" s="38"/>
      <c r="S246" s="39"/>
      <c r="T246" s="40"/>
      <c r="U246" s="40"/>
      <c r="V246" s="40"/>
      <c r="W246" s="40"/>
      <c r="X246" s="39"/>
      <c r="Y246" s="41"/>
      <c r="Z246" s="41"/>
      <c r="AA246" s="41"/>
      <c r="AB246" s="42"/>
      <c r="AC246" s="42"/>
      <c r="AD246" s="42"/>
      <c r="AE246" s="42"/>
      <c r="AF246" s="42"/>
      <c r="AG246" s="25"/>
      <c r="AH246" s="25"/>
      <c r="AI246" s="25"/>
      <c r="AJ246" s="25"/>
      <c r="AK246" s="25"/>
      <c r="AL246" s="25"/>
    </row>
    <row r="247">
      <c r="A247" s="26"/>
      <c r="B247" s="25"/>
      <c r="C247" s="25"/>
      <c r="D247" s="28"/>
      <c r="E247" s="29"/>
      <c r="F247" s="30"/>
      <c r="G247" s="33"/>
      <c r="H247" s="34"/>
      <c r="I247" s="35"/>
      <c r="J247" s="36"/>
      <c r="K247" s="28"/>
      <c r="L247" s="28"/>
      <c r="M247" s="34"/>
      <c r="N247" s="35"/>
      <c r="O247" s="36"/>
      <c r="P247" s="28"/>
      <c r="Q247" s="37"/>
      <c r="R247" s="38"/>
      <c r="S247" s="39"/>
      <c r="T247" s="40"/>
      <c r="U247" s="40"/>
      <c r="V247" s="40"/>
      <c r="W247" s="40"/>
      <c r="X247" s="39"/>
      <c r="Y247" s="41"/>
      <c r="Z247" s="41"/>
      <c r="AA247" s="41"/>
      <c r="AB247" s="42"/>
      <c r="AC247" s="42"/>
      <c r="AD247" s="42"/>
      <c r="AE247" s="42"/>
      <c r="AF247" s="42"/>
      <c r="AG247" s="25"/>
      <c r="AH247" s="25"/>
      <c r="AI247" s="25"/>
      <c r="AJ247" s="25"/>
      <c r="AK247" s="25"/>
      <c r="AL247" s="25"/>
    </row>
    <row r="248">
      <c r="A248" s="26"/>
      <c r="B248" s="25"/>
      <c r="C248" s="25"/>
      <c r="D248" s="28"/>
      <c r="E248" s="29"/>
      <c r="F248" s="30"/>
      <c r="G248" s="33"/>
      <c r="H248" s="34"/>
      <c r="I248" s="35"/>
      <c r="J248" s="36"/>
      <c r="K248" s="28"/>
      <c r="L248" s="28"/>
      <c r="M248" s="34"/>
      <c r="N248" s="35"/>
      <c r="O248" s="36"/>
      <c r="P248" s="28"/>
      <c r="Q248" s="37"/>
      <c r="R248" s="38"/>
      <c r="S248" s="39"/>
      <c r="T248" s="40"/>
      <c r="U248" s="40"/>
      <c r="V248" s="40"/>
      <c r="W248" s="40"/>
      <c r="X248" s="39"/>
      <c r="Y248" s="41"/>
      <c r="Z248" s="41"/>
      <c r="AA248" s="41"/>
      <c r="AB248" s="42"/>
      <c r="AC248" s="42"/>
      <c r="AD248" s="42"/>
      <c r="AE248" s="42"/>
      <c r="AF248" s="42"/>
      <c r="AG248" s="25"/>
      <c r="AH248" s="25"/>
      <c r="AI248" s="25"/>
      <c r="AJ248" s="25"/>
      <c r="AK248" s="25"/>
      <c r="AL248" s="25"/>
    </row>
    <row r="249">
      <c r="A249" s="26"/>
      <c r="B249" s="25"/>
      <c r="C249" s="25"/>
      <c r="D249" s="28"/>
      <c r="E249" s="29"/>
      <c r="F249" s="30"/>
      <c r="G249" s="33"/>
      <c r="H249" s="34"/>
      <c r="I249" s="35"/>
      <c r="J249" s="36"/>
      <c r="K249" s="28"/>
      <c r="L249" s="28"/>
      <c r="M249" s="34"/>
      <c r="N249" s="35"/>
      <c r="O249" s="36"/>
      <c r="P249" s="28"/>
      <c r="Q249" s="37"/>
      <c r="R249" s="38"/>
      <c r="S249" s="39"/>
      <c r="T249" s="40"/>
      <c r="U249" s="40"/>
      <c r="V249" s="40"/>
      <c r="W249" s="40"/>
      <c r="X249" s="39"/>
      <c r="Y249" s="41"/>
      <c r="Z249" s="41"/>
      <c r="AA249" s="41"/>
      <c r="AB249" s="42"/>
      <c r="AC249" s="42"/>
      <c r="AD249" s="42"/>
      <c r="AE249" s="42"/>
      <c r="AF249" s="42"/>
      <c r="AG249" s="25"/>
      <c r="AH249" s="25"/>
      <c r="AI249" s="25"/>
      <c r="AJ249" s="25"/>
      <c r="AK249" s="25"/>
      <c r="AL249" s="25"/>
    </row>
    <row r="250">
      <c r="A250" s="26"/>
      <c r="B250" s="25"/>
      <c r="C250" s="25"/>
      <c r="D250" s="28"/>
      <c r="E250" s="29"/>
      <c r="F250" s="30"/>
      <c r="G250" s="33"/>
      <c r="H250" s="34"/>
      <c r="I250" s="35"/>
      <c r="J250" s="36"/>
      <c r="K250" s="28"/>
      <c r="L250" s="28"/>
      <c r="M250" s="34"/>
      <c r="N250" s="35"/>
      <c r="O250" s="36"/>
      <c r="P250" s="28"/>
      <c r="Q250" s="37"/>
      <c r="R250" s="38"/>
      <c r="S250" s="39"/>
      <c r="T250" s="40"/>
      <c r="U250" s="40"/>
      <c r="V250" s="40"/>
      <c r="W250" s="40"/>
      <c r="X250" s="39"/>
      <c r="Y250" s="41"/>
      <c r="Z250" s="41"/>
      <c r="AA250" s="41"/>
      <c r="AB250" s="42"/>
      <c r="AC250" s="42"/>
      <c r="AD250" s="42"/>
      <c r="AE250" s="42"/>
      <c r="AF250" s="42"/>
      <c r="AG250" s="25"/>
      <c r="AH250" s="25"/>
      <c r="AI250" s="25"/>
      <c r="AJ250" s="25"/>
      <c r="AK250" s="25"/>
      <c r="AL250" s="25"/>
    </row>
    <row r="251">
      <c r="A251" s="26"/>
      <c r="B251" s="25"/>
      <c r="C251" s="25"/>
      <c r="D251" s="28"/>
      <c r="E251" s="29"/>
      <c r="F251" s="30"/>
      <c r="G251" s="33"/>
      <c r="H251" s="34"/>
      <c r="I251" s="35"/>
      <c r="J251" s="36"/>
      <c r="K251" s="28"/>
      <c r="L251" s="28"/>
      <c r="M251" s="34"/>
      <c r="N251" s="35"/>
      <c r="O251" s="36"/>
      <c r="P251" s="28"/>
      <c r="Q251" s="37"/>
      <c r="R251" s="38"/>
      <c r="S251" s="39"/>
      <c r="T251" s="40"/>
      <c r="U251" s="40"/>
      <c r="V251" s="40"/>
      <c r="W251" s="40"/>
      <c r="X251" s="39"/>
      <c r="Y251" s="41"/>
      <c r="Z251" s="41"/>
      <c r="AA251" s="41"/>
      <c r="AB251" s="42"/>
      <c r="AC251" s="42"/>
      <c r="AD251" s="42"/>
      <c r="AE251" s="42"/>
      <c r="AF251" s="42"/>
      <c r="AG251" s="25"/>
      <c r="AH251" s="25"/>
      <c r="AI251" s="25"/>
      <c r="AJ251" s="25"/>
      <c r="AK251" s="25"/>
      <c r="AL251" s="25"/>
    </row>
    <row r="252">
      <c r="A252" s="26"/>
      <c r="B252" s="25"/>
      <c r="C252" s="25"/>
      <c r="D252" s="28"/>
      <c r="E252" s="29"/>
      <c r="F252" s="30"/>
      <c r="G252" s="33"/>
      <c r="H252" s="34"/>
      <c r="I252" s="35"/>
      <c r="J252" s="36"/>
      <c r="K252" s="28"/>
      <c r="L252" s="28"/>
      <c r="M252" s="34"/>
      <c r="N252" s="35"/>
      <c r="O252" s="36"/>
      <c r="P252" s="28"/>
      <c r="Q252" s="37"/>
      <c r="R252" s="38"/>
      <c r="S252" s="39"/>
      <c r="T252" s="40"/>
      <c r="U252" s="40"/>
      <c r="V252" s="40"/>
      <c r="W252" s="40"/>
      <c r="X252" s="39"/>
      <c r="Y252" s="41"/>
      <c r="Z252" s="41"/>
      <c r="AA252" s="41"/>
      <c r="AB252" s="42"/>
      <c r="AC252" s="42"/>
      <c r="AD252" s="42"/>
      <c r="AE252" s="42"/>
      <c r="AF252" s="42"/>
      <c r="AG252" s="25"/>
      <c r="AH252" s="25"/>
      <c r="AI252" s="25"/>
      <c r="AJ252" s="25"/>
      <c r="AK252" s="25"/>
      <c r="AL252" s="25"/>
    </row>
    <row r="253">
      <c r="A253" s="26"/>
      <c r="B253" s="25"/>
      <c r="C253" s="25"/>
      <c r="D253" s="28"/>
      <c r="E253" s="29"/>
      <c r="F253" s="30"/>
      <c r="G253" s="33"/>
      <c r="H253" s="34"/>
      <c r="I253" s="35"/>
      <c r="J253" s="36"/>
      <c r="K253" s="28"/>
      <c r="L253" s="28"/>
      <c r="M253" s="34"/>
      <c r="N253" s="35"/>
      <c r="O253" s="36"/>
      <c r="P253" s="28"/>
      <c r="Q253" s="37"/>
      <c r="R253" s="38"/>
      <c r="S253" s="39"/>
      <c r="T253" s="40"/>
      <c r="U253" s="40"/>
      <c r="V253" s="40"/>
      <c r="W253" s="40"/>
      <c r="X253" s="39"/>
      <c r="Y253" s="41"/>
      <c r="Z253" s="41"/>
      <c r="AA253" s="41"/>
      <c r="AB253" s="42"/>
      <c r="AC253" s="42"/>
      <c r="AD253" s="42"/>
      <c r="AE253" s="42"/>
      <c r="AF253" s="42"/>
      <c r="AG253" s="25"/>
      <c r="AH253" s="25"/>
      <c r="AI253" s="25"/>
      <c r="AJ253" s="25"/>
      <c r="AK253" s="25"/>
      <c r="AL253" s="25"/>
    </row>
    <row r="254">
      <c r="A254" s="26"/>
      <c r="B254" s="25"/>
      <c r="C254" s="25"/>
      <c r="D254" s="28"/>
      <c r="E254" s="29"/>
      <c r="F254" s="30"/>
      <c r="G254" s="33"/>
      <c r="H254" s="34"/>
      <c r="I254" s="35"/>
      <c r="J254" s="36"/>
      <c r="K254" s="28"/>
      <c r="L254" s="28"/>
      <c r="M254" s="34"/>
      <c r="N254" s="35"/>
      <c r="O254" s="36"/>
      <c r="P254" s="28"/>
      <c r="Q254" s="37"/>
      <c r="R254" s="38"/>
      <c r="S254" s="39"/>
      <c r="T254" s="40"/>
      <c r="U254" s="40"/>
      <c r="V254" s="40"/>
      <c r="W254" s="40"/>
      <c r="X254" s="39"/>
      <c r="Y254" s="41"/>
      <c r="Z254" s="41"/>
      <c r="AA254" s="41"/>
      <c r="AB254" s="42"/>
      <c r="AC254" s="42"/>
      <c r="AD254" s="42"/>
      <c r="AE254" s="42"/>
      <c r="AF254" s="42"/>
      <c r="AG254" s="25"/>
      <c r="AH254" s="25"/>
      <c r="AI254" s="25"/>
      <c r="AJ254" s="25"/>
      <c r="AK254" s="25"/>
      <c r="AL254" s="25"/>
    </row>
    <row r="255">
      <c r="A255" s="26"/>
      <c r="B255" s="25"/>
      <c r="C255" s="25"/>
      <c r="D255" s="28"/>
      <c r="E255" s="29"/>
      <c r="F255" s="30"/>
      <c r="G255" s="33"/>
      <c r="H255" s="34"/>
      <c r="I255" s="35"/>
      <c r="J255" s="36"/>
      <c r="K255" s="28"/>
      <c r="L255" s="28"/>
      <c r="M255" s="34"/>
      <c r="N255" s="35"/>
      <c r="O255" s="36"/>
      <c r="P255" s="28"/>
      <c r="Q255" s="37"/>
      <c r="R255" s="38"/>
      <c r="S255" s="39"/>
      <c r="T255" s="40"/>
      <c r="U255" s="40"/>
      <c r="V255" s="40"/>
      <c r="W255" s="40"/>
      <c r="X255" s="39"/>
      <c r="Y255" s="41"/>
      <c r="Z255" s="41"/>
      <c r="AA255" s="41"/>
      <c r="AB255" s="42"/>
      <c r="AC255" s="42"/>
      <c r="AD255" s="42"/>
      <c r="AE255" s="42"/>
      <c r="AF255" s="42"/>
      <c r="AG255" s="25"/>
      <c r="AH255" s="25"/>
      <c r="AI255" s="25"/>
      <c r="AJ255" s="25"/>
      <c r="AK255" s="25"/>
      <c r="AL255" s="25"/>
    </row>
    <row r="256">
      <c r="A256" s="26"/>
      <c r="B256" s="25"/>
      <c r="C256" s="25"/>
      <c r="D256" s="28"/>
      <c r="E256" s="29"/>
      <c r="F256" s="30"/>
      <c r="G256" s="32"/>
      <c r="H256" s="34"/>
      <c r="I256" s="35"/>
      <c r="J256" s="36"/>
      <c r="K256" s="28"/>
      <c r="L256" s="28"/>
      <c r="M256" s="34"/>
      <c r="N256" s="35"/>
      <c r="O256" s="36"/>
      <c r="P256" s="28"/>
      <c r="Q256" s="37"/>
      <c r="R256" s="38"/>
      <c r="S256" s="39"/>
      <c r="T256" s="40"/>
      <c r="U256" s="40"/>
      <c r="V256" s="40"/>
      <c r="W256" s="40"/>
      <c r="X256" s="39"/>
      <c r="Y256" s="41"/>
      <c r="Z256" s="41"/>
      <c r="AA256" s="41"/>
      <c r="AB256" s="42"/>
      <c r="AC256" s="42"/>
      <c r="AD256" s="42"/>
      <c r="AE256" s="42"/>
      <c r="AF256" s="42"/>
      <c r="AG256" s="25"/>
      <c r="AH256" s="25"/>
      <c r="AI256" s="25"/>
      <c r="AJ256" s="25"/>
      <c r="AK256" s="25"/>
      <c r="AL256" s="25"/>
    </row>
    <row r="257">
      <c r="A257" s="26"/>
      <c r="B257" s="25"/>
      <c r="C257" s="25"/>
      <c r="D257" s="28"/>
      <c r="E257" s="29"/>
      <c r="F257" s="30"/>
      <c r="G257" s="33"/>
      <c r="H257" s="34"/>
      <c r="I257" s="35"/>
      <c r="J257" s="36"/>
      <c r="K257" s="28"/>
      <c r="L257" s="28"/>
      <c r="M257" s="34"/>
      <c r="N257" s="35"/>
      <c r="O257" s="36"/>
      <c r="P257" s="28"/>
      <c r="Q257" s="37"/>
      <c r="R257" s="38"/>
      <c r="S257" s="39"/>
      <c r="T257" s="40"/>
      <c r="U257" s="40"/>
      <c r="V257" s="40"/>
      <c r="W257" s="40"/>
      <c r="X257" s="39"/>
      <c r="Y257" s="41"/>
      <c r="Z257" s="41"/>
      <c r="AA257" s="41"/>
      <c r="AB257" s="42"/>
      <c r="AC257" s="42"/>
      <c r="AD257" s="42"/>
      <c r="AE257" s="42"/>
      <c r="AF257" s="42"/>
      <c r="AG257" s="25"/>
      <c r="AH257" s="25"/>
      <c r="AI257" s="25"/>
      <c r="AJ257" s="25"/>
      <c r="AK257" s="25"/>
      <c r="AL257" s="25"/>
    </row>
    <row r="258">
      <c r="A258" s="26"/>
      <c r="B258" s="25"/>
      <c r="C258" s="25"/>
      <c r="D258" s="28"/>
      <c r="E258" s="29"/>
      <c r="F258" s="30"/>
      <c r="G258" s="33"/>
      <c r="H258" s="34"/>
      <c r="I258" s="35"/>
      <c r="J258" s="36"/>
      <c r="K258" s="28"/>
      <c r="L258" s="28"/>
      <c r="M258" s="34"/>
      <c r="N258" s="35"/>
      <c r="O258" s="36"/>
      <c r="P258" s="28"/>
      <c r="Q258" s="37"/>
      <c r="R258" s="38"/>
      <c r="S258" s="39"/>
      <c r="T258" s="40"/>
      <c r="U258" s="40"/>
      <c r="V258" s="40"/>
      <c r="W258" s="40"/>
      <c r="X258" s="39"/>
      <c r="Y258" s="41"/>
      <c r="Z258" s="41"/>
      <c r="AA258" s="41"/>
      <c r="AB258" s="42"/>
      <c r="AC258" s="42"/>
      <c r="AD258" s="42"/>
      <c r="AE258" s="42"/>
      <c r="AF258" s="42"/>
      <c r="AG258" s="25"/>
      <c r="AH258" s="25"/>
      <c r="AI258" s="25"/>
      <c r="AJ258" s="25"/>
      <c r="AK258" s="25"/>
      <c r="AL258" s="25"/>
    </row>
    <row r="259">
      <c r="A259" s="26"/>
      <c r="B259" s="25"/>
      <c r="C259" s="25"/>
      <c r="D259" s="28"/>
      <c r="E259" s="29"/>
      <c r="F259" s="30"/>
      <c r="G259" s="33"/>
      <c r="H259" s="34"/>
      <c r="I259" s="35"/>
      <c r="J259" s="36"/>
      <c r="K259" s="28"/>
      <c r="L259" s="28"/>
      <c r="M259" s="34"/>
      <c r="N259" s="35"/>
      <c r="O259" s="36"/>
      <c r="P259" s="28"/>
      <c r="Q259" s="37"/>
      <c r="R259" s="38"/>
      <c r="S259" s="39"/>
      <c r="T259" s="40"/>
      <c r="U259" s="40"/>
      <c r="V259" s="40"/>
      <c r="W259" s="40"/>
      <c r="X259" s="39"/>
      <c r="Y259" s="41"/>
      <c r="Z259" s="41"/>
      <c r="AA259" s="41"/>
      <c r="AB259" s="42"/>
      <c r="AC259" s="42"/>
      <c r="AD259" s="42"/>
      <c r="AE259" s="42"/>
      <c r="AF259" s="42"/>
      <c r="AG259" s="25"/>
      <c r="AH259" s="25"/>
      <c r="AI259" s="25"/>
      <c r="AJ259" s="25"/>
      <c r="AK259" s="25"/>
      <c r="AL259" s="25"/>
    </row>
    <row r="260">
      <c r="A260" s="26"/>
      <c r="B260" s="25"/>
      <c r="C260" s="25"/>
      <c r="D260" s="28"/>
      <c r="E260" s="29"/>
      <c r="F260" s="30"/>
      <c r="G260" s="33"/>
      <c r="H260" s="34"/>
      <c r="I260" s="35"/>
      <c r="J260" s="36"/>
      <c r="K260" s="28"/>
      <c r="L260" s="28"/>
      <c r="M260" s="34"/>
      <c r="N260" s="35"/>
      <c r="O260" s="36"/>
      <c r="P260" s="28"/>
      <c r="Q260" s="37"/>
      <c r="R260" s="38"/>
      <c r="S260" s="39"/>
      <c r="T260" s="40"/>
      <c r="U260" s="40"/>
      <c r="V260" s="40"/>
      <c r="W260" s="40"/>
      <c r="X260" s="39"/>
      <c r="Y260" s="41"/>
      <c r="Z260" s="41"/>
      <c r="AA260" s="41"/>
      <c r="AB260" s="42"/>
      <c r="AC260" s="42"/>
      <c r="AD260" s="42"/>
      <c r="AE260" s="42"/>
      <c r="AF260" s="42"/>
      <c r="AG260" s="25"/>
      <c r="AH260" s="25"/>
      <c r="AI260" s="25"/>
      <c r="AJ260" s="25"/>
      <c r="AK260" s="25"/>
      <c r="AL260" s="25"/>
    </row>
    <row r="261">
      <c r="A261" s="26"/>
      <c r="B261" s="25"/>
      <c r="C261" s="25"/>
      <c r="D261" s="28"/>
      <c r="E261" s="29"/>
      <c r="F261" s="30"/>
      <c r="G261" s="33"/>
      <c r="H261" s="34"/>
      <c r="I261" s="35"/>
      <c r="J261" s="36"/>
      <c r="K261" s="28"/>
      <c r="L261" s="28"/>
      <c r="M261" s="34"/>
      <c r="N261" s="35"/>
      <c r="O261" s="36"/>
      <c r="P261" s="28"/>
      <c r="Q261" s="37"/>
      <c r="R261" s="38"/>
      <c r="S261" s="39"/>
      <c r="T261" s="40"/>
      <c r="U261" s="40"/>
      <c r="V261" s="40"/>
      <c r="W261" s="40"/>
      <c r="X261" s="39"/>
      <c r="Y261" s="41"/>
      <c r="Z261" s="41"/>
      <c r="AA261" s="41"/>
      <c r="AB261" s="42"/>
      <c r="AC261" s="42"/>
      <c r="AD261" s="42"/>
      <c r="AE261" s="42"/>
      <c r="AF261" s="42"/>
      <c r="AG261" s="25"/>
      <c r="AH261" s="25"/>
      <c r="AI261" s="25"/>
      <c r="AJ261" s="25"/>
      <c r="AK261" s="25"/>
      <c r="AL261" s="25"/>
    </row>
    <row r="262">
      <c r="A262" s="26"/>
      <c r="B262" s="25"/>
      <c r="C262" s="25"/>
      <c r="D262" s="28"/>
      <c r="E262" s="29"/>
      <c r="F262" s="30"/>
      <c r="G262" s="33"/>
      <c r="H262" s="34"/>
      <c r="I262" s="35"/>
      <c r="J262" s="36"/>
      <c r="K262" s="28"/>
      <c r="L262" s="28"/>
      <c r="M262" s="34"/>
      <c r="N262" s="35"/>
      <c r="O262" s="36"/>
      <c r="P262" s="28"/>
      <c r="Q262" s="37"/>
      <c r="R262" s="38"/>
      <c r="S262" s="39"/>
      <c r="T262" s="40"/>
      <c r="U262" s="40"/>
      <c r="V262" s="40"/>
      <c r="W262" s="40"/>
      <c r="X262" s="39"/>
      <c r="Y262" s="41"/>
      <c r="Z262" s="41"/>
      <c r="AA262" s="41"/>
      <c r="AB262" s="42"/>
      <c r="AC262" s="42"/>
      <c r="AD262" s="42"/>
      <c r="AE262" s="42"/>
      <c r="AF262" s="42"/>
      <c r="AG262" s="25"/>
      <c r="AH262" s="25"/>
      <c r="AI262" s="25"/>
      <c r="AJ262" s="25"/>
      <c r="AK262" s="25"/>
      <c r="AL262" s="25"/>
    </row>
    <row r="263">
      <c r="A263" s="26"/>
      <c r="B263" s="25"/>
      <c r="C263" s="25"/>
      <c r="D263" s="28"/>
      <c r="E263" s="29"/>
      <c r="F263" s="30"/>
      <c r="G263" s="33"/>
      <c r="H263" s="34"/>
      <c r="I263" s="35"/>
      <c r="J263" s="36"/>
      <c r="K263" s="28"/>
      <c r="L263" s="28"/>
      <c r="M263" s="34"/>
      <c r="N263" s="35"/>
      <c r="O263" s="36"/>
      <c r="P263" s="28"/>
      <c r="Q263" s="37"/>
      <c r="R263" s="38"/>
      <c r="S263" s="39"/>
      <c r="T263" s="40"/>
      <c r="U263" s="40"/>
      <c r="V263" s="40"/>
      <c r="W263" s="40"/>
      <c r="X263" s="39"/>
      <c r="Y263" s="41"/>
      <c r="Z263" s="41"/>
      <c r="AA263" s="41"/>
      <c r="AB263" s="42"/>
      <c r="AC263" s="42"/>
      <c r="AD263" s="42"/>
      <c r="AE263" s="42"/>
      <c r="AF263" s="42"/>
      <c r="AG263" s="25"/>
      <c r="AH263" s="25"/>
      <c r="AI263" s="25"/>
      <c r="AJ263" s="25"/>
      <c r="AK263" s="25"/>
      <c r="AL263" s="25"/>
    </row>
    <row r="264">
      <c r="A264" s="26"/>
      <c r="B264" s="25"/>
      <c r="C264" s="25"/>
      <c r="D264" s="28"/>
      <c r="E264" s="29"/>
      <c r="F264" s="30"/>
      <c r="G264" s="33"/>
      <c r="H264" s="34"/>
      <c r="I264" s="35"/>
      <c r="J264" s="36"/>
      <c r="K264" s="28"/>
      <c r="L264" s="28"/>
      <c r="M264" s="34"/>
      <c r="N264" s="35"/>
      <c r="O264" s="36"/>
      <c r="P264" s="28"/>
      <c r="Q264" s="37"/>
      <c r="R264" s="38"/>
      <c r="S264" s="39"/>
      <c r="T264" s="40"/>
      <c r="U264" s="40"/>
      <c r="V264" s="40"/>
      <c r="W264" s="40"/>
      <c r="X264" s="39"/>
      <c r="Y264" s="41"/>
      <c r="Z264" s="41"/>
      <c r="AA264" s="41"/>
      <c r="AB264" s="42"/>
      <c r="AC264" s="42"/>
      <c r="AD264" s="42"/>
      <c r="AE264" s="42"/>
      <c r="AF264" s="42"/>
      <c r="AG264" s="25"/>
      <c r="AH264" s="25"/>
      <c r="AI264" s="25"/>
      <c r="AJ264" s="25"/>
      <c r="AK264" s="25"/>
      <c r="AL264" s="25"/>
    </row>
    <row r="265">
      <c r="A265" s="26"/>
      <c r="B265" s="25"/>
      <c r="C265" s="25"/>
      <c r="D265" s="28"/>
      <c r="E265" s="29"/>
      <c r="F265" s="30"/>
      <c r="G265" s="33"/>
      <c r="H265" s="34"/>
      <c r="I265" s="35"/>
      <c r="J265" s="36"/>
      <c r="K265" s="28"/>
      <c r="L265" s="28"/>
      <c r="M265" s="34"/>
      <c r="N265" s="35"/>
      <c r="O265" s="36"/>
      <c r="P265" s="28"/>
      <c r="Q265" s="37"/>
      <c r="R265" s="38"/>
      <c r="S265" s="39"/>
      <c r="T265" s="40"/>
      <c r="U265" s="40"/>
      <c r="V265" s="40"/>
      <c r="W265" s="40"/>
      <c r="X265" s="39"/>
      <c r="Y265" s="41"/>
      <c r="Z265" s="41"/>
      <c r="AA265" s="41"/>
      <c r="AB265" s="42"/>
      <c r="AC265" s="42"/>
      <c r="AD265" s="42"/>
      <c r="AE265" s="42"/>
      <c r="AF265" s="42"/>
      <c r="AG265" s="25"/>
      <c r="AH265" s="25"/>
      <c r="AI265" s="25"/>
      <c r="AJ265" s="25"/>
      <c r="AK265" s="25"/>
      <c r="AL265" s="25"/>
    </row>
    <row r="266">
      <c r="A266" s="26"/>
      <c r="B266" s="25"/>
      <c r="C266" s="25"/>
      <c r="D266" s="28"/>
      <c r="E266" s="29"/>
      <c r="F266" s="30"/>
      <c r="G266" s="33"/>
      <c r="H266" s="34"/>
      <c r="I266" s="35"/>
      <c r="J266" s="36"/>
      <c r="K266" s="28"/>
      <c r="L266" s="28"/>
      <c r="M266" s="34"/>
      <c r="N266" s="35"/>
      <c r="O266" s="36"/>
      <c r="P266" s="28"/>
      <c r="Q266" s="37"/>
      <c r="R266" s="38"/>
      <c r="S266" s="39"/>
      <c r="T266" s="40"/>
      <c r="U266" s="40"/>
      <c r="V266" s="40"/>
      <c r="W266" s="40"/>
      <c r="X266" s="39"/>
      <c r="Y266" s="41"/>
      <c r="Z266" s="41"/>
      <c r="AA266" s="41"/>
      <c r="AB266" s="42"/>
      <c r="AC266" s="42"/>
      <c r="AD266" s="42"/>
      <c r="AE266" s="42"/>
      <c r="AF266" s="42"/>
      <c r="AG266" s="25"/>
      <c r="AH266" s="25"/>
      <c r="AI266" s="25"/>
      <c r="AJ266" s="25"/>
      <c r="AK266" s="25"/>
      <c r="AL266" s="25"/>
    </row>
    <row r="267">
      <c r="A267" s="26"/>
      <c r="B267" s="25"/>
      <c r="C267" s="25"/>
      <c r="D267" s="28"/>
      <c r="E267" s="29"/>
      <c r="F267" s="30"/>
      <c r="G267" s="33"/>
      <c r="H267" s="34"/>
      <c r="I267" s="35"/>
      <c r="J267" s="36"/>
      <c r="K267" s="28"/>
      <c r="L267" s="28"/>
      <c r="M267" s="34"/>
      <c r="N267" s="35"/>
      <c r="O267" s="36"/>
      <c r="P267" s="28"/>
      <c r="Q267" s="37"/>
      <c r="R267" s="38"/>
      <c r="S267" s="39"/>
      <c r="T267" s="40"/>
      <c r="U267" s="40"/>
      <c r="V267" s="40"/>
      <c r="W267" s="40"/>
      <c r="X267" s="39"/>
      <c r="Y267" s="41"/>
      <c r="Z267" s="41"/>
      <c r="AA267" s="41"/>
      <c r="AB267" s="42"/>
      <c r="AC267" s="42"/>
      <c r="AD267" s="42"/>
      <c r="AE267" s="42"/>
      <c r="AF267" s="42"/>
      <c r="AG267" s="25"/>
      <c r="AH267" s="25"/>
      <c r="AI267" s="25"/>
      <c r="AJ267" s="25"/>
      <c r="AK267" s="25"/>
      <c r="AL267" s="25"/>
    </row>
    <row r="268">
      <c r="A268" s="26"/>
      <c r="B268" s="25"/>
      <c r="C268" s="25"/>
      <c r="D268" s="28"/>
      <c r="E268" s="29"/>
      <c r="F268" s="30"/>
      <c r="G268" s="33"/>
      <c r="H268" s="34"/>
      <c r="I268" s="35"/>
      <c r="J268" s="36"/>
      <c r="K268" s="28"/>
      <c r="L268" s="28"/>
      <c r="M268" s="34"/>
      <c r="N268" s="35"/>
      <c r="O268" s="36"/>
      <c r="P268" s="28"/>
      <c r="Q268" s="37"/>
      <c r="R268" s="38"/>
      <c r="S268" s="39"/>
      <c r="T268" s="40"/>
      <c r="U268" s="40"/>
      <c r="V268" s="40"/>
      <c r="W268" s="40"/>
      <c r="X268" s="39"/>
      <c r="Y268" s="41"/>
      <c r="Z268" s="41"/>
      <c r="AA268" s="41"/>
      <c r="AB268" s="42"/>
      <c r="AC268" s="42"/>
      <c r="AD268" s="42"/>
      <c r="AE268" s="42"/>
      <c r="AF268" s="42"/>
      <c r="AG268" s="25"/>
      <c r="AH268" s="25"/>
      <c r="AI268" s="25"/>
      <c r="AJ268" s="25"/>
      <c r="AK268" s="25"/>
      <c r="AL268" s="25"/>
    </row>
    <row r="269">
      <c r="A269" s="26"/>
      <c r="B269" s="25"/>
      <c r="C269" s="25"/>
      <c r="D269" s="28"/>
      <c r="E269" s="29"/>
      <c r="F269" s="30"/>
      <c r="G269" s="33"/>
      <c r="H269" s="34"/>
      <c r="I269" s="35"/>
      <c r="J269" s="36"/>
      <c r="K269" s="28"/>
      <c r="L269" s="28"/>
      <c r="M269" s="34"/>
      <c r="N269" s="35"/>
      <c r="O269" s="36"/>
      <c r="P269" s="28"/>
      <c r="Q269" s="37"/>
      <c r="R269" s="38"/>
      <c r="S269" s="39"/>
      <c r="T269" s="40"/>
      <c r="U269" s="40"/>
      <c r="V269" s="40"/>
      <c r="W269" s="40"/>
      <c r="X269" s="39"/>
      <c r="Y269" s="41"/>
      <c r="Z269" s="41"/>
      <c r="AA269" s="41"/>
      <c r="AB269" s="42"/>
      <c r="AC269" s="42"/>
      <c r="AD269" s="42"/>
      <c r="AE269" s="42"/>
      <c r="AF269" s="42"/>
      <c r="AG269" s="25"/>
      <c r="AH269" s="25"/>
      <c r="AI269" s="25"/>
      <c r="AJ269" s="25"/>
      <c r="AK269" s="25"/>
      <c r="AL269" s="25"/>
    </row>
    <row r="270">
      <c r="A270" s="26"/>
      <c r="B270" s="25"/>
      <c r="C270" s="25"/>
      <c r="D270" s="28"/>
      <c r="E270" s="29"/>
      <c r="F270" s="30"/>
      <c r="G270" s="33"/>
      <c r="H270" s="34"/>
      <c r="I270" s="35"/>
      <c r="J270" s="36"/>
      <c r="K270" s="28"/>
      <c r="L270" s="28"/>
      <c r="M270" s="34"/>
      <c r="N270" s="35"/>
      <c r="O270" s="36"/>
      <c r="P270" s="28"/>
      <c r="Q270" s="37"/>
      <c r="R270" s="38"/>
      <c r="S270" s="39"/>
      <c r="T270" s="40"/>
      <c r="U270" s="40"/>
      <c r="V270" s="40"/>
      <c r="W270" s="40"/>
      <c r="X270" s="39"/>
      <c r="Y270" s="41"/>
      <c r="Z270" s="41"/>
      <c r="AA270" s="41"/>
      <c r="AB270" s="42"/>
      <c r="AC270" s="42"/>
      <c r="AD270" s="42"/>
      <c r="AE270" s="42"/>
      <c r="AF270" s="42"/>
      <c r="AG270" s="25"/>
      <c r="AH270" s="25"/>
      <c r="AI270" s="25"/>
      <c r="AJ270" s="25"/>
      <c r="AK270" s="25"/>
      <c r="AL270" s="25"/>
    </row>
    <row r="271">
      <c r="A271" s="26"/>
      <c r="B271" s="25"/>
      <c r="C271" s="25"/>
      <c r="D271" s="28"/>
      <c r="E271" s="29"/>
      <c r="F271" s="30"/>
      <c r="G271" s="33"/>
      <c r="H271" s="34"/>
      <c r="I271" s="35"/>
      <c r="J271" s="36"/>
      <c r="K271" s="28"/>
      <c r="L271" s="28"/>
      <c r="M271" s="34"/>
      <c r="N271" s="35"/>
      <c r="O271" s="36"/>
      <c r="P271" s="28"/>
      <c r="Q271" s="37"/>
      <c r="R271" s="38"/>
      <c r="S271" s="39"/>
      <c r="T271" s="40"/>
      <c r="U271" s="40"/>
      <c r="V271" s="40"/>
      <c r="W271" s="40"/>
      <c r="X271" s="39"/>
      <c r="Y271" s="41"/>
      <c r="Z271" s="41"/>
      <c r="AA271" s="41"/>
      <c r="AB271" s="42"/>
      <c r="AC271" s="42"/>
      <c r="AD271" s="42"/>
      <c r="AE271" s="42"/>
      <c r="AF271" s="42"/>
      <c r="AG271" s="25"/>
      <c r="AH271" s="25"/>
      <c r="AI271" s="25"/>
      <c r="AJ271" s="25"/>
      <c r="AK271" s="25"/>
      <c r="AL271" s="25"/>
    </row>
    <row r="272">
      <c r="A272" s="26"/>
      <c r="B272" s="25"/>
      <c r="C272" s="25"/>
      <c r="D272" s="28"/>
      <c r="E272" s="29"/>
      <c r="F272" s="30"/>
      <c r="G272" s="33"/>
      <c r="H272" s="34"/>
      <c r="I272" s="35"/>
      <c r="J272" s="36"/>
      <c r="K272" s="28"/>
      <c r="L272" s="28"/>
      <c r="M272" s="34"/>
      <c r="N272" s="35"/>
      <c r="O272" s="36"/>
      <c r="P272" s="28"/>
      <c r="Q272" s="37"/>
      <c r="R272" s="38"/>
      <c r="S272" s="39"/>
      <c r="T272" s="40"/>
      <c r="U272" s="40"/>
      <c r="V272" s="40"/>
      <c r="W272" s="40"/>
      <c r="X272" s="39"/>
      <c r="Y272" s="41"/>
      <c r="Z272" s="41"/>
      <c r="AA272" s="41"/>
      <c r="AB272" s="42"/>
      <c r="AC272" s="42"/>
      <c r="AD272" s="42"/>
      <c r="AE272" s="42"/>
      <c r="AF272" s="42"/>
      <c r="AG272" s="25"/>
      <c r="AH272" s="25"/>
      <c r="AI272" s="25"/>
      <c r="AJ272" s="25"/>
      <c r="AK272" s="25"/>
      <c r="AL272" s="25"/>
    </row>
    <row r="273">
      <c r="A273" s="26"/>
      <c r="B273" s="25"/>
      <c r="C273" s="25"/>
      <c r="D273" s="28"/>
      <c r="E273" s="29"/>
      <c r="F273" s="30"/>
      <c r="G273" s="33"/>
      <c r="H273" s="34"/>
      <c r="I273" s="35"/>
      <c r="J273" s="36"/>
      <c r="K273" s="28"/>
      <c r="L273" s="28"/>
      <c r="M273" s="34"/>
      <c r="N273" s="35"/>
      <c r="O273" s="36"/>
      <c r="P273" s="28"/>
      <c r="Q273" s="37"/>
      <c r="R273" s="38"/>
      <c r="S273" s="39"/>
      <c r="T273" s="40"/>
      <c r="U273" s="40"/>
      <c r="V273" s="40"/>
      <c r="W273" s="40"/>
      <c r="X273" s="39"/>
      <c r="Y273" s="41"/>
      <c r="Z273" s="41"/>
      <c r="AA273" s="41"/>
      <c r="AB273" s="42"/>
      <c r="AC273" s="42"/>
      <c r="AD273" s="42"/>
      <c r="AE273" s="42"/>
      <c r="AF273" s="42"/>
      <c r="AG273" s="25"/>
      <c r="AH273" s="25"/>
      <c r="AI273" s="25"/>
      <c r="AJ273" s="25"/>
      <c r="AK273" s="25"/>
      <c r="AL273" s="25"/>
    </row>
    <row r="274">
      <c r="A274" s="26"/>
      <c r="B274" s="25"/>
      <c r="C274" s="25"/>
      <c r="D274" s="28"/>
      <c r="E274" s="29"/>
      <c r="F274" s="30"/>
      <c r="G274" s="33"/>
      <c r="H274" s="34"/>
      <c r="I274" s="35"/>
      <c r="J274" s="36"/>
      <c r="K274" s="28"/>
      <c r="L274" s="28"/>
      <c r="M274" s="34"/>
      <c r="N274" s="35"/>
      <c r="O274" s="36"/>
      <c r="P274" s="28"/>
      <c r="Q274" s="37"/>
      <c r="R274" s="38"/>
      <c r="S274" s="39"/>
      <c r="T274" s="40"/>
      <c r="U274" s="40"/>
      <c r="V274" s="40"/>
      <c r="W274" s="40"/>
      <c r="X274" s="39"/>
      <c r="Y274" s="41"/>
      <c r="Z274" s="41"/>
      <c r="AA274" s="41"/>
      <c r="AB274" s="42"/>
      <c r="AC274" s="42"/>
      <c r="AD274" s="42"/>
      <c r="AE274" s="42"/>
      <c r="AF274" s="42"/>
      <c r="AG274" s="25"/>
      <c r="AH274" s="25"/>
      <c r="AI274" s="25"/>
      <c r="AJ274" s="25"/>
      <c r="AK274" s="25"/>
      <c r="AL274" s="25"/>
    </row>
    <row r="275">
      <c r="A275" s="26"/>
      <c r="B275" s="25"/>
      <c r="C275" s="25"/>
      <c r="D275" s="28"/>
      <c r="E275" s="29"/>
      <c r="F275" s="30"/>
      <c r="G275" s="33"/>
      <c r="H275" s="34"/>
      <c r="I275" s="35"/>
      <c r="J275" s="36"/>
      <c r="K275" s="28"/>
      <c r="L275" s="28"/>
      <c r="M275" s="34"/>
      <c r="N275" s="35"/>
      <c r="O275" s="36"/>
      <c r="P275" s="28"/>
      <c r="Q275" s="37"/>
      <c r="R275" s="38"/>
      <c r="S275" s="39"/>
      <c r="T275" s="40"/>
      <c r="U275" s="40"/>
      <c r="V275" s="40"/>
      <c r="W275" s="40"/>
      <c r="X275" s="39"/>
      <c r="Y275" s="41"/>
      <c r="Z275" s="41"/>
      <c r="AA275" s="41"/>
      <c r="AB275" s="42"/>
      <c r="AC275" s="42"/>
      <c r="AD275" s="42"/>
      <c r="AE275" s="42"/>
      <c r="AF275" s="42"/>
      <c r="AG275" s="25"/>
      <c r="AH275" s="25"/>
      <c r="AI275" s="25"/>
      <c r="AJ275" s="25"/>
      <c r="AK275" s="25"/>
      <c r="AL275" s="25"/>
    </row>
    <row r="276">
      <c r="A276" s="26"/>
      <c r="B276" s="25"/>
      <c r="C276" s="25"/>
      <c r="D276" s="28"/>
      <c r="E276" s="29"/>
      <c r="F276" s="30"/>
      <c r="G276" s="33"/>
      <c r="H276" s="34"/>
      <c r="I276" s="35"/>
      <c r="J276" s="36"/>
      <c r="K276" s="28"/>
      <c r="L276" s="28"/>
      <c r="M276" s="34"/>
      <c r="N276" s="35"/>
      <c r="O276" s="36"/>
      <c r="P276" s="28"/>
      <c r="Q276" s="37"/>
      <c r="R276" s="38"/>
      <c r="S276" s="39"/>
      <c r="T276" s="40"/>
      <c r="U276" s="40"/>
      <c r="V276" s="40"/>
      <c r="W276" s="40"/>
      <c r="X276" s="39"/>
      <c r="Y276" s="41"/>
      <c r="Z276" s="41"/>
      <c r="AA276" s="41"/>
      <c r="AB276" s="42"/>
      <c r="AC276" s="42"/>
      <c r="AD276" s="42"/>
      <c r="AE276" s="42"/>
      <c r="AF276" s="42"/>
      <c r="AG276" s="25"/>
      <c r="AH276" s="25"/>
      <c r="AI276" s="25"/>
      <c r="AJ276" s="25"/>
      <c r="AK276" s="25"/>
      <c r="AL276" s="25"/>
    </row>
    <row r="277">
      <c r="A277" s="26"/>
      <c r="B277" s="25"/>
      <c r="C277" s="25"/>
      <c r="D277" s="28"/>
      <c r="E277" s="29"/>
      <c r="F277" s="30"/>
      <c r="G277" s="33"/>
      <c r="H277" s="34"/>
      <c r="I277" s="35"/>
      <c r="J277" s="36"/>
      <c r="K277" s="28"/>
      <c r="L277" s="28"/>
      <c r="M277" s="34"/>
      <c r="N277" s="35"/>
      <c r="O277" s="36"/>
      <c r="P277" s="28"/>
      <c r="Q277" s="37"/>
      <c r="R277" s="38"/>
      <c r="S277" s="39"/>
      <c r="T277" s="40"/>
      <c r="U277" s="40"/>
      <c r="V277" s="40"/>
      <c r="W277" s="40"/>
      <c r="X277" s="39"/>
      <c r="Y277" s="41"/>
      <c r="Z277" s="41"/>
      <c r="AA277" s="41"/>
      <c r="AB277" s="42"/>
      <c r="AC277" s="42"/>
      <c r="AD277" s="42"/>
      <c r="AE277" s="42"/>
      <c r="AF277" s="42"/>
      <c r="AG277" s="25"/>
      <c r="AH277" s="25"/>
      <c r="AI277" s="25"/>
      <c r="AJ277" s="25"/>
      <c r="AK277" s="25"/>
      <c r="AL277" s="25"/>
    </row>
    <row r="278">
      <c r="A278" s="26"/>
      <c r="B278" s="25"/>
      <c r="C278" s="25"/>
      <c r="D278" s="28"/>
      <c r="E278" s="29"/>
      <c r="F278" s="30"/>
      <c r="G278" s="33"/>
      <c r="H278" s="34"/>
      <c r="I278" s="35"/>
      <c r="J278" s="36"/>
      <c r="K278" s="28"/>
      <c r="L278" s="28"/>
      <c r="M278" s="34"/>
      <c r="N278" s="35"/>
      <c r="O278" s="36"/>
      <c r="P278" s="28"/>
      <c r="Q278" s="37"/>
      <c r="R278" s="38"/>
      <c r="S278" s="39"/>
      <c r="T278" s="40"/>
      <c r="U278" s="40"/>
      <c r="V278" s="40"/>
      <c r="W278" s="40"/>
      <c r="X278" s="39"/>
      <c r="Y278" s="41"/>
      <c r="Z278" s="41"/>
      <c r="AA278" s="41"/>
      <c r="AB278" s="42"/>
      <c r="AC278" s="42"/>
      <c r="AD278" s="42"/>
      <c r="AE278" s="42"/>
      <c r="AF278" s="42"/>
      <c r="AG278" s="25"/>
      <c r="AH278" s="25"/>
      <c r="AI278" s="25"/>
      <c r="AJ278" s="25"/>
      <c r="AK278" s="25"/>
      <c r="AL278" s="25"/>
    </row>
    <row r="279">
      <c r="A279" s="26"/>
      <c r="B279" s="25"/>
      <c r="C279" s="25"/>
      <c r="D279" s="28"/>
      <c r="E279" s="29"/>
      <c r="F279" s="30"/>
      <c r="G279" s="33"/>
      <c r="H279" s="34"/>
      <c r="I279" s="35"/>
      <c r="J279" s="36"/>
      <c r="K279" s="28"/>
      <c r="L279" s="28"/>
      <c r="M279" s="34"/>
      <c r="N279" s="35"/>
      <c r="O279" s="36"/>
      <c r="P279" s="28"/>
      <c r="Q279" s="37"/>
      <c r="R279" s="38"/>
      <c r="S279" s="39"/>
      <c r="T279" s="40"/>
      <c r="U279" s="40"/>
      <c r="V279" s="40"/>
      <c r="W279" s="40"/>
      <c r="X279" s="39"/>
      <c r="Y279" s="41"/>
      <c r="Z279" s="41"/>
      <c r="AA279" s="41"/>
      <c r="AB279" s="42"/>
      <c r="AC279" s="42"/>
      <c r="AD279" s="42"/>
      <c r="AE279" s="42"/>
      <c r="AF279" s="42"/>
      <c r="AG279" s="25"/>
      <c r="AH279" s="25"/>
      <c r="AI279" s="25"/>
      <c r="AJ279" s="25"/>
      <c r="AK279" s="25"/>
      <c r="AL279" s="25"/>
    </row>
    <row r="280">
      <c r="A280" s="26"/>
      <c r="B280" s="25"/>
      <c r="C280" s="25"/>
      <c r="D280" s="28"/>
      <c r="E280" s="29"/>
      <c r="F280" s="30"/>
      <c r="G280" s="33"/>
      <c r="H280" s="34"/>
      <c r="I280" s="35"/>
      <c r="J280" s="36"/>
      <c r="K280" s="28"/>
      <c r="L280" s="28"/>
      <c r="M280" s="34"/>
      <c r="N280" s="35"/>
      <c r="O280" s="36"/>
      <c r="P280" s="28"/>
      <c r="Q280" s="37"/>
      <c r="R280" s="38"/>
      <c r="S280" s="39"/>
      <c r="T280" s="40"/>
      <c r="U280" s="40"/>
      <c r="V280" s="40"/>
      <c r="W280" s="40"/>
      <c r="X280" s="39"/>
      <c r="Y280" s="41"/>
      <c r="Z280" s="41"/>
      <c r="AA280" s="41"/>
      <c r="AB280" s="42"/>
      <c r="AC280" s="42"/>
      <c r="AD280" s="42"/>
      <c r="AE280" s="42"/>
      <c r="AF280" s="42"/>
      <c r="AG280" s="25"/>
      <c r="AH280" s="25"/>
      <c r="AI280" s="25"/>
      <c r="AJ280" s="25"/>
      <c r="AK280" s="25"/>
      <c r="AL280" s="25"/>
    </row>
    <row r="281">
      <c r="A281" s="26"/>
      <c r="B281" s="25"/>
      <c r="C281" s="25"/>
      <c r="D281" s="28"/>
      <c r="E281" s="29"/>
      <c r="F281" s="30"/>
      <c r="G281" s="33"/>
      <c r="H281" s="34"/>
      <c r="I281" s="35"/>
      <c r="J281" s="36"/>
      <c r="K281" s="28"/>
      <c r="L281" s="28"/>
      <c r="M281" s="34"/>
      <c r="N281" s="35"/>
      <c r="O281" s="36"/>
      <c r="P281" s="28"/>
      <c r="Q281" s="37"/>
      <c r="R281" s="38"/>
      <c r="S281" s="39"/>
      <c r="T281" s="40"/>
      <c r="U281" s="40"/>
      <c r="V281" s="40"/>
      <c r="W281" s="40"/>
      <c r="X281" s="39"/>
      <c r="Y281" s="41"/>
      <c r="Z281" s="41"/>
      <c r="AA281" s="41"/>
      <c r="AB281" s="42"/>
      <c r="AC281" s="42"/>
      <c r="AD281" s="42"/>
      <c r="AE281" s="42"/>
      <c r="AF281" s="42"/>
      <c r="AG281" s="25"/>
      <c r="AH281" s="25"/>
      <c r="AI281" s="25"/>
      <c r="AJ281" s="25"/>
      <c r="AK281" s="25"/>
      <c r="AL281" s="25"/>
    </row>
    <row r="282">
      <c r="A282" s="26"/>
      <c r="B282" s="25"/>
      <c r="C282" s="25"/>
      <c r="D282" s="28"/>
      <c r="E282" s="29"/>
      <c r="F282" s="30"/>
      <c r="G282" s="33"/>
      <c r="H282" s="34"/>
      <c r="I282" s="35"/>
      <c r="J282" s="36"/>
      <c r="K282" s="28"/>
      <c r="L282" s="28"/>
      <c r="M282" s="34"/>
      <c r="N282" s="35"/>
      <c r="O282" s="36"/>
      <c r="P282" s="28"/>
      <c r="Q282" s="37"/>
      <c r="R282" s="38"/>
      <c r="S282" s="39"/>
      <c r="T282" s="40"/>
      <c r="U282" s="40"/>
      <c r="V282" s="40"/>
      <c r="W282" s="40"/>
      <c r="X282" s="39"/>
      <c r="Y282" s="41"/>
      <c r="Z282" s="41"/>
      <c r="AA282" s="41"/>
      <c r="AB282" s="42"/>
      <c r="AC282" s="42"/>
      <c r="AD282" s="42"/>
      <c r="AE282" s="42"/>
      <c r="AF282" s="42"/>
      <c r="AG282" s="25"/>
      <c r="AH282" s="25"/>
      <c r="AI282" s="25"/>
      <c r="AJ282" s="25"/>
      <c r="AK282" s="25"/>
      <c r="AL282" s="25"/>
    </row>
    <row r="283">
      <c r="A283" s="26"/>
      <c r="B283" s="25"/>
      <c r="C283" s="25"/>
      <c r="D283" s="28"/>
      <c r="E283" s="29"/>
      <c r="F283" s="30"/>
      <c r="G283" s="33"/>
      <c r="H283" s="34"/>
      <c r="I283" s="35"/>
      <c r="J283" s="36"/>
      <c r="K283" s="28"/>
      <c r="L283" s="28"/>
      <c r="M283" s="34"/>
      <c r="N283" s="35"/>
      <c r="O283" s="36"/>
      <c r="P283" s="28"/>
      <c r="Q283" s="37"/>
      <c r="R283" s="38"/>
      <c r="S283" s="39"/>
      <c r="T283" s="40"/>
      <c r="U283" s="40"/>
      <c r="V283" s="40"/>
      <c r="W283" s="40"/>
      <c r="X283" s="39"/>
      <c r="Y283" s="41"/>
      <c r="Z283" s="41"/>
      <c r="AA283" s="41"/>
      <c r="AB283" s="42"/>
      <c r="AC283" s="42"/>
      <c r="AD283" s="42"/>
      <c r="AE283" s="42"/>
      <c r="AF283" s="42"/>
      <c r="AG283" s="25"/>
      <c r="AH283" s="25"/>
      <c r="AI283" s="25"/>
      <c r="AJ283" s="25"/>
      <c r="AK283" s="25"/>
      <c r="AL283" s="25"/>
    </row>
    <row r="284">
      <c r="A284" s="26"/>
      <c r="B284" s="25"/>
      <c r="C284" s="25"/>
      <c r="D284" s="28"/>
      <c r="E284" s="29"/>
      <c r="F284" s="30"/>
      <c r="G284" s="33"/>
      <c r="H284" s="34"/>
      <c r="I284" s="35"/>
      <c r="J284" s="36"/>
      <c r="K284" s="28"/>
      <c r="L284" s="28"/>
      <c r="M284" s="34"/>
      <c r="N284" s="35"/>
      <c r="O284" s="36"/>
      <c r="P284" s="28"/>
      <c r="Q284" s="37"/>
      <c r="R284" s="38"/>
      <c r="S284" s="39"/>
      <c r="T284" s="40"/>
      <c r="U284" s="40"/>
      <c r="V284" s="40"/>
      <c r="W284" s="40"/>
      <c r="X284" s="39"/>
      <c r="Y284" s="41"/>
      <c r="Z284" s="41"/>
      <c r="AA284" s="41"/>
      <c r="AB284" s="42"/>
      <c r="AC284" s="42"/>
      <c r="AD284" s="42"/>
      <c r="AE284" s="42"/>
      <c r="AF284" s="42"/>
      <c r="AG284" s="25"/>
      <c r="AH284" s="25"/>
      <c r="AI284" s="25"/>
      <c r="AJ284" s="25"/>
      <c r="AK284" s="25"/>
      <c r="AL284" s="25"/>
    </row>
    <row r="285">
      <c r="A285" s="26"/>
      <c r="B285" s="25"/>
      <c r="C285" s="25"/>
      <c r="D285" s="28"/>
      <c r="E285" s="29"/>
      <c r="F285" s="30"/>
      <c r="G285" s="33"/>
      <c r="H285" s="34"/>
      <c r="I285" s="35"/>
      <c r="J285" s="36"/>
      <c r="K285" s="28"/>
      <c r="L285" s="28"/>
      <c r="M285" s="34"/>
      <c r="N285" s="35"/>
      <c r="O285" s="36"/>
      <c r="P285" s="28"/>
      <c r="Q285" s="37"/>
      <c r="R285" s="38"/>
      <c r="S285" s="39"/>
      <c r="T285" s="40"/>
      <c r="U285" s="40"/>
      <c r="V285" s="40"/>
      <c r="W285" s="40"/>
      <c r="X285" s="39"/>
      <c r="Y285" s="41"/>
      <c r="Z285" s="41"/>
      <c r="AA285" s="41"/>
      <c r="AB285" s="42"/>
      <c r="AC285" s="42"/>
      <c r="AD285" s="42"/>
      <c r="AE285" s="42"/>
      <c r="AF285" s="42"/>
      <c r="AG285" s="25"/>
      <c r="AH285" s="25"/>
      <c r="AI285" s="25"/>
      <c r="AJ285" s="25"/>
      <c r="AK285" s="25"/>
      <c r="AL285" s="25"/>
    </row>
    <row r="286">
      <c r="A286" s="26"/>
      <c r="B286" s="25"/>
      <c r="C286" s="25"/>
      <c r="D286" s="28"/>
      <c r="E286" s="29"/>
      <c r="F286" s="30"/>
      <c r="G286" s="33"/>
      <c r="H286" s="34"/>
      <c r="I286" s="35"/>
      <c r="J286" s="36"/>
      <c r="K286" s="28"/>
      <c r="L286" s="28"/>
      <c r="M286" s="34"/>
      <c r="N286" s="35"/>
      <c r="O286" s="36"/>
      <c r="P286" s="28"/>
      <c r="Q286" s="37"/>
      <c r="R286" s="38"/>
      <c r="S286" s="39"/>
      <c r="T286" s="40"/>
      <c r="U286" s="40"/>
      <c r="V286" s="40"/>
      <c r="W286" s="40"/>
      <c r="X286" s="39"/>
      <c r="Y286" s="41"/>
      <c r="Z286" s="41"/>
      <c r="AA286" s="41"/>
      <c r="AB286" s="42"/>
      <c r="AC286" s="42"/>
      <c r="AD286" s="42"/>
      <c r="AE286" s="42"/>
      <c r="AF286" s="42"/>
      <c r="AG286" s="25"/>
      <c r="AH286" s="25"/>
      <c r="AI286" s="25"/>
      <c r="AJ286" s="25"/>
      <c r="AK286" s="25"/>
      <c r="AL286" s="25"/>
    </row>
    <row r="287">
      <c r="A287" s="26"/>
      <c r="B287" s="25"/>
      <c r="C287" s="25"/>
      <c r="D287" s="28"/>
      <c r="E287" s="29"/>
      <c r="F287" s="30"/>
      <c r="G287" s="33"/>
      <c r="H287" s="34"/>
      <c r="I287" s="35"/>
      <c r="J287" s="36"/>
      <c r="K287" s="28"/>
      <c r="L287" s="28"/>
      <c r="M287" s="34"/>
      <c r="N287" s="35"/>
      <c r="O287" s="36"/>
      <c r="P287" s="28"/>
      <c r="Q287" s="37"/>
      <c r="R287" s="38"/>
      <c r="S287" s="39"/>
      <c r="T287" s="40"/>
      <c r="U287" s="40"/>
      <c r="V287" s="40"/>
      <c r="W287" s="40"/>
      <c r="X287" s="39"/>
      <c r="Y287" s="41"/>
      <c r="Z287" s="41"/>
      <c r="AA287" s="41"/>
      <c r="AB287" s="42"/>
      <c r="AC287" s="42"/>
      <c r="AD287" s="42"/>
      <c r="AE287" s="42"/>
      <c r="AF287" s="42"/>
      <c r="AG287" s="25"/>
      <c r="AH287" s="25"/>
      <c r="AI287" s="25"/>
      <c r="AJ287" s="25"/>
      <c r="AK287" s="25"/>
      <c r="AL287" s="25"/>
    </row>
    <row r="288">
      <c r="A288" s="26"/>
      <c r="B288" s="25"/>
      <c r="C288" s="25"/>
      <c r="D288" s="28"/>
      <c r="E288" s="29"/>
      <c r="F288" s="30"/>
      <c r="G288" s="33"/>
      <c r="H288" s="34"/>
      <c r="I288" s="35"/>
      <c r="J288" s="36"/>
      <c r="K288" s="28"/>
      <c r="L288" s="28"/>
      <c r="M288" s="34"/>
      <c r="N288" s="35"/>
      <c r="O288" s="36"/>
      <c r="P288" s="28"/>
      <c r="Q288" s="37"/>
      <c r="R288" s="38"/>
      <c r="S288" s="39"/>
      <c r="T288" s="40"/>
      <c r="U288" s="40"/>
      <c r="V288" s="40"/>
      <c r="W288" s="40"/>
      <c r="X288" s="39"/>
      <c r="Y288" s="41"/>
      <c r="Z288" s="41"/>
      <c r="AA288" s="41"/>
      <c r="AB288" s="42"/>
      <c r="AC288" s="42"/>
      <c r="AD288" s="42"/>
      <c r="AE288" s="42"/>
      <c r="AF288" s="42"/>
      <c r="AG288" s="25"/>
      <c r="AH288" s="25"/>
      <c r="AI288" s="25"/>
      <c r="AJ288" s="25"/>
      <c r="AK288" s="25"/>
      <c r="AL288" s="25"/>
    </row>
    <row r="289">
      <c r="A289" s="26"/>
      <c r="B289" s="25"/>
      <c r="C289" s="25"/>
      <c r="D289" s="28"/>
      <c r="E289" s="29"/>
      <c r="F289" s="30"/>
      <c r="G289" s="33"/>
      <c r="H289" s="34"/>
      <c r="I289" s="35"/>
      <c r="J289" s="36"/>
      <c r="K289" s="28"/>
      <c r="L289" s="28"/>
      <c r="M289" s="34"/>
      <c r="N289" s="35"/>
      <c r="O289" s="36"/>
      <c r="P289" s="28"/>
      <c r="Q289" s="37"/>
      <c r="R289" s="38"/>
      <c r="S289" s="39"/>
      <c r="T289" s="40"/>
      <c r="U289" s="40"/>
      <c r="V289" s="40"/>
      <c r="W289" s="40"/>
      <c r="X289" s="39"/>
      <c r="Y289" s="41"/>
      <c r="Z289" s="41"/>
      <c r="AA289" s="41"/>
      <c r="AB289" s="42"/>
      <c r="AC289" s="42"/>
      <c r="AD289" s="42"/>
      <c r="AE289" s="42"/>
      <c r="AF289" s="42"/>
      <c r="AG289" s="25"/>
      <c r="AH289" s="25"/>
      <c r="AI289" s="25"/>
      <c r="AJ289" s="25"/>
      <c r="AK289" s="25"/>
      <c r="AL289" s="25"/>
    </row>
    <row r="290">
      <c r="A290" s="26"/>
      <c r="B290" s="25"/>
      <c r="C290" s="25"/>
      <c r="D290" s="28"/>
      <c r="E290" s="29"/>
      <c r="F290" s="30"/>
      <c r="G290" s="33"/>
      <c r="H290" s="34"/>
      <c r="I290" s="35"/>
      <c r="J290" s="36"/>
      <c r="K290" s="28"/>
      <c r="L290" s="28"/>
      <c r="M290" s="34"/>
      <c r="N290" s="35"/>
      <c r="O290" s="36"/>
      <c r="P290" s="28"/>
      <c r="Q290" s="37"/>
      <c r="R290" s="38"/>
      <c r="S290" s="39"/>
      <c r="T290" s="40"/>
      <c r="U290" s="40"/>
      <c r="V290" s="40"/>
      <c r="W290" s="40"/>
      <c r="X290" s="39"/>
      <c r="Y290" s="41"/>
      <c r="Z290" s="41"/>
      <c r="AA290" s="41"/>
      <c r="AB290" s="42"/>
      <c r="AC290" s="42"/>
      <c r="AD290" s="42"/>
      <c r="AE290" s="42"/>
      <c r="AF290" s="42"/>
      <c r="AG290" s="25"/>
      <c r="AH290" s="25"/>
      <c r="AI290" s="25"/>
      <c r="AJ290" s="25"/>
      <c r="AK290" s="25"/>
      <c r="AL290" s="25"/>
    </row>
    <row r="291">
      <c r="A291" s="26"/>
      <c r="B291" s="25"/>
      <c r="C291" s="25"/>
      <c r="D291" s="28"/>
      <c r="E291" s="29"/>
      <c r="F291" s="30"/>
      <c r="G291" s="33"/>
      <c r="H291" s="34"/>
      <c r="I291" s="35"/>
      <c r="J291" s="36"/>
      <c r="K291" s="28"/>
      <c r="L291" s="28"/>
      <c r="M291" s="34"/>
      <c r="N291" s="35"/>
      <c r="O291" s="36"/>
      <c r="P291" s="28"/>
      <c r="Q291" s="37"/>
      <c r="R291" s="38"/>
      <c r="S291" s="39"/>
      <c r="T291" s="40"/>
      <c r="U291" s="40"/>
      <c r="V291" s="40"/>
      <c r="W291" s="40"/>
      <c r="X291" s="39"/>
      <c r="Y291" s="41"/>
      <c r="Z291" s="41"/>
      <c r="AA291" s="41"/>
      <c r="AB291" s="42"/>
      <c r="AC291" s="42"/>
      <c r="AD291" s="42"/>
      <c r="AE291" s="42"/>
      <c r="AF291" s="42"/>
      <c r="AG291" s="25"/>
      <c r="AH291" s="25"/>
      <c r="AI291" s="25"/>
      <c r="AJ291" s="25"/>
      <c r="AK291" s="25"/>
      <c r="AL291" s="25"/>
    </row>
    <row r="292">
      <c r="A292" s="26"/>
      <c r="B292" s="25"/>
      <c r="C292" s="25"/>
      <c r="D292" s="28"/>
      <c r="E292" s="29"/>
      <c r="F292" s="30"/>
      <c r="G292" s="33"/>
      <c r="H292" s="34"/>
      <c r="I292" s="35"/>
      <c r="J292" s="36"/>
      <c r="K292" s="28"/>
      <c r="L292" s="28"/>
      <c r="M292" s="34"/>
      <c r="N292" s="35"/>
      <c r="O292" s="36"/>
      <c r="P292" s="28"/>
      <c r="Q292" s="37"/>
      <c r="R292" s="38"/>
      <c r="S292" s="39"/>
      <c r="T292" s="40"/>
      <c r="U292" s="40"/>
      <c r="V292" s="40"/>
      <c r="W292" s="40"/>
      <c r="X292" s="39"/>
      <c r="Y292" s="41"/>
      <c r="Z292" s="41"/>
      <c r="AA292" s="41"/>
      <c r="AB292" s="42"/>
      <c r="AC292" s="42"/>
      <c r="AD292" s="42"/>
      <c r="AE292" s="42"/>
      <c r="AF292" s="42"/>
      <c r="AG292" s="25"/>
      <c r="AH292" s="25"/>
      <c r="AI292" s="25"/>
      <c r="AJ292" s="25"/>
      <c r="AK292" s="25"/>
      <c r="AL292" s="25"/>
    </row>
    <row r="293">
      <c r="A293" s="26"/>
      <c r="B293" s="25"/>
      <c r="C293" s="25"/>
      <c r="D293" s="28"/>
      <c r="E293" s="29"/>
      <c r="F293" s="30"/>
      <c r="G293" s="33"/>
      <c r="H293" s="34"/>
      <c r="I293" s="35"/>
      <c r="J293" s="36"/>
      <c r="K293" s="28"/>
      <c r="L293" s="28"/>
      <c r="M293" s="34"/>
      <c r="N293" s="35"/>
      <c r="O293" s="36"/>
      <c r="P293" s="28"/>
      <c r="Q293" s="37"/>
      <c r="R293" s="38"/>
      <c r="S293" s="39"/>
      <c r="T293" s="40"/>
      <c r="U293" s="40"/>
      <c r="V293" s="40"/>
      <c r="W293" s="40"/>
      <c r="X293" s="39"/>
      <c r="Y293" s="41"/>
      <c r="Z293" s="41"/>
      <c r="AA293" s="41"/>
      <c r="AB293" s="42"/>
      <c r="AC293" s="42"/>
      <c r="AD293" s="42"/>
      <c r="AE293" s="42"/>
      <c r="AF293" s="42"/>
      <c r="AG293" s="25"/>
      <c r="AH293" s="25"/>
      <c r="AI293" s="25"/>
      <c r="AJ293" s="25"/>
      <c r="AK293" s="25"/>
      <c r="AL293" s="25"/>
    </row>
    <row r="294">
      <c r="A294" s="26"/>
      <c r="B294" s="25"/>
      <c r="C294" s="25"/>
      <c r="D294" s="28"/>
      <c r="E294" s="29"/>
      <c r="F294" s="30"/>
      <c r="G294" s="33"/>
      <c r="H294" s="34"/>
      <c r="I294" s="35"/>
      <c r="J294" s="36"/>
      <c r="K294" s="28"/>
      <c r="L294" s="28"/>
      <c r="M294" s="34"/>
      <c r="N294" s="35"/>
      <c r="O294" s="36"/>
      <c r="P294" s="28"/>
      <c r="Q294" s="37"/>
      <c r="R294" s="38"/>
      <c r="S294" s="39"/>
      <c r="T294" s="40"/>
      <c r="U294" s="40"/>
      <c r="V294" s="40"/>
      <c r="W294" s="40"/>
      <c r="X294" s="39"/>
      <c r="Y294" s="41"/>
      <c r="Z294" s="41"/>
      <c r="AA294" s="41"/>
      <c r="AB294" s="42"/>
      <c r="AC294" s="42"/>
      <c r="AD294" s="42"/>
      <c r="AE294" s="42"/>
      <c r="AF294" s="42"/>
      <c r="AG294" s="25"/>
      <c r="AH294" s="25"/>
      <c r="AI294" s="25"/>
      <c r="AJ294" s="25"/>
      <c r="AK294" s="25"/>
      <c r="AL294" s="25"/>
    </row>
    <row r="295">
      <c r="A295" s="26"/>
      <c r="B295" s="25"/>
      <c r="C295" s="25"/>
      <c r="D295" s="28"/>
      <c r="E295" s="29"/>
      <c r="F295" s="30"/>
      <c r="G295" s="33"/>
      <c r="H295" s="34"/>
      <c r="I295" s="35"/>
      <c r="J295" s="36"/>
      <c r="K295" s="28"/>
      <c r="L295" s="28"/>
      <c r="M295" s="34"/>
      <c r="N295" s="35"/>
      <c r="O295" s="36"/>
      <c r="P295" s="28"/>
      <c r="Q295" s="37"/>
      <c r="R295" s="38"/>
      <c r="S295" s="39"/>
      <c r="T295" s="40"/>
      <c r="U295" s="40"/>
      <c r="V295" s="40"/>
      <c r="W295" s="40"/>
      <c r="X295" s="39"/>
      <c r="Y295" s="41"/>
      <c r="Z295" s="41"/>
      <c r="AA295" s="41"/>
      <c r="AB295" s="42"/>
      <c r="AC295" s="42"/>
      <c r="AD295" s="42"/>
      <c r="AE295" s="42"/>
      <c r="AF295" s="42"/>
      <c r="AG295" s="25"/>
      <c r="AH295" s="25"/>
      <c r="AI295" s="25"/>
      <c r="AJ295" s="25"/>
      <c r="AK295" s="25"/>
      <c r="AL295" s="25"/>
    </row>
    <row r="296">
      <c r="A296" s="26"/>
      <c r="B296" s="25"/>
      <c r="C296" s="25"/>
      <c r="D296" s="28"/>
      <c r="E296" s="29"/>
      <c r="F296" s="30"/>
      <c r="G296" s="33"/>
      <c r="H296" s="34"/>
      <c r="I296" s="35"/>
      <c r="J296" s="36"/>
      <c r="K296" s="28"/>
      <c r="L296" s="28"/>
      <c r="M296" s="34"/>
      <c r="N296" s="35"/>
      <c r="O296" s="36"/>
      <c r="P296" s="28"/>
      <c r="Q296" s="37"/>
      <c r="R296" s="38"/>
      <c r="S296" s="39"/>
      <c r="T296" s="40"/>
      <c r="U296" s="40"/>
      <c r="V296" s="40"/>
      <c r="W296" s="40"/>
      <c r="X296" s="39"/>
      <c r="Y296" s="41"/>
      <c r="Z296" s="41"/>
      <c r="AA296" s="41"/>
      <c r="AB296" s="42"/>
      <c r="AC296" s="42"/>
      <c r="AD296" s="42"/>
      <c r="AE296" s="42"/>
      <c r="AF296" s="42"/>
      <c r="AG296" s="25"/>
      <c r="AH296" s="25"/>
      <c r="AI296" s="25"/>
      <c r="AJ296" s="25"/>
      <c r="AK296" s="25"/>
      <c r="AL296" s="25"/>
    </row>
    <row r="297">
      <c r="A297" s="26"/>
      <c r="B297" s="25"/>
      <c r="C297" s="25"/>
      <c r="D297" s="28"/>
      <c r="E297" s="29"/>
      <c r="F297" s="30"/>
      <c r="G297" s="33"/>
      <c r="H297" s="34"/>
      <c r="I297" s="35"/>
      <c r="J297" s="36"/>
      <c r="K297" s="28"/>
      <c r="L297" s="28"/>
      <c r="M297" s="34"/>
      <c r="N297" s="35"/>
      <c r="O297" s="36"/>
      <c r="P297" s="28"/>
      <c r="Q297" s="37"/>
      <c r="R297" s="38"/>
      <c r="S297" s="39"/>
      <c r="T297" s="40"/>
      <c r="U297" s="40"/>
      <c r="V297" s="40"/>
      <c r="W297" s="40"/>
      <c r="X297" s="39"/>
      <c r="Y297" s="41"/>
      <c r="Z297" s="41"/>
      <c r="AA297" s="41"/>
      <c r="AB297" s="42"/>
      <c r="AC297" s="42"/>
      <c r="AD297" s="42"/>
      <c r="AE297" s="42"/>
      <c r="AF297" s="42"/>
      <c r="AG297" s="25"/>
      <c r="AH297" s="25"/>
      <c r="AI297" s="25"/>
      <c r="AJ297" s="25"/>
      <c r="AK297" s="25"/>
      <c r="AL297" s="25"/>
    </row>
    <row r="298">
      <c r="A298" s="26"/>
      <c r="B298" s="25"/>
      <c r="C298" s="25"/>
      <c r="D298" s="28"/>
      <c r="E298" s="29"/>
      <c r="F298" s="30"/>
      <c r="G298" s="33"/>
      <c r="H298" s="34"/>
      <c r="I298" s="35"/>
      <c r="J298" s="36"/>
      <c r="K298" s="28"/>
      <c r="L298" s="28"/>
      <c r="M298" s="34"/>
      <c r="N298" s="35"/>
      <c r="O298" s="36"/>
      <c r="P298" s="28"/>
      <c r="Q298" s="37"/>
      <c r="R298" s="38"/>
      <c r="S298" s="39"/>
      <c r="T298" s="40"/>
      <c r="U298" s="40"/>
      <c r="V298" s="40"/>
      <c r="W298" s="40"/>
      <c r="X298" s="39"/>
      <c r="Y298" s="41"/>
      <c r="Z298" s="41"/>
      <c r="AA298" s="41"/>
      <c r="AB298" s="42"/>
      <c r="AC298" s="42"/>
      <c r="AD298" s="42"/>
      <c r="AE298" s="42"/>
      <c r="AF298" s="42"/>
      <c r="AG298" s="25"/>
      <c r="AH298" s="25"/>
      <c r="AI298" s="25"/>
      <c r="AJ298" s="25"/>
      <c r="AK298" s="25"/>
      <c r="AL298" s="25"/>
    </row>
    <row r="299">
      <c r="A299" s="26"/>
      <c r="B299" s="25"/>
      <c r="C299" s="25"/>
      <c r="D299" s="28"/>
      <c r="E299" s="29"/>
      <c r="F299" s="30"/>
      <c r="G299" s="33"/>
      <c r="H299" s="34"/>
      <c r="I299" s="35"/>
      <c r="J299" s="36"/>
      <c r="K299" s="28"/>
      <c r="L299" s="28"/>
      <c r="M299" s="34"/>
      <c r="N299" s="35"/>
      <c r="O299" s="36"/>
      <c r="P299" s="28"/>
      <c r="Q299" s="37"/>
      <c r="R299" s="38"/>
      <c r="S299" s="39"/>
      <c r="T299" s="40"/>
      <c r="U299" s="40"/>
      <c r="V299" s="40"/>
      <c r="W299" s="40"/>
      <c r="X299" s="39"/>
      <c r="Y299" s="41"/>
      <c r="Z299" s="41"/>
      <c r="AA299" s="41"/>
      <c r="AB299" s="42"/>
      <c r="AC299" s="42"/>
      <c r="AD299" s="42"/>
      <c r="AE299" s="42"/>
      <c r="AF299" s="42"/>
      <c r="AG299" s="25"/>
      <c r="AH299" s="25"/>
      <c r="AI299" s="25"/>
      <c r="AJ299" s="25"/>
      <c r="AK299" s="25"/>
      <c r="AL299" s="25"/>
    </row>
    <row r="300">
      <c r="A300" s="26"/>
      <c r="B300" s="25"/>
      <c r="C300" s="25"/>
      <c r="D300" s="28"/>
      <c r="E300" s="29"/>
      <c r="F300" s="30"/>
      <c r="G300" s="33"/>
      <c r="H300" s="34"/>
      <c r="I300" s="35"/>
      <c r="J300" s="36"/>
      <c r="K300" s="28"/>
      <c r="L300" s="28"/>
      <c r="M300" s="34"/>
      <c r="N300" s="35"/>
      <c r="O300" s="36"/>
      <c r="P300" s="28"/>
      <c r="Q300" s="37"/>
      <c r="R300" s="38"/>
      <c r="S300" s="39"/>
      <c r="T300" s="40"/>
      <c r="U300" s="40"/>
      <c r="V300" s="40"/>
      <c r="W300" s="40"/>
      <c r="X300" s="39"/>
      <c r="Y300" s="41"/>
      <c r="Z300" s="41"/>
      <c r="AA300" s="41"/>
      <c r="AB300" s="42"/>
      <c r="AC300" s="42"/>
      <c r="AD300" s="42"/>
      <c r="AE300" s="42"/>
      <c r="AF300" s="42"/>
      <c r="AG300" s="25"/>
      <c r="AH300" s="25"/>
      <c r="AI300" s="25"/>
      <c r="AJ300" s="25"/>
      <c r="AK300" s="25"/>
      <c r="AL300" s="25"/>
    </row>
    <row r="301">
      <c r="A301" s="26"/>
      <c r="B301" s="25"/>
      <c r="C301" s="25"/>
      <c r="D301" s="28"/>
      <c r="E301" s="29"/>
      <c r="F301" s="30"/>
      <c r="G301" s="33"/>
      <c r="H301" s="34"/>
      <c r="I301" s="35"/>
      <c r="J301" s="36"/>
      <c r="K301" s="28"/>
      <c r="L301" s="28"/>
      <c r="M301" s="34"/>
      <c r="N301" s="35"/>
      <c r="O301" s="36"/>
      <c r="P301" s="28"/>
      <c r="Q301" s="37"/>
      <c r="R301" s="38"/>
      <c r="S301" s="39"/>
      <c r="T301" s="40"/>
      <c r="U301" s="40"/>
      <c r="V301" s="40"/>
      <c r="W301" s="40"/>
      <c r="X301" s="39"/>
      <c r="Y301" s="41"/>
      <c r="Z301" s="41"/>
      <c r="AA301" s="41"/>
      <c r="AB301" s="42"/>
      <c r="AC301" s="42"/>
      <c r="AD301" s="42"/>
      <c r="AE301" s="42"/>
      <c r="AF301" s="42"/>
      <c r="AG301" s="25"/>
      <c r="AH301" s="25"/>
      <c r="AI301" s="25"/>
      <c r="AJ301" s="25"/>
      <c r="AK301" s="25"/>
      <c r="AL301" s="25"/>
    </row>
    <row r="302">
      <c r="A302" s="26"/>
      <c r="B302" s="25"/>
      <c r="C302" s="25"/>
      <c r="D302" s="28"/>
      <c r="E302" s="29"/>
      <c r="F302" s="30"/>
      <c r="G302" s="33"/>
      <c r="H302" s="34"/>
      <c r="I302" s="35"/>
      <c r="J302" s="36"/>
      <c r="K302" s="28"/>
      <c r="L302" s="28"/>
      <c r="M302" s="34"/>
      <c r="N302" s="35"/>
      <c r="O302" s="36"/>
      <c r="P302" s="28"/>
      <c r="Q302" s="37"/>
      <c r="R302" s="38"/>
      <c r="S302" s="39"/>
      <c r="T302" s="40"/>
      <c r="U302" s="40"/>
      <c r="V302" s="40"/>
      <c r="W302" s="40"/>
      <c r="X302" s="39"/>
      <c r="Y302" s="41"/>
      <c r="Z302" s="41"/>
      <c r="AA302" s="41"/>
      <c r="AB302" s="42"/>
      <c r="AC302" s="42"/>
      <c r="AD302" s="42"/>
      <c r="AE302" s="42"/>
      <c r="AF302" s="42"/>
      <c r="AG302" s="25"/>
      <c r="AH302" s="25"/>
      <c r="AI302" s="25"/>
      <c r="AJ302" s="25"/>
      <c r="AK302" s="25"/>
      <c r="AL302" s="25"/>
    </row>
    <row r="303">
      <c r="A303" s="26"/>
      <c r="B303" s="25"/>
      <c r="C303" s="25"/>
      <c r="D303" s="28"/>
      <c r="E303" s="29"/>
      <c r="F303" s="30"/>
      <c r="G303" s="33"/>
      <c r="H303" s="34"/>
      <c r="I303" s="35"/>
      <c r="J303" s="36"/>
      <c r="K303" s="28"/>
      <c r="L303" s="28"/>
      <c r="M303" s="34"/>
      <c r="N303" s="35"/>
      <c r="O303" s="36"/>
      <c r="P303" s="28"/>
      <c r="Q303" s="37"/>
      <c r="R303" s="38"/>
      <c r="S303" s="39"/>
      <c r="T303" s="40"/>
      <c r="U303" s="40"/>
      <c r="V303" s="40"/>
      <c r="W303" s="40"/>
      <c r="X303" s="39"/>
      <c r="Y303" s="41"/>
      <c r="Z303" s="41"/>
      <c r="AA303" s="41"/>
      <c r="AB303" s="42"/>
      <c r="AC303" s="42"/>
      <c r="AD303" s="42"/>
      <c r="AE303" s="42"/>
      <c r="AF303" s="42"/>
      <c r="AG303" s="25"/>
      <c r="AH303" s="25"/>
      <c r="AI303" s="25"/>
      <c r="AJ303" s="25"/>
      <c r="AK303" s="25"/>
      <c r="AL303" s="25"/>
    </row>
    <row r="304">
      <c r="A304" s="26"/>
      <c r="B304" s="25"/>
      <c r="C304" s="25"/>
      <c r="D304" s="28"/>
      <c r="E304" s="29"/>
      <c r="F304" s="30"/>
      <c r="G304" s="33"/>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c r="AK304" s="25"/>
      <c r="AL304" s="25"/>
    </row>
    <row r="305">
      <c r="A305" s="26"/>
      <c r="B305" s="25"/>
      <c r="C305" s="25"/>
      <c r="D305" s="28"/>
      <c r="E305" s="29"/>
      <c r="F305" s="30"/>
      <c r="G305" s="33"/>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c r="AK305" s="25"/>
      <c r="AL305" s="25"/>
    </row>
    <row r="306">
      <c r="A306" s="26"/>
      <c r="B306" s="25"/>
      <c r="C306" s="25"/>
      <c r="D306" s="28"/>
      <c r="E306" s="29"/>
      <c r="F306" s="30"/>
      <c r="G306" s="33"/>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c r="AK306" s="25"/>
      <c r="AL306" s="25"/>
    </row>
    <row r="307">
      <c r="A307" s="26"/>
      <c r="B307" s="25"/>
      <c r="C307" s="25"/>
      <c r="D307" s="28"/>
      <c r="E307" s="29"/>
      <c r="F307" s="30"/>
      <c r="G307" s="33"/>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c r="AK307" s="25"/>
      <c r="AL307" s="25"/>
    </row>
    <row r="308">
      <c r="A308" s="26"/>
      <c r="B308" s="25"/>
      <c r="C308" s="25"/>
      <c r="D308" s="28"/>
      <c r="E308" s="29"/>
      <c r="F308" s="30"/>
      <c r="G308" s="33"/>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c r="AK308" s="25"/>
      <c r="AL308" s="25"/>
    </row>
    <row r="309">
      <c r="A309" s="26"/>
      <c r="B309" s="25"/>
      <c r="C309" s="25"/>
      <c r="D309" s="28"/>
      <c r="E309" s="29"/>
      <c r="F309" s="30"/>
      <c r="G309" s="33"/>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c r="AK309" s="25"/>
      <c r="AL309" s="25"/>
    </row>
    <row r="310">
      <c r="A310" s="26"/>
      <c r="B310" s="25"/>
      <c r="C310" s="25"/>
      <c r="D310" s="28"/>
      <c r="E310" s="29"/>
      <c r="F310" s="30"/>
      <c r="G310" s="33"/>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6"/>
      <c r="B311" s="25"/>
      <c r="C311" s="25"/>
      <c r="D311" s="28"/>
      <c r="E311" s="29"/>
      <c r="F311" s="30"/>
      <c r="G311" s="33"/>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6"/>
      <c r="B312" s="25"/>
      <c r="C312" s="25"/>
      <c r="D312" s="28"/>
      <c r="E312" s="29"/>
      <c r="F312" s="30"/>
      <c r="G312" s="33"/>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6"/>
      <c r="B313" s="25"/>
      <c r="C313" s="25"/>
      <c r="D313" s="28"/>
      <c r="E313" s="29"/>
      <c r="F313" s="30"/>
      <c r="G313" s="33"/>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6"/>
      <c r="B314" s="25"/>
      <c r="C314" s="25"/>
      <c r="D314" s="28"/>
      <c r="E314" s="29"/>
      <c r="F314" s="30"/>
      <c r="G314" s="33"/>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6"/>
      <c r="B315" s="25"/>
      <c r="C315" s="25"/>
      <c r="D315" s="28"/>
      <c r="E315" s="29"/>
      <c r="F315" s="30"/>
      <c r="G315" s="33"/>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6"/>
      <c r="B316" s="25"/>
      <c r="C316" s="25"/>
      <c r="D316" s="28"/>
      <c r="E316" s="29"/>
      <c r="F316" s="30"/>
      <c r="G316" s="33"/>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6"/>
      <c r="B317" s="25"/>
      <c r="C317" s="25"/>
      <c r="D317" s="28"/>
      <c r="E317" s="29"/>
      <c r="F317" s="30"/>
      <c r="G317" s="33"/>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6"/>
      <c r="B318" s="25"/>
      <c r="C318" s="25"/>
      <c r="D318" s="28"/>
      <c r="E318" s="29"/>
      <c r="F318" s="30"/>
      <c r="G318" s="33"/>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6"/>
      <c r="B319" s="25"/>
      <c r="C319" s="25"/>
      <c r="D319" s="28"/>
      <c r="E319" s="29"/>
      <c r="F319" s="30"/>
      <c r="G319" s="33"/>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6"/>
      <c r="B320" s="25"/>
      <c r="C320" s="25"/>
      <c r="D320" s="28"/>
      <c r="E320" s="29"/>
      <c r="F320" s="30"/>
      <c r="G320" s="33"/>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6"/>
      <c r="B321" s="25"/>
      <c r="C321" s="25"/>
      <c r="D321" s="28"/>
      <c r="E321" s="29"/>
      <c r="F321" s="30"/>
      <c r="G321" s="33"/>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6"/>
      <c r="B322" s="25"/>
      <c r="C322" s="25"/>
      <c r="D322" s="28"/>
      <c r="E322" s="29"/>
      <c r="F322" s="30"/>
      <c r="G322" s="33"/>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6"/>
      <c r="B323" s="25"/>
      <c r="C323" s="25"/>
      <c r="D323" s="28"/>
      <c r="E323" s="29"/>
      <c r="F323" s="30"/>
      <c r="G323" s="33"/>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6"/>
      <c r="B324" s="25"/>
      <c r="C324" s="25"/>
      <c r="D324" s="28"/>
      <c r="E324" s="29"/>
      <c r="F324" s="30"/>
      <c r="G324" s="33"/>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6"/>
      <c r="B325" s="25"/>
      <c r="C325" s="25"/>
      <c r="D325" s="28"/>
      <c r="E325" s="29"/>
      <c r="F325" s="30"/>
      <c r="G325" s="33"/>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6"/>
      <c r="B326" s="25"/>
      <c r="C326" s="25"/>
      <c r="D326" s="28"/>
      <c r="E326" s="29"/>
      <c r="F326" s="30"/>
      <c r="G326" s="33"/>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6"/>
      <c r="B327" s="25"/>
      <c r="C327" s="25"/>
      <c r="D327" s="28"/>
      <c r="E327" s="29"/>
      <c r="F327" s="30"/>
      <c r="G327" s="33"/>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6"/>
      <c r="B328" s="25"/>
      <c r="C328" s="25"/>
      <c r="D328" s="28"/>
      <c r="E328" s="29"/>
      <c r="F328" s="30"/>
      <c r="G328" s="33"/>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6"/>
      <c r="B329" s="25"/>
      <c r="C329" s="25"/>
      <c r="D329" s="28"/>
      <c r="E329" s="29"/>
      <c r="F329" s="30"/>
      <c r="G329" s="33"/>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6"/>
      <c r="B330" s="25"/>
      <c r="C330" s="25"/>
      <c r="D330" s="28"/>
      <c r="E330" s="29"/>
      <c r="F330" s="30"/>
      <c r="G330" s="33"/>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6"/>
      <c r="B331" s="25"/>
      <c r="C331" s="25"/>
      <c r="D331" s="28"/>
      <c r="E331" s="29"/>
      <c r="F331" s="30"/>
      <c r="G331" s="33"/>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6"/>
      <c r="B332" s="25"/>
      <c r="C332" s="25"/>
      <c r="D332" s="28"/>
      <c r="E332" s="29"/>
      <c r="F332" s="30"/>
      <c r="G332" s="33"/>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3"/>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76</v>
      </c>
      <c r="B2" s="25" t="s">
        <v>37</v>
      </c>
      <c r="C2" s="25" t="s">
        <v>136</v>
      </c>
      <c r="D2" s="28">
        <v>97.49353452738379</v>
      </c>
      <c r="E2" s="29">
        <v>0.30142819537876575</v>
      </c>
      <c r="F2" s="30">
        <v>34.0</v>
      </c>
      <c r="G2" s="32"/>
      <c r="H2" s="34">
        <v>41.42868988131318</v>
      </c>
      <c r="I2" s="35" t="s">
        <v>27</v>
      </c>
      <c r="J2" s="36">
        <v>8400.0</v>
      </c>
      <c r="K2" s="28">
        <v>4.931986890632522</v>
      </c>
      <c r="L2" s="28">
        <v>7.533010327244534</v>
      </c>
      <c r="M2" s="34">
        <v>40.34778515890734</v>
      </c>
      <c r="N2" s="35" t="s">
        <v>27</v>
      </c>
      <c r="O2" s="36">
        <v>8900.0</v>
      </c>
      <c r="P2" s="28">
        <v>4.533459006618803</v>
      </c>
      <c r="Q2" s="37">
        <v>6.791587509831965</v>
      </c>
      <c r="R2" s="38">
        <v>22.80563155956341</v>
      </c>
      <c r="S2" s="39">
        <v>23.125491346417277</v>
      </c>
      <c r="T2" s="40">
        <v>0.10242937465165851</v>
      </c>
      <c r="U2" s="40">
        <v>0.03499485142654277</v>
      </c>
      <c r="V2" s="40">
        <v>0.06354620639994432</v>
      </c>
      <c r="W2" s="40">
        <v>0.04154944264611744</v>
      </c>
      <c r="X2" s="39">
        <v>25.55917979861829</v>
      </c>
      <c r="Y2" s="41">
        <v>15.869510082694896</v>
      </c>
      <c r="Z2" s="41">
        <v>22.916184919247435</v>
      </c>
      <c r="AA2" s="41">
        <v>17.431600239659904</v>
      </c>
      <c r="AB2" s="42">
        <v>1.0</v>
      </c>
      <c r="AC2" s="42">
        <v>0.0</v>
      </c>
      <c r="AD2" s="42">
        <v>0.0</v>
      </c>
      <c r="AE2" s="42">
        <v>0.0</v>
      </c>
      <c r="AF2" s="42">
        <v>0.0</v>
      </c>
      <c r="AG2" s="25"/>
      <c r="AH2" s="43">
        <v>43036.0</v>
      </c>
      <c r="AI2" s="45">
        <v>0.3333333333333333</v>
      </c>
      <c r="AJ2" s="24"/>
      <c r="AK2" s="46"/>
      <c r="AL2" s="46"/>
    </row>
    <row r="3">
      <c r="A3" s="26" t="s">
        <v>79</v>
      </c>
      <c r="B3" s="25" t="s">
        <v>37</v>
      </c>
      <c r="C3" s="25" t="s">
        <v>136</v>
      </c>
      <c r="D3" s="28">
        <v>97.49353452738379</v>
      </c>
      <c r="E3" s="29">
        <v>0.18734640522875817</v>
      </c>
      <c r="F3" s="30">
        <v>33.0</v>
      </c>
      <c r="G3" s="32"/>
      <c r="H3" s="34">
        <v>25.950072424485654</v>
      </c>
      <c r="I3" s="35" t="s">
        <v>40</v>
      </c>
      <c r="J3" s="36">
        <v>6100.0</v>
      </c>
      <c r="K3" s="28">
        <v>4.254110233522238</v>
      </c>
      <c r="L3" s="28">
        <v>4.613494684408175</v>
      </c>
      <c r="M3" s="34">
        <v>25.613199293154167</v>
      </c>
      <c r="N3" s="35" t="s">
        <v>29</v>
      </c>
      <c r="O3" s="36">
        <v>6000.0</v>
      </c>
      <c r="P3" s="28">
        <v>4.2688665488590285</v>
      </c>
      <c r="Q3" s="37">
        <v>4.5854257086063095</v>
      </c>
      <c r="R3" s="38">
        <v>12.415037470760419</v>
      </c>
      <c r="S3" s="39">
        <v>12.589164252946155</v>
      </c>
      <c r="T3" s="40">
        <v>0.05774647792932869</v>
      </c>
      <c r="U3" s="40">
        <v>0.01894806307056098</v>
      </c>
      <c r="V3" s="40">
        <v>0.03168035941956227</v>
      </c>
      <c r="W3" s="40">
        <v>0.025163829792120663</v>
      </c>
      <c r="X3" s="39">
        <v>13.466329995549557</v>
      </c>
      <c r="Y3" s="41">
        <v>12.483742428936099</v>
      </c>
      <c r="Z3" s="41">
        <v>11.987990375279647</v>
      </c>
      <c r="AA3" s="41">
        <v>13.62520891787452</v>
      </c>
      <c r="AB3" s="42">
        <v>0.0</v>
      </c>
      <c r="AC3" s="42">
        <v>1.0</v>
      </c>
      <c r="AD3" s="42">
        <v>1.0</v>
      </c>
      <c r="AE3" s="42">
        <v>0.0</v>
      </c>
      <c r="AF3" s="42">
        <v>0.0</v>
      </c>
      <c r="AG3" s="25"/>
      <c r="AH3" s="25"/>
      <c r="AI3" s="25"/>
      <c r="AJ3" s="25"/>
      <c r="AK3" s="49"/>
    </row>
    <row r="4">
      <c r="A4" s="26" t="s">
        <v>74</v>
      </c>
      <c r="B4" s="25" t="s">
        <v>37</v>
      </c>
      <c r="C4" s="25" t="s">
        <v>136</v>
      </c>
      <c r="D4" s="28">
        <v>97.49353452738379</v>
      </c>
      <c r="E4" s="29">
        <v>0.19235739001482946</v>
      </c>
      <c r="F4" s="30">
        <v>32.0</v>
      </c>
      <c r="G4" s="32"/>
      <c r="H4" s="34">
        <v>34.013925453792275</v>
      </c>
      <c r="I4" s="35" t="s">
        <v>45</v>
      </c>
      <c r="J4" s="36">
        <v>7000.0</v>
      </c>
      <c r="K4" s="28">
        <v>4.859132207684611</v>
      </c>
      <c r="L4" s="28">
        <v>6.424055441411635</v>
      </c>
      <c r="M4" s="34">
        <v>34.48520818558096</v>
      </c>
      <c r="N4" s="35" t="s">
        <v>31</v>
      </c>
      <c r="O4" s="36">
        <v>7500.0</v>
      </c>
      <c r="P4" s="28">
        <v>4.598027758077461</v>
      </c>
      <c r="Q4" s="37">
        <v>6.1404041977578805</v>
      </c>
      <c r="R4" s="38">
        <v>12.416700429070133</v>
      </c>
      <c r="S4" s="39">
        <v>12.590850535033994</v>
      </c>
      <c r="T4" s="40">
        <v>0.08127091904062965</v>
      </c>
      <c r="U4" s="40">
        <v>0.014501874029554733</v>
      </c>
      <c r="V4" s="40">
        <v>0.023565545298026444</v>
      </c>
      <c r="W4" s="40">
        <v>0.02507615717610506</v>
      </c>
      <c r="X4" s="39">
        <v>14.580214238000446</v>
      </c>
      <c r="Y4" s="41">
        <v>19.43371121579183</v>
      </c>
      <c r="Z4" s="41">
        <v>13.294013520708825</v>
      </c>
      <c r="AA4" s="41">
        <v>21.191194664872135</v>
      </c>
      <c r="AB4" s="42">
        <v>0.0</v>
      </c>
      <c r="AC4" s="42">
        <v>0.0</v>
      </c>
      <c r="AD4" s="42">
        <v>0.0</v>
      </c>
      <c r="AE4" s="42">
        <v>1.0</v>
      </c>
      <c r="AF4" s="42">
        <v>1.0</v>
      </c>
      <c r="AG4" s="25"/>
      <c r="AH4" s="46"/>
      <c r="AI4" s="46"/>
      <c r="AJ4" s="46"/>
      <c r="AK4" s="49"/>
    </row>
    <row r="5">
      <c r="A5" s="26" t="s">
        <v>84</v>
      </c>
      <c r="B5" s="25" t="s">
        <v>37</v>
      </c>
      <c r="C5" s="25" t="s">
        <v>136</v>
      </c>
      <c r="D5" s="28">
        <v>97.49353452738379</v>
      </c>
      <c r="E5" s="29">
        <v>0.18472107765451665</v>
      </c>
      <c r="F5" s="30">
        <v>31.0</v>
      </c>
      <c r="G5" s="32"/>
      <c r="H5" s="34">
        <v>26.30879707220746</v>
      </c>
      <c r="I5" s="35" t="s">
        <v>44</v>
      </c>
      <c r="J5" s="36">
        <v>6000.0</v>
      </c>
      <c r="K5" s="28">
        <v>4.384799512034577</v>
      </c>
      <c r="L5" s="28">
        <v>4.803256931055603</v>
      </c>
      <c r="M5" s="34">
        <v>26.298455247978232</v>
      </c>
      <c r="N5" s="35" t="s">
        <v>30</v>
      </c>
      <c r="O5" s="36">
        <v>6700.0</v>
      </c>
      <c r="P5" s="28">
        <v>3.9251425743251094</v>
      </c>
      <c r="Q5" s="37">
        <v>4.298495878095461</v>
      </c>
      <c r="R5" s="38">
        <v>11.472042020990651</v>
      </c>
      <c r="S5" s="39">
        <v>11.632942845246665</v>
      </c>
      <c r="T5" s="40">
        <v>0.051309080738762204</v>
      </c>
      <c r="U5" s="40">
        <v>0.019603469444049497</v>
      </c>
      <c r="V5" s="40">
        <v>0.040207115900550504</v>
      </c>
      <c r="W5" s="40">
        <v>0.028405027153622746</v>
      </c>
      <c r="X5" s="39">
        <v>12.418811963478987</v>
      </c>
      <c r="Y5" s="41">
        <v>13.889985108728474</v>
      </c>
      <c r="Z5" s="41">
        <v>10.907394685976474</v>
      </c>
      <c r="AA5" s="41">
        <v>15.39106056200176</v>
      </c>
      <c r="AB5" s="42">
        <v>0.0</v>
      </c>
      <c r="AC5" s="42">
        <v>0.0</v>
      </c>
      <c r="AD5" s="42">
        <v>1.0</v>
      </c>
      <c r="AE5" s="42">
        <v>1.0</v>
      </c>
      <c r="AF5" s="42">
        <v>0.0</v>
      </c>
      <c r="AG5" s="25"/>
      <c r="AH5" s="25"/>
      <c r="AI5" s="25"/>
      <c r="AJ5" s="25"/>
      <c r="AK5" s="25"/>
      <c r="AL5" s="25"/>
    </row>
    <row r="6">
      <c r="A6" s="26" t="s">
        <v>87</v>
      </c>
      <c r="B6" s="25" t="s">
        <v>37</v>
      </c>
      <c r="C6" s="25" t="s">
        <v>136</v>
      </c>
      <c r="D6" s="28">
        <v>97.49353452738379</v>
      </c>
      <c r="E6" s="29">
        <v>0.18666756371695425</v>
      </c>
      <c r="F6" s="30">
        <v>28.0</v>
      </c>
      <c r="G6" s="33"/>
      <c r="H6" s="34">
        <v>24.298096968985824</v>
      </c>
      <c r="I6" s="35" t="s">
        <v>40</v>
      </c>
      <c r="J6" s="36">
        <v>5600.0</v>
      </c>
      <c r="K6" s="28">
        <v>4.338945887318897</v>
      </c>
      <c r="L6" s="28">
        <v>4.484288303587931</v>
      </c>
      <c r="M6" s="34">
        <v>24.478553033031318</v>
      </c>
      <c r="N6" s="35" t="s">
        <v>28</v>
      </c>
      <c r="O6" s="36">
        <v>6100.0</v>
      </c>
      <c r="P6" s="28">
        <v>4.012877546398577</v>
      </c>
      <c r="Q6" s="37">
        <v>4.169823106770596</v>
      </c>
      <c r="R6" s="38">
        <v>10.489391274189632</v>
      </c>
      <c r="S6" s="39">
        <v>10.636509956188254</v>
      </c>
      <c r="T6" s="40">
        <v>0.03456660899958672</v>
      </c>
      <c r="U6" s="40">
        <v>0.021741896095392222</v>
      </c>
      <c r="V6" s="40">
        <v>0.03827375257345543</v>
      </c>
      <c r="W6" s="40">
        <v>0.03216197533005024</v>
      </c>
      <c r="X6" s="39">
        <v>9.521530030648956</v>
      </c>
      <c r="Y6" s="41">
        <v>14.77656693833687</v>
      </c>
      <c r="Z6" s="41">
        <v>7.988740336905944</v>
      </c>
      <c r="AA6" s="41">
        <v>16.489812696125373</v>
      </c>
      <c r="AB6" s="42">
        <v>0.0</v>
      </c>
      <c r="AC6" s="42">
        <v>1.0</v>
      </c>
      <c r="AD6" s="42">
        <v>1.0</v>
      </c>
      <c r="AE6" s="42">
        <v>0.0</v>
      </c>
      <c r="AF6" s="42">
        <v>0.0</v>
      </c>
      <c r="AG6" s="25"/>
      <c r="AH6" s="25"/>
      <c r="AI6" s="50" t="s">
        <v>46</v>
      </c>
      <c r="AJ6" s="51" t="s">
        <v>47</v>
      </c>
      <c r="AK6" s="25"/>
      <c r="AL6" s="25"/>
    </row>
    <row r="7">
      <c r="A7" s="26" t="s">
        <v>90</v>
      </c>
      <c r="B7" s="25" t="s">
        <v>37</v>
      </c>
      <c r="C7" s="25" t="s">
        <v>136</v>
      </c>
      <c r="D7" s="28">
        <v>97.49353452738379</v>
      </c>
      <c r="E7" s="29">
        <v>0.14357589285714287</v>
      </c>
      <c r="F7" s="30">
        <v>22.0</v>
      </c>
      <c r="G7" s="32"/>
      <c r="H7" s="34">
        <v>18.81769024951193</v>
      </c>
      <c r="I7" s="35" t="s">
        <v>31</v>
      </c>
      <c r="J7" s="36">
        <v>3300.0</v>
      </c>
      <c r="K7" s="28">
        <v>5.702330378639979</v>
      </c>
      <c r="L7" s="28">
        <v>4.887645242458123</v>
      </c>
      <c r="M7" s="34">
        <v>19.031503500098268</v>
      </c>
      <c r="N7" s="35" t="s">
        <v>31</v>
      </c>
      <c r="O7" s="36">
        <v>3500.0</v>
      </c>
      <c r="P7" s="28">
        <v>5.437572428599505</v>
      </c>
      <c r="Q7" s="37">
        <v>4.699421184654605</v>
      </c>
      <c r="R7" s="38">
        <v>6.097960041283535</v>
      </c>
      <c r="S7" s="39">
        <v>6.183486819787963</v>
      </c>
      <c r="T7" s="40">
        <v>0.0682382549880262</v>
      </c>
      <c r="U7" s="40">
        <v>9.638171608478278E-5</v>
      </c>
      <c r="V7" s="40">
        <v>0.03739610584089572</v>
      </c>
      <c r="W7" s="40">
        <v>0.02467371931770439</v>
      </c>
      <c r="X7" s="39">
        <v>7.233224120825814</v>
      </c>
      <c r="Y7" s="41">
        <v>11.584466128686115</v>
      </c>
      <c r="Z7" s="41">
        <v>6.679803876987696</v>
      </c>
      <c r="AA7" s="41">
        <v>12.351699623110571</v>
      </c>
      <c r="AB7" s="42">
        <v>0.0</v>
      </c>
      <c r="AC7" s="42">
        <v>0.0</v>
      </c>
      <c r="AD7" s="42">
        <v>0.0</v>
      </c>
      <c r="AE7" s="42">
        <v>0.0</v>
      </c>
      <c r="AF7" s="42">
        <v>1.0</v>
      </c>
      <c r="AG7" s="25"/>
      <c r="AH7" s="24">
        <v>0.7916666666666666</v>
      </c>
      <c r="AI7" s="24" t="s">
        <v>462</v>
      </c>
      <c r="AJ7" s="24" t="s">
        <v>59</v>
      </c>
      <c r="AK7" s="49"/>
    </row>
    <row r="8">
      <c r="A8" s="26" t="s">
        <v>89</v>
      </c>
      <c r="B8" s="25" t="s">
        <v>37</v>
      </c>
      <c r="C8" s="25" t="s">
        <v>136</v>
      </c>
      <c r="D8" s="28">
        <v>97.49353452738379</v>
      </c>
      <c r="E8" s="29">
        <v>0.17268239977253338</v>
      </c>
      <c r="F8" s="30">
        <v>22.0</v>
      </c>
      <c r="G8" s="32"/>
      <c r="H8" s="34">
        <v>18.559276168089465</v>
      </c>
      <c r="I8" s="35" t="s">
        <v>58</v>
      </c>
      <c r="J8" s="36">
        <v>4800.0</v>
      </c>
      <c r="K8" s="28">
        <v>3.866515868351972</v>
      </c>
      <c r="L8" s="28">
        <v>3.280733297384385</v>
      </c>
      <c r="M8" s="34">
        <v>18.415397216472932</v>
      </c>
      <c r="N8" s="35" t="s">
        <v>28</v>
      </c>
      <c r="O8" s="36">
        <v>4200.0</v>
      </c>
      <c r="P8" s="28">
        <v>4.384618384874508</v>
      </c>
      <c r="Q8" s="37">
        <v>3.6992070482321693</v>
      </c>
      <c r="R8" s="38">
        <v>7.52883604632882</v>
      </c>
      <c r="S8" s="39">
        <v>7.634431538685471</v>
      </c>
      <c r="T8" s="40">
        <v>0.03977383095411875</v>
      </c>
      <c r="U8" s="40">
        <v>0.022954051694914303</v>
      </c>
      <c r="V8" s="40">
        <v>0.02463602962083475</v>
      </c>
      <c r="W8" s="40">
        <v>0.021865713036965783</v>
      </c>
      <c r="X8" s="39">
        <v>7.756789430925077</v>
      </c>
      <c r="Y8" s="41">
        <v>10.802486737164386</v>
      </c>
      <c r="Z8" s="41">
        <v>6.755414220834152</v>
      </c>
      <c r="AA8" s="41">
        <v>11.65998299563878</v>
      </c>
      <c r="AB8" s="42">
        <v>1.0</v>
      </c>
      <c r="AC8" s="42">
        <v>1.0</v>
      </c>
      <c r="AD8" s="42">
        <v>0.0</v>
      </c>
      <c r="AE8" s="42">
        <v>0.0</v>
      </c>
      <c r="AF8" s="42">
        <v>0.0</v>
      </c>
      <c r="AG8" s="25"/>
      <c r="AH8" s="24">
        <v>0.8333333333333334</v>
      </c>
      <c r="AI8" s="24" t="s">
        <v>461</v>
      </c>
      <c r="AJ8" s="24" t="s">
        <v>83</v>
      </c>
      <c r="AK8" s="49"/>
    </row>
    <row r="9">
      <c r="A9" s="26" t="s">
        <v>92</v>
      </c>
      <c r="B9" s="25" t="s">
        <v>37</v>
      </c>
      <c r="C9" s="25" t="s">
        <v>136</v>
      </c>
      <c r="D9" s="28">
        <v>97.49353452738379</v>
      </c>
      <c r="E9" s="29">
        <v>0.1858630806845966</v>
      </c>
      <c r="F9" s="30">
        <v>17.0</v>
      </c>
      <c r="G9" s="32"/>
      <c r="H9" s="34">
        <v>15.111915647464356</v>
      </c>
      <c r="I9" s="35" t="s">
        <v>45</v>
      </c>
      <c r="J9" s="36">
        <v>3000.0</v>
      </c>
      <c r="K9" s="28">
        <v>5.037305215821451</v>
      </c>
      <c r="L9" s="28">
        <v>3.677223895278453</v>
      </c>
      <c r="M9" s="34">
        <v>15.381170368333432</v>
      </c>
      <c r="N9" s="35" t="s">
        <v>30</v>
      </c>
      <c r="O9" s="36">
        <v>3100.0</v>
      </c>
      <c r="P9" s="28">
        <v>4.96166786075272</v>
      </c>
      <c r="Q9" s="37">
        <v>3.6691395087503618</v>
      </c>
      <c r="R9" s="38">
        <v>6.336522822821351</v>
      </c>
      <c r="S9" s="39">
        <v>6.425395557356624</v>
      </c>
      <c r="T9" s="40">
        <v>0.0667804085559334</v>
      </c>
      <c r="U9" s="40">
        <v>0.006007233153457277</v>
      </c>
      <c r="V9" s="40">
        <v>0.03444147007982172</v>
      </c>
      <c r="W9" s="40">
        <v>0.030636889082632113</v>
      </c>
      <c r="X9" s="39">
        <v>5.997996617161226</v>
      </c>
      <c r="Y9" s="41">
        <v>9.11391903030313</v>
      </c>
      <c r="Z9" s="41">
        <v>5.365354899039897</v>
      </c>
      <c r="AA9" s="41">
        <v>10.015815469293536</v>
      </c>
      <c r="AB9" s="42">
        <v>0.0</v>
      </c>
      <c r="AC9" s="42">
        <v>0.0</v>
      </c>
      <c r="AD9" s="42">
        <v>0.0</v>
      </c>
      <c r="AE9" s="42">
        <v>1.0</v>
      </c>
      <c r="AF9" s="42">
        <v>1.0</v>
      </c>
      <c r="AG9" s="25"/>
      <c r="AH9" s="24"/>
      <c r="AI9" s="24" t="s">
        <v>86</v>
      </c>
      <c r="AJ9" s="24" t="s">
        <v>71</v>
      </c>
      <c r="AK9" s="49"/>
    </row>
    <row r="10">
      <c r="A10" s="26" t="s">
        <v>91</v>
      </c>
      <c r="B10" s="25" t="s">
        <v>37</v>
      </c>
      <c r="C10" s="25" t="s">
        <v>136</v>
      </c>
      <c r="D10" s="28">
        <v>97.49353452738379</v>
      </c>
      <c r="E10" s="29">
        <v>0.15469172932330827</v>
      </c>
      <c r="F10" s="30">
        <v>14.0</v>
      </c>
      <c r="G10" s="32"/>
      <c r="H10" s="34">
        <v>10.394524900640134</v>
      </c>
      <c r="I10" s="35" t="s">
        <v>44</v>
      </c>
      <c r="J10" s="36">
        <v>3000.0</v>
      </c>
      <c r="K10" s="28">
        <v>3.4648416335467114</v>
      </c>
      <c r="L10" s="28">
        <v>1.9232513678378744</v>
      </c>
      <c r="M10" s="34">
        <v>10.38307087292928</v>
      </c>
      <c r="N10" s="35" t="s">
        <v>29</v>
      </c>
      <c r="O10" s="36">
        <v>3000.0</v>
      </c>
      <c r="P10" s="28">
        <v>3.4610236243097603</v>
      </c>
      <c r="Q10" s="37">
        <v>1.919582136918115</v>
      </c>
      <c r="R10" s="38">
        <v>4.222992301051485</v>
      </c>
      <c r="S10" s="39">
        <v>4.282221768728008</v>
      </c>
      <c r="T10" s="40">
        <v>0.05188796704570291</v>
      </c>
      <c r="U10" s="40">
        <v>0.013239706413162466</v>
      </c>
      <c r="V10" s="40">
        <v>0.029984040994515</v>
      </c>
      <c r="W10" s="40">
        <v>0.025505905001827697</v>
      </c>
      <c r="X10" s="39">
        <v>4.75858615883629</v>
      </c>
      <c r="Y10" s="41">
        <v>5.635938741803844</v>
      </c>
      <c r="Z10" s="41">
        <v>4.207708529046632</v>
      </c>
      <c r="AA10" s="41">
        <v>6.175362343882648</v>
      </c>
      <c r="AB10" s="42">
        <v>0.0</v>
      </c>
      <c r="AC10" s="42">
        <v>0.0</v>
      </c>
      <c r="AD10" s="42">
        <v>1.0</v>
      </c>
      <c r="AE10" s="42">
        <v>1.0</v>
      </c>
      <c r="AF10" s="42">
        <v>0.0</v>
      </c>
      <c r="AG10" s="25"/>
      <c r="AH10" s="24"/>
      <c r="AI10" s="24" t="s">
        <v>56</v>
      </c>
      <c r="AJ10" s="24" t="s">
        <v>50</v>
      </c>
      <c r="AK10" s="49"/>
    </row>
    <row r="11">
      <c r="A11" s="26" t="s">
        <v>93</v>
      </c>
      <c r="B11" s="25" t="s">
        <v>37</v>
      </c>
      <c r="C11" s="25" t="s">
        <v>136</v>
      </c>
      <c r="D11" s="28">
        <v>97.49353452738379</v>
      </c>
      <c r="E11" s="29">
        <v>0.17236683417085427</v>
      </c>
      <c r="F11" s="30">
        <v>4.0</v>
      </c>
      <c r="G11" s="33"/>
      <c r="H11" s="34">
        <v>3.2542329616333823</v>
      </c>
      <c r="I11" s="35" t="s">
        <v>27</v>
      </c>
      <c r="J11" s="36">
        <v>3000.0</v>
      </c>
      <c r="K11" s="28">
        <v>1.0847443205444607</v>
      </c>
      <c r="L11" s="28">
        <v>0.2573154275461958</v>
      </c>
      <c r="M11" s="34">
        <v>3.2595172910146606</v>
      </c>
      <c r="N11" s="35" t="s">
        <v>27</v>
      </c>
      <c r="O11" s="36">
        <v>3000.0</v>
      </c>
      <c r="P11" s="28">
        <v>1.0865057636715534</v>
      </c>
      <c r="Q11" s="37">
        <v>0.25803957283266526</v>
      </c>
      <c r="R11" s="38">
        <v>1.3659897367668197</v>
      </c>
      <c r="S11" s="39">
        <v>1.3851483899663881</v>
      </c>
      <c r="T11" s="40">
        <v>0.049554802864828974</v>
      </c>
      <c r="U11" s="40">
        <v>0.01246288455283124</v>
      </c>
      <c r="V11" s="40">
        <v>0.025815975145150428</v>
      </c>
      <c r="W11" s="40">
        <v>0.03669627118333643</v>
      </c>
      <c r="X11" s="39">
        <v>1.2202740975558384</v>
      </c>
      <c r="Y11" s="41">
        <v>2.033958864077544</v>
      </c>
      <c r="Z11" s="41">
        <v>1.0205782705932922</v>
      </c>
      <c r="AA11" s="41">
        <v>2.2389390204213684</v>
      </c>
      <c r="AB11" s="42">
        <v>1.0</v>
      </c>
      <c r="AC11" s="42">
        <v>0.0</v>
      </c>
      <c r="AD11" s="42">
        <v>0.0</v>
      </c>
      <c r="AE11" s="42">
        <v>0.0</v>
      </c>
      <c r="AF11" s="42">
        <v>0.0</v>
      </c>
      <c r="AG11" s="25"/>
      <c r="AH11" s="24">
        <v>0.8541666666666666</v>
      </c>
      <c r="AI11" s="24" t="s">
        <v>464</v>
      </c>
      <c r="AJ11" s="24" t="s">
        <v>529</v>
      </c>
      <c r="AK11" s="49"/>
    </row>
    <row r="12">
      <c r="A12" s="26" t="s">
        <v>94</v>
      </c>
      <c r="B12" s="25" t="s">
        <v>37</v>
      </c>
      <c r="C12" s="25" t="s">
        <v>136</v>
      </c>
      <c r="D12" s="28">
        <v>97.49353452738379</v>
      </c>
      <c r="E12" s="29">
        <v>0.16790173410404624</v>
      </c>
      <c r="F12" s="30">
        <v>3.0</v>
      </c>
      <c r="G12" s="32"/>
      <c r="H12" s="34">
        <v>2.4523935265395</v>
      </c>
      <c r="I12" s="35" t="s">
        <v>30</v>
      </c>
      <c r="J12" s="36">
        <v>3000.0</v>
      </c>
      <c r="K12" s="28">
        <v>0.8174645088464999</v>
      </c>
      <c r="L12" s="28">
        <v>0.15764082476101318</v>
      </c>
      <c r="M12" s="34">
        <v>2.4583454096751405</v>
      </c>
      <c r="N12" s="35" t="s">
        <v>28</v>
      </c>
      <c r="O12" s="36">
        <v>3000.0</v>
      </c>
      <c r="P12" s="28">
        <v>0.8194484698917135</v>
      </c>
      <c r="Q12" s="37">
        <v>0.15830407757778056</v>
      </c>
      <c r="R12" s="38">
        <v>0.9939508849781825</v>
      </c>
      <c r="S12" s="39">
        <v>1.0078915170269809</v>
      </c>
      <c r="T12" s="40">
        <v>0.06137490347376901</v>
      </c>
      <c r="U12" s="40">
        <v>0.012609932013872284</v>
      </c>
      <c r="V12" s="40">
        <v>0.03221443569168935</v>
      </c>
      <c r="W12" s="40">
        <v>0.026106499872469963</v>
      </c>
      <c r="X12" s="39">
        <v>1.1336411384089353</v>
      </c>
      <c r="Y12" s="41">
        <v>1.3187523881305647</v>
      </c>
      <c r="Z12" s="41">
        <v>1.015684832506179</v>
      </c>
      <c r="AA12" s="41">
        <v>1.4426605771689618</v>
      </c>
      <c r="AB12" s="42">
        <v>0.0</v>
      </c>
      <c r="AC12" s="42">
        <v>0.0</v>
      </c>
      <c r="AD12" s="42">
        <v>0.0</v>
      </c>
      <c r="AE12" s="42">
        <v>1.0</v>
      </c>
      <c r="AF12" s="42">
        <v>0.0</v>
      </c>
      <c r="AG12" s="25"/>
      <c r="AH12" s="24">
        <v>0.875</v>
      </c>
      <c r="AI12" s="24" t="s">
        <v>72</v>
      </c>
      <c r="AJ12" s="24" t="s">
        <v>85</v>
      </c>
      <c r="AK12" s="49"/>
    </row>
    <row r="13">
      <c r="A13" s="26" t="s">
        <v>96</v>
      </c>
      <c r="B13" s="25" t="s">
        <v>37</v>
      </c>
      <c r="C13" s="25" t="s">
        <v>136</v>
      </c>
      <c r="D13" s="28">
        <v>97.49353452738379</v>
      </c>
      <c r="E13" s="29">
        <v>0.2710404684002066</v>
      </c>
      <c r="F13" s="30">
        <v>0.0</v>
      </c>
      <c r="G13" s="32"/>
      <c r="H13" s="34" t="s">
        <v>64</v>
      </c>
      <c r="I13" s="35" t="s">
        <v>40</v>
      </c>
      <c r="J13" s="36">
        <v>3000.0</v>
      </c>
      <c r="K13" s="28" t="s">
        <v>64</v>
      </c>
      <c r="L13" s="28" t="s">
        <v>64</v>
      </c>
      <c r="M13" s="34" t="s">
        <v>64</v>
      </c>
      <c r="N13" s="35" t="s">
        <v>64</v>
      </c>
      <c r="O13" s="36" t="s">
        <v>64</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1.0</v>
      </c>
      <c r="AD13" s="42">
        <v>1.0</v>
      </c>
      <c r="AE13" s="42">
        <v>0.0</v>
      </c>
      <c r="AF13" s="42">
        <v>0.0</v>
      </c>
      <c r="AG13" s="25"/>
      <c r="AH13" s="24">
        <v>0.9166666666666666</v>
      </c>
      <c r="AI13" s="24" t="s">
        <v>82</v>
      </c>
      <c r="AJ13" s="24" t="s">
        <v>52</v>
      </c>
      <c r="AK13" s="49"/>
    </row>
    <row r="14">
      <c r="A14" s="26" t="s">
        <v>97</v>
      </c>
      <c r="B14" s="25" t="s">
        <v>37</v>
      </c>
      <c r="C14" s="25" t="s">
        <v>136</v>
      </c>
      <c r="D14" s="28">
        <v>97.49353452738379</v>
      </c>
      <c r="E14" s="29">
        <v>0.17893890675241156</v>
      </c>
      <c r="F14" s="30">
        <v>0.0</v>
      </c>
      <c r="G14" s="33"/>
      <c r="H14" s="34" t="s">
        <v>64</v>
      </c>
      <c r="I14" s="35" t="s">
        <v>45</v>
      </c>
      <c r="J14" s="36">
        <v>3000.0</v>
      </c>
      <c r="K14" s="28" t="s">
        <v>64</v>
      </c>
      <c r="L14" s="28" t="s">
        <v>64</v>
      </c>
      <c r="M14" s="34" t="s">
        <v>64</v>
      </c>
      <c r="N14" s="35" t="s">
        <v>30</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0.0</v>
      </c>
      <c r="AC14" s="42">
        <v>0.0</v>
      </c>
      <c r="AD14" s="42">
        <v>0.0</v>
      </c>
      <c r="AE14" s="42">
        <v>1.0</v>
      </c>
      <c r="AF14" s="42">
        <v>1.0</v>
      </c>
      <c r="AG14" s="25"/>
      <c r="AH14" s="24">
        <v>0.9375</v>
      </c>
      <c r="AI14" s="24" t="s">
        <v>62</v>
      </c>
      <c r="AJ14" s="24" t="s">
        <v>458</v>
      </c>
      <c r="AK14" s="49"/>
    </row>
    <row r="15">
      <c r="A15" s="26" t="s">
        <v>98</v>
      </c>
      <c r="B15" s="25" t="s">
        <v>37</v>
      </c>
      <c r="C15" s="25" t="s">
        <v>136</v>
      </c>
      <c r="D15" s="28">
        <v>97.49353452738379</v>
      </c>
      <c r="E15" s="29">
        <v>0.17435135135135135</v>
      </c>
      <c r="F15" s="30">
        <v>0.0</v>
      </c>
      <c r="G15" s="32"/>
      <c r="H15" s="34" t="s">
        <v>64</v>
      </c>
      <c r="I15" s="35" t="s">
        <v>28</v>
      </c>
      <c r="J15" s="36">
        <v>3000.0</v>
      </c>
      <c r="K15" s="28" t="s">
        <v>64</v>
      </c>
      <c r="L15" s="28" t="s">
        <v>64</v>
      </c>
      <c r="M15" s="34" t="s">
        <v>64</v>
      </c>
      <c r="N15" s="35" t="s">
        <v>28</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1.0</v>
      </c>
      <c r="AD15" s="42">
        <v>0.0</v>
      </c>
      <c r="AE15" s="42">
        <v>0.0</v>
      </c>
      <c r="AF15" s="42">
        <v>0.0</v>
      </c>
      <c r="AG15" s="25"/>
      <c r="AH15" s="24"/>
      <c r="AI15" s="24"/>
      <c r="AJ15" s="24"/>
      <c r="AK15" s="49"/>
    </row>
    <row r="16">
      <c r="A16" s="26" t="s">
        <v>99</v>
      </c>
      <c r="B16" s="25" t="s">
        <v>37</v>
      </c>
      <c r="C16" s="25" t="s">
        <v>136</v>
      </c>
      <c r="D16" s="28">
        <v>97.49353452738379</v>
      </c>
      <c r="E16" s="29">
        <v>0.18</v>
      </c>
      <c r="F16" s="30">
        <v>0.0</v>
      </c>
      <c r="G16" s="32"/>
      <c r="H16" s="34" t="s">
        <v>64</v>
      </c>
      <c r="I16" s="35" t="s">
        <v>28</v>
      </c>
      <c r="J16" s="36">
        <v>3000.0</v>
      </c>
      <c r="K16" s="28" t="s">
        <v>64</v>
      </c>
      <c r="L16" s="28" t="s">
        <v>64</v>
      </c>
      <c r="M16" s="34" t="s">
        <v>64</v>
      </c>
      <c r="N16" s="35" t="s">
        <v>27</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1.0</v>
      </c>
      <c r="AD16" s="42">
        <v>0.0</v>
      </c>
      <c r="AE16" s="42">
        <v>0.0</v>
      </c>
      <c r="AF16" s="42">
        <v>0.0</v>
      </c>
      <c r="AG16" s="25"/>
      <c r="AH16" s="24"/>
      <c r="AI16" s="24"/>
      <c r="AJ16" s="24"/>
      <c r="AK16" s="49"/>
    </row>
    <row r="17">
      <c r="A17" s="26" t="s">
        <v>95</v>
      </c>
      <c r="B17" s="25" t="s">
        <v>37</v>
      </c>
      <c r="C17" s="25" t="s">
        <v>136</v>
      </c>
      <c r="D17" s="28">
        <v>97.49353452738379</v>
      </c>
      <c r="E17" s="29">
        <v>0.2016684677730606</v>
      </c>
      <c r="F17" s="30">
        <v>0.0</v>
      </c>
      <c r="G17" s="32"/>
      <c r="H17" s="34" t="s">
        <v>64</v>
      </c>
      <c r="I17" s="35" t="s">
        <v>44</v>
      </c>
      <c r="J17" s="36">
        <v>4500.0</v>
      </c>
      <c r="K17" s="28" t="s">
        <v>64</v>
      </c>
      <c r="L17" s="28" t="s">
        <v>64</v>
      </c>
      <c r="M17" s="34" t="s">
        <v>64</v>
      </c>
      <c r="N17" s="35" t="s">
        <v>30</v>
      </c>
      <c r="O17" s="36">
        <v>4900.0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1.0</v>
      </c>
      <c r="AE17" s="42">
        <v>1.0</v>
      </c>
      <c r="AF17" s="42">
        <v>0.0</v>
      </c>
      <c r="AG17" s="25"/>
      <c r="AH17" s="25"/>
      <c r="AI17" s="25"/>
      <c r="AJ17" s="25"/>
      <c r="AK17" s="25"/>
      <c r="AL17" s="25"/>
    </row>
    <row r="18">
      <c r="A18" s="26" t="s">
        <v>449</v>
      </c>
      <c r="B18" s="25" t="s">
        <v>450</v>
      </c>
      <c r="C18" s="25" t="s">
        <v>329</v>
      </c>
      <c r="D18" s="28">
        <v>97.46106222176205</v>
      </c>
      <c r="E18" s="29">
        <v>0.1763180492976411</v>
      </c>
      <c r="F18" s="30">
        <v>35.0</v>
      </c>
      <c r="G18" s="32"/>
      <c r="H18" s="34">
        <v>30.169794020676136</v>
      </c>
      <c r="I18" s="35" t="s">
        <v>40</v>
      </c>
      <c r="J18" s="36">
        <v>6200.0</v>
      </c>
      <c r="K18" s="28">
        <v>4.866095809786474</v>
      </c>
      <c r="L18" s="28">
        <v>5.892543343228955</v>
      </c>
      <c r="M18" s="34">
        <v>29.79968250926005</v>
      </c>
      <c r="N18" s="35" t="s">
        <v>28</v>
      </c>
      <c r="O18" s="36">
        <v>6600.0</v>
      </c>
      <c r="P18" s="28">
        <v>4.515103410493947</v>
      </c>
      <c r="Q18" s="37">
        <v>5.418330860999247</v>
      </c>
      <c r="R18" s="38">
        <v>12.265867621817291</v>
      </c>
      <c r="S18" s="39">
        <v>14.735043624281822</v>
      </c>
      <c r="T18" s="40">
        <v>0.04927319559102973</v>
      </c>
      <c r="U18" s="40">
        <v>0.03433836065055055</v>
      </c>
      <c r="V18" s="40">
        <v>0.02916408712786485</v>
      </c>
      <c r="W18" s="40">
        <v>0.027517727370646675</v>
      </c>
      <c r="X18" s="39">
        <v>16.6389498822215</v>
      </c>
      <c r="Y18" s="41">
        <v>13.530844138454635</v>
      </c>
      <c r="Z18" s="41">
        <v>14.441037366388125</v>
      </c>
      <c r="AA18" s="41">
        <v>15.358645142871927</v>
      </c>
      <c r="AB18" s="42">
        <v>0.0</v>
      </c>
      <c r="AC18" s="42">
        <v>1.0</v>
      </c>
      <c r="AD18" s="42">
        <v>1.0</v>
      </c>
      <c r="AE18" s="42">
        <v>0.0</v>
      </c>
      <c r="AF18" s="42">
        <v>0.0</v>
      </c>
      <c r="AG18" s="25"/>
      <c r="AH18" s="25"/>
      <c r="AI18" s="25"/>
      <c r="AJ18" s="25"/>
      <c r="AK18" s="25"/>
      <c r="AL18" s="25"/>
    </row>
    <row r="19">
      <c r="A19" s="26" t="s">
        <v>455</v>
      </c>
      <c r="B19" s="25" t="s">
        <v>450</v>
      </c>
      <c r="C19" s="25" t="s">
        <v>329</v>
      </c>
      <c r="D19" s="28">
        <v>97.46106222176205</v>
      </c>
      <c r="E19" s="29">
        <v>0.17467592940292903</v>
      </c>
      <c r="F19" s="30">
        <v>32.0</v>
      </c>
      <c r="G19" s="33"/>
      <c r="H19" s="34">
        <v>28.55127297033298</v>
      </c>
      <c r="I19" s="35" t="s">
        <v>58</v>
      </c>
      <c r="J19" s="36">
        <v>5800.0</v>
      </c>
      <c r="K19" s="28">
        <v>4.922633270747065</v>
      </c>
      <c r="L19" s="28">
        <v>5.725181879308919</v>
      </c>
      <c r="M19" s="34">
        <v>28.15386077961285</v>
      </c>
      <c r="N19" s="35" t="s">
        <v>27</v>
      </c>
      <c r="O19" s="36">
        <v>6500.0</v>
      </c>
      <c r="P19" s="28">
        <v>4.331363196863515</v>
      </c>
      <c r="Q19" s="37">
        <v>4.986089104255057</v>
      </c>
      <c r="R19" s="38">
        <v>11.093654863578912</v>
      </c>
      <c r="S19" s="39">
        <v>13.32685900480497</v>
      </c>
      <c r="T19" s="40">
        <v>0.05742007006195592</v>
      </c>
      <c r="U19" s="40">
        <v>0.020901375196376595</v>
      </c>
      <c r="V19" s="40">
        <v>0.04344667877898505</v>
      </c>
      <c r="W19" s="40">
        <v>0.035931577584782236</v>
      </c>
      <c r="X19" s="39">
        <v>13.87038829766156</v>
      </c>
      <c r="Y19" s="41">
        <v>14.680884672671421</v>
      </c>
      <c r="Z19" s="41">
        <v>12.02405498191123</v>
      </c>
      <c r="AA19" s="41">
        <v>16.129805797701618</v>
      </c>
      <c r="AB19" s="42">
        <v>1.0</v>
      </c>
      <c r="AC19" s="42">
        <v>1.0</v>
      </c>
      <c r="AD19" s="42">
        <v>0.0</v>
      </c>
      <c r="AE19" s="42">
        <v>0.0</v>
      </c>
      <c r="AF19" s="42">
        <v>0.0</v>
      </c>
      <c r="AG19" s="25"/>
      <c r="AH19" s="25"/>
      <c r="AI19" s="25"/>
      <c r="AJ19" s="25"/>
      <c r="AK19" s="25"/>
      <c r="AL19" s="25"/>
    </row>
    <row r="20">
      <c r="A20" s="26" t="s">
        <v>452</v>
      </c>
      <c r="B20" s="25" t="s">
        <v>450</v>
      </c>
      <c r="C20" s="25" t="s">
        <v>329</v>
      </c>
      <c r="D20" s="28">
        <v>97.46106222176205</v>
      </c>
      <c r="E20" s="29">
        <v>0.19717857142857143</v>
      </c>
      <c r="F20" s="30">
        <v>31.0</v>
      </c>
      <c r="G20" s="32"/>
      <c r="H20" s="34">
        <v>34.395611649531865</v>
      </c>
      <c r="I20" s="35" t="s">
        <v>30</v>
      </c>
      <c r="J20" s="36">
        <v>6300.0</v>
      </c>
      <c r="K20" s="28">
        <v>5.45962089675109</v>
      </c>
      <c r="L20" s="28">
        <v>7.27714077406613</v>
      </c>
      <c r="M20" s="34">
        <v>33.33725296824778</v>
      </c>
      <c r="N20" s="35" t="s">
        <v>30</v>
      </c>
      <c r="O20" s="36">
        <v>6700.0</v>
      </c>
      <c r="P20" s="28">
        <v>4.975709398245938</v>
      </c>
      <c r="Q20" s="37">
        <v>6.482119088142488</v>
      </c>
      <c r="R20" s="38">
        <v>12.37965423319613</v>
      </c>
      <c r="S20" s="39">
        <v>14.871736007912649</v>
      </c>
      <c r="T20" s="40">
        <v>0.07872555380904578</v>
      </c>
      <c r="U20" s="40">
        <v>0.0313943608797108</v>
      </c>
      <c r="V20" s="40">
        <v>0.04325711556326564</v>
      </c>
      <c r="W20" s="40">
        <v>0.03822443175812116</v>
      </c>
      <c r="X20" s="39">
        <v>18.34656655495255</v>
      </c>
      <c r="Y20" s="41">
        <v>16.049045094579316</v>
      </c>
      <c r="Z20" s="41">
        <v>16.155537743353904</v>
      </c>
      <c r="AA20" s="41">
        <v>17.181715224893875</v>
      </c>
      <c r="AB20" s="42">
        <v>0.0</v>
      </c>
      <c r="AC20" s="42">
        <v>0.0</v>
      </c>
      <c r="AD20" s="42">
        <v>0.0</v>
      </c>
      <c r="AE20" s="42">
        <v>1.0</v>
      </c>
      <c r="AF20" s="42">
        <v>0.0</v>
      </c>
      <c r="AG20" s="25"/>
      <c r="AH20" s="25"/>
      <c r="AI20" s="25"/>
      <c r="AJ20" s="25"/>
      <c r="AK20" s="54"/>
      <c r="AL20" s="55"/>
    </row>
    <row r="21">
      <c r="A21" s="26" t="s">
        <v>453</v>
      </c>
      <c r="B21" s="25" t="s">
        <v>450</v>
      </c>
      <c r="C21" s="25" t="s">
        <v>329</v>
      </c>
      <c r="D21" s="28">
        <v>97.46106222176205</v>
      </c>
      <c r="E21" s="29">
        <v>0.18282886480319452</v>
      </c>
      <c r="F21" s="30">
        <v>31.0</v>
      </c>
      <c r="G21" s="33"/>
      <c r="H21" s="34">
        <v>29.2402150696727</v>
      </c>
      <c r="I21" s="35" t="s">
        <v>31</v>
      </c>
      <c r="J21" s="36">
        <v>5800.0</v>
      </c>
      <c r="K21" s="28">
        <v>5.04141639132288</v>
      </c>
      <c r="L21" s="28">
        <v>5.966571150040203</v>
      </c>
      <c r="M21" s="34">
        <v>29.97516141388957</v>
      </c>
      <c r="N21" s="35" t="s">
        <v>31</v>
      </c>
      <c r="O21" s="36">
        <v>6400.0</v>
      </c>
      <c r="P21" s="28">
        <v>4.683618970920245</v>
      </c>
      <c r="Q21" s="37">
        <v>5.644767093327663</v>
      </c>
      <c r="R21" s="38">
        <v>11.331431121263329</v>
      </c>
      <c r="S21" s="39">
        <v>13.612500725213431</v>
      </c>
      <c r="T21" s="40">
        <v>0.0972329302139649</v>
      </c>
      <c r="U21" s="40">
        <v>3.5486470881009084E-4</v>
      </c>
      <c r="V21" s="40">
        <v>0.03146467084782806</v>
      </c>
      <c r="W21" s="40">
        <v>0.028152600232267212</v>
      </c>
      <c r="X21" s="39">
        <v>13.413046174557614</v>
      </c>
      <c r="Y21" s="41">
        <v>15.827168895115086</v>
      </c>
      <c r="Z21" s="41">
        <v>12.515864901155343</v>
      </c>
      <c r="AA21" s="41">
        <v>17.459296512734227</v>
      </c>
      <c r="AB21" s="42">
        <v>0.0</v>
      </c>
      <c r="AC21" s="42">
        <v>0.0</v>
      </c>
      <c r="AD21" s="42">
        <v>0.0</v>
      </c>
      <c r="AE21" s="42">
        <v>0.0</v>
      </c>
      <c r="AF21" s="42">
        <v>1.0</v>
      </c>
      <c r="AG21" s="25"/>
      <c r="AH21" s="25"/>
      <c r="AI21" s="25"/>
      <c r="AJ21" s="25"/>
      <c r="AK21" s="54"/>
      <c r="AL21" s="55"/>
    </row>
    <row r="22">
      <c r="A22" s="26" t="s">
        <v>460</v>
      </c>
      <c r="B22" s="25" t="s">
        <v>450</v>
      </c>
      <c r="C22" s="25" t="s">
        <v>329</v>
      </c>
      <c r="D22" s="28">
        <v>97.46106222176205</v>
      </c>
      <c r="E22" s="29">
        <v>0.1528961038961039</v>
      </c>
      <c r="F22" s="30">
        <v>29.0</v>
      </c>
      <c r="G22" s="32"/>
      <c r="H22" s="34">
        <v>21.040658803675157</v>
      </c>
      <c r="I22" s="35" t="s">
        <v>44</v>
      </c>
      <c r="J22" s="36">
        <v>3700.0</v>
      </c>
      <c r="K22" s="28">
        <v>5.686664541533826</v>
      </c>
      <c r="L22" s="28">
        <v>5.289373848137261</v>
      </c>
      <c r="M22" s="34">
        <v>20.44196407909736</v>
      </c>
      <c r="N22" s="35" t="s">
        <v>29</v>
      </c>
      <c r="O22" s="36">
        <v>4200.0</v>
      </c>
      <c r="P22" s="28">
        <v>4.86713430454699</v>
      </c>
      <c r="Q22" s="37">
        <v>4.432435997633543</v>
      </c>
      <c r="R22" s="38">
        <v>8.6292500522897</v>
      </c>
      <c r="S22" s="39">
        <v>10.366358082909608</v>
      </c>
      <c r="T22" s="40">
        <v>0.044330498624800235</v>
      </c>
      <c r="U22" s="40">
        <v>0.02302883045444168</v>
      </c>
      <c r="V22" s="40">
        <v>0.026252866718063515</v>
      </c>
      <c r="W22" s="40">
        <v>0.029016326372596518</v>
      </c>
      <c r="X22" s="39">
        <v>10.65816230177279</v>
      </c>
      <c r="Y22" s="41">
        <v>10.382496501902367</v>
      </c>
      <c r="Z22" s="41">
        <v>9.125881970856346</v>
      </c>
      <c r="AA22" s="41">
        <v>11.316082108241012</v>
      </c>
      <c r="AB22" s="42">
        <v>0.0</v>
      </c>
      <c r="AC22" s="42">
        <v>0.0</v>
      </c>
      <c r="AD22" s="42">
        <v>1.0</v>
      </c>
      <c r="AE22" s="42">
        <v>1.0</v>
      </c>
      <c r="AF22" s="42">
        <v>0.0</v>
      </c>
      <c r="AG22" s="25"/>
      <c r="AH22" s="25"/>
      <c r="AI22" s="25"/>
      <c r="AJ22" s="25"/>
      <c r="AK22" s="54"/>
      <c r="AL22" s="55"/>
    </row>
    <row r="23">
      <c r="A23" s="26" t="s">
        <v>456</v>
      </c>
      <c r="B23" s="25" t="s">
        <v>450</v>
      </c>
      <c r="C23" s="25" t="s">
        <v>329</v>
      </c>
      <c r="D23" s="28">
        <v>97.46106222176205</v>
      </c>
      <c r="E23" s="29">
        <v>0.14595833333333333</v>
      </c>
      <c r="F23" s="30">
        <v>24.0</v>
      </c>
      <c r="G23" s="32"/>
      <c r="H23" s="34">
        <v>19.891080118250876</v>
      </c>
      <c r="I23" s="35" t="s">
        <v>27</v>
      </c>
      <c r="J23" s="36">
        <v>5000.0</v>
      </c>
      <c r="K23" s="28">
        <v>3.9782160236501753</v>
      </c>
      <c r="L23" s="28">
        <v>3.551176584494535</v>
      </c>
      <c r="M23" s="34">
        <v>20.346765058812206</v>
      </c>
      <c r="N23" s="35" t="s">
        <v>28</v>
      </c>
      <c r="O23" s="36">
        <v>4500.0</v>
      </c>
      <c r="P23" s="28">
        <v>4.521503346402713</v>
      </c>
      <c r="Q23" s="37">
        <v>4.103627666849019</v>
      </c>
      <c r="R23" s="38">
        <v>6.7749647900861545</v>
      </c>
      <c r="S23" s="39">
        <v>8.138796603130325</v>
      </c>
      <c r="T23" s="40">
        <v>0.048288376665815785</v>
      </c>
      <c r="U23" s="40">
        <v>0.011671598151453105</v>
      </c>
      <c r="V23" s="40">
        <v>0.02380090603433574</v>
      </c>
      <c r="W23" s="40">
        <v>0.04073616609722848</v>
      </c>
      <c r="X23" s="39">
        <v>6.864190889034608</v>
      </c>
      <c r="Y23" s="41">
        <v>13.02688922921627</v>
      </c>
      <c r="Z23" s="41">
        <v>5.58726179594856</v>
      </c>
      <c r="AA23" s="41">
        <v>14.759503262863646</v>
      </c>
      <c r="AB23" s="42">
        <v>1.0</v>
      </c>
      <c r="AC23" s="42">
        <v>0.0</v>
      </c>
      <c r="AD23" s="42">
        <v>0.0</v>
      </c>
      <c r="AE23" s="42">
        <v>0.0</v>
      </c>
      <c r="AF23" s="42">
        <v>0.0</v>
      </c>
      <c r="AG23" s="25"/>
      <c r="AH23" s="25"/>
      <c r="AI23" s="25"/>
      <c r="AJ23" s="25"/>
      <c r="AK23" s="54"/>
      <c r="AL23" s="55"/>
    </row>
    <row r="24">
      <c r="A24" s="26" t="s">
        <v>457</v>
      </c>
      <c r="B24" s="25" t="s">
        <v>450</v>
      </c>
      <c r="C24" s="25" t="s">
        <v>329</v>
      </c>
      <c r="D24" s="28">
        <v>97.46106222176205</v>
      </c>
      <c r="E24" s="29">
        <v>0.16154957507082154</v>
      </c>
      <c r="F24" s="30">
        <v>23.0</v>
      </c>
      <c r="G24" s="33"/>
      <c r="H24" s="34">
        <v>18.83332346339536</v>
      </c>
      <c r="I24" s="35" t="s">
        <v>40</v>
      </c>
      <c r="J24" s="36">
        <v>4700.0</v>
      </c>
      <c r="K24" s="28">
        <v>4.007090098594757</v>
      </c>
      <c r="L24" s="28">
        <v>3.436690498877054</v>
      </c>
      <c r="M24" s="34">
        <v>17.86140060707811</v>
      </c>
      <c r="N24" s="35" t="s">
        <v>29</v>
      </c>
      <c r="O24" s="36">
        <v>4600.0</v>
      </c>
      <c r="P24" s="28">
        <v>3.8829131754517627</v>
      </c>
      <c r="Q24" s="37">
        <v>3.203490500823456</v>
      </c>
      <c r="R24" s="38">
        <v>7.287769571627653</v>
      </c>
      <c r="S24" s="39">
        <v>8.75483136395834</v>
      </c>
      <c r="T24" s="40">
        <v>0.029243191401863225</v>
      </c>
      <c r="U24" s="40">
        <v>0.04224016535824688</v>
      </c>
      <c r="V24" s="40">
        <v>0.019147327703600923</v>
      </c>
      <c r="W24" s="40">
        <v>0.030983857556736036</v>
      </c>
      <c r="X24" s="39">
        <v>9.806195618984276</v>
      </c>
      <c r="Y24" s="41">
        <v>9.027127844411082</v>
      </c>
      <c r="Z24" s="41">
        <v>8.09641130409644</v>
      </c>
      <c r="AA24" s="41">
        <v>9.76498930298167</v>
      </c>
      <c r="AB24" s="42">
        <v>0.0</v>
      </c>
      <c r="AC24" s="42">
        <v>1.0</v>
      </c>
      <c r="AD24" s="42">
        <v>1.0</v>
      </c>
      <c r="AE24" s="42">
        <v>0.0</v>
      </c>
      <c r="AF24" s="42">
        <v>0.0</v>
      </c>
      <c r="AG24" s="25"/>
      <c r="AH24" s="25"/>
      <c r="AI24" s="25"/>
      <c r="AJ24" s="25"/>
      <c r="AK24" s="54"/>
      <c r="AL24" s="55"/>
    </row>
    <row r="25">
      <c r="A25" s="26" t="s">
        <v>463</v>
      </c>
      <c r="B25" s="25" t="s">
        <v>450</v>
      </c>
      <c r="C25" s="25" t="s">
        <v>329</v>
      </c>
      <c r="D25" s="28">
        <v>97.46106222176205</v>
      </c>
      <c r="E25" s="29">
        <v>0.13576036866359445</v>
      </c>
      <c r="F25" s="30">
        <v>15.0</v>
      </c>
      <c r="G25" s="32"/>
      <c r="H25" s="34">
        <v>13.357873735278865</v>
      </c>
      <c r="I25" s="35" t="s">
        <v>45</v>
      </c>
      <c r="J25" s="36">
        <v>3000.0</v>
      </c>
      <c r="K25" s="28">
        <v>4.452624578426288</v>
      </c>
      <c r="L25" s="28">
        <v>2.96970290457777</v>
      </c>
      <c r="M25" s="34">
        <v>13.442423326340894</v>
      </c>
      <c r="N25" s="35" t="s">
        <v>31</v>
      </c>
      <c r="O25" s="36">
        <v>3000.0</v>
      </c>
      <c r="P25" s="28">
        <v>4.480807775446964</v>
      </c>
      <c r="Q25" s="37">
        <v>3.0023355471844466</v>
      </c>
      <c r="R25" s="38">
        <v>3.9025200686097565</v>
      </c>
      <c r="S25" s="39">
        <v>4.688115445932098</v>
      </c>
      <c r="T25" s="40">
        <v>0.07256448226143594</v>
      </c>
      <c r="U25" s="40">
        <v>7.936740247344555E-4</v>
      </c>
      <c r="V25" s="40">
        <v>0.03344769104238063</v>
      </c>
      <c r="W25" s="40">
        <v>0.025284186787969086</v>
      </c>
      <c r="X25" s="39">
        <v>5.13840368306073</v>
      </c>
      <c r="Y25" s="41">
        <v>8.219470052218135</v>
      </c>
      <c r="Z25" s="41">
        <v>4.741282430673643</v>
      </c>
      <c r="AA25" s="41">
        <v>8.70114089566725</v>
      </c>
      <c r="AB25" s="42">
        <v>0.0</v>
      </c>
      <c r="AC25" s="42">
        <v>0.0</v>
      </c>
      <c r="AD25" s="42">
        <v>0.0</v>
      </c>
      <c r="AE25" s="42">
        <v>1.0</v>
      </c>
      <c r="AF25" s="42">
        <v>1.0</v>
      </c>
      <c r="AG25" s="25"/>
      <c r="AH25" s="25"/>
      <c r="AI25" s="25"/>
      <c r="AJ25" s="25"/>
      <c r="AK25" s="54"/>
      <c r="AL25" s="55"/>
    </row>
    <row r="26">
      <c r="A26" s="26" t="s">
        <v>465</v>
      </c>
      <c r="B26" s="25" t="s">
        <v>450</v>
      </c>
      <c r="C26" s="25" t="s">
        <v>329</v>
      </c>
      <c r="D26" s="28">
        <v>97.46106222176205</v>
      </c>
      <c r="E26" s="29">
        <v>0.1900890052356021</v>
      </c>
      <c r="F26" s="30">
        <v>11.0</v>
      </c>
      <c r="G26" s="33"/>
      <c r="H26" s="34">
        <v>8.284479796185861</v>
      </c>
      <c r="I26" s="35" t="s">
        <v>40</v>
      </c>
      <c r="J26" s="36">
        <v>3000.0</v>
      </c>
      <c r="K26" s="28">
        <v>2.7614932653952873</v>
      </c>
      <c r="L26" s="28">
        <v>1.2982573835534084</v>
      </c>
      <c r="M26" s="34">
        <v>8.068258982055461</v>
      </c>
      <c r="N26" s="35" t="s">
        <v>29</v>
      </c>
      <c r="O26" s="36">
        <v>3300.0</v>
      </c>
      <c r="P26" s="28">
        <v>2.444926964259231</v>
      </c>
      <c r="Q26" s="37">
        <v>1.127391606600043</v>
      </c>
      <c r="R26" s="38">
        <v>4.207903047432032</v>
      </c>
      <c r="S26" s="39">
        <v>5.054973433789027</v>
      </c>
      <c r="T26" s="40">
        <v>0.0454823246949041</v>
      </c>
      <c r="U26" s="40">
        <v>0.02762277311313547</v>
      </c>
      <c r="V26" s="40">
        <v>0.03214719284718352</v>
      </c>
      <c r="W26" s="40">
        <v>0.024288990151205333</v>
      </c>
      <c r="X26" s="39">
        <v>4.637760957085025</v>
      </c>
      <c r="Y26" s="41">
        <v>3.6467188391008363</v>
      </c>
      <c r="Z26" s="41">
        <v>4.058040837449397</v>
      </c>
      <c r="AA26" s="41">
        <v>4.010218144606065</v>
      </c>
      <c r="AB26" s="42">
        <v>0.0</v>
      </c>
      <c r="AC26" s="42">
        <v>1.0</v>
      </c>
      <c r="AD26" s="42">
        <v>1.0</v>
      </c>
      <c r="AE26" s="42">
        <v>0.0</v>
      </c>
      <c r="AF26" s="42">
        <v>0.0</v>
      </c>
      <c r="AG26" s="25"/>
      <c r="AH26" s="25"/>
      <c r="AI26" s="25"/>
      <c r="AJ26" s="25"/>
      <c r="AK26" s="54"/>
      <c r="AL26" s="55"/>
    </row>
    <row r="27">
      <c r="A27" s="26" t="s">
        <v>470</v>
      </c>
      <c r="B27" s="25" t="s">
        <v>450</v>
      </c>
      <c r="C27" s="25" t="s">
        <v>329</v>
      </c>
      <c r="D27" s="28">
        <v>97.46106222176205</v>
      </c>
      <c r="E27" s="29">
        <v>0.2187572156196944</v>
      </c>
      <c r="F27" s="30">
        <v>5.0</v>
      </c>
      <c r="G27" s="32"/>
      <c r="H27" s="34">
        <v>5.08528343251832</v>
      </c>
      <c r="I27" s="35" t="s">
        <v>27</v>
      </c>
      <c r="J27" s="36">
        <v>3000.0</v>
      </c>
      <c r="K27" s="28">
        <v>1.6950944775061068</v>
      </c>
      <c r="L27" s="28">
        <v>0.5575097859757956</v>
      </c>
      <c r="M27" s="34">
        <v>4.979713146729752</v>
      </c>
      <c r="N27" s="35" t="s">
        <v>27</v>
      </c>
      <c r="O27" s="36">
        <v>3100.0</v>
      </c>
      <c r="P27" s="28">
        <v>1.6063590795902427</v>
      </c>
      <c r="Q27" s="37">
        <v>0.5202734001514298</v>
      </c>
      <c r="R27" s="38">
        <v>2.258675463543222</v>
      </c>
      <c r="S27" s="39">
        <v>2.713357302927861</v>
      </c>
      <c r="T27" s="40">
        <v>0.08295727286890822</v>
      </c>
      <c r="U27" s="40">
        <v>0.017348943663306284</v>
      </c>
      <c r="V27" s="40">
        <v>0.049603317797903876</v>
      </c>
      <c r="W27" s="40">
        <v>0.053268587585926334</v>
      </c>
      <c r="X27" s="39">
        <v>2.53403708498407</v>
      </c>
      <c r="Y27" s="41">
        <v>2.5512463475342506</v>
      </c>
      <c r="Z27" s="41">
        <v>2.175575647117993</v>
      </c>
      <c r="AA27" s="41">
        <v>2.80413749961176</v>
      </c>
      <c r="AB27" s="42">
        <v>1.0</v>
      </c>
      <c r="AC27" s="42">
        <v>0.0</v>
      </c>
      <c r="AD27" s="42">
        <v>0.0</v>
      </c>
      <c r="AE27" s="42">
        <v>0.0</v>
      </c>
      <c r="AF27" s="42">
        <v>0.0</v>
      </c>
      <c r="AG27" s="25"/>
      <c r="AH27" s="25"/>
      <c r="AI27" s="25"/>
      <c r="AJ27" s="25"/>
      <c r="AK27" s="54"/>
      <c r="AL27" s="55"/>
    </row>
    <row r="28">
      <c r="A28" s="26" t="s">
        <v>454</v>
      </c>
      <c r="B28" s="25" t="s">
        <v>450</v>
      </c>
      <c r="C28" s="25" t="s">
        <v>329</v>
      </c>
      <c r="D28" s="28">
        <v>97.46106222176205</v>
      </c>
      <c r="E28" s="29">
        <v>0.13073849878934626</v>
      </c>
      <c r="F28" s="30">
        <v>4.0</v>
      </c>
      <c r="G28" s="32"/>
      <c r="H28" s="34">
        <v>3.161280613084594</v>
      </c>
      <c r="I28" s="35" t="s">
        <v>58</v>
      </c>
      <c r="J28" s="36">
        <v>3500.0</v>
      </c>
      <c r="K28" s="28">
        <v>0.9032230323098839</v>
      </c>
      <c r="L28" s="28">
        <v>0.2097587815280271</v>
      </c>
      <c r="M28" s="34">
        <v>3.1694650752312223</v>
      </c>
      <c r="N28" s="35" t="s">
        <v>28</v>
      </c>
      <c r="O28" s="36">
        <v>4000.0</v>
      </c>
      <c r="P28" s="28">
        <v>0.7923662688078056</v>
      </c>
      <c r="Q28" s="37">
        <v>0.18436274408194503</v>
      </c>
      <c r="R28" s="38">
        <v>0.9976575401068174</v>
      </c>
      <c r="S28" s="39">
        <v>1.19849062690191</v>
      </c>
      <c r="T28" s="40">
        <v>0.06365907995894585</v>
      </c>
      <c r="U28" s="40">
        <v>0.01049697595067724</v>
      </c>
      <c r="V28" s="40">
        <v>0.04334235231247377</v>
      </c>
      <c r="W28" s="40">
        <v>0.027427582322737308</v>
      </c>
      <c r="X28" s="39">
        <v>1.5730713866291302</v>
      </c>
      <c r="Y28" s="41">
        <v>1.5882092264554637</v>
      </c>
      <c r="Z28" s="41">
        <v>1.4190643977283761</v>
      </c>
      <c r="AA28" s="41">
        <v>1.7504006775028462</v>
      </c>
      <c r="AB28" s="42">
        <v>1.0</v>
      </c>
      <c r="AC28" s="42">
        <v>1.0</v>
      </c>
      <c r="AD28" s="42">
        <v>0.0</v>
      </c>
      <c r="AE28" s="42">
        <v>0.0</v>
      </c>
      <c r="AF28" s="42">
        <v>0.0</v>
      </c>
      <c r="AG28" s="25"/>
      <c r="AH28" s="25"/>
      <c r="AI28" s="25"/>
      <c r="AJ28" s="25"/>
      <c r="AK28" s="54"/>
      <c r="AL28" s="55"/>
    </row>
    <row r="29">
      <c r="A29" s="26" t="s">
        <v>467</v>
      </c>
      <c r="B29" s="25" t="s">
        <v>450</v>
      </c>
      <c r="C29" s="25" t="s">
        <v>329</v>
      </c>
      <c r="D29" s="28">
        <v>97.46106222176205</v>
      </c>
      <c r="E29" s="29">
        <v>0.17970297029702972</v>
      </c>
      <c r="F29" s="30">
        <v>0.0</v>
      </c>
      <c r="G29" s="33"/>
      <c r="H29" s="34" t="s">
        <v>64</v>
      </c>
      <c r="I29" s="35" t="s">
        <v>27</v>
      </c>
      <c r="J29" s="36">
        <v>3000.0</v>
      </c>
      <c r="K29" s="28" t="s">
        <v>64</v>
      </c>
      <c r="L29" s="28" t="s">
        <v>64</v>
      </c>
      <c r="M29" s="34" t="s">
        <v>64</v>
      </c>
      <c r="N29" s="35" t="s">
        <v>27</v>
      </c>
      <c r="O29" s="36">
        <v>3000.0</v>
      </c>
      <c r="P29" s="28" t="s">
        <v>64</v>
      </c>
      <c r="Q29" s="37" t="s">
        <v>64</v>
      </c>
      <c r="R29" s="38" t="s">
        <v>64</v>
      </c>
      <c r="S29" s="39" t="s">
        <v>64</v>
      </c>
      <c r="T29" s="40" t="s">
        <v>64</v>
      </c>
      <c r="U29" s="40" t="s">
        <v>64</v>
      </c>
      <c r="V29" s="40" t="s">
        <v>64</v>
      </c>
      <c r="W29" s="40" t="s">
        <v>64</v>
      </c>
      <c r="X29" s="39" t="s">
        <v>64</v>
      </c>
      <c r="Y29" s="41" t="s">
        <v>64</v>
      </c>
      <c r="Z29" s="41" t="s">
        <v>64</v>
      </c>
      <c r="AA29" s="41" t="s">
        <v>64</v>
      </c>
      <c r="AB29" s="42">
        <v>1.0</v>
      </c>
      <c r="AC29" s="42">
        <v>0.0</v>
      </c>
      <c r="AD29" s="42">
        <v>0.0</v>
      </c>
      <c r="AE29" s="42">
        <v>0.0</v>
      </c>
      <c r="AF29" s="42">
        <v>0.0</v>
      </c>
      <c r="AG29" s="25"/>
      <c r="AH29" s="25"/>
      <c r="AI29" s="25"/>
      <c r="AJ29" s="25"/>
      <c r="AK29" s="54"/>
      <c r="AL29" s="55"/>
    </row>
    <row r="30">
      <c r="A30" s="26" t="s">
        <v>468</v>
      </c>
      <c r="B30" s="25" t="s">
        <v>450</v>
      </c>
      <c r="C30" s="25" t="s">
        <v>329</v>
      </c>
      <c r="D30" s="28">
        <v>97.46106222176205</v>
      </c>
      <c r="E30" s="29">
        <v>0.18703846153846154</v>
      </c>
      <c r="F30" s="30">
        <v>0.0</v>
      </c>
      <c r="G30" s="32"/>
      <c r="H30" s="34" t="s">
        <v>64</v>
      </c>
      <c r="I30" s="35" t="s">
        <v>30</v>
      </c>
      <c r="J30" s="36">
        <v>5600.0</v>
      </c>
      <c r="K30" s="28" t="s">
        <v>64</v>
      </c>
      <c r="L30" s="28" t="s">
        <v>64</v>
      </c>
      <c r="M30" s="34" t="s">
        <v>64</v>
      </c>
      <c r="N30" s="35" t="s">
        <v>30</v>
      </c>
      <c r="O30" s="36">
        <v>3700.0</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0.0</v>
      </c>
      <c r="AD30" s="42">
        <v>0.0</v>
      </c>
      <c r="AE30" s="42">
        <v>1.0</v>
      </c>
      <c r="AF30" s="42">
        <v>0.0</v>
      </c>
      <c r="AG30" s="25"/>
      <c r="AH30" s="25"/>
      <c r="AI30" s="25"/>
      <c r="AJ30" s="25"/>
      <c r="AK30" s="54"/>
      <c r="AL30" s="55"/>
    </row>
    <row r="31">
      <c r="A31" s="26" t="s">
        <v>469</v>
      </c>
      <c r="B31" s="25" t="s">
        <v>450</v>
      </c>
      <c r="C31" s="25" t="s">
        <v>329</v>
      </c>
      <c r="D31" s="28">
        <v>97.46106222176205</v>
      </c>
      <c r="E31" s="29">
        <v>0.20126923076923076</v>
      </c>
      <c r="F31" s="30">
        <v>0.0</v>
      </c>
      <c r="G31" s="33"/>
      <c r="H31" s="34" t="s">
        <v>64</v>
      </c>
      <c r="I31" s="35" t="s">
        <v>58</v>
      </c>
      <c r="J31" s="36">
        <v>3000.0</v>
      </c>
      <c r="K31" s="28" t="s">
        <v>64</v>
      </c>
      <c r="L31" s="28" t="s">
        <v>64</v>
      </c>
      <c r="M31" s="34" t="s">
        <v>64</v>
      </c>
      <c r="N31" s="35" t="s">
        <v>27</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1.0</v>
      </c>
      <c r="AC31" s="42">
        <v>1.0</v>
      </c>
      <c r="AD31" s="42">
        <v>0.0</v>
      </c>
      <c r="AE31" s="42">
        <v>0.0</v>
      </c>
      <c r="AF31" s="42">
        <v>0.0</v>
      </c>
      <c r="AG31" s="25"/>
      <c r="AH31" s="25"/>
      <c r="AI31" s="25"/>
      <c r="AJ31" s="25"/>
      <c r="AK31" s="54"/>
      <c r="AL31" s="55"/>
    </row>
    <row r="32">
      <c r="A32" s="26" t="s">
        <v>471</v>
      </c>
      <c r="B32" s="25" t="s">
        <v>450</v>
      </c>
      <c r="C32" s="25" t="s">
        <v>329</v>
      </c>
      <c r="D32" s="28">
        <v>97.46106222176205</v>
      </c>
      <c r="E32" s="29">
        <v>0.1965974025974026</v>
      </c>
      <c r="F32" s="30">
        <v>0.0</v>
      </c>
      <c r="G32" s="33"/>
      <c r="H32" s="34" t="s">
        <v>64</v>
      </c>
      <c r="I32" s="35" t="s">
        <v>45</v>
      </c>
      <c r="J32" s="36">
        <v>5000.0</v>
      </c>
      <c r="K32" s="28" t="s">
        <v>64</v>
      </c>
      <c r="L32" s="28" t="s">
        <v>64</v>
      </c>
      <c r="M32" s="34" t="s">
        <v>64</v>
      </c>
      <c r="N32" s="35" t="s">
        <v>30</v>
      </c>
      <c r="O32" s="36">
        <v>5000.0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0.0</v>
      </c>
      <c r="AD32" s="42">
        <v>0.0</v>
      </c>
      <c r="AE32" s="42">
        <v>1.0</v>
      </c>
      <c r="AF32" s="42">
        <v>1.0</v>
      </c>
      <c r="AG32" s="25"/>
      <c r="AH32" s="25"/>
      <c r="AI32" s="25"/>
      <c r="AJ32" s="25"/>
      <c r="AK32" s="54"/>
      <c r="AL32" s="55"/>
    </row>
    <row r="33">
      <c r="A33" s="26" t="s">
        <v>472</v>
      </c>
      <c r="B33" s="25" t="s">
        <v>450</v>
      </c>
      <c r="C33" s="25" t="s">
        <v>329</v>
      </c>
      <c r="D33" s="28">
        <v>97.46106222176205</v>
      </c>
      <c r="E33" s="29">
        <v>0.17911575562700965</v>
      </c>
      <c r="F33" s="30">
        <v>0.0</v>
      </c>
      <c r="G33" s="33"/>
      <c r="H33" s="34" t="s">
        <v>64</v>
      </c>
      <c r="I33" s="35" t="s">
        <v>27</v>
      </c>
      <c r="J33" s="36">
        <v>3000.0</v>
      </c>
      <c r="K33" s="28" t="s">
        <v>64</v>
      </c>
      <c r="L33" s="28" t="s">
        <v>64</v>
      </c>
      <c r="M33" s="34" t="s">
        <v>64</v>
      </c>
      <c r="N33" s="35" t="s">
        <v>27</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1.0</v>
      </c>
      <c r="AC33" s="42">
        <v>0.0</v>
      </c>
      <c r="AD33" s="42">
        <v>0.0</v>
      </c>
      <c r="AE33" s="42">
        <v>0.0</v>
      </c>
      <c r="AF33" s="42">
        <v>0.0</v>
      </c>
      <c r="AG33" s="25"/>
      <c r="AH33" s="25"/>
      <c r="AI33" s="25"/>
      <c r="AJ33" s="25"/>
      <c r="AK33" s="54"/>
      <c r="AL33" s="55"/>
    </row>
    <row r="34">
      <c r="A34" s="26" t="s">
        <v>473</v>
      </c>
      <c r="B34" s="25" t="s">
        <v>450</v>
      </c>
      <c r="C34" s="25" t="s">
        <v>329</v>
      </c>
      <c r="D34" s="28">
        <v>97.46106222176205</v>
      </c>
      <c r="E34" s="29">
        <v>0.2130378496982995</v>
      </c>
      <c r="F34" s="30">
        <v>0.0</v>
      </c>
      <c r="G34" s="33"/>
      <c r="H34" s="34" t="s">
        <v>64</v>
      </c>
      <c r="I34" s="35" t="s">
        <v>58</v>
      </c>
      <c r="J34" s="36">
        <v>4500.0</v>
      </c>
      <c r="K34" s="28" t="s">
        <v>64</v>
      </c>
      <c r="L34" s="28" t="s">
        <v>64</v>
      </c>
      <c r="M34" s="34" t="s">
        <v>64</v>
      </c>
      <c r="N34" s="35" t="s">
        <v>28</v>
      </c>
      <c r="O34" s="36">
        <v>5200.0</v>
      </c>
      <c r="P34" s="28" t="s">
        <v>64</v>
      </c>
      <c r="Q34" s="37" t="s">
        <v>64</v>
      </c>
      <c r="R34" s="38" t="s">
        <v>64</v>
      </c>
      <c r="S34" s="39" t="s">
        <v>64</v>
      </c>
      <c r="T34" s="40" t="s">
        <v>64</v>
      </c>
      <c r="U34" s="40" t="s">
        <v>64</v>
      </c>
      <c r="V34" s="40" t="s">
        <v>64</v>
      </c>
      <c r="W34" s="40" t="s">
        <v>64</v>
      </c>
      <c r="X34" s="39" t="s">
        <v>64</v>
      </c>
      <c r="Y34" s="41" t="s">
        <v>64</v>
      </c>
      <c r="Z34" s="41" t="s">
        <v>64</v>
      </c>
      <c r="AA34" s="41" t="s">
        <v>64</v>
      </c>
      <c r="AB34" s="42">
        <v>1.0</v>
      </c>
      <c r="AC34" s="42">
        <v>1.0</v>
      </c>
      <c r="AD34" s="42">
        <v>0.0</v>
      </c>
      <c r="AE34" s="42">
        <v>0.0</v>
      </c>
      <c r="AF34" s="42">
        <v>0.0</v>
      </c>
      <c r="AG34" s="25"/>
      <c r="AH34" s="25"/>
      <c r="AI34" s="25"/>
      <c r="AJ34" s="25"/>
      <c r="AK34" s="25"/>
      <c r="AL34" s="25"/>
    </row>
    <row r="35">
      <c r="A35" s="26" t="s">
        <v>139</v>
      </c>
      <c r="B35" s="25" t="s">
        <v>38</v>
      </c>
      <c r="C35" s="25" t="s">
        <v>451</v>
      </c>
      <c r="D35" s="28">
        <v>100.24126462366705</v>
      </c>
      <c r="E35" s="29">
        <v>0.29907610853739247</v>
      </c>
      <c r="F35" s="30">
        <v>35.0</v>
      </c>
      <c r="G35" s="32"/>
      <c r="H35" s="34">
        <v>54.10160196721988</v>
      </c>
      <c r="I35" s="35" t="s">
        <v>44</v>
      </c>
      <c r="J35" s="36">
        <v>10700.0</v>
      </c>
      <c r="K35" s="28">
        <v>5.056224482917745</v>
      </c>
      <c r="L35" s="28">
        <v>9.38910549657998</v>
      </c>
      <c r="M35" s="34">
        <v>53.04422550873656</v>
      </c>
      <c r="N35" s="35" t="s">
        <v>29</v>
      </c>
      <c r="O35" s="36">
        <v>11300.0</v>
      </c>
      <c r="P35" s="28">
        <v>4.694179248560758</v>
      </c>
      <c r="Q35" s="37">
        <v>8.591765051898781</v>
      </c>
      <c r="R35" s="38">
        <v>23.899039751120245</v>
      </c>
      <c r="S35" s="39">
        <v>24.784101090952152</v>
      </c>
      <c r="T35" s="40">
        <v>0.128113987962457</v>
      </c>
      <c r="U35" s="40">
        <v>0.024262295065456452</v>
      </c>
      <c r="V35" s="40">
        <v>0.07618814151395671</v>
      </c>
      <c r="W35" s="40">
        <v>0.05476022671315639</v>
      </c>
      <c r="X35" s="39">
        <v>28.502750058910863</v>
      </c>
      <c r="Y35" s="41">
        <v>25.598851908309015</v>
      </c>
      <c r="Z35" s="41">
        <v>25.61476971422982</v>
      </c>
      <c r="AA35" s="41">
        <v>27.42945579450674</v>
      </c>
      <c r="AB35" s="42">
        <v>0.0</v>
      </c>
      <c r="AC35" s="42">
        <v>0.0</v>
      </c>
      <c r="AD35" s="42">
        <v>1.0</v>
      </c>
      <c r="AE35" s="42">
        <v>1.0</v>
      </c>
      <c r="AF35" s="42">
        <v>0.0</v>
      </c>
      <c r="AG35" s="25"/>
      <c r="AH35" s="25"/>
      <c r="AI35" s="25"/>
      <c r="AJ35" s="25"/>
      <c r="AK35" s="25"/>
      <c r="AL35" s="25"/>
    </row>
    <row r="36">
      <c r="A36" s="26" t="s">
        <v>143</v>
      </c>
      <c r="B36" s="25" t="s">
        <v>38</v>
      </c>
      <c r="C36" s="25" t="s">
        <v>451</v>
      </c>
      <c r="D36" s="28">
        <v>100.24126462366705</v>
      </c>
      <c r="E36" s="29">
        <v>0.2498720714020082</v>
      </c>
      <c r="F36" s="30">
        <v>31.0</v>
      </c>
      <c r="G36" s="33"/>
      <c r="H36" s="34">
        <v>39.41443241071333</v>
      </c>
      <c r="I36" s="35" t="s">
        <v>45</v>
      </c>
      <c r="J36" s="36">
        <v>7400.0</v>
      </c>
      <c r="K36" s="28">
        <v>5.326274650096396</v>
      </c>
      <c r="L36" s="28">
        <v>7.8437598975033485</v>
      </c>
      <c r="M36" s="34">
        <v>37.956478502165666</v>
      </c>
      <c r="N36" s="35" t="s">
        <v>31</v>
      </c>
      <c r="O36" s="36">
        <v>7700.0</v>
      </c>
      <c r="P36" s="28">
        <v>4.929412792489048</v>
      </c>
      <c r="Q36" s="37">
        <v>7.061756132850794</v>
      </c>
      <c r="R36" s="38">
        <v>16.919127350581682</v>
      </c>
      <c r="S36" s="39">
        <v>17.54569919939375</v>
      </c>
      <c r="T36" s="40">
        <v>0.06312609924285338</v>
      </c>
      <c r="U36" s="40">
        <v>0.03698625402373368</v>
      </c>
      <c r="V36" s="40">
        <v>0.06692234232446827</v>
      </c>
      <c r="W36" s="40">
        <v>0.03286461867798037</v>
      </c>
      <c r="X36" s="39">
        <v>19.82274712094553</v>
      </c>
      <c r="Y36" s="41">
        <v>19.5916852897678</v>
      </c>
      <c r="Z36" s="41">
        <v>17.561704055786322</v>
      </c>
      <c r="AA36" s="41">
        <v>20.394774446379348</v>
      </c>
      <c r="AB36" s="42">
        <v>0.0</v>
      </c>
      <c r="AC36" s="42">
        <v>0.0</v>
      </c>
      <c r="AD36" s="42">
        <v>0.0</v>
      </c>
      <c r="AE36" s="42">
        <v>1.0</v>
      </c>
      <c r="AF36" s="42">
        <v>1.0</v>
      </c>
      <c r="AG36" s="25"/>
      <c r="AH36" s="25"/>
      <c r="AI36" s="25"/>
      <c r="AJ36" s="25"/>
      <c r="AK36" s="25"/>
      <c r="AL36" s="25"/>
    </row>
    <row r="37">
      <c r="A37" s="26" t="s">
        <v>146</v>
      </c>
      <c r="B37" s="25" t="s">
        <v>38</v>
      </c>
      <c r="C37" s="25" t="s">
        <v>451</v>
      </c>
      <c r="D37" s="28">
        <v>100.24126462366705</v>
      </c>
      <c r="E37" s="29">
        <v>0.14136898395721925</v>
      </c>
      <c r="F37" s="30">
        <v>27.0</v>
      </c>
      <c r="G37" s="33"/>
      <c r="H37" s="34">
        <v>20.552166775263878</v>
      </c>
      <c r="I37" s="35" t="s">
        <v>40</v>
      </c>
      <c r="J37" s="36">
        <v>3900.0</v>
      </c>
      <c r="K37" s="28">
        <v>5.269786352631764</v>
      </c>
      <c r="L37" s="28">
        <v>4.8180520347019975</v>
      </c>
      <c r="M37" s="34">
        <v>20.041513901544896</v>
      </c>
      <c r="N37" s="35" t="s">
        <v>28</v>
      </c>
      <c r="O37" s="36">
        <v>3700.0</v>
      </c>
      <c r="P37" s="28">
        <v>5.416625378795918</v>
      </c>
      <c r="Q37" s="37">
        <v>4.86192317294648</v>
      </c>
      <c r="R37" s="38">
        <v>7.561472662727839</v>
      </c>
      <c r="S37" s="39">
        <v>7.841499274494219</v>
      </c>
      <c r="T37" s="40">
        <v>0.029905391329522715</v>
      </c>
      <c r="U37" s="40">
        <v>0.039742691108970975</v>
      </c>
      <c r="V37" s="40">
        <v>0.014067338684611014</v>
      </c>
      <c r="W37" s="40">
        <v>0.01692015562065101</v>
      </c>
      <c r="X37" s="39">
        <v>11.531862601917616</v>
      </c>
      <c r="Y37" s="41">
        <v>9.020304173346263</v>
      </c>
      <c r="Z37" s="41">
        <v>9.934375141911715</v>
      </c>
      <c r="AA37" s="41">
        <v>10.10713875963318</v>
      </c>
      <c r="AB37" s="42">
        <v>0.0</v>
      </c>
      <c r="AC37" s="42">
        <v>1.0</v>
      </c>
      <c r="AD37" s="42">
        <v>1.0</v>
      </c>
      <c r="AE37" s="42">
        <v>0.0</v>
      </c>
      <c r="AF37" s="42">
        <v>0.0</v>
      </c>
      <c r="AG37" s="25"/>
      <c r="AH37" s="25"/>
      <c r="AI37" s="25"/>
      <c r="AJ37" s="25"/>
      <c r="AK37" s="25"/>
      <c r="AL37" s="25"/>
    </row>
    <row r="38">
      <c r="A38" s="26" t="s">
        <v>141</v>
      </c>
      <c r="B38" s="25" t="s">
        <v>38</v>
      </c>
      <c r="C38" s="25" t="s">
        <v>451</v>
      </c>
      <c r="D38" s="28">
        <v>100.24126462366705</v>
      </c>
      <c r="E38" s="29">
        <v>0.17238418440851608</v>
      </c>
      <c r="F38" s="30">
        <v>26.0</v>
      </c>
      <c r="G38" s="33"/>
      <c r="H38" s="34">
        <v>22.84353763456723</v>
      </c>
      <c r="I38" s="35" t="s">
        <v>44</v>
      </c>
      <c r="J38" s="36">
        <v>4600.0</v>
      </c>
      <c r="K38" s="28">
        <v>4.965986442297225</v>
      </c>
      <c r="L38" s="28">
        <v>4.905568510962609</v>
      </c>
      <c r="M38" s="34">
        <v>22.762274843573852</v>
      </c>
      <c r="N38" s="35" t="s">
        <v>30</v>
      </c>
      <c r="O38" s="36">
        <v>4300.0</v>
      </c>
      <c r="P38" s="28">
        <v>5.293552289203221</v>
      </c>
      <c r="Q38" s="37">
        <v>5.2155249756271465</v>
      </c>
      <c r="R38" s="38">
        <v>9.130236125036506</v>
      </c>
      <c r="S38" s="39">
        <v>9.468359292408856</v>
      </c>
      <c r="T38" s="40">
        <v>0.04380125557944852</v>
      </c>
      <c r="U38" s="40">
        <v>0.02812182228888381</v>
      </c>
      <c r="V38" s="40">
        <v>0.03570864484883448</v>
      </c>
      <c r="W38" s="40">
        <v>0.01760142833908555</v>
      </c>
      <c r="X38" s="39">
        <v>11.561905391093418</v>
      </c>
      <c r="Y38" s="41">
        <v>11.281632243473812</v>
      </c>
      <c r="Z38" s="41">
        <v>10.320579681645858</v>
      </c>
      <c r="AA38" s="41">
        <v>12.441695161927994</v>
      </c>
      <c r="AB38" s="42">
        <v>0.0</v>
      </c>
      <c r="AC38" s="42">
        <v>0.0</v>
      </c>
      <c r="AD38" s="42">
        <v>1.0</v>
      </c>
      <c r="AE38" s="42">
        <v>1.0</v>
      </c>
      <c r="AF38" s="42">
        <v>0.0</v>
      </c>
      <c r="AG38" s="25"/>
      <c r="AH38" s="25"/>
      <c r="AI38" s="25"/>
      <c r="AJ38" s="25"/>
      <c r="AK38" s="25"/>
      <c r="AL38" s="25"/>
    </row>
    <row r="39">
      <c r="A39" s="26" t="s">
        <v>158</v>
      </c>
      <c r="B39" s="25" t="s">
        <v>38</v>
      </c>
      <c r="C39" s="25" t="s">
        <v>451</v>
      </c>
      <c r="D39" s="28">
        <v>100.24126462366705</v>
      </c>
      <c r="E39" s="29">
        <v>0.14063212868184669</v>
      </c>
      <c r="F39" s="30">
        <v>25.0</v>
      </c>
      <c r="G39" s="32"/>
      <c r="H39" s="34">
        <v>17.549312649199546</v>
      </c>
      <c r="I39" s="35" t="s">
        <v>58</v>
      </c>
      <c r="J39" s="36">
        <v>3800.0</v>
      </c>
      <c r="K39" s="28">
        <v>4.618240170841985</v>
      </c>
      <c r="L39" s="28">
        <v>3.7613013842465763</v>
      </c>
      <c r="M39" s="34">
        <v>17.576540611324262</v>
      </c>
      <c r="N39" s="35" t="s">
        <v>28</v>
      </c>
      <c r="O39" s="36">
        <v>3200.0</v>
      </c>
      <c r="P39" s="28">
        <v>5.492668941038832</v>
      </c>
      <c r="Q39" s="37">
        <v>4.47855514289526</v>
      </c>
      <c r="R39" s="38">
        <v>6.960253121947781</v>
      </c>
      <c r="S39" s="39">
        <v>7.218014564157674</v>
      </c>
      <c r="T39" s="40">
        <v>0.0311635667118813</v>
      </c>
      <c r="U39" s="40">
        <v>0.02172601969503397</v>
      </c>
      <c r="V39" s="40">
        <v>0.020153095192226078</v>
      </c>
      <c r="W39" s="40">
        <v>0.02202094303931045</v>
      </c>
      <c r="X39" s="39">
        <v>7.701391534804128</v>
      </c>
      <c r="Y39" s="41">
        <v>9.847921114395417</v>
      </c>
      <c r="Z39" s="41">
        <v>6.559399121279356</v>
      </c>
      <c r="AA39" s="41">
        <v>11.017141490044907</v>
      </c>
      <c r="AB39" s="42">
        <v>1.0</v>
      </c>
      <c r="AC39" s="42">
        <v>1.0</v>
      </c>
      <c r="AD39" s="42">
        <v>0.0</v>
      </c>
      <c r="AE39" s="42">
        <v>0.0</v>
      </c>
      <c r="AF39" s="42">
        <v>0.0</v>
      </c>
      <c r="AG39" s="25"/>
      <c r="AH39" s="25"/>
      <c r="AI39" s="25"/>
      <c r="AJ39" s="25"/>
      <c r="AK39" s="25"/>
      <c r="AL39" s="25"/>
    </row>
    <row r="40">
      <c r="A40" s="26" t="s">
        <v>151</v>
      </c>
      <c r="B40" s="25" t="s">
        <v>38</v>
      </c>
      <c r="C40" s="25" t="s">
        <v>451</v>
      </c>
      <c r="D40" s="28">
        <v>100.24126462366705</v>
      </c>
      <c r="E40" s="29">
        <v>0.15196121159293965</v>
      </c>
      <c r="F40" s="30">
        <v>23.0</v>
      </c>
      <c r="G40" s="32"/>
      <c r="H40" s="34">
        <v>16.836958857259578</v>
      </c>
      <c r="I40" s="35" t="s">
        <v>40</v>
      </c>
      <c r="J40" s="36">
        <v>3700.0</v>
      </c>
      <c r="K40" s="28">
        <v>4.5505294208809675</v>
      </c>
      <c r="L40" s="28">
        <v>3.595416625828582</v>
      </c>
      <c r="M40" s="34">
        <v>16.183647881404628</v>
      </c>
      <c r="N40" s="35" t="s">
        <v>28</v>
      </c>
      <c r="O40" s="36">
        <v>3800.0</v>
      </c>
      <c r="P40" s="28">
        <v>4.258854705632797</v>
      </c>
      <c r="Q40" s="37">
        <v>3.268874099996815</v>
      </c>
      <c r="R40" s="38">
        <v>6.990193542398148</v>
      </c>
      <c r="S40" s="39">
        <v>7.24906377847235</v>
      </c>
      <c r="T40" s="40">
        <v>0.021452098812343424</v>
      </c>
      <c r="U40" s="40">
        <v>0.04071926163454076</v>
      </c>
      <c r="V40" s="40">
        <v>0.015294551931022627</v>
      </c>
      <c r="W40" s="40">
        <v>0.019763739183594174</v>
      </c>
      <c r="X40" s="39">
        <v>9.166204917901423</v>
      </c>
      <c r="Y40" s="41">
        <v>7.670753939358155</v>
      </c>
      <c r="Z40" s="41">
        <v>7.713636925447099</v>
      </c>
      <c r="AA40" s="41">
        <v>8.470010955957529</v>
      </c>
      <c r="AB40" s="42">
        <v>0.0</v>
      </c>
      <c r="AC40" s="42">
        <v>1.0</v>
      </c>
      <c r="AD40" s="42">
        <v>1.0</v>
      </c>
      <c r="AE40" s="42">
        <v>0.0</v>
      </c>
      <c r="AF40" s="42">
        <v>0.0</v>
      </c>
      <c r="AG40" s="25"/>
      <c r="AH40" s="25"/>
      <c r="AI40" s="25"/>
      <c r="AJ40" s="25"/>
      <c r="AK40" s="25"/>
      <c r="AL40" s="25"/>
    </row>
    <row r="41">
      <c r="A41" s="26" t="s">
        <v>168</v>
      </c>
      <c r="B41" s="25" t="s">
        <v>38</v>
      </c>
      <c r="C41" s="25" t="s">
        <v>451</v>
      </c>
      <c r="D41" s="28">
        <v>100.24126462366705</v>
      </c>
      <c r="E41" s="29">
        <v>0.11627041978522618</v>
      </c>
      <c r="F41" s="30">
        <v>23.0</v>
      </c>
      <c r="G41" s="33"/>
      <c r="H41" s="34">
        <v>19.48470325763064</v>
      </c>
      <c r="I41" s="35" t="s">
        <v>45</v>
      </c>
      <c r="J41" s="36">
        <v>4000.0</v>
      </c>
      <c r="K41" s="28">
        <v>4.87117581440766</v>
      </c>
      <c r="L41" s="28">
        <v>4.283070171550428</v>
      </c>
      <c r="M41" s="34">
        <v>19.823863512891045</v>
      </c>
      <c r="N41" s="35" t="s">
        <v>31</v>
      </c>
      <c r="O41" s="36">
        <v>3700.0</v>
      </c>
      <c r="P41" s="28">
        <v>5.357800949430012</v>
      </c>
      <c r="Q41" s="37">
        <v>4.770834120948523</v>
      </c>
      <c r="R41" s="38">
        <v>5.179351800594506</v>
      </c>
      <c r="S41" s="39">
        <v>5.371160513071336</v>
      </c>
      <c r="T41" s="40">
        <v>0.05741694566483113</v>
      </c>
      <c r="U41" s="40">
        <v>2.885273651499051E-4</v>
      </c>
      <c r="V41" s="40">
        <v>0.03144948280133966</v>
      </c>
      <c r="W41" s="40">
        <v>0.017119290332227706</v>
      </c>
      <c r="X41" s="39">
        <v>6.663688885287646</v>
      </c>
      <c r="Y41" s="41">
        <v>12.821014372342992</v>
      </c>
      <c r="Z41" s="41">
        <v>6.2456203625018345</v>
      </c>
      <c r="AA41" s="41">
        <v>13.578243150389211</v>
      </c>
      <c r="AB41" s="42">
        <v>0.0</v>
      </c>
      <c r="AC41" s="42">
        <v>0.0</v>
      </c>
      <c r="AD41" s="42">
        <v>0.0</v>
      </c>
      <c r="AE41" s="42">
        <v>1.0</v>
      </c>
      <c r="AF41" s="42">
        <v>1.0</v>
      </c>
      <c r="AG41" s="25"/>
      <c r="AH41" s="25"/>
      <c r="AI41" s="25"/>
      <c r="AJ41" s="25"/>
      <c r="AK41" s="25"/>
      <c r="AL41" s="25"/>
    </row>
    <row r="42">
      <c r="A42" s="26" t="s">
        <v>148</v>
      </c>
      <c r="B42" s="25" t="s">
        <v>38</v>
      </c>
      <c r="C42" s="25" t="s">
        <v>451</v>
      </c>
      <c r="D42" s="28">
        <v>100.24126462366705</v>
      </c>
      <c r="E42" s="29">
        <v>0.27580558789289866</v>
      </c>
      <c r="F42" s="30">
        <v>20.0</v>
      </c>
      <c r="G42" s="32">
        <v>0.2</v>
      </c>
      <c r="H42" s="34">
        <v>19.682184302973013</v>
      </c>
      <c r="I42" s="35" t="s">
        <v>58</v>
      </c>
      <c r="J42" s="36">
        <v>5200.0</v>
      </c>
      <c r="K42" s="28">
        <v>3.7850354428794257</v>
      </c>
      <c r="L42" s="28">
        <v>3.3527205055633433</v>
      </c>
      <c r="M42" s="34">
        <v>20.05256416137314</v>
      </c>
      <c r="N42" s="35" t="s">
        <v>28</v>
      </c>
      <c r="O42" s="36">
        <v>4500.0</v>
      </c>
      <c r="P42" s="28">
        <v>4.456125369194031</v>
      </c>
      <c r="Q42" s="37">
        <v>4.001399729234315</v>
      </c>
      <c r="R42" s="38">
        <v>8.353438718638921</v>
      </c>
      <c r="S42" s="39">
        <v>8.662794481109492</v>
      </c>
      <c r="T42" s="40">
        <v>0.08144194025954966</v>
      </c>
      <c r="U42" s="40">
        <v>0.006091225448775182</v>
      </c>
      <c r="V42" s="40">
        <v>0.04654899447891158</v>
      </c>
      <c r="W42" s="40">
        <v>0.03128333069988242</v>
      </c>
      <c r="X42" s="39">
        <v>8.984561843916044</v>
      </c>
      <c r="Y42" s="41">
        <v>10.697622459056968</v>
      </c>
      <c r="Z42" s="41">
        <v>8.20404668285569</v>
      </c>
      <c r="AA42" s="41">
        <v>11.848517478517449</v>
      </c>
      <c r="AB42" s="42">
        <v>1.0</v>
      </c>
      <c r="AC42" s="42">
        <v>1.0</v>
      </c>
      <c r="AD42" s="42">
        <v>0.0</v>
      </c>
      <c r="AE42" s="42">
        <v>0.0</v>
      </c>
      <c r="AF42" s="42">
        <v>0.0</v>
      </c>
      <c r="AG42" s="25"/>
      <c r="AH42" s="25"/>
      <c r="AI42" s="25"/>
      <c r="AJ42" s="25"/>
      <c r="AK42" s="25"/>
      <c r="AL42" s="25"/>
    </row>
    <row r="43">
      <c r="A43" s="26" t="s">
        <v>149</v>
      </c>
      <c r="B43" s="25" t="s">
        <v>38</v>
      </c>
      <c r="C43" s="25" t="s">
        <v>451</v>
      </c>
      <c r="D43" s="28">
        <v>100.24126462366705</v>
      </c>
      <c r="E43" s="29">
        <v>0.20648482220294884</v>
      </c>
      <c r="F43" s="30">
        <v>20.0</v>
      </c>
      <c r="G43" s="33"/>
      <c r="H43" s="34">
        <v>16.886387004009404</v>
      </c>
      <c r="I43" s="35" t="s">
        <v>44</v>
      </c>
      <c r="J43" s="36">
        <v>4000.0</v>
      </c>
      <c r="K43" s="28">
        <v>4.221596751002351</v>
      </c>
      <c r="L43" s="28">
        <v>3.3426892716019494</v>
      </c>
      <c r="M43" s="34">
        <v>16.682854687726838</v>
      </c>
      <c r="N43" s="35" t="s">
        <v>29</v>
      </c>
      <c r="O43" s="36">
        <v>4400.0</v>
      </c>
      <c r="P43" s="28">
        <v>3.7915578835742814</v>
      </c>
      <c r="Q43" s="37">
        <v>2.975648986998234</v>
      </c>
      <c r="R43" s="38">
        <v>8.674773010770593</v>
      </c>
      <c r="S43" s="39">
        <v>8.99602885634449</v>
      </c>
      <c r="T43" s="40">
        <v>0.06519396992990531</v>
      </c>
      <c r="U43" s="40">
        <v>0.018358621932261336</v>
      </c>
      <c r="V43" s="40">
        <v>0.047878451516522466</v>
      </c>
      <c r="W43" s="40">
        <v>0.02534741550874718</v>
      </c>
      <c r="X43" s="39">
        <v>9.600100081676604</v>
      </c>
      <c r="Y43" s="41">
        <v>7.2862869223328</v>
      </c>
      <c r="Z43" s="41">
        <v>8.687360818181595</v>
      </c>
      <c r="AA43" s="41">
        <v>7.995493869545243</v>
      </c>
      <c r="AB43" s="42">
        <v>0.0</v>
      </c>
      <c r="AC43" s="42">
        <v>0.0</v>
      </c>
      <c r="AD43" s="42">
        <v>1.0</v>
      </c>
      <c r="AE43" s="42">
        <v>1.0</v>
      </c>
      <c r="AF43" s="42">
        <v>0.0</v>
      </c>
      <c r="AG43" s="25"/>
      <c r="AH43" s="25"/>
      <c r="AI43" s="25"/>
      <c r="AJ43" s="25"/>
      <c r="AK43" s="25"/>
      <c r="AL43" s="25"/>
    </row>
    <row r="44">
      <c r="A44" s="26" t="s">
        <v>164</v>
      </c>
      <c r="B44" s="25" t="s">
        <v>38</v>
      </c>
      <c r="C44" s="25" t="s">
        <v>451</v>
      </c>
      <c r="D44" s="28">
        <v>100.24126462366705</v>
      </c>
      <c r="E44" s="29">
        <v>0.1499548872180451</v>
      </c>
      <c r="F44" s="30">
        <v>10.0</v>
      </c>
      <c r="G44" s="33"/>
      <c r="H44" s="34">
        <v>8.079046026565866</v>
      </c>
      <c r="I44" s="35" t="s">
        <v>27</v>
      </c>
      <c r="J44" s="36">
        <v>3000.0</v>
      </c>
      <c r="K44" s="28">
        <v>2.6930153421886223</v>
      </c>
      <c r="L44" s="28">
        <v>1.2430039496900325</v>
      </c>
      <c r="M44" s="34">
        <v>7.808653333717562</v>
      </c>
      <c r="N44" s="35" t="s">
        <v>27</v>
      </c>
      <c r="O44" s="36">
        <v>3100.0</v>
      </c>
      <c r="P44" s="28">
        <v>2.5189204302314714</v>
      </c>
      <c r="Q44" s="37">
        <v>1.1340325883653821</v>
      </c>
      <c r="R44" s="38">
        <v>2.993677680469811</v>
      </c>
      <c r="S44" s="39">
        <v>3.1045435732627333</v>
      </c>
      <c r="T44" s="40">
        <v>0.036680357483007534</v>
      </c>
      <c r="U44" s="40">
        <v>0.024486617022440166</v>
      </c>
      <c r="V44" s="40">
        <v>0.01477127909450844</v>
      </c>
      <c r="W44" s="40">
        <v>0.0288486054798789</v>
      </c>
      <c r="X44" s="39">
        <v>3.3290719351798095</v>
      </c>
      <c r="Y44" s="41">
        <v>4.749974091386057</v>
      </c>
      <c r="Z44" s="41">
        <v>2.772156294282192</v>
      </c>
      <c r="AA44" s="41">
        <v>5.03649703943537</v>
      </c>
      <c r="AB44" s="42">
        <v>1.0</v>
      </c>
      <c r="AC44" s="42">
        <v>0.0</v>
      </c>
      <c r="AD44" s="42">
        <v>0.0</v>
      </c>
      <c r="AE44" s="42">
        <v>0.0</v>
      </c>
      <c r="AF44" s="42">
        <v>0.0</v>
      </c>
      <c r="AG44" s="25"/>
      <c r="AH44" s="25"/>
      <c r="AI44" s="25"/>
      <c r="AJ44" s="25"/>
      <c r="AK44" s="25"/>
      <c r="AL44" s="25"/>
    </row>
    <row r="45">
      <c r="A45" s="26" t="s">
        <v>155</v>
      </c>
      <c r="B45" s="25" t="s">
        <v>38</v>
      </c>
      <c r="C45" s="25" t="s">
        <v>451</v>
      </c>
      <c r="D45" s="28">
        <v>100.24126462366705</v>
      </c>
      <c r="E45" s="29">
        <v>0.17830573248407644</v>
      </c>
      <c r="F45" s="30">
        <v>0.0</v>
      </c>
      <c r="G45" s="33"/>
      <c r="H45" s="34" t="s">
        <v>64</v>
      </c>
      <c r="I45" s="35" t="s">
        <v>45</v>
      </c>
      <c r="J45" s="36">
        <v>3000.0</v>
      </c>
      <c r="K45" s="28" t="s">
        <v>64</v>
      </c>
      <c r="L45" s="28" t="s">
        <v>64</v>
      </c>
      <c r="M45" s="34" t="s">
        <v>64</v>
      </c>
      <c r="N45" s="35" t="s">
        <v>31</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0.0</v>
      </c>
      <c r="AC45" s="42">
        <v>0.0</v>
      </c>
      <c r="AD45" s="42">
        <v>0.0</v>
      </c>
      <c r="AE45" s="42">
        <v>1.0</v>
      </c>
      <c r="AF45" s="42">
        <v>1.0</v>
      </c>
      <c r="AG45" s="25"/>
      <c r="AH45" s="25"/>
      <c r="AI45" s="25"/>
      <c r="AJ45" s="25"/>
      <c r="AK45" s="25"/>
      <c r="AL45" s="25"/>
    </row>
    <row r="46">
      <c r="A46" s="26" t="s">
        <v>156</v>
      </c>
      <c r="B46" s="25" t="s">
        <v>38</v>
      </c>
      <c r="C46" s="25" t="s">
        <v>451</v>
      </c>
      <c r="D46" s="28">
        <v>100.24126462366705</v>
      </c>
      <c r="E46" s="29">
        <v>0.17523510971786832</v>
      </c>
      <c r="F46" s="30">
        <v>0.0</v>
      </c>
      <c r="G46" s="33"/>
      <c r="H46" s="34" t="s">
        <v>64</v>
      </c>
      <c r="I46" s="35" t="s">
        <v>40</v>
      </c>
      <c r="J46" s="36">
        <v>3000.0</v>
      </c>
      <c r="K46" s="28" t="s">
        <v>64</v>
      </c>
      <c r="L46" s="28" t="s">
        <v>64</v>
      </c>
      <c r="M46" s="34" t="s">
        <v>64</v>
      </c>
      <c r="N46" s="35" t="s">
        <v>29</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0.0</v>
      </c>
      <c r="AC46" s="42">
        <v>1.0</v>
      </c>
      <c r="AD46" s="42">
        <v>1.0</v>
      </c>
      <c r="AE46" s="42">
        <v>0.0</v>
      </c>
      <c r="AF46" s="42">
        <v>0.0</v>
      </c>
      <c r="AG46" s="25"/>
      <c r="AH46" s="25"/>
      <c r="AI46" s="25"/>
      <c r="AJ46" s="25"/>
      <c r="AK46" s="25"/>
      <c r="AL46" s="25"/>
    </row>
    <row r="47">
      <c r="A47" s="26" t="s">
        <v>153</v>
      </c>
      <c r="B47" s="25" t="s">
        <v>38</v>
      </c>
      <c r="C47" s="25" t="s">
        <v>451</v>
      </c>
      <c r="D47" s="28">
        <v>100.24126462366705</v>
      </c>
      <c r="E47" s="29">
        <v>0.19002539870053162</v>
      </c>
      <c r="F47" s="30">
        <v>0.0</v>
      </c>
      <c r="G47" s="33"/>
      <c r="H47" s="34" t="s">
        <v>64</v>
      </c>
      <c r="I47" s="35" t="s">
        <v>45</v>
      </c>
      <c r="J47" s="36">
        <v>3000.0</v>
      </c>
      <c r="K47" s="28" t="s">
        <v>64</v>
      </c>
      <c r="L47" s="28" t="s">
        <v>64</v>
      </c>
      <c r="M47" s="34" t="s">
        <v>64</v>
      </c>
      <c r="N47" s="35" t="s">
        <v>31</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0.0</v>
      </c>
      <c r="AC47" s="42">
        <v>0.0</v>
      </c>
      <c r="AD47" s="42">
        <v>0.0</v>
      </c>
      <c r="AE47" s="42">
        <v>1.0</v>
      </c>
      <c r="AF47" s="42">
        <v>1.0</v>
      </c>
      <c r="AG47" s="25"/>
      <c r="AH47" s="25"/>
      <c r="AI47" s="25"/>
      <c r="AJ47" s="25"/>
      <c r="AK47" s="25"/>
      <c r="AL47" s="25"/>
    </row>
    <row r="48">
      <c r="A48" s="26" t="s">
        <v>145</v>
      </c>
      <c r="B48" s="25" t="s">
        <v>38</v>
      </c>
      <c r="C48" s="25" t="s">
        <v>451</v>
      </c>
      <c r="D48" s="28">
        <v>100.24126462366705</v>
      </c>
      <c r="E48" s="29">
        <v>0.2499866310160428</v>
      </c>
      <c r="F48" s="30">
        <v>0.0</v>
      </c>
      <c r="G48" s="32"/>
      <c r="H48" s="34" t="s">
        <v>64</v>
      </c>
      <c r="I48" s="35" t="s">
        <v>27</v>
      </c>
      <c r="J48" s="36">
        <v>4900.0</v>
      </c>
      <c r="K48" s="28" t="s">
        <v>64</v>
      </c>
      <c r="L48" s="28" t="s">
        <v>64</v>
      </c>
      <c r="M48" s="34" t="s">
        <v>64</v>
      </c>
      <c r="N48" s="35" t="s">
        <v>27</v>
      </c>
      <c r="O48" s="36">
        <v>5100.0</v>
      </c>
      <c r="P48" s="28" t="s">
        <v>64</v>
      </c>
      <c r="Q48" s="37" t="s">
        <v>64</v>
      </c>
      <c r="R48" s="38" t="s">
        <v>64</v>
      </c>
      <c r="S48" s="39" t="s">
        <v>64</v>
      </c>
      <c r="T48" s="40" t="s">
        <v>64</v>
      </c>
      <c r="U48" s="40" t="s">
        <v>64</v>
      </c>
      <c r="V48" s="40" t="s">
        <v>64</v>
      </c>
      <c r="W48" s="40" t="s">
        <v>64</v>
      </c>
      <c r="X48" s="39" t="s">
        <v>64</v>
      </c>
      <c r="Y48" s="41" t="s">
        <v>64</v>
      </c>
      <c r="Z48" s="41" t="s">
        <v>64</v>
      </c>
      <c r="AA48" s="41" t="s">
        <v>64</v>
      </c>
      <c r="AB48" s="42">
        <v>1.0</v>
      </c>
      <c r="AC48" s="42">
        <v>0.0</v>
      </c>
      <c r="AD48" s="42">
        <v>0.0</v>
      </c>
      <c r="AE48" s="42">
        <v>0.0</v>
      </c>
      <c r="AF48" s="42">
        <v>0.0</v>
      </c>
      <c r="AG48" s="25"/>
      <c r="AH48" s="25"/>
      <c r="AI48" s="25"/>
      <c r="AJ48" s="25"/>
      <c r="AK48" s="25"/>
      <c r="AL48" s="25"/>
    </row>
    <row r="49">
      <c r="A49" s="26" t="s">
        <v>160</v>
      </c>
      <c r="B49" s="25" t="s">
        <v>38</v>
      </c>
      <c r="C49" s="25" t="s">
        <v>451</v>
      </c>
      <c r="D49" s="28">
        <v>100.24126462366705</v>
      </c>
      <c r="E49" s="29">
        <v>0.3276202190128551</v>
      </c>
      <c r="F49" s="30">
        <v>0.0</v>
      </c>
      <c r="G49" s="33"/>
      <c r="H49" s="34" t="s">
        <v>64</v>
      </c>
      <c r="I49" s="35" t="s">
        <v>27</v>
      </c>
      <c r="J49" s="36">
        <v>6600.0</v>
      </c>
      <c r="K49" s="28" t="s">
        <v>64</v>
      </c>
      <c r="L49" s="28" t="s">
        <v>64</v>
      </c>
      <c r="M49" s="34" t="s">
        <v>64</v>
      </c>
      <c r="N49" s="35" t="s">
        <v>64</v>
      </c>
      <c r="O49" s="36" t="s">
        <v>64</v>
      </c>
      <c r="P49" s="28" t="s">
        <v>64</v>
      </c>
      <c r="Q49" s="37" t="s">
        <v>64</v>
      </c>
      <c r="R49" s="38" t="s">
        <v>64</v>
      </c>
      <c r="S49" s="39" t="s">
        <v>64</v>
      </c>
      <c r="T49" s="40" t="s">
        <v>64</v>
      </c>
      <c r="U49" s="40" t="s">
        <v>64</v>
      </c>
      <c r="V49" s="40" t="s">
        <v>64</v>
      </c>
      <c r="W49" s="40" t="s">
        <v>64</v>
      </c>
      <c r="X49" s="39" t="s">
        <v>64</v>
      </c>
      <c r="Y49" s="41" t="s">
        <v>64</v>
      </c>
      <c r="Z49" s="41" t="s">
        <v>64</v>
      </c>
      <c r="AA49" s="41" t="s">
        <v>64</v>
      </c>
      <c r="AB49" s="42">
        <v>1.0</v>
      </c>
      <c r="AC49" s="42">
        <v>0.0</v>
      </c>
      <c r="AD49" s="42">
        <v>0.0</v>
      </c>
      <c r="AE49" s="42">
        <v>0.0</v>
      </c>
      <c r="AF49" s="42">
        <v>0.0</v>
      </c>
      <c r="AG49" s="25"/>
      <c r="AH49" s="25"/>
      <c r="AI49" s="25"/>
      <c r="AJ49" s="25"/>
      <c r="AK49" s="25"/>
      <c r="AL49" s="25"/>
    </row>
    <row r="50">
      <c r="A50" s="26" t="s">
        <v>162</v>
      </c>
      <c r="B50" s="25" t="s">
        <v>38</v>
      </c>
      <c r="C50" s="25" t="s">
        <v>451</v>
      </c>
      <c r="D50" s="28">
        <v>100.24126462366705</v>
      </c>
      <c r="E50" s="29">
        <v>0.18</v>
      </c>
      <c r="F50" s="30">
        <v>0.0</v>
      </c>
      <c r="G50" s="33"/>
      <c r="H50" s="34" t="s">
        <v>64</v>
      </c>
      <c r="I50" s="35" t="s">
        <v>40</v>
      </c>
      <c r="J50" s="36">
        <v>3000.0</v>
      </c>
      <c r="K50" s="28" t="s">
        <v>64</v>
      </c>
      <c r="L50" s="28" t="s">
        <v>64</v>
      </c>
      <c r="M50" s="34" t="s">
        <v>64</v>
      </c>
      <c r="N50" s="35" t="s">
        <v>29</v>
      </c>
      <c r="O50" s="36">
        <v>3000.0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1.0</v>
      </c>
      <c r="AD50" s="42">
        <v>1.0</v>
      </c>
      <c r="AE50" s="42">
        <v>0.0</v>
      </c>
      <c r="AF50" s="42">
        <v>0.0</v>
      </c>
      <c r="AG50" s="25"/>
      <c r="AH50" s="25"/>
      <c r="AI50" s="25"/>
      <c r="AJ50" s="25"/>
      <c r="AK50" s="25"/>
      <c r="AL50" s="25"/>
    </row>
    <row r="51">
      <c r="A51" s="26" t="s">
        <v>166</v>
      </c>
      <c r="B51" s="25" t="s">
        <v>38</v>
      </c>
      <c r="C51" s="25" t="s">
        <v>451</v>
      </c>
      <c r="D51" s="28">
        <v>100.24126462366705</v>
      </c>
      <c r="E51" s="29">
        <v>0.18</v>
      </c>
      <c r="F51" s="30">
        <v>0.0</v>
      </c>
      <c r="G51" s="33"/>
      <c r="H51" s="34" t="s">
        <v>64</v>
      </c>
      <c r="I51" s="35" t="s">
        <v>27</v>
      </c>
      <c r="J51" s="36">
        <v>3000.0</v>
      </c>
      <c r="K51" s="28" t="s">
        <v>64</v>
      </c>
      <c r="L51" s="28" t="s">
        <v>64</v>
      </c>
      <c r="M51" s="34" t="s">
        <v>64</v>
      </c>
      <c r="N51" s="35" t="s">
        <v>27</v>
      </c>
      <c r="O51" s="36">
        <v>3000.0</v>
      </c>
      <c r="P51" s="28" t="s">
        <v>64</v>
      </c>
      <c r="Q51" s="37" t="s">
        <v>64</v>
      </c>
      <c r="R51" s="38" t="s">
        <v>64</v>
      </c>
      <c r="S51" s="39" t="s">
        <v>64</v>
      </c>
      <c r="T51" s="40" t="s">
        <v>64</v>
      </c>
      <c r="U51" s="40" t="s">
        <v>64</v>
      </c>
      <c r="V51" s="40" t="s">
        <v>64</v>
      </c>
      <c r="W51" s="40" t="s">
        <v>64</v>
      </c>
      <c r="X51" s="39" t="s">
        <v>64</v>
      </c>
      <c r="Y51" s="41" t="s">
        <v>64</v>
      </c>
      <c r="Z51" s="41" t="s">
        <v>64</v>
      </c>
      <c r="AA51" s="41" t="s">
        <v>64</v>
      </c>
      <c r="AB51" s="42">
        <v>1.0</v>
      </c>
      <c r="AC51" s="42">
        <v>0.0</v>
      </c>
      <c r="AD51" s="42">
        <v>0.0</v>
      </c>
      <c r="AE51" s="42">
        <v>0.0</v>
      </c>
      <c r="AF51" s="42">
        <v>0.0</v>
      </c>
      <c r="AG51" s="25"/>
      <c r="AH51" s="25"/>
      <c r="AI51" s="25"/>
      <c r="AJ51" s="25"/>
      <c r="AK51" s="25"/>
      <c r="AL51" s="25"/>
    </row>
    <row r="52">
      <c r="A52" s="26" t="s">
        <v>474</v>
      </c>
      <c r="B52" s="25" t="s">
        <v>475</v>
      </c>
      <c r="C52" s="25" t="s">
        <v>566</v>
      </c>
      <c r="D52" s="28">
        <v>97.89413241536391</v>
      </c>
      <c r="E52" s="29">
        <v>0.24926598465473146</v>
      </c>
      <c r="F52" s="30">
        <v>35.0</v>
      </c>
      <c r="G52" s="32"/>
      <c r="H52" s="34">
        <v>27.790540294811173</v>
      </c>
      <c r="I52" s="35" t="s">
        <v>44</v>
      </c>
      <c r="J52" s="36">
        <v>5700.0</v>
      </c>
      <c r="K52" s="28">
        <v>4.875533385054592</v>
      </c>
      <c r="L52" s="28">
        <v>5.5594021715083555</v>
      </c>
      <c r="M52" s="34">
        <v>27.397621570570642</v>
      </c>
      <c r="N52" s="35" t="s">
        <v>29</v>
      </c>
      <c r="O52" s="36">
        <v>6400.0</v>
      </c>
      <c r="P52" s="28">
        <v>4.280878370401663</v>
      </c>
      <c r="Q52" s="37">
        <v>4.830718725413409</v>
      </c>
      <c r="R52" s="38">
        <v>18.599567148388182</v>
      </c>
      <c r="S52" s="39">
        <v>17.654348023387225</v>
      </c>
      <c r="T52" s="40">
        <v>0.06846274179596586</v>
      </c>
      <c r="U52" s="40">
        <v>0.016371525212078793</v>
      </c>
      <c r="V52" s="40">
        <v>0.034529034992747995</v>
      </c>
      <c r="W52" s="40">
        <v>0.018157509780669205</v>
      </c>
      <c r="X52" s="39">
        <v>15.680730195866857</v>
      </c>
      <c r="Y52" s="41">
        <v>12.109810098944317</v>
      </c>
      <c r="Z52" s="41">
        <v>14.448369286164581</v>
      </c>
      <c r="AA52" s="41">
        <v>12.949252284406061</v>
      </c>
      <c r="AB52" s="42">
        <v>0.0</v>
      </c>
      <c r="AC52" s="42">
        <v>0.0</v>
      </c>
      <c r="AD52" s="42">
        <v>1.0</v>
      </c>
      <c r="AE52" s="42">
        <v>1.0</v>
      </c>
      <c r="AF52" s="42">
        <v>0.0</v>
      </c>
      <c r="AG52" s="25"/>
      <c r="AH52" s="25"/>
      <c r="AI52" s="25"/>
      <c r="AJ52" s="25"/>
      <c r="AK52" s="25"/>
      <c r="AL52" s="25"/>
    </row>
    <row r="53">
      <c r="A53" s="26" t="s">
        <v>476</v>
      </c>
      <c r="B53" s="25" t="s">
        <v>475</v>
      </c>
      <c r="C53" s="25" t="s">
        <v>566</v>
      </c>
      <c r="D53" s="28">
        <v>97.89413241536391</v>
      </c>
      <c r="E53" s="29">
        <v>0.19225968109339409</v>
      </c>
      <c r="F53" s="30">
        <v>34.0</v>
      </c>
      <c r="G53" s="33"/>
      <c r="H53" s="34">
        <v>25.36700860880244</v>
      </c>
      <c r="I53" s="35" t="s">
        <v>40</v>
      </c>
      <c r="J53" s="36">
        <v>4800.0</v>
      </c>
      <c r="K53" s="28">
        <v>5.284793460167174</v>
      </c>
      <c r="L53" s="28">
        <v>5.636694041202888</v>
      </c>
      <c r="M53" s="34">
        <v>24.688188272184426</v>
      </c>
      <c r="N53" s="35" t="s">
        <v>28</v>
      </c>
      <c r="O53" s="36">
        <v>5000.0</v>
      </c>
      <c r="P53" s="28">
        <v>4.937637654436886</v>
      </c>
      <c r="Q53" s="37">
        <v>5.162880522078655</v>
      </c>
      <c r="R53" s="38">
        <v>13.239059654212298</v>
      </c>
      <c r="S53" s="39">
        <v>12.566258385109945</v>
      </c>
      <c r="T53" s="40">
        <v>0.03308495457798274</v>
      </c>
      <c r="U53" s="40">
        <v>0.034404582395907976</v>
      </c>
      <c r="V53" s="40">
        <v>0.028937552864503426</v>
      </c>
      <c r="W53" s="40">
        <v>0.019794417268878563</v>
      </c>
      <c r="X53" s="39">
        <v>14.258471932969021</v>
      </c>
      <c r="Y53" s="41">
        <v>11.108536675833419</v>
      </c>
      <c r="Z53" s="41">
        <v>12.379347165273126</v>
      </c>
      <c r="AA53" s="41">
        <v>12.308841106911302</v>
      </c>
      <c r="AB53" s="42">
        <v>0.0</v>
      </c>
      <c r="AC53" s="42">
        <v>1.0</v>
      </c>
      <c r="AD53" s="42">
        <v>1.0</v>
      </c>
      <c r="AE53" s="42">
        <v>0.0</v>
      </c>
      <c r="AF53" s="42">
        <v>0.0</v>
      </c>
      <c r="AG53" s="25"/>
      <c r="AH53" s="25"/>
      <c r="AI53" s="25"/>
      <c r="AJ53" s="25"/>
      <c r="AK53" s="25"/>
      <c r="AL53" s="25"/>
    </row>
    <row r="54">
      <c r="A54" s="26" t="s">
        <v>477</v>
      </c>
      <c r="B54" s="25" t="s">
        <v>475</v>
      </c>
      <c r="C54" s="25" t="s">
        <v>566</v>
      </c>
      <c r="D54" s="28">
        <v>97.89413241536391</v>
      </c>
      <c r="E54" s="29">
        <v>0.20500369003690036</v>
      </c>
      <c r="F54" s="30">
        <v>31.0</v>
      </c>
      <c r="G54" s="33"/>
      <c r="H54" s="34">
        <v>28.82339356984164</v>
      </c>
      <c r="I54" s="35" t="s">
        <v>58</v>
      </c>
      <c r="J54" s="36">
        <v>6000.0</v>
      </c>
      <c r="K54" s="28">
        <v>4.80389892830694</v>
      </c>
      <c r="L54" s="28">
        <v>5.626022302759883</v>
      </c>
      <c r="M54" s="34">
        <v>28.383564077269043</v>
      </c>
      <c r="N54" s="35" t="s">
        <v>27</v>
      </c>
      <c r="O54" s="36">
        <v>6500.0</v>
      </c>
      <c r="P54" s="28">
        <v>4.366702165733699</v>
      </c>
      <c r="Q54" s="37">
        <v>5.056760556548502</v>
      </c>
      <c r="R54" s="38">
        <v>13.019507739698625</v>
      </c>
      <c r="S54" s="39">
        <v>12.357863970492549</v>
      </c>
      <c r="T54" s="40">
        <v>0.06044966127144487</v>
      </c>
      <c r="U54" s="40">
        <v>0.019546026120893057</v>
      </c>
      <c r="V54" s="40">
        <v>0.03623165817531396</v>
      </c>
      <c r="W54" s="40">
        <v>0.035087500548725094</v>
      </c>
      <c r="X54" s="39">
        <v>13.150339024032677</v>
      </c>
      <c r="Y54" s="41">
        <v>15.673054545808963</v>
      </c>
      <c r="Z54" s="41">
        <v>11.423283268641725</v>
      </c>
      <c r="AA54" s="41">
        <v>16.960280808627317</v>
      </c>
      <c r="AB54" s="42">
        <v>1.0</v>
      </c>
      <c r="AC54" s="42">
        <v>1.0</v>
      </c>
      <c r="AD54" s="42">
        <v>0.0</v>
      </c>
      <c r="AE54" s="42">
        <v>0.0</v>
      </c>
      <c r="AF54" s="42">
        <v>0.0</v>
      </c>
      <c r="AG54" s="25"/>
      <c r="AH54" s="25"/>
      <c r="AI54" s="25"/>
      <c r="AJ54" s="25"/>
      <c r="AK54" s="25"/>
      <c r="AL54" s="25"/>
    </row>
    <row r="55">
      <c r="A55" s="26" t="s">
        <v>478</v>
      </c>
      <c r="B55" s="25" t="s">
        <v>475</v>
      </c>
      <c r="C55" s="25" t="s">
        <v>566</v>
      </c>
      <c r="D55" s="28">
        <v>97.89413241536391</v>
      </c>
      <c r="E55" s="29">
        <v>0.186298128342246</v>
      </c>
      <c r="F55" s="30">
        <v>29.0</v>
      </c>
      <c r="G55" s="32"/>
      <c r="H55" s="34">
        <v>23.7342856046438</v>
      </c>
      <c r="I55" s="35" t="s">
        <v>58</v>
      </c>
      <c r="J55" s="36">
        <v>4100.0</v>
      </c>
      <c r="K55" s="28">
        <v>5.788850147474098</v>
      </c>
      <c r="L55" s="28">
        <v>5.880815291840537</v>
      </c>
      <c r="M55" s="34">
        <v>23.274835427343117</v>
      </c>
      <c r="N55" s="35" t="s">
        <v>28</v>
      </c>
      <c r="O55" s="36">
        <v>4700.0</v>
      </c>
      <c r="P55" s="28">
        <v>4.952092644115557</v>
      </c>
      <c r="Q55" s="37">
        <v>4.959286679181396</v>
      </c>
      <c r="R55" s="38">
        <v>10.883443613676889</v>
      </c>
      <c r="S55" s="39">
        <v>10.33035337413288</v>
      </c>
      <c r="T55" s="40">
        <v>0.03797067232158528</v>
      </c>
      <c r="U55" s="40">
        <v>0.027001366984238422</v>
      </c>
      <c r="V55" s="40">
        <v>0.035345539420339876</v>
      </c>
      <c r="W55" s="40">
        <v>0.028595197674280273</v>
      </c>
      <c r="X55" s="39">
        <v>11.32579642877803</v>
      </c>
      <c r="Y55" s="41">
        <v>12.408489175865771</v>
      </c>
      <c r="Z55" s="41">
        <v>9.681684486975003</v>
      </c>
      <c r="AA55" s="41">
        <v>13.593150940368114</v>
      </c>
      <c r="AB55" s="42">
        <v>1.0</v>
      </c>
      <c r="AC55" s="42">
        <v>1.0</v>
      </c>
      <c r="AD55" s="42">
        <v>0.0</v>
      </c>
      <c r="AE55" s="42">
        <v>0.0</v>
      </c>
      <c r="AF55" s="42">
        <v>0.0</v>
      </c>
      <c r="AG55" s="25"/>
      <c r="AH55" s="25"/>
      <c r="AI55" s="25"/>
      <c r="AJ55" s="25"/>
      <c r="AK55" s="25"/>
      <c r="AL55" s="25"/>
    </row>
    <row r="56">
      <c r="A56" s="26" t="s">
        <v>479</v>
      </c>
      <c r="B56" s="25" t="s">
        <v>475</v>
      </c>
      <c r="C56" s="25" t="s">
        <v>566</v>
      </c>
      <c r="D56" s="28">
        <v>97.89413241536391</v>
      </c>
      <c r="E56" s="29">
        <v>0.2462532347504621</v>
      </c>
      <c r="F56" s="30">
        <v>24.0</v>
      </c>
      <c r="G56" s="33"/>
      <c r="H56" s="34">
        <v>24.980339768915613</v>
      </c>
      <c r="I56" s="35" t="s">
        <v>45</v>
      </c>
      <c r="J56" s="36">
        <v>4900.0</v>
      </c>
      <c r="K56" s="28">
        <v>5.098028524268493</v>
      </c>
      <c r="L56" s="28">
        <v>5.376693193683445</v>
      </c>
      <c r="M56" s="34">
        <v>24.70916733771223</v>
      </c>
      <c r="N56" s="35" t="s">
        <v>30</v>
      </c>
      <c r="O56" s="36">
        <v>5400.0</v>
      </c>
      <c r="P56" s="28">
        <v>4.575771729205968</v>
      </c>
      <c r="Q56" s="37">
        <v>4.787483116684242</v>
      </c>
      <c r="R56" s="38">
        <v>12.565720120989331</v>
      </c>
      <c r="S56" s="39">
        <v>11.927137573180003</v>
      </c>
      <c r="T56" s="40">
        <v>0.08114120833614331</v>
      </c>
      <c r="U56" s="40">
        <v>0.02364969364919299</v>
      </c>
      <c r="V56" s="40">
        <v>0.04789310345694313</v>
      </c>
      <c r="W56" s="40">
        <v>0.01979053861857154</v>
      </c>
      <c r="X56" s="39">
        <v>13.854671619909503</v>
      </c>
      <c r="Y56" s="41">
        <v>11.125668149006108</v>
      </c>
      <c r="Z56" s="41">
        <v>12.791535657465827</v>
      </c>
      <c r="AA56" s="41">
        <v>11.917631680246402</v>
      </c>
      <c r="AB56" s="42">
        <v>0.0</v>
      </c>
      <c r="AC56" s="42">
        <v>0.0</v>
      </c>
      <c r="AD56" s="42">
        <v>0.0</v>
      </c>
      <c r="AE56" s="42">
        <v>1.0</v>
      </c>
      <c r="AF56" s="42">
        <v>1.0</v>
      </c>
      <c r="AG56" s="25"/>
      <c r="AH56" s="25"/>
      <c r="AI56" s="25"/>
      <c r="AJ56" s="25"/>
      <c r="AK56" s="25"/>
      <c r="AL56" s="25"/>
    </row>
    <row r="57">
      <c r="A57" s="26" t="s">
        <v>480</v>
      </c>
      <c r="B57" s="25" t="s">
        <v>475</v>
      </c>
      <c r="C57" s="25" t="s">
        <v>566</v>
      </c>
      <c r="D57" s="28">
        <v>97.89413241536391</v>
      </c>
      <c r="E57" s="29">
        <v>0.26165998945703745</v>
      </c>
      <c r="F57" s="30">
        <v>23.0</v>
      </c>
      <c r="G57" s="33"/>
      <c r="H57" s="34">
        <v>22.811591357277734</v>
      </c>
      <c r="I57" s="35" t="s">
        <v>58</v>
      </c>
      <c r="J57" s="36">
        <v>4500.0</v>
      </c>
      <c r="K57" s="28">
        <v>5.069242523839497</v>
      </c>
      <c r="L57" s="28">
        <v>5.002440834019999</v>
      </c>
      <c r="M57" s="34">
        <v>21.698129734458153</v>
      </c>
      <c r="N57" s="35" t="s">
        <v>27</v>
      </c>
      <c r="O57" s="36">
        <v>4400.0</v>
      </c>
      <c r="P57" s="28">
        <v>4.931393121467762</v>
      </c>
      <c r="Q57" s="37">
        <v>4.691358806968005</v>
      </c>
      <c r="R57" s="38">
        <v>12.974221673319876</v>
      </c>
      <c r="S57" s="39">
        <v>12.314879315522772</v>
      </c>
      <c r="T57" s="40">
        <v>0.06230762254582635</v>
      </c>
      <c r="U57" s="40">
        <v>0.029197291724372732</v>
      </c>
      <c r="V57" s="40">
        <v>0.027591942351211346</v>
      </c>
      <c r="W57" s="40">
        <v>0.03822738194840554</v>
      </c>
      <c r="X57" s="39">
        <v>11.036609783110347</v>
      </c>
      <c r="Y57" s="41">
        <v>11.77498157416739</v>
      </c>
      <c r="Z57" s="41">
        <v>9.455244799261703</v>
      </c>
      <c r="AA57" s="41">
        <v>12.24288493519645</v>
      </c>
      <c r="AB57" s="42">
        <v>1.0</v>
      </c>
      <c r="AC57" s="42">
        <v>1.0</v>
      </c>
      <c r="AD57" s="42">
        <v>0.0</v>
      </c>
      <c r="AE57" s="42">
        <v>0.0</v>
      </c>
      <c r="AF57" s="42">
        <v>0.0</v>
      </c>
      <c r="AG57" s="25"/>
      <c r="AH57" s="25"/>
      <c r="AI57" s="25"/>
      <c r="AJ57" s="25"/>
      <c r="AK57" s="25"/>
      <c r="AL57" s="25"/>
    </row>
    <row r="58">
      <c r="A58" s="26" t="s">
        <v>481</v>
      </c>
      <c r="B58" s="25" t="s">
        <v>475</v>
      </c>
      <c r="C58" s="25" t="s">
        <v>566</v>
      </c>
      <c r="D58" s="28">
        <v>97.89413241536391</v>
      </c>
      <c r="E58" s="29">
        <v>0.17557670126874278</v>
      </c>
      <c r="F58" s="30">
        <v>20.0</v>
      </c>
      <c r="G58" s="33"/>
      <c r="H58" s="34">
        <v>20.133362449457586</v>
      </c>
      <c r="I58" s="35" t="s">
        <v>31</v>
      </c>
      <c r="J58" s="36">
        <v>4500.0</v>
      </c>
      <c r="K58" s="28">
        <v>4.4740805443239084</v>
      </c>
      <c r="L58" s="28">
        <v>4.029366648031793</v>
      </c>
      <c r="M58" s="34">
        <v>21.445918815366547</v>
      </c>
      <c r="N58" s="35" t="s">
        <v>31</v>
      </c>
      <c r="O58" s="36">
        <v>4800.0</v>
      </c>
      <c r="P58" s="28">
        <v>4.4678997532013645</v>
      </c>
      <c r="Q58" s="37">
        <v>4.214202030245261</v>
      </c>
      <c r="R58" s="38">
        <v>7.005934809451273</v>
      </c>
      <c r="S58" s="39">
        <v>6.6498972996763674</v>
      </c>
      <c r="T58" s="40">
        <v>0.07344785488105217</v>
      </c>
      <c r="U58" s="40">
        <v>1.857088618989941E-4</v>
      </c>
      <c r="V58" s="40">
        <v>0.03277761412517245</v>
      </c>
      <c r="W58" s="40">
        <v>0.02915629131814207</v>
      </c>
      <c r="X58" s="39">
        <v>6.760616069300477</v>
      </c>
      <c r="Y58" s="41">
        <v>13.37274638015711</v>
      </c>
      <c r="Z58" s="41">
        <v>6.162197392017856</v>
      </c>
      <c r="AA58" s="41">
        <v>15.283721423348691</v>
      </c>
      <c r="AB58" s="42">
        <v>0.0</v>
      </c>
      <c r="AC58" s="42">
        <v>0.0</v>
      </c>
      <c r="AD58" s="42">
        <v>0.0</v>
      </c>
      <c r="AE58" s="42">
        <v>0.0</v>
      </c>
      <c r="AF58" s="42">
        <v>1.0</v>
      </c>
      <c r="AG58" s="25"/>
      <c r="AH58" s="25"/>
      <c r="AI58" s="25"/>
      <c r="AJ58" s="25"/>
      <c r="AK58" s="25"/>
      <c r="AL58" s="25"/>
    </row>
    <row r="59">
      <c r="A59" s="26" t="s">
        <v>482</v>
      </c>
      <c r="B59" s="25" t="s">
        <v>475</v>
      </c>
      <c r="C59" s="25" t="s">
        <v>566</v>
      </c>
      <c r="D59" s="28">
        <v>97.89413241536391</v>
      </c>
      <c r="E59" s="29">
        <v>0.17101763907734058</v>
      </c>
      <c r="F59" s="30">
        <v>16.0</v>
      </c>
      <c r="G59" s="33"/>
      <c r="H59" s="34">
        <v>14.111261859233538</v>
      </c>
      <c r="I59" s="35" t="s">
        <v>45</v>
      </c>
      <c r="J59" s="36">
        <v>3200.0</v>
      </c>
      <c r="K59" s="28">
        <v>4.40976933101048</v>
      </c>
      <c r="L59" s="28">
        <v>3.061656630611627</v>
      </c>
      <c r="M59" s="34">
        <v>14.610506844096708</v>
      </c>
      <c r="N59" s="35" t="s">
        <v>30</v>
      </c>
      <c r="O59" s="36">
        <v>3600.0</v>
      </c>
      <c r="P59" s="28">
        <v>4.058474123360196</v>
      </c>
      <c r="Q59" s="37">
        <v>2.890393297856655</v>
      </c>
      <c r="R59" s="38">
        <v>5.436859652765528</v>
      </c>
      <c r="S59" s="39">
        <v>5.160561624820003</v>
      </c>
      <c r="T59" s="40">
        <v>0.06177277582846024</v>
      </c>
      <c r="U59" s="40">
        <v>0.006565669287156703</v>
      </c>
      <c r="V59" s="40">
        <v>0.03837679935450749</v>
      </c>
      <c r="W59" s="40">
        <v>0.017015255617420188</v>
      </c>
      <c r="X59" s="39">
        <v>5.755997657582229</v>
      </c>
      <c r="Y59" s="41">
        <v>8.355264201651309</v>
      </c>
      <c r="Z59" s="41">
        <v>5.3712586267346625</v>
      </c>
      <c r="AA59" s="41">
        <v>9.239248217362046</v>
      </c>
      <c r="AB59" s="42">
        <v>0.0</v>
      </c>
      <c r="AC59" s="42">
        <v>0.0</v>
      </c>
      <c r="AD59" s="42">
        <v>0.0</v>
      </c>
      <c r="AE59" s="42">
        <v>1.0</v>
      </c>
      <c r="AF59" s="42">
        <v>1.0</v>
      </c>
      <c r="AG59" s="25"/>
      <c r="AH59" s="25"/>
      <c r="AI59" s="25"/>
      <c r="AJ59" s="25"/>
      <c r="AK59" s="25"/>
      <c r="AL59" s="25"/>
    </row>
    <row r="60">
      <c r="A60" s="26" t="s">
        <v>483</v>
      </c>
      <c r="B60" s="25" t="s">
        <v>475</v>
      </c>
      <c r="C60" s="25" t="s">
        <v>566</v>
      </c>
      <c r="D60" s="28">
        <v>97.89413241536391</v>
      </c>
      <c r="E60" s="29">
        <v>0.2036403981750311</v>
      </c>
      <c r="F60" s="30">
        <v>12.0</v>
      </c>
      <c r="G60" s="33"/>
      <c r="H60" s="34">
        <v>9.921464484812098</v>
      </c>
      <c r="I60" s="35" t="s">
        <v>58</v>
      </c>
      <c r="J60" s="36">
        <v>3000.0</v>
      </c>
      <c r="K60" s="28">
        <v>3.3071548282706993</v>
      </c>
      <c r="L60" s="28">
        <v>1.7741838983691263</v>
      </c>
      <c r="M60" s="34">
        <v>9.833876017393916</v>
      </c>
      <c r="N60" s="35" t="s">
        <v>28</v>
      </c>
      <c r="O60" s="36">
        <v>3000.0</v>
      </c>
      <c r="P60" s="28">
        <v>3.2779586724646386</v>
      </c>
      <c r="Q60" s="37">
        <v>1.7471428410744</v>
      </c>
      <c r="R60" s="38">
        <v>5.000155519481621</v>
      </c>
      <c r="S60" s="39">
        <v>4.746050540194364</v>
      </c>
      <c r="T60" s="40">
        <v>0.041424856017646484</v>
      </c>
      <c r="U60" s="40">
        <v>0.02371215896182523</v>
      </c>
      <c r="V60" s="40">
        <v>0.04199623334202782</v>
      </c>
      <c r="W60" s="40">
        <v>0.02723565246217677</v>
      </c>
      <c r="X60" s="39">
        <v>4.753266131608479</v>
      </c>
      <c r="Y60" s="41">
        <v>5.1681983532036195</v>
      </c>
      <c r="Z60" s="41">
        <v>4.129829656881699</v>
      </c>
      <c r="AA60" s="41">
        <v>5.7040463605122165</v>
      </c>
      <c r="AB60" s="42">
        <v>1.0</v>
      </c>
      <c r="AC60" s="42">
        <v>1.0</v>
      </c>
      <c r="AD60" s="42">
        <v>0.0</v>
      </c>
      <c r="AE60" s="42">
        <v>0.0</v>
      </c>
      <c r="AF60" s="42">
        <v>0.0</v>
      </c>
      <c r="AG60" s="25"/>
      <c r="AH60" s="25"/>
      <c r="AI60" s="25"/>
      <c r="AJ60" s="25"/>
      <c r="AK60" s="25"/>
      <c r="AL60" s="25"/>
    </row>
    <row r="61">
      <c r="A61" s="26" t="s">
        <v>485</v>
      </c>
      <c r="B61" s="25" t="s">
        <v>475</v>
      </c>
      <c r="C61" s="25" t="s">
        <v>566</v>
      </c>
      <c r="D61" s="28">
        <v>97.89413241536391</v>
      </c>
      <c r="E61" s="29">
        <v>0.12056030795551753</v>
      </c>
      <c r="F61" s="30">
        <v>5.0</v>
      </c>
      <c r="G61" s="33"/>
      <c r="H61" s="34">
        <v>3.0284177792777194</v>
      </c>
      <c r="I61" s="35" t="s">
        <v>29</v>
      </c>
      <c r="J61" s="36">
        <v>3000.0</v>
      </c>
      <c r="K61" s="28">
        <v>1.009472593092573</v>
      </c>
      <c r="L61" s="28">
        <v>0.22717939470744009</v>
      </c>
      <c r="M61" s="34">
        <v>3.070720433200225</v>
      </c>
      <c r="N61" s="35" t="s">
        <v>29</v>
      </c>
      <c r="O61" s="36">
        <v>3000.0</v>
      </c>
      <c r="P61" s="28">
        <v>1.0235734777334085</v>
      </c>
      <c r="Q61" s="37">
        <v>0.23270390101618005</v>
      </c>
      <c r="R61" s="38">
        <v>1.1445626759714989</v>
      </c>
      <c r="S61" s="39">
        <v>1.0863966701467729</v>
      </c>
      <c r="T61" s="40">
        <v>0.026422252389938828</v>
      </c>
      <c r="U61" s="40">
        <v>0.015994741413307454</v>
      </c>
      <c r="V61" s="40">
        <v>0.017320272469658896</v>
      </c>
      <c r="W61" s="40">
        <v>0.016878428784208414</v>
      </c>
      <c r="X61" s="39">
        <v>1.2002958429480977</v>
      </c>
      <c r="Y61" s="41">
        <v>1.8281219363296217</v>
      </c>
      <c r="Z61" s="41">
        <v>1.0326869639778677</v>
      </c>
      <c r="AA61" s="41">
        <v>2.0380334692223574</v>
      </c>
      <c r="AB61" s="42">
        <v>0.0</v>
      </c>
      <c r="AC61" s="42">
        <v>0.0</v>
      </c>
      <c r="AD61" s="42">
        <v>1.0</v>
      </c>
      <c r="AE61" s="42">
        <v>0.0</v>
      </c>
      <c r="AF61" s="42">
        <v>0.0</v>
      </c>
      <c r="AG61" s="25"/>
      <c r="AH61" s="25"/>
      <c r="AI61" s="25"/>
      <c r="AJ61" s="25"/>
      <c r="AK61" s="25"/>
      <c r="AL61" s="25"/>
    </row>
    <row r="62">
      <c r="A62" s="26" t="s">
        <v>486</v>
      </c>
      <c r="B62" s="25" t="s">
        <v>475</v>
      </c>
      <c r="C62" s="25" t="s">
        <v>566</v>
      </c>
      <c r="D62" s="28">
        <v>97.89413241536391</v>
      </c>
      <c r="E62" s="29">
        <v>0.17205194805194804</v>
      </c>
      <c r="F62" s="30">
        <v>5.0</v>
      </c>
      <c r="G62" s="33"/>
      <c r="H62" s="34">
        <v>4.062257602396095</v>
      </c>
      <c r="I62" s="35" t="s">
        <v>27</v>
      </c>
      <c r="J62" s="36">
        <v>3000.0</v>
      </c>
      <c r="K62" s="28">
        <v>1.3540858674653649</v>
      </c>
      <c r="L62" s="28">
        <v>0.37782867581822044</v>
      </c>
      <c r="M62" s="34">
        <v>3.979425087892646</v>
      </c>
      <c r="N62" s="35" t="s">
        <v>27</v>
      </c>
      <c r="O62" s="36">
        <v>3000.0</v>
      </c>
      <c r="P62" s="28">
        <v>1.3264750292975487</v>
      </c>
      <c r="Q62" s="37">
        <v>0.36458436350711576</v>
      </c>
      <c r="R62" s="38">
        <v>1.710886134894871</v>
      </c>
      <c r="S62" s="39">
        <v>1.623939902087419</v>
      </c>
      <c r="T62" s="40">
        <v>0.04516944475380799</v>
      </c>
      <c r="U62" s="40">
        <v>0.02739785993263763</v>
      </c>
      <c r="V62" s="40">
        <v>0.03211843715076101</v>
      </c>
      <c r="W62" s="40">
        <v>0.02776810128307868</v>
      </c>
      <c r="X62" s="39">
        <v>2.0850000737149417</v>
      </c>
      <c r="Y62" s="41">
        <v>1.9772575286811527</v>
      </c>
      <c r="Z62" s="41">
        <v>1.8037279949611829</v>
      </c>
      <c r="AA62" s="41">
        <v>2.175697092931463</v>
      </c>
      <c r="AB62" s="42">
        <v>1.0</v>
      </c>
      <c r="AC62" s="42">
        <v>0.0</v>
      </c>
      <c r="AD62" s="42">
        <v>0.0</v>
      </c>
      <c r="AE62" s="42">
        <v>0.0</v>
      </c>
      <c r="AF62" s="42">
        <v>0.0</v>
      </c>
      <c r="AG62" s="25"/>
      <c r="AH62" s="25"/>
      <c r="AI62" s="25"/>
      <c r="AJ62" s="25"/>
      <c r="AK62" s="25"/>
      <c r="AL62" s="25"/>
    </row>
    <row r="63">
      <c r="A63" s="26" t="s">
        <v>484</v>
      </c>
      <c r="B63" s="25" t="s">
        <v>475</v>
      </c>
      <c r="C63" s="25" t="s">
        <v>566</v>
      </c>
      <c r="D63" s="28">
        <v>97.89413241536391</v>
      </c>
      <c r="E63" s="29">
        <v>0.1228529411764706</v>
      </c>
      <c r="F63" s="30">
        <v>5.0</v>
      </c>
      <c r="G63" s="33"/>
      <c r="H63" s="34">
        <v>4.403784354258761</v>
      </c>
      <c r="I63" s="35" t="s">
        <v>31</v>
      </c>
      <c r="J63" s="36">
        <v>3000.0</v>
      </c>
      <c r="K63" s="28">
        <v>1.4679281180862538</v>
      </c>
      <c r="L63" s="28">
        <v>0.43452839858906733</v>
      </c>
      <c r="M63" s="34">
        <v>4.708672764766986</v>
      </c>
      <c r="N63" s="35" t="s">
        <v>31</v>
      </c>
      <c r="O63" s="36">
        <v>3000.0</v>
      </c>
      <c r="P63" s="28">
        <v>1.5695575882556618</v>
      </c>
      <c r="Q63" s="37">
        <v>0.48794756188661226</v>
      </c>
      <c r="R63" s="38">
        <v>1.168737285393631</v>
      </c>
      <c r="S63" s="39">
        <v>1.109342740055973</v>
      </c>
      <c r="T63" s="40">
        <v>0.04985436091496408</v>
      </c>
      <c r="U63" s="40">
        <v>5.313075763584092E-4</v>
      </c>
      <c r="V63" s="40">
        <v>0.022934777046138</v>
      </c>
      <c r="W63" s="40">
        <v>0.02134085431706277</v>
      </c>
      <c r="X63" s="39">
        <v>1.1607862853633328</v>
      </c>
      <c r="Y63" s="41">
        <v>3.242998068895428</v>
      </c>
      <c r="Z63" s="41">
        <v>1.0492677274151636</v>
      </c>
      <c r="AA63" s="41">
        <v>3.6594050373518217</v>
      </c>
      <c r="AB63" s="42">
        <v>0.0</v>
      </c>
      <c r="AC63" s="42">
        <v>0.0</v>
      </c>
      <c r="AD63" s="42">
        <v>0.0</v>
      </c>
      <c r="AE63" s="42">
        <v>0.0</v>
      </c>
      <c r="AF63" s="42">
        <v>1.0</v>
      </c>
      <c r="AG63" s="25"/>
      <c r="AH63" s="25"/>
      <c r="AI63" s="25"/>
      <c r="AJ63" s="25"/>
      <c r="AK63" s="25"/>
      <c r="AL63" s="25"/>
    </row>
    <row r="64">
      <c r="A64" s="26" t="s">
        <v>487</v>
      </c>
      <c r="B64" s="25" t="s">
        <v>475</v>
      </c>
      <c r="C64" s="25" t="s">
        <v>566</v>
      </c>
      <c r="D64" s="28">
        <v>97.89413241536391</v>
      </c>
      <c r="E64" s="29">
        <v>0.16511945392491467</v>
      </c>
      <c r="F64" s="30">
        <v>0.0</v>
      </c>
      <c r="G64" s="33"/>
      <c r="H64" s="34" t="s">
        <v>64</v>
      </c>
      <c r="I64" s="35" t="s">
        <v>31</v>
      </c>
      <c r="J64" s="36">
        <v>3000.0</v>
      </c>
      <c r="K64" s="28" t="s">
        <v>64</v>
      </c>
      <c r="L64" s="28" t="s">
        <v>64</v>
      </c>
      <c r="M64" s="34" t="s">
        <v>64</v>
      </c>
      <c r="N64" s="35" t="s">
        <v>31</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0.0</v>
      </c>
      <c r="AC64" s="42">
        <v>0.0</v>
      </c>
      <c r="AD64" s="42">
        <v>0.0</v>
      </c>
      <c r="AE64" s="42">
        <v>0.0</v>
      </c>
      <c r="AF64" s="42">
        <v>1.0</v>
      </c>
      <c r="AG64" s="25"/>
      <c r="AH64" s="25"/>
      <c r="AI64" s="25"/>
      <c r="AJ64" s="25"/>
      <c r="AK64" s="25"/>
      <c r="AL64" s="25"/>
    </row>
    <row r="65">
      <c r="A65" s="26" t="s">
        <v>488</v>
      </c>
      <c r="B65" s="25" t="s">
        <v>475</v>
      </c>
      <c r="C65" s="25" t="s">
        <v>566</v>
      </c>
      <c r="D65" s="28">
        <v>97.89413241536391</v>
      </c>
      <c r="E65" s="29">
        <v>0.18</v>
      </c>
      <c r="F65" s="30">
        <v>0.0</v>
      </c>
      <c r="G65" s="33"/>
      <c r="H65" s="34" t="s">
        <v>64</v>
      </c>
      <c r="I65" s="35" t="s">
        <v>45</v>
      </c>
      <c r="J65" s="36">
        <v>3000.0</v>
      </c>
      <c r="K65" s="28" t="s">
        <v>64</v>
      </c>
      <c r="L65" s="28" t="s">
        <v>64</v>
      </c>
      <c r="M65" s="34" t="s">
        <v>64</v>
      </c>
      <c r="N65" s="35" t="s">
        <v>29</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0.0</v>
      </c>
      <c r="AE65" s="42">
        <v>1.0</v>
      </c>
      <c r="AF65" s="42">
        <v>1.0</v>
      </c>
      <c r="AG65" s="25"/>
      <c r="AH65" s="25"/>
      <c r="AI65" s="25"/>
      <c r="AJ65" s="25"/>
      <c r="AK65" s="25"/>
      <c r="AL65" s="25"/>
    </row>
    <row r="66">
      <c r="A66" s="26" t="s">
        <v>489</v>
      </c>
      <c r="B66" s="25" t="s">
        <v>475</v>
      </c>
      <c r="C66" s="25" t="s">
        <v>566</v>
      </c>
      <c r="D66" s="28">
        <v>97.89413241536391</v>
      </c>
      <c r="E66" s="29">
        <v>0.17431213872832368</v>
      </c>
      <c r="F66" s="30">
        <v>0.0</v>
      </c>
      <c r="G66" s="33"/>
      <c r="H66" s="34" t="s">
        <v>64</v>
      </c>
      <c r="I66" s="35" t="s">
        <v>45</v>
      </c>
      <c r="J66" s="36">
        <v>3000.0</v>
      </c>
      <c r="K66" s="28" t="s">
        <v>64</v>
      </c>
      <c r="L66" s="28" t="s">
        <v>64</v>
      </c>
      <c r="M66" s="34" t="s">
        <v>64</v>
      </c>
      <c r="N66" s="35" t="s">
        <v>30</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0.0</v>
      </c>
      <c r="AD66" s="42">
        <v>0.0</v>
      </c>
      <c r="AE66" s="42">
        <v>1.0</v>
      </c>
      <c r="AF66" s="42">
        <v>1.0</v>
      </c>
      <c r="AG66" s="25"/>
      <c r="AH66" s="25"/>
      <c r="AI66" s="25"/>
      <c r="AJ66" s="25"/>
      <c r="AK66" s="25"/>
      <c r="AL66" s="25"/>
    </row>
    <row r="67">
      <c r="A67" s="26" t="s">
        <v>490</v>
      </c>
      <c r="B67" s="25" t="s">
        <v>475</v>
      </c>
      <c r="C67" s="25" t="s">
        <v>566</v>
      </c>
      <c r="D67" s="28">
        <v>97.89413241536391</v>
      </c>
      <c r="E67" s="29">
        <v>0.17866666666666664</v>
      </c>
      <c r="F67" s="30">
        <v>0.0</v>
      </c>
      <c r="G67" s="33"/>
      <c r="H67" s="34" t="s">
        <v>64</v>
      </c>
      <c r="I67" s="35" t="s">
        <v>30</v>
      </c>
      <c r="J67" s="36">
        <v>3000.0</v>
      </c>
      <c r="K67" s="28" t="s">
        <v>64</v>
      </c>
      <c r="L67" s="28" t="s">
        <v>64</v>
      </c>
      <c r="M67" s="34" t="s">
        <v>64</v>
      </c>
      <c r="N67" s="35" t="s">
        <v>30</v>
      </c>
      <c r="O67" s="36">
        <v>3000.0</v>
      </c>
      <c r="P67" s="28" t="s">
        <v>64</v>
      </c>
      <c r="Q67" s="37" t="s">
        <v>64</v>
      </c>
      <c r="R67" s="38" t="s">
        <v>64</v>
      </c>
      <c r="S67" s="39" t="s">
        <v>64</v>
      </c>
      <c r="T67" s="40" t="s">
        <v>64</v>
      </c>
      <c r="U67" s="40" t="s">
        <v>64</v>
      </c>
      <c r="V67" s="40" t="s">
        <v>64</v>
      </c>
      <c r="W67" s="40" t="s">
        <v>64</v>
      </c>
      <c r="X67" s="39" t="s">
        <v>64</v>
      </c>
      <c r="Y67" s="41" t="s">
        <v>64</v>
      </c>
      <c r="Z67" s="41" t="s">
        <v>64</v>
      </c>
      <c r="AA67" s="41" t="s">
        <v>64</v>
      </c>
      <c r="AB67" s="42">
        <v>0.0</v>
      </c>
      <c r="AC67" s="42">
        <v>0.0</v>
      </c>
      <c r="AD67" s="42">
        <v>0.0</v>
      </c>
      <c r="AE67" s="42">
        <v>1.0</v>
      </c>
      <c r="AF67" s="42">
        <v>0.0</v>
      </c>
      <c r="AG67" s="25"/>
      <c r="AH67" s="25"/>
      <c r="AI67" s="25"/>
      <c r="AJ67" s="25"/>
      <c r="AK67" s="25"/>
      <c r="AL67" s="25"/>
    </row>
    <row r="68">
      <c r="A68" s="26" t="s">
        <v>491</v>
      </c>
      <c r="B68" s="25" t="s">
        <v>475</v>
      </c>
      <c r="C68" s="25" t="s">
        <v>566</v>
      </c>
      <c r="D68" s="28">
        <v>97.89413241536391</v>
      </c>
      <c r="E68" s="29">
        <v>0.19388998519980266</v>
      </c>
      <c r="F68" s="30">
        <v>0.0</v>
      </c>
      <c r="G68" s="33"/>
      <c r="H68" s="34" t="s">
        <v>64</v>
      </c>
      <c r="I68" s="35" t="s">
        <v>58</v>
      </c>
      <c r="J68" s="36">
        <v>4000.0</v>
      </c>
      <c r="K68" s="28" t="s">
        <v>64</v>
      </c>
      <c r="L68" s="28" t="s">
        <v>64</v>
      </c>
      <c r="M68" s="34" t="s">
        <v>64</v>
      </c>
      <c r="N68" s="35" t="s">
        <v>28</v>
      </c>
      <c r="O68" s="36">
        <v>4600.0</v>
      </c>
      <c r="P68" s="28" t="s">
        <v>64</v>
      </c>
      <c r="Q68" s="37" t="s">
        <v>64</v>
      </c>
      <c r="R68" s="38" t="s">
        <v>64</v>
      </c>
      <c r="S68" s="39" t="s">
        <v>64</v>
      </c>
      <c r="T68" s="40" t="s">
        <v>64</v>
      </c>
      <c r="U68" s="40" t="s">
        <v>64</v>
      </c>
      <c r="V68" s="40" t="s">
        <v>64</v>
      </c>
      <c r="W68" s="40" t="s">
        <v>64</v>
      </c>
      <c r="X68" s="39" t="s">
        <v>64</v>
      </c>
      <c r="Y68" s="41" t="s">
        <v>64</v>
      </c>
      <c r="Z68" s="41" t="s">
        <v>64</v>
      </c>
      <c r="AA68" s="41" t="s">
        <v>64</v>
      </c>
      <c r="AB68" s="42">
        <v>1.0</v>
      </c>
      <c r="AC68" s="42">
        <v>1.0</v>
      </c>
      <c r="AD68" s="42">
        <v>0.0</v>
      </c>
      <c r="AE68" s="42">
        <v>0.0</v>
      </c>
      <c r="AF68" s="42">
        <v>0.0</v>
      </c>
      <c r="AG68" s="25"/>
      <c r="AH68" s="25"/>
      <c r="AI68" s="25"/>
      <c r="AJ68" s="25"/>
      <c r="AK68" s="25"/>
      <c r="AL68" s="25"/>
    </row>
    <row r="69">
      <c r="A69" s="26" t="s">
        <v>513</v>
      </c>
      <c r="B69" s="25" t="s">
        <v>511</v>
      </c>
      <c r="C69" s="25" t="s">
        <v>235</v>
      </c>
      <c r="D69" s="28">
        <v>95.66914276840252</v>
      </c>
      <c r="E69" s="29">
        <v>0.21783276142315336</v>
      </c>
      <c r="F69" s="30">
        <v>34.0</v>
      </c>
      <c r="G69" s="33"/>
      <c r="H69" s="34">
        <v>31.519946535905227</v>
      </c>
      <c r="I69" s="35" t="s">
        <v>44</v>
      </c>
      <c r="J69" s="36">
        <v>6500.0</v>
      </c>
      <c r="K69" s="28">
        <v>4.8492225439854195</v>
      </c>
      <c r="L69" s="28">
        <v>6.063352548267155</v>
      </c>
      <c r="M69" s="34">
        <v>31.204727453836657</v>
      </c>
      <c r="N69" s="35" t="s">
        <v>29</v>
      </c>
      <c r="O69" s="36">
        <v>7200.0</v>
      </c>
      <c r="P69" s="28">
        <v>4.33398992414398</v>
      </c>
      <c r="Q69" s="37">
        <v>5.379391386547997</v>
      </c>
      <c r="R69" s="38">
        <v>15.000404213478745</v>
      </c>
      <c r="S69" s="39">
        <v>15.15780955654244</v>
      </c>
      <c r="T69" s="40">
        <v>0.07916952971437385</v>
      </c>
      <c r="U69" s="40">
        <v>0.020331474556998734</v>
      </c>
      <c r="V69" s="40">
        <v>0.04086831754386614</v>
      </c>
      <c r="W69" s="40">
        <v>0.021871737781013787</v>
      </c>
      <c r="X69" s="39">
        <v>17.58055381312078</v>
      </c>
      <c r="Y69" s="41">
        <v>13.939392722784449</v>
      </c>
      <c r="Z69" s="41">
        <v>16.150589907086218</v>
      </c>
      <c r="AA69" s="41">
        <v>15.05413754675044</v>
      </c>
      <c r="AB69" s="42">
        <v>0.0</v>
      </c>
      <c r="AC69" s="42">
        <v>0.0</v>
      </c>
      <c r="AD69" s="42">
        <v>1.0</v>
      </c>
      <c r="AE69" s="42">
        <v>1.0</v>
      </c>
      <c r="AF69" s="42">
        <v>0.0</v>
      </c>
      <c r="AG69" s="25"/>
      <c r="AH69" s="25"/>
      <c r="AI69" s="25"/>
      <c r="AJ69" s="25"/>
      <c r="AK69" s="25"/>
      <c r="AL69" s="25"/>
    </row>
    <row r="70">
      <c r="A70" s="26" t="s">
        <v>514</v>
      </c>
      <c r="B70" s="25" t="s">
        <v>511</v>
      </c>
      <c r="C70" s="25" t="s">
        <v>235</v>
      </c>
      <c r="D70" s="28">
        <v>95.66914276840252</v>
      </c>
      <c r="E70" s="29">
        <v>0.21869403824521938</v>
      </c>
      <c r="F70" s="30">
        <v>33.0</v>
      </c>
      <c r="G70" s="33"/>
      <c r="H70" s="34">
        <v>27.055668180798563</v>
      </c>
      <c r="I70" s="35" t="s">
        <v>58</v>
      </c>
      <c r="J70" s="36">
        <v>5100.0</v>
      </c>
      <c r="K70" s="28">
        <v>5.305032976627169</v>
      </c>
      <c r="L70" s="28">
        <v>5.931628000868578</v>
      </c>
      <c r="M70" s="34">
        <v>26.5780137650216</v>
      </c>
      <c r="N70" s="35" t="s">
        <v>28</v>
      </c>
      <c r="O70" s="36">
        <v>5500.0</v>
      </c>
      <c r="P70" s="28">
        <v>4.832366139094836</v>
      </c>
      <c r="Q70" s="37">
        <v>5.333136447162298</v>
      </c>
      <c r="R70" s="38">
        <v>14.628115304308315</v>
      </c>
      <c r="S70" s="39">
        <v>14.781614068413681</v>
      </c>
      <c r="T70" s="40">
        <v>0.06720755225756007</v>
      </c>
      <c r="U70" s="40">
        <v>0.02805452869466957</v>
      </c>
      <c r="V70" s="40">
        <v>0.020861059798600447</v>
      </c>
      <c r="W70" s="40">
        <v>0.02527990497761434</v>
      </c>
      <c r="X70" s="39">
        <v>15.839806538523552</v>
      </c>
      <c r="Y70" s="41">
        <v>11.215861642275012</v>
      </c>
      <c r="Z70" s="41">
        <v>14.085836068394748</v>
      </c>
      <c r="AA70" s="41">
        <v>12.49217769662685</v>
      </c>
      <c r="AB70" s="42">
        <v>1.0</v>
      </c>
      <c r="AC70" s="42">
        <v>1.0</v>
      </c>
      <c r="AD70" s="42">
        <v>0.0</v>
      </c>
      <c r="AE70" s="42">
        <v>0.0</v>
      </c>
      <c r="AF70" s="42">
        <v>0.0</v>
      </c>
      <c r="AG70" s="25"/>
      <c r="AH70" s="25"/>
      <c r="AI70" s="25"/>
      <c r="AJ70" s="25"/>
      <c r="AK70" s="25"/>
      <c r="AL70" s="25"/>
    </row>
    <row r="71">
      <c r="A71" s="26" t="s">
        <v>510</v>
      </c>
      <c r="B71" s="25" t="s">
        <v>511</v>
      </c>
      <c r="C71" s="25" t="s">
        <v>235</v>
      </c>
      <c r="D71" s="28">
        <v>95.66914276840252</v>
      </c>
      <c r="E71" s="29">
        <v>0.21674740084713132</v>
      </c>
      <c r="F71" s="30">
        <v>32.0</v>
      </c>
      <c r="G71" s="33"/>
      <c r="H71" s="34">
        <v>39.835956665661</v>
      </c>
      <c r="I71" s="35" t="s">
        <v>31</v>
      </c>
      <c r="J71" s="36">
        <v>7700.0</v>
      </c>
      <c r="K71" s="28">
        <v>5.17350086567026</v>
      </c>
      <c r="L71" s="28">
        <v>7.678339596386907</v>
      </c>
      <c r="M71" s="34">
        <v>40.98886231240604</v>
      </c>
      <c r="N71" s="35" t="s">
        <v>31</v>
      </c>
      <c r="O71" s="36">
        <v>9000.0</v>
      </c>
      <c r="P71" s="28">
        <v>4.554318034711782</v>
      </c>
      <c r="Q71" s="37">
        <v>6.902027780502791</v>
      </c>
      <c r="R71" s="38">
        <v>14.03396842782741</v>
      </c>
      <c r="S71" s="39">
        <v>14.181232567079222</v>
      </c>
      <c r="T71" s="40">
        <v>0.10360979904400933</v>
      </c>
      <c r="U71" s="40">
        <v>3.077518783485425E-4</v>
      </c>
      <c r="V71" s="40">
        <v>0.033442370780541616</v>
      </c>
      <c r="W71" s="40">
        <v>0.029749348240359113</v>
      </c>
      <c r="X71" s="39">
        <v>14.469283460619076</v>
      </c>
      <c r="Y71" s="41">
        <v>25.366673205041927</v>
      </c>
      <c r="Z71" s="41">
        <v>13.510771126465473</v>
      </c>
      <c r="AA71" s="41">
        <v>27.47809118594057</v>
      </c>
      <c r="AB71" s="42">
        <v>0.0</v>
      </c>
      <c r="AC71" s="42">
        <v>0.0</v>
      </c>
      <c r="AD71" s="42">
        <v>0.0</v>
      </c>
      <c r="AE71" s="42">
        <v>0.0</v>
      </c>
      <c r="AF71" s="42">
        <v>1.0</v>
      </c>
      <c r="AG71" s="25"/>
      <c r="AH71" s="25"/>
      <c r="AI71" s="25"/>
      <c r="AJ71" s="25"/>
      <c r="AK71" s="25"/>
      <c r="AL71" s="25"/>
    </row>
    <row r="72">
      <c r="A72" s="26" t="s">
        <v>516</v>
      </c>
      <c r="B72" s="25" t="s">
        <v>511</v>
      </c>
      <c r="C72" s="25" t="s">
        <v>235</v>
      </c>
      <c r="D72" s="28">
        <v>95.66914276840252</v>
      </c>
      <c r="E72" s="29">
        <v>0.252874109263658</v>
      </c>
      <c r="F72" s="30">
        <v>28.0</v>
      </c>
      <c r="G72" s="33"/>
      <c r="H72" s="34">
        <v>29.070861590410363</v>
      </c>
      <c r="I72" s="35" t="s">
        <v>27</v>
      </c>
      <c r="J72" s="36">
        <v>5700.0</v>
      </c>
      <c r="K72" s="28">
        <v>5.100151156212344</v>
      </c>
      <c r="L72" s="28">
        <v>6.010472130735973</v>
      </c>
      <c r="M72" s="34">
        <v>28.032406357050725</v>
      </c>
      <c r="N72" s="35" t="s">
        <v>27</v>
      </c>
      <c r="O72" s="36">
        <v>6800.0</v>
      </c>
      <c r="P72" s="28">
        <v>4.122412699566283</v>
      </c>
      <c r="Q72" s="37">
        <v>4.730558501531537</v>
      </c>
      <c r="R72" s="38">
        <v>14.79993073986015</v>
      </c>
      <c r="S72" s="39">
        <v>14.95523243321941</v>
      </c>
      <c r="T72" s="40">
        <v>0.08276584599392876</v>
      </c>
      <c r="U72" s="40">
        <v>0.022678477647504167</v>
      </c>
      <c r="V72" s="40">
        <v>0.04843020693882899</v>
      </c>
      <c r="W72" s="40">
        <v>0.043237471402718226</v>
      </c>
      <c r="X72" s="39">
        <v>15.163757203310247</v>
      </c>
      <c r="Y72" s="41">
        <v>13.907104387100116</v>
      </c>
      <c r="Z72" s="41">
        <v>13.324471520693443</v>
      </c>
      <c r="AA72" s="41">
        <v>14.707934836357284</v>
      </c>
      <c r="AB72" s="42">
        <v>1.0</v>
      </c>
      <c r="AC72" s="42">
        <v>0.0</v>
      </c>
      <c r="AD72" s="42">
        <v>0.0</v>
      </c>
      <c r="AE72" s="42">
        <v>0.0</v>
      </c>
      <c r="AF72" s="42">
        <v>0.0</v>
      </c>
      <c r="AG72" s="25"/>
      <c r="AH72" s="25"/>
      <c r="AI72" s="25"/>
      <c r="AJ72" s="25"/>
      <c r="AK72" s="25"/>
      <c r="AL72" s="25"/>
    </row>
    <row r="73">
      <c r="A73" s="26" t="s">
        <v>515</v>
      </c>
      <c r="B73" s="25" t="s">
        <v>511</v>
      </c>
      <c r="C73" s="25" t="s">
        <v>235</v>
      </c>
      <c r="D73" s="28">
        <v>95.66914276840252</v>
      </c>
      <c r="E73" s="29">
        <v>0.15191353383458644</v>
      </c>
      <c r="F73" s="30">
        <v>27.0</v>
      </c>
      <c r="G73" s="33"/>
      <c r="H73" s="34">
        <v>18.996696787634082</v>
      </c>
      <c r="I73" s="35" t="s">
        <v>40</v>
      </c>
      <c r="J73" s="36">
        <v>3800.0</v>
      </c>
      <c r="K73" s="28">
        <v>4.999130733587916</v>
      </c>
      <c r="L73" s="28">
        <v>4.314712106521403</v>
      </c>
      <c r="M73" s="34">
        <v>18.919802568449885</v>
      </c>
      <c r="N73" s="35" t="s">
        <v>29</v>
      </c>
      <c r="O73" s="36">
        <v>4500.0</v>
      </c>
      <c r="P73" s="28">
        <v>4.204400570766641</v>
      </c>
      <c r="Q73" s="37">
        <v>3.618027926338315</v>
      </c>
      <c r="R73" s="38">
        <v>7.8288064744243675</v>
      </c>
      <c r="S73" s="39">
        <v>7.910957325251357</v>
      </c>
      <c r="T73" s="40">
        <v>0.03880453991408652</v>
      </c>
      <c r="U73" s="40">
        <v>0.017708804998199087</v>
      </c>
      <c r="V73" s="40">
        <v>0.0206118877847891</v>
      </c>
      <c r="W73" s="40">
        <v>0.027288978193946135</v>
      </c>
      <c r="X73" s="39">
        <v>7.886818617582187</v>
      </c>
      <c r="Y73" s="41">
        <v>11.109878170051894</v>
      </c>
      <c r="Z73" s="41">
        <v>6.6760656769497295</v>
      </c>
      <c r="AA73" s="41">
        <v>12.243736891500156</v>
      </c>
      <c r="AB73" s="42">
        <v>0.0</v>
      </c>
      <c r="AC73" s="42">
        <v>1.0</v>
      </c>
      <c r="AD73" s="42">
        <v>1.0</v>
      </c>
      <c r="AE73" s="42">
        <v>0.0</v>
      </c>
      <c r="AF73" s="42">
        <v>0.0</v>
      </c>
      <c r="AG73" s="25"/>
      <c r="AH73" s="25"/>
      <c r="AI73" s="25"/>
      <c r="AJ73" s="25"/>
      <c r="AK73" s="25"/>
      <c r="AL73" s="25"/>
    </row>
    <row r="74">
      <c r="A74" s="26" t="s">
        <v>525</v>
      </c>
      <c r="B74" s="25" t="s">
        <v>511</v>
      </c>
      <c r="C74" s="25" t="s">
        <v>235</v>
      </c>
      <c r="D74" s="28">
        <v>95.66914276840252</v>
      </c>
      <c r="E74" s="29">
        <v>0.1688561236623068</v>
      </c>
      <c r="F74" s="30">
        <v>21.0</v>
      </c>
      <c r="G74" s="33"/>
      <c r="H74" s="34">
        <v>17.848859910376152</v>
      </c>
      <c r="I74" s="35" t="s">
        <v>45</v>
      </c>
      <c r="J74" s="36">
        <v>3300.0</v>
      </c>
      <c r="K74" s="28">
        <v>5.408745427386713</v>
      </c>
      <c r="L74" s="28">
        <v>4.460042574201939</v>
      </c>
      <c r="M74" s="34">
        <v>17.71209917589935</v>
      </c>
      <c r="N74" s="35" t="s">
        <v>30</v>
      </c>
      <c r="O74" s="36">
        <v>3300.0</v>
      </c>
      <c r="P74" s="28">
        <v>5.367302780575561</v>
      </c>
      <c r="Q74" s="37">
        <v>4.40101838520681</v>
      </c>
      <c r="R74" s="38">
        <v>6.872166969997512</v>
      </c>
      <c r="S74" s="39">
        <v>6.944279413376301</v>
      </c>
      <c r="T74" s="40">
        <v>0.06927069562637243</v>
      </c>
      <c r="U74" s="40">
        <v>0.011790756702361268</v>
      </c>
      <c r="V74" s="40">
        <v>0.028985610226638113</v>
      </c>
      <c r="W74" s="40">
        <v>0.0223041814286334</v>
      </c>
      <c r="X74" s="39">
        <v>8.27237871925906</v>
      </c>
      <c r="Y74" s="41">
        <v>9.576481191117093</v>
      </c>
      <c r="Z74" s="41">
        <v>7.558852640317251</v>
      </c>
      <c r="AA74" s="41">
        <v>10.153246535582099</v>
      </c>
      <c r="AB74" s="42">
        <v>0.0</v>
      </c>
      <c r="AC74" s="42">
        <v>0.0</v>
      </c>
      <c r="AD74" s="42">
        <v>0.0</v>
      </c>
      <c r="AE74" s="42">
        <v>1.0</v>
      </c>
      <c r="AF74" s="42">
        <v>1.0</v>
      </c>
      <c r="AG74" s="25"/>
      <c r="AH74" s="25"/>
      <c r="AI74" s="25"/>
      <c r="AJ74" s="25"/>
      <c r="AK74" s="25"/>
      <c r="AL74" s="25"/>
    </row>
    <row r="75">
      <c r="A75" s="26" t="s">
        <v>518</v>
      </c>
      <c r="B75" s="25" t="s">
        <v>511</v>
      </c>
      <c r="C75" s="25" t="s">
        <v>235</v>
      </c>
      <c r="D75" s="28">
        <v>95.66914276840252</v>
      </c>
      <c r="E75" s="29">
        <v>0.2087814885496183</v>
      </c>
      <c r="F75" s="30">
        <v>20.0</v>
      </c>
      <c r="G75" s="33"/>
      <c r="H75" s="34">
        <v>19.131597526459952</v>
      </c>
      <c r="I75" s="35" t="s">
        <v>27</v>
      </c>
      <c r="J75" s="36">
        <v>3900.0</v>
      </c>
      <c r="K75" s="28">
        <v>4.905537827297424</v>
      </c>
      <c r="L75" s="28">
        <v>4.255921965809489</v>
      </c>
      <c r="M75" s="34">
        <v>19.087305401191173</v>
      </c>
      <c r="N75" s="35" t="s">
        <v>27</v>
      </c>
      <c r="O75" s="36">
        <v>3900.0</v>
      </c>
      <c r="P75" s="28">
        <v>4.894180872100301</v>
      </c>
      <c r="Q75" s="37">
        <v>4.238870515822954</v>
      </c>
      <c r="R75" s="38">
        <v>8.388513490313683</v>
      </c>
      <c r="S75" s="39">
        <v>8.476537574528079</v>
      </c>
      <c r="T75" s="40">
        <v>0.07567539121247875</v>
      </c>
      <c r="U75" s="40">
        <v>0.009675857557450176</v>
      </c>
      <c r="V75" s="40">
        <v>0.022610951344778307</v>
      </c>
      <c r="W75" s="40">
        <v>0.03666640758612698</v>
      </c>
      <c r="X75" s="39">
        <v>7.553638144342238</v>
      </c>
      <c r="Y75" s="41">
        <v>11.577959382117713</v>
      </c>
      <c r="Z75" s="41">
        <v>6.629987148460562</v>
      </c>
      <c r="AA75" s="41">
        <v>12.457318252730612</v>
      </c>
      <c r="AB75" s="42">
        <v>1.0</v>
      </c>
      <c r="AC75" s="42">
        <v>0.0</v>
      </c>
      <c r="AD75" s="42">
        <v>0.0</v>
      </c>
      <c r="AE75" s="42">
        <v>0.0</v>
      </c>
      <c r="AF75" s="42">
        <v>0.0</v>
      </c>
      <c r="AG75" s="25"/>
      <c r="AH75" s="25"/>
      <c r="AI75" s="25"/>
      <c r="AJ75" s="25"/>
      <c r="AK75" s="25"/>
      <c r="AL75" s="25"/>
    </row>
    <row r="76">
      <c r="A76" s="26" t="s">
        <v>517</v>
      </c>
      <c r="B76" s="25" t="s">
        <v>511</v>
      </c>
      <c r="C76" s="25" t="s">
        <v>235</v>
      </c>
      <c r="D76" s="28">
        <v>95.66914276840252</v>
      </c>
      <c r="E76" s="29">
        <v>0.1437546933667084</v>
      </c>
      <c r="F76" s="30">
        <v>18.0</v>
      </c>
      <c r="G76" s="33"/>
      <c r="H76" s="34">
        <v>12.31668293125377</v>
      </c>
      <c r="I76" s="35" t="s">
        <v>44</v>
      </c>
      <c r="J76" s="36">
        <v>3000.0</v>
      </c>
      <c r="K76" s="28">
        <v>4.10556097708459</v>
      </c>
      <c r="L76" s="28">
        <v>2.580294909268305</v>
      </c>
      <c r="M76" s="34">
        <v>11.950588599250567</v>
      </c>
      <c r="N76" s="35" t="s">
        <v>30</v>
      </c>
      <c r="O76" s="36">
        <v>3000.0</v>
      </c>
      <c r="P76" s="28">
        <v>3.983529533083522</v>
      </c>
      <c r="Q76" s="37">
        <v>2.448903914866682</v>
      </c>
      <c r="R76" s="38">
        <v>4.902762540576314</v>
      </c>
      <c r="S76" s="39">
        <v>4.954209222190788</v>
      </c>
      <c r="T76" s="40">
        <v>0.023150810660291773</v>
      </c>
      <c r="U76" s="40">
        <v>0.03112391142711425</v>
      </c>
      <c r="V76" s="40">
        <v>0.019500475369457385</v>
      </c>
      <c r="W76" s="40">
        <v>0.017195000448930402</v>
      </c>
      <c r="X76" s="39">
        <v>5.960365292506874</v>
      </c>
      <c r="Y76" s="41">
        <v>6.356317638746894</v>
      </c>
      <c r="Z76" s="41">
        <v>5.0936223777537775</v>
      </c>
      <c r="AA76" s="41">
        <v>6.85696622149679</v>
      </c>
      <c r="AB76" s="42">
        <v>0.0</v>
      </c>
      <c r="AC76" s="42">
        <v>0.0</v>
      </c>
      <c r="AD76" s="42">
        <v>1.0</v>
      </c>
      <c r="AE76" s="42">
        <v>1.0</v>
      </c>
      <c r="AF76" s="42">
        <v>0.0</v>
      </c>
      <c r="AG76" s="25"/>
      <c r="AH76" s="25"/>
      <c r="AI76" s="25"/>
      <c r="AJ76" s="25"/>
      <c r="AK76" s="25"/>
      <c r="AL76" s="25"/>
    </row>
    <row r="77">
      <c r="A77" s="26" t="s">
        <v>519</v>
      </c>
      <c r="B77" s="25" t="s">
        <v>511</v>
      </c>
      <c r="C77" s="25" t="s">
        <v>235</v>
      </c>
      <c r="D77" s="28">
        <v>95.66914276840252</v>
      </c>
      <c r="E77" s="29">
        <v>0.14454791154791155</v>
      </c>
      <c r="F77" s="30">
        <v>15.0</v>
      </c>
      <c r="G77" s="33"/>
      <c r="H77" s="34">
        <v>10.254197422213913</v>
      </c>
      <c r="I77" s="35" t="s">
        <v>40</v>
      </c>
      <c r="J77" s="36">
        <v>3000.0</v>
      </c>
      <c r="K77" s="28">
        <v>3.4180658074046377</v>
      </c>
      <c r="L77" s="28">
        <v>1.878502628580834</v>
      </c>
      <c r="M77" s="34">
        <v>10.123074707766893</v>
      </c>
      <c r="N77" s="35" t="s">
        <v>29</v>
      </c>
      <c r="O77" s="36">
        <v>3000.0</v>
      </c>
      <c r="P77" s="28">
        <v>3.3743582359222977</v>
      </c>
      <c r="Q77" s="37">
        <v>1.8370922801934635</v>
      </c>
      <c r="R77" s="38">
        <v>4.1111132737701</v>
      </c>
      <c r="S77" s="39">
        <v>4.154252857612116</v>
      </c>
      <c r="T77" s="40">
        <v>0.031146138607294524</v>
      </c>
      <c r="U77" s="40">
        <v>0.02624350567836854</v>
      </c>
      <c r="V77" s="40">
        <v>0.016438239820516558</v>
      </c>
      <c r="W77" s="40">
        <v>0.016438239820516558</v>
      </c>
      <c r="X77" s="39">
        <v>4.8541227620443195</v>
      </c>
      <c r="Y77" s="41">
        <v>5.400074660169595</v>
      </c>
      <c r="Z77" s="41">
        <v>4.216103073960341</v>
      </c>
      <c r="AA77" s="41">
        <v>5.9069716338065525</v>
      </c>
      <c r="AB77" s="42">
        <v>0.0</v>
      </c>
      <c r="AC77" s="42">
        <v>1.0</v>
      </c>
      <c r="AD77" s="42">
        <v>1.0</v>
      </c>
      <c r="AE77" s="42">
        <v>0.0</v>
      </c>
      <c r="AF77" s="42">
        <v>0.0</v>
      </c>
      <c r="AG77" s="25"/>
      <c r="AH77" s="25"/>
      <c r="AI77" s="25"/>
      <c r="AJ77" s="25"/>
      <c r="AK77" s="25"/>
      <c r="AL77" s="25"/>
    </row>
    <row r="78">
      <c r="A78" s="26" t="s">
        <v>521</v>
      </c>
      <c r="B78" s="25" t="s">
        <v>511</v>
      </c>
      <c r="C78" s="25" t="s">
        <v>235</v>
      </c>
      <c r="D78" s="28">
        <v>95.66914276840252</v>
      </c>
      <c r="E78" s="29">
        <v>0.17453380782918151</v>
      </c>
      <c r="F78" s="30">
        <v>10.0</v>
      </c>
      <c r="G78" s="33"/>
      <c r="H78" s="34">
        <v>7.584447171011794</v>
      </c>
      <c r="I78" s="35" t="s">
        <v>58</v>
      </c>
      <c r="J78" s="36">
        <v>3000.0</v>
      </c>
      <c r="K78" s="28">
        <v>2.5281490570039313</v>
      </c>
      <c r="L78" s="28">
        <v>1.1141706141845957</v>
      </c>
      <c r="M78" s="34">
        <v>7.464463754062942</v>
      </c>
      <c r="N78" s="35" t="s">
        <v>27</v>
      </c>
      <c r="O78" s="36">
        <v>3100.0</v>
      </c>
      <c r="P78" s="28">
        <v>2.4078915335686912</v>
      </c>
      <c r="Q78" s="37">
        <v>1.0488569486537545</v>
      </c>
      <c r="R78" s="38">
        <v>3.3998234490433448</v>
      </c>
      <c r="S78" s="39">
        <v>3.435499179426116</v>
      </c>
      <c r="T78" s="40">
        <v>0.03831875284563886</v>
      </c>
      <c r="U78" s="40">
        <v>0.029627901684772313</v>
      </c>
      <c r="V78" s="40">
        <v>0.021924647246731516</v>
      </c>
      <c r="W78" s="40">
        <v>0.019751934456514877</v>
      </c>
      <c r="X78" s="39">
        <v>3.834416085204515</v>
      </c>
      <c r="Y78" s="41">
        <v>3.750031085807279</v>
      </c>
      <c r="Z78" s="41">
        <v>3.3423195650293978</v>
      </c>
      <c r="AA78" s="41">
        <v>4.122144189033544</v>
      </c>
      <c r="AB78" s="42">
        <v>1.0</v>
      </c>
      <c r="AC78" s="42">
        <v>1.0</v>
      </c>
      <c r="AD78" s="42">
        <v>0.0</v>
      </c>
      <c r="AE78" s="42">
        <v>0.0</v>
      </c>
      <c r="AF78" s="42">
        <v>0.0</v>
      </c>
      <c r="AG78" s="25"/>
      <c r="AH78" s="25"/>
      <c r="AI78" s="25"/>
      <c r="AJ78" s="25"/>
      <c r="AK78" s="25"/>
      <c r="AL78" s="25"/>
    </row>
    <row r="79">
      <c r="A79" s="26" t="s">
        <v>523</v>
      </c>
      <c r="B79" s="25" t="s">
        <v>511</v>
      </c>
      <c r="C79" s="25" t="s">
        <v>235</v>
      </c>
      <c r="D79" s="28">
        <v>95.66914276840252</v>
      </c>
      <c r="E79" s="29">
        <v>0.20168571428571427</v>
      </c>
      <c r="F79" s="30">
        <v>0.0</v>
      </c>
      <c r="G79" s="33"/>
      <c r="H79" s="34" t="s">
        <v>64</v>
      </c>
      <c r="I79" s="35" t="s">
        <v>31</v>
      </c>
      <c r="J79" s="36">
        <v>3400.0</v>
      </c>
      <c r="K79" s="28" t="s">
        <v>64</v>
      </c>
      <c r="L79" s="28" t="s">
        <v>64</v>
      </c>
      <c r="M79" s="34" t="s">
        <v>64</v>
      </c>
      <c r="N79" s="35" t="s">
        <v>31</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0.0</v>
      </c>
      <c r="AD79" s="42">
        <v>0.0</v>
      </c>
      <c r="AE79" s="42">
        <v>0.0</v>
      </c>
      <c r="AF79" s="42">
        <v>1.0</v>
      </c>
      <c r="AG79" s="25"/>
      <c r="AH79" s="25"/>
      <c r="AI79" s="25"/>
      <c r="AJ79" s="25"/>
      <c r="AK79" s="25"/>
      <c r="AL79" s="25"/>
    </row>
    <row r="80">
      <c r="A80" s="26" t="s">
        <v>524</v>
      </c>
      <c r="B80" s="25" t="s">
        <v>511</v>
      </c>
      <c r="C80" s="25" t="s">
        <v>235</v>
      </c>
      <c r="D80" s="28">
        <v>95.66914276840252</v>
      </c>
      <c r="E80" s="29">
        <v>0.18</v>
      </c>
      <c r="F80" s="30">
        <v>0.0</v>
      </c>
      <c r="G80" s="33"/>
      <c r="H80" s="34" t="s">
        <v>64</v>
      </c>
      <c r="I80" s="35" t="s">
        <v>27</v>
      </c>
      <c r="J80" s="36">
        <v>3000.0</v>
      </c>
      <c r="K80" s="28" t="s">
        <v>64</v>
      </c>
      <c r="L80" s="28" t="s">
        <v>64</v>
      </c>
      <c r="M80" s="34" t="s">
        <v>64</v>
      </c>
      <c r="N80" s="35" t="s">
        <v>27</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1.0</v>
      </c>
      <c r="AC80" s="42">
        <v>0.0</v>
      </c>
      <c r="AD80" s="42">
        <v>0.0</v>
      </c>
      <c r="AE80" s="42">
        <v>0.0</v>
      </c>
      <c r="AF80" s="42">
        <v>0.0</v>
      </c>
      <c r="AG80" s="25"/>
      <c r="AH80" s="25"/>
      <c r="AI80" s="25"/>
      <c r="AJ80" s="25"/>
      <c r="AK80" s="25"/>
      <c r="AL80" s="25"/>
    </row>
    <row r="81">
      <c r="A81" s="26" t="s">
        <v>520</v>
      </c>
      <c r="B81" s="25" t="s">
        <v>511</v>
      </c>
      <c r="C81" s="25" t="s">
        <v>235</v>
      </c>
      <c r="D81" s="28">
        <v>95.66914276840252</v>
      </c>
      <c r="E81" s="29">
        <v>0.16419318181818182</v>
      </c>
      <c r="F81" s="30">
        <v>0.0</v>
      </c>
      <c r="G81" s="33"/>
      <c r="H81" s="34" t="s">
        <v>64</v>
      </c>
      <c r="I81" s="35" t="s">
        <v>45</v>
      </c>
      <c r="J81" s="36">
        <v>3000.0</v>
      </c>
      <c r="K81" s="28" t="s">
        <v>64</v>
      </c>
      <c r="L81" s="28" t="s">
        <v>64</v>
      </c>
      <c r="M81" s="34" t="s">
        <v>64</v>
      </c>
      <c r="N81" s="35" t="s">
        <v>30</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0.0</v>
      </c>
      <c r="AE81" s="42">
        <v>1.0</v>
      </c>
      <c r="AF81" s="42">
        <v>1.0</v>
      </c>
      <c r="AG81" s="25"/>
      <c r="AH81" s="25"/>
      <c r="AI81" s="25"/>
      <c r="AJ81" s="25"/>
      <c r="AK81" s="25"/>
      <c r="AL81" s="25"/>
    </row>
    <row r="82">
      <c r="A82" s="26" t="s">
        <v>522</v>
      </c>
      <c r="B82" s="25" t="s">
        <v>511</v>
      </c>
      <c r="C82" s="25" t="s">
        <v>235</v>
      </c>
      <c r="D82" s="28">
        <v>95.66914276840252</v>
      </c>
      <c r="E82" s="29">
        <v>0.20409049773755658</v>
      </c>
      <c r="F82" s="30">
        <v>0.0</v>
      </c>
      <c r="G82" s="33"/>
      <c r="H82" s="34" t="s">
        <v>64</v>
      </c>
      <c r="I82" s="35" t="s">
        <v>45</v>
      </c>
      <c r="J82" s="36">
        <v>3000.0</v>
      </c>
      <c r="K82" s="28" t="s">
        <v>64</v>
      </c>
      <c r="L82" s="28" t="s">
        <v>64</v>
      </c>
      <c r="M82" s="34" t="s">
        <v>64</v>
      </c>
      <c r="N82" s="35" t="s">
        <v>30</v>
      </c>
      <c r="O82" s="36">
        <v>3400.0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0.0</v>
      </c>
      <c r="AD82" s="42">
        <v>0.0</v>
      </c>
      <c r="AE82" s="42">
        <v>1.0</v>
      </c>
      <c r="AF82" s="42">
        <v>1.0</v>
      </c>
      <c r="AG82" s="25"/>
      <c r="AH82" s="25"/>
      <c r="AI82" s="25"/>
      <c r="AJ82" s="25"/>
      <c r="AK82" s="25"/>
      <c r="AL82" s="25"/>
    </row>
    <row r="83">
      <c r="A83" s="26" t="s">
        <v>526</v>
      </c>
      <c r="B83" s="25" t="s">
        <v>511</v>
      </c>
      <c r="C83" s="25" t="s">
        <v>235</v>
      </c>
      <c r="D83" s="28">
        <v>95.66914276840252</v>
      </c>
      <c r="E83" s="29">
        <v>0.18</v>
      </c>
      <c r="F83" s="30">
        <v>0.0</v>
      </c>
      <c r="G83" s="33"/>
      <c r="H83" s="34" t="s">
        <v>64</v>
      </c>
      <c r="I83" s="35" t="s">
        <v>29</v>
      </c>
      <c r="J83" s="36">
        <v>3000.0</v>
      </c>
      <c r="K83" s="28" t="s">
        <v>64</v>
      </c>
      <c r="L83" s="28" t="s">
        <v>64</v>
      </c>
      <c r="M83" s="34" t="s">
        <v>64</v>
      </c>
      <c r="N83" s="35" t="s">
        <v>29</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1.0</v>
      </c>
      <c r="AE83" s="42">
        <v>0.0</v>
      </c>
      <c r="AF83" s="42">
        <v>0.0</v>
      </c>
      <c r="AG83" s="25"/>
      <c r="AH83" s="25"/>
      <c r="AI83" s="25"/>
      <c r="AJ83" s="25"/>
      <c r="AK83" s="25"/>
      <c r="AL83" s="25"/>
    </row>
    <row r="84">
      <c r="A84" s="26" t="s">
        <v>527</v>
      </c>
      <c r="B84" s="25" t="s">
        <v>511</v>
      </c>
      <c r="C84" s="25" t="s">
        <v>235</v>
      </c>
      <c r="D84" s="28">
        <v>95.66914276840252</v>
      </c>
      <c r="E84" s="29">
        <v>0.18313300492610837</v>
      </c>
      <c r="F84" s="30">
        <v>0.0</v>
      </c>
      <c r="G84" s="33"/>
      <c r="H84" s="34" t="s">
        <v>64</v>
      </c>
      <c r="I84" s="35" t="s">
        <v>28</v>
      </c>
      <c r="J84" s="36">
        <v>3000.0</v>
      </c>
      <c r="K84" s="28" t="s">
        <v>64</v>
      </c>
      <c r="L84" s="28" t="s">
        <v>64</v>
      </c>
      <c r="M84" s="34" t="s">
        <v>64</v>
      </c>
      <c r="N84" s="35" t="s">
        <v>28</v>
      </c>
      <c r="O84" s="36">
        <v>3000.0</v>
      </c>
      <c r="P84" s="28" t="s">
        <v>64</v>
      </c>
      <c r="Q84" s="37" t="s">
        <v>64</v>
      </c>
      <c r="R84" s="38" t="s">
        <v>64</v>
      </c>
      <c r="S84" s="39" t="s">
        <v>64</v>
      </c>
      <c r="T84" s="40" t="s">
        <v>64</v>
      </c>
      <c r="U84" s="40" t="s">
        <v>64</v>
      </c>
      <c r="V84" s="40" t="s">
        <v>64</v>
      </c>
      <c r="W84" s="40" t="s">
        <v>64</v>
      </c>
      <c r="X84" s="39" t="s">
        <v>64</v>
      </c>
      <c r="Y84" s="41" t="s">
        <v>64</v>
      </c>
      <c r="Z84" s="41" t="s">
        <v>64</v>
      </c>
      <c r="AA84" s="41" t="s">
        <v>64</v>
      </c>
      <c r="AB84" s="42">
        <v>0.0</v>
      </c>
      <c r="AC84" s="42">
        <v>1.0</v>
      </c>
      <c r="AD84" s="42">
        <v>0.0</v>
      </c>
      <c r="AE84" s="42">
        <v>0.0</v>
      </c>
      <c r="AF84" s="42">
        <v>0.0</v>
      </c>
      <c r="AG84" s="25"/>
      <c r="AH84" s="25"/>
      <c r="AI84" s="25"/>
      <c r="AJ84" s="25"/>
      <c r="AK84" s="25"/>
      <c r="AL84" s="25"/>
    </row>
    <row r="85">
      <c r="A85" s="26" t="s">
        <v>170</v>
      </c>
      <c r="B85" s="25" t="s">
        <v>171</v>
      </c>
      <c r="C85" s="25" t="s">
        <v>261</v>
      </c>
      <c r="D85" s="28">
        <v>95.48131276529661</v>
      </c>
      <c r="E85" s="29">
        <v>0.3383583791761707</v>
      </c>
      <c r="F85" s="30">
        <v>36.0</v>
      </c>
      <c r="G85" s="33"/>
      <c r="H85" s="34">
        <v>52.36668158584217</v>
      </c>
      <c r="I85" s="35" t="s">
        <v>58</v>
      </c>
      <c r="J85" s="36">
        <v>10600.0</v>
      </c>
      <c r="K85" s="28">
        <v>4.940252979796432</v>
      </c>
      <c r="L85" s="28">
        <v>8.9574590075089</v>
      </c>
      <c r="M85" s="34">
        <v>50.04072609334422</v>
      </c>
      <c r="N85" s="35" t="s">
        <v>28</v>
      </c>
      <c r="O85" s="36">
        <v>11500.0</v>
      </c>
      <c r="P85" s="28">
        <v>4.351367486377758</v>
      </c>
      <c r="Q85" s="37">
        <v>7.631624226962646</v>
      </c>
      <c r="R85" s="38">
        <v>27.443281050018022</v>
      </c>
      <c r="S85" s="39">
        <v>27.530072935629384</v>
      </c>
      <c r="T85" s="40">
        <v>0.07885155307049019</v>
      </c>
      <c r="U85" s="40">
        <v>0.0432888209219838</v>
      </c>
      <c r="V85" s="40">
        <v>0.12520808571135472</v>
      </c>
      <c r="W85" s="40">
        <v>0.06976203686639909</v>
      </c>
      <c r="X85" s="39">
        <v>28.611527728041157</v>
      </c>
      <c r="Y85" s="41">
        <v>23.755153857801012</v>
      </c>
      <c r="Z85" s="41">
        <v>24.56368611146204</v>
      </c>
      <c r="AA85" s="41">
        <v>25.47703998188218</v>
      </c>
      <c r="AB85" s="42">
        <v>1.0</v>
      </c>
      <c r="AC85" s="42">
        <v>1.0</v>
      </c>
      <c r="AD85" s="42">
        <v>0.0</v>
      </c>
      <c r="AE85" s="42">
        <v>0.0</v>
      </c>
      <c r="AF85" s="42">
        <v>0.0</v>
      </c>
      <c r="AG85" s="25"/>
      <c r="AH85" s="25"/>
      <c r="AI85" s="25"/>
      <c r="AJ85" s="25"/>
      <c r="AK85" s="25"/>
      <c r="AL85" s="25"/>
    </row>
    <row r="86">
      <c r="A86" s="26" t="s">
        <v>180</v>
      </c>
      <c r="B86" s="25" t="s">
        <v>171</v>
      </c>
      <c r="C86" s="25" t="s">
        <v>261</v>
      </c>
      <c r="D86" s="28">
        <v>95.48131276529661</v>
      </c>
      <c r="E86" s="29">
        <v>0.12582501648714003</v>
      </c>
      <c r="F86" s="30">
        <v>35.0</v>
      </c>
      <c r="G86" s="33"/>
      <c r="H86" s="34">
        <v>20.568582301786353</v>
      </c>
      <c r="I86" s="35" t="s">
        <v>44</v>
      </c>
      <c r="J86" s="36">
        <v>3700.0</v>
      </c>
      <c r="K86" s="28">
        <v>5.559076297780095</v>
      </c>
      <c r="L86" s="28">
        <v>5.085515075683571</v>
      </c>
      <c r="M86" s="34">
        <v>21.364521061163096</v>
      </c>
      <c r="N86" s="35" t="s">
        <v>30</v>
      </c>
      <c r="O86" s="36">
        <v>4400.0</v>
      </c>
      <c r="P86" s="28">
        <v>4.855572968446158</v>
      </c>
      <c r="Q86" s="37">
        <v>4.567130673081497</v>
      </c>
      <c r="R86" s="38">
        <v>8.194449383547374</v>
      </c>
      <c r="S86" s="39">
        <v>8.220365078986585</v>
      </c>
      <c r="T86" s="40">
        <v>0.04175792714345199</v>
      </c>
      <c r="U86" s="40">
        <v>0.009571479929510344</v>
      </c>
      <c r="V86" s="40">
        <v>0.020269016321316023</v>
      </c>
      <c r="W86" s="40">
        <v>0.017453875165577684</v>
      </c>
      <c r="X86" s="39">
        <v>8.950446002415303</v>
      </c>
      <c r="Y86" s="41">
        <v>11.61813629937105</v>
      </c>
      <c r="Z86" s="41">
        <v>8.009669196322015</v>
      </c>
      <c r="AA86" s="41">
        <v>13.354851864841079</v>
      </c>
      <c r="AB86" s="42">
        <v>0.0</v>
      </c>
      <c r="AC86" s="42">
        <v>0.0</v>
      </c>
      <c r="AD86" s="42">
        <v>1.0</v>
      </c>
      <c r="AE86" s="42">
        <v>1.0</v>
      </c>
      <c r="AF86" s="42">
        <v>0.0</v>
      </c>
      <c r="AG86" s="25"/>
      <c r="AH86" s="25"/>
      <c r="AI86" s="25"/>
      <c r="AJ86" s="25"/>
      <c r="AK86" s="25"/>
      <c r="AL86" s="25"/>
    </row>
    <row r="87">
      <c r="A87" s="26" t="s">
        <v>176</v>
      </c>
      <c r="B87" s="25" t="s">
        <v>171</v>
      </c>
      <c r="C87" s="25" t="s">
        <v>261</v>
      </c>
      <c r="D87" s="28">
        <v>95.48131276529661</v>
      </c>
      <c r="E87" s="29">
        <v>0.22561747187293185</v>
      </c>
      <c r="F87" s="30">
        <v>34.0</v>
      </c>
      <c r="G87" s="33"/>
      <c r="H87" s="34">
        <v>28.461188950288037</v>
      </c>
      <c r="I87" s="35" t="s">
        <v>28</v>
      </c>
      <c r="J87" s="36">
        <v>6700.0</v>
      </c>
      <c r="K87" s="28">
        <v>4.247938649296722</v>
      </c>
      <c r="L87" s="28">
        <v>4.929074100515669</v>
      </c>
      <c r="M87" s="34">
        <v>27.137604085750993</v>
      </c>
      <c r="N87" s="35" t="s">
        <v>28</v>
      </c>
      <c r="O87" s="36">
        <v>7100.0</v>
      </c>
      <c r="P87" s="28">
        <v>3.8221977585564777</v>
      </c>
      <c r="Q87" s="37">
        <v>4.2831208598426205</v>
      </c>
      <c r="R87" s="38">
        <v>15.61499191199537</v>
      </c>
      <c r="S87" s="39">
        <v>15.664375751681964</v>
      </c>
      <c r="T87" s="40">
        <v>0.04342348447540588</v>
      </c>
      <c r="U87" s="40">
        <v>0.04383410844207639</v>
      </c>
      <c r="V87" s="40">
        <v>0.03777740493368644</v>
      </c>
      <c r="W87" s="40">
        <v>0.028846333658602962</v>
      </c>
      <c r="X87" s="39">
        <v>17.829344773872258</v>
      </c>
      <c r="Y87" s="41">
        <v>10.631844176415779</v>
      </c>
      <c r="Z87" s="41">
        <v>15.371561265324448</v>
      </c>
      <c r="AA87" s="41">
        <v>11.766042820426547</v>
      </c>
      <c r="AB87" s="42">
        <v>0.0</v>
      </c>
      <c r="AC87" s="42">
        <v>1.0</v>
      </c>
      <c r="AD87" s="42">
        <v>0.0</v>
      </c>
      <c r="AE87" s="42">
        <v>0.0</v>
      </c>
      <c r="AF87" s="42">
        <v>0.0</v>
      </c>
      <c r="AG87" s="25"/>
      <c r="AH87" s="25"/>
      <c r="AI87" s="25"/>
      <c r="AJ87" s="25"/>
      <c r="AK87" s="25"/>
      <c r="AL87" s="25"/>
    </row>
    <row r="88">
      <c r="A88" s="26" t="s">
        <v>182</v>
      </c>
      <c r="B88" s="25" t="s">
        <v>171</v>
      </c>
      <c r="C88" s="25" t="s">
        <v>261</v>
      </c>
      <c r="D88" s="28">
        <v>95.48131276529661</v>
      </c>
      <c r="E88" s="29">
        <v>0.11846913360611992</v>
      </c>
      <c r="F88" s="30">
        <v>31.0</v>
      </c>
      <c r="G88" s="33"/>
      <c r="H88" s="34">
        <v>21.24420913589899</v>
      </c>
      <c r="I88" s="35" t="s">
        <v>44</v>
      </c>
      <c r="J88" s="36">
        <v>4000.0</v>
      </c>
      <c r="K88" s="28">
        <v>5.311052283974748</v>
      </c>
      <c r="L88" s="28">
        <v>4.974942969225293</v>
      </c>
      <c r="M88" s="34">
        <v>21.548014186838866</v>
      </c>
      <c r="N88" s="35" t="s">
        <v>29</v>
      </c>
      <c r="O88" s="36">
        <v>4600.0</v>
      </c>
      <c r="P88" s="28">
        <v>4.684350910182362</v>
      </c>
      <c r="Q88" s="37">
        <v>4.433750774657395</v>
      </c>
      <c r="R88" s="38">
        <v>6.788541627339502</v>
      </c>
      <c r="S88" s="39">
        <v>6.810011010949798</v>
      </c>
      <c r="T88" s="40">
        <v>0.030109690137862695</v>
      </c>
      <c r="U88" s="40">
        <v>0.014915016786557373</v>
      </c>
      <c r="V88" s="40">
        <v>0.018643770983196715</v>
      </c>
      <c r="W88" s="40">
        <v>0.01771158243403688</v>
      </c>
      <c r="X88" s="39">
        <v>7.536076413826314</v>
      </c>
      <c r="Y88" s="41">
        <v>13.708132722072678</v>
      </c>
      <c r="Z88" s="41">
        <v>6.530116556908232</v>
      </c>
      <c r="AA88" s="41">
        <v>15.017897629930635</v>
      </c>
      <c r="AB88" s="42">
        <v>0.0</v>
      </c>
      <c r="AC88" s="42">
        <v>0.0</v>
      </c>
      <c r="AD88" s="42">
        <v>1.0</v>
      </c>
      <c r="AE88" s="42">
        <v>1.0</v>
      </c>
      <c r="AF88" s="42">
        <v>0.0</v>
      </c>
      <c r="AG88" s="25"/>
      <c r="AH88" s="25"/>
      <c r="AI88" s="25"/>
      <c r="AJ88" s="25"/>
      <c r="AK88" s="25"/>
      <c r="AL88" s="25"/>
    </row>
    <row r="89">
      <c r="A89" s="26" t="s">
        <v>179</v>
      </c>
      <c r="B89" s="25" t="s">
        <v>171</v>
      </c>
      <c r="C89" s="25" t="s">
        <v>261</v>
      </c>
      <c r="D89" s="28">
        <v>95.48131276529661</v>
      </c>
      <c r="E89" s="29">
        <v>0.1714860486048605</v>
      </c>
      <c r="F89" s="30">
        <v>31.0</v>
      </c>
      <c r="G89" s="33"/>
      <c r="H89" s="34">
        <v>25.34273977712185</v>
      </c>
      <c r="I89" s="35" t="s">
        <v>45</v>
      </c>
      <c r="J89" s="36">
        <v>4400.0</v>
      </c>
      <c r="K89" s="28">
        <v>5.759713585709511</v>
      </c>
      <c r="L89" s="28">
        <v>6.138934831536192</v>
      </c>
      <c r="M89" s="34">
        <v>24.257215936647096</v>
      </c>
      <c r="N89" s="35" t="s">
        <v>30</v>
      </c>
      <c r="O89" s="36">
        <v>4400.0</v>
      </c>
      <c r="P89" s="28">
        <v>5.513003621965249</v>
      </c>
      <c r="Q89" s="37">
        <v>5.6906544726307775</v>
      </c>
      <c r="R89" s="38">
        <v>10.306768577754138</v>
      </c>
      <c r="S89" s="39">
        <v>10.339364675786031</v>
      </c>
      <c r="T89" s="40">
        <v>0.042531968059012326</v>
      </c>
      <c r="U89" s="40">
        <v>0.03832765857271916</v>
      </c>
      <c r="V89" s="40">
        <v>0.03412334908642598</v>
      </c>
      <c r="W89" s="40">
        <v>0.01671946330595657</v>
      </c>
      <c r="X89" s="39">
        <v>15.106347371075678</v>
      </c>
      <c r="Y89" s="41">
        <v>10.236392406046173</v>
      </c>
      <c r="Z89" s="41">
        <v>13.409106586817925</v>
      </c>
      <c r="AA89" s="41">
        <v>10.848109349829171</v>
      </c>
      <c r="AB89" s="42">
        <v>0.0</v>
      </c>
      <c r="AC89" s="42">
        <v>0.0</v>
      </c>
      <c r="AD89" s="42">
        <v>0.0</v>
      </c>
      <c r="AE89" s="42">
        <v>1.0</v>
      </c>
      <c r="AF89" s="42">
        <v>1.0</v>
      </c>
      <c r="AG89" s="25"/>
      <c r="AH89" s="25"/>
      <c r="AI89" s="25"/>
      <c r="AJ89" s="25"/>
      <c r="AK89" s="25"/>
      <c r="AL89" s="25"/>
    </row>
    <row r="90">
      <c r="A90" s="26" t="s">
        <v>184</v>
      </c>
      <c r="B90" s="25" t="s">
        <v>171</v>
      </c>
      <c r="C90" s="25" t="s">
        <v>261</v>
      </c>
      <c r="D90" s="28">
        <v>95.48131276529661</v>
      </c>
      <c r="E90" s="29">
        <v>0.19393591865689289</v>
      </c>
      <c r="F90" s="30">
        <v>29.0</v>
      </c>
      <c r="G90" s="33"/>
      <c r="H90" s="34">
        <v>31.579099446448833</v>
      </c>
      <c r="I90" s="35" t="s">
        <v>31</v>
      </c>
      <c r="J90" s="36">
        <v>6400.0</v>
      </c>
      <c r="K90" s="28">
        <v>4.93423428850763</v>
      </c>
      <c r="L90" s="28">
        <v>6.178123109721931</v>
      </c>
      <c r="M90" s="34">
        <v>32.90086814389703</v>
      </c>
      <c r="N90" s="35" t="s">
        <v>31</v>
      </c>
      <c r="O90" s="36">
        <v>8100.0</v>
      </c>
      <c r="P90" s="28">
        <v>4.061835573320621</v>
      </c>
      <c r="Q90" s="37">
        <v>5.240771325758438</v>
      </c>
      <c r="R90" s="38">
        <v>11.12661744358588</v>
      </c>
      <c r="S90" s="39">
        <v>11.161806388619276</v>
      </c>
      <c r="T90" s="40">
        <v>0.0985730140042143</v>
      </c>
      <c r="U90" s="40">
        <v>1.9954051417857147E-4</v>
      </c>
      <c r="V90" s="40">
        <v>0.03132786072603572</v>
      </c>
      <c r="W90" s="40">
        <v>0.02404463195851786</v>
      </c>
      <c r="X90" s="39">
        <v>12.526648891590668</v>
      </c>
      <c r="Y90" s="41">
        <v>19.052450554858165</v>
      </c>
      <c r="Z90" s="41">
        <v>11.827366630929852</v>
      </c>
      <c r="AA90" s="41">
        <v>21.073501512967173</v>
      </c>
      <c r="AB90" s="42">
        <v>0.0</v>
      </c>
      <c r="AC90" s="42">
        <v>0.0</v>
      </c>
      <c r="AD90" s="42">
        <v>0.0</v>
      </c>
      <c r="AE90" s="42">
        <v>0.0</v>
      </c>
      <c r="AF90" s="42">
        <v>1.0</v>
      </c>
      <c r="AG90" s="25"/>
      <c r="AH90" s="25"/>
      <c r="AI90" s="25"/>
      <c r="AJ90" s="25"/>
      <c r="AK90" s="25"/>
      <c r="AL90" s="25"/>
    </row>
    <row r="91">
      <c r="A91" s="26" t="s">
        <v>185</v>
      </c>
      <c r="B91" s="25" t="s">
        <v>171</v>
      </c>
      <c r="C91" s="25" t="s">
        <v>261</v>
      </c>
      <c r="D91" s="28">
        <v>95.48131276529661</v>
      </c>
      <c r="E91" s="29">
        <v>0.19806451612903225</v>
      </c>
      <c r="F91" s="30">
        <v>12.0</v>
      </c>
      <c r="G91" s="33"/>
      <c r="H91" s="34">
        <v>11.388203480355411</v>
      </c>
      <c r="I91" s="35" t="s">
        <v>31</v>
      </c>
      <c r="J91" s="36">
        <v>3400.0</v>
      </c>
      <c r="K91" s="28">
        <v>3.3494716118692387</v>
      </c>
      <c r="L91" s="28">
        <v>1.9877199522512674</v>
      </c>
      <c r="M91" s="34">
        <v>11.634111721931436</v>
      </c>
      <c r="N91" s="35" t="s">
        <v>31</v>
      </c>
      <c r="O91" s="36">
        <v>3600.0</v>
      </c>
      <c r="P91" s="28">
        <v>3.23169770053651</v>
      </c>
      <c r="Q91" s="37">
        <v>1.9480567342199027</v>
      </c>
      <c r="R91" s="38">
        <v>4.719636536054028</v>
      </c>
      <c r="S91" s="39">
        <v>4.734562818141721</v>
      </c>
      <c r="T91" s="40">
        <v>0.09413316679255185</v>
      </c>
      <c r="U91" s="40">
        <v>9.012750012052836E-4</v>
      </c>
      <c r="V91" s="40">
        <v>0.04446290005946066</v>
      </c>
      <c r="W91" s="40">
        <v>0.03184505004258669</v>
      </c>
      <c r="X91" s="39">
        <v>5.250545344161189</v>
      </c>
      <c r="Y91" s="41">
        <v>6.137658136194222</v>
      </c>
      <c r="Z91" s="41">
        <v>4.859712581233643</v>
      </c>
      <c r="AA91" s="41">
        <v>6.774399140697795</v>
      </c>
      <c r="AB91" s="42">
        <v>0.0</v>
      </c>
      <c r="AC91" s="42">
        <v>0.0</v>
      </c>
      <c r="AD91" s="42">
        <v>0.0</v>
      </c>
      <c r="AE91" s="42">
        <v>0.0</v>
      </c>
      <c r="AF91" s="42">
        <v>1.0</v>
      </c>
      <c r="AG91" s="25"/>
      <c r="AH91" s="25"/>
      <c r="AI91" s="25"/>
      <c r="AJ91" s="25"/>
      <c r="AK91" s="25"/>
      <c r="AL91" s="25"/>
    </row>
    <row r="92">
      <c r="A92" s="26" t="s">
        <v>187</v>
      </c>
      <c r="B92" s="25" t="s">
        <v>171</v>
      </c>
      <c r="C92" s="25" t="s">
        <v>261</v>
      </c>
      <c r="D92" s="28">
        <v>95.48131276529661</v>
      </c>
      <c r="E92" s="29">
        <v>0.19090909090909092</v>
      </c>
      <c r="F92" s="30">
        <v>10.0</v>
      </c>
      <c r="G92" s="33"/>
      <c r="H92" s="34">
        <v>8.670103543606007</v>
      </c>
      <c r="I92" s="35" t="s">
        <v>27</v>
      </c>
      <c r="J92" s="36">
        <v>3000.0</v>
      </c>
      <c r="K92" s="28">
        <v>2.8900345145353357</v>
      </c>
      <c r="L92" s="28">
        <v>1.4047028517362936</v>
      </c>
      <c r="M92" s="34">
        <v>8.293706509410303</v>
      </c>
      <c r="N92" s="35" t="s">
        <v>27</v>
      </c>
      <c r="O92" s="36">
        <v>3000.0</v>
      </c>
      <c r="P92" s="28">
        <v>2.764568836470101</v>
      </c>
      <c r="Q92" s="37">
        <v>1.300762801573237</v>
      </c>
      <c r="R92" s="38">
        <v>3.7666080927213508</v>
      </c>
      <c r="S92" s="39">
        <v>3.7785203352163523</v>
      </c>
      <c r="T92" s="40">
        <v>0.0516398970802361</v>
      </c>
      <c r="U92" s="40">
        <v>0.037411563202637325</v>
      </c>
      <c r="V92" s="40">
        <v>0.028556166593502425</v>
      </c>
      <c r="W92" s="40">
        <v>0.033232611993832095</v>
      </c>
      <c r="X92" s="39">
        <v>4.896602495360848</v>
      </c>
      <c r="Y92" s="41">
        <v>3.77350104824516</v>
      </c>
      <c r="Z92" s="41">
        <v>4.1939776425503785</v>
      </c>
      <c r="AA92" s="41">
        <v>4.099728866859923</v>
      </c>
      <c r="AB92" s="42">
        <v>1.0</v>
      </c>
      <c r="AC92" s="42">
        <v>0.0</v>
      </c>
      <c r="AD92" s="42">
        <v>0.0</v>
      </c>
      <c r="AE92" s="42">
        <v>0.0</v>
      </c>
      <c r="AF92" s="42">
        <v>0.0</v>
      </c>
      <c r="AG92" s="25"/>
      <c r="AH92" s="25"/>
      <c r="AI92" s="25"/>
      <c r="AJ92" s="25"/>
      <c r="AK92" s="25"/>
      <c r="AL92" s="25"/>
    </row>
    <row r="93">
      <c r="A93" s="26" t="s">
        <v>188</v>
      </c>
      <c r="B93" s="25" t="s">
        <v>171</v>
      </c>
      <c r="C93" s="25" t="s">
        <v>261</v>
      </c>
      <c r="D93" s="28">
        <v>95.48131276529661</v>
      </c>
      <c r="E93" s="29">
        <v>0.17206060606060605</v>
      </c>
      <c r="F93" s="30">
        <v>8.0</v>
      </c>
      <c r="G93" s="33"/>
      <c r="H93" s="34">
        <v>6.301242553705157</v>
      </c>
      <c r="I93" s="35" t="s">
        <v>27</v>
      </c>
      <c r="J93" s="36">
        <v>3000.0</v>
      </c>
      <c r="K93" s="28">
        <v>2.1004141845683852</v>
      </c>
      <c r="L93" s="28">
        <v>0.8082124492552998</v>
      </c>
      <c r="M93" s="34">
        <v>6.340002050173371</v>
      </c>
      <c r="N93" s="35" t="s">
        <v>27</v>
      </c>
      <c r="O93" s="36">
        <v>3000.0</v>
      </c>
      <c r="P93" s="28">
        <v>2.113334016724457</v>
      </c>
      <c r="Q93" s="37">
        <v>0.8168425179470843</v>
      </c>
      <c r="R93" s="38">
        <v>2.6701031998642897</v>
      </c>
      <c r="S93" s="39">
        <v>2.6785476453761357</v>
      </c>
      <c r="T93" s="40">
        <v>0.05517341941217159</v>
      </c>
      <c r="U93" s="40">
        <v>0.009391220325476015</v>
      </c>
      <c r="V93" s="40">
        <v>0.031499718175034136</v>
      </c>
      <c r="W93" s="40">
        <v>0.03384752325640314</v>
      </c>
      <c r="X93" s="39">
        <v>2.511032275726071</v>
      </c>
      <c r="Y93" s="41">
        <v>3.790210277979086</v>
      </c>
      <c r="Z93" s="41">
        <v>2.1669912757660827</v>
      </c>
      <c r="AA93" s="41">
        <v>4.173010774407288</v>
      </c>
      <c r="AB93" s="42">
        <v>1.0</v>
      </c>
      <c r="AC93" s="42">
        <v>0.0</v>
      </c>
      <c r="AD93" s="42">
        <v>0.0</v>
      </c>
      <c r="AE93" s="42">
        <v>0.0</v>
      </c>
      <c r="AF93" s="42">
        <v>0.0</v>
      </c>
      <c r="AG93" s="25"/>
      <c r="AH93" s="25"/>
      <c r="AI93" s="25"/>
      <c r="AJ93" s="25"/>
      <c r="AK93" s="25"/>
      <c r="AL93" s="25"/>
    </row>
    <row r="94">
      <c r="A94" s="26" t="s">
        <v>195</v>
      </c>
      <c r="B94" s="25" t="s">
        <v>171</v>
      </c>
      <c r="C94" s="25" t="s">
        <v>261</v>
      </c>
      <c r="D94" s="28">
        <v>95.48131276529661</v>
      </c>
      <c r="E94" s="29">
        <v>0.17621897810218978</v>
      </c>
      <c r="F94" s="30">
        <v>8.0</v>
      </c>
      <c r="G94" s="33"/>
      <c r="H94" s="34">
        <v>6.985998553146755</v>
      </c>
      <c r="I94" s="35" t="s">
        <v>27</v>
      </c>
      <c r="J94" s="36">
        <v>3000.0</v>
      </c>
      <c r="K94" s="28">
        <v>2.328666184382252</v>
      </c>
      <c r="L94" s="28">
        <v>0.9663298285751428</v>
      </c>
      <c r="M94" s="34">
        <v>6.858885622763847</v>
      </c>
      <c r="N94" s="35" t="s">
        <v>27</v>
      </c>
      <c r="O94" s="36">
        <v>3100.0</v>
      </c>
      <c r="P94" s="28">
        <v>2.21254374927866</v>
      </c>
      <c r="Q94" s="37">
        <v>0.9058826906183195</v>
      </c>
      <c r="R94" s="38">
        <v>2.744888069532977</v>
      </c>
      <c r="S94" s="39">
        <v>2.7535690290331436</v>
      </c>
      <c r="T94" s="40">
        <v>0.053318262483269145</v>
      </c>
      <c r="U94" s="40">
        <v>0.016889026053632215</v>
      </c>
      <c r="V94" s="40">
        <v>0.03574189234605887</v>
      </c>
      <c r="W94" s="40">
        <v>0.04418640537287498</v>
      </c>
      <c r="X94" s="39">
        <v>2.8548404208349223</v>
      </c>
      <c r="Y94" s="41">
        <v>4.131158132311833</v>
      </c>
      <c r="Z94" s="41">
        <v>2.3688768899757755</v>
      </c>
      <c r="AA94" s="41">
        <v>4.4900087327880716</v>
      </c>
      <c r="AB94" s="42">
        <v>1.0</v>
      </c>
      <c r="AC94" s="42">
        <v>0.0</v>
      </c>
      <c r="AD94" s="42">
        <v>0.0</v>
      </c>
      <c r="AE94" s="42">
        <v>0.0</v>
      </c>
      <c r="AF94" s="42">
        <v>0.0</v>
      </c>
      <c r="AG94" s="25"/>
      <c r="AH94" s="25"/>
      <c r="AI94" s="25"/>
      <c r="AJ94" s="25"/>
      <c r="AK94" s="25"/>
      <c r="AL94" s="25"/>
    </row>
    <row r="95">
      <c r="A95" s="26" t="s">
        <v>197</v>
      </c>
      <c r="B95" s="25" t="s">
        <v>171</v>
      </c>
      <c r="C95" s="25" t="s">
        <v>261</v>
      </c>
      <c r="D95" s="28">
        <v>95.48131276529661</v>
      </c>
      <c r="E95" s="29">
        <v>0.15713133781307267</v>
      </c>
      <c r="F95" s="30">
        <v>6.0</v>
      </c>
      <c r="G95" s="33"/>
      <c r="H95" s="34">
        <v>4.256438290496905</v>
      </c>
      <c r="I95" s="35" t="s">
        <v>27</v>
      </c>
      <c r="J95" s="36">
        <v>3000.0</v>
      </c>
      <c r="K95" s="28">
        <v>1.4188127634989682</v>
      </c>
      <c r="L95" s="28">
        <v>0.409655668729279</v>
      </c>
      <c r="M95" s="34">
        <v>4.088178873394206</v>
      </c>
      <c r="N95" s="35" t="s">
        <v>27</v>
      </c>
      <c r="O95" s="36">
        <v>3000.0</v>
      </c>
      <c r="P95" s="28">
        <v>1.362726291131402</v>
      </c>
      <c r="Q95" s="37">
        <v>0.3820142684669338</v>
      </c>
      <c r="R95" s="38">
        <v>1.8044104827373324</v>
      </c>
      <c r="S95" s="39">
        <v>1.8101170958762003</v>
      </c>
      <c r="T95" s="40">
        <v>0.029824553252100875</v>
      </c>
      <c r="U95" s="40">
        <v>0.03522965028160783</v>
      </c>
      <c r="V95" s="40">
        <v>0.0327201409464796</v>
      </c>
      <c r="W95" s="40">
        <v>0.026735926378096898</v>
      </c>
      <c r="X95" s="39">
        <v>2.4145440914338545</v>
      </c>
      <c r="Y95" s="41">
        <v>1.8418941990630502</v>
      </c>
      <c r="Z95" s="41">
        <v>2.0447594285759023</v>
      </c>
      <c r="AA95" s="41">
        <v>2.043419444818304</v>
      </c>
      <c r="AB95" s="42">
        <v>1.0</v>
      </c>
      <c r="AC95" s="42">
        <v>0.0</v>
      </c>
      <c r="AD95" s="42">
        <v>0.0</v>
      </c>
      <c r="AE95" s="42">
        <v>0.0</v>
      </c>
      <c r="AF95" s="42">
        <v>0.0</v>
      </c>
      <c r="AG95" s="25"/>
      <c r="AH95" s="25"/>
      <c r="AI95" s="25"/>
      <c r="AJ95" s="25"/>
      <c r="AK95" s="25"/>
      <c r="AL95" s="25"/>
    </row>
    <row r="96">
      <c r="A96" s="26" t="s">
        <v>190</v>
      </c>
      <c r="B96" s="25" t="s">
        <v>171</v>
      </c>
      <c r="C96" s="25" t="s">
        <v>261</v>
      </c>
      <c r="D96" s="28">
        <v>95.48131276529661</v>
      </c>
      <c r="E96" s="29">
        <v>0.16587530562347189</v>
      </c>
      <c r="F96" s="30">
        <v>0.0</v>
      </c>
      <c r="G96" s="33"/>
      <c r="H96" s="34" t="s">
        <v>64</v>
      </c>
      <c r="I96" s="35" t="s">
        <v>45</v>
      </c>
      <c r="J96" s="36">
        <v>3000.0</v>
      </c>
      <c r="K96" s="28" t="s">
        <v>64</v>
      </c>
      <c r="L96" s="28" t="s">
        <v>64</v>
      </c>
      <c r="M96" s="34" t="s">
        <v>64</v>
      </c>
      <c r="N96" s="35" t="s">
        <v>31</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0.0</v>
      </c>
      <c r="AE96" s="42">
        <v>1.0</v>
      </c>
      <c r="AF96" s="42">
        <v>1.0</v>
      </c>
      <c r="AG96" s="25"/>
      <c r="AH96" s="25"/>
      <c r="AI96" s="25"/>
      <c r="AJ96" s="25"/>
      <c r="AK96" s="25"/>
      <c r="AL96" s="25"/>
    </row>
    <row r="97">
      <c r="A97" s="26" t="s">
        <v>193</v>
      </c>
      <c r="B97" s="25" t="s">
        <v>171</v>
      </c>
      <c r="C97" s="25" t="s">
        <v>261</v>
      </c>
      <c r="D97" s="28">
        <v>95.48131276529661</v>
      </c>
      <c r="E97" s="29">
        <v>0.24725899912203686</v>
      </c>
      <c r="F97" s="30">
        <v>0.0</v>
      </c>
      <c r="G97" s="33"/>
      <c r="H97" s="34" t="s">
        <v>64</v>
      </c>
      <c r="I97" s="35" t="s">
        <v>58</v>
      </c>
      <c r="J97" s="36">
        <v>7900.0</v>
      </c>
      <c r="K97" s="28" t="s">
        <v>64</v>
      </c>
      <c r="L97" s="28" t="s">
        <v>64</v>
      </c>
      <c r="M97" s="34" t="s">
        <v>64</v>
      </c>
      <c r="N97" s="35" t="s">
        <v>27</v>
      </c>
      <c r="O97" s="36">
        <v>8700.0</v>
      </c>
      <c r="P97" s="28" t="s">
        <v>64</v>
      </c>
      <c r="Q97" s="37" t="s">
        <v>64</v>
      </c>
      <c r="R97" s="38" t="s">
        <v>64</v>
      </c>
      <c r="S97" s="39" t="s">
        <v>64</v>
      </c>
      <c r="T97" s="40" t="s">
        <v>64</v>
      </c>
      <c r="U97" s="40" t="s">
        <v>64</v>
      </c>
      <c r="V97" s="40" t="s">
        <v>64</v>
      </c>
      <c r="W97" s="40" t="s">
        <v>64</v>
      </c>
      <c r="X97" s="39" t="s">
        <v>64</v>
      </c>
      <c r="Y97" s="41" t="s">
        <v>64</v>
      </c>
      <c r="Z97" s="41" t="s">
        <v>64</v>
      </c>
      <c r="AA97" s="41" t="s">
        <v>64</v>
      </c>
      <c r="AB97" s="42">
        <v>1.0</v>
      </c>
      <c r="AC97" s="42">
        <v>1.0</v>
      </c>
      <c r="AD97" s="42">
        <v>0.0</v>
      </c>
      <c r="AE97" s="42">
        <v>0.0</v>
      </c>
      <c r="AF97" s="42">
        <v>0.0</v>
      </c>
      <c r="AG97" s="25"/>
      <c r="AH97" s="25"/>
      <c r="AI97" s="25"/>
      <c r="AJ97" s="25"/>
      <c r="AK97" s="25"/>
      <c r="AL97" s="25"/>
    </row>
    <row r="98">
      <c r="A98" s="26" t="s">
        <v>198</v>
      </c>
      <c r="B98" s="25" t="s">
        <v>171</v>
      </c>
      <c r="C98" s="25" t="s">
        <v>261</v>
      </c>
      <c r="D98" s="28">
        <v>95.48131276529661</v>
      </c>
      <c r="E98" s="29">
        <v>0.15795043273013376</v>
      </c>
      <c r="F98" s="30">
        <v>0.0</v>
      </c>
      <c r="G98" s="33"/>
      <c r="H98" s="34" t="s">
        <v>64</v>
      </c>
      <c r="I98" s="35" t="s">
        <v>45</v>
      </c>
      <c r="J98" s="36">
        <v>3500.0</v>
      </c>
      <c r="K98" s="28" t="s">
        <v>64</v>
      </c>
      <c r="L98" s="28" t="s">
        <v>64</v>
      </c>
      <c r="M98" s="34" t="s">
        <v>64</v>
      </c>
      <c r="N98" s="35" t="s">
        <v>30</v>
      </c>
      <c r="O98" s="36">
        <v>3400.0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1.0</v>
      </c>
      <c r="AF98" s="42">
        <v>1.0</v>
      </c>
      <c r="AG98" s="25"/>
      <c r="AH98" s="25"/>
      <c r="AI98" s="25"/>
      <c r="AJ98" s="25"/>
      <c r="AK98" s="25"/>
      <c r="AL98" s="25"/>
    </row>
    <row r="99">
      <c r="A99" s="26" t="s">
        <v>174</v>
      </c>
      <c r="B99" s="25" t="s">
        <v>171</v>
      </c>
      <c r="C99" s="25" t="s">
        <v>261</v>
      </c>
      <c r="D99" s="28">
        <v>95.48131276529661</v>
      </c>
      <c r="E99" s="29">
        <v>0.1388521177315147</v>
      </c>
      <c r="F99" s="30">
        <v>0.0</v>
      </c>
      <c r="G99" s="33"/>
      <c r="H99" s="34" t="s">
        <v>64</v>
      </c>
      <c r="I99" s="35" t="s">
        <v>40</v>
      </c>
      <c r="J99" s="36">
        <v>4400.0</v>
      </c>
      <c r="K99" s="28" t="s">
        <v>64</v>
      </c>
      <c r="L99" s="28" t="s">
        <v>64</v>
      </c>
      <c r="M99" s="34" t="s">
        <v>64</v>
      </c>
      <c r="N99" s="35" t="s">
        <v>29</v>
      </c>
      <c r="O99" s="36">
        <v>5200.0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1.0</v>
      </c>
      <c r="AD99" s="42">
        <v>1.0</v>
      </c>
      <c r="AE99" s="42">
        <v>0.0</v>
      </c>
      <c r="AF99" s="42">
        <v>0.0</v>
      </c>
      <c r="AG99" s="25"/>
      <c r="AH99" s="25"/>
      <c r="AI99" s="25"/>
      <c r="AJ99" s="25"/>
      <c r="AK99" s="25"/>
      <c r="AL99" s="25"/>
    </row>
    <row r="100">
      <c r="A100" s="26" t="s">
        <v>199</v>
      </c>
      <c r="B100" s="25" t="s">
        <v>171</v>
      </c>
      <c r="C100" s="25" t="s">
        <v>261</v>
      </c>
      <c r="D100" s="28">
        <v>95.48131276529661</v>
      </c>
      <c r="E100" s="29">
        <v>0.16412654745529576</v>
      </c>
      <c r="F100" s="30">
        <v>0.0</v>
      </c>
      <c r="G100" s="33"/>
      <c r="H100" s="34" t="s">
        <v>64</v>
      </c>
      <c r="I100" s="35" t="s">
        <v>28</v>
      </c>
      <c r="J100" s="36">
        <v>3000.0</v>
      </c>
      <c r="K100" s="28" t="s">
        <v>64</v>
      </c>
      <c r="L100" s="28" t="s">
        <v>64</v>
      </c>
      <c r="M100" s="34" t="s">
        <v>64</v>
      </c>
      <c r="N100" s="35" t="s">
        <v>29</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0.0</v>
      </c>
      <c r="AC100" s="42">
        <v>1.0</v>
      </c>
      <c r="AD100" s="42">
        <v>0.0</v>
      </c>
      <c r="AE100" s="42">
        <v>0.0</v>
      </c>
      <c r="AF100" s="42">
        <v>0.0</v>
      </c>
      <c r="AG100" s="25"/>
      <c r="AH100" s="25"/>
      <c r="AI100" s="25"/>
      <c r="AJ100" s="25"/>
      <c r="AK100" s="25"/>
      <c r="AL100" s="25"/>
    </row>
    <row r="101">
      <c r="A101" s="26" t="s">
        <v>201</v>
      </c>
      <c r="B101" s="25" t="s">
        <v>171</v>
      </c>
      <c r="C101" s="25" t="s">
        <v>261</v>
      </c>
      <c r="D101" s="28">
        <v>95.48131276529661</v>
      </c>
      <c r="E101" s="29">
        <v>0.17733333333333334</v>
      </c>
      <c r="F101" s="30">
        <v>0.0</v>
      </c>
      <c r="G101" s="32"/>
      <c r="H101" s="34" t="s">
        <v>64</v>
      </c>
      <c r="I101" s="35" t="s">
        <v>45</v>
      </c>
      <c r="J101" s="36">
        <v>3000.0</v>
      </c>
      <c r="K101" s="28" t="s">
        <v>64</v>
      </c>
      <c r="L101" s="28" t="s">
        <v>64</v>
      </c>
      <c r="M101" s="34" t="s">
        <v>64</v>
      </c>
      <c r="N101" s="35" t="s">
        <v>31</v>
      </c>
      <c r="O101" s="36">
        <v>3000.0</v>
      </c>
      <c r="P101" s="28" t="s">
        <v>64</v>
      </c>
      <c r="Q101" s="37" t="s">
        <v>64</v>
      </c>
      <c r="R101" s="38" t="s">
        <v>64</v>
      </c>
      <c r="S101" s="39" t="s">
        <v>64</v>
      </c>
      <c r="T101" s="40" t="s">
        <v>64</v>
      </c>
      <c r="U101" s="40" t="s">
        <v>64</v>
      </c>
      <c r="V101" s="40" t="s">
        <v>64</v>
      </c>
      <c r="W101" s="40" t="s">
        <v>64</v>
      </c>
      <c r="X101" s="39" t="s">
        <v>64</v>
      </c>
      <c r="Y101" s="41" t="s">
        <v>64</v>
      </c>
      <c r="Z101" s="41" t="s">
        <v>64</v>
      </c>
      <c r="AA101" s="41" t="s">
        <v>64</v>
      </c>
      <c r="AB101" s="42">
        <v>0.0</v>
      </c>
      <c r="AC101" s="42">
        <v>0.0</v>
      </c>
      <c r="AD101" s="42">
        <v>0.0</v>
      </c>
      <c r="AE101" s="42">
        <v>1.0</v>
      </c>
      <c r="AF101" s="42">
        <v>1.0</v>
      </c>
      <c r="AG101" s="25"/>
      <c r="AH101" s="25"/>
      <c r="AI101" s="25"/>
      <c r="AJ101" s="25"/>
      <c r="AK101" s="25"/>
      <c r="AL101" s="25"/>
    </row>
    <row r="102">
      <c r="A102" s="26" t="s">
        <v>234</v>
      </c>
      <c r="B102" s="25" t="s">
        <v>235</v>
      </c>
      <c r="C102" s="25" t="s">
        <v>511</v>
      </c>
      <c r="D102" s="28">
        <v>95.66914276840252</v>
      </c>
      <c r="E102" s="29">
        <v>0.2755916230366492</v>
      </c>
      <c r="F102" s="30">
        <v>34.0</v>
      </c>
      <c r="G102" s="32"/>
      <c r="H102" s="34">
        <v>42.36720094036337</v>
      </c>
      <c r="I102" s="35" t="s">
        <v>45</v>
      </c>
      <c r="J102" s="36">
        <v>9600.0</v>
      </c>
      <c r="K102" s="28">
        <v>4.413250097954517</v>
      </c>
      <c r="L102" s="28">
        <v>6.852152160778033</v>
      </c>
      <c r="M102" s="34">
        <v>41.92504977035276</v>
      </c>
      <c r="N102" s="35" t="s">
        <v>30</v>
      </c>
      <c r="O102" s="36">
        <v>9700.0</v>
      </c>
      <c r="P102" s="28">
        <v>4.32217007941781</v>
      </c>
      <c r="Q102" s="37">
        <v>6.659397704559498</v>
      </c>
      <c r="R102" s="38">
        <v>19.990409791398626</v>
      </c>
      <c r="S102" s="39">
        <v>20.078291575117245</v>
      </c>
      <c r="T102" s="40">
        <v>0.12170197017709103</v>
      </c>
      <c r="U102" s="40">
        <v>0.0070956979078515975</v>
      </c>
      <c r="V102" s="40">
        <v>0.07385976458627344</v>
      </c>
      <c r="W102" s="40">
        <v>0.037843722175208525</v>
      </c>
      <c r="X102" s="39">
        <v>21.900282675419405</v>
      </c>
      <c r="Y102" s="41">
        <v>20.466918264943963</v>
      </c>
      <c r="Z102" s="41">
        <v>20.377608331053914</v>
      </c>
      <c r="AA102" s="41">
        <v>21.54744143929884</v>
      </c>
      <c r="AB102" s="42">
        <v>0.0</v>
      </c>
      <c r="AC102" s="42">
        <v>0.0</v>
      </c>
      <c r="AD102" s="42">
        <v>0.0</v>
      </c>
      <c r="AE102" s="42">
        <v>1.0</v>
      </c>
      <c r="AF102" s="42">
        <v>1.0</v>
      </c>
      <c r="AG102" s="25"/>
      <c r="AH102" s="25"/>
      <c r="AI102" s="25"/>
      <c r="AJ102" s="25"/>
      <c r="AK102" s="25"/>
      <c r="AL102" s="25"/>
    </row>
    <row r="103">
      <c r="A103" s="26" t="s">
        <v>237</v>
      </c>
      <c r="B103" s="25" t="s">
        <v>235</v>
      </c>
      <c r="C103" s="25" t="s">
        <v>511</v>
      </c>
      <c r="D103" s="28">
        <v>95.66914276840252</v>
      </c>
      <c r="E103" s="29">
        <v>0.20156578673872377</v>
      </c>
      <c r="F103" s="30">
        <v>33.0</v>
      </c>
      <c r="G103" s="33"/>
      <c r="H103" s="34">
        <v>29.31322790747089</v>
      </c>
      <c r="I103" s="35" t="s">
        <v>29</v>
      </c>
      <c r="J103" s="36">
        <v>5700.0</v>
      </c>
      <c r="K103" s="28">
        <v>5.142671562714191</v>
      </c>
      <c r="L103" s="28">
        <v>6.097529564840801</v>
      </c>
      <c r="M103" s="34">
        <v>28.59429036217567</v>
      </c>
      <c r="N103" s="35" t="s">
        <v>29</v>
      </c>
      <c r="O103" s="36">
        <v>6200.0</v>
      </c>
      <c r="P103" s="28">
        <v>4.611982316479947</v>
      </c>
      <c r="Q103" s="37">
        <v>5.3697997189279985</v>
      </c>
      <c r="R103" s="38">
        <v>13.27618863065745</v>
      </c>
      <c r="S103" s="39">
        <v>13.334553374053005</v>
      </c>
      <c r="T103" s="40">
        <v>0.050894117468778644</v>
      </c>
      <c r="U103" s="40">
        <v>0.027559265190603456</v>
      </c>
      <c r="V103" s="40">
        <v>0.07634117620316795</v>
      </c>
      <c r="W103" s="40">
        <v>0.021122064562141336</v>
      </c>
      <c r="X103" s="39">
        <v>17.36564680605317</v>
      </c>
      <c r="Y103" s="41">
        <v>11.94758110141772</v>
      </c>
      <c r="Z103" s="41">
        <v>15.764699557647509</v>
      </c>
      <c r="AA103" s="41">
        <v>12.82959080452816</v>
      </c>
      <c r="AB103" s="42">
        <v>0.0</v>
      </c>
      <c r="AC103" s="42">
        <v>0.0</v>
      </c>
      <c r="AD103" s="42">
        <v>1.0</v>
      </c>
      <c r="AE103" s="42">
        <v>0.0</v>
      </c>
      <c r="AF103" s="42">
        <v>0.0</v>
      </c>
      <c r="AG103" s="25"/>
      <c r="AH103" s="25"/>
      <c r="AI103" s="25"/>
      <c r="AJ103" s="25"/>
      <c r="AK103" s="25"/>
      <c r="AL103" s="25"/>
    </row>
    <row r="104">
      <c r="A104" s="26" t="s">
        <v>239</v>
      </c>
      <c r="B104" s="25" t="s">
        <v>235</v>
      </c>
      <c r="C104" s="25" t="s">
        <v>511</v>
      </c>
      <c r="D104" s="28">
        <v>95.66914276840252</v>
      </c>
      <c r="E104" s="29">
        <v>0.1562370113805047</v>
      </c>
      <c r="F104" s="30">
        <v>33.0</v>
      </c>
      <c r="G104" s="33"/>
      <c r="H104" s="34">
        <v>35.43319425417851</v>
      </c>
      <c r="I104" s="35" t="s">
        <v>31</v>
      </c>
      <c r="J104" s="36">
        <v>7800.0</v>
      </c>
      <c r="K104" s="28">
        <v>4.542717212074168</v>
      </c>
      <c r="L104" s="28">
        <v>6.188177574319241</v>
      </c>
      <c r="M104" s="34">
        <v>36.74371607285688</v>
      </c>
      <c r="N104" s="35" t="s">
        <v>31</v>
      </c>
      <c r="O104" s="36">
        <v>8200.0</v>
      </c>
      <c r="P104" s="28">
        <v>4.480940984494741</v>
      </c>
      <c r="Q104" s="37">
        <v>6.268487429844023</v>
      </c>
      <c r="R104" s="38">
        <v>9.879229759623527</v>
      </c>
      <c r="S104" s="39">
        <v>9.922660801913382</v>
      </c>
      <c r="T104" s="40">
        <v>0.07058574692196211</v>
      </c>
      <c r="U104" s="40">
        <v>9.656052930500973E-5</v>
      </c>
      <c r="V104" s="40">
        <v>0.03901045383922393</v>
      </c>
      <c r="W104" s="40">
        <v>0.021243316447102138</v>
      </c>
      <c r="X104" s="39">
        <v>11.174638791858717</v>
      </c>
      <c r="Y104" s="41">
        <v>24.258555462319794</v>
      </c>
      <c r="Z104" s="41">
        <v>10.472849882225079</v>
      </c>
      <c r="AA104" s="41">
        <v>26.270866190631796</v>
      </c>
      <c r="AB104" s="42">
        <v>0.0</v>
      </c>
      <c r="AC104" s="42">
        <v>0.0</v>
      </c>
      <c r="AD104" s="42">
        <v>0.0</v>
      </c>
      <c r="AE104" s="42">
        <v>0.0</v>
      </c>
      <c r="AF104" s="42">
        <v>1.0</v>
      </c>
      <c r="AG104" s="25"/>
      <c r="AH104" s="25"/>
      <c r="AI104" s="25"/>
      <c r="AJ104" s="25"/>
      <c r="AK104" s="25"/>
      <c r="AL104" s="25"/>
    </row>
    <row r="105">
      <c r="A105" s="26" t="s">
        <v>243</v>
      </c>
      <c r="B105" s="25" t="s">
        <v>235</v>
      </c>
      <c r="C105" s="25" t="s">
        <v>511</v>
      </c>
      <c r="D105" s="28">
        <v>95.66914276840252</v>
      </c>
      <c r="E105" s="29">
        <v>0.1996646884272997</v>
      </c>
      <c r="F105" s="30">
        <v>31.0</v>
      </c>
      <c r="G105" s="32"/>
      <c r="H105" s="34">
        <v>22.78163917462798</v>
      </c>
      <c r="I105" s="35" t="s">
        <v>58</v>
      </c>
      <c r="J105" s="36">
        <v>4400.0</v>
      </c>
      <c r="K105" s="28">
        <v>5.177645266960905</v>
      </c>
      <c r="L105" s="28">
        <v>5.104503024468852</v>
      </c>
      <c r="M105" s="34">
        <v>22.20098753234393</v>
      </c>
      <c r="N105" s="35" t="s">
        <v>28</v>
      </c>
      <c r="O105" s="36">
        <v>4800.0</v>
      </c>
      <c r="P105" s="28">
        <v>4.625205735904986</v>
      </c>
      <c r="Q105" s="37">
        <v>4.474494513387593</v>
      </c>
      <c r="R105" s="38">
        <v>12.332824239198896</v>
      </c>
      <c r="S105" s="39">
        <v>12.387041766690272</v>
      </c>
      <c r="T105" s="40">
        <v>0.05482348521675414</v>
      </c>
      <c r="U105" s="40">
        <v>0.022692504869938523</v>
      </c>
      <c r="V105" s="40">
        <v>0.031227296524561424</v>
      </c>
      <c r="W105" s="40">
        <v>0.027712970549128465</v>
      </c>
      <c r="X105" s="39">
        <v>12.755263874106769</v>
      </c>
      <c r="Y105" s="41">
        <v>10.026375300521211</v>
      </c>
      <c r="Z105" s="41">
        <v>11.198079422549958</v>
      </c>
      <c r="AA105" s="41">
        <v>11.002908109793974</v>
      </c>
      <c r="AB105" s="42">
        <v>1.0</v>
      </c>
      <c r="AC105" s="42">
        <v>1.0</v>
      </c>
      <c r="AD105" s="42">
        <v>0.0</v>
      </c>
      <c r="AE105" s="42">
        <v>0.0</v>
      </c>
      <c r="AF105" s="42">
        <v>0.0</v>
      </c>
      <c r="AG105" s="25"/>
      <c r="AH105" s="25"/>
      <c r="AI105" s="25"/>
      <c r="AJ105" s="25"/>
      <c r="AK105" s="25"/>
      <c r="AL105" s="25"/>
    </row>
    <row r="106">
      <c r="A106" s="26" t="s">
        <v>241</v>
      </c>
      <c r="B106" s="25" t="s">
        <v>235</v>
      </c>
      <c r="C106" s="25" t="s">
        <v>511</v>
      </c>
      <c r="D106" s="28">
        <v>95.66914276840252</v>
      </c>
      <c r="E106" s="29">
        <v>0.15543040528149643</v>
      </c>
      <c r="F106" s="30">
        <v>31.0</v>
      </c>
      <c r="G106" s="33"/>
      <c r="H106" s="34">
        <v>25.088499297427298</v>
      </c>
      <c r="I106" s="35" t="s">
        <v>58</v>
      </c>
      <c r="J106" s="36">
        <v>5600.0</v>
      </c>
      <c r="K106" s="28">
        <v>4.480089160254875</v>
      </c>
      <c r="L106" s="28">
        <v>4.739944209107174</v>
      </c>
      <c r="M106" s="34">
        <v>25.004520677712215</v>
      </c>
      <c r="N106" s="35" t="s">
        <v>27</v>
      </c>
      <c r="O106" s="36">
        <v>6300.0</v>
      </c>
      <c r="P106" s="28">
        <v>3.968971536144796</v>
      </c>
      <c r="Q106" s="37">
        <v>4.188886383274934</v>
      </c>
      <c r="R106" s="38">
        <v>9.225876192920527</v>
      </c>
      <c r="S106" s="39">
        <v>9.26643496408438</v>
      </c>
      <c r="T106" s="40">
        <v>0.03135939854506119</v>
      </c>
      <c r="U106" s="40">
        <v>0.027017327977283484</v>
      </c>
      <c r="V106" s="40">
        <v>0.0180437154705429</v>
      </c>
      <c r="W106" s="40">
        <v>0.024991028378987222</v>
      </c>
      <c r="X106" s="39">
        <v>10.06052128190259</v>
      </c>
      <c r="Y106" s="41">
        <v>15.027978015524706</v>
      </c>
      <c r="Z106" s="41">
        <v>8.453818771992811</v>
      </c>
      <c r="AA106" s="41">
        <v>16.550701905719404</v>
      </c>
      <c r="AB106" s="42">
        <v>1.0</v>
      </c>
      <c r="AC106" s="42">
        <v>1.0</v>
      </c>
      <c r="AD106" s="42">
        <v>0.0</v>
      </c>
      <c r="AE106" s="42">
        <v>0.0</v>
      </c>
      <c r="AF106" s="42">
        <v>0.0</v>
      </c>
      <c r="AG106" s="25"/>
      <c r="AH106" s="25"/>
      <c r="AI106" s="25"/>
      <c r="AJ106" s="25"/>
      <c r="AK106" s="25"/>
      <c r="AL106" s="25"/>
    </row>
    <row r="107">
      <c r="A107" s="26" t="s">
        <v>245</v>
      </c>
      <c r="B107" s="25" t="s">
        <v>235</v>
      </c>
      <c r="C107" s="25" t="s">
        <v>511</v>
      </c>
      <c r="D107" s="28">
        <v>95.66914276840252</v>
      </c>
      <c r="E107" s="29">
        <v>0.2740179461615155</v>
      </c>
      <c r="F107" s="30">
        <v>24.0</v>
      </c>
      <c r="G107" s="33"/>
      <c r="H107" s="34">
        <v>24.132837088117956</v>
      </c>
      <c r="I107" s="35" t="s">
        <v>58</v>
      </c>
      <c r="J107" s="36">
        <v>4900.0</v>
      </c>
      <c r="K107" s="28">
        <v>4.925068793493461</v>
      </c>
      <c r="L107" s="28">
        <v>5.064678511953489</v>
      </c>
      <c r="M107" s="34">
        <v>23.381212782550072</v>
      </c>
      <c r="N107" s="35" t="s">
        <v>28</v>
      </c>
      <c r="O107" s="36">
        <v>6000.0</v>
      </c>
      <c r="P107" s="28">
        <v>3.8968687970916784</v>
      </c>
      <c r="Q107" s="37">
        <v>3.9155791000874114</v>
      </c>
      <c r="R107" s="38">
        <v>14.010444715147653</v>
      </c>
      <c r="S107" s="39">
        <v>14.072037393092057</v>
      </c>
      <c r="T107" s="40">
        <v>0.06216052166298048</v>
      </c>
      <c r="U107" s="40">
        <v>0.03671657756258951</v>
      </c>
      <c r="V107" s="40">
        <v>0.08771182417729716</v>
      </c>
      <c r="W107" s="40">
        <v>0.0345694092840755</v>
      </c>
      <c r="X107" s="39">
        <v>15.462821024731477</v>
      </c>
      <c r="Y107" s="41">
        <v>8.670016063386479</v>
      </c>
      <c r="Z107" s="41">
        <v>13.757853711476463</v>
      </c>
      <c r="AA107" s="41">
        <v>9.623359071073612</v>
      </c>
      <c r="AB107" s="42">
        <v>1.0</v>
      </c>
      <c r="AC107" s="42">
        <v>1.0</v>
      </c>
      <c r="AD107" s="42">
        <v>0.0</v>
      </c>
      <c r="AE107" s="42">
        <v>0.0</v>
      </c>
      <c r="AF107" s="42">
        <v>0.0</v>
      </c>
      <c r="AG107" s="25"/>
      <c r="AH107" s="25"/>
      <c r="AI107" s="25"/>
      <c r="AJ107" s="25"/>
      <c r="AK107" s="25"/>
      <c r="AL107" s="25"/>
    </row>
    <row r="108">
      <c r="A108" s="26" t="s">
        <v>247</v>
      </c>
      <c r="B108" s="25" t="s">
        <v>235</v>
      </c>
      <c r="C108" s="25" t="s">
        <v>511</v>
      </c>
      <c r="D108" s="28">
        <v>95.66914276840252</v>
      </c>
      <c r="E108" s="29">
        <v>0.13398029556650248</v>
      </c>
      <c r="F108" s="30">
        <v>17.0</v>
      </c>
      <c r="G108" s="33"/>
      <c r="H108" s="34">
        <v>12.120123613999828</v>
      </c>
      <c r="I108" s="35" t="s">
        <v>44</v>
      </c>
      <c r="J108" s="36">
        <v>3500.0</v>
      </c>
      <c r="K108" s="28">
        <v>3.462892461142808</v>
      </c>
      <c r="L108" s="28">
        <v>2.1509049315843645</v>
      </c>
      <c r="M108" s="34">
        <v>12.484726183097901</v>
      </c>
      <c r="N108" s="35" t="s">
        <v>29</v>
      </c>
      <c r="O108" s="36">
        <v>3600.0</v>
      </c>
      <c r="P108" s="28">
        <v>3.4679794953049727</v>
      </c>
      <c r="Q108" s="37">
        <v>2.2013123459219472</v>
      </c>
      <c r="R108" s="38">
        <v>4.277752995394187</v>
      </c>
      <c r="S108" s="39">
        <v>4.296558841170528</v>
      </c>
      <c r="T108" s="40">
        <v>0.034924213290921775</v>
      </c>
      <c r="U108" s="40">
        <v>0.021957770957977917</v>
      </c>
      <c r="V108" s="40">
        <v>0.014196834671106412</v>
      </c>
      <c r="W108" s="40">
        <v>0.01713084716980174</v>
      </c>
      <c r="X108" s="39">
        <v>5.1614391695616755</v>
      </c>
      <c r="Y108" s="41">
        <v>6.958684444438153</v>
      </c>
      <c r="Z108" s="41">
        <v>4.499222836219342</v>
      </c>
      <c r="AA108" s="41">
        <v>7.985503346878559</v>
      </c>
      <c r="AB108" s="42">
        <v>0.0</v>
      </c>
      <c r="AC108" s="42">
        <v>0.0</v>
      </c>
      <c r="AD108" s="42">
        <v>1.0</v>
      </c>
      <c r="AE108" s="42">
        <v>1.0</v>
      </c>
      <c r="AF108" s="42">
        <v>0.0</v>
      </c>
      <c r="AG108" s="25"/>
      <c r="AH108" s="25"/>
      <c r="AI108" s="25"/>
      <c r="AJ108" s="25"/>
      <c r="AK108" s="25"/>
      <c r="AL108" s="25"/>
    </row>
    <row r="109">
      <c r="A109" s="26" t="s">
        <v>249</v>
      </c>
      <c r="B109" s="25" t="s">
        <v>235</v>
      </c>
      <c r="C109" s="25" t="s">
        <v>511</v>
      </c>
      <c r="D109" s="28">
        <v>95.66914276840252</v>
      </c>
      <c r="E109" s="29">
        <v>0.15995124037639008</v>
      </c>
      <c r="F109" s="30">
        <v>11.0</v>
      </c>
      <c r="G109" s="33"/>
      <c r="H109" s="34">
        <v>10.00124661706438</v>
      </c>
      <c r="I109" s="35" t="s">
        <v>31</v>
      </c>
      <c r="J109" s="36">
        <v>3000.0</v>
      </c>
      <c r="K109" s="28">
        <v>3.3337488723547937</v>
      </c>
      <c r="L109" s="28">
        <v>1.7989675106012217</v>
      </c>
      <c r="M109" s="34">
        <v>10.317145150086512</v>
      </c>
      <c r="N109" s="35" t="s">
        <v>31</v>
      </c>
      <c r="O109" s="36">
        <v>3000.0</v>
      </c>
      <c r="P109" s="28">
        <v>3.4390483833621706</v>
      </c>
      <c r="Q109" s="37">
        <v>1.898520828424419</v>
      </c>
      <c r="R109" s="38">
        <v>3.3826517040573942</v>
      </c>
      <c r="S109" s="39">
        <v>3.3975225080355744</v>
      </c>
      <c r="T109" s="40">
        <v>0.0754725211235064</v>
      </c>
      <c r="U109" s="40">
        <v>0.0032940509861350675</v>
      </c>
      <c r="V109" s="40">
        <v>0.027224362561881</v>
      </c>
      <c r="W109" s="40">
        <v>0.01869858353894318</v>
      </c>
      <c r="X109" s="39">
        <v>3.954010068209362</v>
      </c>
      <c r="Y109" s="41">
        <v>6.047236548855018</v>
      </c>
      <c r="Z109" s="41">
        <v>3.7129248451409955</v>
      </c>
      <c r="AA109" s="41">
        <v>6.604220304945517</v>
      </c>
      <c r="AB109" s="42">
        <v>0.0</v>
      </c>
      <c r="AC109" s="42">
        <v>0.0</v>
      </c>
      <c r="AD109" s="42">
        <v>0.0</v>
      </c>
      <c r="AE109" s="42">
        <v>0.0</v>
      </c>
      <c r="AF109" s="42">
        <v>1.0</v>
      </c>
      <c r="AG109" s="25"/>
      <c r="AH109" s="25"/>
      <c r="AI109" s="25"/>
      <c r="AJ109" s="25"/>
      <c r="AK109" s="25"/>
      <c r="AL109" s="25"/>
    </row>
    <row r="110">
      <c r="A110" s="26" t="s">
        <v>251</v>
      </c>
      <c r="B110" s="25" t="s">
        <v>235</v>
      </c>
      <c r="C110" s="25" t="s">
        <v>511</v>
      </c>
      <c r="D110" s="28">
        <v>95.66914276840252</v>
      </c>
      <c r="E110" s="29">
        <v>0.18743478260869562</v>
      </c>
      <c r="F110" s="30">
        <v>9.0</v>
      </c>
      <c r="G110" s="33"/>
      <c r="H110" s="34">
        <v>7.645010864601841</v>
      </c>
      <c r="I110" s="35" t="s">
        <v>28</v>
      </c>
      <c r="J110" s="36">
        <v>3000.0</v>
      </c>
      <c r="K110" s="28">
        <v>2.5483369548672803</v>
      </c>
      <c r="L110" s="28">
        <v>1.1296255553425536</v>
      </c>
      <c r="M110" s="34">
        <v>7.520577905410832</v>
      </c>
      <c r="N110" s="35" t="s">
        <v>28</v>
      </c>
      <c r="O110" s="36">
        <v>3800.0</v>
      </c>
      <c r="P110" s="28">
        <v>1.9790994487923244</v>
      </c>
      <c r="Q110" s="37">
        <v>0.8668182113528229</v>
      </c>
      <c r="R110" s="38">
        <v>3.3243905363388486</v>
      </c>
      <c r="S110" s="39">
        <v>3.33900521273415</v>
      </c>
      <c r="T110" s="40">
        <v>0.06206886058067275</v>
      </c>
      <c r="U110" s="40">
        <v>0.02452961370148187</v>
      </c>
      <c r="V110" s="40">
        <v>0.04429233891036807</v>
      </c>
      <c r="W110" s="40">
        <v>0.031084085378800915</v>
      </c>
      <c r="X110" s="39">
        <v>4.282539462363643</v>
      </c>
      <c r="Y110" s="41">
        <v>3.3624714022381976</v>
      </c>
      <c r="Z110" s="41">
        <v>3.7837411888770296</v>
      </c>
      <c r="AA110" s="41">
        <v>3.7368367165338023</v>
      </c>
      <c r="AB110" s="42">
        <v>0.0</v>
      </c>
      <c r="AC110" s="42">
        <v>1.0</v>
      </c>
      <c r="AD110" s="42">
        <v>0.0</v>
      </c>
      <c r="AE110" s="42">
        <v>0.0</v>
      </c>
      <c r="AF110" s="42">
        <v>0.0</v>
      </c>
      <c r="AG110" s="25"/>
      <c r="AH110" s="25"/>
      <c r="AI110" s="25"/>
      <c r="AJ110" s="25"/>
      <c r="AK110" s="25"/>
      <c r="AL110" s="25"/>
    </row>
    <row r="111">
      <c r="A111" s="26" t="s">
        <v>252</v>
      </c>
      <c r="B111" s="25" t="s">
        <v>235</v>
      </c>
      <c r="C111" s="25" t="s">
        <v>511</v>
      </c>
      <c r="D111" s="28">
        <v>95.66914276840252</v>
      </c>
      <c r="E111" s="29">
        <v>0.14911640696608616</v>
      </c>
      <c r="F111" s="30">
        <v>7.0</v>
      </c>
      <c r="G111" s="33"/>
      <c r="H111" s="34">
        <v>5.287147569612996</v>
      </c>
      <c r="I111" s="35" t="s">
        <v>44</v>
      </c>
      <c r="J111" s="36">
        <v>3000.0</v>
      </c>
      <c r="K111" s="28">
        <v>1.762382523204332</v>
      </c>
      <c r="L111" s="28">
        <v>0.59639639676653</v>
      </c>
      <c r="M111" s="34">
        <v>5.262952983492761</v>
      </c>
      <c r="N111" s="35" t="s">
        <v>29</v>
      </c>
      <c r="O111" s="36">
        <v>3000.0</v>
      </c>
      <c r="P111" s="28">
        <v>1.7543176611642537</v>
      </c>
      <c r="Q111" s="37">
        <v>0.5916772437056417</v>
      </c>
      <c r="R111" s="38">
        <v>1.987309453541995</v>
      </c>
      <c r="S111" s="39">
        <v>1.996046057813774</v>
      </c>
      <c r="T111" s="40">
        <v>0.04653269232778279</v>
      </c>
      <c r="U111" s="40">
        <v>0.020436007146015945</v>
      </c>
      <c r="V111" s="40">
        <v>0.01669420302068908</v>
      </c>
      <c r="W111" s="40">
        <v>0.01650231562964668</v>
      </c>
      <c r="X111" s="39">
        <v>2.4141334535279317</v>
      </c>
      <c r="Y111" s="41">
        <v>2.8730141160850637</v>
      </c>
      <c r="Z111" s="41">
        <v>2.156456331374271</v>
      </c>
      <c r="AA111" s="41">
        <v>3.1064966521184907</v>
      </c>
      <c r="AB111" s="42">
        <v>0.0</v>
      </c>
      <c r="AC111" s="42">
        <v>0.0</v>
      </c>
      <c r="AD111" s="42">
        <v>1.0</v>
      </c>
      <c r="AE111" s="42">
        <v>1.0</v>
      </c>
      <c r="AF111" s="42">
        <v>0.0</v>
      </c>
      <c r="AG111" s="25"/>
      <c r="AH111" s="25"/>
      <c r="AI111" s="25"/>
      <c r="AJ111" s="25"/>
      <c r="AK111" s="25"/>
      <c r="AL111" s="25"/>
    </row>
    <row r="112">
      <c r="A112" s="26" t="s">
        <v>254</v>
      </c>
      <c r="B112" s="25" t="s">
        <v>235</v>
      </c>
      <c r="C112" s="25" t="s">
        <v>511</v>
      </c>
      <c r="D112" s="28">
        <v>95.66914276840252</v>
      </c>
      <c r="E112" s="29">
        <v>0.18086746987951807</v>
      </c>
      <c r="F112" s="30">
        <v>3.0</v>
      </c>
      <c r="G112" s="33"/>
      <c r="H112" s="34">
        <v>2.74767242200544</v>
      </c>
      <c r="I112" s="35" t="s">
        <v>45</v>
      </c>
      <c r="J112" s="36">
        <v>3000.0</v>
      </c>
      <c r="K112" s="28">
        <v>0.9158908073351467</v>
      </c>
      <c r="L112" s="28">
        <v>0.1919501031129844</v>
      </c>
      <c r="M112" s="34">
        <v>2.798843078863529</v>
      </c>
      <c r="N112" s="35" t="s">
        <v>30</v>
      </c>
      <c r="O112" s="36">
        <v>3000.0</v>
      </c>
      <c r="P112" s="28">
        <v>0.9329476929545096</v>
      </c>
      <c r="Q112" s="37">
        <v>0.1981838693957207</v>
      </c>
      <c r="R112" s="38">
        <v>1.063002109122987</v>
      </c>
      <c r="S112" s="39">
        <v>1.0676752760275783</v>
      </c>
      <c r="T112" s="40">
        <v>0.07424114534872668</v>
      </c>
      <c r="U112" s="40">
        <v>0.004541346656969983</v>
      </c>
      <c r="V112" s="40">
        <v>0.035343523982505516</v>
      </c>
      <c r="W112" s="40">
        <v>0.02843277906972511</v>
      </c>
      <c r="X112" s="39">
        <v>1.1091888690609712</v>
      </c>
      <c r="Y112" s="41">
        <v>1.638483552944469</v>
      </c>
      <c r="Z112" s="41">
        <v>1.0106074208793947</v>
      </c>
      <c r="AA112" s="41">
        <v>1.7882356579841339</v>
      </c>
      <c r="AB112" s="42">
        <v>0.0</v>
      </c>
      <c r="AC112" s="42">
        <v>0.0</v>
      </c>
      <c r="AD112" s="42">
        <v>0.0</v>
      </c>
      <c r="AE112" s="42">
        <v>1.0</v>
      </c>
      <c r="AF112" s="42">
        <v>1.0</v>
      </c>
      <c r="AG112" s="25"/>
      <c r="AH112" s="25"/>
      <c r="AI112" s="25"/>
      <c r="AJ112" s="25"/>
      <c r="AK112" s="25"/>
      <c r="AL112" s="25"/>
    </row>
    <row r="113">
      <c r="A113" s="26" t="s">
        <v>255</v>
      </c>
      <c r="B113" s="25" t="s">
        <v>235</v>
      </c>
      <c r="C113" s="25" t="s">
        <v>511</v>
      </c>
      <c r="D113" s="28">
        <v>95.66914276840252</v>
      </c>
      <c r="E113" s="29">
        <v>0.18</v>
      </c>
      <c r="F113" s="30">
        <v>0.0</v>
      </c>
      <c r="G113" s="33"/>
      <c r="H113" s="34" t="s">
        <v>64</v>
      </c>
      <c r="I113" s="35" t="s">
        <v>28</v>
      </c>
      <c r="J113" s="36">
        <v>3000.0</v>
      </c>
      <c r="K113" s="28" t="s">
        <v>64</v>
      </c>
      <c r="L113" s="28" t="s">
        <v>64</v>
      </c>
      <c r="M113" s="34" t="s">
        <v>64</v>
      </c>
      <c r="N113" s="35" t="s">
        <v>28</v>
      </c>
      <c r="O113" s="36">
        <v>3000.0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0.0</v>
      </c>
      <c r="AC113" s="42">
        <v>1.0</v>
      </c>
      <c r="AD113" s="42">
        <v>0.0</v>
      </c>
      <c r="AE113" s="42">
        <v>0.0</v>
      </c>
      <c r="AF113" s="42">
        <v>0.0</v>
      </c>
      <c r="AG113" s="25"/>
      <c r="AH113" s="25"/>
      <c r="AI113" s="25"/>
      <c r="AJ113" s="25"/>
      <c r="AK113" s="25"/>
      <c r="AL113" s="25"/>
    </row>
    <row r="114">
      <c r="A114" s="26" t="s">
        <v>256</v>
      </c>
      <c r="B114" s="25" t="s">
        <v>235</v>
      </c>
      <c r="C114" s="25" t="s">
        <v>511</v>
      </c>
      <c r="D114" s="28">
        <v>95.66914276840252</v>
      </c>
      <c r="E114" s="29">
        <v>0.18</v>
      </c>
      <c r="F114" s="30">
        <v>0.0</v>
      </c>
      <c r="G114" s="33"/>
      <c r="H114" s="34" t="s">
        <v>64</v>
      </c>
      <c r="I114" s="35" t="s">
        <v>44</v>
      </c>
      <c r="J114" s="36">
        <v>3000.0</v>
      </c>
      <c r="K114" s="28" t="s">
        <v>64</v>
      </c>
      <c r="L114" s="28" t="s">
        <v>64</v>
      </c>
      <c r="M114" s="34" t="s">
        <v>64</v>
      </c>
      <c r="N114" s="35" t="s">
        <v>30</v>
      </c>
      <c r="O114" s="36">
        <v>3000.0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1.0</v>
      </c>
      <c r="AE114" s="42">
        <v>1.0</v>
      </c>
      <c r="AF114" s="42">
        <v>0.0</v>
      </c>
      <c r="AG114" s="25"/>
      <c r="AH114" s="25"/>
      <c r="AI114" s="25"/>
      <c r="AJ114" s="25"/>
      <c r="AK114" s="25"/>
      <c r="AL114" s="25"/>
    </row>
    <row r="115">
      <c r="A115" s="26" t="s">
        <v>253</v>
      </c>
      <c r="B115" s="25" t="s">
        <v>235</v>
      </c>
      <c r="C115" s="25" t="s">
        <v>511</v>
      </c>
      <c r="D115" s="28">
        <v>95.66914276840252</v>
      </c>
      <c r="E115" s="29">
        <v>0.18</v>
      </c>
      <c r="F115" s="30">
        <v>0.0</v>
      </c>
      <c r="G115" s="33"/>
      <c r="H115" s="34" t="s">
        <v>64</v>
      </c>
      <c r="I115" s="35" t="s">
        <v>27</v>
      </c>
      <c r="J115" s="36">
        <v>3000.0</v>
      </c>
      <c r="K115" s="28" t="s">
        <v>64</v>
      </c>
      <c r="L115" s="28" t="s">
        <v>64</v>
      </c>
      <c r="M115" s="34" t="s">
        <v>64</v>
      </c>
      <c r="N115" s="35" t="s">
        <v>27</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1.0</v>
      </c>
      <c r="AC115" s="42">
        <v>0.0</v>
      </c>
      <c r="AD115" s="42">
        <v>0.0</v>
      </c>
      <c r="AE115" s="42">
        <v>0.0</v>
      </c>
      <c r="AF115" s="42">
        <v>0.0</v>
      </c>
      <c r="AG115" s="25"/>
      <c r="AH115" s="25"/>
      <c r="AI115" s="25"/>
      <c r="AJ115" s="25"/>
      <c r="AK115" s="25"/>
      <c r="AL115" s="25"/>
    </row>
    <row r="116">
      <c r="A116" s="26" t="s">
        <v>257</v>
      </c>
      <c r="B116" s="25" t="s">
        <v>235</v>
      </c>
      <c r="C116" s="25" t="s">
        <v>511</v>
      </c>
      <c r="D116" s="28">
        <v>95.66914276840252</v>
      </c>
      <c r="E116" s="29">
        <v>0.17962601626016259</v>
      </c>
      <c r="F116" s="30">
        <v>0.0</v>
      </c>
      <c r="G116" s="33"/>
      <c r="H116" s="34" t="s">
        <v>64</v>
      </c>
      <c r="I116" s="35" t="s">
        <v>58</v>
      </c>
      <c r="J116" s="36">
        <v>4000.0</v>
      </c>
      <c r="K116" s="28" t="s">
        <v>64</v>
      </c>
      <c r="L116" s="28" t="s">
        <v>64</v>
      </c>
      <c r="M116" s="34" t="s">
        <v>64</v>
      </c>
      <c r="N116" s="35" t="s">
        <v>27</v>
      </c>
      <c r="O116" s="36">
        <v>4400.0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1.0</v>
      </c>
      <c r="AC116" s="42">
        <v>1.0</v>
      </c>
      <c r="AD116" s="42">
        <v>0.0</v>
      </c>
      <c r="AE116" s="42">
        <v>0.0</v>
      </c>
      <c r="AF116" s="42">
        <v>0.0</v>
      </c>
      <c r="AG116" s="25"/>
      <c r="AH116" s="25"/>
      <c r="AI116" s="25"/>
      <c r="AJ116" s="25"/>
      <c r="AK116" s="25"/>
      <c r="AL116" s="25"/>
    </row>
    <row r="117">
      <c r="A117" s="26" t="s">
        <v>258</v>
      </c>
      <c r="B117" s="25" t="s">
        <v>235</v>
      </c>
      <c r="C117" s="25" t="s">
        <v>511</v>
      </c>
      <c r="D117" s="28">
        <v>95.66914276840252</v>
      </c>
      <c r="E117" s="29">
        <v>0.16764641317130538</v>
      </c>
      <c r="F117" s="30">
        <v>0.0</v>
      </c>
      <c r="G117" s="32"/>
      <c r="H117" s="34" t="s">
        <v>64</v>
      </c>
      <c r="I117" s="35" t="s">
        <v>45</v>
      </c>
      <c r="J117" s="36">
        <v>3000.0</v>
      </c>
      <c r="K117" s="28" t="s">
        <v>64</v>
      </c>
      <c r="L117" s="28" t="s">
        <v>64</v>
      </c>
      <c r="M117" s="34" t="s">
        <v>64</v>
      </c>
      <c r="N117" s="35" t="s">
        <v>30</v>
      </c>
      <c r="O117" s="36">
        <v>3000.0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0.0</v>
      </c>
      <c r="AC117" s="42">
        <v>0.0</v>
      </c>
      <c r="AD117" s="42">
        <v>0.0</v>
      </c>
      <c r="AE117" s="42">
        <v>1.0</v>
      </c>
      <c r="AF117" s="42">
        <v>1.0</v>
      </c>
      <c r="AG117" s="25"/>
      <c r="AH117" s="25"/>
      <c r="AI117" s="25"/>
      <c r="AJ117" s="25"/>
      <c r="AK117" s="25"/>
      <c r="AL117" s="25"/>
    </row>
    <row r="118">
      <c r="A118" s="26" t="s">
        <v>263</v>
      </c>
      <c r="B118" s="25" t="s">
        <v>260</v>
      </c>
      <c r="C118" s="25" t="s">
        <v>172</v>
      </c>
      <c r="D118" s="28">
        <v>99.18092711460814</v>
      </c>
      <c r="E118" s="29">
        <v>0.18615418502202644</v>
      </c>
      <c r="F118" s="30">
        <v>34.0</v>
      </c>
      <c r="G118" s="33"/>
      <c r="H118" s="34">
        <v>33.584091091581925</v>
      </c>
      <c r="I118" s="35" t="s">
        <v>27</v>
      </c>
      <c r="J118" s="36">
        <v>6600.0</v>
      </c>
      <c r="K118" s="28">
        <v>5.088498650239686</v>
      </c>
      <c r="L118" s="28">
        <v>6.66495156057227</v>
      </c>
      <c r="M118" s="34">
        <v>32.89168679319906</v>
      </c>
      <c r="N118" s="35" t="s">
        <v>27</v>
      </c>
      <c r="O118" s="36">
        <v>7800.0</v>
      </c>
      <c r="P118" s="28">
        <v>4.2168829222050075</v>
      </c>
      <c r="Q118" s="37">
        <v>5.439709178965181</v>
      </c>
      <c r="R118" s="38">
        <v>12.915963308525331</v>
      </c>
      <c r="S118" s="39">
        <v>13.005773473825432</v>
      </c>
      <c r="T118" s="40">
        <v>0.0492269282645893</v>
      </c>
      <c r="U118" s="40">
        <v>0.019193529606193405</v>
      </c>
      <c r="V118" s="40">
        <v>0.030331743678181283</v>
      </c>
      <c r="W118" s="40">
        <v>0.03818816253252987</v>
      </c>
      <c r="X118" s="39">
        <v>12.42559662059793</v>
      </c>
      <c r="Y118" s="41">
        <v>21.158494470983992</v>
      </c>
      <c r="Z118" s="41">
        <v>10.409974115654155</v>
      </c>
      <c r="AA118" s="41">
        <v>22.481712677544905</v>
      </c>
      <c r="AB118" s="42">
        <v>1.0</v>
      </c>
      <c r="AC118" s="42">
        <v>0.0</v>
      </c>
      <c r="AD118" s="42">
        <v>0.0</v>
      </c>
      <c r="AE118" s="42">
        <v>0.0</v>
      </c>
      <c r="AF118" s="42">
        <v>0.0</v>
      </c>
      <c r="AG118" s="25"/>
      <c r="AH118" s="25"/>
      <c r="AI118" s="25"/>
      <c r="AJ118" s="25"/>
      <c r="AK118" s="25"/>
      <c r="AL118" s="25"/>
    </row>
    <row r="119">
      <c r="A119" s="26" t="s">
        <v>259</v>
      </c>
      <c r="B119" s="25" t="s">
        <v>260</v>
      </c>
      <c r="C119" s="25" t="s">
        <v>172</v>
      </c>
      <c r="D119" s="28">
        <v>99.18092711460814</v>
      </c>
      <c r="E119" s="29">
        <v>0.18943555973659454</v>
      </c>
      <c r="F119" s="30">
        <v>33.0</v>
      </c>
      <c r="G119" s="33"/>
      <c r="H119" s="34">
        <v>25.382571670370112</v>
      </c>
      <c r="I119" s="35" t="s">
        <v>28</v>
      </c>
      <c r="J119" s="36">
        <v>4900.0</v>
      </c>
      <c r="K119" s="28">
        <v>5.180116667422472</v>
      </c>
      <c r="L119" s="28">
        <v>5.527528326044545</v>
      </c>
      <c r="M119" s="34">
        <v>25.141216758254963</v>
      </c>
      <c r="N119" s="35" t="s">
        <v>28</v>
      </c>
      <c r="O119" s="36">
        <v>6000.0</v>
      </c>
      <c r="P119" s="28">
        <v>4.190202793042494</v>
      </c>
      <c r="Q119" s="37">
        <v>4.440061220040349</v>
      </c>
      <c r="R119" s="38">
        <v>12.794788207057833</v>
      </c>
      <c r="S119" s="39">
        <v>12.883755790536268</v>
      </c>
      <c r="T119" s="40">
        <v>0.0479761273830187</v>
      </c>
      <c r="U119" s="40">
        <v>0.02752892132580699</v>
      </c>
      <c r="V119" s="40">
        <v>0.030321710445816392</v>
      </c>
      <c r="W119" s="40">
        <v>0.01925029643435054</v>
      </c>
      <c r="X119" s="39">
        <v>14.52380985330669</v>
      </c>
      <c r="Y119" s="41">
        <v>10.858761817063424</v>
      </c>
      <c r="Z119" s="41">
        <v>12.928945226474369</v>
      </c>
      <c r="AA119" s="41">
        <v>12.212271531780596</v>
      </c>
      <c r="AB119" s="42">
        <v>0.0</v>
      </c>
      <c r="AC119" s="42">
        <v>1.0</v>
      </c>
      <c r="AD119" s="42">
        <v>0.0</v>
      </c>
      <c r="AE119" s="42">
        <v>0.0</v>
      </c>
      <c r="AF119" s="42">
        <v>0.0</v>
      </c>
      <c r="AG119" s="25"/>
      <c r="AH119" s="25"/>
      <c r="AI119" s="25"/>
      <c r="AJ119" s="25"/>
      <c r="AK119" s="25"/>
      <c r="AL119" s="25"/>
    </row>
    <row r="120">
      <c r="A120" s="26" t="s">
        <v>262</v>
      </c>
      <c r="B120" s="25" t="s">
        <v>260</v>
      </c>
      <c r="C120" s="25" t="s">
        <v>172</v>
      </c>
      <c r="D120" s="28">
        <v>99.18092711460814</v>
      </c>
      <c r="E120" s="29">
        <v>0.17623063617143955</v>
      </c>
      <c r="F120" s="30">
        <v>31.0</v>
      </c>
      <c r="G120" s="32"/>
      <c r="H120" s="34">
        <v>22.655686404490254</v>
      </c>
      <c r="I120" s="35" t="s">
        <v>40</v>
      </c>
      <c r="J120" s="36">
        <v>5100.0</v>
      </c>
      <c r="K120" s="28">
        <v>4.442291451860834</v>
      </c>
      <c r="L120" s="28">
        <v>4.361798815600576</v>
      </c>
      <c r="M120" s="34">
        <v>22.49582482308822</v>
      </c>
      <c r="N120" s="35" t="s">
        <v>29</v>
      </c>
      <c r="O120" s="36">
        <v>5600.0</v>
      </c>
      <c r="P120" s="28">
        <v>4.017111575551468</v>
      </c>
      <c r="Q120" s="37">
        <v>3.9239295183919873</v>
      </c>
      <c r="R120" s="38">
        <v>11.049418320809577</v>
      </c>
      <c r="S120" s="39">
        <v>11.126249607966212</v>
      </c>
      <c r="T120" s="40">
        <v>0.05302748689898999</v>
      </c>
      <c r="U120" s="40">
        <v>0.012024820449213344</v>
      </c>
      <c r="V120" s="40">
        <v>0.03183620495980254</v>
      </c>
      <c r="W120" s="40">
        <v>0.02631661524540953</v>
      </c>
      <c r="X120" s="39">
        <v>10.685529979681622</v>
      </c>
      <c r="Y120" s="41">
        <v>11.97015642480863</v>
      </c>
      <c r="Z120" s="41">
        <v>9.45756213268128</v>
      </c>
      <c r="AA120" s="41">
        <v>13.03826269040694</v>
      </c>
      <c r="AB120" s="42">
        <v>0.0</v>
      </c>
      <c r="AC120" s="42">
        <v>1.0</v>
      </c>
      <c r="AD120" s="42">
        <v>1.0</v>
      </c>
      <c r="AE120" s="42">
        <v>0.0</v>
      </c>
      <c r="AF120" s="42">
        <v>0.0</v>
      </c>
      <c r="AG120" s="25"/>
      <c r="AH120" s="25"/>
      <c r="AI120" s="25"/>
      <c r="AJ120" s="25"/>
      <c r="AK120" s="25"/>
      <c r="AL120" s="25"/>
    </row>
    <row r="121">
      <c r="A121" s="26" t="s">
        <v>264</v>
      </c>
      <c r="B121" s="25" t="s">
        <v>260</v>
      </c>
      <c r="C121" s="25" t="s">
        <v>172</v>
      </c>
      <c r="D121" s="28">
        <v>99.18092711460814</v>
      </c>
      <c r="E121" s="29">
        <v>0.19223529411764706</v>
      </c>
      <c r="F121" s="30">
        <v>29.0</v>
      </c>
      <c r="G121" s="33"/>
      <c r="H121" s="34">
        <v>24.805371813378592</v>
      </c>
      <c r="I121" s="35" t="s">
        <v>44</v>
      </c>
      <c r="J121" s="36">
        <v>4400.0</v>
      </c>
      <c r="K121" s="28">
        <v>5.637584503040589</v>
      </c>
      <c r="L121" s="28">
        <v>5.915226797262975</v>
      </c>
      <c r="M121" s="34">
        <v>24.46299592735361</v>
      </c>
      <c r="N121" s="35" t="s">
        <v>30</v>
      </c>
      <c r="O121" s="36">
        <v>4900.0</v>
      </c>
      <c r="P121" s="28">
        <v>4.992448148439513</v>
      </c>
      <c r="Q121" s="37">
        <v>5.185291409891153</v>
      </c>
      <c r="R121" s="38">
        <v>11.43886932158518</v>
      </c>
      <c r="S121" s="39">
        <v>11.518408626558253</v>
      </c>
      <c r="T121" s="40">
        <v>0.07139579643691837</v>
      </c>
      <c r="U121" s="40">
        <v>0.015499087461796006</v>
      </c>
      <c r="V121" s="40">
        <v>0.032398092500786485</v>
      </c>
      <c r="W121" s="40">
        <v>0.028298333881859802</v>
      </c>
      <c r="X121" s="39">
        <v>12.900406185454669</v>
      </c>
      <c r="Y121" s="41">
        <v>11.904965627923925</v>
      </c>
      <c r="Z121" s="41">
        <v>11.588195802447435</v>
      </c>
      <c r="AA121" s="41">
        <v>12.874800124906173</v>
      </c>
      <c r="AB121" s="42">
        <v>0.0</v>
      </c>
      <c r="AC121" s="42">
        <v>0.0</v>
      </c>
      <c r="AD121" s="42">
        <v>1.0</v>
      </c>
      <c r="AE121" s="42">
        <v>1.0</v>
      </c>
      <c r="AF121" s="42">
        <v>0.0</v>
      </c>
      <c r="AG121" s="25"/>
      <c r="AH121" s="25"/>
      <c r="AI121" s="25"/>
      <c r="AJ121" s="25"/>
      <c r="AK121" s="25"/>
      <c r="AL121" s="25"/>
    </row>
    <row r="122">
      <c r="A122" s="26" t="s">
        <v>265</v>
      </c>
      <c r="B122" s="25" t="s">
        <v>260</v>
      </c>
      <c r="C122" s="25" t="s">
        <v>172</v>
      </c>
      <c r="D122" s="28">
        <v>99.18092711460814</v>
      </c>
      <c r="E122" s="29">
        <v>0.2825920047031158</v>
      </c>
      <c r="F122" s="30">
        <v>26.0</v>
      </c>
      <c r="G122" s="33"/>
      <c r="H122" s="34">
        <v>30.91549883770542</v>
      </c>
      <c r="I122" s="35" t="s">
        <v>31</v>
      </c>
      <c r="J122" s="36">
        <v>5500.0</v>
      </c>
      <c r="K122" s="28">
        <v>5.620999788673713</v>
      </c>
      <c r="L122" s="28">
        <v>6.929442611941703</v>
      </c>
      <c r="M122" s="34">
        <v>31.247166997222166</v>
      </c>
      <c r="N122" s="35" t="s">
        <v>31</v>
      </c>
      <c r="O122" s="36">
        <v>6300.0</v>
      </c>
      <c r="P122" s="28">
        <v>4.959867777336852</v>
      </c>
      <c r="Q122" s="37">
        <v>6.16236532837972</v>
      </c>
      <c r="R122" s="38">
        <v>16.35318957093728</v>
      </c>
      <c r="S122" s="39">
        <v>16.46690022677201</v>
      </c>
      <c r="T122" s="40">
        <v>0.11312953915792484</v>
      </c>
      <c r="U122" s="40">
        <v>0.014317448867541781</v>
      </c>
      <c r="V122" s="40">
        <v>0.06583857168634744</v>
      </c>
      <c r="W122" s="40">
        <v>0.03709520842954007</v>
      </c>
      <c r="X122" s="39">
        <v>17.388046886998826</v>
      </c>
      <c r="Y122" s="41">
        <v>13.527451950706595</v>
      </c>
      <c r="Z122" s="41">
        <v>16.00702573679148</v>
      </c>
      <c r="AA122" s="41">
        <v>15.240141260430685</v>
      </c>
      <c r="AB122" s="42">
        <v>0.0</v>
      </c>
      <c r="AC122" s="42">
        <v>0.0</v>
      </c>
      <c r="AD122" s="42">
        <v>0.0</v>
      </c>
      <c r="AE122" s="42">
        <v>0.0</v>
      </c>
      <c r="AF122" s="42">
        <v>1.0</v>
      </c>
      <c r="AG122" s="25"/>
      <c r="AH122" s="25"/>
      <c r="AI122" s="25"/>
      <c r="AJ122" s="25"/>
      <c r="AK122" s="25"/>
      <c r="AL122" s="25"/>
    </row>
    <row r="123">
      <c r="A123" s="26" t="s">
        <v>266</v>
      </c>
      <c r="B123" s="25" t="s">
        <v>260</v>
      </c>
      <c r="C123" s="25" t="s">
        <v>172</v>
      </c>
      <c r="D123" s="28">
        <v>99.18092711460814</v>
      </c>
      <c r="E123" s="29">
        <v>0.21839019732654363</v>
      </c>
      <c r="F123" s="30">
        <v>22.0</v>
      </c>
      <c r="G123" s="33"/>
      <c r="H123" s="34">
        <v>24.01326434534746</v>
      </c>
      <c r="I123" s="35" t="s">
        <v>45</v>
      </c>
      <c r="J123" s="36">
        <v>4500.0</v>
      </c>
      <c r="K123" s="28">
        <v>5.336280965632769</v>
      </c>
      <c r="L123" s="28">
        <v>5.467629839611946</v>
      </c>
      <c r="M123" s="34">
        <v>23.683644062625465</v>
      </c>
      <c r="N123" s="35" t="s">
        <v>30</v>
      </c>
      <c r="O123" s="36">
        <v>4600.0</v>
      </c>
      <c r="P123" s="28">
        <v>5.1486182744837965</v>
      </c>
      <c r="Q123" s="37">
        <v>5.22224024011545</v>
      </c>
      <c r="R123" s="38">
        <v>10.093245408709526</v>
      </c>
      <c r="S123" s="39">
        <v>10.163428020483622</v>
      </c>
      <c r="T123" s="40">
        <v>0.08476719352311352</v>
      </c>
      <c r="U123" s="40">
        <v>0.0038902818283554513</v>
      </c>
      <c r="V123" s="40">
        <v>0.04688813361544202</v>
      </c>
      <c r="W123" s="40">
        <v>0.0375719323949066</v>
      </c>
      <c r="X123" s="39">
        <v>9.603102143320852</v>
      </c>
      <c r="Y123" s="41">
        <v>14.410162202026607</v>
      </c>
      <c r="Z123" s="41">
        <v>8.660709032575772</v>
      </c>
      <c r="AA123" s="41">
        <v>15.022935030049693</v>
      </c>
      <c r="AB123" s="42">
        <v>0.0</v>
      </c>
      <c r="AC123" s="42">
        <v>0.0</v>
      </c>
      <c r="AD123" s="42">
        <v>0.0</v>
      </c>
      <c r="AE123" s="42">
        <v>1.0</v>
      </c>
      <c r="AF123" s="42">
        <v>1.0</v>
      </c>
      <c r="AG123" s="25"/>
      <c r="AH123" s="25"/>
      <c r="AI123" s="25"/>
      <c r="AJ123" s="25"/>
      <c r="AK123" s="25"/>
      <c r="AL123" s="25"/>
    </row>
    <row r="124">
      <c r="A124" s="26" t="s">
        <v>274</v>
      </c>
      <c r="B124" s="25" t="s">
        <v>260</v>
      </c>
      <c r="C124" s="25" t="s">
        <v>172</v>
      </c>
      <c r="D124" s="28">
        <v>99.18092711460814</v>
      </c>
      <c r="E124" s="29">
        <v>0.14718490120908287</v>
      </c>
      <c r="F124" s="30">
        <v>21.0</v>
      </c>
      <c r="G124" s="33"/>
      <c r="H124" s="34">
        <v>18.44839279903624</v>
      </c>
      <c r="I124" s="35" t="s">
        <v>44</v>
      </c>
      <c r="J124" s="36">
        <v>4700.0</v>
      </c>
      <c r="K124" s="28">
        <v>3.925189957241754</v>
      </c>
      <c r="L124" s="28">
        <v>3.3159398831244213</v>
      </c>
      <c r="M124" s="34">
        <v>19.212275822858736</v>
      </c>
      <c r="N124" s="35" t="s">
        <v>30</v>
      </c>
      <c r="O124" s="36">
        <v>5200.0</v>
      </c>
      <c r="P124" s="28">
        <v>3.694668427472834</v>
      </c>
      <c r="Q124" s="37">
        <v>3.2152916746782836</v>
      </c>
      <c r="R124" s="38">
        <v>6.090120788680531</v>
      </c>
      <c r="S124" s="39">
        <v>6.132467978871754</v>
      </c>
      <c r="T124" s="40">
        <v>0.06500615457190854</v>
      </c>
      <c r="U124" s="40">
        <v>0.0028806272336148546</v>
      </c>
      <c r="V124" s="40">
        <v>0.02170072515989857</v>
      </c>
      <c r="W124" s="40">
        <v>0.021220620620962766</v>
      </c>
      <c r="X124" s="39">
        <v>6.560163952562905</v>
      </c>
      <c r="Y124" s="41">
        <v>11.888228846473336</v>
      </c>
      <c r="Z124" s="41">
        <v>6.037267429192536</v>
      </c>
      <c r="AA124" s="41">
        <v>13.175008393666202</v>
      </c>
      <c r="AB124" s="42">
        <v>0.0</v>
      </c>
      <c r="AC124" s="42">
        <v>0.0</v>
      </c>
      <c r="AD124" s="42">
        <v>1.0</v>
      </c>
      <c r="AE124" s="42">
        <v>1.0</v>
      </c>
      <c r="AF124" s="42">
        <v>0.0</v>
      </c>
      <c r="AG124" s="25"/>
      <c r="AH124" s="25"/>
      <c r="AI124" s="25"/>
      <c r="AJ124" s="25"/>
      <c r="AK124" s="25"/>
      <c r="AL124" s="25"/>
    </row>
    <row r="125">
      <c r="A125" s="26" t="s">
        <v>267</v>
      </c>
      <c r="B125" s="25" t="s">
        <v>260</v>
      </c>
      <c r="C125" s="25" t="s">
        <v>172</v>
      </c>
      <c r="D125" s="28">
        <v>99.18092711460814</v>
      </c>
      <c r="E125" s="29">
        <v>0.24318451025056947</v>
      </c>
      <c r="F125" s="30">
        <v>20.0</v>
      </c>
      <c r="G125" s="33"/>
      <c r="H125" s="34">
        <v>18.085163152147075</v>
      </c>
      <c r="I125" s="35" t="s">
        <v>58</v>
      </c>
      <c r="J125" s="36">
        <v>4200.0</v>
      </c>
      <c r="K125" s="28">
        <v>4.305991226701685</v>
      </c>
      <c r="L125" s="28">
        <v>3.5850650616432738</v>
      </c>
      <c r="M125" s="34">
        <v>17.56100016521956</v>
      </c>
      <c r="N125" s="35" t="s">
        <v>28</v>
      </c>
      <c r="O125" s="36">
        <v>4200.0</v>
      </c>
      <c r="P125" s="28">
        <v>4.181190515528467</v>
      </c>
      <c r="Q125" s="37">
        <v>3.4070086633924026</v>
      </c>
      <c r="R125" s="38">
        <v>10.447975508145172</v>
      </c>
      <c r="S125" s="39">
        <v>10.520624708597651</v>
      </c>
      <c r="T125" s="40">
        <v>0.07757234242854606</v>
      </c>
      <c r="U125" s="40">
        <v>0.02418247112144958</v>
      </c>
      <c r="V125" s="40">
        <v>0.03412764322767343</v>
      </c>
      <c r="W125" s="40">
        <v>0.03496513140503965</v>
      </c>
      <c r="X125" s="39">
        <v>10.59700315499416</v>
      </c>
      <c r="Y125" s="41">
        <v>7.4881599971529145</v>
      </c>
      <c r="Z125" s="41">
        <v>9.374854393497591</v>
      </c>
      <c r="AA125" s="41">
        <v>8.186145771721971</v>
      </c>
      <c r="AB125" s="42">
        <v>1.0</v>
      </c>
      <c r="AC125" s="42">
        <v>1.0</v>
      </c>
      <c r="AD125" s="42">
        <v>0.0</v>
      </c>
      <c r="AE125" s="42">
        <v>0.0</v>
      </c>
      <c r="AF125" s="42">
        <v>0.0</v>
      </c>
      <c r="AG125" s="25"/>
      <c r="AH125" s="25"/>
      <c r="AI125" s="25"/>
      <c r="AJ125" s="25"/>
      <c r="AK125" s="25"/>
      <c r="AL125" s="25"/>
    </row>
    <row r="126">
      <c r="A126" s="26" t="s">
        <v>268</v>
      </c>
      <c r="B126" s="25" t="s">
        <v>260</v>
      </c>
      <c r="C126" s="25" t="s">
        <v>172</v>
      </c>
      <c r="D126" s="28">
        <v>99.18092711460814</v>
      </c>
      <c r="E126" s="29">
        <v>0.160014598540146</v>
      </c>
      <c r="F126" s="30">
        <v>14.0</v>
      </c>
      <c r="G126" s="33"/>
      <c r="H126" s="34">
        <v>11.644607817567273</v>
      </c>
      <c r="I126" s="35" t="s">
        <v>58</v>
      </c>
      <c r="J126" s="36">
        <v>3000.0</v>
      </c>
      <c r="K126" s="28">
        <v>3.881535939189091</v>
      </c>
      <c r="L126" s="28">
        <v>2.3413221892543783</v>
      </c>
      <c r="M126" s="34">
        <v>11.565952081675771</v>
      </c>
      <c r="N126" s="35" t="s">
        <v>28</v>
      </c>
      <c r="O126" s="36">
        <v>3000.0</v>
      </c>
      <c r="P126" s="28">
        <v>3.8553173605585904</v>
      </c>
      <c r="Q126" s="37">
        <v>2.313997727520967</v>
      </c>
      <c r="R126" s="38">
        <v>4.465248907673941</v>
      </c>
      <c r="S126" s="39">
        <v>4.496297675228088</v>
      </c>
      <c r="T126" s="40">
        <v>0.05565896286557814</v>
      </c>
      <c r="U126" s="40">
        <v>0.020398572777960578</v>
      </c>
      <c r="V126" s="40">
        <v>0.033997621296600965</v>
      </c>
      <c r="W126" s="40">
        <v>0.02748950521982306</v>
      </c>
      <c r="X126" s="39">
        <v>5.8713480383053795</v>
      </c>
      <c r="Y126" s="41">
        <v>5.773259779261894</v>
      </c>
      <c r="Z126" s="41">
        <v>5.178700375495007</v>
      </c>
      <c r="AA126" s="41">
        <v>6.387251706180764</v>
      </c>
      <c r="AB126" s="42">
        <v>1.0</v>
      </c>
      <c r="AC126" s="42">
        <v>1.0</v>
      </c>
      <c r="AD126" s="42">
        <v>0.0</v>
      </c>
      <c r="AE126" s="42">
        <v>0.0</v>
      </c>
      <c r="AF126" s="42">
        <v>0.0</v>
      </c>
      <c r="AG126" s="25"/>
      <c r="AH126" s="25"/>
      <c r="AI126" s="25"/>
      <c r="AJ126" s="25"/>
      <c r="AK126" s="25"/>
      <c r="AL126" s="25"/>
    </row>
    <row r="127">
      <c r="A127" s="26" t="s">
        <v>269</v>
      </c>
      <c r="B127" s="25" t="s">
        <v>260</v>
      </c>
      <c r="C127" s="25" t="s">
        <v>172</v>
      </c>
      <c r="D127" s="28">
        <v>99.18092711460814</v>
      </c>
      <c r="E127" s="29">
        <v>0.1448123167155425</v>
      </c>
      <c r="F127" s="30">
        <v>10.0</v>
      </c>
      <c r="G127" s="33"/>
      <c r="H127" s="34">
        <v>7.243078320153963</v>
      </c>
      <c r="I127" s="35" t="s">
        <v>40</v>
      </c>
      <c r="J127" s="36">
        <v>3000.0</v>
      </c>
      <c r="K127" s="28">
        <v>2.414359440051321</v>
      </c>
      <c r="L127" s="28">
        <v>1.0287489048476226</v>
      </c>
      <c r="M127" s="34">
        <v>7.425759570512339</v>
      </c>
      <c r="N127" s="35" t="s">
        <v>29</v>
      </c>
      <c r="O127" s="36">
        <v>3000.0</v>
      </c>
      <c r="P127" s="28">
        <v>2.4752531901707795</v>
      </c>
      <c r="Q127" s="37">
        <v>1.0741036588128936</v>
      </c>
      <c r="R127" s="38">
        <v>2.847223057498801</v>
      </c>
      <c r="S127" s="39">
        <v>2.8670210057688648</v>
      </c>
      <c r="T127" s="40">
        <v>0.05097416019682901</v>
      </c>
      <c r="U127" s="40">
        <v>0.01322262050218497</v>
      </c>
      <c r="V127" s="40">
        <v>0.028649011088067434</v>
      </c>
      <c r="W127" s="40">
        <v>0.02232514910876158</v>
      </c>
      <c r="X127" s="39">
        <v>3.4240960589128275</v>
      </c>
      <c r="Y127" s="41">
        <v>3.818982261241135</v>
      </c>
      <c r="Z127" s="41">
        <v>3.056839731113851</v>
      </c>
      <c r="AA127" s="41">
        <v>4.3689198393984885</v>
      </c>
      <c r="AB127" s="42">
        <v>0.0</v>
      </c>
      <c r="AC127" s="42">
        <v>1.0</v>
      </c>
      <c r="AD127" s="42">
        <v>1.0</v>
      </c>
      <c r="AE127" s="42">
        <v>0.0</v>
      </c>
      <c r="AF127" s="42">
        <v>0.0</v>
      </c>
      <c r="AG127" s="25"/>
      <c r="AH127" s="25"/>
      <c r="AI127" s="25"/>
      <c r="AJ127" s="25"/>
      <c r="AK127" s="25"/>
      <c r="AL127" s="25"/>
    </row>
    <row r="128">
      <c r="A128" s="26" t="s">
        <v>272</v>
      </c>
      <c r="B128" s="25" t="s">
        <v>260</v>
      </c>
      <c r="C128" s="25" t="s">
        <v>172</v>
      </c>
      <c r="D128" s="28">
        <v>99.18092711460814</v>
      </c>
      <c r="E128" s="29">
        <v>0.168466472303207</v>
      </c>
      <c r="F128" s="30">
        <v>0.0</v>
      </c>
      <c r="G128" s="33"/>
      <c r="H128" s="34" t="s">
        <v>64</v>
      </c>
      <c r="I128" s="35" t="s">
        <v>58</v>
      </c>
      <c r="J128" s="36">
        <v>3000.0</v>
      </c>
      <c r="K128" s="28" t="s">
        <v>64</v>
      </c>
      <c r="L128" s="28" t="s">
        <v>64</v>
      </c>
      <c r="M128" s="34" t="s">
        <v>64</v>
      </c>
      <c r="N128" s="35" t="s">
        <v>28</v>
      </c>
      <c r="O128" s="36">
        <v>3000.0</v>
      </c>
      <c r="P128" s="28" t="s">
        <v>64</v>
      </c>
      <c r="Q128" s="37" t="s">
        <v>64</v>
      </c>
      <c r="R128" s="38" t="s">
        <v>64</v>
      </c>
      <c r="S128" s="39" t="s">
        <v>64</v>
      </c>
      <c r="T128" s="40" t="s">
        <v>64</v>
      </c>
      <c r="U128" s="40" t="s">
        <v>64</v>
      </c>
      <c r="V128" s="40" t="s">
        <v>64</v>
      </c>
      <c r="W128" s="40" t="s">
        <v>64</v>
      </c>
      <c r="X128" s="39" t="s">
        <v>64</v>
      </c>
      <c r="Y128" s="41" t="s">
        <v>64</v>
      </c>
      <c r="Z128" s="41" t="s">
        <v>64</v>
      </c>
      <c r="AA128" s="41" t="s">
        <v>64</v>
      </c>
      <c r="AB128" s="42">
        <v>1.0</v>
      </c>
      <c r="AC128" s="42">
        <v>1.0</v>
      </c>
      <c r="AD128" s="42">
        <v>0.0</v>
      </c>
      <c r="AE128" s="42">
        <v>0.0</v>
      </c>
      <c r="AF128" s="42">
        <v>0.0</v>
      </c>
      <c r="AG128" s="25"/>
      <c r="AH128" s="25"/>
      <c r="AI128" s="25"/>
      <c r="AJ128" s="25"/>
      <c r="AK128" s="25"/>
      <c r="AL128" s="25"/>
    </row>
    <row r="129">
      <c r="A129" s="26" t="s">
        <v>271</v>
      </c>
      <c r="B129" s="25" t="s">
        <v>260</v>
      </c>
      <c r="C129" s="25" t="s">
        <v>172</v>
      </c>
      <c r="D129" s="28">
        <v>99.18092711460814</v>
      </c>
      <c r="E129" s="29">
        <v>0.11904297159504734</v>
      </c>
      <c r="F129" s="30">
        <v>0.0</v>
      </c>
      <c r="G129" s="33"/>
      <c r="H129" s="34" t="s">
        <v>64</v>
      </c>
      <c r="I129" s="35" t="s">
        <v>31</v>
      </c>
      <c r="J129" s="36">
        <v>3000.0</v>
      </c>
      <c r="K129" s="28" t="s">
        <v>64</v>
      </c>
      <c r="L129" s="28" t="s">
        <v>64</v>
      </c>
      <c r="M129" s="34" t="s">
        <v>64</v>
      </c>
      <c r="N129" s="35" t="s">
        <v>31</v>
      </c>
      <c r="O129" s="36">
        <v>3000.0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0.0</v>
      </c>
      <c r="AC129" s="42">
        <v>0.0</v>
      </c>
      <c r="AD129" s="42">
        <v>0.0</v>
      </c>
      <c r="AE129" s="42">
        <v>0.0</v>
      </c>
      <c r="AF129" s="42">
        <v>1.0</v>
      </c>
      <c r="AG129" s="25"/>
      <c r="AH129" s="25"/>
      <c r="AI129" s="25"/>
      <c r="AJ129" s="25"/>
      <c r="AK129" s="25"/>
      <c r="AL129" s="25"/>
    </row>
    <row r="130">
      <c r="A130" s="26" t="s">
        <v>273</v>
      </c>
      <c r="B130" s="25" t="s">
        <v>260</v>
      </c>
      <c r="C130" s="25" t="s">
        <v>172</v>
      </c>
      <c r="D130" s="28">
        <v>99.18092711460814</v>
      </c>
      <c r="E130" s="29">
        <v>0.1920911441499677</v>
      </c>
      <c r="F130" s="30">
        <v>0.0</v>
      </c>
      <c r="G130" s="33"/>
      <c r="H130" s="34" t="s">
        <v>64</v>
      </c>
      <c r="I130" s="35" t="s">
        <v>31</v>
      </c>
      <c r="J130" s="36">
        <v>3800.0</v>
      </c>
      <c r="K130" s="28" t="s">
        <v>64</v>
      </c>
      <c r="L130" s="28" t="s">
        <v>64</v>
      </c>
      <c r="M130" s="34" t="s">
        <v>64</v>
      </c>
      <c r="N130" s="35" t="s">
        <v>31</v>
      </c>
      <c r="O130" s="36">
        <v>3100.0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0.0</v>
      </c>
      <c r="AC130" s="42">
        <v>0.0</v>
      </c>
      <c r="AD130" s="42">
        <v>0.0</v>
      </c>
      <c r="AE130" s="42">
        <v>0.0</v>
      </c>
      <c r="AF130" s="42">
        <v>1.0</v>
      </c>
      <c r="AG130" s="25"/>
      <c r="AH130" s="25"/>
      <c r="AI130" s="25"/>
      <c r="AJ130" s="25"/>
      <c r="AK130" s="25"/>
      <c r="AL130" s="25"/>
    </row>
    <row r="131">
      <c r="A131" s="26" t="s">
        <v>275</v>
      </c>
      <c r="B131" s="25" t="s">
        <v>260</v>
      </c>
      <c r="C131" s="25" t="s">
        <v>172</v>
      </c>
      <c r="D131" s="28">
        <v>99.18092711460814</v>
      </c>
      <c r="E131" s="29">
        <v>0.14465853658536584</v>
      </c>
      <c r="F131" s="30">
        <v>0.0</v>
      </c>
      <c r="G131" s="33"/>
      <c r="H131" s="34" t="s">
        <v>64</v>
      </c>
      <c r="I131" s="35" t="s">
        <v>44</v>
      </c>
      <c r="J131" s="36">
        <v>3000.0</v>
      </c>
      <c r="K131" s="28" t="s">
        <v>64</v>
      </c>
      <c r="L131" s="28" t="s">
        <v>64</v>
      </c>
      <c r="M131" s="34" t="s">
        <v>64</v>
      </c>
      <c r="N131" s="35" t="s">
        <v>29</v>
      </c>
      <c r="O131" s="36">
        <v>3200.0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1.0</v>
      </c>
      <c r="AE131" s="42">
        <v>1.0</v>
      </c>
      <c r="AF131" s="42">
        <v>0.0</v>
      </c>
      <c r="AG131" s="25"/>
      <c r="AH131" s="25"/>
      <c r="AI131" s="25"/>
      <c r="AJ131" s="25"/>
      <c r="AK131" s="25"/>
      <c r="AL131" s="25"/>
    </row>
    <row r="132">
      <c r="A132" s="26" t="s">
        <v>276</v>
      </c>
      <c r="B132" s="25" t="s">
        <v>260</v>
      </c>
      <c r="C132" s="25" t="s">
        <v>172</v>
      </c>
      <c r="D132" s="28">
        <v>99.18092711460814</v>
      </c>
      <c r="E132" s="29">
        <v>0.18</v>
      </c>
      <c r="F132" s="30">
        <v>0.0</v>
      </c>
      <c r="G132" s="33"/>
      <c r="H132" s="34" t="s">
        <v>64</v>
      </c>
      <c r="I132" s="35" t="s">
        <v>45</v>
      </c>
      <c r="J132" s="36">
        <v>3000.0</v>
      </c>
      <c r="K132" s="28" t="s">
        <v>64</v>
      </c>
      <c r="L132" s="28" t="s">
        <v>64</v>
      </c>
      <c r="M132" s="34" t="s">
        <v>64</v>
      </c>
      <c r="N132" s="35" t="s">
        <v>31</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0.0</v>
      </c>
      <c r="AD132" s="42">
        <v>0.0</v>
      </c>
      <c r="AE132" s="42">
        <v>1.0</v>
      </c>
      <c r="AF132" s="42">
        <v>1.0</v>
      </c>
      <c r="AG132" s="25"/>
      <c r="AH132" s="25"/>
      <c r="AI132" s="25"/>
      <c r="AJ132" s="25"/>
      <c r="AK132" s="25"/>
      <c r="AL132" s="25"/>
    </row>
    <row r="133">
      <c r="A133" s="26" t="s">
        <v>270</v>
      </c>
      <c r="B133" s="25" t="s">
        <v>260</v>
      </c>
      <c r="C133" s="25" t="s">
        <v>172</v>
      </c>
      <c r="D133" s="28">
        <v>99.18092711460814</v>
      </c>
      <c r="E133" s="29">
        <v>0.1871867024848892</v>
      </c>
      <c r="F133" s="30">
        <v>0.0</v>
      </c>
      <c r="G133" s="33"/>
      <c r="H133" s="34" t="s">
        <v>64</v>
      </c>
      <c r="I133" s="35" t="s">
        <v>58</v>
      </c>
      <c r="J133" s="36">
        <v>3000.0</v>
      </c>
      <c r="K133" s="28" t="s">
        <v>64</v>
      </c>
      <c r="L133" s="28" t="s">
        <v>64</v>
      </c>
      <c r="M133" s="34" t="s">
        <v>64</v>
      </c>
      <c r="N133" s="35" t="s">
        <v>27</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1.0</v>
      </c>
      <c r="AC133" s="42">
        <v>1.0</v>
      </c>
      <c r="AD133" s="42">
        <v>0.0</v>
      </c>
      <c r="AE133" s="42">
        <v>0.0</v>
      </c>
      <c r="AF133" s="42">
        <v>0.0</v>
      </c>
      <c r="AG133" s="25"/>
      <c r="AH133" s="25"/>
      <c r="AI133" s="25"/>
      <c r="AJ133" s="25"/>
      <c r="AK133" s="25"/>
      <c r="AL133" s="25"/>
    </row>
    <row r="134">
      <c r="A134" s="26" t="s">
        <v>277</v>
      </c>
      <c r="B134" s="25" t="s">
        <v>260</v>
      </c>
      <c r="C134" s="25" t="s">
        <v>172</v>
      </c>
      <c r="D134" s="28">
        <v>99.18092711460814</v>
      </c>
      <c r="E134" s="29">
        <v>0.18</v>
      </c>
      <c r="F134" s="30">
        <v>0.0</v>
      </c>
      <c r="G134" s="33"/>
      <c r="H134" s="34" t="s">
        <v>64</v>
      </c>
      <c r="I134" s="35" t="s">
        <v>58</v>
      </c>
      <c r="J134" s="36">
        <v>3000.0</v>
      </c>
      <c r="K134" s="28" t="s">
        <v>64</v>
      </c>
      <c r="L134" s="28" t="s">
        <v>64</v>
      </c>
      <c r="M134" s="34" t="s">
        <v>64</v>
      </c>
      <c r="N134" s="35" t="s">
        <v>28</v>
      </c>
      <c r="O134" s="36">
        <v>3000.0</v>
      </c>
      <c r="P134" s="28" t="s">
        <v>64</v>
      </c>
      <c r="Q134" s="37" t="s">
        <v>64</v>
      </c>
      <c r="R134" s="38" t="s">
        <v>64</v>
      </c>
      <c r="S134" s="39" t="s">
        <v>64</v>
      </c>
      <c r="T134" s="40" t="s">
        <v>64</v>
      </c>
      <c r="U134" s="40" t="s">
        <v>64</v>
      </c>
      <c r="V134" s="40" t="s">
        <v>64</v>
      </c>
      <c r="W134" s="40" t="s">
        <v>64</v>
      </c>
      <c r="X134" s="39" t="s">
        <v>64</v>
      </c>
      <c r="Y134" s="41" t="s">
        <v>64</v>
      </c>
      <c r="Z134" s="41" t="s">
        <v>64</v>
      </c>
      <c r="AA134" s="41" t="s">
        <v>64</v>
      </c>
      <c r="AB134" s="42">
        <v>1.0</v>
      </c>
      <c r="AC134" s="42">
        <v>1.0</v>
      </c>
      <c r="AD134" s="42">
        <v>0.0</v>
      </c>
      <c r="AE134" s="42">
        <v>0.0</v>
      </c>
      <c r="AF134" s="42">
        <v>0.0</v>
      </c>
      <c r="AG134" s="25"/>
      <c r="AH134" s="25"/>
      <c r="AI134" s="25"/>
      <c r="AJ134" s="25"/>
      <c r="AK134" s="25"/>
      <c r="AL134" s="25"/>
    </row>
    <row r="135">
      <c r="A135" s="26" t="s">
        <v>278</v>
      </c>
      <c r="B135" s="25" t="s">
        <v>261</v>
      </c>
      <c r="C135" s="25" t="s">
        <v>171</v>
      </c>
      <c r="D135" s="28">
        <v>95.48131276529661</v>
      </c>
      <c r="E135" s="29">
        <v>0.26157689010800617</v>
      </c>
      <c r="F135" s="30">
        <v>34.0</v>
      </c>
      <c r="G135" s="33"/>
      <c r="H135" s="34">
        <v>38.083279087706664</v>
      </c>
      <c r="I135" s="35" t="s">
        <v>31</v>
      </c>
      <c r="J135" s="36">
        <v>8000.0</v>
      </c>
      <c r="K135" s="28">
        <v>4.760409885963333</v>
      </c>
      <c r="L135" s="28">
        <v>6.836317038839819</v>
      </c>
      <c r="M135" s="34">
        <v>38.5216145886874</v>
      </c>
      <c r="N135" s="35" t="s">
        <v>31</v>
      </c>
      <c r="O135" s="36">
        <v>9000.0</v>
      </c>
      <c r="P135" s="28">
        <v>4.280179398743044</v>
      </c>
      <c r="Q135" s="37">
        <v>6.1983803007462255</v>
      </c>
      <c r="R135" s="38">
        <v>18.69922840841884</v>
      </c>
      <c r="S135" s="39">
        <v>18.583015036795477</v>
      </c>
      <c r="T135" s="40">
        <v>0.09285664968856466</v>
      </c>
      <c r="U135" s="40">
        <v>0.010714228810219</v>
      </c>
      <c r="V135" s="40">
        <v>0.06144925347037368</v>
      </c>
      <c r="W135" s="40">
        <v>0.03424351560913131</v>
      </c>
      <c r="X135" s="39">
        <v>18.094465179693415</v>
      </c>
      <c r="Y135" s="41">
        <v>19.98881390801325</v>
      </c>
      <c r="Z135" s="41">
        <v>16.574160684815364</v>
      </c>
      <c r="AA135" s="41">
        <v>21.947453903872034</v>
      </c>
      <c r="AB135" s="42">
        <v>0.0</v>
      </c>
      <c r="AC135" s="42">
        <v>0.0</v>
      </c>
      <c r="AD135" s="42">
        <v>0.0</v>
      </c>
      <c r="AE135" s="42">
        <v>0.0</v>
      </c>
      <c r="AF135" s="42">
        <v>1.0</v>
      </c>
      <c r="AG135" s="25"/>
      <c r="AH135" s="25"/>
      <c r="AI135" s="25"/>
      <c r="AJ135" s="25"/>
      <c r="AK135" s="25"/>
      <c r="AL135" s="25"/>
    </row>
    <row r="136">
      <c r="A136" s="26" t="s">
        <v>279</v>
      </c>
      <c r="B136" s="25" t="s">
        <v>261</v>
      </c>
      <c r="C136" s="25" t="s">
        <v>171</v>
      </c>
      <c r="D136" s="28">
        <v>95.48131276529661</v>
      </c>
      <c r="E136" s="29">
        <v>0.26301604681895413</v>
      </c>
      <c r="F136" s="30">
        <v>33.0</v>
      </c>
      <c r="G136" s="33"/>
      <c r="H136" s="34">
        <v>36.349914089296085</v>
      </c>
      <c r="I136" s="35" t="s">
        <v>27</v>
      </c>
      <c r="J136" s="36">
        <v>7600.0</v>
      </c>
      <c r="K136" s="28">
        <v>4.782883432802116</v>
      </c>
      <c r="L136" s="28">
        <v>6.638310503586163</v>
      </c>
      <c r="M136" s="34">
        <v>35.702936367663554</v>
      </c>
      <c r="N136" s="35" t="s">
        <v>27</v>
      </c>
      <c r="O136" s="36">
        <v>7500.0</v>
      </c>
      <c r="P136" s="28">
        <v>4.7603915156884735</v>
      </c>
      <c r="Q136" s="37">
        <v>6.520799437563753</v>
      </c>
      <c r="R136" s="38">
        <v>18.27275785725963</v>
      </c>
      <c r="S136" s="39">
        <v>18.15919494690482</v>
      </c>
      <c r="T136" s="40">
        <v>0.06952239431495187</v>
      </c>
      <c r="U136" s="40">
        <v>0.03144810272340485</v>
      </c>
      <c r="V136" s="40">
        <v>0.06331691585113619</v>
      </c>
      <c r="W136" s="40">
        <v>0.034813785958016735</v>
      </c>
      <c r="X136" s="39">
        <v>19.366324770720148</v>
      </c>
      <c r="Y136" s="41">
        <v>16.983589318575937</v>
      </c>
      <c r="Z136" s="41">
        <v>17.191496855291682</v>
      </c>
      <c r="AA136" s="41">
        <v>18.511439512371876</v>
      </c>
      <c r="AB136" s="42">
        <v>1.0</v>
      </c>
      <c r="AC136" s="42">
        <v>0.0</v>
      </c>
      <c r="AD136" s="42">
        <v>0.0</v>
      </c>
      <c r="AE136" s="42">
        <v>0.0</v>
      </c>
      <c r="AF136" s="42">
        <v>0.0</v>
      </c>
      <c r="AG136" s="25"/>
      <c r="AH136" s="25"/>
      <c r="AI136" s="25"/>
      <c r="AJ136" s="25"/>
      <c r="AK136" s="25"/>
      <c r="AL136" s="25"/>
    </row>
    <row r="137">
      <c r="A137" s="26" t="s">
        <v>280</v>
      </c>
      <c r="B137" s="25" t="s">
        <v>261</v>
      </c>
      <c r="C137" s="25" t="s">
        <v>171</v>
      </c>
      <c r="D137" s="28">
        <v>95.48131276529661</v>
      </c>
      <c r="E137" s="29">
        <v>0.13227280197206245</v>
      </c>
      <c r="F137" s="30">
        <v>28.0</v>
      </c>
      <c r="G137" s="33"/>
      <c r="H137" s="34">
        <v>19.281632650898125</v>
      </c>
      <c r="I137" s="35" t="s">
        <v>40</v>
      </c>
      <c r="J137" s="36">
        <v>3900.0</v>
      </c>
      <c r="K137" s="28">
        <v>4.94400837202516</v>
      </c>
      <c r="L137" s="28">
        <v>4.313896860081616</v>
      </c>
      <c r="M137" s="34">
        <v>19.232889601695952</v>
      </c>
      <c r="N137" s="35" t="s">
        <v>29</v>
      </c>
      <c r="O137" s="36">
        <v>4000.0</v>
      </c>
      <c r="P137" s="28">
        <v>4.808222400423988</v>
      </c>
      <c r="Q137" s="37">
        <v>4.187650119018198</v>
      </c>
      <c r="R137" s="38">
        <v>6.9316006745096095</v>
      </c>
      <c r="S137" s="39">
        <v>6.888521641111159</v>
      </c>
      <c r="T137" s="40">
        <v>0.035530710731518325</v>
      </c>
      <c r="U137" s="40">
        <v>0.017484849754720862</v>
      </c>
      <c r="V137" s="40">
        <v>0.031229624695597685</v>
      </c>
      <c r="W137" s="40">
        <v>0.021505430179603196</v>
      </c>
      <c r="X137" s="39">
        <v>8.50696434413759</v>
      </c>
      <c r="Y137" s="41">
        <v>10.774668306760534</v>
      </c>
      <c r="Z137" s="41">
        <v>7.421135102783024</v>
      </c>
      <c r="AA137" s="41">
        <v>11.81175449891293</v>
      </c>
      <c r="AB137" s="42">
        <v>0.0</v>
      </c>
      <c r="AC137" s="42">
        <v>1.0</v>
      </c>
      <c r="AD137" s="42">
        <v>1.0</v>
      </c>
      <c r="AE137" s="42">
        <v>0.0</v>
      </c>
      <c r="AF137" s="42">
        <v>0.0</v>
      </c>
      <c r="AG137" s="25"/>
      <c r="AH137" s="25"/>
      <c r="AI137" s="25"/>
      <c r="AJ137" s="25"/>
      <c r="AK137" s="25"/>
      <c r="AL137" s="25"/>
    </row>
    <row r="138">
      <c r="A138" s="26" t="s">
        <v>281</v>
      </c>
      <c r="B138" s="25" t="s">
        <v>261</v>
      </c>
      <c r="C138" s="25" t="s">
        <v>171</v>
      </c>
      <c r="D138" s="28">
        <v>95.48131276529661</v>
      </c>
      <c r="E138" s="29">
        <v>0.16968141592920355</v>
      </c>
      <c r="F138" s="30">
        <v>27.0</v>
      </c>
      <c r="G138" s="33"/>
      <c r="H138" s="34">
        <v>19.068698302118385</v>
      </c>
      <c r="I138" s="35" t="s">
        <v>40</v>
      </c>
      <c r="J138" s="36">
        <v>4000.0</v>
      </c>
      <c r="K138" s="28">
        <v>4.767174575529596</v>
      </c>
      <c r="L138" s="28">
        <v>4.125922946248817</v>
      </c>
      <c r="M138" s="34">
        <v>19.20635161582794</v>
      </c>
      <c r="N138" s="35" t="s">
        <v>29</v>
      </c>
      <c r="O138" s="36">
        <v>4100.0</v>
      </c>
      <c r="P138" s="28">
        <v>4.684476003860474</v>
      </c>
      <c r="Q138" s="37">
        <v>4.075753180239422</v>
      </c>
      <c r="R138" s="38">
        <v>8.867980172150528</v>
      </c>
      <c r="S138" s="39">
        <v>8.812866781758936</v>
      </c>
      <c r="T138" s="40">
        <v>0.053477013902642874</v>
      </c>
      <c r="U138" s="40">
        <v>0.015472553751216743</v>
      </c>
      <c r="V138" s="40">
        <v>0.030945107502433487</v>
      </c>
      <c r="W138" s="40">
        <v>0.03017147981487265</v>
      </c>
      <c r="X138" s="39">
        <v>9.504603743610776</v>
      </c>
      <c r="Y138" s="41">
        <v>9.564094558507607</v>
      </c>
      <c r="Z138" s="41">
        <v>8.278873424762612</v>
      </c>
      <c r="AA138" s="41">
        <v>10.927478191065328</v>
      </c>
      <c r="AB138" s="42">
        <v>0.0</v>
      </c>
      <c r="AC138" s="42">
        <v>1.0</v>
      </c>
      <c r="AD138" s="42">
        <v>1.0</v>
      </c>
      <c r="AE138" s="42">
        <v>0.0</v>
      </c>
      <c r="AF138" s="42">
        <v>0.0</v>
      </c>
      <c r="AG138" s="25"/>
      <c r="AH138" s="25"/>
      <c r="AI138" s="25"/>
      <c r="AJ138" s="25"/>
      <c r="AK138" s="25"/>
      <c r="AL138" s="25"/>
    </row>
    <row r="139">
      <c r="A139" s="26" t="s">
        <v>283</v>
      </c>
      <c r="B139" s="25" t="s">
        <v>261</v>
      </c>
      <c r="C139" s="25" t="s">
        <v>171</v>
      </c>
      <c r="D139" s="28">
        <v>95.48131276529661</v>
      </c>
      <c r="E139" s="29">
        <v>0.1636855036855037</v>
      </c>
      <c r="F139" s="30">
        <v>25.0</v>
      </c>
      <c r="G139" s="33"/>
      <c r="H139" s="34">
        <v>20.64107046293737</v>
      </c>
      <c r="I139" s="35" t="s">
        <v>45</v>
      </c>
      <c r="J139" s="36">
        <v>3900.0</v>
      </c>
      <c r="K139" s="28">
        <v>5.292582169983942</v>
      </c>
      <c r="L139" s="28">
        <v>4.854208094787345</v>
      </c>
      <c r="M139" s="34">
        <v>20.858302324529227</v>
      </c>
      <c r="N139" s="35" t="s">
        <v>30</v>
      </c>
      <c r="O139" s="36">
        <v>4700.0</v>
      </c>
      <c r="P139" s="28">
        <v>4.437936664793453</v>
      </c>
      <c r="Q139" s="37">
        <v>4.101666319310728</v>
      </c>
      <c r="R139" s="38">
        <v>7.878314342728976</v>
      </c>
      <c r="S139" s="39">
        <v>7.829351601995513</v>
      </c>
      <c r="T139" s="40">
        <v>0.057517448060673465</v>
      </c>
      <c r="U139" s="40">
        <v>0.007598458857513719</v>
      </c>
      <c r="V139" s="40">
        <v>0.03837702638161992</v>
      </c>
      <c r="W139" s="40">
        <v>0.026835063560080096</v>
      </c>
      <c r="X139" s="39">
        <v>8.28444588514723</v>
      </c>
      <c r="Y139" s="41">
        <v>12.356624577790141</v>
      </c>
      <c r="Z139" s="41">
        <v>7.428258925885479</v>
      </c>
      <c r="AA139" s="41">
        <v>13.430043398643749</v>
      </c>
      <c r="AB139" s="42">
        <v>0.0</v>
      </c>
      <c r="AC139" s="42">
        <v>0.0</v>
      </c>
      <c r="AD139" s="42">
        <v>0.0</v>
      </c>
      <c r="AE139" s="42">
        <v>1.0</v>
      </c>
      <c r="AF139" s="42">
        <v>1.0</v>
      </c>
      <c r="AG139" s="25"/>
      <c r="AH139" s="25"/>
      <c r="AI139" s="25"/>
      <c r="AJ139" s="25"/>
      <c r="AK139" s="25"/>
      <c r="AL139" s="25"/>
    </row>
    <row r="140">
      <c r="A140" s="26" t="s">
        <v>284</v>
      </c>
      <c r="B140" s="25" t="s">
        <v>261</v>
      </c>
      <c r="C140" s="25" t="s">
        <v>171</v>
      </c>
      <c r="D140" s="28">
        <v>95.48131276529661</v>
      </c>
      <c r="E140" s="29">
        <v>0.18650943396226413</v>
      </c>
      <c r="F140" s="30">
        <v>23.0</v>
      </c>
      <c r="G140" s="33"/>
      <c r="H140" s="34">
        <v>19.106714819243795</v>
      </c>
      <c r="I140" s="35" t="s">
        <v>27</v>
      </c>
      <c r="J140" s="36">
        <v>3500.0</v>
      </c>
      <c r="K140" s="28">
        <v>5.459061376926798</v>
      </c>
      <c r="L140" s="28">
        <v>4.731635035279034</v>
      </c>
      <c r="M140" s="34">
        <v>19.055840620287686</v>
      </c>
      <c r="N140" s="35" t="s">
        <v>27</v>
      </c>
      <c r="O140" s="36">
        <v>3700.0</v>
      </c>
      <c r="P140" s="28">
        <v>5.150227194672348</v>
      </c>
      <c r="Q140" s="37">
        <v>4.45524919777004</v>
      </c>
      <c r="R140" s="38">
        <v>8.430101305039631</v>
      </c>
      <c r="S140" s="39">
        <v>8.377709277176915</v>
      </c>
      <c r="T140" s="40">
        <v>0.04202069878875289</v>
      </c>
      <c r="U140" s="40">
        <v>0.019439482149937088</v>
      </c>
      <c r="V140" s="40">
        <v>0.04624240450818368</v>
      </c>
      <c r="W140" s="40">
        <v>0.03750445546098973</v>
      </c>
      <c r="X140" s="39">
        <v>8.215579202849758</v>
      </c>
      <c r="Y140" s="41">
        <v>10.891135616394036</v>
      </c>
      <c r="Z140" s="41">
        <v>6.912944993540612</v>
      </c>
      <c r="AA140" s="41">
        <v>12.142895626747073</v>
      </c>
      <c r="AB140" s="42">
        <v>1.0</v>
      </c>
      <c r="AC140" s="42">
        <v>0.0</v>
      </c>
      <c r="AD140" s="42">
        <v>0.0</v>
      </c>
      <c r="AE140" s="42">
        <v>0.0</v>
      </c>
      <c r="AF140" s="42">
        <v>0.0</v>
      </c>
      <c r="AG140" s="25"/>
      <c r="AH140" s="25"/>
      <c r="AI140" s="25"/>
      <c r="AJ140" s="25"/>
      <c r="AK140" s="25"/>
      <c r="AL140" s="25"/>
    </row>
    <row r="141">
      <c r="A141" s="26" t="s">
        <v>282</v>
      </c>
      <c r="B141" s="25" t="s">
        <v>261</v>
      </c>
      <c r="C141" s="25" t="s">
        <v>171</v>
      </c>
      <c r="D141" s="28">
        <v>95.48131276529661</v>
      </c>
      <c r="E141" s="29">
        <v>0.2511145584725537</v>
      </c>
      <c r="F141" s="30">
        <v>22.0</v>
      </c>
      <c r="G141" s="32"/>
      <c r="H141" s="34">
        <v>23.426108083678667</v>
      </c>
      <c r="I141" s="35" t="s">
        <v>40</v>
      </c>
      <c r="J141" s="36">
        <v>4700.0</v>
      </c>
      <c r="K141" s="28">
        <v>4.984278315676312</v>
      </c>
      <c r="L141" s="28">
        <v>5.015247618531725</v>
      </c>
      <c r="M141" s="34">
        <v>23.06346423863408</v>
      </c>
      <c r="N141" s="35" t="s">
        <v>28</v>
      </c>
      <c r="O141" s="36">
        <v>4800.0</v>
      </c>
      <c r="P141" s="28">
        <v>4.804888383048766</v>
      </c>
      <c r="Q141" s="37">
        <v>4.779839504901863</v>
      </c>
      <c r="R141" s="38">
        <v>11.506695229722062</v>
      </c>
      <c r="S141" s="39">
        <v>11.435182554456466</v>
      </c>
      <c r="T141" s="40">
        <v>0.08074824772341652</v>
      </c>
      <c r="U141" s="40">
        <v>0.018522149606659974</v>
      </c>
      <c r="V141" s="40">
        <v>0.04630537401664993</v>
      </c>
      <c r="W141" s="40">
        <v>0.04235120724668882</v>
      </c>
      <c r="X141" s="39">
        <v>11.004188212315174</v>
      </c>
      <c r="Y141" s="41">
        <v>12.421919871363492</v>
      </c>
      <c r="Z141" s="41">
        <v>9.672210123301234</v>
      </c>
      <c r="AA141" s="41">
        <v>13.391254115332845</v>
      </c>
      <c r="AB141" s="42">
        <v>0.0</v>
      </c>
      <c r="AC141" s="42">
        <v>1.0</v>
      </c>
      <c r="AD141" s="42">
        <v>1.0</v>
      </c>
      <c r="AE141" s="42">
        <v>0.0</v>
      </c>
      <c r="AF141" s="42">
        <v>0.0</v>
      </c>
      <c r="AG141" s="25"/>
      <c r="AH141" s="25"/>
      <c r="AI141" s="25"/>
      <c r="AJ141" s="25"/>
      <c r="AK141" s="25"/>
      <c r="AL141" s="25"/>
    </row>
    <row r="142">
      <c r="A142" s="26" t="s">
        <v>287</v>
      </c>
      <c r="B142" s="25" t="s">
        <v>261</v>
      </c>
      <c r="C142" s="25" t="s">
        <v>171</v>
      </c>
      <c r="D142" s="28">
        <v>95.48131276529661</v>
      </c>
      <c r="E142" s="29">
        <v>0.1654018691588785</v>
      </c>
      <c r="F142" s="30">
        <v>17.0</v>
      </c>
      <c r="G142" s="33"/>
      <c r="H142" s="34">
        <v>12.403173798496915</v>
      </c>
      <c r="I142" s="35" t="s">
        <v>58</v>
      </c>
      <c r="J142" s="36">
        <v>3200.0</v>
      </c>
      <c r="K142" s="28">
        <v>3.875991812030286</v>
      </c>
      <c r="L142" s="28">
        <v>2.448524431016006</v>
      </c>
      <c r="M142" s="34">
        <v>12.390996074922345</v>
      </c>
      <c r="N142" s="35" t="s">
        <v>27</v>
      </c>
      <c r="O142" s="36">
        <v>3000.0</v>
      </c>
      <c r="P142" s="28">
        <v>4.130332024974115</v>
      </c>
      <c r="Q142" s="37">
        <v>2.6073195158677556</v>
      </c>
      <c r="R142" s="38">
        <v>5.421797325020411</v>
      </c>
      <c r="S142" s="39">
        <v>5.388101531074418</v>
      </c>
      <c r="T142" s="40">
        <v>0.032463787963734836</v>
      </c>
      <c r="U142" s="40">
        <v>0.0158947329792767</v>
      </c>
      <c r="V142" s="40">
        <v>0.04662455007254498</v>
      </c>
      <c r="W142" s="40">
        <v>0.030055495088086845</v>
      </c>
      <c r="X142" s="39">
        <v>5.145350782074408</v>
      </c>
      <c r="Y142" s="41">
        <v>7.257823016422506</v>
      </c>
      <c r="Z142" s="41">
        <v>4.3684174731002114</v>
      </c>
      <c r="AA142" s="41">
        <v>8.022578601822135</v>
      </c>
      <c r="AB142" s="42">
        <v>1.0</v>
      </c>
      <c r="AC142" s="42">
        <v>1.0</v>
      </c>
      <c r="AD142" s="42">
        <v>0.0</v>
      </c>
      <c r="AE142" s="42">
        <v>0.0</v>
      </c>
      <c r="AF142" s="42">
        <v>0.0</v>
      </c>
      <c r="AG142" s="25"/>
      <c r="AH142" s="25"/>
      <c r="AI142" s="25"/>
      <c r="AJ142" s="25"/>
      <c r="AK142" s="25"/>
      <c r="AL142" s="25"/>
    </row>
    <row r="143">
      <c r="A143" s="26" t="s">
        <v>285</v>
      </c>
      <c r="B143" s="25" t="s">
        <v>261</v>
      </c>
      <c r="C143" s="25" t="s">
        <v>171</v>
      </c>
      <c r="D143" s="28">
        <v>95.48131276529661</v>
      </c>
      <c r="E143" s="29">
        <v>0.17339291932675563</v>
      </c>
      <c r="F143" s="30">
        <v>17.0</v>
      </c>
      <c r="G143" s="33"/>
      <c r="H143" s="34">
        <v>13.874347188946558</v>
      </c>
      <c r="I143" s="35" t="s">
        <v>44</v>
      </c>
      <c r="J143" s="36">
        <v>3200.0</v>
      </c>
      <c r="K143" s="28">
        <v>4.335733496545799</v>
      </c>
      <c r="L143" s="28">
        <v>2.9731731707926823</v>
      </c>
      <c r="M143" s="34">
        <v>13.615136142410385</v>
      </c>
      <c r="N143" s="35" t="s">
        <v>29</v>
      </c>
      <c r="O143" s="36">
        <v>3000.0</v>
      </c>
      <c r="P143" s="28">
        <v>4.538378714136795</v>
      </c>
      <c r="Q143" s="37">
        <v>3.0694633063904706</v>
      </c>
      <c r="R143" s="38">
        <v>5.724764774825724</v>
      </c>
      <c r="S143" s="39">
        <v>5.689186075977721</v>
      </c>
      <c r="T143" s="40">
        <v>0.0526856744416353</v>
      </c>
      <c r="U143" s="40">
        <v>0.025421080485650917</v>
      </c>
      <c r="V143" s="40">
        <v>0.02658540478270363</v>
      </c>
      <c r="W143" s="40">
        <v>0.023189458916299883</v>
      </c>
      <c r="X143" s="39">
        <v>7.078962051380557</v>
      </c>
      <c r="Y143" s="41">
        <v>6.795385137566001</v>
      </c>
      <c r="Z143" s="41">
        <v>6.257047801614239</v>
      </c>
      <c r="AA143" s="41">
        <v>7.358088340796146</v>
      </c>
      <c r="AB143" s="42">
        <v>0.0</v>
      </c>
      <c r="AC143" s="42">
        <v>0.0</v>
      </c>
      <c r="AD143" s="42">
        <v>1.0</v>
      </c>
      <c r="AE143" s="42">
        <v>1.0</v>
      </c>
      <c r="AF143" s="42">
        <v>0.0</v>
      </c>
      <c r="AG143" s="25"/>
      <c r="AH143" s="25"/>
      <c r="AI143" s="25"/>
      <c r="AJ143" s="25"/>
      <c r="AK143" s="25"/>
      <c r="AL143" s="25"/>
    </row>
    <row r="144">
      <c r="A144" s="26" t="s">
        <v>286</v>
      </c>
      <c r="B144" s="25" t="s">
        <v>261</v>
      </c>
      <c r="C144" s="25" t="s">
        <v>171</v>
      </c>
      <c r="D144" s="28">
        <v>95.48131276529661</v>
      </c>
      <c r="E144" s="29">
        <v>0.16152570990023024</v>
      </c>
      <c r="F144" s="30">
        <v>14.0</v>
      </c>
      <c r="G144" s="33"/>
      <c r="H144" s="34">
        <v>12.307220995328167</v>
      </c>
      <c r="I144" s="35" t="s">
        <v>45</v>
      </c>
      <c r="J144" s="36">
        <v>3100.0</v>
      </c>
      <c r="K144" s="28">
        <v>3.9700712888155376</v>
      </c>
      <c r="L144" s="28">
        <v>2.4937379414371326</v>
      </c>
      <c r="M144" s="34">
        <v>13.057726092657191</v>
      </c>
      <c r="N144" s="35" t="s">
        <v>31</v>
      </c>
      <c r="O144" s="36">
        <v>3000.0</v>
      </c>
      <c r="P144" s="28">
        <v>4.352575364219064</v>
      </c>
      <c r="Q144" s="37">
        <v>2.855078436016299</v>
      </c>
      <c r="R144" s="38">
        <v>4.345188120101484</v>
      </c>
      <c r="S144" s="39">
        <v>4.3181833180451905</v>
      </c>
      <c r="T144" s="40">
        <v>0.08572464514011781</v>
      </c>
      <c r="U144" s="40">
        <v>0.0010559586747382933</v>
      </c>
      <c r="V144" s="40">
        <v>0.028798872947407995</v>
      </c>
      <c r="W144" s="40">
        <v>0.017375320011602826</v>
      </c>
      <c r="X144" s="39">
        <v>5.437638920967467</v>
      </c>
      <c r="Y144" s="41">
        <v>6.8695820743607</v>
      </c>
      <c r="Z144" s="41">
        <v>5.180995196084046</v>
      </c>
      <c r="AA144" s="41">
        <v>7.876730896573144</v>
      </c>
      <c r="AB144" s="42">
        <v>0.0</v>
      </c>
      <c r="AC144" s="42">
        <v>0.0</v>
      </c>
      <c r="AD144" s="42">
        <v>0.0</v>
      </c>
      <c r="AE144" s="42">
        <v>1.0</v>
      </c>
      <c r="AF144" s="42">
        <v>1.0</v>
      </c>
      <c r="AG144" s="25"/>
      <c r="AH144" s="25"/>
      <c r="AI144" s="25"/>
      <c r="AJ144" s="25"/>
      <c r="AK144" s="25"/>
      <c r="AL144" s="25"/>
    </row>
    <row r="145">
      <c r="A145" s="26" t="s">
        <v>288</v>
      </c>
      <c r="B145" s="25" t="s">
        <v>261</v>
      </c>
      <c r="C145" s="25" t="s">
        <v>171</v>
      </c>
      <c r="D145" s="28">
        <v>95.48131276529661</v>
      </c>
      <c r="E145" s="29">
        <v>0.19587485242030697</v>
      </c>
      <c r="F145" s="30">
        <v>0.0</v>
      </c>
      <c r="G145" s="33"/>
      <c r="H145" s="34" t="s">
        <v>64</v>
      </c>
      <c r="I145" s="35" t="s">
        <v>40</v>
      </c>
      <c r="J145" s="36">
        <v>3500.0</v>
      </c>
      <c r="K145" s="28" t="s">
        <v>64</v>
      </c>
      <c r="L145" s="28" t="s">
        <v>64</v>
      </c>
      <c r="M145" s="34" t="s">
        <v>64</v>
      </c>
      <c r="N145" s="35" t="s">
        <v>28</v>
      </c>
      <c r="O145" s="36">
        <v>3000.0</v>
      </c>
      <c r="P145" s="28" t="s">
        <v>64</v>
      </c>
      <c r="Q145" s="37" t="s">
        <v>64</v>
      </c>
      <c r="R145" s="38" t="s">
        <v>64</v>
      </c>
      <c r="S145" s="39" t="s">
        <v>64</v>
      </c>
      <c r="T145" s="40" t="s">
        <v>64</v>
      </c>
      <c r="U145" s="40" t="s">
        <v>64</v>
      </c>
      <c r="V145" s="40" t="s">
        <v>64</v>
      </c>
      <c r="W145" s="40" t="s">
        <v>64</v>
      </c>
      <c r="X145" s="39" t="s">
        <v>64</v>
      </c>
      <c r="Y145" s="41" t="s">
        <v>64</v>
      </c>
      <c r="Z145" s="41" t="s">
        <v>64</v>
      </c>
      <c r="AA145" s="41" t="s">
        <v>64</v>
      </c>
      <c r="AB145" s="42">
        <v>0.0</v>
      </c>
      <c r="AC145" s="42">
        <v>1.0</v>
      </c>
      <c r="AD145" s="42">
        <v>1.0</v>
      </c>
      <c r="AE145" s="42">
        <v>0.0</v>
      </c>
      <c r="AF145" s="42">
        <v>0.0</v>
      </c>
      <c r="AG145" s="25"/>
      <c r="AH145" s="25"/>
      <c r="AI145" s="25"/>
      <c r="AJ145" s="25"/>
      <c r="AK145" s="25"/>
      <c r="AL145" s="25"/>
    </row>
    <row r="146">
      <c r="A146" s="26" t="s">
        <v>289</v>
      </c>
      <c r="B146" s="25" t="s">
        <v>261</v>
      </c>
      <c r="C146" s="25" t="s">
        <v>171</v>
      </c>
      <c r="D146" s="28">
        <v>95.48131276529661</v>
      </c>
      <c r="E146" s="29">
        <v>0.1551629434954008</v>
      </c>
      <c r="F146" s="30">
        <v>0.0</v>
      </c>
      <c r="G146" s="33"/>
      <c r="H146" s="34" t="s">
        <v>64</v>
      </c>
      <c r="I146" s="35" t="s">
        <v>45</v>
      </c>
      <c r="J146" s="36">
        <v>3000.0</v>
      </c>
      <c r="K146" s="28" t="s">
        <v>64</v>
      </c>
      <c r="L146" s="28" t="s">
        <v>64</v>
      </c>
      <c r="M146" s="34" t="s">
        <v>64</v>
      </c>
      <c r="N146" s="35" t="s">
        <v>31</v>
      </c>
      <c r="O146" s="36">
        <v>3000.0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0.0</v>
      </c>
      <c r="AC146" s="42">
        <v>0.0</v>
      </c>
      <c r="AD146" s="42">
        <v>0.0</v>
      </c>
      <c r="AE146" s="42">
        <v>1.0</v>
      </c>
      <c r="AF146" s="42">
        <v>1.0</v>
      </c>
      <c r="AG146" s="25"/>
      <c r="AH146" s="25"/>
      <c r="AI146" s="25"/>
      <c r="AJ146" s="25"/>
      <c r="AK146" s="25"/>
      <c r="AL146" s="25"/>
    </row>
    <row r="147">
      <c r="A147" s="26" t="s">
        <v>290</v>
      </c>
      <c r="B147" s="25" t="s">
        <v>261</v>
      </c>
      <c r="C147" s="25" t="s">
        <v>171</v>
      </c>
      <c r="D147" s="28">
        <v>95.48131276529661</v>
      </c>
      <c r="E147" s="29">
        <v>0.18</v>
      </c>
      <c r="F147" s="30">
        <v>0.0</v>
      </c>
      <c r="G147" s="33"/>
      <c r="H147" s="34" t="s">
        <v>64</v>
      </c>
      <c r="I147" s="35" t="s">
        <v>45</v>
      </c>
      <c r="J147" s="36">
        <v>3000.0</v>
      </c>
      <c r="K147" s="28" t="s">
        <v>64</v>
      </c>
      <c r="L147" s="28" t="s">
        <v>64</v>
      </c>
      <c r="M147" s="34" t="s">
        <v>64</v>
      </c>
      <c r="N147" s="35" t="s">
        <v>30</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0.0</v>
      </c>
      <c r="AC147" s="42">
        <v>0.0</v>
      </c>
      <c r="AD147" s="42">
        <v>0.0</v>
      </c>
      <c r="AE147" s="42">
        <v>1.0</v>
      </c>
      <c r="AF147" s="42">
        <v>1.0</v>
      </c>
      <c r="AG147" s="25"/>
      <c r="AH147" s="25"/>
      <c r="AI147" s="25"/>
      <c r="AJ147" s="25"/>
      <c r="AK147" s="25"/>
      <c r="AL147" s="25"/>
    </row>
    <row r="148">
      <c r="A148" s="26" t="s">
        <v>291</v>
      </c>
      <c r="B148" s="25" t="s">
        <v>261</v>
      </c>
      <c r="C148" s="25" t="s">
        <v>171</v>
      </c>
      <c r="D148" s="28">
        <v>95.48131276529661</v>
      </c>
      <c r="E148" s="29">
        <v>0.14921923335574983</v>
      </c>
      <c r="F148" s="30">
        <v>0.0</v>
      </c>
      <c r="G148" s="33"/>
      <c r="H148" s="34" t="s">
        <v>64</v>
      </c>
      <c r="I148" s="35" t="s">
        <v>44</v>
      </c>
      <c r="J148" s="36">
        <v>4800.0</v>
      </c>
      <c r="K148" s="28" t="s">
        <v>64</v>
      </c>
      <c r="L148" s="28" t="s">
        <v>64</v>
      </c>
      <c r="M148" s="34" t="s">
        <v>64</v>
      </c>
      <c r="N148" s="35" t="s">
        <v>30</v>
      </c>
      <c r="O148" s="36">
        <v>4100.0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0.0</v>
      </c>
      <c r="AD148" s="42">
        <v>1.0</v>
      </c>
      <c r="AE148" s="42">
        <v>1.0</v>
      </c>
      <c r="AF148" s="42">
        <v>0.0</v>
      </c>
      <c r="AG148" s="25"/>
      <c r="AH148" s="25"/>
      <c r="AI148" s="25"/>
      <c r="AJ148" s="25"/>
      <c r="AK148" s="25"/>
      <c r="AL148" s="25"/>
    </row>
    <row r="149">
      <c r="A149" s="26" t="s">
        <v>292</v>
      </c>
      <c r="B149" s="25" t="s">
        <v>261</v>
      </c>
      <c r="C149" s="25" t="s">
        <v>171</v>
      </c>
      <c r="D149" s="28">
        <v>95.48131276529661</v>
      </c>
      <c r="E149" s="29">
        <v>0.18</v>
      </c>
      <c r="F149" s="30">
        <v>0.0</v>
      </c>
      <c r="G149" s="33"/>
      <c r="H149" s="34" t="s">
        <v>64</v>
      </c>
      <c r="I149" s="35" t="s">
        <v>28</v>
      </c>
      <c r="J149" s="36">
        <v>3000.0</v>
      </c>
      <c r="K149" s="28" t="s">
        <v>64</v>
      </c>
      <c r="L149" s="28" t="s">
        <v>64</v>
      </c>
      <c r="M149" s="34" t="s">
        <v>64</v>
      </c>
      <c r="N149" s="35" t="s">
        <v>28</v>
      </c>
      <c r="O149" s="36">
        <v>3000.0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0.0</v>
      </c>
      <c r="AC149" s="42">
        <v>1.0</v>
      </c>
      <c r="AD149" s="42">
        <v>0.0</v>
      </c>
      <c r="AE149" s="42">
        <v>0.0</v>
      </c>
      <c r="AF149" s="42">
        <v>0.0</v>
      </c>
      <c r="AG149" s="25"/>
      <c r="AH149" s="25"/>
      <c r="AI149" s="25"/>
      <c r="AJ149" s="25"/>
      <c r="AK149" s="25"/>
      <c r="AL149" s="25"/>
    </row>
    <row r="150">
      <c r="A150" s="26" t="s">
        <v>293</v>
      </c>
      <c r="B150" s="25" t="s">
        <v>261</v>
      </c>
      <c r="C150" s="25" t="s">
        <v>171</v>
      </c>
      <c r="D150" s="28">
        <v>95.48131276529661</v>
      </c>
      <c r="E150" s="29">
        <v>0.18</v>
      </c>
      <c r="F150" s="30">
        <v>0.0</v>
      </c>
      <c r="G150" s="33"/>
      <c r="H150" s="34" t="s">
        <v>64</v>
      </c>
      <c r="I150" s="35" t="s">
        <v>30</v>
      </c>
      <c r="J150" s="36">
        <v>3000.0</v>
      </c>
      <c r="K150" s="28" t="s">
        <v>64</v>
      </c>
      <c r="L150" s="28" t="s">
        <v>64</v>
      </c>
      <c r="M150" s="34" t="s">
        <v>64</v>
      </c>
      <c r="N150" s="35" t="s">
        <v>30</v>
      </c>
      <c r="O150" s="36">
        <v>3000.0</v>
      </c>
      <c r="P150" s="28" t="s">
        <v>64</v>
      </c>
      <c r="Q150" s="37" t="s">
        <v>64</v>
      </c>
      <c r="R150" s="38" t="s">
        <v>64</v>
      </c>
      <c r="S150" s="39" t="s">
        <v>64</v>
      </c>
      <c r="T150" s="40" t="s">
        <v>64</v>
      </c>
      <c r="U150" s="40" t="s">
        <v>64</v>
      </c>
      <c r="V150" s="40" t="s">
        <v>64</v>
      </c>
      <c r="W150" s="40" t="s">
        <v>64</v>
      </c>
      <c r="X150" s="39" t="s">
        <v>64</v>
      </c>
      <c r="Y150" s="41" t="s">
        <v>64</v>
      </c>
      <c r="Z150" s="41" t="s">
        <v>64</v>
      </c>
      <c r="AA150" s="41" t="s">
        <v>64</v>
      </c>
      <c r="AB150" s="42">
        <v>0.0</v>
      </c>
      <c r="AC150" s="42">
        <v>0.0</v>
      </c>
      <c r="AD150" s="42">
        <v>0.0</v>
      </c>
      <c r="AE150" s="42">
        <v>1.0</v>
      </c>
      <c r="AF150" s="42">
        <v>0.0</v>
      </c>
      <c r="AG150" s="25"/>
      <c r="AH150" s="25"/>
      <c r="AI150" s="25"/>
      <c r="AJ150" s="25"/>
      <c r="AK150" s="25"/>
      <c r="AL150" s="25"/>
    </row>
    <row r="151">
      <c r="A151" s="26" t="s">
        <v>294</v>
      </c>
      <c r="B151" s="25" t="s">
        <v>261</v>
      </c>
      <c r="C151" s="25" t="s">
        <v>171</v>
      </c>
      <c r="D151" s="28">
        <v>95.48131276529661</v>
      </c>
      <c r="E151" s="29">
        <v>0.15762231759656653</v>
      </c>
      <c r="F151" s="30">
        <v>0.0</v>
      </c>
      <c r="G151" s="33"/>
      <c r="H151" s="34" t="s">
        <v>64</v>
      </c>
      <c r="I151" s="35" t="s">
        <v>58</v>
      </c>
      <c r="J151" s="36">
        <v>3000.0</v>
      </c>
      <c r="K151" s="28" t="s">
        <v>64</v>
      </c>
      <c r="L151" s="28" t="s">
        <v>64</v>
      </c>
      <c r="M151" s="34" t="s">
        <v>64</v>
      </c>
      <c r="N151" s="35" t="s">
        <v>28</v>
      </c>
      <c r="O151" s="36">
        <v>3100.0</v>
      </c>
      <c r="P151" s="28" t="s">
        <v>64</v>
      </c>
      <c r="Q151" s="37" t="s">
        <v>64</v>
      </c>
      <c r="R151" s="38" t="s">
        <v>64</v>
      </c>
      <c r="S151" s="39" t="s">
        <v>64</v>
      </c>
      <c r="T151" s="40" t="s">
        <v>64</v>
      </c>
      <c r="U151" s="40" t="s">
        <v>64</v>
      </c>
      <c r="V151" s="40" t="s">
        <v>64</v>
      </c>
      <c r="W151" s="40" t="s">
        <v>64</v>
      </c>
      <c r="X151" s="39" t="s">
        <v>64</v>
      </c>
      <c r="Y151" s="41" t="s">
        <v>64</v>
      </c>
      <c r="Z151" s="41" t="s">
        <v>64</v>
      </c>
      <c r="AA151" s="41" t="s">
        <v>64</v>
      </c>
      <c r="AB151" s="42">
        <v>1.0</v>
      </c>
      <c r="AC151" s="42">
        <v>1.0</v>
      </c>
      <c r="AD151" s="42">
        <v>0.0</v>
      </c>
      <c r="AE151" s="42">
        <v>0.0</v>
      </c>
      <c r="AF151" s="42">
        <v>0.0</v>
      </c>
      <c r="AG151" s="25"/>
      <c r="AH151" s="25"/>
      <c r="AI151" s="25"/>
      <c r="AJ151" s="25"/>
      <c r="AK151" s="25"/>
      <c r="AL151" s="25"/>
    </row>
    <row r="152">
      <c r="A152" s="26" t="s">
        <v>177</v>
      </c>
      <c r="B152" s="25" t="s">
        <v>136</v>
      </c>
      <c r="C152" s="25" t="s">
        <v>37</v>
      </c>
      <c r="D152" s="28">
        <v>97.49353452738379</v>
      </c>
      <c r="E152" s="29">
        <v>0.16712179487179488</v>
      </c>
      <c r="F152" s="30">
        <v>34.0</v>
      </c>
      <c r="G152" s="33"/>
      <c r="H152" s="34">
        <v>24.580176670603855</v>
      </c>
      <c r="I152" s="35" t="s">
        <v>40</v>
      </c>
      <c r="J152" s="36">
        <v>5300.0</v>
      </c>
      <c r="K152" s="28">
        <v>4.637769183132803</v>
      </c>
      <c r="L152" s="28">
        <v>4.8337924913296195</v>
      </c>
      <c r="M152" s="34">
        <v>24.995393987530797</v>
      </c>
      <c r="N152" s="35" t="s">
        <v>29</v>
      </c>
      <c r="O152" s="36">
        <v>5900.0</v>
      </c>
      <c r="P152" s="28">
        <v>4.236507455513694</v>
      </c>
      <c r="Q152" s="37">
        <v>4.470051298419173</v>
      </c>
      <c r="R152" s="38">
        <v>11.204581650442647</v>
      </c>
      <c r="S152" s="39">
        <v>10.619472620651909</v>
      </c>
      <c r="T152" s="40">
        <v>0.03597767716219008</v>
      </c>
      <c r="U152" s="40">
        <v>0.022819600859905725</v>
      </c>
      <c r="V152" s="40">
        <v>0.02097931046797785</v>
      </c>
      <c r="W152" s="40">
        <v>0.02033520883080309</v>
      </c>
      <c r="X152" s="39">
        <v>11.23128067850236</v>
      </c>
      <c r="Y152" s="41">
        <v>13.348895992101495</v>
      </c>
      <c r="Z152" s="41">
        <v>9.74118997462185</v>
      </c>
      <c r="AA152" s="41">
        <v>15.254204012908945</v>
      </c>
      <c r="AB152" s="42">
        <v>0.0</v>
      </c>
      <c r="AC152" s="42">
        <v>1.0</v>
      </c>
      <c r="AD152" s="42">
        <v>1.0</v>
      </c>
      <c r="AE152" s="42">
        <v>0.0</v>
      </c>
      <c r="AF152" s="42">
        <v>0.0</v>
      </c>
      <c r="AG152" s="25"/>
      <c r="AH152" s="25"/>
      <c r="AI152" s="25"/>
      <c r="AJ152" s="25"/>
      <c r="AK152" s="25"/>
      <c r="AL152" s="25"/>
    </row>
    <row r="153">
      <c r="A153" s="26" t="s">
        <v>175</v>
      </c>
      <c r="B153" s="25" t="s">
        <v>136</v>
      </c>
      <c r="C153" s="25" t="s">
        <v>37</v>
      </c>
      <c r="D153" s="28">
        <v>97.49353452738379</v>
      </c>
      <c r="E153" s="29">
        <v>0.2667638019351167</v>
      </c>
      <c r="F153" s="30">
        <v>32.0</v>
      </c>
      <c r="G153" s="32"/>
      <c r="H153" s="34">
        <v>32.14748631794909</v>
      </c>
      <c r="I153" s="35" t="s">
        <v>27</v>
      </c>
      <c r="J153" s="36">
        <v>6800.0</v>
      </c>
      <c r="K153" s="28">
        <v>4.727571517345455</v>
      </c>
      <c r="L153" s="28">
        <v>5.99716918319282</v>
      </c>
      <c r="M153" s="34">
        <v>31.359672983515132</v>
      </c>
      <c r="N153" s="35" t="s">
        <v>27</v>
      </c>
      <c r="O153" s="36">
        <v>7000.0</v>
      </c>
      <c r="P153" s="28">
        <v>4.479953283359305</v>
      </c>
      <c r="Q153" s="37">
        <v>5.580761575138562</v>
      </c>
      <c r="R153" s="38">
        <v>18.412259645877654</v>
      </c>
      <c r="S153" s="39">
        <v>17.450761955579775</v>
      </c>
      <c r="T153" s="40">
        <v>0.08021604782799288</v>
      </c>
      <c r="U153" s="40">
        <v>0.020230145060761068</v>
      </c>
      <c r="V153" s="40">
        <v>0.046297844417662146</v>
      </c>
      <c r="W153" s="40">
        <v>0.03915187277928385</v>
      </c>
      <c r="X153" s="39">
        <v>16.766256354012178</v>
      </c>
      <c r="Y153" s="41">
        <v>15.381229963936914</v>
      </c>
      <c r="Z153" s="41">
        <v>14.836468751814133</v>
      </c>
      <c r="AA153" s="41">
        <v>16.523204231701</v>
      </c>
      <c r="AB153" s="42">
        <v>1.0</v>
      </c>
      <c r="AC153" s="42">
        <v>0.0</v>
      </c>
      <c r="AD153" s="42">
        <v>0.0</v>
      </c>
      <c r="AE153" s="42">
        <v>0.0</v>
      </c>
      <c r="AF153" s="42">
        <v>0.0</v>
      </c>
      <c r="AG153" s="25"/>
      <c r="AH153" s="25"/>
      <c r="AI153" s="25"/>
      <c r="AJ153" s="25"/>
      <c r="AK153" s="25"/>
      <c r="AL153" s="25"/>
    </row>
    <row r="154">
      <c r="A154" s="26" t="s">
        <v>202</v>
      </c>
      <c r="B154" s="25" t="s">
        <v>136</v>
      </c>
      <c r="C154" s="25" t="s">
        <v>37</v>
      </c>
      <c r="D154" s="28">
        <v>97.49353452738379</v>
      </c>
      <c r="E154" s="29">
        <v>0.2541780604133545</v>
      </c>
      <c r="F154" s="30">
        <v>31.0</v>
      </c>
      <c r="G154" s="33"/>
      <c r="H154" s="34">
        <v>25.700802869328054</v>
      </c>
      <c r="I154" s="35" t="s">
        <v>40</v>
      </c>
      <c r="J154" s="36">
        <v>5600.0</v>
      </c>
      <c r="K154" s="28">
        <v>4.589429083808581</v>
      </c>
      <c r="L154" s="28">
        <v>4.94209713348123</v>
      </c>
      <c r="M154" s="34">
        <v>25.226688710657378</v>
      </c>
      <c r="N154" s="35" t="s">
        <v>28</v>
      </c>
      <c r="O154" s="36">
        <v>6200.0</v>
      </c>
      <c r="P154" s="28">
        <v>4.068820759783448</v>
      </c>
      <c r="Q154" s="37">
        <v>4.322166425776801</v>
      </c>
      <c r="R154" s="38">
        <v>16.803921451396526</v>
      </c>
      <c r="S154" s="39">
        <v>15.92641201071893</v>
      </c>
      <c r="T154" s="40">
        <v>0.06319130706132482</v>
      </c>
      <c r="U154" s="40">
        <v>0.023883328653099143</v>
      </c>
      <c r="V154" s="40">
        <v>0.03015270242453767</v>
      </c>
      <c r="W154" s="40">
        <v>0.03144638272658054</v>
      </c>
      <c r="X154" s="39">
        <v>14.129488212226624</v>
      </c>
      <c r="Y154" s="41">
        <v>11.57131465710143</v>
      </c>
      <c r="Z154" s="41">
        <v>12.387582348368971</v>
      </c>
      <c r="AA154" s="41">
        <v>12.839106362288408</v>
      </c>
      <c r="AB154" s="42">
        <v>0.0</v>
      </c>
      <c r="AC154" s="42">
        <v>1.0</v>
      </c>
      <c r="AD154" s="42">
        <v>1.0</v>
      </c>
      <c r="AE154" s="42">
        <v>0.0</v>
      </c>
      <c r="AF154" s="42">
        <v>0.0</v>
      </c>
      <c r="AG154" s="25"/>
      <c r="AH154" s="25"/>
      <c r="AI154" s="25"/>
      <c r="AJ154" s="25"/>
      <c r="AK154" s="25"/>
      <c r="AL154" s="25"/>
    </row>
    <row r="155">
      <c r="A155" s="26" t="s">
        <v>181</v>
      </c>
      <c r="B155" s="25" t="s">
        <v>136</v>
      </c>
      <c r="C155" s="25" t="s">
        <v>37</v>
      </c>
      <c r="D155" s="28">
        <v>97.49353452738379</v>
      </c>
      <c r="E155" s="29">
        <v>0.22200864170175053</v>
      </c>
      <c r="F155" s="30">
        <v>29.0</v>
      </c>
      <c r="G155" s="33"/>
      <c r="H155" s="34">
        <v>27.95456281163013</v>
      </c>
      <c r="I155" s="35" t="s">
        <v>30</v>
      </c>
      <c r="J155" s="36">
        <v>6600.0</v>
      </c>
      <c r="K155" s="28">
        <v>4.235539819943959</v>
      </c>
      <c r="L155" s="28">
        <v>4.850490290660309</v>
      </c>
      <c r="M155" s="34">
        <v>28.54406245209954</v>
      </c>
      <c r="N155" s="35" t="s">
        <v>30</v>
      </c>
      <c r="O155" s="36">
        <v>7400.0</v>
      </c>
      <c r="P155" s="28">
        <v>3.8573057367702077</v>
      </c>
      <c r="Q155" s="37">
        <v>4.485342047299826</v>
      </c>
      <c r="R155" s="38">
        <v>13.338434617573322</v>
      </c>
      <c r="S155" s="39">
        <v>12.641894685829667</v>
      </c>
      <c r="T155" s="40">
        <v>0.06564164960631323</v>
      </c>
      <c r="U155" s="40">
        <v>0.015081144828549135</v>
      </c>
      <c r="V155" s="40">
        <v>0.031515725731455245</v>
      </c>
      <c r="W155" s="40">
        <v>0.035382685943903744</v>
      </c>
      <c r="X155" s="39">
        <v>11.65628428854501</v>
      </c>
      <c r="Y155" s="41">
        <v>16.29827852308512</v>
      </c>
      <c r="Z155" s="41">
        <v>10.17006533431431</v>
      </c>
      <c r="AA155" s="41">
        <v>18.373997117785226</v>
      </c>
      <c r="AB155" s="42">
        <v>0.0</v>
      </c>
      <c r="AC155" s="42">
        <v>0.0</v>
      </c>
      <c r="AD155" s="42">
        <v>0.0</v>
      </c>
      <c r="AE155" s="42">
        <v>1.0</v>
      </c>
      <c r="AF155" s="42">
        <v>0.0</v>
      </c>
      <c r="AG155" s="25"/>
      <c r="AH155" s="25"/>
      <c r="AI155" s="25"/>
      <c r="AJ155" s="25"/>
      <c r="AK155" s="25"/>
      <c r="AL155" s="25"/>
    </row>
    <row r="156">
      <c r="A156" s="26" t="s">
        <v>183</v>
      </c>
      <c r="B156" s="25" t="s">
        <v>136</v>
      </c>
      <c r="C156" s="25" t="s">
        <v>37</v>
      </c>
      <c r="D156" s="28">
        <v>97.49353452738379</v>
      </c>
      <c r="E156" s="29">
        <v>0.2080736301369863</v>
      </c>
      <c r="F156" s="30">
        <v>28.0</v>
      </c>
      <c r="G156" s="33"/>
      <c r="H156" s="34">
        <v>24.407998387510975</v>
      </c>
      <c r="I156" s="35" t="s">
        <v>58</v>
      </c>
      <c r="J156" s="36">
        <v>4600.0</v>
      </c>
      <c r="K156" s="28">
        <v>5.306086605980647</v>
      </c>
      <c r="L156" s="28">
        <v>5.501972012289029</v>
      </c>
      <c r="M156" s="34">
        <v>24.594993058292747</v>
      </c>
      <c r="N156" s="35" t="s">
        <v>27</v>
      </c>
      <c r="O156" s="36">
        <v>4500.0</v>
      </c>
      <c r="P156" s="28">
        <v>5.465554012953944</v>
      </c>
      <c r="Q156" s="37">
        <v>5.6990785602462894</v>
      </c>
      <c r="R156" s="38">
        <v>11.919700777677697</v>
      </c>
      <c r="S156" s="39">
        <v>11.297247858416105</v>
      </c>
      <c r="T156" s="40">
        <v>0.05604038429070105</v>
      </c>
      <c r="U156" s="40">
        <v>0.020239457358822186</v>
      </c>
      <c r="V156" s="40">
        <v>0.040383445579159356</v>
      </c>
      <c r="W156" s="40">
        <v>0.023294469790342515</v>
      </c>
      <c r="X156" s="39">
        <v>12.0370844136373</v>
      </c>
      <c r="Y156" s="41">
        <v>12.370913973873675</v>
      </c>
      <c r="Z156" s="41">
        <v>10.799170454995304</v>
      </c>
      <c r="AA156" s="41">
        <v>13.795822603297443</v>
      </c>
      <c r="AB156" s="42">
        <v>1.0</v>
      </c>
      <c r="AC156" s="42">
        <v>1.0</v>
      </c>
      <c r="AD156" s="42">
        <v>0.0</v>
      </c>
      <c r="AE156" s="42">
        <v>0.0</v>
      </c>
      <c r="AF156" s="42">
        <v>0.0</v>
      </c>
      <c r="AG156" s="25"/>
      <c r="AH156" s="25"/>
      <c r="AI156" s="25"/>
      <c r="AJ156" s="25"/>
      <c r="AK156" s="25"/>
      <c r="AL156" s="25"/>
    </row>
    <row r="157">
      <c r="A157" s="26" t="s">
        <v>189</v>
      </c>
      <c r="B157" s="25" t="s">
        <v>136</v>
      </c>
      <c r="C157" s="25" t="s">
        <v>37</v>
      </c>
      <c r="D157" s="28">
        <v>97.49353452738379</v>
      </c>
      <c r="E157" s="29">
        <v>0.17918856065367694</v>
      </c>
      <c r="F157" s="30">
        <v>25.0</v>
      </c>
      <c r="G157" s="33"/>
      <c r="H157" s="34">
        <v>17.187386512564473</v>
      </c>
      <c r="I157" s="35" t="s">
        <v>44</v>
      </c>
      <c r="J157" s="36">
        <v>3800.0</v>
      </c>
      <c r="K157" s="28">
        <v>4.522996450674862</v>
      </c>
      <c r="L157" s="28">
        <v>3.627961005183357</v>
      </c>
      <c r="M157" s="34">
        <v>17.395242190418237</v>
      </c>
      <c r="N157" s="35" t="s">
        <v>29</v>
      </c>
      <c r="O157" s="36">
        <v>3900.0</v>
      </c>
      <c r="P157" s="28">
        <v>4.46031851036365</v>
      </c>
      <c r="Q157" s="37">
        <v>3.6093085234100992</v>
      </c>
      <c r="R157" s="38">
        <v>8.929978307348346</v>
      </c>
      <c r="S157" s="39">
        <v>8.463650236700701</v>
      </c>
      <c r="T157" s="40">
        <v>0.044370182894205634</v>
      </c>
      <c r="U157" s="40">
        <v>0.007813617113445017</v>
      </c>
      <c r="V157" s="40">
        <v>0.021673485564674872</v>
      </c>
      <c r="W157" s="40">
        <v>0.021859524067375943</v>
      </c>
      <c r="X157" s="39">
        <v>6.440247667397401</v>
      </c>
      <c r="Y157" s="41">
        <v>10.74713884516707</v>
      </c>
      <c r="Z157" s="41">
        <v>5.68687802827024</v>
      </c>
      <c r="AA157" s="41">
        <v>11.708364162147998</v>
      </c>
      <c r="AB157" s="42">
        <v>0.0</v>
      </c>
      <c r="AC157" s="42">
        <v>0.0</v>
      </c>
      <c r="AD157" s="42">
        <v>1.0</v>
      </c>
      <c r="AE157" s="42">
        <v>1.0</v>
      </c>
      <c r="AF157" s="42">
        <v>0.0</v>
      </c>
      <c r="AG157" s="25"/>
      <c r="AH157" s="25"/>
      <c r="AI157" s="25"/>
      <c r="AJ157" s="25"/>
      <c r="AK157" s="25"/>
      <c r="AL157" s="25"/>
    </row>
    <row r="158">
      <c r="A158" s="26" t="s">
        <v>191</v>
      </c>
      <c r="B158" s="25" t="s">
        <v>136</v>
      </c>
      <c r="C158" s="25" t="s">
        <v>37</v>
      </c>
      <c r="D158" s="28">
        <v>97.49353452738379</v>
      </c>
      <c r="E158" s="29">
        <v>0.19578946119154997</v>
      </c>
      <c r="F158" s="30">
        <v>22.0</v>
      </c>
      <c r="G158" s="33"/>
      <c r="H158" s="34">
        <v>21.093333143985262</v>
      </c>
      <c r="I158" s="35" t="s">
        <v>45</v>
      </c>
      <c r="J158" s="36">
        <v>5400.0</v>
      </c>
      <c r="K158" s="28">
        <v>3.906172804441715</v>
      </c>
      <c r="L158" s="28">
        <v>3.639929932829527</v>
      </c>
      <c r="M158" s="34">
        <v>20.970601376073738</v>
      </c>
      <c r="N158" s="35" t="s">
        <v>30</v>
      </c>
      <c r="O158" s="36">
        <v>5500.0</v>
      </c>
      <c r="P158" s="28">
        <v>3.812836613831589</v>
      </c>
      <c r="Q158" s="37">
        <v>3.5378100480389514</v>
      </c>
      <c r="R158" s="38">
        <v>8.715670794336688</v>
      </c>
      <c r="S158" s="39">
        <v>8.260533972494853</v>
      </c>
      <c r="T158" s="40">
        <v>0.06061729877614693</v>
      </c>
      <c r="U158" s="40">
        <v>0.021149960943702358</v>
      </c>
      <c r="V158" s="40">
        <v>0.029742132577081443</v>
      </c>
      <c r="W158" s="40">
        <v>0.0295532936400841</v>
      </c>
      <c r="X158" s="39">
        <v>9.393804333403809</v>
      </c>
      <c r="Y158" s="41">
        <v>11.699528810581453</v>
      </c>
      <c r="Z158" s="41">
        <v>8.260978614329511</v>
      </c>
      <c r="AA158" s="41">
        <v>12.709622761744228</v>
      </c>
      <c r="AB158" s="42">
        <v>0.0</v>
      </c>
      <c r="AC158" s="42">
        <v>0.0</v>
      </c>
      <c r="AD158" s="42">
        <v>0.0</v>
      </c>
      <c r="AE158" s="42">
        <v>1.0</v>
      </c>
      <c r="AF158" s="42">
        <v>1.0</v>
      </c>
      <c r="AG158" s="25"/>
      <c r="AH158" s="25"/>
      <c r="AI158" s="25"/>
      <c r="AJ158" s="25"/>
      <c r="AK158" s="25"/>
      <c r="AL158" s="25"/>
    </row>
    <row r="159">
      <c r="A159" s="26" t="s">
        <v>194</v>
      </c>
      <c r="B159" s="25" t="s">
        <v>136</v>
      </c>
      <c r="C159" s="25" t="s">
        <v>37</v>
      </c>
      <c r="D159" s="28">
        <v>97.49353452738379</v>
      </c>
      <c r="E159" s="29">
        <v>0.17014285714285712</v>
      </c>
      <c r="F159" s="30">
        <v>18.0</v>
      </c>
      <c r="G159" s="33"/>
      <c r="H159" s="34">
        <v>14.510417677043792</v>
      </c>
      <c r="I159" s="35" t="s">
        <v>45</v>
      </c>
      <c r="J159" s="36">
        <v>3000.0</v>
      </c>
      <c r="K159" s="28">
        <v>4.836805892347931</v>
      </c>
      <c r="L159" s="28">
        <v>3.4274204038546343</v>
      </c>
      <c r="M159" s="34">
        <v>14.912667128694718</v>
      </c>
      <c r="N159" s="35" t="s">
        <v>31</v>
      </c>
      <c r="O159" s="36">
        <v>3100.0</v>
      </c>
      <c r="P159" s="28">
        <v>4.8105377834499095</v>
      </c>
      <c r="Q159" s="37">
        <v>3.4777291268243484</v>
      </c>
      <c r="R159" s="38">
        <v>6.05550952543677</v>
      </c>
      <c r="S159" s="39">
        <v>5.73928769638018</v>
      </c>
      <c r="T159" s="40">
        <v>0.060894928682232737</v>
      </c>
      <c r="U159" s="40">
        <v>0.0021220959995323528</v>
      </c>
      <c r="V159" s="40">
        <v>0.027771778080836442</v>
      </c>
      <c r="W159" s="40">
        <v>0.02334305599485588</v>
      </c>
      <c r="X159" s="39">
        <v>5.312816696271327</v>
      </c>
      <c r="Y159" s="41">
        <v>9.197600980772465</v>
      </c>
      <c r="Z159" s="41">
        <v>4.8473127571694565</v>
      </c>
      <c r="AA159" s="41">
        <v>10.065354371525261</v>
      </c>
      <c r="AB159" s="42">
        <v>0.0</v>
      </c>
      <c r="AC159" s="42">
        <v>0.0</v>
      </c>
      <c r="AD159" s="42">
        <v>0.0</v>
      </c>
      <c r="AE159" s="42">
        <v>1.0</v>
      </c>
      <c r="AF159" s="42">
        <v>1.0</v>
      </c>
      <c r="AG159" s="25"/>
      <c r="AH159" s="25"/>
      <c r="AI159" s="25"/>
      <c r="AJ159" s="25"/>
      <c r="AK159" s="25"/>
      <c r="AL159" s="25"/>
    </row>
    <row r="160">
      <c r="A160" s="26" t="s">
        <v>186</v>
      </c>
      <c r="B160" s="25" t="s">
        <v>136</v>
      </c>
      <c r="C160" s="25" t="s">
        <v>37</v>
      </c>
      <c r="D160" s="28">
        <v>97.49353452738379</v>
      </c>
      <c r="E160" s="29">
        <v>0.18</v>
      </c>
      <c r="F160" s="30">
        <v>13.0</v>
      </c>
      <c r="G160" s="33"/>
      <c r="H160" s="34">
        <v>9.078993206478287</v>
      </c>
      <c r="I160" s="35" t="s">
        <v>40</v>
      </c>
      <c r="J160" s="36">
        <v>3400.0</v>
      </c>
      <c r="K160" s="28">
        <v>2.670292119552437</v>
      </c>
      <c r="L160" s="28">
        <v>1.3424281161757625</v>
      </c>
      <c r="M160" s="34">
        <v>8.743987749806003</v>
      </c>
      <c r="N160" s="35" t="s">
        <v>28</v>
      </c>
      <c r="O160" s="36">
        <v>3100.0</v>
      </c>
      <c r="P160" s="28">
        <v>2.8206412096148394</v>
      </c>
      <c r="Q160" s="37">
        <v>1.3795170621374486</v>
      </c>
      <c r="R160" s="38">
        <v>4.668024587834151</v>
      </c>
      <c r="S160" s="39">
        <v>4.424257937472953</v>
      </c>
      <c r="T160" s="40">
        <v>0.0347215284698914</v>
      </c>
      <c r="U160" s="40">
        <v>0.036024749377608495</v>
      </c>
      <c r="V160" s="40">
        <v>0.017128046215710502</v>
      </c>
      <c r="W160" s="40">
        <v>0.015080127646440766</v>
      </c>
      <c r="X160" s="39">
        <v>5.416029091789808</v>
      </c>
      <c r="Y160" s="41">
        <v>3.6629641146884806</v>
      </c>
      <c r="Z160" s="41">
        <v>4.7413297563251815</v>
      </c>
      <c r="AA160" s="41">
        <v>4.00265799348082</v>
      </c>
      <c r="AB160" s="42">
        <v>0.0</v>
      </c>
      <c r="AC160" s="42">
        <v>1.0</v>
      </c>
      <c r="AD160" s="42">
        <v>1.0</v>
      </c>
      <c r="AE160" s="42">
        <v>0.0</v>
      </c>
      <c r="AF160" s="42">
        <v>0.0</v>
      </c>
      <c r="AG160" s="25"/>
      <c r="AH160" s="25"/>
      <c r="AI160" s="25"/>
      <c r="AJ160" s="25"/>
      <c r="AK160" s="25"/>
      <c r="AL160" s="25"/>
    </row>
    <row r="161">
      <c r="A161" s="26" t="s">
        <v>192</v>
      </c>
      <c r="B161" s="25" t="s">
        <v>136</v>
      </c>
      <c r="C161" s="25" t="s">
        <v>37</v>
      </c>
      <c r="D161" s="28">
        <v>97.49353452738379</v>
      </c>
      <c r="E161" s="29">
        <v>0.1315970755483347</v>
      </c>
      <c r="F161" s="30">
        <v>2.0</v>
      </c>
      <c r="G161" s="33"/>
      <c r="H161" s="34">
        <v>1.4056799964634397</v>
      </c>
      <c r="I161" s="35" t="s">
        <v>44</v>
      </c>
      <c r="J161" s="36">
        <v>3000.0</v>
      </c>
      <c r="K161" s="28">
        <v>0.4685599988211466</v>
      </c>
      <c r="L161" s="28">
        <v>0.060120919729535184</v>
      </c>
      <c r="M161" s="34">
        <v>1.4217969713846959</v>
      </c>
      <c r="N161" s="35" t="s">
        <v>30</v>
      </c>
      <c r="O161" s="36">
        <v>3000.0</v>
      </c>
      <c r="P161" s="28">
        <v>0.4739323237948986</v>
      </c>
      <c r="Q161" s="37">
        <v>0.06131986745491675</v>
      </c>
      <c r="R161" s="38">
        <v>0.5026602010970967</v>
      </c>
      <c r="S161" s="39">
        <v>0.4764110262725534</v>
      </c>
      <c r="T161" s="40">
        <v>0.039925375226379414</v>
      </c>
      <c r="U161" s="40">
        <v>0.010605177794507033</v>
      </c>
      <c r="V161" s="40">
        <v>0.026557504056832736</v>
      </c>
      <c r="W161" s="40">
        <v>0.0222797852825778</v>
      </c>
      <c r="X161" s="39">
        <v>0.5377844276394588</v>
      </c>
      <c r="Y161" s="41">
        <v>0.8678955688239809</v>
      </c>
      <c r="Z161" s="41">
        <v>0.47099127590638556</v>
      </c>
      <c r="AA161" s="41">
        <v>0.9508056954783102</v>
      </c>
      <c r="AB161" s="42">
        <v>0.0</v>
      </c>
      <c r="AC161" s="42">
        <v>0.0</v>
      </c>
      <c r="AD161" s="42">
        <v>1.0</v>
      </c>
      <c r="AE161" s="42">
        <v>1.0</v>
      </c>
      <c r="AF161" s="42">
        <v>0.0</v>
      </c>
      <c r="AG161" s="25"/>
      <c r="AH161" s="25"/>
      <c r="AI161" s="25"/>
      <c r="AJ161" s="25"/>
      <c r="AK161" s="25"/>
      <c r="AL161" s="25"/>
    </row>
    <row r="162">
      <c r="A162" s="26" t="s">
        <v>196</v>
      </c>
      <c r="B162" s="25" t="s">
        <v>136</v>
      </c>
      <c r="C162" s="25" t="s">
        <v>37</v>
      </c>
      <c r="D162" s="28">
        <v>97.49353452738379</v>
      </c>
      <c r="E162" s="29">
        <v>0.17949261083743845</v>
      </c>
      <c r="F162" s="30">
        <v>0.0</v>
      </c>
      <c r="G162" s="33"/>
      <c r="H162" s="34" t="s">
        <v>64</v>
      </c>
      <c r="I162" s="35" t="s">
        <v>31</v>
      </c>
      <c r="J162" s="36">
        <v>3000.0</v>
      </c>
      <c r="K162" s="28" t="s">
        <v>64</v>
      </c>
      <c r="L162" s="28" t="s">
        <v>64</v>
      </c>
      <c r="M162" s="34" t="s">
        <v>64</v>
      </c>
      <c r="N162" s="35" t="s">
        <v>31</v>
      </c>
      <c r="O162" s="36">
        <v>3000.0</v>
      </c>
      <c r="P162" s="28" t="s">
        <v>64</v>
      </c>
      <c r="Q162" s="37" t="s">
        <v>64</v>
      </c>
      <c r="R162" s="38" t="s">
        <v>64</v>
      </c>
      <c r="S162" s="39" t="s">
        <v>64</v>
      </c>
      <c r="T162" s="40" t="s">
        <v>64</v>
      </c>
      <c r="U162" s="40" t="s">
        <v>64</v>
      </c>
      <c r="V162" s="40" t="s">
        <v>64</v>
      </c>
      <c r="W162" s="40" t="s">
        <v>64</v>
      </c>
      <c r="X162" s="39" t="s">
        <v>64</v>
      </c>
      <c r="Y162" s="41" t="s">
        <v>64</v>
      </c>
      <c r="Z162" s="41" t="s">
        <v>64</v>
      </c>
      <c r="AA162" s="41" t="s">
        <v>64</v>
      </c>
      <c r="AB162" s="42">
        <v>0.0</v>
      </c>
      <c r="AC162" s="42">
        <v>0.0</v>
      </c>
      <c r="AD162" s="42">
        <v>0.0</v>
      </c>
      <c r="AE162" s="42">
        <v>0.0</v>
      </c>
      <c r="AF162" s="42">
        <v>1.0</v>
      </c>
      <c r="AG162" s="25"/>
      <c r="AH162" s="25"/>
      <c r="AI162" s="25"/>
      <c r="AJ162" s="25"/>
      <c r="AK162" s="25"/>
      <c r="AL162" s="25"/>
    </row>
    <row r="163">
      <c r="A163" s="26" t="s">
        <v>200</v>
      </c>
      <c r="B163" s="25" t="s">
        <v>136</v>
      </c>
      <c r="C163" s="25" t="s">
        <v>37</v>
      </c>
      <c r="D163" s="28">
        <v>97.49353452738379</v>
      </c>
      <c r="E163" s="29">
        <v>0.18</v>
      </c>
      <c r="F163" s="30">
        <v>0.0</v>
      </c>
      <c r="G163" s="33"/>
      <c r="H163" s="34" t="s">
        <v>64</v>
      </c>
      <c r="I163" s="35" t="s">
        <v>27</v>
      </c>
      <c r="J163" s="36">
        <v>3000.0</v>
      </c>
      <c r="K163" s="28" t="s">
        <v>64</v>
      </c>
      <c r="L163" s="28" t="s">
        <v>64</v>
      </c>
      <c r="M163" s="34" t="s">
        <v>64</v>
      </c>
      <c r="N163" s="35" t="s">
        <v>64</v>
      </c>
      <c r="O163" s="36" t="s">
        <v>64</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1.0</v>
      </c>
      <c r="AC163" s="42">
        <v>0.0</v>
      </c>
      <c r="AD163" s="42">
        <v>0.0</v>
      </c>
      <c r="AE163" s="42">
        <v>0.0</v>
      </c>
      <c r="AF163" s="42">
        <v>0.0</v>
      </c>
      <c r="AG163" s="25"/>
      <c r="AH163" s="25"/>
      <c r="AI163" s="25"/>
      <c r="AJ163" s="25"/>
      <c r="AK163" s="25"/>
      <c r="AL163" s="25"/>
    </row>
    <row r="164">
      <c r="A164" s="26" t="s">
        <v>178</v>
      </c>
      <c r="B164" s="25" t="s">
        <v>136</v>
      </c>
      <c r="C164" s="25" t="s">
        <v>37</v>
      </c>
      <c r="D164" s="28">
        <v>97.49353452738379</v>
      </c>
      <c r="E164" s="29">
        <v>0.22427904284060207</v>
      </c>
      <c r="F164" s="30">
        <v>0.0</v>
      </c>
      <c r="G164" s="33"/>
      <c r="H164" s="34" t="s">
        <v>64</v>
      </c>
      <c r="I164" s="35" t="s">
        <v>31</v>
      </c>
      <c r="J164" s="36">
        <v>7900.0</v>
      </c>
      <c r="K164" s="28" t="s">
        <v>64</v>
      </c>
      <c r="L164" s="28" t="s">
        <v>64</v>
      </c>
      <c r="M164" s="34" t="s">
        <v>64</v>
      </c>
      <c r="N164" s="35" t="s">
        <v>31</v>
      </c>
      <c r="O164" s="36">
        <v>9400.0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0.0</v>
      </c>
      <c r="AD164" s="42">
        <v>0.0</v>
      </c>
      <c r="AE164" s="42">
        <v>0.0</v>
      </c>
      <c r="AF164" s="42">
        <v>1.0</v>
      </c>
      <c r="AG164" s="25"/>
      <c r="AH164" s="25"/>
      <c r="AI164" s="25"/>
      <c r="AJ164" s="25"/>
      <c r="AK164" s="25"/>
      <c r="AL164" s="25"/>
    </row>
    <row r="165">
      <c r="A165" s="26" t="s">
        <v>206</v>
      </c>
      <c r="B165" s="25" t="s">
        <v>136</v>
      </c>
      <c r="C165" s="25" t="s">
        <v>37</v>
      </c>
      <c r="D165" s="28">
        <v>97.49353452738379</v>
      </c>
      <c r="E165" s="29">
        <v>0.16492930780559645</v>
      </c>
      <c r="F165" s="30">
        <v>0.0</v>
      </c>
      <c r="G165" s="33"/>
      <c r="H165" s="34" t="s">
        <v>64</v>
      </c>
      <c r="I165" s="35" t="s">
        <v>45</v>
      </c>
      <c r="J165" s="36">
        <v>3000.0</v>
      </c>
      <c r="K165" s="28" t="s">
        <v>64</v>
      </c>
      <c r="L165" s="28" t="s">
        <v>64</v>
      </c>
      <c r="M165" s="34" t="s">
        <v>64</v>
      </c>
      <c r="N165" s="35" t="s">
        <v>30</v>
      </c>
      <c r="O165" s="36">
        <v>3000.0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0.0</v>
      </c>
      <c r="AC165" s="42">
        <v>0.0</v>
      </c>
      <c r="AD165" s="42">
        <v>0.0</v>
      </c>
      <c r="AE165" s="42">
        <v>1.0</v>
      </c>
      <c r="AF165" s="42">
        <v>1.0</v>
      </c>
      <c r="AG165" s="25"/>
      <c r="AH165" s="25"/>
      <c r="AI165" s="25"/>
      <c r="AJ165" s="25"/>
      <c r="AK165" s="25"/>
      <c r="AL165" s="25"/>
    </row>
    <row r="166">
      <c r="A166" s="26" t="s">
        <v>208</v>
      </c>
      <c r="B166" s="25" t="s">
        <v>136</v>
      </c>
      <c r="C166" s="25" t="s">
        <v>37</v>
      </c>
      <c r="D166" s="28">
        <v>97.49353452738379</v>
      </c>
      <c r="E166" s="29" t="e">
        <v>#N/A</v>
      </c>
      <c r="F166" s="30">
        <v>0.0</v>
      </c>
      <c r="G166" s="33"/>
      <c r="H166" s="34" t="s">
        <v>64</v>
      </c>
      <c r="I166" s="35" t="s">
        <v>28</v>
      </c>
      <c r="J166" s="36">
        <v>3000.0</v>
      </c>
      <c r="K166" s="28" t="s">
        <v>64</v>
      </c>
      <c r="L166" s="28" t="s">
        <v>64</v>
      </c>
      <c r="M166" s="34" t="s">
        <v>64</v>
      </c>
      <c r="N166" s="35" t="s">
        <v>28</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0.0</v>
      </c>
      <c r="AC166" s="42">
        <v>1.0</v>
      </c>
      <c r="AD166" s="42">
        <v>0.0</v>
      </c>
      <c r="AE166" s="42">
        <v>0.0</v>
      </c>
      <c r="AF166" s="42">
        <v>0.0</v>
      </c>
      <c r="AG166" s="25"/>
      <c r="AH166" s="25"/>
      <c r="AI166" s="25"/>
      <c r="AJ166" s="25"/>
      <c r="AK166" s="25"/>
      <c r="AL166" s="25"/>
    </row>
    <row r="167">
      <c r="A167" s="26" t="s">
        <v>212</v>
      </c>
      <c r="B167" s="25" t="s">
        <v>136</v>
      </c>
      <c r="C167" s="25" t="s">
        <v>37</v>
      </c>
      <c r="D167" s="28">
        <v>97.49353452738379</v>
      </c>
      <c r="E167" s="29">
        <v>0.12814610069101678</v>
      </c>
      <c r="F167" s="30">
        <v>0.0</v>
      </c>
      <c r="G167" s="33"/>
      <c r="H167" s="34" t="s">
        <v>64</v>
      </c>
      <c r="I167" s="35" t="s">
        <v>40</v>
      </c>
      <c r="J167" s="36">
        <v>3000.0</v>
      </c>
      <c r="K167" s="28" t="s">
        <v>64</v>
      </c>
      <c r="L167" s="28" t="s">
        <v>64</v>
      </c>
      <c r="M167" s="34" t="s">
        <v>64</v>
      </c>
      <c r="N167" s="35" t="s">
        <v>29</v>
      </c>
      <c r="O167" s="36">
        <v>3700.0</v>
      </c>
      <c r="P167" s="28" t="s">
        <v>64</v>
      </c>
      <c r="Q167" s="37" t="s">
        <v>64</v>
      </c>
      <c r="R167" s="38" t="s">
        <v>64</v>
      </c>
      <c r="S167" s="39" t="s">
        <v>64</v>
      </c>
      <c r="T167" s="40" t="s">
        <v>64</v>
      </c>
      <c r="U167" s="40" t="s">
        <v>64</v>
      </c>
      <c r="V167" s="40" t="s">
        <v>64</v>
      </c>
      <c r="W167" s="40" t="s">
        <v>64</v>
      </c>
      <c r="X167" s="39" t="s">
        <v>64</v>
      </c>
      <c r="Y167" s="41" t="s">
        <v>64</v>
      </c>
      <c r="Z167" s="41" t="s">
        <v>64</v>
      </c>
      <c r="AA167" s="41" t="s">
        <v>64</v>
      </c>
      <c r="AB167" s="42">
        <v>0.0</v>
      </c>
      <c r="AC167" s="42">
        <v>1.0</v>
      </c>
      <c r="AD167" s="42">
        <v>1.0</v>
      </c>
      <c r="AE167" s="42">
        <v>0.0</v>
      </c>
      <c r="AF167" s="42">
        <v>0.0</v>
      </c>
      <c r="AG167" s="25"/>
      <c r="AH167" s="25"/>
      <c r="AI167" s="25"/>
      <c r="AJ167" s="25"/>
      <c r="AK167" s="25"/>
      <c r="AL167" s="25"/>
    </row>
    <row r="168">
      <c r="A168" s="26" t="s">
        <v>214</v>
      </c>
      <c r="B168" s="25" t="s">
        <v>136</v>
      </c>
      <c r="C168" s="25" t="s">
        <v>37</v>
      </c>
      <c r="D168" s="28">
        <v>97.49353452738379</v>
      </c>
      <c r="E168" s="29">
        <v>0.1616998191681736</v>
      </c>
      <c r="F168" s="30">
        <v>0.0</v>
      </c>
      <c r="G168" s="32"/>
      <c r="H168" s="34" t="s">
        <v>64</v>
      </c>
      <c r="I168" s="35" t="s">
        <v>45</v>
      </c>
      <c r="J168" s="36">
        <v>3000.0</v>
      </c>
      <c r="K168" s="28" t="s">
        <v>64</v>
      </c>
      <c r="L168" s="28" t="s">
        <v>64</v>
      </c>
      <c r="M168" s="34" t="s">
        <v>64</v>
      </c>
      <c r="N168" s="35" t="s">
        <v>31</v>
      </c>
      <c r="O168" s="36">
        <v>3000.0</v>
      </c>
      <c r="P168" s="28" t="s">
        <v>64</v>
      </c>
      <c r="Q168" s="37" t="s">
        <v>64</v>
      </c>
      <c r="R168" s="38" t="s">
        <v>64</v>
      </c>
      <c r="S168" s="39" t="s">
        <v>64</v>
      </c>
      <c r="T168" s="40" t="s">
        <v>64</v>
      </c>
      <c r="U168" s="40" t="s">
        <v>64</v>
      </c>
      <c r="V168" s="40" t="s">
        <v>64</v>
      </c>
      <c r="W168" s="40" t="s">
        <v>64</v>
      </c>
      <c r="X168" s="39" t="s">
        <v>64</v>
      </c>
      <c r="Y168" s="41" t="s">
        <v>64</v>
      </c>
      <c r="Z168" s="41" t="s">
        <v>64</v>
      </c>
      <c r="AA168" s="41" t="s">
        <v>64</v>
      </c>
      <c r="AB168" s="42">
        <v>0.0</v>
      </c>
      <c r="AC168" s="42">
        <v>0.0</v>
      </c>
      <c r="AD168" s="42">
        <v>0.0</v>
      </c>
      <c r="AE168" s="42">
        <v>1.0</v>
      </c>
      <c r="AF168" s="42">
        <v>1.0</v>
      </c>
      <c r="AG168" s="25"/>
      <c r="AH168" s="25"/>
      <c r="AI168" s="25"/>
      <c r="AJ168" s="25"/>
      <c r="AK168" s="25"/>
      <c r="AL168" s="25"/>
    </row>
    <row r="169">
      <c r="A169" s="26" t="s">
        <v>531</v>
      </c>
      <c r="B169" s="25" t="s">
        <v>451</v>
      </c>
      <c r="C169" s="25" t="s">
        <v>38</v>
      </c>
      <c r="D169" s="28">
        <v>100.24126462366705</v>
      </c>
      <c r="E169" s="29">
        <v>0.35471650917176206</v>
      </c>
      <c r="F169" s="30">
        <v>35.0</v>
      </c>
      <c r="G169" s="33"/>
      <c r="H169" s="34">
        <v>52.29907127852329</v>
      </c>
      <c r="I169" s="35" t="s">
        <v>45</v>
      </c>
      <c r="J169" s="36">
        <v>11900.0</v>
      </c>
      <c r="K169" s="28">
        <v>4.394879939371705</v>
      </c>
      <c r="L169" s="28">
        <v>7.961078730994768</v>
      </c>
      <c r="M169" s="34">
        <v>52.14551058368845</v>
      </c>
      <c r="N169" s="35" t="s">
        <v>31</v>
      </c>
      <c r="O169" s="36">
        <v>12000.0</v>
      </c>
      <c r="P169" s="28">
        <v>4.34545921530737</v>
      </c>
      <c r="Q169" s="37">
        <v>7.854629680241104</v>
      </c>
      <c r="R169" s="38">
        <v>29.800806623842053</v>
      </c>
      <c r="S169" s="39">
        <v>25.81542628661483</v>
      </c>
      <c r="T169" s="40">
        <v>0.10902815785179981</v>
      </c>
      <c r="U169" s="40">
        <v>0.016030624122502075</v>
      </c>
      <c r="V169" s="40">
        <v>0.09469020832608369</v>
      </c>
      <c r="W169" s="40">
        <v>0.052871188876078265</v>
      </c>
      <c r="X169" s="39">
        <v>25.02822640168671</v>
      </c>
      <c r="Y169" s="41">
        <v>27.270844876836584</v>
      </c>
      <c r="Z169" s="41">
        <v>22.510120459557132</v>
      </c>
      <c r="AA169" s="41">
        <v>29.635390124131312</v>
      </c>
      <c r="AB169" s="42">
        <v>0.0</v>
      </c>
      <c r="AC169" s="42">
        <v>0.0</v>
      </c>
      <c r="AD169" s="42">
        <v>0.0</v>
      </c>
      <c r="AE169" s="42">
        <v>1.0</v>
      </c>
      <c r="AF169" s="42">
        <v>1.0</v>
      </c>
      <c r="AG169" s="25"/>
      <c r="AH169" s="25"/>
      <c r="AI169" s="25"/>
      <c r="AJ169" s="25"/>
      <c r="AK169" s="25"/>
      <c r="AL169" s="25"/>
    </row>
    <row r="170">
      <c r="A170" s="26" t="s">
        <v>532</v>
      </c>
      <c r="B170" s="25" t="s">
        <v>451</v>
      </c>
      <c r="C170" s="25" t="s">
        <v>38</v>
      </c>
      <c r="D170" s="28">
        <v>100.24126462366705</v>
      </c>
      <c r="E170" s="29">
        <v>0.22893757361601885</v>
      </c>
      <c r="F170" s="30">
        <v>35.0</v>
      </c>
      <c r="G170" s="33"/>
      <c r="H170" s="34">
        <v>36.26456839949588</v>
      </c>
      <c r="I170" s="35" t="s">
        <v>58</v>
      </c>
      <c r="J170" s="36">
        <v>6900.0</v>
      </c>
      <c r="K170" s="28">
        <v>5.255734550651577</v>
      </c>
      <c r="L170" s="28">
        <v>7.282053335173591</v>
      </c>
      <c r="M170" s="34">
        <v>36.1986032256821</v>
      </c>
      <c r="N170" s="35" t="s">
        <v>27</v>
      </c>
      <c r="O170" s="36">
        <v>7400.0</v>
      </c>
      <c r="P170" s="28">
        <v>4.891703138605689</v>
      </c>
      <c r="Q170" s="37">
        <v>6.768644326234513</v>
      </c>
      <c r="R170" s="38">
        <v>17.17517240877202</v>
      </c>
      <c r="S170" s="39">
        <v>14.878268325926</v>
      </c>
      <c r="T170" s="40">
        <v>0.06508382194454528</v>
      </c>
      <c r="U170" s="40">
        <v>0.018493763612657674</v>
      </c>
      <c r="V170" s="40">
        <v>0.028985417969838466</v>
      </c>
      <c r="W170" s="40">
        <v>0.03832121210122816</v>
      </c>
      <c r="X170" s="39">
        <v>14.963560711926588</v>
      </c>
      <c r="Y170" s="41">
        <v>21.30100768756929</v>
      </c>
      <c r="Z170" s="41">
        <v>12.887183883496386</v>
      </c>
      <c r="AA170" s="41">
        <v>23.311419342185715</v>
      </c>
      <c r="AB170" s="42">
        <v>1.0</v>
      </c>
      <c r="AC170" s="42">
        <v>1.0</v>
      </c>
      <c r="AD170" s="42">
        <v>0.0</v>
      </c>
      <c r="AE170" s="42">
        <v>0.0</v>
      </c>
      <c r="AF170" s="42">
        <v>0.0</v>
      </c>
      <c r="AG170" s="25"/>
      <c r="AH170" s="25"/>
      <c r="AI170" s="25"/>
      <c r="AJ170" s="25"/>
      <c r="AK170" s="25"/>
      <c r="AL170" s="25"/>
    </row>
    <row r="171">
      <c r="A171" s="26" t="s">
        <v>530</v>
      </c>
      <c r="B171" s="25" t="s">
        <v>451</v>
      </c>
      <c r="C171" s="25" t="s">
        <v>38</v>
      </c>
      <c r="D171" s="28">
        <v>100.24126462366705</v>
      </c>
      <c r="E171" s="29">
        <v>0.31373695054945056</v>
      </c>
      <c r="F171" s="30">
        <v>34.0</v>
      </c>
      <c r="G171" s="33"/>
      <c r="H171" s="34">
        <v>47.292364059055025</v>
      </c>
      <c r="I171" s="35" t="s">
        <v>45</v>
      </c>
      <c r="J171" s="36">
        <v>10500.0</v>
      </c>
      <c r="K171" s="28">
        <v>4.504034672290955</v>
      </c>
      <c r="L171" s="28">
        <v>7.579382886625916</v>
      </c>
      <c r="M171" s="34">
        <v>49.05954981151527</v>
      </c>
      <c r="N171" s="35" t="s">
        <v>30</v>
      </c>
      <c r="O171" s="36">
        <v>11700.0</v>
      </c>
      <c r="P171" s="28">
        <v>4.193123915514126</v>
      </c>
      <c r="Q171" s="37">
        <v>7.248251321191098</v>
      </c>
      <c r="R171" s="38">
        <v>24.677757068931886</v>
      </c>
      <c r="S171" s="39">
        <v>21.37750251438884</v>
      </c>
      <c r="T171" s="40">
        <v>0.12187392542159056</v>
      </c>
      <c r="U171" s="40">
        <v>0.0057578232482641215</v>
      </c>
      <c r="V171" s="40">
        <v>0.07840235989719645</v>
      </c>
      <c r="W171" s="40">
        <v>0.028405261358103</v>
      </c>
      <c r="X171" s="39">
        <v>23.29648483186083</v>
      </c>
      <c r="Y171" s="41">
        <v>23.995879227194195</v>
      </c>
      <c r="Z171" s="41">
        <v>22.083623088640227</v>
      </c>
      <c r="AA171" s="41">
        <v>26.97592672287504</v>
      </c>
      <c r="AB171" s="42">
        <v>0.0</v>
      </c>
      <c r="AC171" s="42">
        <v>0.0</v>
      </c>
      <c r="AD171" s="42">
        <v>0.0</v>
      </c>
      <c r="AE171" s="42">
        <v>1.0</v>
      </c>
      <c r="AF171" s="42">
        <v>1.0</v>
      </c>
      <c r="AG171" s="25"/>
      <c r="AH171" s="25"/>
      <c r="AI171" s="25"/>
      <c r="AJ171" s="25"/>
      <c r="AK171" s="25"/>
      <c r="AL171" s="25"/>
    </row>
    <row r="172">
      <c r="A172" s="26" t="s">
        <v>533</v>
      </c>
      <c r="B172" s="25" t="s">
        <v>451</v>
      </c>
      <c r="C172" s="25" t="s">
        <v>38</v>
      </c>
      <c r="D172" s="28">
        <v>100.24126462366705</v>
      </c>
      <c r="E172" s="29">
        <v>0.17164593301435407</v>
      </c>
      <c r="F172" s="30">
        <v>31.0</v>
      </c>
      <c r="G172" s="33"/>
      <c r="H172" s="34">
        <v>21.07070239926748</v>
      </c>
      <c r="I172" s="35" t="s">
        <v>40</v>
      </c>
      <c r="J172" s="36">
        <v>4000.0</v>
      </c>
      <c r="K172" s="28">
        <v>5.26767559981687</v>
      </c>
      <c r="L172" s="28">
        <v>4.904777518126648</v>
      </c>
      <c r="M172" s="34">
        <v>21.263163813013602</v>
      </c>
      <c r="N172" s="35" t="s">
        <v>28</v>
      </c>
      <c r="O172" s="36">
        <v>4200.0</v>
      </c>
      <c r="P172" s="28">
        <v>5.062658050717524</v>
      </c>
      <c r="Q172" s="37">
        <v>4.745365407399859</v>
      </c>
      <c r="R172" s="38">
        <v>10.832230623846817</v>
      </c>
      <c r="S172" s="39">
        <v>9.383593361053695</v>
      </c>
      <c r="T172" s="40">
        <v>0.04585307839085136</v>
      </c>
      <c r="U172" s="40">
        <v>0.017311014862107788</v>
      </c>
      <c r="V172" s="40">
        <v>0.014017699839560452</v>
      </c>
      <c r="W172" s="40">
        <v>0.017733234736793342</v>
      </c>
      <c r="X172" s="39">
        <v>10.192906708847868</v>
      </c>
      <c r="Y172" s="41">
        <v>10.87779569041961</v>
      </c>
      <c r="Z172" s="41">
        <v>9.05853924192058</v>
      </c>
      <c r="AA172" s="41">
        <v>12.204624571093023</v>
      </c>
      <c r="AB172" s="42">
        <v>0.0</v>
      </c>
      <c r="AC172" s="42">
        <v>1.0</v>
      </c>
      <c r="AD172" s="42">
        <v>1.0</v>
      </c>
      <c r="AE172" s="42">
        <v>0.0</v>
      </c>
      <c r="AF172" s="42">
        <v>0.0</v>
      </c>
      <c r="AG172" s="25"/>
      <c r="AH172" s="25"/>
      <c r="AI172" s="25"/>
      <c r="AJ172" s="25"/>
      <c r="AK172" s="25"/>
      <c r="AL172" s="25"/>
    </row>
    <row r="173">
      <c r="A173" s="26" t="s">
        <v>535</v>
      </c>
      <c r="B173" s="25" t="s">
        <v>451</v>
      </c>
      <c r="C173" s="25" t="s">
        <v>38</v>
      </c>
      <c r="D173" s="28">
        <v>100.24126462366705</v>
      </c>
      <c r="E173" s="29">
        <v>0.15756965336821452</v>
      </c>
      <c r="F173" s="30">
        <v>30.0</v>
      </c>
      <c r="G173" s="33"/>
      <c r="H173" s="34">
        <v>23.82864112358076</v>
      </c>
      <c r="I173" s="35" t="s">
        <v>27</v>
      </c>
      <c r="J173" s="36">
        <v>4600.0</v>
      </c>
      <c r="K173" s="28">
        <v>5.1801393746914695</v>
      </c>
      <c r="L173" s="28">
        <v>5.2777411034183155</v>
      </c>
      <c r="M173" s="34">
        <v>23.121773532732007</v>
      </c>
      <c r="N173" s="35" t="s">
        <v>27</v>
      </c>
      <c r="O173" s="36">
        <v>4700.0</v>
      </c>
      <c r="P173" s="28">
        <v>4.9195262835600015</v>
      </c>
      <c r="Q173" s="37">
        <v>4.902934197566046</v>
      </c>
      <c r="R173" s="38">
        <v>9.50199057039006</v>
      </c>
      <c r="S173" s="39">
        <v>8.231251598061236</v>
      </c>
      <c r="T173" s="40">
        <v>0.03351913446829072</v>
      </c>
      <c r="U173" s="40">
        <v>0.02217932778250082</v>
      </c>
      <c r="V173" s="40">
        <v>0.013507710905132078</v>
      </c>
      <c r="W173" s="40">
        <v>0.028015992988422087</v>
      </c>
      <c r="X173" s="39">
        <v>9.032090703271656</v>
      </c>
      <c r="Y173" s="41">
        <v>14.796550420309105</v>
      </c>
      <c r="Z173" s="41">
        <v>7.459702443187927</v>
      </c>
      <c r="AA173" s="41">
        <v>15.662071089544078</v>
      </c>
      <c r="AB173" s="42">
        <v>1.0</v>
      </c>
      <c r="AC173" s="42">
        <v>0.0</v>
      </c>
      <c r="AD173" s="42">
        <v>0.0</v>
      </c>
      <c r="AE173" s="42">
        <v>0.0</v>
      </c>
      <c r="AF173" s="42">
        <v>0.0</v>
      </c>
      <c r="AG173" s="25"/>
      <c r="AH173" s="25"/>
      <c r="AI173" s="25"/>
      <c r="AJ173" s="25"/>
      <c r="AK173" s="25"/>
      <c r="AL173" s="25"/>
    </row>
    <row r="174">
      <c r="A174" s="26" t="s">
        <v>534</v>
      </c>
      <c r="B174" s="25" t="s">
        <v>451</v>
      </c>
      <c r="C174" s="25" t="s">
        <v>38</v>
      </c>
      <c r="D174" s="28">
        <v>100.24126462366705</v>
      </c>
      <c r="E174" s="29">
        <v>0.11180088842435328</v>
      </c>
      <c r="F174" s="30">
        <v>26.0</v>
      </c>
      <c r="G174" s="33"/>
      <c r="H174" s="34">
        <v>15.340737005558832</v>
      </c>
      <c r="I174" s="35" t="s">
        <v>44</v>
      </c>
      <c r="J174" s="36">
        <v>3600.0</v>
      </c>
      <c r="K174" s="28">
        <v>4.261315834877453</v>
      </c>
      <c r="L174" s="28">
        <v>3.145164827580215</v>
      </c>
      <c r="M174" s="34">
        <v>15.859168810141272</v>
      </c>
      <c r="N174" s="35" t="s">
        <v>29</v>
      </c>
      <c r="O174" s="36">
        <v>3500.0</v>
      </c>
      <c r="P174" s="28">
        <v>4.531191088611792</v>
      </c>
      <c r="Q174" s="37">
        <v>3.426720081982311</v>
      </c>
      <c r="R174" s="38">
        <v>5.6072504382019375</v>
      </c>
      <c r="S174" s="39">
        <v>4.857370546546922</v>
      </c>
      <c r="T174" s="40">
        <v>0.03392682271611072</v>
      </c>
      <c r="U174" s="40">
        <v>0.010242059687882483</v>
      </c>
      <c r="V174" s="40">
        <v>0.010242059687882483</v>
      </c>
      <c r="W174" s="40">
        <v>0.009521914866078247</v>
      </c>
      <c r="X174" s="39">
        <v>5.928291093364461</v>
      </c>
      <c r="Y174" s="41">
        <v>9.412445912194372</v>
      </c>
      <c r="Z174" s="41">
        <v>5.3917253549763995</v>
      </c>
      <c r="AA174" s="41">
        <v>10.467443455164872</v>
      </c>
      <c r="AB174" s="42">
        <v>0.0</v>
      </c>
      <c r="AC174" s="42">
        <v>0.0</v>
      </c>
      <c r="AD174" s="42">
        <v>1.0</v>
      </c>
      <c r="AE174" s="42">
        <v>1.0</v>
      </c>
      <c r="AF174" s="42">
        <v>0.0</v>
      </c>
      <c r="AG174" s="25"/>
      <c r="AH174" s="25"/>
      <c r="AI174" s="25"/>
      <c r="AJ174" s="25"/>
      <c r="AK174" s="25"/>
      <c r="AL174" s="25"/>
    </row>
    <row r="175">
      <c r="A175" s="26" t="s">
        <v>536</v>
      </c>
      <c r="B175" s="25" t="s">
        <v>451</v>
      </c>
      <c r="C175" s="25" t="s">
        <v>38</v>
      </c>
      <c r="D175" s="28">
        <v>100.24126462366705</v>
      </c>
      <c r="E175" s="29">
        <v>0.18454586739327883</v>
      </c>
      <c r="F175" s="30">
        <v>22.0</v>
      </c>
      <c r="G175" s="33"/>
      <c r="H175" s="34">
        <v>16.562079799130853</v>
      </c>
      <c r="I175" s="35" t="s">
        <v>58</v>
      </c>
      <c r="J175" s="36">
        <v>4000.0</v>
      </c>
      <c r="K175" s="28">
        <v>4.140519949782713</v>
      </c>
      <c r="L175" s="28">
        <v>3.232279506309383</v>
      </c>
      <c r="M175" s="34">
        <v>16.355444946849833</v>
      </c>
      <c r="N175" s="35" t="s">
        <v>27</v>
      </c>
      <c r="O175" s="36">
        <v>3900.0</v>
      </c>
      <c r="P175" s="28">
        <v>4.193703832525598</v>
      </c>
      <c r="Q175" s="37">
        <v>3.243846311602406</v>
      </c>
      <c r="R175" s="38">
        <v>8.361646913608192</v>
      </c>
      <c r="S175" s="39">
        <v>7.243410631719441</v>
      </c>
      <c r="T175" s="40">
        <v>0.04954944507763388</v>
      </c>
      <c r="U175" s="40">
        <v>0.02255354051809542</v>
      </c>
      <c r="V175" s="40">
        <v>0.021699239740894837</v>
      </c>
      <c r="W175" s="40">
        <v>0.02315155106213583</v>
      </c>
      <c r="X175" s="39">
        <v>8.644794999588866</v>
      </c>
      <c r="Y175" s="41">
        <v>7.917284799541987</v>
      </c>
      <c r="Z175" s="41">
        <v>7.594859625064452</v>
      </c>
      <c r="AA175" s="41">
        <v>8.760585321785381</v>
      </c>
      <c r="AB175" s="42">
        <v>1.0</v>
      </c>
      <c r="AC175" s="42">
        <v>1.0</v>
      </c>
      <c r="AD175" s="42">
        <v>0.0</v>
      </c>
      <c r="AE175" s="42">
        <v>0.0</v>
      </c>
      <c r="AF175" s="42">
        <v>0.0</v>
      </c>
      <c r="AG175" s="25"/>
      <c r="AH175" s="25"/>
      <c r="AI175" s="25"/>
      <c r="AJ175" s="25"/>
      <c r="AK175" s="25"/>
      <c r="AL175" s="25"/>
    </row>
    <row r="176">
      <c r="A176" s="26" t="s">
        <v>537</v>
      </c>
      <c r="B176" s="25" t="s">
        <v>451</v>
      </c>
      <c r="C176" s="25" t="s">
        <v>38</v>
      </c>
      <c r="D176" s="28">
        <v>100.24126462366705</v>
      </c>
      <c r="E176" s="29">
        <v>0.18185207100591716</v>
      </c>
      <c r="F176" s="30">
        <v>13.0</v>
      </c>
      <c r="G176" s="33"/>
      <c r="H176" s="34">
        <v>10.32139007475495</v>
      </c>
      <c r="I176" s="35" t="s">
        <v>40</v>
      </c>
      <c r="J176" s="36">
        <v>3100.0</v>
      </c>
      <c r="K176" s="28">
        <v>3.32948066927579</v>
      </c>
      <c r="L176" s="28">
        <v>1.8385877388321652</v>
      </c>
      <c r="M176" s="34">
        <v>10.894408344655798</v>
      </c>
      <c r="N176" s="35" t="s">
        <v>29</v>
      </c>
      <c r="O176" s="36">
        <v>3000.0</v>
      </c>
      <c r="P176" s="28">
        <v>3.631469448218599</v>
      </c>
      <c r="Q176" s="37">
        <v>2.086258715484861</v>
      </c>
      <c r="R176" s="38">
        <v>4.857060491822621</v>
      </c>
      <c r="S176" s="39">
        <v>4.207506483933909</v>
      </c>
      <c r="T176" s="40">
        <v>0.05744044386104623</v>
      </c>
      <c r="U176" s="40">
        <v>0.004005490892387497</v>
      </c>
      <c r="V176" s="40">
        <v>0.023180713249561682</v>
      </c>
      <c r="W176" s="40">
        <v>0.023351159670514342</v>
      </c>
      <c r="X176" s="39">
        <v>3.8118163262795974</v>
      </c>
      <c r="Y176" s="41">
        <v>6.509573748475352</v>
      </c>
      <c r="Z176" s="41">
        <v>3.440467907239916</v>
      </c>
      <c r="AA176" s="41">
        <v>7.4539404374158815</v>
      </c>
      <c r="AB176" s="42">
        <v>0.0</v>
      </c>
      <c r="AC176" s="42">
        <v>1.0</v>
      </c>
      <c r="AD176" s="42">
        <v>1.0</v>
      </c>
      <c r="AE176" s="42">
        <v>0.0</v>
      </c>
      <c r="AF176" s="42">
        <v>0.0</v>
      </c>
      <c r="AG176" s="25"/>
      <c r="AH176" s="25"/>
      <c r="AI176" s="25"/>
      <c r="AJ176" s="25"/>
      <c r="AK176" s="25"/>
      <c r="AL176" s="25"/>
    </row>
    <row r="177">
      <c r="A177" s="26" t="s">
        <v>540</v>
      </c>
      <c r="B177" s="25" t="s">
        <v>451</v>
      </c>
      <c r="C177" s="25" t="s">
        <v>38</v>
      </c>
      <c r="D177" s="28">
        <v>100.24126462366705</v>
      </c>
      <c r="E177" s="29">
        <v>0.18</v>
      </c>
      <c r="F177" s="30">
        <v>9.0</v>
      </c>
      <c r="G177" s="33"/>
      <c r="H177" s="34">
        <v>9.183837265114828</v>
      </c>
      <c r="I177" s="35" t="s">
        <v>64</v>
      </c>
      <c r="J177" s="36" t="s">
        <v>64</v>
      </c>
      <c r="K177" s="28" t="s">
        <v>64</v>
      </c>
      <c r="L177" s="28" t="s">
        <v>64</v>
      </c>
      <c r="M177" s="34">
        <v>9.390016958577368</v>
      </c>
      <c r="N177" s="35" t="s">
        <v>30</v>
      </c>
      <c r="O177" s="36">
        <v>3000.0</v>
      </c>
      <c r="P177" s="28">
        <v>3.1300056528591225</v>
      </c>
      <c r="Q177" s="37">
        <v>1.6128215896618516</v>
      </c>
      <c r="R177" s="38">
        <v>3.322790908234282</v>
      </c>
      <c r="S177" s="39">
        <v>2.8784208709548342</v>
      </c>
      <c r="T177" s="40">
        <v>0.06423636134959619</v>
      </c>
      <c r="U177" s="40">
        <v>0.013953328822958645</v>
      </c>
      <c r="V177" s="40">
        <v>0.026119950906392096</v>
      </c>
      <c r="W177" s="40">
        <v>0.03360710295773576</v>
      </c>
      <c r="X177" s="39">
        <v>3.5076756557996824</v>
      </c>
      <c r="Y177" s="41">
        <v>5.676161609315146</v>
      </c>
      <c r="Z177" s="41">
        <v>3.06072085944864</v>
      </c>
      <c r="AA177" s="41">
        <v>6.329296099128728</v>
      </c>
      <c r="AB177" s="42">
        <v>0.0</v>
      </c>
      <c r="AC177" s="42">
        <v>0.0</v>
      </c>
      <c r="AD177" s="42">
        <v>0.0</v>
      </c>
      <c r="AE177" s="42">
        <v>0.0</v>
      </c>
      <c r="AF177" s="42">
        <v>0.0</v>
      </c>
      <c r="AG177" s="25"/>
      <c r="AH177" s="25"/>
      <c r="AI177" s="25"/>
      <c r="AJ177" s="25"/>
      <c r="AK177" s="25"/>
      <c r="AL177" s="25"/>
    </row>
    <row r="178">
      <c r="A178" s="26" t="s">
        <v>538</v>
      </c>
      <c r="B178" s="25" t="s">
        <v>451</v>
      </c>
      <c r="C178" s="25" t="s">
        <v>38</v>
      </c>
      <c r="D178" s="28">
        <v>100.24126462366705</v>
      </c>
      <c r="E178" s="29">
        <v>0.15723144104803494</v>
      </c>
      <c r="F178" s="30">
        <v>5.0</v>
      </c>
      <c r="G178" s="33"/>
      <c r="H178" s="34">
        <v>2.896723559604687</v>
      </c>
      <c r="I178" s="35" t="s">
        <v>29</v>
      </c>
      <c r="J178" s="36">
        <v>3000.0</v>
      </c>
      <c r="K178" s="28">
        <v>0.9655745198682291</v>
      </c>
      <c r="L178" s="28">
        <v>0.2103416260598242</v>
      </c>
      <c r="M178" s="34">
        <v>2.92810673399421</v>
      </c>
      <c r="N178" s="35" t="s">
        <v>29</v>
      </c>
      <c r="O178" s="36">
        <v>3000.0</v>
      </c>
      <c r="P178" s="28">
        <v>0.97603557799807</v>
      </c>
      <c r="Q178" s="37">
        <v>0.21430434088711836</v>
      </c>
      <c r="R178" s="38">
        <v>1.5797849222538822</v>
      </c>
      <c r="S178" s="39">
        <v>1.3685140044673305</v>
      </c>
      <c r="T178" s="40">
        <v>0.030758199781376356</v>
      </c>
      <c r="U178" s="40">
        <v>0.014420511008612762</v>
      </c>
      <c r="V178" s="40">
        <v>0.020672177630843728</v>
      </c>
      <c r="W178" s="40">
        <v>0.019088422086545216</v>
      </c>
      <c r="X178" s="39">
        <v>1.285554066747205</v>
      </c>
      <c r="Y178" s="41">
        <v>1.6111694928574822</v>
      </c>
      <c r="Z178" s="41">
        <v>1.1106073047863463</v>
      </c>
      <c r="AA178" s="41">
        <v>1.8174994292078637</v>
      </c>
      <c r="AB178" s="42">
        <v>0.0</v>
      </c>
      <c r="AC178" s="42">
        <v>0.0</v>
      </c>
      <c r="AD178" s="42">
        <v>1.0</v>
      </c>
      <c r="AE178" s="42">
        <v>0.0</v>
      </c>
      <c r="AF178" s="42">
        <v>0.0</v>
      </c>
      <c r="AG178" s="25"/>
      <c r="AH178" s="25"/>
      <c r="AI178" s="25"/>
      <c r="AJ178" s="25"/>
      <c r="AK178" s="25"/>
      <c r="AL178" s="25"/>
    </row>
    <row r="179">
      <c r="A179" s="26" t="s">
        <v>541</v>
      </c>
      <c r="B179" s="25" t="s">
        <v>451</v>
      </c>
      <c r="C179" s="25" t="s">
        <v>38</v>
      </c>
      <c r="D179" s="28">
        <v>100.24126462366705</v>
      </c>
      <c r="E179" s="29">
        <v>0.17128215767634855</v>
      </c>
      <c r="F179" s="30">
        <v>0.0</v>
      </c>
      <c r="G179" s="33"/>
      <c r="H179" s="34" t="s">
        <v>64</v>
      </c>
      <c r="I179" s="35" t="s">
        <v>31</v>
      </c>
      <c r="J179" s="36">
        <v>3000.0</v>
      </c>
      <c r="K179" s="28" t="s">
        <v>64</v>
      </c>
      <c r="L179" s="28" t="s">
        <v>64</v>
      </c>
      <c r="M179" s="34" t="s">
        <v>64</v>
      </c>
      <c r="N179" s="35" t="s">
        <v>31</v>
      </c>
      <c r="O179" s="36">
        <v>3200.0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0.0</v>
      </c>
      <c r="AF179" s="42">
        <v>1.0</v>
      </c>
      <c r="AG179" s="25"/>
      <c r="AH179" s="25"/>
      <c r="AI179" s="25"/>
      <c r="AJ179" s="25"/>
      <c r="AK179" s="25"/>
      <c r="AL179" s="25"/>
    </row>
    <row r="180">
      <c r="A180" s="26" t="s">
        <v>602</v>
      </c>
      <c r="B180" s="25" t="s">
        <v>451</v>
      </c>
      <c r="C180" s="25" t="s">
        <v>38</v>
      </c>
      <c r="D180" s="28">
        <v>100.24126462366705</v>
      </c>
      <c r="E180" s="29">
        <v>0.18</v>
      </c>
      <c r="F180" s="30">
        <v>0.0</v>
      </c>
      <c r="G180" s="33"/>
      <c r="H180" s="34" t="s">
        <v>64</v>
      </c>
      <c r="I180" s="35" t="s">
        <v>28</v>
      </c>
      <c r="J180" s="36">
        <v>3000.0</v>
      </c>
      <c r="K180" s="28" t="s">
        <v>64</v>
      </c>
      <c r="L180" s="28" t="s">
        <v>64</v>
      </c>
      <c r="M180" s="34" t="s">
        <v>64</v>
      </c>
      <c r="N180" s="35" t="s">
        <v>28</v>
      </c>
      <c r="O180" s="36">
        <v>3000.0</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0.0</v>
      </c>
      <c r="AC180" s="42">
        <v>1.0</v>
      </c>
      <c r="AD180" s="42">
        <v>0.0</v>
      </c>
      <c r="AE180" s="42">
        <v>0.0</v>
      </c>
      <c r="AF180" s="42">
        <v>0.0</v>
      </c>
      <c r="AG180" s="25"/>
      <c r="AH180" s="25"/>
      <c r="AI180" s="25"/>
      <c r="AJ180" s="25"/>
      <c r="AK180" s="25"/>
      <c r="AL180" s="25"/>
    </row>
    <row r="181">
      <c r="A181" s="26" t="s">
        <v>539</v>
      </c>
      <c r="B181" s="25" t="s">
        <v>451</v>
      </c>
      <c r="C181" s="25" t="s">
        <v>38</v>
      </c>
      <c r="D181" s="28">
        <v>100.24126462366705</v>
      </c>
      <c r="E181" s="29">
        <v>0.1811989319092123</v>
      </c>
      <c r="F181" s="30">
        <v>0.0</v>
      </c>
      <c r="G181" s="33"/>
      <c r="H181" s="34" t="s">
        <v>64</v>
      </c>
      <c r="I181" s="35" t="s">
        <v>30</v>
      </c>
      <c r="J181" s="36">
        <v>3400.0</v>
      </c>
      <c r="K181" s="28" t="s">
        <v>64</v>
      </c>
      <c r="L181" s="28" t="s">
        <v>64</v>
      </c>
      <c r="M181" s="34" t="s">
        <v>64</v>
      </c>
      <c r="N181" s="35" t="s">
        <v>30</v>
      </c>
      <c r="O181" s="36">
        <v>3400.0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0.0</v>
      </c>
      <c r="AC181" s="42">
        <v>0.0</v>
      </c>
      <c r="AD181" s="42">
        <v>0.0</v>
      </c>
      <c r="AE181" s="42">
        <v>1.0</v>
      </c>
      <c r="AF181" s="42">
        <v>0.0</v>
      </c>
      <c r="AG181" s="25"/>
      <c r="AH181" s="25"/>
      <c r="AI181" s="25"/>
      <c r="AJ181" s="25"/>
      <c r="AK181" s="25"/>
      <c r="AL181" s="25"/>
    </row>
    <row r="182">
      <c r="A182" s="26" t="s">
        <v>542</v>
      </c>
      <c r="B182" s="25" t="s">
        <v>451</v>
      </c>
      <c r="C182" s="25" t="s">
        <v>38</v>
      </c>
      <c r="D182" s="28">
        <v>100.24126462366705</v>
      </c>
      <c r="E182" s="29">
        <v>0.18</v>
      </c>
      <c r="F182" s="30">
        <v>0.0</v>
      </c>
      <c r="G182" s="33"/>
      <c r="H182" s="34" t="s">
        <v>64</v>
      </c>
      <c r="I182" s="35" t="s">
        <v>27</v>
      </c>
      <c r="J182" s="36">
        <v>3000.0</v>
      </c>
      <c r="K182" s="28" t="s">
        <v>64</v>
      </c>
      <c r="L182" s="28" t="s">
        <v>64</v>
      </c>
      <c r="M182" s="34" t="s">
        <v>64</v>
      </c>
      <c r="N182" s="35" t="s">
        <v>27</v>
      </c>
      <c r="O182" s="36">
        <v>3000.0</v>
      </c>
      <c r="P182" s="28" t="s">
        <v>64</v>
      </c>
      <c r="Q182" s="37" t="s">
        <v>64</v>
      </c>
      <c r="R182" s="38" t="s">
        <v>64</v>
      </c>
      <c r="S182" s="39" t="s">
        <v>64</v>
      </c>
      <c r="T182" s="40" t="s">
        <v>64</v>
      </c>
      <c r="U182" s="40" t="s">
        <v>64</v>
      </c>
      <c r="V182" s="40" t="s">
        <v>64</v>
      </c>
      <c r="W182" s="40" t="s">
        <v>64</v>
      </c>
      <c r="X182" s="39" t="s">
        <v>64</v>
      </c>
      <c r="Y182" s="41" t="s">
        <v>64</v>
      </c>
      <c r="Z182" s="41" t="s">
        <v>64</v>
      </c>
      <c r="AA182" s="41" t="s">
        <v>64</v>
      </c>
      <c r="AB182" s="42">
        <v>1.0</v>
      </c>
      <c r="AC182" s="42">
        <v>0.0</v>
      </c>
      <c r="AD182" s="42">
        <v>0.0</v>
      </c>
      <c r="AE182" s="42">
        <v>0.0</v>
      </c>
      <c r="AF182" s="42">
        <v>0.0</v>
      </c>
      <c r="AG182" s="25"/>
      <c r="AH182" s="25"/>
      <c r="AI182" s="25"/>
      <c r="AJ182" s="25"/>
      <c r="AK182" s="25"/>
      <c r="AL182" s="25"/>
    </row>
    <row r="183">
      <c r="A183" s="26" t="s">
        <v>543</v>
      </c>
      <c r="B183" s="25" t="s">
        <v>451</v>
      </c>
      <c r="C183" s="25" t="s">
        <v>38</v>
      </c>
      <c r="D183" s="28">
        <v>100.24126462366705</v>
      </c>
      <c r="E183" s="29">
        <v>0.18</v>
      </c>
      <c r="F183" s="30">
        <v>0.0</v>
      </c>
      <c r="G183" s="33"/>
      <c r="H183" s="34" t="s">
        <v>64</v>
      </c>
      <c r="I183" s="35" t="s">
        <v>29</v>
      </c>
      <c r="J183" s="36">
        <v>3000.0</v>
      </c>
      <c r="K183" s="28" t="s">
        <v>64</v>
      </c>
      <c r="L183" s="28" t="s">
        <v>64</v>
      </c>
      <c r="M183" s="34" t="s">
        <v>64</v>
      </c>
      <c r="N183" s="35" t="s">
        <v>29</v>
      </c>
      <c r="O183" s="36">
        <v>3000.0</v>
      </c>
      <c r="P183" s="28" t="s">
        <v>64</v>
      </c>
      <c r="Q183" s="37" t="s">
        <v>64</v>
      </c>
      <c r="R183" s="38" t="s">
        <v>64</v>
      </c>
      <c r="S183" s="39" t="s">
        <v>64</v>
      </c>
      <c r="T183" s="40" t="s">
        <v>64</v>
      </c>
      <c r="U183" s="40" t="s">
        <v>64</v>
      </c>
      <c r="V183" s="40" t="s">
        <v>64</v>
      </c>
      <c r="W183" s="40" t="s">
        <v>64</v>
      </c>
      <c r="X183" s="39" t="s">
        <v>64</v>
      </c>
      <c r="Y183" s="41" t="s">
        <v>64</v>
      </c>
      <c r="Z183" s="41" t="s">
        <v>64</v>
      </c>
      <c r="AA183" s="41" t="s">
        <v>64</v>
      </c>
      <c r="AB183" s="42">
        <v>0.0</v>
      </c>
      <c r="AC183" s="42">
        <v>0.0</v>
      </c>
      <c r="AD183" s="42">
        <v>1.0</v>
      </c>
      <c r="AE183" s="42">
        <v>0.0</v>
      </c>
      <c r="AF183" s="42">
        <v>0.0</v>
      </c>
      <c r="AG183" s="25"/>
      <c r="AH183" s="25"/>
      <c r="AI183" s="25"/>
      <c r="AJ183" s="25"/>
      <c r="AK183" s="25"/>
      <c r="AL183" s="25"/>
    </row>
    <row r="184">
      <c r="A184" s="26" t="s">
        <v>544</v>
      </c>
      <c r="B184" s="25" t="s">
        <v>451</v>
      </c>
      <c r="C184" s="25" t="s">
        <v>38</v>
      </c>
      <c r="D184" s="28">
        <v>100.24126462366705</v>
      </c>
      <c r="E184" s="29">
        <v>0.10996296296296296</v>
      </c>
      <c r="F184" s="30">
        <v>0.0</v>
      </c>
      <c r="G184" s="33"/>
      <c r="H184" s="34" t="s">
        <v>64</v>
      </c>
      <c r="I184" s="35" t="s">
        <v>31</v>
      </c>
      <c r="J184" s="36">
        <v>3000.0</v>
      </c>
      <c r="K184" s="28" t="s">
        <v>64</v>
      </c>
      <c r="L184" s="28" t="s">
        <v>64</v>
      </c>
      <c r="M184" s="34" t="s">
        <v>64</v>
      </c>
      <c r="N184" s="35" t="s">
        <v>31</v>
      </c>
      <c r="O184" s="36">
        <v>3000.0</v>
      </c>
      <c r="P184" s="28" t="s">
        <v>64</v>
      </c>
      <c r="Q184" s="37" t="s">
        <v>64</v>
      </c>
      <c r="R184" s="38" t="s">
        <v>64</v>
      </c>
      <c r="S184" s="39" t="s">
        <v>64</v>
      </c>
      <c r="T184" s="40" t="s">
        <v>64</v>
      </c>
      <c r="U184" s="40" t="s">
        <v>64</v>
      </c>
      <c r="V184" s="40" t="s">
        <v>64</v>
      </c>
      <c r="W184" s="40" t="s">
        <v>64</v>
      </c>
      <c r="X184" s="39" t="s">
        <v>64</v>
      </c>
      <c r="Y184" s="41" t="s">
        <v>64</v>
      </c>
      <c r="Z184" s="41" t="s">
        <v>64</v>
      </c>
      <c r="AA184" s="41" t="s">
        <v>64</v>
      </c>
      <c r="AB184" s="42">
        <v>0.0</v>
      </c>
      <c r="AC184" s="42">
        <v>0.0</v>
      </c>
      <c r="AD184" s="42">
        <v>0.0</v>
      </c>
      <c r="AE184" s="42">
        <v>0.0</v>
      </c>
      <c r="AF184" s="42">
        <v>1.0</v>
      </c>
      <c r="AG184" s="25"/>
      <c r="AH184" s="25"/>
      <c r="AI184" s="25"/>
      <c r="AJ184" s="25"/>
      <c r="AK184" s="25"/>
      <c r="AL184" s="25"/>
    </row>
    <row r="185">
      <c r="A185" s="26" t="s">
        <v>546</v>
      </c>
      <c r="B185" s="25" t="s">
        <v>451</v>
      </c>
      <c r="C185" s="25" t="s">
        <v>38</v>
      </c>
      <c r="D185" s="28">
        <v>100.24126462366705</v>
      </c>
      <c r="E185" s="29">
        <v>0.18</v>
      </c>
      <c r="F185" s="30">
        <v>0.0</v>
      </c>
      <c r="G185" s="33"/>
      <c r="H185" s="34" t="s">
        <v>64</v>
      </c>
      <c r="I185" s="35" t="s">
        <v>27</v>
      </c>
      <c r="J185" s="36">
        <v>5400.0</v>
      </c>
      <c r="K185" s="28" t="s">
        <v>64</v>
      </c>
      <c r="L185" s="28" t="s">
        <v>64</v>
      </c>
      <c r="M185" s="34" t="s">
        <v>64</v>
      </c>
      <c r="N185" s="35" t="s">
        <v>27</v>
      </c>
      <c r="O185" s="36">
        <v>5800.0</v>
      </c>
      <c r="P185" s="28" t="s">
        <v>64</v>
      </c>
      <c r="Q185" s="37" t="s">
        <v>64</v>
      </c>
      <c r="R185" s="38" t="s">
        <v>64</v>
      </c>
      <c r="S185" s="39" t="s">
        <v>64</v>
      </c>
      <c r="T185" s="40" t="s">
        <v>64</v>
      </c>
      <c r="U185" s="40" t="s">
        <v>64</v>
      </c>
      <c r="V185" s="40" t="s">
        <v>64</v>
      </c>
      <c r="W185" s="40" t="s">
        <v>64</v>
      </c>
      <c r="X185" s="39" t="s">
        <v>64</v>
      </c>
      <c r="Y185" s="41" t="s">
        <v>64</v>
      </c>
      <c r="Z185" s="41" t="s">
        <v>64</v>
      </c>
      <c r="AA185" s="41" t="s">
        <v>64</v>
      </c>
      <c r="AB185" s="42">
        <v>1.0</v>
      </c>
      <c r="AC185" s="42">
        <v>0.0</v>
      </c>
      <c r="AD185" s="42">
        <v>0.0</v>
      </c>
      <c r="AE185" s="42">
        <v>0.0</v>
      </c>
      <c r="AF185" s="42">
        <v>0.0</v>
      </c>
      <c r="AG185" s="25"/>
      <c r="AH185" s="25"/>
      <c r="AI185" s="25"/>
      <c r="AJ185" s="25"/>
      <c r="AK185" s="25"/>
      <c r="AL185" s="25"/>
    </row>
    <row r="186">
      <c r="A186" s="26" t="s">
        <v>547</v>
      </c>
      <c r="B186" s="25" t="s">
        <v>451</v>
      </c>
      <c r="C186" s="25" t="s">
        <v>38</v>
      </c>
      <c r="D186" s="28">
        <v>100.24126462366705</v>
      </c>
      <c r="E186" s="29">
        <v>0.11986629077728554</v>
      </c>
      <c r="F186" s="30">
        <v>0.0</v>
      </c>
      <c r="G186" s="33"/>
      <c r="H186" s="34" t="s">
        <v>64</v>
      </c>
      <c r="I186" s="35" t="s">
        <v>44</v>
      </c>
      <c r="J186" s="36">
        <v>3000.0</v>
      </c>
      <c r="K186" s="28" t="s">
        <v>64</v>
      </c>
      <c r="L186" s="28" t="s">
        <v>64</v>
      </c>
      <c r="M186" s="34" t="s">
        <v>64</v>
      </c>
      <c r="N186" s="35" t="s">
        <v>64</v>
      </c>
      <c r="O186" s="36" t="s">
        <v>64</v>
      </c>
      <c r="P186" s="28" t="s">
        <v>64</v>
      </c>
      <c r="Q186" s="37" t="s">
        <v>64</v>
      </c>
      <c r="R186" s="38" t="s">
        <v>64</v>
      </c>
      <c r="S186" s="39" t="s">
        <v>64</v>
      </c>
      <c r="T186" s="40" t="s">
        <v>64</v>
      </c>
      <c r="U186" s="40" t="s">
        <v>64</v>
      </c>
      <c r="V186" s="40" t="s">
        <v>64</v>
      </c>
      <c r="W186" s="40" t="s">
        <v>64</v>
      </c>
      <c r="X186" s="39" t="s">
        <v>64</v>
      </c>
      <c r="Y186" s="41" t="s">
        <v>64</v>
      </c>
      <c r="Z186" s="41" t="s">
        <v>64</v>
      </c>
      <c r="AA186" s="41" t="s">
        <v>64</v>
      </c>
      <c r="AB186" s="42">
        <v>0.0</v>
      </c>
      <c r="AC186" s="42">
        <v>0.0</v>
      </c>
      <c r="AD186" s="42">
        <v>1.0</v>
      </c>
      <c r="AE186" s="42">
        <v>1.0</v>
      </c>
      <c r="AF186" s="42">
        <v>0.0</v>
      </c>
      <c r="AG186" s="25"/>
      <c r="AH186" s="25"/>
      <c r="AI186" s="25"/>
      <c r="AJ186" s="25"/>
      <c r="AK186" s="25"/>
      <c r="AL186" s="25"/>
    </row>
    <row r="187">
      <c r="A187" s="26" t="s">
        <v>328</v>
      </c>
      <c r="B187" s="25" t="s">
        <v>329</v>
      </c>
      <c r="C187" s="25" t="s">
        <v>450</v>
      </c>
      <c r="D187" s="28">
        <v>97.46106222176205</v>
      </c>
      <c r="E187" s="29">
        <v>0.2846007853403141</v>
      </c>
      <c r="F187" s="30">
        <v>36.0</v>
      </c>
      <c r="G187" s="33"/>
      <c r="H187" s="34">
        <v>39.512487568634754</v>
      </c>
      <c r="I187" s="35" t="s">
        <v>29</v>
      </c>
      <c r="J187" s="36">
        <v>7600.0</v>
      </c>
      <c r="K187" s="28">
        <v>5.199011522188783</v>
      </c>
      <c r="L187" s="28">
        <v>7.670284391053328</v>
      </c>
      <c r="M187" s="34">
        <v>38.832039609281765</v>
      </c>
      <c r="N187" s="35" t="s">
        <v>29</v>
      </c>
      <c r="O187" s="36">
        <v>8300.0</v>
      </c>
      <c r="P187" s="28">
        <v>4.678558989070092</v>
      </c>
      <c r="Q187" s="37">
        <v>6.815223148150381</v>
      </c>
      <c r="R187" s="38">
        <v>22.448947629248995</v>
      </c>
      <c r="S187" s="39">
        <v>18.80101838040267</v>
      </c>
      <c r="T187" s="40">
        <v>0.06425730053137949</v>
      </c>
      <c r="U187" s="40">
        <v>0.03226421419086144</v>
      </c>
      <c r="V187" s="40">
        <v>0.058925119474626475</v>
      </c>
      <c r="W187" s="40">
        <v>0.036963763596813234</v>
      </c>
      <c r="X187" s="39">
        <v>20.60443236597403</v>
      </c>
      <c r="Y187" s="41">
        <v>18.908055202660723</v>
      </c>
      <c r="Z187" s="41">
        <v>18.07429527197978</v>
      </c>
      <c r="AA187" s="41">
        <v>20.75774433730199</v>
      </c>
      <c r="AB187" s="42">
        <v>0.0</v>
      </c>
      <c r="AC187" s="42">
        <v>0.0</v>
      </c>
      <c r="AD187" s="42">
        <v>1.0</v>
      </c>
      <c r="AE187" s="42">
        <v>0.0</v>
      </c>
      <c r="AF187" s="42">
        <v>0.0</v>
      </c>
      <c r="AG187" s="25"/>
      <c r="AH187" s="25"/>
      <c r="AI187" s="25"/>
      <c r="AJ187" s="25"/>
      <c r="AK187" s="25"/>
      <c r="AL187" s="25"/>
    </row>
    <row r="188">
      <c r="A188" s="26" t="s">
        <v>332</v>
      </c>
      <c r="B188" s="25" t="s">
        <v>329</v>
      </c>
      <c r="C188" s="25" t="s">
        <v>450</v>
      </c>
      <c r="D188" s="28">
        <v>97.46106222176205</v>
      </c>
      <c r="E188" s="29">
        <v>0.3985130514425278</v>
      </c>
      <c r="F188" s="30">
        <v>36.0</v>
      </c>
      <c r="G188" s="33"/>
      <c r="H188" s="34">
        <v>57.260291128029735</v>
      </c>
      <c r="I188" s="35" t="s">
        <v>27</v>
      </c>
      <c r="J188" s="36">
        <v>11200.0</v>
      </c>
      <c r="K188" s="28">
        <v>5.112525993574084</v>
      </c>
      <c r="L188" s="28">
        <v>9.896317980905335</v>
      </c>
      <c r="M188" s="34">
        <v>55.70732865396624</v>
      </c>
      <c r="N188" s="35" t="s">
        <v>27</v>
      </c>
      <c r="O188" s="36">
        <v>11500.0</v>
      </c>
      <c r="P188" s="28">
        <v>4.844115535127499</v>
      </c>
      <c r="Q188" s="37">
        <v>9.189905090609958</v>
      </c>
      <c r="R188" s="38">
        <v>34.82785788204646</v>
      </c>
      <c r="S188" s="39">
        <v>29.16836935987423</v>
      </c>
      <c r="T188" s="40">
        <v>0.10333724883017041</v>
      </c>
      <c r="U188" s="40">
        <v>0.025934445200595093</v>
      </c>
      <c r="V188" s="40">
        <v>0.10003286005943822</v>
      </c>
      <c r="W188" s="40">
        <v>0.06528671147022393</v>
      </c>
      <c r="X188" s="39">
        <v>26.66787282825752</v>
      </c>
      <c r="Y188" s="41">
        <v>30.59241829977222</v>
      </c>
      <c r="Z188" s="41">
        <v>23.333931268419096</v>
      </c>
      <c r="AA188" s="41">
        <v>32.37339738554715</v>
      </c>
      <c r="AB188" s="42">
        <v>1.0</v>
      </c>
      <c r="AC188" s="42">
        <v>0.0</v>
      </c>
      <c r="AD188" s="42">
        <v>0.0</v>
      </c>
      <c r="AE188" s="42">
        <v>0.0</v>
      </c>
      <c r="AF188" s="42">
        <v>0.0</v>
      </c>
      <c r="AG188" s="25"/>
      <c r="AH188" s="25"/>
      <c r="AI188" s="25"/>
      <c r="AJ188" s="25"/>
      <c r="AK188" s="25"/>
      <c r="AL188" s="25"/>
    </row>
    <row r="189">
      <c r="A189" s="26" t="s">
        <v>331</v>
      </c>
      <c r="B189" s="25" t="s">
        <v>329</v>
      </c>
      <c r="C189" s="25" t="s">
        <v>450</v>
      </c>
      <c r="D189" s="28">
        <v>97.46106222176205</v>
      </c>
      <c r="E189" s="29">
        <v>0.28508525754884545</v>
      </c>
      <c r="F189" s="30">
        <v>35.0</v>
      </c>
      <c r="G189" s="33"/>
      <c r="H189" s="34">
        <v>37.15235719576533</v>
      </c>
      <c r="I189" s="35" t="s">
        <v>44</v>
      </c>
      <c r="J189" s="36">
        <v>7100.0</v>
      </c>
      <c r="K189" s="28">
        <v>5.232726365600751</v>
      </c>
      <c r="L189" s="28">
        <v>7.379684880564249</v>
      </c>
      <c r="M189" s="34">
        <v>36.44372939001115</v>
      </c>
      <c r="N189" s="35" t="s">
        <v>30</v>
      </c>
      <c r="O189" s="36">
        <v>8000.0</v>
      </c>
      <c r="P189" s="28">
        <v>4.555466173751394</v>
      </c>
      <c r="Q189" s="37">
        <v>6.334612707491477</v>
      </c>
      <c r="R189" s="38">
        <v>21.872053469404594</v>
      </c>
      <c r="S189" s="39">
        <v>18.31786888573995</v>
      </c>
      <c r="T189" s="40">
        <v>0.08363421251333361</v>
      </c>
      <c r="U189" s="40">
        <v>0.023960071693009087</v>
      </c>
      <c r="V189" s="40">
        <v>0.057504172063221816</v>
      </c>
      <c r="W189" s="40">
        <v>0.028932916761369467</v>
      </c>
      <c r="X189" s="39">
        <v>20.905039752728626</v>
      </c>
      <c r="Y189" s="41">
        <v>16.24731744303671</v>
      </c>
      <c r="Z189" s="41">
        <v>19.025610176065612</v>
      </c>
      <c r="AA189" s="41">
        <v>17.418119213945538</v>
      </c>
      <c r="AB189" s="42">
        <v>0.0</v>
      </c>
      <c r="AC189" s="42">
        <v>0.0</v>
      </c>
      <c r="AD189" s="42">
        <v>1.0</v>
      </c>
      <c r="AE189" s="42">
        <v>1.0</v>
      </c>
      <c r="AF189" s="42">
        <v>0.0</v>
      </c>
      <c r="AG189" s="25"/>
      <c r="AH189" s="25"/>
      <c r="AI189" s="25"/>
      <c r="AJ189" s="25"/>
      <c r="AK189" s="25"/>
      <c r="AL189" s="25"/>
    </row>
    <row r="190">
      <c r="A190" s="26" t="s">
        <v>333</v>
      </c>
      <c r="B190" s="25" t="s">
        <v>329</v>
      </c>
      <c r="C190" s="25" t="s">
        <v>450</v>
      </c>
      <c r="D190" s="28">
        <v>97.46106222176205</v>
      </c>
      <c r="E190" s="29">
        <v>0.16107009095773142</v>
      </c>
      <c r="F190" s="30">
        <v>31.0</v>
      </c>
      <c r="G190" s="33"/>
      <c r="H190" s="34">
        <v>24.709934997223755</v>
      </c>
      <c r="I190" s="35" t="s">
        <v>31</v>
      </c>
      <c r="J190" s="36">
        <v>6000.0</v>
      </c>
      <c r="K190" s="28">
        <v>4.1183224995372925</v>
      </c>
      <c r="L190" s="28">
        <v>4.3089666650286444</v>
      </c>
      <c r="M190" s="34">
        <v>25.80501386090148</v>
      </c>
      <c r="N190" s="35" t="s">
        <v>31</v>
      </c>
      <c r="O190" s="36">
        <v>7000.0</v>
      </c>
      <c r="P190" s="28">
        <v>3.686430551557354</v>
      </c>
      <c r="Q190" s="37">
        <v>3.9814858874899577</v>
      </c>
      <c r="R190" s="38">
        <v>9.789266699055672</v>
      </c>
      <c r="S190" s="39">
        <v>8.198521649175703</v>
      </c>
      <c r="T190" s="40">
        <v>0.05709180161968769</v>
      </c>
      <c r="U190" s="40">
        <v>0.0</v>
      </c>
      <c r="V190" s="40">
        <v>0.025311237828558424</v>
      </c>
      <c r="W190" s="40">
        <v>0.020944442803823102</v>
      </c>
      <c r="X190" s="39">
        <v>8.12114850962152</v>
      </c>
      <c r="Y190" s="41">
        <v>16.588786487602235</v>
      </c>
      <c r="Z190" s="41">
        <v>7.461989166471419</v>
      </c>
      <c r="AA190" s="41">
        <v>18.34302469443006</v>
      </c>
      <c r="AB190" s="42">
        <v>0.0</v>
      </c>
      <c r="AC190" s="42">
        <v>0.0</v>
      </c>
      <c r="AD190" s="42">
        <v>0.0</v>
      </c>
      <c r="AE190" s="42">
        <v>0.0</v>
      </c>
      <c r="AF190" s="42">
        <v>1.0</v>
      </c>
      <c r="AG190" s="25"/>
      <c r="AH190" s="25"/>
      <c r="AI190" s="25"/>
      <c r="AJ190" s="25"/>
      <c r="AK190" s="25"/>
      <c r="AL190" s="25"/>
    </row>
    <row r="191">
      <c r="A191" s="26" t="s">
        <v>334</v>
      </c>
      <c r="B191" s="25" t="s">
        <v>329</v>
      </c>
      <c r="C191" s="25" t="s">
        <v>450</v>
      </c>
      <c r="D191" s="28">
        <v>97.46106222176205</v>
      </c>
      <c r="E191" s="29">
        <v>0.1311974656810982</v>
      </c>
      <c r="F191" s="30">
        <v>22.0</v>
      </c>
      <c r="G191" s="33"/>
      <c r="H191" s="34">
        <v>14.888302385541952</v>
      </c>
      <c r="I191" s="35" t="s">
        <v>44</v>
      </c>
      <c r="J191" s="36">
        <v>3200.0</v>
      </c>
      <c r="K191" s="28">
        <v>4.65259449548186</v>
      </c>
      <c r="L191" s="28">
        <v>3.359521805806088</v>
      </c>
      <c r="M191" s="34">
        <v>15.798029833000598</v>
      </c>
      <c r="N191" s="35" t="s">
        <v>30</v>
      </c>
      <c r="O191" s="36">
        <v>3300.0</v>
      </c>
      <c r="P191" s="28">
        <v>4.787281767575939</v>
      </c>
      <c r="Q191" s="37">
        <v>3.6101665032257833</v>
      </c>
      <c r="R191" s="38">
        <v>5.508654378212952</v>
      </c>
      <c r="S191" s="39">
        <v>4.6135041128220635</v>
      </c>
      <c r="T191" s="40">
        <v>0.033141714988180485</v>
      </c>
      <c r="U191" s="40">
        <v>0.010391226552113598</v>
      </c>
      <c r="V191" s="40">
        <v>0.03054390835015209</v>
      </c>
      <c r="W191" s="40">
        <v>0.017397432333462918</v>
      </c>
      <c r="X191" s="39">
        <v>5.561278730919323</v>
      </c>
      <c r="Y191" s="41">
        <v>9.327023654622629</v>
      </c>
      <c r="Z191" s="41">
        <v>4.940623848840753</v>
      </c>
      <c r="AA191" s="41">
        <v>10.857405984159845</v>
      </c>
      <c r="AB191" s="42">
        <v>0.0</v>
      </c>
      <c r="AC191" s="42">
        <v>0.0</v>
      </c>
      <c r="AD191" s="42">
        <v>1.0</v>
      </c>
      <c r="AE191" s="42">
        <v>1.0</v>
      </c>
      <c r="AF191" s="42">
        <v>0.0</v>
      </c>
      <c r="AG191" s="25"/>
      <c r="AH191" s="25"/>
      <c r="AI191" s="25"/>
      <c r="AJ191" s="25"/>
      <c r="AK191" s="25"/>
      <c r="AL191" s="25"/>
    </row>
    <row r="192">
      <c r="A192" s="26" t="s">
        <v>335</v>
      </c>
      <c r="B192" s="25" t="s">
        <v>329</v>
      </c>
      <c r="C192" s="25" t="s">
        <v>450</v>
      </c>
      <c r="D192" s="28">
        <v>97.46106222176205</v>
      </c>
      <c r="E192" s="29">
        <v>0.11097098821396192</v>
      </c>
      <c r="F192" s="30">
        <v>19.0</v>
      </c>
      <c r="G192" s="33"/>
      <c r="H192" s="34">
        <v>11.489371324313304</v>
      </c>
      <c r="I192" s="35" t="s">
        <v>40</v>
      </c>
      <c r="J192" s="36">
        <v>3500.0</v>
      </c>
      <c r="K192" s="28">
        <v>3.2826775212323724</v>
      </c>
      <c r="L192" s="28">
        <v>1.9607352595578595</v>
      </c>
      <c r="M192" s="34">
        <v>12.330380243697569</v>
      </c>
      <c r="N192" s="35" t="s">
        <v>28</v>
      </c>
      <c r="O192" s="36">
        <v>3200.0</v>
      </c>
      <c r="P192" s="28">
        <v>3.85324382615549</v>
      </c>
      <c r="Q192" s="37">
        <v>2.4236879118551373</v>
      </c>
      <c r="R192" s="38">
        <v>3.951433066597426</v>
      </c>
      <c r="S192" s="39">
        <v>3.309329548135902</v>
      </c>
      <c r="T192" s="40">
        <v>0.02813769016666313</v>
      </c>
      <c r="U192" s="40">
        <v>0.00819394274084146</v>
      </c>
      <c r="V192" s="40">
        <v>0.009508065633240564</v>
      </c>
      <c r="W192" s="40">
        <v>0.011285996605309937</v>
      </c>
      <c r="X192" s="39">
        <v>3.4264988642587815</v>
      </c>
      <c r="Y192" s="41">
        <v>8.062872460054521</v>
      </c>
      <c r="Z192" s="41">
        <v>3.050747030580273</v>
      </c>
      <c r="AA192" s="41">
        <v>9.279633213117295</v>
      </c>
      <c r="AB192" s="42">
        <v>0.0</v>
      </c>
      <c r="AC192" s="42">
        <v>1.0</v>
      </c>
      <c r="AD192" s="42">
        <v>1.0</v>
      </c>
      <c r="AE192" s="42">
        <v>0.0</v>
      </c>
      <c r="AF192" s="42">
        <v>0.0</v>
      </c>
      <c r="AG192" s="25"/>
      <c r="AH192" s="25"/>
      <c r="AI192" s="25"/>
      <c r="AJ192" s="25"/>
      <c r="AK192" s="25"/>
      <c r="AL192" s="25"/>
    </row>
    <row r="193">
      <c r="A193" s="26" t="s">
        <v>337</v>
      </c>
      <c r="B193" s="25" t="s">
        <v>329</v>
      </c>
      <c r="C193" s="25" t="s">
        <v>450</v>
      </c>
      <c r="D193" s="28">
        <v>97.46106222176205</v>
      </c>
      <c r="E193" s="29">
        <v>0.15059477124183007</v>
      </c>
      <c r="F193" s="30">
        <v>17.0</v>
      </c>
      <c r="G193" s="33"/>
      <c r="H193" s="34">
        <v>10.230815460005438</v>
      </c>
      <c r="I193" s="35" t="s">
        <v>40</v>
      </c>
      <c r="J193" s="36">
        <v>3000.0</v>
      </c>
      <c r="K193" s="28">
        <v>3.410271820001813</v>
      </c>
      <c r="L193" s="28">
        <v>1.8710897136453037</v>
      </c>
      <c r="M193" s="34">
        <v>10.06905423961851</v>
      </c>
      <c r="N193" s="35" t="s">
        <v>28</v>
      </c>
      <c r="O193" s="36">
        <v>3000.0</v>
      </c>
      <c r="P193" s="28">
        <v>3.35635141320617</v>
      </c>
      <c r="Q193" s="37">
        <v>1.8201454693695163</v>
      </c>
      <c r="R193" s="38">
        <v>4.972078092327991</v>
      </c>
      <c r="S193" s="39">
        <v>4.164120882034561</v>
      </c>
      <c r="T193" s="40">
        <v>0.02186941962759445</v>
      </c>
      <c r="U193" s="40">
        <v>0.030841489218402428</v>
      </c>
      <c r="V193" s="40">
        <v>0.02002694105091067</v>
      </c>
      <c r="W193" s="40">
        <v>0.015781229548117604</v>
      </c>
      <c r="X193" s="39">
        <v>5.65466326190436</v>
      </c>
      <c r="Y193" s="41">
        <v>4.576152198101078</v>
      </c>
      <c r="Z193" s="41">
        <v>4.850014357643152</v>
      </c>
      <c r="AA193" s="41">
        <v>5.219039881975358</v>
      </c>
      <c r="AB193" s="42">
        <v>0.0</v>
      </c>
      <c r="AC193" s="42">
        <v>1.0</v>
      </c>
      <c r="AD193" s="42">
        <v>1.0</v>
      </c>
      <c r="AE193" s="42">
        <v>0.0</v>
      </c>
      <c r="AF193" s="42">
        <v>0.0</v>
      </c>
      <c r="AG193" s="25"/>
      <c r="AH193" s="25"/>
      <c r="AI193" s="25"/>
      <c r="AJ193" s="25"/>
      <c r="AK193" s="25"/>
      <c r="AL193" s="25"/>
    </row>
    <row r="194">
      <c r="A194" s="26" t="s">
        <v>336</v>
      </c>
      <c r="B194" s="25" t="s">
        <v>329</v>
      </c>
      <c r="C194" s="25" t="s">
        <v>450</v>
      </c>
      <c r="D194" s="28">
        <v>97.46106222176205</v>
      </c>
      <c r="E194" s="29">
        <v>0.15963771712158809</v>
      </c>
      <c r="F194" s="30">
        <v>17.0</v>
      </c>
      <c r="G194" s="33"/>
      <c r="H194" s="34">
        <v>12.446990273353842</v>
      </c>
      <c r="I194" s="35" t="s">
        <v>58</v>
      </c>
      <c r="J194" s="36">
        <v>3000.0</v>
      </c>
      <c r="K194" s="28">
        <v>4.148996757784614</v>
      </c>
      <c r="L194" s="28">
        <v>2.627760846207974</v>
      </c>
      <c r="M194" s="34">
        <v>12.559357286311329</v>
      </c>
      <c r="N194" s="35" t="s">
        <v>27</v>
      </c>
      <c r="O194" s="36">
        <v>3100.0</v>
      </c>
      <c r="P194" s="28">
        <v>4.051405576229461</v>
      </c>
      <c r="Q194" s="37">
        <v>2.5828887781311294</v>
      </c>
      <c r="R194" s="38">
        <v>5.313713416057877</v>
      </c>
      <c r="S194" s="39">
        <v>4.450240842173436</v>
      </c>
      <c r="T194" s="40">
        <v>0.043369405389636434</v>
      </c>
      <c r="U194" s="40">
        <v>0.0124374086219814</v>
      </c>
      <c r="V194" s="40">
        <v>0.019706024050412087</v>
      </c>
      <c r="W194" s="40">
        <v>0.02350185655192589</v>
      </c>
      <c r="X194" s="39">
        <v>4.771170208841474</v>
      </c>
      <c r="Y194" s="41">
        <v>7.675820064512369</v>
      </c>
      <c r="Z194" s="41">
        <v>4.150904143128807</v>
      </c>
      <c r="AA194" s="41">
        <v>8.408453143182522</v>
      </c>
      <c r="AB194" s="42">
        <v>1.0</v>
      </c>
      <c r="AC194" s="42">
        <v>1.0</v>
      </c>
      <c r="AD194" s="42">
        <v>0.0</v>
      </c>
      <c r="AE194" s="42">
        <v>0.0</v>
      </c>
      <c r="AF194" s="42">
        <v>0.0</v>
      </c>
      <c r="AG194" s="25"/>
      <c r="AH194" s="25"/>
      <c r="AI194" s="25"/>
      <c r="AJ194" s="25"/>
      <c r="AK194" s="25"/>
      <c r="AL194" s="25"/>
    </row>
    <row r="195">
      <c r="A195" s="26" t="s">
        <v>338</v>
      </c>
      <c r="B195" s="25" t="s">
        <v>329</v>
      </c>
      <c r="C195" s="25" t="s">
        <v>450</v>
      </c>
      <c r="D195" s="28">
        <v>97.46106222176205</v>
      </c>
      <c r="E195" s="29">
        <v>0.12937665782493368</v>
      </c>
      <c r="F195" s="30">
        <v>14.0</v>
      </c>
      <c r="G195" s="33"/>
      <c r="H195" s="34">
        <v>9.391028773456178</v>
      </c>
      <c r="I195" s="35" t="s">
        <v>45</v>
      </c>
      <c r="J195" s="36">
        <v>3000.0</v>
      </c>
      <c r="K195" s="28">
        <v>3.130342924485393</v>
      </c>
      <c r="L195" s="28">
        <v>1.6131226120306825</v>
      </c>
      <c r="M195" s="34">
        <v>9.438234518591797</v>
      </c>
      <c r="N195" s="35" t="s">
        <v>30</v>
      </c>
      <c r="O195" s="36">
        <v>3000.0</v>
      </c>
      <c r="P195" s="28">
        <v>3.146078172863932</v>
      </c>
      <c r="Q195" s="37">
        <v>1.6271930513237598</v>
      </c>
      <c r="R195" s="38">
        <v>3.451196374750173</v>
      </c>
      <c r="S195" s="39">
        <v>2.8903807674047197</v>
      </c>
      <c r="T195" s="40">
        <v>0.02624990034573396</v>
      </c>
      <c r="U195" s="40">
        <v>0.019255166421271917</v>
      </c>
      <c r="V195" s="40">
        <v>0.012574802560830638</v>
      </c>
      <c r="W195" s="40">
        <v>0.01320354268887217</v>
      </c>
      <c r="X195" s="39">
        <v>3.5778824996873277</v>
      </c>
      <c r="Y195" s="41">
        <v>5.813146273768849</v>
      </c>
      <c r="Z195" s="41">
        <v>3.1165445439049786</v>
      </c>
      <c r="AA195" s="41">
        <v>6.3216899746868185</v>
      </c>
      <c r="AB195" s="42">
        <v>0.0</v>
      </c>
      <c r="AC195" s="42">
        <v>0.0</v>
      </c>
      <c r="AD195" s="42">
        <v>0.0</v>
      </c>
      <c r="AE195" s="42">
        <v>1.0</v>
      </c>
      <c r="AF195" s="42">
        <v>1.0</v>
      </c>
      <c r="AG195" s="25"/>
      <c r="AH195" s="25"/>
      <c r="AI195" s="25"/>
      <c r="AJ195" s="25"/>
      <c r="AK195" s="25"/>
      <c r="AL195" s="25"/>
    </row>
    <row r="196">
      <c r="A196" s="26" t="s">
        <v>339</v>
      </c>
      <c r="B196" s="25" t="s">
        <v>329</v>
      </c>
      <c r="C196" s="25" t="s">
        <v>450</v>
      </c>
      <c r="D196" s="28">
        <v>97.46106222176205</v>
      </c>
      <c r="E196" s="29">
        <v>0.15906122448979593</v>
      </c>
      <c r="F196" s="30">
        <v>10.0</v>
      </c>
      <c r="G196" s="33"/>
      <c r="H196" s="34">
        <v>7.796342606908744</v>
      </c>
      <c r="I196" s="35" t="s">
        <v>44</v>
      </c>
      <c r="J196" s="36">
        <v>3000.0</v>
      </c>
      <c r="K196" s="28">
        <v>2.5987808689695813</v>
      </c>
      <c r="L196" s="28">
        <v>1.1686356380260963</v>
      </c>
      <c r="M196" s="34">
        <v>7.966254749022604</v>
      </c>
      <c r="N196" s="35" t="s">
        <v>29</v>
      </c>
      <c r="O196" s="36">
        <v>3000.0</v>
      </c>
      <c r="P196" s="28">
        <v>2.6554182496742014</v>
      </c>
      <c r="Q196" s="37">
        <v>1.213100533069552</v>
      </c>
      <c r="R196" s="38">
        <v>3.112810541995053</v>
      </c>
      <c r="S196" s="39">
        <v>2.606982259538464</v>
      </c>
      <c r="T196" s="40">
        <v>0.04157105826504645</v>
      </c>
      <c r="U196" s="40">
        <v>0.01557905678670673</v>
      </c>
      <c r="V196" s="40">
        <v>0.022036696905548898</v>
      </c>
      <c r="W196" s="40">
        <v>0.020664448380294936</v>
      </c>
      <c r="X196" s="39">
        <v>3.032933190820123</v>
      </c>
      <c r="Y196" s="41">
        <v>4.763409416088621</v>
      </c>
      <c r="Z196" s="41">
        <v>2.664982095797634</v>
      </c>
      <c r="AA196" s="41">
        <v>5.30127265322497</v>
      </c>
      <c r="AB196" s="42">
        <v>0.0</v>
      </c>
      <c r="AC196" s="42">
        <v>0.0</v>
      </c>
      <c r="AD196" s="42">
        <v>1.0</v>
      </c>
      <c r="AE196" s="42">
        <v>1.0</v>
      </c>
      <c r="AF196" s="42">
        <v>0.0</v>
      </c>
      <c r="AG196" s="25"/>
      <c r="AH196" s="25"/>
      <c r="AI196" s="25"/>
      <c r="AJ196" s="25"/>
      <c r="AK196" s="25"/>
      <c r="AL196" s="25"/>
    </row>
    <row r="197">
      <c r="A197" s="26" t="s">
        <v>340</v>
      </c>
      <c r="B197" s="25" t="s">
        <v>329</v>
      </c>
      <c r="C197" s="25" t="s">
        <v>450</v>
      </c>
      <c r="D197" s="28">
        <v>97.46106222176205</v>
      </c>
      <c r="E197" s="29">
        <v>0.17326074498567337</v>
      </c>
      <c r="F197" s="30">
        <v>2.0</v>
      </c>
      <c r="G197" s="33"/>
      <c r="H197" s="34">
        <v>1.3830058812670414</v>
      </c>
      <c r="I197" s="35" t="s">
        <v>40</v>
      </c>
      <c r="J197" s="36">
        <v>3000.0</v>
      </c>
      <c r="K197" s="28">
        <v>0.46100196042234715</v>
      </c>
      <c r="L197" s="28">
        <v>0.05845115737196473</v>
      </c>
      <c r="M197" s="34">
        <v>1.3936119104969587</v>
      </c>
      <c r="N197" s="35" t="s">
        <v>28</v>
      </c>
      <c r="O197" s="36">
        <v>3000.0</v>
      </c>
      <c r="P197" s="28">
        <v>0.4645373034989862</v>
      </c>
      <c r="Q197" s="37">
        <v>0.059229729862260806</v>
      </c>
      <c r="R197" s="38">
        <v>0.6868606497218032</v>
      </c>
      <c r="S197" s="39">
        <v>0.575246551128729</v>
      </c>
      <c r="T197" s="40">
        <v>0.04186045151138791</v>
      </c>
      <c r="U197" s="40">
        <v>0.016269980177277724</v>
      </c>
      <c r="V197" s="40">
        <v>0.027225645221273777</v>
      </c>
      <c r="W197" s="40">
        <v>0.023546503975155696</v>
      </c>
      <c r="X197" s="39">
        <v>0.6339770093168743</v>
      </c>
      <c r="Y197" s="41">
        <v>0.749028871950167</v>
      </c>
      <c r="Z197" s="41">
        <v>0.5531320751620383</v>
      </c>
      <c r="AA197" s="41">
        <v>0.8404798353349203</v>
      </c>
      <c r="AB197" s="42">
        <v>0.0</v>
      </c>
      <c r="AC197" s="42">
        <v>1.0</v>
      </c>
      <c r="AD197" s="42">
        <v>1.0</v>
      </c>
      <c r="AE197" s="42">
        <v>0.0</v>
      </c>
      <c r="AF197" s="42">
        <v>0.0</v>
      </c>
      <c r="AG197" s="25"/>
      <c r="AH197" s="25"/>
      <c r="AI197" s="25"/>
      <c r="AJ197" s="25"/>
      <c r="AK197" s="25"/>
      <c r="AL197" s="25"/>
    </row>
    <row r="198">
      <c r="A198" s="26" t="s">
        <v>341</v>
      </c>
      <c r="B198" s="25" t="s">
        <v>329</v>
      </c>
      <c r="C198" s="25" t="s">
        <v>450</v>
      </c>
      <c r="D198" s="28">
        <v>97.46106222176205</v>
      </c>
      <c r="E198" s="29">
        <v>0.17941176470588235</v>
      </c>
      <c r="F198" s="30">
        <v>0.0</v>
      </c>
      <c r="G198" s="33"/>
      <c r="H198" s="34" t="s">
        <v>64</v>
      </c>
      <c r="I198" s="35" t="s">
        <v>31</v>
      </c>
      <c r="J198" s="36">
        <v>3000.0</v>
      </c>
      <c r="K198" s="28" t="s">
        <v>64</v>
      </c>
      <c r="L198" s="28" t="s">
        <v>64</v>
      </c>
      <c r="M198" s="34" t="s">
        <v>64</v>
      </c>
      <c r="N198" s="35" t="s">
        <v>31</v>
      </c>
      <c r="O198" s="36">
        <v>3000.0</v>
      </c>
      <c r="P198" s="28" t="s">
        <v>64</v>
      </c>
      <c r="Q198" s="37" t="s">
        <v>64</v>
      </c>
      <c r="R198" s="38" t="s">
        <v>64</v>
      </c>
      <c r="S198" s="39" t="s">
        <v>64</v>
      </c>
      <c r="T198" s="40" t="s">
        <v>64</v>
      </c>
      <c r="U198" s="40" t="s">
        <v>64</v>
      </c>
      <c r="V198" s="40" t="s">
        <v>64</v>
      </c>
      <c r="W198" s="40" t="s">
        <v>64</v>
      </c>
      <c r="X198" s="39" t="s">
        <v>64</v>
      </c>
      <c r="Y198" s="41" t="s">
        <v>64</v>
      </c>
      <c r="Z198" s="41" t="s">
        <v>64</v>
      </c>
      <c r="AA198" s="41" t="s">
        <v>64</v>
      </c>
      <c r="AB198" s="42">
        <v>0.0</v>
      </c>
      <c r="AC198" s="42">
        <v>0.0</v>
      </c>
      <c r="AD198" s="42">
        <v>0.0</v>
      </c>
      <c r="AE198" s="42">
        <v>0.0</v>
      </c>
      <c r="AF198" s="42">
        <v>1.0</v>
      </c>
      <c r="AG198" s="25"/>
      <c r="AH198" s="25"/>
      <c r="AI198" s="25"/>
      <c r="AJ198" s="25"/>
      <c r="AK198" s="25"/>
      <c r="AL198" s="25"/>
    </row>
    <row r="199">
      <c r="A199" s="26" t="s">
        <v>342</v>
      </c>
      <c r="B199" s="25" t="s">
        <v>329</v>
      </c>
      <c r="C199" s="25" t="s">
        <v>450</v>
      </c>
      <c r="D199" s="28">
        <v>97.46106222176205</v>
      </c>
      <c r="E199" s="29">
        <v>0.18</v>
      </c>
      <c r="F199" s="30">
        <v>0.0</v>
      </c>
      <c r="G199" s="33"/>
      <c r="H199" s="34" t="s">
        <v>64</v>
      </c>
      <c r="I199" s="35" t="s">
        <v>29</v>
      </c>
      <c r="J199" s="36">
        <v>3000.0</v>
      </c>
      <c r="K199" s="28" t="s">
        <v>64</v>
      </c>
      <c r="L199" s="28" t="s">
        <v>64</v>
      </c>
      <c r="M199" s="34" t="s">
        <v>64</v>
      </c>
      <c r="N199" s="35" t="s">
        <v>29</v>
      </c>
      <c r="O199" s="36">
        <v>3000.0</v>
      </c>
      <c r="P199" s="28" t="s">
        <v>64</v>
      </c>
      <c r="Q199" s="37" t="s">
        <v>64</v>
      </c>
      <c r="R199" s="38" t="s">
        <v>64</v>
      </c>
      <c r="S199" s="39" t="s">
        <v>64</v>
      </c>
      <c r="T199" s="40" t="s">
        <v>64</v>
      </c>
      <c r="U199" s="40" t="s">
        <v>64</v>
      </c>
      <c r="V199" s="40" t="s">
        <v>64</v>
      </c>
      <c r="W199" s="40" t="s">
        <v>64</v>
      </c>
      <c r="X199" s="39" t="s">
        <v>64</v>
      </c>
      <c r="Y199" s="41" t="s">
        <v>64</v>
      </c>
      <c r="Z199" s="41" t="s">
        <v>64</v>
      </c>
      <c r="AA199" s="41" t="s">
        <v>64</v>
      </c>
      <c r="AB199" s="42">
        <v>0.0</v>
      </c>
      <c r="AC199" s="42">
        <v>0.0</v>
      </c>
      <c r="AD199" s="42">
        <v>1.0</v>
      </c>
      <c r="AE199" s="42">
        <v>0.0</v>
      </c>
      <c r="AF199" s="42">
        <v>0.0</v>
      </c>
      <c r="AG199" s="25"/>
      <c r="AH199" s="25"/>
      <c r="AI199" s="25"/>
      <c r="AJ199" s="25"/>
      <c r="AK199" s="25"/>
      <c r="AL199" s="25"/>
    </row>
    <row r="200">
      <c r="A200" s="26" t="s">
        <v>343</v>
      </c>
      <c r="B200" s="25" t="s">
        <v>329</v>
      </c>
      <c r="C200" s="25" t="s">
        <v>450</v>
      </c>
      <c r="D200" s="28">
        <v>97.46106222176205</v>
      </c>
      <c r="E200" s="29">
        <v>0.12775025278058644</v>
      </c>
      <c r="F200" s="30">
        <v>0.0</v>
      </c>
      <c r="G200" s="33"/>
      <c r="H200" s="34" t="s">
        <v>64</v>
      </c>
      <c r="I200" s="35" t="s">
        <v>40</v>
      </c>
      <c r="J200" s="36">
        <v>3000.0</v>
      </c>
      <c r="K200" s="28" t="s">
        <v>64</v>
      </c>
      <c r="L200" s="28" t="s">
        <v>64</v>
      </c>
      <c r="M200" s="34" t="s">
        <v>64</v>
      </c>
      <c r="N200" s="35" t="s">
        <v>29</v>
      </c>
      <c r="O200" s="36">
        <v>3000.0</v>
      </c>
      <c r="P200" s="28" t="s">
        <v>64</v>
      </c>
      <c r="Q200" s="37" t="s">
        <v>64</v>
      </c>
      <c r="R200" s="38" t="s">
        <v>64</v>
      </c>
      <c r="S200" s="39" t="s">
        <v>64</v>
      </c>
      <c r="T200" s="40" t="s">
        <v>64</v>
      </c>
      <c r="U200" s="40" t="s">
        <v>64</v>
      </c>
      <c r="V200" s="40" t="s">
        <v>64</v>
      </c>
      <c r="W200" s="40" t="s">
        <v>64</v>
      </c>
      <c r="X200" s="39" t="s">
        <v>64</v>
      </c>
      <c r="Y200" s="41" t="s">
        <v>64</v>
      </c>
      <c r="Z200" s="41" t="s">
        <v>64</v>
      </c>
      <c r="AA200" s="41" t="s">
        <v>64</v>
      </c>
      <c r="AB200" s="42">
        <v>0.0</v>
      </c>
      <c r="AC200" s="42">
        <v>1.0</v>
      </c>
      <c r="AD200" s="42">
        <v>1.0</v>
      </c>
      <c r="AE200" s="42">
        <v>0.0</v>
      </c>
      <c r="AF200" s="42">
        <v>0.0</v>
      </c>
      <c r="AG200" s="25"/>
      <c r="AH200" s="25"/>
      <c r="AI200" s="25"/>
      <c r="AJ200" s="25"/>
      <c r="AK200" s="25"/>
      <c r="AL200" s="25"/>
    </row>
    <row r="201">
      <c r="A201" s="26" t="s">
        <v>344</v>
      </c>
      <c r="B201" s="25" t="s">
        <v>329</v>
      </c>
      <c r="C201" s="25" t="s">
        <v>450</v>
      </c>
      <c r="D201" s="28">
        <v>97.46106222176205</v>
      </c>
      <c r="E201" s="29">
        <v>0.1535217391304348</v>
      </c>
      <c r="F201" s="30">
        <v>0.0</v>
      </c>
      <c r="G201" s="33"/>
      <c r="H201" s="34" t="s">
        <v>64</v>
      </c>
      <c r="I201" s="35" t="s">
        <v>45</v>
      </c>
      <c r="J201" s="36">
        <v>3000.0</v>
      </c>
      <c r="K201" s="28" t="s">
        <v>64</v>
      </c>
      <c r="L201" s="28" t="s">
        <v>64</v>
      </c>
      <c r="M201" s="34" t="s">
        <v>64</v>
      </c>
      <c r="N201" s="35" t="s">
        <v>31</v>
      </c>
      <c r="O201" s="36">
        <v>3000.0</v>
      </c>
      <c r="P201" s="28" t="s">
        <v>64</v>
      </c>
      <c r="Q201" s="37" t="s">
        <v>64</v>
      </c>
      <c r="R201" s="38" t="s">
        <v>64</v>
      </c>
      <c r="S201" s="39" t="s">
        <v>64</v>
      </c>
      <c r="T201" s="40" t="s">
        <v>64</v>
      </c>
      <c r="U201" s="40" t="s">
        <v>64</v>
      </c>
      <c r="V201" s="40" t="s">
        <v>64</v>
      </c>
      <c r="W201" s="40" t="s">
        <v>64</v>
      </c>
      <c r="X201" s="39" t="s">
        <v>64</v>
      </c>
      <c r="Y201" s="41" t="s">
        <v>64</v>
      </c>
      <c r="Z201" s="41" t="s">
        <v>64</v>
      </c>
      <c r="AA201" s="41" t="s">
        <v>64</v>
      </c>
      <c r="AB201" s="42">
        <v>0.0</v>
      </c>
      <c r="AC201" s="42">
        <v>0.0</v>
      </c>
      <c r="AD201" s="42">
        <v>0.0</v>
      </c>
      <c r="AE201" s="42">
        <v>1.0</v>
      </c>
      <c r="AF201" s="42">
        <v>1.0</v>
      </c>
      <c r="AG201" s="25"/>
      <c r="AH201" s="25"/>
      <c r="AI201" s="25"/>
      <c r="AJ201" s="25"/>
      <c r="AK201" s="25"/>
      <c r="AL201" s="25"/>
    </row>
    <row r="202">
      <c r="A202" s="26" t="s">
        <v>345</v>
      </c>
      <c r="B202" s="25" t="s">
        <v>329</v>
      </c>
      <c r="C202" s="25" t="s">
        <v>450</v>
      </c>
      <c r="D202" s="28">
        <v>97.46106222176205</v>
      </c>
      <c r="E202" s="29">
        <v>0.18</v>
      </c>
      <c r="F202" s="30">
        <v>0.0</v>
      </c>
      <c r="G202" s="33"/>
      <c r="H202" s="34" t="s">
        <v>64</v>
      </c>
      <c r="I202" s="35" t="s">
        <v>58</v>
      </c>
      <c r="J202" s="36">
        <v>3000.0</v>
      </c>
      <c r="K202" s="28" t="s">
        <v>64</v>
      </c>
      <c r="L202" s="28" t="s">
        <v>64</v>
      </c>
      <c r="M202" s="34" t="s">
        <v>64</v>
      </c>
      <c r="N202" s="35" t="s">
        <v>28</v>
      </c>
      <c r="O202" s="36">
        <v>3000.0</v>
      </c>
      <c r="P202" s="28" t="s">
        <v>64</v>
      </c>
      <c r="Q202" s="37" t="s">
        <v>64</v>
      </c>
      <c r="R202" s="38" t="s">
        <v>64</v>
      </c>
      <c r="S202" s="39" t="s">
        <v>64</v>
      </c>
      <c r="T202" s="40" t="s">
        <v>64</v>
      </c>
      <c r="U202" s="40" t="s">
        <v>64</v>
      </c>
      <c r="V202" s="40" t="s">
        <v>64</v>
      </c>
      <c r="W202" s="40" t="s">
        <v>64</v>
      </c>
      <c r="X202" s="39" t="s">
        <v>64</v>
      </c>
      <c r="Y202" s="41" t="s">
        <v>64</v>
      </c>
      <c r="Z202" s="41" t="s">
        <v>64</v>
      </c>
      <c r="AA202" s="41" t="s">
        <v>64</v>
      </c>
      <c r="AB202" s="42">
        <v>1.0</v>
      </c>
      <c r="AC202" s="42">
        <v>1.0</v>
      </c>
      <c r="AD202" s="42">
        <v>0.0</v>
      </c>
      <c r="AE202" s="42">
        <v>0.0</v>
      </c>
      <c r="AF202" s="42">
        <v>0.0</v>
      </c>
      <c r="AG202" s="25"/>
      <c r="AH202" s="25"/>
      <c r="AI202" s="25"/>
      <c r="AJ202" s="25"/>
      <c r="AK202" s="25"/>
      <c r="AL202" s="25"/>
    </row>
    <row r="203">
      <c r="A203" s="26" t="s">
        <v>584</v>
      </c>
      <c r="B203" s="25" t="s">
        <v>566</v>
      </c>
      <c r="C203" s="25" t="s">
        <v>475</v>
      </c>
      <c r="D203" s="28">
        <v>97.89413241536391</v>
      </c>
      <c r="E203" s="29">
        <v>0.2122628398791541</v>
      </c>
      <c r="F203" s="30">
        <v>34.0</v>
      </c>
      <c r="G203" s="33"/>
      <c r="H203" s="34">
        <v>33.3816529027628</v>
      </c>
      <c r="I203" s="35" t="s">
        <v>356</v>
      </c>
      <c r="J203" s="36">
        <v>9100.0</v>
      </c>
      <c r="K203" s="28">
        <v>3.6683135057981104</v>
      </c>
      <c r="L203" s="28">
        <v>4.783563982801351</v>
      </c>
      <c r="M203" s="34">
        <v>33.317355237660294</v>
      </c>
      <c r="N203" s="35" t="s">
        <v>30</v>
      </c>
      <c r="O203" s="36">
        <v>9200.0</v>
      </c>
      <c r="P203" s="28">
        <v>3.621451656267423</v>
      </c>
      <c r="Q203" s="37">
        <v>4.71579454184626</v>
      </c>
      <c r="R203" s="38">
        <v>14.882004351563515</v>
      </c>
      <c r="S203" s="39">
        <v>13.87767723323664</v>
      </c>
      <c r="T203" s="40">
        <v>0.0647746697816462</v>
      </c>
      <c r="U203" s="40">
        <v>0.009145768513565767</v>
      </c>
      <c r="V203" s="40">
        <v>0.03394305840086264</v>
      </c>
      <c r="W203" s="40">
        <v>0.02988874864742627</v>
      </c>
      <c r="X203" s="39">
        <v>12.520209338939553</v>
      </c>
      <c r="Y203" s="41">
        <v>20.86144356382325</v>
      </c>
      <c r="Z203" s="41">
        <v>11.166849896035904</v>
      </c>
      <c r="AA203" s="41">
        <v>22.150505341624388</v>
      </c>
      <c r="AB203" s="42">
        <v>1.0</v>
      </c>
      <c r="AC203" s="42">
        <v>0.0</v>
      </c>
      <c r="AD203" s="42">
        <v>1.0</v>
      </c>
      <c r="AE203" s="42">
        <v>0.0</v>
      </c>
      <c r="AF203" s="42">
        <v>0.0</v>
      </c>
      <c r="AG203" s="25"/>
      <c r="AH203" s="25"/>
      <c r="AI203" s="25"/>
      <c r="AJ203" s="25"/>
      <c r="AK203" s="25"/>
      <c r="AL203" s="25"/>
    </row>
    <row r="204">
      <c r="A204" s="26" t="s">
        <v>586</v>
      </c>
      <c r="B204" s="25" t="s">
        <v>566</v>
      </c>
      <c r="C204" s="25" t="s">
        <v>475</v>
      </c>
      <c r="D204" s="28">
        <v>97.89413241536391</v>
      </c>
      <c r="E204" s="29">
        <v>0.21113242784380304</v>
      </c>
      <c r="F204" s="30">
        <v>32.0</v>
      </c>
      <c r="G204" s="33"/>
      <c r="H204" s="34">
        <v>24.162626316809295</v>
      </c>
      <c r="I204" s="35" t="s">
        <v>40</v>
      </c>
      <c r="J204" s="36">
        <v>4800.0</v>
      </c>
      <c r="K204" s="28">
        <v>5.033880482668603</v>
      </c>
      <c r="L204" s="28">
        <v>5.181251610133309</v>
      </c>
      <c r="M204" s="34">
        <v>22.94149964953675</v>
      </c>
      <c r="N204" s="35" t="s">
        <v>28</v>
      </c>
      <c r="O204" s="36">
        <v>5000.0</v>
      </c>
      <c r="P204" s="28">
        <v>4.5882999299073495</v>
      </c>
      <c r="Q204" s="37">
        <v>4.546697800239672</v>
      </c>
      <c r="R204" s="38">
        <v>13.917833006356124</v>
      </c>
      <c r="S204" s="39">
        <v>12.978573966617988</v>
      </c>
      <c r="T204" s="40">
        <v>0.04474043905477217</v>
      </c>
      <c r="U204" s="40">
        <v>0.03908901517416937</v>
      </c>
      <c r="V204" s="40">
        <v>0.036640064825908154</v>
      </c>
      <c r="W204" s="40">
        <v>0.0211928395522605</v>
      </c>
      <c r="X204" s="39">
        <v>16.468147508961692</v>
      </c>
      <c r="Y204" s="41">
        <v>7.694478807847603</v>
      </c>
      <c r="Z204" s="41">
        <v>14.501067552684072</v>
      </c>
      <c r="AA204" s="41">
        <v>8.440432096852676</v>
      </c>
      <c r="AB204" s="42">
        <v>0.0</v>
      </c>
      <c r="AC204" s="42">
        <v>1.0</v>
      </c>
      <c r="AD204" s="42">
        <v>1.0</v>
      </c>
      <c r="AE204" s="42">
        <v>0.0</v>
      </c>
      <c r="AF204" s="42">
        <v>0.0</v>
      </c>
      <c r="AG204" s="25"/>
      <c r="AH204" s="25"/>
      <c r="AI204" s="25"/>
      <c r="AJ204" s="25"/>
      <c r="AK204" s="25"/>
      <c r="AL204" s="25"/>
    </row>
    <row r="205">
      <c r="A205" s="26" t="s">
        <v>585</v>
      </c>
      <c r="B205" s="25" t="s">
        <v>566</v>
      </c>
      <c r="C205" s="25" t="s">
        <v>475</v>
      </c>
      <c r="D205" s="28">
        <v>97.89413241536391</v>
      </c>
      <c r="E205" s="29">
        <v>0.19500641689091286</v>
      </c>
      <c r="F205" s="30">
        <v>31.0</v>
      </c>
      <c r="G205" s="33"/>
      <c r="H205" s="34">
        <v>28.134395704449247</v>
      </c>
      <c r="I205" s="35" t="s">
        <v>44</v>
      </c>
      <c r="J205" s="36">
        <v>5900.0</v>
      </c>
      <c r="K205" s="28">
        <v>4.768541644821906</v>
      </c>
      <c r="L205" s="28">
        <v>5.4865725830487735</v>
      </c>
      <c r="M205" s="34">
        <v>28.259063409236646</v>
      </c>
      <c r="N205" s="35" t="s">
        <v>29</v>
      </c>
      <c r="O205" s="36">
        <v>6600.0</v>
      </c>
      <c r="P205" s="28">
        <v>4.281676274126765</v>
      </c>
      <c r="Q205" s="37">
        <v>4.942367570896143</v>
      </c>
      <c r="R205" s="38">
        <v>12.273663258289284</v>
      </c>
      <c r="S205" s="39">
        <v>11.445362677244429</v>
      </c>
      <c r="T205" s="40">
        <v>0.03249163625049344</v>
      </c>
      <c r="U205" s="40">
        <v>0.03509096715053292</v>
      </c>
      <c r="V205" s="40">
        <v>0.03314146897550331</v>
      </c>
      <c r="W205" s="40">
        <v>0.029335305871874082</v>
      </c>
      <c r="X205" s="39">
        <v>13.041414879728611</v>
      </c>
      <c r="Y205" s="41">
        <v>15.092980824720634</v>
      </c>
      <c r="Z205" s="41">
        <v>11.004794284199434</v>
      </c>
      <c r="AA205" s="41">
        <v>17.25426912503721</v>
      </c>
      <c r="AB205" s="42">
        <v>0.0</v>
      </c>
      <c r="AC205" s="42">
        <v>0.0</v>
      </c>
      <c r="AD205" s="42">
        <v>1.0</v>
      </c>
      <c r="AE205" s="42">
        <v>1.0</v>
      </c>
      <c r="AF205" s="42">
        <v>0.0</v>
      </c>
      <c r="AG205" s="25"/>
      <c r="AH205" s="25"/>
      <c r="AI205" s="25"/>
      <c r="AJ205" s="25"/>
      <c r="AK205" s="25"/>
      <c r="AL205" s="25"/>
    </row>
    <row r="206">
      <c r="A206" s="26" t="s">
        <v>587</v>
      </c>
      <c r="B206" s="25" t="s">
        <v>566</v>
      </c>
      <c r="C206" s="25" t="s">
        <v>475</v>
      </c>
      <c r="D206" s="28">
        <v>97.89413241536391</v>
      </c>
      <c r="E206" s="29">
        <v>0.18839252336448598</v>
      </c>
      <c r="F206" s="30">
        <v>29.0</v>
      </c>
      <c r="G206" s="33"/>
      <c r="H206" s="34">
        <v>22.594746694635</v>
      </c>
      <c r="I206" s="35" t="s">
        <v>58</v>
      </c>
      <c r="J206" s="36">
        <v>4100.0</v>
      </c>
      <c r="K206" s="28">
        <v>5.510913827959755</v>
      </c>
      <c r="L206" s="28">
        <v>5.400399484081367</v>
      </c>
      <c r="M206" s="34">
        <v>22.07739303242685</v>
      </c>
      <c r="N206" s="35" t="s">
        <v>27</v>
      </c>
      <c r="O206" s="36">
        <v>4600.0</v>
      </c>
      <c r="P206" s="28">
        <v>4.7994332679188805</v>
      </c>
      <c r="Q206" s="37">
        <v>4.624108565833961</v>
      </c>
      <c r="R206" s="38">
        <v>11.026562127306322</v>
      </c>
      <c r="S206" s="39">
        <v>10.282423427655536</v>
      </c>
      <c r="T206" s="40">
        <v>0.041896163079858335</v>
      </c>
      <c r="U206" s="40">
        <v>0.023716550465910997</v>
      </c>
      <c r="V206" s="40">
        <v>0.02934577061540738</v>
      </c>
      <c r="W206" s="40">
        <v>0.029438052912940105</v>
      </c>
      <c r="X206" s="39">
        <v>10.730385738111291</v>
      </c>
      <c r="Y206" s="41">
        <v>11.864360956523706</v>
      </c>
      <c r="Z206" s="41">
        <v>9.158487929069556</v>
      </c>
      <c r="AA206" s="41">
        <v>12.918905103357295</v>
      </c>
      <c r="AB206" s="42">
        <v>1.0</v>
      </c>
      <c r="AC206" s="42">
        <v>1.0</v>
      </c>
      <c r="AD206" s="42">
        <v>0.0</v>
      </c>
      <c r="AE206" s="42">
        <v>0.0</v>
      </c>
      <c r="AF206" s="42">
        <v>0.0</v>
      </c>
      <c r="AG206" s="25"/>
      <c r="AH206" s="25"/>
      <c r="AI206" s="25"/>
      <c r="AJ206" s="25"/>
      <c r="AK206" s="25"/>
      <c r="AL206" s="25"/>
    </row>
    <row r="207">
      <c r="A207" s="26" t="s">
        <v>588</v>
      </c>
      <c r="B207" s="25" t="s">
        <v>566</v>
      </c>
      <c r="C207" s="25" t="s">
        <v>475</v>
      </c>
      <c r="D207" s="28">
        <v>97.89413241536391</v>
      </c>
      <c r="E207" s="29">
        <v>0.32956395348837203</v>
      </c>
      <c r="F207" s="30">
        <v>28.0</v>
      </c>
      <c r="G207" s="33"/>
      <c r="H207" s="34">
        <v>39.56396973529231</v>
      </c>
      <c r="I207" s="35" t="s">
        <v>45</v>
      </c>
      <c r="J207" s="36">
        <v>8100.0</v>
      </c>
      <c r="K207" s="28">
        <v>4.884440708060779</v>
      </c>
      <c r="L207" s="28">
        <v>7.213059177522996</v>
      </c>
      <c r="M207" s="34">
        <v>39.944930084505934</v>
      </c>
      <c r="N207" s="35" t="s">
        <v>31</v>
      </c>
      <c r="O207" s="36">
        <v>8600.0</v>
      </c>
      <c r="P207" s="28">
        <v>4.644759312151853</v>
      </c>
      <c r="Q207" s="37">
        <v>6.907398620474566</v>
      </c>
      <c r="R207" s="38">
        <v>21.147312298520447</v>
      </c>
      <c r="S207" s="39">
        <v>19.720164535396716</v>
      </c>
      <c r="T207" s="40">
        <v>0.10436544103894863</v>
      </c>
      <c r="U207" s="40">
        <v>0.01844208596672185</v>
      </c>
      <c r="V207" s="40">
        <v>0.09042909198455087</v>
      </c>
      <c r="W207" s="40">
        <v>0.05815544154278764</v>
      </c>
      <c r="X207" s="39">
        <v>19.108990767102014</v>
      </c>
      <c r="Y207" s="41">
        <v>20.454978968190296</v>
      </c>
      <c r="Z207" s="41">
        <v>16.921943287729608</v>
      </c>
      <c r="AA207" s="41">
        <v>23.022986796776326</v>
      </c>
      <c r="AB207" s="42">
        <v>0.0</v>
      </c>
      <c r="AC207" s="42">
        <v>0.0</v>
      </c>
      <c r="AD207" s="42">
        <v>0.0</v>
      </c>
      <c r="AE207" s="42">
        <v>1.0</v>
      </c>
      <c r="AF207" s="42">
        <v>1.0</v>
      </c>
      <c r="AG207" s="25"/>
      <c r="AH207" s="25"/>
      <c r="AI207" s="25"/>
      <c r="AJ207" s="25"/>
      <c r="AK207" s="25"/>
      <c r="AL207" s="25"/>
    </row>
    <row r="208">
      <c r="A208" s="26" t="s">
        <v>590</v>
      </c>
      <c r="B208" s="25" t="s">
        <v>566</v>
      </c>
      <c r="C208" s="25" t="s">
        <v>475</v>
      </c>
      <c r="D208" s="28">
        <v>97.89413241536391</v>
      </c>
      <c r="E208" s="29">
        <v>0.23437122002085506</v>
      </c>
      <c r="F208" s="30">
        <v>21.0</v>
      </c>
      <c r="G208" s="33"/>
      <c r="H208" s="34">
        <v>20.193251783378088</v>
      </c>
      <c r="I208" s="35" t="s">
        <v>45</v>
      </c>
      <c r="J208" s="36">
        <v>4500.0</v>
      </c>
      <c r="K208" s="28">
        <v>4.487389285195131</v>
      </c>
      <c r="L208" s="28">
        <v>4.050149400207901</v>
      </c>
      <c r="M208" s="34">
        <v>19.570025821992246</v>
      </c>
      <c r="N208" s="35" t="s">
        <v>30</v>
      </c>
      <c r="O208" s="36">
        <v>3800.0</v>
      </c>
      <c r="P208" s="28">
        <v>5.150006795261118</v>
      </c>
      <c r="Q208" s="37">
        <v>4.542744680927803</v>
      </c>
      <c r="R208" s="38">
        <v>10.35317388032164</v>
      </c>
      <c r="S208" s="39">
        <v>9.65447946771934</v>
      </c>
      <c r="T208" s="40">
        <v>0.06126737814405597</v>
      </c>
      <c r="U208" s="40">
        <v>0.022314021553251153</v>
      </c>
      <c r="V208" s="40">
        <v>0.03702973404311075</v>
      </c>
      <c r="W208" s="40">
        <v>0.03779918306218838</v>
      </c>
      <c r="X208" s="39">
        <v>9.369372889458718</v>
      </c>
      <c r="Y208" s="41">
        <v>10.823878893919368</v>
      </c>
      <c r="Z208" s="41">
        <v>8.082088199216534</v>
      </c>
      <c r="AA208" s="41">
        <v>11.487937622775714</v>
      </c>
      <c r="AB208" s="42">
        <v>0.0</v>
      </c>
      <c r="AC208" s="42">
        <v>0.0</v>
      </c>
      <c r="AD208" s="42">
        <v>0.0</v>
      </c>
      <c r="AE208" s="42">
        <v>1.0</v>
      </c>
      <c r="AF208" s="42">
        <v>1.0</v>
      </c>
      <c r="AG208" s="25"/>
      <c r="AH208" s="25"/>
      <c r="AI208" s="25"/>
      <c r="AJ208" s="25"/>
      <c r="AK208" s="25"/>
      <c r="AL208" s="25"/>
    </row>
    <row r="209">
      <c r="A209" s="26" t="s">
        <v>589</v>
      </c>
      <c r="B209" s="25" t="s">
        <v>566</v>
      </c>
      <c r="C209" s="25" t="s">
        <v>475</v>
      </c>
      <c r="D209" s="28">
        <v>97.89413241536391</v>
      </c>
      <c r="E209" s="29">
        <v>0.1462546972860125</v>
      </c>
      <c r="F209" s="30">
        <v>19.0</v>
      </c>
      <c r="G209" s="33"/>
      <c r="H209" s="34">
        <v>16.733555871629193</v>
      </c>
      <c r="I209" s="35" t="s">
        <v>27</v>
      </c>
      <c r="J209" s="36">
        <v>3800.0</v>
      </c>
      <c r="K209" s="28">
        <v>4.403567334639261</v>
      </c>
      <c r="L209" s="28">
        <v>3.4636452068525725</v>
      </c>
      <c r="M209" s="34">
        <v>17.074730759783538</v>
      </c>
      <c r="N209" s="35" t="s">
        <v>27</v>
      </c>
      <c r="O209" s="36">
        <v>4200.0</v>
      </c>
      <c r="P209" s="28">
        <v>4.0654120856627465</v>
      </c>
      <c r="Q209" s="37">
        <v>3.2452653700618006</v>
      </c>
      <c r="R209" s="38">
        <v>5.399725580727072</v>
      </c>
      <c r="S209" s="39">
        <v>5.035319637539871</v>
      </c>
      <c r="T209" s="40">
        <v>0.04824452394054388</v>
      </c>
      <c r="U209" s="40">
        <v>0.0054197347336522594</v>
      </c>
      <c r="V209" s="40">
        <v>0.01590381175940581</v>
      </c>
      <c r="W209" s="40">
        <v>0.03385113005772968</v>
      </c>
      <c r="X209" s="39">
        <v>4.434381810293907</v>
      </c>
      <c r="Y209" s="41">
        <v>12.299174061335284</v>
      </c>
      <c r="Z209" s="41">
        <v>3.673513502782297</v>
      </c>
      <c r="AA209" s="41">
        <v>13.401217257001242</v>
      </c>
      <c r="AB209" s="42">
        <v>1.0</v>
      </c>
      <c r="AC209" s="42">
        <v>0.0</v>
      </c>
      <c r="AD209" s="42">
        <v>0.0</v>
      </c>
      <c r="AE209" s="42">
        <v>0.0</v>
      </c>
      <c r="AF209" s="42">
        <v>0.0</v>
      </c>
      <c r="AG209" s="25"/>
      <c r="AH209" s="25"/>
      <c r="AI209" s="25"/>
      <c r="AJ209" s="25"/>
      <c r="AK209" s="25"/>
      <c r="AL209" s="25"/>
    </row>
    <row r="210">
      <c r="A210" s="26" t="s">
        <v>592</v>
      </c>
      <c r="B210" s="25" t="s">
        <v>566</v>
      </c>
      <c r="C210" s="25" t="s">
        <v>475</v>
      </c>
      <c r="D210" s="28">
        <v>97.89413241536391</v>
      </c>
      <c r="E210" s="29">
        <v>0.13664152892561984</v>
      </c>
      <c r="F210" s="30">
        <v>16.0</v>
      </c>
      <c r="G210" s="33"/>
      <c r="H210" s="34">
        <v>13.599020194836529</v>
      </c>
      <c r="I210" s="35" t="s">
        <v>45</v>
      </c>
      <c r="J210" s="36">
        <v>3300.0</v>
      </c>
      <c r="K210" s="28">
        <v>4.120915210556523</v>
      </c>
      <c r="L210" s="28">
        <v>2.784702767964201</v>
      </c>
      <c r="M210" s="34">
        <v>14.051029080572448</v>
      </c>
      <c r="N210" s="35" t="s">
        <v>30</v>
      </c>
      <c r="O210" s="36">
        <v>3100.0</v>
      </c>
      <c r="P210" s="28">
        <v>4.532590025991112</v>
      </c>
      <c r="Q210" s="37">
        <v>3.1370909084160887</v>
      </c>
      <c r="R210" s="38">
        <v>4.2116619870967416</v>
      </c>
      <c r="S210" s="39">
        <v>3.927433717372891</v>
      </c>
      <c r="T210" s="40">
        <v>0.05813459883067243</v>
      </c>
      <c r="U210" s="40">
        <v>0.004492219000551961</v>
      </c>
      <c r="V210" s="40">
        <v>0.019906695963230255</v>
      </c>
      <c r="W210" s="40">
        <v>0.02325383953226897</v>
      </c>
      <c r="X210" s="39">
        <v>4.57726010832395</v>
      </c>
      <c r="Y210" s="41">
        <v>9.021760086512579</v>
      </c>
      <c r="Z210" s="41">
        <v>4.124564053654548</v>
      </c>
      <c r="AA210" s="41">
        <v>9.926465026917901</v>
      </c>
      <c r="AB210" s="42">
        <v>0.0</v>
      </c>
      <c r="AC210" s="42">
        <v>0.0</v>
      </c>
      <c r="AD210" s="42">
        <v>0.0</v>
      </c>
      <c r="AE210" s="42">
        <v>1.0</v>
      </c>
      <c r="AF210" s="42">
        <v>1.0</v>
      </c>
      <c r="AG210" s="25"/>
      <c r="AH210" s="25"/>
      <c r="AI210" s="25"/>
      <c r="AJ210" s="25"/>
      <c r="AK210" s="25"/>
      <c r="AL210" s="25"/>
    </row>
    <row r="211">
      <c r="A211" s="26" t="s">
        <v>598</v>
      </c>
      <c r="B211" s="25" t="s">
        <v>566</v>
      </c>
      <c r="C211" s="25" t="s">
        <v>475</v>
      </c>
      <c r="D211" s="28">
        <v>97.89413241536391</v>
      </c>
      <c r="E211" s="29">
        <v>0.20132043170822478</v>
      </c>
      <c r="F211" s="30">
        <v>15.0</v>
      </c>
      <c r="G211" s="33"/>
      <c r="H211" s="34">
        <v>12.985122303409101</v>
      </c>
      <c r="I211" s="35" t="s">
        <v>44</v>
      </c>
      <c r="J211" s="36">
        <v>3000.0</v>
      </c>
      <c r="K211" s="28">
        <v>4.328374101136367</v>
      </c>
      <c r="L211" s="28">
        <v>2.827638367249855</v>
      </c>
      <c r="M211" s="34">
        <v>12.963582324396858</v>
      </c>
      <c r="N211" s="35" t="s">
        <v>29</v>
      </c>
      <c r="O211" s="36">
        <v>3100.0</v>
      </c>
      <c r="P211" s="28">
        <v>4.181800749805438</v>
      </c>
      <c r="Q211" s="37">
        <v>2.7285668152804714</v>
      </c>
      <c r="R211" s="38">
        <v>6.166101183963669</v>
      </c>
      <c r="S211" s="39">
        <v>5.749975607925146</v>
      </c>
      <c r="T211" s="40">
        <v>0.0488284743266423</v>
      </c>
      <c r="U211" s="40">
        <v>0.022500310349370542</v>
      </c>
      <c r="V211" s="40">
        <v>0.037998449428190084</v>
      </c>
      <c r="W211" s="40">
        <v>0.025487903424805638</v>
      </c>
      <c r="X211" s="39">
        <v>6.169243333989388</v>
      </c>
      <c r="Y211" s="41">
        <v>6.815878969419713</v>
      </c>
      <c r="Z211" s="41">
        <v>5.435217622491576</v>
      </c>
      <c r="AA211" s="41">
        <v>7.528364701905282</v>
      </c>
      <c r="AB211" s="42">
        <v>0.0</v>
      </c>
      <c r="AC211" s="42">
        <v>0.0</v>
      </c>
      <c r="AD211" s="42">
        <v>1.0</v>
      </c>
      <c r="AE211" s="42">
        <v>1.0</v>
      </c>
      <c r="AF211" s="42">
        <v>0.0</v>
      </c>
      <c r="AG211" s="25"/>
      <c r="AH211" s="25"/>
      <c r="AI211" s="25"/>
      <c r="AJ211" s="25"/>
      <c r="AK211" s="25"/>
      <c r="AL211" s="25"/>
    </row>
    <row r="212">
      <c r="A212" s="26" t="s">
        <v>591</v>
      </c>
      <c r="B212" s="25" t="s">
        <v>566</v>
      </c>
      <c r="C212" s="25" t="s">
        <v>475</v>
      </c>
      <c r="D212" s="28">
        <v>97.89413241536391</v>
      </c>
      <c r="E212" s="29">
        <v>0.17553041018387552</v>
      </c>
      <c r="F212" s="30">
        <v>7.0</v>
      </c>
      <c r="G212" s="33"/>
      <c r="H212" s="34">
        <v>4.831398555726923</v>
      </c>
      <c r="I212" s="35" t="s">
        <v>40</v>
      </c>
      <c r="J212" s="36">
        <v>3200.0</v>
      </c>
      <c r="K212" s="28">
        <v>1.5098120486646636</v>
      </c>
      <c r="L212" s="28">
        <v>0.47829845739301097</v>
      </c>
      <c r="M212" s="34">
        <v>4.735259540397424</v>
      </c>
      <c r="N212" s="35" t="s">
        <v>28</v>
      </c>
      <c r="O212" s="36">
        <v>3000.0</v>
      </c>
      <c r="P212" s="28">
        <v>1.5784198467991413</v>
      </c>
      <c r="Q212" s="37">
        <v>0.49272942480216586</v>
      </c>
      <c r="R212" s="38">
        <v>2.4513285598223002</v>
      </c>
      <c r="S212" s="39">
        <v>2.285898172194437</v>
      </c>
      <c r="T212" s="40">
        <v>0.03840370668692326</v>
      </c>
      <c r="U212" s="40">
        <v>0.019703564475951126</v>
      </c>
      <c r="V212" s="40">
        <v>0.03776516524557299</v>
      </c>
      <c r="W212" s="40">
        <v>0.027274841566247158</v>
      </c>
      <c r="X212" s="39">
        <v>2.425497292037456</v>
      </c>
      <c r="Y212" s="41">
        <v>2.405901263689467</v>
      </c>
      <c r="Z212" s="41">
        <v>2.0901600825342905</v>
      </c>
      <c r="AA212" s="41">
        <v>2.6450994578631333</v>
      </c>
      <c r="AB212" s="42">
        <v>0.0</v>
      </c>
      <c r="AC212" s="42">
        <v>1.0</v>
      </c>
      <c r="AD212" s="42">
        <v>1.0</v>
      </c>
      <c r="AE212" s="42">
        <v>0.0</v>
      </c>
      <c r="AF212" s="42">
        <v>0.0</v>
      </c>
      <c r="AG212" s="25"/>
      <c r="AH212" s="25"/>
      <c r="AI212" s="25"/>
      <c r="AJ212" s="25"/>
      <c r="AK212" s="25"/>
      <c r="AL212" s="25"/>
    </row>
    <row r="213">
      <c r="A213" s="26" t="s">
        <v>594</v>
      </c>
      <c r="B213" s="25" t="s">
        <v>566</v>
      </c>
      <c r="C213" s="25" t="s">
        <v>475</v>
      </c>
      <c r="D213" s="28">
        <v>97.89413241536391</v>
      </c>
      <c r="E213" s="29">
        <v>0.18</v>
      </c>
      <c r="F213" s="30">
        <v>0.0</v>
      </c>
      <c r="G213" s="33"/>
      <c r="H213" s="34" t="s">
        <v>64</v>
      </c>
      <c r="I213" s="35" t="s">
        <v>40</v>
      </c>
      <c r="J213" s="36">
        <v>3000.0</v>
      </c>
      <c r="K213" s="28" t="s">
        <v>64</v>
      </c>
      <c r="L213" s="28" t="s">
        <v>64</v>
      </c>
      <c r="M213" s="34" t="s">
        <v>64</v>
      </c>
      <c r="N213" s="35" t="s">
        <v>28</v>
      </c>
      <c r="O213" s="36">
        <v>3000.0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0.0</v>
      </c>
      <c r="AC213" s="42">
        <v>1.0</v>
      </c>
      <c r="AD213" s="42">
        <v>1.0</v>
      </c>
      <c r="AE213" s="42">
        <v>0.0</v>
      </c>
      <c r="AF213" s="42">
        <v>0.0</v>
      </c>
      <c r="AG213" s="25"/>
      <c r="AH213" s="25"/>
      <c r="AI213" s="25"/>
      <c r="AJ213" s="25"/>
      <c r="AK213" s="25"/>
      <c r="AL213" s="25"/>
    </row>
    <row r="214">
      <c r="A214" s="26" t="s">
        <v>595</v>
      </c>
      <c r="B214" s="25" t="s">
        <v>566</v>
      </c>
      <c r="C214" s="25" t="s">
        <v>475</v>
      </c>
      <c r="D214" s="28">
        <v>97.89413241536391</v>
      </c>
      <c r="E214" s="29">
        <v>0.18</v>
      </c>
      <c r="F214" s="30">
        <v>0.0</v>
      </c>
      <c r="G214" s="33"/>
      <c r="H214" s="34" t="s">
        <v>64</v>
      </c>
      <c r="I214" s="35" t="s">
        <v>27</v>
      </c>
      <c r="J214" s="36">
        <v>3000.0</v>
      </c>
      <c r="K214" s="28" t="s">
        <v>64</v>
      </c>
      <c r="L214" s="28" t="s">
        <v>64</v>
      </c>
      <c r="M214" s="34" t="s">
        <v>64</v>
      </c>
      <c r="N214" s="35" t="s">
        <v>27</v>
      </c>
      <c r="O214" s="36">
        <v>3000.0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1.0</v>
      </c>
      <c r="AC214" s="42">
        <v>0.0</v>
      </c>
      <c r="AD214" s="42">
        <v>0.0</v>
      </c>
      <c r="AE214" s="42">
        <v>0.0</v>
      </c>
      <c r="AF214" s="42">
        <v>0.0</v>
      </c>
      <c r="AG214" s="25"/>
      <c r="AH214" s="25"/>
      <c r="AI214" s="25"/>
      <c r="AJ214" s="25"/>
      <c r="AK214" s="25"/>
      <c r="AL214" s="25"/>
    </row>
    <row r="215">
      <c r="A215" s="26" t="s">
        <v>596</v>
      </c>
      <c r="B215" s="25" t="s">
        <v>566</v>
      </c>
      <c r="C215" s="25" t="s">
        <v>475</v>
      </c>
      <c r="D215" s="28">
        <v>97.89413241536391</v>
      </c>
      <c r="E215" s="29">
        <v>0.2322027649769585</v>
      </c>
      <c r="F215" s="30">
        <v>0.0</v>
      </c>
      <c r="G215" s="33"/>
      <c r="H215" s="34" t="s">
        <v>64</v>
      </c>
      <c r="I215" s="35" t="s">
        <v>31</v>
      </c>
      <c r="J215" s="36">
        <v>4000.0</v>
      </c>
      <c r="K215" s="28" t="s">
        <v>64</v>
      </c>
      <c r="L215" s="28" t="s">
        <v>64</v>
      </c>
      <c r="M215" s="34" t="s">
        <v>64</v>
      </c>
      <c r="N215" s="35" t="s">
        <v>31</v>
      </c>
      <c r="O215" s="36">
        <v>4500.0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0.0</v>
      </c>
      <c r="AF215" s="42">
        <v>1.0</v>
      </c>
      <c r="AG215" s="25"/>
      <c r="AH215" s="25"/>
      <c r="AI215" s="25"/>
      <c r="AJ215" s="25"/>
      <c r="AK215" s="25"/>
      <c r="AL215" s="25"/>
    </row>
    <row r="216">
      <c r="A216" s="26" t="s">
        <v>597</v>
      </c>
      <c r="B216" s="25" t="s">
        <v>566</v>
      </c>
      <c r="C216" s="25" t="s">
        <v>475</v>
      </c>
      <c r="D216" s="28">
        <v>97.89413241536391</v>
      </c>
      <c r="E216" s="29">
        <v>0.15973108008817047</v>
      </c>
      <c r="F216" s="30">
        <v>0.0</v>
      </c>
      <c r="G216" s="33"/>
      <c r="H216" s="34" t="s">
        <v>64</v>
      </c>
      <c r="I216" s="35" t="s">
        <v>30</v>
      </c>
      <c r="J216" s="36">
        <v>3000.0</v>
      </c>
      <c r="K216" s="28" t="s">
        <v>64</v>
      </c>
      <c r="L216" s="28" t="s">
        <v>64</v>
      </c>
      <c r="M216" s="34" t="s">
        <v>64</v>
      </c>
      <c r="N216" s="35" t="s">
        <v>30</v>
      </c>
      <c r="O216" s="36">
        <v>3000.0</v>
      </c>
      <c r="P216" s="28" t="s">
        <v>64</v>
      </c>
      <c r="Q216" s="37" t="s">
        <v>64</v>
      </c>
      <c r="R216" s="38" t="s">
        <v>64</v>
      </c>
      <c r="S216" s="39" t="s">
        <v>64</v>
      </c>
      <c r="T216" s="40" t="s">
        <v>64</v>
      </c>
      <c r="U216" s="40" t="s">
        <v>64</v>
      </c>
      <c r="V216" s="40" t="s">
        <v>64</v>
      </c>
      <c r="W216" s="40" t="s">
        <v>64</v>
      </c>
      <c r="X216" s="39" t="s">
        <v>64</v>
      </c>
      <c r="Y216" s="41" t="s">
        <v>64</v>
      </c>
      <c r="Z216" s="41" t="s">
        <v>64</v>
      </c>
      <c r="AA216" s="41" t="s">
        <v>64</v>
      </c>
      <c r="AB216" s="42">
        <v>0.0</v>
      </c>
      <c r="AC216" s="42">
        <v>0.0</v>
      </c>
      <c r="AD216" s="42">
        <v>0.0</v>
      </c>
      <c r="AE216" s="42">
        <v>1.0</v>
      </c>
      <c r="AF216" s="42">
        <v>0.0</v>
      </c>
      <c r="AG216" s="25"/>
      <c r="AH216" s="25"/>
      <c r="AI216" s="25"/>
      <c r="AJ216" s="25"/>
      <c r="AK216" s="25"/>
      <c r="AL216" s="25"/>
    </row>
    <row r="217">
      <c r="A217" s="26" t="s">
        <v>599</v>
      </c>
      <c r="B217" s="25" t="s">
        <v>566</v>
      </c>
      <c r="C217" s="25" t="s">
        <v>475</v>
      </c>
      <c r="D217" s="28">
        <v>97.89413241536391</v>
      </c>
      <c r="E217" s="29">
        <v>0.18838177874186549</v>
      </c>
      <c r="F217" s="30">
        <v>0.0</v>
      </c>
      <c r="G217" s="33"/>
      <c r="H217" s="34" t="s">
        <v>64</v>
      </c>
      <c r="I217" s="35" t="s">
        <v>58</v>
      </c>
      <c r="J217" s="36">
        <v>4400.0</v>
      </c>
      <c r="K217" s="28" t="s">
        <v>64</v>
      </c>
      <c r="L217" s="28" t="s">
        <v>64</v>
      </c>
      <c r="M217" s="34" t="s">
        <v>64</v>
      </c>
      <c r="N217" s="35" t="s">
        <v>27</v>
      </c>
      <c r="O217" s="36">
        <v>3700.0</v>
      </c>
      <c r="P217" s="28" t="s">
        <v>64</v>
      </c>
      <c r="Q217" s="37" t="s">
        <v>64</v>
      </c>
      <c r="R217" s="38" t="s">
        <v>64</v>
      </c>
      <c r="S217" s="39" t="s">
        <v>64</v>
      </c>
      <c r="T217" s="40" t="s">
        <v>64</v>
      </c>
      <c r="U217" s="40" t="s">
        <v>64</v>
      </c>
      <c r="V217" s="40" t="s">
        <v>64</v>
      </c>
      <c r="W217" s="40" t="s">
        <v>64</v>
      </c>
      <c r="X217" s="39" t="s">
        <v>64</v>
      </c>
      <c r="Y217" s="41" t="s">
        <v>64</v>
      </c>
      <c r="Z217" s="41" t="s">
        <v>64</v>
      </c>
      <c r="AA217" s="41" t="s">
        <v>64</v>
      </c>
      <c r="AB217" s="42">
        <v>1.0</v>
      </c>
      <c r="AC217" s="42">
        <v>1.0</v>
      </c>
      <c r="AD217" s="42">
        <v>0.0</v>
      </c>
      <c r="AE217" s="42">
        <v>0.0</v>
      </c>
      <c r="AF217" s="42">
        <v>0.0</v>
      </c>
      <c r="AG217" s="25"/>
      <c r="AH217" s="25"/>
      <c r="AI217" s="25"/>
      <c r="AJ217" s="25"/>
      <c r="AK217" s="25"/>
      <c r="AL217" s="25"/>
    </row>
    <row r="218">
      <c r="A218" s="26" t="s">
        <v>600</v>
      </c>
      <c r="B218" s="25" t="s">
        <v>566</v>
      </c>
      <c r="C218" s="25" t="s">
        <v>475</v>
      </c>
      <c r="D218" s="28">
        <v>97.89413241536391</v>
      </c>
      <c r="E218" s="29">
        <v>0.16408395324123273</v>
      </c>
      <c r="F218" s="30">
        <v>0.0</v>
      </c>
      <c r="G218" s="32"/>
      <c r="H218" s="34" t="s">
        <v>64</v>
      </c>
      <c r="I218" s="35" t="s">
        <v>356</v>
      </c>
      <c r="J218" s="36">
        <v>3000.0</v>
      </c>
      <c r="K218" s="28" t="s">
        <v>64</v>
      </c>
      <c r="L218" s="28" t="s">
        <v>64</v>
      </c>
      <c r="M218" s="34" t="s">
        <v>64</v>
      </c>
      <c r="N218" s="35" t="s">
        <v>28</v>
      </c>
      <c r="O218" s="36">
        <v>3000.0</v>
      </c>
      <c r="P218" s="28" t="s">
        <v>64</v>
      </c>
      <c r="Q218" s="37" t="s">
        <v>64</v>
      </c>
      <c r="R218" s="38" t="s">
        <v>64</v>
      </c>
      <c r="S218" s="39" t="s">
        <v>64</v>
      </c>
      <c r="T218" s="40" t="s">
        <v>64</v>
      </c>
      <c r="U218" s="40" t="s">
        <v>64</v>
      </c>
      <c r="V218" s="40" t="s">
        <v>64</v>
      </c>
      <c r="W218" s="40" t="s">
        <v>64</v>
      </c>
      <c r="X218" s="39" t="s">
        <v>64</v>
      </c>
      <c r="Y218" s="41" t="s">
        <v>64</v>
      </c>
      <c r="Z218" s="41" t="s">
        <v>64</v>
      </c>
      <c r="AA218" s="41" t="s">
        <v>64</v>
      </c>
      <c r="AB218" s="42">
        <v>1.0</v>
      </c>
      <c r="AC218" s="42">
        <v>0.0</v>
      </c>
      <c r="AD218" s="42">
        <v>1.0</v>
      </c>
      <c r="AE218" s="42">
        <v>0.0</v>
      </c>
      <c r="AF218" s="42">
        <v>0.0</v>
      </c>
      <c r="AG218" s="25"/>
      <c r="AH218" s="25"/>
      <c r="AI218" s="25"/>
      <c r="AJ218" s="25"/>
      <c r="AK218" s="25"/>
      <c r="AL218" s="25"/>
    </row>
    <row r="219">
      <c r="A219" s="26" t="s">
        <v>593</v>
      </c>
      <c r="B219" s="25" t="s">
        <v>566</v>
      </c>
      <c r="C219" s="25" t="s">
        <v>475</v>
      </c>
      <c r="D219" s="28">
        <v>97.89413241536391</v>
      </c>
      <c r="E219" s="29">
        <v>0.18711012235817576</v>
      </c>
      <c r="F219" s="30">
        <v>0.0</v>
      </c>
      <c r="G219" s="33"/>
      <c r="H219" s="34" t="s">
        <v>64</v>
      </c>
      <c r="I219" s="35" t="s">
        <v>45</v>
      </c>
      <c r="J219" s="36">
        <v>3900.0</v>
      </c>
      <c r="K219" s="28" t="s">
        <v>64</v>
      </c>
      <c r="L219" s="28" t="s">
        <v>64</v>
      </c>
      <c r="M219" s="34" t="s">
        <v>64</v>
      </c>
      <c r="N219" s="35" t="s">
        <v>31</v>
      </c>
      <c r="O219" s="36">
        <v>3300.0</v>
      </c>
      <c r="P219" s="28" t="s">
        <v>64</v>
      </c>
      <c r="Q219" s="37" t="s">
        <v>64</v>
      </c>
      <c r="R219" s="38" t="s">
        <v>64</v>
      </c>
      <c r="S219" s="39" t="s">
        <v>64</v>
      </c>
      <c r="T219" s="40" t="s">
        <v>64</v>
      </c>
      <c r="U219" s="40" t="s">
        <v>64</v>
      </c>
      <c r="V219" s="40" t="s">
        <v>64</v>
      </c>
      <c r="W219" s="40" t="s">
        <v>64</v>
      </c>
      <c r="X219" s="39" t="s">
        <v>64</v>
      </c>
      <c r="Y219" s="41" t="s">
        <v>64</v>
      </c>
      <c r="Z219" s="41" t="s">
        <v>64</v>
      </c>
      <c r="AA219" s="41" t="s">
        <v>64</v>
      </c>
      <c r="AB219" s="42">
        <v>0.0</v>
      </c>
      <c r="AC219" s="42">
        <v>0.0</v>
      </c>
      <c r="AD219" s="42">
        <v>0.0</v>
      </c>
      <c r="AE219" s="42">
        <v>1.0</v>
      </c>
      <c r="AF219" s="42">
        <v>1.0</v>
      </c>
      <c r="AG219" s="25"/>
      <c r="AH219" s="25"/>
      <c r="AI219" s="25"/>
      <c r="AJ219" s="25"/>
      <c r="AK219" s="25"/>
      <c r="AL219" s="25"/>
    </row>
    <row r="220">
      <c r="A220" s="26" t="s">
        <v>216</v>
      </c>
      <c r="B220" s="25" t="s">
        <v>101</v>
      </c>
      <c r="C220" s="25" t="s">
        <v>330</v>
      </c>
      <c r="D220" s="28">
        <v>104.24777409669736</v>
      </c>
      <c r="E220" s="29">
        <v>0.28177283829995114</v>
      </c>
      <c r="F220" s="30">
        <v>32.0</v>
      </c>
      <c r="G220" s="33"/>
      <c r="H220" s="34">
        <v>33.43382556355114</v>
      </c>
      <c r="I220" s="35" t="s">
        <v>40</v>
      </c>
      <c r="J220" s="36">
        <v>7400.0</v>
      </c>
      <c r="K220" s="28">
        <v>4.518084535615019</v>
      </c>
      <c r="L220" s="28">
        <v>5.89842413059984</v>
      </c>
      <c r="M220" s="34">
        <v>31.96561141454644</v>
      </c>
      <c r="N220" s="35" t="s">
        <v>28</v>
      </c>
      <c r="O220" s="36">
        <v>7000.0</v>
      </c>
      <c r="P220" s="28">
        <v>4.566515916363778</v>
      </c>
      <c r="Q220" s="37">
        <v>5.7688519364725455</v>
      </c>
      <c r="R220" s="38">
        <v>21.078359216509753</v>
      </c>
      <c r="S220" s="39">
        <v>21.4944485341882</v>
      </c>
      <c r="T220" s="40">
        <v>0.08429714557285792</v>
      </c>
      <c r="U220" s="40">
        <v>0.02831857234088196</v>
      </c>
      <c r="V220" s="40">
        <v>0.06464976398751734</v>
      </c>
      <c r="W220" s="40">
        <v>0.04467309667728278</v>
      </c>
      <c r="X220" s="39">
        <v>21.546104390724416</v>
      </c>
      <c r="Y220" s="41">
        <v>11.88772117282672</v>
      </c>
      <c r="Z220" s="41">
        <v>19.009698049808897</v>
      </c>
      <c r="AA220" s="41">
        <v>12.955913364737544</v>
      </c>
      <c r="AB220" s="42">
        <v>0.0</v>
      </c>
      <c r="AC220" s="42">
        <v>1.0</v>
      </c>
      <c r="AD220" s="42">
        <v>1.0</v>
      </c>
      <c r="AE220" s="42">
        <v>0.0</v>
      </c>
      <c r="AF220" s="42">
        <v>0.0</v>
      </c>
      <c r="AG220" s="25"/>
      <c r="AH220" s="25"/>
      <c r="AI220" s="25"/>
      <c r="AJ220" s="25"/>
      <c r="AK220" s="25"/>
      <c r="AL220" s="25"/>
    </row>
    <row r="221">
      <c r="A221" s="26" t="s">
        <v>220</v>
      </c>
      <c r="B221" s="25" t="s">
        <v>101</v>
      </c>
      <c r="C221" s="25" t="s">
        <v>330</v>
      </c>
      <c r="D221" s="28">
        <v>104.24777409669736</v>
      </c>
      <c r="E221" s="29">
        <v>0.18935938500960922</v>
      </c>
      <c r="F221" s="30">
        <v>28.0</v>
      </c>
      <c r="G221" s="33"/>
      <c r="H221" s="34">
        <v>24.69039232684535</v>
      </c>
      <c r="I221" s="35" t="s">
        <v>44</v>
      </c>
      <c r="J221" s="36">
        <v>4800.0</v>
      </c>
      <c r="K221" s="28">
        <v>5.1438317347594475</v>
      </c>
      <c r="L221" s="28">
        <v>5.378832171252552</v>
      </c>
      <c r="M221" s="34">
        <v>25.257957418539085</v>
      </c>
      <c r="N221" s="35" t="s">
        <v>29</v>
      </c>
      <c r="O221" s="36">
        <v>5200.0</v>
      </c>
      <c r="P221" s="28">
        <v>4.8572995035652085</v>
      </c>
      <c r="Q221" s="37">
        <v>5.164420989589724</v>
      </c>
      <c r="R221" s="38">
        <v>11.40542241922362</v>
      </c>
      <c r="S221" s="39">
        <v>11.630566814169322</v>
      </c>
      <c r="T221" s="40">
        <v>0.08837684927689335</v>
      </c>
      <c r="U221" s="40">
        <v>0.007878164849825921</v>
      </c>
      <c r="V221" s="40">
        <v>0.027977585428227952</v>
      </c>
      <c r="W221" s="40">
        <v>0.017675369855378674</v>
      </c>
      <c r="X221" s="39">
        <v>13.589307482723287</v>
      </c>
      <c r="Y221" s="41">
        <v>11.101084844122061</v>
      </c>
      <c r="Z221" s="41">
        <v>12.812336908004871</v>
      </c>
      <c r="AA221" s="41">
        <v>12.445620510534216</v>
      </c>
      <c r="AB221" s="42">
        <v>0.0</v>
      </c>
      <c r="AC221" s="42">
        <v>0.0</v>
      </c>
      <c r="AD221" s="42">
        <v>1.0</v>
      </c>
      <c r="AE221" s="42">
        <v>1.0</v>
      </c>
      <c r="AF221" s="42">
        <v>0.0</v>
      </c>
      <c r="AG221" s="25"/>
      <c r="AH221" s="25"/>
      <c r="AI221" s="25"/>
      <c r="AJ221" s="25"/>
      <c r="AK221" s="25"/>
      <c r="AL221" s="25"/>
    </row>
    <row r="222">
      <c r="A222" s="26" t="s">
        <v>231</v>
      </c>
      <c r="B222" s="25" t="s">
        <v>101</v>
      </c>
      <c r="C222" s="25" t="s">
        <v>330</v>
      </c>
      <c r="D222" s="28">
        <v>104.24777409669736</v>
      </c>
      <c r="E222" s="29">
        <v>0.19203846153846155</v>
      </c>
      <c r="F222" s="30">
        <v>27.0</v>
      </c>
      <c r="G222" s="33"/>
      <c r="H222" s="34">
        <v>26.175636512928605</v>
      </c>
      <c r="I222" s="35" t="s">
        <v>45</v>
      </c>
      <c r="J222" s="36">
        <v>4200.0</v>
      </c>
      <c r="K222" s="28">
        <v>6.232294407840143</v>
      </c>
      <c r="L222" s="28">
        <v>6.80175193161521</v>
      </c>
      <c r="M222" s="34">
        <v>26.640596184811706</v>
      </c>
      <c r="N222" s="35" t="s">
        <v>30</v>
      </c>
      <c r="O222" s="36">
        <v>4700.0</v>
      </c>
      <c r="P222" s="28">
        <v>5.6682119542152565</v>
      </c>
      <c r="Q222" s="37">
        <v>6.266379227285782</v>
      </c>
      <c r="R222" s="38">
        <v>11.180613855999674</v>
      </c>
      <c r="S222" s="39">
        <v>11.401320503171968</v>
      </c>
      <c r="T222" s="40">
        <v>0.06317746683929022</v>
      </c>
      <c r="U222" s="40">
        <v>0.019844204327725774</v>
      </c>
      <c r="V222" s="40">
        <v>0.03351240628814914</v>
      </c>
      <c r="W222" s="40">
        <v>0.030677519955616888</v>
      </c>
      <c r="X222" s="39">
        <v>12.547846244137846</v>
      </c>
      <c r="Y222" s="41">
        <v>13.627790268790761</v>
      </c>
      <c r="Z222" s="41">
        <v>11.066565128494416</v>
      </c>
      <c r="AA222" s="41">
        <v>15.57403105631729</v>
      </c>
      <c r="AB222" s="42">
        <v>0.0</v>
      </c>
      <c r="AC222" s="42">
        <v>0.0</v>
      </c>
      <c r="AD222" s="42">
        <v>0.0</v>
      </c>
      <c r="AE222" s="42">
        <v>1.0</v>
      </c>
      <c r="AF222" s="42">
        <v>1.0</v>
      </c>
      <c r="AG222" s="25"/>
      <c r="AH222" s="25"/>
      <c r="AI222" s="25"/>
      <c r="AJ222" s="25"/>
      <c r="AK222" s="25"/>
      <c r="AL222" s="25"/>
    </row>
    <row r="223">
      <c r="A223" s="26" t="s">
        <v>226</v>
      </c>
      <c r="B223" s="25" t="s">
        <v>101</v>
      </c>
      <c r="C223" s="25" t="s">
        <v>330</v>
      </c>
      <c r="D223" s="28">
        <v>104.24777409669736</v>
      </c>
      <c r="E223" s="29">
        <v>0.19056152512998267</v>
      </c>
      <c r="F223" s="30">
        <v>25.0</v>
      </c>
      <c r="G223" s="33"/>
      <c r="H223" s="34">
        <v>19.722682701202714</v>
      </c>
      <c r="I223" s="35" t="s">
        <v>40</v>
      </c>
      <c r="J223" s="36">
        <v>4000.0</v>
      </c>
      <c r="K223" s="28">
        <v>4.930670675300679</v>
      </c>
      <c r="L223" s="28">
        <v>4.374081730887541</v>
      </c>
      <c r="M223" s="34">
        <v>19.554693427202793</v>
      </c>
      <c r="N223" s="35" t="s">
        <v>29</v>
      </c>
      <c r="O223" s="36">
        <v>4200.0</v>
      </c>
      <c r="P223" s="28">
        <v>4.655879387429236</v>
      </c>
      <c r="Q223" s="37">
        <v>4.1045265290658834</v>
      </c>
      <c r="R223" s="38">
        <v>10.259155490029165</v>
      </c>
      <c r="S223" s="39">
        <v>10.461672439472737</v>
      </c>
      <c r="T223" s="40">
        <v>0.04984794456351999</v>
      </c>
      <c r="U223" s="40">
        <v>0.021536738726226693</v>
      </c>
      <c r="V223" s="40">
        <v>0.03336677830823854</v>
      </c>
      <c r="W223" s="40">
        <v>0.026491199747753023</v>
      </c>
      <c r="X223" s="39">
        <v>10.598287681957927</v>
      </c>
      <c r="Y223" s="41">
        <v>9.124395019244785</v>
      </c>
      <c r="Z223" s="41">
        <v>9.29443203602941</v>
      </c>
      <c r="AA223" s="41">
        <v>10.260261391173385</v>
      </c>
      <c r="AB223" s="42">
        <v>0.0</v>
      </c>
      <c r="AC223" s="42">
        <v>1.0</v>
      </c>
      <c r="AD223" s="42">
        <v>1.0</v>
      </c>
      <c r="AE223" s="42">
        <v>0.0</v>
      </c>
      <c r="AF223" s="42">
        <v>0.0</v>
      </c>
      <c r="AG223" s="25"/>
      <c r="AH223" s="25"/>
      <c r="AI223" s="25"/>
      <c r="AJ223" s="25"/>
      <c r="AK223" s="25"/>
      <c r="AL223" s="25"/>
    </row>
    <row r="224">
      <c r="A224" s="26" t="s">
        <v>222</v>
      </c>
      <c r="B224" s="25" t="s">
        <v>101</v>
      </c>
      <c r="C224" s="25" t="s">
        <v>330</v>
      </c>
      <c r="D224" s="28">
        <v>104.24777409669736</v>
      </c>
      <c r="E224" s="29">
        <v>0.12312244897959183</v>
      </c>
      <c r="F224" s="30">
        <v>25.0</v>
      </c>
      <c r="G224" s="33"/>
      <c r="H224" s="34">
        <v>23.585336182709405</v>
      </c>
      <c r="I224" s="35" t="s">
        <v>31</v>
      </c>
      <c r="J224" s="36">
        <v>4300.0</v>
      </c>
      <c r="K224" s="28">
        <v>5.484961902955676</v>
      </c>
      <c r="L224" s="28">
        <v>5.546478731907483</v>
      </c>
      <c r="M224" s="34">
        <v>23.872334948733442</v>
      </c>
      <c r="N224" s="35" t="s">
        <v>31</v>
      </c>
      <c r="O224" s="36">
        <v>4800.0</v>
      </c>
      <c r="P224" s="28">
        <v>4.973403114319467</v>
      </c>
      <c r="Q224" s="37">
        <v>5.0739097226489935</v>
      </c>
      <c r="R224" s="38">
        <v>6.23812482403345</v>
      </c>
      <c r="S224" s="39">
        <v>6.361266149929065</v>
      </c>
      <c r="T224" s="40">
        <v>0.05614263227087808</v>
      </c>
      <c r="U224" s="40">
        <v>9.515700384894591E-5</v>
      </c>
      <c r="V224" s="40">
        <v>0.03330495134713107</v>
      </c>
      <c r="W224" s="40">
        <v>0.023123151935293854</v>
      </c>
      <c r="X224" s="39">
        <v>7.295264087208556</v>
      </c>
      <c r="Y224" s="41">
        <v>16.290072095500847</v>
      </c>
      <c r="Z224" s="41">
        <v>6.664936736897334</v>
      </c>
      <c r="AA224" s="41">
        <v>17.207398211836107</v>
      </c>
      <c r="AB224" s="42">
        <v>0.0</v>
      </c>
      <c r="AC224" s="42">
        <v>0.0</v>
      </c>
      <c r="AD224" s="42">
        <v>0.0</v>
      </c>
      <c r="AE224" s="42">
        <v>0.0</v>
      </c>
      <c r="AF224" s="42">
        <v>1.0</v>
      </c>
      <c r="AG224" s="25"/>
      <c r="AH224" s="25"/>
      <c r="AI224" s="25"/>
      <c r="AJ224" s="25"/>
      <c r="AK224" s="25"/>
      <c r="AL224" s="25"/>
    </row>
    <row r="225">
      <c r="A225" s="26" t="s">
        <v>218</v>
      </c>
      <c r="B225" s="25" t="s">
        <v>101</v>
      </c>
      <c r="C225" s="25" t="s">
        <v>330</v>
      </c>
      <c r="D225" s="28">
        <v>104.24777409669736</v>
      </c>
      <c r="E225" s="29">
        <v>0.21601886792452832</v>
      </c>
      <c r="F225" s="30">
        <v>24.0</v>
      </c>
      <c r="G225" s="33"/>
      <c r="H225" s="34">
        <v>23.254566218502557</v>
      </c>
      <c r="I225" s="35" t="s">
        <v>27</v>
      </c>
      <c r="J225" s="36">
        <v>4600.0</v>
      </c>
      <c r="K225" s="28">
        <v>5.055340482283165</v>
      </c>
      <c r="L225" s="28">
        <v>5.059456586779336</v>
      </c>
      <c r="M225" s="34">
        <v>22.554192012804208</v>
      </c>
      <c r="N225" s="35" t="s">
        <v>27</v>
      </c>
      <c r="O225" s="36">
        <v>4400.0</v>
      </c>
      <c r="P225" s="28">
        <v>5.1259527301827745</v>
      </c>
      <c r="Q225" s="37">
        <v>5.016556584898319</v>
      </c>
      <c r="R225" s="38">
        <v>11.423250384285298</v>
      </c>
      <c r="S225" s="39">
        <v>11.648746705381507</v>
      </c>
      <c r="T225" s="40">
        <v>0.05638287582435463</v>
      </c>
      <c r="U225" s="40">
        <v>0.02451879187224229</v>
      </c>
      <c r="V225" s="40">
        <v>0.03641609594527125</v>
      </c>
      <c r="W225" s="40">
        <v>0.04086465312040382</v>
      </c>
      <c r="X225" s="39">
        <v>11.183977075281213</v>
      </c>
      <c r="Y225" s="41">
        <v>12.070589143221344</v>
      </c>
      <c r="Z225" s="41">
        <v>9.479957424466908</v>
      </c>
      <c r="AA225" s="41">
        <v>13.0742345883373</v>
      </c>
      <c r="AB225" s="42">
        <v>1.0</v>
      </c>
      <c r="AC225" s="42">
        <v>0.0</v>
      </c>
      <c r="AD225" s="42">
        <v>0.0</v>
      </c>
      <c r="AE225" s="42">
        <v>0.0</v>
      </c>
      <c r="AF225" s="42">
        <v>0.0</v>
      </c>
      <c r="AG225" s="25"/>
      <c r="AH225" s="25"/>
      <c r="AI225" s="25"/>
      <c r="AJ225" s="25"/>
      <c r="AK225" s="25"/>
      <c r="AL225" s="25"/>
    </row>
    <row r="226">
      <c r="A226" s="26" t="s">
        <v>233</v>
      </c>
      <c r="B226" s="25" t="s">
        <v>101</v>
      </c>
      <c r="C226" s="25" t="s">
        <v>330</v>
      </c>
      <c r="D226" s="28">
        <v>104.24777409669736</v>
      </c>
      <c r="E226" s="29">
        <v>0.18</v>
      </c>
      <c r="F226" s="30">
        <v>22.0</v>
      </c>
      <c r="G226" s="33"/>
      <c r="H226" s="34">
        <v>21.909876484979087</v>
      </c>
      <c r="I226" s="35" t="s">
        <v>45</v>
      </c>
      <c r="J226" s="36">
        <v>4700.0</v>
      </c>
      <c r="K226" s="28">
        <v>4.661675847867891</v>
      </c>
      <c r="L226" s="28">
        <v>4.466410277835622</v>
      </c>
      <c r="M226" s="34">
        <v>22.447138477497717</v>
      </c>
      <c r="N226" s="35" t="s">
        <v>31</v>
      </c>
      <c r="O226" s="36">
        <v>4300.0</v>
      </c>
      <c r="P226" s="28">
        <v>5.220264762208771</v>
      </c>
      <c r="Q226" s="37">
        <v>5.091092888661679</v>
      </c>
      <c r="R226" s="38">
        <v>8.447018367799043</v>
      </c>
      <c r="S226" s="39">
        <v>8.613763514941326</v>
      </c>
      <c r="T226" s="40">
        <v>0.06820548744075389</v>
      </c>
      <c r="U226" s="40">
        <v>6.009294047643514E-4</v>
      </c>
      <c r="V226" s="40">
        <v>0.04276614263906301</v>
      </c>
      <c r="W226" s="40">
        <v>0.03245018785727498</v>
      </c>
      <c r="X226" s="39">
        <v>7.88637904034628</v>
      </c>
      <c r="Y226" s="41">
        <v>14.023497444632808</v>
      </c>
      <c r="Z226" s="41">
        <v>7.096784051476657</v>
      </c>
      <c r="AA226" s="41">
        <v>15.35035442602106</v>
      </c>
      <c r="AB226" s="42">
        <v>0.0</v>
      </c>
      <c r="AC226" s="42">
        <v>0.0</v>
      </c>
      <c r="AD226" s="42">
        <v>0.0</v>
      </c>
      <c r="AE226" s="42">
        <v>1.0</v>
      </c>
      <c r="AF226" s="42">
        <v>1.0</v>
      </c>
      <c r="AG226" s="25"/>
      <c r="AH226" s="25"/>
      <c r="AI226" s="25"/>
      <c r="AJ226" s="25"/>
      <c r="AK226" s="25"/>
      <c r="AL226" s="25"/>
    </row>
    <row r="227">
      <c r="A227" s="26" t="s">
        <v>228</v>
      </c>
      <c r="B227" s="25" t="s">
        <v>101</v>
      </c>
      <c r="C227" s="25" t="s">
        <v>330</v>
      </c>
      <c r="D227" s="28">
        <v>104.24777409669736</v>
      </c>
      <c r="E227" s="29">
        <v>0.19872809231878835</v>
      </c>
      <c r="F227" s="30">
        <v>20.0</v>
      </c>
      <c r="G227" s="33"/>
      <c r="H227" s="34">
        <v>18.692728283051892</v>
      </c>
      <c r="I227" s="35" t="s">
        <v>27</v>
      </c>
      <c r="J227" s="36">
        <v>4300.0</v>
      </c>
      <c r="K227" s="28">
        <v>4.347146112337649</v>
      </c>
      <c r="L227" s="28">
        <v>3.7079447941761705</v>
      </c>
      <c r="M227" s="34">
        <v>18.571066588331067</v>
      </c>
      <c r="N227" s="35" t="s">
        <v>27</v>
      </c>
      <c r="O227" s="36">
        <v>4100.0</v>
      </c>
      <c r="P227" s="28">
        <v>4.5295284361783095</v>
      </c>
      <c r="Q227" s="37">
        <v>3.8450857466530404</v>
      </c>
      <c r="R227" s="38">
        <v>8.622191577955288</v>
      </c>
      <c r="S227" s="39">
        <v>8.792394665098536</v>
      </c>
      <c r="T227" s="40">
        <v>0.06936485351340976</v>
      </c>
      <c r="U227" s="40">
        <v>0.01100059350873459</v>
      </c>
      <c r="V227" s="40">
        <v>0.02984420275980773</v>
      </c>
      <c r="W227" s="40">
        <v>0.03626121563990291</v>
      </c>
      <c r="X227" s="39">
        <v>8.20713967182575</v>
      </c>
      <c r="Y227" s="41">
        <v>10.485588611226143</v>
      </c>
      <c r="Z227" s="41">
        <v>7.180694171090671</v>
      </c>
      <c r="AA227" s="41">
        <v>11.390372417240396</v>
      </c>
      <c r="AB227" s="42">
        <v>1.0</v>
      </c>
      <c r="AC227" s="42">
        <v>0.0</v>
      </c>
      <c r="AD227" s="42">
        <v>0.0</v>
      </c>
      <c r="AE227" s="42">
        <v>0.0</v>
      </c>
      <c r="AF227" s="42">
        <v>0.0</v>
      </c>
      <c r="AG227" s="25"/>
      <c r="AH227" s="25"/>
      <c r="AI227" s="25"/>
      <c r="AJ227" s="25"/>
      <c r="AK227" s="25"/>
      <c r="AL227" s="25"/>
    </row>
    <row r="228">
      <c r="A228" s="26" t="s">
        <v>224</v>
      </c>
      <c r="B228" s="25" t="s">
        <v>101</v>
      </c>
      <c r="C228" s="25" t="s">
        <v>330</v>
      </c>
      <c r="D228" s="28">
        <v>104.24777409669736</v>
      </c>
      <c r="E228" s="29">
        <v>0.15469155446756425</v>
      </c>
      <c r="F228" s="30">
        <v>19.0</v>
      </c>
      <c r="G228" s="33"/>
      <c r="H228" s="34">
        <v>15.601911468327057</v>
      </c>
      <c r="I228" s="35" t="s">
        <v>45</v>
      </c>
      <c r="J228" s="36">
        <v>3400.0</v>
      </c>
      <c r="K228" s="28">
        <v>4.588797490684429</v>
      </c>
      <c r="L228" s="28">
        <v>3.428985676309716</v>
      </c>
      <c r="M228" s="34">
        <v>15.655006977682001</v>
      </c>
      <c r="N228" s="35" t="s">
        <v>30</v>
      </c>
      <c r="O228" s="36">
        <v>3200.0</v>
      </c>
      <c r="P228" s="28">
        <v>4.892189680525625</v>
      </c>
      <c r="Q228" s="37">
        <v>3.6647991243283844</v>
      </c>
      <c r="R228" s="38">
        <v>6.128247133976747</v>
      </c>
      <c r="S228" s="39">
        <v>6.249219461203435</v>
      </c>
      <c r="T228" s="40">
        <v>0.03925765836592308</v>
      </c>
      <c r="U228" s="40">
        <v>0.019481980086829657</v>
      </c>
      <c r="V228" s="40">
        <v>0.020363074663620948</v>
      </c>
      <c r="W228" s="40">
        <v>0.030544611995431424</v>
      </c>
      <c r="X228" s="39">
        <v>6.26369992075269</v>
      </c>
      <c r="Y228" s="41">
        <v>9.338211547574367</v>
      </c>
      <c r="Z228" s="41">
        <v>5.231532665188476</v>
      </c>
      <c r="AA228" s="41">
        <v>10.423474312493525</v>
      </c>
      <c r="AB228" s="42">
        <v>0.0</v>
      </c>
      <c r="AC228" s="42">
        <v>0.0</v>
      </c>
      <c r="AD228" s="42">
        <v>0.0</v>
      </c>
      <c r="AE228" s="42">
        <v>1.0</v>
      </c>
      <c r="AF228" s="42">
        <v>1.0</v>
      </c>
      <c r="AG228" s="25"/>
      <c r="AH228" s="25"/>
      <c r="AI228" s="25"/>
      <c r="AJ228" s="25"/>
      <c r="AK228" s="25"/>
      <c r="AL228" s="25"/>
    </row>
    <row r="229">
      <c r="A229" s="26" t="s">
        <v>236</v>
      </c>
      <c r="B229" s="25" t="s">
        <v>101</v>
      </c>
      <c r="C229" s="25" t="s">
        <v>330</v>
      </c>
      <c r="D229" s="28">
        <v>104.24777409669736</v>
      </c>
      <c r="E229" s="29">
        <v>0.19429666430092266</v>
      </c>
      <c r="F229" s="30">
        <v>15.0</v>
      </c>
      <c r="G229" s="33"/>
      <c r="H229" s="34">
        <v>12.461370515383264</v>
      </c>
      <c r="I229" s="35" t="s">
        <v>28</v>
      </c>
      <c r="J229" s="36">
        <v>3000.0</v>
      </c>
      <c r="K229" s="28">
        <v>4.153790171794421</v>
      </c>
      <c r="L229" s="28">
        <v>2.633021405320253</v>
      </c>
      <c r="M229" s="34">
        <v>11.524513223692518</v>
      </c>
      <c r="N229" s="35" t="s">
        <v>28</v>
      </c>
      <c r="O229" s="36">
        <v>3000.0</v>
      </c>
      <c r="P229" s="28">
        <v>3.841504407897506</v>
      </c>
      <c r="Q229" s="37">
        <v>2.299656713794299</v>
      </c>
      <c r="R229" s="38">
        <v>6.297278817786222</v>
      </c>
      <c r="S229" s="39">
        <v>6.421587850553407</v>
      </c>
      <c r="T229" s="40">
        <v>0.02779782612593145</v>
      </c>
      <c r="U229" s="40">
        <v>0.05600145993253343</v>
      </c>
      <c r="V229" s="40">
        <v>0.02039183595369424</v>
      </c>
      <c r="W229" s="40">
        <v>0.02475426852090246</v>
      </c>
      <c r="X229" s="39">
        <v>8.457604441481982</v>
      </c>
      <c r="Y229" s="41">
        <v>4.003766073901282</v>
      </c>
      <c r="Z229" s="41">
        <v>7.142197420102604</v>
      </c>
      <c r="AA229" s="41">
        <v>4.382315803589914</v>
      </c>
      <c r="AB229" s="42">
        <v>0.0</v>
      </c>
      <c r="AC229" s="42">
        <v>1.0</v>
      </c>
      <c r="AD229" s="42">
        <v>0.0</v>
      </c>
      <c r="AE229" s="42">
        <v>0.0</v>
      </c>
      <c r="AF229" s="42">
        <v>0.0</v>
      </c>
      <c r="AG229" s="25"/>
      <c r="AH229" s="25"/>
      <c r="AI229" s="25"/>
      <c r="AJ229" s="25"/>
      <c r="AK229" s="25"/>
      <c r="AL229" s="25"/>
    </row>
    <row r="230">
      <c r="A230" s="26" t="s">
        <v>238</v>
      </c>
      <c r="B230" s="25" t="s">
        <v>101</v>
      </c>
      <c r="C230" s="25" t="s">
        <v>330</v>
      </c>
      <c r="D230" s="28">
        <v>104.24777409669736</v>
      </c>
      <c r="E230" s="29">
        <v>0.20162043795620435</v>
      </c>
      <c r="F230" s="30">
        <v>0.0</v>
      </c>
      <c r="G230" s="33"/>
      <c r="H230" s="34" t="s">
        <v>64</v>
      </c>
      <c r="I230" s="35" t="s">
        <v>31</v>
      </c>
      <c r="J230" s="36">
        <v>3400.0</v>
      </c>
      <c r="K230" s="28" t="s">
        <v>64</v>
      </c>
      <c r="L230" s="28" t="s">
        <v>64</v>
      </c>
      <c r="M230" s="34" t="s">
        <v>64</v>
      </c>
      <c r="N230" s="35" t="s">
        <v>64</v>
      </c>
      <c r="O230" s="36" t="s">
        <v>64</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0.0</v>
      </c>
      <c r="AF230" s="42">
        <v>1.0</v>
      </c>
      <c r="AG230" s="25"/>
      <c r="AH230" s="25"/>
      <c r="AI230" s="25"/>
      <c r="AJ230" s="25"/>
      <c r="AK230" s="25"/>
      <c r="AL230" s="25"/>
    </row>
    <row r="231">
      <c r="A231" s="26" t="s">
        <v>240</v>
      </c>
      <c r="B231" s="25" t="s">
        <v>101</v>
      </c>
      <c r="C231" s="25" t="s">
        <v>330</v>
      </c>
      <c r="D231" s="28">
        <v>104.24777409669736</v>
      </c>
      <c r="E231" s="29">
        <v>0.1740909090909091</v>
      </c>
      <c r="F231" s="30">
        <v>0.0</v>
      </c>
      <c r="G231" s="33"/>
      <c r="H231" s="34" t="s">
        <v>64</v>
      </c>
      <c r="I231" s="35" t="s">
        <v>44</v>
      </c>
      <c r="J231" s="36">
        <v>3000.0</v>
      </c>
      <c r="K231" s="28" t="s">
        <v>64</v>
      </c>
      <c r="L231" s="28" t="s">
        <v>64</v>
      </c>
      <c r="M231" s="34" t="s">
        <v>64</v>
      </c>
      <c r="N231" s="35" t="s">
        <v>30</v>
      </c>
      <c r="O231" s="36">
        <v>3000.0</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0.0</v>
      </c>
      <c r="AC231" s="42">
        <v>0.0</v>
      </c>
      <c r="AD231" s="42">
        <v>1.0</v>
      </c>
      <c r="AE231" s="42">
        <v>1.0</v>
      </c>
      <c r="AF231" s="42">
        <v>0.0</v>
      </c>
      <c r="AG231" s="25"/>
      <c r="AH231" s="25"/>
      <c r="AI231" s="25"/>
      <c r="AJ231" s="25"/>
      <c r="AK231" s="25"/>
      <c r="AL231" s="25"/>
    </row>
    <row r="232">
      <c r="A232" s="26" t="s">
        <v>242</v>
      </c>
      <c r="B232" s="25" t="s">
        <v>101</v>
      </c>
      <c r="C232" s="25" t="s">
        <v>330</v>
      </c>
      <c r="D232" s="28">
        <v>104.24777409669736</v>
      </c>
      <c r="E232" s="29">
        <v>0.24608557844690968</v>
      </c>
      <c r="F232" s="30">
        <v>0.0</v>
      </c>
      <c r="G232" s="33"/>
      <c r="H232" s="34" t="s">
        <v>64</v>
      </c>
      <c r="I232" s="35" t="s">
        <v>58</v>
      </c>
      <c r="J232" s="36">
        <v>3000.0</v>
      </c>
      <c r="K232" s="28" t="s">
        <v>64</v>
      </c>
      <c r="L232" s="28" t="s">
        <v>64</v>
      </c>
      <c r="M232" s="34" t="s">
        <v>64</v>
      </c>
      <c r="N232" s="35" t="s">
        <v>28</v>
      </c>
      <c r="O232" s="36">
        <v>3800.0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1.0</v>
      </c>
      <c r="AC232" s="42">
        <v>1.0</v>
      </c>
      <c r="AD232" s="42">
        <v>0.0</v>
      </c>
      <c r="AE232" s="42">
        <v>0.0</v>
      </c>
      <c r="AF232" s="42">
        <v>0.0</v>
      </c>
      <c r="AG232" s="25"/>
      <c r="AH232" s="25"/>
      <c r="AI232" s="25"/>
      <c r="AJ232" s="25"/>
      <c r="AK232" s="25"/>
      <c r="AL232" s="25"/>
    </row>
    <row r="233">
      <c r="A233" s="26" t="s">
        <v>244</v>
      </c>
      <c r="B233" s="25" t="s">
        <v>101</v>
      </c>
      <c r="C233" s="25" t="s">
        <v>330</v>
      </c>
      <c r="D233" s="28">
        <v>104.24777409669736</v>
      </c>
      <c r="E233" s="29">
        <v>0.18</v>
      </c>
      <c r="F233" s="30">
        <v>0.0</v>
      </c>
      <c r="G233" s="33"/>
      <c r="H233" s="34" t="s">
        <v>64</v>
      </c>
      <c r="I233" s="35" t="s">
        <v>28</v>
      </c>
      <c r="J233" s="36">
        <v>3000.0</v>
      </c>
      <c r="K233" s="28" t="s">
        <v>64</v>
      </c>
      <c r="L233" s="28" t="s">
        <v>64</v>
      </c>
      <c r="M233" s="34" t="s">
        <v>64</v>
      </c>
      <c r="N233" s="35" t="s">
        <v>28</v>
      </c>
      <c r="O233" s="36">
        <v>3000.0</v>
      </c>
      <c r="P233" s="28" t="s">
        <v>64</v>
      </c>
      <c r="Q233" s="37" t="s">
        <v>64</v>
      </c>
      <c r="R233" s="38" t="s">
        <v>64</v>
      </c>
      <c r="S233" s="39" t="s">
        <v>64</v>
      </c>
      <c r="T233" s="40" t="s">
        <v>64</v>
      </c>
      <c r="U233" s="40" t="s">
        <v>64</v>
      </c>
      <c r="V233" s="40" t="s">
        <v>64</v>
      </c>
      <c r="W233" s="40" t="s">
        <v>64</v>
      </c>
      <c r="X233" s="39" t="s">
        <v>64</v>
      </c>
      <c r="Y233" s="41" t="s">
        <v>64</v>
      </c>
      <c r="Z233" s="41" t="s">
        <v>64</v>
      </c>
      <c r="AA233" s="41" t="s">
        <v>64</v>
      </c>
      <c r="AB233" s="42">
        <v>0.0</v>
      </c>
      <c r="AC233" s="42">
        <v>1.0</v>
      </c>
      <c r="AD233" s="42">
        <v>0.0</v>
      </c>
      <c r="AE233" s="42">
        <v>0.0</v>
      </c>
      <c r="AF233" s="42">
        <v>0.0</v>
      </c>
      <c r="AG233" s="25"/>
      <c r="AH233" s="25"/>
      <c r="AI233" s="25"/>
      <c r="AJ233" s="25"/>
      <c r="AK233" s="25"/>
      <c r="AL233" s="25"/>
    </row>
    <row r="234">
      <c r="A234" s="26" t="s">
        <v>246</v>
      </c>
      <c r="B234" s="25" t="s">
        <v>101</v>
      </c>
      <c r="C234" s="25" t="s">
        <v>330</v>
      </c>
      <c r="D234" s="28">
        <v>104.24777409669736</v>
      </c>
      <c r="E234" s="29">
        <v>0.12965907568653717</v>
      </c>
      <c r="F234" s="30">
        <v>0.0</v>
      </c>
      <c r="G234" s="33"/>
      <c r="H234" s="34" t="s">
        <v>64</v>
      </c>
      <c r="I234" s="35" t="s">
        <v>29</v>
      </c>
      <c r="J234" s="36">
        <v>3000.0</v>
      </c>
      <c r="K234" s="28" t="s">
        <v>64</v>
      </c>
      <c r="L234" s="28" t="s">
        <v>64</v>
      </c>
      <c r="M234" s="34" t="s">
        <v>64</v>
      </c>
      <c r="N234" s="35" t="s">
        <v>29</v>
      </c>
      <c r="O234" s="36">
        <v>3000.0</v>
      </c>
      <c r="P234" s="28" t="s">
        <v>64</v>
      </c>
      <c r="Q234" s="37" t="s">
        <v>64</v>
      </c>
      <c r="R234" s="38" t="s">
        <v>64</v>
      </c>
      <c r="S234" s="39" t="s">
        <v>64</v>
      </c>
      <c r="T234" s="40" t="s">
        <v>64</v>
      </c>
      <c r="U234" s="40" t="s">
        <v>64</v>
      </c>
      <c r="V234" s="40" t="s">
        <v>64</v>
      </c>
      <c r="W234" s="40" t="s">
        <v>64</v>
      </c>
      <c r="X234" s="39" t="s">
        <v>64</v>
      </c>
      <c r="Y234" s="41" t="s">
        <v>64</v>
      </c>
      <c r="Z234" s="41" t="s">
        <v>64</v>
      </c>
      <c r="AA234" s="41" t="s">
        <v>64</v>
      </c>
      <c r="AB234" s="42">
        <v>0.0</v>
      </c>
      <c r="AC234" s="42">
        <v>0.0</v>
      </c>
      <c r="AD234" s="42">
        <v>1.0</v>
      </c>
      <c r="AE234" s="42">
        <v>0.0</v>
      </c>
      <c r="AF234" s="42">
        <v>0.0</v>
      </c>
      <c r="AG234" s="25"/>
      <c r="AH234" s="25"/>
      <c r="AI234" s="25"/>
      <c r="AJ234" s="25"/>
      <c r="AK234" s="25"/>
      <c r="AL234" s="25"/>
    </row>
    <row r="235">
      <c r="A235" s="26" t="s">
        <v>248</v>
      </c>
      <c r="B235" s="25" t="s">
        <v>101</v>
      </c>
      <c r="C235" s="25" t="s">
        <v>330</v>
      </c>
      <c r="D235" s="28">
        <v>104.24777409669736</v>
      </c>
      <c r="E235" s="29">
        <v>0.27939014757846603</v>
      </c>
      <c r="F235" s="30">
        <v>0.0</v>
      </c>
      <c r="G235" s="33"/>
      <c r="H235" s="34" t="s">
        <v>64</v>
      </c>
      <c r="I235" s="35" t="s">
        <v>58</v>
      </c>
      <c r="J235" s="36">
        <v>6500.0</v>
      </c>
      <c r="K235" s="28" t="s">
        <v>64</v>
      </c>
      <c r="L235" s="28" t="s">
        <v>64</v>
      </c>
      <c r="M235" s="34" t="s">
        <v>64</v>
      </c>
      <c r="N235" s="35" t="s">
        <v>27</v>
      </c>
      <c r="O235" s="36">
        <v>7200.0</v>
      </c>
      <c r="P235" s="28" t="s">
        <v>64</v>
      </c>
      <c r="Q235" s="37" t="s">
        <v>64</v>
      </c>
      <c r="R235" s="38" t="s">
        <v>64</v>
      </c>
      <c r="S235" s="39" t="s">
        <v>64</v>
      </c>
      <c r="T235" s="40" t="s">
        <v>64</v>
      </c>
      <c r="U235" s="40" t="s">
        <v>64</v>
      </c>
      <c r="V235" s="40" t="s">
        <v>64</v>
      </c>
      <c r="W235" s="40" t="s">
        <v>64</v>
      </c>
      <c r="X235" s="39" t="s">
        <v>64</v>
      </c>
      <c r="Y235" s="41" t="s">
        <v>64</v>
      </c>
      <c r="Z235" s="41" t="s">
        <v>64</v>
      </c>
      <c r="AA235" s="41" t="s">
        <v>64</v>
      </c>
      <c r="AB235" s="42">
        <v>1.0</v>
      </c>
      <c r="AC235" s="42">
        <v>1.0</v>
      </c>
      <c r="AD235" s="42">
        <v>0.0</v>
      </c>
      <c r="AE235" s="42">
        <v>0.0</v>
      </c>
      <c r="AF235" s="42">
        <v>0.0</v>
      </c>
      <c r="AG235" s="25"/>
      <c r="AH235" s="25"/>
      <c r="AI235" s="25"/>
      <c r="AJ235" s="25"/>
      <c r="AK235" s="25"/>
      <c r="AL235" s="25"/>
    </row>
    <row r="236">
      <c r="A236" s="26" t="s">
        <v>250</v>
      </c>
      <c r="B236" s="25" t="s">
        <v>101</v>
      </c>
      <c r="C236" s="25" t="s">
        <v>330</v>
      </c>
      <c r="D236" s="28">
        <v>104.24777409669736</v>
      </c>
      <c r="E236" s="29">
        <v>0.14031654676258992</v>
      </c>
      <c r="F236" s="30">
        <v>0.0</v>
      </c>
      <c r="G236" s="33"/>
      <c r="H236" s="34" t="s">
        <v>64</v>
      </c>
      <c r="I236" s="35" t="s">
        <v>30</v>
      </c>
      <c r="J236" s="36">
        <v>3000.0</v>
      </c>
      <c r="K236" s="28" t="s">
        <v>64</v>
      </c>
      <c r="L236" s="28" t="s">
        <v>64</v>
      </c>
      <c r="M236" s="34" t="s">
        <v>64</v>
      </c>
      <c r="N236" s="35" t="s">
        <v>30</v>
      </c>
      <c r="O236" s="36">
        <v>3000.0</v>
      </c>
      <c r="P236" s="28" t="s">
        <v>64</v>
      </c>
      <c r="Q236" s="37" t="s">
        <v>64</v>
      </c>
      <c r="R236" s="38" t="s">
        <v>64</v>
      </c>
      <c r="S236" s="39" t="s">
        <v>64</v>
      </c>
      <c r="T236" s="40" t="s">
        <v>64</v>
      </c>
      <c r="U236" s="40" t="s">
        <v>64</v>
      </c>
      <c r="V236" s="40" t="s">
        <v>64</v>
      </c>
      <c r="W236" s="40" t="s">
        <v>64</v>
      </c>
      <c r="X236" s="39" t="s">
        <v>64</v>
      </c>
      <c r="Y236" s="41" t="s">
        <v>64</v>
      </c>
      <c r="Z236" s="41" t="s">
        <v>64</v>
      </c>
      <c r="AA236" s="41" t="s">
        <v>64</v>
      </c>
      <c r="AB236" s="42">
        <v>0.0</v>
      </c>
      <c r="AC236" s="42">
        <v>0.0</v>
      </c>
      <c r="AD236" s="42">
        <v>0.0</v>
      </c>
      <c r="AE236" s="42">
        <v>1.0</v>
      </c>
      <c r="AF236" s="42">
        <v>0.0</v>
      </c>
      <c r="AG236" s="25"/>
      <c r="AH236" s="25"/>
      <c r="AI236" s="25"/>
      <c r="AJ236" s="25"/>
      <c r="AK236" s="25"/>
      <c r="AL236" s="25"/>
    </row>
    <row r="237">
      <c r="A237" s="26" t="s">
        <v>365</v>
      </c>
      <c r="B237" s="25" t="s">
        <v>330</v>
      </c>
      <c r="C237" s="25" t="s">
        <v>101</v>
      </c>
      <c r="D237" s="28">
        <v>104.24777409669736</v>
      </c>
      <c r="E237" s="29">
        <v>0.27143653937569323</v>
      </c>
      <c r="F237" s="30">
        <v>34.0</v>
      </c>
      <c r="G237" s="33"/>
      <c r="H237" s="34">
        <v>36.25658051749123</v>
      </c>
      <c r="I237" s="35" t="s">
        <v>58</v>
      </c>
      <c r="J237" s="36">
        <v>7500.0</v>
      </c>
      <c r="K237" s="28">
        <v>4.834210735665497</v>
      </c>
      <c r="L237" s="28">
        <v>6.696933329822122</v>
      </c>
      <c r="M237" s="34">
        <v>35.22043299251728</v>
      </c>
      <c r="N237" s="35" t="s">
        <v>28</v>
      </c>
      <c r="O237" s="36">
        <v>7700.0</v>
      </c>
      <c r="P237" s="28">
        <v>4.574082206820426</v>
      </c>
      <c r="Q237" s="37">
        <v>6.203492594940079</v>
      </c>
      <c r="R237" s="38">
        <v>21.374443946546574</v>
      </c>
      <c r="S237" s="39">
        <v>20.290918636208854</v>
      </c>
      <c r="T237" s="40">
        <v>0.08280989481849589</v>
      </c>
      <c r="U237" s="40">
        <v>0.03350864937032046</v>
      </c>
      <c r="V237" s="40">
        <v>0.04251852790191721</v>
      </c>
      <c r="W237" s="40">
        <v>0.03158519215570992</v>
      </c>
      <c r="X237" s="39">
        <v>22.863456331849385</v>
      </c>
      <c r="Y237" s="41">
        <v>13.393124185641843</v>
      </c>
      <c r="Z237" s="41">
        <v>20.460120967883523</v>
      </c>
      <c r="AA237" s="41">
        <v>14.760312024633757</v>
      </c>
      <c r="AB237" s="42">
        <v>1.0</v>
      </c>
      <c r="AC237" s="42">
        <v>1.0</v>
      </c>
      <c r="AD237" s="42">
        <v>0.0</v>
      </c>
      <c r="AE237" s="42">
        <v>0.0</v>
      </c>
      <c r="AF237" s="42">
        <v>0.0</v>
      </c>
      <c r="AG237" s="25"/>
      <c r="AH237" s="25"/>
      <c r="AI237" s="25"/>
      <c r="AJ237" s="25"/>
      <c r="AK237" s="25"/>
      <c r="AL237" s="25"/>
    </row>
    <row r="238">
      <c r="A238" s="26" t="s">
        <v>366</v>
      </c>
      <c r="B238" s="25" t="s">
        <v>330</v>
      </c>
      <c r="C238" s="25" t="s">
        <v>101</v>
      </c>
      <c r="D238" s="28">
        <v>104.24777409669736</v>
      </c>
      <c r="E238" s="29">
        <v>0.3055953420669578</v>
      </c>
      <c r="F238" s="30">
        <v>34.0</v>
      </c>
      <c r="G238" s="33"/>
      <c r="H238" s="34">
        <v>43.60724630971356</v>
      </c>
      <c r="I238" s="35" t="s">
        <v>27</v>
      </c>
      <c r="J238" s="36">
        <v>8800.0</v>
      </c>
      <c r="K238" s="28">
        <v>4.955368898831087</v>
      </c>
      <c r="L238" s="28">
        <v>7.858076166337395</v>
      </c>
      <c r="M238" s="34">
        <v>41.776009257635764</v>
      </c>
      <c r="N238" s="35" t="s">
        <v>27</v>
      </c>
      <c r="O238" s="36">
        <v>9300.0</v>
      </c>
      <c r="P238" s="28">
        <v>4.492044006197394</v>
      </c>
      <c r="Q238" s="37">
        <v>6.903111455824658</v>
      </c>
      <c r="R238" s="38">
        <v>24.815596997920572</v>
      </c>
      <c r="S238" s="39">
        <v>23.557630825531234</v>
      </c>
      <c r="T238" s="40">
        <v>0.0762084749902077</v>
      </c>
      <c r="U238" s="40">
        <v>0.03977456023461526</v>
      </c>
      <c r="V238" s="40">
        <v>0.07840077358581643</v>
      </c>
      <c r="W238" s="40">
        <v>0.04071411677559042</v>
      </c>
      <c r="X238" s="39">
        <v>25.820512811621327</v>
      </c>
      <c r="Y238" s="41">
        <v>17.786733498092236</v>
      </c>
      <c r="Z238" s="41">
        <v>22.848783392639387</v>
      </c>
      <c r="AA238" s="41">
        <v>18.927225864996373</v>
      </c>
      <c r="AB238" s="42">
        <v>1.0</v>
      </c>
      <c r="AC238" s="42">
        <v>0.0</v>
      </c>
      <c r="AD238" s="42">
        <v>0.0</v>
      </c>
      <c r="AE238" s="42">
        <v>0.0</v>
      </c>
      <c r="AF238" s="42">
        <v>0.0</v>
      </c>
      <c r="AG238" s="25"/>
      <c r="AH238" s="25"/>
      <c r="AI238" s="25"/>
      <c r="AJ238" s="25"/>
      <c r="AK238" s="25"/>
      <c r="AL238" s="25"/>
    </row>
    <row r="239">
      <c r="A239" s="26" t="s">
        <v>368</v>
      </c>
      <c r="B239" s="25" t="s">
        <v>330</v>
      </c>
      <c r="C239" s="25" t="s">
        <v>101</v>
      </c>
      <c r="D239" s="28">
        <v>104.24777409669736</v>
      </c>
      <c r="E239" s="29">
        <v>0.18</v>
      </c>
      <c r="F239" s="30">
        <v>29.0</v>
      </c>
      <c r="G239" s="33"/>
      <c r="H239" s="34">
        <v>26.213142081135672</v>
      </c>
      <c r="I239" s="35" t="s">
        <v>40</v>
      </c>
      <c r="J239" s="36">
        <v>4900.0</v>
      </c>
      <c r="K239" s="28">
        <v>5.349620832884831</v>
      </c>
      <c r="L239" s="28">
        <v>5.8445494918988325</v>
      </c>
      <c r="M239" s="34">
        <v>26.1159732878722</v>
      </c>
      <c r="N239" s="35" t="s">
        <v>29</v>
      </c>
      <c r="O239" s="36">
        <v>5300.0</v>
      </c>
      <c r="P239" s="28">
        <v>4.9275421297872075</v>
      </c>
      <c r="Q239" s="37">
        <v>5.368805683930469</v>
      </c>
      <c r="R239" s="38">
        <v>11.134706030280556</v>
      </c>
      <c r="S239" s="39">
        <v>10.5702592621143</v>
      </c>
      <c r="T239" s="40">
        <v>0.06023128120066607</v>
      </c>
      <c r="U239" s="40">
        <v>0.008111643133835831</v>
      </c>
      <c r="V239" s="40">
        <v>0.028437369607125618</v>
      </c>
      <c r="W239" s="40">
        <v>0.03179391159354045</v>
      </c>
      <c r="X239" s="39">
        <v>10.165065990399919</v>
      </c>
      <c r="Y239" s="41">
        <v>16.048076090735755</v>
      </c>
      <c r="Z239" s="41">
        <v>8.908379611459663</v>
      </c>
      <c r="AA239" s="41">
        <v>17.20759367641254</v>
      </c>
      <c r="AB239" s="42">
        <v>0.0</v>
      </c>
      <c r="AC239" s="42">
        <v>1.0</v>
      </c>
      <c r="AD239" s="42">
        <v>1.0</v>
      </c>
      <c r="AE239" s="42">
        <v>0.0</v>
      </c>
      <c r="AF239" s="42">
        <v>0.0</v>
      </c>
      <c r="AG239" s="25"/>
      <c r="AH239" s="25"/>
      <c r="AI239" s="25"/>
      <c r="AJ239" s="25"/>
      <c r="AK239" s="25"/>
      <c r="AL239" s="25"/>
    </row>
    <row r="240">
      <c r="A240" s="26" t="s">
        <v>376</v>
      </c>
      <c r="B240" s="25" t="s">
        <v>330</v>
      </c>
      <c r="C240" s="25" t="s">
        <v>101</v>
      </c>
      <c r="D240" s="28">
        <v>104.24777409669736</v>
      </c>
      <c r="E240" s="29">
        <v>0.15770051960321207</v>
      </c>
      <c r="F240" s="30">
        <v>28.0</v>
      </c>
      <c r="G240" s="33"/>
      <c r="H240" s="34">
        <v>25.12076526974037</v>
      </c>
      <c r="I240" s="35" t="s">
        <v>44</v>
      </c>
      <c r="J240" s="36">
        <v>5100.0</v>
      </c>
      <c r="K240" s="28">
        <v>4.9256402489687</v>
      </c>
      <c r="L240" s="28">
        <v>5.2162437713467</v>
      </c>
      <c r="M240" s="34">
        <v>25.36302185274249</v>
      </c>
      <c r="N240" s="35" t="s">
        <v>30</v>
      </c>
      <c r="O240" s="36">
        <v>5800.0</v>
      </c>
      <c r="P240" s="28">
        <v>4.372934802196981</v>
      </c>
      <c r="Q240" s="37">
        <v>4.663580474814722</v>
      </c>
      <c r="R240" s="38">
        <v>9.231734822644512</v>
      </c>
      <c r="S240" s="39">
        <v>8.763754539102326</v>
      </c>
      <c r="T240" s="40">
        <v>0.03710218868558559</v>
      </c>
      <c r="U240" s="40">
        <v>0.01864247904398882</v>
      </c>
      <c r="V240" s="40">
        <v>0.02549633163369059</v>
      </c>
      <c r="W240" s="40">
        <v>0.02376002231096614</v>
      </c>
      <c r="X240" s="39">
        <v>9.308332585035696</v>
      </c>
      <c r="Y240" s="41">
        <v>15.812432684704675</v>
      </c>
      <c r="Z240" s="41">
        <v>8.01905905683971</v>
      </c>
      <c r="AA240" s="41">
        <v>17.34396279590278</v>
      </c>
      <c r="AB240" s="42">
        <v>0.0</v>
      </c>
      <c r="AC240" s="42">
        <v>0.0</v>
      </c>
      <c r="AD240" s="42">
        <v>1.0</v>
      </c>
      <c r="AE240" s="42">
        <v>1.0</v>
      </c>
      <c r="AF240" s="42">
        <v>0.0</v>
      </c>
      <c r="AG240" s="25"/>
      <c r="AH240" s="25"/>
      <c r="AI240" s="25"/>
      <c r="AJ240" s="25"/>
      <c r="AK240" s="25"/>
      <c r="AL240" s="25"/>
    </row>
    <row r="241">
      <c r="A241" s="26" t="s">
        <v>367</v>
      </c>
      <c r="B241" s="25" t="s">
        <v>330</v>
      </c>
      <c r="C241" s="25" t="s">
        <v>101</v>
      </c>
      <c r="D241" s="28">
        <v>104.24777409669736</v>
      </c>
      <c r="E241" s="29">
        <v>0.1508181818181818</v>
      </c>
      <c r="F241" s="30">
        <v>28.0</v>
      </c>
      <c r="G241" s="33"/>
      <c r="H241" s="34">
        <v>21.677474729551914</v>
      </c>
      <c r="I241" s="35" t="s">
        <v>44</v>
      </c>
      <c r="J241" s="36">
        <v>4100.0</v>
      </c>
      <c r="K241" s="28">
        <v>5.287188958427296</v>
      </c>
      <c r="L241" s="28">
        <v>5.026330843054155</v>
      </c>
      <c r="M241" s="34">
        <v>22.51536538691441</v>
      </c>
      <c r="N241" s="35" t="s">
        <v>29</v>
      </c>
      <c r="O241" s="36">
        <v>4500.0</v>
      </c>
      <c r="P241" s="28">
        <v>5.003414530425425</v>
      </c>
      <c r="Q241" s="37">
        <v>4.890461328606675</v>
      </c>
      <c r="R241" s="38">
        <v>8.774327341497974</v>
      </c>
      <c r="S241" s="39">
        <v>8.329534214739821</v>
      </c>
      <c r="T241" s="40">
        <v>0.04822563469030651</v>
      </c>
      <c r="U241" s="40">
        <v>0.013532240242666046</v>
      </c>
      <c r="V241" s="40">
        <v>0.020252950161842472</v>
      </c>
      <c r="W241" s="40">
        <v>0.018890644097144547</v>
      </c>
      <c r="X241" s="39">
        <v>9.402733695391202</v>
      </c>
      <c r="Y241" s="41">
        <v>12.274741034160712</v>
      </c>
      <c r="Z241" s="41">
        <v>8.416896418077059</v>
      </c>
      <c r="AA241" s="41">
        <v>14.098468968837354</v>
      </c>
      <c r="AB241" s="42">
        <v>0.0</v>
      </c>
      <c r="AC241" s="42">
        <v>0.0</v>
      </c>
      <c r="AD241" s="42">
        <v>1.0</v>
      </c>
      <c r="AE241" s="42">
        <v>1.0</v>
      </c>
      <c r="AF241" s="42">
        <v>0.0</v>
      </c>
      <c r="AG241" s="25"/>
      <c r="AH241" s="25"/>
      <c r="AI241" s="25"/>
      <c r="AJ241" s="25"/>
      <c r="AK241" s="25"/>
      <c r="AL241" s="25"/>
    </row>
    <row r="242">
      <c r="A242" s="26" t="s">
        <v>369</v>
      </c>
      <c r="B242" s="25" t="s">
        <v>330</v>
      </c>
      <c r="C242" s="25" t="s">
        <v>101</v>
      </c>
      <c r="D242" s="28">
        <v>104.24777409669736</v>
      </c>
      <c r="E242" s="29">
        <v>0.2355078031212485</v>
      </c>
      <c r="F242" s="30">
        <v>26.0</v>
      </c>
      <c r="G242" s="33"/>
      <c r="H242" s="34">
        <v>31.34751225791851</v>
      </c>
      <c r="I242" s="35" t="s">
        <v>31</v>
      </c>
      <c r="J242" s="36">
        <v>6400.0</v>
      </c>
      <c r="K242" s="28">
        <v>4.898048790299767</v>
      </c>
      <c r="L242" s="28">
        <v>6.099858778771513</v>
      </c>
      <c r="M242" s="34">
        <v>32.16459130433684</v>
      </c>
      <c r="N242" s="35" t="s">
        <v>31</v>
      </c>
      <c r="O242" s="36">
        <v>7000.0</v>
      </c>
      <c r="P242" s="28">
        <v>4.594941614905263</v>
      </c>
      <c r="Q242" s="37">
        <v>5.831191539184536</v>
      </c>
      <c r="R242" s="38">
        <v>13.730392782495999</v>
      </c>
      <c r="S242" s="39">
        <v>13.034364004488117</v>
      </c>
      <c r="T242" s="40">
        <v>0.08831011160501764</v>
      </c>
      <c r="U242" s="40">
        <v>9.801344240290527E-5</v>
      </c>
      <c r="V242" s="40">
        <v>0.04341995498448703</v>
      </c>
      <c r="W242" s="40">
        <v>0.04528221039014223</v>
      </c>
      <c r="X242" s="39">
        <v>11.166011924248709</v>
      </c>
      <c r="Y242" s="41">
        <v>20.1815003336698</v>
      </c>
      <c r="Z242" s="41">
        <v>9.88475702439068</v>
      </c>
      <c r="AA242" s="41">
        <v>22.279834279946154</v>
      </c>
      <c r="AB242" s="42">
        <v>0.0</v>
      </c>
      <c r="AC242" s="42">
        <v>0.0</v>
      </c>
      <c r="AD242" s="42">
        <v>0.0</v>
      </c>
      <c r="AE242" s="42">
        <v>0.0</v>
      </c>
      <c r="AF242" s="42">
        <v>1.0</v>
      </c>
      <c r="AG242" s="25"/>
      <c r="AH242" s="25"/>
      <c r="AI242" s="25"/>
      <c r="AJ242" s="25"/>
      <c r="AK242" s="25"/>
      <c r="AL242" s="25"/>
    </row>
    <row r="243">
      <c r="A243" s="26" t="s">
        <v>370</v>
      </c>
      <c r="B243" s="25" t="s">
        <v>330</v>
      </c>
      <c r="C243" s="25" t="s">
        <v>101</v>
      </c>
      <c r="D243" s="28">
        <v>104.24777409669736</v>
      </c>
      <c r="E243" s="29">
        <v>0.15306801007556675</v>
      </c>
      <c r="F243" s="30">
        <v>19.0</v>
      </c>
      <c r="G243" s="33"/>
      <c r="H243" s="34">
        <v>15.053216950165526</v>
      </c>
      <c r="I243" s="35" t="s">
        <v>40</v>
      </c>
      <c r="J243" s="36">
        <v>3000.0</v>
      </c>
      <c r="K243" s="28">
        <v>5.017738983388509</v>
      </c>
      <c r="L243" s="28">
        <v>3.6525196531468915</v>
      </c>
      <c r="M243" s="34">
        <v>14.481050146986483</v>
      </c>
      <c r="N243" s="35" t="s">
        <v>28</v>
      </c>
      <c r="O243" s="36">
        <v>3000.0</v>
      </c>
      <c r="P243" s="28">
        <v>4.827016715662161</v>
      </c>
      <c r="Q243" s="37">
        <v>3.4154145345230895</v>
      </c>
      <c r="R243" s="38">
        <v>6.055074859182914</v>
      </c>
      <c r="S243" s="39">
        <v>5.748127605615913</v>
      </c>
      <c r="T243" s="40">
        <v>0.03658380413639494</v>
      </c>
      <c r="U243" s="40">
        <v>0.026209292515626228</v>
      </c>
      <c r="V243" s="40">
        <v>0.021477059144749268</v>
      </c>
      <c r="W243" s="40">
        <v>0.02466221622130107</v>
      </c>
      <c r="X243" s="39">
        <v>7.181967048708122</v>
      </c>
      <c r="Y243" s="41">
        <v>7.8712499014574036</v>
      </c>
      <c r="Z243" s="41">
        <v>6.132367158452477</v>
      </c>
      <c r="AA243" s="41">
        <v>8.348682988534005</v>
      </c>
      <c r="AB243" s="42">
        <v>0.0</v>
      </c>
      <c r="AC243" s="42">
        <v>1.0</v>
      </c>
      <c r="AD243" s="42">
        <v>1.0</v>
      </c>
      <c r="AE243" s="42">
        <v>0.0</v>
      </c>
      <c r="AF243" s="42">
        <v>0.0</v>
      </c>
      <c r="AG243" s="25"/>
      <c r="AH243" s="25"/>
      <c r="AI243" s="25"/>
      <c r="AJ243" s="25"/>
      <c r="AK243" s="25"/>
      <c r="AL243" s="25"/>
    </row>
    <row r="244">
      <c r="A244" s="26" t="s">
        <v>371</v>
      </c>
      <c r="B244" s="25" t="s">
        <v>330</v>
      </c>
      <c r="C244" s="25" t="s">
        <v>101</v>
      </c>
      <c r="D244" s="28">
        <v>104.24777409669736</v>
      </c>
      <c r="E244" s="29">
        <v>0.14091382765531063</v>
      </c>
      <c r="F244" s="30">
        <v>18.0</v>
      </c>
      <c r="G244" s="33"/>
      <c r="H244" s="34">
        <v>17.822371606959663</v>
      </c>
      <c r="I244" s="35" t="s">
        <v>45</v>
      </c>
      <c r="J244" s="36">
        <v>3900.0</v>
      </c>
      <c r="K244" s="28">
        <v>4.5698388735794016</v>
      </c>
      <c r="L244" s="28">
        <v>3.7641869814707887</v>
      </c>
      <c r="M244" s="34">
        <v>18.43469891774845</v>
      </c>
      <c r="N244" s="35" t="s">
        <v>30</v>
      </c>
      <c r="O244" s="36">
        <v>4200.0</v>
      </c>
      <c r="P244" s="28">
        <v>4.389214028035345</v>
      </c>
      <c r="Q244" s="37">
        <v>3.7059252080673266</v>
      </c>
      <c r="R244" s="38">
        <v>5.223444101689155</v>
      </c>
      <c r="S244" s="39">
        <v>4.958654341287977</v>
      </c>
      <c r="T244" s="40">
        <v>0.06003962888726971</v>
      </c>
      <c r="U244" s="40">
        <v>5.400866166770888E-4</v>
      </c>
      <c r="V244" s="40">
        <v>0.029614749481127037</v>
      </c>
      <c r="W244" s="40">
        <v>0.019623147072600895</v>
      </c>
      <c r="X244" s="39">
        <v>5.542309592662769</v>
      </c>
      <c r="Y244" s="41">
        <v>12.280062014296895</v>
      </c>
      <c r="Z244" s="41">
        <v>5.14818979940675</v>
      </c>
      <c r="AA244" s="41">
        <v>13.286509118341698</v>
      </c>
      <c r="AB244" s="42">
        <v>0.0</v>
      </c>
      <c r="AC244" s="42">
        <v>0.0</v>
      </c>
      <c r="AD244" s="42">
        <v>0.0</v>
      </c>
      <c r="AE244" s="42">
        <v>1.0</v>
      </c>
      <c r="AF244" s="42">
        <v>1.0</v>
      </c>
      <c r="AG244" s="25"/>
      <c r="AH244" s="25"/>
      <c r="AI244" s="25"/>
      <c r="AJ244" s="25"/>
      <c r="AK244" s="25"/>
      <c r="AL244" s="25"/>
    </row>
    <row r="245">
      <c r="A245" s="26" t="s">
        <v>373</v>
      </c>
      <c r="B245" s="25" t="s">
        <v>330</v>
      </c>
      <c r="C245" s="25" t="s">
        <v>101</v>
      </c>
      <c r="D245" s="28">
        <v>104.24777409669736</v>
      </c>
      <c r="E245" s="29">
        <v>0.1838787878787879</v>
      </c>
      <c r="F245" s="30">
        <v>10.0</v>
      </c>
      <c r="G245" s="33"/>
      <c r="H245" s="34">
        <v>9.576939725567366</v>
      </c>
      <c r="I245" s="35" t="s">
        <v>30</v>
      </c>
      <c r="J245" s="36">
        <v>4000.0</v>
      </c>
      <c r="K245" s="28">
        <v>2.3942349313918414</v>
      </c>
      <c r="L245" s="28">
        <v>1.2516260702451305</v>
      </c>
      <c r="M245" s="34">
        <v>9.681189544246637</v>
      </c>
      <c r="N245" s="35" t="s">
        <v>30</v>
      </c>
      <c r="O245" s="36">
        <v>3000.0</v>
      </c>
      <c r="P245" s="28">
        <v>3.227063181415546</v>
      </c>
      <c r="Q245" s="37">
        <v>1.700424627584583</v>
      </c>
      <c r="R245" s="38">
        <v>3.9360079541420916</v>
      </c>
      <c r="S245" s="39">
        <v>3.736481629589794</v>
      </c>
      <c r="T245" s="40">
        <v>0.06343593708701414</v>
      </c>
      <c r="U245" s="40">
        <v>0.005894489729324324</v>
      </c>
      <c r="V245" s="40">
        <v>0.03340210846617117</v>
      </c>
      <c r="W245" s="40">
        <v>0.029285321988547833</v>
      </c>
      <c r="X245" s="39">
        <v>3.6109264871584554</v>
      </c>
      <c r="Y245" s="41">
        <v>5.96601323840891</v>
      </c>
      <c r="Z245" s="41">
        <v>3.2289038762491757</v>
      </c>
      <c r="AA245" s="41">
        <v>6.452285667997461</v>
      </c>
      <c r="AB245" s="42">
        <v>0.0</v>
      </c>
      <c r="AC245" s="42">
        <v>0.0</v>
      </c>
      <c r="AD245" s="42">
        <v>0.0</v>
      </c>
      <c r="AE245" s="42">
        <v>1.0</v>
      </c>
      <c r="AF245" s="42">
        <v>0.0</v>
      </c>
      <c r="AG245" s="25"/>
      <c r="AH245" s="25"/>
      <c r="AI245" s="25"/>
      <c r="AJ245" s="25"/>
      <c r="AK245" s="25"/>
      <c r="AL245" s="25"/>
    </row>
    <row r="246">
      <c r="A246" s="26" t="s">
        <v>375</v>
      </c>
      <c r="B246" s="25" t="s">
        <v>330</v>
      </c>
      <c r="C246" s="25" t="s">
        <v>101</v>
      </c>
      <c r="D246" s="28">
        <v>104.24777409669736</v>
      </c>
      <c r="E246" s="29">
        <v>0.18159893048128345</v>
      </c>
      <c r="F246" s="30">
        <v>6.0</v>
      </c>
      <c r="G246" s="33"/>
      <c r="H246" s="34">
        <v>5.3163353089387355</v>
      </c>
      <c r="I246" s="35" t="s">
        <v>58</v>
      </c>
      <c r="J246" s="36">
        <v>3400.0</v>
      </c>
      <c r="K246" s="28">
        <v>1.5636280320408045</v>
      </c>
      <c r="L246" s="28">
        <v>0.5312740033466646</v>
      </c>
      <c r="M246" s="34">
        <v>5.203344738190732</v>
      </c>
      <c r="N246" s="35" t="s">
        <v>27</v>
      </c>
      <c r="O246" s="36">
        <v>3000.0</v>
      </c>
      <c r="P246" s="28">
        <v>1.7344482460635773</v>
      </c>
      <c r="Q246" s="37">
        <v>0.580118347890106</v>
      </c>
      <c r="R246" s="38">
        <v>2.3275432271788286</v>
      </c>
      <c r="S246" s="39">
        <v>2.209554099421385</v>
      </c>
      <c r="T246" s="40">
        <v>0.03548118744895309</v>
      </c>
      <c r="U246" s="40">
        <v>0.028011463775489277</v>
      </c>
      <c r="V246" s="40">
        <v>0.031559582520384585</v>
      </c>
      <c r="W246" s="40">
        <v>0.03352038498466884</v>
      </c>
      <c r="X246" s="39">
        <v>2.3951172141728443</v>
      </c>
      <c r="Y246" s="41">
        <v>2.9212180947658912</v>
      </c>
      <c r="Z246" s="41">
        <v>1.9942073223415255</v>
      </c>
      <c r="AA246" s="41">
        <v>3.2091374158492068</v>
      </c>
      <c r="AB246" s="42">
        <v>1.0</v>
      </c>
      <c r="AC246" s="42">
        <v>1.0</v>
      </c>
      <c r="AD246" s="42">
        <v>0.0</v>
      </c>
      <c r="AE246" s="42">
        <v>0.0</v>
      </c>
      <c r="AF246" s="42">
        <v>0.0</v>
      </c>
      <c r="AG246" s="25"/>
      <c r="AH246" s="25"/>
      <c r="AI246" s="25"/>
      <c r="AJ246" s="25"/>
      <c r="AK246" s="25"/>
      <c r="AL246" s="25"/>
    </row>
    <row r="247">
      <c r="A247" s="26" t="s">
        <v>374</v>
      </c>
      <c r="B247" s="25" t="s">
        <v>330</v>
      </c>
      <c r="C247" s="25" t="s">
        <v>101</v>
      </c>
      <c r="D247" s="28">
        <v>104.24777409669736</v>
      </c>
      <c r="E247" s="29">
        <v>0.18561783439490445</v>
      </c>
      <c r="F247" s="30">
        <v>6.0</v>
      </c>
      <c r="G247" s="33"/>
      <c r="H247" s="34">
        <v>5.53181309775813</v>
      </c>
      <c r="I247" s="35" t="s">
        <v>45</v>
      </c>
      <c r="J247" s="36">
        <v>3300.0</v>
      </c>
      <c r="K247" s="28">
        <v>1.6763069993206456</v>
      </c>
      <c r="L247" s="28">
        <v>0.5863680661396465</v>
      </c>
      <c r="M247" s="34">
        <v>5.629461916089683</v>
      </c>
      <c r="N247" s="35" t="s">
        <v>31</v>
      </c>
      <c r="O247" s="36">
        <v>3000.0</v>
      </c>
      <c r="P247" s="28">
        <v>1.8764873053632278</v>
      </c>
      <c r="Q247" s="37">
        <v>0.6648528277617707</v>
      </c>
      <c r="R247" s="38">
        <v>2.3876739405019096</v>
      </c>
      <c r="S247" s="39">
        <v>2.266636632872412</v>
      </c>
      <c r="T247" s="40">
        <v>0.06634659757432827</v>
      </c>
      <c r="U247" s="40">
        <v>0.004591784295398425</v>
      </c>
      <c r="V247" s="40">
        <v>0.03204878018420942</v>
      </c>
      <c r="W247" s="40">
        <v>0.026801026703754074</v>
      </c>
      <c r="X247" s="39">
        <v>2.1815502577255184</v>
      </c>
      <c r="Y247" s="41">
        <v>3.3502628400326113</v>
      </c>
      <c r="Z247" s="41">
        <v>1.9770108408942708</v>
      </c>
      <c r="AA247" s="41">
        <v>3.6524510751954127</v>
      </c>
      <c r="AB247" s="42">
        <v>0.0</v>
      </c>
      <c r="AC247" s="42">
        <v>0.0</v>
      </c>
      <c r="AD247" s="42">
        <v>0.0</v>
      </c>
      <c r="AE247" s="42">
        <v>1.0</v>
      </c>
      <c r="AF247" s="42">
        <v>1.0</v>
      </c>
      <c r="AG247" s="25"/>
      <c r="AH247" s="25"/>
      <c r="AI247" s="25"/>
      <c r="AJ247" s="25"/>
      <c r="AK247" s="25"/>
      <c r="AL247" s="25"/>
    </row>
    <row r="248">
      <c r="A248" s="26" t="s">
        <v>377</v>
      </c>
      <c r="B248" s="25" t="s">
        <v>330</v>
      </c>
      <c r="C248" s="25" t="s">
        <v>101</v>
      </c>
      <c r="D248" s="28">
        <v>104.24777409669736</v>
      </c>
      <c r="E248" s="29">
        <v>0.17190983606557375</v>
      </c>
      <c r="F248" s="30">
        <v>0.0</v>
      </c>
      <c r="G248" s="33"/>
      <c r="H248" s="34" t="s">
        <v>64</v>
      </c>
      <c r="I248" s="35" t="s">
        <v>40</v>
      </c>
      <c r="J248" s="36">
        <v>3000.0</v>
      </c>
      <c r="K248" s="28" t="s">
        <v>64</v>
      </c>
      <c r="L248" s="28" t="s">
        <v>64</v>
      </c>
      <c r="M248" s="34" t="s">
        <v>64</v>
      </c>
      <c r="N248" s="35" t="s">
        <v>28</v>
      </c>
      <c r="O248" s="36">
        <v>3000.0</v>
      </c>
      <c r="P248" s="28" t="s">
        <v>64</v>
      </c>
      <c r="Q248" s="37" t="s">
        <v>64</v>
      </c>
      <c r="R248" s="38" t="s">
        <v>64</v>
      </c>
      <c r="S248" s="39" t="s">
        <v>64</v>
      </c>
      <c r="T248" s="40" t="s">
        <v>64</v>
      </c>
      <c r="U248" s="40" t="s">
        <v>64</v>
      </c>
      <c r="V248" s="40" t="s">
        <v>64</v>
      </c>
      <c r="W248" s="40" t="s">
        <v>64</v>
      </c>
      <c r="X248" s="39" t="s">
        <v>64</v>
      </c>
      <c r="Y248" s="41" t="s">
        <v>64</v>
      </c>
      <c r="Z248" s="41" t="s">
        <v>64</v>
      </c>
      <c r="AA248" s="41" t="s">
        <v>64</v>
      </c>
      <c r="AB248" s="42">
        <v>0.0</v>
      </c>
      <c r="AC248" s="42">
        <v>1.0</v>
      </c>
      <c r="AD248" s="42">
        <v>1.0</v>
      </c>
      <c r="AE248" s="42">
        <v>0.0</v>
      </c>
      <c r="AF248" s="42">
        <v>0.0</v>
      </c>
      <c r="AG248" s="25"/>
      <c r="AH248" s="25"/>
      <c r="AI248" s="25"/>
      <c r="AJ248" s="25"/>
      <c r="AK248" s="25"/>
      <c r="AL248" s="25"/>
    </row>
    <row r="249">
      <c r="A249" s="26" t="s">
        <v>378</v>
      </c>
      <c r="B249" s="25" t="s">
        <v>330</v>
      </c>
      <c r="C249" s="25" t="s">
        <v>101</v>
      </c>
      <c r="D249" s="28">
        <v>104.24777409669736</v>
      </c>
      <c r="E249" s="29">
        <v>0.16634265734265735</v>
      </c>
      <c r="F249" s="30">
        <v>0.0</v>
      </c>
      <c r="G249" s="33"/>
      <c r="H249" s="34" t="s">
        <v>64</v>
      </c>
      <c r="I249" s="35" t="s">
        <v>44</v>
      </c>
      <c r="J249" s="36">
        <v>3000.0</v>
      </c>
      <c r="K249" s="28" t="s">
        <v>64</v>
      </c>
      <c r="L249" s="28" t="s">
        <v>64</v>
      </c>
      <c r="M249" s="34" t="s">
        <v>64</v>
      </c>
      <c r="N249" s="35" t="s">
        <v>29</v>
      </c>
      <c r="O249" s="36">
        <v>3000.0</v>
      </c>
      <c r="P249" s="28" t="s">
        <v>64</v>
      </c>
      <c r="Q249" s="37" t="s">
        <v>64</v>
      </c>
      <c r="R249" s="38" t="s">
        <v>64</v>
      </c>
      <c r="S249" s="39" t="s">
        <v>64</v>
      </c>
      <c r="T249" s="40" t="s">
        <v>64</v>
      </c>
      <c r="U249" s="40" t="s">
        <v>64</v>
      </c>
      <c r="V249" s="40" t="s">
        <v>64</v>
      </c>
      <c r="W249" s="40" t="s">
        <v>64</v>
      </c>
      <c r="X249" s="39" t="s">
        <v>64</v>
      </c>
      <c r="Y249" s="41" t="s">
        <v>64</v>
      </c>
      <c r="Z249" s="41" t="s">
        <v>64</v>
      </c>
      <c r="AA249" s="41" t="s">
        <v>64</v>
      </c>
      <c r="AB249" s="42">
        <v>0.0</v>
      </c>
      <c r="AC249" s="42">
        <v>0.0</v>
      </c>
      <c r="AD249" s="42">
        <v>1.0</v>
      </c>
      <c r="AE249" s="42">
        <v>1.0</v>
      </c>
      <c r="AF249" s="42">
        <v>0.0</v>
      </c>
      <c r="AG249" s="25"/>
      <c r="AH249" s="25"/>
      <c r="AI249" s="25"/>
      <c r="AJ249" s="25"/>
      <c r="AK249" s="25"/>
      <c r="AL249" s="25"/>
    </row>
    <row r="250">
      <c r="A250" s="26" t="s">
        <v>379</v>
      </c>
      <c r="B250" s="25" t="s">
        <v>330</v>
      </c>
      <c r="C250" s="25" t="s">
        <v>101</v>
      </c>
      <c r="D250" s="28">
        <v>104.24777409669736</v>
      </c>
      <c r="E250" s="29">
        <v>0.15856593014967926</v>
      </c>
      <c r="F250" s="30">
        <v>0.0</v>
      </c>
      <c r="G250" s="33"/>
      <c r="H250" s="34" t="s">
        <v>64</v>
      </c>
      <c r="I250" s="35" t="s">
        <v>45</v>
      </c>
      <c r="J250" s="36">
        <v>3000.0</v>
      </c>
      <c r="K250" s="28" t="s">
        <v>64</v>
      </c>
      <c r="L250" s="28" t="s">
        <v>64</v>
      </c>
      <c r="M250" s="34" t="s">
        <v>64</v>
      </c>
      <c r="N250" s="35" t="s">
        <v>31</v>
      </c>
      <c r="O250" s="36">
        <v>3000.0</v>
      </c>
      <c r="P250" s="28" t="s">
        <v>64</v>
      </c>
      <c r="Q250" s="37" t="s">
        <v>64</v>
      </c>
      <c r="R250" s="38" t="s">
        <v>64</v>
      </c>
      <c r="S250" s="39" t="s">
        <v>64</v>
      </c>
      <c r="T250" s="40" t="s">
        <v>64</v>
      </c>
      <c r="U250" s="40" t="s">
        <v>64</v>
      </c>
      <c r="V250" s="40" t="s">
        <v>64</v>
      </c>
      <c r="W250" s="40" t="s">
        <v>64</v>
      </c>
      <c r="X250" s="39" t="s">
        <v>64</v>
      </c>
      <c r="Y250" s="41" t="s">
        <v>64</v>
      </c>
      <c r="Z250" s="41" t="s">
        <v>64</v>
      </c>
      <c r="AA250" s="41" t="s">
        <v>64</v>
      </c>
      <c r="AB250" s="42">
        <v>0.0</v>
      </c>
      <c r="AC250" s="42">
        <v>0.0</v>
      </c>
      <c r="AD250" s="42">
        <v>0.0</v>
      </c>
      <c r="AE250" s="42">
        <v>1.0</v>
      </c>
      <c r="AF250" s="42">
        <v>1.0</v>
      </c>
      <c r="AG250" s="25"/>
      <c r="AH250" s="25"/>
      <c r="AI250" s="25"/>
      <c r="AJ250" s="25"/>
      <c r="AK250" s="25"/>
      <c r="AL250" s="25"/>
    </row>
    <row r="251">
      <c r="A251" s="26" t="s">
        <v>372</v>
      </c>
      <c r="B251" s="25" t="s">
        <v>330</v>
      </c>
      <c r="C251" s="25" t="s">
        <v>101</v>
      </c>
      <c r="D251" s="28">
        <v>104.24777409669736</v>
      </c>
      <c r="E251" s="29">
        <v>0.13324899057873488</v>
      </c>
      <c r="F251" s="30">
        <v>0.0</v>
      </c>
      <c r="G251" s="33"/>
      <c r="H251" s="34" t="s">
        <v>64</v>
      </c>
      <c r="I251" s="35" t="s">
        <v>45</v>
      </c>
      <c r="J251" s="36">
        <v>3500.0</v>
      </c>
      <c r="K251" s="28" t="s">
        <v>64</v>
      </c>
      <c r="L251" s="28" t="s">
        <v>64</v>
      </c>
      <c r="M251" s="34" t="s">
        <v>64</v>
      </c>
      <c r="N251" s="35" t="s">
        <v>30</v>
      </c>
      <c r="O251" s="36">
        <v>3100.0</v>
      </c>
      <c r="P251" s="28" t="s">
        <v>64</v>
      </c>
      <c r="Q251" s="37" t="s">
        <v>64</v>
      </c>
      <c r="R251" s="38" t="s">
        <v>64</v>
      </c>
      <c r="S251" s="39" t="s">
        <v>64</v>
      </c>
      <c r="T251" s="40" t="s">
        <v>64</v>
      </c>
      <c r="U251" s="40" t="s">
        <v>64</v>
      </c>
      <c r="V251" s="40" t="s">
        <v>64</v>
      </c>
      <c r="W251" s="40" t="s">
        <v>64</v>
      </c>
      <c r="X251" s="39" t="s">
        <v>64</v>
      </c>
      <c r="Y251" s="41" t="s">
        <v>64</v>
      </c>
      <c r="Z251" s="41" t="s">
        <v>64</v>
      </c>
      <c r="AA251" s="41" t="s">
        <v>64</v>
      </c>
      <c r="AB251" s="42">
        <v>0.0</v>
      </c>
      <c r="AC251" s="42">
        <v>0.0</v>
      </c>
      <c r="AD251" s="42">
        <v>0.0</v>
      </c>
      <c r="AE251" s="42">
        <v>1.0</v>
      </c>
      <c r="AF251" s="42">
        <v>1.0</v>
      </c>
      <c r="AG251" s="25"/>
      <c r="AH251" s="25"/>
      <c r="AI251" s="25"/>
      <c r="AJ251" s="25"/>
      <c r="AK251" s="25"/>
      <c r="AL251" s="25"/>
    </row>
    <row r="252">
      <c r="A252" s="26" t="s">
        <v>380</v>
      </c>
      <c r="B252" s="25" t="s">
        <v>330</v>
      </c>
      <c r="C252" s="25" t="s">
        <v>101</v>
      </c>
      <c r="D252" s="28">
        <v>104.24777409669736</v>
      </c>
      <c r="E252" s="29">
        <v>0.17142857142857143</v>
      </c>
      <c r="F252" s="30">
        <v>0.0</v>
      </c>
      <c r="G252" s="33"/>
      <c r="H252" s="34" t="s">
        <v>64</v>
      </c>
      <c r="I252" s="35" t="s">
        <v>27</v>
      </c>
      <c r="J252" s="36">
        <v>3000.0</v>
      </c>
      <c r="K252" s="28" t="s">
        <v>64</v>
      </c>
      <c r="L252" s="28" t="s">
        <v>64</v>
      </c>
      <c r="M252" s="34" t="s">
        <v>64</v>
      </c>
      <c r="N252" s="35" t="s">
        <v>27</v>
      </c>
      <c r="O252" s="36">
        <v>3000.0</v>
      </c>
      <c r="P252" s="28" t="s">
        <v>64</v>
      </c>
      <c r="Q252" s="37" t="s">
        <v>64</v>
      </c>
      <c r="R252" s="38" t="s">
        <v>64</v>
      </c>
      <c r="S252" s="39" t="s">
        <v>64</v>
      </c>
      <c r="T252" s="40" t="s">
        <v>64</v>
      </c>
      <c r="U252" s="40" t="s">
        <v>64</v>
      </c>
      <c r="V252" s="40" t="s">
        <v>64</v>
      </c>
      <c r="W252" s="40" t="s">
        <v>64</v>
      </c>
      <c r="X252" s="39" t="s">
        <v>64</v>
      </c>
      <c r="Y252" s="41" t="s">
        <v>64</v>
      </c>
      <c r="Z252" s="41" t="s">
        <v>64</v>
      </c>
      <c r="AA252" s="41" t="s">
        <v>64</v>
      </c>
      <c r="AB252" s="42">
        <v>1.0</v>
      </c>
      <c r="AC252" s="42">
        <v>0.0</v>
      </c>
      <c r="AD252" s="42">
        <v>0.0</v>
      </c>
      <c r="AE252" s="42">
        <v>0.0</v>
      </c>
      <c r="AF252" s="42">
        <v>0.0</v>
      </c>
      <c r="AG252" s="25"/>
      <c r="AH252" s="25"/>
      <c r="AI252" s="25"/>
      <c r="AJ252" s="25"/>
      <c r="AK252" s="25"/>
      <c r="AL252" s="25"/>
    </row>
    <row r="253">
      <c r="A253" s="26" t="s">
        <v>417</v>
      </c>
      <c r="B253" s="25" t="s">
        <v>172</v>
      </c>
      <c r="C253" s="25" t="s">
        <v>260</v>
      </c>
      <c r="D253" s="28">
        <v>99.18092711460814</v>
      </c>
      <c r="E253" s="29">
        <v>0.17049067713444555</v>
      </c>
      <c r="F253" s="30">
        <v>33.0</v>
      </c>
      <c r="G253" s="33"/>
      <c r="H253" s="34">
        <v>39.625462935737076</v>
      </c>
      <c r="I253" s="35" t="s">
        <v>31</v>
      </c>
      <c r="J253" s="36">
        <v>7900.0</v>
      </c>
      <c r="K253" s="28">
        <v>5.015881384270516</v>
      </c>
      <c r="L253" s="28">
        <v>7.415589321885179</v>
      </c>
      <c r="M253" s="34">
        <v>41.31735638356318</v>
      </c>
      <c r="N253" s="35" t="s">
        <v>31</v>
      </c>
      <c r="O253" s="36">
        <v>9000.0</v>
      </c>
      <c r="P253" s="28">
        <v>4.590817375951464</v>
      </c>
      <c r="Q253" s="37">
        <v>6.998116010626636</v>
      </c>
      <c r="R253" s="38">
        <v>11.320545101721455</v>
      </c>
      <c r="S253" s="39">
        <v>13.072336694780423</v>
      </c>
      <c r="T253" s="40">
        <v>0.08219948570639213</v>
      </c>
      <c r="U253" s="40">
        <v>0.0</v>
      </c>
      <c r="V253" s="40">
        <v>0.05689868641235898</v>
      </c>
      <c r="W253" s="40">
        <v>0.032834815083811905</v>
      </c>
      <c r="X253" s="39">
        <v>13.970146554763044</v>
      </c>
      <c r="Y253" s="41">
        <v>25.65531638097403</v>
      </c>
      <c r="Z253" s="41">
        <v>12.85069463544614</v>
      </c>
      <c r="AA253" s="41">
        <v>28.466661748117037</v>
      </c>
      <c r="AB253" s="42">
        <v>0.0</v>
      </c>
      <c r="AC253" s="42">
        <v>0.0</v>
      </c>
      <c r="AD253" s="42">
        <v>0.0</v>
      </c>
      <c r="AE253" s="42">
        <v>0.0</v>
      </c>
      <c r="AF253" s="42">
        <v>1.0</v>
      </c>
      <c r="AG253" s="25"/>
      <c r="AH253" s="25"/>
      <c r="AI253" s="25"/>
      <c r="AJ253" s="25"/>
      <c r="AK253" s="25"/>
      <c r="AL253" s="25"/>
    </row>
    <row r="254">
      <c r="A254" s="26" t="s">
        <v>416</v>
      </c>
      <c r="B254" s="25" t="s">
        <v>172</v>
      </c>
      <c r="C254" s="25" t="s">
        <v>260</v>
      </c>
      <c r="D254" s="28">
        <v>99.18092711460814</v>
      </c>
      <c r="E254" s="29">
        <v>0.18472067039106146</v>
      </c>
      <c r="F254" s="30">
        <v>32.0</v>
      </c>
      <c r="G254" s="33"/>
      <c r="H254" s="34">
        <v>35.62154449686315</v>
      </c>
      <c r="I254" s="35" t="s">
        <v>27</v>
      </c>
      <c r="J254" s="36">
        <v>7300.0</v>
      </c>
      <c r="K254" s="28">
        <v>4.879663629707282</v>
      </c>
      <c r="L254" s="28">
        <v>6.6730204306092835</v>
      </c>
      <c r="M254" s="34">
        <v>35.38515247697066</v>
      </c>
      <c r="N254" s="35" t="s">
        <v>27</v>
      </c>
      <c r="O254" s="36">
        <v>8000.0</v>
      </c>
      <c r="P254" s="28">
        <v>4.4231440596213325</v>
      </c>
      <c r="Q254" s="37">
        <v>6.019311246731847</v>
      </c>
      <c r="R254" s="38">
        <v>12.047037021213939</v>
      </c>
      <c r="S254" s="39">
        <v>13.911249211121964</v>
      </c>
      <c r="T254" s="40">
        <v>0.048406386066179904</v>
      </c>
      <c r="U254" s="40">
        <v>0.014464967130364347</v>
      </c>
      <c r="V254" s="40">
        <v>0.05956832920614609</v>
      </c>
      <c r="W254" s="40">
        <v>0.049545359855972367</v>
      </c>
      <c r="X254" s="39">
        <v>12.049544152624616</v>
      </c>
      <c r="Y254" s="41">
        <v>23.572000344238532</v>
      </c>
      <c r="Z254" s="41">
        <v>9.933342960819921</v>
      </c>
      <c r="AA254" s="41">
        <v>25.45180951615074</v>
      </c>
      <c r="AB254" s="42">
        <v>1.0</v>
      </c>
      <c r="AC254" s="42">
        <v>0.0</v>
      </c>
      <c r="AD254" s="42">
        <v>0.0</v>
      </c>
      <c r="AE254" s="42">
        <v>0.0</v>
      </c>
      <c r="AF254" s="42">
        <v>0.0</v>
      </c>
      <c r="AG254" s="25"/>
      <c r="AH254" s="25"/>
      <c r="AI254" s="25"/>
      <c r="AJ254" s="25"/>
      <c r="AK254" s="25"/>
      <c r="AL254" s="25"/>
    </row>
    <row r="255">
      <c r="A255" s="26" t="s">
        <v>419</v>
      </c>
      <c r="B255" s="25" t="s">
        <v>172</v>
      </c>
      <c r="C255" s="25" t="s">
        <v>260</v>
      </c>
      <c r="D255" s="28">
        <v>99.18092711460814</v>
      </c>
      <c r="E255" s="29">
        <v>0.2242382445141066</v>
      </c>
      <c r="F255" s="30">
        <v>29.0</v>
      </c>
      <c r="G255" s="33"/>
      <c r="H255" s="34">
        <v>27.733639911026373</v>
      </c>
      <c r="I255" s="35" t="s">
        <v>40</v>
      </c>
      <c r="J255" s="36">
        <v>5100.0</v>
      </c>
      <c r="K255" s="28">
        <v>5.437968610005171</v>
      </c>
      <c r="L255" s="28">
        <v>6.191431075974632</v>
      </c>
      <c r="M255" s="34">
        <v>26.51169468036611</v>
      </c>
      <c r="N255" s="35" t="s">
        <v>28</v>
      </c>
      <c r="O255" s="36">
        <v>5300.0</v>
      </c>
      <c r="P255" s="28">
        <v>5.002206543465303</v>
      </c>
      <c r="Q255" s="37">
        <v>5.510489557965388</v>
      </c>
      <c r="R255" s="38">
        <v>13.73309711530462</v>
      </c>
      <c r="S255" s="39">
        <v>15.85821775720681</v>
      </c>
      <c r="T255" s="40">
        <v>0.06196109319248957</v>
      </c>
      <c r="U255" s="40">
        <v>0.04118937433176926</v>
      </c>
      <c r="V255" s="40">
        <v>0.03977312077308378</v>
      </c>
      <c r="W255" s="40">
        <v>0.02950528247261408</v>
      </c>
      <c r="X255" s="39">
        <v>17.563410686416393</v>
      </c>
      <c r="Y255" s="41">
        <v>10.17022922460998</v>
      </c>
      <c r="Z255" s="41">
        <v>15.44533478523592</v>
      </c>
      <c r="AA255" s="41">
        <v>11.066359895130189</v>
      </c>
      <c r="AB255" s="42">
        <v>0.0</v>
      </c>
      <c r="AC255" s="42">
        <v>1.0</v>
      </c>
      <c r="AD255" s="42">
        <v>1.0</v>
      </c>
      <c r="AE255" s="42">
        <v>0.0</v>
      </c>
      <c r="AF255" s="42">
        <v>0.0</v>
      </c>
      <c r="AG255" s="25"/>
      <c r="AH255" s="25"/>
      <c r="AI255" s="25"/>
      <c r="AJ255" s="25"/>
      <c r="AK255" s="25"/>
      <c r="AL255" s="25"/>
    </row>
    <row r="256">
      <c r="A256" s="26" t="s">
        <v>421</v>
      </c>
      <c r="B256" s="25" t="s">
        <v>172</v>
      </c>
      <c r="C256" s="25" t="s">
        <v>260</v>
      </c>
      <c r="D256" s="28">
        <v>99.18092711460814</v>
      </c>
      <c r="E256" s="29">
        <v>0.19811498586239398</v>
      </c>
      <c r="F256" s="30">
        <v>28.0</v>
      </c>
      <c r="G256" s="32">
        <v>0.17</v>
      </c>
      <c r="H256" s="34">
        <v>29.617525781062433</v>
      </c>
      <c r="I256" s="35" t="s">
        <v>45</v>
      </c>
      <c r="J256" s="36">
        <v>4800.0</v>
      </c>
      <c r="K256" s="28">
        <v>6.1703178710546736</v>
      </c>
      <c r="L256" s="28">
        <v>7.37150232804055</v>
      </c>
      <c r="M256" s="34">
        <v>30.72141497728844</v>
      </c>
      <c r="N256" s="35" t="s">
        <v>30</v>
      </c>
      <c r="O256" s="36">
        <v>5600.0</v>
      </c>
      <c r="P256" s="28">
        <v>5.485966960230079</v>
      </c>
      <c r="Q256" s="37">
        <v>6.731870146646683</v>
      </c>
      <c r="R256" s="38">
        <v>9.573437976554466</v>
      </c>
      <c r="S256" s="39">
        <v>11.054874428006732</v>
      </c>
      <c r="T256" s="40">
        <v>0.09557959432854315</v>
      </c>
      <c r="U256" s="40">
        <v>7.715809834796623E-4</v>
      </c>
      <c r="V256" s="40">
        <v>0.0397364206492026</v>
      </c>
      <c r="W256" s="40">
        <v>0.027198229667658093</v>
      </c>
      <c r="X256" s="39">
        <v>12.728047028102113</v>
      </c>
      <c r="Y256" s="41">
        <v>16.889478752960322</v>
      </c>
      <c r="Z256" s="41">
        <v>11.918942767218814</v>
      </c>
      <c r="AA256" s="41">
        <v>18.802472210069627</v>
      </c>
      <c r="AB256" s="42">
        <v>0.0</v>
      </c>
      <c r="AC256" s="42">
        <v>0.0</v>
      </c>
      <c r="AD256" s="42">
        <v>0.0</v>
      </c>
      <c r="AE256" s="42">
        <v>1.0</v>
      </c>
      <c r="AF256" s="42">
        <v>1.0</v>
      </c>
      <c r="AG256" s="25"/>
      <c r="AH256" s="25"/>
      <c r="AI256" s="25"/>
      <c r="AJ256" s="25"/>
      <c r="AK256" s="25"/>
      <c r="AL256" s="25"/>
    </row>
    <row r="257">
      <c r="A257" s="26" t="s">
        <v>418</v>
      </c>
      <c r="B257" s="25" t="s">
        <v>172</v>
      </c>
      <c r="C257" s="25" t="s">
        <v>260</v>
      </c>
      <c r="D257" s="28">
        <v>99.18092711460814</v>
      </c>
      <c r="E257" s="29">
        <v>0.1405893958076449</v>
      </c>
      <c r="F257" s="30">
        <v>28.0</v>
      </c>
      <c r="G257" s="33"/>
      <c r="H257" s="34">
        <v>22.718793252259175</v>
      </c>
      <c r="I257" s="35" t="s">
        <v>40</v>
      </c>
      <c r="J257" s="36">
        <v>4800.0</v>
      </c>
      <c r="K257" s="28">
        <v>4.733081927553995</v>
      </c>
      <c r="L257" s="28">
        <v>4.656793139487032</v>
      </c>
      <c r="M257" s="34">
        <v>22.240420200327208</v>
      </c>
      <c r="N257" s="35" t="s">
        <v>29</v>
      </c>
      <c r="O257" s="36">
        <v>5300.0</v>
      </c>
      <c r="P257" s="28">
        <v>4.196305698174945</v>
      </c>
      <c r="Q257" s="37">
        <v>4.064847260163717</v>
      </c>
      <c r="R257" s="38">
        <v>7.710383761586603</v>
      </c>
      <c r="S257" s="39">
        <v>8.903522902099533</v>
      </c>
      <c r="T257" s="40">
        <v>0.025723627991384633</v>
      </c>
      <c r="U257" s="40">
        <v>0.03448060773313259</v>
      </c>
      <c r="V257" s="40">
        <v>0.014230092080340435</v>
      </c>
      <c r="W257" s="40">
        <v>0.03130620257674896</v>
      </c>
      <c r="X257" s="39">
        <v>9.876309579437843</v>
      </c>
      <c r="Y257" s="41">
        <v>12.842483672821333</v>
      </c>
      <c r="Z257" s="41">
        <v>7.973243834890828</v>
      </c>
      <c r="AA257" s="41">
        <v>14.267176365436379</v>
      </c>
      <c r="AB257" s="42">
        <v>0.0</v>
      </c>
      <c r="AC257" s="42">
        <v>1.0</v>
      </c>
      <c r="AD257" s="42">
        <v>1.0</v>
      </c>
      <c r="AE257" s="42">
        <v>0.0</v>
      </c>
      <c r="AF257" s="42">
        <v>0.0</v>
      </c>
      <c r="AG257" s="25"/>
      <c r="AH257" s="25"/>
      <c r="AI257" s="25"/>
      <c r="AJ257" s="25"/>
      <c r="AK257" s="25"/>
      <c r="AL257" s="25"/>
    </row>
    <row r="258">
      <c r="A258" s="26" t="s">
        <v>422</v>
      </c>
      <c r="B258" s="25" t="s">
        <v>172</v>
      </c>
      <c r="C258" s="25" t="s">
        <v>260</v>
      </c>
      <c r="D258" s="28">
        <v>99.18092711460814</v>
      </c>
      <c r="E258" s="29">
        <v>0.13865259740259742</v>
      </c>
      <c r="F258" s="30">
        <v>22.0</v>
      </c>
      <c r="G258" s="33"/>
      <c r="H258" s="34">
        <v>17.003128125619213</v>
      </c>
      <c r="I258" s="35" t="s">
        <v>40</v>
      </c>
      <c r="J258" s="36">
        <v>3500.0</v>
      </c>
      <c r="K258" s="28">
        <v>4.858036607319775</v>
      </c>
      <c r="L258" s="28">
        <v>3.8660761576267877</v>
      </c>
      <c r="M258" s="34">
        <v>17.504653327267867</v>
      </c>
      <c r="N258" s="35" t="s">
        <v>29</v>
      </c>
      <c r="O258" s="36">
        <v>3600.0</v>
      </c>
      <c r="P258" s="28">
        <v>4.862403702018852</v>
      </c>
      <c r="Q258" s="37">
        <v>3.9527791251933397</v>
      </c>
      <c r="R258" s="38">
        <v>5.964294261775722</v>
      </c>
      <c r="S258" s="39">
        <v>6.887235732564063</v>
      </c>
      <c r="T258" s="40">
        <v>0.042506655239411266</v>
      </c>
      <c r="U258" s="40">
        <v>0.01562583984379386</v>
      </c>
      <c r="V258" s="40">
        <v>0.020761605386858974</v>
      </c>
      <c r="W258" s="40">
        <v>0.021198691816056006</v>
      </c>
      <c r="X258" s="39">
        <v>6.812597804990462</v>
      </c>
      <c r="Y258" s="41">
        <v>10.190530320628753</v>
      </c>
      <c r="Z258" s="41">
        <v>5.975614407148032</v>
      </c>
      <c r="AA258" s="41">
        <v>11.529038920119836</v>
      </c>
      <c r="AB258" s="42">
        <v>0.0</v>
      </c>
      <c r="AC258" s="42">
        <v>1.0</v>
      </c>
      <c r="AD258" s="42">
        <v>1.0</v>
      </c>
      <c r="AE258" s="42">
        <v>0.0</v>
      </c>
      <c r="AF258" s="42">
        <v>0.0</v>
      </c>
      <c r="AG258" s="25"/>
      <c r="AH258" s="25"/>
      <c r="AI258" s="25"/>
      <c r="AJ258" s="25"/>
      <c r="AK258" s="25"/>
      <c r="AL258" s="25"/>
    </row>
    <row r="259">
      <c r="A259" s="26" t="s">
        <v>428</v>
      </c>
      <c r="B259" s="25" t="s">
        <v>172</v>
      </c>
      <c r="C259" s="25" t="s">
        <v>260</v>
      </c>
      <c r="D259" s="28">
        <v>99.18092711460814</v>
      </c>
      <c r="E259" s="29">
        <v>0.19305469277515194</v>
      </c>
      <c r="F259" s="30">
        <v>18.0</v>
      </c>
      <c r="G259" s="33"/>
      <c r="H259" s="34">
        <v>15.767223283295845</v>
      </c>
      <c r="I259" s="35" t="s">
        <v>40</v>
      </c>
      <c r="J259" s="36">
        <v>3700.0</v>
      </c>
      <c r="K259" s="28">
        <v>4.261411698188066</v>
      </c>
      <c r="L259" s="28">
        <v>3.2090107223111506</v>
      </c>
      <c r="M259" s="34">
        <v>15.126233817642042</v>
      </c>
      <c r="N259" s="35" t="s">
        <v>29</v>
      </c>
      <c r="O259" s="36">
        <v>3500.0</v>
      </c>
      <c r="P259" s="28">
        <v>4.321781090754869</v>
      </c>
      <c r="Q259" s="37">
        <v>3.157080506437135</v>
      </c>
      <c r="R259" s="38">
        <v>7.135511600728219</v>
      </c>
      <c r="S259" s="39">
        <v>8.23969246145635</v>
      </c>
      <c r="T259" s="40">
        <v>0.06322994542232675</v>
      </c>
      <c r="U259" s="40">
        <v>0.029262497427755576</v>
      </c>
      <c r="V259" s="40">
        <v>0.027655928941525857</v>
      </c>
      <c r="W259" s="40">
        <v>0.027655928941525857</v>
      </c>
      <c r="X259" s="39">
        <v>9.026949464666522</v>
      </c>
      <c r="Y259" s="41">
        <v>6.740273818629323</v>
      </c>
      <c r="Z259" s="41">
        <v>7.968470283939668</v>
      </c>
      <c r="AA259" s="41">
        <v>7.157763533702375</v>
      </c>
      <c r="AB259" s="42">
        <v>0.0</v>
      </c>
      <c r="AC259" s="42">
        <v>1.0</v>
      </c>
      <c r="AD259" s="42">
        <v>1.0</v>
      </c>
      <c r="AE259" s="42">
        <v>0.0</v>
      </c>
      <c r="AF259" s="42">
        <v>0.0</v>
      </c>
      <c r="AG259" s="25"/>
      <c r="AH259" s="25"/>
      <c r="AI259" s="25"/>
      <c r="AJ259" s="25"/>
      <c r="AK259" s="25"/>
      <c r="AL259" s="25"/>
    </row>
    <row r="260">
      <c r="A260" s="26" t="s">
        <v>420</v>
      </c>
      <c r="B260" s="25" t="s">
        <v>172</v>
      </c>
      <c r="C260" s="25" t="s">
        <v>260</v>
      </c>
      <c r="D260" s="28">
        <v>99.18092711460814</v>
      </c>
      <c r="E260" s="29">
        <v>0.21840776699029127</v>
      </c>
      <c r="F260" s="30">
        <v>14.0</v>
      </c>
      <c r="G260" s="33"/>
      <c r="H260" s="34">
        <v>12.598878648943929</v>
      </c>
      <c r="I260" s="35" t="s">
        <v>58</v>
      </c>
      <c r="J260" s="36">
        <v>3800.0</v>
      </c>
      <c r="K260" s="28">
        <v>3.3154943813010336</v>
      </c>
      <c r="L260" s="28">
        <v>2.1185911171304954</v>
      </c>
      <c r="M260" s="34">
        <v>12.356930350619082</v>
      </c>
      <c r="N260" s="35" t="s">
        <v>28</v>
      </c>
      <c r="O260" s="36">
        <v>3900.0</v>
      </c>
      <c r="P260" s="28">
        <v>3.1684436796459186</v>
      </c>
      <c r="Q260" s="37">
        <v>1.9960895793980415</v>
      </c>
      <c r="R260" s="38">
        <v>6.423592657876752</v>
      </c>
      <c r="S260" s="39">
        <v>7.417608009098016</v>
      </c>
      <c r="T260" s="40">
        <v>0.06445449094700838</v>
      </c>
      <c r="U260" s="40">
        <v>0.02453731986871539</v>
      </c>
      <c r="V260" s="40">
        <v>0.043204467520034755</v>
      </c>
      <c r="W260" s="40">
        <v>0.04203043307655555</v>
      </c>
      <c r="X260" s="39">
        <v>6.855269834350674</v>
      </c>
      <c r="Y260" s="41">
        <v>5.743608814593255</v>
      </c>
      <c r="Z260" s="41">
        <v>5.892441497447817</v>
      </c>
      <c r="AA260" s="41">
        <v>6.464488853171265</v>
      </c>
      <c r="AB260" s="42">
        <v>1.0</v>
      </c>
      <c r="AC260" s="42">
        <v>1.0</v>
      </c>
      <c r="AD260" s="42">
        <v>0.0</v>
      </c>
      <c r="AE260" s="42">
        <v>0.0</v>
      </c>
      <c r="AF260" s="42">
        <v>0.0</v>
      </c>
      <c r="AG260" s="25"/>
      <c r="AH260" s="25"/>
      <c r="AI260" s="25"/>
      <c r="AJ260" s="25"/>
      <c r="AK260" s="25"/>
      <c r="AL260" s="25"/>
    </row>
    <row r="261">
      <c r="A261" s="26" t="s">
        <v>424</v>
      </c>
      <c r="B261" s="25" t="s">
        <v>172</v>
      </c>
      <c r="C261" s="25" t="s">
        <v>260</v>
      </c>
      <c r="D261" s="28">
        <v>99.18092711460814</v>
      </c>
      <c r="E261" s="29">
        <v>0.14674829931972788</v>
      </c>
      <c r="F261" s="30">
        <v>13.0</v>
      </c>
      <c r="G261" s="33"/>
      <c r="H261" s="34">
        <v>11.038228836131081</v>
      </c>
      <c r="I261" s="35" t="s">
        <v>45</v>
      </c>
      <c r="J261" s="36">
        <v>3000.0</v>
      </c>
      <c r="K261" s="28">
        <v>3.6794096120436937</v>
      </c>
      <c r="L261" s="28">
        <v>2.134191970553326</v>
      </c>
      <c r="M261" s="34">
        <v>11.730331509130975</v>
      </c>
      <c r="N261" s="35" t="s">
        <v>31</v>
      </c>
      <c r="O261" s="36">
        <v>3000.0</v>
      </c>
      <c r="P261" s="28">
        <v>3.9101105030436583</v>
      </c>
      <c r="Q261" s="37">
        <v>2.371256254332612</v>
      </c>
      <c r="R261" s="38">
        <v>3.7574146786946736</v>
      </c>
      <c r="S261" s="39">
        <v>4.338853769006038</v>
      </c>
      <c r="T261" s="40">
        <v>0.05844753223290229</v>
      </c>
      <c r="U261" s="40">
        <v>0.0028618377364509596</v>
      </c>
      <c r="V261" s="40">
        <v>0.036103183752150575</v>
      </c>
      <c r="W261" s="40">
        <v>0.026416963721085783</v>
      </c>
      <c r="X261" s="39">
        <v>4.0240193630805265</v>
      </c>
      <c r="Y261" s="41">
        <v>7.014209473050554</v>
      </c>
      <c r="Z261" s="41">
        <v>3.630783084395949</v>
      </c>
      <c r="AA261" s="41">
        <v>8.099548424735026</v>
      </c>
      <c r="AB261" s="42">
        <v>0.0</v>
      </c>
      <c r="AC261" s="42">
        <v>0.0</v>
      </c>
      <c r="AD261" s="42">
        <v>0.0</v>
      </c>
      <c r="AE261" s="42">
        <v>1.0</v>
      </c>
      <c r="AF261" s="42">
        <v>1.0</v>
      </c>
      <c r="AG261" s="25"/>
      <c r="AH261" s="25"/>
      <c r="AI261" s="25"/>
      <c r="AJ261" s="25"/>
      <c r="AK261" s="25"/>
      <c r="AL261" s="25"/>
    </row>
    <row r="262">
      <c r="A262" s="26" t="s">
        <v>430</v>
      </c>
      <c r="B262" s="25" t="s">
        <v>172</v>
      </c>
      <c r="C262" s="25" t="s">
        <v>260</v>
      </c>
      <c r="D262" s="28">
        <v>99.18092711460814</v>
      </c>
      <c r="E262" s="29">
        <v>0.1511650738488271</v>
      </c>
      <c r="F262" s="30">
        <v>12.0</v>
      </c>
      <c r="G262" s="33"/>
      <c r="H262" s="34">
        <v>9.61254303059794</v>
      </c>
      <c r="I262" s="35" t="s">
        <v>27</v>
      </c>
      <c r="J262" s="36">
        <v>3000.0</v>
      </c>
      <c r="K262" s="28">
        <v>3.2041810101993136</v>
      </c>
      <c r="L262" s="28">
        <v>1.6795951472852864</v>
      </c>
      <c r="M262" s="34">
        <v>9.437053624956828</v>
      </c>
      <c r="N262" s="35" t="s">
        <v>27</v>
      </c>
      <c r="O262" s="36">
        <v>3000.0</v>
      </c>
      <c r="P262" s="28">
        <v>3.145684541652276</v>
      </c>
      <c r="Q262" s="37">
        <v>1.626840437092652</v>
      </c>
      <c r="R262" s="38">
        <v>3.5870032305476585</v>
      </c>
      <c r="S262" s="39">
        <v>4.142072094024314</v>
      </c>
      <c r="T262" s="40">
        <v>0.050944692613718714</v>
      </c>
      <c r="U262" s="40">
        <v>0.023096400772813906</v>
      </c>
      <c r="V262" s="40">
        <v>0.0259696372325898</v>
      </c>
      <c r="W262" s="40">
        <v>0.03878869220697455</v>
      </c>
      <c r="X262" s="39">
        <v>4.6937889265078425</v>
      </c>
      <c r="Y262" s="41">
        <v>4.918754104090097</v>
      </c>
      <c r="Z262" s="41">
        <v>3.9265613144691995</v>
      </c>
      <c r="AA262" s="41">
        <v>5.510492310487628</v>
      </c>
      <c r="AB262" s="42">
        <v>1.0</v>
      </c>
      <c r="AC262" s="42">
        <v>0.0</v>
      </c>
      <c r="AD262" s="42">
        <v>0.0</v>
      </c>
      <c r="AE262" s="42">
        <v>0.0</v>
      </c>
      <c r="AF262" s="42">
        <v>0.0</v>
      </c>
      <c r="AG262" s="25"/>
      <c r="AH262" s="25"/>
      <c r="AI262" s="25"/>
      <c r="AJ262" s="25"/>
      <c r="AK262" s="25"/>
      <c r="AL262" s="25"/>
    </row>
    <row r="263">
      <c r="A263" s="26" t="s">
        <v>425</v>
      </c>
      <c r="B263" s="25" t="s">
        <v>172</v>
      </c>
      <c r="C263" s="25" t="s">
        <v>260</v>
      </c>
      <c r="D263" s="28">
        <v>99.18092711460814</v>
      </c>
      <c r="E263" s="29">
        <v>0.2184441747572816</v>
      </c>
      <c r="F263" s="30">
        <v>8.0</v>
      </c>
      <c r="G263" s="33"/>
      <c r="H263" s="34">
        <v>7.784204428923424</v>
      </c>
      <c r="I263" s="35" t="s">
        <v>58</v>
      </c>
      <c r="J263" s="36">
        <v>3200.0</v>
      </c>
      <c r="K263" s="28">
        <v>2.43256388403857</v>
      </c>
      <c r="L263" s="28">
        <v>1.0926431651224529</v>
      </c>
      <c r="M263" s="34">
        <v>7.544578902235214</v>
      </c>
      <c r="N263" s="35" t="s">
        <v>28</v>
      </c>
      <c r="O263" s="36">
        <v>3500.0</v>
      </c>
      <c r="P263" s="28">
        <v>2.155593972067204</v>
      </c>
      <c r="Q263" s="37">
        <v>0.9463251330312688</v>
      </c>
      <c r="R263" s="38">
        <v>3.6713565527710923</v>
      </c>
      <c r="S263" s="39">
        <v>4.239478625204544</v>
      </c>
      <c r="T263" s="40">
        <v>0.07737140501182103</v>
      </c>
      <c r="U263" s="40">
        <v>0.022072570777272163</v>
      </c>
      <c r="V263" s="40">
        <v>0.06328253004760477</v>
      </c>
      <c r="W263" s="40">
        <v>0.038039962403383934</v>
      </c>
      <c r="X263" s="39">
        <v>4.566609851780345</v>
      </c>
      <c r="Y263" s="41">
        <v>3.2175945771430787</v>
      </c>
      <c r="Z263" s="41">
        <v>4.069775120774918</v>
      </c>
      <c r="AA263" s="41">
        <v>3.474803781460296</v>
      </c>
      <c r="AB263" s="42">
        <v>1.0</v>
      </c>
      <c r="AC263" s="42">
        <v>1.0</v>
      </c>
      <c r="AD263" s="42">
        <v>0.0</v>
      </c>
      <c r="AE263" s="42">
        <v>0.0</v>
      </c>
      <c r="AF263" s="42">
        <v>0.0</v>
      </c>
      <c r="AG263" s="25"/>
      <c r="AH263" s="25"/>
      <c r="AI263" s="25"/>
      <c r="AJ263" s="25"/>
      <c r="AK263" s="25"/>
      <c r="AL263" s="25"/>
    </row>
    <row r="264">
      <c r="A264" s="26" t="s">
        <v>426</v>
      </c>
      <c r="B264" s="25" t="s">
        <v>172</v>
      </c>
      <c r="C264" s="25" t="s">
        <v>260</v>
      </c>
      <c r="D264" s="28">
        <v>99.18092711460814</v>
      </c>
      <c r="E264" s="29">
        <v>0.1835575221238938</v>
      </c>
      <c r="F264" s="30">
        <v>0.0</v>
      </c>
      <c r="G264" s="33"/>
      <c r="H264" s="34" t="s">
        <v>64</v>
      </c>
      <c r="I264" s="35" t="s">
        <v>58</v>
      </c>
      <c r="J264" s="36">
        <v>3000.0</v>
      </c>
      <c r="K264" s="28" t="s">
        <v>64</v>
      </c>
      <c r="L264" s="28" t="s">
        <v>64</v>
      </c>
      <c r="M264" s="34" t="s">
        <v>64</v>
      </c>
      <c r="N264" s="35" t="s">
        <v>27</v>
      </c>
      <c r="O264" s="36">
        <v>3000.0</v>
      </c>
      <c r="P264" s="28" t="s">
        <v>64</v>
      </c>
      <c r="Q264" s="37" t="s">
        <v>64</v>
      </c>
      <c r="R264" s="38" t="s">
        <v>64</v>
      </c>
      <c r="S264" s="39" t="s">
        <v>64</v>
      </c>
      <c r="T264" s="40" t="s">
        <v>64</v>
      </c>
      <c r="U264" s="40" t="s">
        <v>64</v>
      </c>
      <c r="V264" s="40" t="s">
        <v>64</v>
      </c>
      <c r="W264" s="40" t="s">
        <v>64</v>
      </c>
      <c r="X264" s="39" t="s">
        <v>64</v>
      </c>
      <c r="Y264" s="41" t="s">
        <v>64</v>
      </c>
      <c r="Z264" s="41" t="s">
        <v>64</v>
      </c>
      <c r="AA264" s="41" t="s">
        <v>64</v>
      </c>
      <c r="AB264" s="42">
        <v>1.0</v>
      </c>
      <c r="AC264" s="42">
        <v>1.0</v>
      </c>
      <c r="AD264" s="42">
        <v>0.0</v>
      </c>
      <c r="AE264" s="42">
        <v>0.0</v>
      </c>
      <c r="AF264" s="42">
        <v>0.0</v>
      </c>
      <c r="AG264" s="25"/>
      <c r="AH264" s="25"/>
      <c r="AI264" s="25"/>
      <c r="AJ264" s="25"/>
      <c r="AK264" s="25"/>
      <c r="AL264" s="25"/>
    </row>
    <row r="265">
      <c r="A265" s="26" t="s">
        <v>427</v>
      </c>
      <c r="B265" s="25" t="s">
        <v>172</v>
      </c>
      <c r="C265" s="25" t="s">
        <v>260</v>
      </c>
      <c r="D265" s="28">
        <v>99.18092711460814</v>
      </c>
      <c r="E265" s="29">
        <v>0.18</v>
      </c>
      <c r="F265" s="30">
        <v>0.0</v>
      </c>
      <c r="G265" s="33"/>
      <c r="H265" s="34" t="s">
        <v>64</v>
      </c>
      <c r="I265" s="35" t="s">
        <v>44</v>
      </c>
      <c r="J265" s="36">
        <v>3000.0</v>
      </c>
      <c r="K265" s="28" t="s">
        <v>64</v>
      </c>
      <c r="L265" s="28" t="s">
        <v>64</v>
      </c>
      <c r="M265" s="34" t="s">
        <v>64</v>
      </c>
      <c r="N265" s="35" t="s">
        <v>29</v>
      </c>
      <c r="O265" s="36">
        <v>3000.0</v>
      </c>
      <c r="P265" s="28" t="s">
        <v>64</v>
      </c>
      <c r="Q265" s="37" t="s">
        <v>64</v>
      </c>
      <c r="R265" s="38" t="s">
        <v>64</v>
      </c>
      <c r="S265" s="39" t="s">
        <v>64</v>
      </c>
      <c r="T265" s="40" t="s">
        <v>64</v>
      </c>
      <c r="U265" s="40" t="s">
        <v>64</v>
      </c>
      <c r="V265" s="40" t="s">
        <v>64</v>
      </c>
      <c r="W265" s="40" t="s">
        <v>64</v>
      </c>
      <c r="X265" s="39" t="s">
        <v>64</v>
      </c>
      <c r="Y265" s="41" t="s">
        <v>64</v>
      </c>
      <c r="Z265" s="41" t="s">
        <v>64</v>
      </c>
      <c r="AA265" s="41" t="s">
        <v>64</v>
      </c>
      <c r="AB265" s="42">
        <v>0.0</v>
      </c>
      <c r="AC265" s="42">
        <v>0.0</v>
      </c>
      <c r="AD265" s="42">
        <v>1.0</v>
      </c>
      <c r="AE265" s="42">
        <v>1.0</v>
      </c>
      <c r="AF265" s="42">
        <v>0.0</v>
      </c>
      <c r="AG265" s="25"/>
      <c r="AH265" s="25"/>
      <c r="AI265" s="25"/>
      <c r="AJ265" s="25"/>
      <c r="AK265" s="25"/>
      <c r="AL265" s="25"/>
    </row>
    <row r="266">
      <c r="A266" s="26" t="s">
        <v>423</v>
      </c>
      <c r="B266" s="25" t="s">
        <v>172</v>
      </c>
      <c r="C266" s="25" t="s">
        <v>260</v>
      </c>
      <c r="D266" s="28">
        <v>99.18092711460814</v>
      </c>
      <c r="E266" s="29">
        <v>0.12880251102816423</v>
      </c>
      <c r="F266" s="30">
        <v>0.0</v>
      </c>
      <c r="G266" s="33"/>
      <c r="H266" s="34" t="s">
        <v>64</v>
      </c>
      <c r="I266" s="35" t="s">
        <v>44</v>
      </c>
      <c r="J266" s="36">
        <v>3500.0</v>
      </c>
      <c r="K266" s="28" t="s">
        <v>64</v>
      </c>
      <c r="L266" s="28" t="s">
        <v>64</v>
      </c>
      <c r="M266" s="34" t="s">
        <v>64</v>
      </c>
      <c r="N266" s="35" t="s">
        <v>30</v>
      </c>
      <c r="O266" s="36">
        <v>3000.0</v>
      </c>
      <c r="P266" s="28" t="s">
        <v>64</v>
      </c>
      <c r="Q266" s="37" t="s">
        <v>64</v>
      </c>
      <c r="R266" s="38" t="s">
        <v>64</v>
      </c>
      <c r="S266" s="39" t="s">
        <v>64</v>
      </c>
      <c r="T266" s="40" t="s">
        <v>64</v>
      </c>
      <c r="U266" s="40" t="s">
        <v>64</v>
      </c>
      <c r="V266" s="40" t="s">
        <v>64</v>
      </c>
      <c r="W266" s="40" t="s">
        <v>64</v>
      </c>
      <c r="X266" s="39" t="s">
        <v>64</v>
      </c>
      <c r="Y266" s="41" t="s">
        <v>64</v>
      </c>
      <c r="Z266" s="41" t="s">
        <v>64</v>
      </c>
      <c r="AA266" s="41" t="s">
        <v>64</v>
      </c>
      <c r="AB266" s="42">
        <v>0.0</v>
      </c>
      <c r="AC266" s="42">
        <v>0.0</v>
      </c>
      <c r="AD266" s="42">
        <v>1.0</v>
      </c>
      <c r="AE266" s="42">
        <v>1.0</v>
      </c>
      <c r="AF266" s="42">
        <v>0.0</v>
      </c>
      <c r="AG266" s="25"/>
      <c r="AH266" s="25"/>
      <c r="AI266" s="25"/>
      <c r="AJ266" s="25"/>
      <c r="AK266" s="25"/>
      <c r="AL266" s="25"/>
    </row>
    <row r="267">
      <c r="A267" s="26" t="s">
        <v>429</v>
      </c>
      <c r="B267" s="25" t="s">
        <v>172</v>
      </c>
      <c r="C267" s="25" t="s">
        <v>260</v>
      </c>
      <c r="D267" s="28">
        <v>99.18092711460814</v>
      </c>
      <c r="E267" s="29">
        <v>0.18</v>
      </c>
      <c r="F267" s="30">
        <v>0.0</v>
      </c>
      <c r="G267" s="33"/>
      <c r="H267" s="34" t="s">
        <v>64</v>
      </c>
      <c r="I267" s="35" t="s">
        <v>27</v>
      </c>
      <c r="J267" s="36">
        <v>3000.0</v>
      </c>
      <c r="K267" s="28" t="s">
        <v>64</v>
      </c>
      <c r="L267" s="28" t="s">
        <v>64</v>
      </c>
      <c r="M267" s="34" t="s">
        <v>64</v>
      </c>
      <c r="N267" s="35" t="s">
        <v>27</v>
      </c>
      <c r="O267" s="36">
        <v>3000.0</v>
      </c>
      <c r="P267" s="28" t="s">
        <v>64</v>
      </c>
      <c r="Q267" s="37" t="s">
        <v>64</v>
      </c>
      <c r="R267" s="38" t="s">
        <v>64</v>
      </c>
      <c r="S267" s="39" t="s">
        <v>64</v>
      </c>
      <c r="T267" s="40" t="s">
        <v>64</v>
      </c>
      <c r="U267" s="40" t="s">
        <v>64</v>
      </c>
      <c r="V267" s="40" t="s">
        <v>64</v>
      </c>
      <c r="W267" s="40" t="s">
        <v>64</v>
      </c>
      <c r="X267" s="39" t="s">
        <v>64</v>
      </c>
      <c r="Y267" s="41" t="s">
        <v>64</v>
      </c>
      <c r="Z267" s="41" t="s">
        <v>64</v>
      </c>
      <c r="AA267" s="41" t="s">
        <v>64</v>
      </c>
      <c r="AB267" s="42">
        <v>1.0</v>
      </c>
      <c r="AC267" s="42">
        <v>0.0</v>
      </c>
      <c r="AD267" s="42">
        <v>0.0</v>
      </c>
      <c r="AE267" s="42">
        <v>0.0</v>
      </c>
      <c r="AF267" s="42">
        <v>0.0</v>
      </c>
      <c r="AG267" s="25"/>
      <c r="AH267" s="25"/>
      <c r="AI267" s="25"/>
      <c r="AJ267" s="25"/>
      <c r="AK267" s="25"/>
      <c r="AL267" s="25"/>
    </row>
    <row r="268">
      <c r="A268" s="26" t="s">
        <v>431</v>
      </c>
      <c r="B268" s="25" t="s">
        <v>172</v>
      </c>
      <c r="C268" s="25" t="s">
        <v>260</v>
      </c>
      <c r="D268" s="28">
        <v>99.18092711460814</v>
      </c>
      <c r="E268" s="29">
        <v>0.17852866242038218</v>
      </c>
      <c r="F268" s="30">
        <v>0.0</v>
      </c>
      <c r="G268" s="33"/>
      <c r="H268" s="34" t="s">
        <v>64</v>
      </c>
      <c r="I268" s="35" t="s">
        <v>29</v>
      </c>
      <c r="J268" s="36">
        <v>3000.0</v>
      </c>
      <c r="K268" s="28" t="s">
        <v>64</v>
      </c>
      <c r="L268" s="28" t="s">
        <v>64</v>
      </c>
      <c r="M268" s="34" t="s">
        <v>64</v>
      </c>
      <c r="N268" s="35" t="s">
        <v>29</v>
      </c>
      <c r="O268" s="36">
        <v>3000.0</v>
      </c>
      <c r="P268" s="28" t="s">
        <v>64</v>
      </c>
      <c r="Q268" s="37" t="s">
        <v>64</v>
      </c>
      <c r="R268" s="38" t="s">
        <v>64</v>
      </c>
      <c r="S268" s="39" t="s">
        <v>64</v>
      </c>
      <c r="T268" s="40" t="s">
        <v>64</v>
      </c>
      <c r="U268" s="40" t="s">
        <v>64</v>
      </c>
      <c r="V268" s="40" t="s">
        <v>64</v>
      </c>
      <c r="W268" s="40" t="s">
        <v>64</v>
      </c>
      <c r="X268" s="39" t="s">
        <v>64</v>
      </c>
      <c r="Y268" s="41" t="s">
        <v>64</v>
      </c>
      <c r="Z268" s="41" t="s">
        <v>64</v>
      </c>
      <c r="AA268" s="41" t="s">
        <v>64</v>
      </c>
      <c r="AB268" s="42">
        <v>0.0</v>
      </c>
      <c r="AC268" s="42">
        <v>0.0</v>
      </c>
      <c r="AD268" s="42">
        <v>1.0</v>
      </c>
      <c r="AE268" s="42">
        <v>0.0</v>
      </c>
      <c r="AF268" s="42">
        <v>0.0</v>
      </c>
      <c r="AG268" s="25"/>
      <c r="AH268" s="25"/>
      <c r="AI268" s="25"/>
      <c r="AJ268" s="25"/>
      <c r="AK268" s="25"/>
      <c r="AL268" s="25"/>
    </row>
    <row r="269">
      <c r="A269" s="26" t="s">
        <v>432</v>
      </c>
      <c r="B269" s="25" t="s">
        <v>172</v>
      </c>
      <c r="C269" s="25" t="s">
        <v>260</v>
      </c>
      <c r="D269" s="28">
        <v>99.18092711460814</v>
      </c>
      <c r="E269" s="29">
        <v>0.18</v>
      </c>
      <c r="F269" s="30">
        <v>0.0</v>
      </c>
      <c r="G269" s="33"/>
      <c r="H269" s="34" t="s">
        <v>64</v>
      </c>
      <c r="I269" s="35" t="s">
        <v>45</v>
      </c>
      <c r="J269" s="36">
        <v>3000.0</v>
      </c>
      <c r="K269" s="28" t="s">
        <v>64</v>
      </c>
      <c r="L269" s="28" t="s">
        <v>64</v>
      </c>
      <c r="M269" s="34" t="s">
        <v>64</v>
      </c>
      <c r="N269" s="35" t="s">
        <v>31</v>
      </c>
      <c r="O269" s="36">
        <v>3000.0</v>
      </c>
      <c r="P269" s="28" t="s">
        <v>64</v>
      </c>
      <c r="Q269" s="37" t="s">
        <v>64</v>
      </c>
      <c r="R269" s="38" t="s">
        <v>64</v>
      </c>
      <c r="S269" s="39" t="s">
        <v>64</v>
      </c>
      <c r="T269" s="40" t="s">
        <v>64</v>
      </c>
      <c r="U269" s="40" t="s">
        <v>64</v>
      </c>
      <c r="V269" s="40" t="s">
        <v>64</v>
      </c>
      <c r="W269" s="40" t="s">
        <v>64</v>
      </c>
      <c r="X269" s="39" t="s">
        <v>64</v>
      </c>
      <c r="Y269" s="41" t="s">
        <v>64</v>
      </c>
      <c r="Z269" s="41" t="s">
        <v>64</v>
      </c>
      <c r="AA269" s="41" t="s">
        <v>64</v>
      </c>
      <c r="AB269" s="42">
        <v>0.0</v>
      </c>
      <c r="AC269" s="42">
        <v>0.0</v>
      </c>
      <c r="AD269" s="42">
        <v>0.0</v>
      </c>
      <c r="AE269" s="42">
        <v>1.0</v>
      </c>
      <c r="AF269" s="42">
        <v>1.0</v>
      </c>
      <c r="AG269" s="25"/>
      <c r="AH269" s="25"/>
      <c r="AI269" s="25"/>
      <c r="AJ269" s="25"/>
      <c r="AK269" s="25"/>
      <c r="AL269" s="25"/>
    </row>
    <row r="270">
      <c r="A270" s="26"/>
      <c r="B270" s="25"/>
      <c r="C270" s="25"/>
      <c r="D270" s="28"/>
      <c r="E270" s="29"/>
      <c r="F270" s="30"/>
      <c r="G270" s="33"/>
      <c r="H270" s="34"/>
      <c r="I270" s="35"/>
      <c r="J270" s="36"/>
      <c r="K270" s="28"/>
      <c r="L270" s="28"/>
      <c r="M270" s="34"/>
      <c r="N270" s="35"/>
      <c r="O270" s="36"/>
      <c r="P270" s="28"/>
      <c r="Q270" s="37"/>
      <c r="R270" s="38" t="s">
        <v>64</v>
      </c>
      <c r="S270" s="39" t="s">
        <v>64</v>
      </c>
      <c r="T270" s="40" t="s">
        <v>64</v>
      </c>
      <c r="U270" s="40" t="s">
        <v>64</v>
      </c>
      <c r="V270" s="40" t="s">
        <v>64</v>
      </c>
      <c r="W270" s="40" t="s">
        <v>64</v>
      </c>
      <c r="X270" s="39" t="s">
        <v>64</v>
      </c>
      <c r="Y270" s="41" t="s">
        <v>64</v>
      </c>
      <c r="Z270" s="41" t="s">
        <v>64</v>
      </c>
      <c r="AA270" s="41" t="s">
        <v>64</v>
      </c>
      <c r="AB270" s="42">
        <v>0.0</v>
      </c>
      <c r="AC270" s="42">
        <v>0.0</v>
      </c>
      <c r="AD270" s="42">
        <v>0.0</v>
      </c>
      <c r="AE270" s="42">
        <v>0.0</v>
      </c>
      <c r="AF270" s="42">
        <v>0.0</v>
      </c>
      <c r="AG270" s="25"/>
      <c r="AH270" s="25"/>
      <c r="AI270" s="25"/>
      <c r="AJ270" s="25"/>
      <c r="AK270" s="25"/>
      <c r="AL270" s="25"/>
    </row>
    <row r="271">
      <c r="A271" s="26"/>
      <c r="B271" s="25"/>
      <c r="C271" s="25"/>
      <c r="D271" s="28"/>
      <c r="E271" s="29"/>
      <c r="F271" s="30"/>
      <c r="G271" s="33"/>
      <c r="H271" s="34"/>
      <c r="I271" s="35"/>
      <c r="J271" s="36"/>
      <c r="K271" s="28"/>
      <c r="L271" s="28"/>
      <c r="M271" s="34"/>
      <c r="N271" s="35"/>
      <c r="O271" s="36"/>
      <c r="P271" s="28"/>
      <c r="Q271" s="37"/>
      <c r="R271" s="38" t="s">
        <v>64</v>
      </c>
      <c r="S271" s="39" t="s">
        <v>64</v>
      </c>
      <c r="T271" s="40" t="s">
        <v>64</v>
      </c>
      <c r="U271" s="40" t="s">
        <v>64</v>
      </c>
      <c r="V271" s="40" t="s">
        <v>64</v>
      </c>
      <c r="W271" s="40" t="s">
        <v>64</v>
      </c>
      <c r="X271" s="39" t="s">
        <v>64</v>
      </c>
      <c r="Y271" s="41" t="s">
        <v>64</v>
      </c>
      <c r="Z271" s="41" t="s">
        <v>64</v>
      </c>
      <c r="AA271" s="41" t="s">
        <v>64</v>
      </c>
      <c r="AB271" s="42">
        <v>0.0</v>
      </c>
      <c r="AC271" s="42">
        <v>0.0</v>
      </c>
      <c r="AD271" s="42">
        <v>0.0</v>
      </c>
      <c r="AE271" s="42">
        <v>0.0</v>
      </c>
      <c r="AF271" s="42">
        <v>0.0</v>
      </c>
      <c r="AG271" s="25"/>
      <c r="AH271" s="25"/>
      <c r="AI271" s="25"/>
      <c r="AJ271" s="25"/>
      <c r="AK271" s="25"/>
      <c r="AL271" s="25"/>
    </row>
    <row r="272">
      <c r="A272" s="26"/>
      <c r="B272" s="25"/>
      <c r="C272" s="25"/>
      <c r="D272" s="28"/>
      <c r="E272" s="29"/>
      <c r="F272" s="30"/>
      <c r="G272" s="33"/>
      <c r="H272" s="34"/>
      <c r="I272" s="35"/>
      <c r="J272" s="36"/>
      <c r="K272" s="28"/>
      <c r="L272" s="28"/>
      <c r="M272" s="34"/>
      <c r="N272" s="35"/>
      <c r="O272" s="36"/>
      <c r="P272" s="28"/>
      <c r="Q272" s="37"/>
      <c r="R272" s="38" t="s">
        <v>64</v>
      </c>
      <c r="S272" s="39" t="s">
        <v>64</v>
      </c>
      <c r="T272" s="40" t="s">
        <v>64</v>
      </c>
      <c r="U272" s="40" t="s">
        <v>64</v>
      </c>
      <c r="V272" s="40" t="s">
        <v>64</v>
      </c>
      <c r="W272" s="40" t="s">
        <v>64</v>
      </c>
      <c r="X272" s="39" t="s">
        <v>64</v>
      </c>
      <c r="Y272" s="41" t="s">
        <v>64</v>
      </c>
      <c r="Z272" s="41" t="s">
        <v>64</v>
      </c>
      <c r="AA272" s="41" t="s">
        <v>64</v>
      </c>
      <c r="AB272" s="42">
        <v>0.0</v>
      </c>
      <c r="AC272" s="42">
        <v>0.0</v>
      </c>
      <c r="AD272" s="42">
        <v>0.0</v>
      </c>
      <c r="AE272" s="42">
        <v>0.0</v>
      </c>
      <c r="AF272" s="42">
        <v>0.0</v>
      </c>
      <c r="AG272" s="25"/>
      <c r="AH272" s="25"/>
      <c r="AI272" s="25"/>
      <c r="AJ272" s="25"/>
      <c r="AK272" s="25"/>
      <c r="AL272" s="25"/>
    </row>
    <row r="273">
      <c r="A273" s="26"/>
      <c r="B273" s="25"/>
      <c r="C273" s="25"/>
      <c r="D273" s="28"/>
      <c r="E273" s="29"/>
      <c r="F273" s="30"/>
      <c r="G273" s="33"/>
      <c r="H273" s="34"/>
      <c r="I273" s="35"/>
      <c r="J273" s="36"/>
      <c r="K273" s="28"/>
      <c r="L273" s="28"/>
      <c r="M273" s="34"/>
      <c r="N273" s="35"/>
      <c r="O273" s="36"/>
      <c r="P273" s="28"/>
      <c r="Q273" s="37"/>
      <c r="R273" s="38" t="s">
        <v>64</v>
      </c>
      <c r="S273" s="39" t="s">
        <v>64</v>
      </c>
      <c r="T273" s="40" t="s">
        <v>64</v>
      </c>
      <c r="U273" s="40" t="s">
        <v>64</v>
      </c>
      <c r="V273" s="40" t="s">
        <v>64</v>
      </c>
      <c r="W273" s="40" t="s">
        <v>64</v>
      </c>
      <c r="X273" s="39" t="s">
        <v>64</v>
      </c>
      <c r="Y273" s="41" t="s">
        <v>64</v>
      </c>
      <c r="Z273" s="41" t="s">
        <v>64</v>
      </c>
      <c r="AA273" s="41" t="s">
        <v>64</v>
      </c>
      <c r="AB273" s="42">
        <v>0.0</v>
      </c>
      <c r="AC273" s="42">
        <v>0.0</v>
      </c>
      <c r="AD273" s="42">
        <v>0.0</v>
      </c>
      <c r="AE273" s="42">
        <v>0.0</v>
      </c>
      <c r="AF273" s="42">
        <v>0.0</v>
      </c>
      <c r="AG273" s="25"/>
      <c r="AH273" s="25"/>
      <c r="AI273" s="25"/>
      <c r="AJ273" s="25"/>
      <c r="AK273" s="25"/>
      <c r="AL273" s="25"/>
    </row>
    <row r="274">
      <c r="A274" s="26"/>
      <c r="B274" s="25"/>
      <c r="C274" s="25"/>
      <c r="D274" s="28"/>
      <c r="E274" s="29"/>
      <c r="F274" s="30"/>
      <c r="G274" s="33"/>
      <c r="H274" s="34"/>
      <c r="I274" s="35"/>
      <c r="J274" s="36"/>
      <c r="K274" s="28"/>
      <c r="L274" s="28"/>
      <c r="M274" s="34"/>
      <c r="N274" s="35"/>
      <c r="O274" s="36"/>
      <c r="P274" s="28"/>
      <c r="Q274" s="37"/>
      <c r="R274" s="38" t="s">
        <v>64</v>
      </c>
      <c r="S274" s="39" t="s">
        <v>64</v>
      </c>
      <c r="T274" s="40" t="s">
        <v>64</v>
      </c>
      <c r="U274" s="40" t="s">
        <v>64</v>
      </c>
      <c r="V274" s="40" t="s">
        <v>64</v>
      </c>
      <c r="W274" s="40" t="s">
        <v>64</v>
      </c>
      <c r="X274" s="39" t="s">
        <v>64</v>
      </c>
      <c r="Y274" s="41" t="s">
        <v>64</v>
      </c>
      <c r="Z274" s="41" t="s">
        <v>64</v>
      </c>
      <c r="AA274" s="41" t="s">
        <v>64</v>
      </c>
      <c r="AB274" s="42">
        <v>0.0</v>
      </c>
      <c r="AC274" s="42">
        <v>0.0</v>
      </c>
      <c r="AD274" s="42">
        <v>0.0</v>
      </c>
      <c r="AE274" s="42">
        <v>0.0</v>
      </c>
      <c r="AF274" s="42">
        <v>0.0</v>
      </c>
      <c r="AG274" s="25"/>
      <c r="AH274" s="25"/>
      <c r="AI274" s="25"/>
      <c r="AJ274" s="25"/>
      <c r="AK274" s="25"/>
      <c r="AL274" s="25"/>
    </row>
    <row r="275">
      <c r="A275" s="26"/>
      <c r="B275" s="25"/>
      <c r="C275" s="25"/>
      <c r="D275" s="28"/>
      <c r="E275" s="29"/>
      <c r="F275" s="30"/>
      <c r="G275" s="33"/>
      <c r="H275" s="34"/>
      <c r="I275" s="35"/>
      <c r="J275" s="36"/>
      <c r="K275" s="28"/>
      <c r="L275" s="28"/>
      <c r="M275" s="34"/>
      <c r="N275" s="35"/>
      <c r="O275" s="36"/>
      <c r="P275" s="28"/>
      <c r="Q275" s="37"/>
      <c r="R275" s="38" t="s">
        <v>64</v>
      </c>
      <c r="S275" s="39" t="s">
        <v>64</v>
      </c>
      <c r="T275" s="40" t="s">
        <v>64</v>
      </c>
      <c r="U275" s="40" t="s">
        <v>64</v>
      </c>
      <c r="V275" s="40" t="s">
        <v>64</v>
      </c>
      <c r="W275" s="40" t="s">
        <v>64</v>
      </c>
      <c r="X275" s="39" t="s">
        <v>64</v>
      </c>
      <c r="Y275" s="41" t="s">
        <v>64</v>
      </c>
      <c r="Z275" s="41" t="s">
        <v>64</v>
      </c>
      <c r="AA275" s="41" t="s">
        <v>64</v>
      </c>
      <c r="AB275" s="42">
        <v>0.0</v>
      </c>
      <c r="AC275" s="42">
        <v>0.0</v>
      </c>
      <c r="AD275" s="42">
        <v>0.0</v>
      </c>
      <c r="AE275" s="42">
        <v>0.0</v>
      </c>
      <c r="AF275" s="42">
        <v>0.0</v>
      </c>
      <c r="AG275" s="25"/>
      <c r="AH275" s="25"/>
      <c r="AI275" s="25"/>
      <c r="AJ275" s="25"/>
      <c r="AK275" s="25"/>
      <c r="AL275" s="25"/>
    </row>
    <row r="276">
      <c r="A276" s="26"/>
      <c r="B276" s="25"/>
      <c r="C276" s="25"/>
      <c r="D276" s="28"/>
      <c r="E276" s="29"/>
      <c r="F276" s="30"/>
      <c r="G276" s="33"/>
      <c r="H276" s="34"/>
      <c r="I276" s="35"/>
      <c r="J276" s="36"/>
      <c r="K276" s="28"/>
      <c r="L276" s="28"/>
      <c r="M276" s="34"/>
      <c r="N276" s="35"/>
      <c r="O276" s="36"/>
      <c r="P276" s="28"/>
      <c r="Q276" s="37"/>
      <c r="R276" s="38" t="s">
        <v>64</v>
      </c>
      <c r="S276" s="39" t="s">
        <v>64</v>
      </c>
      <c r="T276" s="40" t="s">
        <v>64</v>
      </c>
      <c r="U276" s="40" t="s">
        <v>64</v>
      </c>
      <c r="V276" s="40" t="s">
        <v>64</v>
      </c>
      <c r="W276" s="40" t="s">
        <v>64</v>
      </c>
      <c r="X276" s="39" t="s">
        <v>64</v>
      </c>
      <c r="Y276" s="41" t="s">
        <v>64</v>
      </c>
      <c r="Z276" s="41" t="s">
        <v>64</v>
      </c>
      <c r="AA276" s="41" t="s">
        <v>64</v>
      </c>
      <c r="AB276" s="42">
        <v>0.0</v>
      </c>
      <c r="AC276" s="42">
        <v>0.0</v>
      </c>
      <c r="AD276" s="42">
        <v>0.0</v>
      </c>
      <c r="AE276" s="42">
        <v>0.0</v>
      </c>
      <c r="AF276" s="42">
        <v>0.0</v>
      </c>
      <c r="AG276" s="25"/>
      <c r="AH276" s="25"/>
      <c r="AI276" s="25"/>
      <c r="AJ276" s="25"/>
      <c r="AK276" s="25"/>
      <c r="AL276" s="25"/>
    </row>
    <row r="277">
      <c r="A277" s="26"/>
      <c r="B277" s="25"/>
      <c r="C277" s="25"/>
      <c r="D277" s="28"/>
      <c r="E277" s="29"/>
      <c r="F277" s="30"/>
      <c r="G277" s="33"/>
      <c r="H277" s="34"/>
      <c r="I277" s="35"/>
      <c r="J277" s="36"/>
      <c r="K277" s="28"/>
      <c r="L277" s="28"/>
      <c r="M277" s="34"/>
      <c r="N277" s="35"/>
      <c r="O277" s="36"/>
      <c r="P277" s="28"/>
      <c r="Q277" s="37"/>
      <c r="R277" s="38" t="s">
        <v>64</v>
      </c>
      <c r="S277" s="39" t="s">
        <v>64</v>
      </c>
      <c r="T277" s="40" t="s">
        <v>64</v>
      </c>
      <c r="U277" s="40" t="s">
        <v>64</v>
      </c>
      <c r="V277" s="40" t="s">
        <v>64</v>
      </c>
      <c r="W277" s="40" t="s">
        <v>64</v>
      </c>
      <c r="X277" s="39" t="s">
        <v>64</v>
      </c>
      <c r="Y277" s="41" t="s">
        <v>64</v>
      </c>
      <c r="Z277" s="41" t="s">
        <v>64</v>
      </c>
      <c r="AA277" s="41" t="s">
        <v>64</v>
      </c>
      <c r="AB277" s="42">
        <v>0.0</v>
      </c>
      <c r="AC277" s="42">
        <v>0.0</v>
      </c>
      <c r="AD277" s="42">
        <v>0.0</v>
      </c>
      <c r="AE277" s="42">
        <v>0.0</v>
      </c>
      <c r="AF277" s="42">
        <v>0.0</v>
      </c>
      <c r="AG277" s="25"/>
      <c r="AH277" s="25"/>
      <c r="AI277" s="25"/>
      <c r="AJ277" s="25"/>
      <c r="AK277" s="25"/>
      <c r="AL277" s="25"/>
    </row>
    <row r="278">
      <c r="A278" s="26"/>
      <c r="B278" s="25"/>
      <c r="C278" s="25"/>
      <c r="D278" s="28"/>
      <c r="E278" s="29"/>
      <c r="F278" s="30"/>
      <c r="G278" s="33"/>
      <c r="H278" s="34"/>
      <c r="I278" s="35"/>
      <c r="J278" s="36"/>
      <c r="K278" s="28"/>
      <c r="L278" s="28"/>
      <c r="M278" s="34"/>
      <c r="N278" s="35"/>
      <c r="O278" s="36"/>
      <c r="P278" s="28"/>
      <c r="Q278" s="37"/>
      <c r="R278" s="38" t="s">
        <v>64</v>
      </c>
      <c r="S278" s="39" t="s">
        <v>64</v>
      </c>
      <c r="T278" s="40" t="s">
        <v>64</v>
      </c>
      <c r="U278" s="40" t="s">
        <v>64</v>
      </c>
      <c r="V278" s="40" t="s">
        <v>64</v>
      </c>
      <c r="W278" s="40" t="s">
        <v>64</v>
      </c>
      <c r="X278" s="39" t="s">
        <v>64</v>
      </c>
      <c r="Y278" s="41" t="s">
        <v>64</v>
      </c>
      <c r="Z278" s="41" t="s">
        <v>64</v>
      </c>
      <c r="AA278" s="41" t="s">
        <v>64</v>
      </c>
      <c r="AB278" s="42">
        <v>0.0</v>
      </c>
      <c r="AC278" s="42">
        <v>0.0</v>
      </c>
      <c r="AD278" s="42">
        <v>0.0</v>
      </c>
      <c r="AE278" s="42">
        <v>0.0</v>
      </c>
      <c r="AF278" s="42">
        <v>0.0</v>
      </c>
      <c r="AG278" s="25"/>
      <c r="AH278" s="25"/>
      <c r="AI278" s="25"/>
      <c r="AJ278" s="25"/>
      <c r="AK278" s="25"/>
      <c r="AL278" s="25"/>
    </row>
    <row r="279">
      <c r="A279" s="26"/>
      <c r="B279" s="25"/>
      <c r="C279" s="25"/>
      <c r="D279" s="28"/>
      <c r="E279" s="29"/>
      <c r="F279" s="30"/>
      <c r="G279" s="33"/>
      <c r="H279" s="34"/>
      <c r="I279" s="35"/>
      <c r="J279" s="36"/>
      <c r="K279" s="28"/>
      <c r="L279" s="28"/>
      <c r="M279" s="34"/>
      <c r="N279" s="35"/>
      <c r="O279" s="36"/>
      <c r="P279" s="28"/>
      <c r="Q279" s="37"/>
      <c r="R279" s="38" t="s">
        <v>64</v>
      </c>
      <c r="S279" s="39" t="s">
        <v>64</v>
      </c>
      <c r="T279" s="40" t="s">
        <v>64</v>
      </c>
      <c r="U279" s="40" t="s">
        <v>64</v>
      </c>
      <c r="V279" s="40" t="s">
        <v>64</v>
      </c>
      <c r="W279" s="40" t="s">
        <v>64</v>
      </c>
      <c r="X279" s="39" t="s">
        <v>64</v>
      </c>
      <c r="Y279" s="41" t="s">
        <v>64</v>
      </c>
      <c r="Z279" s="41" t="s">
        <v>64</v>
      </c>
      <c r="AA279" s="41" t="s">
        <v>64</v>
      </c>
      <c r="AB279" s="42">
        <v>0.0</v>
      </c>
      <c r="AC279" s="42">
        <v>0.0</v>
      </c>
      <c r="AD279" s="42">
        <v>0.0</v>
      </c>
      <c r="AE279" s="42">
        <v>0.0</v>
      </c>
      <c r="AF279" s="42">
        <v>0.0</v>
      </c>
      <c r="AG279" s="25"/>
      <c r="AH279" s="25"/>
      <c r="AI279" s="25"/>
      <c r="AJ279" s="25"/>
      <c r="AK279" s="25"/>
      <c r="AL279" s="25"/>
    </row>
    <row r="280">
      <c r="A280" s="26"/>
      <c r="B280" s="25"/>
      <c r="C280" s="25"/>
      <c r="D280" s="28"/>
      <c r="E280" s="29"/>
      <c r="F280" s="30"/>
      <c r="G280" s="33"/>
      <c r="H280" s="34"/>
      <c r="I280" s="35"/>
      <c r="J280" s="36"/>
      <c r="K280" s="28"/>
      <c r="L280" s="28"/>
      <c r="M280" s="34"/>
      <c r="N280" s="35"/>
      <c r="O280" s="36"/>
      <c r="P280" s="28"/>
      <c r="Q280" s="37"/>
      <c r="R280" s="38" t="s">
        <v>64</v>
      </c>
      <c r="S280" s="39" t="s">
        <v>64</v>
      </c>
      <c r="T280" s="40" t="s">
        <v>64</v>
      </c>
      <c r="U280" s="40" t="s">
        <v>64</v>
      </c>
      <c r="V280" s="40" t="s">
        <v>64</v>
      </c>
      <c r="W280" s="40" t="s">
        <v>64</v>
      </c>
      <c r="X280" s="39" t="s">
        <v>64</v>
      </c>
      <c r="Y280" s="41" t="s">
        <v>64</v>
      </c>
      <c r="Z280" s="41" t="s">
        <v>64</v>
      </c>
      <c r="AA280" s="41" t="s">
        <v>64</v>
      </c>
      <c r="AB280" s="42">
        <v>0.0</v>
      </c>
      <c r="AC280" s="42">
        <v>0.0</v>
      </c>
      <c r="AD280" s="42">
        <v>0.0</v>
      </c>
      <c r="AE280" s="42">
        <v>0.0</v>
      </c>
      <c r="AF280" s="42">
        <v>0.0</v>
      </c>
      <c r="AG280" s="25"/>
      <c r="AH280" s="25"/>
      <c r="AI280" s="25"/>
      <c r="AJ280" s="25"/>
      <c r="AK280" s="25"/>
      <c r="AL280" s="25"/>
    </row>
    <row r="281">
      <c r="A281" s="26"/>
      <c r="B281" s="25"/>
      <c r="C281" s="25"/>
      <c r="D281" s="28"/>
      <c r="E281" s="29"/>
      <c r="F281" s="30"/>
      <c r="G281" s="33"/>
      <c r="H281" s="34"/>
      <c r="I281" s="35"/>
      <c r="J281" s="36"/>
      <c r="K281" s="28"/>
      <c r="L281" s="28"/>
      <c r="M281" s="34"/>
      <c r="N281" s="35"/>
      <c r="O281" s="36"/>
      <c r="P281" s="28"/>
      <c r="Q281" s="37"/>
      <c r="R281" s="38" t="s">
        <v>64</v>
      </c>
      <c r="S281" s="39" t="s">
        <v>64</v>
      </c>
      <c r="T281" s="40" t="s">
        <v>64</v>
      </c>
      <c r="U281" s="40" t="s">
        <v>64</v>
      </c>
      <c r="V281" s="40" t="s">
        <v>64</v>
      </c>
      <c r="W281" s="40" t="s">
        <v>64</v>
      </c>
      <c r="X281" s="39" t="s">
        <v>64</v>
      </c>
      <c r="Y281" s="41" t="s">
        <v>64</v>
      </c>
      <c r="Z281" s="41" t="s">
        <v>64</v>
      </c>
      <c r="AA281" s="41" t="s">
        <v>64</v>
      </c>
      <c r="AB281" s="42">
        <v>0.0</v>
      </c>
      <c r="AC281" s="42">
        <v>0.0</v>
      </c>
      <c r="AD281" s="42">
        <v>0.0</v>
      </c>
      <c r="AE281" s="42">
        <v>0.0</v>
      </c>
      <c r="AF281" s="42">
        <v>0.0</v>
      </c>
      <c r="AG281" s="25"/>
      <c r="AH281" s="25"/>
      <c r="AI281" s="25"/>
      <c r="AJ281" s="25"/>
      <c r="AK281" s="25"/>
      <c r="AL281" s="25"/>
    </row>
    <row r="282">
      <c r="A282" s="26"/>
      <c r="B282" s="25"/>
      <c r="C282" s="25"/>
      <c r="D282" s="28"/>
      <c r="E282" s="29"/>
      <c r="F282" s="30"/>
      <c r="G282" s="33"/>
      <c r="H282" s="34"/>
      <c r="I282" s="35"/>
      <c r="J282" s="36"/>
      <c r="K282" s="28"/>
      <c r="L282" s="28"/>
      <c r="M282" s="34"/>
      <c r="N282" s="35"/>
      <c r="O282" s="36"/>
      <c r="P282" s="28"/>
      <c r="Q282" s="37"/>
      <c r="R282" s="38" t="s">
        <v>64</v>
      </c>
      <c r="S282" s="39" t="s">
        <v>64</v>
      </c>
      <c r="T282" s="40" t="s">
        <v>64</v>
      </c>
      <c r="U282" s="40" t="s">
        <v>64</v>
      </c>
      <c r="V282" s="40" t="s">
        <v>64</v>
      </c>
      <c r="W282" s="40" t="s">
        <v>64</v>
      </c>
      <c r="X282" s="39" t="s">
        <v>64</v>
      </c>
      <c r="Y282" s="41" t="s">
        <v>64</v>
      </c>
      <c r="Z282" s="41" t="s">
        <v>64</v>
      </c>
      <c r="AA282" s="41" t="s">
        <v>64</v>
      </c>
      <c r="AB282" s="42">
        <v>0.0</v>
      </c>
      <c r="AC282" s="42">
        <v>0.0</v>
      </c>
      <c r="AD282" s="42">
        <v>0.0</v>
      </c>
      <c r="AE282" s="42">
        <v>0.0</v>
      </c>
      <c r="AF282" s="42">
        <v>0.0</v>
      </c>
      <c r="AG282" s="25"/>
      <c r="AH282" s="25"/>
      <c r="AI282" s="25"/>
      <c r="AJ282" s="25"/>
      <c r="AK282" s="25"/>
      <c r="AL282" s="25"/>
    </row>
    <row r="283">
      <c r="A283" s="26"/>
      <c r="B283" s="25"/>
      <c r="C283" s="25"/>
      <c r="D283" s="28"/>
      <c r="E283" s="29"/>
      <c r="F283" s="30"/>
      <c r="G283" s="33"/>
      <c r="H283" s="34"/>
      <c r="I283" s="35"/>
      <c r="J283" s="36"/>
      <c r="K283" s="28"/>
      <c r="L283" s="28"/>
      <c r="M283" s="34"/>
      <c r="N283" s="35"/>
      <c r="O283" s="36"/>
      <c r="P283" s="28"/>
      <c r="Q283" s="37"/>
      <c r="R283" s="38" t="s">
        <v>64</v>
      </c>
      <c r="S283" s="39" t="s">
        <v>64</v>
      </c>
      <c r="T283" s="40" t="s">
        <v>64</v>
      </c>
      <c r="U283" s="40" t="s">
        <v>64</v>
      </c>
      <c r="V283" s="40" t="s">
        <v>64</v>
      </c>
      <c r="W283" s="40" t="s">
        <v>64</v>
      </c>
      <c r="X283" s="39" t="s">
        <v>64</v>
      </c>
      <c r="Y283" s="41" t="s">
        <v>64</v>
      </c>
      <c r="Z283" s="41" t="s">
        <v>64</v>
      </c>
      <c r="AA283" s="41" t="s">
        <v>64</v>
      </c>
      <c r="AB283" s="42">
        <v>0.0</v>
      </c>
      <c r="AC283" s="42">
        <v>0.0</v>
      </c>
      <c r="AD283" s="42">
        <v>0.0</v>
      </c>
      <c r="AE283" s="42">
        <v>0.0</v>
      </c>
      <c r="AF283" s="42">
        <v>0.0</v>
      </c>
      <c r="AG283" s="25"/>
      <c r="AH283" s="25"/>
      <c r="AI283" s="25"/>
      <c r="AJ283" s="25"/>
      <c r="AK283" s="25"/>
      <c r="AL283" s="25"/>
    </row>
    <row r="284">
      <c r="A284" s="26"/>
      <c r="B284" s="25"/>
      <c r="C284" s="25"/>
      <c r="D284" s="28"/>
      <c r="E284" s="29"/>
      <c r="F284" s="30"/>
      <c r="G284" s="33"/>
      <c r="H284" s="34"/>
      <c r="I284" s="35"/>
      <c r="J284" s="36"/>
      <c r="K284" s="28"/>
      <c r="L284" s="28"/>
      <c r="M284" s="34"/>
      <c r="N284" s="35"/>
      <c r="O284" s="36"/>
      <c r="P284" s="28"/>
      <c r="Q284" s="37"/>
      <c r="R284" s="38" t="s">
        <v>64</v>
      </c>
      <c r="S284" s="39" t="s">
        <v>64</v>
      </c>
      <c r="T284" s="40" t="s">
        <v>64</v>
      </c>
      <c r="U284" s="40" t="s">
        <v>64</v>
      </c>
      <c r="V284" s="40" t="s">
        <v>64</v>
      </c>
      <c r="W284" s="40" t="s">
        <v>64</v>
      </c>
      <c r="X284" s="39" t="s">
        <v>64</v>
      </c>
      <c r="Y284" s="41" t="s">
        <v>64</v>
      </c>
      <c r="Z284" s="41" t="s">
        <v>64</v>
      </c>
      <c r="AA284" s="41" t="s">
        <v>64</v>
      </c>
      <c r="AB284" s="42">
        <v>0.0</v>
      </c>
      <c r="AC284" s="42">
        <v>0.0</v>
      </c>
      <c r="AD284" s="42">
        <v>0.0</v>
      </c>
      <c r="AE284" s="42">
        <v>0.0</v>
      </c>
      <c r="AF284" s="42">
        <v>0.0</v>
      </c>
      <c r="AG284" s="25"/>
      <c r="AH284" s="25"/>
      <c r="AI284" s="25"/>
      <c r="AJ284" s="25"/>
      <c r="AK284" s="25"/>
      <c r="AL284" s="25"/>
    </row>
    <row r="285">
      <c r="A285" s="26"/>
      <c r="B285" s="25"/>
      <c r="C285" s="25"/>
      <c r="D285" s="28"/>
      <c r="E285" s="29"/>
      <c r="F285" s="30"/>
      <c r="G285" s="33"/>
      <c r="H285" s="34"/>
      <c r="I285" s="35"/>
      <c r="J285" s="36"/>
      <c r="K285" s="28"/>
      <c r="L285" s="28"/>
      <c r="M285" s="34"/>
      <c r="N285" s="35"/>
      <c r="O285" s="36"/>
      <c r="P285" s="28"/>
      <c r="Q285" s="37"/>
      <c r="R285" s="38" t="s">
        <v>64</v>
      </c>
      <c r="S285" s="39" t="s">
        <v>64</v>
      </c>
      <c r="T285" s="40" t="s">
        <v>64</v>
      </c>
      <c r="U285" s="40" t="s">
        <v>64</v>
      </c>
      <c r="V285" s="40" t="s">
        <v>64</v>
      </c>
      <c r="W285" s="40" t="s">
        <v>64</v>
      </c>
      <c r="X285" s="39" t="s">
        <v>64</v>
      </c>
      <c r="Y285" s="41" t="s">
        <v>64</v>
      </c>
      <c r="Z285" s="41" t="s">
        <v>64</v>
      </c>
      <c r="AA285" s="41" t="s">
        <v>64</v>
      </c>
      <c r="AB285" s="42">
        <v>0.0</v>
      </c>
      <c r="AC285" s="42">
        <v>0.0</v>
      </c>
      <c r="AD285" s="42">
        <v>0.0</v>
      </c>
      <c r="AE285" s="42">
        <v>0.0</v>
      </c>
      <c r="AF285" s="42">
        <v>0.0</v>
      </c>
      <c r="AG285" s="25"/>
      <c r="AH285" s="25"/>
      <c r="AI285" s="25"/>
      <c r="AJ285" s="25"/>
      <c r="AK285" s="25"/>
      <c r="AL285" s="25"/>
    </row>
    <row r="286">
      <c r="A286" s="26"/>
      <c r="B286" s="25"/>
      <c r="C286" s="25"/>
      <c r="D286" s="28"/>
      <c r="E286" s="29"/>
      <c r="F286" s="30"/>
      <c r="G286" s="33"/>
      <c r="H286" s="34"/>
      <c r="I286" s="35"/>
      <c r="J286" s="36"/>
      <c r="K286" s="28"/>
      <c r="L286" s="28"/>
      <c r="M286" s="34"/>
      <c r="N286" s="35"/>
      <c r="O286" s="36"/>
      <c r="P286" s="28"/>
      <c r="Q286" s="37"/>
      <c r="R286" s="38" t="s">
        <v>64</v>
      </c>
      <c r="S286" s="39" t="s">
        <v>64</v>
      </c>
      <c r="T286" s="40" t="s">
        <v>64</v>
      </c>
      <c r="U286" s="40" t="s">
        <v>64</v>
      </c>
      <c r="V286" s="40" t="s">
        <v>64</v>
      </c>
      <c r="W286" s="40" t="s">
        <v>64</v>
      </c>
      <c r="X286" s="39" t="s">
        <v>64</v>
      </c>
      <c r="Y286" s="41" t="s">
        <v>64</v>
      </c>
      <c r="Z286" s="41" t="s">
        <v>64</v>
      </c>
      <c r="AA286" s="41" t="s">
        <v>64</v>
      </c>
      <c r="AB286" s="42">
        <v>0.0</v>
      </c>
      <c r="AC286" s="42">
        <v>0.0</v>
      </c>
      <c r="AD286" s="42">
        <v>0.0</v>
      </c>
      <c r="AE286" s="42">
        <v>0.0</v>
      </c>
      <c r="AF286" s="42">
        <v>0.0</v>
      </c>
      <c r="AG286" s="25"/>
      <c r="AH286" s="25"/>
      <c r="AI286" s="25"/>
      <c r="AJ286" s="25"/>
      <c r="AK286" s="25"/>
      <c r="AL286" s="25"/>
    </row>
    <row r="287">
      <c r="A287" s="26"/>
      <c r="B287" s="25"/>
      <c r="C287" s="25"/>
      <c r="D287" s="28"/>
      <c r="E287" s="29"/>
      <c r="F287" s="30"/>
      <c r="G287" s="33"/>
      <c r="H287" s="34"/>
      <c r="I287" s="35"/>
      <c r="J287" s="36"/>
      <c r="K287" s="28"/>
      <c r="L287" s="28"/>
      <c r="M287" s="34"/>
      <c r="N287" s="35"/>
      <c r="O287" s="36"/>
      <c r="P287" s="28"/>
      <c r="Q287" s="37"/>
      <c r="R287" s="38" t="s">
        <v>64</v>
      </c>
      <c r="S287" s="39" t="s">
        <v>64</v>
      </c>
      <c r="T287" s="40" t="s">
        <v>64</v>
      </c>
      <c r="U287" s="40" t="s">
        <v>64</v>
      </c>
      <c r="V287" s="40" t="s">
        <v>64</v>
      </c>
      <c r="W287" s="40" t="s">
        <v>64</v>
      </c>
      <c r="X287" s="39" t="s">
        <v>64</v>
      </c>
      <c r="Y287" s="41" t="s">
        <v>64</v>
      </c>
      <c r="Z287" s="41" t="s">
        <v>64</v>
      </c>
      <c r="AA287" s="41" t="s">
        <v>64</v>
      </c>
      <c r="AB287" s="42">
        <v>0.0</v>
      </c>
      <c r="AC287" s="42">
        <v>0.0</v>
      </c>
      <c r="AD287" s="42">
        <v>0.0</v>
      </c>
      <c r="AE287" s="42">
        <v>0.0</v>
      </c>
      <c r="AF287" s="42">
        <v>0.0</v>
      </c>
      <c r="AG287" s="25"/>
      <c r="AH287" s="25"/>
      <c r="AI287" s="25"/>
      <c r="AJ287" s="25"/>
      <c r="AK287" s="25"/>
      <c r="AL287" s="25"/>
    </row>
    <row r="288">
      <c r="A288" s="26"/>
      <c r="B288" s="25"/>
      <c r="C288" s="25"/>
      <c r="D288" s="28"/>
      <c r="E288" s="29"/>
      <c r="F288" s="30"/>
      <c r="G288" s="33"/>
      <c r="H288" s="34"/>
      <c r="I288" s="35"/>
      <c r="J288" s="36"/>
      <c r="K288" s="28"/>
      <c r="L288" s="28"/>
      <c r="M288" s="34"/>
      <c r="N288" s="35"/>
      <c r="O288" s="36"/>
      <c r="P288" s="28"/>
      <c r="Q288" s="37"/>
      <c r="R288" s="38" t="s">
        <v>64</v>
      </c>
      <c r="S288" s="39" t="s">
        <v>64</v>
      </c>
      <c r="T288" s="40" t="s">
        <v>64</v>
      </c>
      <c r="U288" s="40" t="s">
        <v>64</v>
      </c>
      <c r="V288" s="40" t="s">
        <v>64</v>
      </c>
      <c r="W288" s="40" t="s">
        <v>64</v>
      </c>
      <c r="X288" s="39" t="s">
        <v>64</v>
      </c>
      <c r="Y288" s="41" t="s">
        <v>64</v>
      </c>
      <c r="Z288" s="41" t="s">
        <v>64</v>
      </c>
      <c r="AA288" s="41" t="s">
        <v>64</v>
      </c>
      <c r="AB288" s="42">
        <v>0.0</v>
      </c>
      <c r="AC288" s="42">
        <v>0.0</v>
      </c>
      <c r="AD288" s="42">
        <v>0.0</v>
      </c>
      <c r="AE288" s="42">
        <v>0.0</v>
      </c>
      <c r="AF288" s="42">
        <v>0.0</v>
      </c>
      <c r="AG288" s="25"/>
      <c r="AH288" s="25"/>
      <c r="AI288" s="25"/>
      <c r="AJ288" s="25"/>
      <c r="AK288" s="25"/>
      <c r="AL288" s="25"/>
    </row>
    <row r="289">
      <c r="A289" s="26"/>
      <c r="B289" s="25"/>
      <c r="C289" s="25"/>
      <c r="D289" s="28"/>
      <c r="E289" s="29"/>
      <c r="F289" s="30"/>
      <c r="G289" s="33"/>
      <c r="H289" s="34"/>
      <c r="I289" s="35"/>
      <c r="J289" s="36"/>
      <c r="K289" s="28"/>
      <c r="L289" s="28"/>
      <c r="M289" s="34"/>
      <c r="N289" s="35"/>
      <c r="O289" s="36"/>
      <c r="P289" s="28"/>
      <c r="Q289" s="37"/>
      <c r="R289" s="38" t="s">
        <v>64</v>
      </c>
      <c r="S289" s="39" t="s">
        <v>64</v>
      </c>
      <c r="T289" s="40" t="s">
        <v>64</v>
      </c>
      <c r="U289" s="40" t="s">
        <v>64</v>
      </c>
      <c r="V289" s="40" t="s">
        <v>64</v>
      </c>
      <c r="W289" s="40" t="s">
        <v>64</v>
      </c>
      <c r="X289" s="39" t="s">
        <v>64</v>
      </c>
      <c r="Y289" s="41" t="s">
        <v>64</v>
      </c>
      <c r="Z289" s="41" t="s">
        <v>64</v>
      </c>
      <c r="AA289" s="41" t="s">
        <v>64</v>
      </c>
      <c r="AB289" s="42">
        <v>0.0</v>
      </c>
      <c r="AC289" s="42">
        <v>0.0</v>
      </c>
      <c r="AD289" s="42">
        <v>0.0</v>
      </c>
      <c r="AE289" s="42">
        <v>0.0</v>
      </c>
      <c r="AF289" s="42">
        <v>0.0</v>
      </c>
      <c r="AG289" s="25"/>
      <c r="AH289" s="25"/>
      <c r="AI289" s="25"/>
      <c r="AJ289" s="25"/>
      <c r="AK289" s="25"/>
      <c r="AL289" s="25"/>
    </row>
    <row r="290">
      <c r="A290" s="26"/>
      <c r="B290" s="25"/>
      <c r="C290" s="25"/>
      <c r="D290" s="28"/>
      <c r="E290" s="29"/>
      <c r="F290" s="30"/>
      <c r="G290" s="33"/>
      <c r="H290" s="34"/>
      <c r="I290" s="35"/>
      <c r="J290" s="36"/>
      <c r="K290" s="28"/>
      <c r="L290" s="28"/>
      <c r="M290" s="34"/>
      <c r="N290" s="35"/>
      <c r="O290" s="36"/>
      <c r="P290" s="28"/>
      <c r="Q290" s="37"/>
      <c r="R290" s="38" t="s">
        <v>64</v>
      </c>
      <c r="S290" s="39" t="s">
        <v>64</v>
      </c>
      <c r="T290" s="40" t="s">
        <v>64</v>
      </c>
      <c r="U290" s="40" t="s">
        <v>64</v>
      </c>
      <c r="V290" s="40" t="s">
        <v>64</v>
      </c>
      <c r="W290" s="40" t="s">
        <v>64</v>
      </c>
      <c r="X290" s="39" t="s">
        <v>64</v>
      </c>
      <c r="Y290" s="41" t="s">
        <v>64</v>
      </c>
      <c r="Z290" s="41" t="s">
        <v>64</v>
      </c>
      <c r="AA290" s="41" t="s">
        <v>64</v>
      </c>
      <c r="AB290" s="42">
        <v>0.0</v>
      </c>
      <c r="AC290" s="42">
        <v>0.0</v>
      </c>
      <c r="AD290" s="42">
        <v>0.0</v>
      </c>
      <c r="AE290" s="42">
        <v>0.0</v>
      </c>
      <c r="AF290" s="42">
        <v>0.0</v>
      </c>
      <c r="AG290" s="25"/>
      <c r="AH290" s="25"/>
      <c r="AI290" s="25"/>
      <c r="AJ290" s="25"/>
      <c r="AK290" s="25"/>
      <c r="AL290" s="25"/>
    </row>
    <row r="291">
      <c r="A291" s="26"/>
      <c r="B291" s="25"/>
      <c r="C291" s="25"/>
      <c r="D291" s="28"/>
      <c r="E291" s="29"/>
      <c r="F291" s="30"/>
      <c r="G291" s="33"/>
      <c r="H291" s="34"/>
      <c r="I291" s="35"/>
      <c r="J291" s="36"/>
      <c r="K291" s="28"/>
      <c r="L291" s="28"/>
      <c r="M291" s="34"/>
      <c r="N291" s="35"/>
      <c r="O291" s="36"/>
      <c r="P291" s="28"/>
      <c r="Q291" s="37"/>
      <c r="R291" s="38" t="s">
        <v>64</v>
      </c>
      <c r="S291" s="39" t="s">
        <v>64</v>
      </c>
      <c r="T291" s="40" t="s">
        <v>64</v>
      </c>
      <c r="U291" s="40" t="s">
        <v>64</v>
      </c>
      <c r="V291" s="40" t="s">
        <v>64</v>
      </c>
      <c r="W291" s="40" t="s">
        <v>64</v>
      </c>
      <c r="X291" s="39" t="s">
        <v>64</v>
      </c>
      <c r="Y291" s="41" t="s">
        <v>64</v>
      </c>
      <c r="Z291" s="41" t="s">
        <v>64</v>
      </c>
      <c r="AA291" s="41" t="s">
        <v>64</v>
      </c>
      <c r="AB291" s="42">
        <v>0.0</v>
      </c>
      <c r="AC291" s="42">
        <v>0.0</v>
      </c>
      <c r="AD291" s="42">
        <v>0.0</v>
      </c>
      <c r="AE291" s="42">
        <v>0.0</v>
      </c>
      <c r="AF291" s="42">
        <v>0.0</v>
      </c>
      <c r="AG291" s="25"/>
      <c r="AH291" s="25"/>
      <c r="AI291" s="25"/>
      <c r="AJ291" s="25"/>
      <c r="AK291" s="25"/>
      <c r="AL291" s="25"/>
    </row>
    <row r="292">
      <c r="A292" s="26"/>
      <c r="B292" s="25"/>
      <c r="C292" s="25"/>
      <c r="D292" s="28"/>
      <c r="E292" s="29"/>
      <c r="F292" s="30"/>
      <c r="G292" s="33"/>
      <c r="H292" s="34"/>
      <c r="I292" s="35"/>
      <c r="J292" s="36"/>
      <c r="K292" s="28"/>
      <c r="L292" s="28"/>
      <c r="M292" s="34"/>
      <c r="N292" s="35"/>
      <c r="O292" s="36"/>
      <c r="P292" s="28"/>
      <c r="Q292" s="37"/>
      <c r="R292" s="38" t="s">
        <v>64</v>
      </c>
      <c r="S292" s="39" t="s">
        <v>64</v>
      </c>
      <c r="T292" s="40" t="s">
        <v>64</v>
      </c>
      <c r="U292" s="40" t="s">
        <v>64</v>
      </c>
      <c r="V292" s="40" t="s">
        <v>64</v>
      </c>
      <c r="W292" s="40" t="s">
        <v>64</v>
      </c>
      <c r="X292" s="39" t="s">
        <v>64</v>
      </c>
      <c r="Y292" s="41" t="s">
        <v>64</v>
      </c>
      <c r="Z292" s="41" t="s">
        <v>64</v>
      </c>
      <c r="AA292" s="41" t="s">
        <v>64</v>
      </c>
      <c r="AB292" s="42">
        <v>0.0</v>
      </c>
      <c r="AC292" s="42">
        <v>0.0</v>
      </c>
      <c r="AD292" s="42">
        <v>0.0</v>
      </c>
      <c r="AE292" s="42">
        <v>0.0</v>
      </c>
      <c r="AF292" s="42">
        <v>0.0</v>
      </c>
      <c r="AG292" s="25"/>
      <c r="AH292" s="25"/>
      <c r="AI292" s="25"/>
      <c r="AJ292" s="25"/>
      <c r="AK292" s="25"/>
      <c r="AL292" s="25"/>
    </row>
    <row r="293">
      <c r="A293" s="26"/>
      <c r="B293" s="25"/>
      <c r="C293" s="25"/>
      <c r="D293" s="28"/>
      <c r="E293" s="29"/>
      <c r="F293" s="30"/>
      <c r="G293" s="33"/>
      <c r="H293" s="34"/>
      <c r="I293" s="35"/>
      <c r="J293" s="36"/>
      <c r="K293" s="28"/>
      <c r="L293" s="28"/>
      <c r="M293" s="34"/>
      <c r="N293" s="35"/>
      <c r="O293" s="36"/>
      <c r="P293" s="28"/>
      <c r="Q293" s="37"/>
      <c r="R293" s="38" t="s">
        <v>64</v>
      </c>
      <c r="S293" s="39" t="s">
        <v>64</v>
      </c>
      <c r="T293" s="40" t="s">
        <v>64</v>
      </c>
      <c r="U293" s="40" t="s">
        <v>64</v>
      </c>
      <c r="V293" s="40" t="s">
        <v>64</v>
      </c>
      <c r="W293" s="40" t="s">
        <v>64</v>
      </c>
      <c r="X293" s="39" t="s">
        <v>64</v>
      </c>
      <c r="Y293" s="41" t="s">
        <v>64</v>
      </c>
      <c r="Z293" s="41" t="s">
        <v>64</v>
      </c>
      <c r="AA293" s="41" t="s">
        <v>64</v>
      </c>
      <c r="AB293" s="42">
        <v>0.0</v>
      </c>
      <c r="AC293" s="42">
        <v>0.0</v>
      </c>
      <c r="AD293" s="42">
        <v>0.0</v>
      </c>
      <c r="AE293" s="42">
        <v>0.0</v>
      </c>
      <c r="AF293" s="42">
        <v>0.0</v>
      </c>
      <c r="AG293" s="25"/>
      <c r="AH293" s="25"/>
      <c r="AI293" s="25"/>
      <c r="AJ293" s="25"/>
      <c r="AK293" s="25"/>
      <c r="AL293" s="25"/>
    </row>
    <row r="294">
      <c r="A294" s="26"/>
      <c r="B294" s="25"/>
      <c r="C294" s="25"/>
      <c r="D294" s="28"/>
      <c r="E294" s="29"/>
      <c r="F294" s="30"/>
      <c r="G294" s="33"/>
      <c r="H294" s="34"/>
      <c r="I294" s="35"/>
      <c r="J294" s="36"/>
      <c r="K294" s="28"/>
      <c r="L294" s="28"/>
      <c r="M294" s="34"/>
      <c r="N294" s="35"/>
      <c r="O294" s="36"/>
      <c r="P294" s="28"/>
      <c r="Q294" s="37"/>
      <c r="R294" s="38" t="s">
        <v>64</v>
      </c>
      <c r="S294" s="39" t="s">
        <v>64</v>
      </c>
      <c r="T294" s="40" t="s">
        <v>64</v>
      </c>
      <c r="U294" s="40" t="s">
        <v>64</v>
      </c>
      <c r="V294" s="40" t="s">
        <v>64</v>
      </c>
      <c r="W294" s="40" t="s">
        <v>64</v>
      </c>
      <c r="X294" s="39" t="s">
        <v>64</v>
      </c>
      <c r="Y294" s="41" t="s">
        <v>64</v>
      </c>
      <c r="Z294" s="41" t="s">
        <v>64</v>
      </c>
      <c r="AA294" s="41" t="s">
        <v>64</v>
      </c>
      <c r="AB294" s="42">
        <v>0.0</v>
      </c>
      <c r="AC294" s="42">
        <v>0.0</v>
      </c>
      <c r="AD294" s="42">
        <v>0.0</v>
      </c>
      <c r="AE294" s="42">
        <v>0.0</v>
      </c>
      <c r="AF294" s="42">
        <v>0.0</v>
      </c>
      <c r="AG294" s="25"/>
      <c r="AH294" s="25"/>
      <c r="AI294" s="25"/>
      <c r="AJ294" s="25"/>
      <c r="AK294" s="25"/>
      <c r="AL294" s="25"/>
    </row>
    <row r="295">
      <c r="A295" s="26"/>
      <c r="B295" s="25"/>
      <c r="C295" s="25"/>
      <c r="D295" s="28"/>
      <c r="E295" s="29"/>
      <c r="F295" s="30"/>
      <c r="G295" s="33"/>
      <c r="H295" s="34"/>
      <c r="I295" s="35"/>
      <c r="J295" s="36"/>
      <c r="K295" s="28"/>
      <c r="L295" s="28"/>
      <c r="M295" s="34"/>
      <c r="N295" s="35"/>
      <c r="O295" s="36"/>
      <c r="P295" s="28"/>
      <c r="Q295" s="37"/>
      <c r="R295" s="38" t="s">
        <v>64</v>
      </c>
      <c r="S295" s="39" t="s">
        <v>64</v>
      </c>
      <c r="T295" s="40" t="s">
        <v>64</v>
      </c>
      <c r="U295" s="40" t="s">
        <v>64</v>
      </c>
      <c r="V295" s="40" t="s">
        <v>64</v>
      </c>
      <c r="W295" s="40" t="s">
        <v>64</v>
      </c>
      <c r="X295" s="39" t="s">
        <v>64</v>
      </c>
      <c r="Y295" s="41" t="s">
        <v>64</v>
      </c>
      <c r="Z295" s="41" t="s">
        <v>64</v>
      </c>
      <c r="AA295" s="41" t="s">
        <v>64</v>
      </c>
      <c r="AB295" s="42">
        <v>0.0</v>
      </c>
      <c r="AC295" s="42">
        <v>0.0</v>
      </c>
      <c r="AD295" s="42">
        <v>0.0</v>
      </c>
      <c r="AE295" s="42">
        <v>0.0</v>
      </c>
      <c r="AF295" s="42">
        <v>0.0</v>
      </c>
      <c r="AG295" s="25"/>
      <c r="AH295" s="25"/>
      <c r="AI295" s="25"/>
      <c r="AJ295" s="25"/>
      <c r="AK295" s="25"/>
      <c r="AL295" s="25"/>
    </row>
    <row r="296">
      <c r="A296" s="26"/>
      <c r="B296" s="25"/>
      <c r="C296" s="25"/>
      <c r="D296" s="28"/>
      <c r="E296" s="29"/>
      <c r="F296" s="30"/>
      <c r="G296" s="33"/>
      <c r="H296" s="34"/>
      <c r="I296" s="35"/>
      <c r="J296" s="36"/>
      <c r="K296" s="28"/>
      <c r="L296" s="28"/>
      <c r="M296" s="34"/>
      <c r="N296" s="35"/>
      <c r="O296" s="36"/>
      <c r="P296" s="28"/>
      <c r="Q296" s="37"/>
      <c r="R296" s="38" t="s">
        <v>64</v>
      </c>
      <c r="S296" s="39" t="s">
        <v>64</v>
      </c>
      <c r="T296" s="40" t="s">
        <v>64</v>
      </c>
      <c r="U296" s="40" t="s">
        <v>64</v>
      </c>
      <c r="V296" s="40" t="s">
        <v>64</v>
      </c>
      <c r="W296" s="40" t="s">
        <v>64</v>
      </c>
      <c r="X296" s="39" t="s">
        <v>64</v>
      </c>
      <c r="Y296" s="41" t="s">
        <v>64</v>
      </c>
      <c r="Z296" s="41" t="s">
        <v>64</v>
      </c>
      <c r="AA296" s="41" t="s">
        <v>64</v>
      </c>
      <c r="AB296" s="42">
        <v>0.0</v>
      </c>
      <c r="AC296" s="42">
        <v>0.0</v>
      </c>
      <c r="AD296" s="42">
        <v>0.0</v>
      </c>
      <c r="AE296" s="42">
        <v>0.0</v>
      </c>
      <c r="AF296" s="42">
        <v>0.0</v>
      </c>
      <c r="AG296" s="25"/>
      <c r="AH296" s="25"/>
      <c r="AI296" s="25"/>
      <c r="AJ296" s="25"/>
      <c r="AK296" s="25"/>
      <c r="AL296" s="25"/>
    </row>
    <row r="297">
      <c r="A297" s="26"/>
      <c r="B297" s="25"/>
      <c r="C297" s="25"/>
      <c r="D297" s="28"/>
      <c r="E297" s="29"/>
      <c r="F297" s="30"/>
      <c r="G297" s="33"/>
      <c r="H297" s="34"/>
      <c r="I297" s="35"/>
      <c r="J297" s="36"/>
      <c r="K297" s="28"/>
      <c r="L297" s="28"/>
      <c r="M297" s="34"/>
      <c r="N297" s="35"/>
      <c r="O297" s="36"/>
      <c r="P297" s="28"/>
      <c r="Q297" s="37"/>
      <c r="R297" s="38" t="s">
        <v>64</v>
      </c>
      <c r="S297" s="39" t="s">
        <v>64</v>
      </c>
      <c r="T297" s="40" t="s">
        <v>64</v>
      </c>
      <c r="U297" s="40" t="s">
        <v>64</v>
      </c>
      <c r="V297" s="40" t="s">
        <v>64</v>
      </c>
      <c r="W297" s="40" t="s">
        <v>64</v>
      </c>
      <c r="X297" s="39" t="s">
        <v>64</v>
      </c>
      <c r="Y297" s="41" t="s">
        <v>64</v>
      </c>
      <c r="Z297" s="41" t="s">
        <v>64</v>
      </c>
      <c r="AA297" s="41" t="s">
        <v>64</v>
      </c>
      <c r="AB297" s="42">
        <v>0.0</v>
      </c>
      <c r="AC297" s="42">
        <v>0.0</v>
      </c>
      <c r="AD297" s="42">
        <v>0.0</v>
      </c>
      <c r="AE297" s="42">
        <v>0.0</v>
      </c>
      <c r="AF297" s="42">
        <v>0.0</v>
      </c>
      <c r="AG297" s="25"/>
      <c r="AH297" s="25"/>
      <c r="AI297" s="25"/>
      <c r="AJ297" s="25"/>
      <c r="AK297" s="25"/>
      <c r="AL297" s="25"/>
    </row>
    <row r="298">
      <c r="A298" s="26"/>
      <c r="B298" s="25"/>
      <c r="C298" s="25"/>
      <c r="D298" s="28"/>
      <c r="E298" s="29"/>
      <c r="F298" s="30"/>
      <c r="G298" s="33"/>
      <c r="H298" s="34"/>
      <c r="I298" s="35"/>
      <c r="J298" s="36"/>
      <c r="K298" s="28"/>
      <c r="L298" s="28"/>
      <c r="M298" s="34"/>
      <c r="N298" s="35"/>
      <c r="O298" s="36"/>
      <c r="P298" s="28"/>
      <c r="Q298" s="37"/>
      <c r="R298" s="38" t="s">
        <v>64</v>
      </c>
      <c r="S298" s="39" t="s">
        <v>64</v>
      </c>
      <c r="T298" s="40" t="s">
        <v>64</v>
      </c>
      <c r="U298" s="40" t="s">
        <v>64</v>
      </c>
      <c r="V298" s="40" t="s">
        <v>64</v>
      </c>
      <c r="W298" s="40" t="s">
        <v>64</v>
      </c>
      <c r="X298" s="39" t="s">
        <v>64</v>
      </c>
      <c r="Y298" s="41" t="s">
        <v>64</v>
      </c>
      <c r="Z298" s="41" t="s">
        <v>64</v>
      </c>
      <c r="AA298" s="41" t="s">
        <v>64</v>
      </c>
      <c r="AB298" s="42">
        <v>0.0</v>
      </c>
      <c r="AC298" s="42">
        <v>0.0</v>
      </c>
      <c r="AD298" s="42">
        <v>0.0</v>
      </c>
      <c r="AE298" s="42">
        <v>0.0</v>
      </c>
      <c r="AF298" s="42">
        <v>0.0</v>
      </c>
      <c r="AG298" s="25"/>
      <c r="AH298" s="25"/>
      <c r="AI298" s="25"/>
      <c r="AJ298" s="25"/>
      <c r="AK298" s="25"/>
      <c r="AL298" s="25"/>
    </row>
    <row r="299">
      <c r="A299" s="26"/>
      <c r="B299" s="25"/>
      <c r="C299" s="25"/>
      <c r="D299" s="28"/>
      <c r="E299" s="29"/>
      <c r="F299" s="30"/>
      <c r="G299" s="33"/>
      <c r="H299" s="34"/>
      <c r="I299" s="35"/>
      <c r="J299" s="36"/>
      <c r="K299" s="28"/>
      <c r="L299" s="28"/>
      <c r="M299" s="34"/>
      <c r="N299" s="35"/>
      <c r="O299" s="36"/>
      <c r="P299" s="28"/>
      <c r="Q299" s="37"/>
      <c r="R299" s="38" t="s">
        <v>64</v>
      </c>
      <c r="S299" s="39" t="s">
        <v>64</v>
      </c>
      <c r="T299" s="40" t="s">
        <v>64</v>
      </c>
      <c r="U299" s="40" t="s">
        <v>64</v>
      </c>
      <c r="V299" s="40" t="s">
        <v>64</v>
      </c>
      <c r="W299" s="40" t="s">
        <v>64</v>
      </c>
      <c r="X299" s="39" t="s">
        <v>64</v>
      </c>
      <c r="Y299" s="41" t="s">
        <v>64</v>
      </c>
      <c r="Z299" s="41" t="s">
        <v>64</v>
      </c>
      <c r="AA299" s="41" t="s">
        <v>64</v>
      </c>
      <c r="AB299" s="42">
        <v>0.0</v>
      </c>
      <c r="AC299" s="42">
        <v>0.0</v>
      </c>
      <c r="AD299" s="42">
        <v>0.0</v>
      </c>
      <c r="AE299" s="42">
        <v>0.0</v>
      </c>
      <c r="AF299" s="42">
        <v>0.0</v>
      </c>
      <c r="AG299" s="25"/>
      <c r="AH299" s="25"/>
      <c r="AI299" s="25"/>
      <c r="AJ299" s="25"/>
      <c r="AK299" s="25"/>
      <c r="AL299" s="25"/>
    </row>
    <row r="300">
      <c r="A300" s="26"/>
      <c r="B300" s="25"/>
      <c r="C300" s="25"/>
      <c r="D300" s="28"/>
      <c r="E300" s="29"/>
      <c r="F300" s="30"/>
      <c r="G300" s="33"/>
      <c r="H300" s="34"/>
      <c r="I300" s="35"/>
      <c r="J300" s="36"/>
      <c r="K300" s="28"/>
      <c r="L300" s="28"/>
      <c r="M300" s="34"/>
      <c r="N300" s="35"/>
      <c r="O300" s="36"/>
      <c r="P300" s="28"/>
      <c r="Q300" s="37"/>
      <c r="R300" s="38" t="s">
        <v>64</v>
      </c>
      <c r="S300" s="39" t="s">
        <v>64</v>
      </c>
      <c r="T300" s="40" t="s">
        <v>64</v>
      </c>
      <c r="U300" s="40" t="s">
        <v>64</v>
      </c>
      <c r="V300" s="40" t="s">
        <v>64</v>
      </c>
      <c r="W300" s="40" t="s">
        <v>64</v>
      </c>
      <c r="X300" s="39" t="s">
        <v>64</v>
      </c>
      <c r="Y300" s="41" t="s">
        <v>64</v>
      </c>
      <c r="Z300" s="41" t="s">
        <v>64</v>
      </c>
      <c r="AA300" s="41" t="s">
        <v>64</v>
      </c>
      <c r="AB300" s="42">
        <v>0.0</v>
      </c>
      <c r="AC300" s="42">
        <v>0.0</v>
      </c>
      <c r="AD300" s="42">
        <v>0.0</v>
      </c>
      <c r="AE300" s="42">
        <v>0.0</v>
      </c>
      <c r="AF300" s="42">
        <v>0.0</v>
      </c>
      <c r="AG300" s="25"/>
      <c r="AH300" s="25"/>
      <c r="AI300" s="25"/>
      <c r="AJ300" s="25"/>
      <c r="AK300" s="25"/>
      <c r="AL300" s="25"/>
    </row>
    <row r="301">
      <c r="A301" s="26"/>
      <c r="B301" s="25"/>
      <c r="C301" s="25"/>
      <c r="D301" s="28"/>
      <c r="E301" s="29"/>
      <c r="F301" s="30"/>
      <c r="G301" s="33"/>
      <c r="H301" s="34"/>
      <c r="I301" s="35"/>
      <c r="J301" s="36"/>
      <c r="K301" s="28"/>
      <c r="L301" s="28"/>
      <c r="M301" s="34"/>
      <c r="N301" s="35"/>
      <c r="O301" s="36"/>
      <c r="P301" s="28"/>
      <c r="Q301" s="37"/>
      <c r="R301" s="38" t="s">
        <v>64</v>
      </c>
      <c r="S301" s="39" t="s">
        <v>64</v>
      </c>
      <c r="T301" s="40" t="s">
        <v>64</v>
      </c>
      <c r="U301" s="40" t="s">
        <v>64</v>
      </c>
      <c r="V301" s="40" t="s">
        <v>64</v>
      </c>
      <c r="W301" s="40" t="s">
        <v>64</v>
      </c>
      <c r="X301" s="39" t="s">
        <v>64</v>
      </c>
      <c r="Y301" s="41" t="s">
        <v>64</v>
      </c>
      <c r="Z301" s="41" t="s">
        <v>64</v>
      </c>
      <c r="AA301" s="41" t="s">
        <v>64</v>
      </c>
      <c r="AB301" s="42">
        <v>0.0</v>
      </c>
      <c r="AC301" s="42">
        <v>0.0</v>
      </c>
      <c r="AD301" s="42">
        <v>0.0</v>
      </c>
      <c r="AE301" s="42">
        <v>0.0</v>
      </c>
      <c r="AF301" s="42">
        <v>0.0</v>
      </c>
      <c r="AG301" s="25"/>
      <c r="AH301" s="25"/>
      <c r="AI301" s="25"/>
      <c r="AJ301" s="25"/>
      <c r="AK301" s="25"/>
      <c r="AL301" s="25"/>
    </row>
    <row r="302">
      <c r="A302" s="26"/>
      <c r="B302" s="25"/>
      <c r="C302" s="25"/>
      <c r="D302" s="28"/>
      <c r="E302" s="29"/>
      <c r="F302" s="30"/>
      <c r="G302" s="33"/>
      <c r="H302" s="34"/>
      <c r="I302" s="35"/>
      <c r="J302" s="36"/>
      <c r="K302" s="28"/>
      <c r="L302" s="28"/>
      <c r="M302" s="34"/>
      <c r="N302" s="35"/>
      <c r="O302" s="36"/>
      <c r="P302" s="28"/>
      <c r="Q302" s="37"/>
      <c r="R302" s="38" t="s">
        <v>64</v>
      </c>
      <c r="S302" s="39" t="s">
        <v>64</v>
      </c>
      <c r="T302" s="40" t="s">
        <v>64</v>
      </c>
      <c r="U302" s="40" t="s">
        <v>64</v>
      </c>
      <c r="V302" s="40" t="s">
        <v>64</v>
      </c>
      <c r="W302" s="40" t="s">
        <v>64</v>
      </c>
      <c r="X302" s="39" t="s">
        <v>64</v>
      </c>
      <c r="Y302" s="41" t="s">
        <v>64</v>
      </c>
      <c r="Z302" s="41" t="s">
        <v>64</v>
      </c>
      <c r="AA302" s="41" t="s">
        <v>64</v>
      </c>
      <c r="AB302" s="42">
        <v>0.0</v>
      </c>
      <c r="AC302" s="42">
        <v>0.0</v>
      </c>
      <c r="AD302" s="42">
        <v>0.0</v>
      </c>
      <c r="AE302" s="42">
        <v>0.0</v>
      </c>
      <c r="AF302" s="42">
        <v>0.0</v>
      </c>
      <c r="AG302" s="25"/>
      <c r="AH302" s="25"/>
      <c r="AI302" s="25"/>
      <c r="AJ302" s="25"/>
      <c r="AK302" s="25"/>
      <c r="AL302" s="25"/>
    </row>
    <row r="303">
      <c r="A303" s="26"/>
      <c r="B303" s="25"/>
      <c r="C303" s="25"/>
      <c r="D303" s="28"/>
      <c r="E303" s="29"/>
      <c r="F303" s="30"/>
      <c r="G303" s="33"/>
      <c r="H303" s="34"/>
      <c r="I303" s="35"/>
      <c r="J303" s="36"/>
      <c r="K303" s="28"/>
      <c r="L303" s="28"/>
      <c r="M303" s="34"/>
      <c r="N303" s="35"/>
      <c r="O303" s="36"/>
      <c r="P303" s="28"/>
      <c r="Q303" s="37"/>
      <c r="R303" s="38" t="s">
        <v>64</v>
      </c>
      <c r="S303" s="39" t="s">
        <v>64</v>
      </c>
      <c r="T303" s="40" t="s">
        <v>64</v>
      </c>
      <c r="U303" s="40" t="s">
        <v>64</v>
      </c>
      <c r="V303" s="40" t="s">
        <v>64</v>
      </c>
      <c r="W303" s="40" t="s">
        <v>64</v>
      </c>
      <c r="X303" s="39" t="s">
        <v>64</v>
      </c>
      <c r="Y303" s="41" t="s">
        <v>64</v>
      </c>
      <c r="Z303" s="41" t="s">
        <v>64</v>
      </c>
      <c r="AA303" s="41" t="s">
        <v>64</v>
      </c>
      <c r="AB303" s="42">
        <v>0.0</v>
      </c>
      <c r="AC303" s="42">
        <v>0.0</v>
      </c>
      <c r="AD303" s="42">
        <v>0.0</v>
      </c>
      <c r="AE303" s="42">
        <v>0.0</v>
      </c>
      <c r="AF303" s="42">
        <v>0.0</v>
      </c>
      <c r="AG303" s="25"/>
      <c r="AH303" s="25"/>
      <c r="AI303" s="25"/>
      <c r="AJ303" s="25"/>
      <c r="AK303" s="25"/>
      <c r="AL303" s="25"/>
    </row>
    <row r="304">
      <c r="A304" s="26"/>
      <c r="B304" s="25"/>
      <c r="C304" s="25"/>
      <c r="D304" s="28"/>
      <c r="E304" s="29"/>
      <c r="F304" s="30"/>
      <c r="G304" s="33"/>
      <c r="H304" s="34"/>
      <c r="I304" s="35"/>
      <c r="J304" s="36"/>
      <c r="K304" s="28"/>
      <c r="L304" s="28"/>
      <c r="M304" s="34"/>
      <c r="N304" s="35"/>
      <c r="O304" s="36"/>
      <c r="P304" s="28"/>
      <c r="Q304" s="37"/>
      <c r="R304" s="38" t="s">
        <v>64</v>
      </c>
      <c r="S304" s="39" t="s">
        <v>64</v>
      </c>
      <c r="T304" s="40" t="s">
        <v>64</v>
      </c>
      <c r="U304" s="40" t="s">
        <v>64</v>
      </c>
      <c r="V304" s="40" t="s">
        <v>64</v>
      </c>
      <c r="W304" s="40" t="s">
        <v>64</v>
      </c>
      <c r="X304" s="39" t="s">
        <v>64</v>
      </c>
      <c r="Y304" s="41" t="s">
        <v>64</v>
      </c>
      <c r="Z304" s="41" t="s">
        <v>64</v>
      </c>
      <c r="AA304" s="41" t="s">
        <v>64</v>
      </c>
      <c r="AB304" s="42">
        <v>0.0</v>
      </c>
      <c r="AC304" s="42">
        <v>0.0</v>
      </c>
      <c r="AD304" s="42">
        <v>0.0</v>
      </c>
      <c r="AE304" s="42">
        <v>0.0</v>
      </c>
      <c r="AF304" s="42">
        <v>0.0</v>
      </c>
      <c r="AG304" s="25"/>
      <c r="AH304" s="25"/>
      <c r="AI304" s="25"/>
      <c r="AJ304" s="25"/>
      <c r="AK304" s="25"/>
      <c r="AL304" s="25"/>
    </row>
    <row r="305">
      <c r="A305" s="26"/>
      <c r="B305" s="25"/>
      <c r="C305" s="25"/>
      <c r="D305" s="28"/>
      <c r="E305" s="29"/>
      <c r="F305" s="30"/>
      <c r="G305" s="33"/>
      <c r="H305" s="34"/>
      <c r="I305" s="35"/>
      <c r="J305" s="36"/>
      <c r="K305" s="28"/>
      <c r="L305" s="28"/>
      <c r="M305" s="34"/>
      <c r="N305" s="35"/>
      <c r="O305" s="36"/>
      <c r="P305" s="28"/>
      <c r="Q305" s="37"/>
      <c r="R305" s="38" t="s">
        <v>64</v>
      </c>
      <c r="S305" s="39" t="s">
        <v>64</v>
      </c>
      <c r="T305" s="40" t="s">
        <v>64</v>
      </c>
      <c r="U305" s="40" t="s">
        <v>64</v>
      </c>
      <c r="V305" s="40" t="s">
        <v>64</v>
      </c>
      <c r="W305" s="40" t="s">
        <v>64</v>
      </c>
      <c r="X305" s="39" t="s">
        <v>64</v>
      </c>
      <c r="Y305" s="41" t="s">
        <v>64</v>
      </c>
      <c r="Z305" s="41" t="s">
        <v>64</v>
      </c>
      <c r="AA305" s="41" t="s">
        <v>64</v>
      </c>
      <c r="AB305" s="42">
        <v>0.0</v>
      </c>
      <c r="AC305" s="42">
        <v>0.0</v>
      </c>
      <c r="AD305" s="42">
        <v>0.0</v>
      </c>
      <c r="AE305" s="42">
        <v>0.0</v>
      </c>
      <c r="AF305" s="42">
        <v>0.0</v>
      </c>
      <c r="AG305" s="25"/>
      <c r="AH305" s="25"/>
      <c r="AI305" s="25"/>
      <c r="AJ305" s="25"/>
      <c r="AK305" s="25"/>
      <c r="AL305" s="25"/>
    </row>
    <row r="306">
      <c r="A306" s="26"/>
      <c r="B306" s="25"/>
      <c r="C306" s="25"/>
      <c r="D306" s="28"/>
      <c r="E306" s="29"/>
      <c r="F306" s="30"/>
      <c r="G306" s="33"/>
      <c r="H306" s="34"/>
      <c r="I306" s="35"/>
      <c r="J306" s="36"/>
      <c r="K306" s="28"/>
      <c r="L306" s="28"/>
      <c r="M306" s="34"/>
      <c r="N306" s="35"/>
      <c r="O306" s="36"/>
      <c r="P306" s="28"/>
      <c r="Q306" s="37"/>
      <c r="R306" s="38" t="s">
        <v>64</v>
      </c>
      <c r="S306" s="39" t="s">
        <v>64</v>
      </c>
      <c r="T306" s="40" t="s">
        <v>64</v>
      </c>
      <c r="U306" s="40" t="s">
        <v>64</v>
      </c>
      <c r="V306" s="40" t="s">
        <v>64</v>
      </c>
      <c r="W306" s="40" t="s">
        <v>64</v>
      </c>
      <c r="X306" s="39" t="s">
        <v>64</v>
      </c>
      <c r="Y306" s="41" t="s">
        <v>64</v>
      </c>
      <c r="Z306" s="41" t="s">
        <v>64</v>
      </c>
      <c r="AA306" s="41" t="s">
        <v>64</v>
      </c>
      <c r="AB306" s="42">
        <v>0.0</v>
      </c>
      <c r="AC306" s="42">
        <v>0.0</v>
      </c>
      <c r="AD306" s="42">
        <v>0.0</v>
      </c>
      <c r="AE306" s="42">
        <v>0.0</v>
      </c>
      <c r="AF306" s="42">
        <v>0.0</v>
      </c>
      <c r="AG306" s="25"/>
      <c r="AH306" s="25"/>
      <c r="AI306" s="25"/>
      <c r="AJ306" s="25"/>
      <c r="AK306" s="25"/>
      <c r="AL306" s="25"/>
    </row>
    <row r="307">
      <c r="A307" s="26"/>
      <c r="B307" s="25"/>
      <c r="C307" s="25"/>
      <c r="D307" s="28"/>
      <c r="E307" s="29"/>
      <c r="F307" s="30"/>
      <c r="G307" s="33"/>
      <c r="H307" s="34"/>
      <c r="I307" s="35"/>
      <c r="J307" s="36"/>
      <c r="K307" s="28"/>
      <c r="L307" s="28"/>
      <c r="M307" s="34"/>
      <c r="N307" s="35"/>
      <c r="O307" s="36"/>
      <c r="P307" s="28"/>
      <c r="Q307" s="37"/>
      <c r="R307" s="38" t="s">
        <v>64</v>
      </c>
      <c r="S307" s="39" t="s">
        <v>64</v>
      </c>
      <c r="T307" s="40" t="s">
        <v>64</v>
      </c>
      <c r="U307" s="40" t="s">
        <v>64</v>
      </c>
      <c r="V307" s="40" t="s">
        <v>64</v>
      </c>
      <c r="W307" s="40" t="s">
        <v>64</v>
      </c>
      <c r="X307" s="39" t="s">
        <v>64</v>
      </c>
      <c r="Y307" s="41" t="s">
        <v>64</v>
      </c>
      <c r="Z307" s="41" t="s">
        <v>64</v>
      </c>
      <c r="AA307" s="41" t="s">
        <v>64</v>
      </c>
      <c r="AB307" s="42">
        <v>0.0</v>
      </c>
      <c r="AC307" s="42">
        <v>0.0</v>
      </c>
      <c r="AD307" s="42">
        <v>0.0</v>
      </c>
      <c r="AE307" s="42">
        <v>0.0</v>
      </c>
      <c r="AF307" s="42">
        <v>0.0</v>
      </c>
      <c r="AG307" s="25"/>
      <c r="AH307" s="25"/>
      <c r="AI307" s="25"/>
      <c r="AJ307" s="25"/>
      <c r="AK307" s="25"/>
      <c r="AL307" s="25"/>
    </row>
    <row r="308">
      <c r="A308" s="26"/>
      <c r="B308" s="25"/>
      <c r="C308" s="25"/>
      <c r="D308" s="28"/>
      <c r="E308" s="29"/>
      <c r="F308" s="30"/>
      <c r="G308" s="33"/>
      <c r="H308" s="34"/>
      <c r="I308" s="35"/>
      <c r="J308" s="36"/>
      <c r="K308" s="28"/>
      <c r="L308" s="28"/>
      <c r="M308" s="34"/>
      <c r="N308" s="35"/>
      <c r="O308" s="36"/>
      <c r="P308" s="28"/>
      <c r="Q308" s="37"/>
      <c r="R308" s="38" t="s">
        <v>64</v>
      </c>
      <c r="S308" s="39" t="s">
        <v>64</v>
      </c>
      <c r="T308" s="40" t="s">
        <v>64</v>
      </c>
      <c r="U308" s="40" t="s">
        <v>64</v>
      </c>
      <c r="V308" s="40" t="s">
        <v>64</v>
      </c>
      <c r="W308" s="40" t="s">
        <v>64</v>
      </c>
      <c r="X308" s="39" t="s">
        <v>64</v>
      </c>
      <c r="Y308" s="41" t="s">
        <v>64</v>
      </c>
      <c r="Z308" s="41" t="s">
        <v>64</v>
      </c>
      <c r="AA308" s="41" t="s">
        <v>64</v>
      </c>
      <c r="AB308" s="42">
        <v>0.0</v>
      </c>
      <c r="AC308" s="42">
        <v>0.0</v>
      </c>
      <c r="AD308" s="42">
        <v>0.0</v>
      </c>
      <c r="AE308" s="42">
        <v>0.0</v>
      </c>
      <c r="AF308" s="42">
        <v>0.0</v>
      </c>
      <c r="AG308" s="25"/>
      <c r="AH308" s="25"/>
      <c r="AI308" s="25"/>
      <c r="AJ308" s="25"/>
      <c r="AK308" s="25"/>
      <c r="AL308" s="25"/>
    </row>
    <row r="309">
      <c r="A309" s="26"/>
      <c r="B309" s="25"/>
      <c r="C309" s="25"/>
      <c r="D309" s="28"/>
      <c r="E309" s="29"/>
      <c r="F309" s="30"/>
      <c r="G309" s="33"/>
      <c r="H309" s="34"/>
      <c r="I309" s="35"/>
      <c r="J309" s="36"/>
      <c r="K309" s="28"/>
      <c r="L309" s="28"/>
      <c r="M309" s="34"/>
      <c r="N309" s="35"/>
      <c r="O309" s="36"/>
      <c r="P309" s="28"/>
      <c r="Q309" s="37"/>
      <c r="R309" s="38" t="s">
        <v>64</v>
      </c>
      <c r="S309" s="39" t="s">
        <v>64</v>
      </c>
      <c r="T309" s="40" t="s">
        <v>64</v>
      </c>
      <c r="U309" s="40" t="s">
        <v>64</v>
      </c>
      <c r="V309" s="40" t="s">
        <v>64</v>
      </c>
      <c r="W309" s="40" t="s">
        <v>64</v>
      </c>
      <c r="X309" s="39" t="s">
        <v>64</v>
      </c>
      <c r="Y309" s="41" t="s">
        <v>64</v>
      </c>
      <c r="Z309" s="41" t="s">
        <v>64</v>
      </c>
      <c r="AA309" s="41" t="s">
        <v>64</v>
      </c>
      <c r="AB309" s="42">
        <v>0.0</v>
      </c>
      <c r="AC309" s="42">
        <v>0.0</v>
      </c>
      <c r="AD309" s="42">
        <v>0.0</v>
      </c>
      <c r="AE309" s="42">
        <v>0.0</v>
      </c>
      <c r="AF309" s="42">
        <v>0.0</v>
      </c>
      <c r="AG309" s="25"/>
      <c r="AH309" s="25"/>
      <c r="AI309" s="25"/>
      <c r="AJ309" s="25"/>
      <c r="AK309" s="25"/>
      <c r="AL309" s="25"/>
    </row>
    <row r="310">
      <c r="A310" s="26"/>
      <c r="B310" s="25"/>
      <c r="C310" s="25"/>
      <c r="D310" s="28"/>
      <c r="E310" s="29"/>
      <c r="F310" s="30"/>
      <c r="G310" s="33"/>
      <c r="H310" s="34"/>
      <c r="I310" s="35"/>
      <c r="J310" s="36"/>
      <c r="K310" s="28"/>
      <c r="L310" s="28"/>
      <c r="M310" s="34"/>
      <c r="N310" s="35"/>
      <c r="O310" s="36"/>
      <c r="P310" s="28"/>
      <c r="Q310" s="37"/>
      <c r="R310" s="38" t="s">
        <v>64</v>
      </c>
      <c r="S310" s="39" t="s">
        <v>64</v>
      </c>
      <c r="T310" s="40" t="s">
        <v>64</v>
      </c>
      <c r="U310" s="40" t="s">
        <v>64</v>
      </c>
      <c r="V310" s="40" t="s">
        <v>64</v>
      </c>
      <c r="W310" s="40" t="s">
        <v>64</v>
      </c>
      <c r="X310" s="39" t="s">
        <v>64</v>
      </c>
      <c r="Y310" s="41" t="s">
        <v>64</v>
      </c>
      <c r="Z310" s="41" t="s">
        <v>64</v>
      </c>
      <c r="AA310" s="41" t="s">
        <v>64</v>
      </c>
      <c r="AB310" s="42">
        <v>0.0</v>
      </c>
      <c r="AC310" s="42">
        <v>0.0</v>
      </c>
      <c r="AD310" s="42">
        <v>0.0</v>
      </c>
      <c r="AE310" s="42">
        <v>0.0</v>
      </c>
      <c r="AF310" s="42">
        <v>0.0</v>
      </c>
      <c r="AG310" s="25"/>
      <c r="AH310" s="25"/>
      <c r="AI310" s="25"/>
      <c r="AJ310" s="25"/>
      <c r="AK310" s="25"/>
      <c r="AL310" s="25"/>
    </row>
    <row r="311">
      <c r="A311" s="26"/>
      <c r="B311" s="25"/>
      <c r="C311" s="25"/>
      <c r="D311" s="28"/>
      <c r="E311" s="29"/>
      <c r="F311" s="30"/>
      <c r="G311" s="33"/>
      <c r="H311" s="34"/>
      <c r="I311" s="35"/>
      <c r="J311" s="36"/>
      <c r="K311" s="28"/>
      <c r="L311" s="28"/>
      <c r="M311" s="34"/>
      <c r="N311" s="35"/>
      <c r="O311" s="36"/>
      <c r="P311" s="28"/>
      <c r="Q311" s="37"/>
      <c r="R311" s="38" t="s">
        <v>64</v>
      </c>
      <c r="S311" s="39" t="s">
        <v>64</v>
      </c>
      <c r="T311" s="40" t="s">
        <v>64</v>
      </c>
      <c r="U311" s="40" t="s">
        <v>64</v>
      </c>
      <c r="V311" s="40" t="s">
        <v>64</v>
      </c>
      <c r="W311" s="40" t="s">
        <v>64</v>
      </c>
      <c r="X311" s="39" t="s">
        <v>64</v>
      </c>
      <c r="Y311" s="41" t="s">
        <v>64</v>
      </c>
      <c r="Z311" s="41" t="s">
        <v>64</v>
      </c>
      <c r="AA311" s="41" t="s">
        <v>64</v>
      </c>
      <c r="AB311" s="42">
        <v>0.0</v>
      </c>
      <c r="AC311" s="42">
        <v>0.0</v>
      </c>
      <c r="AD311" s="42">
        <v>0.0</v>
      </c>
      <c r="AE311" s="42">
        <v>0.0</v>
      </c>
      <c r="AF311" s="42">
        <v>0.0</v>
      </c>
      <c r="AG311" s="25"/>
      <c r="AH311" s="25"/>
      <c r="AI311" s="25"/>
      <c r="AJ311" s="25"/>
      <c r="AK311" s="25"/>
      <c r="AL311" s="25"/>
    </row>
    <row r="312">
      <c r="A312" s="26"/>
      <c r="B312" s="25"/>
      <c r="C312" s="25"/>
      <c r="D312" s="28"/>
      <c r="E312" s="29"/>
      <c r="F312" s="30"/>
      <c r="G312" s="33"/>
      <c r="H312" s="34"/>
      <c r="I312" s="35"/>
      <c r="J312" s="36"/>
      <c r="K312" s="28"/>
      <c r="L312" s="28"/>
      <c r="M312" s="34"/>
      <c r="N312" s="35"/>
      <c r="O312" s="36"/>
      <c r="P312" s="28"/>
      <c r="Q312" s="37"/>
      <c r="R312" s="38" t="s">
        <v>64</v>
      </c>
      <c r="S312" s="39" t="s">
        <v>64</v>
      </c>
      <c r="T312" s="40" t="s">
        <v>64</v>
      </c>
      <c r="U312" s="40" t="s">
        <v>64</v>
      </c>
      <c r="V312" s="40" t="s">
        <v>64</v>
      </c>
      <c r="W312" s="40" t="s">
        <v>64</v>
      </c>
      <c r="X312" s="39" t="s">
        <v>64</v>
      </c>
      <c r="Y312" s="41" t="s">
        <v>64</v>
      </c>
      <c r="Z312" s="41" t="s">
        <v>64</v>
      </c>
      <c r="AA312" s="41" t="s">
        <v>64</v>
      </c>
      <c r="AB312" s="42">
        <v>0.0</v>
      </c>
      <c r="AC312" s="42">
        <v>0.0</v>
      </c>
      <c r="AD312" s="42">
        <v>0.0</v>
      </c>
      <c r="AE312" s="42">
        <v>0.0</v>
      </c>
      <c r="AF312" s="42">
        <v>0.0</v>
      </c>
      <c r="AG312" s="25"/>
      <c r="AH312" s="25"/>
      <c r="AI312" s="25"/>
      <c r="AJ312" s="25"/>
      <c r="AK312" s="25"/>
      <c r="AL312" s="25"/>
    </row>
    <row r="313">
      <c r="A313" s="26"/>
      <c r="B313" s="25"/>
      <c r="C313" s="25"/>
      <c r="D313" s="28"/>
      <c r="E313" s="29"/>
      <c r="F313" s="30"/>
      <c r="G313" s="33"/>
      <c r="H313" s="34"/>
      <c r="I313" s="35"/>
      <c r="J313" s="36"/>
      <c r="K313" s="28"/>
      <c r="L313" s="28"/>
      <c r="M313" s="34"/>
      <c r="N313" s="35"/>
      <c r="O313" s="36"/>
      <c r="P313" s="28"/>
      <c r="Q313" s="37"/>
      <c r="R313" s="38" t="s">
        <v>64</v>
      </c>
      <c r="S313" s="39" t="s">
        <v>64</v>
      </c>
      <c r="T313" s="40" t="s">
        <v>64</v>
      </c>
      <c r="U313" s="40" t="s">
        <v>64</v>
      </c>
      <c r="V313" s="40" t="s">
        <v>64</v>
      </c>
      <c r="W313" s="40" t="s">
        <v>64</v>
      </c>
      <c r="X313" s="39" t="s">
        <v>64</v>
      </c>
      <c r="Y313" s="41" t="s">
        <v>64</v>
      </c>
      <c r="Z313" s="41" t="s">
        <v>64</v>
      </c>
      <c r="AA313" s="41" t="s">
        <v>64</v>
      </c>
      <c r="AB313" s="42">
        <v>0.0</v>
      </c>
      <c r="AC313" s="42">
        <v>0.0</v>
      </c>
      <c r="AD313" s="42">
        <v>0.0</v>
      </c>
      <c r="AE313" s="42">
        <v>0.0</v>
      </c>
      <c r="AF313" s="42">
        <v>0.0</v>
      </c>
      <c r="AG313" s="25"/>
      <c r="AH313" s="25"/>
      <c r="AI313" s="25"/>
      <c r="AJ313" s="25"/>
      <c r="AK313" s="25"/>
      <c r="AL313" s="25"/>
    </row>
    <row r="314">
      <c r="A314" s="26"/>
      <c r="B314" s="25"/>
      <c r="C314" s="25"/>
      <c r="D314" s="28"/>
      <c r="E314" s="29"/>
      <c r="F314" s="30"/>
      <c r="G314" s="33"/>
      <c r="H314" s="34"/>
      <c r="I314" s="35"/>
      <c r="J314" s="36"/>
      <c r="K314" s="28"/>
      <c r="L314" s="28"/>
      <c r="M314" s="34"/>
      <c r="N314" s="35"/>
      <c r="O314" s="36"/>
      <c r="P314" s="28"/>
      <c r="Q314" s="37"/>
      <c r="R314" s="38" t="s">
        <v>64</v>
      </c>
      <c r="S314" s="39" t="s">
        <v>64</v>
      </c>
      <c r="T314" s="40" t="s">
        <v>64</v>
      </c>
      <c r="U314" s="40" t="s">
        <v>64</v>
      </c>
      <c r="V314" s="40" t="s">
        <v>64</v>
      </c>
      <c r="W314" s="40" t="s">
        <v>64</v>
      </c>
      <c r="X314" s="39" t="s">
        <v>64</v>
      </c>
      <c r="Y314" s="41" t="s">
        <v>64</v>
      </c>
      <c r="Z314" s="41" t="s">
        <v>64</v>
      </c>
      <c r="AA314" s="41" t="s">
        <v>64</v>
      </c>
      <c r="AB314" s="42">
        <v>0.0</v>
      </c>
      <c r="AC314" s="42">
        <v>0.0</v>
      </c>
      <c r="AD314" s="42">
        <v>0.0</v>
      </c>
      <c r="AE314" s="42">
        <v>0.0</v>
      </c>
      <c r="AF314" s="42">
        <v>0.0</v>
      </c>
      <c r="AG314" s="25"/>
      <c r="AH314" s="25"/>
      <c r="AI314" s="25"/>
      <c r="AJ314" s="25"/>
      <c r="AK314" s="25"/>
      <c r="AL314" s="25"/>
    </row>
    <row r="315">
      <c r="A315" s="26"/>
      <c r="B315" s="25"/>
      <c r="C315" s="25"/>
      <c r="D315" s="28"/>
      <c r="E315" s="29"/>
      <c r="F315" s="30"/>
      <c r="G315" s="33"/>
      <c r="H315" s="34"/>
      <c r="I315" s="35"/>
      <c r="J315" s="36"/>
      <c r="K315" s="28"/>
      <c r="L315" s="28"/>
      <c r="M315" s="34"/>
      <c r="N315" s="35"/>
      <c r="O315" s="36"/>
      <c r="P315" s="28"/>
      <c r="Q315" s="37"/>
      <c r="R315" s="38" t="s">
        <v>64</v>
      </c>
      <c r="S315" s="39" t="s">
        <v>64</v>
      </c>
      <c r="T315" s="40" t="s">
        <v>64</v>
      </c>
      <c r="U315" s="40" t="s">
        <v>64</v>
      </c>
      <c r="V315" s="40" t="s">
        <v>64</v>
      </c>
      <c r="W315" s="40" t="s">
        <v>64</v>
      </c>
      <c r="X315" s="39" t="s">
        <v>64</v>
      </c>
      <c r="Y315" s="41" t="s">
        <v>64</v>
      </c>
      <c r="Z315" s="41" t="s">
        <v>64</v>
      </c>
      <c r="AA315" s="41" t="s">
        <v>64</v>
      </c>
      <c r="AB315" s="42">
        <v>0.0</v>
      </c>
      <c r="AC315" s="42">
        <v>0.0</v>
      </c>
      <c r="AD315" s="42">
        <v>0.0</v>
      </c>
      <c r="AE315" s="42">
        <v>0.0</v>
      </c>
      <c r="AF315" s="42">
        <v>0.0</v>
      </c>
      <c r="AG315" s="25"/>
      <c r="AH315" s="25"/>
      <c r="AI315" s="25"/>
      <c r="AJ315" s="25"/>
      <c r="AK315" s="25"/>
      <c r="AL315" s="25"/>
    </row>
    <row r="316">
      <c r="A316" s="26"/>
      <c r="B316" s="25"/>
      <c r="C316" s="25"/>
      <c r="D316" s="28"/>
      <c r="E316" s="29"/>
      <c r="F316" s="30"/>
      <c r="G316" s="33"/>
      <c r="H316" s="34"/>
      <c r="I316" s="35"/>
      <c r="J316" s="36"/>
      <c r="K316" s="28"/>
      <c r="L316" s="28"/>
      <c r="M316" s="34"/>
      <c r="N316" s="35"/>
      <c r="O316" s="36"/>
      <c r="P316" s="28"/>
      <c r="Q316" s="37"/>
      <c r="R316" s="38" t="s">
        <v>64</v>
      </c>
      <c r="S316" s="39" t="s">
        <v>64</v>
      </c>
      <c r="T316" s="40" t="s">
        <v>64</v>
      </c>
      <c r="U316" s="40" t="s">
        <v>64</v>
      </c>
      <c r="V316" s="40" t="s">
        <v>64</v>
      </c>
      <c r="W316" s="40" t="s">
        <v>64</v>
      </c>
      <c r="X316" s="39" t="s">
        <v>64</v>
      </c>
      <c r="Y316" s="41" t="s">
        <v>64</v>
      </c>
      <c r="Z316" s="41" t="s">
        <v>64</v>
      </c>
      <c r="AA316" s="41" t="s">
        <v>64</v>
      </c>
      <c r="AB316" s="42">
        <v>0.0</v>
      </c>
      <c r="AC316" s="42">
        <v>0.0</v>
      </c>
      <c r="AD316" s="42">
        <v>0.0</v>
      </c>
      <c r="AE316" s="42">
        <v>0.0</v>
      </c>
      <c r="AF316" s="42">
        <v>0.0</v>
      </c>
      <c r="AG316" s="25"/>
      <c r="AH316" s="25"/>
      <c r="AI316" s="25"/>
      <c r="AJ316" s="25"/>
      <c r="AK316" s="25"/>
      <c r="AL316" s="25"/>
    </row>
    <row r="317">
      <c r="A317" s="26"/>
      <c r="B317" s="25"/>
      <c r="C317" s="25"/>
      <c r="D317" s="28"/>
      <c r="E317" s="29"/>
      <c r="F317" s="30"/>
      <c r="G317" s="33"/>
      <c r="H317" s="34"/>
      <c r="I317" s="35"/>
      <c r="J317" s="36"/>
      <c r="K317" s="28"/>
      <c r="L317" s="28"/>
      <c r="M317" s="34"/>
      <c r="N317" s="35"/>
      <c r="O317" s="36"/>
      <c r="P317" s="28"/>
      <c r="Q317" s="37"/>
      <c r="R317" s="38" t="s">
        <v>64</v>
      </c>
      <c r="S317" s="39" t="s">
        <v>64</v>
      </c>
      <c r="T317" s="40" t="s">
        <v>64</v>
      </c>
      <c r="U317" s="40" t="s">
        <v>64</v>
      </c>
      <c r="V317" s="40" t="s">
        <v>64</v>
      </c>
      <c r="W317" s="40" t="s">
        <v>64</v>
      </c>
      <c r="X317" s="39" t="s">
        <v>64</v>
      </c>
      <c r="Y317" s="41" t="s">
        <v>64</v>
      </c>
      <c r="Z317" s="41" t="s">
        <v>64</v>
      </c>
      <c r="AA317" s="41" t="s">
        <v>64</v>
      </c>
      <c r="AB317" s="42">
        <v>0.0</v>
      </c>
      <c r="AC317" s="42">
        <v>0.0</v>
      </c>
      <c r="AD317" s="42">
        <v>0.0</v>
      </c>
      <c r="AE317" s="42">
        <v>0.0</v>
      </c>
      <c r="AF317" s="42">
        <v>0.0</v>
      </c>
      <c r="AG317" s="25"/>
      <c r="AH317" s="25"/>
      <c r="AI317" s="25"/>
      <c r="AJ317" s="25"/>
      <c r="AK317" s="25"/>
      <c r="AL317" s="25"/>
    </row>
    <row r="318">
      <c r="A318" s="26"/>
      <c r="B318" s="25"/>
      <c r="C318" s="25"/>
      <c r="D318" s="28"/>
      <c r="E318" s="29"/>
      <c r="F318" s="30"/>
      <c r="G318" s="33"/>
      <c r="H318" s="34"/>
      <c r="I318" s="35"/>
      <c r="J318" s="36"/>
      <c r="K318" s="28"/>
      <c r="L318" s="28"/>
      <c r="M318" s="34"/>
      <c r="N318" s="35"/>
      <c r="O318" s="36"/>
      <c r="P318" s="28"/>
      <c r="Q318" s="37"/>
      <c r="R318" s="38" t="s">
        <v>64</v>
      </c>
      <c r="S318" s="39" t="s">
        <v>64</v>
      </c>
      <c r="T318" s="40" t="s">
        <v>64</v>
      </c>
      <c r="U318" s="40" t="s">
        <v>64</v>
      </c>
      <c r="V318" s="40" t="s">
        <v>64</v>
      </c>
      <c r="W318" s="40" t="s">
        <v>64</v>
      </c>
      <c r="X318" s="39" t="s">
        <v>64</v>
      </c>
      <c r="Y318" s="41" t="s">
        <v>64</v>
      </c>
      <c r="Z318" s="41" t="s">
        <v>64</v>
      </c>
      <c r="AA318" s="41" t="s">
        <v>64</v>
      </c>
      <c r="AB318" s="42">
        <v>0.0</v>
      </c>
      <c r="AC318" s="42">
        <v>0.0</v>
      </c>
      <c r="AD318" s="42">
        <v>0.0</v>
      </c>
      <c r="AE318" s="42">
        <v>0.0</v>
      </c>
      <c r="AF318" s="42">
        <v>0.0</v>
      </c>
      <c r="AG318" s="25"/>
      <c r="AH318" s="25"/>
      <c r="AI318" s="25"/>
      <c r="AJ318" s="25"/>
      <c r="AK318" s="25"/>
      <c r="AL318" s="25"/>
    </row>
    <row r="319">
      <c r="A319" s="26"/>
      <c r="B319" s="25"/>
      <c r="C319" s="25"/>
      <c r="D319" s="28"/>
      <c r="E319" s="29"/>
      <c r="F319" s="30"/>
      <c r="G319" s="33"/>
      <c r="H319" s="34"/>
      <c r="I319" s="35"/>
      <c r="J319" s="36"/>
      <c r="K319" s="28"/>
      <c r="L319" s="28"/>
      <c r="M319" s="34"/>
      <c r="N319" s="35"/>
      <c r="O319" s="36"/>
      <c r="P319" s="28"/>
      <c r="Q319" s="37"/>
      <c r="R319" s="38" t="s">
        <v>64</v>
      </c>
      <c r="S319" s="39" t="s">
        <v>64</v>
      </c>
      <c r="T319" s="40" t="s">
        <v>64</v>
      </c>
      <c r="U319" s="40" t="s">
        <v>64</v>
      </c>
      <c r="V319" s="40" t="s">
        <v>64</v>
      </c>
      <c r="W319" s="40" t="s">
        <v>64</v>
      </c>
      <c r="X319" s="39" t="s">
        <v>64</v>
      </c>
      <c r="Y319" s="41" t="s">
        <v>64</v>
      </c>
      <c r="Z319" s="41" t="s">
        <v>64</v>
      </c>
      <c r="AA319" s="41" t="s">
        <v>64</v>
      </c>
      <c r="AB319" s="42">
        <v>0.0</v>
      </c>
      <c r="AC319" s="42">
        <v>0.0</v>
      </c>
      <c r="AD319" s="42">
        <v>0.0</v>
      </c>
      <c r="AE319" s="42">
        <v>0.0</v>
      </c>
      <c r="AF319" s="42">
        <v>0.0</v>
      </c>
      <c r="AG319" s="25"/>
      <c r="AH319" s="25"/>
      <c r="AI319" s="25"/>
      <c r="AJ319" s="25"/>
      <c r="AK319" s="25"/>
      <c r="AL319" s="25"/>
    </row>
    <row r="320">
      <c r="A320" s="26"/>
      <c r="B320" s="25"/>
      <c r="C320" s="25"/>
      <c r="D320" s="28"/>
      <c r="E320" s="29"/>
      <c r="F320" s="30"/>
      <c r="G320" s="33"/>
      <c r="H320" s="34"/>
      <c r="I320" s="35"/>
      <c r="J320" s="36"/>
      <c r="K320" s="28"/>
      <c r="L320" s="28"/>
      <c r="M320" s="34"/>
      <c r="N320" s="35"/>
      <c r="O320" s="36"/>
      <c r="P320" s="28"/>
      <c r="Q320" s="37"/>
      <c r="R320" s="38" t="s">
        <v>64</v>
      </c>
      <c r="S320" s="39" t="s">
        <v>64</v>
      </c>
      <c r="T320" s="40" t="s">
        <v>64</v>
      </c>
      <c r="U320" s="40" t="s">
        <v>64</v>
      </c>
      <c r="V320" s="40" t="s">
        <v>64</v>
      </c>
      <c r="W320" s="40" t="s">
        <v>64</v>
      </c>
      <c r="X320" s="39" t="s">
        <v>64</v>
      </c>
      <c r="Y320" s="41" t="s">
        <v>64</v>
      </c>
      <c r="Z320" s="41" t="s">
        <v>64</v>
      </c>
      <c r="AA320" s="41" t="s">
        <v>64</v>
      </c>
      <c r="AB320" s="42">
        <v>0.0</v>
      </c>
      <c r="AC320" s="42">
        <v>0.0</v>
      </c>
      <c r="AD320" s="42">
        <v>0.0</v>
      </c>
      <c r="AE320" s="42">
        <v>0.0</v>
      </c>
      <c r="AF320" s="42">
        <v>0.0</v>
      </c>
      <c r="AG320" s="25"/>
      <c r="AH320" s="25"/>
      <c r="AI320" s="25"/>
      <c r="AJ320" s="25"/>
      <c r="AK320" s="25"/>
      <c r="AL320" s="25"/>
    </row>
    <row r="321">
      <c r="A321" s="26"/>
      <c r="B321" s="25"/>
      <c r="C321" s="25"/>
      <c r="D321" s="28"/>
      <c r="E321" s="29"/>
      <c r="F321" s="30"/>
      <c r="G321" s="33"/>
      <c r="H321" s="34"/>
      <c r="I321" s="35"/>
      <c r="J321" s="36"/>
      <c r="K321" s="28"/>
      <c r="L321" s="28"/>
      <c r="M321" s="34"/>
      <c r="N321" s="35"/>
      <c r="O321" s="36"/>
      <c r="P321" s="28"/>
      <c r="Q321" s="37"/>
      <c r="R321" s="38" t="s">
        <v>64</v>
      </c>
      <c r="S321" s="39" t="s">
        <v>64</v>
      </c>
      <c r="T321" s="40" t="s">
        <v>64</v>
      </c>
      <c r="U321" s="40" t="s">
        <v>64</v>
      </c>
      <c r="V321" s="40" t="s">
        <v>64</v>
      </c>
      <c r="W321" s="40" t="s">
        <v>64</v>
      </c>
      <c r="X321" s="39" t="s">
        <v>64</v>
      </c>
      <c r="Y321" s="41" t="s">
        <v>64</v>
      </c>
      <c r="Z321" s="41" t="s">
        <v>64</v>
      </c>
      <c r="AA321" s="41" t="s">
        <v>64</v>
      </c>
      <c r="AB321" s="42">
        <v>0.0</v>
      </c>
      <c r="AC321" s="42">
        <v>0.0</v>
      </c>
      <c r="AD321" s="42">
        <v>0.0</v>
      </c>
      <c r="AE321" s="42">
        <v>0.0</v>
      </c>
      <c r="AF321" s="42">
        <v>0.0</v>
      </c>
      <c r="AG321" s="25"/>
      <c r="AH321" s="25"/>
      <c r="AI321" s="25"/>
      <c r="AJ321" s="25"/>
      <c r="AK321" s="25"/>
      <c r="AL321" s="25"/>
    </row>
    <row r="322">
      <c r="A322" s="26"/>
      <c r="B322" s="25"/>
      <c r="C322" s="25"/>
      <c r="D322" s="28"/>
      <c r="E322" s="29"/>
      <c r="F322" s="30"/>
      <c r="G322" s="33"/>
      <c r="H322" s="34"/>
      <c r="I322" s="35"/>
      <c r="J322" s="36"/>
      <c r="K322" s="28"/>
      <c r="L322" s="28"/>
      <c r="M322" s="34"/>
      <c r="N322" s="35"/>
      <c r="O322" s="36"/>
      <c r="P322" s="28"/>
      <c r="Q322" s="37"/>
      <c r="R322" s="38" t="s">
        <v>64</v>
      </c>
      <c r="S322" s="39" t="s">
        <v>64</v>
      </c>
      <c r="T322" s="40" t="s">
        <v>64</v>
      </c>
      <c r="U322" s="40" t="s">
        <v>64</v>
      </c>
      <c r="V322" s="40" t="s">
        <v>64</v>
      </c>
      <c r="W322" s="40" t="s">
        <v>64</v>
      </c>
      <c r="X322" s="39" t="s">
        <v>64</v>
      </c>
      <c r="Y322" s="41" t="s">
        <v>64</v>
      </c>
      <c r="Z322" s="41" t="s">
        <v>64</v>
      </c>
      <c r="AA322" s="41" t="s">
        <v>64</v>
      </c>
      <c r="AB322" s="42">
        <v>0.0</v>
      </c>
      <c r="AC322" s="42">
        <v>0.0</v>
      </c>
      <c r="AD322" s="42">
        <v>0.0</v>
      </c>
      <c r="AE322" s="42">
        <v>0.0</v>
      </c>
      <c r="AF322" s="42">
        <v>0.0</v>
      </c>
      <c r="AG322" s="25"/>
      <c r="AH322" s="25"/>
      <c r="AI322" s="25"/>
      <c r="AJ322" s="25"/>
      <c r="AK322" s="25"/>
      <c r="AL322" s="25"/>
    </row>
    <row r="323">
      <c r="A323" s="26"/>
      <c r="B323" s="25"/>
      <c r="C323" s="25"/>
      <c r="D323" s="28"/>
      <c r="E323" s="29"/>
      <c r="F323" s="30"/>
      <c r="G323" s="33"/>
      <c r="H323" s="34"/>
      <c r="I323" s="35"/>
      <c r="J323" s="36"/>
      <c r="K323" s="28"/>
      <c r="L323" s="28"/>
      <c r="M323" s="34"/>
      <c r="N323" s="35"/>
      <c r="O323" s="36"/>
      <c r="P323" s="28"/>
      <c r="Q323" s="37"/>
      <c r="R323" s="38" t="s">
        <v>64</v>
      </c>
      <c r="S323" s="39" t="s">
        <v>64</v>
      </c>
      <c r="T323" s="40" t="s">
        <v>64</v>
      </c>
      <c r="U323" s="40" t="s">
        <v>64</v>
      </c>
      <c r="V323" s="40" t="s">
        <v>64</v>
      </c>
      <c r="W323" s="40" t="s">
        <v>64</v>
      </c>
      <c r="X323" s="39" t="s">
        <v>64</v>
      </c>
      <c r="Y323" s="41" t="s">
        <v>64</v>
      </c>
      <c r="Z323" s="41" t="s">
        <v>64</v>
      </c>
      <c r="AA323" s="41" t="s">
        <v>64</v>
      </c>
      <c r="AB323" s="42">
        <v>0.0</v>
      </c>
      <c r="AC323" s="42">
        <v>0.0</v>
      </c>
      <c r="AD323" s="42">
        <v>0.0</v>
      </c>
      <c r="AE323" s="42">
        <v>0.0</v>
      </c>
      <c r="AF323" s="42">
        <v>0.0</v>
      </c>
      <c r="AG323" s="25"/>
      <c r="AH323" s="25"/>
      <c r="AI323" s="25"/>
      <c r="AJ323" s="25"/>
      <c r="AK323" s="25"/>
      <c r="AL323" s="25"/>
    </row>
    <row r="324">
      <c r="A324" s="26"/>
      <c r="B324" s="25"/>
      <c r="C324" s="25"/>
      <c r="D324" s="28"/>
      <c r="E324" s="29"/>
      <c r="F324" s="30"/>
      <c r="G324" s="33"/>
      <c r="H324" s="34"/>
      <c r="I324" s="35"/>
      <c r="J324" s="36"/>
      <c r="K324" s="28"/>
      <c r="L324" s="28"/>
      <c r="M324" s="34"/>
      <c r="N324" s="35"/>
      <c r="O324" s="36"/>
      <c r="P324" s="28"/>
      <c r="Q324" s="37"/>
      <c r="R324" s="38" t="s">
        <v>64</v>
      </c>
      <c r="S324" s="39" t="s">
        <v>64</v>
      </c>
      <c r="T324" s="40" t="s">
        <v>64</v>
      </c>
      <c r="U324" s="40" t="s">
        <v>64</v>
      </c>
      <c r="V324" s="40" t="s">
        <v>64</v>
      </c>
      <c r="W324" s="40" t="s">
        <v>64</v>
      </c>
      <c r="X324" s="39" t="s">
        <v>64</v>
      </c>
      <c r="Y324" s="41" t="s">
        <v>64</v>
      </c>
      <c r="Z324" s="41" t="s">
        <v>64</v>
      </c>
      <c r="AA324" s="41" t="s">
        <v>64</v>
      </c>
      <c r="AB324" s="42">
        <v>0.0</v>
      </c>
      <c r="AC324" s="42">
        <v>0.0</v>
      </c>
      <c r="AD324" s="42">
        <v>0.0</v>
      </c>
      <c r="AE324" s="42">
        <v>0.0</v>
      </c>
      <c r="AF324" s="42">
        <v>0.0</v>
      </c>
      <c r="AG324" s="25"/>
      <c r="AH324" s="25"/>
      <c r="AI324" s="25"/>
      <c r="AJ324" s="25"/>
      <c r="AK324" s="25"/>
      <c r="AL324" s="25"/>
    </row>
    <row r="325">
      <c r="A325" s="26"/>
      <c r="B325" s="25"/>
      <c r="C325" s="25"/>
      <c r="D325" s="28"/>
      <c r="E325" s="29"/>
      <c r="F325" s="30"/>
      <c r="G325" s="33"/>
      <c r="H325" s="34"/>
      <c r="I325" s="35"/>
      <c r="J325" s="36"/>
      <c r="K325" s="28"/>
      <c r="L325" s="28"/>
      <c r="M325" s="34"/>
      <c r="N325" s="35"/>
      <c r="O325" s="36"/>
      <c r="P325" s="28"/>
      <c r="Q325" s="37"/>
      <c r="R325" s="38" t="s">
        <v>64</v>
      </c>
      <c r="S325" s="39" t="s">
        <v>64</v>
      </c>
      <c r="T325" s="40" t="s">
        <v>64</v>
      </c>
      <c r="U325" s="40" t="s">
        <v>64</v>
      </c>
      <c r="V325" s="40" t="s">
        <v>64</v>
      </c>
      <c r="W325" s="40" t="s">
        <v>64</v>
      </c>
      <c r="X325" s="39" t="s">
        <v>64</v>
      </c>
      <c r="Y325" s="41" t="s">
        <v>64</v>
      </c>
      <c r="Z325" s="41" t="s">
        <v>64</v>
      </c>
      <c r="AA325" s="41" t="s">
        <v>64</v>
      </c>
      <c r="AB325" s="42">
        <v>0.0</v>
      </c>
      <c r="AC325" s="42">
        <v>0.0</v>
      </c>
      <c r="AD325" s="42">
        <v>0.0</v>
      </c>
      <c r="AE325" s="42">
        <v>0.0</v>
      </c>
      <c r="AF325" s="42">
        <v>0.0</v>
      </c>
      <c r="AG325" s="25"/>
      <c r="AH325" s="25"/>
      <c r="AI325" s="25"/>
      <c r="AJ325" s="25"/>
      <c r="AK325" s="25"/>
      <c r="AL325" s="25"/>
    </row>
    <row r="326">
      <c r="A326" s="26"/>
      <c r="B326" s="25"/>
      <c r="C326" s="25"/>
      <c r="D326" s="28"/>
      <c r="E326" s="29"/>
      <c r="F326" s="30"/>
      <c r="G326" s="33"/>
      <c r="H326" s="34"/>
      <c r="I326" s="35"/>
      <c r="J326" s="36"/>
      <c r="K326" s="28"/>
      <c r="L326" s="28"/>
      <c r="M326" s="34"/>
      <c r="N326" s="35"/>
      <c r="O326" s="36"/>
      <c r="P326" s="28"/>
      <c r="Q326" s="37"/>
      <c r="R326" s="38" t="s">
        <v>64</v>
      </c>
      <c r="S326" s="39" t="s">
        <v>64</v>
      </c>
      <c r="T326" s="40" t="s">
        <v>64</v>
      </c>
      <c r="U326" s="40" t="s">
        <v>64</v>
      </c>
      <c r="V326" s="40" t="s">
        <v>64</v>
      </c>
      <c r="W326" s="40" t="s">
        <v>64</v>
      </c>
      <c r="X326" s="39" t="s">
        <v>64</v>
      </c>
      <c r="Y326" s="41" t="s">
        <v>64</v>
      </c>
      <c r="Z326" s="41" t="s">
        <v>64</v>
      </c>
      <c r="AA326" s="41" t="s">
        <v>64</v>
      </c>
      <c r="AB326" s="42">
        <v>0.0</v>
      </c>
      <c r="AC326" s="42">
        <v>0.0</v>
      </c>
      <c r="AD326" s="42">
        <v>0.0</v>
      </c>
      <c r="AE326" s="42">
        <v>0.0</v>
      </c>
      <c r="AF326" s="42">
        <v>0.0</v>
      </c>
      <c r="AG326" s="25"/>
      <c r="AH326" s="25"/>
      <c r="AI326" s="25"/>
      <c r="AJ326" s="25"/>
      <c r="AK326" s="25"/>
      <c r="AL326" s="25"/>
    </row>
    <row r="327">
      <c r="A327" s="26"/>
      <c r="B327" s="25"/>
      <c r="C327" s="25"/>
      <c r="D327" s="28"/>
      <c r="E327" s="29"/>
      <c r="F327" s="30"/>
      <c r="G327" s="33"/>
      <c r="H327" s="34"/>
      <c r="I327" s="35"/>
      <c r="J327" s="36"/>
      <c r="K327" s="28"/>
      <c r="L327" s="28"/>
      <c r="M327" s="34"/>
      <c r="N327" s="35"/>
      <c r="O327" s="36"/>
      <c r="P327" s="28"/>
      <c r="Q327" s="37"/>
      <c r="R327" s="38" t="s">
        <v>64</v>
      </c>
      <c r="S327" s="39" t="s">
        <v>64</v>
      </c>
      <c r="T327" s="40" t="s">
        <v>64</v>
      </c>
      <c r="U327" s="40" t="s">
        <v>64</v>
      </c>
      <c r="V327" s="40" t="s">
        <v>64</v>
      </c>
      <c r="W327" s="40" t="s">
        <v>64</v>
      </c>
      <c r="X327" s="39" t="s">
        <v>64</v>
      </c>
      <c r="Y327" s="41" t="s">
        <v>64</v>
      </c>
      <c r="Z327" s="41" t="s">
        <v>64</v>
      </c>
      <c r="AA327" s="41" t="s">
        <v>64</v>
      </c>
      <c r="AB327" s="42">
        <v>0.0</v>
      </c>
      <c r="AC327" s="42">
        <v>0.0</v>
      </c>
      <c r="AD327" s="42">
        <v>0.0</v>
      </c>
      <c r="AE327" s="42">
        <v>0.0</v>
      </c>
      <c r="AF327" s="42">
        <v>0.0</v>
      </c>
      <c r="AG327" s="25"/>
      <c r="AH327" s="25"/>
      <c r="AI327" s="25"/>
      <c r="AJ327" s="25"/>
      <c r="AK327" s="25"/>
      <c r="AL327" s="25"/>
    </row>
    <row r="328">
      <c r="A328" s="26"/>
      <c r="B328" s="25"/>
      <c r="C328" s="25"/>
      <c r="D328" s="28"/>
      <c r="E328" s="29"/>
      <c r="F328" s="30"/>
      <c r="G328" s="33"/>
      <c r="H328" s="34"/>
      <c r="I328" s="35"/>
      <c r="J328" s="36"/>
      <c r="K328" s="28"/>
      <c r="L328" s="28"/>
      <c r="M328" s="34"/>
      <c r="N328" s="35"/>
      <c r="O328" s="36"/>
      <c r="P328" s="28"/>
      <c r="Q328" s="37"/>
      <c r="R328" s="38" t="s">
        <v>64</v>
      </c>
      <c r="S328" s="39" t="s">
        <v>64</v>
      </c>
      <c r="T328" s="40" t="s">
        <v>64</v>
      </c>
      <c r="U328" s="40" t="s">
        <v>64</v>
      </c>
      <c r="V328" s="40" t="s">
        <v>64</v>
      </c>
      <c r="W328" s="40" t="s">
        <v>64</v>
      </c>
      <c r="X328" s="39" t="s">
        <v>64</v>
      </c>
      <c r="Y328" s="41" t="s">
        <v>64</v>
      </c>
      <c r="Z328" s="41" t="s">
        <v>64</v>
      </c>
      <c r="AA328" s="41" t="s">
        <v>64</v>
      </c>
      <c r="AB328" s="42">
        <v>0.0</v>
      </c>
      <c r="AC328" s="42">
        <v>0.0</v>
      </c>
      <c r="AD328" s="42">
        <v>0.0</v>
      </c>
      <c r="AE328" s="42">
        <v>0.0</v>
      </c>
      <c r="AF328" s="42">
        <v>0.0</v>
      </c>
      <c r="AG328" s="25"/>
      <c r="AH328" s="25"/>
      <c r="AI328" s="25"/>
      <c r="AJ328" s="25"/>
      <c r="AK328" s="25"/>
      <c r="AL328" s="25"/>
    </row>
    <row r="329">
      <c r="A329" s="26"/>
      <c r="B329" s="25"/>
      <c r="C329" s="25"/>
      <c r="D329" s="28"/>
      <c r="E329" s="29"/>
      <c r="F329" s="30"/>
      <c r="G329" s="33"/>
      <c r="H329" s="34"/>
      <c r="I329" s="35"/>
      <c r="J329" s="36"/>
      <c r="K329" s="28"/>
      <c r="L329" s="28"/>
      <c r="M329" s="34"/>
      <c r="N329" s="35"/>
      <c r="O329" s="36"/>
      <c r="P329" s="28"/>
      <c r="Q329" s="37"/>
      <c r="R329" s="38" t="s">
        <v>64</v>
      </c>
      <c r="S329" s="39" t="s">
        <v>64</v>
      </c>
      <c r="T329" s="40" t="s">
        <v>64</v>
      </c>
      <c r="U329" s="40" t="s">
        <v>64</v>
      </c>
      <c r="V329" s="40" t="s">
        <v>64</v>
      </c>
      <c r="W329" s="40" t="s">
        <v>64</v>
      </c>
      <c r="X329" s="39" t="s">
        <v>64</v>
      </c>
      <c r="Y329" s="41" t="s">
        <v>64</v>
      </c>
      <c r="Z329" s="41" t="s">
        <v>64</v>
      </c>
      <c r="AA329" s="41" t="s">
        <v>64</v>
      </c>
      <c r="AB329" s="42">
        <v>0.0</v>
      </c>
      <c r="AC329" s="42">
        <v>0.0</v>
      </c>
      <c r="AD329" s="42">
        <v>0.0</v>
      </c>
      <c r="AE329" s="42">
        <v>0.0</v>
      </c>
      <c r="AF329" s="42">
        <v>0.0</v>
      </c>
      <c r="AG329" s="25"/>
      <c r="AH329" s="25"/>
      <c r="AI329" s="25"/>
      <c r="AJ329" s="25"/>
      <c r="AK329" s="25"/>
      <c r="AL329" s="25"/>
    </row>
    <row r="330">
      <c r="A330" s="26"/>
      <c r="B330" s="25"/>
      <c r="C330" s="25"/>
      <c r="D330" s="28"/>
      <c r="E330" s="29"/>
      <c r="F330" s="30"/>
      <c r="G330" s="33"/>
      <c r="H330" s="34"/>
      <c r="I330" s="35"/>
      <c r="J330" s="36"/>
      <c r="K330" s="28"/>
      <c r="L330" s="28"/>
      <c r="M330" s="34"/>
      <c r="N330" s="35"/>
      <c r="O330" s="36"/>
      <c r="P330" s="28"/>
      <c r="Q330" s="37"/>
      <c r="R330" s="38" t="s">
        <v>64</v>
      </c>
      <c r="S330" s="39" t="s">
        <v>64</v>
      </c>
      <c r="T330" s="40" t="s">
        <v>64</v>
      </c>
      <c r="U330" s="40" t="s">
        <v>64</v>
      </c>
      <c r="V330" s="40" t="s">
        <v>64</v>
      </c>
      <c r="W330" s="40" t="s">
        <v>64</v>
      </c>
      <c r="X330" s="39" t="s">
        <v>64</v>
      </c>
      <c r="Y330" s="41" t="s">
        <v>64</v>
      </c>
      <c r="Z330" s="41" t="s">
        <v>64</v>
      </c>
      <c r="AA330" s="41" t="s">
        <v>64</v>
      </c>
      <c r="AB330" s="42">
        <v>0.0</v>
      </c>
      <c r="AC330" s="42">
        <v>0.0</v>
      </c>
      <c r="AD330" s="42">
        <v>0.0</v>
      </c>
      <c r="AE330" s="42">
        <v>0.0</v>
      </c>
      <c r="AF330" s="42">
        <v>0.0</v>
      </c>
      <c r="AG330" s="25"/>
      <c r="AH330" s="25"/>
      <c r="AI330" s="25"/>
      <c r="AJ330" s="25"/>
      <c r="AK330" s="25"/>
      <c r="AL330" s="25"/>
    </row>
    <row r="331">
      <c r="A331" s="26"/>
      <c r="B331" s="25"/>
      <c r="C331" s="25"/>
      <c r="D331" s="28"/>
      <c r="E331" s="29"/>
      <c r="F331" s="30"/>
      <c r="G331" s="33"/>
      <c r="H331" s="34"/>
      <c r="I331" s="35"/>
      <c r="J331" s="36"/>
      <c r="K331" s="28"/>
      <c r="L331" s="28"/>
      <c r="M331" s="34"/>
      <c r="N331" s="35"/>
      <c r="O331" s="36"/>
      <c r="P331" s="28"/>
      <c r="Q331" s="37"/>
      <c r="R331" s="38" t="s">
        <v>64</v>
      </c>
      <c r="S331" s="39" t="s">
        <v>64</v>
      </c>
      <c r="T331" s="40" t="s">
        <v>64</v>
      </c>
      <c r="U331" s="40" t="s">
        <v>64</v>
      </c>
      <c r="V331" s="40" t="s">
        <v>64</v>
      </c>
      <c r="W331" s="40" t="s">
        <v>64</v>
      </c>
      <c r="X331" s="39" t="s">
        <v>64</v>
      </c>
      <c r="Y331" s="41" t="s">
        <v>64</v>
      </c>
      <c r="Z331" s="41" t="s">
        <v>64</v>
      </c>
      <c r="AA331" s="41" t="s">
        <v>64</v>
      </c>
      <c r="AB331" s="42">
        <v>0.0</v>
      </c>
      <c r="AC331" s="42">
        <v>0.0</v>
      </c>
      <c r="AD331" s="42">
        <v>0.0</v>
      </c>
      <c r="AE331" s="42">
        <v>0.0</v>
      </c>
      <c r="AF331" s="42">
        <v>0.0</v>
      </c>
      <c r="AG331" s="25"/>
      <c r="AH331" s="25"/>
      <c r="AI331" s="25"/>
      <c r="AJ331" s="25"/>
      <c r="AK331" s="25"/>
      <c r="AL331" s="25"/>
    </row>
    <row r="332">
      <c r="A332" s="26"/>
      <c r="B332" s="25"/>
      <c r="C332" s="25"/>
      <c r="D332" s="28"/>
      <c r="E332" s="29"/>
      <c r="F332" s="30"/>
      <c r="G332" s="33"/>
      <c r="H332" s="34"/>
      <c r="I332" s="35"/>
      <c r="J332" s="36"/>
      <c r="K332" s="28"/>
      <c r="L332" s="28"/>
      <c r="M332" s="34"/>
      <c r="N332" s="35"/>
      <c r="O332" s="36"/>
      <c r="P332" s="28"/>
      <c r="Q332" s="37"/>
      <c r="R332" s="38" t="s">
        <v>64</v>
      </c>
      <c r="S332" s="39" t="s">
        <v>64</v>
      </c>
      <c r="T332" s="40" t="s">
        <v>64</v>
      </c>
      <c r="U332" s="40" t="s">
        <v>64</v>
      </c>
      <c r="V332" s="40" t="s">
        <v>64</v>
      </c>
      <c r="W332" s="40" t="s">
        <v>64</v>
      </c>
      <c r="X332" s="39" t="s">
        <v>64</v>
      </c>
      <c r="Y332" s="41" t="s">
        <v>64</v>
      </c>
      <c r="Z332" s="41" t="s">
        <v>64</v>
      </c>
      <c r="AA332" s="41" t="s">
        <v>64</v>
      </c>
      <c r="AB332" s="42">
        <v>0.0</v>
      </c>
      <c r="AC332" s="42">
        <v>0.0</v>
      </c>
      <c r="AD332" s="42">
        <v>0.0</v>
      </c>
      <c r="AE332" s="42">
        <v>0.0</v>
      </c>
      <c r="AF332" s="42">
        <v>0.0</v>
      </c>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t="s">
        <v>64</v>
      </c>
      <c r="S333" s="39" t="s">
        <v>64</v>
      </c>
      <c r="T333" s="40" t="s">
        <v>64</v>
      </c>
      <c r="U333" s="40" t="s">
        <v>64</v>
      </c>
      <c r="V333" s="40" t="s">
        <v>64</v>
      </c>
      <c r="W333" s="40" t="s">
        <v>64</v>
      </c>
      <c r="X333" s="39" t="s">
        <v>64</v>
      </c>
      <c r="Y333" s="41" t="s">
        <v>64</v>
      </c>
      <c r="Z333" s="41" t="s">
        <v>64</v>
      </c>
      <c r="AA333" s="41" t="s">
        <v>64</v>
      </c>
      <c r="AB333" s="42">
        <v>0.0</v>
      </c>
      <c r="AC333" s="42">
        <v>0.0</v>
      </c>
      <c r="AD333" s="42">
        <v>0.0</v>
      </c>
      <c r="AE333" s="42">
        <v>0.0</v>
      </c>
      <c r="AF333" s="42">
        <v>0.0</v>
      </c>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t="s">
        <v>64</v>
      </c>
      <c r="S334" s="39" t="s">
        <v>64</v>
      </c>
      <c r="T334" s="40" t="s">
        <v>64</v>
      </c>
      <c r="U334" s="40" t="s">
        <v>64</v>
      </c>
      <c r="V334" s="40" t="s">
        <v>64</v>
      </c>
      <c r="W334" s="40" t="s">
        <v>64</v>
      </c>
      <c r="X334" s="39" t="s">
        <v>64</v>
      </c>
      <c r="Y334" s="41" t="s">
        <v>64</v>
      </c>
      <c r="Z334" s="41" t="s">
        <v>64</v>
      </c>
      <c r="AA334" s="41" t="s">
        <v>64</v>
      </c>
      <c r="AB334" s="42">
        <v>0.0</v>
      </c>
      <c r="AC334" s="42">
        <v>0.0</v>
      </c>
      <c r="AD334" s="42">
        <v>0.0</v>
      </c>
      <c r="AE334" s="42">
        <v>0.0</v>
      </c>
      <c r="AF334" s="42">
        <v>0.0</v>
      </c>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3"/>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57</v>
      </c>
      <c r="B2" s="25" t="s">
        <v>36</v>
      </c>
      <c r="C2" s="25" t="s">
        <v>493</v>
      </c>
      <c r="D2" s="28">
        <v>100.89753521126761</v>
      </c>
      <c r="E2" s="29">
        <v>0.18270520799213888</v>
      </c>
      <c r="F2" s="30">
        <v>31.0</v>
      </c>
      <c r="G2" s="32"/>
      <c r="H2" s="34">
        <v>25.107552804119358</v>
      </c>
      <c r="I2" s="35" t="s">
        <v>58</v>
      </c>
      <c r="J2" s="36">
        <v>4600.0</v>
      </c>
      <c r="K2" s="28">
        <v>5.458163653069426</v>
      </c>
      <c r="L2" s="28">
        <v>5.7779593664830164</v>
      </c>
      <c r="M2" s="34">
        <v>24.31909597198242</v>
      </c>
      <c r="N2" s="35" t="s">
        <v>27</v>
      </c>
      <c r="O2" s="36">
        <v>4000.0</v>
      </c>
      <c r="P2" s="28">
        <v>6.079773992995605</v>
      </c>
      <c r="Q2" s="37">
        <v>6.2874040167431176</v>
      </c>
      <c r="R2" s="38">
        <v>11.721738033127743</v>
      </c>
      <c r="S2" s="39">
        <v>13.674197066819529</v>
      </c>
      <c r="T2" s="40">
        <v>0.054785833445714326</v>
      </c>
      <c r="U2" s="40">
        <v>0.014242019595950894</v>
      </c>
      <c r="V2" s="40">
        <v>0.03652388896380956</v>
      </c>
      <c r="W2" s="40">
        <v>0.041577508820437294</v>
      </c>
      <c r="X2" s="39">
        <v>11.413550142367596</v>
      </c>
      <c r="Y2" s="41">
        <v>13.69400266175176</v>
      </c>
      <c r="Z2" s="41">
        <v>9.594866414764105</v>
      </c>
      <c r="AA2" s="41">
        <v>14.724229557218314</v>
      </c>
      <c r="AB2" s="42">
        <v>1.0</v>
      </c>
      <c r="AC2" s="42">
        <v>1.0</v>
      </c>
      <c r="AD2" s="42">
        <v>0.0</v>
      </c>
      <c r="AE2" s="42">
        <v>0.0</v>
      </c>
      <c r="AF2" s="42">
        <v>0.0</v>
      </c>
      <c r="AG2" s="25"/>
      <c r="AH2" s="43">
        <v>43035.0</v>
      </c>
      <c r="AI2" s="45">
        <v>0.2673611111111111</v>
      </c>
      <c r="AJ2" s="24"/>
      <c r="AK2" s="46"/>
      <c r="AL2" s="46"/>
    </row>
    <row r="3">
      <c r="A3" s="26" t="s">
        <v>41</v>
      </c>
      <c r="B3" s="25" t="s">
        <v>36</v>
      </c>
      <c r="C3" s="25" t="s">
        <v>493</v>
      </c>
      <c r="D3" s="28">
        <v>100.89753521126761</v>
      </c>
      <c r="E3" s="29">
        <v>0.17281549439347602</v>
      </c>
      <c r="F3" s="30">
        <v>31.0</v>
      </c>
      <c r="G3" s="32"/>
      <c r="H3" s="34">
        <v>26.586803141326826</v>
      </c>
      <c r="I3" s="35" t="s">
        <v>40</v>
      </c>
      <c r="J3" s="36">
        <v>5800.0</v>
      </c>
      <c r="K3" s="28">
        <v>4.583931576090832</v>
      </c>
      <c r="L3" s="28">
        <v>5.060181679530848</v>
      </c>
      <c r="M3" s="34">
        <v>26.456139529521064</v>
      </c>
      <c r="N3" s="35" t="s">
        <v>29</v>
      </c>
      <c r="O3" s="36">
        <v>5600.0</v>
      </c>
      <c r="P3" s="28">
        <v>4.724310630271619</v>
      </c>
      <c r="Q3" s="37">
        <v>5.196370376337327</v>
      </c>
      <c r="R3" s="38">
        <v>10.989001154830778</v>
      </c>
      <c r="S3" s="39">
        <v>12.819410136447795</v>
      </c>
      <c r="T3" s="40">
        <v>0.058284665929391986</v>
      </c>
      <c r="U3" s="40">
        <v>0.018669307055508372</v>
      </c>
      <c r="V3" s="40">
        <v>0.03688326515844336</v>
      </c>
      <c r="W3" s="40">
        <v>0.035631055538866585</v>
      </c>
      <c r="X3" s="39">
        <v>13.09643482798322</v>
      </c>
      <c r="Y3" s="41">
        <v>13.490368313343605</v>
      </c>
      <c r="Z3" s="41">
        <v>11.327247795146064</v>
      </c>
      <c r="AA3" s="41">
        <v>15.128891734375</v>
      </c>
      <c r="AB3" s="42">
        <v>0.0</v>
      </c>
      <c r="AC3" s="42">
        <v>1.0</v>
      </c>
      <c r="AD3" s="42">
        <v>1.0</v>
      </c>
      <c r="AE3" s="42">
        <v>0.0</v>
      </c>
      <c r="AF3" s="42">
        <v>0.0</v>
      </c>
      <c r="AG3" s="25"/>
      <c r="AH3" s="25"/>
      <c r="AI3" s="25"/>
      <c r="AJ3" s="25"/>
      <c r="AK3" s="49"/>
    </row>
    <row r="4">
      <c r="A4" s="26" t="s">
        <v>39</v>
      </c>
      <c r="B4" s="25" t="s">
        <v>36</v>
      </c>
      <c r="C4" s="25" t="s">
        <v>493</v>
      </c>
      <c r="D4" s="28">
        <v>100.89753521126761</v>
      </c>
      <c r="E4" s="29">
        <v>0.21204072224356513</v>
      </c>
      <c r="F4" s="30">
        <v>29.0</v>
      </c>
      <c r="G4" s="32"/>
      <c r="H4" s="34">
        <v>27.623841466439863</v>
      </c>
      <c r="I4" s="35" t="s">
        <v>40</v>
      </c>
      <c r="J4" s="36">
        <v>5400.0</v>
      </c>
      <c r="K4" s="28">
        <v>5.1155261974888635</v>
      </c>
      <c r="L4" s="28">
        <v>5.80742329927361</v>
      </c>
      <c r="M4" s="34">
        <v>27.437488135860796</v>
      </c>
      <c r="N4" s="35" t="s">
        <v>28</v>
      </c>
      <c r="O4" s="36">
        <v>5500.0</v>
      </c>
      <c r="P4" s="28">
        <v>4.988634206520145</v>
      </c>
      <c r="Q4" s="37">
        <v>5.635374768046267</v>
      </c>
      <c r="R4" s="38">
        <v>13.066608824502088</v>
      </c>
      <c r="S4" s="39">
        <v>15.243079444047957</v>
      </c>
      <c r="T4" s="40">
        <v>0.0593176730132255</v>
      </c>
      <c r="U4" s="40">
        <v>0.027241317029930597</v>
      </c>
      <c r="V4" s="40">
        <v>0.03691139493665921</v>
      </c>
      <c r="W4" s="40">
        <v>0.03797274495081235</v>
      </c>
      <c r="X4" s="39">
        <v>14.136678751871202</v>
      </c>
      <c r="Y4" s="41">
        <v>13.487162714568662</v>
      </c>
      <c r="Z4" s="41">
        <v>12.148989112973473</v>
      </c>
      <c r="AA4" s="41">
        <v>15.288499022887326</v>
      </c>
      <c r="AB4" s="42">
        <v>0.0</v>
      </c>
      <c r="AC4" s="42">
        <v>1.0</v>
      </c>
      <c r="AD4" s="42">
        <v>1.0</v>
      </c>
      <c r="AE4" s="42">
        <v>0.0</v>
      </c>
      <c r="AF4" s="42">
        <v>0.0</v>
      </c>
      <c r="AG4" s="25"/>
      <c r="AH4" s="46"/>
      <c r="AI4" s="46"/>
      <c r="AJ4" s="46"/>
      <c r="AK4" s="49"/>
    </row>
    <row r="5">
      <c r="A5" s="26" t="s">
        <v>51</v>
      </c>
      <c r="B5" s="25" t="s">
        <v>36</v>
      </c>
      <c r="C5" s="25" t="s">
        <v>493</v>
      </c>
      <c r="D5" s="28">
        <v>100.89753521126761</v>
      </c>
      <c r="E5" s="29">
        <v>0.19575122428991185</v>
      </c>
      <c r="F5" s="30">
        <v>28.0</v>
      </c>
      <c r="G5" s="32"/>
      <c r="H5" s="34">
        <v>23.981661031671123</v>
      </c>
      <c r="I5" s="35" t="s">
        <v>28</v>
      </c>
      <c r="J5" s="36">
        <v>4400.0</v>
      </c>
      <c r="K5" s="28">
        <v>5.450377507197983</v>
      </c>
      <c r="L5" s="28">
        <v>5.579153500570996</v>
      </c>
      <c r="M5" s="34">
        <v>22.913337584811735</v>
      </c>
      <c r="N5" s="35" t="s">
        <v>28</v>
      </c>
      <c r="O5" s="36">
        <v>4500.0</v>
      </c>
      <c r="P5" s="28">
        <v>5.09185279662483</v>
      </c>
      <c r="Q5" s="37">
        <v>5.041149970274157</v>
      </c>
      <c r="R5" s="38">
        <v>11.477337172582555</v>
      </c>
      <c r="S5" s="39">
        <v>13.389086998589875</v>
      </c>
      <c r="T5" s="40">
        <v>0.054038349808104735</v>
      </c>
      <c r="U5" s="40">
        <v>0.03416618245931783</v>
      </c>
      <c r="V5" s="40">
        <v>0.04334689135144745</v>
      </c>
      <c r="W5" s="40">
        <v>0.026496223131715874</v>
      </c>
      <c r="X5" s="39">
        <v>15.170783769347176</v>
      </c>
      <c r="Y5" s="41">
        <v>8.810877262323945</v>
      </c>
      <c r="Z5" s="41">
        <v>13.385583334811734</v>
      </c>
      <c r="AA5" s="41">
        <v>9.527754250000001</v>
      </c>
      <c r="AB5" s="42">
        <v>0.0</v>
      </c>
      <c r="AC5" s="42">
        <v>1.0</v>
      </c>
      <c r="AD5" s="42">
        <v>0.0</v>
      </c>
      <c r="AE5" s="42">
        <v>0.0</v>
      </c>
      <c r="AF5" s="42">
        <v>0.0</v>
      </c>
      <c r="AG5" s="25"/>
      <c r="AH5" s="25"/>
      <c r="AI5" s="25"/>
      <c r="AJ5" s="25"/>
      <c r="AK5" s="25"/>
      <c r="AL5" s="25"/>
    </row>
    <row r="6">
      <c r="A6" s="26" t="s">
        <v>70</v>
      </c>
      <c r="B6" s="25" t="s">
        <v>36</v>
      </c>
      <c r="C6" s="25" t="s">
        <v>493</v>
      </c>
      <c r="D6" s="28">
        <v>100.89753521126761</v>
      </c>
      <c r="E6" s="29">
        <v>0.1500368098159509</v>
      </c>
      <c r="F6" s="30">
        <v>26.0</v>
      </c>
      <c r="G6" s="33"/>
      <c r="H6" s="34">
        <v>23.49682631291436</v>
      </c>
      <c r="I6" s="35" t="s">
        <v>31</v>
      </c>
      <c r="J6" s="36">
        <v>3300.0</v>
      </c>
      <c r="K6" s="28">
        <v>7.120250397852836</v>
      </c>
      <c r="L6" s="28">
        <v>7.180317752709979</v>
      </c>
      <c r="M6" s="34">
        <v>23.666088433544893</v>
      </c>
      <c r="N6" s="35" t="s">
        <v>31</v>
      </c>
      <c r="O6" s="36">
        <v>3300.0</v>
      </c>
      <c r="P6" s="28">
        <v>7.171541949559058</v>
      </c>
      <c r="Q6" s="37">
        <v>7.2701428567765385</v>
      </c>
      <c r="R6" s="38">
        <v>7.8393783470932155</v>
      </c>
      <c r="S6" s="39">
        <v>9.145162952503458</v>
      </c>
      <c r="T6" s="40">
        <v>0.06200914609166019</v>
      </c>
      <c r="U6" s="40">
        <v>0.015279232040570948</v>
      </c>
      <c r="V6" s="40">
        <v>0.02676653788129217</v>
      </c>
      <c r="W6" s="40">
        <v>0.025316683746055512</v>
      </c>
      <c r="X6" s="39">
        <v>10.471690228333962</v>
      </c>
      <c r="Y6" s="41">
        <v>13.0251360845804</v>
      </c>
      <c r="Z6" s="41">
        <v>9.362349354319539</v>
      </c>
      <c r="AA6" s="41">
        <v>14.303739079225352</v>
      </c>
      <c r="AB6" s="42">
        <v>0.0</v>
      </c>
      <c r="AC6" s="42">
        <v>0.0</v>
      </c>
      <c r="AD6" s="42">
        <v>0.0</v>
      </c>
      <c r="AE6" s="42">
        <v>0.0</v>
      </c>
      <c r="AF6" s="42">
        <v>1.0</v>
      </c>
      <c r="AG6" s="25"/>
      <c r="AH6" s="25"/>
      <c r="AI6" s="50" t="s">
        <v>46</v>
      </c>
      <c r="AJ6" s="51" t="s">
        <v>47</v>
      </c>
      <c r="AK6" s="25"/>
      <c r="AL6" s="25"/>
    </row>
    <row r="7">
      <c r="A7" s="26" t="s">
        <v>48</v>
      </c>
      <c r="B7" s="25" t="s">
        <v>36</v>
      </c>
      <c r="C7" s="25" t="s">
        <v>493</v>
      </c>
      <c r="D7" s="28">
        <v>100.89753521126761</v>
      </c>
      <c r="E7" s="29">
        <v>0.139983101991551</v>
      </c>
      <c r="F7" s="30">
        <v>25.0</v>
      </c>
      <c r="G7" s="32"/>
      <c r="H7" s="34">
        <v>25.192993142272762</v>
      </c>
      <c r="I7" s="35" t="s">
        <v>31</v>
      </c>
      <c r="J7" s="36">
        <v>4400.0</v>
      </c>
      <c r="K7" s="28">
        <v>5.725680259607446</v>
      </c>
      <c r="L7" s="28">
        <v>6.076242221005183</v>
      </c>
      <c r="M7" s="34">
        <v>25.93697141473046</v>
      </c>
      <c r="N7" s="35" t="s">
        <v>31</v>
      </c>
      <c r="O7" s="36">
        <v>4900.0</v>
      </c>
      <c r="P7" s="28">
        <v>5.293259472393972</v>
      </c>
      <c r="Q7" s="37">
        <v>5.73830888473891</v>
      </c>
      <c r="R7" s="38">
        <v>6.969416748935055</v>
      </c>
      <c r="S7" s="39">
        <v>8.130294142079643</v>
      </c>
      <c r="T7" s="40">
        <v>0.06863456991454542</v>
      </c>
      <c r="U7" s="40">
        <v>6.631359412033373E-4</v>
      </c>
      <c r="V7" s="40">
        <v>0.03249366111896353</v>
      </c>
      <c r="W7" s="40">
        <v>0.027962232187407392</v>
      </c>
      <c r="X7" s="39">
        <v>8.308421234262196</v>
      </c>
      <c r="Y7" s="41">
        <v>16.884571908010567</v>
      </c>
      <c r="Z7" s="41">
        <v>7.55627824241532</v>
      </c>
      <c r="AA7" s="41">
        <v>18.38069317231514</v>
      </c>
      <c r="AB7" s="42">
        <v>0.0</v>
      </c>
      <c r="AC7" s="42">
        <v>0.0</v>
      </c>
      <c r="AD7" s="42">
        <v>0.0</v>
      </c>
      <c r="AE7" s="42">
        <v>0.0</v>
      </c>
      <c r="AF7" s="42">
        <v>1.0</v>
      </c>
      <c r="AG7" s="25"/>
      <c r="AH7" s="24">
        <v>0.7916666666666666</v>
      </c>
      <c r="AI7" s="24" t="s">
        <v>81</v>
      </c>
      <c r="AJ7" s="24" t="s">
        <v>71</v>
      </c>
      <c r="AK7" s="49"/>
    </row>
    <row r="8">
      <c r="A8" s="26" t="s">
        <v>43</v>
      </c>
      <c r="B8" s="25" t="s">
        <v>36</v>
      </c>
      <c r="C8" s="25" t="s">
        <v>493</v>
      </c>
      <c r="D8" s="28">
        <v>100.89753521126761</v>
      </c>
      <c r="E8" s="29">
        <v>0.20211023622047244</v>
      </c>
      <c r="F8" s="30">
        <v>25.0</v>
      </c>
      <c r="G8" s="32"/>
      <c r="H8" s="34">
        <v>29.518621313451604</v>
      </c>
      <c r="I8" s="35" t="s">
        <v>45</v>
      </c>
      <c r="J8" s="36">
        <v>5600.0</v>
      </c>
      <c r="K8" s="28">
        <v>5.271182377402073</v>
      </c>
      <c r="L8" s="28">
        <v>6.281929491740154</v>
      </c>
      <c r="M8" s="34">
        <v>29.784052469926024</v>
      </c>
      <c r="N8" s="35" t="s">
        <v>30</v>
      </c>
      <c r="O8" s="36">
        <v>5600.0</v>
      </c>
      <c r="P8" s="28">
        <v>5.318580798201076</v>
      </c>
      <c r="Q8" s="37">
        <v>6.380089688118304</v>
      </c>
      <c r="R8" s="38">
        <v>10.641245326347725</v>
      </c>
      <c r="S8" s="39">
        <v>12.413729535467544</v>
      </c>
      <c r="T8" s="40">
        <v>0.10717758734920453</v>
      </c>
      <c r="U8" s="40">
        <v>0.0065451961739972225</v>
      </c>
      <c r="V8" s="40">
        <v>0.05095902735469267</v>
      </c>
      <c r="W8" s="40">
        <v>0.0347129154228067</v>
      </c>
      <c r="X8" s="39">
        <v>14.234221252932233</v>
      </c>
      <c r="Y8" s="41">
        <v>15.284400060519369</v>
      </c>
      <c r="Z8" s="41">
        <v>13.150147875955952</v>
      </c>
      <c r="AA8" s="41">
        <v>16.633904593970072</v>
      </c>
      <c r="AB8" s="42">
        <v>0.0</v>
      </c>
      <c r="AC8" s="42">
        <v>0.0</v>
      </c>
      <c r="AD8" s="42">
        <v>0.0</v>
      </c>
      <c r="AE8" s="42">
        <v>1.0</v>
      </c>
      <c r="AF8" s="42">
        <v>1.0</v>
      </c>
      <c r="AG8" s="25"/>
      <c r="AH8" s="24"/>
      <c r="AI8" s="24" t="s">
        <v>65</v>
      </c>
      <c r="AJ8" s="24" t="s">
        <v>75</v>
      </c>
      <c r="AK8" s="49"/>
    </row>
    <row r="9">
      <c r="A9" s="26" t="s">
        <v>42</v>
      </c>
      <c r="B9" s="25" t="s">
        <v>36</v>
      </c>
      <c r="C9" s="25" t="s">
        <v>493</v>
      </c>
      <c r="D9" s="28">
        <v>100.89753521126761</v>
      </c>
      <c r="E9" s="29">
        <v>0.13681717451523548</v>
      </c>
      <c r="F9" s="30">
        <v>18.0</v>
      </c>
      <c r="G9" s="32"/>
      <c r="H9" s="34">
        <v>13.752473713943932</v>
      </c>
      <c r="I9" s="35" t="s">
        <v>44</v>
      </c>
      <c r="J9" s="36">
        <v>3000.0</v>
      </c>
      <c r="K9" s="28">
        <v>4.584157904647977</v>
      </c>
      <c r="L9" s="28">
        <v>3.1232889880829853</v>
      </c>
      <c r="M9" s="34">
        <v>13.14295942924189</v>
      </c>
      <c r="N9" s="35" t="s">
        <v>30</v>
      </c>
      <c r="O9" s="36">
        <v>3000.0</v>
      </c>
      <c r="P9" s="28">
        <v>4.3809864764139625</v>
      </c>
      <c r="Q9" s="37">
        <v>2.887434552104524</v>
      </c>
      <c r="R9" s="38">
        <v>4.890536279614418</v>
      </c>
      <c r="S9" s="39">
        <v>5.705140027944624</v>
      </c>
      <c r="T9" s="40">
        <v>0.03063787655520516</v>
      </c>
      <c r="U9" s="40">
        <v>0.038683074355672704</v>
      </c>
      <c r="V9" s="40">
        <v>0.01664143654617259</v>
      </c>
      <c r="W9" s="40">
        <v>0.018625183949027596</v>
      </c>
      <c r="X9" s="39">
        <v>7.718485803512593</v>
      </c>
      <c r="Y9" s="41">
        <v>6.033987910431339</v>
      </c>
      <c r="Z9" s="41">
        <v>6.634311676601044</v>
      </c>
      <c r="AA9" s="41">
        <v>6.5086477526408455</v>
      </c>
      <c r="AB9" s="42">
        <v>0.0</v>
      </c>
      <c r="AC9" s="42">
        <v>0.0</v>
      </c>
      <c r="AD9" s="42">
        <v>1.0</v>
      </c>
      <c r="AE9" s="42">
        <v>1.0</v>
      </c>
      <c r="AF9" s="42">
        <v>0.0</v>
      </c>
      <c r="AG9" s="25"/>
      <c r="AH9" s="24">
        <v>0.8125</v>
      </c>
      <c r="AI9" s="24" t="s">
        <v>49</v>
      </c>
      <c r="AJ9" s="24" t="s">
        <v>466</v>
      </c>
      <c r="AK9" s="49"/>
    </row>
    <row r="10">
      <c r="A10" s="26" t="s">
        <v>54</v>
      </c>
      <c r="B10" s="25" t="s">
        <v>36</v>
      </c>
      <c r="C10" s="25" t="s">
        <v>493</v>
      </c>
      <c r="D10" s="28">
        <v>100.89753521126761</v>
      </c>
      <c r="E10" s="29">
        <v>0.1577289527720739</v>
      </c>
      <c r="F10" s="30">
        <v>14.0</v>
      </c>
      <c r="G10" s="32"/>
      <c r="H10" s="34">
        <v>12.265559164870208</v>
      </c>
      <c r="I10" s="35" t="s">
        <v>27</v>
      </c>
      <c r="J10" s="36">
        <v>3000.0</v>
      </c>
      <c r="K10" s="28">
        <v>4.088519721623403</v>
      </c>
      <c r="L10" s="28">
        <v>2.561772456872974</v>
      </c>
      <c r="M10" s="34">
        <v>12.082874162645659</v>
      </c>
      <c r="N10" s="35" t="s">
        <v>27</v>
      </c>
      <c r="O10" s="36">
        <v>3000.0</v>
      </c>
      <c r="P10" s="28">
        <v>4.027624720881887</v>
      </c>
      <c r="Q10" s="37">
        <v>2.4960461169944224</v>
      </c>
      <c r="R10" s="38">
        <v>4.4684458667458955</v>
      </c>
      <c r="S10" s="39">
        <v>5.212743126626116</v>
      </c>
      <c r="T10" s="40">
        <v>0.05244504103498327</v>
      </c>
      <c r="U10" s="40">
        <v>0.018529832485593662</v>
      </c>
      <c r="V10" s="40">
        <v>0.0420009536340123</v>
      </c>
      <c r="W10" s="40">
        <v>0.03930570527247141</v>
      </c>
      <c r="X10" s="39">
        <v>5.652986950961758</v>
      </c>
      <c r="Y10" s="41">
        <v>6.612572213908451</v>
      </c>
      <c r="Z10" s="41">
        <v>4.801981899881574</v>
      </c>
      <c r="AA10" s="41">
        <v>7.280892262764085</v>
      </c>
      <c r="AB10" s="42">
        <v>1.0</v>
      </c>
      <c r="AC10" s="42">
        <v>0.0</v>
      </c>
      <c r="AD10" s="42">
        <v>0.0</v>
      </c>
      <c r="AE10" s="42">
        <v>0.0</v>
      </c>
      <c r="AF10" s="42">
        <v>0.0</v>
      </c>
      <c r="AG10" s="25"/>
      <c r="AH10" s="24"/>
      <c r="AI10" s="24" t="s">
        <v>77</v>
      </c>
      <c r="AJ10" s="24" t="s">
        <v>53</v>
      </c>
      <c r="AK10" s="49"/>
    </row>
    <row r="11">
      <c r="A11" s="26" t="s">
        <v>67</v>
      </c>
      <c r="B11" s="25" t="s">
        <v>36</v>
      </c>
      <c r="C11" s="25" t="s">
        <v>493</v>
      </c>
      <c r="D11" s="28">
        <v>100.89753521126761</v>
      </c>
      <c r="E11" s="29">
        <v>0.17280473372781066</v>
      </c>
      <c r="F11" s="30">
        <v>7.0</v>
      </c>
      <c r="G11" s="33"/>
      <c r="H11" s="34">
        <v>6.81004517137027</v>
      </c>
      <c r="I11" s="35" t="s">
        <v>27</v>
      </c>
      <c r="J11" s="36">
        <v>3000.0</v>
      </c>
      <c r="K11" s="28">
        <v>2.270015057123423</v>
      </c>
      <c r="L11" s="28">
        <v>0.9245637522695669</v>
      </c>
      <c r="M11" s="34">
        <v>6.604276575067972</v>
      </c>
      <c r="N11" s="35" t="s">
        <v>27</v>
      </c>
      <c r="O11" s="36">
        <v>3000.0</v>
      </c>
      <c r="P11" s="28">
        <v>2.2014255250226578</v>
      </c>
      <c r="Q11" s="37">
        <v>0.8767135843195705</v>
      </c>
      <c r="R11" s="38">
        <v>2.481208819894088</v>
      </c>
      <c r="S11" s="39">
        <v>2.8944972384875283</v>
      </c>
      <c r="T11" s="40">
        <v>0.060446988046434856</v>
      </c>
      <c r="U11" s="40">
        <v>0.023564080085898335</v>
      </c>
      <c r="V11" s="40">
        <v>0.04405458450841862</v>
      </c>
      <c r="W11" s="40">
        <v>0.04405458450841862</v>
      </c>
      <c r="X11" s="39">
        <v>3.3165205654797174</v>
      </c>
      <c r="Y11" s="41">
        <v>3.4935246058905522</v>
      </c>
      <c r="Z11" s="41">
        <v>2.81904248065776</v>
      </c>
      <c r="AA11" s="41">
        <v>3.7852340944102125</v>
      </c>
      <c r="AB11" s="42">
        <v>1.0</v>
      </c>
      <c r="AC11" s="42">
        <v>0.0</v>
      </c>
      <c r="AD11" s="42">
        <v>0.0</v>
      </c>
      <c r="AE11" s="42">
        <v>0.0</v>
      </c>
      <c r="AF11" s="42">
        <v>0.0</v>
      </c>
      <c r="AG11" s="25"/>
      <c r="AH11" s="24">
        <v>0.8333333333333334</v>
      </c>
      <c r="AI11" s="24" t="s">
        <v>80</v>
      </c>
      <c r="AJ11" s="24" t="s">
        <v>83</v>
      </c>
      <c r="AK11" s="49"/>
    </row>
    <row r="12">
      <c r="A12" s="26" t="s">
        <v>63</v>
      </c>
      <c r="B12" s="25" t="s">
        <v>36</v>
      </c>
      <c r="C12" s="25" t="s">
        <v>493</v>
      </c>
      <c r="D12" s="28">
        <v>100.89753521126761</v>
      </c>
      <c r="E12" s="29">
        <v>0.15192436974789914</v>
      </c>
      <c r="F12" s="30">
        <v>0.0</v>
      </c>
      <c r="G12" s="32"/>
      <c r="H12" s="34" t="s">
        <v>64</v>
      </c>
      <c r="I12" s="35" t="s">
        <v>40</v>
      </c>
      <c r="J12" s="36">
        <v>3300.0</v>
      </c>
      <c r="K12" s="28" t="s">
        <v>64</v>
      </c>
      <c r="L12" s="28" t="s">
        <v>64</v>
      </c>
      <c r="M12" s="34" t="s">
        <v>64</v>
      </c>
      <c r="N12" s="35" t="s">
        <v>29</v>
      </c>
      <c r="O12" s="36">
        <v>3600.0</v>
      </c>
      <c r="P12" s="28" t="s">
        <v>64</v>
      </c>
      <c r="Q12" s="37" t="s">
        <v>64</v>
      </c>
      <c r="R12" s="38" t="s">
        <v>64</v>
      </c>
      <c r="S12" s="39" t="s">
        <v>64</v>
      </c>
      <c r="T12" s="40" t="s">
        <v>64</v>
      </c>
      <c r="U12" s="40" t="s">
        <v>64</v>
      </c>
      <c r="V12" s="40" t="s">
        <v>64</v>
      </c>
      <c r="W12" s="40" t="s">
        <v>64</v>
      </c>
      <c r="X12" s="39" t="s">
        <v>64</v>
      </c>
      <c r="Y12" s="41" t="s">
        <v>64</v>
      </c>
      <c r="Z12" s="41" t="s">
        <v>64</v>
      </c>
      <c r="AA12" s="41" t="s">
        <v>64</v>
      </c>
      <c r="AB12" s="42">
        <v>0.0</v>
      </c>
      <c r="AC12" s="42">
        <v>1.0</v>
      </c>
      <c r="AD12" s="42">
        <v>1.0</v>
      </c>
      <c r="AE12" s="42">
        <v>0.0</v>
      </c>
      <c r="AF12" s="42">
        <v>0.0</v>
      </c>
      <c r="AG12" s="25"/>
      <c r="AH12" s="24">
        <v>0.9375</v>
      </c>
      <c r="AI12" s="24" t="s">
        <v>55</v>
      </c>
      <c r="AJ12" s="24" t="s">
        <v>69</v>
      </c>
      <c r="AK12" s="49"/>
    </row>
    <row r="13">
      <c r="A13" s="26" t="s">
        <v>35</v>
      </c>
      <c r="B13" s="25" t="s">
        <v>36</v>
      </c>
      <c r="C13" s="25" t="s">
        <v>493</v>
      </c>
      <c r="D13" s="28">
        <v>100.89753521126761</v>
      </c>
      <c r="E13" s="29">
        <v>0.2770284321689683</v>
      </c>
      <c r="F13" s="30">
        <v>0.0</v>
      </c>
      <c r="G13" s="32"/>
      <c r="H13" s="34" t="s">
        <v>64</v>
      </c>
      <c r="I13" s="35" t="s">
        <v>27</v>
      </c>
      <c r="J13" s="36">
        <v>7300.0</v>
      </c>
      <c r="K13" s="28" t="s">
        <v>64</v>
      </c>
      <c r="L13" s="28" t="s">
        <v>64</v>
      </c>
      <c r="M13" s="34" t="s">
        <v>64</v>
      </c>
      <c r="N13" s="35" t="s">
        <v>27</v>
      </c>
      <c r="O13" s="36">
        <v>8300.0</v>
      </c>
      <c r="P13" s="28" t="s">
        <v>64</v>
      </c>
      <c r="Q13" s="37" t="s">
        <v>64</v>
      </c>
      <c r="R13" s="38" t="s">
        <v>64</v>
      </c>
      <c r="S13" s="39" t="s">
        <v>64</v>
      </c>
      <c r="T13" s="40" t="s">
        <v>64</v>
      </c>
      <c r="U13" s="40" t="s">
        <v>64</v>
      </c>
      <c r="V13" s="40" t="s">
        <v>64</v>
      </c>
      <c r="W13" s="40" t="s">
        <v>64</v>
      </c>
      <c r="X13" s="39" t="s">
        <v>64</v>
      </c>
      <c r="Y13" s="41" t="s">
        <v>64</v>
      </c>
      <c r="Z13" s="41" t="s">
        <v>64</v>
      </c>
      <c r="AA13" s="41" t="s">
        <v>64</v>
      </c>
      <c r="AB13" s="42">
        <v>1.0</v>
      </c>
      <c r="AC13" s="42">
        <v>0.0</v>
      </c>
      <c r="AD13" s="42">
        <v>0.0</v>
      </c>
      <c r="AE13" s="42">
        <v>0.0</v>
      </c>
      <c r="AF13" s="42">
        <v>0.0</v>
      </c>
      <c r="AG13" s="25"/>
      <c r="AH13" s="24"/>
      <c r="AI13" s="24" t="s">
        <v>85</v>
      </c>
      <c r="AJ13" s="24" t="s">
        <v>68</v>
      </c>
      <c r="AK13" s="49"/>
    </row>
    <row r="14">
      <c r="A14" s="26" t="s">
        <v>66</v>
      </c>
      <c r="B14" s="25" t="s">
        <v>36</v>
      </c>
      <c r="C14" s="25" t="s">
        <v>493</v>
      </c>
      <c r="D14" s="28">
        <v>100.89753521126761</v>
      </c>
      <c r="E14" s="29">
        <v>0.21100523876687488</v>
      </c>
      <c r="F14" s="30">
        <v>0.0</v>
      </c>
      <c r="G14" s="33"/>
      <c r="H14" s="34" t="s">
        <v>64</v>
      </c>
      <c r="I14" s="35" t="s">
        <v>44</v>
      </c>
      <c r="J14" s="36">
        <v>4200.0</v>
      </c>
      <c r="K14" s="28" t="s">
        <v>64</v>
      </c>
      <c r="L14" s="28" t="s">
        <v>64</v>
      </c>
      <c r="M14" s="34" t="s">
        <v>64</v>
      </c>
      <c r="N14" s="35" t="s">
        <v>30</v>
      </c>
      <c r="O14" s="36">
        <v>4600.0</v>
      </c>
      <c r="P14" s="28" t="s">
        <v>64</v>
      </c>
      <c r="Q14" s="37" t="s">
        <v>64</v>
      </c>
      <c r="R14" s="38" t="s">
        <v>64</v>
      </c>
      <c r="S14" s="39" t="s">
        <v>64</v>
      </c>
      <c r="T14" s="40" t="s">
        <v>64</v>
      </c>
      <c r="U14" s="40" t="s">
        <v>64</v>
      </c>
      <c r="V14" s="40" t="s">
        <v>64</v>
      </c>
      <c r="W14" s="40" t="s">
        <v>64</v>
      </c>
      <c r="X14" s="39" t="s">
        <v>64</v>
      </c>
      <c r="Y14" s="41" t="s">
        <v>64</v>
      </c>
      <c r="Z14" s="41" t="s">
        <v>64</v>
      </c>
      <c r="AA14" s="41" t="s">
        <v>64</v>
      </c>
      <c r="AB14" s="42">
        <v>0.0</v>
      </c>
      <c r="AC14" s="42">
        <v>0.0</v>
      </c>
      <c r="AD14" s="42">
        <v>1.0</v>
      </c>
      <c r="AE14" s="42">
        <v>1.0</v>
      </c>
      <c r="AF14" s="42">
        <v>0.0</v>
      </c>
      <c r="AG14" s="25"/>
      <c r="AH14" s="24"/>
      <c r="AI14" s="24"/>
      <c r="AJ14" s="24"/>
      <c r="AK14" s="49"/>
    </row>
    <row r="15">
      <c r="A15" s="26" t="s">
        <v>73</v>
      </c>
      <c r="B15" s="25" t="s">
        <v>36</v>
      </c>
      <c r="C15" s="25" t="s">
        <v>493</v>
      </c>
      <c r="D15" s="28">
        <v>100.89753521126761</v>
      </c>
      <c r="E15" s="29">
        <v>0.14274121405750798</v>
      </c>
      <c r="F15" s="30">
        <v>0.0</v>
      </c>
      <c r="G15" s="32"/>
      <c r="H15" s="34" t="s">
        <v>64</v>
      </c>
      <c r="I15" s="35" t="s">
        <v>31</v>
      </c>
      <c r="J15" s="36">
        <v>3000.0</v>
      </c>
      <c r="K15" s="28" t="s">
        <v>64</v>
      </c>
      <c r="L15" s="28" t="s">
        <v>64</v>
      </c>
      <c r="M15" s="34" t="s">
        <v>64</v>
      </c>
      <c r="N15" s="35" t="s">
        <v>31</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0.0</v>
      </c>
      <c r="AD15" s="42">
        <v>0.0</v>
      </c>
      <c r="AE15" s="42">
        <v>0.0</v>
      </c>
      <c r="AF15" s="42">
        <v>1.0</v>
      </c>
      <c r="AG15" s="25"/>
      <c r="AH15" s="24"/>
      <c r="AI15" s="24"/>
      <c r="AJ15" s="24"/>
      <c r="AK15" s="49"/>
    </row>
    <row r="16">
      <c r="A16" s="26" t="s">
        <v>60</v>
      </c>
      <c r="B16" s="25" t="s">
        <v>36</v>
      </c>
      <c r="C16" s="25" t="s">
        <v>493</v>
      </c>
      <c r="D16" s="28">
        <v>100.89753521126761</v>
      </c>
      <c r="E16" s="29">
        <v>0.1653778801843318</v>
      </c>
      <c r="F16" s="30">
        <v>0.0</v>
      </c>
      <c r="G16" s="32"/>
      <c r="H16" s="34" t="s">
        <v>64</v>
      </c>
      <c r="I16" s="35" t="s">
        <v>40</v>
      </c>
      <c r="J16" s="36">
        <v>3000.0</v>
      </c>
      <c r="K16" s="28" t="s">
        <v>64</v>
      </c>
      <c r="L16" s="28" t="s">
        <v>64</v>
      </c>
      <c r="M16" s="34" t="s">
        <v>64</v>
      </c>
      <c r="N16" s="35" t="s">
        <v>29</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1.0</v>
      </c>
      <c r="AD16" s="42">
        <v>1.0</v>
      </c>
      <c r="AE16" s="42">
        <v>0.0</v>
      </c>
      <c r="AF16" s="42">
        <v>0.0</v>
      </c>
      <c r="AG16" s="25"/>
      <c r="AH16" s="24"/>
      <c r="AI16" s="24"/>
      <c r="AJ16" s="24"/>
      <c r="AK16" s="49"/>
    </row>
    <row r="17">
      <c r="A17" s="26" t="s">
        <v>61</v>
      </c>
      <c r="B17" s="25" t="s">
        <v>36</v>
      </c>
      <c r="C17" s="25" t="s">
        <v>493</v>
      </c>
      <c r="D17" s="28">
        <v>100.89753521126761</v>
      </c>
      <c r="E17" s="29">
        <v>0.17728301886792452</v>
      </c>
      <c r="F17" s="30">
        <v>0.0</v>
      </c>
      <c r="G17" s="32"/>
      <c r="H17" s="34" t="s">
        <v>64</v>
      </c>
      <c r="I17" s="35" t="s">
        <v>58</v>
      </c>
      <c r="J17" s="36">
        <v>3000.0</v>
      </c>
      <c r="K17" s="28" t="s">
        <v>64</v>
      </c>
      <c r="L17" s="28" t="s">
        <v>64</v>
      </c>
      <c r="M17" s="34" t="s">
        <v>64</v>
      </c>
      <c r="N17" s="35" t="s">
        <v>27</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1.0</v>
      </c>
      <c r="AC17" s="42">
        <v>1.0</v>
      </c>
      <c r="AD17" s="42">
        <v>0.0</v>
      </c>
      <c r="AE17" s="42">
        <v>0.0</v>
      </c>
      <c r="AF17" s="42">
        <v>0.0</v>
      </c>
      <c r="AG17" s="25"/>
      <c r="AH17" s="25"/>
      <c r="AI17" s="25"/>
      <c r="AJ17" s="25"/>
      <c r="AK17" s="25"/>
      <c r="AL17" s="25"/>
    </row>
    <row r="18">
      <c r="A18" s="26" t="s">
        <v>104</v>
      </c>
      <c r="B18" s="25" t="s">
        <v>100</v>
      </c>
      <c r="C18" s="25" t="s">
        <v>205</v>
      </c>
      <c r="D18" s="28">
        <v>103.79271437448217</v>
      </c>
      <c r="E18" s="29">
        <v>0.17275235109717865</v>
      </c>
      <c r="F18" s="30">
        <v>30.0</v>
      </c>
      <c r="G18" s="32"/>
      <c r="H18" s="34">
        <v>27.53147915487905</v>
      </c>
      <c r="I18" s="35" t="s">
        <v>356</v>
      </c>
      <c r="J18" s="36">
        <v>5400.0</v>
      </c>
      <c r="K18" s="28">
        <v>5.098422065718343</v>
      </c>
      <c r="L18" s="28">
        <v>5.7738323062817685</v>
      </c>
      <c r="M18" s="34">
        <v>26.99695781597358</v>
      </c>
      <c r="N18" s="35" t="s">
        <v>28</v>
      </c>
      <c r="O18" s="36">
        <v>5800.0</v>
      </c>
      <c r="P18" s="28">
        <v>4.65464789930579</v>
      </c>
      <c r="Q18" s="37">
        <v>5.196153953690374</v>
      </c>
      <c r="R18" s="38">
        <v>10.935048171060204</v>
      </c>
      <c r="S18" s="39">
        <v>13.200821661008172</v>
      </c>
      <c r="T18" s="40">
        <v>0.05654202360246642</v>
      </c>
      <c r="U18" s="40">
        <v>0.024972727091089334</v>
      </c>
      <c r="V18" s="40">
        <v>0.03463198945651068</v>
      </c>
      <c r="W18" s="40">
        <v>0.030626929451335976</v>
      </c>
      <c r="X18" s="39">
        <v>14.258985804242144</v>
      </c>
      <c r="Y18" s="41">
        <v>13.272493350636909</v>
      </c>
      <c r="Z18" s="41">
        <v>12.455598532108628</v>
      </c>
      <c r="AA18" s="41">
        <v>14.541359283864953</v>
      </c>
      <c r="AB18" s="42">
        <v>1.0</v>
      </c>
      <c r="AC18" s="42">
        <v>0.0</v>
      </c>
      <c r="AD18" s="42">
        <v>1.0</v>
      </c>
      <c r="AE18" s="42">
        <v>0.0</v>
      </c>
      <c r="AF18" s="42">
        <v>0.0</v>
      </c>
      <c r="AG18" s="25"/>
      <c r="AH18" s="25"/>
      <c r="AI18" s="25"/>
      <c r="AJ18" s="25"/>
      <c r="AK18" s="25"/>
      <c r="AL18" s="25"/>
    </row>
    <row r="19">
      <c r="A19" s="26" t="s">
        <v>113</v>
      </c>
      <c r="B19" s="25" t="s">
        <v>100</v>
      </c>
      <c r="C19" s="25" t="s">
        <v>205</v>
      </c>
      <c r="D19" s="28">
        <v>103.79271437448217</v>
      </c>
      <c r="E19" s="29">
        <v>0.15181136638452236</v>
      </c>
      <c r="F19" s="30">
        <v>29.0</v>
      </c>
      <c r="G19" s="33"/>
      <c r="H19" s="34">
        <v>27.082705310143265</v>
      </c>
      <c r="I19" s="35" t="s">
        <v>58</v>
      </c>
      <c r="J19" s="36">
        <v>5200.0</v>
      </c>
      <c r="K19" s="28">
        <v>5.208212559642935</v>
      </c>
      <c r="L19" s="28">
        <v>5.827631316463111</v>
      </c>
      <c r="M19" s="34">
        <v>26.778204994959804</v>
      </c>
      <c r="N19" s="35" t="s">
        <v>27</v>
      </c>
      <c r="O19" s="36">
        <v>5000.0</v>
      </c>
      <c r="P19" s="28">
        <v>5.3556409989919604</v>
      </c>
      <c r="Q19" s="37">
        <v>5.943195681345677</v>
      </c>
      <c r="R19" s="38">
        <v>9.115755486486384</v>
      </c>
      <c r="S19" s="39">
        <v>11.004566289971493</v>
      </c>
      <c r="T19" s="40">
        <v>0.04797258358183712</v>
      </c>
      <c r="U19" s="40">
        <v>0.018148664150237172</v>
      </c>
      <c r="V19" s="40">
        <v>0.05063130508155339</v>
      </c>
      <c r="W19" s="40">
        <v>0.03352301021381389</v>
      </c>
      <c r="X19" s="39">
        <v>12.12368846833183</v>
      </c>
      <c r="Y19" s="41">
        <v>14.959016841811435</v>
      </c>
      <c r="Z19" s="41">
        <v>10.503572251487487</v>
      </c>
      <c r="AA19" s="41">
        <v>16.274632743472317</v>
      </c>
      <c r="AB19" s="42">
        <v>1.0</v>
      </c>
      <c r="AC19" s="42">
        <v>1.0</v>
      </c>
      <c r="AD19" s="42">
        <v>0.0</v>
      </c>
      <c r="AE19" s="42">
        <v>0.0</v>
      </c>
      <c r="AF19" s="42">
        <v>0.0</v>
      </c>
      <c r="AG19" s="25"/>
      <c r="AH19" s="25"/>
      <c r="AI19" s="25"/>
      <c r="AJ19" s="25"/>
      <c r="AK19" s="25"/>
      <c r="AL19" s="25"/>
    </row>
    <row r="20">
      <c r="A20" s="26" t="s">
        <v>102</v>
      </c>
      <c r="B20" s="25" t="s">
        <v>100</v>
      </c>
      <c r="C20" s="25" t="s">
        <v>205</v>
      </c>
      <c r="D20" s="28">
        <v>103.79271437448217</v>
      </c>
      <c r="E20" s="29">
        <v>0.16204376487822744</v>
      </c>
      <c r="F20" s="30">
        <v>28.0</v>
      </c>
      <c r="G20" s="32"/>
      <c r="H20" s="34">
        <v>25.056788277662406</v>
      </c>
      <c r="I20" s="35" t="s">
        <v>44</v>
      </c>
      <c r="J20" s="36">
        <v>5500.0</v>
      </c>
      <c r="K20" s="28">
        <v>4.55577968684771</v>
      </c>
      <c r="L20" s="28">
        <v>4.81556428809709</v>
      </c>
      <c r="M20" s="34">
        <v>24.97263790276024</v>
      </c>
      <c r="N20" s="35" t="s">
        <v>29</v>
      </c>
      <c r="O20" s="36">
        <v>6500.0</v>
      </c>
      <c r="P20" s="28">
        <v>3.841944292732345</v>
      </c>
      <c r="Q20" s="37">
        <v>4.051035235511483</v>
      </c>
      <c r="R20" s="38">
        <v>9.4815692966679</v>
      </c>
      <c r="S20" s="39">
        <v>11.446177775700493</v>
      </c>
      <c r="T20" s="40">
        <v>0.045266427837064534</v>
      </c>
      <c r="U20" s="40">
        <v>0.031149835650763482</v>
      </c>
      <c r="V20" s="40">
        <v>0.030916503548510568</v>
      </c>
      <c r="W20" s="40">
        <v>0.020299892896003167</v>
      </c>
      <c r="X20" s="39">
        <v>13.339671998891436</v>
      </c>
      <c r="Y20" s="41">
        <v>11.717116278770968</v>
      </c>
      <c r="Z20" s="41">
        <v>11.782140796479172</v>
      </c>
      <c r="AA20" s="41">
        <v>13.190497106281066</v>
      </c>
      <c r="AB20" s="42">
        <v>0.0</v>
      </c>
      <c r="AC20" s="42">
        <v>0.0</v>
      </c>
      <c r="AD20" s="42">
        <v>1.0</v>
      </c>
      <c r="AE20" s="42">
        <v>1.0</v>
      </c>
      <c r="AF20" s="42">
        <v>0.0</v>
      </c>
      <c r="AG20" s="25"/>
      <c r="AH20" s="25"/>
      <c r="AI20" s="25"/>
      <c r="AJ20" s="25"/>
      <c r="AK20" s="54"/>
      <c r="AL20" s="55"/>
    </row>
    <row r="21">
      <c r="A21" s="26" t="s">
        <v>103</v>
      </c>
      <c r="B21" s="25" t="s">
        <v>100</v>
      </c>
      <c r="C21" s="25" t="s">
        <v>205</v>
      </c>
      <c r="D21" s="28">
        <v>103.79271437448217</v>
      </c>
      <c r="E21" s="29">
        <v>0.19022498825739786</v>
      </c>
      <c r="F21" s="30">
        <v>27.0</v>
      </c>
      <c r="G21" s="33"/>
      <c r="H21" s="34">
        <v>28.54928535065592</v>
      </c>
      <c r="I21" s="35" t="s">
        <v>44</v>
      </c>
      <c r="J21" s="36">
        <v>5200.0</v>
      </c>
      <c r="K21" s="28">
        <v>5.490247182818447</v>
      </c>
      <c r="L21" s="28">
        <v>6.385009822881918</v>
      </c>
      <c r="M21" s="34">
        <v>29.059779455274843</v>
      </c>
      <c r="N21" s="35" t="s">
        <v>30</v>
      </c>
      <c r="O21" s="36">
        <v>6400.0</v>
      </c>
      <c r="P21" s="28">
        <v>4.540590539886694</v>
      </c>
      <c r="Q21" s="37">
        <v>5.349542721213788</v>
      </c>
      <c r="R21" s="38">
        <v>11.008705458014587</v>
      </c>
      <c r="S21" s="39">
        <v>13.289740950060033</v>
      </c>
      <c r="T21" s="40">
        <v>0.07131909323415546</v>
      </c>
      <c r="U21" s="40">
        <v>0.006940448670437947</v>
      </c>
      <c r="V21" s="40">
        <v>0.059352802423055545</v>
      </c>
      <c r="W21" s="40">
        <v>0.03482190626030074</v>
      </c>
      <c r="X21" s="39">
        <v>12.194634911445522</v>
      </c>
      <c r="Y21" s="41">
        <v>16.3546504392104</v>
      </c>
      <c r="Z21" s="41">
        <v>10.975520736683423</v>
      </c>
      <c r="AA21" s="41">
        <v>18.084258718591418</v>
      </c>
      <c r="AB21" s="42">
        <v>0.0</v>
      </c>
      <c r="AC21" s="42">
        <v>0.0</v>
      </c>
      <c r="AD21" s="42">
        <v>1.0</v>
      </c>
      <c r="AE21" s="42">
        <v>1.0</v>
      </c>
      <c r="AF21" s="42">
        <v>0.0</v>
      </c>
      <c r="AG21" s="25"/>
      <c r="AH21" s="25"/>
      <c r="AI21" s="25"/>
      <c r="AJ21" s="25"/>
      <c r="AK21" s="54"/>
      <c r="AL21" s="55"/>
    </row>
    <row r="22">
      <c r="A22" s="26" t="s">
        <v>109</v>
      </c>
      <c r="B22" s="25" t="s">
        <v>100</v>
      </c>
      <c r="C22" s="25" t="s">
        <v>205</v>
      </c>
      <c r="D22" s="28">
        <v>103.79271437448217</v>
      </c>
      <c r="E22" s="29">
        <v>0.15442180094786728</v>
      </c>
      <c r="F22" s="30">
        <v>23.0</v>
      </c>
      <c r="G22" s="32"/>
      <c r="H22" s="34">
        <v>18.26677992443426</v>
      </c>
      <c r="I22" s="35" t="s">
        <v>40</v>
      </c>
      <c r="J22" s="36">
        <v>4900.0</v>
      </c>
      <c r="K22" s="28">
        <v>3.727914270292706</v>
      </c>
      <c r="L22" s="28">
        <v>3.1265587939701254</v>
      </c>
      <c r="M22" s="34">
        <v>17.79763239945639</v>
      </c>
      <c r="N22" s="35" t="s">
        <v>29</v>
      </c>
      <c r="O22" s="36">
        <v>4500.0</v>
      </c>
      <c r="P22" s="28">
        <v>3.95502942210142</v>
      </c>
      <c r="Q22" s="37">
        <v>3.2544559725069164</v>
      </c>
      <c r="R22" s="38">
        <v>7.371352116326196</v>
      </c>
      <c r="S22" s="39">
        <v>8.898717515085515</v>
      </c>
      <c r="T22" s="40">
        <v>0.04634739512529156</v>
      </c>
      <c r="U22" s="40">
        <v>0.03302251902677024</v>
      </c>
      <c r="V22" s="40">
        <v>0.02838777951424108</v>
      </c>
      <c r="W22" s="40">
        <v>0.01784374712323725</v>
      </c>
      <c r="X22" s="39">
        <v>11.326398972516413</v>
      </c>
      <c r="Y22" s="41">
        <v>6.940380951917849</v>
      </c>
      <c r="Z22" s="41">
        <v>10.061507304000845</v>
      </c>
      <c r="AA22" s="41">
        <v>7.736125095455545</v>
      </c>
      <c r="AB22" s="42">
        <v>0.0</v>
      </c>
      <c r="AC22" s="42">
        <v>1.0</v>
      </c>
      <c r="AD22" s="42">
        <v>1.0</v>
      </c>
      <c r="AE22" s="42">
        <v>0.0</v>
      </c>
      <c r="AF22" s="42">
        <v>0.0</v>
      </c>
      <c r="AG22" s="25"/>
      <c r="AH22" s="25"/>
      <c r="AI22" s="25"/>
      <c r="AJ22" s="25"/>
      <c r="AK22" s="54"/>
      <c r="AL22" s="55"/>
    </row>
    <row r="23">
      <c r="A23" s="26" t="s">
        <v>121</v>
      </c>
      <c r="B23" s="25" t="s">
        <v>100</v>
      </c>
      <c r="C23" s="25" t="s">
        <v>205</v>
      </c>
      <c r="D23" s="28">
        <v>103.79271437448217</v>
      </c>
      <c r="E23" s="29">
        <v>0.19486336727444944</v>
      </c>
      <c r="F23" s="30">
        <v>23.0</v>
      </c>
      <c r="G23" s="32"/>
      <c r="H23" s="34">
        <v>24.701327413269976</v>
      </c>
      <c r="I23" s="35" t="s">
        <v>45</v>
      </c>
      <c r="J23" s="36">
        <v>5600.0</v>
      </c>
      <c r="K23" s="28">
        <v>4.41095132379821</v>
      </c>
      <c r="L23" s="28">
        <v>4.613964831056266</v>
      </c>
      <c r="M23" s="34">
        <v>24.67277912387125</v>
      </c>
      <c r="N23" s="35" t="s">
        <v>30</v>
      </c>
      <c r="O23" s="36">
        <v>5300.0</v>
      </c>
      <c r="P23" s="28">
        <v>4.655241344126651</v>
      </c>
      <c r="Q23" s="37">
        <v>4.865377745753204</v>
      </c>
      <c r="R23" s="38">
        <v>9.646637105247716</v>
      </c>
      <c r="S23" s="39">
        <v>11.64544810985434</v>
      </c>
      <c r="T23" s="40">
        <v>0.08639754928389458</v>
      </c>
      <c r="U23" s="40">
        <v>0.006729155437966754</v>
      </c>
      <c r="V23" s="40">
        <v>0.0301610359808867</v>
      </c>
      <c r="W23" s="40">
        <v>0.035928883499143915</v>
      </c>
      <c r="X23" s="39">
        <v>10.371716078470046</v>
      </c>
      <c r="Y23" s="41">
        <v>14.32961133479993</v>
      </c>
      <c r="Z23" s="41">
        <v>9.31093843287602</v>
      </c>
      <c r="AA23" s="41">
        <v>15.361840690995233</v>
      </c>
      <c r="AB23" s="42">
        <v>0.0</v>
      </c>
      <c r="AC23" s="42">
        <v>0.0</v>
      </c>
      <c r="AD23" s="42">
        <v>0.0</v>
      </c>
      <c r="AE23" s="42">
        <v>1.0</v>
      </c>
      <c r="AF23" s="42">
        <v>1.0</v>
      </c>
      <c r="AG23" s="25"/>
      <c r="AH23" s="25"/>
      <c r="AI23" s="25"/>
      <c r="AJ23" s="25"/>
      <c r="AK23" s="54"/>
      <c r="AL23" s="55"/>
    </row>
    <row r="24">
      <c r="A24" s="26" t="s">
        <v>111</v>
      </c>
      <c r="B24" s="25" t="s">
        <v>100</v>
      </c>
      <c r="C24" s="25" t="s">
        <v>205</v>
      </c>
      <c r="D24" s="28">
        <v>103.79271437448217</v>
      </c>
      <c r="E24" s="29">
        <v>0.16032149138234258</v>
      </c>
      <c r="F24" s="30">
        <v>22.0</v>
      </c>
      <c r="G24" s="33"/>
      <c r="H24" s="34">
        <v>17.746227667247616</v>
      </c>
      <c r="I24" s="35" t="s">
        <v>40</v>
      </c>
      <c r="J24" s="36">
        <v>3200.0</v>
      </c>
      <c r="K24" s="28">
        <v>5.54569614601488</v>
      </c>
      <c r="L24" s="28">
        <v>4.55370782793944</v>
      </c>
      <c r="M24" s="34">
        <v>16.809949739406157</v>
      </c>
      <c r="N24" s="35" t="s">
        <v>29</v>
      </c>
      <c r="O24" s="36">
        <v>3000.0</v>
      </c>
      <c r="P24" s="28">
        <v>5.603316579802052</v>
      </c>
      <c r="Q24" s="37">
        <v>4.42203365935544</v>
      </c>
      <c r="R24" s="38">
        <v>7.3592086405691814</v>
      </c>
      <c r="S24" s="39">
        <v>8.884057876160709</v>
      </c>
      <c r="T24" s="40">
        <v>0.038207195929814</v>
      </c>
      <c r="U24" s="40">
        <v>0.04007096158492688</v>
      </c>
      <c r="V24" s="40">
        <v>0.022365187861354534</v>
      </c>
      <c r="W24" s="40">
        <v>0.028771882300805057</v>
      </c>
      <c r="X24" s="39">
        <v>10.686593211209923</v>
      </c>
      <c r="Y24" s="41">
        <v>7.059634456037696</v>
      </c>
      <c r="Z24" s="41">
        <v>9.04910900384019</v>
      </c>
      <c r="AA24" s="41">
        <v>7.760840735565968</v>
      </c>
      <c r="AB24" s="42">
        <v>0.0</v>
      </c>
      <c r="AC24" s="42">
        <v>1.0</v>
      </c>
      <c r="AD24" s="42">
        <v>1.0</v>
      </c>
      <c r="AE24" s="42">
        <v>0.0</v>
      </c>
      <c r="AF24" s="42">
        <v>0.0</v>
      </c>
      <c r="AG24" s="25"/>
      <c r="AH24" s="25"/>
      <c r="AI24" s="25"/>
      <c r="AJ24" s="25"/>
      <c r="AK24" s="54"/>
      <c r="AL24" s="55"/>
    </row>
    <row r="25">
      <c r="A25" s="26" t="s">
        <v>115</v>
      </c>
      <c r="B25" s="25" t="s">
        <v>100</v>
      </c>
      <c r="C25" s="25" t="s">
        <v>205</v>
      </c>
      <c r="D25" s="28">
        <v>103.79271437448217</v>
      </c>
      <c r="E25" s="29">
        <v>0.16213447171824974</v>
      </c>
      <c r="F25" s="30">
        <v>16.0</v>
      </c>
      <c r="G25" s="32"/>
      <c r="H25" s="34">
        <v>15.500525242612499</v>
      </c>
      <c r="I25" s="35" t="s">
        <v>31</v>
      </c>
      <c r="J25" s="36">
        <v>3100.0</v>
      </c>
      <c r="K25" s="28">
        <v>5.0001694331008055</v>
      </c>
      <c r="L25" s="28">
        <v>3.718594092492273</v>
      </c>
      <c r="M25" s="34">
        <v>15.668910285523005</v>
      </c>
      <c r="N25" s="35" t="s">
        <v>31</v>
      </c>
      <c r="O25" s="36">
        <v>3000.0</v>
      </c>
      <c r="P25" s="28">
        <v>5.222970095174335</v>
      </c>
      <c r="Q25" s="37">
        <v>3.915134203196182</v>
      </c>
      <c r="R25" s="38">
        <v>5.421515014386563</v>
      </c>
      <c r="S25" s="39">
        <v>6.544868547246306</v>
      </c>
      <c r="T25" s="40">
        <v>0.08715665503533232</v>
      </c>
      <c r="U25" s="40">
        <v>7.000534540990547E-4</v>
      </c>
      <c r="V25" s="40">
        <v>0.03955302015659659</v>
      </c>
      <c r="W25" s="40">
        <v>0.03523602385631909</v>
      </c>
      <c r="X25" s="39">
        <v>6.874485738806577</v>
      </c>
      <c r="Y25" s="41">
        <v>8.626039503805922</v>
      </c>
      <c r="Z25" s="41">
        <v>6.252835237469985</v>
      </c>
      <c r="AA25" s="41">
        <v>9.41607504805302</v>
      </c>
      <c r="AB25" s="42">
        <v>0.0</v>
      </c>
      <c r="AC25" s="42">
        <v>0.0</v>
      </c>
      <c r="AD25" s="42">
        <v>0.0</v>
      </c>
      <c r="AE25" s="42">
        <v>0.0</v>
      </c>
      <c r="AF25" s="42">
        <v>1.0</v>
      </c>
      <c r="AG25" s="25"/>
      <c r="AH25" s="25"/>
      <c r="AI25" s="25"/>
      <c r="AJ25" s="25"/>
      <c r="AK25" s="54"/>
      <c r="AL25" s="55"/>
    </row>
    <row r="26">
      <c r="A26" s="26" t="s">
        <v>123</v>
      </c>
      <c r="B26" s="25" t="s">
        <v>100</v>
      </c>
      <c r="C26" s="25" t="s">
        <v>205</v>
      </c>
      <c r="D26" s="28">
        <v>103.79271437448217</v>
      </c>
      <c r="E26" s="29">
        <v>0.18735327405012128</v>
      </c>
      <c r="F26" s="30">
        <v>14.0</v>
      </c>
      <c r="G26" s="33"/>
      <c r="H26" s="34">
        <v>11.98418659770842</v>
      </c>
      <c r="I26" s="35" t="s">
        <v>58</v>
      </c>
      <c r="J26" s="36">
        <v>3000.0</v>
      </c>
      <c r="K26" s="28">
        <v>3.994728865902807</v>
      </c>
      <c r="L26" s="28">
        <v>2.4608411308141425</v>
      </c>
      <c r="M26" s="34">
        <v>11.64971216215497</v>
      </c>
      <c r="N26" s="35" t="s">
        <v>27</v>
      </c>
      <c r="O26" s="36">
        <v>3000.0</v>
      </c>
      <c r="P26" s="28">
        <v>3.8832373873849897</v>
      </c>
      <c r="Q26" s="37">
        <v>2.343100086264098</v>
      </c>
      <c r="R26" s="38">
        <v>5.607532404850031</v>
      </c>
      <c r="S26" s="39">
        <v>6.7694292770154805</v>
      </c>
      <c r="T26" s="40">
        <v>0.059318954662794375</v>
      </c>
      <c r="U26" s="40">
        <v>0.017186980827851892</v>
      </c>
      <c r="V26" s="40">
        <v>0.036044918125078276</v>
      </c>
      <c r="W26" s="40">
        <v>0.0479803214777532</v>
      </c>
      <c r="X26" s="39">
        <v>5.777490395525193</v>
      </c>
      <c r="Y26" s="41">
        <v>6.2066962021832275</v>
      </c>
      <c r="Z26" s="41">
        <v>4.791089596289186</v>
      </c>
      <c r="AA26" s="41">
        <v>6.858622565865784</v>
      </c>
      <c r="AB26" s="42">
        <v>1.0</v>
      </c>
      <c r="AC26" s="42">
        <v>1.0</v>
      </c>
      <c r="AD26" s="42">
        <v>0.0</v>
      </c>
      <c r="AE26" s="42">
        <v>0.0</v>
      </c>
      <c r="AF26" s="42">
        <v>0.0</v>
      </c>
      <c r="AG26" s="25"/>
      <c r="AH26" s="25"/>
      <c r="AI26" s="25"/>
      <c r="AJ26" s="25"/>
      <c r="AK26" s="54"/>
      <c r="AL26" s="55"/>
    </row>
    <row r="27">
      <c r="A27" s="26" t="s">
        <v>125</v>
      </c>
      <c r="B27" s="25" t="s">
        <v>100</v>
      </c>
      <c r="C27" s="25" t="s">
        <v>205</v>
      </c>
      <c r="D27" s="28">
        <v>103.79271437448217</v>
      </c>
      <c r="E27" s="29">
        <v>0.1692927400468384</v>
      </c>
      <c r="F27" s="30">
        <v>14.0</v>
      </c>
      <c r="G27" s="32"/>
      <c r="H27" s="34">
        <v>13.334606750730874</v>
      </c>
      <c r="I27" s="35" t="s">
        <v>45</v>
      </c>
      <c r="J27" s="36">
        <v>3500.0</v>
      </c>
      <c r="K27" s="28">
        <v>3.809887643065964</v>
      </c>
      <c r="L27" s="28">
        <v>2.537785088268474</v>
      </c>
      <c r="M27" s="34">
        <v>13.880301024252256</v>
      </c>
      <c r="N27" s="35" t="s">
        <v>31</v>
      </c>
      <c r="O27" s="36">
        <v>3000.0</v>
      </c>
      <c r="P27" s="28">
        <v>4.6267670080840855</v>
      </c>
      <c r="Q27" s="37">
        <v>3.17374227153782</v>
      </c>
      <c r="R27" s="38">
        <v>4.985280601536307</v>
      </c>
      <c r="S27" s="39">
        <v>6.018245107061451</v>
      </c>
      <c r="T27" s="40">
        <v>0.07785587636452393</v>
      </c>
      <c r="U27" s="40">
        <v>0.002231163877716372</v>
      </c>
      <c r="V27" s="40">
        <v>0.04074809818776743</v>
      </c>
      <c r="W27" s="40">
        <v>0.029827138154734655</v>
      </c>
      <c r="X27" s="39">
        <v>5.732331009854089</v>
      </c>
      <c r="Y27" s="41">
        <v>7.602275740876785</v>
      </c>
      <c r="Z27" s="41">
        <v>5.247082524368766</v>
      </c>
      <c r="AA27" s="41">
        <v>8.63321849988349</v>
      </c>
      <c r="AB27" s="42">
        <v>0.0</v>
      </c>
      <c r="AC27" s="42">
        <v>0.0</v>
      </c>
      <c r="AD27" s="42">
        <v>0.0</v>
      </c>
      <c r="AE27" s="42">
        <v>1.0</v>
      </c>
      <c r="AF27" s="42">
        <v>1.0</v>
      </c>
      <c r="AG27" s="25"/>
      <c r="AH27" s="25"/>
      <c r="AI27" s="25"/>
      <c r="AJ27" s="25"/>
      <c r="AK27" s="54"/>
      <c r="AL27" s="55"/>
    </row>
    <row r="28">
      <c r="A28" s="26" t="s">
        <v>117</v>
      </c>
      <c r="B28" s="25" t="s">
        <v>100</v>
      </c>
      <c r="C28" s="25" t="s">
        <v>205</v>
      </c>
      <c r="D28" s="28">
        <v>103.79271437448217</v>
      </c>
      <c r="E28" s="29">
        <v>0.1710573566084788</v>
      </c>
      <c r="F28" s="30">
        <v>14.0</v>
      </c>
      <c r="G28" s="32"/>
      <c r="H28" s="34">
        <v>12.966995836762361</v>
      </c>
      <c r="I28" s="35" t="s">
        <v>45</v>
      </c>
      <c r="J28" s="36">
        <v>3000.0</v>
      </c>
      <c r="K28" s="28">
        <v>4.322331945587454</v>
      </c>
      <c r="L28" s="28">
        <v>2.820805080938826</v>
      </c>
      <c r="M28" s="34">
        <v>12.88175807158212</v>
      </c>
      <c r="N28" s="35" t="s">
        <v>30</v>
      </c>
      <c r="O28" s="36">
        <v>3000.0</v>
      </c>
      <c r="P28" s="28">
        <v>4.29391935719404</v>
      </c>
      <c r="Q28" s="37">
        <v>2.7887660346479755</v>
      </c>
      <c r="R28" s="38">
        <v>5.045250768414291</v>
      </c>
      <c r="S28" s="39">
        <v>6.090641265318191</v>
      </c>
      <c r="T28" s="40">
        <v>0.056691067427870605</v>
      </c>
      <c r="U28" s="40">
        <v>0.019759542174029587</v>
      </c>
      <c r="V28" s="40">
        <v>0.03787245583355671</v>
      </c>
      <c r="W28" s="40">
        <v>0.02705175416682622</v>
      </c>
      <c r="X28" s="39">
        <v>6.263067662278879</v>
      </c>
      <c r="Y28" s="41">
        <v>6.703928174483481</v>
      </c>
      <c r="Z28" s="41">
        <v>5.554511400315549</v>
      </c>
      <c r="AA28" s="41">
        <v>7.327246671266569</v>
      </c>
      <c r="AB28" s="42">
        <v>0.0</v>
      </c>
      <c r="AC28" s="42">
        <v>0.0</v>
      </c>
      <c r="AD28" s="42">
        <v>0.0</v>
      </c>
      <c r="AE28" s="42">
        <v>1.0</v>
      </c>
      <c r="AF28" s="42">
        <v>1.0</v>
      </c>
      <c r="AG28" s="25"/>
      <c r="AH28" s="25"/>
      <c r="AI28" s="25"/>
      <c r="AJ28" s="25"/>
      <c r="AK28" s="54"/>
      <c r="AL28" s="55"/>
    </row>
    <row r="29">
      <c r="A29" s="26" t="s">
        <v>34</v>
      </c>
      <c r="B29" s="25" t="s">
        <v>100</v>
      </c>
      <c r="C29" s="25" t="s">
        <v>205</v>
      </c>
      <c r="D29" s="28">
        <v>103.79271437448217</v>
      </c>
      <c r="E29" s="29">
        <v>0.2636200378071834</v>
      </c>
      <c r="F29" s="30">
        <v>0.0</v>
      </c>
      <c r="G29" s="33"/>
      <c r="H29" s="34" t="s">
        <v>64</v>
      </c>
      <c r="I29" s="35" t="s">
        <v>27</v>
      </c>
      <c r="J29" s="36">
        <v>7700.0</v>
      </c>
      <c r="K29" s="28" t="s">
        <v>64</v>
      </c>
      <c r="L29" s="28" t="s">
        <v>64</v>
      </c>
      <c r="M29" s="34" t="s">
        <v>64</v>
      </c>
      <c r="N29" s="35" t="s">
        <v>27</v>
      </c>
      <c r="O29" s="36">
        <v>8000.0</v>
      </c>
      <c r="P29" s="28" t="s">
        <v>64</v>
      </c>
      <c r="Q29" s="37" t="s">
        <v>64</v>
      </c>
      <c r="R29" s="38" t="s">
        <v>64</v>
      </c>
      <c r="S29" s="39" t="s">
        <v>64</v>
      </c>
      <c r="T29" s="40" t="s">
        <v>64</v>
      </c>
      <c r="U29" s="40" t="s">
        <v>64</v>
      </c>
      <c r="V29" s="40" t="s">
        <v>64</v>
      </c>
      <c r="W29" s="40" t="s">
        <v>64</v>
      </c>
      <c r="X29" s="39" t="s">
        <v>64</v>
      </c>
      <c r="Y29" s="41" t="s">
        <v>64</v>
      </c>
      <c r="Z29" s="41" t="s">
        <v>64</v>
      </c>
      <c r="AA29" s="41" t="s">
        <v>64</v>
      </c>
      <c r="AB29" s="42">
        <v>1.0</v>
      </c>
      <c r="AC29" s="42">
        <v>0.0</v>
      </c>
      <c r="AD29" s="42">
        <v>0.0</v>
      </c>
      <c r="AE29" s="42">
        <v>0.0</v>
      </c>
      <c r="AF29" s="42">
        <v>0.0</v>
      </c>
      <c r="AG29" s="25"/>
      <c r="AH29" s="25"/>
      <c r="AI29" s="25"/>
      <c r="AJ29" s="25"/>
      <c r="AK29" s="54"/>
      <c r="AL29" s="55"/>
    </row>
    <row r="30">
      <c r="A30" s="26" t="s">
        <v>545</v>
      </c>
      <c r="B30" s="25" t="s">
        <v>100</v>
      </c>
      <c r="C30" s="25" t="s">
        <v>205</v>
      </c>
      <c r="D30" s="28">
        <v>103.79271437448217</v>
      </c>
      <c r="E30" s="29">
        <v>0.18</v>
      </c>
      <c r="F30" s="30">
        <v>0.0</v>
      </c>
      <c r="G30" s="32"/>
      <c r="H30" s="34" t="s">
        <v>64</v>
      </c>
      <c r="I30" s="35" t="s">
        <v>27</v>
      </c>
      <c r="J30" s="36">
        <v>3000.0</v>
      </c>
      <c r="K30" s="28" t="s">
        <v>64</v>
      </c>
      <c r="L30" s="28" t="s">
        <v>64</v>
      </c>
      <c r="M30" s="34" t="s">
        <v>64</v>
      </c>
      <c r="N30" s="35" t="s">
        <v>27</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1.0</v>
      </c>
      <c r="AC30" s="42">
        <v>0.0</v>
      </c>
      <c r="AD30" s="42">
        <v>0.0</v>
      </c>
      <c r="AE30" s="42">
        <v>0.0</v>
      </c>
      <c r="AF30" s="42">
        <v>0.0</v>
      </c>
      <c r="AG30" s="25"/>
      <c r="AH30" s="25"/>
      <c r="AI30" s="25"/>
      <c r="AJ30" s="25"/>
      <c r="AK30" s="54"/>
      <c r="AL30" s="55"/>
    </row>
    <row r="31">
      <c r="A31" s="26" t="s">
        <v>127</v>
      </c>
      <c r="B31" s="25" t="s">
        <v>100</v>
      </c>
      <c r="C31" s="25" t="s">
        <v>205</v>
      </c>
      <c r="D31" s="28">
        <v>103.79271437448217</v>
      </c>
      <c r="E31" s="29">
        <v>0.25855447223399747</v>
      </c>
      <c r="F31" s="30">
        <v>0.0</v>
      </c>
      <c r="G31" s="33"/>
      <c r="H31" s="34" t="s">
        <v>64</v>
      </c>
      <c r="I31" s="35" t="s">
        <v>58</v>
      </c>
      <c r="J31" s="36">
        <v>3000.0</v>
      </c>
      <c r="K31" s="28" t="s">
        <v>64</v>
      </c>
      <c r="L31" s="28" t="s">
        <v>64</v>
      </c>
      <c r="M31" s="34" t="s">
        <v>64</v>
      </c>
      <c r="N31" s="35" t="s">
        <v>64</v>
      </c>
      <c r="O31" s="36" t="s">
        <v>64</v>
      </c>
      <c r="P31" s="28" t="s">
        <v>64</v>
      </c>
      <c r="Q31" s="37" t="s">
        <v>64</v>
      </c>
      <c r="R31" s="38" t="s">
        <v>64</v>
      </c>
      <c r="S31" s="39" t="s">
        <v>64</v>
      </c>
      <c r="T31" s="40" t="s">
        <v>64</v>
      </c>
      <c r="U31" s="40" t="s">
        <v>64</v>
      </c>
      <c r="V31" s="40" t="s">
        <v>64</v>
      </c>
      <c r="W31" s="40" t="s">
        <v>64</v>
      </c>
      <c r="X31" s="39" t="s">
        <v>64</v>
      </c>
      <c r="Y31" s="41" t="s">
        <v>64</v>
      </c>
      <c r="Z31" s="41" t="s">
        <v>64</v>
      </c>
      <c r="AA31" s="41" t="s">
        <v>64</v>
      </c>
      <c r="AB31" s="42">
        <v>1.0</v>
      </c>
      <c r="AC31" s="42">
        <v>1.0</v>
      </c>
      <c r="AD31" s="42">
        <v>0.0</v>
      </c>
      <c r="AE31" s="42">
        <v>0.0</v>
      </c>
      <c r="AF31" s="42">
        <v>0.0</v>
      </c>
      <c r="AG31" s="25"/>
      <c r="AH31" s="25"/>
      <c r="AI31" s="25"/>
      <c r="AJ31" s="25"/>
      <c r="AK31" s="54"/>
      <c r="AL31" s="55"/>
    </row>
    <row r="32">
      <c r="A32" s="26" t="s">
        <v>129</v>
      </c>
      <c r="B32" s="25" t="s">
        <v>100</v>
      </c>
      <c r="C32" s="25" t="s">
        <v>205</v>
      </c>
      <c r="D32" s="28">
        <v>103.79271437448217</v>
      </c>
      <c r="E32" s="29">
        <v>0.23177145733702492</v>
      </c>
      <c r="F32" s="30">
        <v>0.0</v>
      </c>
      <c r="G32" s="33"/>
      <c r="H32" s="34" t="s">
        <v>64</v>
      </c>
      <c r="I32" s="35" t="s">
        <v>58</v>
      </c>
      <c r="J32" s="36">
        <v>3500.0</v>
      </c>
      <c r="K32" s="28" t="s">
        <v>64</v>
      </c>
      <c r="L32" s="28" t="s">
        <v>64</v>
      </c>
      <c r="M32" s="34" t="s">
        <v>64</v>
      </c>
      <c r="N32" s="35" t="s">
        <v>28</v>
      </c>
      <c r="O32" s="36">
        <v>3800.0</v>
      </c>
      <c r="P32" s="28" t="s">
        <v>64</v>
      </c>
      <c r="Q32" s="37" t="s">
        <v>64</v>
      </c>
      <c r="R32" s="38" t="s">
        <v>64</v>
      </c>
      <c r="S32" s="39" t="s">
        <v>64</v>
      </c>
      <c r="T32" s="40" t="s">
        <v>64</v>
      </c>
      <c r="U32" s="40" t="s">
        <v>64</v>
      </c>
      <c r="V32" s="40" t="s">
        <v>64</v>
      </c>
      <c r="W32" s="40" t="s">
        <v>64</v>
      </c>
      <c r="X32" s="39" t="s">
        <v>64</v>
      </c>
      <c r="Y32" s="41" t="s">
        <v>64</v>
      </c>
      <c r="Z32" s="41" t="s">
        <v>64</v>
      </c>
      <c r="AA32" s="41" t="s">
        <v>64</v>
      </c>
      <c r="AB32" s="42">
        <v>1.0</v>
      </c>
      <c r="AC32" s="42">
        <v>1.0</v>
      </c>
      <c r="AD32" s="42">
        <v>0.0</v>
      </c>
      <c r="AE32" s="42">
        <v>0.0</v>
      </c>
      <c r="AF32" s="42">
        <v>0.0</v>
      </c>
      <c r="AG32" s="25"/>
      <c r="AH32" s="25"/>
      <c r="AI32" s="25"/>
      <c r="AJ32" s="25"/>
      <c r="AK32" s="54"/>
      <c r="AL32" s="55"/>
    </row>
    <row r="33">
      <c r="A33" s="26" t="s">
        <v>119</v>
      </c>
      <c r="B33" s="25" t="s">
        <v>100</v>
      </c>
      <c r="C33" s="25" t="s">
        <v>205</v>
      </c>
      <c r="D33" s="28">
        <v>103.79271437448217</v>
      </c>
      <c r="E33" s="29">
        <v>0.16708681672025727</v>
      </c>
      <c r="F33" s="30">
        <v>0.0</v>
      </c>
      <c r="G33" s="33"/>
      <c r="H33" s="34" t="s">
        <v>64</v>
      </c>
      <c r="I33" s="35" t="s">
        <v>31</v>
      </c>
      <c r="J33" s="36">
        <v>3000.0</v>
      </c>
      <c r="K33" s="28" t="s">
        <v>64</v>
      </c>
      <c r="L33" s="28" t="s">
        <v>64</v>
      </c>
      <c r="M33" s="34" t="s">
        <v>64</v>
      </c>
      <c r="N33" s="35" t="s">
        <v>31</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0.0</v>
      </c>
      <c r="AD33" s="42">
        <v>0.0</v>
      </c>
      <c r="AE33" s="42">
        <v>0.0</v>
      </c>
      <c r="AF33" s="42">
        <v>1.0</v>
      </c>
      <c r="AG33" s="25"/>
      <c r="AH33" s="25"/>
      <c r="AI33" s="25"/>
      <c r="AJ33" s="25"/>
      <c r="AK33" s="54"/>
      <c r="AL33" s="55"/>
    </row>
    <row r="34">
      <c r="A34" s="26" t="s">
        <v>131</v>
      </c>
      <c r="B34" s="25" t="s">
        <v>100</v>
      </c>
      <c r="C34" s="25" t="s">
        <v>205</v>
      </c>
      <c r="D34" s="28">
        <v>103.79271437448217</v>
      </c>
      <c r="E34" s="29">
        <v>0.18</v>
      </c>
      <c r="F34" s="30">
        <v>0.0</v>
      </c>
      <c r="G34" s="33"/>
      <c r="H34" s="34" t="s">
        <v>64</v>
      </c>
      <c r="I34" s="35" t="s">
        <v>28</v>
      </c>
      <c r="J34" s="36">
        <v>3000.0</v>
      </c>
      <c r="K34" s="28" t="s">
        <v>64</v>
      </c>
      <c r="L34" s="28" t="s">
        <v>64</v>
      </c>
      <c r="M34" s="34" t="s">
        <v>64</v>
      </c>
      <c r="N34" s="35" t="s">
        <v>28</v>
      </c>
      <c r="O34" s="36">
        <v>3000.0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1.0</v>
      </c>
      <c r="AD34" s="42">
        <v>0.0</v>
      </c>
      <c r="AE34" s="42">
        <v>0.0</v>
      </c>
      <c r="AF34" s="42">
        <v>0.0</v>
      </c>
      <c r="AG34" s="25"/>
      <c r="AH34" s="25"/>
      <c r="AI34" s="25"/>
      <c r="AJ34" s="25"/>
      <c r="AK34" s="25"/>
      <c r="AL34" s="25"/>
    </row>
    <row r="35">
      <c r="A35" s="26" t="s">
        <v>105</v>
      </c>
      <c r="B35" s="25" t="s">
        <v>106</v>
      </c>
      <c r="C35" s="25" t="s">
        <v>171</v>
      </c>
      <c r="D35" s="28">
        <v>99.45801315244407</v>
      </c>
      <c r="E35" s="29">
        <v>0.28466882067851373</v>
      </c>
      <c r="F35" s="30">
        <v>34.0</v>
      </c>
      <c r="G35" s="32"/>
      <c r="H35" s="34">
        <v>39.24310140294621</v>
      </c>
      <c r="I35" s="35" t="s">
        <v>27</v>
      </c>
      <c r="J35" s="36">
        <v>7800.0</v>
      </c>
      <c r="K35" s="28">
        <v>5.0311668465315655</v>
      </c>
      <c r="L35" s="28">
        <v>7.385577287945734</v>
      </c>
      <c r="M35" s="34">
        <v>38.320925018705346</v>
      </c>
      <c r="N35" s="35" t="s">
        <v>27</v>
      </c>
      <c r="O35" s="36">
        <v>8000.0</v>
      </c>
      <c r="P35" s="28">
        <v>4.790115627338168</v>
      </c>
      <c r="Q35" s="37">
        <v>6.910374555049832</v>
      </c>
      <c r="R35" s="38">
        <v>21.642700147441378</v>
      </c>
      <c r="S35" s="39">
        <v>21.100365958450855</v>
      </c>
      <c r="T35" s="40">
        <v>0.07386007405191322</v>
      </c>
      <c r="U35" s="40">
        <v>0.035457044096146376</v>
      </c>
      <c r="V35" s="40">
        <v>0.06197091683273061</v>
      </c>
      <c r="W35" s="40">
        <v>0.033352768482131756</v>
      </c>
      <c r="X35" s="39">
        <v>22.340522873979438</v>
      </c>
      <c r="Y35" s="41">
        <v>16.902578528966767</v>
      </c>
      <c r="Z35" s="41">
        <v>19.916716974911328</v>
      </c>
      <c r="AA35" s="41">
        <v>18.404208043794018</v>
      </c>
      <c r="AB35" s="42">
        <v>1.0</v>
      </c>
      <c r="AC35" s="42">
        <v>0.0</v>
      </c>
      <c r="AD35" s="42">
        <v>0.0</v>
      </c>
      <c r="AE35" s="42">
        <v>0.0</v>
      </c>
      <c r="AF35" s="42">
        <v>0.0</v>
      </c>
      <c r="AG35" s="25"/>
      <c r="AH35" s="25"/>
      <c r="AI35" s="25"/>
      <c r="AJ35" s="25"/>
      <c r="AK35" s="25"/>
      <c r="AL35" s="25"/>
    </row>
    <row r="36">
      <c r="A36" s="26" t="s">
        <v>110</v>
      </c>
      <c r="B36" s="25" t="s">
        <v>106</v>
      </c>
      <c r="C36" s="25" t="s">
        <v>171</v>
      </c>
      <c r="D36" s="28">
        <v>99.45801315244407</v>
      </c>
      <c r="E36" s="29">
        <v>0.23269658119658118</v>
      </c>
      <c r="F36" s="30">
        <v>32.0</v>
      </c>
      <c r="G36" s="33"/>
      <c r="H36" s="34">
        <v>31.611833258633027</v>
      </c>
      <c r="I36" s="35" t="s">
        <v>40</v>
      </c>
      <c r="J36" s="36">
        <v>5700.0</v>
      </c>
      <c r="K36" s="28">
        <v>5.545935659409303</v>
      </c>
      <c r="L36" s="28">
        <v>6.949299002703767</v>
      </c>
      <c r="M36" s="34">
        <v>31.451951908839654</v>
      </c>
      <c r="N36" s="35" t="s">
        <v>28</v>
      </c>
      <c r="O36" s="36">
        <v>6400.0</v>
      </c>
      <c r="P36" s="28">
        <v>4.914367485756196</v>
      </c>
      <c r="Q36" s="37">
        <v>6.1351016976915105</v>
      </c>
      <c r="R36" s="38">
        <v>15.889801542844298</v>
      </c>
      <c r="S36" s="39">
        <v>15.491626519660901</v>
      </c>
      <c r="T36" s="40">
        <v>0.07179009652662444</v>
      </c>
      <c r="U36" s="40">
        <v>0.0223904776579542</v>
      </c>
      <c r="V36" s="40">
        <v>0.03976066884551508</v>
      </c>
      <c r="W36" s="40">
        <v>0.022792100575585665</v>
      </c>
      <c r="X36" s="39">
        <v>16.596988539719053</v>
      </c>
      <c r="Y36" s="41">
        <v>15.014844718913972</v>
      </c>
      <c r="Z36" s="41">
        <v>15.099065386314807</v>
      </c>
      <c r="AA36" s="41">
        <v>16.352886522524848</v>
      </c>
      <c r="AB36" s="42">
        <v>0.0</v>
      </c>
      <c r="AC36" s="42">
        <v>1.0</v>
      </c>
      <c r="AD36" s="42">
        <v>1.0</v>
      </c>
      <c r="AE36" s="42">
        <v>0.0</v>
      </c>
      <c r="AF36" s="42">
        <v>0.0</v>
      </c>
      <c r="AG36" s="25"/>
      <c r="AH36" s="25"/>
      <c r="AI36" s="25"/>
      <c r="AJ36" s="25"/>
      <c r="AK36" s="25"/>
      <c r="AL36" s="25"/>
    </row>
    <row r="37">
      <c r="A37" s="26" t="s">
        <v>108</v>
      </c>
      <c r="B37" s="25" t="s">
        <v>106</v>
      </c>
      <c r="C37" s="25" t="s">
        <v>171</v>
      </c>
      <c r="D37" s="28">
        <v>99.45801315244407</v>
      </c>
      <c r="E37" s="29">
        <v>0.1913314763231198</v>
      </c>
      <c r="F37" s="30">
        <v>30.0</v>
      </c>
      <c r="G37" s="33"/>
      <c r="H37" s="34">
        <v>34.2237255046075</v>
      </c>
      <c r="I37" s="35" t="s">
        <v>31</v>
      </c>
      <c r="J37" s="36">
        <v>7100.0</v>
      </c>
      <c r="K37" s="28">
        <v>4.820243028817957</v>
      </c>
      <c r="L37" s="28">
        <v>6.4013925855674625</v>
      </c>
      <c r="M37" s="34">
        <v>34.811971527326364</v>
      </c>
      <c r="N37" s="35" t="s">
        <v>31</v>
      </c>
      <c r="O37" s="36">
        <v>7900.0</v>
      </c>
      <c r="P37" s="28">
        <v>4.40657867434511</v>
      </c>
      <c r="Q37" s="37">
        <v>5.925502823652199</v>
      </c>
      <c r="R37" s="38">
        <v>11.800977879454685</v>
      </c>
      <c r="S37" s="39">
        <v>11.505262755004017</v>
      </c>
      <c r="T37" s="40">
        <v>0.08329011731880084</v>
      </c>
      <c r="U37" s="40">
        <v>9.673648933658635E-5</v>
      </c>
      <c r="V37" s="40">
        <v>0.05059318392303466</v>
      </c>
      <c r="W37" s="40">
        <v>0.037146811905249155</v>
      </c>
      <c r="X37" s="39">
        <v>12.366273082902408</v>
      </c>
      <c r="Y37" s="41">
        <v>21.85745242170509</v>
      </c>
      <c r="Z37" s="41">
        <v>11.208720168504783</v>
      </c>
      <c r="AA37" s="41">
        <v>23.603251358821584</v>
      </c>
      <c r="AB37" s="42">
        <v>0.0</v>
      </c>
      <c r="AC37" s="42">
        <v>0.0</v>
      </c>
      <c r="AD37" s="42">
        <v>0.0</v>
      </c>
      <c r="AE37" s="42">
        <v>0.0</v>
      </c>
      <c r="AF37" s="42">
        <v>1.0</v>
      </c>
      <c r="AG37" s="25"/>
      <c r="AH37" s="25"/>
      <c r="AI37" s="25"/>
      <c r="AJ37" s="25"/>
      <c r="AK37" s="25"/>
      <c r="AL37" s="25"/>
    </row>
    <row r="38">
      <c r="A38" s="26" t="s">
        <v>112</v>
      </c>
      <c r="B38" s="25" t="s">
        <v>106</v>
      </c>
      <c r="C38" s="25" t="s">
        <v>171</v>
      </c>
      <c r="D38" s="28">
        <v>99.45801315244407</v>
      </c>
      <c r="E38" s="29">
        <v>0.2155060161890177</v>
      </c>
      <c r="F38" s="30">
        <v>30.0</v>
      </c>
      <c r="G38" s="33"/>
      <c r="H38" s="34">
        <v>27.221524320411255</v>
      </c>
      <c r="I38" s="35" t="s">
        <v>45</v>
      </c>
      <c r="J38" s="36">
        <v>5100.0</v>
      </c>
      <c r="K38" s="28">
        <v>5.337553788315932</v>
      </c>
      <c r="L38" s="28">
        <v>5.994749989201454</v>
      </c>
      <c r="M38" s="34">
        <v>26.922399659942403</v>
      </c>
      <c r="N38" s="35" t="s">
        <v>30</v>
      </c>
      <c r="O38" s="36">
        <v>5400.0</v>
      </c>
      <c r="P38" s="28">
        <v>4.985629566656001</v>
      </c>
      <c r="Q38" s="37">
        <v>5.5543845631816895</v>
      </c>
      <c r="R38" s="38">
        <v>13.584384161183317</v>
      </c>
      <c r="S38" s="39">
        <v>13.243979502023354</v>
      </c>
      <c r="T38" s="40">
        <v>0.05279351297889569</v>
      </c>
      <c r="U38" s="40">
        <v>0.02550697818081477</v>
      </c>
      <c r="V38" s="40">
        <v>0.03351498295851243</v>
      </c>
      <c r="W38" s="40">
        <v>0.020267172585531113</v>
      </c>
      <c r="X38" s="39">
        <v>13.566249920871787</v>
      </c>
      <c r="Y38" s="41">
        <v>13.65527439953947</v>
      </c>
      <c r="Z38" s="41">
        <v>12.143560518071418</v>
      </c>
      <c r="AA38" s="41">
        <v>14.778839141870986</v>
      </c>
      <c r="AB38" s="42">
        <v>0.0</v>
      </c>
      <c r="AC38" s="42">
        <v>0.0</v>
      </c>
      <c r="AD38" s="42">
        <v>0.0</v>
      </c>
      <c r="AE38" s="42">
        <v>1.0</v>
      </c>
      <c r="AF38" s="42">
        <v>1.0</v>
      </c>
      <c r="AG38" s="25"/>
      <c r="AH38" s="25"/>
      <c r="AI38" s="25"/>
      <c r="AJ38" s="25"/>
      <c r="AK38" s="25"/>
      <c r="AL38" s="25"/>
    </row>
    <row r="39">
      <c r="A39" s="26" t="s">
        <v>114</v>
      </c>
      <c r="B39" s="25" t="s">
        <v>106</v>
      </c>
      <c r="C39" s="25" t="s">
        <v>171</v>
      </c>
      <c r="D39" s="28">
        <v>99.45801315244407</v>
      </c>
      <c r="E39" s="29">
        <v>0.16586906141367325</v>
      </c>
      <c r="F39" s="30">
        <v>26.0</v>
      </c>
      <c r="G39" s="32"/>
      <c r="H39" s="34">
        <v>21.833649675961492</v>
      </c>
      <c r="I39" s="35" t="s">
        <v>44</v>
      </c>
      <c r="J39" s="36">
        <v>3900.0</v>
      </c>
      <c r="K39" s="28">
        <v>5.598371711784997</v>
      </c>
      <c r="L39" s="28">
        <v>5.350202840987861</v>
      </c>
      <c r="M39" s="34">
        <v>21.906948215200728</v>
      </c>
      <c r="N39" s="35" t="s">
        <v>30</v>
      </c>
      <c r="O39" s="36">
        <v>4000.0</v>
      </c>
      <c r="P39" s="28">
        <v>5.476737053800182</v>
      </c>
      <c r="Q39" s="37">
        <v>5.24681727020592</v>
      </c>
      <c r="R39" s="38">
        <v>8.665561054483444</v>
      </c>
      <c r="S39" s="39">
        <v>8.448414857631166</v>
      </c>
      <c r="T39" s="40">
        <v>0.03819612622008527</v>
      </c>
      <c r="U39" s="40">
        <v>0.025148934590452185</v>
      </c>
      <c r="V39" s="40">
        <v>0.02477075512292659</v>
      </c>
      <c r="W39" s="40">
        <v>0.014559909499735476</v>
      </c>
      <c r="X39" s="39">
        <v>9.79974809500093</v>
      </c>
      <c r="Y39" s="41">
        <v>12.033901580960562</v>
      </c>
      <c r="Z39" s="41">
        <v>8.730129020182739</v>
      </c>
      <c r="AA39" s="41">
        <v>13.176819195017991</v>
      </c>
      <c r="AB39" s="42">
        <v>0.0</v>
      </c>
      <c r="AC39" s="42">
        <v>0.0</v>
      </c>
      <c r="AD39" s="42">
        <v>1.0</v>
      </c>
      <c r="AE39" s="42">
        <v>1.0</v>
      </c>
      <c r="AF39" s="42">
        <v>0.0</v>
      </c>
      <c r="AG39" s="25"/>
      <c r="AH39" s="25"/>
      <c r="AI39" s="25"/>
      <c r="AJ39" s="25"/>
      <c r="AK39" s="25"/>
      <c r="AL39" s="25"/>
    </row>
    <row r="40">
      <c r="A40" s="26" t="s">
        <v>116</v>
      </c>
      <c r="B40" s="25" t="s">
        <v>106</v>
      </c>
      <c r="C40" s="25" t="s">
        <v>171</v>
      </c>
      <c r="D40" s="28">
        <v>99.45801315244407</v>
      </c>
      <c r="E40" s="29">
        <v>0.15960995850622406</v>
      </c>
      <c r="F40" s="30">
        <v>20.0</v>
      </c>
      <c r="G40" s="32"/>
      <c r="H40" s="34">
        <v>16.557157430316966</v>
      </c>
      <c r="I40" s="35" t="s">
        <v>40</v>
      </c>
      <c r="J40" s="36">
        <v>3100.0</v>
      </c>
      <c r="K40" s="28">
        <v>5.341018525908699</v>
      </c>
      <c r="L40" s="28">
        <v>4.168536491901042</v>
      </c>
      <c r="M40" s="34">
        <v>16.1848165667058</v>
      </c>
      <c r="N40" s="35" t="s">
        <v>28</v>
      </c>
      <c r="O40" s="36">
        <v>3300.0</v>
      </c>
      <c r="P40" s="28">
        <v>4.904489868698726</v>
      </c>
      <c r="Q40" s="37">
        <v>3.7646288812801654</v>
      </c>
      <c r="R40" s="38">
        <v>6.378248964958458</v>
      </c>
      <c r="S40" s="39">
        <v>6.218419440175279</v>
      </c>
      <c r="T40" s="40">
        <v>0.04522062563647264</v>
      </c>
      <c r="U40" s="40">
        <v>0.024537595199832347</v>
      </c>
      <c r="V40" s="40">
        <v>0.030460463006688428</v>
      </c>
      <c r="W40" s="40">
        <v>0.028392159963024403</v>
      </c>
      <c r="X40" s="39">
        <v>7.98097583785934</v>
      </c>
      <c r="Y40" s="41">
        <v>8.576181592457626</v>
      </c>
      <c r="Z40" s="41">
        <v>6.88424911178787</v>
      </c>
      <c r="AA40" s="41">
        <v>9.300567454917926</v>
      </c>
      <c r="AB40" s="42">
        <v>0.0</v>
      </c>
      <c r="AC40" s="42">
        <v>1.0</v>
      </c>
      <c r="AD40" s="42">
        <v>1.0</v>
      </c>
      <c r="AE40" s="42">
        <v>0.0</v>
      </c>
      <c r="AF40" s="42">
        <v>0.0</v>
      </c>
      <c r="AG40" s="25"/>
      <c r="AH40" s="25"/>
      <c r="AI40" s="25"/>
      <c r="AJ40" s="25"/>
      <c r="AK40" s="25"/>
      <c r="AL40" s="25"/>
    </row>
    <row r="41">
      <c r="A41" s="26" t="s">
        <v>118</v>
      </c>
      <c r="B41" s="25" t="s">
        <v>106</v>
      </c>
      <c r="C41" s="25" t="s">
        <v>171</v>
      </c>
      <c r="D41" s="28">
        <v>99.45801315244407</v>
      </c>
      <c r="E41" s="29">
        <v>0.20025531914893618</v>
      </c>
      <c r="F41" s="30">
        <v>20.0</v>
      </c>
      <c r="G41" s="33"/>
      <c r="H41" s="34">
        <v>16.011854721530682</v>
      </c>
      <c r="I41" s="35" t="s">
        <v>58</v>
      </c>
      <c r="J41" s="36">
        <v>3400.0</v>
      </c>
      <c r="K41" s="28">
        <v>4.709369035744317</v>
      </c>
      <c r="L41" s="28">
        <v>3.5865360455119983</v>
      </c>
      <c r="M41" s="34">
        <v>15.483158859253582</v>
      </c>
      <c r="N41" s="35" t="s">
        <v>28</v>
      </c>
      <c r="O41" s="36">
        <v>3600.0</v>
      </c>
      <c r="P41" s="28">
        <v>4.300877460903773</v>
      </c>
      <c r="Q41" s="37">
        <v>3.195911377791221</v>
      </c>
      <c r="R41" s="38">
        <v>8.3006555679549</v>
      </c>
      <c r="S41" s="39">
        <v>8.092653365139709</v>
      </c>
      <c r="T41" s="40">
        <v>0.04992847501862905</v>
      </c>
      <c r="U41" s="40">
        <v>0.02779221753966656</v>
      </c>
      <c r="V41" s="40">
        <v>0.03335066104759987</v>
      </c>
      <c r="W41" s="40">
        <v>0.035203475550244306</v>
      </c>
      <c r="X41" s="39">
        <v>8.821869187385246</v>
      </c>
      <c r="Y41" s="41">
        <v>7.189985534145437</v>
      </c>
      <c r="Z41" s="41">
        <v>7.516572005742812</v>
      </c>
      <c r="AA41" s="41">
        <v>7.966586853510771</v>
      </c>
      <c r="AB41" s="42">
        <v>1.0</v>
      </c>
      <c r="AC41" s="42">
        <v>1.0</v>
      </c>
      <c r="AD41" s="42">
        <v>0.0</v>
      </c>
      <c r="AE41" s="42">
        <v>0.0</v>
      </c>
      <c r="AF41" s="42">
        <v>0.0</v>
      </c>
      <c r="AG41" s="25"/>
      <c r="AH41" s="25"/>
      <c r="AI41" s="25"/>
      <c r="AJ41" s="25"/>
      <c r="AK41" s="25"/>
      <c r="AL41" s="25"/>
    </row>
    <row r="42">
      <c r="A42" s="26" t="s">
        <v>133</v>
      </c>
      <c r="B42" s="25" t="s">
        <v>106</v>
      </c>
      <c r="C42" s="25" t="s">
        <v>171</v>
      </c>
      <c r="D42" s="28">
        <v>99.45801315244407</v>
      </c>
      <c r="E42" s="29">
        <v>0.15181928441479683</v>
      </c>
      <c r="F42" s="30">
        <v>15.0</v>
      </c>
      <c r="G42" s="33"/>
      <c r="H42" s="34">
        <v>12.615227155915889</v>
      </c>
      <c r="I42" s="35" t="s">
        <v>29</v>
      </c>
      <c r="J42" s="36">
        <v>4100.0</v>
      </c>
      <c r="K42" s="28">
        <v>3.076884672174607</v>
      </c>
      <c r="L42" s="28">
        <v>1.9679875518596397</v>
      </c>
      <c r="M42" s="34">
        <v>13.112292621883864</v>
      </c>
      <c r="N42" s="35" t="s">
        <v>29</v>
      </c>
      <c r="O42" s="36">
        <v>4500.0</v>
      </c>
      <c r="P42" s="28">
        <v>2.913842804863081</v>
      </c>
      <c r="Q42" s="37">
        <v>1.9171834199822213</v>
      </c>
      <c r="R42" s="38">
        <v>4.518399052249817</v>
      </c>
      <c r="S42" s="39">
        <v>4.405174626977394</v>
      </c>
      <c r="T42" s="40">
        <v>0.0611487647128375</v>
      </c>
      <c r="U42" s="40">
        <v>0.001587067175753034</v>
      </c>
      <c r="V42" s="40">
        <v>0.033888552046961846</v>
      </c>
      <c r="W42" s="40">
        <v>0.01605738554291305</v>
      </c>
      <c r="X42" s="39">
        <v>4.777469510066644</v>
      </c>
      <c r="Y42" s="41">
        <v>7.837757645849246</v>
      </c>
      <c r="Z42" s="41">
        <v>4.503269164666524</v>
      </c>
      <c r="AA42" s="41">
        <v>8.609023457217338</v>
      </c>
      <c r="AB42" s="42">
        <v>0.0</v>
      </c>
      <c r="AC42" s="42">
        <v>0.0</v>
      </c>
      <c r="AD42" s="42">
        <v>1.0</v>
      </c>
      <c r="AE42" s="42">
        <v>0.0</v>
      </c>
      <c r="AF42" s="42">
        <v>0.0</v>
      </c>
      <c r="AG42" s="25"/>
      <c r="AH42" s="25"/>
      <c r="AI42" s="25"/>
      <c r="AJ42" s="25"/>
      <c r="AK42" s="25"/>
      <c r="AL42" s="25"/>
    </row>
    <row r="43">
      <c r="A43" s="26" t="s">
        <v>122</v>
      </c>
      <c r="B43" s="25" t="s">
        <v>106</v>
      </c>
      <c r="C43" s="25" t="s">
        <v>171</v>
      </c>
      <c r="D43" s="28">
        <v>99.45801315244407</v>
      </c>
      <c r="E43" s="29">
        <v>0.14436363636363636</v>
      </c>
      <c r="F43" s="30">
        <v>15.0</v>
      </c>
      <c r="G43" s="33"/>
      <c r="H43" s="34">
        <v>10.51745895798561</v>
      </c>
      <c r="I43" s="35" t="s">
        <v>40</v>
      </c>
      <c r="J43" s="36">
        <v>3000.0</v>
      </c>
      <c r="K43" s="28">
        <v>3.50581965266187</v>
      </c>
      <c r="L43" s="28">
        <v>1.962818834405091</v>
      </c>
      <c r="M43" s="34">
        <v>10.3756373313221</v>
      </c>
      <c r="N43" s="35" t="s">
        <v>28</v>
      </c>
      <c r="O43" s="36">
        <v>3000.0</v>
      </c>
      <c r="P43" s="28">
        <v>3.458545777107367</v>
      </c>
      <c r="Q43" s="37">
        <v>1.9172024300879213</v>
      </c>
      <c r="R43" s="38">
        <v>4.2677729324264435</v>
      </c>
      <c r="S43" s="39">
        <v>4.160828828579178</v>
      </c>
      <c r="T43" s="40">
        <v>0.041636918175609834</v>
      </c>
      <c r="U43" s="40">
        <v>0.02077209280921292</v>
      </c>
      <c r="V43" s="40">
        <v>0.03032354619916351</v>
      </c>
      <c r="W43" s="40">
        <v>0.021513953266684812</v>
      </c>
      <c r="X43" s="39">
        <v>5.455978507399511</v>
      </c>
      <c r="Y43" s="41">
        <v>5.061480450586099</v>
      </c>
      <c r="Z43" s="41">
        <v>4.798840050089901</v>
      </c>
      <c r="AA43" s="41">
        <v>5.576797281232199</v>
      </c>
      <c r="AB43" s="42">
        <v>0.0</v>
      </c>
      <c r="AC43" s="42">
        <v>1.0</v>
      </c>
      <c r="AD43" s="42">
        <v>1.0</v>
      </c>
      <c r="AE43" s="42">
        <v>0.0</v>
      </c>
      <c r="AF43" s="42">
        <v>0.0</v>
      </c>
      <c r="AG43" s="25"/>
      <c r="AH43" s="25"/>
      <c r="AI43" s="25"/>
      <c r="AJ43" s="25"/>
      <c r="AK43" s="25"/>
      <c r="AL43" s="25"/>
    </row>
    <row r="44">
      <c r="A44" s="26" t="s">
        <v>126</v>
      </c>
      <c r="B44" s="25" t="s">
        <v>106</v>
      </c>
      <c r="C44" s="25" t="s">
        <v>171</v>
      </c>
      <c r="D44" s="28">
        <v>99.45801315244407</v>
      </c>
      <c r="E44" s="29">
        <v>0.18920863309352517</v>
      </c>
      <c r="F44" s="30">
        <v>14.0</v>
      </c>
      <c r="G44" s="33"/>
      <c r="H44" s="34">
        <v>11.042899730149253</v>
      </c>
      <c r="I44" s="35" t="s">
        <v>45</v>
      </c>
      <c r="J44" s="36">
        <v>3000.0</v>
      </c>
      <c r="K44" s="28">
        <v>3.6809665767164175</v>
      </c>
      <c r="L44" s="28">
        <v>2.1357564216331753</v>
      </c>
      <c r="M44" s="34">
        <v>11.035982126762004</v>
      </c>
      <c r="N44" s="35" t="s">
        <v>30</v>
      </c>
      <c r="O44" s="36">
        <v>3200.0</v>
      </c>
      <c r="P44" s="28">
        <v>3.4487444146131265</v>
      </c>
      <c r="Q44" s="37">
        <v>2.000099661597672</v>
      </c>
      <c r="R44" s="38">
        <v>5.435625880146798</v>
      </c>
      <c r="S44" s="39">
        <v>5.299417101515551</v>
      </c>
      <c r="T44" s="40">
        <v>0.06382076955714741</v>
      </c>
      <c r="U44" s="40">
        <v>0.004537936715863735</v>
      </c>
      <c r="V44" s="40">
        <v>0.029062105350531574</v>
      </c>
      <c r="W44" s="40">
        <v>0.026068998154961876</v>
      </c>
      <c r="X44" s="39">
        <v>4.62837589230178</v>
      </c>
      <c r="Y44" s="41">
        <v>6.414523837847473</v>
      </c>
      <c r="Z44" s="41">
        <v>4.184443923206571</v>
      </c>
      <c r="AA44" s="41">
        <v>6.851538203555433</v>
      </c>
      <c r="AB44" s="42">
        <v>0.0</v>
      </c>
      <c r="AC44" s="42">
        <v>0.0</v>
      </c>
      <c r="AD44" s="42">
        <v>0.0</v>
      </c>
      <c r="AE44" s="42">
        <v>1.0</v>
      </c>
      <c r="AF44" s="42">
        <v>1.0</v>
      </c>
      <c r="AG44" s="25"/>
      <c r="AH44" s="25"/>
      <c r="AI44" s="25"/>
      <c r="AJ44" s="25"/>
      <c r="AK44" s="25"/>
      <c r="AL44" s="25"/>
    </row>
    <row r="45">
      <c r="A45" s="26" t="s">
        <v>120</v>
      </c>
      <c r="B45" s="25" t="s">
        <v>106</v>
      </c>
      <c r="C45" s="25" t="s">
        <v>171</v>
      </c>
      <c r="D45" s="28">
        <v>99.45801315244407</v>
      </c>
      <c r="E45" s="29">
        <v>0.15695873596239227</v>
      </c>
      <c r="F45" s="30">
        <v>0.0</v>
      </c>
      <c r="G45" s="33"/>
      <c r="H45" s="34" t="s">
        <v>64</v>
      </c>
      <c r="I45" s="35" t="s">
        <v>31</v>
      </c>
      <c r="J45" s="36">
        <v>4000.0</v>
      </c>
      <c r="K45" s="28" t="s">
        <v>64</v>
      </c>
      <c r="L45" s="28" t="s">
        <v>64</v>
      </c>
      <c r="M45" s="34" t="s">
        <v>64</v>
      </c>
      <c r="N45" s="35" t="s">
        <v>31</v>
      </c>
      <c r="O45" s="36">
        <v>4100.0</v>
      </c>
      <c r="P45" s="28" t="s">
        <v>64</v>
      </c>
      <c r="Q45" s="37" t="s">
        <v>64</v>
      </c>
      <c r="R45" s="38" t="s">
        <v>64</v>
      </c>
      <c r="S45" s="39" t="s">
        <v>64</v>
      </c>
      <c r="T45" s="40" t="s">
        <v>64</v>
      </c>
      <c r="U45" s="40" t="s">
        <v>64</v>
      </c>
      <c r="V45" s="40" t="s">
        <v>64</v>
      </c>
      <c r="W45" s="40" t="s">
        <v>64</v>
      </c>
      <c r="X45" s="39" t="s">
        <v>64</v>
      </c>
      <c r="Y45" s="41" t="s">
        <v>64</v>
      </c>
      <c r="Z45" s="41" t="s">
        <v>64</v>
      </c>
      <c r="AA45" s="41" t="s">
        <v>64</v>
      </c>
      <c r="AB45" s="42">
        <v>0.0</v>
      </c>
      <c r="AC45" s="42">
        <v>0.0</v>
      </c>
      <c r="AD45" s="42">
        <v>0.0</v>
      </c>
      <c r="AE45" s="42">
        <v>0.0</v>
      </c>
      <c r="AF45" s="42">
        <v>1.0</v>
      </c>
      <c r="AG45" s="25"/>
      <c r="AH45" s="25"/>
      <c r="AI45" s="25"/>
      <c r="AJ45" s="25"/>
      <c r="AK45" s="25"/>
      <c r="AL45" s="25"/>
    </row>
    <row r="46">
      <c r="A46" s="26" t="s">
        <v>128</v>
      </c>
      <c r="B46" s="25" t="s">
        <v>106</v>
      </c>
      <c r="C46" s="25" t="s">
        <v>171</v>
      </c>
      <c r="D46" s="28">
        <v>99.45801315244407</v>
      </c>
      <c r="E46" s="29">
        <v>0.1759526627218935</v>
      </c>
      <c r="F46" s="30">
        <v>0.0</v>
      </c>
      <c r="G46" s="33"/>
      <c r="H46" s="34" t="s">
        <v>64</v>
      </c>
      <c r="I46" s="35" t="s">
        <v>58</v>
      </c>
      <c r="J46" s="36">
        <v>3000.0</v>
      </c>
      <c r="K46" s="28" t="s">
        <v>64</v>
      </c>
      <c r="L46" s="28" t="s">
        <v>64</v>
      </c>
      <c r="M46" s="34" t="s">
        <v>64</v>
      </c>
      <c r="N46" s="35" t="s">
        <v>27</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1.0</v>
      </c>
      <c r="AC46" s="42">
        <v>1.0</v>
      </c>
      <c r="AD46" s="42">
        <v>0.0</v>
      </c>
      <c r="AE46" s="42">
        <v>0.0</v>
      </c>
      <c r="AF46" s="42">
        <v>0.0</v>
      </c>
      <c r="AG46" s="25"/>
      <c r="AH46" s="25"/>
      <c r="AI46" s="25"/>
      <c r="AJ46" s="25"/>
      <c r="AK46" s="25"/>
      <c r="AL46" s="25"/>
    </row>
    <row r="47">
      <c r="A47" s="26" t="s">
        <v>130</v>
      </c>
      <c r="B47" s="25" t="s">
        <v>106</v>
      </c>
      <c r="C47" s="25" t="s">
        <v>171</v>
      </c>
      <c r="D47" s="28">
        <v>99.45801315244407</v>
      </c>
      <c r="E47" s="29">
        <v>0.18</v>
      </c>
      <c r="F47" s="30">
        <v>0.0</v>
      </c>
      <c r="G47" s="33"/>
      <c r="H47" s="34" t="s">
        <v>64</v>
      </c>
      <c r="I47" s="35" t="s">
        <v>45</v>
      </c>
      <c r="J47" s="36">
        <v>3000.0</v>
      </c>
      <c r="K47" s="28" t="s">
        <v>64</v>
      </c>
      <c r="L47" s="28" t="s">
        <v>64</v>
      </c>
      <c r="M47" s="34" t="s">
        <v>64</v>
      </c>
      <c r="N47" s="35" t="s">
        <v>30</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0.0</v>
      </c>
      <c r="AC47" s="42">
        <v>0.0</v>
      </c>
      <c r="AD47" s="42">
        <v>0.0</v>
      </c>
      <c r="AE47" s="42">
        <v>1.0</v>
      </c>
      <c r="AF47" s="42">
        <v>1.0</v>
      </c>
      <c r="AG47" s="25"/>
      <c r="AH47" s="25"/>
      <c r="AI47" s="25"/>
      <c r="AJ47" s="25"/>
      <c r="AK47" s="25"/>
      <c r="AL47" s="25"/>
    </row>
    <row r="48">
      <c r="A48" s="26" t="s">
        <v>132</v>
      </c>
      <c r="B48" s="25" t="s">
        <v>106</v>
      </c>
      <c r="C48" s="25" t="s">
        <v>171</v>
      </c>
      <c r="D48" s="28">
        <v>99.45801315244407</v>
      </c>
      <c r="E48" s="29">
        <v>0.18</v>
      </c>
      <c r="F48" s="30">
        <v>0.0</v>
      </c>
      <c r="G48" s="32"/>
      <c r="H48" s="34" t="s">
        <v>64</v>
      </c>
      <c r="I48" s="35" t="s">
        <v>27</v>
      </c>
      <c r="J48" s="36">
        <v>3000.0</v>
      </c>
      <c r="K48" s="28" t="s">
        <v>64</v>
      </c>
      <c r="L48" s="28" t="s">
        <v>64</v>
      </c>
      <c r="M48" s="34" t="s">
        <v>64</v>
      </c>
      <c r="N48" s="35" t="s">
        <v>27</v>
      </c>
      <c r="O48" s="36">
        <v>3000.0</v>
      </c>
      <c r="P48" s="28" t="s">
        <v>64</v>
      </c>
      <c r="Q48" s="37" t="s">
        <v>64</v>
      </c>
      <c r="R48" s="38" t="s">
        <v>64</v>
      </c>
      <c r="S48" s="39" t="s">
        <v>64</v>
      </c>
      <c r="T48" s="40" t="s">
        <v>64</v>
      </c>
      <c r="U48" s="40" t="s">
        <v>64</v>
      </c>
      <c r="V48" s="40" t="s">
        <v>64</v>
      </c>
      <c r="W48" s="40" t="s">
        <v>64</v>
      </c>
      <c r="X48" s="39" t="s">
        <v>64</v>
      </c>
      <c r="Y48" s="41" t="s">
        <v>64</v>
      </c>
      <c r="Z48" s="41" t="s">
        <v>64</v>
      </c>
      <c r="AA48" s="41" t="s">
        <v>64</v>
      </c>
      <c r="AB48" s="42">
        <v>1.0</v>
      </c>
      <c r="AC48" s="42">
        <v>0.0</v>
      </c>
      <c r="AD48" s="42">
        <v>0.0</v>
      </c>
      <c r="AE48" s="42">
        <v>0.0</v>
      </c>
      <c r="AF48" s="42">
        <v>0.0</v>
      </c>
      <c r="AG48" s="25"/>
      <c r="AH48" s="25"/>
      <c r="AI48" s="25"/>
      <c r="AJ48" s="25"/>
      <c r="AK48" s="25"/>
      <c r="AL48" s="25"/>
    </row>
    <row r="49">
      <c r="A49" s="26" t="s">
        <v>124</v>
      </c>
      <c r="B49" s="25" t="s">
        <v>106</v>
      </c>
      <c r="C49" s="25" t="s">
        <v>171</v>
      </c>
      <c r="D49" s="28">
        <v>99.45801315244407</v>
      </c>
      <c r="E49" s="29">
        <v>0.20733527696793003</v>
      </c>
      <c r="F49" s="30">
        <v>0.0</v>
      </c>
      <c r="G49" s="33"/>
      <c r="H49" s="34" t="s">
        <v>64</v>
      </c>
      <c r="I49" s="35" t="s">
        <v>27</v>
      </c>
      <c r="J49" s="36">
        <v>3200.0</v>
      </c>
      <c r="K49" s="28" t="s">
        <v>64</v>
      </c>
      <c r="L49" s="28" t="s">
        <v>64</v>
      </c>
      <c r="M49" s="34" t="s">
        <v>64</v>
      </c>
      <c r="N49" s="35" t="s">
        <v>27</v>
      </c>
      <c r="O49" s="36">
        <v>3400.0</v>
      </c>
      <c r="P49" s="28" t="s">
        <v>64</v>
      </c>
      <c r="Q49" s="37" t="s">
        <v>64</v>
      </c>
      <c r="R49" s="38" t="s">
        <v>64</v>
      </c>
      <c r="S49" s="39" t="s">
        <v>64</v>
      </c>
      <c r="T49" s="40" t="s">
        <v>64</v>
      </c>
      <c r="U49" s="40" t="s">
        <v>64</v>
      </c>
      <c r="V49" s="40" t="s">
        <v>64</v>
      </c>
      <c r="W49" s="40" t="s">
        <v>64</v>
      </c>
      <c r="X49" s="39" t="s">
        <v>64</v>
      </c>
      <c r="Y49" s="41" t="s">
        <v>64</v>
      </c>
      <c r="Z49" s="41" t="s">
        <v>64</v>
      </c>
      <c r="AA49" s="41" t="s">
        <v>64</v>
      </c>
      <c r="AB49" s="42">
        <v>1.0</v>
      </c>
      <c r="AC49" s="42">
        <v>0.0</v>
      </c>
      <c r="AD49" s="42">
        <v>0.0</v>
      </c>
      <c r="AE49" s="42">
        <v>0.0</v>
      </c>
      <c r="AF49" s="42">
        <v>0.0</v>
      </c>
      <c r="AG49" s="25"/>
      <c r="AH49" s="25"/>
      <c r="AI49" s="25"/>
      <c r="AJ49" s="25"/>
      <c r="AK49" s="25"/>
      <c r="AL49" s="25"/>
    </row>
    <row r="50">
      <c r="A50" s="26" t="s">
        <v>137</v>
      </c>
      <c r="B50" s="25" t="s">
        <v>106</v>
      </c>
      <c r="C50" s="25" t="s">
        <v>171</v>
      </c>
      <c r="D50" s="28">
        <v>99.45801315244407</v>
      </c>
      <c r="E50" s="29">
        <v>0.22163525618058047</v>
      </c>
      <c r="F50" s="30">
        <v>0.0</v>
      </c>
      <c r="G50" s="33"/>
      <c r="H50" s="34" t="s">
        <v>64</v>
      </c>
      <c r="I50" s="35" t="s">
        <v>40</v>
      </c>
      <c r="J50" s="36">
        <v>4000.0</v>
      </c>
      <c r="K50" s="28" t="s">
        <v>64</v>
      </c>
      <c r="L50" s="28" t="s">
        <v>64</v>
      </c>
      <c r="M50" s="34" t="s">
        <v>64</v>
      </c>
      <c r="N50" s="35" t="s">
        <v>28</v>
      </c>
      <c r="O50" s="36">
        <v>6400.0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1.0</v>
      </c>
      <c r="AD50" s="42">
        <v>1.0</v>
      </c>
      <c r="AE50" s="42">
        <v>0.0</v>
      </c>
      <c r="AF50" s="42">
        <v>0.0</v>
      </c>
      <c r="AG50" s="25"/>
      <c r="AH50" s="25"/>
      <c r="AI50" s="25"/>
      <c r="AJ50" s="25"/>
      <c r="AK50" s="25"/>
      <c r="AL50" s="25"/>
    </row>
    <row r="51">
      <c r="A51" s="26" t="s">
        <v>494</v>
      </c>
      <c r="B51" s="25" t="s">
        <v>493</v>
      </c>
      <c r="C51" s="25" t="s">
        <v>36</v>
      </c>
      <c r="D51" s="28">
        <v>100.89753521126761</v>
      </c>
      <c r="E51" s="29">
        <v>0.228668802049968</v>
      </c>
      <c r="F51" s="30">
        <v>34.0</v>
      </c>
      <c r="G51" s="33"/>
      <c r="H51" s="34">
        <v>45.43117735165253</v>
      </c>
      <c r="I51" s="35" t="s">
        <v>45</v>
      </c>
      <c r="J51" s="36">
        <v>8400.0</v>
      </c>
      <c r="K51" s="28">
        <v>5.408473494244349</v>
      </c>
      <c r="L51" s="28">
        <v>8.837756543402433</v>
      </c>
      <c r="M51" s="34">
        <v>45.32180100614088</v>
      </c>
      <c r="N51" s="35" t="s">
        <v>31</v>
      </c>
      <c r="O51" s="36">
        <v>8400.0</v>
      </c>
      <c r="P51" s="28">
        <v>5.395452500731057</v>
      </c>
      <c r="Q51" s="37">
        <v>8.800936090927685</v>
      </c>
      <c r="R51" s="38">
        <v>16.769912078261232</v>
      </c>
      <c r="S51" s="39">
        <v>15.613675353097335</v>
      </c>
      <c r="T51" s="40">
        <v>0.09315037495012332</v>
      </c>
      <c r="U51" s="40">
        <v>0.01003157884078251</v>
      </c>
      <c r="V51" s="40">
        <v>0.042419247669594616</v>
      </c>
      <c r="W51" s="40">
        <v>0.03620922267291973</v>
      </c>
      <c r="X51" s="39">
        <v>17.561806703911916</v>
      </c>
      <c r="Y51" s="41">
        <v>27.869370647740613</v>
      </c>
      <c r="Z51" s="41">
        <v>15.909412760542288</v>
      </c>
      <c r="AA51" s="41">
        <v>29.412388245598592</v>
      </c>
      <c r="AB51" s="42">
        <v>0.0</v>
      </c>
      <c r="AC51" s="42">
        <v>0.0</v>
      </c>
      <c r="AD51" s="42">
        <v>0.0</v>
      </c>
      <c r="AE51" s="42">
        <v>1.0</v>
      </c>
      <c r="AF51" s="42">
        <v>1.0</v>
      </c>
      <c r="AG51" s="25"/>
      <c r="AH51" s="25"/>
      <c r="AI51" s="25"/>
      <c r="AJ51" s="25"/>
      <c r="AK51" s="25"/>
      <c r="AL51" s="25"/>
    </row>
    <row r="52">
      <c r="A52" s="26" t="s">
        <v>492</v>
      </c>
      <c r="B52" s="25" t="s">
        <v>493</v>
      </c>
      <c r="C52" s="25" t="s">
        <v>36</v>
      </c>
      <c r="D52" s="28">
        <v>100.89753521126761</v>
      </c>
      <c r="E52" s="29">
        <v>0.18463846710050613</v>
      </c>
      <c r="F52" s="30">
        <v>33.0</v>
      </c>
      <c r="G52" s="32"/>
      <c r="H52" s="34">
        <v>25.50573401564625</v>
      </c>
      <c r="I52" s="35" t="s">
        <v>28</v>
      </c>
      <c r="J52" s="36">
        <v>4900.0</v>
      </c>
      <c r="K52" s="28">
        <v>5.205251839927806</v>
      </c>
      <c r="L52" s="28">
        <v>5.574065953831633</v>
      </c>
      <c r="M52" s="34">
        <v>25.34650979210013</v>
      </c>
      <c r="N52" s="35" t="s">
        <v>28</v>
      </c>
      <c r="O52" s="36">
        <v>5000.0</v>
      </c>
      <c r="P52" s="28">
        <v>5.069301958420025</v>
      </c>
      <c r="Q52" s="37">
        <v>5.4036546845905535</v>
      </c>
      <c r="R52" s="38">
        <v>12.63197214933032</v>
      </c>
      <c r="S52" s="39">
        <v>11.761034362528422</v>
      </c>
      <c r="T52" s="40">
        <v>0.050688466326763375</v>
      </c>
      <c r="U52" s="40">
        <v>0.024425963845867857</v>
      </c>
      <c r="V52" s="40">
        <v>0.024976925436376154</v>
      </c>
      <c r="W52" s="40">
        <v>0.021854809756829137</v>
      </c>
      <c r="X52" s="39">
        <v>13.93704334168058</v>
      </c>
      <c r="Y52" s="41">
        <v>11.568690673965671</v>
      </c>
      <c r="Z52" s="41">
        <v>12.331862847117735</v>
      </c>
      <c r="AA52" s="41">
        <v>13.014646944982394</v>
      </c>
      <c r="AB52" s="42">
        <v>0.0</v>
      </c>
      <c r="AC52" s="42">
        <v>1.0</v>
      </c>
      <c r="AD52" s="42">
        <v>0.0</v>
      </c>
      <c r="AE52" s="42">
        <v>0.0</v>
      </c>
      <c r="AF52" s="42">
        <v>0.0</v>
      </c>
      <c r="AG52" s="25"/>
      <c r="AH52" s="25"/>
      <c r="AI52" s="25"/>
      <c r="AJ52" s="25"/>
      <c r="AK52" s="25"/>
      <c r="AL52" s="25"/>
    </row>
    <row r="53">
      <c r="A53" s="26" t="s">
        <v>495</v>
      </c>
      <c r="B53" s="25" t="s">
        <v>493</v>
      </c>
      <c r="C53" s="25" t="s">
        <v>36</v>
      </c>
      <c r="D53" s="28">
        <v>100.89753521126761</v>
      </c>
      <c r="E53" s="29">
        <v>0.24465024630541873</v>
      </c>
      <c r="F53" s="30">
        <v>33.0</v>
      </c>
      <c r="G53" s="33"/>
      <c r="H53" s="34">
        <v>37.937539325638</v>
      </c>
      <c r="I53" s="35" t="s">
        <v>45</v>
      </c>
      <c r="J53" s="36">
        <v>6300.0</v>
      </c>
      <c r="K53" s="28">
        <v>6.021831638990158</v>
      </c>
      <c r="L53" s="28">
        <v>8.62357732516892</v>
      </c>
      <c r="M53" s="34">
        <v>38.592339947540694</v>
      </c>
      <c r="N53" s="35" t="s">
        <v>30</v>
      </c>
      <c r="O53" s="36">
        <v>6600.0</v>
      </c>
      <c r="P53" s="28">
        <v>5.847324234475862</v>
      </c>
      <c r="Q53" s="37">
        <v>8.479233523758689</v>
      </c>
      <c r="R53" s="38">
        <v>17.66652519070451</v>
      </c>
      <c r="S53" s="39">
        <v>16.448469595886895</v>
      </c>
      <c r="T53" s="40">
        <v>0.07685989144294776</v>
      </c>
      <c r="U53" s="40">
        <v>0.013375365723993431</v>
      </c>
      <c r="V53" s="40">
        <v>0.05766914931721805</v>
      </c>
      <c r="W53" s="40">
        <v>0.033535337250012516</v>
      </c>
      <c r="X53" s="39">
        <v>16.74763805968289</v>
      </c>
      <c r="Y53" s="41">
        <v>21.189901265955108</v>
      </c>
      <c r="Z53" s="41">
        <v>15.120609392303022</v>
      </c>
      <c r="AA53" s="41">
        <v>23.471730555237674</v>
      </c>
      <c r="AB53" s="42">
        <v>0.0</v>
      </c>
      <c r="AC53" s="42">
        <v>0.0</v>
      </c>
      <c r="AD53" s="42">
        <v>0.0</v>
      </c>
      <c r="AE53" s="42">
        <v>1.0</v>
      </c>
      <c r="AF53" s="42">
        <v>1.0</v>
      </c>
      <c r="AG53" s="25"/>
      <c r="AH53" s="25"/>
      <c r="AI53" s="25"/>
      <c r="AJ53" s="25"/>
      <c r="AK53" s="25"/>
      <c r="AL53" s="25"/>
    </row>
    <row r="54">
      <c r="A54" s="26" t="s">
        <v>496</v>
      </c>
      <c r="B54" s="25" t="s">
        <v>493</v>
      </c>
      <c r="C54" s="25" t="s">
        <v>36</v>
      </c>
      <c r="D54" s="28">
        <v>100.89753521126761</v>
      </c>
      <c r="E54" s="29">
        <v>0.21007576668671077</v>
      </c>
      <c r="F54" s="30">
        <v>32.0</v>
      </c>
      <c r="G54" s="33"/>
      <c r="H54" s="34">
        <v>28.355443796151548</v>
      </c>
      <c r="I54" s="35" t="s">
        <v>44</v>
      </c>
      <c r="J54" s="36">
        <v>4800.0</v>
      </c>
      <c r="K54" s="28">
        <v>5.90738412419824</v>
      </c>
      <c r="L54" s="28">
        <v>6.835950307361665</v>
      </c>
      <c r="M54" s="34">
        <v>27.776863939897737</v>
      </c>
      <c r="N54" s="35" t="s">
        <v>29</v>
      </c>
      <c r="O54" s="36">
        <v>5100.0</v>
      </c>
      <c r="P54" s="28">
        <v>5.44644390978387</v>
      </c>
      <c r="Q54" s="37">
        <v>6.208154210649116</v>
      </c>
      <c r="R54" s="38">
        <v>14.259474476792656</v>
      </c>
      <c r="S54" s="39">
        <v>13.276325132021947</v>
      </c>
      <c r="T54" s="40">
        <v>0.058814845089249466</v>
      </c>
      <c r="U54" s="40">
        <v>0.023582310091695872</v>
      </c>
      <c r="V54" s="40">
        <v>0.026870680024800874</v>
      </c>
      <c r="W54" s="40">
        <v>0.022830682678414725</v>
      </c>
      <c r="X54" s="39">
        <v>14.50389383723136</v>
      </c>
      <c r="Y54" s="41">
        <v>13.85154995892019</v>
      </c>
      <c r="Z54" s="41">
        <v>12.942908313137176</v>
      </c>
      <c r="AA54" s="41">
        <v>14.833955626760563</v>
      </c>
      <c r="AB54" s="42">
        <v>0.0</v>
      </c>
      <c r="AC54" s="42">
        <v>0.0</v>
      </c>
      <c r="AD54" s="42">
        <v>1.0</v>
      </c>
      <c r="AE54" s="42">
        <v>1.0</v>
      </c>
      <c r="AF54" s="42">
        <v>0.0</v>
      </c>
      <c r="AG54" s="25"/>
      <c r="AH54" s="25"/>
      <c r="AI54" s="25"/>
      <c r="AJ54" s="25"/>
      <c r="AK54" s="25"/>
      <c r="AL54" s="25"/>
    </row>
    <row r="55">
      <c r="A55" s="26" t="s">
        <v>498</v>
      </c>
      <c r="B55" s="25" t="s">
        <v>493</v>
      </c>
      <c r="C55" s="25" t="s">
        <v>36</v>
      </c>
      <c r="D55" s="28">
        <v>100.89753521126761</v>
      </c>
      <c r="E55" s="29">
        <v>0.21150061259495223</v>
      </c>
      <c r="F55" s="30">
        <v>29.0</v>
      </c>
      <c r="G55" s="32"/>
      <c r="H55" s="34">
        <v>25.31470633143067</v>
      </c>
      <c r="I55" s="35" t="s">
        <v>58</v>
      </c>
      <c r="J55" s="36">
        <v>4500.0</v>
      </c>
      <c r="K55" s="28">
        <v>5.625490295873482</v>
      </c>
      <c r="L55" s="28">
        <v>5.991018214146468</v>
      </c>
      <c r="M55" s="34">
        <v>24.67302500810903</v>
      </c>
      <c r="N55" s="35" t="s">
        <v>27</v>
      </c>
      <c r="O55" s="36">
        <v>4900.0</v>
      </c>
      <c r="P55" s="28">
        <v>5.0353112261447</v>
      </c>
      <c r="Q55" s="37">
        <v>5.262642278041335</v>
      </c>
      <c r="R55" s="38">
        <v>13.02699164519919</v>
      </c>
      <c r="S55" s="39">
        <v>12.128818411595436</v>
      </c>
      <c r="T55" s="40">
        <v>0.05070587855319996</v>
      </c>
      <c r="U55" s="40">
        <v>0.02859849179994951</v>
      </c>
      <c r="V55" s="40">
        <v>0.029915527606526136</v>
      </c>
      <c r="W55" s="40">
        <v>0.03104441544073467</v>
      </c>
      <c r="X55" s="39">
        <v>13.16102015643801</v>
      </c>
      <c r="Y55" s="41">
        <v>12.153686174992663</v>
      </c>
      <c r="Z55" s="41">
        <v>11.343136326550928</v>
      </c>
      <c r="AA55" s="41">
        <v>13.329888681558101</v>
      </c>
      <c r="AB55" s="42">
        <v>1.0</v>
      </c>
      <c r="AC55" s="42">
        <v>1.0</v>
      </c>
      <c r="AD55" s="42">
        <v>0.0</v>
      </c>
      <c r="AE55" s="42">
        <v>0.0</v>
      </c>
      <c r="AF55" s="42">
        <v>0.0</v>
      </c>
      <c r="AG55" s="25"/>
      <c r="AH55" s="25"/>
      <c r="AI55" s="25"/>
      <c r="AJ55" s="25"/>
      <c r="AK55" s="25"/>
      <c r="AL55" s="25"/>
    </row>
    <row r="56">
      <c r="A56" s="26" t="s">
        <v>497</v>
      </c>
      <c r="B56" s="25" t="s">
        <v>493</v>
      </c>
      <c r="C56" s="25" t="s">
        <v>36</v>
      </c>
      <c r="D56" s="28">
        <v>100.89753521126761</v>
      </c>
      <c r="E56" s="29">
        <v>0.21050692520775624</v>
      </c>
      <c r="F56" s="30">
        <v>29.0</v>
      </c>
      <c r="G56" s="33"/>
      <c r="H56" s="34">
        <v>27.365960875169684</v>
      </c>
      <c r="I56" s="35" t="s">
        <v>40</v>
      </c>
      <c r="J56" s="36">
        <v>5500.0</v>
      </c>
      <c r="K56" s="28">
        <v>4.975629250030852</v>
      </c>
      <c r="L56" s="28">
        <v>5.6099535722099985</v>
      </c>
      <c r="M56" s="34">
        <v>27.0748574810034</v>
      </c>
      <c r="N56" s="35" t="s">
        <v>28</v>
      </c>
      <c r="O56" s="36">
        <v>5500.0</v>
      </c>
      <c r="P56" s="28">
        <v>4.922701360182436</v>
      </c>
      <c r="Q56" s="37">
        <v>5.506995455991616</v>
      </c>
      <c r="R56" s="38">
        <v>12.954196934414641</v>
      </c>
      <c r="S56" s="39">
        <v>12.061042684668045</v>
      </c>
      <c r="T56" s="40">
        <v>0.058837672187368836</v>
      </c>
      <c r="U56" s="40">
        <v>0.021617675084816025</v>
      </c>
      <c r="V56" s="40">
        <v>0.03778393645259149</v>
      </c>
      <c r="W56" s="40">
        <v>0.026693129235164138</v>
      </c>
      <c r="X56" s="39">
        <v>13.275304778118624</v>
      </c>
      <c r="Y56" s="41">
        <v>14.090656097051058</v>
      </c>
      <c r="Z56" s="41">
        <v>11.802817368547416</v>
      </c>
      <c r="AA56" s="41">
        <v>15.272040112455985</v>
      </c>
      <c r="AB56" s="42">
        <v>0.0</v>
      </c>
      <c r="AC56" s="42">
        <v>1.0</v>
      </c>
      <c r="AD56" s="42">
        <v>1.0</v>
      </c>
      <c r="AE56" s="42">
        <v>0.0</v>
      </c>
      <c r="AF56" s="42">
        <v>0.0</v>
      </c>
      <c r="AG56" s="25"/>
      <c r="AH56" s="25"/>
      <c r="AI56" s="25"/>
      <c r="AJ56" s="25"/>
      <c r="AK56" s="25"/>
      <c r="AL56" s="25"/>
    </row>
    <row r="57">
      <c r="A57" s="26" t="s">
        <v>499</v>
      </c>
      <c r="B57" s="25" t="s">
        <v>493</v>
      </c>
      <c r="C57" s="25" t="s">
        <v>36</v>
      </c>
      <c r="D57" s="28">
        <v>100.89753521126761</v>
      </c>
      <c r="E57" s="29">
        <v>0.22547784142297259</v>
      </c>
      <c r="F57" s="30">
        <v>18.0</v>
      </c>
      <c r="G57" s="33"/>
      <c r="H57" s="34">
        <v>16.666695628017447</v>
      </c>
      <c r="I57" s="35" t="s">
        <v>27</v>
      </c>
      <c r="J57" s="36">
        <v>3600.0</v>
      </c>
      <c r="K57" s="28">
        <v>4.629637674449291</v>
      </c>
      <c r="L57" s="28">
        <v>3.6308049582600104</v>
      </c>
      <c r="M57" s="34">
        <v>16.188728661851286</v>
      </c>
      <c r="N57" s="35" t="s">
        <v>27</v>
      </c>
      <c r="O57" s="36">
        <v>3400.0</v>
      </c>
      <c r="P57" s="28">
        <v>4.761390782897437</v>
      </c>
      <c r="Q57" s="37">
        <v>3.6554343841830303</v>
      </c>
      <c r="R57" s="38">
        <v>8.729192899716141</v>
      </c>
      <c r="S57" s="39">
        <v>8.127340405523563</v>
      </c>
      <c r="T57" s="40">
        <v>0.055729946073293686</v>
      </c>
      <c r="U57" s="40">
        <v>0.01895770815142811</v>
      </c>
      <c r="V57" s="40">
        <v>0.038963329818764304</v>
      </c>
      <c r="W57" s="40">
        <v>0.04391710280305708</v>
      </c>
      <c r="X57" s="39">
        <v>7.371194891881883</v>
      </c>
      <c r="Y57" s="41">
        <v>9.295500736135564</v>
      </c>
      <c r="Z57" s="41">
        <v>6.1817111195977645</v>
      </c>
      <c r="AA57" s="41">
        <v>10.007017542253523</v>
      </c>
      <c r="AB57" s="42">
        <v>1.0</v>
      </c>
      <c r="AC57" s="42">
        <v>0.0</v>
      </c>
      <c r="AD57" s="42">
        <v>0.0</v>
      </c>
      <c r="AE57" s="42">
        <v>0.0</v>
      </c>
      <c r="AF57" s="42">
        <v>0.0</v>
      </c>
      <c r="AG57" s="25"/>
      <c r="AH57" s="25"/>
      <c r="AI57" s="25"/>
      <c r="AJ57" s="25"/>
      <c r="AK57" s="25"/>
      <c r="AL57" s="25"/>
    </row>
    <row r="58">
      <c r="A58" s="26" t="s">
        <v>500</v>
      </c>
      <c r="B58" s="25" t="s">
        <v>493</v>
      </c>
      <c r="C58" s="25" t="s">
        <v>36</v>
      </c>
      <c r="D58" s="28">
        <v>100.89753521126761</v>
      </c>
      <c r="E58" s="29">
        <v>0.1865908028059236</v>
      </c>
      <c r="F58" s="30">
        <v>13.0</v>
      </c>
      <c r="G58" s="33"/>
      <c r="H58" s="34">
        <v>13.5713336506979</v>
      </c>
      <c r="I58" s="35" t="s">
        <v>45</v>
      </c>
      <c r="J58" s="36">
        <v>3400.0</v>
      </c>
      <c r="K58" s="28">
        <v>3.9915687207935004</v>
      </c>
      <c r="L58" s="28">
        <v>2.6932759114752</v>
      </c>
      <c r="M58" s="34">
        <v>13.960295874281984</v>
      </c>
      <c r="N58" s="35" t="s">
        <v>31</v>
      </c>
      <c r="O58" s="36">
        <v>3800.0</v>
      </c>
      <c r="P58" s="28">
        <v>3.6737620721794695</v>
      </c>
      <c r="Q58" s="37">
        <v>2.5306498539277724</v>
      </c>
      <c r="R58" s="38">
        <v>5.037693246051373</v>
      </c>
      <c r="S58" s="39">
        <v>4.690358930044711</v>
      </c>
      <c r="T58" s="40">
        <v>0.06733552555245088</v>
      </c>
      <c r="U58" s="40">
        <v>9.198842288586187E-5</v>
      </c>
      <c r="V58" s="40">
        <v>0.04001496395534991</v>
      </c>
      <c r="W58" s="40">
        <v>0.03054015639810614</v>
      </c>
      <c r="X58" s="39">
        <v>4.365064172264804</v>
      </c>
      <c r="Y58" s="41">
        <v>9.206269478433097</v>
      </c>
      <c r="Z58" s="41">
        <v>3.9465308093612097</v>
      </c>
      <c r="AA58" s="41">
        <v>10.013765064920774</v>
      </c>
      <c r="AB58" s="42">
        <v>0.0</v>
      </c>
      <c r="AC58" s="42">
        <v>0.0</v>
      </c>
      <c r="AD58" s="42">
        <v>0.0</v>
      </c>
      <c r="AE58" s="42">
        <v>1.0</v>
      </c>
      <c r="AF58" s="42">
        <v>1.0</v>
      </c>
      <c r="AG58" s="25"/>
      <c r="AH58" s="25"/>
      <c r="AI58" s="25"/>
      <c r="AJ58" s="25"/>
      <c r="AK58" s="25"/>
      <c r="AL58" s="25"/>
    </row>
    <row r="59">
      <c r="A59" s="26" t="s">
        <v>501</v>
      </c>
      <c r="B59" s="25" t="s">
        <v>493</v>
      </c>
      <c r="C59" s="25" t="s">
        <v>36</v>
      </c>
      <c r="D59" s="28">
        <v>100.89753521126761</v>
      </c>
      <c r="E59" s="29">
        <v>0.18180211081794193</v>
      </c>
      <c r="F59" s="30">
        <v>8.0</v>
      </c>
      <c r="G59" s="33"/>
      <c r="H59" s="34">
        <v>8.496338951206885</v>
      </c>
      <c r="I59" s="35" t="s">
        <v>45</v>
      </c>
      <c r="J59" s="36">
        <v>3800.0</v>
      </c>
      <c r="K59" s="28">
        <v>2.235878671370233</v>
      </c>
      <c r="L59" s="28">
        <v>1.0707624789960004</v>
      </c>
      <c r="M59" s="34">
        <v>8.658924838939154</v>
      </c>
      <c r="N59" s="35" t="s">
        <v>30</v>
      </c>
      <c r="O59" s="36">
        <v>3200.0</v>
      </c>
      <c r="P59" s="28">
        <v>2.7059140121684857</v>
      </c>
      <c r="Q59" s="37">
        <v>1.3139693891676534</v>
      </c>
      <c r="R59" s="38">
        <v>3.00756698986472</v>
      </c>
      <c r="S59" s="39">
        <v>2.8002039821850295</v>
      </c>
      <c r="T59" s="40">
        <v>0.08536451027304225</v>
      </c>
      <c r="U59" s="40">
        <v>5.495569330882548E-4</v>
      </c>
      <c r="V59" s="40">
        <v>0.04139995562598186</v>
      </c>
      <c r="W59" s="40">
        <v>0.024363690700245962</v>
      </c>
      <c r="X59" s="39">
        <v>3.394707327087167</v>
      </c>
      <c r="Y59" s="41">
        <v>5.101631624119719</v>
      </c>
      <c r="Z59" s="41">
        <v>3.185233553727886</v>
      </c>
      <c r="AA59" s="41">
        <v>5.473691285211268</v>
      </c>
      <c r="AB59" s="42">
        <v>0.0</v>
      </c>
      <c r="AC59" s="42">
        <v>0.0</v>
      </c>
      <c r="AD59" s="42">
        <v>0.0</v>
      </c>
      <c r="AE59" s="42">
        <v>1.0</v>
      </c>
      <c r="AF59" s="42">
        <v>1.0</v>
      </c>
      <c r="AG59" s="25"/>
      <c r="AH59" s="25"/>
      <c r="AI59" s="25"/>
      <c r="AJ59" s="25"/>
      <c r="AK59" s="25"/>
      <c r="AL59" s="25"/>
    </row>
    <row r="60">
      <c r="A60" s="26" t="s">
        <v>502</v>
      </c>
      <c r="B60" s="25" t="s">
        <v>493</v>
      </c>
      <c r="C60" s="25" t="s">
        <v>36</v>
      </c>
      <c r="D60" s="28">
        <v>100.89753521126761</v>
      </c>
      <c r="E60" s="29">
        <v>0.17377568740955138</v>
      </c>
      <c r="F60" s="30">
        <v>5.0</v>
      </c>
      <c r="G60" s="33"/>
      <c r="H60" s="34">
        <v>4.126681884731151</v>
      </c>
      <c r="I60" s="35" t="s">
        <v>27</v>
      </c>
      <c r="J60" s="36">
        <v>3000.0</v>
      </c>
      <c r="K60" s="28">
        <v>1.3755606282437172</v>
      </c>
      <c r="L60" s="28">
        <v>0.3882674109752128</v>
      </c>
      <c r="M60" s="34">
        <v>4.054733557695494</v>
      </c>
      <c r="N60" s="35" t="s">
        <v>28</v>
      </c>
      <c r="O60" s="36">
        <v>3000.0</v>
      </c>
      <c r="P60" s="28">
        <v>1.3515778525651645</v>
      </c>
      <c r="Q60" s="37">
        <v>0.37661739490564755</v>
      </c>
      <c r="R60" s="38">
        <v>1.7838082674191418</v>
      </c>
      <c r="S60" s="39">
        <v>1.6608198689221332</v>
      </c>
      <c r="T60" s="40">
        <v>0.056106006357862025</v>
      </c>
      <c r="U60" s="40">
        <v>0.02455206112904821</v>
      </c>
      <c r="V60" s="40">
        <v>0.030462742511967227</v>
      </c>
      <c r="W60" s="40">
        <v>0.027189134361427465</v>
      </c>
      <c r="X60" s="39">
        <v>2.2598147293247544</v>
      </c>
      <c r="Y60" s="41">
        <v>1.866867155406397</v>
      </c>
      <c r="Z60" s="41">
        <v>1.9879106098521842</v>
      </c>
      <c r="AA60" s="41">
        <v>2.06682294784331</v>
      </c>
      <c r="AB60" s="42">
        <v>1.0</v>
      </c>
      <c r="AC60" s="42">
        <v>0.0</v>
      </c>
      <c r="AD60" s="42">
        <v>0.0</v>
      </c>
      <c r="AE60" s="42">
        <v>0.0</v>
      </c>
      <c r="AF60" s="42">
        <v>0.0</v>
      </c>
      <c r="AG60" s="25"/>
      <c r="AH60" s="25"/>
      <c r="AI60" s="25"/>
      <c r="AJ60" s="25"/>
      <c r="AK60" s="25"/>
      <c r="AL60" s="25"/>
    </row>
    <row r="61">
      <c r="A61" s="26" t="s">
        <v>508</v>
      </c>
      <c r="B61" s="25" t="s">
        <v>493</v>
      </c>
      <c r="C61" s="25" t="s">
        <v>36</v>
      </c>
      <c r="D61" s="28">
        <v>100.89753521126761</v>
      </c>
      <c r="E61" s="29">
        <v>0.20289243027888446</v>
      </c>
      <c r="F61" s="30">
        <v>3.0</v>
      </c>
      <c r="G61" s="33"/>
      <c r="H61" s="34">
        <v>2.696784726201491</v>
      </c>
      <c r="I61" s="35" t="s">
        <v>44</v>
      </c>
      <c r="J61" s="36">
        <v>3000.0</v>
      </c>
      <c r="K61" s="28">
        <v>0.8989282420671636</v>
      </c>
      <c r="L61" s="28">
        <v>0.18583452081607235</v>
      </c>
      <c r="M61" s="34">
        <v>2.6422545660725882</v>
      </c>
      <c r="N61" s="35" t="s">
        <v>30</v>
      </c>
      <c r="O61" s="36">
        <v>3000.0</v>
      </c>
      <c r="P61" s="28">
        <v>0.880751522024196</v>
      </c>
      <c r="Q61" s="37">
        <v>0.17937432956286495</v>
      </c>
      <c r="R61" s="38">
        <v>1.2827941436587051</v>
      </c>
      <c r="S61" s="39">
        <v>1.194349213667328</v>
      </c>
      <c r="T61" s="40">
        <v>0.051061343267680095</v>
      </c>
      <c r="U61" s="40">
        <v>0.022870254297224175</v>
      </c>
      <c r="V61" s="40">
        <v>0.026230781459265277</v>
      </c>
      <c r="W61" s="40">
        <v>0.026604173366158734</v>
      </c>
      <c r="X61" s="39">
        <v>1.2303021128652232</v>
      </c>
      <c r="Y61" s="41">
        <v>1.4664826133362678</v>
      </c>
      <c r="Z61" s="41">
        <v>1.0743068688894892</v>
      </c>
      <c r="AA61" s="41">
        <v>1.5679476971830988</v>
      </c>
      <c r="AB61" s="42">
        <v>0.0</v>
      </c>
      <c r="AC61" s="42">
        <v>0.0</v>
      </c>
      <c r="AD61" s="42">
        <v>1.0</v>
      </c>
      <c r="AE61" s="42">
        <v>1.0</v>
      </c>
      <c r="AF61" s="42">
        <v>0.0</v>
      </c>
      <c r="AG61" s="25"/>
      <c r="AH61" s="25"/>
      <c r="AI61" s="25"/>
      <c r="AJ61" s="25"/>
      <c r="AK61" s="25"/>
      <c r="AL61" s="25"/>
    </row>
    <row r="62">
      <c r="A62" s="26" t="s">
        <v>504</v>
      </c>
      <c r="B62" s="25" t="s">
        <v>493</v>
      </c>
      <c r="C62" s="25" t="s">
        <v>36</v>
      </c>
      <c r="D62" s="28">
        <v>100.89753521126761</v>
      </c>
      <c r="E62" s="29">
        <v>0.17594637223974763</v>
      </c>
      <c r="F62" s="30">
        <v>0.0</v>
      </c>
      <c r="G62" s="33"/>
      <c r="H62" s="34" t="s">
        <v>64</v>
      </c>
      <c r="I62" s="35" t="s">
        <v>30</v>
      </c>
      <c r="J62" s="36">
        <v>3000.0</v>
      </c>
      <c r="K62" s="28" t="s">
        <v>64</v>
      </c>
      <c r="L62" s="28" t="s">
        <v>64</v>
      </c>
      <c r="M62" s="34" t="s">
        <v>64</v>
      </c>
      <c r="N62" s="35" t="s">
        <v>30</v>
      </c>
      <c r="O62" s="36">
        <v>3000.0</v>
      </c>
      <c r="P62" s="28" t="s">
        <v>64</v>
      </c>
      <c r="Q62" s="37" t="s">
        <v>64</v>
      </c>
      <c r="R62" s="38" t="s">
        <v>64</v>
      </c>
      <c r="S62" s="39" t="s">
        <v>64</v>
      </c>
      <c r="T62" s="40" t="s">
        <v>64</v>
      </c>
      <c r="U62" s="40" t="s">
        <v>64</v>
      </c>
      <c r="V62" s="40" t="s">
        <v>64</v>
      </c>
      <c r="W62" s="40" t="s">
        <v>64</v>
      </c>
      <c r="X62" s="39" t="s">
        <v>64</v>
      </c>
      <c r="Y62" s="41" t="s">
        <v>64</v>
      </c>
      <c r="Z62" s="41" t="s">
        <v>64</v>
      </c>
      <c r="AA62" s="41" t="s">
        <v>64</v>
      </c>
      <c r="AB62" s="42">
        <v>0.0</v>
      </c>
      <c r="AC62" s="42">
        <v>0.0</v>
      </c>
      <c r="AD62" s="42">
        <v>0.0</v>
      </c>
      <c r="AE62" s="42">
        <v>1.0</v>
      </c>
      <c r="AF62" s="42">
        <v>0.0</v>
      </c>
      <c r="AG62" s="25"/>
      <c r="AH62" s="25"/>
      <c r="AI62" s="25"/>
      <c r="AJ62" s="25"/>
      <c r="AK62" s="25"/>
      <c r="AL62" s="25"/>
    </row>
    <row r="63">
      <c r="A63" s="26" t="s">
        <v>505</v>
      </c>
      <c r="B63" s="25" t="s">
        <v>493</v>
      </c>
      <c r="C63" s="25" t="s">
        <v>36</v>
      </c>
      <c r="D63" s="28">
        <v>100.89753521126761</v>
      </c>
      <c r="E63" s="29">
        <v>0.14932544378698223</v>
      </c>
      <c r="F63" s="30">
        <v>0.0</v>
      </c>
      <c r="G63" s="33"/>
      <c r="H63" s="34" t="s">
        <v>64</v>
      </c>
      <c r="I63" s="35" t="s">
        <v>44</v>
      </c>
      <c r="J63" s="36">
        <v>3800.0</v>
      </c>
      <c r="K63" s="28" t="s">
        <v>64</v>
      </c>
      <c r="L63" s="28" t="s">
        <v>64</v>
      </c>
      <c r="M63" s="34" t="s">
        <v>64</v>
      </c>
      <c r="N63" s="35" t="s">
        <v>29</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0.0</v>
      </c>
      <c r="AD63" s="42">
        <v>1.0</v>
      </c>
      <c r="AE63" s="42">
        <v>1.0</v>
      </c>
      <c r="AF63" s="42">
        <v>0.0</v>
      </c>
      <c r="AG63" s="25"/>
      <c r="AH63" s="25"/>
      <c r="AI63" s="25"/>
      <c r="AJ63" s="25"/>
      <c r="AK63" s="25"/>
      <c r="AL63" s="25"/>
    </row>
    <row r="64">
      <c r="A64" s="26" t="s">
        <v>506</v>
      </c>
      <c r="B64" s="25" t="s">
        <v>493</v>
      </c>
      <c r="C64" s="25" t="s">
        <v>36</v>
      </c>
      <c r="D64" s="28">
        <v>100.89753521126761</v>
      </c>
      <c r="E64" s="29">
        <v>0.18</v>
      </c>
      <c r="F64" s="30">
        <v>0.0</v>
      </c>
      <c r="G64" s="33"/>
      <c r="H64" s="34" t="s">
        <v>64</v>
      </c>
      <c r="I64" s="35" t="s">
        <v>27</v>
      </c>
      <c r="J64" s="36">
        <v>3000.0</v>
      </c>
      <c r="K64" s="28" t="s">
        <v>64</v>
      </c>
      <c r="L64" s="28" t="s">
        <v>64</v>
      </c>
      <c r="M64" s="34" t="s">
        <v>64</v>
      </c>
      <c r="N64" s="35" t="s">
        <v>27</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1.0</v>
      </c>
      <c r="AC64" s="42">
        <v>0.0</v>
      </c>
      <c r="AD64" s="42">
        <v>0.0</v>
      </c>
      <c r="AE64" s="42">
        <v>0.0</v>
      </c>
      <c r="AF64" s="42">
        <v>0.0</v>
      </c>
      <c r="AG64" s="25"/>
      <c r="AH64" s="25"/>
      <c r="AI64" s="25"/>
      <c r="AJ64" s="25"/>
      <c r="AK64" s="25"/>
      <c r="AL64" s="25"/>
    </row>
    <row r="65">
      <c r="A65" s="26" t="s">
        <v>503</v>
      </c>
      <c r="B65" s="25" t="s">
        <v>493</v>
      </c>
      <c r="C65" s="25" t="s">
        <v>36</v>
      </c>
      <c r="D65" s="28">
        <v>100.89753521126761</v>
      </c>
      <c r="E65" s="29">
        <v>0.13244517000675524</v>
      </c>
      <c r="F65" s="30">
        <v>0.0</v>
      </c>
      <c r="G65" s="33"/>
      <c r="H65" s="34" t="s">
        <v>64</v>
      </c>
      <c r="I65" s="35" t="s">
        <v>44</v>
      </c>
      <c r="J65" s="36">
        <v>3000.0</v>
      </c>
      <c r="K65" s="28" t="s">
        <v>64</v>
      </c>
      <c r="L65" s="28" t="s">
        <v>64</v>
      </c>
      <c r="M65" s="34" t="s">
        <v>64</v>
      </c>
      <c r="N65" s="35" t="s">
        <v>29</v>
      </c>
      <c r="O65" s="36">
        <v>3100.0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1.0</v>
      </c>
      <c r="AE65" s="42">
        <v>1.0</v>
      </c>
      <c r="AF65" s="42">
        <v>0.0</v>
      </c>
      <c r="AG65" s="25"/>
      <c r="AH65" s="25"/>
      <c r="AI65" s="25"/>
      <c r="AJ65" s="25"/>
      <c r="AK65" s="25"/>
      <c r="AL65" s="25"/>
    </row>
    <row r="66">
      <c r="A66" s="26" t="s">
        <v>507</v>
      </c>
      <c r="B66" s="25" t="s">
        <v>493</v>
      </c>
      <c r="C66" s="25" t="s">
        <v>36</v>
      </c>
      <c r="D66" s="28">
        <v>100.89753521126761</v>
      </c>
      <c r="E66" s="29">
        <v>0.18</v>
      </c>
      <c r="F66" s="30">
        <v>0.0</v>
      </c>
      <c r="G66" s="33"/>
      <c r="H66" s="34" t="s">
        <v>64</v>
      </c>
      <c r="I66" s="35" t="s">
        <v>40</v>
      </c>
      <c r="J66" s="36">
        <v>3000.0</v>
      </c>
      <c r="K66" s="28" t="s">
        <v>64</v>
      </c>
      <c r="L66" s="28" t="s">
        <v>64</v>
      </c>
      <c r="M66" s="34" t="s">
        <v>64</v>
      </c>
      <c r="N66" s="35" t="s">
        <v>29</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1.0</v>
      </c>
      <c r="AD66" s="42">
        <v>1.0</v>
      </c>
      <c r="AE66" s="42">
        <v>0.0</v>
      </c>
      <c r="AF66" s="42">
        <v>0.0</v>
      </c>
      <c r="AG66" s="25"/>
      <c r="AH66" s="25"/>
      <c r="AI66" s="25"/>
      <c r="AJ66" s="25"/>
      <c r="AK66" s="25"/>
      <c r="AL66" s="25"/>
    </row>
    <row r="67">
      <c r="A67" s="26" t="s">
        <v>509</v>
      </c>
      <c r="B67" s="25" t="s">
        <v>493</v>
      </c>
      <c r="C67" s="25" t="s">
        <v>36</v>
      </c>
      <c r="D67" s="28">
        <v>100.89753521126761</v>
      </c>
      <c r="E67" s="29">
        <v>0.18</v>
      </c>
      <c r="F67" s="30">
        <v>0.0</v>
      </c>
      <c r="G67" s="33"/>
      <c r="H67" s="34" t="s">
        <v>64</v>
      </c>
      <c r="I67" s="35" t="s">
        <v>30</v>
      </c>
      <c r="J67" s="36">
        <v>3000.0</v>
      </c>
      <c r="K67" s="28" t="s">
        <v>64</v>
      </c>
      <c r="L67" s="28" t="s">
        <v>64</v>
      </c>
      <c r="M67" s="34" t="s">
        <v>64</v>
      </c>
      <c r="N67" s="35" t="s">
        <v>30</v>
      </c>
      <c r="O67" s="36">
        <v>3000.0</v>
      </c>
      <c r="P67" s="28" t="s">
        <v>64</v>
      </c>
      <c r="Q67" s="37" t="s">
        <v>64</v>
      </c>
      <c r="R67" s="38" t="s">
        <v>64</v>
      </c>
      <c r="S67" s="39" t="s">
        <v>64</v>
      </c>
      <c r="T67" s="40" t="s">
        <v>64</v>
      </c>
      <c r="U67" s="40" t="s">
        <v>64</v>
      </c>
      <c r="V67" s="40" t="s">
        <v>64</v>
      </c>
      <c r="W67" s="40" t="s">
        <v>64</v>
      </c>
      <c r="X67" s="39" t="s">
        <v>64</v>
      </c>
      <c r="Y67" s="41" t="s">
        <v>64</v>
      </c>
      <c r="Z67" s="41" t="s">
        <v>64</v>
      </c>
      <c r="AA67" s="41" t="s">
        <v>64</v>
      </c>
      <c r="AB67" s="42">
        <v>0.0</v>
      </c>
      <c r="AC67" s="42">
        <v>0.0</v>
      </c>
      <c r="AD67" s="42">
        <v>0.0</v>
      </c>
      <c r="AE67" s="42">
        <v>1.0</v>
      </c>
      <c r="AF67" s="42">
        <v>0.0</v>
      </c>
      <c r="AG67" s="25"/>
      <c r="AH67" s="25"/>
      <c r="AI67" s="25"/>
      <c r="AJ67" s="25"/>
      <c r="AK67" s="25"/>
      <c r="AL67" s="25"/>
    </row>
    <row r="68">
      <c r="A68" s="26" t="s">
        <v>134</v>
      </c>
      <c r="B68" s="25" t="s">
        <v>135</v>
      </c>
      <c r="C68" s="25" t="s">
        <v>400</v>
      </c>
      <c r="D68" s="28">
        <v>103.40281949047225</v>
      </c>
      <c r="E68" s="29">
        <v>0.27292151366503153</v>
      </c>
      <c r="F68" s="30">
        <v>34.0</v>
      </c>
      <c r="G68" s="33"/>
      <c r="H68" s="34">
        <v>48.09704322712982</v>
      </c>
      <c r="I68" s="35" t="s">
        <v>44</v>
      </c>
      <c r="J68" s="36">
        <v>9400.0</v>
      </c>
      <c r="K68" s="28">
        <v>5.116706726290406</v>
      </c>
      <c r="L68" s="28">
        <v>8.717393352179336</v>
      </c>
      <c r="M68" s="34">
        <v>47.46623324989548</v>
      </c>
      <c r="N68" s="35" t="s">
        <v>29</v>
      </c>
      <c r="O68" s="36">
        <v>10100.0</v>
      </c>
      <c r="P68" s="28">
        <v>4.699627054445098</v>
      </c>
      <c r="Q68" s="37">
        <v>7.92979973048861</v>
      </c>
      <c r="R68" s="38">
        <v>21.345695099172044</v>
      </c>
      <c r="S68" s="39">
        <v>20.18537738520934</v>
      </c>
      <c r="T68" s="40">
        <v>0.09764623793438659</v>
      </c>
      <c r="U68" s="40">
        <v>0.030293558821422935</v>
      </c>
      <c r="V68" s="40">
        <v>0.08229750146486564</v>
      </c>
      <c r="W68" s="40">
        <v>0.04039141176189725</v>
      </c>
      <c r="X68" s="39">
        <v>26.61833881609328</v>
      </c>
      <c r="Y68" s="41">
        <v>21.47870441103654</v>
      </c>
      <c r="Z68" s="41">
        <v>24.029725705331217</v>
      </c>
      <c r="AA68" s="41">
        <v>23.436507544564265</v>
      </c>
      <c r="AB68" s="42">
        <v>0.0</v>
      </c>
      <c r="AC68" s="42">
        <v>0.0</v>
      </c>
      <c r="AD68" s="42">
        <v>1.0</v>
      </c>
      <c r="AE68" s="42">
        <v>1.0</v>
      </c>
      <c r="AF68" s="42">
        <v>0.0</v>
      </c>
      <c r="AG68" s="25"/>
      <c r="AH68" s="25"/>
      <c r="AI68" s="25"/>
      <c r="AJ68" s="25"/>
      <c r="AK68" s="25"/>
      <c r="AL68" s="25"/>
    </row>
    <row r="69">
      <c r="A69" s="26" t="s">
        <v>140</v>
      </c>
      <c r="B69" s="25" t="s">
        <v>135</v>
      </c>
      <c r="C69" s="25" t="s">
        <v>400</v>
      </c>
      <c r="D69" s="28">
        <v>103.40281949047225</v>
      </c>
      <c r="E69" s="29">
        <v>0.24567574342030304</v>
      </c>
      <c r="F69" s="30">
        <v>34.0</v>
      </c>
      <c r="G69" s="33"/>
      <c r="H69" s="34">
        <v>33.8958813410153</v>
      </c>
      <c r="I69" s="35" t="s">
        <v>28</v>
      </c>
      <c r="J69" s="36">
        <v>6800.0</v>
      </c>
      <c r="K69" s="28">
        <v>4.984688432502249</v>
      </c>
      <c r="L69" s="28">
        <v>6.573297891250506</v>
      </c>
      <c r="M69" s="34">
        <v>32.689422989531764</v>
      </c>
      <c r="N69" s="35" t="s">
        <v>28</v>
      </c>
      <c r="O69" s="36">
        <v>7200.0</v>
      </c>
      <c r="P69" s="28">
        <v>4.540197637434967</v>
      </c>
      <c r="Q69" s="37">
        <v>5.830392767420607</v>
      </c>
      <c r="R69" s="38">
        <v>18.749314346891165</v>
      </c>
      <c r="S69" s="39">
        <v>17.73013172199755</v>
      </c>
      <c r="T69" s="40">
        <v>0.0629622849957206</v>
      </c>
      <c r="U69" s="40">
        <v>0.04542349512210829</v>
      </c>
      <c r="V69" s="40">
        <v>0.032515734035348666</v>
      </c>
      <c r="W69" s="40">
        <v>0.0248301968997208</v>
      </c>
      <c r="X69" s="39">
        <v>22.3398622840629</v>
      </c>
      <c r="Y69" s="41">
        <v>11.556019056952394</v>
      </c>
      <c r="Z69" s="41">
        <v>19.76704338428308</v>
      </c>
      <c r="AA69" s="41">
        <v>12.922379605248679</v>
      </c>
      <c r="AB69" s="42">
        <v>0.0</v>
      </c>
      <c r="AC69" s="42">
        <v>1.0</v>
      </c>
      <c r="AD69" s="42">
        <v>0.0</v>
      </c>
      <c r="AE69" s="42">
        <v>0.0</v>
      </c>
      <c r="AF69" s="42">
        <v>0.0</v>
      </c>
      <c r="AG69" s="25"/>
      <c r="AH69" s="25"/>
      <c r="AI69" s="25"/>
      <c r="AJ69" s="25"/>
      <c r="AK69" s="25"/>
      <c r="AL69" s="25"/>
    </row>
    <row r="70">
      <c r="A70" s="26" t="s">
        <v>138</v>
      </c>
      <c r="B70" s="25" t="s">
        <v>135</v>
      </c>
      <c r="C70" s="25" t="s">
        <v>400</v>
      </c>
      <c r="D70" s="28">
        <v>103.40281949047225</v>
      </c>
      <c r="E70" s="29">
        <v>0.2996043956043956</v>
      </c>
      <c r="F70" s="30">
        <v>32.0</v>
      </c>
      <c r="G70" s="33"/>
      <c r="H70" s="34">
        <v>46.50221402664741</v>
      </c>
      <c r="I70" s="35" t="s">
        <v>58</v>
      </c>
      <c r="J70" s="36">
        <v>8900.0</v>
      </c>
      <c r="K70" s="28">
        <v>5.22496786816263</v>
      </c>
      <c r="L70" s="28">
        <v>8.684784408155563</v>
      </c>
      <c r="M70" s="34">
        <v>44.545935440082225</v>
      </c>
      <c r="N70" s="35" t="s">
        <v>27</v>
      </c>
      <c r="O70" s="36">
        <v>9500.0</v>
      </c>
      <c r="P70" s="28">
        <v>4.689045835798129</v>
      </c>
      <c r="Q70" s="37">
        <v>7.552587525617305</v>
      </c>
      <c r="R70" s="38">
        <v>22.59025732614448</v>
      </c>
      <c r="S70" s="39">
        <v>21.36228720773321</v>
      </c>
      <c r="T70" s="40">
        <v>0.06754164415799324</v>
      </c>
      <c r="U70" s="40">
        <v>0.060404778236245106</v>
      </c>
      <c r="V70" s="40">
        <v>0.06371462909850512</v>
      </c>
      <c r="W70" s="40">
        <v>0.04737224046609633</v>
      </c>
      <c r="X70" s="39">
        <v>26.645425923827055</v>
      </c>
      <c r="Y70" s="41">
        <v>19.856788102820357</v>
      </c>
      <c r="Z70" s="41">
        <v>22.930610053793906</v>
      </c>
      <c r="AA70" s="41">
        <v>21.61532538628832</v>
      </c>
      <c r="AB70" s="42">
        <v>1.0</v>
      </c>
      <c r="AC70" s="42">
        <v>1.0</v>
      </c>
      <c r="AD70" s="42">
        <v>0.0</v>
      </c>
      <c r="AE70" s="42">
        <v>0.0</v>
      </c>
      <c r="AF70" s="42">
        <v>0.0</v>
      </c>
      <c r="AG70" s="25"/>
      <c r="AH70" s="25"/>
      <c r="AI70" s="25"/>
      <c r="AJ70" s="25"/>
      <c r="AK70" s="25"/>
      <c r="AL70" s="25"/>
    </row>
    <row r="71">
      <c r="A71" s="26" t="s">
        <v>142</v>
      </c>
      <c r="B71" s="25" t="s">
        <v>135</v>
      </c>
      <c r="C71" s="25" t="s">
        <v>400</v>
      </c>
      <c r="D71" s="28">
        <v>103.40281949047225</v>
      </c>
      <c r="E71" s="29">
        <v>0.164571292549393</v>
      </c>
      <c r="F71" s="30">
        <v>31.0</v>
      </c>
      <c r="G71" s="33"/>
      <c r="H71" s="34">
        <v>35.52548819132069</v>
      </c>
      <c r="I71" s="35" t="s">
        <v>45</v>
      </c>
      <c r="J71" s="36">
        <v>7400.0</v>
      </c>
      <c r="K71" s="28">
        <v>4.800741647475769</v>
      </c>
      <c r="L71" s="28">
        <v>6.552128922603087</v>
      </c>
      <c r="M71" s="34">
        <v>36.43390627475462</v>
      </c>
      <c r="N71" s="35" t="s">
        <v>30</v>
      </c>
      <c r="O71" s="36">
        <v>8200.0</v>
      </c>
      <c r="P71" s="28">
        <v>4.443159301799343</v>
      </c>
      <c r="Q71" s="37">
        <v>6.177224994476972</v>
      </c>
      <c r="R71" s="38">
        <v>10.645328666506787</v>
      </c>
      <c r="S71" s="39">
        <v>10.066665691826618</v>
      </c>
      <c r="T71" s="40">
        <v>0.04030244604506089</v>
      </c>
      <c r="U71" s="40">
        <v>0.016395767822877046</v>
      </c>
      <c r="V71" s="40">
        <v>0.031509185089774884</v>
      </c>
      <c r="W71" s="40">
        <v>0.03260834270918563</v>
      </c>
      <c r="X71" s="39">
        <v>10.230519617828762</v>
      </c>
      <c r="Y71" s="41">
        <v>25.294968573491925</v>
      </c>
      <c r="Z71" s="41">
        <v>8.594248169237316</v>
      </c>
      <c r="AA71" s="41">
        <v>27.8396581055173</v>
      </c>
      <c r="AB71" s="42">
        <v>0.0</v>
      </c>
      <c r="AC71" s="42">
        <v>0.0</v>
      </c>
      <c r="AD71" s="42">
        <v>0.0</v>
      </c>
      <c r="AE71" s="42">
        <v>1.0</v>
      </c>
      <c r="AF71" s="42">
        <v>1.0</v>
      </c>
      <c r="AG71" s="25"/>
      <c r="AH71" s="25"/>
      <c r="AI71" s="25"/>
      <c r="AJ71" s="25"/>
      <c r="AK71" s="25"/>
      <c r="AL71" s="25"/>
    </row>
    <row r="72">
      <c r="A72" s="26" t="s">
        <v>144</v>
      </c>
      <c r="B72" s="25" t="s">
        <v>135</v>
      </c>
      <c r="C72" s="25" t="s">
        <v>400</v>
      </c>
      <c r="D72" s="28">
        <v>103.40281949047225</v>
      </c>
      <c r="E72" s="29">
        <v>0.1188243601059135</v>
      </c>
      <c r="F72" s="30">
        <v>24.0</v>
      </c>
      <c r="G72" s="33"/>
      <c r="H72" s="34">
        <v>18.67613371510126</v>
      </c>
      <c r="I72" s="35" t="s">
        <v>40</v>
      </c>
      <c r="J72" s="36">
        <v>3800.0</v>
      </c>
      <c r="K72" s="28">
        <v>4.914772030289805</v>
      </c>
      <c r="L72" s="28">
        <v>4.189382695793439</v>
      </c>
      <c r="M72" s="34">
        <v>19.07207505982453</v>
      </c>
      <c r="N72" s="35" t="s">
        <v>29</v>
      </c>
      <c r="O72" s="36">
        <v>4300.0</v>
      </c>
      <c r="P72" s="28">
        <v>4.435366292982449</v>
      </c>
      <c r="Q72" s="37">
        <v>3.8392451383594177</v>
      </c>
      <c r="R72" s="38">
        <v>5.710565932967221</v>
      </c>
      <c r="S72" s="39">
        <v>5.40014873746297</v>
      </c>
      <c r="T72" s="40">
        <v>0.03454541408769681</v>
      </c>
      <c r="U72" s="40">
        <v>0.013712683454658274</v>
      </c>
      <c r="V72" s="40">
        <v>0.017140854318322844</v>
      </c>
      <c r="W72" s="40">
        <v>0.017140854318322844</v>
      </c>
      <c r="X72" s="39">
        <v>6.496574114367261</v>
      </c>
      <c r="Y72" s="41">
        <v>12.179559600733999</v>
      </c>
      <c r="Z72" s="41">
        <v>5.698988415121753</v>
      </c>
      <c r="AA72" s="41">
        <v>13.373086644702777</v>
      </c>
      <c r="AB72" s="42">
        <v>0.0</v>
      </c>
      <c r="AC72" s="42">
        <v>1.0</v>
      </c>
      <c r="AD72" s="42">
        <v>1.0</v>
      </c>
      <c r="AE72" s="42">
        <v>0.0</v>
      </c>
      <c r="AF72" s="42">
        <v>0.0</v>
      </c>
      <c r="AG72" s="25"/>
      <c r="AH72" s="25"/>
      <c r="AI72" s="25"/>
      <c r="AJ72" s="25"/>
      <c r="AK72" s="25"/>
      <c r="AL72" s="25"/>
    </row>
    <row r="73">
      <c r="A73" s="26" t="s">
        <v>150</v>
      </c>
      <c r="B73" s="25" t="s">
        <v>135</v>
      </c>
      <c r="C73" s="25" t="s">
        <v>400</v>
      </c>
      <c r="D73" s="28">
        <v>103.40281949047225</v>
      </c>
      <c r="E73" s="29">
        <v>0.12515126050420167</v>
      </c>
      <c r="F73" s="30">
        <v>18.0</v>
      </c>
      <c r="G73" s="33"/>
      <c r="H73" s="34">
        <v>11.986556176701885</v>
      </c>
      <c r="I73" s="35" t="s">
        <v>40</v>
      </c>
      <c r="J73" s="36">
        <v>3000.0</v>
      </c>
      <c r="K73" s="28">
        <v>3.9955187255672953</v>
      </c>
      <c r="L73" s="28">
        <v>2.461683957469706</v>
      </c>
      <c r="M73" s="34">
        <v>12.134884452584178</v>
      </c>
      <c r="N73" s="35" t="s">
        <v>28</v>
      </c>
      <c r="O73" s="36">
        <v>3000.0</v>
      </c>
      <c r="P73" s="28">
        <v>4.044961484194726</v>
      </c>
      <c r="Q73" s="37">
        <v>2.514684820660613</v>
      </c>
      <c r="R73" s="38">
        <v>4.536731966742072</v>
      </c>
      <c r="S73" s="39">
        <v>4.2901225009900825</v>
      </c>
      <c r="T73" s="40">
        <v>0.03288620475696558</v>
      </c>
      <c r="U73" s="40">
        <v>0.017061928812081607</v>
      </c>
      <c r="V73" s="40">
        <v>0.019537234546476868</v>
      </c>
      <c r="W73" s="40">
        <v>0.017857562798137227</v>
      </c>
      <c r="X73" s="39">
        <v>5.277328860824776</v>
      </c>
      <c r="Y73" s="41">
        <v>6.70922731587711</v>
      </c>
      <c r="Z73" s="41">
        <v>4.600308756886553</v>
      </c>
      <c r="AA73" s="41">
        <v>7.534575695697624</v>
      </c>
      <c r="AB73" s="42">
        <v>0.0</v>
      </c>
      <c r="AC73" s="42">
        <v>1.0</v>
      </c>
      <c r="AD73" s="42">
        <v>1.0</v>
      </c>
      <c r="AE73" s="42">
        <v>0.0</v>
      </c>
      <c r="AF73" s="42">
        <v>0.0</v>
      </c>
      <c r="AG73" s="25"/>
      <c r="AH73" s="25"/>
      <c r="AI73" s="25"/>
      <c r="AJ73" s="25"/>
      <c r="AK73" s="25"/>
      <c r="AL73" s="25"/>
    </row>
    <row r="74">
      <c r="A74" s="26" t="s">
        <v>159</v>
      </c>
      <c r="B74" s="25" t="s">
        <v>135</v>
      </c>
      <c r="C74" s="25" t="s">
        <v>400</v>
      </c>
      <c r="D74" s="28">
        <v>103.40281949047225</v>
      </c>
      <c r="E74" s="29">
        <v>0.19466071428571427</v>
      </c>
      <c r="F74" s="30">
        <v>16.0</v>
      </c>
      <c r="G74" s="33"/>
      <c r="H74" s="34">
        <v>12.779665421091607</v>
      </c>
      <c r="I74" s="35" t="s">
        <v>28</v>
      </c>
      <c r="J74" s="36">
        <v>3700.0</v>
      </c>
      <c r="K74" s="28">
        <v>3.453963627322056</v>
      </c>
      <c r="L74" s="28">
        <v>2.2302124792698677</v>
      </c>
      <c r="M74" s="34">
        <v>12.26361749284668</v>
      </c>
      <c r="N74" s="35" t="s">
        <v>28</v>
      </c>
      <c r="O74" s="36">
        <v>3000.0</v>
      </c>
      <c r="P74" s="28">
        <v>4.08787249761556</v>
      </c>
      <c r="Q74" s="37">
        <v>2.5610700891662916</v>
      </c>
      <c r="R74" s="38">
        <v>6.677324751981503</v>
      </c>
      <c r="S74" s="39">
        <v>6.31435609925741</v>
      </c>
      <c r="T74" s="40">
        <v>0.037738445258546846</v>
      </c>
      <c r="U74" s="40">
        <v>0.04206754371713327</v>
      </c>
      <c r="V74" s="40">
        <v>0.03406812265235402</v>
      </c>
      <c r="W74" s="40">
        <v>0.017316393834345686</v>
      </c>
      <c r="X74" s="39">
        <v>8.552213484256134</v>
      </c>
      <c r="Y74" s="41">
        <v>4.2274519368354735</v>
      </c>
      <c r="Z74" s="41">
        <v>7.528802388377958</v>
      </c>
      <c r="AA74" s="41">
        <v>4.734815104468724</v>
      </c>
      <c r="AB74" s="42">
        <v>0.0</v>
      </c>
      <c r="AC74" s="42">
        <v>1.0</v>
      </c>
      <c r="AD74" s="42">
        <v>0.0</v>
      </c>
      <c r="AE74" s="42">
        <v>0.0</v>
      </c>
      <c r="AF74" s="42">
        <v>0.0</v>
      </c>
      <c r="AG74" s="25"/>
      <c r="AH74" s="25"/>
      <c r="AI74" s="25"/>
      <c r="AJ74" s="25"/>
      <c r="AK74" s="25"/>
      <c r="AL74" s="25"/>
    </row>
    <row r="75">
      <c r="A75" s="26" t="s">
        <v>154</v>
      </c>
      <c r="B75" s="25" t="s">
        <v>135</v>
      </c>
      <c r="C75" s="25" t="s">
        <v>400</v>
      </c>
      <c r="D75" s="28">
        <v>103.40281949047225</v>
      </c>
      <c r="E75" s="29">
        <v>0.1598867924528302</v>
      </c>
      <c r="F75" s="30">
        <v>15.0</v>
      </c>
      <c r="G75" s="33"/>
      <c r="H75" s="34">
        <v>14.502950873249695</v>
      </c>
      <c r="I75" s="35" t="s">
        <v>31</v>
      </c>
      <c r="J75" s="36">
        <v>3300.0</v>
      </c>
      <c r="K75" s="28">
        <v>4.394833597954453</v>
      </c>
      <c r="L75" s="28">
        <v>3.1130601626435954</v>
      </c>
      <c r="M75" s="34">
        <v>14.677095788760841</v>
      </c>
      <c r="N75" s="35" t="s">
        <v>31</v>
      </c>
      <c r="O75" s="36">
        <v>3200.0</v>
      </c>
      <c r="P75" s="28">
        <v>4.586592433987763</v>
      </c>
      <c r="Q75" s="37">
        <v>3.277404144785879</v>
      </c>
      <c r="R75" s="38">
        <v>4.983289781122022</v>
      </c>
      <c r="S75" s="39">
        <v>4.712406149552232</v>
      </c>
      <c r="T75" s="40">
        <v>0.05591240792314521</v>
      </c>
      <c r="U75" s="40">
        <v>9.121110591051422E-5</v>
      </c>
      <c r="V75" s="40">
        <v>0.037122920105579285</v>
      </c>
      <c r="W75" s="40">
        <v>0.02864028725590146</v>
      </c>
      <c r="X75" s="39">
        <v>4.360588383383454</v>
      </c>
      <c r="Y75" s="41">
        <v>10.14236248986624</v>
      </c>
      <c r="Z75" s="41">
        <v>3.8963824554463846</v>
      </c>
      <c r="AA75" s="41">
        <v>10.780713333314456</v>
      </c>
      <c r="AB75" s="42">
        <v>0.0</v>
      </c>
      <c r="AC75" s="42">
        <v>0.0</v>
      </c>
      <c r="AD75" s="42">
        <v>0.0</v>
      </c>
      <c r="AE75" s="42">
        <v>0.0</v>
      </c>
      <c r="AF75" s="42">
        <v>1.0</v>
      </c>
      <c r="AG75" s="25"/>
      <c r="AH75" s="25"/>
      <c r="AI75" s="25"/>
      <c r="AJ75" s="25"/>
      <c r="AK75" s="25"/>
      <c r="AL75" s="25"/>
    </row>
    <row r="76">
      <c r="A76" s="26" t="s">
        <v>167</v>
      </c>
      <c r="B76" s="25" t="s">
        <v>135</v>
      </c>
      <c r="C76" s="25" t="s">
        <v>400</v>
      </c>
      <c r="D76" s="28">
        <v>103.40281949047225</v>
      </c>
      <c r="E76" s="29">
        <v>0.17553248136315228</v>
      </c>
      <c r="F76" s="30">
        <v>11.0</v>
      </c>
      <c r="G76" s="33"/>
      <c r="H76" s="34">
        <v>11.387759034060238</v>
      </c>
      <c r="I76" s="35" t="s">
        <v>45</v>
      </c>
      <c r="J76" s="36">
        <v>3000.0</v>
      </c>
      <c r="K76" s="28">
        <v>3.7959196780200792</v>
      </c>
      <c r="L76" s="28">
        <v>2.25259700325504</v>
      </c>
      <c r="M76" s="34">
        <v>11.737531080198476</v>
      </c>
      <c r="N76" s="35" t="s">
        <v>30</v>
      </c>
      <c r="O76" s="36">
        <v>3600.0</v>
      </c>
      <c r="P76" s="28">
        <v>3.260425300055132</v>
      </c>
      <c r="Q76" s="37">
        <v>1.9781480029617382</v>
      </c>
      <c r="R76" s="38">
        <v>4.068907559029932</v>
      </c>
      <c r="S76" s="39">
        <v>3.847728276964655</v>
      </c>
      <c r="T76" s="40">
        <v>0.07881387285810063</v>
      </c>
      <c r="U76" s="40">
        <v>0.0018500909121619863</v>
      </c>
      <c r="V76" s="40">
        <v>0.029138931866551285</v>
      </c>
      <c r="W76" s="40">
        <v>0.02839889550168649</v>
      </c>
      <c r="X76" s="39">
        <v>4.2426780629037575</v>
      </c>
      <c r="Y76" s="41">
        <v>7.1450809711564816</v>
      </c>
      <c r="Z76" s="41">
        <v>3.884280820183653</v>
      </c>
      <c r="AA76" s="41">
        <v>7.853250260014822</v>
      </c>
      <c r="AB76" s="42">
        <v>0.0</v>
      </c>
      <c r="AC76" s="42">
        <v>0.0</v>
      </c>
      <c r="AD76" s="42">
        <v>0.0</v>
      </c>
      <c r="AE76" s="42">
        <v>1.0</v>
      </c>
      <c r="AF76" s="42">
        <v>1.0</v>
      </c>
      <c r="AG76" s="25"/>
      <c r="AH76" s="25"/>
      <c r="AI76" s="25"/>
      <c r="AJ76" s="25"/>
      <c r="AK76" s="25"/>
      <c r="AL76" s="25"/>
    </row>
    <row r="77">
      <c r="A77" s="26" t="s">
        <v>157</v>
      </c>
      <c r="B77" s="25" t="s">
        <v>135</v>
      </c>
      <c r="C77" s="25" t="s">
        <v>400</v>
      </c>
      <c r="D77" s="28">
        <v>103.40281949047225</v>
      </c>
      <c r="E77" s="29">
        <v>0.2170689655172414</v>
      </c>
      <c r="F77" s="30">
        <v>9.0</v>
      </c>
      <c r="G77" s="33"/>
      <c r="H77" s="34">
        <v>10.51806404455607</v>
      </c>
      <c r="I77" s="35" t="s">
        <v>31</v>
      </c>
      <c r="J77" s="36">
        <v>3000.0</v>
      </c>
      <c r="K77" s="28">
        <v>3.5060213481853566</v>
      </c>
      <c r="L77" s="28">
        <v>1.9630144289226092</v>
      </c>
      <c r="M77" s="34">
        <v>11.090808501125911</v>
      </c>
      <c r="N77" s="35" t="s">
        <v>31</v>
      </c>
      <c r="O77" s="36">
        <v>3000.0</v>
      </c>
      <c r="P77" s="28">
        <v>3.6969361670419705</v>
      </c>
      <c r="Q77" s="37">
        <v>2.1518307591764483</v>
      </c>
      <c r="R77" s="38">
        <v>4.273690340722993</v>
      </c>
      <c r="S77" s="39">
        <v>4.0413793954343324</v>
      </c>
      <c r="T77" s="40">
        <v>0.10553485697143798</v>
      </c>
      <c r="U77" s="40">
        <v>1.9205615463410006E-4</v>
      </c>
      <c r="V77" s="40">
        <v>0.03399393937023571</v>
      </c>
      <c r="W77" s="40">
        <v>0.02621566510755466</v>
      </c>
      <c r="X77" s="39">
        <v>4.510198665254177</v>
      </c>
      <c r="Y77" s="41">
        <v>6.007865379301892</v>
      </c>
      <c r="Z77" s="41">
        <v>4.254201836988976</v>
      </c>
      <c r="AA77" s="41">
        <v>6.836606664136935</v>
      </c>
      <c r="AB77" s="42">
        <v>0.0</v>
      </c>
      <c r="AC77" s="42">
        <v>0.0</v>
      </c>
      <c r="AD77" s="42">
        <v>0.0</v>
      </c>
      <c r="AE77" s="42">
        <v>0.0</v>
      </c>
      <c r="AF77" s="42">
        <v>1.0</v>
      </c>
      <c r="AG77" s="25"/>
      <c r="AH77" s="25"/>
      <c r="AI77" s="25"/>
      <c r="AJ77" s="25"/>
      <c r="AK77" s="25"/>
      <c r="AL77" s="25"/>
    </row>
    <row r="78">
      <c r="A78" s="26" t="s">
        <v>161</v>
      </c>
      <c r="B78" s="25" t="s">
        <v>135</v>
      </c>
      <c r="C78" s="25" t="s">
        <v>400</v>
      </c>
      <c r="D78" s="28">
        <v>103.40281949047225</v>
      </c>
      <c r="E78" s="29">
        <v>0.1378547062539482</v>
      </c>
      <c r="F78" s="30">
        <v>5.0</v>
      </c>
      <c r="G78" s="33"/>
      <c r="H78" s="34">
        <v>4.011572331444275</v>
      </c>
      <c r="I78" s="35" t="s">
        <v>44</v>
      </c>
      <c r="J78" s="36">
        <v>3000.0</v>
      </c>
      <c r="K78" s="28">
        <v>1.3371907771480915</v>
      </c>
      <c r="L78" s="28">
        <v>0.3697007508498963</v>
      </c>
      <c r="M78" s="34">
        <v>3.9532318098849197</v>
      </c>
      <c r="N78" s="35" t="s">
        <v>29</v>
      </c>
      <c r="O78" s="36">
        <v>3000.0</v>
      </c>
      <c r="P78" s="28">
        <v>1.3177439366283066</v>
      </c>
      <c r="Q78" s="37">
        <v>0.3604378796109489</v>
      </c>
      <c r="R78" s="38">
        <v>1.404081517703298</v>
      </c>
      <c r="S78" s="39">
        <v>1.3277579007271534</v>
      </c>
      <c r="T78" s="40">
        <v>0.04444189184062064</v>
      </c>
      <c r="U78" s="40">
        <v>0.018510003241465737</v>
      </c>
      <c r="V78" s="40">
        <v>0.02620014951569788</v>
      </c>
      <c r="W78" s="40">
        <v>0.02271275760063912</v>
      </c>
      <c r="X78" s="39">
        <v>1.8150702517990085</v>
      </c>
      <c r="Y78" s="41">
        <v>2.1965020796452666</v>
      </c>
      <c r="Z78" s="41">
        <v>1.5930624550148897</v>
      </c>
      <c r="AA78" s="41">
        <v>2.3601693548700298</v>
      </c>
      <c r="AB78" s="42">
        <v>0.0</v>
      </c>
      <c r="AC78" s="42">
        <v>0.0</v>
      </c>
      <c r="AD78" s="42">
        <v>1.0</v>
      </c>
      <c r="AE78" s="42">
        <v>1.0</v>
      </c>
      <c r="AF78" s="42">
        <v>0.0</v>
      </c>
      <c r="AG78" s="25"/>
      <c r="AH78" s="25"/>
      <c r="AI78" s="25"/>
      <c r="AJ78" s="25"/>
      <c r="AK78" s="25"/>
      <c r="AL78" s="25"/>
    </row>
    <row r="79">
      <c r="A79" s="26" t="s">
        <v>147</v>
      </c>
      <c r="B79" s="25" t="s">
        <v>135</v>
      </c>
      <c r="C79" s="25" t="s">
        <v>400</v>
      </c>
      <c r="D79" s="28">
        <v>103.40281949047225</v>
      </c>
      <c r="E79" s="29">
        <v>0.17671875</v>
      </c>
      <c r="F79" s="30">
        <v>4.0</v>
      </c>
      <c r="G79" s="33"/>
      <c r="H79" s="34">
        <v>3.7220154232520706</v>
      </c>
      <c r="I79" s="35" t="s">
        <v>45</v>
      </c>
      <c r="J79" s="36">
        <v>3100.0</v>
      </c>
      <c r="K79" s="28">
        <v>1.200650136532926</v>
      </c>
      <c r="L79" s="28">
        <v>0.3142353892069195</v>
      </c>
      <c r="M79" s="34">
        <v>3.844125574000405</v>
      </c>
      <c r="N79" s="35" t="s">
        <v>30</v>
      </c>
      <c r="O79" s="36">
        <v>3299.0</v>
      </c>
      <c r="P79" s="28">
        <v>1.1652396404972432</v>
      </c>
      <c r="Q79" s="37">
        <v>0.3122603060801164</v>
      </c>
      <c r="R79" s="38">
        <v>1.4911932844455407</v>
      </c>
      <c r="S79" s="39">
        <v>1.4101344116917789</v>
      </c>
      <c r="T79" s="40">
        <v>0.07361967125170107</v>
      </c>
      <c r="U79" s="40">
        <v>0.0019446705613656884</v>
      </c>
      <c r="V79" s="40">
        <v>0.02648456097859938</v>
      </c>
      <c r="W79" s="40">
        <v>0.025373320657818985</v>
      </c>
      <c r="X79" s="39">
        <v>1.4462917042992605</v>
      </c>
      <c r="Y79" s="41">
        <v>2.2757237189528103</v>
      </c>
      <c r="Z79" s="41">
        <v>1.3285934828459411</v>
      </c>
      <c r="AA79" s="41">
        <v>2.515532091154464</v>
      </c>
      <c r="AB79" s="42">
        <v>0.0</v>
      </c>
      <c r="AC79" s="42">
        <v>0.0</v>
      </c>
      <c r="AD79" s="42">
        <v>0.0</v>
      </c>
      <c r="AE79" s="42">
        <v>1.0</v>
      </c>
      <c r="AF79" s="42">
        <v>1.0</v>
      </c>
      <c r="AG79" s="25"/>
      <c r="AH79" s="25"/>
      <c r="AI79" s="25"/>
      <c r="AJ79" s="25"/>
      <c r="AK79" s="25"/>
      <c r="AL79" s="25"/>
    </row>
    <row r="80">
      <c r="A80" s="26" t="s">
        <v>163</v>
      </c>
      <c r="B80" s="25" t="s">
        <v>135</v>
      </c>
      <c r="C80" s="25" t="s">
        <v>400</v>
      </c>
      <c r="D80" s="28">
        <v>103.40281949047225</v>
      </c>
      <c r="E80" s="29">
        <v>0.18</v>
      </c>
      <c r="F80" s="30">
        <v>0.0</v>
      </c>
      <c r="G80" s="33"/>
      <c r="H80" s="34" t="s">
        <v>64</v>
      </c>
      <c r="I80" s="35" t="s">
        <v>30</v>
      </c>
      <c r="J80" s="36">
        <v>3000.0</v>
      </c>
      <c r="K80" s="28" t="s">
        <v>64</v>
      </c>
      <c r="L80" s="28" t="s">
        <v>64</v>
      </c>
      <c r="M80" s="34" t="s">
        <v>64</v>
      </c>
      <c r="N80" s="35" t="s">
        <v>30</v>
      </c>
      <c r="O80" s="36">
        <v>3400.0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1.0</v>
      </c>
      <c r="AF80" s="42">
        <v>0.0</v>
      </c>
      <c r="AG80" s="25"/>
      <c r="AH80" s="25"/>
      <c r="AI80" s="25"/>
      <c r="AJ80" s="25"/>
      <c r="AK80" s="25"/>
      <c r="AL80" s="25"/>
    </row>
    <row r="81">
      <c r="A81" s="26" t="s">
        <v>165</v>
      </c>
      <c r="B81" s="25" t="s">
        <v>135</v>
      </c>
      <c r="C81" s="25" t="s">
        <v>400</v>
      </c>
      <c r="D81" s="28">
        <v>103.40281949047225</v>
      </c>
      <c r="E81" s="29">
        <v>0.1656911196911197</v>
      </c>
      <c r="F81" s="30">
        <v>0.0</v>
      </c>
      <c r="G81" s="33"/>
      <c r="H81" s="34" t="s">
        <v>64</v>
      </c>
      <c r="I81" s="35" t="s">
        <v>31</v>
      </c>
      <c r="J81" s="36">
        <v>3000.0</v>
      </c>
      <c r="K81" s="28" t="s">
        <v>64</v>
      </c>
      <c r="L81" s="28" t="s">
        <v>64</v>
      </c>
      <c r="M81" s="34" t="s">
        <v>64</v>
      </c>
      <c r="N81" s="35" t="s">
        <v>31</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0.0</v>
      </c>
      <c r="AE81" s="42">
        <v>0.0</v>
      </c>
      <c r="AF81" s="42">
        <v>1.0</v>
      </c>
      <c r="AG81" s="25"/>
      <c r="AH81" s="25"/>
      <c r="AI81" s="25"/>
      <c r="AJ81" s="25"/>
      <c r="AK81" s="25"/>
      <c r="AL81" s="25"/>
    </row>
    <row r="82">
      <c r="A82" s="26" t="s">
        <v>169</v>
      </c>
      <c r="B82" s="25" t="s">
        <v>135</v>
      </c>
      <c r="C82" s="25" t="s">
        <v>400</v>
      </c>
      <c r="D82" s="28">
        <v>103.40281949047225</v>
      </c>
      <c r="E82" s="29">
        <v>0.14667961165048543</v>
      </c>
      <c r="F82" s="30">
        <v>0.0</v>
      </c>
      <c r="G82" s="33"/>
      <c r="H82" s="34" t="s">
        <v>64</v>
      </c>
      <c r="I82" s="35" t="s">
        <v>44</v>
      </c>
      <c r="J82" s="36">
        <v>3000.0</v>
      </c>
      <c r="K82" s="28" t="s">
        <v>64</v>
      </c>
      <c r="L82" s="28" t="s">
        <v>64</v>
      </c>
      <c r="M82" s="34" t="s">
        <v>64</v>
      </c>
      <c r="N82" s="35" t="s">
        <v>30</v>
      </c>
      <c r="O82" s="36">
        <v>3200.0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0.0</v>
      </c>
      <c r="AD82" s="42">
        <v>1.0</v>
      </c>
      <c r="AE82" s="42">
        <v>1.0</v>
      </c>
      <c r="AF82" s="42">
        <v>0.0</v>
      </c>
      <c r="AG82" s="25"/>
      <c r="AH82" s="25"/>
      <c r="AI82" s="25"/>
      <c r="AJ82" s="25"/>
      <c r="AK82" s="25"/>
      <c r="AL82" s="25"/>
    </row>
    <row r="83">
      <c r="A83" s="26" t="s">
        <v>173</v>
      </c>
      <c r="B83" s="25" t="s">
        <v>135</v>
      </c>
      <c r="C83" s="25" t="s">
        <v>400</v>
      </c>
      <c r="D83" s="28">
        <v>103.40281949047225</v>
      </c>
      <c r="E83" s="29">
        <v>0.17944642857142856</v>
      </c>
      <c r="F83" s="30">
        <v>0.0</v>
      </c>
      <c r="G83" s="33"/>
      <c r="H83" s="34" t="s">
        <v>64</v>
      </c>
      <c r="I83" s="35" t="s">
        <v>27</v>
      </c>
      <c r="J83" s="36">
        <v>3000.0</v>
      </c>
      <c r="K83" s="28" t="s">
        <v>64</v>
      </c>
      <c r="L83" s="28" t="s">
        <v>64</v>
      </c>
      <c r="M83" s="34" t="s">
        <v>64</v>
      </c>
      <c r="N83" s="35" t="s">
        <v>27</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1.0</v>
      </c>
      <c r="AC83" s="42">
        <v>0.0</v>
      </c>
      <c r="AD83" s="42">
        <v>0.0</v>
      </c>
      <c r="AE83" s="42">
        <v>0.0</v>
      </c>
      <c r="AF83" s="42">
        <v>0.0</v>
      </c>
      <c r="AG83" s="25"/>
      <c r="AH83" s="25"/>
      <c r="AI83" s="25"/>
      <c r="AJ83" s="25"/>
      <c r="AK83" s="25"/>
      <c r="AL83" s="25"/>
    </row>
    <row r="84">
      <c r="A84" s="26" t="s">
        <v>152</v>
      </c>
      <c r="B84" s="25" t="s">
        <v>135</v>
      </c>
      <c r="C84" s="25" t="s">
        <v>400</v>
      </c>
      <c r="D84" s="28">
        <v>103.40281949047225</v>
      </c>
      <c r="E84" s="29">
        <v>0.13613333333333333</v>
      </c>
      <c r="F84" s="30">
        <v>0.0</v>
      </c>
      <c r="G84" s="33"/>
      <c r="H84" s="34" t="s">
        <v>64</v>
      </c>
      <c r="I84" s="35" t="s">
        <v>58</v>
      </c>
      <c r="J84" s="36">
        <v>3600.0</v>
      </c>
      <c r="K84" s="28" t="s">
        <v>64</v>
      </c>
      <c r="L84" s="28" t="s">
        <v>64</v>
      </c>
      <c r="M84" s="34" t="s">
        <v>64</v>
      </c>
      <c r="N84" s="35" t="s">
        <v>27</v>
      </c>
      <c r="O84" s="36">
        <v>3400.0</v>
      </c>
      <c r="P84" s="28" t="s">
        <v>64</v>
      </c>
      <c r="Q84" s="37" t="s">
        <v>64</v>
      </c>
      <c r="R84" s="38" t="s">
        <v>64</v>
      </c>
      <c r="S84" s="39" t="s">
        <v>64</v>
      </c>
      <c r="T84" s="40" t="s">
        <v>64</v>
      </c>
      <c r="U84" s="40" t="s">
        <v>64</v>
      </c>
      <c r="V84" s="40" t="s">
        <v>64</v>
      </c>
      <c r="W84" s="40" t="s">
        <v>64</v>
      </c>
      <c r="X84" s="39" t="s">
        <v>64</v>
      </c>
      <c r="Y84" s="41" t="s">
        <v>64</v>
      </c>
      <c r="Z84" s="41" t="s">
        <v>64</v>
      </c>
      <c r="AA84" s="41" t="s">
        <v>64</v>
      </c>
      <c r="AB84" s="42">
        <v>1.0</v>
      </c>
      <c r="AC84" s="42">
        <v>1.0</v>
      </c>
      <c r="AD84" s="42">
        <v>0.0</v>
      </c>
      <c r="AE84" s="42">
        <v>0.0</v>
      </c>
      <c r="AF84" s="42">
        <v>0.0</v>
      </c>
      <c r="AG84" s="25"/>
      <c r="AH84" s="25"/>
      <c r="AI84" s="25"/>
      <c r="AJ84" s="25"/>
      <c r="AK84" s="25"/>
      <c r="AL84" s="25"/>
    </row>
    <row r="85">
      <c r="A85" s="26" t="s">
        <v>170</v>
      </c>
      <c r="B85" s="25" t="s">
        <v>171</v>
      </c>
      <c r="C85" s="25" t="s">
        <v>106</v>
      </c>
      <c r="D85" s="28">
        <v>99.45801315244407</v>
      </c>
      <c r="E85" s="29">
        <v>0.338484270106621</v>
      </c>
      <c r="F85" s="30">
        <v>36.0</v>
      </c>
      <c r="G85" s="33"/>
      <c r="H85" s="34">
        <v>54.9474045813912</v>
      </c>
      <c r="I85" s="35" t="s">
        <v>58</v>
      </c>
      <c r="J85" s="36">
        <v>11000.0</v>
      </c>
      <c r="K85" s="28">
        <v>4.995218598308291</v>
      </c>
      <c r="L85" s="28">
        <v>9.3817582795165</v>
      </c>
      <c r="M85" s="34">
        <v>52.48723386315665</v>
      </c>
      <c r="N85" s="35" t="s">
        <v>28</v>
      </c>
      <c r="O85" s="36">
        <v>11500.0</v>
      </c>
      <c r="P85" s="28">
        <v>4.564107292448404</v>
      </c>
      <c r="Q85" s="37">
        <v>8.289389273466588</v>
      </c>
      <c r="R85" s="38">
        <v>28.60014221224291</v>
      </c>
      <c r="S85" s="39">
        <v>29.111571340736674</v>
      </c>
      <c r="T85" s="40">
        <v>0.08013291080090058</v>
      </c>
      <c r="U85" s="40">
        <v>0.043813677847974415</v>
      </c>
      <c r="V85" s="40">
        <v>0.1271749649113573</v>
      </c>
      <c r="W85" s="40">
        <v>0.07067838031791662</v>
      </c>
      <c r="X85" s="39">
        <v>30.2438989520707</v>
      </c>
      <c r="Y85" s="41">
        <v>24.7035056293205</v>
      </c>
      <c r="Z85" s="41">
        <v>25.97371671697811</v>
      </c>
      <c r="AA85" s="41">
        <v>26.513517146178543</v>
      </c>
      <c r="AB85" s="42">
        <v>1.0</v>
      </c>
      <c r="AC85" s="42">
        <v>1.0</v>
      </c>
      <c r="AD85" s="42">
        <v>0.0</v>
      </c>
      <c r="AE85" s="42">
        <v>0.0</v>
      </c>
      <c r="AF85" s="42">
        <v>0.0</v>
      </c>
      <c r="AG85" s="25"/>
      <c r="AH85" s="25"/>
      <c r="AI85" s="25"/>
      <c r="AJ85" s="25"/>
      <c r="AK85" s="25"/>
      <c r="AL85" s="25"/>
    </row>
    <row r="86">
      <c r="A86" s="26" t="s">
        <v>180</v>
      </c>
      <c r="B86" s="25" t="s">
        <v>171</v>
      </c>
      <c r="C86" s="25" t="s">
        <v>106</v>
      </c>
      <c r="D86" s="28">
        <v>99.45801315244407</v>
      </c>
      <c r="E86" s="29">
        <v>0.12584190770589535</v>
      </c>
      <c r="F86" s="30">
        <v>34.0</v>
      </c>
      <c r="G86" s="33"/>
      <c r="H86" s="34">
        <v>20.827371464955835</v>
      </c>
      <c r="I86" s="35" t="s">
        <v>44</v>
      </c>
      <c r="J86" s="36">
        <v>3700.0</v>
      </c>
      <c r="K86" s="28">
        <v>5.629019314852928</v>
      </c>
      <c r="L86" s="28">
        <v>5.196849768387566</v>
      </c>
      <c r="M86" s="34">
        <v>21.605771270680968</v>
      </c>
      <c r="N86" s="35" t="s">
        <v>30</v>
      </c>
      <c r="O86" s="36">
        <v>4000.0</v>
      </c>
      <c r="P86" s="28">
        <v>5.401442817670242</v>
      </c>
      <c r="Q86" s="37">
        <v>5.122508216726598</v>
      </c>
      <c r="R86" s="38">
        <v>8.293100854607514</v>
      </c>
      <c r="S86" s="39">
        <v>8.441398485825838</v>
      </c>
      <c r="T86" s="40">
        <v>0.04246650388954482</v>
      </c>
      <c r="U86" s="40">
        <v>0.009521637643395699</v>
      </c>
      <c r="V86" s="40">
        <v>0.020757170062602626</v>
      </c>
      <c r="W86" s="40">
        <v>0.017710246016716</v>
      </c>
      <c r="X86" s="39">
        <v>9.169752700422016</v>
      </c>
      <c r="Y86" s="41">
        <v>11.657618764533819</v>
      </c>
      <c r="Z86" s="41">
        <v>8.21051741427692</v>
      </c>
      <c r="AA86" s="41">
        <v>13.395253856404048</v>
      </c>
      <c r="AB86" s="42">
        <v>0.0</v>
      </c>
      <c r="AC86" s="42">
        <v>0.0</v>
      </c>
      <c r="AD86" s="42">
        <v>1.0</v>
      </c>
      <c r="AE86" s="42">
        <v>1.0</v>
      </c>
      <c r="AF86" s="42">
        <v>0.0</v>
      </c>
      <c r="AG86" s="25"/>
      <c r="AH86" s="25"/>
      <c r="AI86" s="25"/>
      <c r="AJ86" s="25"/>
      <c r="AK86" s="25"/>
      <c r="AL86" s="25"/>
    </row>
    <row r="87">
      <c r="A87" s="26" t="s">
        <v>176</v>
      </c>
      <c r="B87" s="25" t="s">
        <v>171</v>
      </c>
      <c r="C87" s="25" t="s">
        <v>106</v>
      </c>
      <c r="D87" s="28">
        <v>99.45801315244407</v>
      </c>
      <c r="E87" s="29">
        <v>0.2237384464110128</v>
      </c>
      <c r="F87" s="30">
        <v>33.0</v>
      </c>
      <c r="G87" s="33"/>
      <c r="H87" s="34">
        <v>29.00861848942993</v>
      </c>
      <c r="I87" s="35" t="s">
        <v>28</v>
      </c>
      <c r="J87" s="36">
        <v>6900.0</v>
      </c>
      <c r="K87" s="28">
        <v>4.204147607163758</v>
      </c>
      <c r="L87" s="28">
        <v>4.94677390394671</v>
      </c>
      <c r="M87" s="34">
        <v>27.686528564118603</v>
      </c>
      <c r="N87" s="35" t="s">
        <v>28</v>
      </c>
      <c r="O87" s="36">
        <v>7100.0</v>
      </c>
      <c r="P87" s="28">
        <v>3.899511065368817</v>
      </c>
      <c r="Q87" s="37">
        <v>4.434288867750647</v>
      </c>
      <c r="R87" s="38">
        <v>15.629015736776235</v>
      </c>
      <c r="S87" s="39">
        <v>15.908494553285518</v>
      </c>
      <c r="T87" s="40">
        <v>0.04398619053886534</v>
      </c>
      <c r="U87" s="40">
        <v>0.04398619053886534</v>
      </c>
      <c r="V87" s="40">
        <v>0.03837093217220169</v>
      </c>
      <c r="W87" s="40">
        <v>0.028804195695663594</v>
      </c>
      <c r="X87" s="39">
        <v>18.181059726330886</v>
      </c>
      <c r="Y87" s="41">
        <v>10.827558763099045</v>
      </c>
      <c r="Z87" s="41">
        <v>15.692451629257832</v>
      </c>
      <c r="AA87" s="41">
        <v>11.994076934860772</v>
      </c>
      <c r="AB87" s="42">
        <v>0.0</v>
      </c>
      <c r="AC87" s="42">
        <v>1.0</v>
      </c>
      <c r="AD87" s="42">
        <v>0.0</v>
      </c>
      <c r="AE87" s="42">
        <v>0.0</v>
      </c>
      <c r="AF87" s="42">
        <v>0.0</v>
      </c>
      <c r="AG87" s="25"/>
      <c r="AH87" s="25"/>
      <c r="AI87" s="25"/>
      <c r="AJ87" s="25"/>
      <c r="AK87" s="25"/>
      <c r="AL87" s="25"/>
    </row>
    <row r="88">
      <c r="A88" s="26" t="s">
        <v>179</v>
      </c>
      <c r="B88" s="25" t="s">
        <v>171</v>
      </c>
      <c r="C88" s="25" t="s">
        <v>106</v>
      </c>
      <c r="D88" s="28">
        <v>99.45801315244407</v>
      </c>
      <c r="E88" s="29">
        <v>0.1705353319057816</v>
      </c>
      <c r="F88" s="30">
        <v>32.0</v>
      </c>
      <c r="G88" s="33"/>
      <c r="H88" s="34">
        <v>27.388360728566813</v>
      </c>
      <c r="I88" s="35" t="s">
        <v>45</v>
      </c>
      <c r="J88" s="36">
        <v>4400.0</v>
      </c>
      <c r="K88" s="28">
        <v>6.224627438310639</v>
      </c>
      <c r="L88" s="28">
        <v>7.022386728968791</v>
      </c>
      <c r="M88" s="34">
        <v>26.189268041149496</v>
      </c>
      <c r="N88" s="35" t="s">
        <v>30</v>
      </c>
      <c r="O88" s="36">
        <v>4400.0</v>
      </c>
      <c r="P88" s="28">
        <v>5.9521063729885215</v>
      </c>
      <c r="Q88" s="37">
        <v>6.498438832622259</v>
      </c>
      <c r="R88" s="38">
        <v>11.011492376042549</v>
      </c>
      <c r="S88" s="39">
        <v>11.208400416132099</v>
      </c>
      <c r="T88" s="40">
        <v>0.04331738026448432</v>
      </c>
      <c r="U88" s="40">
        <v>0.038460282706224064</v>
      </c>
      <c r="V88" s="40">
        <v>0.03479267842753775</v>
      </c>
      <c r="W88" s="40">
        <v>0.017148528113857635</v>
      </c>
      <c r="X88" s="39">
        <v>16.40819607653699</v>
      </c>
      <c r="Y88" s="41">
        <v>10.980164652029824</v>
      </c>
      <c r="Z88" s="41">
        <v>14.564615463891835</v>
      </c>
      <c r="AA88" s="41">
        <v>11.62465257725766</v>
      </c>
      <c r="AB88" s="42">
        <v>0.0</v>
      </c>
      <c r="AC88" s="42">
        <v>0.0</v>
      </c>
      <c r="AD88" s="42">
        <v>0.0</v>
      </c>
      <c r="AE88" s="42">
        <v>1.0</v>
      </c>
      <c r="AF88" s="42">
        <v>1.0</v>
      </c>
      <c r="AG88" s="25"/>
      <c r="AH88" s="25"/>
      <c r="AI88" s="25"/>
      <c r="AJ88" s="25"/>
      <c r="AK88" s="25"/>
      <c r="AL88" s="25"/>
    </row>
    <row r="89">
      <c r="A89" s="26" t="s">
        <v>182</v>
      </c>
      <c r="B89" s="25" t="s">
        <v>171</v>
      </c>
      <c r="C89" s="25" t="s">
        <v>106</v>
      </c>
      <c r="D89" s="28">
        <v>99.45801315244407</v>
      </c>
      <c r="E89" s="29">
        <v>0.11755603448275863</v>
      </c>
      <c r="F89" s="30">
        <v>31.0</v>
      </c>
      <c r="G89" s="33"/>
      <c r="H89" s="34">
        <v>22.205355722998632</v>
      </c>
      <c r="I89" s="35" t="s">
        <v>44</v>
      </c>
      <c r="J89" s="36">
        <v>4000.0</v>
      </c>
      <c r="K89" s="28">
        <v>5.551338930749658</v>
      </c>
      <c r="L89" s="28">
        <v>5.371223396392696</v>
      </c>
      <c r="M89" s="34">
        <v>22.51869772071491</v>
      </c>
      <c r="N89" s="35" t="s">
        <v>29</v>
      </c>
      <c r="O89" s="36">
        <v>4600.0</v>
      </c>
      <c r="P89" s="28">
        <v>4.895369069720633</v>
      </c>
      <c r="Q89" s="37">
        <v>4.785373425382416</v>
      </c>
      <c r="R89" s="38">
        <v>7.011011829443498</v>
      </c>
      <c r="S89" s="39">
        <v>7.1363830826065975</v>
      </c>
      <c r="T89" s="40">
        <v>0.03080992150372551</v>
      </c>
      <c r="U89" s="40">
        <v>0.01493241594352341</v>
      </c>
      <c r="V89" s="40">
        <v>0.019090810256909674</v>
      </c>
      <c r="W89" s="40">
        <v>0.018051211678563106</v>
      </c>
      <c r="X89" s="39">
        <v>7.961621412307204</v>
      </c>
      <c r="Y89" s="41">
        <v>14.24373431069143</v>
      </c>
      <c r="Z89" s="41">
        <v>6.902297785583906</v>
      </c>
      <c r="AA89" s="41">
        <v>15.616399935131007</v>
      </c>
      <c r="AB89" s="42">
        <v>0.0</v>
      </c>
      <c r="AC89" s="42">
        <v>0.0</v>
      </c>
      <c r="AD89" s="42">
        <v>1.0</v>
      </c>
      <c r="AE89" s="42">
        <v>1.0</v>
      </c>
      <c r="AF89" s="42">
        <v>0.0</v>
      </c>
      <c r="AG89" s="25"/>
      <c r="AH89" s="25"/>
      <c r="AI89" s="25"/>
      <c r="AJ89" s="25"/>
      <c r="AK89" s="25"/>
      <c r="AL89" s="25"/>
    </row>
    <row r="90">
      <c r="A90" s="26" t="s">
        <v>184</v>
      </c>
      <c r="B90" s="25" t="s">
        <v>171</v>
      </c>
      <c r="C90" s="25" t="s">
        <v>106</v>
      </c>
      <c r="D90" s="28">
        <v>99.45801315244407</v>
      </c>
      <c r="E90" s="29">
        <v>0.19581615598885793</v>
      </c>
      <c r="F90" s="30">
        <v>30.0</v>
      </c>
      <c r="G90" s="33"/>
      <c r="H90" s="34">
        <v>34.27004159453513</v>
      </c>
      <c r="I90" s="35" t="s">
        <v>31</v>
      </c>
      <c r="J90" s="36">
        <v>6500.0</v>
      </c>
      <c r="K90" s="28">
        <v>5.272314091466943</v>
      </c>
      <c r="L90" s="28">
        <v>7.008688697035932</v>
      </c>
      <c r="M90" s="34">
        <v>35.685360896443456</v>
      </c>
      <c r="N90" s="35" t="s">
        <v>31</v>
      </c>
      <c r="O90" s="36">
        <v>7700.0</v>
      </c>
      <c r="P90" s="28">
        <v>4.6344624540835655</v>
      </c>
      <c r="Q90" s="37">
        <v>6.3460135431862446</v>
      </c>
      <c r="R90" s="38">
        <v>12.126430973646295</v>
      </c>
      <c r="S90" s="39">
        <v>12.343276399748298</v>
      </c>
      <c r="T90" s="40">
        <v>0.10018877842260362</v>
      </c>
      <c r="U90" s="40">
        <v>2.0281129235344864E-4</v>
      </c>
      <c r="V90" s="40">
        <v>0.03184137289949143</v>
      </c>
      <c r="W90" s="40">
        <v>0.024540166374767285</v>
      </c>
      <c r="X90" s="39">
        <v>13.71642156400036</v>
      </c>
      <c r="Y90" s="41">
        <v>20.553620030534773</v>
      </c>
      <c r="Z90" s="41">
        <v>12.947394252048134</v>
      </c>
      <c r="AA90" s="41">
        <v>22.73796664439532</v>
      </c>
      <c r="AB90" s="42">
        <v>0.0</v>
      </c>
      <c r="AC90" s="42">
        <v>0.0</v>
      </c>
      <c r="AD90" s="42">
        <v>0.0</v>
      </c>
      <c r="AE90" s="42">
        <v>0.0</v>
      </c>
      <c r="AF90" s="42">
        <v>1.0</v>
      </c>
      <c r="AG90" s="25"/>
      <c r="AH90" s="25"/>
      <c r="AI90" s="25"/>
      <c r="AJ90" s="25"/>
      <c r="AK90" s="25"/>
      <c r="AL90" s="25"/>
    </row>
    <row r="91">
      <c r="A91" s="26" t="s">
        <v>198</v>
      </c>
      <c r="B91" s="25" t="s">
        <v>171</v>
      </c>
      <c r="C91" s="25" t="s">
        <v>106</v>
      </c>
      <c r="D91" s="28">
        <v>99.45801315244407</v>
      </c>
      <c r="E91" s="29">
        <v>0.16057009345794393</v>
      </c>
      <c r="F91" s="30">
        <v>18.0</v>
      </c>
      <c r="G91" s="33"/>
      <c r="H91" s="34">
        <v>16.254974066541337</v>
      </c>
      <c r="I91" s="35" t="s">
        <v>45</v>
      </c>
      <c r="J91" s="36">
        <v>3500.0</v>
      </c>
      <c r="K91" s="28">
        <v>4.644278304726096</v>
      </c>
      <c r="L91" s="28">
        <v>3.576199363326417</v>
      </c>
      <c r="M91" s="34">
        <v>16.695451558482016</v>
      </c>
      <c r="N91" s="35" t="s">
        <v>30</v>
      </c>
      <c r="O91" s="36">
        <v>3400.0</v>
      </c>
      <c r="P91" s="28">
        <v>4.910426928965299</v>
      </c>
      <c r="Q91" s="37">
        <v>3.855877520248259</v>
      </c>
      <c r="R91" s="38">
        <v>5.779948054063018</v>
      </c>
      <c r="S91" s="39">
        <v>5.883305365159299</v>
      </c>
      <c r="T91" s="40">
        <v>0.06542743769503043</v>
      </c>
      <c r="U91" s="40">
        <v>3.9295758375393645E-4</v>
      </c>
      <c r="V91" s="40">
        <v>0.031731324888130366</v>
      </c>
      <c r="W91" s="40">
        <v>0.024166891400867092</v>
      </c>
      <c r="X91" s="39">
        <v>5.664560503552655</v>
      </c>
      <c r="Y91" s="41">
        <v>10.590413562988683</v>
      </c>
      <c r="Z91" s="41">
        <v>5.206559169177441</v>
      </c>
      <c r="AA91" s="41">
        <v>11.488892389304574</v>
      </c>
      <c r="AB91" s="42">
        <v>0.0</v>
      </c>
      <c r="AC91" s="42">
        <v>0.0</v>
      </c>
      <c r="AD91" s="42">
        <v>0.0</v>
      </c>
      <c r="AE91" s="42">
        <v>1.0</v>
      </c>
      <c r="AF91" s="42">
        <v>1.0</v>
      </c>
      <c r="AG91" s="25"/>
      <c r="AH91" s="25"/>
      <c r="AI91" s="25"/>
      <c r="AJ91" s="25"/>
      <c r="AK91" s="25"/>
      <c r="AL91" s="25"/>
    </row>
    <row r="92">
      <c r="A92" s="26" t="s">
        <v>195</v>
      </c>
      <c r="B92" s="25" t="s">
        <v>171</v>
      </c>
      <c r="C92" s="25" t="s">
        <v>106</v>
      </c>
      <c r="D92" s="28">
        <v>99.45801315244407</v>
      </c>
      <c r="E92" s="29">
        <v>0.17621897810218978</v>
      </c>
      <c r="F92" s="30">
        <v>13.0</v>
      </c>
      <c r="G92" s="33"/>
      <c r="H92" s="34">
        <v>11.89059482145889</v>
      </c>
      <c r="I92" s="35" t="s">
        <v>27</v>
      </c>
      <c r="J92" s="36">
        <v>3000.0</v>
      </c>
      <c r="K92" s="28">
        <v>3.9635316071529636</v>
      </c>
      <c r="L92" s="28">
        <v>2.427649449934416</v>
      </c>
      <c r="M92" s="34">
        <v>11.663363588422575</v>
      </c>
      <c r="N92" s="35" t="s">
        <v>27</v>
      </c>
      <c r="O92" s="36">
        <v>3100.0</v>
      </c>
      <c r="P92" s="28">
        <v>3.7623753511040565</v>
      </c>
      <c r="Q92" s="37">
        <v>2.2721204750385824</v>
      </c>
      <c r="R92" s="38">
        <v>4.646216070448034</v>
      </c>
      <c r="S92" s="39">
        <v>4.729299931292816</v>
      </c>
      <c r="T92" s="40">
        <v>0.05400097134012613</v>
      </c>
      <c r="U92" s="40">
        <v>0.01713683961347176</v>
      </c>
      <c r="V92" s="40">
        <v>0.03626633499595187</v>
      </c>
      <c r="W92" s="40">
        <v>0.04483475480268775</v>
      </c>
      <c r="X92" s="39">
        <v>4.897867680065803</v>
      </c>
      <c r="Y92" s="41">
        <v>6.992727141393088</v>
      </c>
      <c r="Z92" s="41">
        <v>4.0632173521203425</v>
      </c>
      <c r="AA92" s="41">
        <v>7.6001462363022325</v>
      </c>
      <c r="AB92" s="42">
        <v>1.0</v>
      </c>
      <c r="AC92" s="42">
        <v>0.0</v>
      </c>
      <c r="AD92" s="42">
        <v>0.0</v>
      </c>
      <c r="AE92" s="42">
        <v>0.0</v>
      </c>
      <c r="AF92" s="42">
        <v>0.0</v>
      </c>
      <c r="AG92" s="25"/>
      <c r="AH92" s="25"/>
      <c r="AI92" s="25"/>
      <c r="AJ92" s="25"/>
      <c r="AK92" s="25"/>
      <c r="AL92" s="25"/>
    </row>
    <row r="93">
      <c r="A93" s="26" t="s">
        <v>188</v>
      </c>
      <c r="B93" s="25" t="s">
        <v>171</v>
      </c>
      <c r="C93" s="25" t="s">
        <v>106</v>
      </c>
      <c r="D93" s="28">
        <v>99.45801315244407</v>
      </c>
      <c r="E93" s="29">
        <v>0.17206060606060605</v>
      </c>
      <c r="F93" s="30">
        <v>8.0</v>
      </c>
      <c r="G93" s="33"/>
      <c r="H93" s="34">
        <v>6.602061995568871</v>
      </c>
      <c r="I93" s="35" t="s">
        <v>27</v>
      </c>
      <c r="J93" s="36">
        <v>3000.0</v>
      </c>
      <c r="K93" s="28">
        <v>2.2006873318562903</v>
      </c>
      <c r="L93" s="28">
        <v>0.8762044515192379</v>
      </c>
      <c r="M93" s="34">
        <v>6.637177404860134</v>
      </c>
      <c r="N93" s="35" t="s">
        <v>27</v>
      </c>
      <c r="O93" s="36">
        <v>3000.0</v>
      </c>
      <c r="P93" s="28">
        <v>2.2123924682867115</v>
      </c>
      <c r="Q93" s="37">
        <v>0.884292216022711</v>
      </c>
      <c r="R93" s="38">
        <v>2.781310305433991</v>
      </c>
      <c r="S93" s="39">
        <v>2.8310458310486126</v>
      </c>
      <c r="T93" s="40">
        <v>0.05598298187182036</v>
      </c>
      <c r="U93" s="40">
        <v>0.009529018190948146</v>
      </c>
      <c r="V93" s="40">
        <v>0.031961915182138576</v>
      </c>
      <c r="W93" s="40">
        <v>0.03434416972987561</v>
      </c>
      <c r="X93" s="39">
        <v>2.6539932818049774</v>
      </c>
      <c r="Y93" s="41">
        <v>3.948068713763894</v>
      </c>
      <c r="Z93" s="41">
        <v>2.2903649400325654</v>
      </c>
      <c r="AA93" s="41">
        <v>4.346812464827568</v>
      </c>
      <c r="AB93" s="42">
        <v>1.0</v>
      </c>
      <c r="AC93" s="42">
        <v>0.0</v>
      </c>
      <c r="AD93" s="42">
        <v>0.0</v>
      </c>
      <c r="AE93" s="42">
        <v>0.0</v>
      </c>
      <c r="AF93" s="42">
        <v>0.0</v>
      </c>
      <c r="AG93" s="25"/>
      <c r="AH93" s="25"/>
      <c r="AI93" s="25"/>
      <c r="AJ93" s="25"/>
      <c r="AK93" s="25"/>
      <c r="AL93" s="25"/>
    </row>
    <row r="94">
      <c r="A94" s="26" t="s">
        <v>187</v>
      </c>
      <c r="B94" s="25" t="s">
        <v>171</v>
      </c>
      <c r="C94" s="25" t="s">
        <v>106</v>
      </c>
      <c r="D94" s="28">
        <v>99.45801315244407</v>
      </c>
      <c r="E94" s="29">
        <v>0.19067213114754097</v>
      </c>
      <c r="F94" s="30">
        <v>0.0</v>
      </c>
      <c r="G94" s="33"/>
      <c r="H94" s="34" t="s">
        <v>64</v>
      </c>
      <c r="I94" s="35" t="s">
        <v>27</v>
      </c>
      <c r="J94" s="36">
        <v>3000.0</v>
      </c>
      <c r="K94" s="28" t="s">
        <v>64</v>
      </c>
      <c r="L94" s="28" t="s">
        <v>64</v>
      </c>
      <c r="M94" s="34" t="s">
        <v>64</v>
      </c>
      <c r="N94" s="35" t="s">
        <v>27</v>
      </c>
      <c r="O94" s="36">
        <v>3000.0</v>
      </c>
      <c r="P94" s="28" t="s">
        <v>64</v>
      </c>
      <c r="Q94" s="37" t="s">
        <v>64</v>
      </c>
      <c r="R94" s="38" t="s">
        <v>64</v>
      </c>
      <c r="S94" s="39" t="s">
        <v>64</v>
      </c>
      <c r="T94" s="40" t="s">
        <v>64</v>
      </c>
      <c r="U94" s="40" t="s">
        <v>64</v>
      </c>
      <c r="V94" s="40" t="s">
        <v>64</v>
      </c>
      <c r="W94" s="40" t="s">
        <v>64</v>
      </c>
      <c r="X94" s="39" t="s">
        <v>64</v>
      </c>
      <c r="Y94" s="41" t="s">
        <v>64</v>
      </c>
      <c r="Z94" s="41" t="s">
        <v>64</v>
      </c>
      <c r="AA94" s="41" t="s">
        <v>64</v>
      </c>
      <c r="AB94" s="42">
        <v>1.0</v>
      </c>
      <c r="AC94" s="42">
        <v>0.0</v>
      </c>
      <c r="AD94" s="42">
        <v>0.0</v>
      </c>
      <c r="AE94" s="42">
        <v>0.0</v>
      </c>
      <c r="AF94" s="42">
        <v>0.0</v>
      </c>
      <c r="AG94" s="25"/>
      <c r="AH94" s="25"/>
      <c r="AI94" s="25"/>
      <c r="AJ94" s="25"/>
      <c r="AK94" s="25"/>
      <c r="AL94" s="25"/>
    </row>
    <row r="95">
      <c r="A95" s="26" t="s">
        <v>190</v>
      </c>
      <c r="B95" s="25" t="s">
        <v>171</v>
      </c>
      <c r="C95" s="25" t="s">
        <v>106</v>
      </c>
      <c r="D95" s="28">
        <v>99.45801315244407</v>
      </c>
      <c r="E95" s="29">
        <v>0.16587530562347189</v>
      </c>
      <c r="F95" s="30">
        <v>0.0</v>
      </c>
      <c r="G95" s="33"/>
      <c r="H95" s="34" t="s">
        <v>64</v>
      </c>
      <c r="I95" s="35" t="s">
        <v>45</v>
      </c>
      <c r="J95" s="36">
        <v>3000.0</v>
      </c>
      <c r="K95" s="28" t="s">
        <v>64</v>
      </c>
      <c r="L95" s="28" t="s">
        <v>64</v>
      </c>
      <c r="M95" s="34" t="s">
        <v>64</v>
      </c>
      <c r="N95" s="35" t="s">
        <v>31</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0.0</v>
      </c>
      <c r="AC95" s="42">
        <v>0.0</v>
      </c>
      <c r="AD95" s="42">
        <v>0.0</v>
      </c>
      <c r="AE95" s="42">
        <v>1.0</v>
      </c>
      <c r="AF95" s="42">
        <v>1.0</v>
      </c>
      <c r="AG95" s="25"/>
      <c r="AH95" s="25"/>
      <c r="AI95" s="25"/>
      <c r="AJ95" s="25"/>
      <c r="AK95" s="25"/>
      <c r="AL95" s="25"/>
    </row>
    <row r="96">
      <c r="A96" s="26" t="s">
        <v>193</v>
      </c>
      <c r="B96" s="25" t="s">
        <v>171</v>
      </c>
      <c r="C96" s="25" t="s">
        <v>106</v>
      </c>
      <c r="D96" s="28">
        <v>99.45801315244407</v>
      </c>
      <c r="E96" s="29">
        <v>0.24732972972972975</v>
      </c>
      <c r="F96" s="30">
        <v>0.0</v>
      </c>
      <c r="G96" s="33"/>
      <c r="H96" s="34" t="s">
        <v>64</v>
      </c>
      <c r="I96" s="35" t="s">
        <v>58</v>
      </c>
      <c r="J96" s="36">
        <v>7900.0</v>
      </c>
      <c r="K96" s="28" t="s">
        <v>64</v>
      </c>
      <c r="L96" s="28" t="s">
        <v>64</v>
      </c>
      <c r="M96" s="34" t="s">
        <v>64</v>
      </c>
      <c r="N96" s="35" t="s">
        <v>27</v>
      </c>
      <c r="O96" s="36">
        <v>8700.0</v>
      </c>
      <c r="P96" s="28" t="s">
        <v>64</v>
      </c>
      <c r="Q96" s="37" t="s">
        <v>64</v>
      </c>
      <c r="R96" s="38" t="s">
        <v>64</v>
      </c>
      <c r="S96" s="39" t="s">
        <v>64</v>
      </c>
      <c r="T96" s="40" t="s">
        <v>64</v>
      </c>
      <c r="U96" s="40" t="s">
        <v>64</v>
      </c>
      <c r="V96" s="40" t="s">
        <v>64</v>
      </c>
      <c r="W96" s="40" t="s">
        <v>64</v>
      </c>
      <c r="X96" s="39" t="s">
        <v>64</v>
      </c>
      <c r="Y96" s="41" t="s">
        <v>64</v>
      </c>
      <c r="Z96" s="41" t="s">
        <v>64</v>
      </c>
      <c r="AA96" s="41" t="s">
        <v>64</v>
      </c>
      <c r="AB96" s="42">
        <v>1.0</v>
      </c>
      <c r="AC96" s="42">
        <v>1.0</v>
      </c>
      <c r="AD96" s="42">
        <v>0.0</v>
      </c>
      <c r="AE96" s="42">
        <v>0.0</v>
      </c>
      <c r="AF96" s="42">
        <v>0.0</v>
      </c>
      <c r="AG96" s="25"/>
      <c r="AH96" s="25"/>
      <c r="AI96" s="25"/>
      <c r="AJ96" s="25"/>
      <c r="AK96" s="25"/>
      <c r="AL96" s="25"/>
    </row>
    <row r="97">
      <c r="A97" s="26" t="s">
        <v>197</v>
      </c>
      <c r="B97" s="25" t="s">
        <v>171</v>
      </c>
      <c r="C97" s="25" t="s">
        <v>106</v>
      </c>
      <c r="D97" s="28">
        <v>99.45801315244407</v>
      </c>
      <c r="E97" s="29">
        <v>0.1570878255602665</v>
      </c>
      <c r="F97" s="30">
        <v>0.0</v>
      </c>
      <c r="G97" s="33"/>
      <c r="H97" s="34" t="s">
        <v>64</v>
      </c>
      <c r="I97" s="35" t="s">
        <v>27</v>
      </c>
      <c r="J97" s="36">
        <v>3000.0</v>
      </c>
      <c r="K97" s="28" t="s">
        <v>64</v>
      </c>
      <c r="L97" s="28" t="s">
        <v>64</v>
      </c>
      <c r="M97" s="34" t="s">
        <v>64</v>
      </c>
      <c r="N97" s="35" t="s">
        <v>27</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1.0</v>
      </c>
      <c r="AC97" s="42">
        <v>0.0</v>
      </c>
      <c r="AD97" s="42">
        <v>0.0</v>
      </c>
      <c r="AE97" s="42">
        <v>0.0</v>
      </c>
      <c r="AF97" s="42">
        <v>0.0</v>
      </c>
      <c r="AG97" s="25"/>
      <c r="AH97" s="25"/>
      <c r="AI97" s="25"/>
      <c r="AJ97" s="25"/>
      <c r="AK97" s="25"/>
      <c r="AL97" s="25"/>
    </row>
    <row r="98">
      <c r="A98" s="26" t="s">
        <v>185</v>
      </c>
      <c r="B98" s="25" t="s">
        <v>171</v>
      </c>
      <c r="C98" s="25" t="s">
        <v>106</v>
      </c>
      <c r="D98" s="28">
        <v>99.45801315244407</v>
      </c>
      <c r="E98" s="29">
        <v>0.1990207351555137</v>
      </c>
      <c r="F98" s="30">
        <v>0.0</v>
      </c>
      <c r="G98" s="33"/>
      <c r="H98" s="34" t="s">
        <v>64</v>
      </c>
      <c r="I98" s="35" t="s">
        <v>31</v>
      </c>
      <c r="J98" s="36">
        <v>3400.0</v>
      </c>
      <c r="K98" s="28" t="s">
        <v>64</v>
      </c>
      <c r="L98" s="28" t="s">
        <v>64</v>
      </c>
      <c r="M98" s="34" t="s">
        <v>64</v>
      </c>
      <c r="N98" s="35" t="s">
        <v>31</v>
      </c>
      <c r="O98" s="36">
        <v>3600.0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0.0</v>
      </c>
      <c r="AF98" s="42">
        <v>1.0</v>
      </c>
      <c r="AG98" s="25"/>
      <c r="AH98" s="25"/>
      <c r="AI98" s="25"/>
      <c r="AJ98" s="25"/>
      <c r="AK98" s="25"/>
      <c r="AL98" s="25"/>
    </row>
    <row r="99">
      <c r="A99" s="26" t="s">
        <v>174</v>
      </c>
      <c r="B99" s="25" t="s">
        <v>171</v>
      </c>
      <c r="C99" s="25" t="s">
        <v>106</v>
      </c>
      <c r="D99" s="28">
        <v>99.45801315244407</v>
      </c>
      <c r="E99" s="29">
        <v>0.13880243118625124</v>
      </c>
      <c r="F99" s="30">
        <v>0.0</v>
      </c>
      <c r="G99" s="33"/>
      <c r="H99" s="34" t="s">
        <v>64</v>
      </c>
      <c r="I99" s="35" t="s">
        <v>40</v>
      </c>
      <c r="J99" s="36">
        <v>4400.0</v>
      </c>
      <c r="K99" s="28" t="s">
        <v>64</v>
      </c>
      <c r="L99" s="28" t="s">
        <v>64</v>
      </c>
      <c r="M99" s="34" t="s">
        <v>64</v>
      </c>
      <c r="N99" s="35" t="s">
        <v>29</v>
      </c>
      <c r="O99" s="36">
        <v>5200.0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1.0</v>
      </c>
      <c r="AD99" s="42">
        <v>1.0</v>
      </c>
      <c r="AE99" s="42">
        <v>0.0</v>
      </c>
      <c r="AF99" s="42">
        <v>0.0</v>
      </c>
      <c r="AG99" s="25"/>
      <c r="AH99" s="25"/>
      <c r="AI99" s="25"/>
      <c r="AJ99" s="25"/>
      <c r="AK99" s="25"/>
      <c r="AL99" s="25"/>
    </row>
    <row r="100">
      <c r="A100" s="26" t="s">
        <v>199</v>
      </c>
      <c r="B100" s="25" t="s">
        <v>171</v>
      </c>
      <c r="C100" s="25" t="s">
        <v>106</v>
      </c>
      <c r="D100" s="28">
        <v>99.45801315244407</v>
      </c>
      <c r="E100" s="29">
        <v>0.16412654745529576</v>
      </c>
      <c r="F100" s="30">
        <v>0.0</v>
      </c>
      <c r="G100" s="33"/>
      <c r="H100" s="34" t="s">
        <v>64</v>
      </c>
      <c r="I100" s="35" t="s">
        <v>28</v>
      </c>
      <c r="J100" s="36">
        <v>3000.0</v>
      </c>
      <c r="K100" s="28" t="s">
        <v>64</v>
      </c>
      <c r="L100" s="28" t="s">
        <v>64</v>
      </c>
      <c r="M100" s="34" t="s">
        <v>64</v>
      </c>
      <c r="N100" s="35" t="s">
        <v>29</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0.0</v>
      </c>
      <c r="AC100" s="42">
        <v>1.0</v>
      </c>
      <c r="AD100" s="42">
        <v>0.0</v>
      </c>
      <c r="AE100" s="42">
        <v>0.0</v>
      </c>
      <c r="AF100" s="42">
        <v>0.0</v>
      </c>
      <c r="AG100" s="25"/>
      <c r="AH100" s="25"/>
      <c r="AI100" s="25"/>
      <c r="AJ100" s="25"/>
      <c r="AK100" s="25"/>
      <c r="AL100" s="25"/>
    </row>
    <row r="101">
      <c r="A101" s="26" t="s">
        <v>201</v>
      </c>
      <c r="B101" s="25" t="s">
        <v>171</v>
      </c>
      <c r="C101" s="25" t="s">
        <v>106</v>
      </c>
      <c r="D101" s="28">
        <v>99.45801315244407</v>
      </c>
      <c r="E101" s="29">
        <v>0.17733333333333334</v>
      </c>
      <c r="F101" s="30">
        <v>0.0</v>
      </c>
      <c r="G101" s="32"/>
      <c r="H101" s="34" t="s">
        <v>64</v>
      </c>
      <c r="I101" s="35" t="s">
        <v>45</v>
      </c>
      <c r="J101" s="36">
        <v>3000.0</v>
      </c>
      <c r="K101" s="28" t="s">
        <v>64</v>
      </c>
      <c r="L101" s="28" t="s">
        <v>64</v>
      </c>
      <c r="M101" s="34" t="s">
        <v>64</v>
      </c>
      <c r="N101" s="35" t="s">
        <v>31</v>
      </c>
      <c r="O101" s="36">
        <v>3000.0</v>
      </c>
      <c r="P101" s="28" t="s">
        <v>64</v>
      </c>
      <c r="Q101" s="37" t="s">
        <v>64</v>
      </c>
      <c r="R101" s="38" t="s">
        <v>64</v>
      </c>
      <c r="S101" s="39" t="s">
        <v>64</v>
      </c>
      <c r="T101" s="40" t="s">
        <v>64</v>
      </c>
      <c r="U101" s="40" t="s">
        <v>64</v>
      </c>
      <c r="V101" s="40" t="s">
        <v>64</v>
      </c>
      <c r="W101" s="40" t="s">
        <v>64</v>
      </c>
      <c r="X101" s="39" t="s">
        <v>64</v>
      </c>
      <c r="Y101" s="41" t="s">
        <v>64</v>
      </c>
      <c r="Z101" s="41" t="s">
        <v>64</v>
      </c>
      <c r="AA101" s="41" t="s">
        <v>64</v>
      </c>
      <c r="AB101" s="42">
        <v>0.0</v>
      </c>
      <c r="AC101" s="42">
        <v>0.0</v>
      </c>
      <c r="AD101" s="42">
        <v>0.0</v>
      </c>
      <c r="AE101" s="42">
        <v>1.0</v>
      </c>
      <c r="AF101" s="42">
        <v>1.0</v>
      </c>
      <c r="AG101" s="25"/>
      <c r="AH101" s="25"/>
      <c r="AI101" s="25"/>
      <c r="AJ101" s="25"/>
      <c r="AK101" s="25"/>
      <c r="AL101" s="25"/>
    </row>
    <row r="102">
      <c r="A102" s="26" t="s">
        <v>263</v>
      </c>
      <c r="B102" s="25" t="s">
        <v>260</v>
      </c>
      <c r="C102" s="25" t="s">
        <v>399</v>
      </c>
      <c r="D102" s="28">
        <v>101.87625310687653</v>
      </c>
      <c r="E102" s="29">
        <v>0.1907560975609756</v>
      </c>
      <c r="F102" s="30">
        <v>34.0</v>
      </c>
      <c r="G102" s="32"/>
      <c r="H102" s="34">
        <v>35.575425774535624</v>
      </c>
      <c r="I102" s="35" t="s">
        <v>27</v>
      </c>
      <c r="J102" s="36">
        <v>7100.0</v>
      </c>
      <c r="K102" s="28">
        <v>5.010623348526144</v>
      </c>
      <c r="L102" s="28">
        <v>6.845614611251372</v>
      </c>
      <c r="M102" s="34">
        <v>34.809640952606756</v>
      </c>
      <c r="N102" s="35" t="s">
        <v>27</v>
      </c>
      <c r="O102" s="36">
        <v>7400.0</v>
      </c>
      <c r="P102" s="28">
        <v>4.704005534136048</v>
      </c>
      <c r="Q102" s="37">
        <v>6.3251411278538505</v>
      </c>
      <c r="R102" s="38">
        <v>13.651361091860323</v>
      </c>
      <c r="S102" s="39">
        <v>14.275295830475374</v>
      </c>
      <c r="T102" s="40">
        <v>0.05423725899107176</v>
      </c>
      <c r="U102" s="40">
        <v>0.020429713233730665</v>
      </c>
      <c r="V102" s="40">
        <v>0.033600137501161094</v>
      </c>
      <c r="W102" s="40">
        <v>0.038474231521391254</v>
      </c>
      <c r="X102" s="39">
        <v>14.024141156357812</v>
      </c>
      <c r="Y102" s="41">
        <v>21.55128461817781</v>
      </c>
      <c r="Z102" s="41">
        <v>11.898817736717675</v>
      </c>
      <c r="AA102" s="41">
        <v>22.91082321588908</v>
      </c>
      <c r="AB102" s="42">
        <v>1.0</v>
      </c>
      <c r="AC102" s="42">
        <v>0.0</v>
      </c>
      <c r="AD102" s="42">
        <v>0.0</v>
      </c>
      <c r="AE102" s="42">
        <v>0.0</v>
      </c>
      <c r="AF102" s="42">
        <v>0.0</v>
      </c>
      <c r="AG102" s="25"/>
      <c r="AH102" s="25"/>
      <c r="AI102" s="25"/>
      <c r="AJ102" s="25"/>
      <c r="AK102" s="25"/>
      <c r="AL102" s="25"/>
    </row>
    <row r="103">
      <c r="A103" s="26" t="s">
        <v>262</v>
      </c>
      <c r="B103" s="25" t="s">
        <v>260</v>
      </c>
      <c r="C103" s="25" t="s">
        <v>399</v>
      </c>
      <c r="D103" s="28">
        <v>101.87625310687653</v>
      </c>
      <c r="E103" s="29">
        <v>0.17434542314335058</v>
      </c>
      <c r="F103" s="30">
        <v>31.0</v>
      </c>
      <c r="G103" s="33"/>
      <c r="H103" s="34">
        <v>23.77206981979566</v>
      </c>
      <c r="I103" s="35" t="s">
        <v>40</v>
      </c>
      <c r="J103" s="36">
        <v>5400.0</v>
      </c>
      <c r="K103" s="28">
        <v>4.402235151814011</v>
      </c>
      <c r="L103" s="28">
        <v>4.4773824624232335</v>
      </c>
      <c r="M103" s="34">
        <v>23.580438441396048</v>
      </c>
      <c r="N103" s="35" t="s">
        <v>29</v>
      </c>
      <c r="O103" s="36">
        <v>5600.0</v>
      </c>
      <c r="P103" s="28">
        <v>4.2107925788207226</v>
      </c>
      <c r="Q103" s="37">
        <v>4.2573715927595845</v>
      </c>
      <c r="R103" s="38">
        <v>11.209248417878193</v>
      </c>
      <c r="S103" s="39">
        <v>11.7215665255466</v>
      </c>
      <c r="T103" s="40">
        <v>0.054872654670812274</v>
      </c>
      <c r="U103" s="40">
        <v>0.012670780594377509</v>
      </c>
      <c r="V103" s="40">
        <v>0.032698788630651635</v>
      </c>
      <c r="W103" s="40">
        <v>0.026874316905816813</v>
      </c>
      <c r="X103" s="39">
        <v>11.405884509075644</v>
      </c>
      <c r="Y103" s="41">
        <v>12.366185310720018</v>
      </c>
      <c r="Z103" s="41">
        <v>10.104948079658527</v>
      </c>
      <c r="AA103" s="41">
        <v>13.475490361737519</v>
      </c>
      <c r="AB103" s="42">
        <v>0.0</v>
      </c>
      <c r="AC103" s="42">
        <v>1.0</v>
      </c>
      <c r="AD103" s="42">
        <v>1.0</v>
      </c>
      <c r="AE103" s="42">
        <v>0.0</v>
      </c>
      <c r="AF103" s="42">
        <v>0.0</v>
      </c>
      <c r="AG103" s="25"/>
      <c r="AH103" s="25"/>
      <c r="AI103" s="25"/>
      <c r="AJ103" s="25"/>
      <c r="AK103" s="25"/>
      <c r="AL103" s="25"/>
    </row>
    <row r="104">
      <c r="A104" s="26" t="s">
        <v>259</v>
      </c>
      <c r="B104" s="25" t="s">
        <v>260</v>
      </c>
      <c r="C104" s="25" t="s">
        <v>399</v>
      </c>
      <c r="D104" s="28">
        <v>101.87625310687653</v>
      </c>
      <c r="E104" s="29">
        <v>0.19038661710037175</v>
      </c>
      <c r="F104" s="30">
        <v>31.0</v>
      </c>
      <c r="G104" s="33"/>
      <c r="H104" s="34">
        <v>25.096375698189735</v>
      </c>
      <c r="I104" s="35" t="s">
        <v>28</v>
      </c>
      <c r="J104" s="36">
        <v>5100.0</v>
      </c>
      <c r="K104" s="28">
        <v>4.920857980037203</v>
      </c>
      <c r="L104" s="28">
        <v>5.2074750668332985</v>
      </c>
      <c r="M104" s="34">
        <v>24.80779603402534</v>
      </c>
      <c r="N104" s="35" t="s">
        <v>28</v>
      </c>
      <c r="O104" s="36">
        <v>6000.0</v>
      </c>
      <c r="P104" s="28">
        <v>4.134632672337556</v>
      </c>
      <c r="Q104" s="37">
        <v>4.338567287813654</v>
      </c>
      <c r="R104" s="38">
        <v>12.418590372114517</v>
      </c>
      <c r="S104" s="39">
        <v>12.986181390010355</v>
      </c>
      <c r="T104" s="40">
        <v>0.05007244038920971</v>
      </c>
      <c r="U104" s="40">
        <v>0.02882016237722629</v>
      </c>
      <c r="V104" s="40">
        <v>0.03172291254471671</v>
      </c>
      <c r="W104" s="40">
        <v>0.02011191187475504</v>
      </c>
      <c r="X104" s="39">
        <v>14.651406727310233</v>
      </c>
      <c r="Y104" s="41">
        <v>10.444968970879502</v>
      </c>
      <c r="Z104" s="41">
        <v>13.041661854104827</v>
      </c>
      <c r="AA104" s="41">
        <v>11.766134179920513</v>
      </c>
      <c r="AB104" s="42">
        <v>0.0</v>
      </c>
      <c r="AC104" s="42">
        <v>1.0</v>
      </c>
      <c r="AD104" s="42">
        <v>0.0</v>
      </c>
      <c r="AE104" s="42">
        <v>0.0</v>
      </c>
      <c r="AF104" s="42">
        <v>0.0</v>
      </c>
      <c r="AG104" s="25"/>
      <c r="AH104" s="25"/>
      <c r="AI104" s="25"/>
      <c r="AJ104" s="25"/>
      <c r="AK104" s="25"/>
      <c r="AL104" s="25"/>
    </row>
    <row r="105">
      <c r="A105" s="26" t="s">
        <v>265</v>
      </c>
      <c r="B105" s="25" t="s">
        <v>260</v>
      </c>
      <c r="C105" s="25" t="s">
        <v>399</v>
      </c>
      <c r="D105" s="28">
        <v>101.87625310687653</v>
      </c>
      <c r="E105" s="29">
        <v>0.2835947204968944</v>
      </c>
      <c r="F105" s="30">
        <v>29.0</v>
      </c>
      <c r="G105" s="32">
        <v>0.24</v>
      </c>
      <c r="H105" s="34">
        <v>32.31190064836519</v>
      </c>
      <c r="I105" s="35" t="s">
        <v>31</v>
      </c>
      <c r="J105" s="36">
        <v>6000.0</v>
      </c>
      <c r="K105" s="28">
        <v>5.3853167747275315</v>
      </c>
      <c r="L105" s="28">
        <v>6.857112820285778</v>
      </c>
      <c r="M105" s="34">
        <v>32.91125922726903</v>
      </c>
      <c r="N105" s="35" t="s">
        <v>31</v>
      </c>
      <c r="O105" s="36">
        <v>6600.0</v>
      </c>
      <c r="P105" s="28">
        <v>4.986554428374095</v>
      </c>
      <c r="Q105" s="37">
        <v>6.4353745666735795</v>
      </c>
      <c r="R105" s="38">
        <v>15.313538943265739</v>
      </c>
      <c r="S105" s="39">
        <v>16.013443432901934</v>
      </c>
      <c r="T105" s="40">
        <v>0.09559266802815733</v>
      </c>
      <c r="U105" s="40">
        <v>0.012201367416261924</v>
      </c>
      <c r="V105" s="40">
        <v>0.05586941922183092</v>
      </c>
      <c r="W105" s="40">
        <v>0.03128320518003997</v>
      </c>
      <c r="X105" s="39">
        <v>16.87202388453312</v>
      </c>
      <c r="Y105" s="41">
        <v>15.43987676383207</v>
      </c>
      <c r="Z105" s="41">
        <v>15.533781026221758</v>
      </c>
      <c r="AA105" s="41">
        <v>17.37747820104727</v>
      </c>
      <c r="AB105" s="42">
        <v>0.0</v>
      </c>
      <c r="AC105" s="42">
        <v>0.0</v>
      </c>
      <c r="AD105" s="42">
        <v>0.0</v>
      </c>
      <c r="AE105" s="42">
        <v>0.0</v>
      </c>
      <c r="AF105" s="42">
        <v>1.0</v>
      </c>
      <c r="AG105" s="25"/>
      <c r="AH105" s="25"/>
      <c r="AI105" s="25"/>
      <c r="AJ105" s="25"/>
      <c r="AK105" s="25"/>
      <c r="AL105" s="25"/>
    </row>
    <row r="106">
      <c r="A106" s="26" t="s">
        <v>264</v>
      </c>
      <c r="B106" s="25" t="s">
        <v>260</v>
      </c>
      <c r="C106" s="25" t="s">
        <v>399</v>
      </c>
      <c r="D106" s="28">
        <v>101.87625310687653</v>
      </c>
      <c r="E106" s="29">
        <v>0.1862935779816514</v>
      </c>
      <c r="F106" s="30">
        <v>25.0</v>
      </c>
      <c r="G106" s="33"/>
      <c r="H106" s="34">
        <v>22.110075263907934</v>
      </c>
      <c r="I106" s="35" t="s">
        <v>44</v>
      </c>
      <c r="J106" s="36">
        <v>4700.0</v>
      </c>
      <c r="K106" s="28">
        <v>4.7042713327463686</v>
      </c>
      <c r="L106" s="28">
        <v>4.537333692673057</v>
      </c>
      <c r="M106" s="34">
        <v>21.905496256600088</v>
      </c>
      <c r="N106" s="35" t="s">
        <v>30</v>
      </c>
      <c r="O106" s="36">
        <v>4900.0</v>
      </c>
      <c r="P106" s="28">
        <v>4.470509440122467</v>
      </c>
      <c r="Q106" s="37">
        <v>4.282624459225408</v>
      </c>
      <c r="R106" s="38">
        <v>9.763651237944933</v>
      </c>
      <c r="S106" s="39">
        <v>10.209898402757531</v>
      </c>
      <c r="T106" s="40">
        <v>0.07178547958488737</v>
      </c>
      <c r="U106" s="40">
        <v>0.01611299973416177</v>
      </c>
      <c r="V106" s="40">
        <v>0.03573780710269213</v>
      </c>
      <c r="W106" s="40">
        <v>0.027268153396273764</v>
      </c>
      <c r="X106" s="39">
        <v>11.783166013425724</v>
      </c>
      <c r="Y106" s="41">
        <v>10.32690925048221</v>
      </c>
      <c r="Z106" s="41">
        <v>10.632252123742282</v>
      </c>
      <c r="AA106" s="41">
        <v>11.273244132857807</v>
      </c>
      <c r="AB106" s="42">
        <v>0.0</v>
      </c>
      <c r="AC106" s="42">
        <v>0.0</v>
      </c>
      <c r="AD106" s="42">
        <v>1.0</v>
      </c>
      <c r="AE106" s="42">
        <v>1.0</v>
      </c>
      <c r="AF106" s="42">
        <v>0.0</v>
      </c>
      <c r="AG106" s="25"/>
      <c r="AH106" s="25"/>
      <c r="AI106" s="25"/>
      <c r="AJ106" s="25"/>
      <c r="AK106" s="25"/>
      <c r="AL106" s="25"/>
    </row>
    <row r="107">
      <c r="A107" s="26" t="s">
        <v>267</v>
      </c>
      <c r="B107" s="25" t="s">
        <v>260</v>
      </c>
      <c r="C107" s="25" t="s">
        <v>399</v>
      </c>
      <c r="D107" s="28">
        <v>101.87625310687653</v>
      </c>
      <c r="E107" s="29">
        <v>0.2385155488947171</v>
      </c>
      <c r="F107" s="30">
        <v>22.0</v>
      </c>
      <c r="G107" s="33"/>
      <c r="H107" s="34">
        <v>20.846080626339276</v>
      </c>
      <c r="I107" s="35" t="s">
        <v>58</v>
      </c>
      <c r="J107" s="36">
        <v>4700.0</v>
      </c>
      <c r="K107" s="28">
        <v>4.435336303476442</v>
      </c>
      <c r="L107" s="28">
        <v>4.097504527097026</v>
      </c>
      <c r="M107" s="34">
        <v>20.22653743784941</v>
      </c>
      <c r="N107" s="35" t="s">
        <v>28</v>
      </c>
      <c r="O107" s="36">
        <v>4200.0</v>
      </c>
      <c r="P107" s="28">
        <v>4.815842247107002</v>
      </c>
      <c r="Q107" s="37">
        <v>4.3518425302596855</v>
      </c>
      <c r="R107" s="38">
        <v>11.529898511587763</v>
      </c>
      <c r="S107" s="39">
        <v>12.056871914875364</v>
      </c>
      <c r="T107" s="40">
        <v>0.0801115738273973</v>
      </c>
      <c r="U107" s="40">
        <v>0.024899543216623486</v>
      </c>
      <c r="V107" s="40">
        <v>0.035184137153924495</v>
      </c>
      <c r="W107" s="40">
        <v>0.03561717268812664</v>
      </c>
      <c r="X107" s="39">
        <v>12.361911164476188</v>
      </c>
      <c r="Y107" s="41">
        <v>8.484169461863088</v>
      </c>
      <c r="Z107" s="41">
        <v>10.949049103355316</v>
      </c>
      <c r="AA107" s="41">
        <v>9.277488334494095</v>
      </c>
      <c r="AB107" s="42">
        <v>1.0</v>
      </c>
      <c r="AC107" s="42">
        <v>1.0</v>
      </c>
      <c r="AD107" s="42">
        <v>0.0</v>
      </c>
      <c r="AE107" s="42">
        <v>0.0</v>
      </c>
      <c r="AF107" s="42">
        <v>0.0</v>
      </c>
      <c r="AG107" s="25"/>
      <c r="AH107" s="25"/>
      <c r="AI107" s="25"/>
      <c r="AJ107" s="25"/>
      <c r="AK107" s="25"/>
      <c r="AL107" s="25"/>
    </row>
    <row r="108">
      <c r="A108" s="26" t="s">
        <v>274</v>
      </c>
      <c r="B108" s="25" t="s">
        <v>260</v>
      </c>
      <c r="C108" s="25" t="s">
        <v>399</v>
      </c>
      <c r="D108" s="28">
        <v>101.87625310687653</v>
      </c>
      <c r="E108" s="29">
        <v>0.14714410480349344</v>
      </c>
      <c r="F108" s="30">
        <v>22.0</v>
      </c>
      <c r="G108" s="33"/>
      <c r="H108" s="34">
        <v>20.141090602157163</v>
      </c>
      <c r="I108" s="35" t="s">
        <v>44</v>
      </c>
      <c r="J108" s="36">
        <v>5000.0</v>
      </c>
      <c r="K108" s="28">
        <v>4.028218120431433</v>
      </c>
      <c r="L108" s="28">
        <v>3.628841333598397</v>
      </c>
      <c r="M108" s="34">
        <v>20.939829640483918</v>
      </c>
      <c r="N108" s="35" t="s">
        <v>30</v>
      </c>
      <c r="O108" s="36">
        <v>5200.0</v>
      </c>
      <c r="P108" s="28">
        <v>4.026890315477677</v>
      </c>
      <c r="Q108" s="37">
        <v>3.732409252422357</v>
      </c>
      <c r="R108" s="38">
        <v>6.551454860512897</v>
      </c>
      <c r="S108" s="39">
        <v>6.850888759333412</v>
      </c>
      <c r="T108" s="40">
        <v>0.06730594313539662</v>
      </c>
      <c r="U108" s="40">
        <v>0.0029913752504620718</v>
      </c>
      <c r="V108" s="40">
        <v>0.022435314378465538</v>
      </c>
      <c r="W108" s="40">
        <v>0.0220364643450706</v>
      </c>
      <c r="X108" s="39">
        <v>7.307441859212365</v>
      </c>
      <c r="Y108" s="41">
        <v>12.833648742944797</v>
      </c>
      <c r="Z108" s="41">
        <v>6.723125864735683</v>
      </c>
      <c r="AA108" s="41">
        <v>14.216703775748234</v>
      </c>
      <c r="AB108" s="42">
        <v>0.0</v>
      </c>
      <c r="AC108" s="42">
        <v>0.0</v>
      </c>
      <c r="AD108" s="42">
        <v>1.0</v>
      </c>
      <c r="AE108" s="42">
        <v>1.0</v>
      </c>
      <c r="AF108" s="42">
        <v>0.0</v>
      </c>
      <c r="AG108" s="25"/>
      <c r="AH108" s="25"/>
      <c r="AI108" s="25"/>
      <c r="AJ108" s="25"/>
      <c r="AK108" s="25"/>
      <c r="AL108" s="25"/>
    </row>
    <row r="109">
      <c r="A109" s="26" t="s">
        <v>266</v>
      </c>
      <c r="B109" s="25" t="s">
        <v>260</v>
      </c>
      <c r="C109" s="25" t="s">
        <v>399</v>
      </c>
      <c r="D109" s="28">
        <v>101.87625310687653</v>
      </c>
      <c r="E109" s="29">
        <v>0.21748743718592967</v>
      </c>
      <c r="F109" s="30">
        <v>18.0</v>
      </c>
      <c r="G109" s="33"/>
      <c r="H109" s="34">
        <v>20.456043547636042</v>
      </c>
      <c r="I109" s="35" t="s">
        <v>45</v>
      </c>
      <c r="J109" s="36">
        <v>4900.0</v>
      </c>
      <c r="K109" s="28">
        <v>4.1747027648236825</v>
      </c>
      <c r="L109" s="28">
        <v>3.803764311245443</v>
      </c>
      <c r="M109" s="34">
        <v>20.136368622725364</v>
      </c>
      <c r="N109" s="35" t="s">
        <v>30</v>
      </c>
      <c r="O109" s="36">
        <v>4600.0</v>
      </c>
      <c r="P109" s="28">
        <v>4.377471439722905</v>
      </c>
      <c r="Q109" s="37">
        <v>3.9427911887348377</v>
      </c>
      <c r="R109" s="38">
        <v>8.44060612839977</v>
      </c>
      <c r="S109" s="39">
        <v>8.826383586269213</v>
      </c>
      <c r="T109" s="40">
        <v>0.08763918676897013</v>
      </c>
      <c r="U109" s="40">
        <v>0.004142943374533132</v>
      </c>
      <c r="V109" s="40">
        <v>0.048015651417666054</v>
      </c>
      <c r="W109" s="40">
        <v>0.03909238876482546</v>
      </c>
      <c r="X109" s="39">
        <v>8.33786324057308</v>
      </c>
      <c r="Y109" s="41">
        <v>12.118180307062964</v>
      </c>
      <c r="Z109" s="41">
        <v>7.51199068303761</v>
      </c>
      <c r="AA109" s="41">
        <v>12.624377939687754</v>
      </c>
      <c r="AB109" s="42">
        <v>0.0</v>
      </c>
      <c r="AC109" s="42">
        <v>0.0</v>
      </c>
      <c r="AD109" s="42">
        <v>0.0</v>
      </c>
      <c r="AE109" s="42">
        <v>1.0</v>
      </c>
      <c r="AF109" s="42">
        <v>1.0</v>
      </c>
      <c r="AG109" s="25"/>
      <c r="AH109" s="25"/>
      <c r="AI109" s="25"/>
      <c r="AJ109" s="25"/>
      <c r="AK109" s="25"/>
      <c r="AL109" s="25"/>
    </row>
    <row r="110">
      <c r="A110" s="26" t="s">
        <v>269</v>
      </c>
      <c r="B110" s="25" t="s">
        <v>260</v>
      </c>
      <c r="C110" s="25" t="s">
        <v>399</v>
      </c>
      <c r="D110" s="28">
        <v>101.87625310687653</v>
      </c>
      <c r="E110" s="29">
        <v>0.1474726688102894</v>
      </c>
      <c r="F110" s="30">
        <v>10.0</v>
      </c>
      <c r="G110" s="33"/>
      <c r="H110" s="34">
        <v>7.590350754724074</v>
      </c>
      <c r="I110" s="35" t="s">
        <v>40</v>
      </c>
      <c r="J110" s="36">
        <v>3000.0</v>
      </c>
      <c r="K110" s="28">
        <v>2.530116918241358</v>
      </c>
      <c r="L110" s="28">
        <v>1.1156731603684726</v>
      </c>
      <c r="M110" s="34">
        <v>7.759364441070943</v>
      </c>
      <c r="N110" s="35" t="s">
        <v>29</v>
      </c>
      <c r="O110" s="36">
        <v>3000.0</v>
      </c>
      <c r="P110" s="28">
        <v>2.5864548136903145</v>
      </c>
      <c r="Q110" s="37">
        <v>1.1590518044178857</v>
      </c>
      <c r="R110" s="38">
        <v>2.985466271081316</v>
      </c>
      <c r="S110" s="39">
        <v>3.121916849522306</v>
      </c>
      <c r="T110" s="40">
        <v>0.05346171117235649</v>
      </c>
      <c r="U110" s="40">
        <v>0.013864137785368567</v>
      </c>
      <c r="V110" s="40">
        <v>0.02952363154294314</v>
      </c>
      <c r="W110" s="40">
        <v>0.02343936963713391</v>
      </c>
      <c r="X110" s="39">
        <v>3.677135303353166</v>
      </c>
      <c r="Y110" s="41">
        <v>3.9132154513709083</v>
      </c>
      <c r="Z110" s="41">
        <v>3.2812663904418007</v>
      </c>
      <c r="AA110" s="41">
        <v>4.478098050629142</v>
      </c>
      <c r="AB110" s="42">
        <v>0.0</v>
      </c>
      <c r="AC110" s="42">
        <v>1.0</v>
      </c>
      <c r="AD110" s="42">
        <v>1.0</v>
      </c>
      <c r="AE110" s="42">
        <v>0.0</v>
      </c>
      <c r="AF110" s="42">
        <v>0.0</v>
      </c>
      <c r="AG110" s="25"/>
      <c r="AH110" s="25"/>
      <c r="AI110" s="25"/>
      <c r="AJ110" s="25"/>
      <c r="AK110" s="25"/>
      <c r="AL110" s="25"/>
    </row>
    <row r="111">
      <c r="A111" s="26" t="s">
        <v>268</v>
      </c>
      <c r="B111" s="25" t="s">
        <v>260</v>
      </c>
      <c r="C111" s="25" t="s">
        <v>399</v>
      </c>
      <c r="D111" s="28">
        <v>101.87625310687653</v>
      </c>
      <c r="E111" s="29">
        <v>0.16634959349593498</v>
      </c>
      <c r="F111" s="30">
        <v>7.0</v>
      </c>
      <c r="G111" s="33"/>
      <c r="H111" s="34">
        <v>6.1234232538327396</v>
      </c>
      <c r="I111" s="35" t="s">
        <v>58</v>
      </c>
      <c r="J111" s="36">
        <v>3000.0</v>
      </c>
      <c r="K111" s="28">
        <v>2.041141084610913</v>
      </c>
      <c r="L111" s="28">
        <v>0.769117728168351</v>
      </c>
      <c r="M111" s="34">
        <v>6.002293502571831</v>
      </c>
      <c r="N111" s="35" t="s">
        <v>28</v>
      </c>
      <c r="O111" s="36">
        <v>3000.0</v>
      </c>
      <c r="P111" s="28">
        <v>2.000764500857277</v>
      </c>
      <c r="Q111" s="37">
        <v>0.7429570847451538</v>
      </c>
      <c r="R111" s="38">
        <v>2.3977215302465864</v>
      </c>
      <c r="S111" s="39">
        <v>2.5073092663103616</v>
      </c>
      <c r="T111" s="40">
        <v>0.054986450000133344</v>
      </c>
      <c r="U111" s="40">
        <v>0.023638086439171715</v>
      </c>
      <c r="V111" s="40">
        <v>0.03611656125470013</v>
      </c>
      <c r="W111" s="40">
        <v>0.029928049354316116</v>
      </c>
      <c r="X111" s="39">
        <v>3.177289359298254</v>
      </c>
      <c r="Y111" s="41">
        <v>2.9461338945344857</v>
      </c>
      <c r="Z111" s="41">
        <v>2.7793745628775994</v>
      </c>
      <c r="AA111" s="41">
        <v>3.2229189396942317</v>
      </c>
      <c r="AB111" s="42">
        <v>1.0</v>
      </c>
      <c r="AC111" s="42">
        <v>1.0</v>
      </c>
      <c r="AD111" s="42">
        <v>0.0</v>
      </c>
      <c r="AE111" s="42">
        <v>0.0</v>
      </c>
      <c r="AF111" s="42">
        <v>0.0</v>
      </c>
      <c r="AG111" s="25"/>
      <c r="AH111" s="25"/>
      <c r="AI111" s="25"/>
      <c r="AJ111" s="25"/>
      <c r="AK111" s="25"/>
      <c r="AL111" s="25"/>
    </row>
    <row r="112">
      <c r="A112" s="26" t="s">
        <v>271</v>
      </c>
      <c r="B112" s="25" t="s">
        <v>260</v>
      </c>
      <c r="C112" s="25" t="s">
        <v>399</v>
      </c>
      <c r="D112" s="28">
        <v>101.87625310687653</v>
      </c>
      <c r="E112" s="29">
        <v>0.11335922330097087</v>
      </c>
      <c r="F112" s="30">
        <v>6.0</v>
      </c>
      <c r="G112" s="33"/>
      <c r="H112" s="34">
        <v>6.096672886033231</v>
      </c>
      <c r="I112" s="35" t="s">
        <v>31</v>
      </c>
      <c r="J112" s="36">
        <v>3000.0</v>
      </c>
      <c r="K112" s="28">
        <v>2.0322242953444105</v>
      </c>
      <c r="L112" s="28">
        <v>0.7633074935953854</v>
      </c>
      <c r="M112" s="34">
        <v>6.386269682211951</v>
      </c>
      <c r="N112" s="35" t="s">
        <v>31</v>
      </c>
      <c r="O112" s="36">
        <v>3000.0</v>
      </c>
      <c r="P112" s="28">
        <v>2.128756560737317</v>
      </c>
      <c r="Q112" s="37">
        <v>0.8271950028625519</v>
      </c>
      <c r="R112" s="38">
        <v>1.335288129591572</v>
      </c>
      <c r="S112" s="39">
        <v>1.3963174031201475</v>
      </c>
      <c r="T112" s="40">
        <v>0.054456873950933266</v>
      </c>
      <c r="U112" s="40">
        <v>1.9345248295180554E-4</v>
      </c>
      <c r="V112" s="40">
        <v>0.009672624147590278</v>
      </c>
      <c r="W112" s="40">
        <v>0.028824419959819027</v>
      </c>
      <c r="X112" s="39">
        <v>1.3352315064505886</v>
      </c>
      <c r="Y112" s="41">
        <v>4.761441379582642</v>
      </c>
      <c r="Z112" s="41">
        <v>1.150466999100415</v>
      </c>
      <c r="AA112" s="41">
        <v>5.235802683111536</v>
      </c>
      <c r="AB112" s="42">
        <v>0.0</v>
      </c>
      <c r="AC112" s="42">
        <v>0.0</v>
      </c>
      <c r="AD112" s="42">
        <v>0.0</v>
      </c>
      <c r="AE112" s="42">
        <v>0.0</v>
      </c>
      <c r="AF112" s="42">
        <v>1.0</v>
      </c>
      <c r="AG112" s="25"/>
      <c r="AH112" s="25"/>
      <c r="AI112" s="25"/>
      <c r="AJ112" s="25"/>
      <c r="AK112" s="25"/>
      <c r="AL112" s="25"/>
    </row>
    <row r="113">
      <c r="A113" s="26" t="s">
        <v>272</v>
      </c>
      <c r="B113" s="25" t="s">
        <v>260</v>
      </c>
      <c r="C113" s="25" t="s">
        <v>399</v>
      </c>
      <c r="D113" s="28">
        <v>101.87625310687653</v>
      </c>
      <c r="E113" s="29">
        <v>0.168466472303207</v>
      </c>
      <c r="F113" s="30">
        <v>0.0</v>
      </c>
      <c r="G113" s="33"/>
      <c r="H113" s="34" t="s">
        <v>64</v>
      </c>
      <c r="I113" s="35" t="s">
        <v>58</v>
      </c>
      <c r="J113" s="36">
        <v>3000.0</v>
      </c>
      <c r="K113" s="28" t="s">
        <v>64</v>
      </c>
      <c r="L113" s="28" t="s">
        <v>64</v>
      </c>
      <c r="M113" s="34" t="s">
        <v>64</v>
      </c>
      <c r="N113" s="35" t="s">
        <v>28</v>
      </c>
      <c r="O113" s="36">
        <v>3000.0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1.0</v>
      </c>
      <c r="AC113" s="42">
        <v>1.0</v>
      </c>
      <c r="AD113" s="42">
        <v>0.0</v>
      </c>
      <c r="AE113" s="42">
        <v>0.0</v>
      </c>
      <c r="AF113" s="42">
        <v>0.0</v>
      </c>
      <c r="AG113" s="25"/>
      <c r="AH113" s="25"/>
      <c r="AI113" s="25"/>
      <c r="AJ113" s="25"/>
      <c r="AK113" s="25"/>
      <c r="AL113" s="25"/>
    </row>
    <row r="114">
      <c r="A114" s="26" t="s">
        <v>273</v>
      </c>
      <c r="B114" s="25" t="s">
        <v>260</v>
      </c>
      <c r="C114" s="25" t="s">
        <v>399</v>
      </c>
      <c r="D114" s="28">
        <v>101.87625310687653</v>
      </c>
      <c r="E114" s="29">
        <v>0.1920911441499677</v>
      </c>
      <c r="F114" s="30">
        <v>0.0</v>
      </c>
      <c r="G114" s="33"/>
      <c r="H114" s="34" t="s">
        <v>64</v>
      </c>
      <c r="I114" s="35" t="s">
        <v>31</v>
      </c>
      <c r="J114" s="36">
        <v>3800.0</v>
      </c>
      <c r="K114" s="28" t="s">
        <v>64</v>
      </c>
      <c r="L114" s="28" t="s">
        <v>64</v>
      </c>
      <c r="M114" s="34" t="s">
        <v>64</v>
      </c>
      <c r="N114" s="35" t="s">
        <v>31</v>
      </c>
      <c r="O114" s="36">
        <v>3100.0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0.0</v>
      </c>
      <c r="AE114" s="42">
        <v>0.0</v>
      </c>
      <c r="AF114" s="42">
        <v>1.0</v>
      </c>
      <c r="AG114" s="25"/>
      <c r="AH114" s="25"/>
      <c r="AI114" s="25"/>
      <c r="AJ114" s="25"/>
      <c r="AK114" s="25"/>
      <c r="AL114" s="25"/>
    </row>
    <row r="115">
      <c r="A115" s="26" t="s">
        <v>275</v>
      </c>
      <c r="B115" s="25" t="s">
        <v>260</v>
      </c>
      <c r="C115" s="25" t="s">
        <v>399</v>
      </c>
      <c r="D115" s="28">
        <v>101.87625310687653</v>
      </c>
      <c r="E115" s="29">
        <v>0.1448614457831325</v>
      </c>
      <c r="F115" s="30">
        <v>0.0</v>
      </c>
      <c r="G115" s="33"/>
      <c r="H115" s="34" t="s">
        <v>64</v>
      </c>
      <c r="I115" s="35" t="s">
        <v>44</v>
      </c>
      <c r="J115" s="36">
        <v>3000.0</v>
      </c>
      <c r="K115" s="28" t="s">
        <v>64</v>
      </c>
      <c r="L115" s="28" t="s">
        <v>64</v>
      </c>
      <c r="M115" s="34" t="s">
        <v>64</v>
      </c>
      <c r="N115" s="35" t="s">
        <v>29</v>
      </c>
      <c r="O115" s="36">
        <v>3200.0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0.0</v>
      </c>
      <c r="AD115" s="42">
        <v>1.0</v>
      </c>
      <c r="AE115" s="42">
        <v>1.0</v>
      </c>
      <c r="AF115" s="42">
        <v>0.0</v>
      </c>
      <c r="AG115" s="25"/>
      <c r="AH115" s="25"/>
      <c r="AI115" s="25"/>
      <c r="AJ115" s="25"/>
      <c r="AK115" s="25"/>
      <c r="AL115" s="25"/>
    </row>
    <row r="116">
      <c r="A116" s="26" t="s">
        <v>276</v>
      </c>
      <c r="B116" s="25" t="s">
        <v>260</v>
      </c>
      <c r="C116" s="25" t="s">
        <v>399</v>
      </c>
      <c r="D116" s="28">
        <v>101.87625310687653</v>
      </c>
      <c r="E116" s="29">
        <v>0.18</v>
      </c>
      <c r="F116" s="30">
        <v>0.0</v>
      </c>
      <c r="G116" s="33"/>
      <c r="H116" s="34" t="s">
        <v>64</v>
      </c>
      <c r="I116" s="35" t="s">
        <v>45</v>
      </c>
      <c r="J116" s="36">
        <v>3000.0</v>
      </c>
      <c r="K116" s="28" t="s">
        <v>64</v>
      </c>
      <c r="L116" s="28" t="s">
        <v>64</v>
      </c>
      <c r="M116" s="34" t="s">
        <v>64</v>
      </c>
      <c r="N116" s="35" t="s">
        <v>31</v>
      </c>
      <c r="O116" s="36">
        <v>3000.0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0.0</v>
      </c>
      <c r="AC116" s="42">
        <v>0.0</v>
      </c>
      <c r="AD116" s="42">
        <v>0.0</v>
      </c>
      <c r="AE116" s="42">
        <v>1.0</v>
      </c>
      <c r="AF116" s="42">
        <v>1.0</v>
      </c>
      <c r="AG116" s="25"/>
      <c r="AH116" s="25"/>
      <c r="AI116" s="25"/>
      <c r="AJ116" s="25"/>
      <c r="AK116" s="25"/>
      <c r="AL116" s="25"/>
    </row>
    <row r="117">
      <c r="A117" s="26" t="s">
        <v>270</v>
      </c>
      <c r="B117" s="25" t="s">
        <v>260</v>
      </c>
      <c r="C117" s="25" t="s">
        <v>399</v>
      </c>
      <c r="D117" s="28">
        <v>101.87625310687653</v>
      </c>
      <c r="E117" s="29">
        <v>0.18241253263707574</v>
      </c>
      <c r="F117" s="30">
        <v>0.0</v>
      </c>
      <c r="G117" s="32"/>
      <c r="H117" s="34" t="s">
        <v>64</v>
      </c>
      <c r="I117" s="35" t="s">
        <v>58</v>
      </c>
      <c r="J117" s="36">
        <v>3000.0</v>
      </c>
      <c r="K117" s="28" t="s">
        <v>64</v>
      </c>
      <c r="L117" s="28" t="s">
        <v>64</v>
      </c>
      <c r="M117" s="34" t="s">
        <v>64</v>
      </c>
      <c r="N117" s="35" t="s">
        <v>27</v>
      </c>
      <c r="O117" s="36">
        <v>3000.0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1.0</v>
      </c>
      <c r="AC117" s="42">
        <v>1.0</v>
      </c>
      <c r="AD117" s="42">
        <v>0.0</v>
      </c>
      <c r="AE117" s="42">
        <v>0.0</v>
      </c>
      <c r="AF117" s="42">
        <v>0.0</v>
      </c>
      <c r="AG117" s="25"/>
      <c r="AH117" s="25"/>
      <c r="AI117" s="25"/>
      <c r="AJ117" s="25"/>
      <c r="AK117" s="25"/>
      <c r="AL117" s="25"/>
    </row>
    <row r="118">
      <c r="A118" s="26" t="s">
        <v>277</v>
      </c>
      <c r="B118" s="25" t="s">
        <v>260</v>
      </c>
      <c r="C118" s="25" t="s">
        <v>399</v>
      </c>
      <c r="D118" s="28">
        <v>101.87625310687653</v>
      </c>
      <c r="E118" s="29">
        <v>0.18</v>
      </c>
      <c r="F118" s="30">
        <v>0.0</v>
      </c>
      <c r="G118" s="33"/>
      <c r="H118" s="34" t="s">
        <v>64</v>
      </c>
      <c r="I118" s="35" t="s">
        <v>58</v>
      </c>
      <c r="J118" s="36">
        <v>3000.0</v>
      </c>
      <c r="K118" s="28" t="s">
        <v>64</v>
      </c>
      <c r="L118" s="28" t="s">
        <v>64</v>
      </c>
      <c r="M118" s="34" t="s">
        <v>64</v>
      </c>
      <c r="N118" s="35" t="s">
        <v>28</v>
      </c>
      <c r="O118" s="36">
        <v>3000.0</v>
      </c>
      <c r="P118" s="28" t="s">
        <v>64</v>
      </c>
      <c r="Q118" s="37" t="s">
        <v>64</v>
      </c>
      <c r="R118" s="38" t="s">
        <v>64</v>
      </c>
      <c r="S118" s="39" t="s">
        <v>64</v>
      </c>
      <c r="T118" s="40" t="s">
        <v>64</v>
      </c>
      <c r="U118" s="40" t="s">
        <v>64</v>
      </c>
      <c r="V118" s="40" t="s">
        <v>64</v>
      </c>
      <c r="W118" s="40" t="s">
        <v>64</v>
      </c>
      <c r="X118" s="39" t="s">
        <v>64</v>
      </c>
      <c r="Y118" s="41" t="s">
        <v>64</v>
      </c>
      <c r="Z118" s="41" t="s">
        <v>64</v>
      </c>
      <c r="AA118" s="41" t="s">
        <v>64</v>
      </c>
      <c r="AB118" s="42">
        <v>1.0</v>
      </c>
      <c r="AC118" s="42">
        <v>1.0</v>
      </c>
      <c r="AD118" s="42">
        <v>0.0</v>
      </c>
      <c r="AE118" s="42">
        <v>0.0</v>
      </c>
      <c r="AF118" s="42">
        <v>0.0</v>
      </c>
      <c r="AG118" s="25"/>
      <c r="AH118" s="25"/>
      <c r="AI118" s="25"/>
      <c r="AJ118" s="25"/>
      <c r="AK118" s="25"/>
      <c r="AL118" s="25"/>
    </row>
    <row r="119">
      <c r="A119" s="26" t="s">
        <v>296</v>
      </c>
      <c r="B119" s="25" t="s">
        <v>107</v>
      </c>
      <c r="C119" s="25" t="s">
        <v>329</v>
      </c>
      <c r="D119" s="28">
        <v>98.22208989229495</v>
      </c>
      <c r="E119" s="29">
        <v>0.2572575080856307</v>
      </c>
      <c r="F119" s="30">
        <v>36.0</v>
      </c>
      <c r="G119" s="33"/>
      <c r="H119" s="34">
        <v>36.86394733877026</v>
      </c>
      <c r="I119" s="35" t="s">
        <v>28</v>
      </c>
      <c r="J119" s="36">
        <v>7000.0</v>
      </c>
      <c r="K119" s="28">
        <v>5.266278191252894</v>
      </c>
      <c r="L119" s="28">
        <v>7.384752370739562</v>
      </c>
      <c r="M119" s="34">
        <v>37.45418040279659</v>
      </c>
      <c r="N119" s="35" t="s">
        <v>29</v>
      </c>
      <c r="O119" s="36">
        <v>8300.0</v>
      </c>
      <c r="P119" s="28">
        <v>4.512551855758625</v>
      </c>
      <c r="Q119" s="37">
        <v>6.401833422184329</v>
      </c>
      <c r="R119" s="38">
        <v>19.953470819757424</v>
      </c>
      <c r="S119" s="39">
        <v>17.14067949035985</v>
      </c>
      <c r="T119" s="40">
        <v>0.06864854197611485</v>
      </c>
      <c r="U119" s="40">
        <v>0.014019135713172334</v>
      </c>
      <c r="V119" s="40">
        <v>0.07308039778221449</v>
      </c>
      <c r="W119" s="40">
        <v>0.023606415620245028</v>
      </c>
      <c r="X119" s="39">
        <v>18.242880759376618</v>
      </c>
      <c r="Y119" s="41">
        <v>18.621066579393638</v>
      </c>
      <c r="Z119" s="41">
        <v>16.857008152382342</v>
      </c>
      <c r="AA119" s="41">
        <v>20.597172250414246</v>
      </c>
      <c r="AB119" s="42">
        <v>0.0</v>
      </c>
      <c r="AC119" s="42">
        <v>1.0</v>
      </c>
      <c r="AD119" s="42">
        <v>0.0</v>
      </c>
      <c r="AE119" s="42">
        <v>0.0</v>
      </c>
      <c r="AF119" s="42">
        <v>0.0</v>
      </c>
      <c r="AG119" s="25"/>
      <c r="AH119" s="25"/>
      <c r="AI119" s="25"/>
      <c r="AJ119" s="25"/>
      <c r="AK119" s="25"/>
      <c r="AL119" s="25"/>
    </row>
    <row r="120">
      <c r="A120" s="26" t="s">
        <v>295</v>
      </c>
      <c r="B120" s="25" t="s">
        <v>107</v>
      </c>
      <c r="C120" s="25" t="s">
        <v>329</v>
      </c>
      <c r="D120" s="28">
        <v>98.22208989229495</v>
      </c>
      <c r="E120" s="29">
        <v>0.28499696785930867</v>
      </c>
      <c r="F120" s="30">
        <v>35.0</v>
      </c>
      <c r="G120" s="32"/>
      <c r="H120" s="34">
        <v>30.875382020305103</v>
      </c>
      <c r="I120" s="35" t="s">
        <v>44</v>
      </c>
      <c r="J120" s="36">
        <v>7000.0</v>
      </c>
      <c r="K120" s="28">
        <v>4.410768860043587</v>
      </c>
      <c r="L120" s="28">
        <v>5.4323308979408536</v>
      </c>
      <c r="M120" s="34">
        <v>30.678048435241266</v>
      </c>
      <c r="N120" s="35" t="s">
        <v>28</v>
      </c>
      <c r="O120" s="36">
        <v>6500.0</v>
      </c>
      <c r="P120" s="28">
        <v>4.719699759267887</v>
      </c>
      <c r="Q120" s="37">
        <v>5.785592103570543</v>
      </c>
      <c r="R120" s="38">
        <v>22.03426456221617</v>
      </c>
      <c r="S120" s="39">
        <v>18.928148895918905</v>
      </c>
      <c r="T120" s="40">
        <v>0.08744673914172083</v>
      </c>
      <c r="U120" s="40">
        <v>0.013260746232519702</v>
      </c>
      <c r="V120" s="40">
        <v>0.06268716400827494</v>
      </c>
      <c r="W120" s="40">
        <v>0.028839804743451936</v>
      </c>
      <c r="X120" s="39">
        <v>19.306917281870668</v>
      </c>
      <c r="Y120" s="41">
        <v>11.568464738434436</v>
      </c>
      <c r="Z120" s="41">
        <v>17.799290786175916</v>
      </c>
      <c r="AA120" s="41">
        <v>12.87875764906535</v>
      </c>
      <c r="AB120" s="42">
        <v>0.0</v>
      </c>
      <c r="AC120" s="42">
        <v>0.0</v>
      </c>
      <c r="AD120" s="42">
        <v>1.0</v>
      </c>
      <c r="AE120" s="42">
        <v>1.0</v>
      </c>
      <c r="AF120" s="42">
        <v>0.0</v>
      </c>
      <c r="AG120" s="25"/>
      <c r="AH120" s="25"/>
      <c r="AI120" s="25"/>
      <c r="AJ120" s="25"/>
      <c r="AK120" s="25"/>
      <c r="AL120" s="25"/>
    </row>
    <row r="121">
      <c r="A121" s="26" t="s">
        <v>297</v>
      </c>
      <c r="B121" s="25" t="s">
        <v>107</v>
      </c>
      <c r="C121" s="25" t="s">
        <v>329</v>
      </c>
      <c r="D121" s="28">
        <v>98.22208989229495</v>
      </c>
      <c r="E121" s="29">
        <v>0.2696966274988555</v>
      </c>
      <c r="F121" s="30">
        <v>35.0</v>
      </c>
      <c r="G121" s="33"/>
      <c r="H121" s="34">
        <v>43.97120247070289</v>
      </c>
      <c r="I121" s="35" t="s">
        <v>31</v>
      </c>
      <c r="J121" s="36">
        <v>8600.0</v>
      </c>
      <c r="K121" s="28">
        <v>5.112930519849173</v>
      </c>
      <c r="L121" s="28">
        <v>8.157415862586296</v>
      </c>
      <c r="M121" s="34">
        <v>44.00839509312403</v>
      </c>
      <c r="N121" s="35" t="s">
        <v>31</v>
      </c>
      <c r="O121" s="36">
        <v>9500.0</v>
      </c>
      <c r="P121" s="28">
        <v>4.632462641381477</v>
      </c>
      <c r="Q121" s="37">
        <v>7.395430129542803</v>
      </c>
      <c r="R121" s="38">
        <v>20.56617220024941</v>
      </c>
      <c r="S121" s="39">
        <v>17.667009875743993</v>
      </c>
      <c r="T121" s="40">
        <v>0.10710468141077345</v>
      </c>
      <c r="U121" s="40">
        <v>0.011890357458070494</v>
      </c>
      <c r="V121" s="40">
        <v>0.04865900128995002</v>
      </c>
      <c r="W121" s="40">
        <v>0.031921036560512324</v>
      </c>
      <c r="X121" s="39">
        <v>20.664174843369494</v>
      </c>
      <c r="Y121" s="41">
        <v>23.307027627333394</v>
      </c>
      <c r="Z121" s="41">
        <v>19.09528282403616</v>
      </c>
      <c r="AA121" s="41">
        <v>24.91311226908787</v>
      </c>
      <c r="AB121" s="42">
        <v>0.0</v>
      </c>
      <c r="AC121" s="42">
        <v>0.0</v>
      </c>
      <c r="AD121" s="42">
        <v>0.0</v>
      </c>
      <c r="AE121" s="42">
        <v>0.0</v>
      </c>
      <c r="AF121" s="42">
        <v>1.0</v>
      </c>
      <c r="AG121" s="25"/>
      <c r="AH121" s="25"/>
      <c r="AI121" s="25"/>
      <c r="AJ121" s="25"/>
      <c r="AK121" s="25"/>
      <c r="AL121" s="25"/>
    </row>
    <row r="122">
      <c r="A122" s="26" t="s">
        <v>298</v>
      </c>
      <c r="B122" s="25" t="s">
        <v>107</v>
      </c>
      <c r="C122" s="25" t="s">
        <v>329</v>
      </c>
      <c r="D122" s="28">
        <v>98.22208989229495</v>
      </c>
      <c r="E122" s="29">
        <v>0.21431670822942644</v>
      </c>
      <c r="F122" s="30">
        <v>32.0</v>
      </c>
      <c r="G122" s="33"/>
      <c r="H122" s="34">
        <v>32.04523710827916</v>
      </c>
      <c r="I122" s="35" t="s">
        <v>27</v>
      </c>
      <c r="J122" s="36">
        <v>6000.0</v>
      </c>
      <c r="K122" s="28">
        <v>5.34087285137986</v>
      </c>
      <c r="L122" s="28">
        <v>6.75939175062171</v>
      </c>
      <c r="M122" s="34">
        <v>31.83590311507053</v>
      </c>
      <c r="N122" s="35" t="s">
        <v>27</v>
      </c>
      <c r="O122" s="36">
        <v>6400.0</v>
      </c>
      <c r="P122" s="28">
        <v>4.97435986172977</v>
      </c>
      <c r="Q122" s="37">
        <v>6.265401858627305</v>
      </c>
      <c r="R122" s="38">
        <v>14.215752124789056</v>
      </c>
      <c r="S122" s="39">
        <v>12.211792779636998</v>
      </c>
      <c r="T122" s="40">
        <v>0.057344384972193074</v>
      </c>
      <c r="U122" s="40">
        <v>0.016359247913159784</v>
      </c>
      <c r="V122" s="40">
        <v>0.05221036568029718</v>
      </c>
      <c r="W122" s="40">
        <v>0.037504446013680144</v>
      </c>
      <c r="X122" s="39">
        <v>13.450158456836187</v>
      </c>
      <c r="Y122" s="41">
        <v>18.59507865144297</v>
      </c>
      <c r="Z122" s="41">
        <v>11.686623594565143</v>
      </c>
      <c r="AA122" s="41">
        <v>20.149279520505388</v>
      </c>
      <c r="AB122" s="42">
        <v>1.0</v>
      </c>
      <c r="AC122" s="42">
        <v>0.0</v>
      </c>
      <c r="AD122" s="42">
        <v>0.0</v>
      </c>
      <c r="AE122" s="42">
        <v>0.0</v>
      </c>
      <c r="AF122" s="42">
        <v>0.0</v>
      </c>
      <c r="AG122" s="25"/>
      <c r="AH122" s="25"/>
      <c r="AI122" s="25"/>
      <c r="AJ122" s="25"/>
      <c r="AK122" s="25"/>
      <c r="AL122" s="25"/>
    </row>
    <row r="123">
      <c r="A123" s="26" t="s">
        <v>299</v>
      </c>
      <c r="B123" s="25" t="s">
        <v>107</v>
      </c>
      <c r="C123" s="25" t="s">
        <v>329</v>
      </c>
      <c r="D123" s="28">
        <v>98.22208989229495</v>
      </c>
      <c r="E123" s="29">
        <v>0.1865556495979687</v>
      </c>
      <c r="F123" s="30">
        <v>26.0</v>
      </c>
      <c r="G123" s="33"/>
      <c r="H123" s="34">
        <v>21.639657751937825</v>
      </c>
      <c r="I123" s="35" t="s">
        <v>45</v>
      </c>
      <c r="J123" s="36">
        <v>4000.0</v>
      </c>
      <c r="K123" s="28">
        <v>5.409914437984456</v>
      </c>
      <c r="L123" s="28">
        <v>5.136431741828641</v>
      </c>
      <c r="M123" s="34">
        <v>22.334359286440318</v>
      </c>
      <c r="N123" s="35" t="s">
        <v>30</v>
      </c>
      <c r="O123" s="36">
        <v>4300.0</v>
      </c>
      <c r="P123" s="28">
        <v>5.194037043358213</v>
      </c>
      <c r="Q123" s="37">
        <v>5.04687073596077</v>
      </c>
      <c r="R123" s="38">
        <v>9.806064831902827</v>
      </c>
      <c r="S123" s="39">
        <v>8.42372817559663</v>
      </c>
      <c r="T123" s="40">
        <v>0.06976321314263989</v>
      </c>
      <c r="U123" s="40">
        <v>6.7896071185051E-4</v>
      </c>
      <c r="V123" s="40">
        <v>0.02741303874096434</v>
      </c>
      <c r="W123" s="40">
        <v>0.02206622313514157</v>
      </c>
      <c r="X123" s="39">
        <v>8.421215375328293</v>
      </c>
      <c r="Y123" s="41">
        <v>13.218442376609532</v>
      </c>
      <c r="Z123" s="41">
        <v>7.816152179460201</v>
      </c>
      <c r="AA123" s="41">
        <v>14.518207106980116</v>
      </c>
      <c r="AB123" s="42">
        <v>0.0</v>
      </c>
      <c r="AC123" s="42">
        <v>0.0</v>
      </c>
      <c r="AD123" s="42">
        <v>0.0</v>
      </c>
      <c r="AE123" s="42">
        <v>1.0</v>
      </c>
      <c r="AF123" s="42">
        <v>1.0</v>
      </c>
      <c r="AG123" s="25"/>
      <c r="AH123" s="25"/>
      <c r="AI123" s="25"/>
      <c r="AJ123" s="25"/>
      <c r="AK123" s="25"/>
      <c r="AL123" s="25"/>
    </row>
    <row r="124">
      <c r="A124" s="26" t="s">
        <v>300</v>
      </c>
      <c r="B124" s="25" t="s">
        <v>107</v>
      </c>
      <c r="C124" s="25" t="s">
        <v>329</v>
      </c>
      <c r="D124" s="28">
        <v>98.22208989229495</v>
      </c>
      <c r="E124" s="29">
        <v>0.22434713076199436</v>
      </c>
      <c r="F124" s="30">
        <v>19.0</v>
      </c>
      <c r="G124" s="33"/>
      <c r="H124" s="34">
        <v>14.49869801955003</v>
      </c>
      <c r="I124" s="35" t="s">
        <v>28</v>
      </c>
      <c r="J124" s="36">
        <v>3900.0</v>
      </c>
      <c r="K124" s="28">
        <v>3.7176148768077</v>
      </c>
      <c r="L124" s="28">
        <v>2.632790080041498</v>
      </c>
      <c r="M124" s="34">
        <v>14.166047761676595</v>
      </c>
      <c r="N124" s="35" t="s">
        <v>28</v>
      </c>
      <c r="O124" s="36">
        <v>3900.0</v>
      </c>
      <c r="P124" s="28">
        <v>3.6323199388914342</v>
      </c>
      <c r="Q124" s="37">
        <v>2.5290454632787966</v>
      </c>
      <c r="R124" s="38">
        <v>8.915762594275872</v>
      </c>
      <c r="S124" s="39">
        <v>7.658929637910476</v>
      </c>
      <c r="T124" s="40">
        <v>0.052683822327110746</v>
      </c>
      <c r="U124" s="40">
        <v>0.025200428346467973</v>
      </c>
      <c r="V124" s="40">
        <v>0.04284950882605008</v>
      </c>
      <c r="W124" s="40">
        <v>0.02476139649374205</v>
      </c>
      <c r="X124" s="39">
        <v>8.710500956600182</v>
      </c>
      <c r="Y124" s="41">
        <v>5.788197062949848</v>
      </c>
      <c r="Z124" s="41">
        <v>7.73925364241137</v>
      </c>
      <c r="AA124" s="41">
        <v>6.426794119265224</v>
      </c>
      <c r="AB124" s="42">
        <v>0.0</v>
      </c>
      <c r="AC124" s="42">
        <v>1.0</v>
      </c>
      <c r="AD124" s="42">
        <v>0.0</v>
      </c>
      <c r="AE124" s="42">
        <v>0.0</v>
      </c>
      <c r="AF124" s="42">
        <v>0.0</v>
      </c>
      <c r="AG124" s="25"/>
      <c r="AH124" s="25"/>
      <c r="AI124" s="25"/>
      <c r="AJ124" s="25"/>
      <c r="AK124" s="25"/>
      <c r="AL124" s="25"/>
    </row>
    <row r="125">
      <c r="A125" s="26" t="s">
        <v>301</v>
      </c>
      <c r="B125" s="25" t="s">
        <v>107</v>
      </c>
      <c r="C125" s="25" t="s">
        <v>329</v>
      </c>
      <c r="D125" s="28">
        <v>98.22208989229495</v>
      </c>
      <c r="E125" s="29">
        <v>0.14267003537139972</v>
      </c>
      <c r="F125" s="30">
        <v>16.0</v>
      </c>
      <c r="G125" s="33"/>
      <c r="H125" s="34">
        <v>12.581897858090388</v>
      </c>
      <c r="I125" s="35" t="s">
        <v>58</v>
      </c>
      <c r="J125" s="36">
        <v>3000.0</v>
      </c>
      <c r="K125" s="28">
        <v>4.193965952696796</v>
      </c>
      <c r="L125" s="28">
        <v>2.6772871990219693</v>
      </c>
      <c r="M125" s="34">
        <v>12.8424198770266</v>
      </c>
      <c r="N125" s="35" t="s">
        <v>27</v>
      </c>
      <c r="O125" s="36">
        <v>3000.0</v>
      </c>
      <c r="P125" s="28">
        <v>4.280806625675534</v>
      </c>
      <c r="Q125" s="37">
        <v>2.7740318485881854</v>
      </c>
      <c r="R125" s="38">
        <v>4.436213162894166</v>
      </c>
      <c r="S125" s="39">
        <v>3.8108511878941798</v>
      </c>
      <c r="T125" s="40">
        <v>0.03157273979812309</v>
      </c>
      <c r="U125" s="40">
        <v>0.012808579194587402</v>
      </c>
      <c r="V125" s="40">
        <v>0.023822325635793132</v>
      </c>
      <c r="W125" s="40">
        <v>0.025617158389174804</v>
      </c>
      <c r="X125" s="39">
        <v>3.8957910419484403</v>
      </c>
      <c r="Y125" s="41">
        <v>8.686106816141947</v>
      </c>
      <c r="Z125" s="41">
        <v>3.2667483334267686</v>
      </c>
      <c r="AA125" s="41">
        <v>9.575671543599832</v>
      </c>
      <c r="AB125" s="42">
        <v>1.0</v>
      </c>
      <c r="AC125" s="42">
        <v>1.0</v>
      </c>
      <c r="AD125" s="42">
        <v>0.0</v>
      </c>
      <c r="AE125" s="42">
        <v>0.0</v>
      </c>
      <c r="AF125" s="42">
        <v>0.0</v>
      </c>
      <c r="AG125" s="25"/>
      <c r="AH125" s="25"/>
      <c r="AI125" s="25"/>
      <c r="AJ125" s="25"/>
      <c r="AK125" s="25"/>
      <c r="AL125" s="25"/>
    </row>
    <row r="126">
      <c r="A126" s="26" t="s">
        <v>302</v>
      </c>
      <c r="B126" s="25" t="s">
        <v>107</v>
      </c>
      <c r="C126" s="25" t="s">
        <v>329</v>
      </c>
      <c r="D126" s="28">
        <v>98.22208989229495</v>
      </c>
      <c r="E126" s="29">
        <v>0.14781818181818182</v>
      </c>
      <c r="F126" s="30">
        <v>14.0</v>
      </c>
      <c r="G126" s="33"/>
      <c r="H126" s="34">
        <v>11.94236152330862</v>
      </c>
      <c r="I126" s="35" t="s">
        <v>45</v>
      </c>
      <c r="J126" s="36">
        <v>3400.0</v>
      </c>
      <c r="K126" s="28">
        <v>3.512459271561359</v>
      </c>
      <c r="L126" s="28">
        <v>2.1582217166194884</v>
      </c>
      <c r="M126" s="34">
        <v>12.51796667628561</v>
      </c>
      <c r="N126" s="35" t="s">
        <v>30</v>
      </c>
      <c r="O126" s="36">
        <v>3200.0</v>
      </c>
      <c r="P126" s="28">
        <v>3.911864586339253</v>
      </c>
      <c r="Q126" s="37">
        <v>2.4879079672387556</v>
      </c>
      <c r="R126" s="38">
        <v>4.040431764732344</v>
      </c>
      <c r="S126" s="39">
        <v>3.47086211253888</v>
      </c>
      <c r="T126" s="40">
        <v>0.05204598846701454</v>
      </c>
      <c r="U126" s="40">
        <v>0.0018031681043690078</v>
      </c>
      <c r="V126" s="40">
        <v>0.028276954363968532</v>
      </c>
      <c r="W126" s="40">
        <v>0.020982319759930274</v>
      </c>
      <c r="X126" s="39">
        <v>3.6723684984082965</v>
      </c>
      <c r="Y126" s="41">
        <v>8.269993024900323</v>
      </c>
      <c r="Z126" s="41">
        <v>3.3459879221431086</v>
      </c>
      <c r="AA126" s="41">
        <v>9.171978754142502</v>
      </c>
      <c r="AB126" s="42">
        <v>0.0</v>
      </c>
      <c r="AC126" s="42">
        <v>0.0</v>
      </c>
      <c r="AD126" s="42">
        <v>0.0</v>
      </c>
      <c r="AE126" s="42">
        <v>1.0</v>
      </c>
      <c r="AF126" s="42">
        <v>1.0</v>
      </c>
      <c r="AG126" s="25"/>
      <c r="AH126" s="25"/>
      <c r="AI126" s="25"/>
      <c r="AJ126" s="25"/>
      <c r="AK126" s="25"/>
      <c r="AL126" s="25"/>
    </row>
    <row r="127">
      <c r="A127" s="26" t="s">
        <v>303</v>
      </c>
      <c r="B127" s="25" t="s">
        <v>107</v>
      </c>
      <c r="C127" s="25" t="s">
        <v>329</v>
      </c>
      <c r="D127" s="28">
        <v>98.22208989229495</v>
      </c>
      <c r="E127" s="29">
        <v>0.17018194842406878</v>
      </c>
      <c r="F127" s="30">
        <v>13.0</v>
      </c>
      <c r="G127" s="33"/>
      <c r="H127" s="34">
        <v>10.169522269547095</v>
      </c>
      <c r="I127" s="35" t="s">
        <v>44</v>
      </c>
      <c r="J127" s="36">
        <v>3600.0</v>
      </c>
      <c r="K127" s="28">
        <v>2.8248672970964153</v>
      </c>
      <c r="L127" s="28">
        <v>1.5430970224338298</v>
      </c>
      <c r="M127" s="34">
        <v>10.132838274698768</v>
      </c>
      <c r="N127" s="35" t="s">
        <v>29</v>
      </c>
      <c r="O127" s="36">
        <v>3200.0</v>
      </c>
      <c r="P127" s="28">
        <v>3.166511960843365</v>
      </c>
      <c r="Q127" s="37">
        <v>1.7251521546942685</v>
      </c>
      <c r="R127" s="38">
        <v>4.407272902646274</v>
      </c>
      <c r="S127" s="39">
        <v>3.785990564408789</v>
      </c>
      <c r="T127" s="40">
        <v>0.036796577542857284</v>
      </c>
      <c r="U127" s="40">
        <v>0.019652717551298778</v>
      </c>
      <c r="V127" s="40">
        <v>0.020321746233896182</v>
      </c>
      <c r="W127" s="40">
        <v>0.02132528925779229</v>
      </c>
      <c r="X127" s="39">
        <v>4.044454132669766</v>
      </c>
      <c r="Y127" s="41">
        <v>6.12506813687733</v>
      </c>
      <c r="Z127" s="41">
        <v>3.4994094338226303</v>
      </c>
      <c r="AA127" s="41">
        <v>6.633428840876138</v>
      </c>
      <c r="AB127" s="42">
        <v>0.0</v>
      </c>
      <c r="AC127" s="42">
        <v>0.0</v>
      </c>
      <c r="AD127" s="42">
        <v>1.0</v>
      </c>
      <c r="AE127" s="42">
        <v>1.0</v>
      </c>
      <c r="AF127" s="42">
        <v>0.0</v>
      </c>
      <c r="AG127" s="25"/>
      <c r="AH127" s="25"/>
      <c r="AI127" s="25"/>
      <c r="AJ127" s="25"/>
      <c r="AK127" s="25"/>
      <c r="AL127" s="25"/>
    </row>
    <row r="128">
      <c r="A128" s="26" t="s">
        <v>304</v>
      </c>
      <c r="B128" s="25" t="s">
        <v>107</v>
      </c>
      <c r="C128" s="25" t="s">
        <v>329</v>
      </c>
      <c r="D128" s="28">
        <v>98.22208989229495</v>
      </c>
      <c r="E128" s="29">
        <v>0.20647826086956522</v>
      </c>
      <c r="F128" s="30">
        <v>10.0</v>
      </c>
      <c r="G128" s="33"/>
      <c r="H128" s="34">
        <v>7.510156016591289</v>
      </c>
      <c r="I128" s="35" t="s">
        <v>40</v>
      </c>
      <c r="J128" s="36">
        <v>4000.0</v>
      </c>
      <c r="K128" s="28">
        <v>1.8775390041478222</v>
      </c>
      <c r="L128" s="28">
        <v>0.8215017549519841</v>
      </c>
      <c r="M128" s="34">
        <v>7.379963060545853</v>
      </c>
      <c r="N128" s="35" t="s">
        <v>29</v>
      </c>
      <c r="O128" s="36">
        <v>3500.0</v>
      </c>
      <c r="P128" s="28">
        <v>2.108560874441672</v>
      </c>
      <c r="Q128" s="37">
        <v>0.9108480083251874</v>
      </c>
      <c r="R128" s="38">
        <v>4.249857736267804</v>
      </c>
      <c r="S128" s="39">
        <v>3.650765823901822</v>
      </c>
      <c r="T128" s="40">
        <v>0.0702477235799983</v>
      </c>
      <c r="U128" s="40">
        <v>0.01261521235261962</v>
      </c>
      <c r="V128" s="40">
        <v>0.04233872638892887</v>
      </c>
      <c r="W128" s="40">
        <v>0.01779954619616193</v>
      </c>
      <c r="X128" s="39">
        <v>4.462713363005866</v>
      </c>
      <c r="Y128" s="41">
        <v>3.047442653585422</v>
      </c>
      <c r="Z128" s="41">
        <v>4.151525743398484</v>
      </c>
      <c r="AA128" s="41">
        <v>3.2284373171473697</v>
      </c>
      <c r="AB128" s="42">
        <v>0.0</v>
      </c>
      <c r="AC128" s="42">
        <v>1.0</v>
      </c>
      <c r="AD128" s="42">
        <v>1.0</v>
      </c>
      <c r="AE128" s="42">
        <v>0.0</v>
      </c>
      <c r="AF128" s="42">
        <v>0.0</v>
      </c>
      <c r="AG128" s="25"/>
      <c r="AH128" s="25"/>
      <c r="AI128" s="25"/>
      <c r="AJ128" s="25"/>
      <c r="AK128" s="25"/>
      <c r="AL128" s="25"/>
    </row>
    <row r="129">
      <c r="A129" s="26" t="s">
        <v>305</v>
      </c>
      <c r="B129" s="25" t="s">
        <v>107</v>
      </c>
      <c r="C129" s="25" t="s">
        <v>329</v>
      </c>
      <c r="D129" s="28">
        <v>98.22208989229495</v>
      </c>
      <c r="E129" s="29">
        <v>0.1902832618025751</v>
      </c>
      <c r="F129" s="30">
        <v>0.0</v>
      </c>
      <c r="G129" s="33"/>
      <c r="H129" s="34" t="s">
        <v>64</v>
      </c>
      <c r="I129" s="35" t="s">
        <v>58</v>
      </c>
      <c r="J129" s="36">
        <v>3000.0</v>
      </c>
      <c r="K129" s="28" t="s">
        <v>64</v>
      </c>
      <c r="L129" s="28" t="s">
        <v>64</v>
      </c>
      <c r="M129" s="34" t="s">
        <v>64</v>
      </c>
      <c r="N129" s="35" t="s">
        <v>27</v>
      </c>
      <c r="O129" s="36">
        <v>3000.0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1.0</v>
      </c>
      <c r="AC129" s="42">
        <v>1.0</v>
      </c>
      <c r="AD129" s="42">
        <v>0.0</v>
      </c>
      <c r="AE129" s="42">
        <v>0.0</v>
      </c>
      <c r="AF129" s="42">
        <v>0.0</v>
      </c>
      <c r="AG129" s="25"/>
      <c r="AH129" s="25"/>
      <c r="AI129" s="25"/>
      <c r="AJ129" s="25"/>
      <c r="AK129" s="25"/>
      <c r="AL129" s="25"/>
    </row>
    <row r="130">
      <c r="A130" s="26" t="s">
        <v>306</v>
      </c>
      <c r="B130" s="25" t="s">
        <v>107</v>
      </c>
      <c r="C130" s="25" t="s">
        <v>329</v>
      </c>
      <c r="D130" s="28">
        <v>98.22208989229495</v>
      </c>
      <c r="E130" s="29">
        <v>0.1708379705400982</v>
      </c>
      <c r="F130" s="30">
        <v>0.0</v>
      </c>
      <c r="G130" s="33"/>
      <c r="H130" s="34" t="s">
        <v>64</v>
      </c>
      <c r="I130" s="35" t="s">
        <v>40</v>
      </c>
      <c r="J130" s="36">
        <v>3000.0</v>
      </c>
      <c r="K130" s="28" t="s">
        <v>64</v>
      </c>
      <c r="L130" s="28" t="s">
        <v>64</v>
      </c>
      <c r="M130" s="34" t="s">
        <v>64</v>
      </c>
      <c r="N130" s="35" t="s">
        <v>29</v>
      </c>
      <c r="O130" s="36">
        <v>3000.0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0.0</v>
      </c>
      <c r="AC130" s="42">
        <v>1.0</v>
      </c>
      <c r="AD130" s="42">
        <v>1.0</v>
      </c>
      <c r="AE130" s="42">
        <v>0.0</v>
      </c>
      <c r="AF130" s="42">
        <v>0.0</v>
      </c>
      <c r="AG130" s="25"/>
      <c r="AH130" s="25"/>
      <c r="AI130" s="25"/>
      <c r="AJ130" s="25"/>
      <c r="AK130" s="25"/>
      <c r="AL130" s="25"/>
    </row>
    <row r="131">
      <c r="A131" s="26" t="s">
        <v>307</v>
      </c>
      <c r="B131" s="25" t="s">
        <v>107</v>
      </c>
      <c r="C131" s="25" t="s">
        <v>329</v>
      </c>
      <c r="D131" s="28">
        <v>98.22208989229495</v>
      </c>
      <c r="E131" s="29">
        <v>0.11618528995756719</v>
      </c>
      <c r="F131" s="30">
        <v>0.0</v>
      </c>
      <c r="G131" s="33"/>
      <c r="H131" s="34" t="s">
        <v>64</v>
      </c>
      <c r="I131" s="35" t="s">
        <v>31</v>
      </c>
      <c r="J131" s="36">
        <v>3000.0</v>
      </c>
      <c r="K131" s="28" t="s">
        <v>64</v>
      </c>
      <c r="L131" s="28" t="s">
        <v>64</v>
      </c>
      <c r="M131" s="34" t="s">
        <v>64</v>
      </c>
      <c r="N131" s="35" t="s">
        <v>31</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0.0</v>
      </c>
      <c r="AF131" s="42">
        <v>1.0</v>
      </c>
      <c r="AG131" s="25"/>
      <c r="AH131" s="25"/>
      <c r="AI131" s="25"/>
      <c r="AJ131" s="25"/>
      <c r="AK131" s="25"/>
      <c r="AL131" s="25"/>
    </row>
    <row r="132">
      <c r="A132" s="26" t="s">
        <v>308</v>
      </c>
      <c r="B132" s="25" t="s">
        <v>107</v>
      </c>
      <c r="C132" s="25" t="s">
        <v>329</v>
      </c>
      <c r="D132" s="28">
        <v>98.22208989229495</v>
      </c>
      <c r="E132" s="29">
        <v>0.18</v>
      </c>
      <c r="F132" s="30">
        <v>0.0</v>
      </c>
      <c r="G132" s="33"/>
      <c r="H132" s="34" t="s">
        <v>64</v>
      </c>
      <c r="I132" s="35" t="s">
        <v>31</v>
      </c>
      <c r="J132" s="36">
        <v>3000.0</v>
      </c>
      <c r="K132" s="28" t="s">
        <v>64</v>
      </c>
      <c r="L132" s="28" t="s">
        <v>64</v>
      </c>
      <c r="M132" s="34" t="s">
        <v>64</v>
      </c>
      <c r="N132" s="35" t="s">
        <v>31</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0.0</v>
      </c>
      <c r="AD132" s="42">
        <v>0.0</v>
      </c>
      <c r="AE132" s="42">
        <v>0.0</v>
      </c>
      <c r="AF132" s="42">
        <v>1.0</v>
      </c>
      <c r="AG132" s="25"/>
      <c r="AH132" s="25"/>
      <c r="AI132" s="25"/>
      <c r="AJ132" s="25"/>
      <c r="AK132" s="25"/>
      <c r="AL132" s="25"/>
    </row>
    <row r="133">
      <c r="A133" s="26" t="s">
        <v>309</v>
      </c>
      <c r="B133" s="25" t="s">
        <v>107</v>
      </c>
      <c r="C133" s="25" t="s">
        <v>329</v>
      </c>
      <c r="D133" s="28">
        <v>98.22208989229495</v>
      </c>
      <c r="E133" s="29">
        <v>0.16966990291262135</v>
      </c>
      <c r="F133" s="30">
        <v>0.0</v>
      </c>
      <c r="G133" s="33"/>
      <c r="H133" s="34" t="s">
        <v>64</v>
      </c>
      <c r="I133" s="35" t="s">
        <v>40</v>
      </c>
      <c r="J133" s="36">
        <v>3000.0</v>
      </c>
      <c r="K133" s="28" t="s">
        <v>64</v>
      </c>
      <c r="L133" s="28" t="s">
        <v>64</v>
      </c>
      <c r="M133" s="34" t="s">
        <v>64</v>
      </c>
      <c r="N133" s="35" t="s">
        <v>28</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0.0</v>
      </c>
      <c r="AC133" s="42">
        <v>1.0</v>
      </c>
      <c r="AD133" s="42">
        <v>1.0</v>
      </c>
      <c r="AE133" s="42">
        <v>0.0</v>
      </c>
      <c r="AF133" s="42">
        <v>0.0</v>
      </c>
      <c r="AG133" s="25"/>
      <c r="AH133" s="25"/>
      <c r="AI133" s="25"/>
      <c r="AJ133" s="25"/>
      <c r="AK133" s="25"/>
      <c r="AL133" s="25"/>
    </row>
    <row r="134">
      <c r="A134" s="26" t="s">
        <v>310</v>
      </c>
      <c r="B134" s="25" t="s">
        <v>205</v>
      </c>
      <c r="C134" s="25" t="s">
        <v>100</v>
      </c>
      <c r="D134" s="28">
        <v>103.79271437448217</v>
      </c>
      <c r="E134" s="29">
        <v>0.24750655294362386</v>
      </c>
      <c r="F134" s="30">
        <v>34.0</v>
      </c>
      <c r="G134" s="33"/>
      <c r="H134" s="34">
        <v>40.5389451474534</v>
      </c>
      <c r="I134" s="35" t="s">
        <v>45</v>
      </c>
      <c r="J134" s="36">
        <v>8500.0</v>
      </c>
      <c r="K134" s="28">
        <v>4.769287664406282</v>
      </c>
      <c r="L134" s="28">
        <v>7.169648082372484</v>
      </c>
      <c r="M134" s="34">
        <v>41.21410383536035</v>
      </c>
      <c r="N134" s="35" t="s">
        <v>30</v>
      </c>
      <c r="O134" s="36">
        <v>8900.0</v>
      </c>
      <c r="P134" s="28">
        <v>4.630798183748354</v>
      </c>
      <c r="Q134" s="37">
        <v>7.046143457316371</v>
      </c>
      <c r="R134" s="38">
        <v>18.99152771099602</v>
      </c>
      <c r="S134" s="39">
        <v>18.637968677025587</v>
      </c>
      <c r="T134" s="40">
        <v>0.08060872627293708</v>
      </c>
      <c r="U134" s="40">
        <v>0.023967524711394253</v>
      </c>
      <c r="V134" s="40">
        <v>0.050700533043333995</v>
      </c>
      <c r="W134" s="40">
        <v>0.029805767910323622</v>
      </c>
      <c r="X134" s="39">
        <v>20.651828603659382</v>
      </c>
      <c r="Y134" s="41">
        <v>19.887116543794015</v>
      </c>
      <c r="Z134" s="41">
        <v>18.675126686262633</v>
      </c>
      <c r="AA134" s="41">
        <v>22.53897714909771</v>
      </c>
      <c r="AB134" s="42">
        <v>0.0</v>
      </c>
      <c r="AC134" s="42">
        <v>0.0</v>
      </c>
      <c r="AD134" s="42">
        <v>0.0</v>
      </c>
      <c r="AE134" s="42">
        <v>1.0</v>
      </c>
      <c r="AF134" s="42">
        <v>1.0</v>
      </c>
      <c r="AG134" s="25"/>
      <c r="AH134" s="25"/>
      <c r="AI134" s="25"/>
      <c r="AJ134" s="25"/>
      <c r="AK134" s="25"/>
      <c r="AL134" s="25"/>
    </row>
    <row r="135">
      <c r="A135" s="26" t="s">
        <v>311</v>
      </c>
      <c r="B135" s="25" t="s">
        <v>205</v>
      </c>
      <c r="C135" s="25" t="s">
        <v>100</v>
      </c>
      <c r="D135" s="28">
        <v>103.79271437448217</v>
      </c>
      <c r="E135" s="29">
        <v>0.22058517409210032</v>
      </c>
      <c r="F135" s="30">
        <v>33.0</v>
      </c>
      <c r="G135" s="33"/>
      <c r="H135" s="34">
        <v>28.06916597109079</v>
      </c>
      <c r="I135" s="35" t="s">
        <v>40</v>
      </c>
      <c r="J135" s="36">
        <v>5000.0</v>
      </c>
      <c r="K135" s="28">
        <v>5.6138331942181585</v>
      </c>
      <c r="L135" s="28">
        <v>6.448179007353022</v>
      </c>
      <c r="M135" s="34">
        <v>26.982567808833856</v>
      </c>
      <c r="N135" s="35" t="s">
        <v>28</v>
      </c>
      <c r="O135" s="36">
        <v>4600.0</v>
      </c>
      <c r="P135" s="28">
        <v>5.865775610616057</v>
      </c>
      <c r="Q135" s="37">
        <v>6.545624899221332</v>
      </c>
      <c r="R135" s="38">
        <v>16.03473978091925</v>
      </c>
      <c r="S135" s="39">
        <v>15.736226296739318</v>
      </c>
      <c r="T135" s="40">
        <v>0.0528859576375747</v>
      </c>
      <c r="U135" s="40">
        <v>0.033091213569068474</v>
      </c>
      <c r="V135" s="40">
        <v>0.035690523396246066</v>
      </c>
      <c r="W135" s="40">
        <v>0.02319384153481537</v>
      </c>
      <c r="X135" s="39">
        <v>17.531448468105275</v>
      </c>
      <c r="Y135" s="41">
        <v>10.537717502985513</v>
      </c>
      <c r="Z135" s="41">
        <v>15.523268307872666</v>
      </c>
      <c r="AA135" s="41">
        <v>11.45929950096119</v>
      </c>
      <c r="AB135" s="42">
        <v>0.0</v>
      </c>
      <c r="AC135" s="42">
        <v>1.0</v>
      </c>
      <c r="AD135" s="42">
        <v>1.0</v>
      </c>
      <c r="AE135" s="42">
        <v>0.0</v>
      </c>
      <c r="AF135" s="42">
        <v>0.0</v>
      </c>
      <c r="AG135" s="25"/>
      <c r="AH135" s="25"/>
      <c r="AI135" s="25"/>
      <c r="AJ135" s="25"/>
      <c r="AK135" s="25"/>
      <c r="AL135" s="25"/>
    </row>
    <row r="136">
      <c r="A136" s="26" t="s">
        <v>312</v>
      </c>
      <c r="B136" s="25" t="s">
        <v>205</v>
      </c>
      <c r="C136" s="25" t="s">
        <v>100</v>
      </c>
      <c r="D136" s="28">
        <v>103.79271437448217</v>
      </c>
      <c r="E136" s="29">
        <v>0.14879347826086955</v>
      </c>
      <c r="F136" s="30">
        <v>32.0</v>
      </c>
      <c r="G136" s="33"/>
      <c r="H136" s="34">
        <v>22.366679370428646</v>
      </c>
      <c r="I136" s="35" t="s">
        <v>40</v>
      </c>
      <c r="J136" s="36">
        <v>4100.0</v>
      </c>
      <c r="K136" s="28">
        <v>5.455287651324061</v>
      </c>
      <c r="L136" s="28">
        <v>5.306333384902395</v>
      </c>
      <c r="M136" s="34">
        <v>22.547564014901774</v>
      </c>
      <c r="N136" s="35" t="s">
        <v>28</v>
      </c>
      <c r="O136" s="36">
        <v>4500.0</v>
      </c>
      <c r="P136" s="28">
        <v>5.010569781089283</v>
      </c>
      <c r="Q136" s="37">
        <v>4.902581145641982</v>
      </c>
      <c r="R136" s="38">
        <v>9.83206334606084</v>
      </c>
      <c r="S136" s="39">
        <v>9.649023051911325</v>
      </c>
      <c r="T136" s="40">
        <v>0.04386010734142127</v>
      </c>
      <c r="U136" s="40">
        <v>0.018743635615991995</v>
      </c>
      <c r="V136" s="40">
        <v>0.020711717355671157</v>
      </c>
      <c r="W136" s="40">
        <v>0.016588117520152917</v>
      </c>
      <c r="X136" s="39">
        <v>11.468444361108016</v>
      </c>
      <c r="Y136" s="41">
        <v>10.89823500932063</v>
      </c>
      <c r="Z136" s="41">
        <v>10.24605150723815</v>
      </c>
      <c r="AA136" s="41">
        <v>12.301512507663626</v>
      </c>
      <c r="AB136" s="42">
        <v>0.0</v>
      </c>
      <c r="AC136" s="42">
        <v>1.0</v>
      </c>
      <c r="AD136" s="42">
        <v>1.0</v>
      </c>
      <c r="AE136" s="42">
        <v>0.0</v>
      </c>
      <c r="AF136" s="42">
        <v>0.0</v>
      </c>
      <c r="AG136" s="25"/>
      <c r="AH136" s="25"/>
      <c r="AI136" s="25"/>
      <c r="AJ136" s="25"/>
      <c r="AK136" s="25"/>
      <c r="AL136" s="25"/>
    </row>
    <row r="137">
      <c r="A137" s="26" t="s">
        <v>326</v>
      </c>
      <c r="B137" s="25" t="s">
        <v>205</v>
      </c>
      <c r="C137" s="25" t="s">
        <v>100</v>
      </c>
      <c r="D137" s="28">
        <v>103.79271437448217</v>
      </c>
      <c r="E137" s="29">
        <v>0.19367666989351404</v>
      </c>
      <c r="F137" s="30">
        <v>27.0</v>
      </c>
      <c r="G137" s="33"/>
      <c r="H137" s="34">
        <v>24.120651176433995</v>
      </c>
      <c r="I137" s="35" t="s">
        <v>27</v>
      </c>
      <c r="J137" s="36">
        <v>4400.0</v>
      </c>
      <c r="K137" s="28">
        <v>5.481966176462271</v>
      </c>
      <c r="L137" s="28">
        <v>5.635278135922573</v>
      </c>
      <c r="M137" s="34">
        <v>23.652429622315175</v>
      </c>
      <c r="N137" s="35" t="s">
        <v>27</v>
      </c>
      <c r="O137" s="36">
        <v>4700.0</v>
      </c>
      <c r="P137" s="28">
        <v>5.032431834535144</v>
      </c>
      <c r="Q137" s="37">
        <v>5.099466695874264</v>
      </c>
      <c r="R137" s="38">
        <v>11.243334642446078</v>
      </c>
      <c r="S137" s="39">
        <v>11.034021174078394</v>
      </c>
      <c r="T137" s="40">
        <v>0.058353685626176904</v>
      </c>
      <c r="U137" s="40">
        <v>0.01112428120632804</v>
      </c>
      <c r="V137" s="40">
        <v>0.056987545828908547</v>
      </c>
      <c r="W137" s="40">
        <v>0.03327526220489352</v>
      </c>
      <c r="X137" s="39">
        <v>11.442695467823418</v>
      </c>
      <c r="Y137" s="41">
        <v>12.677955708610579</v>
      </c>
      <c r="Z137" s="41">
        <v>10.146597275675134</v>
      </c>
      <c r="AA137" s="41">
        <v>13.50583234664004</v>
      </c>
      <c r="AB137" s="42">
        <v>1.0</v>
      </c>
      <c r="AC137" s="42">
        <v>0.0</v>
      </c>
      <c r="AD137" s="42">
        <v>0.0</v>
      </c>
      <c r="AE137" s="42">
        <v>0.0</v>
      </c>
      <c r="AF137" s="42">
        <v>0.0</v>
      </c>
      <c r="AG137" s="25"/>
      <c r="AH137" s="25"/>
      <c r="AI137" s="25"/>
      <c r="AJ137" s="25"/>
      <c r="AK137" s="25"/>
      <c r="AL137" s="25"/>
    </row>
    <row r="138">
      <c r="A138" s="26" t="s">
        <v>314</v>
      </c>
      <c r="B138" s="25" t="s">
        <v>205</v>
      </c>
      <c r="C138" s="25" t="s">
        <v>100</v>
      </c>
      <c r="D138" s="28">
        <v>103.79271437448217</v>
      </c>
      <c r="E138" s="29">
        <v>0.26983427727160797</v>
      </c>
      <c r="F138" s="30">
        <v>22.0</v>
      </c>
      <c r="G138" s="33"/>
      <c r="H138" s="34">
        <v>26.852492048475526</v>
      </c>
      <c r="I138" s="35" t="s">
        <v>45</v>
      </c>
      <c r="J138" s="36">
        <v>5900.0</v>
      </c>
      <c r="K138" s="28">
        <v>4.551269838724665</v>
      </c>
      <c r="L138" s="28">
        <v>5.060831910727496</v>
      </c>
      <c r="M138" s="34">
        <v>26.521591645572734</v>
      </c>
      <c r="N138" s="35" t="s">
        <v>31</v>
      </c>
      <c r="O138" s="36">
        <v>6000.0</v>
      </c>
      <c r="P138" s="28">
        <v>4.420265274262122</v>
      </c>
      <c r="Q138" s="37">
        <v>4.87074685292098</v>
      </c>
      <c r="R138" s="38">
        <v>13.669140514087568</v>
      </c>
      <c r="S138" s="39">
        <v>13.414666614519776</v>
      </c>
      <c r="T138" s="40">
        <v>0.12028453032869307</v>
      </c>
      <c r="U138" s="40">
        <v>0.0022990961487673743</v>
      </c>
      <c r="V138" s="40">
        <v>0.058104429941575456</v>
      </c>
      <c r="W138" s="40">
        <v>0.03741256460266909</v>
      </c>
      <c r="X138" s="39">
        <v>13.701306432763793</v>
      </c>
      <c r="Y138" s="41">
        <v>13.151185615711732</v>
      </c>
      <c r="Z138" s="41">
        <v>12.756731606121878</v>
      </c>
      <c r="AA138" s="41">
        <v>13.764860039450857</v>
      </c>
      <c r="AB138" s="42">
        <v>0.0</v>
      </c>
      <c r="AC138" s="42">
        <v>0.0</v>
      </c>
      <c r="AD138" s="42">
        <v>0.0</v>
      </c>
      <c r="AE138" s="42">
        <v>1.0</v>
      </c>
      <c r="AF138" s="42">
        <v>1.0</v>
      </c>
      <c r="AG138" s="25"/>
      <c r="AH138" s="25"/>
      <c r="AI138" s="25"/>
      <c r="AJ138" s="25"/>
      <c r="AK138" s="25"/>
      <c r="AL138" s="25"/>
    </row>
    <row r="139">
      <c r="A139" s="26" t="s">
        <v>316</v>
      </c>
      <c r="B139" s="25" t="s">
        <v>205</v>
      </c>
      <c r="C139" s="25" t="s">
        <v>100</v>
      </c>
      <c r="D139" s="28">
        <v>103.79271437448217</v>
      </c>
      <c r="E139" s="29">
        <v>0.1571228417775262</v>
      </c>
      <c r="F139" s="30">
        <v>19.0</v>
      </c>
      <c r="G139" s="33"/>
      <c r="H139" s="34">
        <v>13.06335640118327</v>
      </c>
      <c r="I139" s="35" t="s">
        <v>44</v>
      </c>
      <c r="J139" s="36">
        <v>3300.0</v>
      </c>
      <c r="K139" s="28">
        <v>3.958592848843415</v>
      </c>
      <c r="L139" s="28">
        <v>2.5974645890900905</v>
      </c>
      <c r="M139" s="34">
        <v>12.51186789815096</v>
      </c>
      <c r="N139" s="35" t="s">
        <v>29</v>
      </c>
      <c r="O139" s="36">
        <v>3400.0</v>
      </c>
      <c r="P139" s="28">
        <v>3.679961146514988</v>
      </c>
      <c r="Q139" s="37">
        <v>2.339584846267101</v>
      </c>
      <c r="R139" s="38">
        <v>6.210969215932573</v>
      </c>
      <c r="S139" s="39">
        <v>6.095341641920515</v>
      </c>
      <c r="T139" s="40">
        <v>0.04560648745957839</v>
      </c>
      <c r="U139" s="40">
        <v>0.025494309760012764</v>
      </c>
      <c r="V139" s="40">
        <v>0.021245258133343967</v>
      </c>
      <c r="W139" s="40">
        <v>0.015202162486526128</v>
      </c>
      <c r="X139" s="39">
        <v>7.973999580982426</v>
      </c>
      <c r="Y139" s="41">
        <v>5.0893568202008455</v>
      </c>
      <c r="Z139" s="41">
        <v>7.138000111412145</v>
      </c>
      <c r="AA139" s="41">
        <v>5.373867786738814</v>
      </c>
      <c r="AB139" s="42">
        <v>0.0</v>
      </c>
      <c r="AC139" s="42">
        <v>0.0</v>
      </c>
      <c r="AD139" s="42">
        <v>1.0</v>
      </c>
      <c r="AE139" s="42">
        <v>1.0</v>
      </c>
      <c r="AF139" s="42">
        <v>0.0</v>
      </c>
      <c r="AG139" s="25"/>
      <c r="AH139" s="25"/>
      <c r="AI139" s="25"/>
      <c r="AJ139" s="25"/>
      <c r="AK139" s="25"/>
      <c r="AL139" s="25"/>
    </row>
    <row r="140">
      <c r="A140" s="26" t="s">
        <v>318</v>
      </c>
      <c r="B140" s="25" t="s">
        <v>205</v>
      </c>
      <c r="C140" s="25" t="s">
        <v>100</v>
      </c>
      <c r="D140" s="28">
        <v>103.79271437448217</v>
      </c>
      <c r="E140" s="29">
        <v>0.24706878761822873</v>
      </c>
      <c r="F140" s="30">
        <v>16.0</v>
      </c>
      <c r="G140" s="33"/>
      <c r="H140" s="34">
        <v>17.253922090777337</v>
      </c>
      <c r="I140" s="35" t="s">
        <v>44</v>
      </c>
      <c r="J140" s="36">
        <v>3800.0</v>
      </c>
      <c r="K140" s="28">
        <v>4.540505813362458</v>
      </c>
      <c r="L140" s="28">
        <v>3.6523212728826047</v>
      </c>
      <c r="M140" s="34">
        <v>17.196919778601387</v>
      </c>
      <c r="N140" s="35" t="s">
        <v>30</v>
      </c>
      <c r="O140" s="36">
        <v>3300.0</v>
      </c>
      <c r="P140" s="28">
        <v>5.21118781169739</v>
      </c>
      <c r="Q140" s="37">
        <v>4.181666395194437</v>
      </c>
      <c r="R140" s="38">
        <v>8.91786805414046</v>
      </c>
      <c r="S140" s="39">
        <v>8.75184703348965</v>
      </c>
      <c r="T140" s="40">
        <v>0.10320405258251503</v>
      </c>
      <c r="U140" s="40">
        <v>0.010648037171211867</v>
      </c>
      <c r="V140" s="40">
        <v>0.03952059950084405</v>
      </c>
      <c r="W140" s="40">
        <v>0.03593712545284005</v>
      </c>
      <c r="X140" s="39">
        <v>9.176254094583264</v>
      </c>
      <c r="Y140" s="41">
        <v>8.077667996194075</v>
      </c>
      <c r="Z140" s="41">
        <v>8.370387348195425</v>
      </c>
      <c r="AA140" s="41">
        <v>8.826532430405962</v>
      </c>
      <c r="AB140" s="42">
        <v>0.0</v>
      </c>
      <c r="AC140" s="42">
        <v>0.0</v>
      </c>
      <c r="AD140" s="42">
        <v>1.0</v>
      </c>
      <c r="AE140" s="42">
        <v>1.0</v>
      </c>
      <c r="AF140" s="42">
        <v>0.0</v>
      </c>
      <c r="AG140" s="25"/>
      <c r="AH140" s="25"/>
      <c r="AI140" s="25"/>
      <c r="AJ140" s="25"/>
      <c r="AK140" s="25"/>
      <c r="AL140" s="25"/>
    </row>
    <row r="141">
      <c r="A141" s="26" t="s">
        <v>317</v>
      </c>
      <c r="B141" s="25" t="s">
        <v>205</v>
      </c>
      <c r="C141" s="25" t="s">
        <v>100</v>
      </c>
      <c r="D141" s="28">
        <v>103.79271437448217</v>
      </c>
      <c r="E141" s="29">
        <v>0.18268242766407902</v>
      </c>
      <c r="F141" s="30">
        <v>15.0</v>
      </c>
      <c r="G141" s="32"/>
      <c r="H141" s="34">
        <v>17.79148222744863</v>
      </c>
      <c r="I141" s="35" t="s">
        <v>45</v>
      </c>
      <c r="J141" s="36">
        <v>4300.0</v>
      </c>
      <c r="K141" s="28">
        <v>4.137554006383402</v>
      </c>
      <c r="L141" s="28">
        <v>3.403787787786937</v>
      </c>
      <c r="M141" s="34">
        <v>18.558670687558703</v>
      </c>
      <c r="N141" s="35" t="s">
        <v>31</v>
      </c>
      <c r="O141" s="36">
        <v>4400.0</v>
      </c>
      <c r="P141" s="28">
        <v>4.217879701717886</v>
      </c>
      <c r="Q141" s="37">
        <v>3.5787795450088105</v>
      </c>
      <c r="R141" s="38">
        <v>5.833709948037947</v>
      </c>
      <c r="S141" s="39">
        <v>5.725105685912272</v>
      </c>
      <c r="T141" s="40">
        <v>0.07913229188557049</v>
      </c>
      <c r="U141" s="40">
        <v>0.0021256537502839447</v>
      </c>
      <c r="V141" s="40">
        <v>0.02792336062873</v>
      </c>
      <c r="W141" s="40">
        <v>0.031208461879168828</v>
      </c>
      <c r="X141" s="39">
        <v>5.774232016278116</v>
      </c>
      <c r="Y141" s="41">
        <v>12.017250211170513</v>
      </c>
      <c r="Z141" s="41">
        <v>5.233632275269716</v>
      </c>
      <c r="AA141" s="41">
        <v>13.325038412288988</v>
      </c>
      <c r="AB141" s="42">
        <v>0.0</v>
      </c>
      <c r="AC141" s="42">
        <v>0.0</v>
      </c>
      <c r="AD141" s="42">
        <v>0.0</v>
      </c>
      <c r="AE141" s="42">
        <v>1.0</v>
      </c>
      <c r="AF141" s="42">
        <v>1.0</v>
      </c>
      <c r="AG141" s="25"/>
      <c r="AH141" s="25"/>
      <c r="AI141" s="25"/>
      <c r="AJ141" s="25"/>
      <c r="AK141" s="25"/>
      <c r="AL141" s="25"/>
    </row>
    <row r="142">
      <c r="A142" s="26" t="s">
        <v>327</v>
      </c>
      <c r="B142" s="25" t="s">
        <v>205</v>
      </c>
      <c r="C142" s="25" t="s">
        <v>100</v>
      </c>
      <c r="D142" s="28">
        <v>103.79271437448217</v>
      </c>
      <c r="E142" s="29">
        <v>0.16033978702807358</v>
      </c>
      <c r="F142" s="30">
        <v>13.0</v>
      </c>
      <c r="G142" s="33"/>
      <c r="H142" s="34">
        <v>10.083881349755716</v>
      </c>
      <c r="I142" s="35" t="s">
        <v>58</v>
      </c>
      <c r="J142" s="36">
        <v>3100.0</v>
      </c>
      <c r="K142" s="28">
        <v>3.252864951534102</v>
      </c>
      <c r="L142" s="28">
        <v>1.765926082934107</v>
      </c>
      <c r="M142" s="34">
        <v>10.024002539402403</v>
      </c>
      <c r="N142" s="35" t="s">
        <v>27</v>
      </c>
      <c r="O142" s="36">
        <v>3100.0</v>
      </c>
      <c r="P142" s="28">
        <v>3.2335492062588393</v>
      </c>
      <c r="Q142" s="37">
        <v>1.7478029564114317</v>
      </c>
      <c r="R142" s="38">
        <v>4.349191159456067</v>
      </c>
      <c r="S142" s="39">
        <v>4.268223696053967</v>
      </c>
      <c r="T142" s="40">
        <v>0.0376894636875461</v>
      </c>
      <c r="U142" s="40">
        <v>0.015340937480860472</v>
      </c>
      <c r="V142" s="40">
        <v>0.025000046265105956</v>
      </c>
      <c r="W142" s="40">
        <v>0.033049303585310524</v>
      </c>
      <c r="X142" s="39">
        <v>3.8665355826080234</v>
      </c>
      <c r="Y142" s="41">
        <v>6.217345767147693</v>
      </c>
      <c r="Z142" s="41">
        <v>3.1863979981974544</v>
      </c>
      <c r="AA142" s="41">
        <v>6.837604541204948</v>
      </c>
      <c r="AB142" s="42">
        <v>1.0</v>
      </c>
      <c r="AC142" s="42">
        <v>1.0</v>
      </c>
      <c r="AD142" s="42">
        <v>0.0</v>
      </c>
      <c r="AE142" s="42">
        <v>0.0</v>
      </c>
      <c r="AF142" s="42">
        <v>0.0</v>
      </c>
      <c r="AG142" s="25"/>
      <c r="AH142" s="25"/>
      <c r="AI142" s="25"/>
      <c r="AJ142" s="25"/>
      <c r="AK142" s="25"/>
      <c r="AL142" s="25"/>
    </row>
    <row r="143">
      <c r="A143" s="26" t="s">
        <v>319</v>
      </c>
      <c r="B143" s="25" t="s">
        <v>205</v>
      </c>
      <c r="C143" s="25" t="s">
        <v>100</v>
      </c>
      <c r="D143" s="28">
        <v>103.79271437448217</v>
      </c>
      <c r="E143" s="29">
        <v>0.19975967413441958</v>
      </c>
      <c r="F143" s="30">
        <v>12.0</v>
      </c>
      <c r="G143" s="33"/>
      <c r="H143" s="34">
        <v>14.096616977713111</v>
      </c>
      <c r="I143" s="35" t="s">
        <v>45</v>
      </c>
      <c r="J143" s="36">
        <v>4000.0</v>
      </c>
      <c r="K143" s="28">
        <v>3.524154244428278</v>
      </c>
      <c r="L143" s="28">
        <v>2.4449241958658448</v>
      </c>
      <c r="M143" s="34">
        <v>14.170014714524923</v>
      </c>
      <c r="N143" s="35" t="s">
        <v>31</v>
      </c>
      <c r="O143" s="36">
        <v>4000.0</v>
      </c>
      <c r="P143" s="28">
        <v>3.5425036786312307</v>
      </c>
      <c r="Q143" s="37">
        <v>2.4670154466292105</v>
      </c>
      <c r="R143" s="38">
        <v>5.182278686963902</v>
      </c>
      <c r="S143" s="39">
        <v>5.08580190667478</v>
      </c>
      <c r="T143" s="40">
        <v>0.08889410027999609</v>
      </c>
      <c r="U143" s="40">
        <v>0.0016679908441058868</v>
      </c>
      <c r="V143" s="40">
        <v>0.034831573509269985</v>
      </c>
      <c r="W143" s="40">
        <v>0.03414475374993227</v>
      </c>
      <c r="X143" s="39">
        <v>5.225583421019088</v>
      </c>
      <c r="Y143" s="41">
        <v>8.871033556694023</v>
      </c>
      <c r="Z143" s="41">
        <v>4.760945674692177</v>
      </c>
      <c r="AA143" s="41">
        <v>9.409069039832746</v>
      </c>
      <c r="AB143" s="42">
        <v>0.0</v>
      </c>
      <c r="AC143" s="42">
        <v>0.0</v>
      </c>
      <c r="AD143" s="42">
        <v>0.0</v>
      </c>
      <c r="AE143" s="42">
        <v>1.0</v>
      </c>
      <c r="AF143" s="42">
        <v>1.0</v>
      </c>
      <c r="AG143" s="25"/>
      <c r="AH143" s="25"/>
      <c r="AI143" s="25"/>
      <c r="AJ143" s="25"/>
      <c r="AK143" s="25"/>
      <c r="AL143" s="25"/>
    </row>
    <row r="144">
      <c r="A144" s="26" t="s">
        <v>320</v>
      </c>
      <c r="B144" s="25" t="s">
        <v>205</v>
      </c>
      <c r="C144" s="25" t="s">
        <v>100</v>
      </c>
      <c r="D144" s="28">
        <v>103.79271437448217</v>
      </c>
      <c r="E144" s="29">
        <v>0.13832688927943762</v>
      </c>
      <c r="F144" s="30">
        <v>10.0</v>
      </c>
      <c r="G144" s="33"/>
      <c r="H144" s="34">
        <v>6.611140682388664</v>
      </c>
      <c r="I144" s="35" t="s">
        <v>44</v>
      </c>
      <c r="J144" s="36">
        <v>3000.0</v>
      </c>
      <c r="K144" s="28">
        <v>2.203713560796221</v>
      </c>
      <c r="L144" s="28">
        <v>0.8782924396801167</v>
      </c>
      <c r="M144" s="34">
        <v>6.516604693728665</v>
      </c>
      <c r="N144" s="35" t="s">
        <v>29</v>
      </c>
      <c r="O144" s="36">
        <v>3000.0</v>
      </c>
      <c r="P144" s="28">
        <v>2.1722015645762216</v>
      </c>
      <c r="Q144" s="37">
        <v>0.8566533715771134</v>
      </c>
      <c r="R144" s="38">
        <v>2.829608688865222</v>
      </c>
      <c r="S144" s="39">
        <v>2.7769307932386216</v>
      </c>
      <c r="T144" s="40">
        <v>0.04465580162341424</v>
      </c>
      <c r="U144" s="40">
        <v>0.012626172600383236</v>
      </c>
      <c r="V144" s="40">
        <v>0.028594567359691448</v>
      </c>
      <c r="W144" s="40">
        <v>0.01986765394472068</v>
      </c>
      <c r="X144" s="39">
        <v>3.290314409459267</v>
      </c>
      <c r="Y144" s="41">
        <v>3.320826272929397</v>
      </c>
      <c r="Z144" s="41">
        <v>2.938999570133232</v>
      </c>
      <c r="AA144" s="41">
        <v>3.5776051235954327</v>
      </c>
      <c r="AB144" s="42">
        <v>0.0</v>
      </c>
      <c r="AC144" s="42">
        <v>0.0</v>
      </c>
      <c r="AD144" s="42">
        <v>1.0</v>
      </c>
      <c r="AE144" s="42">
        <v>1.0</v>
      </c>
      <c r="AF144" s="42">
        <v>0.0</v>
      </c>
      <c r="AG144" s="25"/>
      <c r="AH144" s="25"/>
      <c r="AI144" s="25"/>
      <c r="AJ144" s="25"/>
      <c r="AK144" s="25"/>
      <c r="AL144" s="25"/>
    </row>
    <row r="145">
      <c r="A145" s="26" t="s">
        <v>315</v>
      </c>
      <c r="B145" s="25" t="s">
        <v>205</v>
      </c>
      <c r="C145" s="25" t="s">
        <v>100</v>
      </c>
      <c r="D145" s="28">
        <v>103.79271437448217</v>
      </c>
      <c r="E145" s="29">
        <v>0.17949367088607596</v>
      </c>
      <c r="F145" s="30">
        <v>7.0</v>
      </c>
      <c r="G145" s="33"/>
      <c r="H145" s="34">
        <v>6.414839406693454</v>
      </c>
      <c r="I145" s="35" t="s">
        <v>58</v>
      </c>
      <c r="J145" s="36">
        <v>3300.0</v>
      </c>
      <c r="K145" s="28">
        <v>1.9438907293010466</v>
      </c>
      <c r="L145" s="28">
        <v>0.7578318553664986</v>
      </c>
      <c r="M145" s="34">
        <v>6.296554610052123</v>
      </c>
      <c r="N145" s="35" t="s">
        <v>27</v>
      </c>
      <c r="O145" s="36">
        <v>3000.0</v>
      </c>
      <c r="P145" s="28">
        <v>2.098851536684041</v>
      </c>
      <c r="Q145" s="37">
        <v>0.8071712734650665</v>
      </c>
      <c r="R145" s="38">
        <v>2.667212420553539</v>
      </c>
      <c r="S145" s="39">
        <v>2.617557802917968</v>
      </c>
      <c r="T145" s="40">
        <v>0.05501227144088894</v>
      </c>
      <c r="U145" s="40">
        <v>0.021195621220657733</v>
      </c>
      <c r="V145" s="40">
        <v>0.03718868086897221</v>
      </c>
      <c r="W145" s="40">
        <v>0.035743524876654637</v>
      </c>
      <c r="X145" s="39">
        <v>3.080660633529424</v>
      </c>
      <c r="Y145" s="41">
        <v>3.3341787731640298</v>
      </c>
      <c r="Z145" s="41">
        <v>2.6497327200582075</v>
      </c>
      <c r="AA145" s="41">
        <v>3.6468218899939155</v>
      </c>
      <c r="AB145" s="42">
        <v>1.0</v>
      </c>
      <c r="AC145" s="42">
        <v>1.0</v>
      </c>
      <c r="AD145" s="42">
        <v>0.0</v>
      </c>
      <c r="AE145" s="42">
        <v>0.0</v>
      </c>
      <c r="AF145" s="42">
        <v>0.0</v>
      </c>
      <c r="AG145" s="25"/>
      <c r="AH145" s="25"/>
      <c r="AI145" s="25"/>
      <c r="AJ145" s="25"/>
      <c r="AK145" s="25"/>
      <c r="AL145" s="25"/>
    </row>
    <row r="146">
      <c r="A146" s="26" t="s">
        <v>321</v>
      </c>
      <c r="B146" s="25" t="s">
        <v>205</v>
      </c>
      <c r="C146" s="25" t="s">
        <v>100</v>
      </c>
      <c r="D146" s="28">
        <v>103.79271437448217</v>
      </c>
      <c r="E146" s="29">
        <v>0.175</v>
      </c>
      <c r="F146" s="30">
        <v>0.0</v>
      </c>
      <c r="G146" s="33"/>
      <c r="H146" s="34" t="s">
        <v>64</v>
      </c>
      <c r="I146" s="35" t="s">
        <v>28</v>
      </c>
      <c r="J146" s="36">
        <v>3000.0</v>
      </c>
      <c r="K146" s="28" t="s">
        <v>64</v>
      </c>
      <c r="L146" s="28" t="s">
        <v>64</v>
      </c>
      <c r="M146" s="34" t="s">
        <v>64</v>
      </c>
      <c r="N146" s="35" t="s">
        <v>28</v>
      </c>
      <c r="O146" s="36">
        <v>3000.0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0.0</v>
      </c>
      <c r="AC146" s="42">
        <v>1.0</v>
      </c>
      <c r="AD146" s="42">
        <v>0.0</v>
      </c>
      <c r="AE146" s="42">
        <v>0.0</v>
      </c>
      <c r="AF146" s="42">
        <v>0.0</v>
      </c>
      <c r="AG146" s="25"/>
      <c r="AH146" s="25"/>
      <c r="AI146" s="25"/>
      <c r="AJ146" s="25"/>
      <c r="AK146" s="25"/>
      <c r="AL146" s="25"/>
    </row>
    <row r="147">
      <c r="A147" s="26" t="s">
        <v>322</v>
      </c>
      <c r="B147" s="25" t="s">
        <v>205</v>
      </c>
      <c r="C147" s="25" t="s">
        <v>100</v>
      </c>
      <c r="D147" s="28">
        <v>103.79271437448217</v>
      </c>
      <c r="E147" s="29">
        <v>0.18</v>
      </c>
      <c r="F147" s="30">
        <v>0.0</v>
      </c>
      <c r="G147" s="33"/>
      <c r="H147" s="34" t="s">
        <v>64</v>
      </c>
      <c r="I147" s="35" t="s">
        <v>30</v>
      </c>
      <c r="J147" s="36">
        <v>3000.0</v>
      </c>
      <c r="K147" s="28" t="s">
        <v>64</v>
      </c>
      <c r="L147" s="28" t="s">
        <v>64</v>
      </c>
      <c r="M147" s="34" t="s">
        <v>64</v>
      </c>
      <c r="N147" s="35" t="s">
        <v>30</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0.0</v>
      </c>
      <c r="AC147" s="42">
        <v>0.0</v>
      </c>
      <c r="AD147" s="42">
        <v>0.0</v>
      </c>
      <c r="AE147" s="42">
        <v>1.0</v>
      </c>
      <c r="AF147" s="42">
        <v>0.0</v>
      </c>
      <c r="AG147" s="25"/>
      <c r="AH147" s="25"/>
      <c r="AI147" s="25"/>
      <c r="AJ147" s="25"/>
      <c r="AK147" s="25"/>
      <c r="AL147" s="25"/>
    </row>
    <row r="148">
      <c r="A148" s="26" t="s">
        <v>313</v>
      </c>
      <c r="B148" s="25" t="s">
        <v>205</v>
      </c>
      <c r="C148" s="25" t="s">
        <v>100</v>
      </c>
      <c r="D148" s="28">
        <v>103.79271437448217</v>
      </c>
      <c r="E148" s="29">
        <v>0.16015037593984963</v>
      </c>
      <c r="F148" s="30">
        <v>0.0</v>
      </c>
      <c r="G148" s="33"/>
      <c r="H148" s="34" t="s">
        <v>64</v>
      </c>
      <c r="I148" s="35" t="s">
        <v>27</v>
      </c>
      <c r="J148" s="36">
        <v>3200.0</v>
      </c>
      <c r="K148" s="28" t="s">
        <v>64</v>
      </c>
      <c r="L148" s="28" t="s">
        <v>64</v>
      </c>
      <c r="M148" s="34" t="s">
        <v>64</v>
      </c>
      <c r="N148" s="35" t="s">
        <v>27</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1.0</v>
      </c>
      <c r="AC148" s="42">
        <v>0.0</v>
      </c>
      <c r="AD148" s="42">
        <v>0.0</v>
      </c>
      <c r="AE148" s="42">
        <v>0.0</v>
      </c>
      <c r="AF148" s="42">
        <v>0.0</v>
      </c>
      <c r="AG148" s="25"/>
      <c r="AH148" s="25"/>
      <c r="AI148" s="25"/>
      <c r="AJ148" s="25"/>
      <c r="AK148" s="25"/>
      <c r="AL148" s="25"/>
    </row>
    <row r="149">
      <c r="A149" s="26" t="s">
        <v>323</v>
      </c>
      <c r="B149" s="25" t="s">
        <v>205</v>
      </c>
      <c r="C149" s="25" t="s">
        <v>100</v>
      </c>
      <c r="D149" s="28">
        <v>103.79271437448217</v>
      </c>
      <c r="E149" s="29">
        <v>0.13471256454388986</v>
      </c>
      <c r="F149" s="30">
        <v>0.0</v>
      </c>
      <c r="G149" s="33"/>
      <c r="H149" s="34" t="s">
        <v>64</v>
      </c>
      <c r="I149" s="35" t="s">
        <v>31</v>
      </c>
      <c r="J149" s="36">
        <v>4000.0</v>
      </c>
      <c r="K149" s="28" t="s">
        <v>64</v>
      </c>
      <c r="L149" s="28" t="s">
        <v>64</v>
      </c>
      <c r="M149" s="34" t="s">
        <v>64</v>
      </c>
      <c r="N149" s="35" t="s">
        <v>31</v>
      </c>
      <c r="O149" s="36">
        <v>3000.0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0.0</v>
      </c>
      <c r="AC149" s="42">
        <v>0.0</v>
      </c>
      <c r="AD149" s="42">
        <v>0.0</v>
      </c>
      <c r="AE149" s="42">
        <v>0.0</v>
      </c>
      <c r="AF149" s="42">
        <v>1.0</v>
      </c>
      <c r="AG149" s="25"/>
      <c r="AH149" s="25"/>
      <c r="AI149" s="25"/>
      <c r="AJ149" s="25"/>
      <c r="AK149" s="25"/>
      <c r="AL149" s="25"/>
    </row>
    <row r="150">
      <c r="A150" s="26" t="s">
        <v>324</v>
      </c>
      <c r="B150" s="25" t="s">
        <v>205</v>
      </c>
      <c r="C150" s="25" t="s">
        <v>100</v>
      </c>
      <c r="D150" s="28">
        <v>103.79271437448217</v>
      </c>
      <c r="E150" s="29">
        <v>0.18</v>
      </c>
      <c r="F150" s="30">
        <v>0.0</v>
      </c>
      <c r="G150" s="33"/>
      <c r="H150" s="34" t="s">
        <v>64</v>
      </c>
      <c r="I150" s="35" t="s">
        <v>30</v>
      </c>
      <c r="J150" s="36">
        <v>3000.0</v>
      </c>
      <c r="K150" s="28" t="s">
        <v>64</v>
      </c>
      <c r="L150" s="28" t="s">
        <v>64</v>
      </c>
      <c r="M150" s="34" t="s">
        <v>64</v>
      </c>
      <c r="N150" s="35" t="s">
        <v>30</v>
      </c>
      <c r="O150" s="36">
        <v>3000.0</v>
      </c>
      <c r="P150" s="28" t="s">
        <v>64</v>
      </c>
      <c r="Q150" s="37" t="s">
        <v>64</v>
      </c>
      <c r="R150" s="38" t="s">
        <v>64</v>
      </c>
      <c r="S150" s="39" t="s">
        <v>64</v>
      </c>
      <c r="T150" s="40" t="s">
        <v>64</v>
      </c>
      <c r="U150" s="40" t="s">
        <v>64</v>
      </c>
      <c r="V150" s="40" t="s">
        <v>64</v>
      </c>
      <c r="W150" s="40" t="s">
        <v>64</v>
      </c>
      <c r="X150" s="39" t="s">
        <v>64</v>
      </c>
      <c r="Y150" s="41" t="s">
        <v>64</v>
      </c>
      <c r="Z150" s="41" t="s">
        <v>64</v>
      </c>
      <c r="AA150" s="41" t="s">
        <v>64</v>
      </c>
      <c r="AB150" s="42">
        <v>0.0</v>
      </c>
      <c r="AC150" s="42">
        <v>0.0</v>
      </c>
      <c r="AD150" s="42">
        <v>0.0</v>
      </c>
      <c r="AE150" s="42">
        <v>1.0</v>
      </c>
      <c r="AF150" s="42">
        <v>0.0</v>
      </c>
      <c r="AG150" s="25"/>
      <c r="AH150" s="25"/>
      <c r="AI150" s="25"/>
      <c r="AJ150" s="25"/>
      <c r="AK150" s="25"/>
      <c r="AL150" s="25"/>
    </row>
    <row r="151">
      <c r="A151" s="26" t="s">
        <v>325</v>
      </c>
      <c r="B151" s="25" t="s">
        <v>205</v>
      </c>
      <c r="C151" s="25" t="s">
        <v>100</v>
      </c>
      <c r="D151" s="28">
        <v>103.79271437448217</v>
      </c>
      <c r="E151" s="29">
        <v>0.1921841763942931</v>
      </c>
      <c r="F151" s="30">
        <v>0.0</v>
      </c>
      <c r="G151" s="33"/>
      <c r="H151" s="34" t="s">
        <v>64</v>
      </c>
      <c r="I151" s="35" t="s">
        <v>29</v>
      </c>
      <c r="J151" s="36">
        <v>3000.0</v>
      </c>
      <c r="K151" s="28" t="s">
        <v>64</v>
      </c>
      <c r="L151" s="28" t="s">
        <v>64</v>
      </c>
      <c r="M151" s="34" t="s">
        <v>64</v>
      </c>
      <c r="N151" s="35" t="s">
        <v>30</v>
      </c>
      <c r="O151" s="36">
        <v>3000.0</v>
      </c>
      <c r="P151" s="28" t="s">
        <v>64</v>
      </c>
      <c r="Q151" s="37" t="s">
        <v>64</v>
      </c>
      <c r="R151" s="38" t="s">
        <v>64</v>
      </c>
      <c r="S151" s="39" t="s">
        <v>64</v>
      </c>
      <c r="T151" s="40" t="s">
        <v>64</v>
      </c>
      <c r="U151" s="40" t="s">
        <v>64</v>
      </c>
      <c r="V151" s="40" t="s">
        <v>64</v>
      </c>
      <c r="W151" s="40" t="s">
        <v>64</v>
      </c>
      <c r="X151" s="39" t="s">
        <v>64</v>
      </c>
      <c r="Y151" s="41" t="s">
        <v>64</v>
      </c>
      <c r="Z151" s="41" t="s">
        <v>64</v>
      </c>
      <c r="AA151" s="41" t="s">
        <v>64</v>
      </c>
      <c r="AB151" s="42">
        <v>0.0</v>
      </c>
      <c r="AC151" s="42">
        <v>0.0</v>
      </c>
      <c r="AD151" s="42">
        <v>1.0</v>
      </c>
      <c r="AE151" s="42">
        <v>0.0</v>
      </c>
      <c r="AF151" s="42">
        <v>0.0</v>
      </c>
      <c r="AG151" s="25"/>
      <c r="AH151" s="25"/>
      <c r="AI151" s="25"/>
      <c r="AJ151" s="25"/>
      <c r="AK151" s="25"/>
      <c r="AL151" s="25"/>
    </row>
    <row r="152">
      <c r="A152" s="26" t="s">
        <v>328</v>
      </c>
      <c r="B152" s="25" t="s">
        <v>329</v>
      </c>
      <c r="C152" s="25" t="s">
        <v>107</v>
      </c>
      <c r="D152" s="28">
        <v>98.22208989229495</v>
      </c>
      <c r="E152" s="29">
        <v>0.28582034531031264</v>
      </c>
      <c r="F152" s="30">
        <v>36.0</v>
      </c>
      <c r="G152" s="33"/>
      <c r="H152" s="34">
        <v>40.603177673735374</v>
      </c>
      <c r="I152" s="35" t="s">
        <v>29</v>
      </c>
      <c r="J152" s="36">
        <v>7700.0</v>
      </c>
      <c r="K152" s="28">
        <v>5.27313995762797</v>
      </c>
      <c r="L152" s="28">
        <v>7.936279649931495</v>
      </c>
      <c r="M152" s="34">
        <v>39.820632548706726</v>
      </c>
      <c r="N152" s="35" t="s">
        <v>29</v>
      </c>
      <c r="O152" s="36">
        <v>8300.0</v>
      </c>
      <c r="P152" s="28">
        <v>4.79766657213334</v>
      </c>
      <c r="Q152" s="37">
        <v>7.118533428363028</v>
      </c>
      <c r="R152" s="38">
        <v>22.74614197699996</v>
      </c>
      <c r="S152" s="39">
        <v>19.71730060965234</v>
      </c>
      <c r="T152" s="40">
        <v>0.06658148619794298</v>
      </c>
      <c r="U152" s="40">
        <v>0.03343121036943129</v>
      </c>
      <c r="V152" s="40">
        <v>0.06115008507349756</v>
      </c>
      <c r="W152" s="40">
        <v>0.038394387259010725</v>
      </c>
      <c r="X152" s="39">
        <v>21.519853383786117</v>
      </c>
      <c r="Y152" s="41">
        <v>19.083324289949253</v>
      </c>
      <c r="Z152" s="41">
        <v>18.874280768725374</v>
      </c>
      <c r="AA152" s="41">
        <v>20.946351779981352</v>
      </c>
      <c r="AB152" s="42">
        <v>0.0</v>
      </c>
      <c r="AC152" s="42">
        <v>0.0</v>
      </c>
      <c r="AD152" s="42">
        <v>1.0</v>
      </c>
      <c r="AE152" s="42">
        <v>0.0</v>
      </c>
      <c r="AF152" s="42">
        <v>0.0</v>
      </c>
      <c r="AG152" s="25"/>
      <c r="AH152" s="25"/>
      <c r="AI152" s="25"/>
      <c r="AJ152" s="25"/>
      <c r="AK152" s="25"/>
      <c r="AL152" s="25"/>
    </row>
    <row r="153">
      <c r="A153" s="26" t="s">
        <v>332</v>
      </c>
      <c r="B153" s="25" t="s">
        <v>329</v>
      </c>
      <c r="C153" s="25" t="s">
        <v>107</v>
      </c>
      <c r="D153" s="28">
        <v>98.22208989229495</v>
      </c>
      <c r="E153" s="29">
        <v>0.40192337917485266</v>
      </c>
      <c r="F153" s="30">
        <v>36.0</v>
      </c>
      <c r="G153" s="32">
        <v>0.36</v>
      </c>
      <c r="H153" s="34">
        <v>54.938629890271045</v>
      </c>
      <c r="I153" s="35" t="s">
        <v>27</v>
      </c>
      <c r="J153" s="36">
        <v>11400.0</v>
      </c>
      <c r="K153" s="28">
        <v>4.819178060550091</v>
      </c>
      <c r="L153" s="28">
        <v>9.050070022681293</v>
      </c>
      <c r="M153" s="34">
        <v>53.730933301111854</v>
      </c>
      <c r="N153" s="35" t="s">
        <v>27</v>
      </c>
      <c r="O153" s="36">
        <v>11500.0</v>
      </c>
      <c r="P153" s="28">
        <v>4.672255069661901</v>
      </c>
      <c r="Q153" s="37">
        <v>8.63254203423554</v>
      </c>
      <c r="R153" s="38">
        <v>30.627485295133578</v>
      </c>
      <c r="S153" s="39">
        <v>26.549176343508606</v>
      </c>
      <c r="T153" s="40">
        <v>0.09235801152033295</v>
      </c>
      <c r="U153" s="40">
        <v>0.023313672810957833</v>
      </c>
      <c r="V153" s="40">
        <v>0.08975764032218765</v>
      </c>
      <c r="W153" s="40">
        <v>0.05819451405504474</v>
      </c>
      <c r="X153" s="39">
        <v>24.087071455101203</v>
      </c>
      <c r="Y153" s="41">
        <v>30.851558435169842</v>
      </c>
      <c r="Z153" s="41">
        <v>21.08485728360978</v>
      </c>
      <c r="AA153" s="41">
        <v>32.646076017502075</v>
      </c>
      <c r="AB153" s="42">
        <v>1.0</v>
      </c>
      <c r="AC153" s="42">
        <v>0.0</v>
      </c>
      <c r="AD153" s="42">
        <v>0.0</v>
      </c>
      <c r="AE153" s="42">
        <v>0.0</v>
      </c>
      <c r="AF153" s="42">
        <v>0.0</v>
      </c>
      <c r="AG153" s="25"/>
      <c r="AH153" s="25"/>
      <c r="AI153" s="25"/>
      <c r="AJ153" s="25"/>
      <c r="AK153" s="25"/>
      <c r="AL153" s="25"/>
    </row>
    <row r="154">
      <c r="A154" s="26" t="s">
        <v>331</v>
      </c>
      <c r="B154" s="25" t="s">
        <v>329</v>
      </c>
      <c r="C154" s="25" t="s">
        <v>107</v>
      </c>
      <c r="D154" s="28">
        <v>98.22208989229495</v>
      </c>
      <c r="E154" s="29">
        <v>0.286020288307528</v>
      </c>
      <c r="F154" s="30">
        <v>35.0</v>
      </c>
      <c r="G154" s="33"/>
      <c r="H154" s="34">
        <v>38.282158217296995</v>
      </c>
      <c r="I154" s="35" t="s">
        <v>44</v>
      </c>
      <c r="J154" s="36">
        <v>7200.0</v>
      </c>
      <c r="K154" s="28">
        <v>5.316966419069027</v>
      </c>
      <c r="L154" s="28">
        <v>7.664745171755016</v>
      </c>
      <c r="M154" s="34">
        <v>37.483613013711036</v>
      </c>
      <c r="N154" s="35" t="s">
        <v>30</v>
      </c>
      <c r="O154" s="36">
        <v>8000.0</v>
      </c>
      <c r="P154" s="28">
        <v>4.6854516267138795</v>
      </c>
      <c r="Q154" s="37">
        <v>6.650945049618738</v>
      </c>
      <c r="R154" s="38">
        <v>22.133757141014435</v>
      </c>
      <c r="S154" s="39">
        <v>19.1864599988741</v>
      </c>
      <c r="T154" s="40">
        <v>0.08663707227588133</v>
      </c>
      <c r="U154" s="40">
        <v>0.02491401213555074</v>
      </c>
      <c r="V154" s="40">
        <v>0.05947517934614557</v>
      </c>
      <c r="W154" s="40">
        <v>0.03006540562222476</v>
      </c>
      <c r="X154" s="39">
        <v>21.83814333449529</v>
      </c>
      <c r="Y154" s="41">
        <v>16.44401488280171</v>
      </c>
      <c r="Z154" s="41">
        <v>19.869322855713417</v>
      </c>
      <c r="AA154" s="41">
        <v>17.61429015799762</v>
      </c>
      <c r="AB154" s="42">
        <v>0.0</v>
      </c>
      <c r="AC154" s="42">
        <v>0.0</v>
      </c>
      <c r="AD154" s="42">
        <v>1.0</v>
      </c>
      <c r="AE154" s="42">
        <v>1.0</v>
      </c>
      <c r="AF154" s="42">
        <v>0.0</v>
      </c>
      <c r="AG154" s="25"/>
      <c r="AH154" s="25"/>
      <c r="AI154" s="25"/>
      <c r="AJ154" s="25"/>
      <c r="AK154" s="25"/>
      <c r="AL154" s="25"/>
    </row>
    <row r="155">
      <c r="A155" s="26" t="s">
        <v>333</v>
      </c>
      <c r="B155" s="25" t="s">
        <v>329</v>
      </c>
      <c r="C155" s="25" t="s">
        <v>107</v>
      </c>
      <c r="D155" s="28">
        <v>98.22208989229495</v>
      </c>
      <c r="E155" s="29">
        <v>0.15996551724137933</v>
      </c>
      <c r="F155" s="30">
        <v>31.0</v>
      </c>
      <c r="G155" s="33"/>
      <c r="H155" s="34">
        <v>25.140269628244788</v>
      </c>
      <c r="I155" s="35" t="s">
        <v>31</v>
      </c>
      <c r="J155" s="36">
        <v>6000.0</v>
      </c>
      <c r="K155" s="28">
        <v>4.190044938040798</v>
      </c>
      <c r="L155" s="28">
        <v>4.43977150776149</v>
      </c>
      <c r="M155" s="34">
        <v>26.236648921474213</v>
      </c>
      <c r="N155" s="35" t="s">
        <v>31</v>
      </c>
      <c r="O155" s="36">
        <v>7000.0</v>
      </c>
      <c r="P155" s="28">
        <v>3.7480927030677447</v>
      </c>
      <c r="Q155" s="37">
        <v>4.097541281167173</v>
      </c>
      <c r="R155" s="38">
        <v>9.788314663293432</v>
      </c>
      <c r="S155" s="39">
        <v>8.484917700468852</v>
      </c>
      <c r="T155" s="40">
        <v>0.05861511894935687</v>
      </c>
      <c r="U155" s="40">
        <v>0.0</v>
      </c>
      <c r="V155" s="40">
        <v>0.02592109397189819</v>
      </c>
      <c r="W155" s="40">
        <v>0.021573039499192686</v>
      </c>
      <c r="X155" s="39">
        <v>8.396575056594601</v>
      </c>
      <c r="Y155" s="41">
        <v>16.743694571650185</v>
      </c>
      <c r="Z155" s="41">
        <v>7.71233110062448</v>
      </c>
      <c r="AA155" s="41">
        <v>18.52431782084973</v>
      </c>
      <c r="AB155" s="42">
        <v>0.0</v>
      </c>
      <c r="AC155" s="42">
        <v>0.0</v>
      </c>
      <c r="AD155" s="42">
        <v>0.0</v>
      </c>
      <c r="AE155" s="42">
        <v>0.0</v>
      </c>
      <c r="AF155" s="42">
        <v>1.0</v>
      </c>
      <c r="AG155" s="25"/>
      <c r="AH155" s="25"/>
      <c r="AI155" s="25"/>
      <c r="AJ155" s="25"/>
      <c r="AK155" s="25"/>
      <c r="AL155" s="25"/>
    </row>
    <row r="156">
      <c r="A156" s="26" t="s">
        <v>335</v>
      </c>
      <c r="B156" s="25" t="s">
        <v>329</v>
      </c>
      <c r="C156" s="25" t="s">
        <v>107</v>
      </c>
      <c r="D156" s="28">
        <v>98.22208989229495</v>
      </c>
      <c r="E156" s="29">
        <v>0.10663321799307958</v>
      </c>
      <c r="F156" s="30">
        <v>22.0</v>
      </c>
      <c r="G156" s="33"/>
      <c r="H156" s="34">
        <v>13.51088281616192</v>
      </c>
      <c r="I156" s="35" t="s">
        <v>40</v>
      </c>
      <c r="J156" s="36">
        <v>3500.0</v>
      </c>
      <c r="K156" s="28">
        <v>3.86025223318912</v>
      </c>
      <c r="L156" s="28">
        <v>2.5961729374475664</v>
      </c>
      <c r="M156" s="34">
        <v>14.476210728662748</v>
      </c>
      <c r="N156" s="35" t="s">
        <v>28</v>
      </c>
      <c r="O156" s="36">
        <v>3200.0</v>
      </c>
      <c r="P156" s="28">
        <v>4.523815852707108</v>
      </c>
      <c r="Q156" s="37">
        <v>3.200097955929838</v>
      </c>
      <c r="R156" s="38">
        <v>4.41356288782659</v>
      </c>
      <c r="S156" s="39">
        <v>3.825859625200488</v>
      </c>
      <c r="T156" s="40">
        <v>0.028850574939156767</v>
      </c>
      <c r="U156" s="40">
        <v>0.00844795840759839</v>
      </c>
      <c r="V156" s="40">
        <v>0.009802819661647188</v>
      </c>
      <c r="W156" s="40">
        <v>0.011556169519827986</v>
      </c>
      <c r="X156" s="39">
        <v>4.109903352022614</v>
      </c>
      <c r="Y156" s="41">
        <v>9.400979464139308</v>
      </c>
      <c r="Z156" s="41">
        <v>3.659625856886134</v>
      </c>
      <c r="AA156" s="41">
        <v>10.816584871776614</v>
      </c>
      <c r="AB156" s="42">
        <v>0.0</v>
      </c>
      <c r="AC156" s="42">
        <v>1.0</v>
      </c>
      <c r="AD156" s="42">
        <v>1.0</v>
      </c>
      <c r="AE156" s="42">
        <v>0.0</v>
      </c>
      <c r="AF156" s="42">
        <v>0.0</v>
      </c>
      <c r="AG156" s="25"/>
      <c r="AH156" s="25"/>
      <c r="AI156" s="25"/>
      <c r="AJ156" s="25"/>
      <c r="AK156" s="25"/>
      <c r="AL156" s="25"/>
    </row>
    <row r="157">
      <c r="A157" s="26" t="s">
        <v>337</v>
      </c>
      <c r="B157" s="25" t="s">
        <v>329</v>
      </c>
      <c r="C157" s="25" t="s">
        <v>107</v>
      </c>
      <c r="D157" s="28">
        <v>98.22208989229495</v>
      </c>
      <c r="E157" s="29">
        <v>0.1523634719710669</v>
      </c>
      <c r="F157" s="30">
        <v>20.0</v>
      </c>
      <c r="G157" s="33"/>
      <c r="H157" s="34">
        <v>12.471480281776223</v>
      </c>
      <c r="I157" s="35" t="s">
        <v>40</v>
      </c>
      <c r="J157" s="36">
        <v>3000.0</v>
      </c>
      <c r="K157" s="28">
        <v>4.157160093925407</v>
      </c>
      <c r="L157" s="28">
        <v>2.6367224068501156</v>
      </c>
      <c r="M157" s="34">
        <v>12.241167313154744</v>
      </c>
      <c r="N157" s="35" t="s">
        <v>28</v>
      </c>
      <c r="O157" s="36">
        <v>3000.0</v>
      </c>
      <c r="P157" s="28">
        <v>4.080389104384915</v>
      </c>
      <c r="Q157" s="37">
        <v>2.5529550210622887</v>
      </c>
      <c r="R157" s="38">
        <v>5.973919088622407</v>
      </c>
      <c r="S157" s="39">
        <v>5.178441188277673</v>
      </c>
      <c r="T157" s="40">
        <v>0.022837730980541957</v>
      </c>
      <c r="U157" s="40">
        <v>0.03222196225618283</v>
      </c>
      <c r="V157" s="40">
        <v>0.0209276662076239</v>
      </c>
      <c r="W157" s="40">
        <v>0.01644316630599021</v>
      </c>
      <c r="X157" s="39">
        <v>7.004807091208182</v>
      </c>
      <c r="Y157" s="41">
        <v>5.466673190568041</v>
      </c>
      <c r="Z157" s="41">
        <v>6.00897570948863</v>
      </c>
      <c r="AA157" s="41">
        <v>6.232191603666115</v>
      </c>
      <c r="AB157" s="42">
        <v>0.0</v>
      </c>
      <c r="AC157" s="42">
        <v>1.0</v>
      </c>
      <c r="AD157" s="42">
        <v>1.0</v>
      </c>
      <c r="AE157" s="42">
        <v>0.0</v>
      </c>
      <c r="AF157" s="42">
        <v>0.0</v>
      </c>
      <c r="AG157" s="25"/>
      <c r="AH157" s="25"/>
      <c r="AI157" s="25"/>
      <c r="AJ157" s="25"/>
      <c r="AK157" s="25"/>
      <c r="AL157" s="25"/>
    </row>
    <row r="158">
      <c r="A158" s="26" t="s">
        <v>334</v>
      </c>
      <c r="B158" s="25" t="s">
        <v>329</v>
      </c>
      <c r="C158" s="25" t="s">
        <v>107</v>
      </c>
      <c r="D158" s="28">
        <v>98.22208989229495</v>
      </c>
      <c r="E158" s="29">
        <v>0.13120969023034154</v>
      </c>
      <c r="F158" s="30">
        <v>18.0</v>
      </c>
      <c r="G158" s="33"/>
      <c r="H158" s="34">
        <v>12.453223006124613</v>
      </c>
      <c r="I158" s="35" t="s">
        <v>44</v>
      </c>
      <c r="J158" s="36">
        <v>3200.0</v>
      </c>
      <c r="K158" s="28">
        <v>3.8916321894139414</v>
      </c>
      <c r="L158" s="28">
        <v>2.465662827588201</v>
      </c>
      <c r="M158" s="34">
        <v>13.162265470442389</v>
      </c>
      <c r="N158" s="35" t="s">
        <v>30</v>
      </c>
      <c r="O158" s="36">
        <v>3300.0</v>
      </c>
      <c r="P158" s="28">
        <v>3.988565294073451</v>
      </c>
      <c r="Q158" s="37">
        <v>2.6316226110416894</v>
      </c>
      <c r="R158" s="38">
        <v>4.5427477466243715</v>
      </c>
      <c r="S158" s="39">
        <v>3.937842426402862</v>
      </c>
      <c r="T158" s="40">
        <v>0.03438463640717763</v>
      </c>
      <c r="U158" s="40">
        <v>0.01091834426199479</v>
      </c>
      <c r="V158" s="40">
        <v>0.031614310251149094</v>
      </c>
      <c r="W158" s="40">
        <v>0.018251560557364425</v>
      </c>
      <c r="X158" s="39">
        <v>4.768879192207099</v>
      </c>
      <c r="Y158" s="41">
        <v>7.684343813917513</v>
      </c>
      <c r="Z158" s="41">
        <v>4.231667502210201</v>
      </c>
      <c r="AA158" s="41">
        <v>8.930597968232187</v>
      </c>
      <c r="AB158" s="42">
        <v>0.0</v>
      </c>
      <c r="AC158" s="42">
        <v>0.0</v>
      </c>
      <c r="AD158" s="42">
        <v>1.0</v>
      </c>
      <c r="AE158" s="42">
        <v>1.0</v>
      </c>
      <c r="AF158" s="42">
        <v>0.0</v>
      </c>
      <c r="AG158" s="25"/>
      <c r="AH158" s="25"/>
      <c r="AI158" s="25"/>
      <c r="AJ158" s="25"/>
      <c r="AK158" s="25"/>
      <c r="AL158" s="25"/>
    </row>
    <row r="159">
      <c r="A159" s="26" t="s">
        <v>336</v>
      </c>
      <c r="B159" s="25" t="s">
        <v>329</v>
      </c>
      <c r="C159" s="25" t="s">
        <v>107</v>
      </c>
      <c r="D159" s="28">
        <v>98.22208989229495</v>
      </c>
      <c r="E159" s="29">
        <v>0.1605609514370664</v>
      </c>
      <c r="F159" s="30">
        <v>17.0</v>
      </c>
      <c r="G159" s="33"/>
      <c r="H159" s="34">
        <v>12.700484132803485</v>
      </c>
      <c r="I159" s="35" t="s">
        <v>58</v>
      </c>
      <c r="J159" s="36">
        <v>3000.0</v>
      </c>
      <c r="K159" s="28">
        <v>4.233494710934496</v>
      </c>
      <c r="L159" s="28">
        <v>2.7211441339754585</v>
      </c>
      <c r="M159" s="34">
        <v>12.787812387833632</v>
      </c>
      <c r="N159" s="35" t="s">
        <v>27</v>
      </c>
      <c r="O159" s="36">
        <v>3100.0</v>
      </c>
      <c r="P159" s="28">
        <v>4.125100770268913</v>
      </c>
      <c r="Q159" s="37">
        <v>2.6648063541789844</v>
      </c>
      <c r="R159" s="38">
        <v>5.390653813237594</v>
      </c>
      <c r="S159" s="39">
        <v>4.672842622087293</v>
      </c>
      <c r="T159" s="40">
        <v>0.04484243184958992</v>
      </c>
      <c r="U159" s="40">
        <v>0.0128001717779613</v>
      </c>
      <c r="V159" s="40">
        <v>0.02049700709542823</v>
      </c>
      <c r="W159" s="40">
        <v>0.024429086007612417</v>
      </c>
      <c r="X159" s="39">
        <v>4.966466543216483</v>
      </c>
      <c r="Y159" s="41">
        <v>7.734017589587001</v>
      </c>
      <c r="Z159" s="41">
        <v>4.318919630901413</v>
      </c>
      <c r="AA159" s="41">
        <v>8.468892756932219</v>
      </c>
      <c r="AB159" s="42">
        <v>1.0</v>
      </c>
      <c r="AC159" s="42">
        <v>1.0</v>
      </c>
      <c r="AD159" s="42">
        <v>0.0</v>
      </c>
      <c r="AE159" s="42">
        <v>0.0</v>
      </c>
      <c r="AF159" s="42">
        <v>0.0</v>
      </c>
      <c r="AG159" s="25"/>
      <c r="AH159" s="25"/>
      <c r="AI159" s="25"/>
      <c r="AJ159" s="25"/>
      <c r="AK159" s="25"/>
      <c r="AL159" s="25"/>
    </row>
    <row r="160">
      <c r="A160" s="26" t="s">
        <v>338</v>
      </c>
      <c r="B160" s="25" t="s">
        <v>329</v>
      </c>
      <c r="C160" s="25" t="s">
        <v>107</v>
      </c>
      <c r="D160" s="28">
        <v>98.22208989229495</v>
      </c>
      <c r="E160" s="29">
        <v>0.12850244109530884</v>
      </c>
      <c r="F160" s="30">
        <v>12.0</v>
      </c>
      <c r="G160" s="33"/>
      <c r="H160" s="34">
        <v>8.221063114849436</v>
      </c>
      <c r="I160" s="35" t="s">
        <v>45</v>
      </c>
      <c r="J160" s="36">
        <v>3000.0</v>
      </c>
      <c r="K160" s="28">
        <v>2.7403543716164784</v>
      </c>
      <c r="L160" s="28">
        <v>1.2810925217401679</v>
      </c>
      <c r="M160" s="34">
        <v>8.247206099849736</v>
      </c>
      <c r="N160" s="35" t="s">
        <v>30</v>
      </c>
      <c r="O160" s="36">
        <v>3000.0</v>
      </c>
      <c r="P160" s="28">
        <v>2.7490686999499117</v>
      </c>
      <c r="Q160" s="37">
        <v>1.2881568907931218</v>
      </c>
      <c r="R160" s="38">
        <v>2.9587935356438693</v>
      </c>
      <c r="S160" s="39">
        <v>2.5648051279718946</v>
      </c>
      <c r="T160" s="40">
        <v>0.02722943458657828</v>
      </c>
      <c r="U160" s="40">
        <v>0.019914064100631877</v>
      </c>
      <c r="V160" s="40">
        <v>0.01300510308612694</v>
      </c>
      <c r="W160" s="40">
        <v>0.013736640134721577</v>
      </c>
      <c r="X160" s="39">
        <v>3.199458769105857</v>
      </c>
      <c r="Y160" s="41">
        <v>5.021604345743579</v>
      </c>
      <c r="Z160" s="41">
        <v>2.7863034570628673</v>
      </c>
      <c r="AA160" s="41">
        <v>5.460902642786869</v>
      </c>
      <c r="AB160" s="42">
        <v>0.0</v>
      </c>
      <c r="AC160" s="42">
        <v>0.0</v>
      </c>
      <c r="AD160" s="42">
        <v>0.0</v>
      </c>
      <c r="AE160" s="42">
        <v>1.0</v>
      </c>
      <c r="AF160" s="42">
        <v>1.0</v>
      </c>
      <c r="AG160" s="25"/>
      <c r="AH160" s="25"/>
      <c r="AI160" s="25"/>
      <c r="AJ160" s="25"/>
      <c r="AK160" s="25"/>
      <c r="AL160" s="25"/>
    </row>
    <row r="161">
      <c r="A161" s="26" t="s">
        <v>340</v>
      </c>
      <c r="B161" s="25" t="s">
        <v>329</v>
      </c>
      <c r="C161" s="25" t="s">
        <v>107</v>
      </c>
      <c r="D161" s="28">
        <v>98.22208989229495</v>
      </c>
      <c r="E161" s="29">
        <v>0.17322093023255813</v>
      </c>
      <c r="F161" s="30">
        <v>10.0</v>
      </c>
      <c r="G161" s="33"/>
      <c r="H161" s="34">
        <v>7.127617181993909</v>
      </c>
      <c r="I161" s="35" t="s">
        <v>40</v>
      </c>
      <c r="J161" s="36">
        <v>3000.0</v>
      </c>
      <c r="K161" s="28">
        <v>2.3758723939979696</v>
      </c>
      <c r="L161" s="28">
        <v>1.0005106672636888</v>
      </c>
      <c r="M161" s="34">
        <v>7.1460502938540404</v>
      </c>
      <c r="N161" s="35" t="s">
        <v>28</v>
      </c>
      <c r="O161" s="36">
        <v>3000.0</v>
      </c>
      <c r="P161" s="28">
        <v>2.3820167646180135</v>
      </c>
      <c r="Q161" s="37">
        <v>1.0049965452438305</v>
      </c>
      <c r="R161" s="38">
        <v>3.46020076339718</v>
      </c>
      <c r="S161" s="39">
        <v>2.9994457385625255</v>
      </c>
      <c r="T161" s="40">
        <v>0.0437485086849144</v>
      </c>
      <c r="U161" s="40">
        <v>0.017093227764705433</v>
      </c>
      <c r="V161" s="40">
        <v>0.028347679708793663</v>
      </c>
      <c r="W161" s="40">
        <v>0.02445516249504886</v>
      </c>
      <c r="X161" s="39">
        <v>3.344532000985987</v>
      </c>
      <c r="Y161" s="41">
        <v>3.7830851810079222</v>
      </c>
      <c r="Z161" s="41">
        <v>2.919430988176223</v>
      </c>
      <c r="AA161" s="41">
        <v>4.226619305677818</v>
      </c>
      <c r="AB161" s="42">
        <v>0.0</v>
      </c>
      <c r="AC161" s="42">
        <v>1.0</v>
      </c>
      <c r="AD161" s="42">
        <v>1.0</v>
      </c>
      <c r="AE161" s="42">
        <v>0.0</v>
      </c>
      <c r="AF161" s="42">
        <v>0.0</v>
      </c>
      <c r="AG161" s="25"/>
      <c r="AH161" s="25"/>
      <c r="AI161" s="25"/>
      <c r="AJ161" s="25"/>
      <c r="AK161" s="25"/>
      <c r="AL161" s="25"/>
    </row>
    <row r="162">
      <c r="A162" s="26" t="s">
        <v>341</v>
      </c>
      <c r="B162" s="25" t="s">
        <v>329</v>
      </c>
      <c r="C162" s="25" t="s">
        <v>107</v>
      </c>
      <c r="D162" s="28">
        <v>98.22208989229495</v>
      </c>
      <c r="E162" s="29">
        <v>0.17941176470588235</v>
      </c>
      <c r="F162" s="30">
        <v>0.0</v>
      </c>
      <c r="G162" s="33"/>
      <c r="H162" s="34" t="s">
        <v>64</v>
      </c>
      <c r="I162" s="35" t="s">
        <v>31</v>
      </c>
      <c r="J162" s="36">
        <v>3000.0</v>
      </c>
      <c r="K162" s="28" t="s">
        <v>64</v>
      </c>
      <c r="L162" s="28" t="s">
        <v>64</v>
      </c>
      <c r="M162" s="34" t="s">
        <v>64</v>
      </c>
      <c r="N162" s="35" t="s">
        <v>31</v>
      </c>
      <c r="O162" s="36">
        <v>3000.0</v>
      </c>
      <c r="P162" s="28" t="s">
        <v>64</v>
      </c>
      <c r="Q162" s="37" t="s">
        <v>64</v>
      </c>
      <c r="R162" s="38" t="s">
        <v>64</v>
      </c>
      <c r="S162" s="39" t="s">
        <v>64</v>
      </c>
      <c r="T162" s="40" t="s">
        <v>64</v>
      </c>
      <c r="U162" s="40" t="s">
        <v>64</v>
      </c>
      <c r="V162" s="40" t="s">
        <v>64</v>
      </c>
      <c r="W162" s="40" t="s">
        <v>64</v>
      </c>
      <c r="X162" s="39" t="s">
        <v>64</v>
      </c>
      <c r="Y162" s="41" t="s">
        <v>64</v>
      </c>
      <c r="Z162" s="41" t="s">
        <v>64</v>
      </c>
      <c r="AA162" s="41" t="s">
        <v>64</v>
      </c>
      <c r="AB162" s="42">
        <v>0.0</v>
      </c>
      <c r="AC162" s="42">
        <v>0.0</v>
      </c>
      <c r="AD162" s="42">
        <v>0.0</v>
      </c>
      <c r="AE162" s="42">
        <v>0.0</v>
      </c>
      <c r="AF162" s="42">
        <v>1.0</v>
      </c>
      <c r="AG162" s="25"/>
      <c r="AH162" s="25"/>
      <c r="AI162" s="25"/>
      <c r="AJ162" s="25"/>
      <c r="AK162" s="25"/>
      <c r="AL162" s="25"/>
    </row>
    <row r="163">
      <c r="A163" s="26" t="s">
        <v>342</v>
      </c>
      <c r="B163" s="25" t="s">
        <v>329</v>
      </c>
      <c r="C163" s="25" t="s">
        <v>107</v>
      </c>
      <c r="D163" s="28">
        <v>98.22208989229495</v>
      </c>
      <c r="E163" s="29">
        <v>0.18</v>
      </c>
      <c r="F163" s="30">
        <v>0.0</v>
      </c>
      <c r="G163" s="33"/>
      <c r="H163" s="34" t="s">
        <v>64</v>
      </c>
      <c r="I163" s="35" t="s">
        <v>29</v>
      </c>
      <c r="J163" s="36">
        <v>3000.0</v>
      </c>
      <c r="K163" s="28" t="s">
        <v>64</v>
      </c>
      <c r="L163" s="28" t="s">
        <v>64</v>
      </c>
      <c r="M163" s="34" t="s">
        <v>64</v>
      </c>
      <c r="N163" s="35" t="s">
        <v>29</v>
      </c>
      <c r="O163" s="36">
        <v>3000.0</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0.0</v>
      </c>
      <c r="AC163" s="42">
        <v>0.0</v>
      </c>
      <c r="AD163" s="42">
        <v>1.0</v>
      </c>
      <c r="AE163" s="42">
        <v>0.0</v>
      </c>
      <c r="AF163" s="42">
        <v>0.0</v>
      </c>
      <c r="AG163" s="25"/>
      <c r="AH163" s="25"/>
      <c r="AI163" s="25"/>
      <c r="AJ163" s="25"/>
      <c r="AK163" s="25"/>
      <c r="AL163" s="25"/>
    </row>
    <row r="164">
      <c r="A164" s="26" t="s">
        <v>339</v>
      </c>
      <c r="B164" s="25" t="s">
        <v>329</v>
      </c>
      <c r="C164" s="25" t="s">
        <v>107</v>
      </c>
      <c r="D164" s="28">
        <v>98.22208989229495</v>
      </c>
      <c r="E164" s="29">
        <v>0.1603362445414847</v>
      </c>
      <c r="F164" s="30">
        <v>0.0</v>
      </c>
      <c r="G164" s="33"/>
      <c r="H164" s="34" t="s">
        <v>64</v>
      </c>
      <c r="I164" s="35" t="s">
        <v>44</v>
      </c>
      <c r="J164" s="36">
        <v>3000.0</v>
      </c>
      <c r="K164" s="28" t="s">
        <v>64</v>
      </c>
      <c r="L164" s="28" t="s">
        <v>64</v>
      </c>
      <c r="M164" s="34" t="s">
        <v>64</v>
      </c>
      <c r="N164" s="35" t="s">
        <v>29</v>
      </c>
      <c r="O164" s="36">
        <v>3000.0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0.0</v>
      </c>
      <c r="AD164" s="42">
        <v>1.0</v>
      </c>
      <c r="AE164" s="42">
        <v>1.0</v>
      </c>
      <c r="AF164" s="42">
        <v>0.0</v>
      </c>
      <c r="AG164" s="25"/>
      <c r="AH164" s="25"/>
      <c r="AI164" s="25"/>
      <c r="AJ164" s="25"/>
      <c r="AK164" s="25"/>
      <c r="AL164" s="25"/>
    </row>
    <row r="165">
      <c r="A165" s="26" t="s">
        <v>343</v>
      </c>
      <c r="B165" s="25" t="s">
        <v>329</v>
      </c>
      <c r="C165" s="25" t="s">
        <v>107</v>
      </c>
      <c r="D165" s="28">
        <v>98.22208989229495</v>
      </c>
      <c r="E165" s="29">
        <v>0.12352054794520548</v>
      </c>
      <c r="F165" s="30">
        <v>0.0</v>
      </c>
      <c r="G165" s="33"/>
      <c r="H165" s="34" t="s">
        <v>64</v>
      </c>
      <c r="I165" s="35" t="s">
        <v>40</v>
      </c>
      <c r="J165" s="36">
        <v>3000.0</v>
      </c>
      <c r="K165" s="28" t="s">
        <v>64</v>
      </c>
      <c r="L165" s="28" t="s">
        <v>64</v>
      </c>
      <c r="M165" s="34" t="s">
        <v>64</v>
      </c>
      <c r="N165" s="35" t="s">
        <v>29</v>
      </c>
      <c r="O165" s="36">
        <v>3000.0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0.0</v>
      </c>
      <c r="AC165" s="42">
        <v>1.0</v>
      </c>
      <c r="AD165" s="42">
        <v>1.0</v>
      </c>
      <c r="AE165" s="42">
        <v>0.0</v>
      </c>
      <c r="AF165" s="42">
        <v>0.0</v>
      </c>
      <c r="AG165" s="25"/>
      <c r="AH165" s="25"/>
      <c r="AI165" s="25"/>
      <c r="AJ165" s="25"/>
      <c r="AK165" s="25"/>
      <c r="AL165" s="25"/>
    </row>
    <row r="166">
      <c r="A166" s="26" t="s">
        <v>344</v>
      </c>
      <c r="B166" s="25" t="s">
        <v>329</v>
      </c>
      <c r="C166" s="25" t="s">
        <v>107</v>
      </c>
      <c r="D166" s="28">
        <v>98.22208989229495</v>
      </c>
      <c r="E166" s="29">
        <v>0.15061842105263157</v>
      </c>
      <c r="F166" s="30">
        <v>0.0</v>
      </c>
      <c r="G166" s="33"/>
      <c r="H166" s="34" t="s">
        <v>64</v>
      </c>
      <c r="I166" s="35" t="s">
        <v>45</v>
      </c>
      <c r="J166" s="36">
        <v>3000.0</v>
      </c>
      <c r="K166" s="28" t="s">
        <v>64</v>
      </c>
      <c r="L166" s="28" t="s">
        <v>64</v>
      </c>
      <c r="M166" s="34" t="s">
        <v>64</v>
      </c>
      <c r="N166" s="35" t="s">
        <v>31</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0.0</v>
      </c>
      <c r="AC166" s="42">
        <v>0.0</v>
      </c>
      <c r="AD166" s="42">
        <v>0.0</v>
      </c>
      <c r="AE166" s="42">
        <v>1.0</v>
      </c>
      <c r="AF166" s="42">
        <v>1.0</v>
      </c>
      <c r="AG166" s="25"/>
      <c r="AH166" s="25"/>
      <c r="AI166" s="25"/>
      <c r="AJ166" s="25"/>
      <c r="AK166" s="25"/>
      <c r="AL166" s="25"/>
    </row>
    <row r="167">
      <c r="A167" s="26" t="s">
        <v>345</v>
      </c>
      <c r="B167" s="25" t="s">
        <v>329</v>
      </c>
      <c r="C167" s="25" t="s">
        <v>107</v>
      </c>
      <c r="D167" s="28">
        <v>98.22208989229495</v>
      </c>
      <c r="E167" s="29">
        <v>0.18</v>
      </c>
      <c r="F167" s="30">
        <v>0.0</v>
      </c>
      <c r="G167" s="33"/>
      <c r="H167" s="34" t="s">
        <v>64</v>
      </c>
      <c r="I167" s="35" t="s">
        <v>58</v>
      </c>
      <c r="J167" s="36">
        <v>3000.0</v>
      </c>
      <c r="K167" s="28" t="s">
        <v>64</v>
      </c>
      <c r="L167" s="28" t="s">
        <v>64</v>
      </c>
      <c r="M167" s="34" t="s">
        <v>64</v>
      </c>
      <c r="N167" s="35" t="s">
        <v>28</v>
      </c>
      <c r="O167" s="36">
        <v>3000.0</v>
      </c>
      <c r="P167" s="28" t="s">
        <v>64</v>
      </c>
      <c r="Q167" s="37" t="s">
        <v>64</v>
      </c>
      <c r="R167" s="38" t="s">
        <v>64</v>
      </c>
      <c r="S167" s="39" t="s">
        <v>64</v>
      </c>
      <c r="T167" s="40" t="s">
        <v>64</v>
      </c>
      <c r="U167" s="40" t="s">
        <v>64</v>
      </c>
      <c r="V167" s="40" t="s">
        <v>64</v>
      </c>
      <c r="W167" s="40" t="s">
        <v>64</v>
      </c>
      <c r="X167" s="39" t="s">
        <v>64</v>
      </c>
      <c r="Y167" s="41" t="s">
        <v>64</v>
      </c>
      <c r="Z167" s="41" t="s">
        <v>64</v>
      </c>
      <c r="AA167" s="41" t="s">
        <v>64</v>
      </c>
      <c r="AB167" s="42">
        <v>1.0</v>
      </c>
      <c r="AC167" s="42">
        <v>1.0</v>
      </c>
      <c r="AD167" s="42">
        <v>0.0</v>
      </c>
      <c r="AE167" s="42">
        <v>0.0</v>
      </c>
      <c r="AF167" s="42">
        <v>0.0</v>
      </c>
      <c r="AG167" s="25"/>
      <c r="AH167" s="25"/>
      <c r="AI167" s="25"/>
      <c r="AJ167" s="25"/>
      <c r="AK167" s="25"/>
      <c r="AL167" s="25"/>
    </row>
    <row r="168">
      <c r="A168" s="26" t="s">
        <v>346</v>
      </c>
      <c r="B168" s="25" t="s">
        <v>88</v>
      </c>
      <c r="C168" s="25" t="s">
        <v>364</v>
      </c>
      <c r="D168" s="28">
        <v>98.88978355426676</v>
      </c>
      <c r="E168" s="29">
        <v>0.2025708614529575</v>
      </c>
      <c r="F168" s="30">
        <v>34.0</v>
      </c>
      <c r="G168" s="32">
        <v>0.24</v>
      </c>
      <c r="H168" s="34">
        <v>34.7392951255915</v>
      </c>
      <c r="I168" s="35" t="s">
        <v>44</v>
      </c>
      <c r="J168" s="36">
        <v>6800.0</v>
      </c>
      <c r="K168" s="28">
        <v>5.108719871410514</v>
      </c>
      <c r="L168" s="28">
        <v>6.859166553164749</v>
      </c>
      <c r="M168" s="34">
        <v>34.68106918688768</v>
      </c>
      <c r="N168" s="35" t="s">
        <v>30</v>
      </c>
      <c r="O168" s="36">
        <v>8500.0</v>
      </c>
      <c r="P168" s="28">
        <v>4.080125786692669</v>
      </c>
      <c r="Q168" s="37">
        <v>5.471412955154776</v>
      </c>
      <c r="R168" s="38">
        <v>17.427494287557945</v>
      </c>
      <c r="S168" s="39">
        <v>16.893957093832736</v>
      </c>
      <c r="T168" s="40">
        <v>0.08143693267813075</v>
      </c>
      <c r="U168" s="40">
        <v>0.018216155993792404</v>
      </c>
      <c r="V168" s="40">
        <v>0.043575902573385755</v>
      </c>
      <c r="W168" s="40">
        <v>0.02452632767791657</v>
      </c>
      <c r="X168" s="39">
        <v>18.068125781401353</v>
      </c>
      <c r="Y168" s="41">
        <v>16.67116934419014</v>
      </c>
      <c r="Z168" s="41">
        <v>16.571135900135925</v>
      </c>
      <c r="AA168" s="41">
        <v>18.109933286751758</v>
      </c>
      <c r="AB168" s="42">
        <v>0.0</v>
      </c>
      <c r="AC168" s="42">
        <v>0.0</v>
      </c>
      <c r="AD168" s="42">
        <v>1.0</v>
      </c>
      <c r="AE168" s="42">
        <v>1.0</v>
      </c>
      <c r="AF168" s="42">
        <v>0.0</v>
      </c>
      <c r="AG168" s="25"/>
      <c r="AH168" s="25"/>
      <c r="AI168" s="25"/>
      <c r="AJ168" s="25"/>
      <c r="AK168" s="25"/>
      <c r="AL168" s="25"/>
    </row>
    <row r="169">
      <c r="A169" s="26" t="s">
        <v>347</v>
      </c>
      <c r="B169" s="25" t="s">
        <v>88</v>
      </c>
      <c r="C169" s="25" t="s">
        <v>364</v>
      </c>
      <c r="D169" s="28">
        <v>98.88978355426676</v>
      </c>
      <c r="E169" s="29">
        <v>0.23078316123907866</v>
      </c>
      <c r="F169" s="30">
        <v>33.0</v>
      </c>
      <c r="G169" s="33"/>
      <c r="H169" s="34">
        <v>27.86858505379501</v>
      </c>
      <c r="I169" s="35" t="s">
        <v>40</v>
      </c>
      <c r="J169" s="36">
        <v>6100.0</v>
      </c>
      <c r="K169" s="28">
        <v>4.568620500622133</v>
      </c>
      <c r="L169" s="28">
        <v>5.22014573695615</v>
      </c>
      <c r="M169" s="34">
        <v>26.937060260782058</v>
      </c>
      <c r="N169" s="35" t="s">
        <v>29</v>
      </c>
      <c r="O169" s="36">
        <v>7600.0</v>
      </c>
      <c r="P169" s="28">
        <v>3.5443500343134287</v>
      </c>
      <c r="Q169" s="37">
        <v>3.9502594709378758</v>
      </c>
      <c r="R169" s="38">
        <v>16.130963486863497</v>
      </c>
      <c r="S169" s="39">
        <v>15.637119171160037</v>
      </c>
      <c r="T169" s="40">
        <v>0.05790347545759298</v>
      </c>
      <c r="U169" s="40">
        <v>0.029300553846010907</v>
      </c>
      <c r="V169" s="40">
        <v>0.04285455154348534</v>
      </c>
      <c r="W169" s="40">
        <v>0.028702583359357624</v>
      </c>
      <c r="X169" s="39">
        <v>16.783349347935314</v>
      </c>
      <c r="Y169" s="41">
        <v>11.085235705859697</v>
      </c>
      <c r="Z169" s="41">
        <v>14.811627644160918</v>
      </c>
      <c r="AA169" s="41">
        <v>12.12543261662114</v>
      </c>
      <c r="AB169" s="42">
        <v>0.0</v>
      </c>
      <c r="AC169" s="42">
        <v>1.0</v>
      </c>
      <c r="AD169" s="42">
        <v>1.0</v>
      </c>
      <c r="AE169" s="42">
        <v>0.0</v>
      </c>
      <c r="AF169" s="42">
        <v>0.0</v>
      </c>
      <c r="AG169" s="25"/>
      <c r="AH169" s="25"/>
      <c r="AI169" s="25"/>
      <c r="AJ169" s="25"/>
      <c r="AK169" s="25"/>
      <c r="AL169" s="25"/>
    </row>
    <row r="170">
      <c r="A170" s="26" t="s">
        <v>348</v>
      </c>
      <c r="B170" s="25" t="s">
        <v>88</v>
      </c>
      <c r="C170" s="25" t="s">
        <v>364</v>
      </c>
      <c r="D170" s="28">
        <v>98.88978355426676</v>
      </c>
      <c r="E170" s="29">
        <v>0.2438392820722007</v>
      </c>
      <c r="F170" s="30">
        <v>32.0</v>
      </c>
      <c r="G170" s="33"/>
      <c r="H170" s="34">
        <v>38.313043486585286</v>
      </c>
      <c r="I170" s="35" t="s">
        <v>31</v>
      </c>
      <c r="J170" s="36">
        <v>6900.0</v>
      </c>
      <c r="K170" s="28">
        <v>5.552614998055838</v>
      </c>
      <c r="L170" s="28">
        <v>8.009174528028185</v>
      </c>
      <c r="M170" s="34">
        <v>38.75265222891509</v>
      </c>
      <c r="N170" s="35" t="s">
        <v>31</v>
      </c>
      <c r="O170" s="36">
        <v>8700.0</v>
      </c>
      <c r="P170" s="28">
        <v>4.454327842404033</v>
      </c>
      <c r="Q170" s="37">
        <v>6.478873844358815</v>
      </c>
      <c r="R170" s="38">
        <v>16.72241821927379</v>
      </c>
      <c r="S170" s="39">
        <v>16.210466705086212</v>
      </c>
      <c r="T170" s="40">
        <v>0.11334385810960841</v>
      </c>
      <c r="U170" s="40">
        <v>0.003327711136669998</v>
      </c>
      <c r="V170" s="40">
        <v>0.02773092613891665</v>
      </c>
      <c r="W170" s="40">
        <v>0.028335964527402103</v>
      </c>
      <c r="X170" s="39">
        <v>16.606735996423737</v>
      </c>
      <c r="Y170" s="41">
        <v>21.706307490161553</v>
      </c>
      <c r="Z170" s="41">
        <v>15.562997985439539</v>
      </c>
      <c r="AA170" s="41">
        <v>23.18965424347555</v>
      </c>
      <c r="AB170" s="42">
        <v>0.0</v>
      </c>
      <c r="AC170" s="42">
        <v>0.0</v>
      </c>
      <c r="AD170" s="42">
        <v>0.0</v>
      </c>
      <c r="AE170" s="42">
        <v>0.0</v>
      </c>
      <c r="AF170" s="42">
        <v>1.0</v>
      </c>
      <c r="AG170" s="25"/>
      <c r="AH170" s="25"/>
      <c r="AI170" s="25"/>
      <c r="AJ170" s="25"/>
      <c r="AK170" s="25"/>
      <c r="AL170" s="25"/>
    </row>
    <row r="171">
      <c r="A171" s="26" t="s">
        <v>359</v>
      </c>
      <c r="B171" s="25" t="s">
        <v>88</v>
      </c>
      <c r="C171" s="25" t="s">
        <v>364</v>
      </c>
      <c r="D171" s="28">
        <v>98.88978355426676</v>
      </c>
      <c r="E171" s="29">
        <v>0.19373666479505897</v>
      </c>
      <c r="F171" s="30">
        <v>28.0</v>
      </c>
      <c r="G171" s="33"/>
      <c r="H171" s="34">
        <v>22.972928918711787</v>
      </c>
      <c r="I171" s="35" t="s">
        <v>58</v>
      </c>
      <c r="J171" s="36">
        <v>5700.0</v>
      </c>
      <c r="K171" s="28">
        <v>4.030338406791542</v>
      </c>
      <c r="L171" s="28">
        <v>3.997799922351065</v>
      </c>
      <c r="M171" s="34">
        <v>21.98701066984629</v>
      </c>
      <c r="N171" s="35" t="s">
        <v>27</v>
      </c>
      <c r="O171" s="36">
        <v>6300.0</v>
      </c>
      <c r="P171" s="28">
        <v>3.490001693626395</v>
      </c>
      <c r="Q171" s="37">
        <v>3.3524281515061953</v>
      </c>
      <c r="R171" s="38">
        <v>11.113015512923196</v>
      </c>
      <c r="S171" s="39">
        <v>10.77279407817438</v>
      </c>
      <c r="T171" s="40">
        <v>0.03682236528606228</v>
      </c>
      <c r="U171" s="40">
        <v>0.027472183524941757</v>
      </c>
      <c r="V171" s="40">
        <v>0.04328073825508368</v>
      </c>
      <c r="W171" s="40">
        <v>0.0328702266035268</v>
      </c>
      <c r="X171" s="39">
        <v>11.343490372730017</v>
      </c>
      <c r="Y171" s="41">
        <v>11.62943854598177</v>
      </c>
      <c r="Z171" s="41">
        <v>9.603043075345461</v>
      </c>
      <c r="AA171" s="41">
        <v>12.383967594500827</v>
      </c>
      <c r="AB171" s="42">
        <v>1.0</v>
      </c>
      <c r="AC171" s="42">
        <v>1.0</v>
      </c>
      <c r="AD171" s="42">
        <v>0.0</v>
      </c>
      <c r="AE171" s="42">
        <v>0.0</v>
      </c>
      <c r="AF171" s="42">
        <v>0.0</v>
      </c>
      <c r="AG171" s="25"/>
      <c r="AH171" s="25"/>
      <c r="AI171" s="25"/>
      <c r="AJ171" s="25"/>
      <c r="AK171" s="25"/>
      <c r="AL171" s="25"/>
    </row>
    <row r="172">
      <c r="A172" s="26" t="s">
        <v>351</v>
      </c>
      <c r="B172" s="25" t="s">
        <v>88</v>
      </c>
      <c r="C172" s="25" t="s">
        <v>364</v>
      </c>
      <c r="D172" s="28">
        <v>98.88978355426676</v>
      </c>
      <c r="E172" s="29">
        <v>0.1893935718617344</v>
      </c>
      <c r="F172" s="30">
        <v>27.0</v>
      </c>
      <c r="G172" s="33"/>
      <c r="H172" s="34">
        <v>20.440794950856827</v>
      </c>
      <c r="I172" s="35" t="s">
        <v>40</v>
      </c>
      <c r="J172" s="36">
        <v>4000.0</v>
      </c>
      <c r="K172" s="28">
        <v>5.110198737714207</v>
      </c>
      <c r="L172" s="28">
        <v>4.653596774254145</v>
      </c>
      <c r="M172" s="34">
        <v>20.293066731919854</v>
      </c>
      <c r="N172" s="35" t="s">
        <v>28</v>
      </c>
      <c r="O172" s="36">
        <v>4100.0</v>
      </c>
      <c r="P172" s="28">
        <v>4.949528471199964</v>
      </c>
      <c r="Q172" s="37">
        <v>4.483413077668637</v>
      </c>
      <c r="R172" s="38">
        <v>10.435025289041926</v>
      </c>
      <c r="S172" s="39">
        <v>10.115560309320669</v>
      </c>
      <c r="T172" s="40">
        <v>0.04195968245748009</v>
      </c>
      <c r="U172" s="40">
        <v>0.03418225847794716</v>
      </c>
      <c r="V172" s="40">
        <v>0.016419006179013946</v>
      </c>
      <c r="W172" s="40">
        <v>0.01785926987892745</v>
      </c>
      <c r="X172" s="39">
        <v>11.739575605088978</v>
      </c>
      <c r="Y172" s="41">
        <v>8.701219345767848</v>
      </c>
      <c r="Z172" s="41">
        <v>10.292157502732692</v>
      </c>
      <c r="AA172" s="41">
        <v>10.000909229187162</v>
      </c>
      <c r="AB172" s="42">
        <v>0.0</v>
      </c>
      <c r="AC172" s="42">
        <v>1.0</v>
      </c>
      <c r="AD172" s="42">
        <v>1.0</v>
      </c>
      <c r="AE172" s="42">
        <v>0.0</v>
      </c>
      <c r="AF172" s="42">
        <v>0.0</v>
      </c>
      <c r="AG172" s="25"/>
      <c r="AH172" s="25"/>
      <c r="AI172" s="25"/>
      <c r="AJ172" s="25"/>
      <c r="AK172" s="25"/>
      <c r="AL172" s="25"/>
    </row>
    <row r="173">
      <c r="A173" s="26" t="s">
        <v>350</v>
      </c>
      <c r="B173" s="25" t="s">
        <v>88</v>
      </c>
      <c r="C173" s="25" t="s">
        <v>364</v>
      </c>
      <c r="D173" s="28">
        <v>98.88978355426676</v>
      </c>
      <c r="E173" s="29">
        <v>0.18368404423380724</v>
      </c>
      <c r="F173" s="30">
        <v>24.0</v>
      </c>
      <c r="G173" s="33"/>
      <c r="H173" s="34">
        <v>18.37900426870086</v>
      </c>
      <c r="I173" s="35" t="s">
        <v>40</v>
      </c>
      <c r="J173" s="36">
        <v>3900.0</v>
      </c>
      <c r="K173" s="28">
        <v>4.712565197102784</v>
      </c>
      <c r="L173" s="28">
        <v>3.9701352045702625</v>
      </c>
      <c r="M173" s="34">
        <v>18.317578323097127</v>
      </c>
      <c r="N173" s="35" t="s">
        <v>29</v>
      </c>
      <c r="O173" s="36">
        <v>4300.0</v>
      </c>
      <c r="P173" s="28">
        <v>4.259901935603983</v>
      </c>
      <c r="Q173" s="37">
        <v>3.580001286655287</v>
      </c>
      <c r="R173" s="38">
        <v>8.949845266764097</v>
      </c>
      <c r="S173" s="39">
        <v>8.675848600971857</v>
      </c>
      <c r="T173" s="40">
        <v>0.0577928984432357</v>
      </c>
      <c r="U173" s="40">
        <v>0.014233292343871273</v>
      </c>
      <c r="V173" s="40">
        <v>0.03821018078891617</v>
      </c>
      <c r="W173" s="40">
        <v>0.02751133016801964</v>
      </c>
      <c r="X173" s="39">
        <v>9.387450699029158</v>
      </c>
      <c r="Y173" s="41">
        <v>8.991553569671705</v>
      </c>
      <c r="Z173" s="41">
        <v>8.355421527840294</v>
      </c>
      <c r="AA173" s="41">
        <v>9.962156795256833</v>
      </c>
      <c r="AB173" s="42">
        <v>0.0</v>
      </c>
      <c r="AC173" s="42">
        <v>1.0</v>
      </c>
      <c r="AD173" s="42">
        <v>1.0</v>
      </c>
      <c r="AE173" s="42">
        <v>0.0</v>
      </c>
      <c r="AF173" s="42">
        <v>0.0</v>
      </c>
      <c r="AG173" s="25"/>
      <c r="AH173" s="25"/>
      <c r="AI173" s="25"/>
      <c r="AJ173" s="25"/>
      <c r="AK173" s="25"/>
      <c r="AL173" s="25"/>
    </row>
    <row r="174">
      <c r="A174" s="26" t="s">
        <v>352</v>
      </c>
      <c r="B174" s="25" t="s">
        <v>88</v>
      </c>
      <c r="C174" s="25" t="s">
        <v>364</v>
      </c>
      <c r="D174" s="28">
        <v>98.88978355426676</v>
      </c>
      <c r="E174" s="29">
        <v>0.191677517802645</v>
      </c>
      <c r="F174" s="30">
        <v>20.0</v>
      </c>
      <c r="G174" s="33"/>
      <c r="H174" s="34">
        <v>17.070648775961335</v>
      </c>
      <c r="I174" s="35" t="s">
        <v>27</v>
      </c>
      <c r="J174" s="36">
        <v>3600.0</v>
      </c>
      <c r="K174" s="28">
        <v>4.741846882211482</v>
      </c>
      <c r="L174" s="28">
        <v>3.7845753252867285</v>
      </c>
      <c r="M174" s="34">
        <v>16.61935974852824</v>
      </c>
      <c r="N174" s="35" t="s">
        <v>27</v>
      </c>
      <c r="O174" s="36">
        <v>3300.0</v>
      </c>
      <c r="P174" s="28">
        <v>5.036169620766133</v>
      </c>
      <c r="Q174" s="37">
        <v>3.941413727048891</v>
      </c>
      <c r="R174" s="38">
        <v>7.838959019037745</v>
      </c>
      <c r="S174" s="39">
        <v>7.598971782333828</v>
      </c>
      <c r="T174" s="40">
        <v>0.05426534575636663</v>
      </c>
      <c r="U174" s="40">
        <v>0.019146815258008792</v>
      </c>
      <c r="V174" s="40">
        <v>0.024919724381026517</v>
      </c>
      <c r="W174" s="40">
        <v>0.0358882517147602</v>
      </c>
      <c r="X174" s="39">
        <v>7.520573949590427</v>
      </c>
      <c r="Y174" s="41">
        <v>9.550074826370908</v>
      </c>
      <c r="Z174" s="41">
        <v>6.386739395250488</v>
      </c>
      <c r="AA174" s="41">
        <v>10.232620353277753</v>
      </c>
      <c r="AB174" s="42">
        <v>1.0</v>
      </c>
      <c r="AC174" s="42">
        <v>0.0</v>
      </c>
      <c r="AD174" s="42">
        <v>0.0</v>
      </c>
      <c r="AE174" s="42">
        <v>0.0</v>
      </c>
      <c r="AF174" s="42">
        <v>0.0</v>
      </c>
      <c r="AG174" s="25"/>
      <c r="AH174" s="25"/>
      <c r="AI174" s="25"/>
      <c r="AJ174" s="25"/>
      <c r="AK174" s="25"/>
      <c r="AL174" s="25"/>
    </row>
    <row r="175">
      <c r="A175" s="26" t="s">
        <v>353</v>
      </c>
      <c r="B175" s="25" t="s">
        <v>88</v>
      </c>
      <c r="C175" s="25" t="s">
        <v>364</v>
      </c>
      <c r="D175" s="28">
        <v>98.88978355426676</v>
      </c>
      <c r="E175" s="29">
        <v>0.16044251626898048</v>
      </c>
      <c r="F175" s="30">
        <v>17.0</v>
      </c>
      <c r="G175" s="33"/>
      <c r="H175" s="34">
        <v>15.631882096839849</v>
      </c>
      <c r="I175" s="35" t="s">
        <v>44</v>
      </c>
      <c r="J175" s="36">
        <v>3400.0</v>
      </c>
      <c r="K175" s="28">
        <v>4.597612381423485</v>
      </c>
      <c r="L175" s="28">
        <v>3.440402611641523</v>
      </c>
      <c r="M175" s="34">
        <v>15.889594952073118</v>
      </c>
      <c r="N175" s="35" t="s">
        <v>30</v>
      </c>
      <c r="O175" s="36">
        <v>4000.0</v>
      </c>
      <c r="P175" s="28">
        <v>3.9723987380182795</v>
      </c>
      <c r="Q175" s="37">
        <v>3.0083506096475703</v>
      </c>
      <c r="R175" s="38">
        <v>5.422716969121226</v>
      </c>
      <c r="S175" s="39">
        <v>5.25670221414084</v>
      </c>
      <c r="T175" s="40">
        <v>0.06651267296648546</v>
      </c>
      <c r="U175" s="40">
        <v>0.009635450514132211</v>
      </c>
      <c r="V175" s="40">
        <v>0.032180533755936706</v>
      </c>
      <c r="W175" s="40">
        <v>0.028157967036444614</v>
      </c>
      <c r="X175" s="39">
        <v>6.474121583663135</v>
      </c>
      <c r="Y175" s="41">
        <v>9.157760513176715</v>
      </c>
      <c r="Z175" s="41">
        <v>5.812293365090285</v>
      </c>
      <c r="AA175" s="41">
        <v>10.077301586982832</v>
      </c>
      <c r="AB175" s="42">
        <v>0.0</v>
      </c>
      <c r="AC175" s="42">
        <v>0.0</v>
      </c>
      <c r="AD175" s="42">
        <v>1.0</v>
      </c>
      <c r="AE175" s="42">
        <v>1.0</v>
      </c>
      <c r="AF175" s="42">
        <v>0.0</v>
      </c>
      <c r="AG175" s="25"/>
      <c r="AH175" s="25"/>
      <c r="AI175" s="25"/>
      <c r="AJ175" s="25"/>
      <c r="AK175" s="25"/>
      <c r="AL175" s="25"/>
    </row>
    <row r="176">
      <c r="A176" s="26" t="s">
        <v>354</v>
      </c>
      <c r="B176" s="25" t="s">
        <v>88</v>
      </c>
      <c r="C176" s="25" t="s">
        <v>364</v>
      </c>
      <c r="D176" s="28">
        <v>98.88978355426676</v>
      </c>
      <c r="E176" s="29">
        <v>0.144391441157961</v>
      </c>
      <c r="F176" s="30">
        <v>15.0</v>
      </c>
      <c r="G176" s="33"/>
      <c r="H176" s="34">
        <v>13.151755914580257</v>
      </c>
      <c r="I176" s="35" t="s">
        <v>45</v>
      </c>
      <c r="J176" s="36">
        <v>3700.0</v>
      </c>
      <c r="K176" s="28">
        <v>3.5545286255622313</v>
      </c>
      <c r="L176" s="28">
        <v>2.3438778056826286</v>
      </c>
      <c r="M176" s="34">
        <v>13.765911367142147</v>
      </c>
      <c r="N176" s="35" t="s">
        <v>31</v>
      </c>
      <c r="O176" s="36">
        <v>3200.0</v>
      </c>
      <c r="P176" s="28">
        <v>4.301847302231921</v>
      </c>
      <c r="Q176" s="37">
        <v>2.9330406893385996</v>
      </c>
      <c r="R176" s="38">
        <v>4.2443135284755416</v>
      </c>
      <c r="S176" s="39">
        <v>4.1143752199667</v>
      </c>
      <c r="T176" s="40">
        <v>0.04536554152059289</v>
      </c>
      <c r="U176" s="40">
        <v>9.220638520445711E-5</v>
      </c>
      <c r="V176" s="40">
        <v>0.0337475369848313</v>
      </c>
      <c r="W176" s="40">
        <v>0.02259056437509199</v>
      </c>
      <c r="X176" s="39">
        <v>3.5076842887371944</v>
      </c>
      <c r="Y176" s="41">
        <v>9.644071625843061</v>
      </c>
      <c r="Z176" s="41">
        <v>3.1572008057845746</v>
      </c>
      <c r="AA176" s="41">
        <v>10.608710561357572</v>
      </c>
      <c r="AB176" s="42">
        <v>0.0</v>
      </c>
      <c r="AC176" s="42">
        <v>0.0</v>
      </c>
      <c r="AD176" s="42">
        <v>0.0</v>
      </c>
      <c r="AE176" s="42">
        <v>1.0</v>
      </c>
      <c r="AF176" s="42">
        <v>1.0</v>
      </c>
      <c r="AG176" s="25"/>
      <c r="AH176" s="25"/>
      <c r="AI176" s="25"/>
      <c r="AJ176" s="25"/>
      <c r="AK176" s="25"/>
      <c r="AL176" s="25"/>
    </row>
    <row r="177">
      <c r="A177" s="26" t="s">
        <v>355</v>
      </c>
      <c r="B177" s="25" t="s">
        <v>88</v>
      </c>
      <c r="C177" s="25" t="s">
        <v>364</v>
      </c>
      <c r="D177" s="28">
        <v>98.88978355426676</v>
      </c>
      <c r="E177" s="29">
        <v>0.18261290322580645</v>
      </c>
      <c r="F177" s="30">
        <v>8.0</v>
      </c>
      <c r="G177" s="33"/>
      <c r="H177" s="34">
        <v>5.812326571372039</v>
      </c>
      <c r="I177" s="35" t="s">
        <v>28</v>
      </c>
      <c r="J177" s="36">
        <v>3100.0</v>
      </c>
      <c r="K177" s="28">
        <v>1.8749440552813028</v>
      </c>
      <c r="L177" s="28">
        <v>0.6800351386355767</v>
      </c>
      <c r="M177" s="34">
        <v>5.702024027301309</v>
      </c>
      <c r="N177" s="35" t="s">
        <v>29</v>
      </c>
      <c r="O177" s="36">
        <v>3000.0</v>
      </c>
      <c r="P177" s="28">
        <v>1.9006746757671031</v>
      </c>
      <c r="Q177" s="37">
        <v>0.6797660331677167</v>
      </c>
      <c r="R177" s="38">
        <v>2.9630271358120064</v>
      </c>
      <c r="S177" s="39">
        <v>2.8723150026224733</v>
      </c>
      <c r="T177" s="40">
        <v>0.03884139674675908</v>
      </c>
      <c r="U177" s="40">
        <v>0.022617717515926044</v>
      </c>
      <c r="V177" s="40">
        <v>0.02061361596388197</v>
      </c>
      <c r="W177" s="40">
        <v>0.02910718920825926</v>
      </c>
      <c r="X177" s="39">
        <v>2.6849371664683526</v>
      </c>
      <c r="Y177" s="41">
        <v>3.1273894049036866</v>
      </c>
      <c r="Z177" s="41">
        <v>2.258681763941742</v>
      </c>
      <c r="AA177" s="41">
        <v>3.4433422633595674</v>
      </c>
      <c r="AB177" s="42">
        <v>0.0</v>
      </c>
      <c r="AC177" s="42">
        <v>1.0</v>
      </c>
      <c r="AD177" s="42">
        <v>0.0</v>
      </c>
      <c r="AE177" s="42">
        <v>0.0</v>
      </c>
      <c r="AF177" s="42">
        <v>0.0</v>
      </c>
      <c r="AG177" s="25"/>
      <c r="AH177" s="25"/>
      <c r="AI177" s="25"/>
      <c r="AJ177" s="25"/>
      <c r="AK177" s="25"/>
      <c r="AL177" s="25"/>
    </row>
    <row r="178">
      <c r="A178" s="26" t="s">
        <v>357</v>
      </c>
      <c r="B178" s="25" t="s">
        <v>88</v>
      </c>
      <c r="C178" s="25" t="s">
        <v>364</v>
      </c>
      <c r="D178" s="28">
        <v>98.88978355426676</v>
      </c>
      <c r="E178" s="29">
        <v>0.18982978723404254</v>
      </c>
      <c r="F178" s="30">
        <v>0.0</v>
      </c>
      <c r="G178" s="33"/>
      <c r="H178" s="34" t="s">
        <v>64</v>
      </c>
      <c r="I178" s="35" t="s">
        <v>30</v>
      </c>
      <c r="J178" s="36">
        <v>3000.0</v>
      </c>
      <c r="K178" s="28" t="s">
        <v>64</v>
      </c>
      <c r="L178" s="28" t="s">
        <v>64</v>
      </c>
      <c r="M178" s="34" t="s">
        <v>64</v>
      </c>
      <c r="N178" s="35" t="s">
        <v>30</v>
      </c>
      <c r="O178" s="36">
        <v>3000.0</v>
      </c>
      <c r="P178" s="28" t="s">
        <v>64</v>
      </c>
      <c r="Q178" s="37" t="s">
        <v>64</v>
      </c>
      <c r="R178" s="38" t="s">
        <v>64</v>
      </c>
      <c r="S178" s="39" t="s">
        <v>64</v>
      </c>
      <c r="T178" s="40" t="s">
        <v>64</v>
      </c>
      <c r="U178" s="40" t="s">
        <v>64</v>
      </c>
      <c r="V178" s="40" t="s">
        <v>64</v>
      </c>
      <c r="W178" s="40" t="s">
        <v>64</v>
      </c>
      <c r="X178" s="39" t="s">
        <v>64</v>
      </c>
      <c r="Y178" s="41" t="s">
        <v>64</v>
      </c>
      <c r="Z178" s="41" t="s">
        <v>64</v>
      </c>
      <c r="AA178" s="41" t="s">
        <v>64</v>
      </c>
      <c r="AB178" s="42">
        <v>0.0</v>
      </c>
      <c r="AC178" s="42">
        <v>0.0</v>
      </c>
      <c r="AD178" s="42">
        <v>0.0</v>
      </c>
      <c r="AE178" s="42">
        <v>1.0</v>
      </c>
      <c r="AF178" s="42">
        <v>0.0</v>
      </c>
      <c r="AG178" s="25"/>
      <c r="AH178" s="25"/>
      <c r="AI178" s="25"/>
      <c r="AJ178" s="25"/>
      <c r="AK178" s="25"/>
      <c r="AL178" s="25"/>
    </row>
    <row r="179">
      <c r="A179" s="26" t="s">
        <v>358</v>
      </c>
      <c r="B179" s="25" t="s">
        <v>88</v>
      </c>
      <c r="C179" s="25" t="s">
        <v>364</v>
      </c>
      <c r="D179" s="28">
        <v>98.88978355426676</v>
      </c>
      <c r="E179" s="29">
        <v>0.1480800821355236</v>
      </c>
      <c r="F179" s="30">
        <v>0.0</v>
      </c>
      <c r="G179" s="33"/>
      <c r="H179" s="34" t="s">
        <v>64</v>
      </c>
      <c r="I179" s="35" t="s">
        <v>40</v>
      </c>
      <c r="J179" s="36">
        <v>3000.0</v>
      </c>
      <c r="K179" s="28" t="s">
        <v>64</v>
      </c>
      <c r="L179" s="28" t="s">
        <v>64</v>
      </c>
      <c r="M179" s="34" t="s">
        <v>64</v>
      </c>
      <c r="N179" s="35" t="s">
        <v>28</v>
      </c>
      <c r="O179" s="36">
        <v>3000.0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0.0</v>
      </c>
      <c r="AC179" s="42">
        <v>1.0</v>
      </c>
      <c r="AD179" s="42">
        <v>1.0</v>
      </c>
      <c r="AE179" s="42">
        <v>0.0</v>
      </c>
      <c r="AF179" s="42">
        <v>0.0</v>
      </c>
      <c r="AG179" s="25"/>
      <c r="AH179" s="25"/>
      <c r="AI179" s="25"/>
      <c r="AJ179" s="25"/>
      <c r="AK179" s="25"/>
      <c r="AL179" s="25"/>
    </row>
    <row r="180">
      <c r="A180" s="26" t="s">
        <v>349</v>
      </c>
      <c r="B180" s="25" t="s">
        <v>88</v>
      </c>
      <c r="C180" s="25" t="s">
        <v>364</v>
      </c>
      <c r="D180" s="28">
        <v>98.88978355426676</v>
      </c>
      <c r="E180" s="29">
        <v>0.2148707078457702</v>
      </c>
      <c r="F180" s="30">
        <v>0.0</v>
      </c>
      <c r="G180" s="33"/>
      <c r="H180" s="34" t="s">
        <v>64</v>
      </c>
      <c r="I180" s="35" t="s">
        <v>27</v>
      </c>
      <c r="J180" s="36">
        <v>6600.0</v>
      </c>
      <c r="K180" s="28" t="s">
        <v>64</v>
      </c>
      <c r="L180" s="28" t="s">
        <v>64</v>
      </c>
      <c r="M180" s="34" t="s">
        <v>64</v>
      </c>
      <c r="N180" s="35" t="s">
        <v>27</v>
      </c>
      <c r="O180" s="36">
        <v>6900.0</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1.0</v>
      </c>
      <c r="AC180" s="42">
        <v>0.0</v>
      </c>
      <c r="AD180" s="42">
        <v>0.0</v>
      </c>
      <c r="AE180" s="42">
        <v>0.0</v>
      </c>
      <c r="AF180" s="42">
        <v>0.0</v>
      </c>
      <c r="AG180" s="25"/>
      <c r="AH180" s="25"/>
      <c r="AI180" s="25"/>
      <c r="AJ180" s="25"/>
      <c r="AK180" s="25"/>
      <c r="AL180" s="25"/>
    </row>
    <row r="181">
      <c r="A181" s="26" t="s">
        <v>360</v>
      </c>
      <c r="B181" s="25" t="s">
        <v>88</v>
      </c>
      <c r="C181" s="25" t="s">
        <v>364</v>
      </c>
      <c r="D181" s="28">
        <v>98.88978355426676</v>
      </c>
      <c r="E181" s="29">
        <v>0.18</v>
      </c>
      <c r="F181" s="30">
        <v>0.0</v>
      </c>
      <c r="G181" s="33"/>
      <c r="H181" s="34" t="s">
        <v>64</v>
      </c>
      <c r="I181" s="35" t="s">
        <v>40</v>
      </c>
      <c r="J181" s="36">
        <v>3000.0</v>
      </c>
      <c r="K181" s="28" t="s">
        <v>64</v>
      </c>
      <c r="L181" s="28" t="s">
        <v>64</v>
      </c>
      <c r="M181" s="34" t="s">
        <v>64</v>
      </c>
      <c r="N181" s="35" t="s">
        <v>29</v>
      </c>
      <c r="O181" s="36">
        <v>3000.0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0.0</v>
      </c>
      <c r="AC181" s="42">
        <v>1.0</v>
      </c>
      <c r="AD181" s="42">
        <v>1.0</v>
      </c>
      <c r="AE181" s="42">
        <v>0.0</v>
      </c>
      <c r="AF181" s="42">
        <v>0.0</v>
      </c>
      <c r="AG181" s="25"/>
      <c r="AH181" s="25"/>
      <c r="AI181" s="25"/>
      <c r="AJ181" s="25"/>
      <c r="AK181" s="25"/>
      <c r="AL181" s="25"/>
    </row>
    <row r="182">
      <c r="A182" s="26" t="s">
        <v>361</v>
      </c>
      <c r="B182" s="25" t="s">
        <v>88</v>
      </c>
      <c r="C182" s="25" t="s">
        <v>364</v>
      </c>
      <c r="D182" s="28">
        <v>98.88978355426676</v>
      </c>
      <c r="E182" s="29">
        <v>0.1823225806451613</v>
      </c>
      <c r="F182" s="30">
        <v>0.0</v>
      </c>
      <c r="G182" s="33"/>
      <c r="H182" s="34" t="s">
        <v>64</v>
      </c>
      <c r="I182" s="35" t="s">
        <v>30</v>
      </c>
      <c r="J182" s="36">
        <v>3000.0</v>
      </c>
      <c r="K182" s="28" t="s">
        <v>64</v>
      </c>
      <c r="L182" s="28" t="s">
        <v>64</v>
      </c>
      <c r="M182" s="34" t="s">
        <v>64</v>
      </c>
      <c r="N182" s="35" t="s">
        <v>30</v>
      </c>
      <c r="O182" s="36">
        <v>3000.0</v>
      </c>
      <c r="P182" s="28" t="s">
        <v>64</v>
      </c>
      <c r="Q182" s="37" t="s">
        <v>64</v>
      </c>
      <c r="R182" s="38" t="s">
        <v>64</v>
      </c>
      <c r="S182" s="39" t="s">
        <v>64</v>
      </c>
      <c r="T182" s="40" t="s">
        <v>64</v>
      </c>
      <c r="U182" s="40" t="s">
        <v>64</v>
      </c>
      <c r="V182" s="40" t="s">
        <v>64</v>
      </c>
      <c r="W182" s="40" t="s">
        <v>64</v>
      </c>
      <c r="X182" s="39" t="s">
        <v>64</v>
      </c>
      <c r="Y182" s="41" t="s">
        <v>64</v>
      </c>
      <c r="Z182" s="41" t="s">
        <v>64</v>
      </c>
      <c r="AA182" s="41" t="s">
        <v>64</v>
      </c>
      <c r="AB182" s="42">
        <v>0.0</v>
      </c>
      <c r="AC182" s="42">
        <v>0.0</v>
      </c>
      <c r="AD182" s="42">
        <v>0.0</v>
      </c>
      <c r="AE182" s="42">
        <v>1.0</v>
      </c>
      <c r="AF182" s="42">
        <v>0.0</v>
      </c>
      <c r="AG182" s="25"/>
      <c r="AH182" s="25"/>
      <c r="AI182" s="25"/>
      <c r="AJ182" s="25"/>
      <c r="AK182" s="25"/>
      <c r="AL182" s="25"/>
    </row>
    <row r="183">
      <c r="A183" s="26" t="s">
        <v>362</v>
      </c>
      <c r="B183" s="25" t="s">
        <v>88</v>
      </c>
      <c r="C183" s="25" t="s">
        <v>364</v>
      </c>
      <c r="D183" s="28">
        <v>98.88978355426676</v>
      </c>
      <c r="E183" s="29">
        <v>0.22916417910447762</v>
      </c>
      <c r="F183" s="30">
        <v>0.0</v>
      </c>
      <c r="G183" s="33"/>
      <c r="H183" s="34" t="s">
        <v>64</v>
      </c>
      <c r="I183" s="35" t="s">
        <v>45</v>
      </c>
      <c r="J183" s="36">
        <v>3000.0</v>
      </c>
      <c r="K183" s="28" t="s">
        <v>64</v>
      </c>
      <c r="L183" s="28" t="s">
        <v>64</v>
      </c>
      <c r="M183" s="34" t="s">
        <v>64</v>
      </c>
      <c r="N183" s="35" t="s">
        <v>31</v>
      </c>
      <c r="O183" s="36">
        <v>3100.0</v>
      </c>
      <c r="P183" s="28" t="s">
        <v>64</v>
      </c>
      <c r="Q183" s="37" t="s">
        <v>64</v>
      </c>
      <c r="R183" s="38" t="s">
        <v>64</v>
      </c>
      <c r="S183" s="39" t="s">
        <v>64</v>
      </c>
      <c r="T183" s="40" t="s">
        <v>64</v>
      </c>
      <c r="U183" s="40" t="s">
        <v>64</v>
      </c>
      <c r="V183" s="40" t="s">
        <v>64</v>
      </c>
      <c r="W183" s="40" t="s">
        <v>64</v>
      </c>
      <c r="X183" s="39" t="s">
        <v>64</v>
      </c>
      <c r="Y183" s="41" t="s">
        <v>64</v>
      </c>
      <c r="Z183" s="41" t="s">
        <v>64</v>
      </c>
      <c r="AA183" s="41" t="s">
        <v>64</v>
      </c>
      <c r="AB183" s="42">
        <v>0.0</v>
      </c>
      <c r="AC183" s="42">
        <v>0.0</v>
      </c>
      <c r="AD183" s="42">
        <v>0.0</v>
      </c>
      <c r="AE183" s="42">
        <v>1.0</v>
      </c>
      <c r="AF183" s="42">
        <v>1.0</v>
      </c>
      <c r="AG183" s="25"/>
      <c r="AH183" s="25"/>
      <c r="AI183" s="25"/>
      <c r="AJ183" s="25"/>
      <c r="AK183" s="25"/>
      <c r="AL183" s="25"/>
    </row>
    <row r="184">
      <c r="A184" s="26" t="s">
        <v>363</v>
      </c>
      <c r="B184" s="25" t="s">
        <v>88</v>
      </c>
      <c r="C184" s="25" t="s">
        <v>364</v>
      </c>
      <c r="D184" s="28">
        <v>98.88978355426676</v>
      </c>
      <c r="E184" s="29">
        <v>0.1874630225080386</v>
      </c>
      <c r="F184" s="30">
        <v>0.0</v>
      </c>
      <c r="G184" s="33"/>
      <c r="H184" s="34" t="s">
        <v>64</v>
      </c>
      <c r="I184" s="35" t="s">
        <v>40</v>
      </c>
      <c r="J184" s="36">
        <v>3000.0</v>
      </c>
      <c r="K184" s="28" t="s">
        <v>64</v>
      </c>
      <c r="L184" s="28" t="s">
        <v>64</v>
      </c>
      <c r="M184" s="34" t="s">
        <v>64</v>
      </c>
      <c r="N184" s="35" t="s">
        <v>29</v>
      </c>
      <c r="O184" s="36">
        <v>3000.0</v>
      </c>
      <c r="P184" s="28" t="s">
        <v>64</v>
      </c>
      <c r="Q184" s="37" t="s">
        <v>64</v>
      </c>
      <c r="R184" s="38" t="s">
        <v>64</v>
      </c>
      <c r="S184" s="39" t="s">
        <v>64</v>
      </c>
      <c r="T184" s="40" t="s">
        <v>64</v>
      </c>
      <c r="U184" s="40" t="s">
        <v>64</v>
      </c>
      <c r="V184" s="40" t="s">
        <v>64</v>
      </c>
      <c r="W184" s="40" t="s">
        <v>64</v>
      </c>
      <c r="X184" s="39" t="s">
        <v>64</v>
      </c>
      <c r="Y184" s="41" t="s">
        <v>64</v>
      </c>
      <c r="Z184" s="41" t="s">
        <v>64</v>
      </c>
      <c r="AA184" s="41" t="s">
        <v>64</v>
      </c>
      <c r="AB184" s="42">
        <v>0.0</v>
      </c>
      <c r="AC184" s="42">
        <v>1.0</v>
      </c>
      <c r="AD184" s="42">
        <v>1.0</v>
      </c>
      <c r="AE184" s="42">
        <v>0.0</v>
      </c>
      <c r="AF184" s="42">
        <v>0.0</v>
      </c>
      <c r="AG184" s="25"/>
      <c r="AH184" s="25"/>
      <c r="AI184" s="25"/>
      <c r="AJ184" s="25"/>
      <c r="AK184" s="25"/>
      <c r="AL184" s="25"/>
    </row>
    <row r="185">
      <c r="A185" s="26" t="s">
        <v>381</v>
      </c>
      <c r="B185" s="25" t="s">
        <v>364</v>
      </c>
      <c r="C185" s="25" t="s">
        <v>88</v>
      </c>
      <c r="D185" s="28">
        <v>98.88978355426676</v>
      </c>
      <c r="E185" s="29">
        <v>0.2477475950526798</v>
      </c>
      <c r="F185" s="30">
        <v>33.0</v>
      </c>
      <c r="G185" s="33"/>
      <c r="H185" s="34">
        <v>38.745087522656384</v>
      </c>
      <c r="I185" s="35" t="s">
        <v>45</v>
      </c>
      <c r="J185" s="36">
        <v>8200.0</v>
      </c>
      <c r="K185" s="28">
        <v>4.725010673494681</v>
      </c>
      <c r="L185" s="28">
        <v>6.871603186235796</v>
      </c>
      <c r="M185" s="34">
        <v>39.20026945484963</v>
      </c>
      <c r="N185" s="35" t="s">
        <v>30</v>
      </c>
      <c r="O185" s="36">
        <v>9000.0</v>
      </c>
      <c r="P185" s="28">
        <v>4.355585494983292</v>
      </c>
      <c r="Q185" s="37">
        <v>6.388738029925864</v>
      </c>
      <c r="R185" s="38">
        <v>17.583140304069598</v>
      </c>
      <c r="S185" s="39">
        <v>18.348124009625916</v>
      </c>
      <c r="T185" s="40">
        <v>0.12483682314103578</v>
      </c>
      <c r="U185" s="40">
        <v>0.00392157559605348</v>
      </c>
      <c r="V185" s="40">
        <v>0.05849683597446441</v>
      </c>
      <c r="W185" s="40">
        <v>0.02570810668523948</v>
      </c>
      <c r="X185" s="39">
        <v>21.010749995066675</v>
      </c>
      <c r="Y185" s="41">
        <v>17.73433752758971</v>
      </c>
      <c r="Z185" s="41">
        <v>20.00353744683648</v>
      </c>
      <c r="AA185" s="41">
        <v>19.19673200801315</v>
      </c>
      <c r="AB185" s="42">
        <v>0.0</v>
      </c>
      <c r="AC185" s="42">
        <v>0.0</v>
      </c>
      <c r="AD185" s="42">
        <v>0.0</v>
      </c>
      <c r="AE185" s="42">
        <v>1.0</v>
      </c>
      <c r="AF185" s="42">
        <v>1.0</v>
      </c>
      <c r="AG185" s="25"/>
      <c r="AH185" s="25"/>
      <c r="AI185" s="25"/>
      <c r="AJ185" s="25"/>
      <c r="AK185" s="25"/>
      <c r="AL185" s="25"/>
    </row>
    <row r="186">
      <c r="A186" s="26" t="s">
        <v>382</v>
      </c>
      <c r="B186" s="25" t="s">
        <v>364</v>
      </c>
      <c r="C186" s="25" t="s">
        <v>88</v>
      </c>
      <c r="D186" s="28">
        <v>98.88978355426676</v>
      </c>
      <c r="E186" s="29">
        <v>0.1413384030418251</v>
      </c>
      <c r="F186" s="30">
        <v>30.0</v>
      </c>
      <c r="G186" s="33"/>
      <c r="H186" s="34">
        <v>23.759101210539704</v>
      </c>
      <c r="I186" s="35" t="s">
        <v>40</v>
      </c>
      <c r="J186" s="36">
        <v>5400.0</v>
      </c>
      <c r="K186" s="28">
        <v>4.399833557507352</v>
      </c>
      <c r="L186" s="28">
        <v>4.47315261700853</v>
      </c>
      <c r="M186" s="34">
        <v>24.104805757180088</v>
      </c>
      <c r="N186" s="35" t="s">
        <v>28</v>
      </c>
      <c r="O186" s="36">
        <v>5500.0</v>
      </c>
      <c r="P186" s="28">
        <v>4.382691955850926</v>
      </c>
      <c r="Q186" s="37">
        <v>4.503094175569908</v>
      </c>
      <c r="R186" s="38">
        <v>8.286342052154222</v>
      </c>
      <c r="S186" s="39">
        <v>8.64685311780823</v>
      </c>
      <c r="T186" s="40">
        <v>0.02484506742016399</v>
      </c>
      <c r="U186" s="40">
        <v>0.034644516322937836</v>
      </c>
      <c r="V186" s="40">
        <v>0.013461869199770129</v>
      </c>
      <c r="W186" s="40">
        <v>0.020588741129060197</v>
      </c>
      <c r="X186" s="39">
        <v>10.761275284625771</v>
      </c>
      <c r="Y186" s="41">
        <v>12.997825925913935</v>
      </c>
      <c r="Z186" s="41">
        <v>9.054398761367901</v>
      </c>
      <c r="AA186" s="41">
        <v>15.050406995812185</v>
      </c>
      <c r="AB186" s="42">
        <v>0.0</v>
      </c>
      <c r="AC186" s="42">
        <v>1.0</v>
      </c>
      <c r="AD186" s="42">
        <v>1.0</v>
      </c>
      <c r="AE186" s="42">
        <v>0.0</v>
      </c>
      <c r="AF186" s="42">
        <v>0.0</v>
      </c>
      <c r="AG186" s="25"/>
      <c r="AH186" s="25"/>
      <c r="AI186" s="25"/>
      <c r="AJ186" s="25"/>
      <c r="AK186" s="25"/>
      <c r="AL186" s="25"/>
    </row>
    <row r="187">
      <c r="A187" s="26" t="s">
        <v>383</v>
      </c>
      <c r="B187" s="25" t="s">
        <v>364</v>
      </c>
      <c r="C187" s="25" t="s">
        <v>88</v>
      </c>
      <c r="D187" s="28">
        <v>98.88978355426676</v>
      </c>
      <c r="E187" s="29">
        <v>0.135891846921797</v>
      </c>
      <c r="F187" s="30">
        <v>30.0</v>
      </c>
      <c r="G187" s="33"/>
      <c r="H187" s="34">
        <v>25.412893592065092</v>
      </c>
      <c r="I187" s="35" t="s">
        <v>40</v>
      </c>
      <c r="J187" s="36">
        <v>4700.0</v>
      </c>
      <c r="K187" s="28">
        <v>5.406998636609595</v>
      </c>
      <c r="L187" s="28">
        <v>5.774671207355516</v>
      </c>
      <c r="M187" s="34">
        <v>26.26845735707238</v>
      </c>
      <c r="N187" s="35" t="s">
        <v>29</v>
      </c>
      <c r="O187" s="36">
        <v>5000.0</v>
      </c>
      <c r="P187" s="28">
        <v>5.253691471414475</v>
      </c>
      <c r="Q187" s="37">
        <v>5.748609224243064</v>
      </c>
      <c r="R187" s="38">
        <v>7.928065133872709</v>
      </c>
      <c r="S187" s="39">
        <v>8.272988767485419</v>
      </c>
      <c r="T187" s="40">
        <v>0.04954565507002562</v>
      </c>
      <c r="U187" s="40">
        <v>0.007584523738353823</v>
      </c>
      <c r="V187" s="40">
        <v>0.02501907830573858</v>
      </c>
      <c r="W187" s="40">
        <v>0.021670067823868062</v>
      </c>
      <c r="X187" s="39">
        <v>8.64180436240866</v>
      </c>
      <c r="Y187" s="41">
        <v>16.771089229656432</v>
      </c>
      <c r="Z187" s="41">
        <v>7.7377480412972215</v>
      </c>
      <c r="AA187" s="41">
        <v>18.53070931577516</v>
      </c>
      <c r="AB187" s="42">
        <v>0.0</v>
      </c>
      <c r="AC187" s="42">
        <v>1.0</v>
      </c>
      <c r="AD187" s="42">
        <v>1.0</v>
      </c>
      <c r="AE187" s="42">
        <v>0.0</v>
      </c>
      <c r="AF187" s="42">
        <v>0.0</v>
      </c>
      <c r="AG187" s="25"/>
      <c r="AH187" s="25"/>
      <c r="AI187" s="25"/>
      <c r="AJ187" s="25"/>
      <c r="AK187" s="25"/>
      <c r="AL187" s="25"/>
    </row>
    <row r="188">
      <c r="A188" s="26" t="s">
        <v>384</v>
      </c>
      <c r="B188" s="25" t="s">
        <v>364</v>
      </c>
      <c r="C188" s="25" t="s">
        <v>88</v>
      </c>
      <c r="D188" s="28">
        <v>98.88978355426676</v>
      </c>
      <c r="E188" s="29">
        <v>0.1975345060893099</v>
      </c>
      <c r="F188" s="30">
        <v>27.0</v>
      </c>
      <c r="G188" s="33"/>
      <c r="H188" s="34">
        <v>26.421657725286618</v>
      </c>
      <c r="I188" s="35" t="s">
        <v>27</v>
      </c>
      <c r="J188" s="36">
        <v>5300.0</v>
      </c>
      <c r="K188" s="28">
        <v>4.985218438733324</v>
      </c>
      <c r="L188" s="28">
        <v>5.478115751672734</v>
      </c>
      <c r="M188" s="34">
        <v>26.144697954639803</v>
      </c>
      <c r="N188" s="35" t="s">
        <v>27</v>
      </c>
      <c r="O188" s="36">
        <v>5500.0</v>
      </c>
      <c r="P188" s="28">
        <v>4.753581446298146</v>
      </c>
      <c r="Q188" s="37">
        <v>5.183436344346214</v>
      </c>
      <c r="R188" s="38">
        <v>10.963601675662723</v>
      </c>
      <c r="S188" s="39">
        <v>11.44059136527754</v>
      </c>
      <c r="T188" s="40">
        <v>0.06986410019572842</v>
      </c>
      <c r="U188" s="40">
        <v>0.011453131179627608</v>
      </c>
      <c r="V188" s="40">
        <v>0.040190078503056885</v>
      </c>
      <c r="W188" s="40">
        <v>0.046124882841591185</v>
      </c>
      <c r="X188" s="39">
        <v>10.954986546825689</v>
      </c>
      <c r="Y188" s="41">
        <v>15.46667117846093</v>
      </c>
      <c r="Z188" s="41">
        <v>9.353583543813633</v>
      </c>
      <c r="AA188" s="41">
        <v>16.791114410826168</v>
      </c>
      <c r="AB188" s="42">
        <v>1.0</v>
      </c>
      <c r="AC188" s="42">
        <v>0.0</v>
      </c>
      <c r="AD188" s="42">
        <v>0.0</v>
      </c>
      <c r="AE188" s="42">
        <v>0.0</v>
      </c>
      <c r="AF188" s="42">
        <v>0.0</v>
      </c>
      <c r="AG188" s="25"/>
      <c r="AH188" s="25"/>
      <c r="AI188" s="25"/>
      <c r="AJ188" s="25"/>
      <c r="AK188" s="25"/>
      <c r="AL188" s="25"/>
    </row>
    <row r="189">
      <c r="A189" s="26" t="s">
        <v>386</v>
      </c>
      <c r="B189" s="25" t="s">
        <v>364</v>
      </c>
      <c r="C189" s="25" t="s">
        <v>88</v>
      </c>
      <c r="D189" s="28">
        <v>98.88978355426676</v>
      </c>
      <c r="E189" s="29">
        <v>0.18938131573520314</v>
      </c>
      <c r="F189" s="30">
        <v>24.0</v>
      </c>
      <c r="G189" s="33"/>
      <c r="H189" s="34">
        <v>21.672345078184165</v>
      </c>
      <c r="I189" s="35" t="s">
        <v>27</v>
      </c>
      <c r="J189" s="36">
        <v>3400.0</v>
      </c>
      <c r="K189" s="28">
        <v>6.374219140642402</v>
      </c>
      <c r="L189" s="28">
        <v>6.0586796259943565</v>
      </c>
      <c r="M189" s="34">
        <v>20.81768179469622</v>
      </c>
      <c r="N189" s="35" t="s">
        <v>27</v>
      </c>
      <c r="O189" s="36">
        <v>3300.0</v>
      </c>
      <c r="P189" s="28">
        <v>6.308388422635218</v>
      </c>
      <c r="Q189" s="37">
        <v>5.822076454585896</v>
      </c>
      <c r="R189" s="38">
        <v>9.274875481897674</v>
      </c>
      <c r="S189" s="39">
        <v>9.678394335300291</v>
      </c>
      <c r="T189" s="40">
        <v>0.04206676951884684</v>
      </c>
      <c r="U189" s="40">
        <v>0.04113654611425317</v>
      </c>
      <c r="V189" s="40">
        <v>0.021808570929918142</v>
      </c>
      <c r="W189" s="40">
        <v>0.02966379079093131</v>
      </c>
      <c r="X189" s="39">
        <v>11.623906946776236</v>
      </c>
      <c r="Y189" s="41">
        <v>10.04843813140793</v>
      </c>
      <c r="Z189" s="41">
        <v>9.87354944874552</v>
      </c>
      <c r="AA189" s="41">
        <v>10.944132345950703</v>
      </c>
      <c r="AB189" s="42">
        <v>1.0</v>
      </c>
      <c r="AC189" s="42">
        <v>0.0</v>
      </c>
      <c r="AD189" s="42">
        <v>0.0</v>
      </c>
      <c r="AE189" s="42">
        <v>0.0</v>
      </c>
      <c r="AF189" s="42">
        <v>0.0</v>
      </c>
      <c r="AG189" s="25"/>
      <c r="AH189" s="25"/>
      <c r="AI189" s="25"/>
      <c r="AJ189" s="25"/>
      <c r="AK189" s="25"/>
      <c r="AL189" s="25"/>
    </row>
    <row r="190">
      <c r="A190" s="26" t="s">
        <v>385</v>
      </c>
      <c r="B190" s="25" t="s">
        <v>364</v>
      </c>
      <c r="C190" s="25" t="s">
        <v>88</v>
      </c>
      <c r="D190" s="28">
        <v>98.88978355426676</v>
      </c>
      <c r="E190" s="29">
        <v>0.20884122562674096</v>
      </c>
      <c r="F190" s="30">
        <v>24.0</v>
      </c>
      <c r="G190" s="33"/>
      <c r="H190" s="34">
        <v>28.962254264599068</v>
      </c>
      <c r="I190" s="35" t="s">
        <v>45</v>
      </c>
      <c r="J190" s="36">
        <v>4900.0</v>
      </c>
      <c r="K190" s="28">
        <v>5.910664135632463</v>
      </c>
      <c r="L190" s="28">
        <v>6.946592818962351</v>
      </c>
      <c r="M190" s="34">
        <v>29.232350633479385</v>
      </c>
      <c r="N190" s="35" t="s">
        <v>31</v>
      </c>
      <c r="O190" s="36">
        <v>5700.0</v>
      </c>
      <c r="P190" s="28">
        <v>5.128482567277085</v>
      </c>
      <c r="Q190" s="37">
        <v>6.068419814372981</v>
      </c>
      <c r="R190" s="38">
        <v>10.408625665536668</v>
      </c>
      <c r="S190" s="39">
        <v>10.861470202614493</v>
      </c>
      <c r="T190" s="40">
        <v>0.09182590025764835</v>
      </c>
      <c r="U190" s="40">
        <v>0.00820437596803731</v>
      </c>
      <c r="V190" s="40">
        <v>0.04638627951159556</v>
      </c>
      <c r="W190" s="40">
        <v>0.03166047649204141</v>
      </c>
      <c r="X190" s="39">
        <v>12.01130924110332</v>
      </c>
      <c r="Y190" s="41">
        <v>16.95094502349575</v>
      </c>
      <c r="Z190" s="41">
        <v>11.02575258330333</v>
      </c>
      <c r="AA190" s="41">
        <v>18.206598050176055</v>
      </c>
      <c r="AB190" s="42">
        <v>0.0</v>
      </c>
      <c r="AC190" s="42">
        <v>0.0</v>
      </c>
      <c r="AD190" s="42">
        <v>0.0</v>
      </c>
      <c r="AE190" s="42">
        <v>1.0</v>
      </c>
      <c r="AF190" s="42">
        <v>1.0</v>
      </c>
      <c r="AG190" s="25"/>
      <c r="AH190" s="25"/>
      <c r="AI190" s="25"/>
      <c r="AJ190" s="25"/>
      <c r="AK190" s="25"/>
      <c r="AL190" s="25"/>
    </row>
    <row r="191">
      <c r="A191" s="26" t="s">
        <v>387</v>
      </c>
      <c r="B191" s="25" t="s">
        <v>364</v>
      </c>
      <c r="C191" s="25" t="s">
        <v>88</v>
      </c>
      <c r="D191" s="28">
        <v>98.88978355426676</v>
      </c>
      <c r="E191" s="29">
        <v>0.24241475211608224</v>
      </c>
      <c r="F191" s="30">
        <v>24.0</v>
      </c>
      <c r="G191" s="33"/>
      <c r="H191" s="34">
        <v>25.170805917743607</v>
      </c>
      <c r="I191" s="35" t="s">
        <v>44</v>
      </c>
      <c r="J191" s="36">
        <v>5000.0</v>
      </c>
      <c r="K191" s="28">
        <v>5.034161183548721</v>
      </c>
      <c r="L191" s="28">
        <v>5.338939326280672</v>
      </c>
      <c r="M191" s="34">
        <v>25.08042050229728</v>
      </c>
      <c r="N191" s="35" t="s">
        <v>29</v>
      </c>
      <c r="O191" s="36">
        <v>5500.0</v>
      </c>
      <c r="P191" s="28">
        <v>4.560076454963141</v>
      </c>
      <c r="Q191" s="37">
        <v>4.823433602590066</v>
      </c>
      <c r="R191" s="38">
        <v>12.452567926482702</v>
      </c>
      <c r="S191" s="39">
        <v>12.994337564406123</v>
      </c>
      <c r="T191" s="40">
        <v>0.08987278486116977</v>
      </c>
      <c r="U191" s="40">
        <v>0.017887828108676736</v>
      </c>
      <c r="V191" s="40">
        <v>0.05669899455053292</v>
      </c>
      <c r="W191" s="40">
        <v>0.03696817809126525</v>
      </c>
      <c r="X191" s="39">
        <v>13.872648146668633</v>
      </c>
      <c r="Y191" s="41">
        <v>11.298157771074974</v>
      </c>
      <c r="Z191" s="41">
        <v>12.51647350172769</v>
      </c>
      <c r="AA191" s="41">
        <v>12.563947000569591</v>
      </c>
      <c r="AB191" s="42">
        <v>0.0</v>
      </c>
      <c r="AC191" s="42">
        <v>0.0</v>
      </c>
      <c r="AD191" s="42">
        <v>1.0</v>
      </c>
      <c r="AE191" s="42">
        <v>1.0</v>
      </c>
      <c r="AF191" s="42">
        <v>0.0</v>
      </c>
      <c r="AG191" s="25"/>
      <c r="AH191" s="25"/>
      <c r="AI191" s="25"/>
      <c r="AJ191" s="25"/>
      <c r="AK191" s="25"/>
      <c r="AL191" s="25"/>
    </row>
    <row r="192">
      <c r="A192" s="26" t="s">
        <v>388</v>
      </c>
      <c r="B192" s="25" t="s">
        <v>364</v>
      </c>
      <c r="C192" s="25" t="s">
        <v>88</v>
      </c>
      <c r="D192" s="28">
        <v>98.88978355426676</v>
      </c>
      <c r="E192" s="29">
        <v>0.20024374667376266</v>
      </c>
      <c r="F192" s="30">
        <v>21.0</v>
      </c>
      <c r="G192" s="33"/>
      <c r="H192" s="34">
        <v>21.258956098027483</v>
      </c>
      <c r="I192" s="35" t="s">
        <v>40</v>
      </c>
      <c r="J192" s="36">
        <v>3800.0</v>
      </c>
      <c r="K192" s="28">
        <v>5.594462131059864</v>
      </c>
      <c r="L192" s="28">
        <v>5.243079997380754</v>
      </c>
      <c r="M192" s="34">
        <v>20.969728212989654</v>
      </c>
      <c r="N192" s="35" t="s">
        <v>28</v>
      </c>
      <c r="O192" s="36">
        <v>3800.0</v>
      </c>
      <c r="P192" s="28">
        <v>5.51834952973412</v>
      </c>
      <c r="Q192" s="37">
        <v>5.120145266354839</v>
      </c>
      <c r="R192" s="38">
        <v>8.66530230167769</v>
      </c>
      <c r="S192" s="39">
        <v>9.042300662031378</v>
      </c>
      <c r="T192" s="40">
        <v>0.04957744105612704</v>
      </c>
      <c r="U192" s="40">
        <v>0.03089457379497601</v>
      </c>
      <c r="V192" s="40">
        <v>0.04310628032880099</v>
      </c>
      <c r="W192" s="40">
        <v>0.03903571148419266</v>
      </c>
      <c r="X192" s="39">
        <v>9.988611078577144</v>
      </c>
      <c r="Y192" s="41">
        <v>11.270345019450339</v>
      </c>
      <c r="Z192" s="41">
        <v>8.47586934651415</v>
      </c>
      <c r="AA192" s="41">
        <v>12.493858866475504</v>
      </c>
      <c r="AB192" s="42">
        <v>0.0</v>
      </c>
      <c r="AC192" s="42">
        <v>1.0</v>
      </c>
      <c r="AD192" s="42">
        <v>1.0</v>
      </c>
      <c r="AE192" s="42">
        <v>0.0</v>
      </c>
      <c r="AF192" s="42">
        <v>0.0</v>
      </c>
      <c r="AG192" s="25"/>
      <c r="AH192" s="25"/>
      <c r="AI192" s="25"/>
      <c r="AJ192" s="25"/>
      <c r="AK192" s="25"/>
      <c r="AL192" s="25"/>
    </row>
    <row r="193">
      <c r="A193" s="26" t="s">
        <v>390</v>
      </c>
      <c r="B193" s="25" t="s">
        <v>364</v>
      </c>
      <c r="C193" s="25" t="s">
        <v>88</v>
      </c>
      <c r="D193" s="28">
        <v>98.88978355426676</v>
      </c>
      <c r="E193" s="29">
        <v>0.1696590909090909</v>
      </c>
      <c r="F193" s="30">
        <v>12.0</v>
      </c>
      <c r="G193" s="33"/>
      <c r="H193" s="34">
        <v>10.011621317550649</v>
      </c>
      <c r="I193" s="35" t="s">
        <v>28</v>
      </c>
      <c r="J193" s="36">
        <v>3000.0</v>
      </c>
      <c r="K193" s="28">
        <v>3.3372071058502164</v>
      </c>
      <c r="L193" s="28">
        <v>1.8022009909847763</v>
      </c>
      <c r="M193" s="34">
        <v>9.734920255977933</v>
      </c>
      <c r="N193" s="35" t="s">
        <v>28</v>
      </c>
      <c r="O193" s="36">
        <v>3000.0</v>
      </c>
      <c r="P193" s="28">
        <v>3.244973418659311</v>
      </c>
      <c r="Q193" s="37">
        <v>1.7168038318408452</v>
      </c>
      <c r="R193" s="38">
        <v>4.081401973297603</v>
      </c>
      <c r="S193" s="39">
        <v>4.258970140951673</v>
      </c>
      <c r="T193" s="40">
        <v>0.05219142368069374</v>
      </c>
      <c r="U193" s="40">
        <v>0.026197251575134212</v>
      </c>
      <c r="V193" s="40">
        <v>0.03767124160610385</v>
      </c>
      <c r="W193" s="40">
        <v>0.03411735088854688</v>
      </c>
      <c r="X193" s="39">
        <v>5.357002817880755</v>
      </c>
      <c r="Y193" s="41">
        <v>4.654618499669893</v>
      </c>
      <c r="Z193" s="41">
        <v>4.611440570031371</v>
      </c>
      <c r="AA193" s="41">
        <v>5.123479685946561</v>
      </c>
      <c r="AB193" s="42">
        <v>0.0</v>
      </c>
      <c r="AC193" s="42">
        <v>1.0</v>
      </c>
      <c r="AD193" s="42">
        <v>0.0</v>
      </c>
      <c r="AE193" s="42">
        <v>0.0</v>
      </c>
      <c r="AF193" s="42">
        <v>0.0</v>
      </c>
      <c r="AG193" s="25"/>
      <c r="AH193" s="25"/>
      <c r="AI193" s="25"/>
      <c r="AJ193" s="25"/>
      <c r="AK193" s="25"/>
      <c r="AL193" s="25"/>
    </row>
    <row r="194">
      <c r="A194" s="26" t="s">
        <v>389</v>
      </c>
      <c r="B194" s="25" t="s">
        <v>364</v>
      </c>
      <c r="C194" s="25" t="s">
        <v>88</v>
      </c>
      <c r="D194" s="28">
        <v>98.88978355426676</v>
      </c>
      <c r="E194" s="29">
        <v>0.16500571973307912</v>
      </c>
      <c r="F194" s="30">
        <v>8.0</v>
      </c>
      <c r="G194" s="33"/>
      <c r="H194" s="34">
        <v>5.715050965564503</v>
      </c>
      <c r="I194" s="35" t="s">
        <v>58</v>
      </c>
      <c r="J194" s="36">
        <v>3000.0</v>
      </c>
      <c r="K194" s="28">
        <v>1.905016988521501</v>
      </c>
      <c r="L194" s="28">
        <v>0.6824581651187263</v>
      </c>
      <c r="M194" s="34">
        <v>5.493336637186937</v>
      </c>
      <c r="N194" s="35" t="s">
        <v>28</v>
      </c>
      <c r="O194" s="36">
        <v>3000.0</v>
      </c>
      <c r="P194" s="28">
        <v>1.8311122123956458</v>
      </c>
      <c r="Q194" s="37">
        <v>0.6372541272792833</v>
      </c>
      <c r="R194" s="38">
        <v>2.6352458264845215</v>
      </c>
      <c r="S194" s="39">
        <v>2.7498965704662077</v>
      </c>
      <c r="T194" s="40">
        <v>0.046310840450469286</v>
      </c>
      <c r="U194" s="40">
        <v>0.025481073784974367</v>
      </c>
      <c r="V194" s="40">
        <v>0.028918996438502657</v>
      </c>
      <c r="W194" s="40">
        <v>0.026593342878762933</v>
      </c>
      <c r="X194" s="39">
        <v>3.2539314773576895</v>
      </c>
      <c r="Y194" s="41">
        <v>2.4611194882068137</v>
      </c>
      <c r="Z194" s="41">
        <v>2.8247958279750494</v>
      </c>
      <c r="AA194" s="41">
        <v>2.668540809211888</v>
      </c>
      <c r="AB194" s="42">
        <v>1.0</v>
      </c>
      <c r="AC194" s="42">
        <v>1.0</v>
      </c>
      <c r="AD194" s="42">
        <v>0.0</v>
      </c>
      <c r="AE194" s="42">
        <v>0.0</v>
      </c>
      <c r="AF194" s="42">
        <v>0.0</v>
      </c>
      <c r="AG194" s="25"/>
      <c r="AH194" s="25"/>
      <c r="AI194" s="25"/>
      <c r="AJ194" s="25"/>
      <c r="AK194" s="25"/>
      <c r="AL194" s="25"/>
    </row>
    <row r="195">
      <c r="A195" s="26" t="s">
        <v>391</v>
      </c>
      <c r="B195" s="25" t="s">
        <v>364</v>
      </c>
      <c r="C195" s="25" t="s">
        <v>88</v>
      </c>
      <c r="D195" s="28">
        <v>98.88978355426676</v>
      </c>
      <c r="E195" s="29">
        <v>0.17501342281879192</v>
      </c>
      <c r="F195" s="30">
        <v>0.0</v>
      </c>
      <c r="G195" s="33"/>
      <c r="H195" s="34" t="s">
        <v>64</v>
      </c>
      <c r="I195" s="35" t="s">
        <v>40</v>
      </c>
      <c r="J195" s="36">
        <v>3000.0</v>
      </c>
      <c r="K195" s="28" t="s">
        <v>64</v>
      </c>
      <c r="L195" s="28" t="s">
        <v>64</v>
      </c>
      <c r="M195" s="34" t="s">
        <v>64</v>
      </c>
      <c r="N195" s="35" t="s">
        <v>28</v>
      </c>
      <c r="O195" s="36">
        <v>3000.0</v>
      </c>
      <c r="P195" s="28" t="s">
        <v>64</v>
      </c>
      <c r="Q195" s="37" t="s">
        <v>64</v>
      </c>
      <c r="R195" s="38" t="s">
        <v>64</v>
      </c>
      <c r="S195" s="39" t="s">
        <v>64</v>
      </c>
      <c r="T195" s="40" t="s">
        <v>64</v>
      </c>
      <c r="U195" s="40" t="s">
        <v>64</v>
      </c>
      <c r="V195" s="40" t="s">
        <v>64</v>
      </c>
      <c r="W195" s="40" t="s">
        <v>64</v>
      </c>
      <c r="X195" s="39" t="s">
        <v>64</v>
      </c>
      <c r="Y195" s="41" t="s">
        <v>64</v>
      </c>
      <c r="Z195" s="41" t="s">
        <v>64</v>
      </c>
      <c r="AA195" s="41" t="s">
        <v>64</v>
      </c>
      <c r="AB195" s="42">
        <v>0.0</v>
      </c>
      <c r="AC195" s="42">
        <v>1.0</v>
      </c>
      <c r="AD195" s="42">
        <v>1.0</v>
      </c>
      <c r="AE195" s="42">
        <v>0.0</v>
      </c>
      <c r="AF195" s="42">
        <v>0.0</v>
      </c>
      <c r="AG195" s="25"/>
      <c r="AH195" s="25"/>
      <c r="AI195" s="25"/>
      <c r="AJ195" s="25"/>
      <c r="AK195" s="25"/>
      <c r="AL195" s="25"/>
    </row>
    <row r="196">
      <c r="A196" s="26" t="s">
        <v>392</v>
      </c>
      <c r="B196" s="25" t="s">
        <v>364</v>
      </c>
      <c r="C196" s="25" t="s">
        <v>88</v>
      </c>
      <c r="D196" s="28">
        <v>98.88978355426676</v>
      </c>
      <c r="E196" s="29">
        <v>0.1568479809976247</v>
      </c>
      <c r="F196" s="30">
        <v>0.0</v>
      </c>
      <c r="G196" s="33"/>
      <c r="H196" s="34" t="s">
        <v>64</v>
      </c>
      <c r="I196" s="35" t="s">
        <v>44</v>
      </c>
      <c r="J196" s="36">
        <v>3000.0</v>
      </c>
      <c r="K196" s="28" t="s">
        <v>64</v>
      </c>
      <c r="L196" s="28" t="s">
        <v>64</v>
      </c>
      <c r="M196" s="34" t="s">
        <v>64</v>
      </c>
      <c r="N196" s="35" t="s">
        <v>30</v>
      </c>
      <c r="O196" s="36">
        <v>3000.0</v>
      </c>
      <c r="P196" s="28" t="s">
        <v>64</v>
      </c>
      <c r="Q196" s="37" t="s">
        <v>64</v>
      </c>
      <c r="R196" s="38" t="s">
        <v>64</v>
      </c>
      <c r="S196" s="39" t="s">
        <v>64</v>
      </c>
      <c r="T196" s="40" t="s">
        <v>64</v>
      </c>
      <c r="U196" s="40" t="s">
        <v>64</v>
      </c>
      <c r="V196" s="40" t="s">
        <v>64</v>
      </c>
      <c r="W196" s="40" t="s">
        <v>64</v>
      </c>
      <c r="X196" s="39" t="s">
        <v>64</v>
      </c>
      <c r="Y196" s="41" t="s">
        <v>64</v>
      </c>
      <c r="Z196" s="41" t="s">
        <v>64</v>
      </c>
      <c r="AA196" s="41" t="s">
        <v>64</v>
      </c>
      <c r="AB196" s="42">
        <v>0.0</v>
      </c>
      <c r="AC196" s="42">
        <v>0.0</v>
      </c>
      <c r="AD196" s="42">
        <v>1.0</v>
      </c>
      <c r="AE196" s="42">
        <v>1.0</v>
      </c>
      <c r="AF196" s="42">
        <v>0.0</v>
      </c>
      <c r="AG196" s="25"/>
      <c r="AH196" s="25"/>
      <c r="AI196" s="25"/>
      <c r="AJ196" s="25"/>
      <c r="AK196" s="25"/>
      <c r="AL196" s="25"/>
    </row>
    <row r="197">
      <c r="A197" s="26" t="s">
        <v>393</v>
      </c>
      <c r="B197" s="25" t="s">
        <v>364</v>
      </c>
      <c r="C197" s="25" t="s">
        <v>88</v>
      </c>
      <c r="D197" s="28">
        <v>98.88978355426676</v>
      </c>
      <c r="E197" s="29">
        <v>0.18</v>
      </c>
      <c r="F197" s="30">
        <v>0.0</v>
      </c>
      <c r="G197" s="33"/>
      <c r="H197" s="34" t="s">
        <v>64</v>
      </c>
      <c r="I197" s="35" t="s">
        <v>58</v>
      </c>
      <c r="J197" s="36">
        <v>3000.0</v>
      </c>
      <c r="K197" s="28" t="s">
        <v>64</v>
      </c>
      <c r="L197" s="28" t="s">
        <v>64</v>
      </c>
      <c r="M197" s="34" t="s">
        <v>64</v>
      </c>
      <c r="N197" s="35" t="s">
        <v>27</v>
      </c>
      <c r="O197" s="36">
        <v>3000.0</v>
      </c>
      <c r="P197" s="28" t="s">
        <v>64</v>
      </c>
      <c r="Q197" s="37" t="s">
        <v>64</v>
      </c>
      <c r="R197" s="38" t="s">
        <v>64</v>
      </c>
      <c r="S197" s="39" t="s">
        <v>64</v>
      </c>
      <c r="T197" s="40" t="s">
        <v>64</v>
      </c>
      <c r="U197" s="40" t="s">
        <v>64</v>
      </c>
      <c r="V197" s="40" t="s">
        <v>64</v>
      </c>
      <c r="W197" s="40" t="s">
        <v>64</v>
      </c>
      <c r="X197" s="39" t="s">
        <v>64</v>
      </c>
      <c r="Y197" s="41" t="s">
        <v>64</v>
      </c>
      <c r="Z197" s="41" t="s">
        <v>64</v>
      </c>
      <c r="AA197" s="41" t="s">
        <v>64</v>
      </c>
      <c r="AB197" s="42">
        <v>1.0</v>
      </c>
      <c r="AC197" s="42">
        <v>1.0</v>
      </c>
      <c r="AD197" s="42">
        <v>0.0</v>
      </c>
      <c r="AE197" s="42">
        <v>0.0</v>
      </c>
      <c r="AF197" s="42">
        <v>0.0</v>
      </c>
      <c r="AG197" s="25"/>
      <c r="AH197" s="25"/>
      <c r="AI197" s="25"/>
      <c r="AJ197" s="25"/>
      <c r="AK197" s="25"/>
      <c r="AL197" s="25"/>
    </row>
    <row r="198">
      <c r="A198" s="26" t="s">
        <v>394</v>
      </c>
      <c r="B198" s="25" t="s">
        <v>364</v>
      </c>
      <c r="C198" s="25" t="s">
        <v>88</v>
      </c>
      <c r="D198" s="28">
        <v>98.88978355426676</v>
      </c>
      <c r="E198" s="29">
        <v>0.1913810709838107</v>
      </c>
      <c r="F198" s="30">
        <v>0.0</v>
      </c>
      <c r="G198" s="33"/>
      <c r="H198" s="34" t="s">
        <v>64</v>
      </c>
      <c r="I198" s="35" t="s">
        <v>45</v>
      </c>
      <c r="J198" s="36">
        <v>3000.0</v>
      </c>
      <c r="K198" s="28" t="s">
        <v>64</v>
      </c>
      <c r="L198" s="28" t="s">
        <v>64</v>
      </c>
      <c r="M198" s="34" t="s">
        <v>64</v>
      </c>
      <c r="N198" s="35" t="s">
        <v>31</v>
      </c>
      <c r="O198" s="36">
        <v>3100.0</v>
      </c>
      <c r="P198" s="28" t="s">
        <v>64</v>
      </c>
      <c r="Q198" s="37" t="s">
        <v>64</v>
      </c>
      <c r="R198" s="38" t="s">
        <v>64</v>
      </c>
      <c r="S198" s="39" t="s">
        <v>64</v>
      </c>
      <c r="T198" s="40" t="s">
        <v>64</v>
      </c>
      <c r="U198" s="40" t="s">
        <v>64</v>
      </c>
      <c r="V198" s="40" t="s">
        <v>64</v>
      </c>
      <c r="W198" s="40" t="s">
        <v>64</v>
      </c>
      <c r="X198" s="39" t="s">
        <v>64</v>
      </c>
      <c r="Y198" s="41" t="s">
        <v>64</v>
      </c>
      <c r="Z198" s="41" t="s">
        <v>64</v>
      </c>
      <c r="AA198" s="41" t="s">
        <v>64</v>
      </c>
      <c r="AB198" s="42">
        <v>0.0</v>
      </c>
      <c r="AC198" s="42">
        <v>0.0</v>
      </c>
      <c r="AD198" s="42">
        <v>0.0</v>
      </c>
      <c r="AE198" s="42">
        <v>1.0</v>
      </c>
      <c r="AF198" s="42">
        <v>1.0</v>
      </c>
      <c r="AG198" s="25"/>
      <c r="AH198" s="25"/>
      <c r="AI198" s="25"/>
      <c r="AJ198" s="25"/>
      <c r="AK198" s="25"/>
      <c r="AL198" s="25"/>
    </row>
    <row r="199">
      <c r="A199" s="26" t="s">
        <v>395</v>
      </c>
      <c r="B199" s="25" t="s">
        <v>364</v>
      </c>
      <c r="C199" s="25" t="s">
        <v>88</v>
      </c>
      <c r="D199" s="28">
        <v>98.88978355426676</v>
      </c>
      <c r="E199" s="29">
        <v>0.3028493324856961</v>
      </c>
      <c r="F199" s="30">
        <v>0.0</v>
      </c>
      <c r="G199" s="33"/>
      <c r="H199" s="34" t="s">
        <v>64</v>
      </c>
      <c r="I199" s="35" t="s">
        <v>44</v>
      </c>
      <c r="J199" s="36">
        <v>8000.0</v>
      </c>
      <c r="K199" s="28" t="s">
        <v>64</v>
      </c>
      <c r="L199" s="28" t="s">
        <v>64</v>
      </c>
      <c r="M199" s="34" t="s">
        <v>64</v>
      </c>
      <c r="N199" s="35" t="s">
        <v>29</v>
      </c>
      <c r="O199" s="36">
        <v>8600.0</v>
      </c>
      <c r="P199" s="28" t="s">
        <v>64</v>
      </c>
      <c r="Q199" s="37" t="s">
        <v>64</v>
      </c>
      <c r="R199" s="38" t="s">
        <v>64</v>
      </c>
      <c r="S199" s="39" t="s">
        <v>64</v>
      </c>
      <c r="T199" s="40" t="s">
        <v>64</v>
      </c>
      <c r="U199" s="40" t="s">
        <v>64</v>
      </c>
      <c r="V199" s="40" t="s">
        <v>64</v>
      </c>
      <c r="W199" s="40" t="s">
        <v>64</v>
      </c>
      <c r="X199" s="39" t="s">
        <v>64</v>
      </c>
      <c r="Y199" s="41" t="s">
        <v>64</v>
      </c>
      <c r="Z199" s="41" t="s">
        <v>64</v>
      </c>
      <c r="AA199" s="41" t="s">
        <v>64</v>
      </c>
      <c r="AB199" s="42">
        <v>0.0</v>
      </c>
      <c r="AC199" s="42">
        <v>0.0</v>
      </c>
      <c r="AD199" s="42">
        <v>1.0</v>
      </c>
      <c r="AE199" s="42">
        <v>1.0</v>
      </c>
      <c r="AF199" s="42">
        <v>0.0</v>
      </c>
      <c r="AG199" s="25"/>
      <c r="AH199" s="25"/>
      <c r="AI199" s="25"/>
      <c r="AJ199" s="25"/>
      <c r="AK199" s="25"/>
      <c r="AL199" s="25"/>
    </row>
    <row r="200">
      <c r="A200" s="26" t="s">
        <v>396</v>
      </c>
      <c r="B200" s="25" t="s">
        <v>364</v>
      </c>
      <c r="C200" s="25" t="s">
        <v>88</v>
      </c>
      <c r="D200" s="28">
        <v>98.88978355426676</v>
      </c>
      <c r="E200" s="29">
        <v>0.18</v>
      </c>
      <c r="F200" s="30">
        <v>0.0</v>
      </c>
      <c r="G200" s="33"/>
      <c r="H200" s="34" t="s">
        <v>64</v>
      </c>
      <c r="I200" s="35" t="s">
        <v>30</v>
      </c>
      <c r="J200" s="36">
        <v>3000.0</v>
      </c>
      <c r="K200" s="28" t="s">
        <v>64</v>
      </c>
      <c r="L200" s="28" t="s">
        <v>64</v>
      </c>
      <c r="M200" s="34" t="s">
        <v>64</v>
      </c>
      <c r="N200" s="35" t="s">
        <v>30</v>
      </c>
      <c r="O200" s="36">
        <v>3000.0</v>
      </c>
      <c r="P200" s="28" t="s">
        <v>64</v>
      </c>
      <c r="Q200" s="37" t="s">
        <v>64</v>
      </c>
      <c r="R200" s="38" t="s">
        <v>64</v>
      </c>
      <c r="S200" s="39" t="s">
        <v>64</v>
      </c>
      <c r="T200" s="40" t="s">
        <v>64</v>
      </c>
      <c r="U200" s="40" t="s">
        <v>64</v>
      </c>
      <c r="V200" s="40" t="s">
        <v>64</v>
      </c>
      <c r="W200" s="40" t="s">
        <v>64</v>
      </c>
      <c r="X200" s="39" t="s">
        <v>64</v>
      </c>
      <c r="Y200" s="41" t="s">
        <v>64</v>
      </c>
      <c r="Z200" s="41" t="s">
        <v>64</v>
      </c>
      <c r="AA200" s="41" t="s">
        <v>64</v>
      </c>
      <c r="AB200" s="42">
        <v>0.0</v>
      </c>
      <c r="AC200" s="42">
        <v>0.0</v>
      </c>
      <c r="AD200" s="42">
        <v>0.0</v>
      </c>
      <c r="AE200" s="42">
        <v>1.0</v>
      </c>
      <c r="AF200" s="42">
        <v>0.0</v>
      </c>
      <c r="AG200" s="25"/>
      <c r="AH200" s="25"/>
      <c r="AI200" s="25"/>
      <c r="AJ200" s="25"/>
      <c r="AK200" s="25"/>
      <c r="AL200" s="25"/>
    </row>
    <row r="201">
      <c r="A201" s="26" t="s">
        <v>397</v>
      </c>
      <c r="B201" s="25" t="s">
        <v>364</v>
      </c>
      <c r="C201" s="25" t="s">
        <v>88</v>
      </c>
      <c r="D201" s="28">
        <v>98.88978355426676</v>
      </c>
      <c r="E201" s="29">
        <v>0.20965453212802346</v>
      </c>
      <c r="F201" s="30">
        <v>0.0</v>
      </c>
      <c r="G201" s="33"/>
      <c r="H201" s="34" t="s">
        <v>64</v>
      </c>
      <c r="I201" s="35" t="s">
        <v>27</v>
      </c>
      <c r="J201" s="36">
        <v>3700.0</v>
      </c>
      <c r="K201" s="28" t="s">
        <v>64</v>
      </c>
      <c r="L201" s="28" t="s">
        <v>64</v>
      </c>
      <c r="M201" s="34" t="s">
        <v>64</v>
      </c>
      <c r="N201" s="35" t="s">
        <v>27</v>
      </c>
      <c r="O201" s="36">
        <v>3300.0</v>
      </c>
      <c r="P201" s="28" t="s">
        <v>64</v>
      </c>
      <c r="Q201" s="37" t="s">
        <v>64</v>
      </c>
      <c r="R201" s="38" t="s">
        <v>64</v>
      </c>
      <c r="S201" s="39" t="s">
        <v>64</v>
      </c>
      <c r="T201" s="40" t="s">
        <v>64</v>
      </c>
      <c r="U201" s="40" t="s">
        <v>64</v>
      </c>
      <c r="V201" s="40" t="s">
        <v>64</v>
      </c>
      <c r="W201" s="40" t="s">
        <v>64</v>
      </c>
      <c r="X201" s="39" t="s">
        <v>64</v>
      </c>
      <c r="Y201" s="41" t="s">
        <v>64</v>
      </c>
      <c r="Z201" s="41" t="s">
        <v>64</v>
      </c>
      <c r="AA201" s="41" t="s">
        <v>64</v>
      </c>
      <c r="AB201" s="42">
        <v>1.0</v>
      </c>
      <c r="AC201" s="42">
        <v>0.0</v>
      </c>
      <c r="AD201" s="42">
        <v>0.0</v>
      </c>
      <c r="AE201" s="42">
        <v>0.0</v>
      </c>
      <c r="AF201" s="42">
        <v>0.0</v>
      </c>
      <c r="AG201" s="25"/>
      <c r="AH201" s="25"/>
      <c r="AI201" s="25"/>
      <c r="AJ201" s="25"/>
      <c r="AK201" s="25"/>
      <c r="AL201" s="25"/>
    </row>
    <row r="202">
      <c r="A202" s="26" t="s">
        <v>398</v>
      </c>
      <c r="B202" s="25" t="s">
        <v>399</v>
      </c>
      <c r="C202" s="25" t="s">
        <v>260</v>
      </c>
      <c r="D202" s="28">
        <v>101.87625310687653</v>
      </c>
      <c r="E202" s="29">
        <v>0.3268889628544801</v>
      </c>
      <c r="F202" s="30">
        <v>34.0</v>
      </c>
      <c r="G202" s="33"/>
      <c r="H202" s="34">
        <v>39.11425761481469</v>
      </c>
      <c r="I202" s="35" t="s">
        <v>40</v>
      </c>
      <c r="J202" s="36">
        <v>8100.0</v>
      </c>
      <c r="K202" s="28">
        <v>4.828920693186999</v>
      </c>
      <c r="L202" s="28">
        <v>7.071641939039296</v>
      </c>
      <c r="M202" s="34">
        <v>38.721276023868754</v>
      </c>
      <c r="N202" s="35" t="s">
        <v>28</v>
      </c>
      <c r="O202" s="36">
        <v>8400.0</v>
      </c>
      <c r="P202" s="28">
        <v>4.6096757171272325</v>
      </c>
      <c r="Q202" s="37">
        <v>6.700854779537786</v>
      </c>
      <c r="R202" s="38">
        <v>26.442795075951423</v>
      </c>
      <c r="S202" s="39">
        <v>24.97281004107859</v>
      </c>
      <c r="T202" s="40">
        <v>0.11571154036465091</v>
      </c>
      <c r="U202" s="40">
        <v>0.007834084160095305</v>
      </c>
      <c r="V202" s="40">
        <v>0.0981377840055182</v>
      </c>
      <c r="W202" s="40">
        <v>0.03514751271826542</v>
      </c>
      <c r="X202" s="39">
        <v>24.49236226655325</v>
      </c>
      <c r="Y202" s="41">
        <v>14.621895348261441</v>
      </c>
      <c r="Z202" s="41">
        <v>22.94153583482826</v>
      </c>
      <c r="AA202" s="41">
        <v>15.77974018904049</v>
      </c>
      <c r="AB202" s="42">
        <v>0.0</v>
      </c>
      <c r="AC202" s="42">
        <v>1.0</v>
      </c>
      <c r="AD202" s="42">
        <v>1.0</v>
      </c>
      <c r="AE202" s="42">
        <v>0.0</v>
      </c>
      <c r="AF202" s="42">
        <v>0.0</v>
      </c>
      <c r="AG202" s="25"/>
      <c r="AH202" s="25"/>
      <c r="AI202" s="25"/>
      <c r="AJ202" s="25"/>
      <c r="AK202" s="25"/>
      <c r="AL202" s="25"/>
    </row>
    <row r="203">
      <c r="A203" s="26" t="s">
        <v>401</v>
      </c>
      <c r="B203" s="25" t="s">
        <v>399</v>
      </c>
      <c r="C203" s="25" t="s">
        <v>260</v>
      </c>
      <c r="D203" s="28">
        <v>101.87625310687653</v>
      </c>
      <c r="E203" s="29">
        <v>0.23729119638826185</v>
      </c>
      <c r="F203" s="30">
        <v>33.0</v>
      </c>
      <c r="G203" s="33"/>
      <c r="H203" s="34">
        <v>37.900138078455704</v>
      </c>
      <c r="I203" s="35" t="s">
        <v>27</v>
      </c>
      <c r="J203" s="36">
        <v>7600.0</v>
      </c>
      <c r="K203" s="28">
        <v>4.986860273481014</v>
      </c>
      <c r="L203" s="28">
        <v>7.136289612242955</v>
      </c>
      <c r="M203" s="34">
        <v>37.011275823265606</v>
      </c>
      <c r="N203" s="35" t="s">
        <v>27</v>
      </c>
      <c r="O203" s="36">
        <v>7500.0</v>
      </c>
      <c r="P203" s="28">
        <v>4.934836776435414</v>
      </c>
      <c r="Q203" s="37">
        <v>6.940216282251536</v>
      </c>
      <c r="R203" s="38">
        <v>17.187120306423893</v>
      </c>
      <c r="S203" s="39">
        <v>16.231668752591016</v>
      </c>
      <c r="T203" s="40">
        <v>0.0524457336155</v>
      </c>
      <c r="U203" s="40">
        <v>0.034573165176698326</v>
      </c>
      <c r="V203" s="40">
        <v>0.058598585045251395</v>
      </c>
      <c r="W203" s="40">
        <v>0.037698423045778404</v>
      </c>
      <c r="X203" s="39">
        <v>18.60589001153165</v>
      </c>
      <c r="Y203" s="41">
        <v>19.294248066924055</v>
      </c>
      <c r="Z203" s="41">
        <v>16.074941737904183</v>
      </c>
      <c r="AA203" s="41">
        <v>20.936334085361427</v>
      </c>
      <c r="AB203" s="42">
        <v>1.0</v>
      </c>
      <c r="AC203" s="42">
        <v>0.0</v>
      </c>
      <c r="AD203" s="42">
        <v>0.0</v>
      </c>
      <c r="AE203" s="42">
        <v>0.0</v>
      </c>
      <c r="AF203" s="42">
        <v>0.0</v>
      </c>
      <c r="AG203" s="25"/>
      <c r="AH203" s="25"/>
      <c r="AI203" s="25"/>
      <c r="AJ203" s="25"/>
      <c r="AK203" s="25"/>
      <c r="AL203" s="25"/>
    </row>
    <row r="204">
      <c r="A204" s="26" t="s">
        <v>403</v>
      </c>
      <c r="B204" s="25" t="s">
        <v>399</v>
      </c>
      <c r="C204" s="25" t="s">
        <v>260</v>
      </c>
      <c r="D204" s="28">
        <v>101.87625310687653</v>
      </c>
      <c r="E204" s="29">
        <v>0.20766355140186915</v>
      </c>
      <c r="F204" s="30">
        <v>28.0</v>
      </c>
      <c r="G204" s="33"/>
      <c r="H204" s="34">
        <v>23.8419691499154</v>
      </c>
      <c r="I204" s="35" t="s">
        <v>40</v>
      </c>
      <c r="J204" s="36">
        <v>4300.0</v>
      </c>
      <c r="K204" s="28">
        <v>5.544643988352418</v>
      </c>
      <c r="L204" s="28">
        <v>5.6514264331689</v>
      </c>
      <c r="M204" s="34">
        <v>23.765943717594</v>
      </c>
      <c r="N204" s="35" t="s">
        <v>28</v>
      </c>
      <c r="O204" s="36">
        <v>3800.0</v>
      </c>
      <c r="P204" s="28">
        <v>6.254195715156315</v>
      </c>
      <c r="Q204" s="37">
        <v>6.359756438685681</v>
      </c>
      <c r="R204" s="38">
        <v>12.426403423572928</v>
      </c>
      <c r="S204" s="39">
        <v>11.735605532598179</v>
      </c>
      <c r="T204" s="40">
        <v>0.054108779133834585</v>
      </c>
      <c r="U204" s="40">
        <v>0.022442305580992902</v>
      </c>
      <c r="V204" s="40">
        <v>0.03984460185777977</v>
      </c>
      <c r="W204" s="40">
        <v>0.02643627521828825</v>
      </c>
      <c r="X204" s="39">
        <v>12.681425622057079</v>
      </c>
      <c r="Y204" s="41">
        <v>11.160543527858323</v>
      </c>
      <c r="Z204" s="41">
        <v>11.229052010261773</v>
      </c>
      <c r="AA204" s="41">
        <v>12.536891707332227</v>
      </c>
      <c r="AB204" s="42">
        <v>0.0</v>
      </c>
      <c r="AC204" s="42">
        <v>1.0</v>
      </c>
      <c r="AD204" s="42">
        <v>1.0</v>
      </c>
      <c r="AE204" s="42">
        <v>0.0</v>
      </c>
      <c r="AF204" s="42">
        <v>0.0</v>
      </c>
      <c r="AG204" s="25"/>
      <c r="AH204" s="25"/>
      <c r="AI204" s="25"/>
      <c r="AJ204" s="25"/>
      <c r="AK204" s="25"/>
      <c r="AL204" s="25"/>
    </row>
    <row r="205">
      <c r="A205" s="26" t="s">
        <v>402</v>
      </c>
      <c r="B205" s="25" t="s">
        <v>399</v>
      </c>
      <c r="C205" s="25" t="s">
        <v>260</v>
      </c>
      <c r="D205" s="28">
        <v>101.87625310687653</v>
      </c>
      <c r="E205" s="29">
        <v>0.21152897473997026</v>
      </c>
      <c r="F205" s="30">
        <v>28.0</v>
      </c>
      <c r="G205" s="33"/>
      <c r="H205" s="34">
        <v>27.11731615754622</v>
      </c>
      <c r="I205" s="35" t="s">
        <v>45</v>
      </c>
      <c r="J205" s="36">
        <v>5200.0</v>
      </c>
      <c r="K205" s="28">
        <v>5.214868491835812</v>
      </c>
      <c r="L205" s="28">
        <v>5.8405368499796015</v>
      </c>
      <c r="M205" s="34">
        <v>28.00845068337587</v>
      </c>
      <c r="N205" s="35" t="s">
        <v>30</v>
      </c>
      <c r="O205" s="36">
        <v>5500.0</v>
      </c>
      <c r="P205" s="28">
        <v>5.092445578795612</v>
      </c>
      <c r="Q205" s="37">
        <v>5.840036221861144</v>
      </c>
      <c r="R205" s="38">
        <v>12.701818281419797</v>
      </c>
      <c r="S205" s="39">
        <v>11.9957097654429</v>
      </c>
      <c r="T205" s="40">
        <v>0.07013804663571771</v>
      </c>
      <c r="U205" s="40">
        <v>0.01717666448221658</v>
      </c>
      <c r="V205" s="40">
        <v>0.022138811999301372</v>
      </c>
      <c r="W205" s="40">
        <v>0.020802849206240082</v>
      </c>
      <c r="X205" s="39">
        <v>12.606529597829466</v>
      </c>
      <c r="Y205" s="41">
        <v>14.510786559716754</v>
      </c>
      <c r="Z205" s="41">
        <v>11.478009854254086</v>
      </c>
      <c r="AA205" s="41">
        <v>16.530440829121783</v>
      </c>
      <c r="AB205" s="42">
        <v>0.0</v>
      </c>
      <c r="AC205" s="42">
        <v>0.0</v>
      </c>
      <c r="AD205" s="42">
        <v>0.0</v>
      </c>
      <c r="AE205" s="42">
        <v>1.0</v>
      </c>
      <c r="AF205" s="42">
        <v>1.0</v>
      </c>
      <c r="AG205" s="25"/>
      <c r="AH205" s="25"/>
      <c r="AI205" s="25"/>
      <c r="AJ205" s="25"/>
      <c r="AK205" s="25"/>
      <c r="AL205" s="25"/>
    </row>
    <row r="206">
      <c r="A206" s="26" t="s">
        <v>409</v>
      </c>
      <c r="B206" s="25" t="s">
        <v>399</v>
      </c>
      <c r="C206" s="25" t="s">
        <v>260</v>
      </c>
      <c r="D206" s="28">
        <v>101.87625310687653</v>
      </c>
      <c r="E206" s="29">
        <v>0.14524554341575618</v>
      </c>
      <c r="F206" s="30">
        <v>26.0</v>
      </c>
      <c r="G206" s="33"/>
      <c r="H206" s="34">
        <v>22.187906720558843</v>
      </c>
      <c r="I206" s="35" t="s">
        <v>45</v>
      </c>
      <c r="J206" s="36">
        <v>5300.0</v>
      </c>
      <c r="K206" s="28">
        <v>4.186397494445065</v>
      </c>
      <c r="L206" s="28">
        <v>4.048237739951264</v>
      </c>
      <c r="M206" s="34">
        <v>22.979157952927466</v>
      </c>
      <c r="N206" s="35" t="s">
        <v>31</v>
      </c>
      <c r="O206" s="36">
        <v>5400.0</v>
      </c>
      <c r="P206" s="28">
        <v>4.255399620912494</v>
      </c>
      <c r="Q206" s="37">
        <v>4.221881948043725</v>
      </c>
      <c r="R206" s="38">
        <v>7.629679370698277</v>
      </c>
      <c r="S206" s="39">
        <v>7.205536822091361</v>
      </c>
      <c r="T206" s="40">
        <v>0.059154031110216755</v>
      </c>
      <c r="U206" s="40">
        <v>1.7979948665719378E-4</v>
      </c>
      <c r="V206" s="40">
        <v>0.024272930698721162</v>
      </c>
      <c r="W206" s="40">
        <v>0.024362830442049756</v>
      </c>
      <c r="X206" s="39">
        <v>7.230562584723615</v>
      </c>
      <c r="Y206" s="41">
        <v>14.957344135835228</v>
      </c>
      <c r="Z206" s="41">
        <v>6.553394973872996</v>
      </c>
      <c r="AA206" s="41">
        <v>16.42576297905447</v>
      </c>
      <c r="AB206" s="42">
        <v>0.0</v>
      </c>
      <c r="AC206" s="42">
        <v>0.0</v>
      </c>
      <c r="AD206" s="42">
        <v>0.0</v>
      </c>
      <c r="AE206" s="42">
        <v>1.0</v>
      </c>
      <c r="AF206" s="42">
        <v>1.0</v>
      </c>
      <c r="AG206" s="25"/>
      <c r="AH206" s="25"/>
      <c r="AI206" s="25"/>
      <c r="AJ206" s="25"/>
      <c r="AK206" s="25"/>
      <c r="AL206" s="25"/>
    </row>
    <row r="207">
      <c r="A207" s="26" t="s">
        <v>405</v>
      </c>
      <c r="B207" s="25" t="s">
        <v>399</v>
      </c>
      <c r="C207" s="25" t="s">
        <v>260</v>
      </c>
      <c r="D207" s="28">
        <v>101.87625310687653</v>
      </c>
      <c r="E207" s="29">
        <v>0.1874243223794675</v>
      </c>
      <c r="F207" s="30">
        <v>24.0</v>
      </c>
      <c r="G207" s="33"/>
      <c r="H207" s="34">
        <v>20.13594575199356</v>
      </c>
      <c r="I207" s="35" t="s">
        <v>40</v>
      </c>
      <c r="J207" s="36">
        <v>3900.0</v>
      </c>
      <c r="K207" s="28">
        <v>5.163063013331682</v>
      </c>
      <c r="L207" s="28">
        <v>4.650302505094572</v>
      </c>
      <c r="M207" s="34">
        <v>19.60987091653334</v>
      </c>
      <c r="N207" s="35" t="s">
        <v>29</v>
      </c>
      <c r="O207" s="36">
        <v>3500.0</v>
      </c>
      <c r="P207" s="28">
        <v>5.602820261866668</v>
      </c>
      <c r="Q207" s="37">
        <v>4.94952889523525</v>
      </c>
      <c r="R207" s="38">
        <v>9.439598547267982</v>
      </c>
      <c r="S207" s="39">
        <v>8.914840534363705</v>
      </c>
      <c r="T207" s="40">
        <v>0.03735120806835029</v>
      </c>
      <c r="U207" s="40">
        <v>0.04211348709706495</v>
      </c>
      <c r="V207" s="40">
        <v>0.028013406051262714</v>
      </c>
      <c r="W207" s="40">
        <v>0.018021957892979015</v>
      </c>
      <c r="X207" s="39">
        <v>12.28128663745338</v>
      </c>
      <c r="Y207" s="41">
        <v>7.854659114540181</v>
      </c>
      <c r="Z207" s="41">
        <v>10.749693183828288</v>
      </c>
      <c r="AA207" s="41">
        <v>8.86017773270505</v>
      </c>
      <c r="AB207" s="42">
        <v>0.0</v>
      </c>
      <c r="AC207" s="42">
        <v>1.0</v>
      </c>
      <c r="AD207" s="42">
        <v>1.0</v>
      </c>
      <c r="AE207" s="42">
        <v>0.0</v>
      </c>
      <c r="AF207" s="42">
        <v>0.0</v>
      </c>
      <c r="AG207" s="25"/>
      <c r="AH207" s="25"/>
      <c r="AI207" s="25"/>
      <c r="AJ207" s="25"/>
      <c r="AK207" s="25"/>
      <c r="AL207" s="25"/>
    </row>
    <row r="208">
      <c r="A208" s="26" t="s">
        <v>406</v>
      </c>
      <c r="B208" s="25" t="s">
        <v>399</v>
      </c>
      <c r="C208" s="25" t="s">
        <v>260</v>
      </c>
      <c r="D208" s="28">
        <v>101.87625310687653</v>
      </c>
      <c r="E208" s="29">
        <v>0.15958996328029373</v>
      </c>
      <c r="F208" s="30">
        <v>24.0</v>
      </c>
      <c r="G208" s="33"/>
      <c r="H208" s="34">
        <v>20.560034118821847</v>
      </c>
      <c r="I208" s="35" t="s">
        <v>58</v>
      </c>
      <c r="J208" s="36">
        <v>3900.0</v>
      </c>
      <c r="K208" s="28">
        <v>5.27180362021073</v>
      </c>
      <c r="L208" s="28">
        <v>4.821246980230132</v>
      </c>
      <c r="M208" s="34">
        <v>20.950953150423285</v>
      </c>
      <c r="N208" s="35" t="s">
        <v>27</v>
      </c>
      <c r="O208" s="36">
        <v>4400.0</v>
      </c>
      <c r="P208" s="28">
        <v>4.761580261459838</v>
      </c>
      <c r="Q208" s="37">
        <v>4.415088440213399</v>
      </c>
      <c r="R208" s="38">
        <v>7.838873796626813</v>
      </c>
      <c r="S208" s="39">
        <v>7.403101892098539</v>
      </c>
      <c r="T208" s="40">
        <v>0.046171410624238345</v>
      </c>
      <c r="U208" s="40">
        <v>0.01147455175276929</v>
      </c>
      <c r="V208" s="40">
        <v>0.0445321889452713</v>
      </c>
      <c r="W208" s="40">
        <v>0.030416668931943995</v>
      </c>
      <c r="X208" s="39">
        <v>8.243195118200475</v>
      </c>
      <c r="Y208" s="41">
        <v>12.316839000621373</v>
      </c>
      <c r="Z208" s="41">
        <v>7.176264967842508</v>
      </c>
      <c r="AA208" s="41">
        <v>13.774688182580777</v>
      </c>
      <c r="AB208" s="42">
        <v>1.0</v>
      </c>
      <c r="AC208" s="42">
        <v>1.0</v>
      </c>
      <c r="AD208" s="42">
        <v>0.0</v>
      </c>
      <c r="AE208" s="42">
        <v>0.0</v>
      </c>
      <c r="AF208" s="42">
        <v>0.0</v>
      </c>
      <c r="AG208" s="25"/>
      <c r="AH208" s="25"/>
      <c r="AI208" s="25"/>
      <c r="AJ208" s="25"/>
      <c r="AK208" s="25"/>
      <c r="AL208" s="25"/>
    </row>
    <row r="209">
      <c r="A209" s="26" t="s">
        <v>408</v>
      </c>
      <c r="B209" s="25" t="s">
        <v>399</v>
      </c>
      <c r="C209" s="25" t="s">
        <v>260</v>
      </c>
      <c r="D209" s="28">
        <v>101.87625310687653</v>
      </c>
      <c r="E209" s="29">
        <v>0.1678348623853211</v>
      </c>
      <c r="F209" s="30">
        <v>20.0</v>
      </c>
      <c r="G209" s="33"/>
      <c r="H209" s="34">
        <v>16.275067547817322</v>
      </c>
      <c r="I209" s="35" t="s">
        <v>44</v>
      </c>
      <c r="J209" s="36">
        <v>3000.0</v>
      </c>
      <c r="K209" s="28">
        <v>5.425022515939108</v>
      </c>
      <c r="L209" s="28">
        <v>4.18116964653872</v>
      </c>
      <c r="M209" s="34">
        <v>16.094960376719417</v>
      </c>
      <c r="N209" s="35" t="s">
        <v>29</v>
      </c>
      <c r="O209" s="36">
        <v>3100.0</v>
      </c>
      <c r="P209" s="28">
        <v>5.191922702167554</v>
      </c>
      <c r="Q209" s="37">
        <v>3.9690497489448924</v>
      </c>
      <c r="R209" s="38">
        <v>6.921044971829404</v>
      </c>
      <c r="S209" s="39">
        <v>6.536296214935555</v>
      </c>
      <c r="T209" s="40">
        <v>0.04339592674843455</v>
      </c>
      <c r="U209" s="40">
        <v>0.02146859801085346</v>
      </c>
      <c r="V209" s="40">
        <v>0.026514636004857473</v>
      </c>
      <c r="W209" s="40">
        <v>0.021927328737581096</v>
      </c>
      <c r="X209" s="39">
        <v>7.533872789053343</v>
      </c>
      <c r="Y209" s="41">
        <v>8.74119475876398</v>
      </c>
      <c r="Z209" s="41">
        <v>6.6128281187968865</v>
      </c>
      <c r="AA209" s="41">
        <v>9.482132257922531</v>
      </c>
      <c r="AB209" s="42">
        <v>0.0</v>
      </c>
      <c r="AC209" s="42">
        <v>0.0</v>
      </c>
      <c r="AD209" s="42">
        <v>1.0</v>
      </c>
      <c r="AE209" s="42">
        <v>1.0</v>
      </c>
      <c r="AF209" s="42">
        <v>0.0</v>
      </c>
      <c r="AG209" s="25"/>
      <c r="AH209" s="25"/>
      <c r="AI209" s="25"/>
      <c r="AJ209" s="25"/>
      <c r="AK209" s="25"/>
      <c r="AL209" s="25"/>
    </row>
    <row r="210">
      <c r="A210" s="26" t="s">
        <v>407</v>
      </c>
      <c r="B210" s="25" t="s">
        <v>399</v>
      </c>
      <c r="C210" s="25" t="s">
        <v>260</v>
      </c>
      <c r="D210" s="28">
        <v>101.87625310687653</v>
      </c>
      <c r="E210" s="29">
        <v>0.1475072463768116</v>
      </c>
      <c r="F210" s="30">
        <v>18.0</v>
      </c>
      <c r="G210" s="33"/>
      <c r="H210" s="34">
        <v>15.014345717195045</v>
      </c>
      <c r="I210" s="35" t="s">
        <v>30</v>
      </c>
      <c r="J210" s="36">
        <v>3000.0</v>
      </c>
      <c r="K210" s="28">
        <v>5.004781905731681</v>
      </c>
      <c r="L210" s="28">
        <v>3.6361988542679478</v>
      </c>
      <c r="M210" s="34">
        <v>15.777408964563058</v>
      </c>
      <c r="N210" s="35" t="s">
        <v>30</v>
      </c>
      <c r="O210" s="36">
        <v>3200.0</v>
      </c>
      <c r="P210" s="28">
        <v>4.930440301425956</v>
      </c>
      <c r="Q210" s="37">
        <v>3.7145712570270764</v>
      </c>
      <c r="R210" s="38">
        <v>5.375266553955861</v>
      </c>
      <c r="S210" s="39">
        <v>5.076449376343888</v>
      </c>
      <c r="T210" s="40">
        <v>0.06143655387074375</v>
      </c>
      <c r="U210" s="40">
        <v>0.0034231510954373353</v>
      </c>
      <c r="V210" s="40">
        <v>0.021079404114008854</v>
      </c>
      <c r="W210" s="40">
        <v>0.021349652884701274</v>
      </c>
      <c r="X210" s="39">
        <v>5.549405076984298</v>
      </c>
      <c r="Y210" s="41">
        <v>9.464940640210747</v>
      </c>
      <c r="Z210" s="41">
        <v>5.076199992900365</v>
      </c>
      <c r="AA210" s="41">
        <v>10.701208971662693</v>
      </c>
      <c r="AB210" s="42">
        <v>0.0</v>
      </c>
      <c r="AC210" s="42">
        <v>0.0</v>
      </c>
      <c r="AD210" s="42">
        <v>0.0</v>
      </c>
      <c r="AE210" s="42">
        <v>1.0</v>
      </c>
      <c r="AF210" s="42">
        <v>0.0</v>
      </c>
      <c r="AG210" s="25"/>
      <c r="AH210" s="25"/>
      <c r="AI210" s="25"/>
      <c r="AJ210" s="25"/>
      <c r="AK210" s="25"/>
      <c r="AL210" s="25"/>
    </row>
    <row r="211">
      <c r="A211" s="26" t="s">
        <v>410</v>
      </c>
      <c r="B211" s="25" t="s">
        <v>399</v>
      </c>
      <c r="C211" s="25" t="s">
        <v>260</v>
      </c>
      <c r="D211" s="28">
        <v>101.87625310687653</v>
      </c>
      <c r="E211" s="29">
        <v>0.182828125</v>
      </c>
      <c r="F211" s="30">
        <v>5.0</v>
      </c>
      <c r="G211" s="33"/>
      <c r="H211" s="34">
        <v>4.410622529777085</v>
      </c>
      <c r="I211" s="35" t="s">
        <v>27</v>
      </c>
      <c r="J211" s="36">
        <v>3000.0</v>
      </c>
      <c r="K211" s="28">
        <v>1.470207509925695</v>
      </c>
      <c r="L211" s="28">
        <v>0.4356977356769266</v>
      </c>
      <c r="M211" s="34">
        <v>4.384114779984742</v>
      </c>
      <c r="N211" s="35" t="s">
        <v>27</v>
      </c>
      <c r="O211" s="36">
        <v>3000.0</v>
      </c>
      <c r="P211" s="28">
        <v>1.4613715933282474</v>
      </c>
      <c r="Q211" s="37">
        <v>0.4311722835934639</v>
      </c>
      <c r="R211" s="38">
        <v>1.9104375714577317</v>
      </c>
      <c r="S211" s="39">
        <v>1.8042341753328</v>
      </c>
      <c r="T211" s="40">
        <v>0.0483561273251966</v>
      </c>
      <c r="U211" s="40">
        <v>0.01934245093007864</v>
      </c>
      <c r="V211" s="40">
        <v>0.0316174678664747</v>
      </c>
      <c r="W211" s="40">
        <v>0.03366330402254071</v>
      </c>
      <c r="X211" s="39">
        <v>1.9016544942777844</v>
      </c>
      <c r="Y211" s="41">
        <v>2.5089680354993007</v>
      </c>
      <c r="Z211" s="41">
        <v>1.6204030511697574</v>
      </c>
      <c r="AA211" s="41">
        <v>2.763711728814985</v>
      </c>
      <c r="AB211" s="42">
        <v>1.0</v>
      </c>
      <c r="AC211" s="42">
        <v>0.0</v>
      </c>
      <c r="AD211" s="42">
        <v>0.0</v>
      </c>
      <c r="AE211" s="42">
        <v>0.0</v>
      </c>
      <c r="AF211" s="42">
        <v>0.0</v>
      </c>
      <c r="AG211" s="25"/>
      <c r="AH211" s="25"/>
      <c r="AI211" s="25"/>
      <c r="AJ211" s="25"/>
      <c r="AK211" s="25"/>
      <c r="AL211" s="25"/>
    </row>
    <row r="212">
      <c r="A212" s="26" t="s">
        <v>412</v>
      </c>
      <c r="B212" s="25" t="s">
        <v>399</v>
      </c>
      <c r="C212" s="25" t="s">
        <v>260</v>
      </c>
      <c r="D212" s="28">
        <v>101.87625310687653</v>
      </c>
      <c r="E212" s="29">
        <v>0.17970297029702972</v>
      </c>
      <c r="F212" s="30">
        <v>0.0</v>
      </c>
      <c r="G212" s="33"/>
      <c r="H212" s="34" t="s">
        <v>64</v>
      </c>
      <c r="I212" s="35" t="s">
        <v>30</v>
      </c>
      <c r="J212" s="36">
        <v>3000.0</v>
      </c>
      <c r="K212" s="28" t="s">
        <v>64</v>
      </c>
      <c r="L212" s="28" t="s">
        <v>64</v>
      </c>
      <c r="M212" s="34" t="s">
        <v>64</v>
      </c>
      <c r="N212" s="35" t="s">
        <v>30</v>
      </c>
      <c r="O212" s="36">
        <v>3000.0</v>
      </c>
      <c r="P212" s="28" t="s">
        <v>64</v>
      </c>
      <c r="Q212" s="37" t="s">
        <v>64</v>
      </c>
      <c r="R212" s="38" t="s">
        <v>64</v>
      </c>
      <c r="S212" s="39" t="s">
        <v>64</v>
      </c>
      <c r="T212" s="40" t="s">
        <v>64</v>
      </c>
      <c r="U212" s="40" t="s">
        <v>64</v>
      </c>
      <c r="V212" s="40" t="s">
        <v>64</v>
      </c>
      <c r="W212" s="40" t="s">
        <v>64</v>
      </c>
      <c r="X212" s="39" t="s">
        <v>64</v>
      </c>
      <c r="Y212" s="41" t="s">
        <v>64</v>
      </c>
      <c r="Z212" s="41" t="s">
        <v>64</v>
      </c>
      <c r="AA212" s="41" t="s">
        <v>64</v>
      </c>
      <c r="AB212" s="42">
        <v>0.0</v>
      </c>
      <c r="AC212" s="42">
        <v>0.0</v>
      </c>
      <c r="AD212" s="42">
        <v>0.0</v>
      </c>
      <c r="AE212" s="42">
        <v>1.0</v>
      </c>
      <c r="AF212" s="42">
        <v>0.0</v>
      </c>
      <c r="AG212" s="25"/>
      <c r="AH212" s="25"/>
      <c r="AI212" s="25"/>
      <c r="AJ212" s="25"/>
      <c r="AK212" s="25"/>
      <c r="AL212" s="25"/>
    </row>
    <row r="213">
      <c r="A213" s="26" t="s">
        <v>413</v>
      </c>
      <c r="B213" s="25" t="s">
        <v>399</v>
      </c>
      <c r="C213" s="25" t="s">
        <v>260</v>
      </c>
      <c r="D213" s="28">
        <v>101.87625310687653</v>
      </c>
      <c r="E213" s="29">
        <v>0.17676923076923076</v>
      </c>
      <c r="F213" s="30">
        <v>0.0</v>
      </c>
      <c r="G213" s="33"/>
      <c r="H213" s="34" t="s">
        <v>64</v>
      </c>
      <c r="I213" s="35" t="s">
        <v>29</v>
      </c>
      <c r="J213" s="36">
        <v>3000.0</v>
      </c>
      <c r="K213" s="28" t="s">
        <v>64</v>
      </c>
      <c r="L213" s="28" t="s">
        <v>64</v>
      </c>
      <c r="M213" s="34" t="s">
        <v>64</v>
      </c>
      <c r="N213" s="35" t="s">
        <v>29</v>
      </c>
      <c r="O213" s="36">
        <v>3000.0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0.0</v>
      </c>
      <c r="AC213" s="42">
        <v>0.0</v>
      </c>
      <c r="AD213" s="42">
        <v>1.0</v>
      </c>
      <c r="AE213" s="42">
        <v>0.0</v>
      </c>
      <c r="AF213" s="42">
        <v>0.0</v>
      </c>
      <c r="AG213" s="25"/>
      <c r="AH213" s="25"/>
      <c r="AI213" s="25"/>
      <c r="AJ213" s="25"/>
      <c r="AK213" s="25"/>
      <c r="AL213" s="25"/>
    </row>
    <row r="214">
      <c r="A214" s="26" t="s">
        <v>404</v>
      </c>
      <c r="B214" s="25" t="s">
        <v>399</v>
      </c>
      <c r="C214" s="25" t="s">
        <v>260</v>
      </c>
      <c r="D214" s="28">
        <v>101.87625310687653</v>
      </c>
      <c r="E214" s="29">
        <v>0.19885670731707317</v>
      </c>
      <c r="F214" s="30">
        <v>0.0</v>
      </c>
      <c r="G214" s="33"/>
      <c r="H214" s="34" t="s">
        <v>64</v>
      </c>
      <c r="I214" s="35" t="s">
        <v>31</v>
      </c>
      <c r="J214" s="36">
        <v>5000.0</v>
      </c>
      <c r="K214" s="28" t="s">
        <v>64</v>
      </c>
      <c r="L214" s="28" t="s">
        <v>64</v>
      </c>
      <c r="M214" s="34" t="s">
        <v>64</v>
      </c>
      <c r="N214" s="35" t="s">
        <v>31</v>
      </c>
      <c r="O214" s="36">
        <v>5900.0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0.0</v>
      </c>
      <c r="AC214" s="42">
        <v>0.0</v>
      </c>
      <c r="AD214" s="42">
        <v>0.0</v>
      </c>
      <c r="AE214" s="42">
        <v>0.0</v>
      </c>
      <c r="AF214" s="42">
        <v>1.0</v>
      </c>
      <c r="AG214" s="25"/>
      <c r="AH214" s="25"/>
      <c r="AI214" s="25"/>
      <c r="AJ214" s="25"/>
      <c r="AK214" s="25"/>
      <c r="AL214" s="25"/>
    </row>
    <row r="215">
      <c r="A215" s="26" t="s">
        <v>603</v>
      </c>
      <c r="B215" s="25" t="s">
        <v>399</v>
      </c>
      <c r="C215" s="25" t="s">
        <v>260</v>
      </c>
      <c r="D215" s="28">
        <v>101.87625310687653</v>
      </c>
      <c r="E215" s="29">
        <v>0.17351851851851854</v>
      </c>
      <c r="F215" s="30">
        <v>0.0</v>
      </c>
      <c r="G215" s="33"/>
      <c r="H215" s="34" t="s">
        <v>64</v>
      </c>
      <c r="I215" s="35" t="s">
        <v>64</v>
      </c>
      <c r="J215" s="36" t="s">
        <v>64</v>
      </c>
      <c r="K215" s="28" t="s">
        <v>64</v>
      </c>
      <c r="L215" s="28" t="s">
        <v>64</v>
      </c>
      <c r="M215" s="34" t="s">
        <v>64</v>
      </c>
      <c r="N215" s="35" t="s">
        <v>30</v>
      </c>
      <c r="O215" s="36">
        <v>3000.0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0.0</v>
      </c>
      <c r="AF215" s="42">
        <v>0.0</v>
      </c>
      <c r="AG215" s="25"/>
      <c r="AH215" s="25"/>
      <c r="AI215" s="25"/>
      <c r="AJ215" s="25"/>
      <c r="AK215" s="25"/>
      <c r="AL215" s="25"/>
    </row>
    <row r="216">
      <c r="A216" s="26" t="s">
        <v>414</v>
      </c>
      <c r="B216" s="25" t="s">
        <v>399</v>
      </c>
      <c r="C216" s="25" t="s">
        <v>260</v>
      </c>
      <c r="D216" s="28">
        <v>101.87625310687653</v>
      </c>
      <c r="E216" s="29">
        <v>0.18</v>
      </c>
      <c r="F216" s="30">
        <v>0.0</v>
      </c>
      <c r="G216" s="33"/>
      <c r="H216" s="34" t="s">
        <v>64</v>
      </c>
      <c r="I216" s="35" t="s">
        <v>27</v>
      </c>
      <c r="J216" s="36">
        <v>3000.0</v>
      </c>
      <c r="K216" s="28" t="s">
        <v>64</v>
      </c>
      <c r="L216" s="28" t="s">
        <v>64</v>
      </c>
      <c r="M216" s="34" t="s">
        <v>64</v>
      </c>
      <c r="N216" s="35" t="s">
        <v>27</v>
      </c>
      <c r="O216" s="36">
        <v>3000.0</v>
      </c>
      <c r="P216" s="28" t="s">
        <v>64</v>
      </c>
      <c r="Q216" s="37" t="s">
        <v>64</v>
      </c>
      <c r="R216" s="38" t="s">
        <v>64</v>
      </c>
      <c r="S216" s="39" t="s">
        <v>64</v>
      </c>
      <c r="T216" s="40" t="s">
        <v>64</v>
      </c>
      <c r="U216" s="40" t="s">
        <v>64</v>
      </c>
      <c r="V216" s="40" t="s">
        <v>64</v>
      </c>
      <c r="W216" s="40" t="s">
        <v>64</v>
      </c>
      <c r="X216" s="39" t="s">
        <v>64</v>
      </c>
      <c r="Y216" s="41" t="s">
        <v>64</v>
      </c>
      <c r="Z216" s="41" t="s">
        <v>64</v>
      </c>
      <c r="AA216" s="41" t="s">
        <v>64</v>
      </c>
      <c r="AB216" s="42">
        <v>1.0</v>
      </c>
      <c r="AC216" s="42">
        <v>0.0</v>
      </c>
      <c r="AD216" s="42">
        <v>0.0</v>
      </c>
      <c r="AE216" s="42">
        <v>0.0</v>
      </c>
      <c r="AF216" s="42">
        <v>0.0</v>
      </c>
      <c r="AG216" s="25"/>
      <c r="AH216" s="25"/>
      <c r="AI216" s="25"/>
      <c r="AJ216" s="25"/>
      <c r="AK216" s="25"/>
      <c r="AL216" s="25"/>
    </row>
    <row r="217">
      <c r="A217" s="26" t="s">
        <v>411</v>
      </c>
      <c r="B217" s="25" t="s">
        <v>399</v>
      </c>
      <c r="C217" s="25" t="s">
        <v>260</v>
      </c>
      <c r="D217" s="28">
        <v>101.87625310687653</v>
      </c>
      <c r="E217" s="29">
        <v>0.11288196338137906</v>
      </c>
      <c r="F217" s="30">
        <v>0.0</v>
      </c>
      <c r="G217" s="33"/>
      <c r="H217" s="34" t="s">
        <v>64</v>
      </c>
      <c r="I217" s="35" t="s">
        <v>30</v>
      </c>
      <c r="J217" s="36">
        <v>4200.0</v>
      </c>
      <c r="K217" s="28" t="s">
        <v>64</v>
      </c>
      <c r="L217" s="28" t="s">
        <v>64</v>
      </c>
      <c r="M217" s="34" t="s">
        <v>64</v>
      </c>
      <c r="N217" s="35" t="s">
        <v>31</v>
      </c>
      <c r="O217" s="36">
        <v>4500.0</v>
      </c>
      <c r="P217" s="28" t="s">
        <v>64</v>
      </c>
      <c r="Q217" s="37" t="s">
        <v>64</v>
      </c>
      <c r="R217" s="38" t="s">
        <v>64</v>
      </c>
      <c r="S217" s="39" t="s">
        <v>64</v>
      </c>
      <c r="T217" s="40" t="s">
        <v>64</v>
      </c>
      <c r="U217" s="40" t="s">
        <v>64</v>
      </c>
      <c r="V217" s="40" t="s">
        <v>64</v>
      </c>
      <c r="W217" s="40" t="s">
        <v>64</v>
      </c>
      <c r="X217" s="39" t="s">
        <v>64</v>
      </c>
      <c r="Y217" s="41" t="s">
        <v>64</v>
      </c>
      <c r="Z217" s="41" t="s">
        <v>64</v>
      </c>
      <c r="AA217" s="41" t="s">
        <v>64</v>
      </c>
      <c r="AB217" s="42">
        <v>0.0</v>
      </c>
      <c r="AC217" s="42">
        <v>0.0</v>
      </c>
      <c r="AD217" s="42">
        <v>0.0</v>
      </c>
      <c r="AE217" s="42">
        <v>1.0</v>
      </c>
      <c r="AF217" s="42">
        <v>0.0</v>
      </c>
      <c r="AG217" s="25"/>
      <c r="AH217" s="25"/>
      <c r="AI217" s="25"/>
      <c r="AJ217" s="25"/>
      <c r="AK217" s="25"/>
      <c r="AL217" s="25"/>
    </row>
    <row r="218">
      <c r="A218" s="26" t="s">
        <v>415</v>
      </c>
      <c r="B218" s="25" t="s">
        <v>399</v>
      </c>
      <c r="C218" s="25" t="s">
        <v>260</v>
      </c>
      <c r="D218" s="28">
        <v>101.87625310687653</v>
      </c>
      <c r="E218" s="29">
        <v>0.18</v>
      </c>
      <c r="F218" s="30">
        <v>0.0</v>
      </c>
      <c r="G218" s="32"/>
      <c r="H218" s="34" t="s">
        <v>64</v>
      </c>
      <c r="I218" s="35" t="s">
        <v>30</v>
      </c>
      <c r="J218" s="36">
        <v>3000.0</v>
      </c>
      <c r="K218" s="28" t="s">
        <v>64</v>
      </c>
      <c r="L218" s="28" t="s">
        <v>64</v>
      </c>
      <c r="M218" s="34" t="s">
        <v>64</v>
      </c>
      <c r="N218" s="35" t="s">
        <v>30</v>
      </c>
      <c r="O218" s="36">
        <v>3000.0</v>
      </c>
      <c r="P218" s="28" t="s">
        <v>64</v>
      </c>
      <c r="Q218" s="37" t="s">
        <v>64</v>
      </c>
      <c r="R218" s="38" t="s">
        <v>64</v>
      </c>
      <c r="S218" s="39" t="s">
        <v>64</v>
      </c>
      <c r="T218" s="40" t="s">
        <v>64</v>
      </c>
      <c r="U218" s="40" t="s">
        <v>64</v>
      </c>
      <c r="V218" s="40" t="s">
        <v>64</v>
      </c>
      <c r="W218" s="40" t="s">
        <v>64</v>
      </c>
      <c r="X218" s="39" t="s">
        <v>64</v>
      </c>
      <c r="Y218" s="41" t="s">
        <v>64</v>
      </c>
      <c r="Z218" s="41" t="s">
        <v>64</v>
      </c>
      <c r="AA218" s="41" t="s">
        <v>64</v>
      </c>
      <c r="AB218" s="42">
        <v>0.0</v>
      </c>
      <c r="AC218" s="42">
        <v>0.0</v>
      </c>
      <c r="AD218" s="42">
        <v>0.0</v>
      </c>
      <c r="AE218" s="42">
        <v>1.0</v>
      </c>
      <c r="AF218" s="42">
        <v>0.0</v>
      </c>
      <c r="AG218" s="25"/>
      <c r="AH218" s="25"/>
      <c r="AI218" s="25"/>
      <c r="AJ218" s="25"/>
      <c r="AK218" s="25"/>
      <c r="AL218" s="25"/>
    </row>
    <row r="219">
      <c r="A219" s="26" t="s">
        <v>433</v>
      </c>
      <c r="B219" s="25" t="s">
        <v>400</v>
      </c>
      <c r="C219" s="25" t="s">
        <v>135</v>
      </c>
      <c r="D219" s="28">
        <v>103.40281949047225</v>
      </c>
      <c r="E219" s="29">
        <v>0.30561717572935215</v>
      </c>
      <c r="F219" s="30">
        <v>35.0</v>
      </c>
      <c r="G219" s="33"/>
      <c r="H219" s="34">
        <v>49.069305319856994</v>
      </c>
      <c r="I219" s="35" t="s">
        <v>27</v>
      </c>
      <c r="J219" s="36">
        <v>10000.0</v>
      </c>
      <c r="K219" s="28">
        <v>4.9069305319857</v>
      </c>
      <c r="L219" s="28">
        <v>8.4833750870205</v>
      </c>
      <c r="M219" s="34">
        <v>48.50605043772659</v>
      </c>
      <c r="N219" s="35" t="s">
        <v>27</v>
      </c>
      <c r="O219" s="36">
        <v>9700.0</v>
      </c>
      <c r="P219" s="28">
        <v>5.000623756466659</v>
      </c>
      <c r="Q219" s="37">
        <v>8.572597633627348</v>
      </c>
      <c r="R219" s="38">
        <v>25.34072329959187</v>
      </c>
      <c r="S219" s="39">
        <v>25.594352153938015</v>
      </c>
      <c r="T219" s="40">
        <v>0.0986325272361296</v>
      </c>
      <c r="U219" s="40">
        <v>0.01766055386322591</v>
      </c>
      <c r="V219" s="40">
        <v>0.07019792478967783</v>
      </c>
      <c r="W219" s="40">
        <v>0.06009031220129067</v>
      </c>
      <c r="X219" s="39">
        <v>22.561292420217466</v>
      </c>
      <c r="Y219" s="41">
        <v>26.508012899639525</v>
      </c>
      <c r="Z219" s="41">
        <v>19.6301668273904</v>
      </c>
      <c r="AA219" s="41">
        <v>28.875883610336192</v>
      </c>
      <c r="AB219" s="42">
        <v>1.0</v>
      </c>
      <c r="AC219" s="42">
        <v>0.0</v>
      </c>
      <c r="AD219" s="42">
        <v>0.0</v>
      </c>
      <c r="AE219" s="42">
        <v>0.0</v>
      </c>
      <c r="AF219" s="42">
        <v>0.0</v>
      </c>
      <c r="AG219" s="25"/>
      <c r="AH219" s="25"/>
      <c r="AI219" s="25"/>
      <c r="AJ219" s="25"/>
      <c r="AK219" s="25"/>
      <c r="AL219" s="25"/>
    </row>
    <row r="220">
      <c r="A220" s="26" t="s">
        <v>435</v>
      </c>
      <c r="B220" s="25" t="s">
        <v>400</v>
      </c>
      <c r="C220" s="25" t="s">
        <v>135</v>
      </c>
      <c r="D220" s="28">
        <v>103.40281949047225</v>
      </c>
      <c r="E220" s="29">
        <v>0.2642242562929062</v>
      </c>
      <c r="F220" s="30">
        <v>34.0</v>
      </c>
      <c r="G220" s="33"/>
      <c r="H220" s="34">
        <v>36.79375547404821</v>
      </c>
      <c r="I220" s="35" t="s">
        <v>28</v>
      </c>
      <c r="J220" s="36">
        <v>7500.0</v>
      </c>
      <c r="K220" s="28">
        <v>4.905834063206428</v>
      </c>
      <c r="L220" s="28">
        <v>6.869720404386348</v>
      </c>
      <c r="M220" s="34">
        <v>35.747545889106654</v>
      </c>
      <c r="N220" s="35" t="s">
        <v>28</v>
      </c>
      <c r="O220" s="36">
        <v>7800.0</v>
      </c>
      <c r="P220" s="28">
        <v>4.583018703731622</v>
      </c>
      <c r="Q220" s="37">
        <v>6.283574786516464</v>
      </c>
      <c r="R220" s="38">
        <v>20.50433840179433</v>
      </c>
      <c r="S220" s="39">
        <v>20.70956110978454</v>
      </c>
      <c r="T220" s="40">
        <v>0.08068624345976842</v>
      </c>
      <c r="U220" s="40">
        <v>0.03595567347809309</v>
      </c>
      <c r="V220" s="40">
        <v>0.04954606196534852</v>
      </c>
      <c r="W220" s="40">
        <v>0.031782247092243004</v>
      </c>
      <c r="X220" s="39">
        <v>23.501861584899512</v>
      </c>
      <c r="Y220" s="41">
        <v>13.291893889148696</v>
      </c>
      <c r="Z220" s="41">
        <v>21.02117484432232</v>
      </c>
      <c r="AA220" s="41">
        <v>14.726371044784331</v>
      </c>
      <c r="AB220" s="42">
        <v>0.0</v>
      </c>
      <c r="AC220" s="42">
        <v>1.0</v>
      </c>
      <c r="AD220" s="42">
        <v>0.0</v>
      </c>
      <c r="AE220" s="42">
        <v>0.0</v>
      </c>
      <c r="AF220" s="42">
        <v>0.0</v>
      </c>
      <c r="AG220" s="25"/>
      <c r="AH220" s="25"/>
      <c r="AI220" s="25"/>
      <c r="AJ220" s="25"/>
      <c r="AK220" s="25"/>
      <c r="AL220" s="25"/>
    </row>
    <row r="221">
      <c r="A221" s="26" t="s">
        <v>434</v>
      </c>
      <c r="B221" s="25" t="s">
        <v>400</v>
      </c>
      <c r="C221" s="25" t="s">
        <v>135</v>
      </c>
      <c r="D221" s="28">
        <v>103.40281949047225</v>
      </c>
      <c r="E221" s="29">
        <v>0.15326220886551464</v>
      </c>
      <c r="F221" s="30">
        <v>34.0</v>
      </c>
      <c r="G221" s="33"/>
      <c r="H221" s="34">
        <v>30.41318842572972</v>
      </c>
      <c r="I221" s="35" t="s">
        <v>44</v>
      </c>
      <c r="J221" s="36">
        <v>6700.0</v>
      </c>
      <c r="K221" s="28">
        <v>4.539281854586526</v>
      </c>
      <c r="L221" s="28">
        <v>5.529219742582519</v>
      </c>
      <c r="M221" s="34">
        <v>30.997077523934486</v>
      </c>
      <c r="N221" s="35" t="s">
        <v>30</v>
      </c>
      <c r="O221" s="36">
        <v>7000.0</v>
      </c>
      <c r="P221" s="28">
        <v>4.428153931990641</v>
      </c>
      <c r="Q221" s="37">
        <v>5.469470300857362</v>
      </c>
      <c r="R221" s="38">
        <v>10.763090021043515</v>
      </c>
      <c r="S221" s="39">
        <v>10.870815051579866</v>
      </c>
      <c r="T221" s="40">
        <v>0.05171282020699286</v>
      </c>
      <c r="U221" s="40">
        <v>0.022273312074172952</v>
      </c>
      <c r="V221" s="40">
        <v>0.021692269150498877</v>
      </c>
      <c r="W221" s="40">
        <v>0.012782944320829695</v>
      </c>
      <c r="X221" s="39">
        <v>14.405785700982804</v>
      </c>
      <c r="Y221" s="41">
        <v>16.007402724746917</v>
      </c>
      <c r="Z221" s="41">
        <v>13.121961372140913</v>
      </c>
      <c r="AA221" s="41">
        <v>17.875116151793573</v>
      </c>
      <c r="AB221" s="42">
        <v>0.0</v>
      </c>
      <c r="AC221" s="42">
        <v>0.0</v>
      </c>
      <c r="AD221" s="42">
        <v>1.0</v>
      </c>
      <c r="AE221" s="42">
        <v>1.0</v>
      </c>
      <c r="AF221" s="42">
        <v>0.0</v>
      </c>
      <c r="AG221" s="25"/>
      <c r="AH221" s="25"/>
      <c r="AI221" s="25"/>
      <c r="AJ221" s="25"/>
      <c r="AK221" s="25"/>
      <c r="AL221" s="25"/>
    </row>
    <row r="222">
      <c r="A222" s="26" t="s">
        <v>437</v>
      </c>
      <c r="B222" s="25" t="s">
        <v>400</v>
      </c>
      <c r="C222" s="25" t="s">
        <v>135</v>
      </c>
      <c r="D222" s="28">
        <v>103.40281949047225</v>
      </c>
      <c r="E222" s="29">
        <v>0.1493661567877629</v>
      </c>
      <c r="F222" s="30">
        <v>32.0</v>
      </c>
      <c r="G222" s="33"/>
      <c r="H222" s="34">
        <v>23.756960438423622</v>
      </c>
      <c r="I222" s="35" t="s">
        <v>40</v>
      </c>
      <c r="J222" s="36">
        <v>4900.0</v>
      </c>
      <c r="K222" s="28">
        <v>4.848359273147678</v>
      </c>
      <c r="L222" s="28">
        <v>4.928827457351747</v>
      </c>
      <c r="M222" s="34">
        <v>23.930053353586047</v>
      </c>
      <c r="N222" s="35" t="s">
        <v>29</v>
      </c>
      <c r="O222" s="36">
        <v>5200.0</v>
      </c>
      <c r="P222" s="28">
        <v>4.601933337228085</v>
      </c>
      <c r="Q222" s="37">
        <v>4.703240080580976</v>
      </c>
      <c r="R222" s="38">
        <v>9.837898321451625</v>
      </c>
      <c r="S222" s="39">
        <v>9.936363343580012</v>
      </c>
      <c r="T222" s="40">
        <v>0.04294317457344813</v>
      </c>
      <c r="U222" s="40">
        <v>0.01862479256781009</v>
      </c>
      <c r="V222" s="40">
        <v>0.024800889585114987</v>
      </c>
      <c r="W222" s="40">
        <v>0.01949330621086859</v>
      </c>
      <c r="X222" s="39">
        <v>11.452024919057425</v>
      </c>
      <c r="Y222" s="41">
        <v>12.304935519366197</v>
      </c>
      <c r="Z222" s="41">
        <v>10.138185289946858</v>
      </c>
      <c r="AA222" s="41">
        <v>13.791868063639189</v>
      </c>
      <c r="AB222" s="42">
        <v>0.0</v>
      </c>
      <c r="AC222" s="42">
        <v>1.0</v>
      </c>
      <c r="AD222" s="42">
        <v>1.0</v>
      </c>
      <c r="AE222" s="42">
        <v>0.0</v>
      </c>
      <c r="AF222" s="42">
        <v>0.0</v>
      </c>
      <c r="AG222" s="25"/>
      <c r="AH222" s="25"/>
      <c r="AI222" s="25"/>
      <c r="AJ222" s="25"/>
      <c r="AK222" s="25"/>
      <c r="AL222" s="25"/>
    </row>
    <row r="223">
      <c r="A223" s="26" t="s">
        <v>436</v>
      </c>
      <c r="B223" s="25" t="s">
        <v>400</v>
      </c>
      <c r="C223" s="25" t="s">
        <v>135</v>
      </c>
      <c r="D223" s="28">
        <v>103.40281949047225</v>
      </c>
      <c r="E223" s="29">
        <v>0.14947578785549576</v>
      </c>
      <c r="F223" s="30">
        <v>31.0</v>
      </c>
      <c r="G223" s="33"/>
      <c r="H223" s="34">
        <v>30.5789833109285</v>
      </c>
      <c r="I223" s="35" t="s">
        <v>31</v>
      </c>
      <c r="J223" s="36">
        <v>5600.0</v>
      </c>
      <c r="K223" s="28">
        <v>5.460532734094375</v>
      </c>
      <c r="L223" s="28">
        <v>6.677903705756644</v>
      </c>
      <c r="M223" s="34">
        <v>31.098753664976236</v>
      </c>
      <c r="N223" s="35" t="s">
        <v>31</v>
      </c>
      <c r="O223" s="36">
        <v>6000.0</v>
      </c>
      <c r="P223" s="28">
        <v>5.183125610829372</v>
      </c>
      <c r="Q223" s="37">
        <v>6.417345786433319</v>
      </c>
      <c r="R223" s="38">
        <v>9.538400212022403</v>
      </c>
      <c r="S223" s="39">
        <v>9.633867633747862</v>
      </c>
      <c r="T223" s="40">
        <v>0.07894602906187001</v>
      </c>
      <c r="U223" s="40">
        <v>0.0</v>
      </c>
      <c r="V223" s="40">
        <v>0.024224270531209503</v>
      </c>
      <c r="W223" s="40">
        <v>0.022583582885669418</v>
      </c>
      <c r="X223" s="39">
        <v>11.407831299219184</v>
      </c>
      <c r="Y223" s="41">
        <v>19.171152011709314</v>
      </c>
      <c r="Z223" s="41">
        <v>10.653754315033511</v>
      </c>
      <c r="AA223" s="41">
        <v>20.444999349942723</v>
      </c>
      <c r="AB223" s="42">
        <v>0.0</v>
      </c>
      <c r="AC223" s="42">
        <v>0.0</v>
      </c>
      <c r="AD223" s="42">
        <v>0.0</v>
      </c>
      <c r="AE223" s="42">
        <v>0.0</v>
      </c>
      <c r="AF223" s="42">
        <v>1.0</v>
      </c>
      <c r="AG223" s="25"/>
      <c r="AH223" s="25"/>
      <c r="AI223" s="25"/>
      <c r="AJ223" s="25"/>
      <c r="AK223" s="25"/>
      <c r="AL223" s="25"/>
    </row>
    <row r="224">
      <c r="A224" s="26" t="s">
        <v>438</v>
      </c>
      <c r="B224" s="25" t="s">
        <v>400</v>
      </c>
      <c r="C224" s="25" t="s">
        <v>135</v>
      </c>
      <c r="D224" s="28">
        <v>103.40281949047225</v>
      </c>
      <c r="E224" s="29">
        <v>0.17225443786982247</v>
      </c>
      <c r="F224" s="30">
        <v>19.0</v>
      </c>
      <c r="G224" s="33"/>
      <c r="H224" s="34">
        <v>16.850912532665568</v>
      </c>
      <c r="I224" s="35" t="s">
        <v>30</v>
      </c>
      <c r="J224" s="36">
        <v>3000.0</v>
      </c>
      <c r="K224" s="28">
        <v>5.616970844221856</v>
      </c>
      <c r="L224" s="28">
        <v>4.440714349921397</v>
      </c>
      <c r="M224" s="34">
        <v>16.502004906428155</v>
      </c>
      <c r="N224" s="35" t="s">
        <v>30</v>
      </c>
      <c r="O224" s="36">
        <v>3100.0</v>
      </c>
      <c r="P224" s="28">
        <v>5.3232273891703725</v>
      </c>
      <c r="Q224" s="37">
        <v>4.1445153385308755</v>
      </c>
      <c r="R224" s="38">
        <v>6.876546657014791</v>
      </c>
      <c r="S224" s="39">
        <v>6.9453722635240025</v>
      </c>
      <c r="T224" s="40">
        <v>0.05950004619326031</v>
      </c>
      <c r="U224" s="40">
        <v>0.020884122173793353</v>
      </c>
      <c r="V224" s="40">
        <v>0.027385782850540337</v>
      </c>
      <c r="W224" s="40">
        <v>0.022164752307092</v>
      </c>
      <c r="X224" s="39">
        <v>8.52978605671042</v>
      </c>
      <c r="Y224" s="41">
        <v>8.321126475955149</v>
      </c>
      <c r="Z224" s="41">
        <v>7.648784755178286</v>
      </c>
      <c r="AA224" s="41">
        <v>8.85322015124987</v>
      </c>
      <c r="AB224" s="42">
        <v>0.0</v>
      </c>
      <c r="AC224" s="42">
        <v>0.0</v>
      </c>
      <c r="AD224" s="42">
        <v>0.0</v>
      </c>
      <c r="AE224" s="42">
        <v>1.0</v>
      </c>
      <c r="AF224" s="42">
        <v>0.0</v>
      </c>
      <c r="AG224" s="25"/>
      <c r="AH224" s="25"/>
      <c r="AI224" s="25"/>
      <c r="AJ224" s="25"/>
      <c r="AK224" s="25"/>
      <c r="AL224" s="25"/>
    </row>
    <row r="225">
      <c r="A225" s="26" t="s">
        <v>439</v>
      </c>
      <c r="B225" s="25" t="s">
        <v>400</v>
      </c>
      <c r="C225" s="25" t="s">
        <v>135</v>
      </c>
      <c r="D225" s="28">
        <v>103.40281949047225</v>
      </c>
      <c r="E225" s="29">
        <v>0.19942116182572617</v>
      </c>
      <c r="F225" s="30">
        <v>15.0</v>
      </c>
      <c r="G225" s="33"/>
      <c r="H225" s="34">
        <v>12.115335032901767</v>
      </c>
      <c r="I225" s="35" t="s">
        <v>28</v>
      </c>
      <c r="J225" s="36">
        <v>3300.0</v>
      </c>
      <c r="K225" s="28">
        <v>3.6713136463338687</v>
      </c>
      <c r="L225" s="28">
        <v>2.2797019139450048</v>
      </c>
      <c r="M225" s="34">
        <v>11.857372615873283</v>
      </c>
      <c r="N225" s="35" t="s">
        <v>28</v>
      </c>
      <c r="O225" s="36">
        <v>3400.0</v>
      </c>
      <c r="P225" s="28">
        <v>3.4874625340803775</v>
      </c>
      <c r="Q225" s="37">
        <v>2.1316881735624205</v>
      </c>
      <c r="R225" s="38">
        <v>6.440615858624755</v>
      </c>
      <c r="S225" s="39">
        <v>6.505078344647518</v>
      </c>
      <c r="T225" s="40">
        <v>0.04219637745500533</v>
      </c>
      <c r="U225" s="40">
        <v>0.03280818821262377</v>
      </c>
      <c r="V225" s="40">
        <v>0.04472008424059178</v>
      </c>
      <c r="W225" s="40">
        <v>0.02321810242739528</v>
      </c>
      <c r="X225" s="39">
        <v>7.507446889357597</v>
      </c>
      <c r="Y225" s="41">
        <v>4.607888143544169</v>
      </c>
      <c r="Z225" s="41">
        <v>6.602247449080938</v>
      </c>
      <c r="AA225" s="41">
        <v>5.255125166792345</v>
      </c>
      <c r="AB225" s="42">
        <v>0.0</v>
      </c>
      <c r="AC225" s="42">
        <v>1.0</v>
      </c>
      <c r="AD225" s="42">
        <v>0.0</v>
      </c>
      <c r="AE225" s="42">
        <v>0.0</v>
      </c>
      <c r="AF225" s="42">
        <v>0.0</v>
      </c>
      <c r="AG225" s="25"/>
      <c r="AH225" s="25"/>
      <c r="AI225" s="25"/>
      <c r="AJ225" s="25"/>
      <c r="AK225" s="25"/>
      <c r="AL225" s="25"/>
    </row>
    <row r="226">
      <c r="A226" s="26" t="s">
        <v>441</v>
      </c>
      <c r="B226" s="25" t="s">
        <v>400</v>
      </c>
      <c r="C226" s="25" t="s">
        <v>135</v>
      </c>
      <c r="D226" s="28">
        <v>103.40281949047225</v>
      </c>
      <c r="E226" s="29">
        <v>0.14085953177257524</v>
      </c>
      <c r="F226" s="30">
        <v>12.0</v>
      </c>
      <c r="G226" s="33"/>
      <c r="H226" s="34">
        <v>10.70821014129271</v>
      </c>
      <c r="I226" s="35" t="s">
        <v>31</v>
      </c>
      <c r="J226" s="36">
        <v>3500.0</v>
      </c>
      <c r="K226" s="28">
        <v>3.059488611797917</v>
      </c>
      <c r="L226" s="28">
        <v>1.7356170925299625</v>
      </c>
      <c r="M226" s="34">
        <v>11.209379333407917</v>
      </c>
      <c r="N226" s="35" t="s">
        <v>31</v>
      </c>
      <c r="O226" s="36">
        <v>3100.0</v>
      </c>
      <c r="P226" s="28">
        <v>3.61592881722836</v>
      </c>
      <c r="Q226" s="37">
        <v>2.1211281400760837</v>
      </c>
      <c r="R226" s="38">
        <v>3.452571560513914</v>
      </c>
      <c r="S226" s="39">
        <v>3.48712747113606</v>
      </c>
      <c r="T226" s="40">
        <v>0.05880003226526362</v>
      </c>
      <c r="U226" s="40">
        <v>9.576552486199286E-5</v>
      </c>
      <c r="V226" s="40">
        <v>0.03160262320445764</v>
      </c>
      <c r="W226" s="40">
        <v>0.02691011248621999</v>
      </c>
      <c r="X226" s="39">
        <v>3.5178365809739964</v>
      </c>
      <c r="Y226" s="41">
        <v>7.190373560318714</v>
      </c>
      <c r="Z226" s="41">
        <v>3.168776089828794</v>
      </c>
      <c r="AA226" s="41">
        <v>8.040603243579122</v>
      </c>
      <c r="AB226" s="42">
        <v>0.0</v>
      </c>
      <c r="AC226" s="42">
        <v>0.0</v>
      </c>
      <c r="AD226" s="42">
        <v>0.0</v>
      </c>
      <c r="AE226" s="42">
        <v>0.0</v>
      </c>
      <c r="AF226" s="42">
        <v>1.0</v>
      </c>
      <c r="AG226" s="25"/>
      <c r="AH226" s="25"/>
      <c r="AI226" s="25"/>
      <c r="AJ226" s="25"/>
      <c r="AK226" s="25"/>
      <c r="AL226" s="25"/>
    </row>
    <row r="227">
      <c r="A227" s="26" t="s">
        <v>443</v>
      </c>
      <c r="B227" s="25" t="s">
        <v>400</v>
      </c>
      <c r="C227" s="25" t="s">
        <v>135</v>
      </c>
      <c r="D227" s="28">
        <v>103.40281949047225</v>
      </c>
      <c r="E227" s="29">
        <v>0.16929310344827586</v>
      </c>
      <c r="F227" s="30">
        <v>12.0</v>
      </c>
      <c r="G227" s="33"/>
      <c r="H227" s="34">
        <v>10.974776067903996</v>
      </c>
      <c r="I227" s="35" t="s">
        <v>45</v>
      </c>
      <c r="J227" s="36">
        <v>3700.0</v>
      </c>
      <c r="K227" s="28">
        <v>2.966155694028107</v>
      </c>
      <c r="L227" s="28">
        <v>1.7132330039219754</v>
      </c>
      <c r="M227" s="34">
        <v>11.247323376998793</v>
      </c>
      <c r="N227" s="35" t="s">
        <v>30</v>
      </c>
      <c r="O227" s="36">
        <v>3200.0</v>
      </c>
      <c r="P227" s="28">
        <v>3.5147885553121228</v>
      </c>
      <c r="Q227" s="37">
        <v>2.0669054291486013</v>
      </c>
      <c r="R227" s="38">
        <v>4.257056398303181</v>
      </c>
      <c r="S227" s="39">
        <v>4.299664193054089</v>
      </c>
      <c r="T227" s="40">
        <v>0.07407884937351648</v>
      </c>
      <c r="U227" s="40">
        <v>0.00795807267805681</v>
      </c>
      <c r="V227" s="40">
        <v>0.02515143957509313</v>
      </c>
      <c r="W227" s="40">
        <v>0.026035669872654998</v>
      </c>
      <c r="X227" s="39">
        <v>4.863669436017085</v>
      </c>
      <c r="Y227" s="41">
        <v>6.11110663188691</v>
      </c>
      <c r="Z227" s="41">
        <v>4.424288332919981</v>
      </c>
      <c r="AA227" s="41">
        <v>6.823035044078812</v>
      </c>
      <c r="AB227" s="42">
        <v>0.0</v>
      </c>
      <c r="AC227" s="42">
        <v>0.0</v>
      </c>
      <c r="AD227" s="42">
        <v>0.0</v>
      </c>
      <c r="AE227" s="42">
        <v>1.0</v>
      </c>
      <c r="AF227" s="42">
        <v>1.0</v>
      </c>
      <c r="AG227" s="25"/>
      <c r="AH227" s="25"/>
      <c r="AI227" s="25"/>
      <c r="AJ227" s="25"/>
      <c r="AK227" s="25"/>
      <c r="AL227" s="25"/>
    </row>
    <row r="228">
      <c r="A228" s="26" t="s">
        <v>442</v>
      </c>
      <c r="B228" s="25" t="s">
        <v>400</v>
      </c>
      <c r="C228" s="25" t="s">
        <v>135</v>
      </c>
      <c r="D228" s="28">
        <v>103.40281949047225</v>
      </c>
      <c r="E228" s="29">
        <v>0.15441309968399883</v>
      </c>
      <c r="F228" s="30">
        <v>12.0</v>
      </c>
      <c r="G228" s="33"/>
      <c r="H228" s="34">
        <v>11.053353320062108</v>
      </c>
      <c r="I228" s="35" t="s">
        <v>27</v>
      </c>
      <c r="J228" s="36">
        <v>3700.0</v>
      </c>
      <c r="K228" s="28">
        <v>2.987392789205975</v>
      </c>
      <c r="L228" s="28">
        <v>1.734534698771561</v>
      </c>
      <c r="M228" s="34">
        <v>10.912450874344648</v>
      </c>
      <c r="N228" s="35" t="s">
        <v>27</v>
      </c>
      <c r="O228" s="36">
        <v>3100.0</v>
      </c>
      <c r="P228" s="28">
        <v>3.520145443336983</v>
      </c>
      <c r="Q228" s="37">
        <v>2.0247549382959638</v>
      </c>
      <c r="R228" s="38">
        <v>3.8312298282076647</v>
      </c>
      <c r="S228" s="39">
        <v>3.8695756331232154</v>
      </c>
      <c r="T228" s="40">
        <v>0.042653972588136246</v>
      </c>
      <c r="U228" s="40">
        <v>0.012699250929649656</v>
      </c>
      <c r="V228" s="40">
        <v>0.03295988790901438</v>
      </c>
      <c r="W228" s="40">
        <v>0.03606199500633337</v>
      </c>
      <c r="X228" s="39">
        <v>3.740188911598458</v>
      </c>
      <c r="Y228" s="41">
        <v>7.31316440846365</v>
      </c>
      <c r="Z228" s="41">
        <v>3.109932622642337</v>
      </c>
      <c r="AA228" s="41">
        <v>7.8025182517023115</v>
      </c>
      <c r="AB228" s="42">
        <v>1.0</v>
      </c>
      <c r="AC228" s="42">
        <v>0.0</v>
      </c>
      <c r="AD228" s="42">
        <v>0.0</v>
      </c>
      <c r="AE228" s="42">
        <v>0.0</v>
      </c>
      <c r="AF228" s="42">
        <v>0.0</v>
      </c>
      <c r="AG228" s="25"/>
      <c r="AH228" s="25"/>
      <c r="AI228" s="25"/>
      <c r="AJ228" s="25"/>
      <c r="AK228" s="25"/>
      <c r="AL228" s="25"/>
    </row>
    <row r="229">
      <c r="A229" s="26" t="s">
        <v>601</v>
      </c>
      <c r="B229" s="25" t="s">
        <v>400</v>
      </c>
      <c r="C229" s="25" t="s">
        <v>135</v>
      </c>
      <c r="D229" s="28">
        <v>103.40281949047225</v>
      </c>
      <c r="E229" s="29">
        <v>0.18</v>
      </c>
      <c r="F229" s="30">
        <v>0.0</v>
      </c>
      <c r="G229" s="33"/>
      <c r="H229" s="34" t="s">
        <v>64</v>
      </c>
      <c r="I229" s="35" t="s">
        <v>40</v>
      </c>
      <c r="J229" s="36">
        <v>3000.0</v>
      </c>
      <c r="K229" s="28" t="s">
        <v>64</v>
      </c>
      <c r="L229" s="28" t="s">
        <v>64</v>
      </c>
      <c r="M229" s="34" t="s">
        <v>64</v>
      </c>
      <c r="N229" s="35" t="s">
        <v>29</v>
      </c>
      <c r="O229" s="36">
        <v>3000.0</v>
      </c>
      <c r="P229" s="28" t="s">
        <v>64</v>
      </c>
      <c r="Q229" s="37" t="s">
        <v>64</v>
      </c>
      <c r="R229" s="38" t="s">
        <v>64</v>
      </c>
      <c r="S229" s="39" t="s">
        <v>64</v>
      </c>
      <c r="T229" s="40" t="s">
        <v>64</v>
      </c>
      <c r="U229" s="40" t="s">
        <v>64</v>
      </c>
      <c r="V229" s="40" t="s">
        <v>64</v>
      </c>
      <c r="W229" s="40" t="s">
        <v>64</v>
      </c>
      <c r="X229" s="39" t="s">
        <v>64</v>
      </c>
      <c r="Y229" s="41" t="s">
        <v>64</v>
      </c>
      <c r="Z229" s="41" t="s">
        <v>64</v>
      </c>
      <c r="AA229" s="41" t="s">
        <v>64</v>
      </c>
      <c r="AB229" s="42">
        <v>0.0</v>
      </c>
      <c r="AC229" s="42">
        <v>1.0</v>
      </c>
      <c r="AD229" s="42">
        <v>1.0</v>
      </c>
      <c r="AE229" s="42">
        <v>0.0</v>
      </c>
      <c r="AF229" s="42">
        <v>0.0</v>
      </c>
      <c r="AG229" s="25"/>
      <c r="AH229" s="25"/>
      <c r="AI229" s="25"/>
      <c r="AJ229" s="25"/>
      <c r="AK229" s="25"/>
      <c r="AL229" s="25"/>
    </row>
    <row r="230">
      <c r="A230" s="26" t="s">
        <v>444</v>
      </c>
      <c r="B230" s="25" t="s">
        <v>400</v>
      </c>
      <c r="C230" s="25" t="s">
        <v>135</v>
      </c>
      <c r="D230" s="28">
        <v>103.40281949047225</v>
      </c>
      <c r="E230" s="29">
        <v>0.17574193548387096</v>
      </c>
      <c r="F230" s="30">
        <v>0.0</v>
      </c>
      <c r="G230" s="33"/>
      <c r="H230" s="34" t="s">
        <v>64</v>
      </c>
      <c r="I230" s="35" t="s">
        <v>45</v>
      </c>
      <c r="J230" s="36">
        <v>3000.0</v>
      </c>
      <c r="K230" s="28" t="s">
        <v>64</v>
      </c>
      <c r="L230" s="28" t="s">
        <v>64</v>
      </c>
      <c r="M230" s="34" t="s">
        <v>64</v>
      </c>
      <c r="N230" s="35" t="s">
        <v>30</v>
      </c>
      <c r="O230" s="36">
        <v>3000.0</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1.0</v>
      </c>
      <c r="AF230" s="42">
        <v>1.0</v>
      </c>
      <c r="AG230" s="25"/>
      <c r="AH230" s="25"/>
      <c r="AI230" s="25"/>
      <c r="AJ230" s="25"/>
      <c r="AK230" s="25"/>
      <c r="AL230" s="25"/>
    </row>
    <row r="231">
      <c r="A231" s="26" t="s">
        <v>445</v>
      </c>
      <c r="B231" s="25" t="s">
        <v>400</v>
      </c>
      <c r="C231" s="25" t="s">
        <v>135</v>
      </c>
      <c r="D231" s="28">
        <v>103.40281949047225</v>
      </c>
      <c r="E231" s="29">
        <v>0.18</v>
      </c>
      <c r="F231" s="30">
        <v>0.0</v>
      </c>
      <c r="G231" s="33"/>
      <c r="H231" s="34" t="s">
        <v>64</v>
      </c>
      <c r="I231" s="35" t="s">
        <v>28</v>
      </c>
      <c r="J231" s="36">
        <v>3000.0</v>
      </c>
      <c r="K231" s="28" t="s">
        <v>64</v>
      </c>
      <c r="L231" s="28" t="s">
        <v>64</v>
      </c>
      <c r="M231" s="34" t="s">
        <v>64</v>
      </c>
      <c r="N231" s="35" t="s">
        <v>29</v>
      </c>
      <c r="O231" s="36">
        <v>3000.0</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0.0</v>
      </c>
      <c r="AC231" s="42">
        <v>1.0</v>
      </c>
      <c r="AD231" s="42">
        <v>0.0</v>
      </c>
      <c r="AE231" s="42">
        <v>0.0</v>
      </c>
      <c r="AF231" s="42">
        <v>0.0</v>
      </c>
      <c r="AG231" s="25"/>
      <c r="AH231" s="25"/>
      <c r="AI231" s="25"/>
      <c r="AJ231" s="25"/>
      <c r="AK231" s="25"/>
      <c r="AL231" s="25"/>
    </row>
    <row r="232">
      <c r="A232" s="26" t="s">
        <v>440</v>
      </c>
      <c r="B232" s="25" t="s">
        <v>400</v>
      </c>
      <c r="C232" s="25" t="s">
        <v>135</v>
      </c>
      <c r="D232" s="28">
        <v>103.40281949047225</v>
      </c>
      <c r="E232" s="29">
        <v>0.2056039296794209</v>
      </c>
      <c r="F232" s="30">
        <v>0.0</v>
      </c>
      <c r="G232" s="33"/>
      <c r="H232" s="34" t="s">
        <v>64</v>
      </c>
      <c r="I232" s="35" t="s">
        <v>44</v>
      </c>
      <c r="J232" s="36">
        <v>5000.0</v>
      </c>
      <c r="K232" s="28" t="s">
        <v>64</v>
      </c>
      <c r="L232" s="28" t="s">
        <v>64</v>
      </c>
      <c r="M232" s="34" t="s">
        <v>64</v>
      </c>
      <c r="N232" s="35" t="s">
        <v>30</v>
      </c>
      <c r="O232" s="36">
        <v>6000.0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0.0</v>
      </c>
      <c r="AC232" s="42">
        <v>0.0</v>
      </c>
      <c r="AD232" s="42">
        <v>1.0</v>
      </c>
      <c r="AE232" s="42">
        <v>1.0</v>
      </c>
      <c r="AF232" s="42">
        <v>0.0</v>
      </c>
      <c r="AG232" s="25"/>
      <c r="AH232" s="25"/>
      <c r="AI232" s="25"/>
      <c r="AJ232" s="25"/>
      <c r="AK232" s="25"/>
      <c r="AL232" s="25"/>
    </row>
    <row r="233">
      <c r="A233" s="26" t="s">
        <v>446</v>
      </c>
      <c r="B233" s="25" t="s">
        <v>400</v>
      </c>
      <c r="C233" s="25" t="s">
        <v>135</v>
      </c>
      <c r="D233" s="28">
        <v>103.40281949047225</v>
      </c>
      <c r="E233" s="29">
        <v>0.18</v>
      </c>
      <c r="F233" s="30">
        <v>0.0</v>
      </c>
      <c r="G233" s="33"/>
      <c r="H233" s="34" t="s">
        <v>64</v>
      </c>
      <c r="I233" s="35" t="s">
        <v>30</v>
      </c>
      <c r="J233" s="36">
        <v>3000.0</v>
      </c>
      <c r="K233" s="28" t="s">
        <v>64</v>
      </c>
      <c r="L233" s="28" t="s">
        <v>64</v>
      </c>
      <c r="M233" s="34" t="s">
        <v>64</v>
      </c>
      <c r="N233" s="35" t="s">
        <v>30</v>
      </c>
      <c r="O233" s="36">
        <v>3000.0</v>
      </c>
      <c r="P233" s="28" t="s">
        <v>64</v>
      </c>
      <c r="Q233" s="37" t="s">
        <v>64</v>
      </c>
      <c r="R233" s="38" t="s">
        <v>64</v>
      </c>
      <c r="S233" s="39" t="s">
        <v>64</v>
      </c>
      <c r="T233" s="40" t="s">
        <v>64</v>
      </c>
      <c r="U233" s="40" t="s">
        <v>64</v>
      </c>
      <c r="V233" s="40" t="s">
        <v>64</v>
      </c>
      <c r="W233" s="40" t="s">
        <v>64</v>
      </c>
      <c r="X233" s="39" t="s">
        <v>64</v>
      </c>
      <c r="Y233" s="41" t="s">
        <v>64</v>
      </c>
      <c r="Z233" s="41" t="s">
        <v>64</v>
      </c>
      <c r="AA233" s="41" t="s">
        <v>64</v>
      </c>
      <c r="AB233" s="42">
        <v>0.0</v>
      </c>
      <c r="AC233" s="42">
        <v>0.0</v>
      </c>
      <c r="AD233" s="42">
        <v>0.0</v>
      </c>
      <c r="AE233" s="42">
        <v>1.0</v>
      </c>
      <c r="AF233" s="42">
        <v>0.0</v>
      </c>
      <c r="AG233" s="25"/>
      <c r="AH233" s="25"/>
      <c r="AI233" s="25"/>
      <c r="AJ233" s="25"/>
      <c r="AK233" s="25"/>
      <c r="AL233" s="25"/>
    </row>
    <row r="234">
      <c r="A234" s="26" t="s">
        <v>447</v>
      </c>
      <c r="B234" s="25" t="s">
        <v>400</v>
      </c>
      <c r="C234" s="25" t="s">
        <v>135</v>
      </c>
      <c r="D234" s="28">
        <v>103.40281949047225</v>
      </c>
      <c r="E234" s="29">
        <v>0.1579271523178808</v>
      </c>
      <c r="F234" s="30">
        <v>0.0</v>
      </c>
      <c r="G234" s="33"/>
      <c r="H234" s="34" t="s">
        <v>64</v>
      </c>
      <c r="I234" s="35" t="s">
        <v>28</v>
      </c>
      <c r="J234" s="36">
        <v>3000.0</v>
      </c>
      <c r="K234" s="28" t="s">
        <v>64</v>
      </c>
      <c r="L234" s="28" t="s">
        <v>64</v>
      </c>
      <c r="M234" s="34" t="s">
        <v>64</v>
      </c>
      <c r="N234" s="35" t="s">
        <v>28</v>
      </c>
      <c r="O234" s="36">
        <v>3000.0</v>
      </c>
      <c r="P234" s="28" t="s">
        <v>64</v>
      </c>
      <c r="Q234" s="37" t="s">
        <v>64</v>
      </c>
      <c r="R234" s="38" t="s">
        <v>64</v>
      </c>
      <c r="S234" s="39" t="s">
        <v>64</v>
      </c>
      <c r="T234" s="40" t="s">
        <v>64</v>
      </c>
      <c r="U234" s="40" t="s">
        <v>64</v>
      </c>
      <c r="V234" s="40" t="s">
        <v>64</v>
      </c>
      <c r="W234" s="40" t="s">
        <v>64</v>
      </c>
      <c r="X234" s="39" t="s">
        <v>64</v>
      </c>
      <c r="Y234" s="41" t="s">
        <v>64</v>
      </c>
      <c r="Z234" s="41" t="s">
        <v>64</v>
      </c>
      <c r="AA234" s="41" t="s">
        <v>64</v>
      </c>
      <c r="AB234" s="42">
        <v>0.0</v>
      </c>
      <c r="AC234" s="42">
        <v>1.0</v>
      </c>
      <c r="AD234" s="42">
        <v>0.0</v>
      </c>
      <c r="AE234" s="42">
        <v>0.0</v>
      </c>
      <c r="AF234" s="42">
        <v>0.0</v>
      </c>
      <c r="AG234" s="25"/>
      <c r="AH234" s="25"/>
      <c r="AI234" s="25"/>
      <c r="AJ234" s="25"/>
      <c r="AK234" s="25"/>
      <c r="AL234" s="25"/>
    </row>
    <row r="235">
      <c r="A235" s="26" t="s">
        <v>448</v>
      </c>
      <c r="B235" s="25" t="s">
        <v>400</v>
      </c>
      <c r="C235" s="25" t="s">
        <v>135</v>
      </c>
      <c r="D235" s="28">
        <v>103.40281949047225</v>
      </c>
      <c r="E235" s="29">
        <v>0.13157622454595486</v>
      </c>
      <c r="F235" s="30">
        <v>0.0</v>
      </c>
      <c r="G235" s="33"/>
      <c r="H235" s="34" t="s">
        <v>64</v>
      </c>
      <c r="I235" s="35" t="s">
        <v>58</v>
      </c>
      <c r="J235" s="36">
        <v>3000.0</v>
      </c>
      <c r="K235" s="28" t="s">
        <v>64</v>
      </c>
      <c r="L235" s="28" t="s">
        <v>64</v>
      </c>
      <c r="M235" s="34" t="s">
        <v>64</v>
      </c>
      <c r="N235" s="35" t="s">
        <v>27</v>
      </c>
      <c r="O235" s="36">
        <v>3000.0</v>
      </c>
      <c r="P235" s="28" t="s">
        <v>64</v>
      </c>
      <c r="Q235" s="37" t="s">
        <v>64</v>
      </c>
      <c r="R235" s="38" t="s">
        <v>64</v>
      </c>
      <c r="S235" s="39" t="s">
        <v>64</v>
      </c>
      <c r="T235" s="40" t="s">
        <v>64</v>
      </c>
      <c r="U235" s="40" t="s">
        <v>64</v>
      </c>
      <c r="V235" s="40" t="s">
        <v>64</v>
      </c>
      <c r="W235" s="40" t="s">
        <v>64</v>
      </c>
      <c r="X235" s="39" t="s">
        <v>64</v>
      </c>
      <c r="Y235" s="41" t="s">
        <v>64</v>
      </c>
      <c r="Z235" s="41" t="s">
        <v>64</v>
      </c>
      <c r="AA235" s="41" t="s">
        <v>64</v>
      </c>
      <c r="AB235" s="42">
        <v>1.0</v>
      </c>
      <c r="AC235" s="42">
        <v>1.0</v>
      </c>
      <c r="AD235" s="42">
        <v>0.0</v>
      </c>
      <c r="AE235" s="42">
        <v>0.0</v>
      </c>
      <c r="AF235" s="42">
        <v>0.0</v>
      </c>
      <c r="AG235" s="25"/>
      <c r="AH235" s="25"/>
      <c r="AI235" s="25"/>
      <c r="AJ235" s="25"/>
      <c r="AK235" s="25"/>
      <c r="AL235" s="25"/>
    </row>
    <row r="236">
      <c r="A236" s="26"/>
      <c r="B236" s="25"/>
      <c r="C236" s="25"/>
      <c r="D236" s="28"/>
      <c r="E236" s="29"/>
      <c r="F236" s="30"/>
      <c r="G236" s="33"/>
      <c r="H236" s="34"/>
      <c r="I236" s="35"/>
      <c r="J236" s="36"/>
      <c r="K236" s="28"/>
      <c r="L236" s="28"/>
      <c r="M236" s="34"/>
      <c r="N236" s="35"/>
      <c r="O236" s="36"/>
      <c r="P236" s="28"/>
      <c r="Q236" s="37"/>
      <c r="R236" s="38" t="s">
        <v>64</v>
      </c>
      <c r="S236" s="39" t="s">
        <v>64</v>
      </c>
      <c r="T236" s="40" t="s">
        <v>64</v>
      </c>
      <c r="U236" s="40" t="s">
        <v>64</v>
      </c>
      <c r="V236" s="40" t="s">
        <v>64</v>
      </c>
      <c r="W236" s="40" t="s">
        <v>64</v>
      </c>
      <c r="X236" s="39" t="s">
        <v>64</v>
      </c>
      <c r="Y236" s="41" t="s">
        <v>64</v>
      </c>
      <c r="Z236" s="41" t="s">
        <v>64</v>
      </c>
      <c r="AA236" s="41" t="s">
        <v>64</v>
      </c>
      <c r="AB236" s="42">
        <v>0.0</v>
      </c>
      <c r="AC236" s="42">
        <v>0.0</v>
      </c>
      <c r="AD236" s="42">
        <v>0.0</v>
      </c>
      <c r="AE236" s="42">
        <v>0.0</v>
      </c>
      <c r="AF236" s="42">
        <v>0.0</v>
      </c>
      <c r="AG236" s="25"/>
      <c r="AH236" s="25"/>
      <c r="AI236" s="25"/>
      <c r="AJ236" s="25"/>
      <c r="AK236" s="25"/>
      <c r="AL236" s="25"/>
    </row>
    <row r="237">
      <c r="A237" s="26"/>
      <c r="B237" s="25"/>
      <c r="C237" s="25"/>
      <c r="D237" s="28"/>
      <c r="E237" s="29"/>
      <c r="F237" s="30"/>
      <c r="G237" s="33"/>
      <c r="H237" s="34"/>
      <c r="I237" s="35"/>
      <c r="J237" s="36"/>
      <c r="K237" s="28"/>
      <c r="L237" s="28"/>
      <c r="M237" s="34"/>
      <c r="N237" s="35"/>
      <c r="O237" s="36"/>
      <c r="P237" s="28"/>
      <c r="Q237" s="37"/>
      <c r="R237" s="38" t="s">
        <v>64</v>
      </c>
      <c r="S237" s="39" t="s">
        <v>64</v>
      </c>
      <c r="T237" s="40" t="s">
        <v>64</v>
      </c>
      <c r="U237" s="40" t="s">
        <v>64</v>
      </c>
      <c r="V237" s="40" t="s">
        <v>64</v>
      </c>
      <c r="W237" s="40" t="s">
        <v>64</v>
      </c>
      <c r="X237" s="39" t="s">
        <v>64</v>
      </c>
      <c r="Y237" s="41" t="s">
        <v>64</v>
      </c>
      <c r="Z237" s="41" t="s">
        <v>64</v>
      </c>
      <c r="AA237" s="41" t="s">
        <v>64</v>
      </c>
      <c r="AB237" s="42">
        <v>0.0</v>
      </c>
      <c r="AC237" s="42">
        <v>0.0</v>
      </c>
      <c r="AD237" s="42">
        <v>0.0</v>
      </c>
      <c r="AE237" s="42">
        <v>0.0</v>
      </c>
      <c r="AF237" s="42">
        <v>0.0</v>
      </c>
      <c r="AG237" s="25"/>
      <c r="AH237" s="25"/>
      <c r="AI237" s="25"/>
      <c r="AJ237" s="25"/>
      <c r="AK237" s="25"/>
      <c r="AL237" s="25"/>
    </row>
    <row r="238">
      <c r="A238" s="26"/>
      <c r="B238" s="25"/>
      <c r="C238" s="25"/>
      <c r="D238" s="28"/>
      <c r="E238" s="29"/>
      <c r="F238" s="30"/>
      <c r="G238" s="33"/>
      <c r="H238" s="34"/>
      <c r="I238" s="35"/>
      <c r="J238" s="36"/>
      <c r="K238" s="28"/>
      <c r="L238" s="28"/>
      <c r="M238" s="34"/>
      <c r="N238" s="35"/>
      <c r="O238" s="36"/>
      <c r="P238" s="28"/>
      <c r="Q238" s="37"/>
      <c r="R238" s="38" t="s">
        <v>64</v>
      </c>
      <c r="S238" s="39" t="s">
        <v>64</v>
      </c>
      <c r="T238" s="40" t="s">
        <v>64</v>
      </c>
      <c r="U238" s="40" t="s">
        <v>64</v>
      </c>
      <c r="V238" s="40" t="s">
        <v>64</v>
      </c>
      <c r="W238" s="40" t="s">
        <v>64</v>
      </c>
      <c r="X238" s="39" t="s">
        <v>64</v>
      </c>
      <c r="Y238" s="41" t="s">
        <v>64</v>
      </c>
      <c r="Z238" s="41" t="s">
        <v>64</v>
      </c>
      <c r="AA238" s="41" t="s">
        <v>64</v>
      </c>
      <c r="AB238" s="42">
        <v>0.0</v>
      </c>
      <c r="AC238" s="42">
        <v>0.0</v>
      </c>
      <c r="AD238" s="42">
        <v>0.0</v>
      </c>
      <c r="AE238" s="42">
        <v>0.0</v>
      </c>
      <c r="AF238" s="42">
        <v>0.0</v>
      </c>
      <c r="AG238" s="25"/>
      <c r="AH238" s="25"/>
      <c r="AI238" s="25"/>
      <c r="AJ238" s="25"/>
      <c r="AK238" s="25"/>
      <c r="AL238" s="25"/>
    </row>
    <row r="239">
      <c r="A239" s="26"/>
      <c r="B239" s="25"/>
      <c r="C239" s="25"/>
      <c r="D239" s="28"/>
      <c r="E239" s="29"/>
      <c r="F239" s="30"/>
      <c r="G239" s="33"/>
      <c r="H239" s="34"/>
      <c r="I239" s="35"/>
      <c r="J239" s="36"/>
      <c r="K239" s="28"/>
      <c r="L239" s="28"/>
      <c r="M239" s="34"/>
      <c r="N239" s="35"/>
      <c r="O239" s="36"/>
      <c r="P239" s="28"/>
      <c r="Q239" s="37"/>
      <c r="R239" s="38" t="s">
        <v>64</v>
      </c>
      <c r="S239" s="39" t="s">
        <v>64</v>
      </c>
      <c r="T239" s="40" t="s">
        <v>64</v>
      </c>
      <c r="U239" s="40" t="s">
        <v>64</v>
      </c>
      <c r="V239" s="40" t="s">
        <v>64</v>
      </c>
      <c r="W239" s="40" t="s">
        <v>64</v>
      </c>
      <c r="X239" s="39" t="s">
        <v>64</v>
      </c>
      <c r="Y239" s="41" t="s">
        <v>64</v>
      </c>
      <c r="Z239" s="41" t="s">
        <v>64</v>
      </c>
      <c r="AA239" s="41" t="s">
        <v>64</v>
      </c>
      <c r="AB239" s="42">
        <v>0.0</v>
      </c>
      <c r="AC239" s="42">
        <v>0.0</v>
      </c>
      <c r="AD239" s="42">
        <v>0.0</v>
      </c>
      <c r="AE239" s="42">
        <v>0.0</v>
      </c>
      <c r="AF239" s="42">
        <v>0.0</v>
      </c>
      <c r="AG239" s="25"/>
      <c r="AH239" s="25"/>
      <c r="AI239" s="25"/>
      <c r="AJ239" s="25"/>
      <c r="AK239" s="25"/>
      <c r="AL239" s="25"/>
    </row>
    <row r="240">
      <c r="A240" s="26"/>
      <c r="B240" s="25"/>
      <c r="C240" s="25"/>
      <c r="D240" s="28"/>
      <c r="E240" s="29"/>
      <c r="F240" s="30"/>
      <c r="G240" s="33"/>
      <c r="H240" s="34"/>
      <c r="I240" s="35"/>
      <c r="J240" s="36"/>
      <c r="K240" s="28"/>
      <c r="L240" s="28"/>
      <c r="M240" s="34"/>
      <c r="N240" s="35"/>
      <c r="O240" s="36"/>
      <c r="P240" s="28"/>
      <c r="Q240" s="37"/>
      <c r="R240" s="38" t="s">
        <v>64</v>
      </c>
      <c r="S240" s="39" t="s">
        <v>64</v>
      </c>
      <c r="T240" s="40" t="s">
        <v>64</v>
      </c>
      <c r="U240" s="40" t="s">
        <v>64</v>
      </c>
      <c r="V240" s="40" t="s">
        <v>64</v>
      </c>
      <c r="W240" s="40" t="s">
        <v>64</v>
      </c>
      <c r="X240" s="39" t="s">
        <v>64</v>
      </c>
      <c r="Y240" s="41" t="s">
        <v>64</v>
      </c>
      <c r="Z240" s="41" t="s">
        <v>64</v>
      </c>
      <c r="AA240" s="41" t="s">
        <v>64</v>
      </c>
      <c r="AB240" s="42">
        <v>0.0</v>
      </c>
      <c r="AC240" s="42">
        <v>0.0</v>
      </c>
      <c r="AD240" s="42">
        <v>0.0</v>
      </c>
      <c r="AE240" s="42">
        <v>0.0</v>
      </c>
      <c r="AF240" s="42">
        <v>0.0</v>
      </c>
      <c r="AG240" s="25"/>
      <c r="AH240" s="25"/>
      <c r="AI240" s="25"/>
      <c r="AJ240" s="25"/>
      <c r="AK240" s="25"/>
      <c r="AL240" s="25"/>
    </row>
    <row r="241">
      <c r="A241" s="26"/>
      <c r="B241" s="25"/>
      <c r="C241" s="25"/>
      <c r="D241" s="28"/>
      <c r="E241" s="29"/>
      <c r="F241" s="30"/>
      <c r="G241" s="33"/>
      <c r="H241" s="34"/>
      <c r="I241" s="35"/>
      <c r="J241" s="36"/>
      <c r="K241" s="28"/>
      <c r="L241" s="28"/>
      <c r="M241" s="34"/>
      <c r="N241" s="35"/>
      <c r="O241" s="36"/>
      <c r="P241" s="28"/>
      <c r="Q241" s="37"/>
      <c r="R241" s="38" t="s">
        <v>64</v>
      </c>
      <c r="S241" s="39" t="s">
        <v>64</v>
      </c>
      <c r="T241" s="40" t="s">
        <v>64</v>
      </c>
      <c r="U241" s="40" t="s">
        <v>64</v>
      </c>
      <c r="V241" s="40" t="s">
        <v>64</v>
      </c>
      <c r="W241" s="40" t="s">
        <v>64</v>
      </c>
      <c r="X241" s="39" t="s">
        <v>64</v>
      </c>
      <c r="Y241" s="41" t="s">
        <v>64</v>
      </c>
      <c r="Z241" s="41" t="s">
        <v>64</v>
      </c>
      <c r="AA241" s="41" t="s">
        <v>64</v>
      </c>
      <c r="AB241" s="42">
        <v>0.0</v>
      </c>
      <c r="AC241" s="42">
        <v>0.0</v>
      </c>
      <c r="AD241" s="42">
        <v>0.0</v>
      </c>
      <c r="AE241" s="42">
        <v>0.0</v>
      </c>
      <c r="AF241" s="42">
        <v>0.0</v>
      </c>
      <c r="AG241" s="25"/>
      <c r="AH241" s="25"/>
      <c r="AI241" s="25"/>
      <c r="AJ241" s="25"/>
      <c r="AK241" s="25"/>
      <c r="AL241" s="25"/>
    </row>
    <row r="242">
      <c r="A242" s="26"/>
      <c r="B242" s="25"/>
      <c r="C242" s="25"/>
      <c r="D242" s="28"/>
      <c r="E242" s="29"/>
      <c r="F242" s="30"/>
      <c r="G242" s="33"/>
      <c r="H242" s="34"/>
      <c r="I242" s="35"/>
      <c r="J242" s="36"/>
      <c r="K242" s="28"/>
      <c r="L242" s="28"/>
      <c r="M242" s="34"/>
      <c r="N242" s="35"/>
      <c r="O242" s="36"/>
      <c r="P242" s="28"/>
      <c r="Q242" s="37"/>
      <c r="R242" s="38" t="s">
        <v>64</v>
      </c>
      <c r="S242" s="39" t="s">
        <v>64</v>
      </c>
      <c r="T242" s="40" t="s">
        <v>64</v>
      </c>
      <c r="U242" s="40" t="s">
        <v>64</v>
      </c>
      <c r="V242" s="40" t="s">
        <v>64</v>
      </c>
      <c r="W242" s="40" t="s">
        <v>64</v>
      </c>
      <c r="X242" s="39" t="s">
        <v>64</v>
      </c>
      <c r="Y242" s="41" t="s">
        <v>64</v>
      </c>
      <c r="Z242" s="41" t="s">
        <v>64</v>
      </c>
      <c r="AA242" s="41" t="s">
        <v>64</v>
      </c>
      <c r="AB242" s="42">
        <v>0.0</v>
      </c>
      <c r="AC242" s="42">
        <v>0.0</v>
      </c>
      <c r="AD242" s="42">
        <v>0.0</v>
      </c>
      <c r="AE242" s="42">
        <v>0.0</v>
      </c>
      <c r="AF242" s="42">
        <v>0.0</v>
      </c>
      <c r="AG242" s="25"/>
      <c r="AH242" s="25"/>
      <c r="AI242" s="25"/>
      <c r="AJ242" s="25"/>
      <c r="AK242" s="25"/>
      <c r="AL242" s="25"/>
    </row>
    <row r="243">
      <c r="A243" s="26"/>
      <c r="B243" s="25"/>
      <c r="C243" s="25"/>
      <c r="D243" s="28"/>
      <c r="E243" s="29"/>
      <c r="F243" s="30"/>
      <c r="G243" s="33"/>
      <c r="H243" s="34"/>
      <c r="I243" s="35"/>
      <c r="J243" s="36"/>
      <c r="K243" s="28"/>
      <c r="L243" s="28"/>
      <c r="M243" s="34"/>
      <c r="N243" s="35"/>
      <c r="O243" s="36"/>
      <c r="P243" s="28"/>
      <c r="Q243" s="37"/>
      <c r="R243" s="38" t="s">
        <v>64</v>
      </c>
      <c r="S243" s="39" t="s">
        <v>64</v>
      </c>
      <c r="T243" s="40" t="s">
        <v>64</v>
      </c>
      <c r="U243" s="40" t="s">
        <v>64</v>
      </c>
      <c r="V243" s="40" t="s">
        <v>64</v>
      </c>
      <c r="W243" s="40" t="s">
        <v>64</v>
      </c>
      <c r="X243" s="39" t="s">
        <v>64</v>
      </c>
      <c r="Y243" s="41" t="s">
        <v>64</v>
      </c>
      <c r="Z243" s="41" t="s">
        <v>64</v>
      </c>
      <c r="AA243" s="41" t="s">
        <v>64</v>
      </c>
      <c r="AB243" s="42">
        <v>0.0</v>
      </c>
      <c r="AC243" s="42">
        <v>0.0</v>
      </c>
      <c r="AD243" s="42">
        <v>0.0</v>
      </c>
      <c r="AE243" s="42">
        <v>0.0</v>
      </c>
      <c r="AF243" s="42">
        <v>0.0</v>
      </c>
      <c r="AG243" s="25"/>
      <c r="AH243" s="25"/>
      <c r="AI243" s="25"/>
      <c r="AJ243" s="25"/>
      <c r="AK243" s="25"/>
      <c r="AL243" s="25"/>
    </row>
    <row r="244">
      <c r="A244" s="26"/>
      <c r="B244" s="25"/>
      <c r="C244" s="25"/>
      <c r="D244" s="28"/>
      <c r="E244" s="29"/>
      <c r="F244" s="30"/>
      <c r="G244" s="33"/>
      <c r="H244" s="34"/>
      <c r="I244" s="35"/>
      <c r="J244" s="36"/>
      <c r="K244" s="28"/>
      <c r="L244" s="28"/>
      <c r="M244" s="34"/>
      <c r="N244" s="35"/>
      <c r="O244" s="36"/>
      <c r="P244" s="28"/>
      <c r="Q244" s="37"/>
      <c r="R244" s="38" t="s">
        <v>64</v>
      </c>
      <c r="S244" s="39" t="s">
        <v>64</v>
      </c>
      <c r="T244" s="40" t="s">
        <v>64</v>
      </c>
      <c r="U244" s="40" t="s">
        <v>64</v>
      </c>
      <c r="V244" s="40" t="s">
        <v>64</v>
      </c>
      <c r="W244" s="40" t="s">
        <v>64</v>
      </c>
      <c r="X244" s="39" t="s">
        <v>64</v>
      </c>
      <c r="Y244" s="41" t="s">
        <v>64</v>
      </c>
      <c r="Z244" s="41" t="s">
        <v>64</v>
      </c>
      <c r="AA244" s="41" t="s">
        <v>64</v>
      </c>
      <c r="AB244" s="42">
        <v>0.0</v>
      </c>
      <c r="AC244" s="42">
        <v>0.0</v>
      </c>
      <c r="AD244" s="42">
        <v>0.0</v>
      </c>
      <c r="AE244" s="42">
        <v>0.0</v>
      </c>
      <c r="AF244" s="42">
        <v>0.0</v>
      </c>
      <c r="AG244" s="25"/>
      <c r="AH244" s="25"/>
      <c r="AI244" s="25"/>
      <c r="AJ244" s="25"/>
      <c r="AK244" s="25"/>
      <c r="AL244" s="25"/>
    </row>
    <row r="245">
      <c r="A245" s="26"/>
      <c r="B245" s="25"/>
      <c r="C245" s="25"/>
      <c r="D245" s="28"/>
      <c r="E245" s="29"/>
      <c r="F245" s="30"/>
      <c r="G245" s="33"/>
      <c r="H245" s="34"/>
      <c r="I245" s="35"/>
      <c r="J245" s="36"/>
      <c r="K245" s="28"/>
      <c r="L245" s="28"/>
      <c r="M245" s="34"/>
      <c r="N245" s="35"/>
      <c r="O245" s="36"/>
      <c r="P245" s="28"/>
      <c r="Q245" s="37"/>
      <c r="R245" s="38" t="s">
        <v>64</v>
      </c>
      <c r="S245" s="39" t="s">
        <v>64</v>
      </c>
      <c r="T245" s="40" t="s">
        <v>64</v>
      </c>
      <c r="U245" s="40" t="s">
        <v>64</v>
      </c>
      <c r="V245" s="40" t="s">
        <v>64</v>
      </c>
      <c r="W245" s="40" t="s">
        <v>64</v>
      </c>
      <c r="X245" s="39" t="s">
        <v>64</v>
      </c>
      <c r="Y245" s="41" t="s">
        <v>64</v>
      </c>
      <c r="Z245" s="41" t="s">
        <v>64</v>
      </c>
      <c r="AA245" s="41" t="s">
        <v>64</v>
      </c>
      <c r="AB245" s="42">
        <v>0.0</v>
      </c>
      <c r="AC245" s="42">
        <v>0.0</v>
      </c>
      <c r="AD245" s="42">
        <v>0.0</v>
      </c>
      <c r="AE245" s="42">
        <v>0.0</v>
      </c>
      <c r="AF245" s="42">
        <v>0.0</v>
      </c>
      <c r="AG245" s="25"/>
      <c r="AH245" s="25"/>
      <c r="AI245" s="25"/>
      <c r="AJ245" s="25"/>
      <c r="AK245" s="25"/>
      <c r="AL245" s="25"/>
    </row>
    <row r="246">
      <c r="A246" s="26"/>
      <c r="B246" s="25"/>
      <c r="C246" s="25"/>
      <c r="D246" s="28"/>
      <c r="E246" s="29"/>
      <c r="F246" s="30"/>
      <c r="G246" s="33"/>
      <c r="H246" s="34"/>
      <c r="I246" s="35"/>
      <c r="J246" s="36"/>
      <c r="K246" s="28"/>
      <c r="L246" s="28"/>
      <c r="M246" s="34"/>
      <c r="N246" s="35"/>
      <c r="O246" s="36"/>
      <c r="P246" s="28"/>
      <c r="Q246" s="37"/>
      <c r="R246" s="38" t="s">
        <v>64</v>
      </c>
      <c r="S246" s="39" t="s">
        <v>64</v>
      </c>
      <c r="T246" s="40" t="s">
        <v>64</v>
      </c>
      <c r="U246" s="40" t="s">
        <v>64</v>
      </c>
      <c r="V246" s="40" t="s">
        <v>64</v>
      </c>
      <c r="W246" s="40" t="s">
        <v>64</v>
      </c>
      <c r="X246" s="39" t="s">
        <v>64</v>
      </c>
      <c r="Y246" s="41" t="s">
        <v>64</v>
      </c>
      <c r="Z246" s="41" t="s">
        <v>64</v>
      </c>
      <c r="AA246" s="41" t="s">
        <v>64</v>
      </c>
      <c r="AB246" s="42">
        <v>0.0</v>
      </c>
      <c r="AC246" s="42">
        <v>0.0</v>
      </c>
      <c r="AD246" s="42">
        <v>0.0</v>
      </c>
      <c r="AE246" s="42">
        <v>0.0</v>
      </c>
      <c r="AF246" s="42">
        <v>0.0</v>
      </c>
      <c r="AG246" s="25"/>
      <c r="AH246" s="25"/>
      <c r="AI246" s="25"/>
      <c r="AJ246" s="25"/>
      <c r="AK246" s="25"/>
      <c r="AL246" s="25"/>
    </row>
    <row r="247">
      <c r="A247" s="26"/>
      <c r="B247" s="25"/>
      <c r="C247" s="25"/>
      <c r="D247" s="28"/>
      <c r="E247" s="29"/>
      <c r="F247" s="30"/>
      <c r="G247" s="33"/>
      <c r="H247" s="34"/>
      <c r="I247" s="35"/>
      <c r="J247" s="36"/>
      <c r="K247" s="28"/>
      <c r="L247" s="28"/>
      <c r="M247" s="34"/>
      <c r="N247" s="35"/>
      <c r="O247" s="36"/>
      <c r="P247" s="28"/>
      <c r="Q247" s="37"/>
      <c r="R247" s="38" t="s">
        <v>64</v>
      </c>
      <c r="S247" s="39" t="s">
        <v>64</v>
      </c>
      <c r="T247" s="40" t="s">
        <v>64</v>
      </c>
      <c r="U247" s="40" t="s">
        <v>64</v>
      </c>
      <c r="V247" s="40" t="s">
        <v>64</v>
      </c>
      <c r="W247" s="40" t="s">
        <v>64</v>
      </c>
      <c r="X247" s="39" t="s">
        <v>64</v>
      </c>
      <c r="Y247" s="41" t="s">
        <v>64</v>
      </c>
      <c r="Z247" s="41" t="s">
        <v>64</v>
      </c>
      <c r="AA247" s="41" t="s">
        <v>64</v>
      </c>
      <c r="AB247" s="42">
        <v>0.0</v>
      </c>
      <c r="AC247" s="42">
        <v>0.0</v>
      </c>
      <c r="AD247" s="42">
        <v>0.0</v>
      </c>
      <c r="AE247" s="42">
        <v>0.0</v>
      </c>
      <c r="AF247" s="42">
        <v>0.0</v>
      </c>
      <c r="AG247" s="25"/>
      <c r="AH247" s="25"/>
      <c r="AI247" s="25"/>
      <c r="AJ247" s="25"/>
      <c r="AK247" s="25"/>
      <c r="AL247" s="25"/>
    </row>
    <row r="248">
      <c r="A248" s="26"/>
      <c r="B248" s="25"/>
      <c r="C248" s="25"/>
      <c r="D248" s="28"/>
      <c r="E248" s="29"/>
      <c r="F248" s="30"/>
      <c r="G248" s="33"/>
      <c r="H248" s="34"/>
      <c r="I248" s="35"/>
      <c r="J248" s="36"/>
      <c r="K248" s="28"/>
      <c r="L248" s="28"/>
      <c r="M248" s="34"/>
      <c r="N248" s="35"/>
      <c r="O248" s="36"/>
      <c r="P248" s="28"/>
      <c r="Q248" s="37"/>
      <c r="R248" s="38" t="s">
        <v>64</v>
      </c>
      <c r="S248" s="39" t="s">
        <v>64</v>
      </c>
      <c r="T248" s="40" t="s">
        <v>64</v>
      </c>
      <c r="U248" s="40" t="s">
        <v>64</v>
      </c>
      <c r="V248" s="40" t="s">
        <v>64</v>
      </c>
      <c r="W248" s="40" t="s">
        <v>64</v>
      </c>
      <c r="X248" s="39" t="s">
        <v>64</v>
      </c>
      <c r="Y248" s="41" t="s">
        <v>64</v>
      </c>
      <c r="Z248" s="41" t="s">
        <v>64</v>
      </c>
      <c r="AA248" s="41" t="s">
        <v>64</v>
      </c>
      <c r="AB248" s="42">
        <v>0.0</v>
      </c>
      <c r="AC248" s="42">
        <v>0.0</v>
      </c>
      <c r="AD248" s="42">
        <v>0.0</v>
      </c>
      <c r="AE248" s="42">
        <v>0.0</v>
      </c>
      <c r="AF248" s="42">
        <v>0.0</v>
      </c>
      <c r="AG248" s="25"/>
      <c r="AH248" s="25"/>
      <c r="AI248" s="25"/>
      <c r="AJ248" s="25"/>
      <c r="AK248" s="25"/>
      <c r="AL248" s="25"/>
    </row>
    <row r="249">
      <c r="A249" s="26"/>
      <c r="B249" s="25"/>
      <c r="C249" s="25"/>
      <c r="D249" s="28"/>
      <c r="E249" s="29"/>
      <c r="F249" s="30"/>
      <c r="G249" s="33"/>
      <c r="H249" s="34"/>
      <c r="I249" s="35"/>
      <c r="J249" s="36"/>
      <c r="K249" s="28"/>
      <c r="L249" s="28"/>
      <c r="M249" s="34"/>
      <c r="N249" s="35"/>
      <c r="O249" s="36"/>
      <c r="P249" s="28"/>
      <c r="Q249" s="37"/>
      <c r="R249" s="38" t="s">
        <v>64</v>
      </c>
      <c r="S249" s="39" t="s">
        <v>64</v>
      </c>
      <c r="T249" s="40" t="s">
        <v>64</v>
      </c>
      <c r="U249" s="40" t="s">
        <v>64</v>
      </c>
      <c r="V249" s="40" t="s">
        <v>64</v>
      </c>
      <c r="W249" s="40" t="s">
        <v>64</v>
      </c>
      <c r="X249" s="39" t="s">
        <v>64</v>
      </c>
      <c r="Y249" s="41" t="s">
        <v>64</v>
      </c>
      <c r="Z249" s="41" t="s">
        <v>64</v>
      </c>
      <c r="AA249" s="41" t="s">
        <v>64</v>
      </c>
      <c r="AB249" s="42">
        <v>0.0</v>
      </c>
      <c r="AC249" s="42">
        <v>0.0</v>
      </c>
      <c r="AD249" s="42">
        <v>0.0</v>
      </c>
      <c r="AE249" s="42">
        <v>0.0</v>
      </c>
      <c r="AF249" s="42">
        <v>0.0</v>
      </c>
      <c r="AG249" s="25"/>
      <c r="AH249" s="25"/>
      <c r="AI249" s="25"/>
      <c r="AJ249" s="25"/>
      <c r="AK249" s="25"/>
      <c r="AL249" s="25"/>
    </row>
    <row r="250">
      <c r="A250" s="26"/>
      <c r="B250" s="25"/>
      <c r="C250" s="25"/>
      <c r="D250" s="28"/>
      <c r="E250" s="29"/>
      <c r="F250" s="30"/>
      <c r="G250" s="33"/>
      <c r="H250" s="34"/>
      <c r="I250" s="35"/>
      <c r="J250" s="36"/>
      <c r="K250" s="28"/>
      <c r="L250" s="28"/>
      <c r="M250" s="34"/>
      <c r="N250" s="35"/>
      <c r="O250" s="36"/>
      <c r="P250" s="28"/>
      <c r="Q250" s="37"/>
      <c r="R250" s="38" t="s">
        <v>64</v>
      </c>
      <c r="S250" s="39" t="s">
        <v>64</v>
      </c>
      <c r="T250" s="40" t="s">
        <v>64</v>
      </c>
      <c r="U250" s="40" t="s">
        <v>64</v>
      </c>
      <c r="V250" s="40" t="s">
        <v>64</v>
      </c>
      <c r="W250" s="40" t="s">
        <v>64</v>
      </c>
      <c r="X250" s="39" t="s">
        <v>64</v>
      </c>
      <c r="Y250" s="41" t="s">
        <v>64</v>
      </c>
      <c r="Z250" s="41" t="s">
        <v>64</v>
      </c>
      <c r="AA250" s="41" t="s">
        <v>64</v>
      </c>
      <c r="AB250" s="42">
        <v>0.0</v>
      </c>
      <c r="AC250" s="42">
        <v>0.0</v>
      </c>
      <c r="AD250" s="42">
        <v>0.0</v>
      </c>
      <c r="AE250" s="42">
        <v>0.0</v>
      </c>
      <c r="AF250" s="42">
        <v>0.0</v>
      </c>
      <c r="AG250" s="25"/>
      <c r="AH250" s="25"/>
      <c r="AI250" s="25"/>
      <c r="AJ250" s="25"/>
      <c r="AK250" s="25"/>
      <c r="AL250" s="25"/>
    </row>
    <row r="251">
      <c r="A251" s="26"/>
      <c r="B251" s="25"/>
      <c r="C251" s="25"/>
      <c r="D251" s="28"/>
      <c r="E251" s="29"/>
      <c r="F251" s="30"/>
      <c r="G251" s="33"/>
      <c r="H251" s="34"/>
      <c r="I251" s="35"/>
      <c r="J251" s="36"/>
      <c r="K251" s="28"/>
      <c r="L251" s="28"/>
      <c r="M251" s="34"/>
      <c r="N251" s="35"/>
      <c r="O251" s="36"/>
      <c r="P251" s="28"/>
      <c r="Q251" s="37"/>
      <c r="R251" s="38" t="s">
        <v>64</v>
      </c>
      <c r="S251" s="39" t="s">
        <v>64</v>
      </c>
      <c r="T251" s="40" t="s">
        <v>64</v>
      </c>
      <c r="U251" s="40" t="s">
        <v>64</v>
      </c>
      <c r="V251" s="40" t="s">
        <v>64</v>
      </c>
      <c r="W251" s="40" t="s">
        <v>64</v>
      </c>
      <c r="X251" s="39" t="s">
        <v>64</v>
      </c>
      <c r="Y251" s="41" t="s">
        <v>64</v>
      </c>
      <c r="Z251" s="41" t="s">
        <v>64</v>
      </c>
      <c r="AA251" s="41" t="s">
        <v>64</v>
      </c>
      <c r="AB251" s="42">
        <v>0.0</v>
      </c>
      <c r="AC251" s="42">
        <v>0.0</v>
      </c>
      <c r="AD251" s="42">
        <v>0.0</v>
      </c>
      <c r="AE251" s="42">
        <v>0.0</v>
      </c>
      <c r="AF251" s="42">
        <v>0.0</v>
      </c>
      <c r="AG251" s="25"/>
      <c r="AH251" s="25"/>
      <c r="AI251" s="25"/>
      <c r="AJ251" s="25"/>
      <c r="AK251" s="25"/>
      <c r="AL251" s="25"/>
    </row>
    <row r="252">
      <c r="A252" s="26"/>
      <c r="B252" s="25"/>
      <c r="C252" s="25"/>
      <c r="D252" s="28"/>
      <c r="E252" s="29"/>
      <c r="F252" s="30"/>
      <c r="G252" s="33"/>
      <c r="H252" s="34"/>
      <c r="I252" s="35"/>
      <c r="J252" s="36"/>
      <c r="K252" s="28"/>
      <c r="L252" s="28"/>
      <c r="M252" s="34"/>
      <c r="N252" s="35"/>
      <c r="O252" s="36"/>
      <c r="P252" s="28"/>
      <c r="Q252" s="37"/>
      <c r="R252" s="38" t="s">
        <v>64</v>
      </c>
      <c r="S252" s="39" t="s">
        <v>64</v>
      </c>
      <c r="T252" s="40" t="s">
        <v>64</v>
      </c>
      <c r="U252" s="40" t="s">
        <v>64</v>
      </c>
      <c r="V252" s="40" t="s">
        <v>64</v>
      </c>
      <c r="W252" s="40" t="s">
        <v>64</v>
      </c>
      <c r="X252" s="39" t="s">
        <v>64</v>
      </c>
      <c r="Y252" s="41" t="s">
        <v>64</v>
      </c>
      <c r="Z252" s="41" t="s">
        <v>64</v>
      </c>
      <c r="AA252" s="41" t="s">
        <v>64</v>
      </c>
      <c r="AB252" s="42">
        <v>0.0</v>
      </c>
      <c r="AC252" s="42">
        <v>0.0</v>
      </c>
      <c r="AD252" s="42">
        <v>0.0</v>
      </c>
      <c r="AE252" s="42">
        <v>0.0</v>
      </c>
      <c r="AF252" s="42">
        <v>0.0</v>
      </c>
      <c r="AG252" s="25"/>
      <c r="AH252" s="25"/>
      <c r="AI252" s="25"/>
      <c r="AJ252" s="25"/>
      <c r="AK252" s="25"/>
      <c r="AL252" s="25"/>
    </row>
    <row r="253">
      <c r="A253" s="26"/>
      <c r="B253" s="25"/>
      <c r="C253" s="25"/>
      <c r="D253" s="28"/>
      <c r="E253" s="29"/>
      <c r="F253" s="30"/>
      <c r="G253" s="33"/>
      <c r="H253" s="34"/>
      <c r="I253" s="35"/>
      <c r="J253" s="36"/>
      <c r="K253" s="28"/>
      <c r="L253" s="28"/>
      <c r="M253" s="34"/>
      <c r="N253" s="35"/>
      <c r="O253" s="36"/>
      <c r="P253" s="28"/>
      <c r="Q253" s="37"/>
      <c r="R253" s="38" t="s">
        <v>64</v>
      </c>
      <c r="S253" s="39" t="s">
        <v>64</v>
      </c>
      <c r="T253" s="40" t="s">
        <v>64</v>
      </c>
      <c r="U253" s="40" t="s">
        <v>64</v>
      </c>
      <c r="V253" s="40" t="s">
        <v>64</v>
      </c>
      <c r="W253" s="40" t="s">
        <v>64</v>
      </c>
      <c r="X253" s="39" t="s">
        <v>64</v>
      </c>
      <c r="Y253" s="41" t="s">
        <v>64</v>
      </c>
      <c r="Z253" s="41" t="s">
        <v>64</v>
      </c>
      <c r="AA253" s="41" t="s">
        <v>64</v>
      </c>
      <c r="AB253" s="42">
        <v>0.0</v>
      </c>
      <c r="AC253" s="42">
        <v>0.0</v>
      </c>
      <c r="AD253" s="42">
        <v>0.0</v>
      </c>
      <c r="AE253" s="42">
        <v>0.0</v>
      </c>
      <c r="AF253" s="42">
        <v>0.0</v>
      </c>
      <c r="AG253" s="25"/>
      <c r="AH253" s="25"/>
      <c r="AI253" s="25"/>
      <c r="AJ253" s="25"/>
      <c r="AK253" s="25"/>
      <c r="AL253" s="25"/>
    </row>
    <row r="254">
      <c r="A254" s="26"/>
      <c r="B254" s="25"/>
      <c r="C254" s="25"/>
      <c r="D254" s="28"/>
      <c r="E254" s="29"/>
      <c r="F254" s="30"/>
      <c r="G254" s="33"/>
      <c r="H254" s="34"/>
      <c r="I254" s="35"/>
      <c r="J254" s="36"/>
      <c r="K254" s="28"/>
      <c r="L254" s="28"/>
      <c r="M254" s="34"/>
      <c r="N254" s="35"/>
      <c r="O254" s="36"/>
      <c r="P254" s="28"/>
      <c r="Q254" s="37"/>
      <c r="R254" s="38" t="s">
        <v>64</v>
      </c>
      <c r="S254" s="39" t="s">
        <v>64</v>
      </c>
      <c r="T254" s="40" t="s">
        <v>64</v>
      </c>
      <c r="U254" s="40" t="s">
        <v>64</v>
      </c>
      <c r="V254" s="40" t="s">
        <v>64</v>
      </c>
      <c r="W254" s="40" t="s">
        <v>64</v>
      </c>
      <c r="X254" s="39" t="s">
        <v>64</v>
      </c>
      <c r="Y254" s="41" t="s">
        <v>64</v>
      </c>
      <c r="Z254" s="41" t="s">
        <v>64</v>
      </c>
      <c r="AA254" s="41" t="s">
        <v>64</v>
      </c>
      <c r="AB254" s="42">
        <v>0.0</v>
      </c>
      <c r="AC254" s="42">
        <v>0.0</v>
      </c>
      <c r="AD254" s="42">
        <v>0.0</v>
      </c>
      <c r="AE254" s="42">
        <v>0.0</v>
      </c>
      <c r="AF254" s="42">
        <v>0.0</v>
      </c>
      <c r="AG254" s="25"/>
      <c r="AH254" s="25"/>
      <c r="AI254" s="25"/>
      <c r="AJ254" s="25"/>
      <c r="AK254" s="25"/>
      <c r="AL254" s="25"/>
    </row>
    <row r="255">
      <c r="A255" s="26"/>
      <c r="B255" s="25"/>
      <c r="C255" s="25"/>
      <c r="D255" s="28"/>
      <c r="E255" s="29"/>
      <c r="F255" s="30"/>
      <c r="G255" s="33"/>
      <c r="H255" s="34"/>
      <c r="I255" s="35"/>
      <c r="J255" s="36"/>
      <c r="K255" s="28"/>
      <c r="L255" s="28"/>
      <c r="M255" s="34"/>
      <c r="N255" s="35"/>
      <c r="O255" s="36"/>
      <c r="P255" s="28"/>
      <c r="Q255" s="37"/>
      <c r="R255" s="38" t="s">
        <v>64</v>
      </c>
      <c r="S255" s="39" t="s">
        <v>64</v>
      </c>
      <c r="T255" s="40" t="s">
        <v>64</v>
      </c>
      <c r="U255" s="40" t="s">
        <v>64</v>
      </c>
      <c r="V255" s="40" t="s">
        <v>64</v>
      </c>
      <c r="W255" s="40" t="s">
        <v>64</v>
      </c>
      <c r="X255" s="39" t="s">
        <v>64</v>
      </c>
      <c r="Y255" s="41" t="s">
        <v>64</v>
      </c>
      <c r="Z255" s="41" t="s">
        <v>64</v>
      </c>
      <c r="AA255" s="41" t="s">
        <v>64</v>
      </c>
      <c r="AB255" s="42">
        <v>0.0</v>
      </c>
      <c r="AC255" s="42">
        <v>0.0</v>
      </c>
      <c r="AD255" s="42">
        <v>0.0</v>
      </c>
      <c r="AE255" s="42">
        <v>0.0</v>
      </c>
      <c r="AF255" s="42">
        <v>0.0</v>
      </c>
      <c r="AG255" s="25"/>
      <c r="AH255" s="25"/>
      <c r="AI255" s="25"/>
      <c r="AJ255" s="25"/>
      <c r="AK255" s="25"/>
      <c r="AL255" s="25"/>
    </row>
    <row r="256">
      <c r="A256" s="26"/>
      <c r="B256" s="25"/>
      <c r="C256" s="25"/>
      <c r="D256" s="28"/>
      <c r="E256" s="29"/>
      <c r="F256" s="30"/>
      <c r="G256" s="33"/>
      <c r="H256" s="34"/>
      <c r="I256" s="35"/>
      <c r="J256" s="36"/>
      <c r="K256" s="28"/>
      <c r="L256" s="28"/>
      <c r="M256" s="34"/>
      <c r="N256" s="35"/>
      <c r="O256" s="36"/>
      <c r="P256" s="28"/>
      <c r="Q256" s="37"/>
      <c r="R256" s="38" t="s">
        <v>64</v>
      </c>
      <c r="S256" s="39" t="s">
        <v>64</v>
      </c>
      <c r="T256" s="40" t="s">
        <v>64</v>
      </c>
      <c r="U256" s="40" t="s">
        <v>64</v>
      </c>
      <c r="V256" s="40" t="s">
        <v>64</v>
      </c>
      <c r="W256" s="40" t="s">
        <v>64</v>
      </c>
      <c r="X256" s="39" t="s">
        <v>64</v>
      </c>
      <c r="Y256" s="41" t="s">
        <v>64</v>
      </c>
      <c r="Z256" s="41" t="s">
        <v>64</v>
      </c>
      <c r="AA256" s="41" t="s">
        <v>64</v>
      </c>
      <c r="AB256" s="42">
        <v>0.0</v>
      </c>
      <c r="AC256" s="42">
        <v>0.0</v>
      </c>
      <c r="AD256" s="42">
        <v>0.0</v>
      </c>
      <c r="AE256" s="42">
        <v>0.0</v>
      </c>
      <c r="AF256" s="42">
        <v>0.0</v>
      </c>
      <c r="AG256" s="25"/>
      <c r="AH256" s="25"/>
      <c r="AI256" s="25"/>
      <c r="AJ256" s="25"/>
      <c r="AK256" s="25"/>
      <c r="AL256" s="25"/>
    </row>
    <row r="257">
      <c r="A257" s="26"/>
      <c r="B257" s="25"/>
      <c r="C257" s="25"/>
      <c r="D257" s="28"/>
      <c r="E257" s="29"/>
      <c r="F257" s="30"/>
      <c r="G257" s="33"/>
      <c r="H257" s="34"/>
      <c r="I257" s="35"/>
      <c r="J257" s="36"/>
      <c r="K257" s="28"/>
      <c r="L257" s="28"/>
      <c r="M257" s="34"/>
      <c r="N257" s="35"/>
      <c r="O257" s="36"/>
      <c r="P257" s="28"/>
      <c r="Q257" s="37"/>
      <c r="R257" s="38" t="s">
        <v>64</v>
      </c>
      <c r="S257" s="39" t="s">
        <v>64</v>
      </c>
      <c r="T257" s="40" t="s">
        <v>64</v>
      </c>
      <c r="U257" s="40" t="s">
        <v>64</v>
      </c>
      <c r="V257" s="40" t="s">
        <v>64</v>
      </c>
      <c r="W257" s="40" t="s">
        <v>64</v>
      </c>
      <c r="X257" s="39" t="s">
        <v>64</v>
      </c>
      <c r="Y257" s="41" t="s">
        <v>64</v>
      </c>
      <c r="Z257" s="41" t="s">
        <v>64</v>
      </c>
      <c r="AA257" s="41" t="s">
        <v>64</v>
      </c>
      <c r="AB257" s="42">
        <v>0.0</v>
      </c>
      <c r="AC257" s="42">
        <v>0.0</v>
      </c>
      <c r="AD257" s="42">
        <v>0.0</v>
      </c>
      <c r="AE257" s="42">
        <v>0.0</v>
      </c>
      <c r="AF257" s="42">
        <v>0.0</v>
      </c>
      <c r="AG257" s="25"/>
      <c r="AH257" s="25"/>
      <c r="AI257" s="25"/>
      <c r="AJ257" s="25"/>
      <c r="AK257" s="25"/>
      <c r="AL257" s="25"/>
    </row>
    <row r="258">
      <c r="A258" s="26"/>
      <c r="B258" s="25"/>
      <c r="C258" s="25"/>
      <c r="D258" s="28"/>
      <c r="E258" s="29"/>
      <c r="F258" s="30"/>
      <c r="G258" s="33"/>
      <c r="H258" s="34"/>
      <c r="I258" s="35"/>
      <c r="J258" s="36"/>
      <c r="K258" s="28"/>
      <c r="L258" s="28"/>
      <c r="M258" s="34"/>
      <c r="N258" s="35"/>
      <c r="O258" s="36"/>
      <c r="P258" s="28"/>
      <c r="Q258" s="37"/>
      <c r="R258" s="38" t="s">
        <v>64</v>
      </c>
      <c r="S258" s="39" t="s">
        <v>64</v>
      </c>
      <c r="T258" s="40" t="s">
        <v>64</v>
      </c>
      <c r="U258" s="40" t="s">
        <v>64</v>
      </c>
      <c r="V258" s="40" t="s">
        <v>64</v>
      </c>
      <c r="W258" s="40" t="s">
        <v>64</v>
      </c>
      <c r="X258" s="39" t="s">
        <v>64</v>
      </c>
      <c r="Y258" s="41" t="s">
        <v>64</v>
      </c>
      <c r="Z258" s="41" t="s">
        <v>64</v>
      </c>
      <c r="AA258" s="41" t="s">
        <v>64</v>
      </c>
      <c r="AB258" s="42">
        <v>0.0</v>
      </c>
      <c r="AC258" s="42">
        <v>0.0</v>
      </c>
      <c r="AD258" s="42">
        <v>0.0</v>
      </c>
      <c r="AE258" s="42">
        <v>0.0</v>
      </c>
      <c r="AF258" s="42">
        <v>0.0</v>
      </c>
      <c r="AG258" s="25"/>
      <c r="AH258" s="25"/>
      <c r="AI258" s="25"/>
      <c r="AJ258" s="25"/>
      <c r="AK258" s="25"/>
      <c r="AL258" s="25"/>
    </row>
    <row r="259">
      <c r="A259" s="26"/>
      <c r="B259" s="25"/>
      <c r="C259" s="25"/>
      <c r="D259" s="28"/>
      <c r="E259" s="29"/>
      <c r="F259" s="30"/>
      <c r="G259" s="33"/>
      <c r="H259" s="34"/>
      <c r="I259" s="35"/>
      <c r="J259" s="36"/>
      <c r="K259" s="28"/>
      <c r="L259" s="28"/>
      <c r="M259" s="34"/>
      <c r="N259" s="35"/>
      <c r="O259" s="36"/>
      <c r="P259" s="28"/>
      <c r="Q259" s="37"/>
      <c r="R259" s="38" t="s">
        <v>64</v>
      </c>
      <c r="S259" s="39" t="s">
        <v>64</v>
      </c>
      <c r="T259" s="40" t="s">
        <v>64</v>
      </c>
      <c r="U259" s="40" t="s">
        <v>64</v>
      </c>
      <c r="V259" s="40" t="s">
        <v>64</v>
      </c>
      <c r="W259" s="40" t="s">
        <v>64</v>
      </c>
      <c r="X259" s="39" t="s">
        <v>64</v>
      </c>
      <c r="Y259" s="41" t="s">
        <v>64</v>
      </c>
      <c r="Z259" s="41" t="s">
        <v>64</v>
      </c>
      <c r="AA259" s="41" t="s">
        <v>64</v>
      </c>
      <c r="AB259" s="42">
        <v>0.0</v>
      </c>
      <c r="AC259" s="42">
        <v>0.0</v>
      </c>
      <c r="AD259" s="42">
        <v>0.0</v>
      </c>
      <c r="AE259" s="42">
        <v>0.0</v>
      </c>
      <c r="AF259" s="42">
        <v>0.0</v>
      </c>
      <c r="AG259" s="25"/>
      <c r="AH259" s="25"/>
      <c r="AI259" s="25"/>
      <c r="AJ259" s="25"/>
      <c r="AK259" s="25"/>
      <c r="AL259" s="25"/>
    </row>
    <row r="260">
      <c r="A260" s="26"/>
      <c r="B260" s="25"/>
      <c r="C260" s="25"/>
      <c r="D260" s="28"/>
      <c r="E260" s="29"/>
      <c r="F260" s="30"/>
      <c r="G260" s="33"/>
      <c r="H260" s="34"/>
      <c r="I260" s="35"/>
      <c r="J260" s="36"/>
      <c r="K260" s="28"/>
      <c r="L260" s="28"/>
      <c r="M260" s="34"/>
      <c r="N260" s="35"/>
      <c r="O260" s="36"/>
      <c r="P260" s="28"/>
      <c r="Q260" s="37"/>
      <c r="R260" s="38" t="s">
        <v>64</v>
      </c>
      <c r="S260" s="39" t="s">
        <v>64</v>
      </c>
      <c r="T260" s="40" t="s">
        <v>64</v>
      </c>
      <c r="U260" s="40" t="s">
        <v>64</v>
      </c>
      <c r="V260" s="40" t="s">
        <v>64</v>
      </c>
      <c r="W260" s="40" t="s">
        <v>64</v>
      </c>
      <c r="X260" s="39" t="s">
        <v>64</v>
      </c>
      <c r="Y260" s="41" t="s">
        <v>64</v>
      </c>
      <c r="Z260" s="41" t="s">
        <v>64</v>
      </c>
      <c r="AA260" s="41" t="s">
        <v>64</v>
      </c>
      <c r="AB260" s="42">
        <v>0.0</v>
      </c>
      <c r="AC260" s="42">
        <v>0.0</v>
      </c>
      <c r="AD260" s="42">
        <v>0.0</v>
      </c>
      <c r="AE260" s="42">
        <v>0.0</v>
      </c>
      <c r="AF260" s="42">
        <v>0.0</v>
      </c>
      <c r="AG260" s="25"/>
      <c r="AH260" s="25"/>
      <c r="AI260" s="25"/>
      <c r="AJ260" s="25"/>
      <c r="AK260" s="25"/>
      <c r="AL260" s="25"/>
    </row>
    <row r="261">
      <c r="A261" s="26"/>
      <c r="B261" s="25"/>
      <c r="C261" s="25"/>
      <c r="D261" s="28"/>
      <c r="E261" s="29"/>
      <c r="F261" s="30"/>
      <c r="G261" s="33"/>
      <c r="H261" s="34"/>
      <c r="I261" s="35"/>
      <c r="J261" s="36"/>
      <c r="K261" s="28"/>
      <c r="L261" s="28"/>
      <c r="M261" s="34"/>
      <c r="N261" s="35"/>
      <c r="O261" s="36"/>
      <c r="P261" s="28"/>
      <c r="Q261" s="37"/>
      <c r="R261" s="38" t="s">
        <v>64</v>
      </c>
      <c r="S261" s="39" t="s">
        <v>64</v>
      </c>
      <c r="T261" s="40" t="s">
        <v>64</v>
      </c>
      <c r="U261" s="40" t="s">
        <v>64</v>
      </c>
      <c r="V261" s="40" t="s">
        <v>64</v>
      </c>
      <c r="W261" s="40" t="s">
        <v>64</v>
      </c>
      <c r="X261" s="39" t="s">
        <v>64</v>
      </c>
      <c r="Y261" s="41" t="s">
        <v>64</v>
      </c>
      <c r="Z261" s="41" t="s">
        <v>64</v>
      </c>
      <c r="AA261" s="41" t="s">
        <v>64</v>
      </c>
      <c r="AB261" s="42">
        <v>0.0</v>
      </c>
      <c r="AC261" s="42">
        <v>0.0</v>
      </c>
      <c r="AD261" s="42">
        <v>0.0</v>
      </c>
      <c r="AE261" s="42">
        <v>0.0</v>
      </c>
      <c r="AF261" s="42">
        <v>0.0</v>
      </c>
      <c r="AG261" s="25"/>
      <c r="AH261" s="25"/>
      <c r="AI261" s="25"/>
      <c r="AJ261" s="25"/>
      <c r="AK261" s="25"/>
      <c r="AL261" s="25"/>
    </row>
    <row r="262">
      <c r="A262" s="26"/>
      <c r="B262" s="25"/>
      <c r="C262" s="25"/>
      <c r="D262" s="28"/>
      <c r="E262" s="29"/>
      <c r="F262" s="30"/>
      <c r="G262" s="33"/>
      <c r="H262" s="34"/>
      <c r="I262" s="35"/>
      <c r="J262" s="36"/>
      <c r="K262" s="28"/>
      <c r="L262" s="28"/>
      <c r="M262" s="34"/>
      <c r="N262" s="35"/>
      <c r="O262" s="36"/>
      <c r="P262" s="28"/>
      <c r="Q262" s="37"/>
      <c r="R262" s="38" t="s">
        <v>64</v>
      </c>
      <c r="S262" s="39" t="s">
        <v>64</v>
      </c>
      <c r="T262" s="40" t="s">
        <v>64</v>
      </c>
      <c r="U262" s="40" t="s">
        <v>64</v>
      </c>
      <c r="V262" s="40" t="s">
        <v>64</v>
      </c>
      <c r="W262" s="40" t="s">
        <v>64</v>
      </c>
      <c r="X262" s="39" t="s">
        <v>64</v>
      </c>
      <c r="Y262" s="41" t="s">
        <v>64</v>
      </c>
      <c r="Z262" s="41" t="s">
        <v>64</v>
      </c>
      <c r="AA262" s="41" t="s">
        <v>64</v>
      </c>
      <c r="AB262" s="42">
        <v>0.0</v>
      </c>
      <c r="AC262" s="42">
        <v>0.0</v>
      </c>
      <c r="AD262" s="42">
        <v>0.0</v>
      </c>
      <c r="AE262" s="42">
        <v>0.0</v>
      </c>
      <c r="AF262" s="42">
        <v>0.0</v>
      </c>
      <c r="AG262" s="25"/>
      <c r="AH262" s="25"/>
      <c r="AI262" s="25"/>
      <c r="AJ262" s="25"/>
      <c r="AK262" s="25"/>
      <c r="AL262" s="25"/>
    </row>
    <row r="263">
      <c r="A263" s="26"/>
      <c r="B263" s="25"/>
      <c r="C263" s="25"/>
      <c r="D263" s="28"/>
      <c r="E263" s="29"/>
      <c r="F263" s="30"/>
      <c r="G263" s="33"/>
      <c r="H263" s="34"/>
      <c r="I263" s="35"/>
      <c r="J263" s="36"/>
      <c r="K263" s="28"/>
      <c r="L263" s="28"/>
      <c r="M263" s="34"/>
      <c r="N263" s="35"/>
      <c r="O263" s="36"/>
      <c r="P263" s="28"/>
      <c r="Q263" s="37"/>
      <c r="R263" s="38" t="s">
        <v>64</v>
      </c>
      <c r="S263" s="39" t="s">
        <v>64</v>
      </c>
      <c r="T263" s="40" t="s">
        <v>64</v>
      </c>
      <c r="U263" s="40" t="s">
        <v>64</v>
      </c>
      <c r="V263" s="40" t="s">
        <v>64</v>
      </c>
      <c r="W263" s="40" t="s">
        <v>64</v>
      </c>
      <c r="X263" s="39" t="s">
        <v>64</v>
      </c>
      <c r="Y263" s="41" t="s">
        <v>64</v>
      </c>
      <c r="Z263" s="41" t="s">
        <v>64</v>
      </c>
      <c r="AA263" s="41" t="s">
        <v>64</v>
      </c>
      <c r="AB263" s="42">
        <v>0.0</v>
      </c>
      <c r="AC263" s="42">
        <v>0.0</v>
      </c>
      <c r="AD263" s="42">
        <v>0.0</v>
      </c>
      <c r="AE263" s="42">
        <v>0.0</v>
      </c>
      <c r="AF263" s="42">
        <v>0.0</v>
      </c>
      <c r="AG263" s="25"/>
      <c r="AH263" s="25"/>
      <c r="AI263" s="25"/>
      <c r="AJ263" s="25"/>
      <c r="AK263" s="25"/>
      <c r="AL263" s="25"/>
    </row>
    <row r="264">
      <c r="A264" s="26"/>
      <c r="B264" s="25"/>
      <c r="C264" s="25"/>
      <c r="D264" s="28"/>
      <c r="E264" s="29"/>
      <c r="F264" s="30"/>
      <c r="G264" s="33"/>
      <c r="H264" s="34"/>
      <c r="I264" s="35"/>
      <c r="J264" s="36"/>
      <c r="K264" s="28"/>
      <c r="L264" s="28"/>
      <c r="M264" s="34"/>
      <c r="N264" s="35"/>
      <c r="O264" s="36"/>
      <c r="P264" s="28"/>
      <c r="Q264" s="37"/>
      <c r="R264" s="38" t="s">
        <v>64</v>
      </c>
      <c r="S264" s="39" t="s">
        <v>64</v>
      </c>
      <c r="T264" s="40" t="s">
        <v>64</v>
      </c>
      <c r="U264" s="40" t="s">
        <v>64</v>
      </c>
      <c r="V264" s="40" t="s">
        <v>64</v>
      </c>
      <c r="W264" s="40" t="s">
        <v>64</v>
      </c>
      <c r="X264" s="39" t="s">
        <v>64</v>
      </c>
      <c r="Y264" s="41" t="s">
        <v>64</v>
      </c>
      <c r="Z264" s="41" t="s">
        <v>64</v>
      </c>
      <c r="AA264" s="41" t="s">
        <v>64</v>
      </c>
      <c r="AB264" s="42">
        <v>0.0</v>
      </c>
      <c r="AC264" s="42">
        <v>0.0</v>
      </c>
      <c r="AD264" s="42">
        <v>0.0</v>
      </c>
      <c r="AE264" s="42">
        <v>0.0</v>
      </c>
      <c r="AF264" s="42">
        <v>0.0</v>
      </c>
      <c r="AG264" s="25"/>
      <c r="AH264" s="25"/>
      <c r="AI264" s="25"/>
      <c r="AJ264" s="25"/>
      <c r="AK264" s="25"/>
      <c r="AL264" s="25"/>
    </row>
    <row r="265">
      <c r="A265" s="26"/>
      <c r="B265" s="25"/>
      <c r="C265" s="25"/>
      <c r="D265" s="28"/>
      <c r="E265" s="29"/>
      <c r="F265" s="30"/>
      <c r="G265" s="33"/>
      <c r="H265" s="34"/>
      <c r="I265" s="35"/>
      <c r="J265" s="36"/>
      <c r="K265" s="28"/>
      <c r="L265" s="28"/>
      <c r="M265" s="34"/>
      <c r="N265" s="35"/>
      <c r="O265" s="36"/>
      <c r="P265" s="28"/>
      <c r="Q265" s="37"/>
      <c r="R265" s="38" t="s">
        <v>64</v>
      </c>
      <c r="S265" s="39" t="s">
        <v>64</v>
      </c>
      <c r="T265" s="40" t="s">
        <v>64</v>
      </c>
      <c r="U265" s="40" t="s">
        <v>64</v>
      </c>
      <c r="V265" s="40" t="s">
        <v>64</v>
      </c>
      <c r="W265" s="40" t="s">
        <v>64</v>
      </c>
      <c r="X265" s="39" t="s">
        <v>64</v>
      </c>
      <c r="Y265" s="41" t="s">
        <v>64</v>
      </c>
      <c r="Z265" s="41" t="s">
        <v>64</v>
      </c>
      <c r="AA265" s="41" t="s">
        <v>64</v>
      </c>
      <c r="AB265" s="42">
        <v>0.0</v>
      </c>
      <c r="AC265" s="42">
        <v>0.0</v>
      </c>
      <c r="AD265" s="42">
        <v>0.0</v>
      </c>
      <c r="AE265" s="42">
        <v>0.0</v>
      </c>
      <c r="AF265" s="42">
        <v>0.0</v>
      </c>
      <c r="AG265" s="25"/>
      <c r="AH265" s="25"/>
      <c r="AI265" s="25"/>
      <c r="AJ265" s="25"/>
      <c r="AK265" s="25"/>
      <c r="AL265" s="25"/>
    </row>
    <row r="266">
      <c r="A266" s="26"/>
      <c r="B266" s="25"/>
      <c r="C266" s="25"/>
      <c r="D266" s="28"/>
      <c r="E266" s="29"/>
      <c r="F266" s="30"/>
      <c r="G266" s="33"/>
      <c r="H266" s="34"/>
      <c r="I266" s="35"/>
      <c r="J266" s="36"/>
      <c r="K266" s="28"/>
      <c r="L266" s="28"/>
      <c r="M266" s="34"/>
      <c r="N266" s="35"/>
      <c r="O266" s="36"/>
      <c r="P266" s="28"/>
      <c r="Q266" s="37"/>
      <c r="R266" s="38" t="s">
        <v>64</v>
      </c>
      <c r="S266" s="39" t="s">
        <v>64</v>
      </c>
      <c r="T266" s="40" t="s">
        <v>64</v>
      </c>
      <c r="U266" s="40" t="s">
        <v>64</v>
      </c>
      <c r="V266" s="40" t="s">
        <v>64</v>
      </c>
      <c r="W266" s="40" t="s">
        <v>64</v>
      </c>
      <c r="X266" s="39" t="s">
        <v>64</v>
      </c>
      <c r="Y266" s="41" t="s">
        <v>64</v>
      </c>
      <c r="Z266" s="41" t="s">
        <v>64</v>
      </c>
      <c r="AA266" s="41" t="s">
        <v>64</v>
      </c>
      <c r="AB266" s="42">
        <v>0.0</v>
      </c>
      <c r="AC266" s="42">
        <v>0.0</v>
      </c>
      <c r="AD266" s="42">
        <v>0.0</v>
      </c>
      <c r="AE266" s="42">
        <v>0.0</v>
      </c>
      <c r="AF266" s="42">
        <v>0.0</v>
      </c>
      <c r="AG266" s="25"/>
      <c r="AH266" s="25"/>
      <c r="AI266" s="25"/>
      <c r="AJ266" s="25"/>
      <c r="AK266" s="25"/>
      <c r="AL266" s="25"/>
    </row>
    <row r="267">
      <c r="A267" s="26"/>
      <c r="B267" s="25"/>
      <c r="C267" s="25"/>
      <c r="D267" s="28"/>
      <c r="E267" s="29"/>
      <c r="F267" s="30"/>
      <c r="G267" s="33"/>
      <c r="H267" s="34"/>
      <c r="I267" s="35"/>
      <c r="J267" s="36"/>
      <c r="K267" s="28"/>
      <c r="L267" s="28"/>
      <c r="M267" s="34"/>
      <c r="N267" s="35"/>
      <c r="O267" s="36"/>
      <c r="P267" s="28"/>
      <c r="Q267" s="37"/>
      <c r="R267" s="38" t="s">
        <v>64</v>
      </c>
      <c r="S267" s="39" t="s">
        <v>64</v>
      </c>
      <c r="T267" s="40" t="s">
        <v>64</v>
      </c>
      <c r="U267" s="40" t="s">
        <v>64</v>
      </c>
      <c r="V267" s="40" t="s">
        <v>64</v>
      </c>
      <c r="W267" s="40" t="s">
        <v>64</v>
      </c>
      <c r="X267" s="39" t="s">
        <v>64</v>
      </c>
      <c r="Y267" s="41" t="s">
        <v>64</v>
      </c>
      <c r="Z267" s="41" t="s">
        <v>64</v>
      </c>
      <c r="AA267" s="41" t="s">
        <v>64</v>
      </c>
      <c r="AB267" s="42">
        <v>0.0</v>
      </c>
      <c r="AC267" s="42">
        <v>0.0</v>
      </c>
      <c r="AD267" s="42">
        <v>0.0</v>
      </c>
      <c r="AE267" s="42">
        <v>0.0</v>
      </c>
      <c r="AF267" s="42">
        <v>0.0</v>
      </c>
      <c r="AG267" s="25"/>
      <c r="AH267" s="25"/>
      <c r="AI267" s="25"/>
      <c r="AJ267" s="25"/>
      <c r="AK267" s="25"/>
      <c r="AL267" s="25"/>
    </row>
    <row r="268">
      <c r="A268" s="26"/>
      <c r="B268" s="25"/>
      <c r="C268" s="25"/>
      <c r="D268" s="28"/>
      <c r="E268" s="29"/>
      <c r="F268" s="30"/>
      <c r="G268" s="33"/>
      <c r="H268" s="34"/>
      <c r="I268" s="35"/>
      <c r="J268" s="36"/>
      <c r="K268" s="28"/>
      <c r="L268" s="28"/>
      <c r="M268" s="34"/>
      <c r="N268" s="35"/>
      <c r="O268" s="36"/>
      <c r="P268" s="28"/>
      <c r="Q268" s="37"/>
      <c r="R268" s="38" t="s">
        <v>64</v>
      </c>
      <c r="S268" s="39" t="s">
        <v>64</v>
      </c>
      <c r="T268" s="40" t="s">
        <v>64</v>
      </c>
      <c r="U268" s="40" t="s">
        <v>64</v>
      </c>
      <c r="V268" s="40" t="s">
        <v>64</v>
      </c>
      <c r="W268" s="40" t="s">
        <v>64</v>
      </c>
      <c r="X268" s="39" t="s">
        <v>64</v>
      </c>
      <c r="Y268" s="41" t="s">
        <v>64</v>
      </c>
      <c r="Z268" s="41" t="s">
        <v>64</v>
      </c>
      <c r="AA268" s="41" t="s">
        <v>64</v>
      </c>
      <c r="AB268" s="42">
        <v>0.0</v>
      </c>
      <c r="AC268" s="42">
        <v>0.0</v>
      </c>
      <c r="AD268" s="42">
        <v>0.0</v>
      </c>
      <c r="AE268" s="42">
        <v>0.0</v>
      </c>
      <c r="AF268" s="42">
        <v>0.0</v>
      </c>
      <c r="AG268" s="25"/>
      <c r="AH268" s="25"/>
      <c r="AI268" s="25"/>
      <c r="AJ268" s="25"/>
      <c r="AK268" s="25"/>
      <c r="AL268" s="25"/>
    </row>
    <row r="269">
      <c r="A269" s="26"/>
      <c r="B269" s="25"/>
      <c r="C269" s="25"/>
      <c r="D269" s="28"/>
      <c r="E269" s="29"/>
      <c r="F269" s="30"/>
      <c r="G269" s="33"/>
      <c r="H269" s="34"/>
      <c r="I269" s="35"/>
      <c r="J269" s="36"/>
      <c r="K269" s="28"/>
      <c r="L269" s="28"/>
      <c r="M269" s="34"/>
      <c r="N269" s="35"/>
      <c r="O269" s="36"/>
      <c r="P269" s="28"/>
      <c r="Q269" s="37"/>
      <c r="R269" s="38" t="s">
        <v>64</v>
      </c>
      <c r="S269" s="39" t="s">
        <v>64</v>
      </c>
      <c r="T269" s="40" t="s">
        <v>64</v>
      </c>
      <c r="U269" s="40" t="s">
        <v>64</v>
      </c>
      <c r="V269" s="40" t="s">
        <v>64</v>
      </c>
      <c r="W269" s="40" t="s">
        <v>64</v>
      </c>
      <c r="X269" s="39" t="s">
        <v>64</v>
      </c>
      <c r="Y269" s="41" t="s">
        <v>64</v>
      </c>
      <c r="Z269" s="41" t="s">
        <v>64</v>
      </c>
      <c r="AA269" s="41" t="s">
        <v>64</v>
      </c>
      <c r="AB269" s="42">
        <v>0.0</v>
      </c>
      <c r="AC269" s="42">
        <v>0.0</v>
      </c>
      <c r="AD269" s="42">
        <v>0.0</v>
      </c>
      <c r="AE269" s="42">
        <v>0.0</v>
      </c>
      <c r="AF269" s="42">
        <v>0.0</v>
      </c>
      <c r="AG269" s="25"/>
      <c r="AH269" s="25"/>
      <c r="AI269" s="25"/>
      <c r="AJ269" s="25"/>
      <c r="AK269" s="25"/>
      <c r="AL269" s="25"/>
    </row>
    <row r="270">
      <c r="A270" s="26"/>
      <c r="B270" s="25"/>
      <c r="C270" s="25"/>
      <c r="D270" s="28"/>
      <c r="E270" s="29"/>
      <c r="F270" s="30"/>
      <c r="G270" s="33"/>
      <c r="H270" s="34"/>
      <c r="I270" s="35"/>
      <c r="J270" s="36"/>
      <c r="K270" s="28"/>
      <c r="L270" s="28"/>
      <c r="M270" s="34"/>
      <c r="N270" s="35"/>
      <c r="O270" s="36"/>
      <c r="P270" s="28"/>
      <c r="Q270" s="37"/>
      <c r="R270" s="38" t="s">
        <v>64</v>
      </c>
      <c r="S270" s="39" t="s">
        <v>64</v>
      </c>
      <c r="T270" s="40" t="s">
        <v>64</v>
      </c>
      <c r="U270" s="40" t="s">
        <v>64</v>
      </c>
      <c r="V270" s="40" t="s">
        <v>64</v>
      </c>
      <c r="W270" s="40" t="s">
        <v>64</v>
      </c>
      <c r="X270" s="39" t="s">
        <v>64</v>
      </c>
      <c r="Y270" s="41" t="s">
        <v>64</v>
      </c>
      <c r="Z270" s="41" t="s">
        <v>64</v>
      </c>
      <c r="AA270" s="41" t="s">
        <v>64</v>
      </c>
      <c r="AB270" s="42">
        <v>0.0</v>
      </c>
      <c r="AC270" s="42">
        <v>0.0</v>
      </c>
      <c r="AD270" s="42">
        <v>0.0</v>
      </c>
      <c r="AE270" s="42">
        <v>0.0</v>
      </c>
      <c r="AF270" s="42">
        <v>0.0</v>
      </c>
      <c r="AG270" s="25"/>
      <c r="AH270" s="25"/>
      <c r="AI270" s="25"/>
      <c r="AJ270" s="25"/>
      <c r="AK270" s="25"/>
      <c r="AL270" s="25"/>
    </row>
    <row r="271">
      <c r="A271" s="26"/>
      <c r="B271" s="25"/>
      <c r="C271" s="25"/>
      <c r="D271" s="28"/>
      <c r="E271" s="29"/>
      <c r="F271" s="30"/>
      <c r="G271" s="33"/>
      <c r="H271" s="34"/>
      <c r="I271" s="35"/>
      <c r="J271" s="36"/>
      <c r="K271" s="28"/>
      <c r="L271" s="28"/>
      <c r="M271" s="34"/>
      <c r="N271" s="35"/>
      <c r="O271" s="36"/>
      <c r="P271" s="28"/>
      <c r="Q271" s="37"/>
      <c r="R271" s="38" t="s">
        <v>64</v>
      </c>
      <c r="S271" s="39" t="s">
        <v>64</v>
      </c>
      <c r="T271" s="40" t="s">
        <v>64</v>
      </c>
      <c r="U271" s="40" t="s">
        <v>64</v>
      </c>
      <c r="V271" s="40" t="s">
        <v>64</v>
      </c>
      <c r="W271" s="40" t="s">
        <v>64</v>
      </c>
      <c r="X271" s="39" t="s">
        <v>64</v>
      </c>
      <c r="Y271" s="41" t="s">
        <v>64</v>
      </c>
      <c r="Z271" s="41" t="s">
        <v>64</v>
      </c>
      <c r="AA271" s="41" t="s">
        <v>64</v>
      </c>
      <c r="AB271" s="42">
        <v>0.0</v>
      </c>
      <c r="AC271" s="42">
        <v>0.0</v>
      </c>
      <c r="AD271" s="42">
        <v>0.0</v>
      </c>
      <c r="AE271" s="42">
        <v>0.0</v>
      </c>
      <c r="AF271" s="42">
        <v>0.0</v>
      </c>
      <c r="AG271" s="25"/>
      <c r="AH271" s="25"/>
      <c r="AI271" s="25"/>
      <c r="AJ271" s="25"/>
      <c r="AK271" s="25"/>
      <c r="AL271" s="25"/>
    </row>
    <row r="272">
      <c r="A272" s="26"/>
      <c r="B272" s="25"/>
      <c r="C272" s="25"/>
      <c r="D272" s="28"/>
      <c r="E272" s="29"/>
      <c r="F272" s="30"/>
      <c r="G272" s="33"/>
      <c r="H272" s="34"/>
      <c r="I272" s="35"/>
      <c r="J272" s="36"/>
      <c r="K272" s="28"/>
      <c r="L272" s="28"/>
      <c r="M272" s="34"/>
      <c r="N272" s="35"/>
      <c r="O272" s="36"/>
      <c r="P272" s="28"/>
      <c r="Q272" s="37"/>
      <c r="R272" s="38" t="s">
        <v>64</v>
      </c>
      <c r="S272" s="39" t="s">
        <v>64</v>
      </c>
      <c r="T272" s="40" t="s">
        <v>64</v>
      </c>
      <c r="U272" s="40" t="s">
        <v>64</v>
      </c>
      <c r="V272" s="40" t="s">
        <v>64</v>
      </c>
      <c r="W272" s="40" t="s">
        <v>64</v>
      </c>
      <c r="X272" s="39" t="s">
        <v>64</v>
      </c>
      <c r="Y272" s="41" t="s">
        <v>64</v>
      </c>
      <c r="Z272" s="41" t="s">
        <v>64</v>
      </c>
      <c r="AA272" s="41" t="s">
        <v>64</v>
      </c>
      <c r="AB272" s="42">
        <v>0.0</v>
      </c>
      <c r="AC272" s="42">
        <v>0.0</v>
      </c>
      <c r="AD272" s="42">
        <v>0.0</v>
      </c>
      <c r="AE272" s="42">
        <v>0.0</v>
      </c>
      <c r="AF272" s="42">
        <v>0.0</v>
      </c>
      <c r="AG272" s="25"/>
      <c r="AH272" s="25"/>
      <c r="AI272" s="25"/>
      <c r="AJ272" s="25"/>
      <c r="AK272" s="25"/>
      <c r="AL272" s="25"/>
    </row>
    <row r="273">
      <c r="A273" s="26"/>
      <c r="B273" s="25"/>
      <c r="C273" s="25"/>
      <c r="D273" s="28"/>
      <c r="E273" s="29"/>
      <c r="F273" s="30"/>
      <c r="G273" s="33"/>
      <c r="H273" s="34"/>
      <c r="I273" s="35"/>
      <c r="J273" s="36"/>
      <c r="K273" s="28"/>
      <c r="L273" s="28"/>
      <c r="M273" s="34"/>
      <c r="N273" s="35"/>
      <c r="O273" s="36"/>
      <c r="P273" s="28"/>
      <c r="Q273" s="37"/>
      <c r="R273" s="38" t="s">
        <v>64</v>
      </c>
      <c r="S273" s="39" t="s">
        <v>64</v>
      </c>
      <c r="T273" s="40" t="s">
        <v>64</v>
      </c>
      <c r="U273" s="40" t="s">
        <v>64</v>
      </c>
      <c r="V273" s="40" t="s">
        <v>64</v>
      </c>
      <c r="W273" s="40" t="s">
        <v>64</v>
      </c>
      <c r="X273" s="39" t="s">
        <v>64</v>
      </c>
      <c r="Y273" s="41" t="s">
        <v>64</v>
      </c>
      <c r="Z273" s="41" t="s">
        <v>64</v>
      </c>
      <c r="AA273" s="41" t="s">
        <v>64</v>
      </c>
      <c r="AB273" s="42">
        <v>0.0</v>
      </c>
      <c r="AC273" s="42">
        <v>0.0</v>
      </c>
      <c r="AD273" s="42">
        <v>0.0</v>
      </c>
      <c r="AE273" s="42">
        <v>0.0</v>
      </c>
      <c r="AF273" s="42">
        <v>0.0</v>
      </c>
      <c r="AG273" s="25"/>
      <c r="AH273" s="25"/>
      <c r="AI273" s="25"/>
      <c r="AJ273" s="25"/>
      <c r="AK273" s="25"/>
      <c r="AL273" s="25"/>
    </row>
    <row r="274">
      <c r="A274" s="26"/>
      <c r="B274" s="25"/>
      <c r="C274" s="25"/>
      <c r="D274" s="28"/>
      <c r="E274" s="29"/>
      <c r="F274" s="30"/>
      <c r="G274" s="33"/>
      <c r="H274" s="34"/>
      <c r="I274" s="35"/>
      <c r="J274" s="36"/>
      <c r="K274" s="28"/>
      <c r="L274" s="28"/>
      <c r="M274" s="34"/>
      <c r="N274" s="35"/>
      <c r="O274" s="36"/>
      <c r="P274" s="28"/>
      <c r="Q274" s="37"/>
      <c r="R274" s="38" t="s">
        <v>64</v>
      </c>
      <c r="S274" s="39" t="s">
        <v>64</v>
      </c>
      <c r="T274" s="40" t="s">
        <v>64</v>
      </c>
      <c r="U274" s="40" t="s">
        <v>64</v>
      </c>
      <c r="V274" s="40" t="s">
        <v>64</v>
      </c>
      <c r="W274" s="40" t="s">
        <v>64</v>
      </c>
      <c r="X274" s="39" t="s">
        <v>64</v>
      </c>
      <c r="Y274" s="41" t="s">
        <v>64</v>
      </c>
      <c r="Z274" s="41" t="s">
        <v>64</v>
      </c>
      <c r="AA274" s="41" t="s">
        <v>64</v>
      </c>
      <c r="AB274" s="42">
        <v>0.0</v>
      </c>
      <c r="AC274" s="42">
        <v>0.0</v>
      </c>
      <c r="AD274" s="42">
        <v>0.0</v>
      </c>
      <c r="AE274" s="42">
        <v>0.0</v>
      </c>
      <c r="AF274" s="42">
        <v>0.0</v>
      </c>
      <c r="AG274" s="25"/>
      <c r="AH274" s="25"/>
      <c r="AI274" s="25"/>
      <c r="AJ274" s="25"/>
      <c r="AK274" s="25"/>
      <c r="AL274" s="25"/>
    </row>
    <row r="275">
      <c r="A275" s="26"/>
      <c r="B275" s="25"/>
      <c r="C275" s="25"/>
      <c r="D275" s="28"/>
      <c r="E275" s="29"/>
      <c r="F275" s="30"/>
      <c r="G275" s="33"/>
      <c r="H275" s="34"/>
      <c r="I275" s="35"/>
      <c r="J275" s="36"/>
      <c r="K275" s="28"/>
      <c r="L275" s="28"/>
      <c r="M275" s="34"/>
      <c r="N275" s="35"/>
      <c r="O275" s="36"/>
      <c r="P275" s="28"/>
      <c r="Q275" s="37"/>
      <c r="R275" s="38" t="s">
        <v>64</v>
      </c>
      <c r="S275" s="39" t="s">
        <v>64</v>
      </c>
      <c r="T275" s="40" t="s">
        <v>64</v>
      </c>
      <c r="U275" s="40" t="s">
        <v>64</v>
      </c>
      <c r="V275" s="40" t="s">
        <v>64</v>
      </c>
      <c r="W275" s="40" t="s">
        <v>64</v>
      </c>
      <c r="X275" s="39" t="s">
        <v>64</v>
      </c>
      <c r="Y275" s="41" t="s">
        <v>64</v>
      </c>
      <c r="Z275" s="41" t="s">
        <v>64</v>
      </c>
      <c r="AA275" s="41" t="s">
        <v>64</v>
      </c>
      <c r="AB275" s="42">
        <v>0.0</v>
      </c>
      <c r="AC275" s="42">
        <v>0.0</v>
      </c>
      <c r="AD275" s="42">
        <v>0.0</v>
      </c>
      <c r="AE275" s="42">
        <v>0.0</v>
      </c>
      <c r="AF275" s="42">
        <v>0.0</v>
      </c>
      <c r="AG275" s="25"/>
      <c r="AH275" s="25"/>
      <c r="AI275" s="25"/>
      <c r="AJ275" s="25"/>
      <c r="AK275" s="25"/>
      <c r="AL275" s="25"/>
    </row>
    <row r="276">
      <c r="A276" s="26"/>
      <c r="B276" s="25"/>
      <c r="C276" s="25"/>
      <c r="D276" s="28"/>
      <c r="E276" s="29"/>
      <c r="F276" s="30"/>
      <c r="G276" s="33"/>
      <c r="H276" s="34"/>
      <c r="I276" s="35"/>
      <c r="J276" s="36"/>
      <c r="K276" s="28"/>
      <c r="L276" s="28"/>
      <c r="M276" s="34"/>
      <c r="N276" s="35"/>
      <c r="O276" s="36"/>
      <c r="P276" s="28"/>
      <c r="Q276" s="37"/>
      <c r="R276" s="38" t="s">
        <v>64</v>
      </c>
      <c r="S276" s="39" t="s">
        <v>64</v>
      </c>
      <c r="T276" s="40" t="s">
        <v>64</v>
      </c>
      <c r="U276" s="40" t="s">
        <v>64</v>
      </c>
      <c r="V276" s="40" t="s">
        <v>64</v>
      </c>
      <c r="W276" s="40" t="s">
        <v>64</v>
      </c>
      <c r="X276" s="39" t="s">
        <v>64</v>
      </c>
      <c r="Y276" s="41" t="s">
        <v>64</v>
      </c>
      <c r="Z276" s="41" t="s">
        <v>64</v>
      </c>
      <c r="AA276" s="41" t="s">
        <v>64</v>
      </c>
      <c r="AB276" s="42">
        <v>0.0</v>
      </c>
      <c r="AC276" s="42">
        <v>0.0</v>
      </c>
      <c r="AD276" s="42">
        <v>0.0</v>
      </c>
      <c r="AE276" s="42">
        <v>0.0</v>
      </c>
      <c r="AF276" s="42">
        <v>0.0</v>
      </c>
      <c r="AG276" s="25"/>
      <c r="AH276" s="25"/>
      <c r="AI276" s="25"/>
      <c r="AJ276" s="25"/>
      <c r="AK276" s="25"/>
      <c r="AL276" s="25"/>
    </row>
    <row r="277">
      <c r="A277" s="26"/>
      <c r="B277" s="25"/>
      <c r="C277" s="25"/>
      <c r="D277" s="28"/>
      <c r="E277" s="29"/>
      <c r="F277" s="30"/>
      <c r="G277" s="33"/>
      <c r="H277" s="34"/>
      <c r="I277" s="35"/>
      <c r="J277" s="36"/>
      <c r="K277" s="28"/>
      <c r="L277" s="28"/>
      <c r="M277" s="34"/>
      <c r="N277" s="35"/>
      <c r="O277" s="36"/>
      <c r="P277" s="28"/>
      <c r="Q277" s="37"/>
      <c r="R277" s="38" t="s">
        <v>64</v>
      </c>
      <c r="S277" s="39" t="s">
        <v>64</v>
      </c>
      <c r="T277" s="40" t="s">
        <v>64</v>
      </c>
      <c r="U277" s="40" t="s">
        <v>64</v>
      </c>
      <c r="V277" s="40" t="s">
        <v>64</v>
      </c>
      <c r="W277" s="40" t="s">
        <v>64</v>
      </c>
      <c r="X277" s="39" t="s">
        <v>64</v>
      </c>
      <c r="Y277" s="41" t="s">
        <v>64</v>
      </c>
      <c r="Z277" s="41" t="s">
        <v>64</v>
      </c>
      <c r="AA277" s="41" t="s">
        <v>64</v>
      </c>
      <c r="AB277" s="42">
        <v>0.0</v>
      </c>
      <c r="AC277" s="42">
        <v>0.0</v>
      </c>
      <c r="AD277" s="42">
        <v>0.0</v>
      </c>
      <c r="AE277" s="42">
        <v>0.0</v>
      </c>
      <c r="AF277" s="42">
        <v>0.0</v>
      </c>
      <c r="AG277" s="25"/>
      <c r="AH277" s="25"/>
      <c r="AI277" s="25"/>
      <c r="AJ277" s="25"/>
      <c r="AK277" s="25"/>
      <c r="AL277" s="25"/>
    </row>
    <row r="278">
      <c r="A278" s="26"/>
      <c r="B278" s="25"/>
      <c r="C278" s="25"/>
      <c r="D278" s="28"/>
      <c r="E278" s="29"/>
      <c r="F278" s="30"/>
      <c r="G278" s="33"/>
      <c r="H278" s="34"/>
      <c r="I278" s="35"/>
      <c r="J278" s="36"/>
      <c r="K278" s="28"/>
      <c r="L278" s="28"/>
      <c r="M278" s="34"/>
      <c r="N278" s="35"/>
      <c r="O278" s="36"/>
      <c r="P278" s="28"/>
      <c r="Q278" s="37"/>
      <c r="R278" s="38" t="s">
        <v>64</v>
      </c>
      <c r="S278" s="39" t="s">
        <v>64</v>
      </c>
      <c r="T278" s="40" t="s">
        <v>64</v>
      </c>
      <c r="U278" s="40" t="s">
        <v>64</v>
      </c>
      <c r="V278" s="40" t="s">
        <v>64</v>
      </c>
      <c r="W278" s="40" t="s">
        <v>64</v>
      </c>
      <c r="X278" s="39" t="s">
        <v>64</v>
      </c>
      <c r="Y278" s="41" t="s">
        <v>64</v>
      </c>
      <c r="Z278" s="41" t="s">
        <v>64</v>
      </c>
      <c r="AA278" s="41" t="s">
        <v>64</v>
      </c>
      <c r="AB278" s="42">
        <v>0.0</v>
      </c>
      <c r="AC278" s="42">
        <v>0.0</v>
      </c>
      <c r="AD278" s="42">
        <v>0.0</v>
      </c>
      <c r="AE278" s="42">
        <v>0.0</v>
      </c>
      <c r="AF278" s="42">
        <v>0.0</v>
      </c>
      <c r="AG278" s="25"/>
      <c r="AH278" s="25"/>
      <c r="AI278" s="25"/>
      <c r="AJ278" s="25"/>
      <c r="AK278" s="25"/>
      <c r="AL278" s="25"/>
    </row>
    <row r="279">
      <c r="A279" s="26"/>
      <c r="B279" s="25"/>
      <c r="C279" s="25"/>
      <c r="D279" s="28"/>
      <c r="E279" s="29"/>
      <c r="F279" s="30"/>
      <c r="G279" s="33"/>
      <c r="H279" s="34"/>
      <c r="I279" s="35"/>
      <c r="J279" s="36"/>
      <c r="K279" s="28"/>
      <c r="L279" s="28"/>
      <c r="M279" s="34"/>
      <c r="N279" s="35"/>
      <c r="O279" s="36"/>
      <c r="P279" s="28"/>
      <c r="Q279" s="37"/>
      <c r="R279" s="38" t="s">
        <v>64</v>
      </c>
      <c r="S279" s="39" t="s">
        <v>64</v>
      </c>
      <c r="T279" s="40" t="s">
        <v>64</v>
      </c>
      <c r="U279" s="40" t="s">
        <v>64</v>
      </c>
      <c r="V279" s="40" t="s">
        <v>64</v>
      </c>
      <c r="W279" s="40" t="s">
        <v>64</v>
      </c>
      <c r="X279" s="39" t="s">
        <v>64</v>
      </c>
      <c r="Y279" s="41" t="s">
        <v>64</v>
      </c>
      <c r="Z279" s="41" t="s">
        <v>64</v>
      </c>
      <c r="AA279" s="41" t="s">
        <v>64</v>
      </c>
      <c r="AB279" s="42">
        <v>0.0</v>
      </c>
      <c r="AC279" s="42">
        <v>0.0</v>
      </c>
      <c r="AD279" s="42">
        <v>0.0</v>
      </c>
      <c r="AE279" s="42">
        <v>0.0</v>
      </c>
      <c r="AF279" s="42">
        <v>0.0</v>
      </c>
      <c r="AG279" s="25"/>
      <c r="AH279" s="25"/>
      <c r="AI279" s="25"/>
      <c r="AJ279" s="25"/>
      <c r="AK279" s="25"/>
      <c r="AL279" s="25"/>
    </row>
    <row r="280">
      <c r="A280" s="26"/>
      <c r="B280" s="25"/>
      <c r="C280" s="25"/>
      <c r="D280" s="28"/>
      <c r="E280" s="29"/>
      <c r="F280" s="30"/>
      <c r="G280" s="33"/>
      <c r="H280" s="34"/>
      <c r="I280" s="35"/>
      <c r="J280" s="36"/>
      <c r="K280" s="28"/>
      <c r="L280" s="28"/>
      <c r="M280" s="34"/>
      <c r="N280" s="35"/>
      <c r="O280" s="36"/>
      <c r="P280" s="28"/>
      <c r="Q280" s="37"/>
      <c r="R280" s="38" t="s">
        <v>64</v>
      </c>
      <c r="S280" s="39" t="s">
        <v>64</v>
      </c>
      <c r="T280" s="40" t="s">
        <v>64</v>
      </c>
      <c r="U280" s="40" t="s">
        <v>64</v>
      </c>
      <c r="V280" s="40" t="s">
        <v>64</v>
      </c>
      <c r="W280" s="40" t="s">
        <v>64</v>
      </c>
      <c r="X280" s="39" t="s">
        <v>64</v>
      </c>
      <c r="Y280" s="41" t="s">
        <v>64</v>
      </c>
      <c r="Z280" s="41" t="s">
        <v>64</v>
      </c>
      <c r="AA280" s="41" t="s">
        <v>64</v>
      </c>
      <c r="AB280" s="42">
        <v>0.0</v>
      </c>
      <c r="AC280" s="42">
        <v>0.0</v>
      </c>
      <c r="AD280" s="42">
        <v>0.0</v>
      </c>
      <c r="AE280" s="42">
        <v>0.0</v>
      </c>
      <c r="AF280" s="42">
        <v>0.0</v>
      </c>
      <c r="AG280" s="25"/>
      <c r="AH280" s="25"/>
      <c r="AI280" s="25"/>
      <c r="AJ280" s="25"/>
      <c r="AK280" s="25"/>
      <c r="AL280" s="25"/>
    </row>
    <row r="281">
      <c r="A281" s="26"/>
      <c r="B281" s="25"/>
      <c r="C281" s="25"/>
      <c r="D281" s="28"/>
      <c r="E281" s="29"/>
      <c r="F281" s="30"/>
      <c r="G281" s="33"/>
      <c r="H281" s="34"/>
      <c r="I281" s="35"/>
      <c r="J281" s="36"/>
      <c r="K281" s="28"/>
      <c r="L281" s="28"/>
      <c r="M281" s="34"/>
      <c r="N281" s="35"/>
      <c r="O281" s="36"/>
      <c r="P281" s="28"/>
      <c r="Q281" s="37"/>
      <c r="R281" s="38" t="s">
        <v>64</v>
      </c>
      <c r="S281" s="39" t="s">
        <v>64</v>
      </c>
      <c r="T281" s="40" t="s">
        <v>64</v>
      </c>
      <c r="U281" s="40" t="s">
        <v>64</v>
      </c>
      <c r="V281" s="40" t="s">
        <v>64</v>
      </c>
      <c r="W281" s="40" t="s">
        <v>64</v>
      </c>
      <c r="X281" s="39" t="s">
        <v>64</v>
      </c>
      <c r="Y281" s="41" t="s">
        <v>64</v>
      </c>
      <c r="Z281" s="41" t="s">
        <v>64</v>
      </c>
      <c r="AA281" s="41" t="s">
        <v>64</v>
      </c>
      <c r="AB281" s="42">
        <v>0.0</v>
      </c>
      <c r="AC281" s="42">
        <v>0.0</v>
      </c>
      <c r="AD281" s="42">
        <v>0.0</v>
      </c>
      <c r="AE281" s="42">
        <v>0.0</v>
      </c>
      <c r="AF281" s="42">
        <v>0.0</v>
      </c>
      <c r="AG281" s="25"/>
      <c r="AH281" s="25"/>
      <c r="AI281" s="25"/>
      <c r="AJ281" s="25"/>
      <c r="AK281" s="25"/>
      <c r="AL281" s="25"/>
    </row>
    <row r="282">
      <c r="A282" s="26"/>
      <c r="B282" s="25"/>
      <c r="C282" s="25"/>
      <c r="D282" s="28"/>
      <c r="E282" s="29"/>
      <c r="F282" s="30"/>
      <c r="G282" s="33"/>
      <c r="H282" s="34"/>
      <c r="I282" s="35"/>
      <c r="J282" s="36"/>
      <c r="K282" s="28"/>
      <c r="L282" s="28"/>
      <c r="M282" s="34"/>
      <c r="N282" s="35"/>
      <c r="O282" s="36"/>
      <c r="P282" s="28"/>
      <c r="Q282" s="37"/>
      <c r="R282" s="38" t="s">
        <v>64</v>
      </c>
      <c r="S282" s="39" t="s">
        <v>64</v>
      </c>
      <c r="T282" s="40" t="s">
        <v>64</v>
      </c>
      <c r="U282" s="40" t="s">
        <v>64</v>
      </c>
      <c r="V282" s="40" t="s">
        <v>64</v>
      </c>
      <c r="W282" s="40" t="s">
        <v>64</v>
      </c>
      <c r="X282" s="39" t="s">
        <v>64</v>
      </c>
      <c r="Y282" s="41" t="s">
        <v>64</v>
      </c>
      <c r="Z282" s="41" t="s">
        <v>64</v>
      </c>
      <c r="AA282" s="41" t="s">
        <v>64</v>
      </c>
      <c r="AB282" s="42">
        <v>0.0</v>
      </c>
      <c r="AC282" s="42">
        <v>0.0</v>
      </c>
      <c r="AD282" s="42">
        <v>0.0</v>
      </c>
      <c r="AE282" s="42">
        <v>0.0</v>
      </c>
      <c r="AF282" s="42">
        <v>0.0</v>
      </c>
      <c r="AG282" s="25"/>
      <c r="AH282" s="25"/>
      <c r="AI282" s="25"/>
      <c r="AJ282" s="25"/>
      <c r="AK282" s="25"/>
      <c r="AL282" s="25"/>
    </row>
    <row r="283">
      <c r="A283" s="26"/>
      <c r="B283" s="25"/>
      <c r="C283" s="25"/>
      <c r="D283" s="28"/>
      <c r="E283" s="29"/>
      <c r="F283" s="30"/>
      <c r="G283" s="33"/>
      <c r="H283" s="34"/>
      <c r="I283" s="35"/>
      <c r="J283" s="36"/>
      <c r="K283" s="28"/>
      <c r="L283" s="28"/>
      <c r="M283" s="34"/>
      <c r="N283" s="35"/>
      <c r="O283" s="36"/>
      <c r="P283" s="28"/>
      <c r="Q283" s="37"/>
      <c r="R283" s="38" t="s">
        <v>64</v>
      </c>
      <c r="S283" s="39" t="s">
        <v>64</v>
      </c>
      <c r="T283" s="40" t="s">
        <v>64</v>
      </c>
      <c r="U283" s="40" t="s">
        <v>64</v>
      </c>
      <c r="V283" s="40" t="s">
        <v>64</v>
      </c>
      <c r="W283" s="40" t="s">
        <v>64</v>
      </c>
      <c r="X283" s="39" t="s">
        <v>64</v>
      </c>
      <c r="Y283" s="41" t="s">
        <v>64</v>
      </c>
      <c r="Z283" s="41" t="s">
        <v>64</v>
      </c>
      <c r="AA283" s="41" t="s">
        <v>64</v>
      </c>
      <c r="AB283" s="42">
        <v>0.0</v>
      </c>
      <c r="AC283" s="42">
        <v>0.0</v>
      </c>
      <c r="AD283" s="42">
        <v>0.0</v>
      </c>
      <c r="AE283" s="42">
        <v>0.0</v>
      </c>
      <c r="AF283" s="42">
        <v>0.0</v>
      </c>
      <c r="AG283" s="25"/>
      <c r="AH283" s="25"/>
      <c r="AI283" s="25"/>
      <c r="AJ283" s="25"/>
      <c r="AK283" s="25"/>
      <c r="AL283" s="25"/>
    </row>
    <row r="284">
      <c r="A284" s="26"/>
      <c r="B284" s="25"/>
      <c r="C284" s="25"/>
      <c r="D284" s="28"/>
      <c r="E284" s="29"/>
      <c r="F284" s="30"/>
      <c r="G284" s="33"/>
      <c r="H284" s="34"/>
      <c r="I284" s="35"/>
      <c r="J284" s="36"/>
      <c r="K284" s="28"/>
      <c r="L284" s="28"/>
      <c r="M284" s="34"/>
      <c r="N284" s="35"/>
      <c r="O284" s="36"/>
      <c r="P284" s="28"/>
      <c r="Q284" s="37"/>
      <c r="R284" s="38" t="s">
        <v>64</v>
      </c>
      <c r="S284" s="39" t="s">
        <v>64</v>
      </c>
      <c r="T284" s="40" t="s">
        <v>64</v>
      </c>
      <c r="U284" s="40" t="s">
        <v>64</v>
      </c>
      <c r="V284" s="40" t="s">
        <v>64</v>
      </c>
      <c r="W284" s="40" t="s">
        <v>64</v>
      </c>
      <c r="X284" s="39" t="s">
        <v>64</v>
      </c>
      <c r="Y284" s="41" t="s">
        <v>64</v>
      </c>
      <c r="Z284" s="41" t="s">
        <v>64</v>
      </c>
      <c r="AA284" s="41" t="s">
        <v>64</v>
      </c>
      <c r="AB284" s="42">
        <v>0.0</v>
      </c>
      <c r="AC284" s="42">
        <v>0.0</v>
      </c>
      <c r="AD284" s="42">
        <v>0.0</v>
      </c>
      <c r="AE284" s="42">
        <v>0.0</v>
      </c>
      <c r="AF284" s="42">
        <v>0.0</v>
      </c>
      <c r="AG284" s="25"/>
      <c r="AH284" s="25"/>
      <c r="AI284" s="25"/>
      <c r="AJ284" s="25"/>
      <c r="AK284" s="25"/>
      <c r="AL284" s="25"/>
    </row>
    <row r="285">
      <c r="A285" s="26"/>
      <c r="B285" s="25"/>
      <c r="C285" s="25"/>
      <c r="D285" s="28"/>
      <c r="E285" s="29"/>
      <c r="F285" s="30"/>
      <c r="G285" s="33"/>
      <c r="H285" s="34"/>
      <c r="I285" s="35"/>
      <c r="J285" s="36"/>
      <c r="K285" s="28"/>
      <c r="L285" s="28"/>
      <c r="M285" s="34"/>
      <c r="N285" s="35"/>
      <c r="O285" s="36"/>
      <c r="P285" s="28"/>
      <c r="Q285" s="37"/>
      <c r="R285" s="38" t="s">
        <v>64</v>
      </c>
      <c r="S285" s="39" t="s">
        <v>64</v>
      </c>
      <c r="T285" s="40" t="s">
        <v>64</v>
      </c>
      <c r="U285" s="40" t="s">
        <v>64</v>
      </c>
      <c r="V285" s="40" t="s">
        <v>64</v>
      </c>
      <c r="W285" s="40" t="s">
        <v>64</v>
      </c>
      <c r="X285" s="39" t="s">
        <v>64</v>
      </c>
      <c r="Y285" s="41" t="s">
        <v>64</v>
      </c>
      <c r="Z285" s="41" t="s">
        <v>64</v>
      </c>
      <c r="AA285" s="41" t="s">
        <v>64</v>
      </c>
      <c r="AB285" s="42">
        <v>0.0</v>
      </c>
      <c r="AC285" s="42">
        <v>0.0</v>
      </c>
      <c r="AD285" s="42">
        <v>0.0</v>
      </c>
      <c r="AE285" s="42">
        <v>0.0</v>
      </c>
      <c r="AF285" s="42">
        <v>0.0</v>
      </c>
      <c r="AG285" s="25"/>
      <c r="AH285" s="25"/>
      <c r="AI285" s="25"/>
      <c r="AJ285" s="25"/>
      <c r="AK285" s="25"/>
      <c r="AL285" s="25"/>
    </row>
    <row r="286">
      <c r="A286" s="26"/>
      <c r="B286" s="25"/>
      <c r="C286" s="25"/>
      <c r="D286" s="28"/>
      <c r="E286" s="29"/>
      <c r="F286" s="30"/>
      <c r="G286" s="33"/>
      <c r="H286" s="34"/>
      <c r="I286" s="35"/>
      <c r="J286" s="36"/>
      <c r="K286" s="28"/>
      <c r="L286" s="28"/>
      <c r="M286" s="34"/>
      <c r="N286" s="35"/>
      <c r="O286" s="36"/>
      <c r="P286" s="28"/>
      <c r="Q286" s="37"/>
      <c r="R286" s="38" t="s">
        <v>64</v>
      </c>
      <c r="S286" s="39" t="s">
        <v>64</v>
      </c>
      <c r="T286" s="40" t="s">
        <v>64</v>
      </c>
      <c r="U286" s="40" t="s">
        <v>64</v>
      </c>
      <c r="V286" s="40" t="s">
        <v>64</v>
      </c>
      <c r="W286" s="40" t="s">
        <v>64</v>
      </c>
      <c r="X286" s="39" t="s">
        <v>64</v>
      </c>
      <c r="Y286" s="41" t="s">
        <v>64</v>
      </c>
      <c r="Z286" s="41" t="s">
        <v>64</v>
      </c>
      <c r="AA286" s="41" t="s">
        <v>64</v>
      </c>
      <c r="AB286" s="42">
        <v>0.0</v>
      </c>
      <c r="AC286" s="42">
        <v>0.0</v>
      </c>
      <c r="AD286" s="42">
        <v>0.0</v>
      </c>
      <c r="AE286" s="42">
        <v>0.0</v>
      </c>
      <c r="AF286" s="42">
        <v>0.0</v>
      </c>
      <c r="AG286" s="25"/>
      <c r="AH286" s="25"/>
      <c r="AI286" s="25"/>
      <c r="AJ286" s="25"/>
      <c r="AK286" s="25"/>
      <c r="AL286" s="25"/>
    </row>
    <row r="287">
      <c r="A287" s="26"/>
      <c r="B287" s="25"/>
      <c r="C287" s="25"/>
      <c r="D287" s="28"/>
      <c r="E287" s="29"/>
      <c r="F287" s="30"/>
      <c r="G287" s="33"/>
      <c r="H287" s="34"/>
      <c r="I287" s="35"/>
      <c r="J287" s="36"/>
      <c r="K287" s="28"/>
      <c r="L287" s="28"/>
      <c r="M287" s="34"/>
      <c r="N287" s="35"/>
      <c r="O287" s="36"/>
      <c r="P287" s="28"/>
      <c r="Q287" s="37"/>
      <c r="R287" s="38" t="s">
        <v>64</v>
      </c>
      <c r="S287" s="39" t="s">
        <v>64</v>
      </c>
      <c r="T287" s="40" t="s">
        <v>64</v>
      </c>
      <c r="U287" s="40" t="s">
        <v>64</v>
      </c>
      <c r="V287" s="40" t="s">
        <v>64</v>
      </c>
      <c r="W287" s="40" t="s">
        <v>64</v>
      </c>
      <c r="X287" s="39" t="s">
        <v>64</v>
      </c>
      <c r="Y287" s="41" t="s">
        <v>64</v>
      </c>
      <c r="Z287" s="41" t="s">
        <v>64</v>
      </c>
      <c r="AA287" s="41" t="s">
        <v>64</v>
      </c>
      <c r="AB287" s="42">
        <v>0.0</v>
      </c>
      <c r="AC287" s="42">
        <v>0.0</v>
      </c>
      <c r="AD287" s="42">
        <v>0.0</v>
      </c>
      <c r="AE287" s="42">
        <v>0.0</v>
      </c>
      <c r="AF287" s="42">
        <v>0.0</v>
      </c>
      <c r="AG287" s="25"/>
      <c r="AH287" s="25"/>
      <c r="AI287" s="25"/>
      <c r="AJ287" s="25"/>
      <c r="AK287" s="25"/>
      <c r="AL287" s="25"/>
    </row>
    <row r="288">
      <c r="A288" s="26"/>
      <c r="B288" s="25"/>
      <c r="C288" s="25"/>
      <c r="D288" s="28"/>
      <c r="E288" s="29"/>
      <c r="F288" s="30"/>
      <c r="G288" s="33"/>
      <c r="H288" s="34"/>
      <c r="I288" s="35"/>
      <c r="J288" s="36"/>
      <c r="K288" s="28"/>
      <c r="L288" s="28"/>
      <c r="M288" s="34"/>
      <c r="N288" s="35"/>
      <c r="O288" s="36"/>
      <c r="P288" s="28"/>
      <c r="Q288" s="37"/>
      <c r="R288" s="38" t="s">
        <v>64</v>
      </c>
      <c r="S288" s="39" t="s">
        <v>64</v>
      </c>
      <c r="T288" s="40" t="s">
        <v>64</v>
      </c>
      <c r="U288" s="40" t="s">
        <v>64</v>
      </c>
      <c r="V288" s="40" t="s">
        <v>64</v>
      </c>
      <c r="W288" s="40" t="s">
        <v>64</v>
      </c>
      <c r="X288" s="39" t="s">
        <v>64</v>
      </c>
      <c r="Y288" s="41" t="s">
        <v>64</v>
      </c>
      <c r="Z288" s="41" t="s">
        <v>64</v>
      </c>
      <c r="AA288" s="41" t="s">
        <v>64</v>
      </c>
      <c r="AB288" s="42">
        <v>0.0</v>
      </c>
      <c r="AC288" s="42">
        <v>0.0</v>
      </c>
      <c r="AD288" s="42">
        <v>0.0</v>
      </c>
      <c r="AE288" s="42">
        <v>0.0</v>
      </c>
      <c r="AF288" s="42">
        <v>0.0</v>
      </c>
      <c r="AG288" s="25"/>
      <c r="AH288" s="25"/>
      <c r="AI288" s="25"/>
      <c r="AJ288" s="25"/>
      <c r="AK288" s="25"/>
      <c r="AL288" s="25"/>
    </row>
    <row r="289">
      <c r="A289" s="26"/>
      <c r="B289" s="25"/>
      <c r="C289" s="25"/>
      <c r="D289" s="28"/>
      <c r="E289" s="29"/>
      <c r="F289" s="30"/>
      <c r="G289" s="33"/>
      <c r="H289" s="34"/>
      <c r="I289" s="35"/>
      <c r="J289" s="36"/>
      <c r="K289" s="28"/>
      <c r="L289" s="28"/>
      <c r="M289" s="34"/>
      <c r="N289" s="35"/>
      <c r="O289" s="36"/>
      <c r="P289" s="28"/>
      <c r="Q289" s="37"/>
      <c r="R289" s="38" t="s">
        <v>64</v>
      </c>
      <c r="S289" s="39" t="s">
        <v>64</v>
      </c>
      <c r="T289" s="40" t="s">
        <v>64</v>
      </c>
      <c r="U289" s="40" t="s">
        <v>64</v>
      </c>
      <c r="V289" s="40" t="s">
        <v>64</v>
      </c>
      <c r="W289" s="40" t="s">
        <v>64</v>
      </c>
      <c r="X289" s="39" t="s">
        <v>64</v>
      </c>
      <c r="Y289" s="41" t="s">
        <v>64</v>
      </c>
      <c r="Z289" s="41" t="s">
        <v>64</v>
      </c>
      <c r="AA289" s="41" t="s">
        <v>64</v>
      </c>
      <c r="AB289" s="42">
        <v>0.0</v>
      </c>
      <c r="AC289" s="42">
        <v>0.0</v>
      </c>
      <c r="AD289" s="42">
        <v>0.0</v>
      </c>
      <c r="AE289" s="42">
        <v>0.0</v>
      </c>
      <c r="AF289" s="42">
        <v>0.0</v>
      </c>
      <c r="AG289" s="25"/>
      <c r="AH289" s="25"/>
      <c r="AI289" s="25"/>
      <c r="AJ289" s="25"/>
      <c r="AK289" s="25"/>
      <c r="AL289" s="25"/>
    </row>
    <row r="290">
      <c r="A290" s="26"/>
      <c r="B290" s="25"/>
      <c r="C290" s="25"/>
      <c r="D290" s="28"/>
      <c r="E290" s="29"/>
      <c r="F290" s="30"/>
      <c r="G290" s="33"/>
      <c r="H290" s="34"/>
      <c r="I290" s="35"/>
      <c r="J290" s="36"/>
      <c r="K290" s="28"/>
      <c r="L290" s="28"/>
      <c r="M290" s="34"/>
      <c r="N290" s="35"/>
      <c r="O290" s="36"/>
      <c r="P290" s="28"/>
      <c r="Q290" s="37"/>
      <c r="R290" s="38" t="s">
        <v>64</v>
      </c>
      <c r="S290" s="39" t="s">
        <v>64</v>
      </c>
      <c r="T290" s="40" t="s">
        <v>64</v>
      </c>
      <c r="U290" s="40" t="s">
        <v>64</v>
      </c>
      <c r="V290" s="40" t="s">
        <v>64</v>
      </c>
      <c r="W290" s="40" t="s">
        <v>64</v>
      </c>
      <c r="X290" s="39" t="s">
        <v>64</v>
      </c>
      <c r="Y290" s="41" t="s">
        <v>64</v>
      </c>
      <c r="Z290" s="41" t="s">
        <v>64</v>
      </c>
      <c r="AA290" s="41" t="s">
        <v>64</v>
      </c>
      <c r="AB290" s="42">
        <v>0.0</v>
      </c>
      <c r="AC290" s="42">
        <v>0.0</v>
      </c>
      <c r="AD290" s="42">
        <v>0.0</v>
      </c>
      <c r="AE290" s="42">
        <v>0.0</v>
      </c>
      <c r="AF290" s="42">
        <v>0.0</v>
      </c>
      <c r="AG290" s="25"/>
      <c r="AH290" s="25"/>
      <c r="AI290" s="25"/>
      <c r="AJ290" s="25"/>
      <c r="AK290" s="25"/>
      <c r="AL290" s="25"/>
    </row>
    <row r="291">
      <c r="A291" s="26"/>
      <c r="B291" s="25"/>
      <c r="C291" s="25"/>
      <c r="D291" s="28"/>
      <c r="E291" s="29"/>
      <c r="F291" s="30"/>
      <c r="G291" s="33"/>
      <c r="H291" s="34"/>
      <c r="I291" s="35"/>
      <c r="J291" s="36"/>
      <c r="K291" s="28"/>
      <c r="L291" s="28"/>
      <c r="M291" s="34"/>
      <c r="N291" s="35"/>
      <c r="O291" s="36"/>
      <c r="P291" s="28"/>
      <c r="Q291" s="37"/>
      <c r="R291" s="38" t="s">
        <v>64</v>
      </c>
      <c r="S291" s="39" t="s">
        <v>64</v>
      </c>
      <c r="T291" s="40" t="s">
        <v>64</v>
      </c>
      <c r="U291" s="40" t="s">
        <v>64</v>
      </c>
      <c r="V291" s="40" t="s">
        <v>64</v>
      </c>
      <c r="W291" s="40" t="s">
        <v>64</v>
      </c>
      <c r="X291" s="39" t="s">
        <v>64</v>
      </c>
      <c r="Y291" s="41" t="s">
        <v>64</v>
      </c>
      <c r="Z291" s="41" t="s">
        <v>64</v>
      </c>
      <c r="AA291" s="41" t="s">
        <v>64</v>
      </c>
      <c r="AB291" s="42">
        <v>0.0</v>
      </c>
      <c r="AC291" s="42">
        <v>0.0</v>
      </c>
      <c r="AD291" s="42">
        <v>0.0</v>
      </c>
      <c r="AE291" s="42">
        <v>0.0</v>
      </c>
      <c r="AF291" s="42">
        <v>0.0</v>
      </c>
      <c r="AG291" s="25"/>
      <c r="AH291" s="25"/>
      <c r="AI291" s="25"/>
      <c r="AJ291" s="25"/>
      <c r="AK291" s="25"/>
      <c r="AL291" s="25"/>
    </row>
    <row r="292">
      <c r="A292" s="26"/>
      <c r="B292" s="25"/>
      <c r="C292" s="25"/>
      <c r="D292" s="28"/>
      <c r="E292" s="29"/>
      <c r="F292" s="30"/>
      <c r="G292" s="33"/>
      <c r="H292" s="34"/>
      <c r="I292" s="35"/>
      <c r="J292" s="36"/>
      <c r="K292" s="28"/>
      <c r="L292" s="28"/>
      <c r="M292" s="34"/>
      <c r="N292" s="35"/>
      <c r="O292" s="36"/>
      <c r="P292" s="28"/>
      <c r="Q292" s="37"/>
      <c r="R292" s="38" t="s">
        <v>64</v>
      </c>
      <c r="S292" s="39" t="s">
        <v>64</v>
      </c>
      <c r="T292" s="40" t="s">
        <v>64</v>
      </c>
      <c r="U292" s="40" t="s">
        <v>64</v>
      </c>
      <c r="V292" s="40" t="s">
        <v>64</v>
      </c>
      <c r="W292" s="40" t="s">
        <v>64</v>
      </c>
      <c r="X292" s="39" t="s">
        <v>64</v>
      </c>
      <c r="Y292" s="41" t="s">
        <v>64</v>
      </c>
      <c r="Z292" s="41" t="s">
        <v>64</v>
      </c>
      <c r="AA292" s="41" t="s">
        <v>64</v>
      </c>
      <c r="AB292" s="42">
        <v>0.0</v>
      </c>
      <c r="AC292" s="42">
        <v>0.0</v>
      </c>
      <c r="AD292" s="42">
        <v>0.0</v>
      </c>
      <c r="AE292" s="42">
        <v>0.0</v>
      </c>
      <c r="AF292" s="42">
        <v>0.0</v>
      </c>
      <c r="AG292" s="25"/>
      <c r="AH292" s="25"/>
      <c r="AI292" s="25"/>
      <c r="AJ292" s="25"/>
      <c r="AK292" s="25"/>
      <c r="AL292" s="25"/>
    </row>
    <row r="293">
      <c r="A293" s="26"/>
      <c r="B293" s="25"/>
      <c r="C293" s="25"/>
      <c r="D293" s="28"/>
      <c r="E293" s="29"/>
      <c r="F293" s="30"/>
      <c r="G293" s="33"/>
      <c r="H293" s="34"/>
      <c r="I293" s="35"/>
      <c r="J293" s="36"/>
      <c r="K293" s="28"/>
      <c r="L293" s="28"/>
      <c r="M293" s="34"/>
      <c r="N293" s="35"/>
      <c r="O293" s="36"/>
      <c r="P293" s="28"/>
      <c r="Q293" s="37"/>
      <c r="R293" s="38" t="s">
        <v>64</v>
      </c>
      <c r="S293" s="39" t="s">
        <v>64</v>
      </c>
      <c r="T293" s="40" t="s">
        <v>64</v>
      </c>
      <c r="U293" s="40" t="s">
        <v>64</v>
      </c>
      <c r="V293" s="40" t="s">
        <v>64</v>
      </c>
      <c r="W293" s="40" t="s">
        <v>64</v>
      </c>
      <c r="X293" s="39" t="s">
        <v>64</v>
      </c>
      <c r="Y293" s="41" t="s">
        <v>64</v>
      </c>
      <c r="Z293" s="41" t="s">
        <v>64</v>
      </c>
      <c r="AA293" s="41" t="s">
        <v>64</v>
      </c>
      <c r="AB293" s="42">
        <v>0.0</v>
      </c>
      <c r="AC293" s="42">
        <v>0.0</v>
      </c>
      <c r="AD293" s="42">
        <v>0.0</v>
      </c>
      <c r="AE293" s="42">
        <v>0.0</v>
      </c>
      <c r="AF293" s="42">
        <v>0.0</v>
      </c>
      <c r="AG293" s="25"/>
      <c r="AH293" s="25"/>
      <c r="AI293" s="25"/>
      <c r="AJ293" s="25"/>
      <c r="AK293" s="25"/>
      <c r="AL293" s="25"/>
    </row>
    <row r="294">
      <c r="A294" s="26"/>
      <c r="B294" s="25"/>
      <c r="C294" s="25"/>
      <c r="D294" s="28"/>
      <c r="E294" s="29"/>
      <c r="F294" s="30"/>
      <c r="G294" s="33"/>
      <c r="H294" s="34"/>
      <c r="I294" s="35"/>
      <c r="J294" s="36"/>
      <c r="K294" s="28"/>
      <c r="L294" s="28"/>
      <c r="M294" s="34"/>
      <c r="N294" s="35"/>
      <c r="O294" s="36"/>
      <c r="P294" s="28"/>
      <c r="Q294" s="37"/>
      <c r="R294" s="38" t="s">
        <v>64</v>
      </c>
      <c r="S294" s="39" t="s">
        <v>64</v>
      </c>
      <c r="T294" s="40" t="s">
        <v>64</v>
      </c>
      <c r="U294" s="40" t="s">
        <v>64</v>
      </c>
      <c r="V294" s="40" t="s">
        <v>64</v>
      </c>
      <c r="W294" s="40" t="s">
        <v>64</v>
      </c>
      <c r="X294" s="39" t="s">
        <v>64</v>
      </c>
      <c r="Y294" s="41" t="s">
        <v>64</v>
      </c>
      <c r="Z294" s="41" t="s">
        <v>64</v>
      </c>
      <c r="AA294" s="41" t="s">
        <v>64</v>
      </c>
      <c r="AB294" s="42">
        <v>0.0</v>
      </c>
      <c r="AC294" s="42">
        <v>0.0</v>
      </c>
      <c r="AD294" s="42">
        <v>0.0</v>
      </c>
      <c r="AE294" s="42">
        <v>0.0</v>
      </c>
      <c r="AF294" s="42">
        <v>0.0</v>
      </c>
      <c r="AG294" s="25"/>
      <c r="AH294" s="25"/>
      <c r="AI294" s="25"/>
      <c r="AJ294" s="25"/>
      <c r="AK294" s="25"/>
      <c r="AL294" s="25"/>
    </row>
    <row r="295">
      <c r="A295" s="26"/>
      <c r="B295" s="25"/>
      <c r="C295" s="25"/>
      <c r="D295" s="28"/>
      <c r="E295" s="29"/>
      <c r="F295" s="30"/>
      <c r="G295" s="33"/>
      <c r="H295" s="34"/>
      <c r="I295" s="35"/>
      <c r="J295" s="36"/>
      <c r="K295" s="28"/>
      <c r="L295" s="28"/>
      <c r="M295" s="34"/>
      <c r="N295" s="35"/>
      <c r="O295" s="36"/>
      <c r="P295" s="28"/>
      <c r="Q295" s="37"/>
      <c r="R295" s="38" t="s">
        <v>64</v>
      </c>
      <c r="S295" s="39" t="s">
        <v>64</v>
      </c>
      <c r="T295" s="40" t="s">
        <v>64</v>
      </c>
      <c r="U295" s="40" t="s">
        <v>64</v>
      </c>
      <c r="V295" s="40" t="s">
        <v>64</v>
      </c>
      <c r="W295" s="40" t="s">
        <v>64</v>
      </c>
      <c r="X295" s="39" t="s">
        <v>64</v>
      </c>
      <c r="Y295" s="41" t="s">
        <v>64</v>
      </c>
      <c r="Z295" s="41" t="s">
        <v>64</v>
      </c>
      <c r="AA295" s="41" t="s">
        <v>64</v>
      </c>
      <c r="AB295" s="42">
        <v>0.0</v>
      </c>
      <c r="AC295" s="42">
        <v>0.0</v>
      </c>
      <c r="AD295" s="42">
        <v>0.0</v>
      </c>
      <c r="AE295" s="42">
        <v>0.0</v>
      </c>
      <c r="AF295" s="42">
        <v>0.0</v>
      </c>
      <c r="AG295" s="25"/>
      <c r="AH295" s="25"/>
      <c r="AI295" s="25"/>
      <c r="AJ295" s="25"/>
      <c r="AK295" s="25"/>
      <c r="AL295" s="25"/>
    </row>
    <row r="296">
      <c r="A296" s="26"/>
      <c r="B296" s="25"/>
      <c r="C296" s="25"/>
      <c r="D296" s="28"/>
      <c r="E296" s="29"/>
      <c r="F296" s="30"/>
      <c r="G296" s="33"/>
      <c r="H296" s="34"/>
      <c r="I296" s="35"/>
      <c r="J296" s="36"/>
      <c r="K296" s="28"/>
      <c r="L296" s="28"/>
      <c r="M296" s="34"/>
      <c r="N296" s="35"/>
      <c r="O296" s="36"/>
      <c r="P296" s="28"/>
      <c r="Q296" s="37"/>
      <c r="R296" s="38" t="s">
        <v>64</v>
      </c>
      <c r="S296" s="39" t="s">
        <v>64</v>
      </c>
      <c r="T296" s="40" t="s">
        <v>64</v>
      </c>
      <c r="U296" s="40" t="s">
        <v>64</v>
      </c>
      <c r="V296" s="40" t="s">
        <v>64</v>
      </c>
      <c r="W296" s="40" t="s">
        <v>64</v>
      </c>
      <c r="X296" s="39" t="s">
        <v>64</v>
      </c>
      <c r="Y296" s="41" t="s">
        <v>64</v>
      </c>
      <c r="Z296" s="41" t="s">
        <v>64</v>
      </c>
      <c r="AA296" s="41" t="s">
        <v>64</v>
      </c>
      <c r="AB296" s="42">
        <v>0.0</v>
      </c>
      <c r="AC296" s="42">
        <v>0.0</v>
      </c>
      <c r="AD296" s="42">
        <v>0.0</v>
      </c>
      <c r="AE296" s="42">
        <v>0.0</v>
      </c>
      <c r="AF296" s="42">
        <v>0.0</v>
      </c>
      <c r="AG296" s="25"/>
      <c r="AH296" s="25"/>
      <c r="AI296" s="25"/>
      <c r="AJ296" s="25"/>
      <c r="AK296" s="25"/>
      <c r="AL296" s="25"/>
    </row>
    <row r="297">
      <c r="A297" s="26"/>
      <c r="B297" s="25"/>
      <c r="C297" s="25"/>
      <c r="D297" s="28"/>
      <c r="E297" s="29"/>
      <c r="F297" s="30"/>
      <c r="G297" s="33"/>
      <c r="H297" s="34"/>
      <c r="I297" s="35"/>
      <c r="J297" s="36"/>
      <c r="K297" s="28"/>
      <c r="L297" s="28"/>
      <c r="M297" s="34"/>
      <c r="N297" s="35"/>
      <c r="O297" s="36"/>
      <c r="P297" s="28"/>
      <c r="Q297" s="37"/>
      <c r="R297" s="38" t="s">
        <v>64</v>
      </c>
      <c r="S297" s="39" t="s">
        <v>64</v>
      </c>
      <c r="T297" s="40" t="s">
        <v>64</v>
      </c>
      <c r="U297" s="40" t="s">
        <v>64</v>
      </c>
      <c r="V297" s="40" t="s">
        <v>64</v>
      </c>
      <c r="W297" s="40" t="s">
        <v>64</v>
      </c>
      <c r="X297" s="39" t="s">
        <v>64</v>
      </c>
      <c r="Y297" s="41" t="s">
        <v>64</v>
      </c>
      <c r="Z297" s="41" t="s">
        <v>64</v>
      </c>
      <c r="AA297" s="41" t="s">
        <v>64</v>
      </c>
      <c r="AB297" s="42">
        <v>0.0</v>
      </c>
      <c r="AC297" s="42">
        <v>0.0</v>
      </c>
      <c r="AD297" s="42">
        <v>0.0</v>
      </c>
      <c r="AE297" s="42">
        <v>0.0</v>
      </c>
      <c r="AF297" s="42">
        <v>0.0</v>
      </c>
      <c r="AG297" s="25"/>
      <c r="AH297" s="25"/>
      <c r="AI297" s="25"/>
      <c r="AJ297" s="25"/>
      <c r="AK297" s="25"/>
      <c r="AL297" s="25"/>
    </row>
    <row r="298">
      <c r="A298" s="26"/>
      <c r="B298" s="25"/>
      <c r="C298" s="25"/>
      <c r="D298" s="28"/>
      <c r="E298" s="29"/>
      <c r="F298" s="30"/>
      <c r="G298" s="33"/>
      <c r="H298" s="34"/>
      <c r="I298" s="35"/>
      <c r="J298" s="36"/>
      <c r="K298" s="28"/>
      <c r="L298" s="28"/>
      <c r="M298" s="34"/>
      <c r="N298" s="35"/>
      <c r="O298" s="36"/>
      <c r="P298" s="28"/>
      <c r="Q298" s="37"/>
      <c r="R298" s="38" t="s">
        <v>64</v>
      </c>
      <c r="S298" s="39" t="s">
        <v>64</v>
      </c>
      <c r="T298" s="40" t="s">
        <v>64</v>
      </c>
      <c r="U298" s="40" t="s">
        <v>64</v>
      </c>
      <c r="V298" s="40" t="s">
        <v>64</v>
      </c>
      <c r="W298" s="40" t="s">
        <v>64</v>
      </c>
      <c r="X298" s="39" t="s">
        <v>64</v>
      </c>
      <c r="Y298" s="41" t="s">
        <v>64</v>
      </c>
      <c r="Z298" s="41" t="s">
        <v>64</v>
      </c>
      <c r="AA298" s="41" t="s">
        <v>64</v>
      </c>
      <c r="AB298" s="42">
        <v>0.0</v>
      </c>
      <c r="AC298" s="42">
        <v>0.0</v>
      </c>
      <c r="AD298" s="42">
        <v>0.0</v>
      </c>
      <c r="AE298" s="42">
        <v>0.0</v>
      </c>
      <c r="AF298" s="42">
        <v>0.0</v>
      </c>
      <c r="AG298" s="25"/>
      <c r="AH298" s="25"/>
      <c r="AI298" s="25"/>
      <c r="AJ298" s="25"/>
      <c r="AK298" s="25"/>
      <c r="AL298" s="25"/>
    </row>
    <row r="299">
      <c r="A299" s="26"/>
      <c r="B299" s="25"/>
      <c r="C299" s="25"/>
      <c r="D299" s="28"/>
      <c r="E299" s="29"/>
      <c r="F299" s="30"/>
      <c r="G299" s="33"/>
      <c r="H299" s="34"/>
      <c r="I299" s="35"/>
      <c r="J299" s="36"/>
      <c r="K299" s="28"/>
      <c r="L299" s="28"/>
      <c r="M299" s="34"/>
      <c r="N299" s="35"/>
      <c r="O299" s="36"/>
      <c r="P299" s="28"/>
      <c r="Q299" s="37"/>
      <c r="R299" s="38" t="s">
        <v>64</v>
      </c>
      <c r="S299" s="39" t="s">
        <v>64</v>
      </c>
      <c r="T299" s="40" t="s">
        <v>64</v>
      </c>
      <c r="U299" s="40" t="s">
        <v>64</v>
      </c>
      <c r="V299" s="40" t="s">
        <v>64</v>
      </c>
      <c r="W299" s="40" t="s">
        <v>64</v>
      </c>
      <c r="X299" s="39" t="s">
        <v>64</v>
      </c>
      <c r="Y299" s="41" t="s">
        <v>64</v>
      </c>
      <c r="Z299" s="41" t="s">
        <v>64</v>
      </c>
      <c r="AA299" s="41" t="s">
        <v>64</v>
      </c>
      <c r="AB299" s="42">
        <v>0.0</v>
      </c>
      <c r="AC299" s="42">
        <v>0.0</v>
      </c>
      <c r="AD299" s="42">
        <v>0.0</v>
      </c>
      <c r="AE299" s="42">
        <v>0.0</v>
      </c>
      <c r="AF299" s="42">
        <v>0.0</v>
      </c>
      <c r="AG299" s="25"/>
      <c r="AH299" s="25"/>
      <c r="AI299" s="25"/>
      <c r="AJ299" s="25"/>
      <c r="AK299" s="25"/>
      <c r="AL299" s="25"/>
    </row>
    <row r="300">
      <c r="A300" s="26"/>
      <c r="B300" s="25"/>
      <c r="C300" s="25"/>
      <c r="D300" s="28"/>
      <c r="E300" s="29"/>
      <c r="F300" s="30"/>
      <c r="G300" s="33"/>
      <c r="H300" s="34"/>
      <c r="I300" s="35"/>
      <c r="J300" s="36"/>
      <c r="K300" s="28"/>
      <c r="L300" s="28"/>
      <c r="M300" s="34"/>
      <c r="N300" s="35"/>
      <c r="O300" s="36"/>
      <c r="P300" s="28"/>
      <c r="Q300" s="37"/>
      <c r="R300" s="38" t="s">
        <v>64</v>
      </c>
      <c r="S300" s="39" t="s">
        <v>64</v>
      </c>
      <c r="T300" s="40" t="s">
        <v>64</v>
      </c>
      <c r="U300" s="40" t="s">
        <v>64</v>
      </c>
      <c r="V300" s="40" t="s">
        <v>64</v>
      </c>
      <c r="W300" s="40" t="s">
        <v>64</v>
      </c>
      <c r="X300" s="39" t="s">
        <v>64</v>
      </c>
      <c r="Y300" s="41" t="s">
        <v>64</v>
      </c>
      <c r="Z300" s="41" t="s">
        <v>64</v>
      </c>
      <c r="AA300" s="41" t="s">
        <v>64</v>
      </c>
      <c r="AB300" s="42">
        <v>0.0</v>
      </c>
      <c r="AC300" s="42">
        <v>0.0</v>
      </c>
      <c r="AD300" s="42">
        <v>0.0</v>
      </c>
      <c r="AE300" s="42">
        <v>0.0</v>
      </c>
      <c r="AF300" s="42">
        <v>0.0</v>
      </c>
      <c r="AG300" s="25"/>
      <c r="AH300" s="25"/>
      <c r="AI300" s="25"/>
      <c r="AJ300" s="25"/>
      <c r="AK300" s="25"/>
      <c r="AL300" s="25"/>
    </row>
    <row r="301">
      <c r="A301" s="26"/>
      <c r="B301" s="25"/>
      <c r="C301" s="25"/>
      <c r="D301" s="28"/>
      <c r="E301" s="29"/>
      <c r="F301" s="30"/>
      <c r="G301" s="33"/>
      <c r="H301" s="34"/>
      <c r="I301" s="35"/>
      <c r="J301" s="36"/>
      <c r="K301" s="28"/>
      <c r="L301" s="28"/>
      <c r="M301" s="34"/>
      <c r="N301" s="35"/>
      <c r="O301" s="36"/>
      <c r="P301" s="28"/>
      <c r="Q301" s="37"/>
      <c r="R301" s="38" t="s">
        <v>64</v>
      </c>
      <c r="S301" s="39" t="s">
        <v>64</v>
      </c>
      <c r="T301" s="40" t="s">
        <v>64</v>
      </c>
      <c r="U301" s="40" t="s">
        <v>64</v>
      </c>
      <c r="V301" s="40" t="s">
        <v>64</v>
      </c>
      <c r="W301" s="40" t="s">
        <v>64</v>
      </c>
      <c r="X301" s="39" t="s">
        <v>64</v>
      </c>
      <c r="Y301" s="41" t="s">
        <v>64</v>
      </c>
      <c r="Z301" s="41" t="s">
        <v>64</v>
      </c>
      <c r="AA301" s="41" t="s">
        <v>64</v>
      </c>
      <c r="AB301" s="42">
        <v>0.0</v>
      </c>
      <c r="AC301" s="42">
        <v>0.0</v>
      </c>
      <c r="AD301" s="42">
        <v>0.0</v>
      </c>
      <c r="AE301" s="42">
        <v>0.0</v>
      </c>
      <c r="AF301" s="42">
        <v>0.0</v>
      </c>
      <c r="AG301" s="25"/>
      <c r="AH301" s="25"/>
      <c r="AI301" s="25"/>
      <c r="AJ301" s="25"/>
      <c r="AK301" s="25"/>
      <c r="AL301" s="25"/>
    </row>
    <row r="302">
      <c r="A302" s="26"/>
      <c r="B302" s="25"/>
      <c r="C302" s="25"/>
      <c r="D302" s="28"/>
      <c r="E302" s="29"/>
      <c r="F302" s="30"/>
      <c r="G302" s="33"/>
      <c r="H302" s="34"/>
      <c r="I302" s="35"/>
      <c r="J302" s="36"/>
      <c r="K302" s="28"/>
      <c r="L302" s="28"/>
      <c r="M302" s="34"/>
      <c r="N302" s="35"/>
      <c r="O302" s="36"/>
      <c r="P302" s="28"/>
      <c r="Q302" s="37"/>
      <c r="R302" s="38" t="s">
        <v>64</v>
      </c>
      <c r="S302" s="39" t="s">
        <v>64</v>
      </c>
      <c r="T302" s="40" t="s">
        <v>64</v>
      </c>
      <c r="U302" s="40" t="s">
        <v>64</v>
      </c>
      <c r="V302" s="40" t="s">
        <v>64</v>
      </c>
      <c r="W302" s="40" t="s">
        <v>64</v>
      </c>
      <c r="X302" s="39" t="s">
        <v>64</v>
      </c>
      <c r="Y302" s="41" t="s">
        <v>64</v>
      </c>
      <c r="Z302" s="41" t="s">
        <v>64</v>
      </c>
      <c r="AA302" s="41" t="s">
        <v>64</v>
      </c>
      <c r="AB302" s="42">
        <v>0.0</v>
      </c>
      <c r="AC302" s="42">
        <v>0.0</v>
      </c>
      <c r="AD302" s="42">
        <v>0.0</v>
      </c>
      <c r="AE302" s="42">
        <v>0.0</v>
      </c>
      <c r="AF302" s="42">
        <v>0.0</v>
      </c>
      <c r="AG302" s="25"/>
      <c r="AH302" s="25"/>
      <c r="AI302" s="25"/>
      <c r="AJ302" s="25"/>
      <c r="AK302" s="25"/>
      <c r="AL302" s="25"/>
    </row>
    <row r="303">
      <c r="A303" s="26"/>
      <c r="B303" s="25"/>
      <c r="C303" s="25"/>
      <c r="D303" s="28"/>
      <c r="E303" s="29"/>
      <c r="F303" s="30"/>
      <c r="G303" s="33"/>
      <c r="H303" s="34"/>
      <c r="I303" s="35"/>
      <c r="J303" s="36"/>
      <c r="K303" s="28"/>
      <c r="L303" s="28"/>
      <c r="M303" s="34"/>
      <c r="N303" s="35"/>
      <c r="O303" s="36"/>
      <c r="P303" s="28"/>
      <c r="Q303" s="37"/>
      <c r="R303" s="38" t="s">
        <v>64</v>
      </c>
      <c r="S303" s="39" t="s">
        <v>64</v>
      </c>
      <c r="T303" s="40" t="s">
        <v>64</v>
      </c>
      <c r="U303" s="40" t="s">
        <v>64</v>
      </c>
      <c r="V303" s="40" t="s">
        <v>64</v>
      </c>
      <c r="W303" s="40" t="s">
        <v>64</v>
      </c>
      <c r="X303" s="39" t="s">
        <v>64</v>
      </c>
      <c r="Y303" s="41" t="s">
        <v>64</v>
      </c>
      <c r="Z303" s="41" t="s">
        <v>64</v>
      </c>
      <c r="AA303" s="41" t="s">
        <v>64</v>
      </c>
      <c r="AB303" s="42">
        <v>0.0</v>
      </c>
      <c r="AC303" s="42">
        <v>0.0</v>
      </c>
      <c r="AD303" s="42">
        <v>0.0</v>
      </c>
      <c r="AE303" s="42">
        <v>0.0</v>
      </c>
      <c r="AF303" s="42">
        <v>0.0</v>
      </c>
      <c r="AG303" s="25"/>
      <c r="AH303" s="25"/>
      <c r="AI303" s="25"/>
      <c r="AJ303" s="25"/>
      <c r="AK303" s="25"/>
      <c r="AL303" s="25"/>
    </row>
    <row r="304">
      <c r="A304" s="26"/>
      <c r="B304" s="25"/>
      <c r="C304" s="25"/>
      <c r="D304" s="28"/>
      <c r="E304" s="29"/>
      <c r="F304" s="30"/>
      <c r="G304" s="33"/>
      <c r="H304" s="34"/>
      <c r="I304" s="35"/>
      <c r="J304" s="36"/>
      <c r="K304" s="28"/>
      <c r="L304" s="28"/>
      <c r="M304" s="34"/>
      <c r="N304" s="35"/>
      <c r="O304" s="36"/>
      <c r="P304" s="28"/>
      <c r="Q304" s="37"/>
      <c r="R304" s="38" t="s">
        <v>64</v>
      </c>
      <c r="S304" s="39" t="s">
        <v>64</v>
      </c>
      <c r="T304" s="40" t="s">
        <v>64</v>
      </c>
      <c r="U304" s="40" t="s">
        <v>64</v>
      </c>
      <c r="V304" s="40" t="s">
        <v>64</v>
      </c>
      <c r="W304" s="40" t="s">
        <v>64</v>
      </c>
      <c r="X304" s="39" t="s">
        <v>64</v>
      </c>
      <c r="Y304" s="41" t="s">
        <v>64</v>
      </c>
      <c r="Z304" s="41" t="s">
        <v>64</v>
      </c>
      <c r="AA304" s="41" t="s">
        <v>64</v>
      </c>
      <c r="AB304" s="42">
        <v>0.0</v>
      </c>
      <c r="AC304" s="42">
        <v>0.0</v>
      </c>
      <c r="AD304" s="42">
        <v>0.0</v>
      </c>
      <c r="AE304" s="42">
        <v>0.0</v>
      </c>
      <c r="AF304" s="42">
        <v>0.0</v>
      </c>
      <c r="AG304" s="25"/>
      <c r="AH304" s="25"/>
      <c r="AI304" s="25"/>
      <c r="AJ304" s="25"/>
      <c r="AK304" s="25"/>
      <c r="AL304" s="25"/>
    </row>
    <row r="305">
      <c r="A305" s="26"/>
      <c r="B305" s="25"/>
      <c r="C305" s="25"/>
      <c r="D305" s="28"/>
      <c r="E305" s="29"/>
      <c r="F305" s="30"/>
      <c r="G305" s="33"/>
      <c r="H305" s="34"/>
      <c r="I305" s="35"/>
      <c r="J305" s="36"/>
      <c r="K305" s="28"/>
      <c r="L305" s="28"/>
      <c r="M305" s="34"/>
      <c r="N305" s="35"/>
      <c r="O305" s="36"/>
      <c r="P305" s="28"/>
      <c r="Q305" s="37"/>
      <c r="R305" s="38" t="s">
        <v>64</v>
      </c>
      <c r="S305" s="39" t="s">
        <v>64</v>
      </c>
      <c r="T305" s="40" t="s">
        <v>64</v>
      </c>
      <c r="U305" s="40" t="s">
        <v>64</v>
      </c>
      <c r="V305" s="40" t="s">
        <v>64</v>
      </c>
      <c r="W305" s="40" t="s">
        <v>64</v>
      </c>
      <c r="X305" s="39" t="s">
        <v>64</v>
      </c>
      <c r="Y305" s="41" t="s">
        <v>64</v>
      </c>
      <c r="Z305" s="41" t="s">
        <v>64</v>
      </c>
      <c r="AA305" s="41" t="s">
        <v>64</v>
      </c>
      <c r="AB305" s="42">
        <v>0.0</v>
      </c>
      <c r="AC305" s="42">
        <v>0.0</v>
      </c>
      <c r="AD305" s="42">
        <v>0.0</v>
      </c>
      <c r="AE305" s="42">
        <v>0.0</v>
      </c>
      <c r="AF305" s="42">
        <v>0.0</v>
      </c>
      <c r="AG305" s="25"/>
      <c r="AH305" s="25"/>
      <c r="AI305" s="25"/>
      <c r="AJ305" s="25"/>
      <c r="AK305" s="25"/>
      <c r="AL305" s="25"/>
    </row>
    <row r="306">
      <c r="A306" s="26"/>
      <c r="B306" s="25"/>
      <c r="C306" s="25"/>
      <c r="D306" s="28"/>
      <c r="E306" s="29"/>
      <c r="F306" s="30"/>
      <c r="G306" s="33"/>
      <c r="H306" s="34"/>
      <c r="I306" s="35"/>
      <c r="J306" s="36"/>
      <c r="K306" s="28"/>
      <c r="L306" s="28"/>
      <c r="M306" s="34"/>
      <c r="N306" s="35"/>
      <c r="O306" s="36"/>
      <c r="P306" s="28"/>
      <c r="Q306" s="37"/>
      <c r="R306" s="38" t="s">
        <v>64</v>
      </c>
      <c r="S306" s="39" t="s">
        <v>64</v>
      </c>
      <c r="T306" s="40" t="s">
        <v>64</v>
      </c>
      <c r="U306" s="40" t="s">
        <v>64</v>
      </c>
      <c r="V306" s="40" t="s">
        <v>64</v>
      </c>
      <c r="W306" s="40" t="s">
        <v>64</v>
      </c>
      <c r="X306" s="39" t="s">
        <v>64</v>
      </c>
      <c r="Y306" s="41" t="s">
        <v>64</v>
      </c>
      <c r="Z306" s="41" t="s">
        <v>64</v>
      </c>
      <c r="AA306" s="41" t="s">
        <v>64</v>
      </c>
      <c r="AB306" s="42">
        <v>0.0</v>
      </c>
      <c r="AC306" s="42">
        <v>0.0</v>
      </c>
      <c r="AD306" s="42">
        <v>0.0</v>
      </c>
      <c r="AE306" s="42">
        <v>0.0</v>
      </c>
      <c r="AF306" s="42">
        <v>0.0</v>
      </c>
      <c r="AG306" s="25"/>
      <c r="AH306" s="25"/>
      <c r="AI306" s="25"/>
      <c r="AJ306" s="25"/>
      <c r="AK306" s="25"/>
      <c r="AL306" s="25"/>
    </row>
    <row r="307">
      <c r="A307" s="26"/>
      <c r="B307" s="25"/>
      <c r="C307" s="25"/>
      <c r="D307" s="28"/>
      <c r="E307" s="29"/>
      <c r="F307" s="30"/>
      <c r="G307" s="33"/>
      <c r="H307" s="34"/>
      <c r="I307" s="35"/>
      <c r="J307" s="36"/>
      <c r="K307" s="28"/>
      <c r="L307" s="28"/>
      <c r="M307" s="34"/>
      <c r="N307" s="35"/>
      <c r="O307" s="36"/>
      <c r="P307" s="28"/>
      <c r="Q307" s="37"/>
      <c r="R307" s="38" t="s">
        <v>64</v>
      </c>
      <c r="S307" s="39" t="s">
        <v>64</v>
      </c>
      <c r="T307" s="40" t="s">
        <v>64</v>
      </c>
      <c r="U307" s="40" t="s">
        <v>64</v>
      </c>
      <c r="V307" s="40" t="s">
        <v>64</v>
      </c>
      <c r="W307" s="40" t="s">
        <v>64</v>
      </c>
      <c r="X307" s="39" t="s">
        <v>64</v>
      </c>
      <c r="Y307" s="41" t="s">
        <v>64</v>
      </c>
      <c r="Z307" s="41" t="s">
        <v>64</v>
      </c>
      <c r="AA307" s="41" t="s">
        <v>64</v>
      </c>
      <c r="AB307" s="42">
        <v>0.0</v>
      </c>
      <c r="AC307" s="42">
        <v>0.0</v>
      </c>
      <c r="AD307" s="42">
        <v>0.0</v>
      </c>
      <c r="AE307" s="42">
        <v>0.0</v>
      </c>
      <c r="AF307" s="42">
        <v>0.0</v>
      </c>
      <c r="AG307" s="25"/>
      <c r="AH307" s="25"/>
      <c r="AI307" s="25"/>
      <c r="AJ307" s="25"/>
      <c r="AK307" s="25"/>
      <c r="AL307" s="25"/>
    </row>
    <row r="308">
      <c r="A308" s="26"/>
      <c r="B308" s="25"/>
      <c r="C308" s="25"/>
      <c r="D308" s="28"/>
      <c r="E308" s="29"/>
      <c r="F308" s="30"/>
      <c r="G308" s="33"/>
      <c r="H308" s="34"/>
      <c r="I308" s="35"/>
      <c r="J308" s="36"/>
      <c r="K308" s="28"/>
      <c r="L308" s="28"/>
      <c r="M308" s="34"/>
      <c r="N308" s="35"/>
      <c r="O308" s="36"/>
      <c r="P308" s="28"/>
      <c r="Q308" s="37"/>
      <c r="R308" s="38" t="s">
        <v>64</v>
      </c>
      <c r="S308" s="39" t="s">
        <v>64</v>
      </c>
      <c r="T308" s="40" t="s">
        <v>64</v>
      </c>
      <c r="U308" s="40" t="s">
        <v>64</v>
      </c>
      <c r="V308" s="40" t="s">
        <v>64</v>
      </c>
      <c r="W308" s="40" t="s">
        <v>64</v>
      </c>
      <c r="X308" s="39" t="s">
        <v>64</v>
      </c>
      <c r="Y308" s="41" t="s">
        <v>64</v>
      </c>
      <c r="Z308" s="41" t="s">
        <v>64</v>
      </c>
      <c r="AA308" s="41" t="s">
        <v>64</v>
      </c>
      <c r="AB308" s="42">
        <v>0.0</v>
      </c>
      <c r="AC308" s="42">
        <v>0.0</v>
      </c>
      <c r="AD308" s="42">
        <v>0.0</v>
      </c>
      <c r="AE308" s="42">
        <v>0.0</v>
      </c>
      <c r="AF308" s="42">
        <v>0.0</v>
      </c>
      <c r="AG308" s="25"/>
      <c r="AH308" s="25"/>
      <c r="AI308" s="25"/>
      <c r="AJ308" s="25"/>
      <c r="AK308" s="25"/>
      <c r="AL308" s="25"/>
    </row>
    <row r="309">
      <c r="A309" s="26"/>
      <c r="B309" s="25"/>
      <c r="C309" s="25"/>
      <c r="D309" s="28"/>
      <c r="E309" s="29"/>
      <c r="F309" s="30"/>
      <c r="G309" s="33"/>
      <c r="H309" s="34"/>
      <c r="I309" s="35"/>
      <c r="J309" s="36"/>
      <c r="K309" s="28"/>
      <c r="L309" s="28"/>
      <c r="M309" s="34"/>
      <c r="N309" s="35"/>
      <c r="O309" s="36"/>
      <c r="P309" s="28"/>
      <c r="Q309" s="37"/>
      <c r="R309" s="38" t="s">
        <v>64</v>
      </c>
      <c r="S309" s="39" t="s">
        <v>64</v>
      </c>
      <c r="T309" s="40" t="s">
        <v>64</v>
      </c>
      <c r="U309" s="40" t="s">
        <v>64</v>
      </c>
      <c r="V309" s="40" t="s">
        <v>64</v>
      </c>
      <c r="W309" s="40" t="s">
        <v>64</v>
      </c>
      <c r="X309" s="39" t="s">
        <v>64</v>
      </c>
      <c r="Y309" s="41" t="s">
        <v>64</v>
      </c>
      <c r="Z309" s="41" t="s">
        <v>64</v>
      </c>
      <c r="AA309" s="41" t="s">
        <v>64</v>
      </c>
      <c r="AB309" s="42">
        <v>0.0</v>
      </c>
      <c r="AC309" s="42">
        <v>0.0</v>
      </c>
      <c r="AD309" s="42">
        <v>0.0</v>
      </c>
      <c r="AE309" s="42">
        <v>0.0</v>
      </c>
      <c r="AF309" s="42">
        <v>0.0</v>
      </c>
      <c r="AG309" s="25"/>
      <c r="AH309" s="25"/>
      <c r="AI309" s="25"/>
      <c r="AJ309" s="25"/>
      <c r="AK309" s="25"/>
      <c r="AL309" s="25"/>
    </row>
    <row r="310">
      <c r="A310" s="26"/>
      <c r="B310" s="25"/>
      <c r="C310" s="25"/>
      <c r="D310" s="28"/>
      <c r="E310" s="29"/>
      <c r="F310" s="30"/>
      <c r="G310" s="33"/>
      <c r="H310" s="34"/>
      <c r="I310" s="35"/>
      <c r="J310" s="36"/>
      <c r="K310" s="28"/>
      <c r="L310" s="28"/>
      <c r="M310" s="34"/>
      <c r="N310" s="35"/>
      <c r="O310" s="36"/>
      <c r="P310" s="28"/>
      <c r="Q310" s="37"/>
      <c r="R310" s="38" t="s">
        <v>64</v>
      </c>
      <c r="S310" s="39" t="s">
        <v>64</v>
      </c>
      <c r="T310" s="40" t="s">
        <v>64</v>
      </c>
      <c r="U310" s="40" t="s">
        <v>64</v>
      </c>
      <c r="V310" s="40" t="s">
        <v>64</v>
      </c>
      <c r="W310" s="40" t="s">
        <v>64</v>
      </c>
      <c r="X310" s="39" t="s">
        <v>64</v>
      </c>
      <c r="Y310" s="41" t="s">
        <v>64</v>
      </c>
      <c r="Z310" s="41" t="s">
        <v>64</v>
      </c>
      <c r="AA310" s="41" t="s">
        <v>64</v>
      </c>
      <c r="AB310" s="42">
        <v>0.0</v>
      </c>
      <c r="AC310" s="42">
        <v>0.0</v>
      </c>
      <c r="AD310" s="42">
        <v>0.0</v>
      </c>
      <c r="AE310" s="42">
        <v>0.0</v>
      </c>
      <c r="AF310" s="42">
        <v>0.0</v>
      </c>
      <c r="AG310" s="25"/>
      <c r="AH310" s="25"/>
      <c r="AI310" s="25"/>
      <c r="AJ310" s="25"/>
      <c r="AK310" s="25"/>
      <c r="AL310" s="25"/>
    </row>
    <row r="311">
      <c r="A311" s="26"/>
      <c r="B311" s="25"/>
      <c r="C311" s="25"/>
      <c r="D311" s="28"/>
      <c r="E311" s="29"/>
      <c r="F311" s="30"/>
      <c r="G311" s="33"/>
      <c r="H311" s="34"/>
      <c r="I311" s="35"/>
      <c r="J311" s="36"/>
      <c r="K311" s="28"/>
      <c r="L311" s="28"/>
      <c r="M311" s="34"/>
      <c r="N311" s="35"/>
      <c r="O311" s="36"/>
      <c r="P311" s="28"/>
      <c r="Q311" s="37"/>
      <c r="R311" s="38" t="s">
        <v>64</v>
      </c>
      <c r="S311" s="39" t="s">
        <v>64</v>
      </c>
      <c r="T311" s="40" t="s">
        <v>64</v>
      </c>
      <c r="U311" s="40" t="s">
        <v>64</v>
      </c>
      <c r="V311" s="40" t="s">
        <v>64</v>
      </c>
      <c r="W311" s="40" t="s">
        <v>64</v>
      </c>
      <c r="X311" s="39" t="s">
        <v>64</v>
      </c>
      <c r="Y311" s="41" t="s">
        <v>64</v>
      </c>
      <c r="Z311" s="41" t="s">
        <v>64</v>
      </c>
      <c r="AA311" s="41" t="s">
        <v>64</v>
      </c>
      <c r="AB311" s="42">
        <v>0.0</v>
      </c>
      <c r="AC311" s="42">
        <v>0.0</v>
      </c>
      <c r="AD311" s="42">
        <v>0.0</v>
      </c>
      <c r="AE311" s="42">
        <v>0.0</v>
      </c>
      <c r="AF311" s="42">
        <v>0.0</v>
      </c>
      <c r="AG311" s="25"/>
      <c r="AH311" s="25"/>
      <c r="AI311" s="25"/>
      <c r="AJ311" s="25"/>
      <c r="AK311" s="25"/>
      <c r="AL311" s="25"/>
    </row>
    <row r="312">
      <c r="A312" s="26"/>
      <c r="B312" s="25"/>
      <c r="C312" s="25"/>
      <c r="D312" s="28"/>
      <c r="E312" s="29"/>
      <c r="F312" s="30"/>
      <c r="G312" s="33"/>
      <c r="H312" s="34"/>
      <c r="I312" s="35"/>
      <c r="J312" s="36"/>
      <c r="K312" s="28"/>
      <c r="L312" s="28"/>
      <c r="M312" s="34"/>
      <c r="N312" s="35"/>
      <c r="O312" s="36"/>
      <c r="P312" s="28"/>
      <c r="Q312" s="37"/>
      <c r="R312" s="38" t="s">
        <v>64</v>
      </c>
      <c r="S312" s="39" t="s">
        <v>64</v>
      </c>
      <c r="T312" s="40" t="s">
        <v>64</v>
      </c>
      <c r="U312" s="40" t="s">
        <v>64</v>
      </c>
      <c r="V312" s="40" t="s">
        <v>64</v>
      </c>
      <c r="W312" s="40" t="s">
        <v>64</v>
      </c>
      <c r="X312" s="39" t="s">
        <v>64</v>
      </c>
      <c r="Y312" s="41" t="s">
        <v>64</v>
      </c>
      <c r="Z312" s="41" t="s">
        <v>64</v>
      </c>
      <c r="AA312" s="41" t="s">
        <v>64</v>
      </c>
      <c r="AB312" s="42">
        <v>0.0</v>
      </c>
      <c r="AC312" s="42">
        <v>0.0</v>
      </c>
      <c r="AD312" s="42">
        <v>0.0</v>
      </c>
      <c r="AE312" s="42">
        <v>0.0</v>
      </c>
      <c r="AF312" s="42">
        <v>0.0</v>
      </c>
      <c r="AG312" s="25"/>
      <c r="AH312" s="25"/>
      <c r="AI312" s="25"/>
      <c r="AJ312" s="25"/>
      <c r="AK312" s="25"/>
      <c r="AL312" s="25"/>
    </row>
    <row r="313">
      <c r="A313" s="26"/>
      <c r="B313" s="25"/>
      <c r="C313" s="25"/>
      <c r="D313" s="28"/>
      <c r="E313" s="29"/>
      <c r="F313" s="30"/>
      <c r="G313" s="33"/>
      <c r="H313" s="34"/>
      <c r="I313" s="35"/>
      <c r="J313" s="36"/>
      <c r="K313" s="28"/>
      <c r="L313" s="28"/>
      <c r="M313" s="34"/>
      <c r="N313" s="35"/>
      <c r="O313" s="36"/>
      <c r="P313" s="28"/>
      <c r="Q313" s="37"/>
      <c r="R313" s="38" t="s">
        <v>64</v>
      </c>
      <c r="S313" s="39" t="s">
        <v>64</v>
      </c>
      <c r="T313" s="40" t="s">
        <v>64</v>
      </c>
      <c r="U313" s="40" t="s">
        <v>64</v>
      </c>
      <c r="V313" s="40" t="s">
        <v>64</v>
      </c>
      <c r="W313" s="40" t="s">
        <v>64</v>
      </c>
      <c r="X313" s="39" t="s">
        <v>64</v>
      </c>
      <c r="Y313" s="41" t="s">
        <v>64</v>
      </c>
      <c r="Z313" s="41" t="s">
        <v>64</v>
      </c>
      <c r="AA313" s="41" t="s">
        <v>64</v>
      </c>
      <c r="AB313" s="42">
        <v>0.0</v>
      </c>
      <c r="AC313" s="42">
        <v>0.0</v>
      </c>
      <c r="AD313" s="42">
        <v>0.0</v>
      </c>
      <c r="AE313" s="42">
        <v>0.0</v>
      </c>
      <c r="AF313" s="42">
        <v>0.0</v>
      </c>
      <c r="AG313" s="25"/>
      <c r="AH313" s="25"/>
      <c r="AI313" s="25"/>
      <c r="AJ313" s="25"/>
      <c r="AK313" s="25"/>
      <c r="AL313" s="25"/>
    </row>
    <row r="314">
      <c r="A314" s="26"/>
      <c r="B314" s="25"/>
      <c r="C314" s="25"/>
      <c r="D314" s="28"/>
      <c r="E314" s="29"/>
      <c r="F314" s="30"/>
      <c r="G314" s="33"/>
      <c r="H314" s="34"/>
      <c r="I314" s="35"/>
      <c r="J314" s="36"/>
      <c r="K314" s="28"/>
      <c r="L314" s="28"/>
      <c r="M314" s="34"/>
      <c r="N314" s="35"/>
      <c r="O314" s="36"/>
      <c r="P314" s="28"/>
      <c r="Q314" s="37"/>
      <c r="R314" s="38" t="s">
        <v>64</v>
      </c>
      <c r="S314" s="39" t="s">
        <v>64</v>
      </c>
      <c r="T314" s="40" t="s">
        <v>64</v>
      </c>
      <c r="U314" s="40" t="s">
        <v>64</v>
      </c>
      <c r="V314" s="40" t="s">
        <v>64</v>
      </c>
      <c r="W314" s="40" t="s">
        <v>64</v>
      </c>
      <c r="X314" s="39" t="s">
        <v>64</v>
      </c>
      <c r="Y314" s="41" t="s">
        <v>64</v>
      </c>
      <c r="Z314" s="41" t="s">
        <v>64</v>
      </c>
      <c r="AA314" s="41" t="s">
        <v>64</v>
      </c>
      <c r="AB314" s="42">
        <v>0.0</v>
      </c>
      <c r="AC314" s="42">
        <v>0.0</v>
      </c>
      <c r="AD314" s="42">
        <v>0.0</v>
      </c>
      <c r="AE314" s="42">
        <v>0.0</v>
      </c>
      <c r="AF314" s="42">
        <v>0.0</v>
      </c>
      <c r="AG314" s="25"/>
      <c r="AH314" s="25"/>
      <c r="AI314" s="25"/>
      <c r="AJ314" s="25"/>
      <c r="AK314" s="25"/>
      <c r="AL314" s="25"/>
    </row>
    <row r="315">
      <c r="A315" s="26"/>
      <c r="B315" s="25"/>
      <c r="C315" s="25"/>
      <c r="D315" s="28"/>
      <c r="E315" s="29"/>
      <c r="F315" s="30"/>
      <c r="G315" s="33"/>
      <c r="H315" s="34"/>
      <c r="I315" s="35"/>
      <c r="J315" s="36"/>
      <c r="K315" s="28"/>
      <c r="L315" s="28"/>
      <c r="M315" s="34"/>
      <c r="N315" s="35"/>
      <c r="O315" s="36"/>
      <c r="P315" s="28"/>
      <c r="Q315" s="37"/>
      <c r="R315" s="38" t="s">
        <v>64</v>
      </c>
      <c r="S315" s="39" t="s">
        <v>64</v>
      </c>
      <c r="T315" s="40" t="s">
        <v>64</v>
      </c>
      <c r="U315" s="40" t="s">
        <v>64</v>
      </c>
      <c r="V315" s="40" t="s">
        <v>64</v>
      </c>
      <c r="W315" s="40" t="s">
        <v>64</v>
      </c>
      <c r="X315" s="39" t="s">
        <v>64</v>
      </c>
      <c r="Y315" s="41" t="s">
        <v>64</v>
      </c>
      <c r="Z315" s="41" t="s">
        <v>64</v>
      </c>
      <c r="AA315" s="41" t="s">
        <v>64</v>
      </c>
      <c r="AB315" s="42">
        <v>0.0</v>
      </c>
      <c r="AC315" s="42">
        <v>0.0</v>
      </c>
      <c r="AD315" s="42">
        <v>0.0</v>
      </c>
      <c r="AE315" s="42">
        <v>0.0</v>
      </c>
      <c r="AF315" s="42">
        <v>0.0</v>
      </c>
      <c r="AG315" s="25"/>
      <c r="AH315" s="25"/>
      <c r="AI315" s="25"/>
      <c r="AJ315" s="25"/>
      <c r="AK315" s="25"/>
      <c r="AL315" s="25"/>
    </row>
    <row r="316">
      <c r="A316" s="26"/>
      <c r="B316" s="25"/>
      <c r="C316" s="25"/>
      <c r="D316" s="28"/>
      <c r="E316" s="29"/>
      <c r="F316" s="30"/>
      <c r="G316" s="33"/>
      <c r="H316" s="34"/>
      <c r="I316" s="35"/>
      <c r="J316" s="36"/>
      <c r="K316" s="28"/>
      <c r="L316" s="28"/>
      <c r="M316" s="34"/>
      <c r="N316" s="35"/>
      <c r="O316" s="36"/>
      <c r="P316" s="28"/>
      <c r="Q316" s="37"/>
      <c r="R316" s="38" t="s">
        <v>64</v>
      </c>
      <c r="S316" s="39" t="s">
        <v>64</v>
      </c>
      <c r="T316" s="40" t="s">
        <v>64</v>
      </c>
      <c r="U316" s="40" t="s">
        <v>64</v>
      </c>
      <c r="V316" s="40" t="s">
        <v>64</v>
      </c>
      <c r="W316" s="40" t="s">
        <v>64</v>
      </c>
      <c r="X316" s="39" t="s">
        <v>64</v>
      </c>
      <c r="Y316" s="41" t="s">
        <v>64</v>
      </c>
      <c r="Z316" s="41" t="s">
        <v>64</v>
      </c>
      <c r="AA316" s="41" t="s">
        <v>64</v>
      </c>
      <c r="AB316" s="42">
        <v>0.0</v>
      </c>
      <c r="AC316" s="42">
        <v>0.0</v>
      </c>
      <c r="AD316" s="42">
        <v>0.0</v>
      </c>
      <c r="AE316" s="42">
        <v>0.0</v>
      </c>
      <c r="AF316" s="42">
        <v>0.0</v>
      </c>
      <c r="AG316" s="25"/>
      <c r="AH316" s="25"/>
      <c r="AI316" s="25"/>
      <c r="AJ316" s="25"/>
      <c r="AK316" s="25"/>
      <c r="AL316" s="25"/>
    </row>
    <row r="317">
      <c r="A317" s="26"/>
      <c r="B317" s="25"/>
      <c r="C317" s="25"/>
      <c r="D317" s="28"/>
      <c r="E317" s="29"/>
      <c r="F317" s="30"/>
      <c r="G317" s="33"/>
      <c r="H317" s="34"/>
      <c r="I317" s="35"/>
      <c r="J317" s="36"/>
      <c r="K317" s="28"/>
      <c r="L317" s="28"/>
      <c r="M317" s="34"/>
      <c r="N317" s="35"/>
      <c r="O317" s="36"/>
      <c r="P317" s="28"/>
      <c r="Q317" s="37"/>
      <c r="R317" s="38" t="s">
        <v>64</v>
      </c>
      <c r="S317" s="39" t="s">
        <v>64</v>
      </c>
      <c r="T317" s="40" t="s">
        <v>64</v>
      </c>
      <c r="U317" s="40" t="s">
        <v>64</v>
      </c>
      <c r="V317" s="40" t="s">
        <v>64</v>
      </c>
      <c r="W317" s="40" t="s">
        <v>64</v>
      </c>
      <c r="X317" s="39" t="s">
        <v>64</v>
      </c>
      <c r="Y317" s="41" t="s">
        <v>64</v>
      </c>
      <c r="Z317" s="41" t="s">
        <v>64</v>
      </c>
      <c r="AA317" s="41" t="s">
        <v>64</v>
      </c>
      <c r="AB317" s="42">
        <v>0.0</v>
      </c>
      <c r="AC317" s="42">
        <v>0.0</v>
      </c>
      <c r="AD317" s="42">
        <v>0.0</v>
      </c>
      <c r="AE317" s="42">
        <v>0.0</v>
      </c>
      <c r="AF317" s="42">
        <v>0.0</v>
      </c>
      <c r="AG317" s="25"/>
      <c r="AH317" s="25"/>
      <c r="AI317" s="25"/>
      <c r="AJ317" s="25"/>
      <c r="AK317" s="25"/>
      <c r="AL317" s="25"/>
    </row>
    <row r="318">
      <c r="A318" s="26"/>
      <c r="B318" s="25"/>
      <c r="C318" s="25"/>
      <c r="D318" s="28"/>
      <c r="E318" s="29"/>
      <c r="F318" s="30"/>
      <c r="G318" s="33"/>
      <c r="H318" s="34"/>
      <c r="I318" s="35"/>
      <c r="J318" s="36"/>
      <c r="K318" s="28"/>
      <c r="L318" s="28"/>
      <c r="M318" s="34"/>
      <c r="N318" s="35"/>
      <c r="O318" s="36"/>
      <c r="P318" s="28"/>
      <c r="Q318" s="37"/>
      <c r="R318" s="38" t="s">
        <v>64</v>
      </c>
      <c r="S318" s="39" t="s">
        <v>64</v>
      </c>
      <c r="T318" s="40" t="s">
        <v>64</v>
      </c>
      <c r="U318" s="40" t="s">
        <v>64</v>
      </c>
      <c r="V318" s="40" t="s">
        <v>64</v>
      </c>
      <c r="W318" s="40" t="s">
        <v>64</v>
      </c>
      <c r="X318" s="39" t="s">
        <v>64</v>
      </c>
      <c r="Y318" s="41" t="s">
        <v>64</v>
      </c>
      <c r="Z318" s="41" t="s">
        <v>64</v>
      </c>
      <c r="AA318" s="41" t="s">
        <v>64</v>
      </c>
      <c r="AB318" s="42">
        <v>0.0</v>
      </c>
      <c r="AC318" s="42">
        <v>0.0</v>
      </c>
      <c r="AD318" s="42">
        <v>0.0</v>
      </c>
      <c r="AE318" s="42">
        <v>0.0</v>
      </c>
      <c r="AF318" s="42">
        <v>0.0</v>
      </c>
      <c r="AG318" s="25"/>
      <c r="AH318" s="25"/>
      <c r="AI318" s="25"/>
      <c r="AJ318" s="25"/>
      <c r="AK318" s="25"/>
      <c r="AL318" s="25"/>
    </row>
    <row r="319">
      <c r="A319" s="26"/>
      <c r="B319" s="25"/>
      <c r="C319" s="25"/>
      <c r="D319" s="28"/>
      <c r="E319" s="29"/>
      <c r="F319" s="30"/>
      <c r="G319" s="33"/>
      <c r="H319" s="34"/>
      <c r="I319" s="35"/>
      <c r="J319" s="36"/>
      <c r="K319" s="28"/>
      <c r="L319" s="28"/>
      <c r="M319" s="34"/>
      <c r="N319" s="35"/>
      <c r="O319" s="36"/>
      <c r="P319" s="28"/>
      <c r="Q319" s="37"/>
      <c r="R319" s="38" t="s">
        <v>64</v>
      </c>
      <c r="S319" s="39" t="s">
        <v>64</v>
      </c>
      <c r="T319" s="40" t="s">
        <v>64</v>
      </c>
      <c r="U319" s="40" t="s">
        <v>64</v>
      </c>
      <c r="V319" s="40" t="s">
        <v>64</v>
      </c>
      <c r="W319" s="40" t="s">
        <v>64</v>
      </c>
      <c r="X319" s="39" t="s">
        <v>64</v>
      </c>
      <c r="Y319" s="41" t="s">
        <v>64</v>
      </c>
      <c r="Z319" s="41" t="s">
        <v>64</v>
      </c>
      <c r="AA319" s="41" t="s">
        <v>64</v>
      </c>
      <c r="AB319" s="42">
        <v>0.0</v>
      </c>
      <c r="AC319" s="42">
        <v>0.0</v>
      </c>
      <c r="AD319" s="42">
        <v>0.0</v>
      </c>
      <c r="AE319" s="42">
        <v>0.0</v>
      </c>
      <c r="AF319" s="42">
        <v>0.0</v>
      </c>
      <c r="AG319" s="25"/>
      <c r="AH319" s="25"/>
      <c r="AI319" s="25"/>
      <c r="AJ319" s="25"/>
      <c r="AK319" s="25"/>
      <c r="AL319" s="25"/>
    </row>
    <row r="320">
      <c r="A320" s="26"/>
      <c r="B320" s="25"/>
      <c r="C320" s="25"/>
      <c r="D320" s="28"/>
      <c r="E320" s="29"/>
      <c r="F320" s="30"/>
      <c r="G320" s="33"/>
      <c r="H320" s="34"/>
      <c r="I320" s="35"/>
      <c r="J320" s="36"/>
      <c r="K320" s="28"/>
      <c r="L320" s="28"/>
      <c r="M320" s="34"/>
      <c r="N320" s="35"/>
      <c r="O320" s="36"/>
      <c r="P320" s="28"/>
      <c r="Q320" s="37"/>
      <c r="R320" s="38" t="s">
        <v>64</v>
      </c>
      <c r="S320" s="39" t="s">
        <v>64</v>
      </c>
      <c r="T320" s="40" t="s">
        <v>64</v>
      </c>
      <c r="U320" s="40" t="s">
        <v>64</v>
      </c>
      <c r="V320" s="40" t="s">
        <v>64</v>
      </c>
      <c r="W320" s="40" t="s">
        <v>64</v>
      </c>
      <c r="X320" s="39" t="s">
        <v>64</v>
      </c>
      <c r="Y320" s="41" t="s">
        <v>64</v>
      </c>
      <c r="Z320" s="41" t="s">
        <v>64</v>
      </c>
      <c r="AA320" s="41" t="s">
        <v>64</v>
      </c>
      <c r="AB320" s="42">
        <v>0.0</v>
      </c>
      <c r="AC320" s="42">
        <v>0.0</v>
      </c>
      <c r="AD320" s="42">
        <v>0.0</v>
      </c>
      <c r="AE320" s="42">
        <v>0.0</v>
      </c>
      <c r="AF320" s="42">
        <v>0.0</v>
      </c>
      <c r="AG320" s="25"/>
      <c r="AH320" s="25"/>
      <c r="AI320" s="25"/>
      <c r="AJ320" s="25"/>
      <c r="AK320" s="25"/>
      <c r="AL320" s="25"/>
    </row>
    <row r="321">
      <c r="A321" s="26"/>
      <c r="B321" s="25"/>
      <c r="C321" s="25"/>
      <c r="D321" s="28"/>
      <c r="E321" s="29"/>
      <c r="F321" s="30"/>
      <c r="G321" s="33"/>
      <c r="H321" s="34"/>
      <c r="I321" s="35"/>
      <c r="J321" s="36"/>
      <c r="K321" s="28"/>
      <c r="L321" s="28"/>
      <c r="M321" s="34"/>
      <c r="N321" s="35"/>
      <c r="O321" s="36"/>
      <c r="P321" s="28"/>
      <c r="Q321" s="37"/>
      <c r="R321" s="38" t="s">
        <v>64</v>
      </c>
      <c r="S321" s="39" t="s">
        <v>64</v>
      </c>
      <c r="T321" s="40" t="s">
        <v>64</v>
      </c>
      <c r="U321" s="40" t="s">
        <v>64</v>
      </c>
      <c r="V321" s="40" t="s">
        <v>64</v>
      </c>
      <c r="W321" s="40" t="s">
        <v>64</v>
      </c>
      <c r="X321" s="39" t="s">
        <v>64</v>
      </c>
      <c r="Y321" s="41" t="s">
        <v>64</v>
      </c>
      <c r="Z321" s="41" t="s">
        <v>64</v>
      </c>
      <c r="AA321" s="41" t="s">
        <v>64</v>
      </c>
      <c r="AB321" s="42">
        <v>0.0</v>
      </c>
      <c r="AC321" s="42">
        <v>0.0</v>
      </c>
      <c r="AD321" s="42">
        <v>0.0</v>
      </c>
      <c r="AE321" s="42">
        <v>0.0</v>
      </c>
      <c r="AF321" s="42">
        <v>0.0</v>
      </c>
      <c r="AG321" s="25"/>
      <c r="AH321" s="25"/>
      <c r="AI321" s="25"/>
      <c r="AJ321" s="25"/>
      <c r="AK321" s="25"/>
      <c r="AL321" s="25"/>
    </row>
    <row r="322">
      <c r="A322" s="26"/>
      <c r="B322" s="25"/>
      <c r="C322" s="25"/>
      <c r="D322" s="28"/>
      <c r="E322" s="29"/>
      <c r="F322" s="30"/>
      <c r="G322" s="33"/>
      <c r="H322" s="34"/>
      <c r="I322" s="35"/>
      <c r="J322" s="36"/>
      <c r="K322" s="28"/>
      <c r="L322" s="28"/>
      <c r="M322" s="34"/>
      <c r="N322" s="35"/>
      <c r="O322" s="36"/>
      <c r="P322" s="28"/>
      <c r="Q322" s="37"/>
      <c r="R322" s="38" t="s">
        <v>64</v>
      </c>
      <c r="S322" s="39" t="s">
        <v>64</v>
      </c>
      <c r="T322" s="40" t="s">
        <v>64</v>
      </c>
      <c r="U322" s="40" t="s">
        <v>64</v>
      </c>
      <c r="V322" s="40" t="s">
        <v>64</v>
      </c>
      <c r="W322" s="40" t="s">
        <v>64</v>
      </c>
      <c r="X322" s="39" t="s">
        <v>64</v>
      </c>
      <c r="Y322" s="41" t="s">
        <v>64</v>
      </c>
      <c r="Z322" s="41" t="s">
        <v>64</v>
      </c>
      <c r="AA322" s="41" t="s">
        <v>64</v>
      </c>
      <c r="AB322" s="42">
        <v>0.0</v>
      </c>
      <c r="AC322" s="42">
        <v>0.0</v>
      </c>
      <c r="AD322" s="42">
        <v>0.0</v>
      </c>
      <c r="AE322" s="42">
        <v>0.0</v>
      </c>
      <c r="AF322" s="42">
        <v>0.0</v>
      </c>
      <c r="AG322" s="25"/>
      <c r="AH322" s="25"/>
      <c r="AI322" s="25"/>
      <c r="AJ322" s="25"/>
      <c r="AK322" s="25"/>
      <c r="AL322" s="25"/>
    </row>
    <row r="323">
      <c r="A323" s="26"/>
      <c r="B323" s="25"/>
      <c r="C323" s="25"/>
      <c r="D323" s="28"/>
      <c r="E323" s="29"/>
      <c r="F323" s="30"/>
      <c r="G323" s="33"/>
      <c r="H323" s="34"/>
      <c r="I323" s="35"/>
      <c r="J323" s="36"/>
      <c r="K323" s="28"/>
      <c r="L323" s="28"/>
      <c r="M323" s="34"/>
      <c r="N323" s="35"/>
      <c r="O323" s="36"/>
      <c r="P323" s="28"/>
      <c r="Q323" s="37"/>
      <c r="R323" s="38" t="s">
        <v>64</v>
      </c>
      <c r="S323" s="39" t="s">
        <v>64</v>
      </c>
      <c r="T323" s="40" t="s">
        <v>64</v>
      </c>
      <c r="U323" s="40" t="s">
        <v>64</v>
      </c>
      <c r="V323" s="40" t="s">
        <v>64</v>
      </c>
      <c r="W323" s="40" t="s">
        <v>64</v>
      </c>
      <c r="X323" s="39" t="s">
        <v>64</v>
      </c>
      <c r="Y323" s="41" t="s">
        <v>64</v>
      </c>
      <c r="Z323" s="41" t="s">
        <v>64</v>
      </c>
      <c r="AA323" s="41" t="s">
        <v>64</v>
      </c>
      <c r="AB323" s="42">
        <v>0.0</v>
      </c>
      <c r="AC323" s="42">
        <v>0.0</v>
      </c>
      <c r="AD323" s="42">
        <v>0.0</v>
      </c>
      <c r="AE323" s="42">
        <v>0.0</v>
      </c>
      <c r="AF323" s="42">
        <v>0.0</v>
      </c>
      <c r="AG323" s="25"/>
      <c r="AH323" s="25"/>
      <c r="AI323" s="25"/>
      <c r="AJ323" s="25"/>
      <c r="AK323" s="25"/>
      <c r="AL323" s="25"/>
    </row>
    <row r="324">
      <c r="A324" s="26"/>
      <c r="B324" s="25"/>
      <c r="C324" s="25"/>
      <c r="D324" s="28"/>
      <c r="E324" s="29"/>
      <c r="F324" s="30"/>
      <c r="G324" s="33"/>
      <c r="H324" s="34"/>
      <c r="I324" s="35"/>
      <c r="J324" s="36"/>
      <c r="K324" s="28"/>
      <c r="L324" s="28"/>
      <c r="M324" s="34"/>
      <c r="N324" s="35"/>
      <c r="O324" s="36"/>
      <c r="P324" s="28"/>
      <c r="Q324" s="37"/>
      <c r="R324" s="38" t="s">
        <v>64</v>
      </c>
      <c r="S324" s="39" t="s">
        <v>64</v>
      </c>
      <c r="T324" s="40" t="s">
        <v>64</v>
      </c>
      <c r="U324" s="40" t="s">
        <v>64</v>
      </c>
      <c r="V324" s="40" t="s">
        <v>64</v>
      </c>
      <c r="W324" s="40" t="s">
        <v>64</v>
      </c>
      <c r="X324" s="39" t="s">
        <v>64</v>
      </c>
      <c r="Y324" s="41" t="s">
        <v>64</v>
      </c>
      <c r="Z324" s="41" t="s">
        <v>64</v>
      </c>
      <c r="AA324" s="41" t="s">
        <v>64</v>
      </c>
      <c r="AB324" s="42">
        <v>0.0</v>
      </c>
      <c r="AC324" s="42">
        <v>0.0</v>
      </c>
      <c r="AD324" s="42">
        <v>0.0</v>
      </c>
      <c r="AE324" s="42">
        <v>0.0</v>
      </c>
      <c r="AF324" s="42">
        <v>0.0</v>
      </c>
      <c r="AG324" s="25"/>
      <c r="AH324" s="25"/>
      <c r="AI324" s="25"/>
      <c r="AJ324" s="25"/>
      <c r="AK324" s="25"/>
      <c r="AL324" s="25"/>
    </row>
    <row r="325">
      <c r="A325" s="26"/>
      <c r="B325" s="25"/>
      <c r="C325" s="25"/>
      <c r="D325" s="28"/>
      <c r="E325" s="29"/>
      <c r="F325" s="30"/>
      <c r="G325" s="33"/>
      <c r="H325" s="34"/>
      <c r="I325" s="35"/>
      <c r="J325" s="36"/>
      <c r="K325" s="28"/>
      <c r="L325" s="28"/>
      <c r="M325" s="34"/>
      <c r="N325" s="35"/>
      <c r="O325" s="36"/>
      <c r="P325" s="28"/>
      <c r="Q325" s="37"/>
      <c r="R325" s="38" t="s">
        <v>64</v>
      </c>
      <c r="S325" s="39" t="s">
        <v>64</v>
      </c>
      <c r="T325" s="40" t="s">
        <v>64</v>
      </c>
      <c r="U325" s="40" t="s">
        <v>64</v>
      </c>
      <c r="V325" s="40" t="s">
        <v>64</v>
      </c>
      <c r="W325" s="40" t="s">
        <v>64</v>
      </c>
      <c r="X325" s="39" t="s">
        <v>64</v>
      </c>
      <c r="Y325" s="41" t="s">
        <v>64</v>
      </c>
      <c r="Z325" s="41" t="s">
        <v>64</v>
      </c>
      <c r="AA325" s="41" t="s">
        <v>64</v>
      </c>
      <c r="AB325" s="42">
        <v>0.0</v>
      </c>
      <c r="AC325" s="42">
        <v>0.0</v>
      </c>
      <c r="AD325" s="42">
        <v>0.0</v>
      </c>
      <c r="AE325" s="42">
        <v>0.0</v>
      </c>
      <c r="AF325" s="42">
        <v>0.0</v>
      </c>
      <c r="AG325" s="25"/>
      <c r="AH325" s="25"/>
      <c r="AI325" s="25"/>
      <c r="AJ325" s="25"/>
      <c r="AK325" s="25"/>
      <c r="AL325" s="25"/>
    </row>
    <row r="326">
      <c r="A326" s="26"/>
      <c r="B326" s="25"/>
      <c r="C326" s="25"/>
      <c r="D326" s="28"/>
      <c r="E326" s="29"/>
      <c r="F326" s="30"/>
      <c r="G326" s="33"/>
      <c r="H326" s="34"/>
      <c r="I326" s="35"/>
      <c r="J326" s="36"/>
      <c r="K326" s="28"/>
      <c r="L326" s="28"/>
      <c r="M326" s="34"/>
      <c r="N326" s="35"/>
      <c r="O326" s="36"/>
      <c r="P326" s="28"/>
      <c r="Q326" s="37"/>
      <c r="R326" s="38" t="s">
        <v>64</v>
      </c>
      <c r="S326" s="39" t="s">
        <v>64</v>
      </c>
      <c r="T326" s="40" t="s">
        <v>64</v>
      </c>
      <c r="U326" s="40" t="s">
        <v>64</v>
      </c>
      <c r="V326" s="40" t="s">
        <v>64</v>
      </c>
      <c r="W326" s="40" t="s">
        <v>64</v>
      </c>
      <c r="X326" s="39" t="s">
        <v>64</v>
      </c>
      <c r="Y326" s="41" t="s">
        <v>64</v>
      </c>
      <c r="Z326" s="41" t="s">
        <v>64</v>
      </c>
      <c r="AA326" s="41" t="s">
        <v>64</v>
      </c>
      <c r="AB326" s="42">
        <v>0.0</v>
      </c>
      <c r="AC326" s="42">
        <v>0.0</v>
      </c>
      <c r="AD326" s="42">
        <v>0.0</v>
      </c>
      <c r="AE326" s="42">
        <v>0.0</v>
      </c>
      <c r="AF326" s="42">
        <v>0.0</v>
      </c>
      <c r="AG326" s="25"/>
      <c r="AH326" s="25"/>
      <c r="AI326" s="25"/>
      <c r="AJ326" s="25"/>
      <c r="AK326" s="25"/>
      <c r="AL326" s="25"/>
    </row>
    <row r="327">
      <c r="A327" s="26"/>
      <c r="B327" s="25"/>
      <c r="C327" s="25"/>
      <c r="D327" s="28"/>
      <c r="E327" s="29"/>
      <c r="F327" s="30"/>
      <c r="G327" s="33"/>
      <c r="H327" s="34"/>
      <c r="I327" s="35"/>
      <c r="J327" s="36"/>
      <c r="K327" s="28"/>
      <c r="L327" s="28"/>
      <c r="M327" s="34"/>
      <c r="N327" s="35"/>
      <c r="O327" s="36"/>
      <c r="P327" s="28"/>
      <c r="Q327" s="37"/>
      <c r="R327" s="38" t="s">
        <v>64</v>
      </c>
      <c r="S327" s="39" t="s">
        <v>64</v>
      </c>
      <c r="T327" s="40" t="s">
        <v>64</v>
      </c>
      <c r="U327" s="40" t="s">
        <v>64</v>
      </c>
      <c r="V327" s="40" t="s">
        <v>64</v>
      </c>
      <c r="W327" s="40" t="s">
        <v>64</v>
      </c>
      <c r="X327" s="39" t="s">
        <v>64</v>
      </c>
      <c r="Y327" s="41" t="s">
        <v>64</v>
      </c>
      <c r="Z327" s="41" t="s">
        <v>64</v>
      </c>
      <c r="AA327" s="41" t="s">
        <v>64</v>
      </c>
      <c r="AB327" s="42">
        <v>0.0</v>
      </c>
      <c r="AC327" s="42">
        <v>0.0</v>
      </c>
      <c r="AD327" s="42">
        <v>0.0</v>
      </c>
      <c r="AE327" s="42">
        <v>0.0</v>
      </c>
      <c r="AF327" s="42">
        <v>0.0</v>
      </c>
      <c r="AG327" s="25"/>
      <c r="AH327" s="25"/>
      <c r="AI327" s="25"/>
      <c r="AJ327" s="25"/>
      <c r="AK327" s="25"/>
      <c r="AL327" s="25"/>
    </row>
    <row r="328">
      <c r="A328" s="26"/>
      <c r="B328" s="25"/>
      <c r="C328" s="25"/>
      <c r="D328" s="28"/>
      <c r="E328" s="29"/>
      <c r="F328" s="30"/>
      <c r="G328" s="33"/>
      <c r="H328" s="34"/>
      <c r="I328" s="35"/>
      <c r="J328" s="36"/>
      <c r="K328" s="28"/>
      <c r="L328" s="28"/>
      <c r="M328" s="34"/>
      <c r="N328" s="35"/>
      <c r="O328" s="36"/>
      <c r="P328" s="28"/>
      <c r="Q328" s="37"/>
      <c r="R328" s="38" t="s">
        <v>64</v>
      </c>
      <c r="S328" s="39" t="s">
        <v>64</v>
      </c>
      <c r="T328" s="40" t="s">
        <v>64</v>
      </c>
      <c r="U328" s="40" t="s">
        <v>64</v>
      </c>
      <c r="V328" s="40" t="s">
        <v>64</v>
      </c>
      <c r="W328" s="40" t="s">
        <v>64</v>
      </c>
      <c r="X328" s="39" t="s">
        <v>64</v>
      </c>
      <c r="Y328" s="41" t="s">
        <v>64</v>
      </c>
      <c r="Z328" s="41" t="s">
        <v>64</v>
      </c>
      <c r="AA328" s="41" t="s">
        <v>64</v>
      </c>
      <c r="AB328" s="42">
        <v>0.0</v>
      </c>
      <c r="AC328" s="42">
        <v>0.0</v>
      </c>
      <c r="AD328" s="42">
        <v>0.0</v>
      </c>
      <c r="AE328" s="42">
        <v>0.0</v>
      </c>
      <c r="AF328" s="42">
        <v>0.0</v>
      </c>
      <c r="AG328" s="25"/>
      <c r="AH328" s="25"/>
      <c r="AI328" s="25"/>
      <c r="AJ328" s="25"/>
      <c r="AK328" s="25"/>
      <c r="AL328" s="25"/>
    </row>
    <row r="329">
      <c r="A329" s="26"/>
      <c r="B329" s="25"/>
      <c r="C329" s="25"/>
      <c r="D329" s="28"/>
      <c r="E329" s="29"/>
      <c r="F329" s="30"/>
      <c r="G329" s="33"/>
      <c r="H329" s="34"/>
      <c r="I329" s="35"/>
      <c r="J329" s="36"/>
      <c r="K329" s="28"/>
      <c r="L329" s="28"/>
      <c r="M329" s="34"/>
      <c r="N329" s="35"/>
      <c r="O329" s="36"/>
      <c r="P329" s="28"/>
      <c r="Q329" s="37"/>
      <c r="R329" s="38" t="s">
        <v>64</v>
      </c>
      <c r="S329" s="39" t="s">
        <v>64</v>
      </c>
      <c r="T329" s="40" t="s">
        <v>64</v>
      </c>
      <c r="U329" s="40" t="s">
        <v>64</v>
      </c>
      <c r="V329" s="40" t="s">
        <v>64</v>
      </c>
      <c r="W329" s="40" t="s">
        <v>64</v>
      </c>
      <c r="X329" s="39" t="s">
        <v>64</v>
      </c>
      <c r="Y329" s="41" t="s">
        <v>64</v>
      </c>
      <c r="Z329" s="41" t="s">
        <v>64</v>
      </c>
      <c r="AA329" s="41" t="s">
        <v>64</v>
      </c>
      <c r="AB329" s="42">
        <v>0.0</v>
      </c>
      <c r="AC329" s="42">
        <v>0.0</v>
      </c>
      <c r="AD329" s="42">
        <v>0.0</v>
      </c>
      <c r="AE329" s="42">
        <v>0.0</v>
      </c>
      <c r="AF329" s="42">
        <v>0.0</v>
      </c>
      <c r="AG329" s="25"/>
      <c r="AH329" s="25"/>
      <c r="AI329" s="25"/>
      <c r="AJ329" s="25"/>
      <c r="AK329" s="25"/>
      <c r="AL329" s="25"/>
    </row>
    <row r="330">
      <c r="A330" s="26"/>
      <c r="B330" s="25"/>
      <c r="C330" s="25"/>
      <c r="D330" s="28"/>
      <c r="E330" s="29"/>
      <c r="F330" s="30"/>
      <c r="G330" s="33"/>
      <c r="H330" s="34"/>
      <c r="I330" s="35"/>
      <c r="J330" s="36"/>
      <c r="K330" s="28"/>
      <c r="L330" s="28"/>
      <c r="M330" s="34"/>
      <c r="N330" s="35"/>
      <c r="O330" s="36"/>
      <c r="P330" s="28"/>
      <c r="Q330" s="37"/>
      <c r="R330" s="38" t="s">
        <v>64</v>
      </c>
      <c r="S330" s="39" t="s">
        <v>64</v>
      </c>
      <c r="T330" s="40" t="s">
        <v>64</v>
      </c>
      <c r="U330" s="40" t="s">
        <v>64</v>
      </c>
      <c r="V330" s="40" t="s">
        <v>64</v>
      </c>
      <c r="W330" s="40" t="s">
        <v>64</v>
      </c>
      <c r="X330" s="39" t="s">
        <v>64</v>
      </c>
      <c r="Y330" s="41" t="s">
        <v>64</v>
      </c>
      <c r="Z330" s="41" t="s">
        <v>64</v>
      </c>
      <c r="AA330" s="41" t="s">
        <v>64</v>
      </c>
      <c r="AB330" s="42">
        <v>0.0</v>
      </c>
      <c r="AC330" s="42">
        <v>0.0</v>
      </c>
      <c r="AD330" s="42">
        <v>0.0</v>
      </c>
      <c r="AE330" s="42">
        <v>0.0</v>
      </c>
      <c r="AF330" s="42">
        <v>0.0</v>
      </c>
      <c r="AG330" s="25"/>
      <c r="AH330" s="25"/>
      <c r="AI330" s="25"/>
      <c r="AJ330" s="25"/>
      <c r="AK330" s="25"/>
      <c r="AL330" s="25"/>
    </row>
    <row r="331">
      <c r="A331" s="26"/>
      <c r="B331" s="25"/>
      <c r="C331" s="25"/>
      <c r="D331" s="28"/>
      <c r="E331" s="29"/>
      <c r="F331" s="30"/>
      <c r="G331" s="33"/>
      <c r="H331" s="34"/>
      <c r="I331" s="35"/>
      <c r="J331" s="36"/>
      <c r="K331" s="28"/>
      <c r="L331" s="28"/>
      <c r="M331" s="34"/>
      <c r="N331" s="35"/>
      <c r="O331" s="36"/>
      <c r="P331" s="28"/>
      <c r="Q331" s="37"/>
      <c r="R331" s="38" t="s">
        <v>64</v>
      </c>
      <c r="S331" s="39" t="s">
        <v>64</v>
      </c>
      <c r="T331" s="40" t="s">
        <v>64</v>
      </c>
      <c r="U331" s="40" t="s">
        <v>64</v>
      </c>
      <c r="V331" s="40" t="s">
        <v>64</v>
      </c>
      <c r="W331" s="40" t="s">
        <v>64</v>
      </c>
      <c r="X331" s="39" t="s">
        <v>64</v>
      </c>
      <c r="Y331" s="41" t="s">
        <v>64</v>
      </c>
      <c r="Z331" s="41" t="s">
        <v>64</v>
      </c>
      <c r="AA331" s="41" t="s">
        <v>64</v>
      </c>
      <c r="AB331" s="42">
        <v>0.0</v>
      </c>
      <c r="AC331" s="42">
        <v>0.0</v>
      </c>
      <c r="AD331" s="42">
        <v>0.0</v>
      </c>
      <c r="AE331" s="42">
        <v>0.0</v>
      </c>
      <c r="AF331" s="42">
        <v>0.0</v>
      </c>
      <c r="AG331" s="25"/>
      <c r="AH331" s="25"/>
      <c r="AI331" s="25"/>
      <c r="AJ331" s="25"/>
      <c r="AK331" s="25"/>
      <c r="AL331" s="25"/>
    </row>
    <row r="332">
      <c r="A332" s="26"/>
      <c r="B332" s="25"/>
      <c r="C332" s="25"/>
      <c r="D332" s="28"/>
      <c r="E332" s="29"/>
      <c r="F332" s="30"/>
      <c r="G332" s="33"/>
      <c r="H332" s="34"/>
      <c r="I332" s="35"/>
      <c r="J332" s="36"/>
      <c r="K332" s="28"/>
      <c r="L332" s="28"/>
      <c r="M332" s="34"/>
      <c r="N332" s="35"/>
      <c r="O332" s="36"/>
      <c r="P332" s="28"/>
      <c r="Q332" s="37"/>
      <c r="R332" s="38" t="s">
        <v>64</v>
      </c>
      <c r="S332" s="39" t="s">
        <v>64</v>
      </c>
      <c r="T332" s="40" t="s">
        <v>64</v>
      </c>
      <c r="U332" s="40" t="s">
        <v>64</v>
      </c>
      <c r="V332" s="40" t="s">
        <v>64</v>
      </c>
      <c r="W332" s="40" t="s">
        <v>64</v>
      </c>
      <c r="X332" s="39" t="s">
        <v>64</v>
      </c>
      <c r="Y332" s="41" t="s">
        <v>64</v>
      </c>
      <c r="Z332" s="41" t="s">
        <v>64</v>
      </c>
      <c r="AA332" s="41" t="s">
        <v>64</v>
      </c>
      <c r="AB332" s="42">
        <v>0.0</v>
      </c>
      <c r="AC332" s="42">
        <v>0.0</v>
      </c>
      <c r="AD332" s="42">
        <v>0.0</v>
      </c>
      <c r="AE332" s="42">
        <v>0.0</v>
      </c>
      <c r="AF332" s="42">
        <v>0.0</v>
      </c>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t="s">
        <v>64</v>
      </c>
      <c r="S333" s="39" t="s">
        <v>64</v>
      </c>
      <c r="T333" s="40" t="s">
        <v>64</v>
      </c>
      <c r="U333" s="40" t="s">
        <v>64</v>
      </c>
      <c r="V333" s="40" t="s">
        <v>64</v>
      </c>
      <c r="W333" s="40" t="s">
        <v>64</v>
      </c>
      <c r="X333" s="39" t="s">
        <v>64</v>
      </c>
      <c r="Y333" s="41" t="s">
        <v>64</v>
      </c>
      <c r="Z333" s="41" t="s">
        <v>64</v>
      </c>
      <c r="AA333" s="41" t="s">
        <v>64</v>
      </c>
      <c r="AB333" s="42">
        <v>0.0</v>
      </c>
      <c r="AC333" s="42">
        <v>0.0</v>
      </c>
      <c r="AD333" s="42">
        <v>0.0</v>
      </c>
      <c r="AE333" s="42">
        <v>0.0</v>
      </c>
      <c r="AF333" s="42">
        <v>0.0</v>
      </c>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t="s">
        <v>64</v>
      </c>
      <c r="S334" s="39" t="s">
        <v>64</v>
      </c>
      <c r="T334" s="40" t="s">
        <v>64</v>
      </c>
      <c r="U334" s="40" t="s">
        <v>64</v>
      </c>
      <c r="V334" s="40" t="s">
        <v>64</v>
      </c>
      <c r="W334" s="40" t="s">
        <v>64</v>
      </c>
      <c r="X334" s="39" t="s">
        <v>64</v>
      </c>
      <c r="Y334" s="41" t="s">
        <v>64</v>
      </c>
      <c r="Z334" s="41" t="s">
        <v>64</v>
      </c>
      <c r="AA334" s="41" t="s">
        <v>64</v>
      </c>
      <c r="AB334" s="42">
        <v>0.0</v>
      </c>
      <c r="AC334" s="42">
        <v>0.0</v>
      </c>
      <c r="AD334" s="42">
        <v>0.0</v>
      </c>
      <c r="AE334" s="42">
        <v>0.0</v>
      </c>
      <c r="AF334" s="42">
        <v>0.0</v>
      </c>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3"/>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41</v>
      </c>
      <c r="B2" s="25" t="s">
        <v>36</v>
      </c>
      <c r="C2" s="25" t="s">
        <v>450</v>
      </c>
      <c r="D2" s="28">
        <v>99.43221830985914</v>
      </c>
      <c r="E2" s="29">
        <v>0.1737309432648799</v>
      </c>
      <c r="F2" s="30">
        <v>32.0</v>
      </c>
      <c r="G2" s="32"/>
      <c r="H2" s="34">
        <v>27.342495318229254</v>
      </c>
      <c r="I2" s="35" t="s">
        <v>40</v>
      </c>
      <c r="J2" s="36">
        <v>5700.0</v>
      </c>
      <c r="K2" s="28">
        <v>4.796929003198114</v>
      </c>
      <c r="L2" s="28">
        <v>5.405076140655717</v>
      </c>
      <c r="M2" s="34">
        <v>27.181348330038105</v>
      </c>
      <c r="N2" s="35" t="s">
        <v>29</v>
      </c>
      <c r="O2" s="36">
        <v>5600.0</v>
      </c>
      <c r="P2" s="28">
        <v>4.853812201792518</v>
      </c>
      <c r="Q2" s="37">
        <v>5.445555768494912</v>
      </c>
      <c r="R2" s="38">
        <v>11.24722521010315</v>
      </c>
      <c r="S2" s="39">
        <v>13.195644999858661</v>
      </c>
      <c r="T2" s="40">
        <v>0.05992654850322357</v>
      </c>
      <c r="U2" s="40">
        <v>0.01879149895703378</v>
      </c>
      <c r="V2" s="40">
        <v>0.03804132715692204</v>
      </c>
      <c r="W2" s="40">
        <v>0.035520516321222384</v>
      </c>
      <c r="X2" s="39">
        <v>13.649021653323153</v>
      </c>
      <c r="Y2" s="41">
        <v>13.6934736649061</v>
      </c>
      <c r="Z2" s="41">
        <v>11.848900266657829</v>
      </c>
      <c r="AA2" s="41">
        <v>15.332448063380278</v>
      </c>
      <c r="AB2" s="42">
        <v>0.0</v>
      </c>
      <c r="AC2" s="42">
        <v>1.0</v>
      </c>
      <c r="AD2" s="42">
        <v>1.0</v>
      </c>
      <c r="AE2" s="42">
        <v>0.0</v>
      </c>
      <c r="AF2" s="42">
        <v>0.0</v>
      </c>
      <c r="AG2" s="25"/>
      <c r="AH2" s="43">
        <v>43034.0</v>
      </c>
      <c r="AI2" s="45">
        <v>0.6388888888888888</v>
      </c>
      <c r="AJ2" s="24"/>
      <c r="AK2" s="46"/>
      <c r="AL2" s="46"/>
    </row>
    <row r="3">
      <c r="A3" s="26" t="s">
        <v>39</v>
      </c>
      <c r="B3" s="25" t="s">
        <v>36</v>
      </c>
      <c r="C3" s="25" t="s">
        <v>450</v>
      </c>
      <c r="D3" s="28">
        <v>99.43221830985914</v>
      </c>
      <c r="E3" s="29">
        <v>0.20919627618308767</v>
      </c>
      <c r="F3" s="30">
        <v>29.0</v>
      </c>
      <c r="G3" s="32"/>
      <c r="H3" s="34">
        <v>27.12383273186613</v>
      </c>
      <c r="I3" s="35" t="s">
        <v>40</v>
      </c>
      <c r="J3" s="36">
        <v>5200.0</v>
      </c>
      <c r="K3" s="28">
        <v>5.216121679205025</v>
      </c>
      <c r="L3" s="28">
        <v>5.842968069879152</v>
      </c>
      <c r="M3" s="34">
        <v>26.942832356945253</v>
      </c>
      <c r="N3" s="35" t="s">
        <v>28</v>
      </c>
      <c r="O3" s="36">
        <v>5700.0</v>
      </c>
      <c r="P3" s="28">
        <v>4.726812694200922</v>
      </c>
      <c r="Q3" s="37">
        <v>5.268967608317151</v>
      </c>
      <c r="R3" s="38">
        <v>12.671625856609232</v>
      </c>
      <c r="S3" s="39">
        <v>14.866802544741775</v>
      </c>
      <c r="T3" s="40">
        <v>0.059149317663362726</v>
      </c>
      <c r="U3" s="40">
        <v>0.0269720888544934</v>
      </c>
      <c r="V3" s="40">
        <v>0.03714577149259179</v>
      </c>
      <c r="W3" s="40">
        <v>0.03797386193987886</v>
      </c>
      <c r="X3" s="39">
        <v>13.868585854115254</v>
      </c>
      <c r="Y3" s="41">
        <v>13.255246877750876</v>
      </c>
      <c r="Z3" s="41">
        <v>11.917816283551772</v>
      </c>
      <c r="AA3" s="41">
        <v>15.025016073393482</v>
      </c>
      <c r="AB3" s="42">
        <v>0.0</v>
      </c>
      <c r="AC3" s="42">
        <v>1.0</v>
      </c>
      <c r="AD3" s="42">
        <v>1.0</v>
      </c>
      <c r="AE3" s="42">
        <v>0.0</v>
      </c>
      <c r="AF3" s="42">
        <v>0.0</v>
      </c>
      <c r="AG3" s="25"/>
      <c r="AH3" s="25"/>
      <c r="AI3" s="25"/>
      <c r="AJ3" s="25"/>
      <c r="AK3" s="49"/>
    </row>
    <row r="4">
      <c r="A4" s="26" t="s">
        <v>57</v>
      </c>
      <c r="B4" s="25" t="s">
        <v>36</v>
      </c>
      <c r="C4" s="25" t="s">
        <v>450</v>
      </c>
      <c r="D4" s="28">
        <v>99.43221830985914</v>
      </c>
      <c r="E4" s="29">
        <v>0.18359445758702264</v>
      </c>
      <c r="F4" s="30">
        <v>29.0</v>
      </c>
      <c r="G4" s="32"/>
      <c r="H4" s="34">
        <v>23.427514924286246</v>
      </c>
      <c r="I4" s="35" t="s">
        <v>58</v>
      </c>
      <c r="J4" s="36">
        <v>4400.0</v>
      </c>
      <c r="K4" s="28">
        <v>5.324435210065056</v>
      </c>
      <c r="L4" s="28">
        <v>5.357753572888906</v>
      </c>
      <c r="M4" s="34">
        <v>22.66549332879574</v>
      </c>
      <c r="N4" s="35" t="s">
        <v>27</v>
      </c>
      <c r="O4" s="36">
        <v>4800.0</v>
      </c>
      <c r="P4" s="28">
        <v>4.721977776832446</v>
      </c>
      <c r="Q4" s="37">
        <v>4.637886439920394</v>
      </c>
      <c r="R4" s="38">
        <v>10.867536377391412</v>
      </c>
      <c r="S4" s="39">
        <v>12.750180545001456</v>
      </c>
      <c r="T4" s="40">
        <v>0.05502750624324476</v>
      </c>
      <c r="U4" s="40">
        <v>0.01491291660793818</v>
      </c>
      <c r="V4" s="40">
        <v>0.0379181135457653</v>
      </c>
      <c r="W4" s="40">
        <v>0.042426669729560565</v>
      </c>
      <c r="X4" s="39">
        <v>10.750476753529941</v>
      </c>
      <c r="Y4" s="41">
        <v>12.677038170756305</v>
      </c>
      <c r="Z4" s="41">
        <v>9.028178152189227</v>
      </c>
      <c r="AA4" s="41">
        <v>13.637315176606512</v>
      </c>
      <c r="AB4" s="42">
        <v>1.0</v>
      </c>
      <c r="AC4" s="42">
        <v>1.0</v>
      </c>
      <c r="AD4" s="42">
        <v>0.0</v>
      </c>
      <c r="AE4" s="42">
        <v>0.0</v>
      </c>
      <c r="AF4" s="42">
        <v>0.0</v>
      </c>
      <c r="AG4" s="25"/>
      <c r="AH4" s="46"/>
      <c r="AI4" s="46"/>
      <c r="AJ4" s="46"/>
      <c r="AK4" s="49"/>
    </row>
    <row r="5">
      <c r="A5" s="26" t="s">
        <v>48</v>
      </c>
      <c r="B5" s="25" t="s">
        <v>36</v>
      </c>
      <c r="C5" s="25" t="s">
        <v>450</v>
      </c>
      <c r="D5" s="28">
        <v>99.43221830985914</v>
      </c>
      <c r="E5" s="29">
        <v>0.14003546316111282</v>
      </c>
      <c r="F5" s="30">
        <v>28.0</v>
      </c>
      <c r="G5" s="32"/>
      <c r="H5" s="34">
        <v>27.832504330994702</v>
      </c>
      <c r="I5" s="35" t="s">
        <v>31</v>
      </c>
      <c r="J5" s="36">
        <v>4600.0</v>
      </c>
      <c r="K5" s="28">
        <v>6.050544419781457</v>
      </c>
      <c r="L5" s="28">
        <v>6.906851533044514</v>
      </c>
      <c r="M5" s="34">
        <v>28.661567307986793</v>
      </c>
      <c r="N5" s="35" t="s">
        <v>31</v>
      </c>
      <c r="O5" s="36">
        <v>4900.0</v>
      </c>
      <c r="P5" s="28">
        <v>5.849299450609549</v>
      </c>
      <c r="Q5" s="37">
        <v>6.822152918123566</v>
      </c>
      <c r="R5" s="38">
        <v>7.695625303217194</v>
      </c>
      <c r="S5" s="39">
        <v>9.02878155778055</v>
      </c>
      <c r="T5" s="40">
        <v>0.06936362487698657</v>
      </c>
      <c r="U5" s="40">
        <v>6.669579315094862E-4</v>
      </c>
      <c r="V5" s="40">
        <v>0.03301441760971957</v>
      </c>
      <c r="W5" s="40">
        <v>0.028345712089153166</v>
      </c>
      <c r="X5" s="39">
        <v>9.274723686188368</v>
      </c>
      <c r="Y5" s="41">
        <v>18.557780644806336</v>
      </c>
      <c r="Z5" s="41">
        <v>8.433325395574824</v>
      </c>
      <c r="AA5" s="41">
        <v>20.22824191241197</v>
      </c>
      <c r="AB5" s="42">
        <v>0.0</v>
      </c>
      <c r="AC5" s="42">
        <v>0.0</v>
      </c>
      <c r="AD5" s="42">
        <v>0.0</v>
      </c>
      <c r="AE5" s="42">
        <v>0.0</v>
      </c>
      <c r="AF5" s="42">
        <v>1.0</v>
      </c>
      <c r="AG5" s="25"/>
      <c r="AH5" s="25"/>
      <c r="AI5" s="25"/>
      <c r="AJ5" s="25"/>
      <c r="AK5" s="25"/>
      <c r="AL5" s="25"/>
    </row>
    <row r="6">
      <c r="A6" s="26" t="s">
        <v>51</v>
      </c>
      <c r="B6" s="25" t="s">
        <v>36</v>
      </c>
      <c r="C6" s="25" t="s">
        <v>450</v>
      </c>
      <c r="D6" s="28">
        <v>99.43221830985914</v>
      </c>
      <c r="E6" s="29">
        <v>0.19388254283585796</v>
      </c>
      <c r="F6" s="30">
        <v>28.0</v>
      </c>
      <c r="G6" s="33"/>
      <c r="H6" s="34">
        <v>23.551934846424956</v>
      </c>
      <c r="I6" s="35" t="s">
        <v>28</v>
      </c>
      <c r="J6" s="36">
        <v>4500.0</v>
      </c>
      <c r="K6" s="28">
        <v>5.233763299205545</v>
      </c>
      <c r="L6" s="28">
        <v>5.286974936412608</v>
      </c>
      <c r="M6" s="34">
        <v>22.496394706845308</v>
      </c>
      <c r="N6" s="35" t="s">
        <v>28</v>
      </c>
      <c r="O6" s="36">
        <v>4800.0</v>
      </c>
      <c r="P6" s="28">
        <v>4.686748897259439</v>
      </c>
      <c r="Q6" s="37">
        <v>4.57811864234523</v>
      </c>
      <c r="R6" s="38">
        <v>11.18385504244698</v>
      </c>
      <c r="S6" s="39">
        <v>13.121296863287057</v>
      </c>
      <c r="T6" s="40">
        <v>0.05413923469663823</v>
      </c>
      <c r="U6" s="40">
        <v>0.033720342300276825</v>
      </c>
      <c r="V6" s="40">
        <v>0.0435214106505303</v>
      </c>
      <c r="W6" s="40">
        <v>0.026836258578074985</v>
      </c>
      <c r="X6" s="39">
        <v>14.871916488883878</v>
      </c>
      <c r="Y6" s="41">
        <v>8.680018357541076</v>
      </c>
      <c r="Z6" s="41">
        <v>13.115710650947424</v>
      </c>
      <c r="AA6" s="41">
        <v>9.380684055897884</v>
      </c>
      <c r="AB6" s="42">
        <v>0.0</v>
      </c>
      <c r="AC6" s="42">
        <v>1.0</v>
      </c>
      <c r="AD6" s="42">
        <v>0.0</v>
      </c>
      <c r="AE6" s="42">
        <v>0.0</v>
      </c>
      <c r="AF6" s="42">
        <v>0.0</v>
      </c>
      <c r="AG6" s="25"/>
      <c r="AH6" s="25"/>
      <c r="AI6" s="50" t="s">
        <v>46</v>
      </c>
      <c r="AJ6" s="51" t="s">
        <v>47</v>
      </c>
      <c r="AK6" s="25"/>
      <c r="AL6" s="25"/>
    </row>
    <row r="7">
      <c r="A7" s="26" t="s">
        <v>70</v>
      </c>
      <c r="B7" s="25" t="s">
        <v>36</v>
      </c>
      <c r="C7" s="25" t="s">
        <v>450</v>
      </c>
      <c r="D7" s="28">
        <v>99.43221830985914</v>
      </c>
      <c r="E7" s="29">
        <v>0.14831648768161718</v>
      </c>
      <c r="F7" s="30">
        <v>25.0</v>
      </c>
      <c r="G7" s="32"/>
      <c r="H7" s="34">
        <v>22.072402177670405</v>
      </c>
      <c r="I7" s="35" t="s">
        <v>31</v>
      </c>
      <c r="J7" s="36">
        <v>3300.0</v>
      </c>
      <c r="K7" s="28">
        <v>6.688606720506183</v>
      </c>
      <c r="L7" s="28">
        <v>6.443203473018196</v>
      </c>
      <c r="M7" s="34">
        <v>22.25368802518119</v>
      </c>
      <c r="N7" s="35" t="s">
        <v>31</v>
      </c>
      <c r="O7" s="36">
        <v>3300.0</v>
      </c>
      <c r="P7" s="28">
        <v>6.743541825812482</v>
      </c>
      <c r="Q7" s="37">
        <v>6.535138172828549</v>
      </c>
      <c r="R7" s="38">
        <v>7.3318581549021</v>
      </c>
      <c r="S7" s="39">
        <v>8.601996989844178</v>
      </c>
      <c r="T7" s="40">
        <v>0.06170715914708888</v>
      </c>
      <c r="U7" s="40">
        <v>0.015006822732685863</v>
      </c>
      <c r="V7" s="40">
        <v>0.02687789146152692</v>
      </c>
      <c r="W7" s="40">
        <v>0.0248620496019124</v>
      </c>
      <c r="X7" s="39">
        <v>9.85958817614825</v>
      </c>
      <c r="Y7" s="41">
        <v>12.212814001522153</v>
      </c>
      <c r="Z7" s="41">
        <v>8.827231296528023</v>
      </c>
      <c r="AA7" s="41">
        <v>13.426456728653168</v>
      </c>
      <c r="AB7" s="42">
        <v>0.0</v>
      </c>
      <c r="AC7" s="42">
        <v>0.0</v>
      </c>
      <c r="AD7" s="42">
        <v>0.0</v>
      </c>
      <c r="AE7" s="42">
        <v>0.0</v>
      </c>
      <c r="AF7" s="42">
        <v>1.0</v>
      </c>
      <c r="AG7" s="25"/>
      <c r="AH7" s="24">
        <v>0.8333333333333334</v>
      </c>
      <c r="AI7" s="24" t="s">
        <v>461</v>
      </c>
      <c r="AJ7" s="24" t="s">
        <v>49</v>
      </c>
      <c r="AK7" s="49"/>
    </row>
    <row r="8">
      <c r="A8" s="26" t="s">
        <v>43</v>
      </c>
      <c r="B8" s="25" t="s">
        <v>36</v>
      </c>
      <c r="C8" s="25" t="s">
        <v>450</v>
      </c>
      <c r="D8" s="28">
        <v>99.43221830985914</v>
      </c>
      <c r="E8" s="29">
        <v>0.2034935064935065</v>
      </c>
      <c r="F8" s="30">
        <v>21.0</v>
      </c>
      <c r="G8" s="32"/>
      <c r="H8" s="34">
        <v>24.78955604863635</v>
      </c>
      <c r="I8" s="35" t="s">
        <v>45</v>
      </c>
      <c r="J8" s="36">
        <v>5500.0</v>
      </c>
      <c r="K8" s="28">
        <v>4.507192008842972</v>
      </c>
      <c r="L8" s="28">
        <v>4.726956692813767</v>
      </c>
      <c r="M8" s="34">
        <v>24.97797925888503</v>
      </c>
      <c r="N8" s="35" t="s">
        <v>30</v>
      </c>
      <c r="O8" s="36">
        <v>5700.0</v>
      </c>
      <c r="P8" s="28">
        <v>4.382101624365794</v>
      </c>
      <c r="Q8" s="37">
        <v>4.621313121236139</v>
      </c>
      <c r="R8" s="38">
        <v>8.880168996305747</v>
      </c>
      <c r="S8" s="39">
        <v>10.41853038638738</v>
      </c>
      <c r="T8" s="40">
        <v>0.10627680059936491</v>
      </c>
      <c r="U8" s="40">
        <v>0.007179274459093311</v>
      </c>
      <c r="V8" s="40">
        <v>0.049901842141894484</v>
      </c>
      <c r="W8" s="40">
        <v>0.035307907175868736</v>
      </c>
      <c r="X8" s="39">
        <v>11.742340015130628</v>
      </c>
      <c r="Y8" s="41">
        <v>13.04721603350572</v>
      </c>
      <c r="Z8" s="41">
        <v>10.81820992019665</v>
      </c>
      <c r="AA8" s="41">
        <v>14.15976933868838</v>
      </c>
      <c r="AB8" s="42">
        <v>0.0</v>
      </c>
      <c r="AC8" s="42">
        <v>0.0</v>
      </c>
      <c r="AD8" s="42">
        <v>0.0</v>
      </c>
      <c r="AE8" s="42">
        <v>1.0</v>
      </c>
      <c r="AF8" s="42">
        <v>1.0</v>
      </c>
      <c r="AG8" s="25"/>
      <c r="AH8" s="24"/>
      <c r="AI8" s="24" t="s">
        <v>86</v>
      </c>
      <c r="AJ8" s="24" t="s">
        <v>464</v>
      </c>
      <c r="AK8" s="49"/>
    </row>
    <row r="9">
      <c r="A9" s="26" t="s">
        <v>42</v>
      </c>
      <c r="B9" s="25" t="s">
        <v>36</v>
      </c>
      <c r="C9" s="25" t="s">
        <v>450</v>
      </c>
      <c r="D9" s="28">
        <v>99.43221830985914</v>
      </c>
      <c r="E9" s="29">
        <v>0.13863774490203917</v>
      </c>
      <c r="F9" s="30">
        <v>18.0</v>
      </c>
      <c r="G9" s="32"/>
      <c r="H9" s="34">
        <v>13.705467737378044</v>
      </c>
      <c r="I9" s="35" t="s">
        <v>44</v>
      </c>
      <c r="J9" s="36">
        <v>3000.0</v>
      </c>
      <c r="K9" s="28">
        <v>4.568489245792682</v>
      </c>
      <c r="L9" s="28">
        <v>3.1048217813063292</v>
      </c>
      <c r="M9" s="34">
        <v>13.099470010541374</v>
      </c>
      <c r="N9" s="35" t="s">
        <v>30</v>
      </c>
      <c r="O9" s="36">
        <v>3000.0</v>
      </c>
      <c r="P9" s="28">
        <v>4.366490003513792</v>
      </c>
      <c r="Q9" s="37">
        <v>2.870905926705967</v>
      </c>
      <c r="R9" s="38">
        <v>4.8916516483117425</v>
      </c>
      <c r="S9" s="39">
        <v>5.739059848833883</v>
      </c>
      <c r="T9" s="40">
        <v>0.030974554966451972</v>
      </c>
      <c r="U9" s="40">
        <v>0.03930104823700358</v>
      </c>
      <c r="V9" s="40">
        <v>0.016875026361651252</v>
      </c>
      <c r="W9" s="40">
        <v>0.01887338474658364</v>
      </c>
      <c r="X9" s="39">
        <v>7.716230212620122</v>
      </c>
      <c r="Y9" s="41">
        <v>5.989237524757922</v>
      </c>
      <c r="Z9" s="41">
        <v>6.631652790030813</v>
      </c>
      <c r="AA9" s="41">
        <v>6.467817220510562</v>
      </c>
      <c r="AB9" s="42">
        <v>0.0</v>
      </c>
      <c r="AC9" s="42">
        <v>0.0</v>
      </c>
      <c r="AD9" s="42">
        <v>1.0</v>
      </c>
      <c r="AE9" s="42">
        <v>1.0</v>
      </c>
      <c r="AF9" s="42">
        <v>0.0</v>
      </c>
      <c r="AG9" s="25"/>
      <c r="AH9" s="24"/>
      <c r="AI9" s="24" t="s">
        <v>528</v>
      </c>
      <c r="AJ9" s="24" t="s">
        <v>50</v>
      </c>
      <c r="AK9" s="49"/>
    </row>
    <row r="10">
      <c r="A10" s="26" t="s">
        <v>67</v>
      </c>
      <c r="B10" s="25" t="s">
        <v>36</v>
      </c>
      <c r="C10" s="25" t="s">
        <v>450</v>
      </c>
      <c r="D10" s="28">
        <v>99.43221830985914</v>
      </c>
      <c r="E10" s="29">
        <v>0.17288217522658608</v>
      </c>
      <c r="F10" s="30">
        <v>15.0</v>
      </c>
      <c r="G10" s="32"/>
      <c r="H10" s="34">
        <v>14.397941597185813</v>
      </c>
      <c r="I10" s="35" t="s">
        <v>27</v>
      </c>
      <c r="J10" s="36">
        <v>3000.0</v>
      </c>
      <c r="K10" s="28">
        <v>4.799313865728605</v>
      </c>
      <c r="L10" s="28">
        <v>3.381535115063007</v>
      </c>
      <c r="M10" s="34">
        <v>13.95731811703687</v>
      </c>
      <c r="N10" s="35" t="s">
        <v>27</v>
      </c>
      <c r="O10" s="36">
        <v>3000.0</v>
      </c>
      <c r="P10" s="28">
        <v>4.652439372345624</v>
      </c>
      <c r="Q10" s="37">
        <v>3.204305640251448</v>
      </c>
      <c r="R10" s="38">
        <v>5.242373492365996</v>
      </c>
      <c r="S10" s="39">
        <v>6.150539201419308</v>
      </c>
      <c r="T10" s="40">
        <v>0.061483716038110994</v>
      </c>
      <c r="U10" s="40">
        <v>0.0250743646412408</v>
      </c>
      <c r="V10" s="40">
        <v>0.041790607735401324</v>
      </c>
      <c r="W10" s="40">
        <v>0.042706566261108754</v>
      </c>
      <c r="X10" s="39">
        <v>7.18289125607666</v>
      </c>
      <c r="Y10" s="41">
        <v>7.215050341109154</v>
      </c>
      <c r="Z10" s="41">
        <v>6.129827456275427</v>
      </c>
      <c r="AA10" s="41">
        <v>7.827490660761443</v>
      </c>
      <c r="AB10" s="42">
        <v>1.0</v>
      </c>
      <c r="AC10" s="42">
        <v>0.0</v>
      </c>
      <c r="AD10" s="42">
        <v>0.0</v>
      </c>
      <c r="AE10" s="42">
        <v>0.0</v>
      </c>
      <c r="AF10" s="42">
        <v>0.0</v>
      </c>
      <c r="AG10" s="25"/>
      <c r="AH10" s="24">
        <v>0.9166666666666666</v>
      </c>
      <c r="AI10" s="24" t="s">
        <v>82</v>
      </c>
      <c r="AJ10" s="24" t="s">
        <v>62</v>
      </c>
      <c r="AK10" s="49"/>
    </row>
    <row r="11">
      <c r="A11" s="26" t="s">
        <v>54</v>
      </c>
      <c r="B11" s="25" t="s">
        <v>36</v>
      </c>
      <c r="C11" s="25" t="s">
        <v>450</v>
      </c>
      <c r="D11" s="28">
        <v>99.43221830985914</v>
      </c>
      <c r="E11" s="29">
        <v>0.15826637554585155</v>
      </c>
      <c r="F11" s="30">
        <v>14.0</v>
      </c>
      <c r="G11" s="33"/>
      <c r="H11" s="34">
        <v>11.496588256789442</v>
      </c>
      <c r="I11" s="35" t="s">
        <v>27</v>
      </c>
      <c r="J11" s="36">
        <v>3000.0</v>
      </c>
      <c r="K11" s="28">
        <v>3.8321960855964807</v>
      </c>
      <c r="L11" s="28">
        <v>2.2900138001310215</v>
      </c>
      <c r="M11" s="34">
        <v>11.265314805346575</v>
      </c>
      <c r="N11" s="35" t="s">
        <v>27</v>
      </c>
      <c r="O11" s="36">
        <v>3000.0</v>
      </c>
      <c r="P11" s="28">
        <v>3.755104935115525</v>
      </c>
      <c r="Q11" s="37">
        <v>2.210811085614059</v>
      </c>
      <c r="R11" s="38">
        <v>4.420693133637915</v>
      </c>
      <c r="S11" s="39">
        <v>5.186514554042941</v>
      </c>
      <c r="T11" s="40">
        <v>0.05503031244325289</v>
      </c>
      <c r="U11" s="40">
        <v>0.018418769873203737</v>
      </c>
      <c r="V11" s="40">
        <v>0.04101848750903655</v>
      </c>
      <c r="W11" s="40">
        <v>0.03695053833458664</v>
      </c>
      <c r="X11" s="39">
        <v>5.71522621343557</v>
      </c>
      <c r="Y11" s="41">
        <v>5.781362043353872</v>
      </c>
      <c r="Z11" s="41">
        <v>4.9123417969839</v>
      </c>
      <c r="AA11" s="41">
        <v>6.352973008362675</v>
      </c>
      <c r="AB11" s="42">
        <v>1.0</v>
      </c>
      <c r="AC11" s="42">
        <v>0.0</v>
      </c>
      <c r="AD11" s="42">
        <v>0.0</v>
      </c>
      <c r="AE11" s="42">
        <v>0.0</v>
      </c>
      <c r="AF11" s="42">
        <v>0.0</v>
      </c>
      <c r="AG11" s="25"/>
      <c r="AH11" s="24">
        <v>0.9375</v>
      </c>
      <c r="AI11" s="24" t="s">
        <v>459</v>
      </c>
      <c r="AJ11" s="24" t="s">
        <v>462</v>
      </c>
      <c r="AK11" s="49"/>
    </row>
    <row r="12">
      <c r="A12" s="26" t="s">
        <v>63</v>
      </c>
      <c r="B12" s="25" t="s">
        <v>36</v>
      </c>
      <c r="C12" s="25" t="s">
        <v>450</v>
      </c>
      <c r="D12" s="28">
        <v>99.43221830985914</v>
      </c>
      <c r="E12" s="29">
        <v>0.15193457943925234</v>
      </c>
      <c r="F12" s="30">
        <v>0.0</v>
      </c>
      <c r="G12" s="32"/>
      <c r="H12" s="34" t="s">
        <v>64</v>
      </c>
      <c r="I12" s="35" t="s">
        <v>40</v>
      </c>
      <c r="J12" s="36">
        <v>3300.0</v>
      </c>
      <c r="K12" s="28" t="s">
        <v>64</v>
      </c>
      <c r="L12" s="28" t="s">
        <v>64</v>
      </c>
      <c r="M12" s="34" t="s">
        <v>64</v>
      </c>
      <c r="N12" s="35" t="s">
        <v>29</v>
      </c>
      <c r="O12" s="36">
        <v>3600.0</v>
      </c>
      <c r="P12" s="28" t="s">
        <v>64</v>
      </c>
      <c r="Q12" s="37" t="s">
        <v>64</v>
      </c>
      <c r="R12" s="38" t="s">
        <v>64</v>
      </c>
      <c r="S12" s="39" t="s">
        <v>64</v>
      </c>
      <c r="T12" s="40" t="s">
        <v>64</v>
      </c>
      <c r="U12" s="40" t="s">
        <v>64</v>
      </c>
      <c r="V12" s="40" t="s">
        <v>64</v>
      </c>
      <c r="W12" s="40" t="s">
        <v>64</v>
      </c>
      <c r="X12" s="39" t="s">
        <v>64</v>
      </c>
      <c r="Y12" s="41" t="s">
        <v>64</v>
      </c>
      <c r="Z12" s="41" t="s">
        <v>64</v>
      </c>
      <c r="AA12" s="41" t="s">
        <v>64</v>
      </c>
      <c r="AB12" s="42">
        <v>0.0</v>
      </c>
      <c r="AC12" s="42">
        <v>1.0</v>
      </c>
      <c r="AD12" s="42">
        <v>1.0</v>
      </c>
      <c r="AE12" s="42">
        <v>0.0</v>
      </c>
      <c r="AF12" s="42">
        <v>0.0</v>
      </c>
      <c r="AG12" s="25"/>
      <c r="AH12" s="24"/>
      <c r="AI12" s="24"/>
      <c r="AJ12" s="24"/>
      <c r="AK12" s="49"/>
    </row>
    <row r="13">
      <c r="A13" s="26" t="s">
        <v>35</v>
      </c>
      <c r="B13" s="25" t="s">
        <v>36</v>
      </c>
      <c r="C13" s="25" t="s">
        <v>450</v>
      </c>
      <c r="D13" s="28">
        <v>99.43221830985914</v>
      </c>
      <c r="E13" s="29">
        <v>0.2760554830287206</v>
      </c>
      <c r="F13" s="30">
        <v>0.0</v>
      </c>
      <c r="G13" s="32"/>
      <c r="H13" s="34" t="s">
        <v>64</v>
      </c>
      <c r="I13" s="35" t="s">
        <v>27</v>
      </c>
      <c r="J13" s="36">
        <v>7400.0</v>
      </c>
      <c r="K13" s="28" t="s">
        <v>64</v>
      </c>
      <c r="L13" s="28" t="s">
        <v>64</v>
      </c>
      <c r="M13" s="34" t="s">
        <v>64</v>
      </c>
      <c r="N13" s="35" t="s">
        <v>27</v>
      </c>
      <c r="O13" s="36">
        <v>8300.0</v>
      </c>
      <c r="P13" s="28" t="s">
        <v>64</v>
      </c>
      <c r="Q13" s="37" t="s">
        <v>64</v>
      </c>
      <c r="R13" s="38" t="s">
        <v>64</v>
      </c>
      <c r="S13" s="39" t="s">
        <v>64</v>
      </c>
      <c r="T13" s="40" t="s">
        <v>64</v>
      </c>
      <c r="U13" s="40" t="s">
        <v>64</v>
      </c>
      <c r="V13" s="40" t="s">
        <v>64</v>
      </c>
      <c r="W13" s="40" t="s">
        <v>64</v>
      </c>
      <c r="X13" s="39" t="s">
        <v>64</v>
      </c>
      <c r="Y13" s="41" t="s">
        <v>64</v>
      </c>
      <c r="Z13" s="41" t="s">
        <v>64</v>
      </c>
      <c r="AA13" s="41" t="s">
        <v>64</v>
      </c>
      <c r="AB13" s="42">
        <v>1.0</v>
      </c>
      <c r="AC13" s="42">
        <v>0.0</v>
      </c>
      <c r="AD13" s="42">
        <v>0.0</v>
      </c>
      <c r="AE13" s="42">
        <v>0.0</v>
      </c>
      <c r="AF13" s="42">
        <v>0.0</v>
      </c>
      <c r="AG13" s="25"/>
      <c r="AH13" s="24"/>
      <c r="AI13" s="24"/>
      <c r="AJ13" s="24"/>
      <c r="AK13" s="49"/>
    </row>
    <row r="14">
      <c r="A14" s="26" t="s">
        <v>66</v>
      </c>
      <c r="B14" s="25" t="s">
        <v>36</v>
      </c>
      <c r="C14" s="25" t="s">
        <v>450</v>
      </c>
      <c r="D14" s="28">
        <v>99.43221830985914</v>
      </c>
      <c r="E14" s="29">
        <v>0.21100523876687488</v>
      </c>
      <c r="F14" s="30">
        <v>0.0</v>
      </c>
      <c r="G14" s="33"/>
      <c r="H14" s="34" t="s">
        <v>64</v>
      </c>
      <c r="I14" s="35" t="s">
        <v>44</v>
      </c>
      <c r="J14" s="36">
        <v>4200.0</v>
      </c>
      <c r="K14" s="28" t="s">
        <v>64</v>
      </c>
      <c r="L14" s="28" t="s">
        <v>64</v>
      </c>
      <c r="M14" s="34" t="s">
        <v>64</v>
      </c>
      <c r="N14" s="35" t="s">
        <v>30</v>
      </c>
      <c r="O14" s="36">
        <v>4700.0</v>
      </c>
      <c r="P14" s="28" t="s">
        <v>64</v>
      </c>
      <c r="Q14" s="37" t="s">
        <v>64</v>
      </c>
      <c r="R14" s="38" t="s">
        <v>64</v>
      </c>
      <c r="S14" s="39" t="s">
        <v>64</v>
      </c>
      <c r="T14" s="40" t="s">
        <v>64</v>
      </c>
      <c r="U14" s="40" t="s">
        <v>64</v>
      </c>
      <c r="V14" s="40" t="s">
        <v>64</v>
      </c>
      <c r="W14" s="40" t="s">
        <v>64</v>
      </c>
      <c r="X14" s="39" t="s">
        <v>64</v>
      </c>
      <c r="Y14" s="41" t="s">
        <v>64</v>
      </c>
      <c r="Z14" s="41" t="s">
        <v>64</v>
      </c>
      <c r="AA14" s="41" t="s">
        <v>64</v>
      </c>
      <c r="AB14" s="42">
        <v>0.0</v>
      </c>
      <c r="AC14" s="42">
        <v>0.0</v>
      </c>
      <c r="AD14" s="42">
        <v>1.0</v>
      </c>
      <c r="AE14" s="42">
        <v>1.0</v>
      </c>
      <c r="AF14" s="42">
        <v>0.0</v>
      </c>
      <c r="AG14" s="25"/>
      <c r="AH14" s="24"/>
      <c r="AI14" s="24"/>
      <c r="AJ14" s="24"/>
      <c r="AK14" s="49"/>
    </row>
    <row r="15">
      <c r="A15" s="26" t="s">
        <v>73</v>
      </c>
      <c r="B15" s="25" t="s">
        <v>36</v>
      </c>
      <c r="C15" s="25" t="s">
        <v>450</v>
      </c>
      <c r="D15" s="28">
        <v>99.43221830985914</v>
      </c>
      <c r="E15" s="29">
        <v>0.1419808306709265</v>
      </c>
      <c r="F15" s="30">
        <v>0.0</v>
      </c>
      <c r="G15" s="32"/>
      <c r="H15" s="34" t="s">
        <v>64</v>
      </c>
      <c r="I15" s="35" t="s">
        <v>31</v>
      </c>
      <c r="J15" s="36">
        <v>3000.0</v>
      </c>
      <c r="K15" s="28" t="s">
        <v>64</v>
      </c>
      <c r="L15" s="28" t="s">
        <v>64</v>
      </c>
      <c r="M15" s="34" t="s">
        <v>64</v>
      </c>
      <c r="N15" s="35" t="s">
        <v>31</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0.0</v>
      </c>
      <c r="AD15" s="42">
        <v>0.0</v>
      </c>
      <c r="AE15" s="42">
        <v>0.0</v>
      </c>
      <c r="AF15" s="42">
        <v>1.0</v>
      </c>
      <c r="AG15" s="25"/>
      <c r="AH15" s="24"/>
      <c r="AI15" s="24"/>
      <c r="AJ15" s="24"/>
      <c r="AK15" s="49"/>
    </row>
    <row r="16">
      <c r="A16" s="26" t="s">
        <v>60</v>
      </c>
      <c r="B16" s="25" t="s">
        <v>36</v>
      </c>
      <c r="C16" s="25" t="s">
        <v>450</v>
      </c>
      <c r="D16" s="28">
        <v>99.43221830985914</v>
      </c>
      <c r="E16" s="29">
        <v>0.16538124519600308</v>
      </c>
      <c r="F16" s="30">
        <v>0.0</v>
      </c>
      <c r="G16" s="32"/>
      <c r="H16" s="34" t="s">
        <v>64</v>
      </c>
      <c r="I16" s="35" t="s">
        <v>40</v>
      </c>
      <c r="J16" s="36">
        <v>3000.0</v>
      </c>
      <c r="K16" s="28" t="s">
        <v>64</v>
      </c>
      <c r="L16" s="28" t="s">
        <v>64</v>
      </c>
      <c r="M16" s="34" t="s">
        <v>64</v>
      </c>
      <c r="N16" s="35" t="s">
        <v>29</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1.0</v>
      </c>
      <c r="AD16" s="42">
        <v>1.0</v>
      </c>
      <c r="AE16" s="42">
        <v>0.0</v>
      </c>
      <c r="AF16" s="42">
        <v>0.0</v>
      </c>
      <c r="AG16" s="25"/>
      <c r="AH16" s="24"/>
      <c r="AI16" s="24"/>
      <c r="AJ16" s="24"/>
      <c r="AK16" s="49"/>
    </row>
    <row r="17">
      <c r="A17" s="26" t="s">
        <v>61</v>
      </c>
      <c r="B17" s="25" t="s">
        <v>36</v>
      </c>
      <c r="C17" s="25" t="s">
        <v>450</v>
      </c>
      <c r="D17" s="28">
        <v>99.43221830985914</v>
      </c>
      <c r="E17" s="29">
        <v>0.17728301886792452</v>
      </c>
      <c r="F17" s="30">
        <v>0.0</v>
      </c>
      <c r="G17" s="32"/>
      <c r="H17" s="34" t="s">
        <v>64</v>
      </c>
      <c r="I17" s="35" t="s">
        <v>58</v>
      </c>
      <c r="J17" s="36">
        <v>3000.0</v>
      </c>
      <c r="K17" s="28" t="s">
        <v>64</v>
      </c>
      <c r="L17" s="28" t="s">
        <v>64</v>
      </c>
      <c r="M17" s="34" t="s">
        <v>64</v>
      </c>
      <c r="N17" s="35" t="s">
        <v>27</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1.0</v>
      </c>
      <c r="AC17" s="42">
        <v>1.0</v>
      </c>
      <c r="AD17" s="42">
        <v>0.0</v>
      </c>
      <c r="AE17" s="42">
        <v>0.0</v>
      </c>
      <c r="AF17" s="42">
        <v>0.0</v>
      </c>
      <c r="AG17" s="25"/>
      <c r="AH17" s="25"/>
      <c r="AI17" s="25"/>
      <c r="AJ17" s="25"/>
      <c r="AK17" s="25"/>
      <c r="AL17" s="25"/>
    </row>
    <row r="18">
      <c r="A18" s="26" t="s">
        <v>79</v>
      </c>
      <c r="B18" s="25" t="s">
        <v>37</v>
      </c>
      <c r="C18" s="25" t="s">
        <v>565</v>
      </c>
      <c r="D18" s="28">
        <v>94.97883958160729</v>
      </c>
      <c r="E18" s="29">
        <v>0.183659767507797</v>
      </c>
      <c r="F18" s="30">
        <v>34.0</v>
      </c>
      <c r="G18" s="32"/>
      <c r="H18" s="34">
        <v>25.7820377769728</v>
      </c>
      <c r="I18" s="35" t="s">
        <v>40</v>
      </c>
      <c r="J18" s="36">
        <v>6500.0</v>
      </c>
      <c r="K18" s="28">
        <v>3.966467350303508</v>
      </c>
      <c r="L18" s="28">
        <v>4.281143737804922</v>
      </c>
      <c r="M18" s="34">
        <v>25.45269471637353</v>
      </c>
      <c r="N18" s="35" t="s">
        <v>29</v>
      </c>
      <c r="O18" s="36">
        <v>6300.0</v>
      </c>
      <c r="P18" s="28">
        <v>4.040110272440242</v>
      </c>
      <c r="Q18" s="37">
        <v>4.319781294740369</v>
      </c>
      <c r="R18" s="38">
        <v>12.175638453762161</v>
      </c>
      <c r="S18" s="39">
        <v>12.413291961967644</v>
      </c>
      <c r="T18" s="40">
        <v>0.05666142662889632</v>
      </c>
      <c r="U18" s="40">
        <v>0.017882506985715505</v>
      </c>
      <c r="V18" s="40">
        <v>0.03174647307576461</v>
      </c>
      <c r="W18" s="40">
        <v>0.025618198209873336</v>
      </c>
      <c r="X18" s="39">
        <v>13.108793551758229</v>
      </c>
      <c r="Y18" s="41">
        <v>12.673244225214571</v>
      </c>
      <c r="Z18" s="41">
        <v>11.6455020828458</v>
      </c>
      <c r="AA18" s="41">
        <v>13.80719263352773</v>
      </c>
      <c r="AB18" s="42">
        <v>0.0</v>
      </c>
      <c r="AC18" s="42">
        <v>1.0</v>
      </c>
      <c r="AD18" s="42">
        <v>1.0</v>
      </c>
      <c r="AE18" s="42">
        <v>0.0</v>
      </c>
      <c r="AF18" s="42">
        <v>0.0</v>
      </c>
      <c r="AG18" s="25"/>
      <c r="AH18" s="25"/>
      <c r="AI18" s="25"/>
      <c r="AJ18" s="25"/>
      <c r="AK18" s="25"/>
      <c r="AL18" s="25"/>
    </row>
    <row r="19">
      <c r="A19" s="26" t="s">
        <v>76</v>
      </c>
      <c r="B19" s="25" t="s">
        <v>37</v>
      </c>
      <c r="C19" s="25" t="s">
        <v>565</v>
      </c>
      <c r="D19" s="28">
        <v>94.97883958160729</v>
      </c>
      <c r="E19" s="29">
        <v>0.3041733599401347</v>
      </c>
      <c r="F19" s="30">
        <v>33.0</v>
      </c>
      <c r="G19" s="33"/>
      <c r="H19" s="34">
        <v>39.439140283542024</v>
      </c>
      <c r="I19" s="35" t="s">
        <v>27</v>
      </c>
      <c r="J19" s="36">
        <v>8700.0</v>
      </c>
      <c r="K19" s="28">
        <v>4.533234515349657</v>
      </c>
      <c r="L19" s="28">
        <v>6.678949466644962</v>
      </c>
      <c r="M19" s="34">
        <v>38.38558404382378</v>
      </c>
      <c r="N19" s="35" t="s">
        <v>27</v>
      </c>
      <c r="O19" s="36">
        <v>8900.0</v>
      </c>
      <c r="P19" s="28">
        <v>4.312986971216156</v>
      </c>
      <c r="Q19" s="37">
        <v>6.229737134221949</v>
      </c>
      <c r="R19" s="38">
        <v>21.814158313255223</v>
      </c>
      <c r="S19" s="39">
        <v>22.23994389085613</v>
      </c>
      <c r="T19" s="40">
        <v>0.10391085699755374</v>
      </c>
      <c r="U19" s="40">
        <v>0.03527146546791965</v>
      </c>
      <c r="V19" s="40">
        <v>0.06438442109223427</v>
      </c>
      <c r="W19" s="40">
        <v>0.04243773146775094</v>
      </c>
      <c r="X19" s="39">
        <v>24.44999535319593</v>
      </c>
      <c r="Y19" s="41">
        <v>14.989144930346095</v>
      </c>
      <c r="Z19" s="41">
        <v>21.912869639212982</v>
      </c>
      <c r="AA19" s="41">
        <v>16.472714404610798</v>
      </c>
      <c r="AB19" s="42">
        <v>1.0</v>
      </c>
      <c r="AC19" s="42">
        <v>0.0</v>
      </c>
      <c r="AD19" s="42">
        <v>0.0</v>
      </c>
      <c r="AE19" s="42">
        <v>0.0</v>
      </c>
      <c r="AF19" s="42">
        <v>0.0</v>
      </c>
      <c r="AG19" s="25"/>
      <c r="AH19" s="25"/>
      <c r="AI19" s="25"/>
      <c r="AJ19" s="25"/>
      <c r="AK19" s="25"/>
      <c r="AL19" s="25"/>
    </row>
    <row r="20">
      <c r="A20" s="26" t="s">
        <v>74</v>
      </c>
      <c r="B20" s="25" t="s">
        <v>37</v>
      </c>
      <c r="C20" s="25" t="s">
        <v>565</v>
      </c>
      <c r="D20" s="28">
        <v>94.97883958160729</v>
      </c>
      <c r="E20" s="29">
        <v>0.19239346811819594</v>
      </c>
      <c r="F20" s="30">
        <v>31.0</v>
      </c>
      <c r="G20" s="32"/>
      <c r="H20" s="34">
        <v>32.15750710336604</v>
      </c>
      <c r="I20" s="35" t="s">
        <v>45</v>
      </c>
      <c r="J20" s="36">
        <v>6800.0</v>
      </c>
      <c r="K20" s="28">
        <v>4.729045162259712</v>
      </c>
      <c r="L20" s="28">
        <v>6.0004074394753415</v>
      </c>
      <c r="M20" s="34">
        <v>32.64735072384111</v>
      </c>
      <c r="N20" s="35" t="s">
        <v>31</v>
      </c>
      <c r="O20" s="36">
        <v>7400.0</v>
      </c>
      <c r="P20" s="28">
        <v>4.41180415187042</v>
      </c>
      <c r="Q20" s="37">
        <v>5.660174697258853</v>
      </c>
      <c r="R20" s="38">
        <v>11.720995837521079</v>
      </c>
      <c r="S20" s="39">
        <v>11.94977528026053</v>
      </c>
      <c r="T20" s="40">
        <v>0.08222012420120624</v>
      </c>
      <c r="U20" s="40">
        <v>0.014277139793559213</v>
      </c>
      <c r="V20" s="40">
        <v>0.023491464057487497</v>
      </c>
      <c r="W20" s="40">
        <v>0.025111565026969394</v>
      </c>
      <c r="X20" s="39">
        <v>13.82283148504906</v>
      </c>
      <c r="Y20" s="41">
        <v>18.33467561831698</v>
      </c>
      <c r="Z20" s="41">
        <v>12.61477004993693</v>
      </c>
      <c r="AA20" s="41">
        <v>20.032580673904178</v>
      </c>
      <c r="AB20" s="42">
        <v>0.0</v>
      </c>
      <c r="AC20" s="42">
        <v>0.0</v>
      </c>
      <c r="AD20" s="42">
        <v>0.0</v>
      </c>
      <c r="AE20" s="42">
        <v>1.0</v>
      </c>
      <c r="AF20" s="42">
        <v>1.0</v>
      </c>
      <c r="AG20" s="25"/>
      <c r="AH20" s="25"/>
      <c r="AI20" s="25"/>
      <c r="AJ20" s="25"/>
      <c r="AK20" s="54"/>
      <c r="AL20" s="55"/>
    </row>
    <row r="21">
      <c r="A21" s="26" t="s">
        <v>84</v>
      </c>
      <c r="B21" s="25" t="s">
        <v>37</v>
      </c>
      <c r="C21" s="25" t="s">
        <v>565</v>
      </c>
      <c r="D21" s="28">
        <v>94.97883958160729</v>
      </c>
      <c r="E21" s="29">
        <v>0.17328571428571427</v>
      </c>
      <c r="F21" s="30">
        <v>31.0</v>
      </c>
      <c r="G21" s="33"/>
      <c r="H21" s="34">
        <v>23.622931170084584</v>
      </c>
      <c r="I21" s="35" t="s">
        <v>44</v>
      </c>
      <c r="J21" s="36">
        <v>6400.0</v>
      </c>
      <c r="K21" s="28">
        <v>3.6910829953257163</v>
      </c>
      <c r="L21" s="28">
        <v>3.7368349537492658</v>
      </c>
      <c r="M21" s="34">
        <v>23.709050600060202</v>
      </c>
      <c r="N21" s="35" t="s">
        <v>30</v>
      </c>
      <c r="O21" s="36">
        <v>7200.0</v>
      </c>
      <c r="P21" s="28">
        <v>3.2929236944528055</v>
      </c>
      <c r="Q21" s="37">
        <v>3.3426329572023072</v>
      </c>
      <c r="R21" s="38">
        <v>10.376918273784892</v>
      </c>
      <c r="S21" s="39">
        <v>10.579462973308601</v>
      </c>
      <c r="T21" s="40">
        <v>0.048471058920099154</v>
      </c>
      <c r="U21" s="40">
        <v>0.014232775001179011</v>
      </c>
      <c r="V21" s="40">
        <v>0.03931430856969028</v>
      </c>
      <c r="W21" s="40">
        <v>0.027669310841452903</v>
      </c>
      <c r="X21" s="39">
        <v>10.565072112710121</v>
      </c>
      <c r="Y21" s="41">
        <v>13.057859057374461</v>
      </c>
      <c r="Z21" s="41">
        <v>9.279924652597158</v>
      </c>
      <c r="AA21" s="41">
        <v>14.429125947463042</v>
      </c>
      <c r="AB21" s="42">
        <v>0.0</v>
      </c>
      <c r="AC21" s="42">
        <v>0.0</v>
      </c>
      <c r="AD21" s="42">
        <v>1.0</v>
      </c>
      <c r="AE21" s="42">
        <v>1.0</v>
      </c>
      <c r="AF21" s="42">
        <v>0.0</v>
      </c>
      <c r="AG21" s="25"/>
      <c r="AH21" s="25"/>
      <c r="AI21" s="25"/>
      <c r="AJ21" s="25"/>
      <c r="AK21" s="54"/>
      <c r="AL21" s="55"/>
    </row>
    <row r="22">
      <c r="A22" s="26" t="s">
        <v>89</v>
      </c>
      <c r="B22" s="25" t="s">
        <v>37</v>
      </c>
      <c r="C22" s="25" t="s">
        <v>565</v>
      </c>
      <c r="D22" s="28">
        <v>94.97883958160729</v>
      </c>
      <c r="E22" s="29">
        <v>0.17174937552039968</v>
      </c>
      <c r="F22" s="30">
        <v>29.0</v>
      </c>
      <c r="G22" s="32"/>
      <c r="H22" s="34">
        <v>23.55901756707342</v>
      </c>
      <c r="I22" s="35" t="s">
        <v>58</v>
      </c>
      <c r="J22" s="36">
        <v>5800.0</v>
      </c>
      <c r="K22" s="28">
        <v>4.0618995805299</v>
      </c>
      <c r="L22" s="28">
        <v>4.104100161181</v>
      </c>
      <c r="M22" s="34">
        <v>23.27006242078658</v>
      </c>
      <c r="N22" s="35" t="s">
        <v>28</v>
      </c>
      <c r="O22" s="36">
        <v>5600.0</v>
      </c>
      <c r="P22" s="28">
        <v>4.155368289426176</v>
      </c>
      <c r="Q22" s="37">
        <v>4.160780163200955</v>
      </c>
      <c r="R22" s="38">
        <v>9.608079880730536</v>
      </c>
      <c r="S22" s="39">
        <v>9.795617799127628</v>
      </c>
      <c r="T22" s="40">
        <v>0.040651479224069025</v>
      </c>
      <c r="U22" s="40">
        <v>0.02305902977991201</v>
      </c>
      <c r="V22" s="40">
        <v>0.023953561107581015</v>
      </c>
      <c r="W22" s="40">
        <v>0.022562067931207016</v>
      </c>
      <c r="X22" s="39">
        <v>10.02379090451015</v>
      </c>
      <c r="Y22" s="41">
        <v>13.53522666256327</v>
      </c>
      <c r="Z22" s="41">
        <v>8.714852063778954</v>
      </c>
      <c r="AA22" s="41">
        <v>14.555210357007624</v>
      </c>
      <c r="AB22" s="42">
        <v>1.0</v>
      </c>
      <c r="AC22" s="42">
        <v>1.0</v>
      </c>
      <c r="AD22" s="42">
        <v>0.0</v>
      </c>
      <c r="AE22" s="42">
        <v>0.0</v>
      </c>
      <c r="AF22" s="42">
        <v>0.0</v>
      </c>
      <c r="AG22" s="25"/>
      <c r="AH22" s="25"/>
      <c r="AI22" s="25"/>
      <c r="AJ22" s="25"/>
      <c r="AK22" s="54"/>
      <c r="AL22" s="55"/>
    </row>
    <row r="23">
      <c r="A23" s="26" t="s">
        <v>87</v>
      </c>
      <c r="B23" s="25" t="s">
        <v>37</v>
      </c>
      <c r="C23" s="25" t="s">
        <v>565</v>
      </c>
      <c r="D23" s="28">
        <v>94.97883958160729</v>
      </c>
      <c r="E23" s="29">
        <v>0.18571822166562305</v>
      </c>
      <c r="F23" s="30">
        <v>28.0</v>
      </c>
      <c r="G23" s="32"/>
      <c r="H23" s="34">
        <v>23.695698465630347</v>
      </c>
      <c r="I23" s="35" t="s">
        <v>40</v>
      </c>
      <c r="J23" s="36">
        <v>5800.0</v>
      </c>
      <c r="K23" s="28">
        <v>4.085465252694887</v>
      </c>
      <c r="L23" s="28">
        <v>4.145428696935386</v>
      </c>
      <c r="M23" s="34">
        <v>23.85165470913578</v>
      </c>
      <c r="N23" s="35" t="s">
        <v>28</v>
      </c>
      <c r="O23" s="36">
        <v>6600.0</v>
      </c>
      <c r="P23" s="28">
        <v>3.6138870771417846</v>
      </c>
      <c r="Q23" s="37">
        <v>3.6845810858781323</v>
      </c>
      <c r="R23" s="38">
        <v>10.158180414821466</v>
      </c>
      <c r="S23" s="39">
        <v>10.356455619997307</v>
      </c>
      <c r="T23" s="40">
        <v>0.03462353618848606</v>
      </c>
      <c r="U23" s="40">
        <v>0.021941659561308027</v>
      </c>
      <c r="V23" s="40">
        <v>0.038448229139539755</v>
      </c>
      <c r="W23" s="40">
        <v>0.03230859045495356</v>
      </c>
      <c r="X23" s="39">
        <v>9.326587272427934</v>
      </c>
      <c r="Y23" s="41">
        <v>14.369111193202412</v>
      </c>
      <c r="Z23" s="41">
        <v>7.823738082640594</v>
      </c>
      <c r="AA23" s="41">
        <v>16.027916626495184</v>
      </c>
      <c r="AB23" s="42">
        <v>0.0</v>
      </c>
      <c r="AC23" s="42">
        <v>1.0</v>
      </c>
      <c r="AD23" s="42">
        <v>1.0</v>
      </c>
      <c r="AE23" s="42">
        <v>0.0</v>
      </c>
      <c r="AF23" s="42">
        <v>0.0</v>
      </c>
      <c r="AG23" s="25"/>
      <c r="AH23" s="25"/>
      <c r="AI23" s="25"/>
      <c r="AJ23" s="25"/>
      <c r="AK23" s="54"/>
      <c r="AL23" s="55"/>
    </row>
    <row r="24">
      <c r="A24" s="26" t="s">
        <v>90</v>
      </c>
      <c r="B24" s="25" t="s">
        <v>37</v>
      </c>
      <c r="C24" s="25" t="s">
        <v>565</v>
      </c>
      <c r="D24" s="28">
        <v>94.97883958160729</v>
      </c>
      <c r="E24" s="29">
        <v>0.14365380249716234</v>
      </c>
      <c r="F24" s="30">
        <v>19.0</v>
      </c>
      <c r="G24" s="33"/>
      <c r="H24" s="34">
        <v>15.906453508235796</v>
      </c>
      <c r="I24" s="35" t="s">
        <v>31</v>
      </c>
      <c r="J24" s="36">
        <v>3300.0</v>
      </c>
      <c r="K24" s="28">
        <v>4.82013742673812</v>
      </c>
      <c r="L24" s="28">
        <v>3.6531892367646</v>
      </c>
      <c r="M24" s="34">
        <v>16.0844860399993</v>
      </c>
      <c r="N24" s="35" t="s">
        <v>31</v>
      </c>
      <c r="O24" s="36">
        <v>3400.0</v>
      </c>
      <c r="P24" s="28">
        <v>4.730731188235089</v>
      </c>
      <c r="Q24" s="37">
        <v>3.6147613279043305</v>
      </c>
      <c r="R24" s="38">
        <v>5.133724877657741</v>
      </c>
      <c r="S24" s="39">
        <v>5.233928881905268</v>
      </c>
      <c r="T24" s="40">
        <v>0.06938801928330982</v>
      </c>
      <c r="U24" s="40">
        <v>9.691064145713663E-5</v>
      </c>
      <c r="V24" s="40">
        <v>0.03663222247079764</v>
      </c>
      <c r="W24" s="40">
        <v>0.024712213571569837</v>
      </c>
      <c r="X24" s="39">
        <v>6.142826671829028</v>
      </c>
      <c r="Y24" s="41">
        <v>9.763626836406766</v>
      </c>
      <c r="Z24" s="41">
        <v>5.67646735154782</v>
      </c>
      <c r="AA24" s="41">
        <v>10.408018688451481</v>
      </c>
      <c r="AB24" s="42">
        <v>0.0</v>
      </c>
      <c r="AC24" s="42">
        <v>0.0</v>
      </c>
      <c r="AD24" s="42">
        <v>0.0</v>
      </c>
      <c r="AE24" s="42">
        <v>0.0</v>
      </c>
      <c r="AF24" s="42">
        <v>1.0</v>
      </c>
      <c r="AG24" s="25"/>
      <c r="AH24" s="25"/>
      <c r="AI24" s="25"/>
      <c r="AJ24" s="25"/>
      <c r="AK24" s="54"/>
      <c r="AL24" s="55"/>
    </row>
    <row r="25">
      <c r="A25" s="26" t="s">
        <v>91</v>
      </c>
      <c r="B25" s="25" t="s">
        <v>37</v>
      </c>
      <c r="C25" s="25" t="s">
        <v>565</v>
      </c>
      <c r="D25" s="28">
        <v>94.97883958160729</v>
      </c>
      <c r="E25" s="29">
        <v>0.175015479876161</v>
      </c>
      <c r="F25" s="30">
        <v>13.0</v>
      </c>
      <c r="G25" s="32"/>
      <c r="H25" s="34">
        <v>10.840974987712329</v>
      </c>
      <c r="I25" s="35" t="s">
        <v>44</v>
      </c>
      <c r="J25" s="36">
        <v>3000.0</v>
      </c>
      <c r="K25" s="28">
        <v>3.613658329237443</v>
      </c>
      <c r="L25" s="28">
        <v>2.0685675314774192</v>
      </c>
      <c r="M25" s="34">
        <v>10.80665287221758</v>
      </c>
      <c r="N25" s="35" t="s">
        <v>29</v>
      </c>
      <c r="O25" s="36">
        <v>3000.0</v>
      </c>
      <c r="P25" s="28">
        <v>3.6022176240725265</v>
      </c>
      <c r="Q25" s="37">
        <v>2.0572374682798666</v>
      </c>
      <c r="R25" s="38">
        <v>4.401896855068625</v>
      </c>
      <c r="S25" s="39">
        <v>4.487816475163989</v>
      </c>
      <c r="T25" s="40">
        <v>0.061106882217667614</v>
      </c>
      <c r="U25" s="40">
        <v>0.016547703830559257</v>
      </c>
      <c r="V25" s="40">
        <v>0.03379320240096137</v>
      </c>
      <c r="W25" s="40">
        <v>0.02821084448221849</v>
      </c>
      <c r="X25" s="39">
        <v>5.1400185462632</v>
      </c>
      <c r="Y25" s="41">
        <v>5.700956441449129</v>
      </c>
      <c r="Z25" s="41">
        <v>4.5643467260406565</v>
      </c>
      <c r="AA25" s="41">
        <v>6.242306146176923</v>
      </c>
      <c r="AB25" s="42">
        <v>0.0</v>
      </c>
      <c r="AC25" s="42">
        <v>0.0</v>
      </c>
      <c r="AD25" s="42">
        <v>1.0</v>
      </c>
      <c r="AE25" s="42">
        <v>1.0</v>
      </c>
      <c r="AF25" s="42">
        <v>0.0</v>
      </c>
      <c r="AG25" s="25"/>
      <c r="AH25" s="25"/>
      <c r="AI25" s="25"/>
      <c r="AJ25" s="25"/>
      <c r="AK25" s="54"/>
      <c r="AL25" s="55"/>
    </row>
    <row r="26">
      <c r="A26" s="26" t="s">
        <v>92</v>
      </c>
      <c r="B26" s="25" t="s">
        <v>37</v>
      </c>
      <c r="C26" s="25" t="s">
        <v>565</v>
      </c>
      <c r="D26" s="28">
        <v>94.97883958160729</v>
      </c>
      <c r="E26" s="29">
        <v>0.18751807228915662</v>
      </c>
      <c r="F26" s="30">
        <v>10.0</v>
      </c>
      <c r="G26" s="33"/>
      <c r="H26" s="34">
        <v>8.234132998504268</v>
      </c>
      <c r="I26" s="35" t="s">
        <v>45</v>
      </c>
      <c r="J26" s="36">
        <v>3000.0</v>
      </c>
      <c r="K26" s="28">
        <v>2.7447109995014225</v>
      </c>
      <c r="L26" s="28">
        <v>1.2846222191242684</v>
      </c>
      <c r="M26" s="34">
        <v>8.413861696688441</v>
      </c>
      <c r="N26" s="35" t="s">
        <v>30</v>
      </c>
      <c r="O26" s="36">
        <v>3200.0</v>
      </c>
      <c r="P26" s="28">
        <v>2.6293317802151375</v>
      </c>
      <c r="Q26" s="37">
        <v>1.2502273564733166</v>
      </c>
      <c r="R26" s="38">
        <v>3.6690193527152744</v>
      </c>
      <c r="S26" s="39">
        <v>3.7406341041024733</v>
      </c>
      <c r="T26" s="40">
        <v>0.06744388749468762</v>
      </c>
      <c r="U26" s="40">
        <v>0.0023186986732104857</v>
      </c>
      <c r="V26" s="40">
        <v>0.033167472325489125</v>
      </c>
      <c r="W26" s="40">
        <v>0.027925197064317592</v>
      </c>
      <c r="X26" s="39">
        <v>3.209653448346011</v>
      </c>
      <c r="Y26" s="41">
        <v>5.024479550158257</v>
      </c>
      <c r="Z26" s="41">
        <v>2.9104315606816837</v>
      </c>
      <c r="AA26" s="41">
        <v>5.503430136006758</v>
      </c>
      <c r="AB26" s="42">
        <v>0.0</v>
      </c>
      <c r="AC26" s="42">
        <v>0.0</v>
      </c>
      <c r="AD26" s="42">
        <v>0.0</v>
      </c>
      <c r="AE26" s="42">
        <v>1.0</v>
      </c>
      <c r="AF26" s="42">
        <v>1.0</v>
      </c>
      <c r="AG26" s="25"/>
      <c r="AH26" s="25"/>
      <c r="AI26" s="25"/>
      <c r="AJ26" s="25"/>
      <c r="AK26" s="54"/>
      <c r="AL26" s="55"/>
    </row>
    <row r="27">
      <c r="A27" s="26" t="s">
        <v>94</v>
      </c>
      <c r="B27" s="25" t="s">
        <v>37</v>
      </c>
      <c r="C27" s="25" t="s">
        <v>565</v>
      </c>
      <c r="D27" s="28">
        <v>94.97883958160729</v>
      </c>
      <c r="E27" s="29">
        <v>0.17494955489614242</v>
      </c>
      <c r="F27" s="30">
        <v>8.0</v>
      </c>
      <c r="G27" s="32"/>
      <c r="H27" s="34">
        <v>6.943888078032197</v>
      </c>
      <c r="I27" s="35" t="s">
        <v>30</v>
      </c>
      <c r="J27" s="36">
        <v>3000.0</v>
      </c>
      <c r="K27" s="28">
        <v>2.3146293593440657</v>
      </c>
      <c r="L27" s="28">
        <v>0.9562631110113301</v>
      </c>
      <c r="M27" s="34">
        <v>6.983473039699181</v>
      </c>
      <c r="N27" s="35" t="s">
        <v>28</v>
      </c>
      <c r="O27" s="36">
        <v>3000.0</v>
      </c>
      <c r="P27" s="28">
        <v>2.3278243465663935</v>
      </c>
      <c r="Q27" s="37">
        <v>0.9657248364322876</v>
      </c>
      <c r="R27" s="38">
        <v>2.707678569520637</v>
      </c>
      <c r="S27" s="39">
        <v>2.7605291295617453</v>
      </c>
      <c r="T27" s="40">
        <v>0.07127051964453046</v>
      </c>
      <c r="U27" s="40">
        <v>0.010067583893842765</v>
      </c>
      <c r="V27" s="40">
        <v>0.03508702505576885</v>
      </c>
      <c r="W27" s="40">
        <v>0.027611096421727186</v>
      </c>
      <c r="X27" s="39">
        <v>3.1510664174066787</v>
      </c>
      <c r="Y27" s="41">
        <v>3.792821660625518</v>
      </c>
      <c r="Z27" s="41">
        <v>2.8528433062950804</v>
      </c>
      <c r="AA27" s="41">
        <v>4.130629733404101</v>
      </c>
      <c r="AB27" s="42">
        <v>0.0</v>
      </c>
      <c r="AC27" s="42">
        <v>0.0</v>
      </c>
      <c r="AD27" s="42">
        <v>0.0</v>
      </c>
      <c r="AE27" s="42">
        <v>1.0</v>
      </c>
      <c r="AF27" s="42">
        <v>0.0</v>
      </c>
      <c r="AG27" s="25"/>
      <c r="AH27" s="25"/>
      <c r="AI27" s="25"/>
      <c r="AJ27" s="25"/>
      <c r="AK27" s="54"/>
      <c r="AL27" s="55"/>
    </row>
    <row r="28">
      <c r="A28" s="26" t="s">
        <v>97</v>
      </c>
      <c r="B28" s="25" t="s">
        <v>37</v>
      </c>
      <c r="C28" s="25" t="s">
        <v>565</v>
      </c>
      <c r="D28" s="28">
        <v>94.97883958160729</v>
      </c>
      <c r="E28" s="29">
        <v>0.1793159609120521</v>
      </c>
      <c r="F28" s="30">
        <v>3.0</v>
      </c>
      <c r="G28" s="32"/>
      <c r="H28" s="34">
        <v>2.796529007038939</v>
      </c>
      <c r="I28" s="35" t="s">
        <v>45</v>
      </c>
      <c r="J28" s="36">
        <v>3000.0</v>
      </c>
      <c r="K28" s="28">
        <v>0.9321763356796462</v>
      </c>
      <c r="L28" s="28">
        <v>0.19790014560337713</v>
      </c>
      <c r="M28" s="34">
        <v>2.8105692087434657</v>
      </c>
      <c r="N28" s="35" t="s">
        <v>30</v>
      </c>
      <c r="O28" s="36">
        <v>3000.0</v>
      </c>
      <c r="P28" s="28">
        <v>0.9368564029144886</v>
      </c>
      <c r="Q28" s="37">
        <v>0.19962422696297066</v>
      </c>
      <c r="R28" s="38">
        <v>1.0448192288499096</v>
      </c>
      <c r="S28" s="39">
        <v>1.0652128169249568</v>
      </c>
      <c r="T28" s="40">
        <v>0.0755540084831846</v>
      </c>
      <c r="U28" s="40">
        <v>0.01040743957914066</v>
      </c>
      <c r="V28" s="40">
        <v>0.03682632466465157</v>
      </c>
      <c r="W28" s="40">
        <v>0.031022175668592354</v>
      </c>
      <c r="X28" s="39">
        <v>1.239766464521657</v>
      </c>
      <c r="Y28" s="41">
        <v>1.556762542517282</v>
      </c>
      <c r="Z28" s="41">
        <v>1.116799690129715</v>
      </c>
      <c r="AA28" s="41">
        <v>1.6937695186137507</v>
      </c>
      <c r="AB28" s="42">
        <v>0.0</v>
      </c>
      <c r="AC28" s="42">
        <v>0.0</v>
      </c>
      <c r="AD28" s="42">
        <v>0.0</v>
      </c>
      <c r="AE28" s="42">
        <v>1.0</v>
      </c>
      <c r="AF28" s="42">
        <v>1.0</v>
      </c>
      <c r="AG28" s="25"/>
      <c r="AH28" s="25"/>
      <c r="AI28" s="25"/>
      <c r="AJ28" s="25"/>
      <c r="AK28" s="54"/>
      <c r="AL28" s="55"/>
    </row>
    <row r="29">
      <c r="A29" s="26" t="s">
        <v>96</v>
      </c>
      <c r="B29" s="25" t="s">
        <v>37</v>
      </c>
      <c r="C29" s="25" t="s">
        <v>565</v>
      </c>
      <c r="D29" s="28">
        <v>94.97883958160729</v>
      </c>
      <c r="E29" s="29">
        <v>0.2729275362318841</v>
      </c>
      <c r="F29" s="30">
        <v>0.0</v>
      </c>
      <c r="G29" s="33"/>
      <c r="H29" s="34" t="s">
        <v>64</v>
      </c>
      <c r="I29" s="35" t="s">
        <v>40</v>
      </c>
      <c r="J29" s="36">
        <v>3000.0</v>
      </c>
      <c r="K29" s="28" t="s">
        <v>64</v>
      </c>
      <c r="L29" s="28" t="s">
        <v>64</v>
      </c>
      <c r="M29" s="34" t="s">
        <v>64</v>
      </c>
      <c r="N29" s="35" t="s">
        <v>64</v>
      </c>
      <c r="O29" s="36" t="s">
        <v>64</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1.0</v>
      </c>
      <c r="AD29" s="42">
        <v>1.0</v>
      </c>
      <c r="AE29" s="42">
        <v>0.0</v>
      </c>
      <c r="AF29" s="42">
        <v>0.0</v>
      </c>
      <c r="AG29" s="25"/>
      <c r="AH29" s="25"/>
      <c r="AI29" s="25"/>
      <c r="AJ29" s="25"/>
      <c r="AK29" s="54"/>
      <c r="AL29" s="55"/>
    </row>
    <row r="30">
      <c r="A30" s="26" t="s">
        <v>98</v>
      </c>
      <c r="B30" s="25" t="s">
        <v>37</v>
      </c>
      <c r="C30" s="25" t="s">
        <v>565</v>
      </c>
      <c r="D30" s="28">
        <v>94.97883958160729</v>
      </c>
      <c r="E30" s="29">
        <v>0.17282926829268294</v>
      </c>
      <c r="F30" s="30">
        <v>0.0</v>
      </c>
      <c r="G30" s="32"/>
      <c r="H30" s="34" t="s">
        <v>64</v>
      </c>
      <c r="I30" s="35" t="s">
        <v>28</v>
      </c>
      <c r="J30" s="36">
        <v>3000.0</v>
      </c>
      <c r="K30" s="28" t="s">
        <v>64</v>
      </c>
      <c r="L30" s="28" t="s">
        <v>64</v>
      </c>
      <c r="M30" s="34" t="s">
        <v>64</v>
      </c>
      <c r="N30" s="35" t="s">
        <v>28</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1.0</v>
      </c>
      <c r="AD30" s="42">
        <v>0.0</v>
      </c>
      <c r="AE30" s="42">
        <v>0.0</v>
      </c>
      <c r="AF30" s="42">
        <v>0.0</v>
      </c>
      <c r="AG30" s="25"/>
      <c r="AH30" s="25"/>
      <c r="AI30" s="25"/>
      <c r="AJ30" s="25"/>
      <c r="AK30" s="54"/>
      <c r="AL30" s="55"/>
    </row>
    <row r="31">
      <c r="A31" s="26" t="s">
        <v>99</v>
      </c>
      <c r="B31" s="25" t="s">
        <v>37</v>
      </c>
      <c r="C31" s="25" t="s">
        <v>565</v>
      </c>
      <c r="D31" s="28">
        <v>94.97883958160729</v>
      </c>
      <c r="E31" s="29">
        <v>0.18</v>
      </c>
      <c r="F31" s="30">
        <v>0.0</v>
      </c>
      <c r="G31" s="33"/>
      <c r="H31" s="34" t="s">
        <v>64</v>
      </c>
      <c r="I31" s="35" t="s">
        <v>28</v>
      </c>
      <c r="J31" s="36">
        <v>3000.0</v>
      </c>
      <c r="K31" s="28" t="s">
        <v>64</v>
      </c>
      <c r="L31" s="28" t="s">
        <v>64</v>
      </c>
      <c r="M31" s="34" t="s">
        <v>64</v>
      </c>
      <c r="N31" s="35" t="s">
        <v>27</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1.0</v>
      </c>
      <c r="AD31" s="42">
        <v>0.0</v>
      </c>
      <c r="AE31" s="42">
        <v>0.0</v>
      </c>
      <c r="AF31" s="42">
        <v>0.0</v>
      </c>
      <c r="AG31" s="25"/>
      <c r="AH31" s="25"/>
      <c r="AI31" s="25"/>
      <c r="AJ31" s="25"/>
      <c r="AK31" s="54"/>
      <c r="AL31" s="55"/>
    </row>
    <row r="32">
      <c r="A32" s="26" t="s">
        <v>95</v>
      </c>
      <c r="B32" s="25" t="s">
        <v>37</v>
      </c>
      <c r="C32" s="25" t="s">
        <v>565</v>
      </c>
      <c r="D32" s="28">
        <v>94.97883958160729</v>
      </c>
      <c r="E32" s="29">
        <v>0.20265621500559908</v>
      </c>
      <c r="F32" s="30">
        <v>0.0</v>
      </c>
      <c r="G32" s="33"/>
      <c r="H32" s="34" t="s">
        <v>64</v>
      </c>
      <c r="I32" s="35" t="s">
        <v>44</v>
      </c>
      <c r="J32" s="36">
        <v>4500.0</v>
      </c>
      <c r="K32" s="28" t="s">
        <v>64</v>
      </c>
      <c r="L32" s="28" t="s">
        <v>64</v>
      </c>
      <c r="M32" s="34" t="s">
        <v>64</v>
      </c>
      <c r="N32" s="35" t="s">
        <v>30</v>
      </c>
      <c r="O32" s="36">
        <v>4900.0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0.0</v>
      </c>
      <c r="AD32" s="42">
        <v>1.0</v>
      </c>
      <c r="AE32" s="42">
        <v>1.0</v>
      </c>
      <c r="AF32" s="42">
        <v>0.0</v>
      </c>
      <c r="AG32" s="25"/>
      <c r="AH32" s="25"/>
      <c r="AI32" s="25"/>
      <c r="AJ32" s="25"/>
      <c r="AK32" s="54"/>
      <c r="AL32" s="55"/>
    </row>
    <row r="33">
      <c r="A33" s="26" t="s">
        <v>93</v>
      </c>
      <c r="B33" s="25" t="s">
        <v>37</v>
      </c>
      <c r="C33" s="25" t="s">
        <v>565</v>
      </c>
      <c r="D33" s="28">
        <v>94.97883958160729</v>
      </c>
      <c r="E33" s="29">
        <v>0.17376470588235293</v>
      </c>
      <c r="F33" s="30">
        <v>0.0</v>
      </c>
      <c r="G33" s="33"/>
      <c r="H33" s="34" t="s">
        <v>64</v>
      </c>
      <c r="I33" s="35" t="s">
        <v>27</v>
      </c>
      <c r="J33" s="36">
        <v>3200.0</v>
      </c>
      <c r="K33" s="28" t="s">
        <v>64</v>
      </c>
      <c r="L33" s="28" t="s">
        <v>64</v>
      </c>
      <c r="M33" s="34" t="s">
        <v>64</v>
      </c>
      <c r="N33" s="35" t="s">
        <v>27</v>
      </c>
      <c r="O33" s="36">
        <v>3200.0</v>
      </c>
      <c r="P33" s="28" t="s">
        <v>64</v>
      </c>
      <c r="Q33" s="37" t="s">
        <v>64</v>
      </c>
      <c r="R33" s="38" t="s">
        <v>64</v>
      </c>
      <c r="S33" s="39" t="s">
        <v>64</v>
      </c>
      <c r="T33" s="40" t="s">
        <v>64</v>
      </c>
      <c r="U33" s="40" t="s">
        <v>64</v>
      </c>
      <c r="V33" s="40" t="s">
        <v>64</v>
      </c>
      <c r="W33" s="40" t="s">
        <v>64</v>
      </c>
      <c r="X33" s="39" t="s">
        <v>64</v>
      </c>
      <c r="Y33" s="41" t="s">
        <v>64</v>
      </c>
      <c r="Z33" s="41" t="s">
        <v>64</v>
      </c>
      <c r="AA33" s="41" t="s">
        <v>64</v>
      </c>
      <c r="AB33" s="42">
        <v>1.0</v>
      </c>
      <c r="AC33" s="42">
        <v>0.0</v>
      </c>
      <c r="AD33" s="42">
        <v>0.0</v>
      </c>
      <c r="AE33" s="42">
        <v>0.0</v>
      </c>
      <c r="AF33" s="42">
        <v>0.0</v>
      </c>
      <c r="AG33" s="25"/>
      <c r="AH33" s="25"/>
      <c r="AI33" s="25"/>
      <c r="AJ33" s="25"/>
      <c r="AK33" s="54"/>
      <c r="AL33" s="55"/>
    </row>
    <row r="34">
      <c r="A34" s="26" t="s">
        <v>449</v>
      </c>
      <c r="B34" s="25" t="s">
        <v>450</v>
      </c>
      <c r="C34" s="25" t="s">
        <v>36</v>
      </c>
      <c r="D34" s="28">
        <v>99.43221830985914</v>
      </c>
      <c r="E34" s="29">
        <v>0.1744878048780488</v>
      </c>
      <c r="F34" s="30">
        <v>35.0</v>
      </c>
      <c r="G34" s="33"/>
      <c r="H34" s="34">
        <v>30.57467734178612</v>
      </c>
      <c r="I34" s="35" t="s">
        <v>40</v>
      </c>
      <c r="J34" s="36">
        <v>6000.0</v>
      </c>
      <c r="K34" s="28">
        <v>5.095779556964353</v>
      </c>
      <c r="L34" s="28">
        <v>6.231190057281874</v>
      </c>
      <c r="M34" s="34">
        <v>30.280467368434184</v>
      </c>
      <c r="N34" s="35" t="s">
        <v>28</v>
      </c>
      <c r="O34" s="36">
        <v>6700.0</v>
      </c>
      <c r="P34" s="28">
        <v>4.51947274155734</v>
      </c>
      <c r="Q34" s="37">
        <v>5.487493639277723</v>
      </c>
      <c r="R34" s="38">
        <v>12.363663874944136</v>
      </c>
      <c r="S34" s="39">
        <v>14.791292200668975</v>
      </c>
      <c r="T34" s="40">
        <v>0.04898928770768775</v>
      </c>
      <c r="U34" s="40">
        <v>0.03355590828665008</v>
      </c>
      <c r="V34" s="40">
        <v>0.02770993123322672</v>
      </c>
      <c r="W34" s="40">
        <v>0.02770993123322672</v>
      </c>
      <c r="X34" s="39">
        <v>16.623353148252527</v>
      </c>
      <c r="Y34" s="41">
        <v>13.951324193533594</v>
      </c>
      <c r="Z34" s="41">
        <v>14.402385007078555</v>
      </c>
      <c r="AA34" s="41">
        <v>15.878082361355629</v>
      </c>
      <c r="AB34" s="42">
        <v>0.0</v>
      </c>
      <c r="AC34" s="42">
        <v>1.0</v>
      </c>
      <c r="AD34" s="42">
        <v>1.0</v>
      </c>
      <c r="AE34" s="42">
        <v>0.0</v>
      </c>
      <c r="AF34" s="42">
        <v>0.0</v>
      </c>
      <c r="AG34" s="25"/>
      <c r="AH34" s="25"/>
      <c r="AI34" s="25"/>
      <c r="AJ34" s="25"/>
      <c r="AK34" s="25"/>
      <c r="AL34" s="25"/>
    </row>
    <row r="35">
      <c r="A35" s="26" t="s">
        <v>455</v>
      </c>
      <c r="B35" s="25" t="s">
        <v>450</v>
      </c>
      <c r="C35" s="25" t="s">
        <v>36</v>
      </c>
      <c r="D35" s="28">
        <v>99.43221830985914</v>
      </c>
      <c r="E35" s="29">
        <v>0.17471033938437253</v>
      </c>
      <c r="F35" s="30">
        <v>33.0</v>
      </c>
      <c r="G35" s="32"/>
      <c r="H35" s="34">
        <v>29.586849664899642</v>
      </c>
      <c r="I35" s="35" t="s">
        <v>58</v>
      </c>
      <c r="J35" s="36">
        <v>5500.0</v>
      </c>
      <c r="K35" s="28">
        <v>5.3794272117999355</v>
      </c>
      <c r="L35" s="28">
        <v>6.42177440962519</v>
      </c>
      <c r="M35" s="34">
        <v>29.17494101873811</v>
      </c>
      <c r="N35" s="35" t="s">
        <v>27</v>
      </c>
      <c r="O35" s="36">
        <v>6500.0</v>
      </c>
      <c r="P35" s="28">
        <v>4.488452464421248</v>
      </c>
      <c r="Q35" s="37">
        <v>5.303448720415292</v>
      </c>
      <c r="R35" s="38">
        <v>11.67437378754638</v>
      </c>
      <c r="S35" s="39">
        <v>13.966658726575039</v>
      </c>
      <c r="T35" s="40">
        <v>0.057535936409892095</v>
      </c>
      <c r="U35" s="40">
        <v>0.02128361875325277</v>
      </c>
      <c r="V35" s="40">
        <v>0.041280864944495746</v>
      </c>
      <c r="W35" s="40">
        <v>0.03566760285572579</v>
      </c>
      <c r="X35" s="39">
        <v>14.561398575551053</v>
      </c>
      <c r="Y35" s="41">
        <v>15.02545108934859</v>
      </c>
      <c r="Z35" s="41">
        <v>12.614815784913292</v>
      </c>
      <c r="AA35" s="41">
        <v>16.560125233824817</v>
      </c>
      <c r="AB35" s="42">
        <v>1.0</v>
      </c>
      <c r="AC35" s="42">
        <v>1.0</v>
      </c>
      <c r="AD35" s="42">
        <v>0.0</v>
      </c>
      <c r="AE35" s="42">
        <v>0.0</v>
      </c>
      <c r="AF35" s="42">
        <v>0.0</v>
      </c>
      <c r="AG35" s="25"/>
      <c r="AH35" s="25"/>
      <c r="AI35" s="25"/>
      <c r="AJ35" s="25"/>
      <c r="AK35" s="25"/>
      <c r="AL35" s="25"/>
    </row>
    <row r="36">
      <c r="A36" s="26" t="s">
        <v>452</v>
      </c>
      <c r="B36" s="25" t="s">
        <v>450</v>
      </c>
      <c r="C36" s="25" t="s">
        <v>36</v>
      </c>
      <c r="D36" s="28">
        <v>99.43221830985914</v>
      </c>
      <c r="E36" s="29">
        <v>0.1915656108597285</v>
      </c>
      <c r="F36" s="30">
        <v>30.0</v>
      </c>
      <c r="G36" s="33"/>
      <c r="H36" s="34">
        <v>32.13740043269861</v>
      </c>
      <c r="I36" s="35" t="s">
        <v>30</v>
      </c>
      <c r="J36" s="36">
        <v>5900.0</v>
      </c>
      <c r="K36" s="28">
        <v>5.44701702249129</v>
      </c>
      <c r="L36" s="28">
        <v>6.908235986920687</v>
      </c>
      <c r="M36" s="34">
        <v>31.595208846682656</v>
      </c>
      <c r="N36" s="35" t="s">
        <v>30</v>
      </c>
      <c r="O36" s="36">
        <v>6500.0</v>
      </c>
      <c r="P36" s="28">
        <v>4.860801361028101</v>
      </c>
      <c r="Q36" s="37">
        <v>6.088450879342607</v>
      </c>
      <c r="R36" s="38">
        <v>11.814843869518494</v>
      </c>
      <c r="S36" s="39">
        <v>14.134710369592622</v>
      </c>
      <c r="T36" s="40">
        <v>0.08287387421023004</v>
      </c>
      <c r="U36" s="40">
        <v>0.020540372834340685</v>
      </c>
      <c r="V36" s="40">
        <v>0.04582996482113009</v>
      </c>
      <c r="W36" s="40">
        <v>0.03751883130434484</v>
      </c>
      <c r="X36" s="39">
        <v>16.450414365907246</v>
      </c>
      <c r="Y36" s="41">
        <v>15.68698606679137</v>
      </c>
      <c r="Z36" s="41">
        <v>14.646365784402729</v>
      </c>
      <c r="AA36" s="41">
        <v>16.948843062279927</v>
      </c>
      <c r="AB36" s="42">
        <v>0.0</v>
      </c>
      <c r="AC36" s="42">
        <v>0.0</v>
      </c>
      <c r="AD36" s="42">
        <v>0.0</v>
      </c>
      <c r="AE36" s="42">
        <v>1.0</v>
      </c>
      <c r="AF36" s="42">
        <v>0.0</v>
      </c>
      <c r="AG36" s="25"/>
      <c r="AH36" s="25"/>
      <c r="AI36" s="25"/>
      <c r="AJ36" s="25"/>
      <c r="AK36" s="25"/>
      <c r="AL36" s="25"/>
    </row>
    <row r="37">
      <c r="A37" s="26" t="s">
        <v>453</v>
      </c>
      <c r="B37" s="25" t="s">
        <v>450</v>
      </c>
      <c r="C37" s="25" t="s">
        <v>36</v>
      </c>
      <c r="D37" s="28">
        <v>99.43221830985914</v>
      </c>
      <c r="E37" s="29">
        <v>0.18188434849653046</v>
      </c>
      <c r="F37" s="30">
        <v>30.0</v>
      </c>
      <c r="G37" s="33"/>
      <c r="H37" s="34">
        <v>28.759049084235834</v>
      </c>
      <c r="I37" s="35" t="s">
        <v>31</v>
      </c>
      <c r="J37" s="36">
        <v>5700.0</v>
      </c>
      <c r="K37" s="28">
        <v>5.045447207760672</v>
      </c>
      <c r="L37" s="28">
        <v>5.89924907728079</v>
      </c>
      <c r="M37" s="34">
        <v>29.497081310189657</v>
      </c>
      <c r="N37" s="35" t="s">
        <v>31</v>
      </c>
      <c r="O37" s="36">
        <v>5800.0</v>
      </c>
      <c r="P37" s="28">
        <v>5.08570367417063</v>
      </c>
      <c r="Q37" s="37">
        <v>6.057647376383068</v>
      </c>
      <c r="R37" s="38">
        <v>11.12043305325539</v>
      </c>
      <c r="S37" s="39">
        <v>13.303950702026112</v>
      </c>
      <c r="T37" s="40">
        <v>0.0963966749871687</v>
      </c>
      <c r="U37" s="40">
        <v>2.3540091571958168E-4</v>
      </c>
      <c r="V37" s="40">
        <v>0.031661423164283733</v>
      </c>
      <c r="W37" s="40">
        <v>0.028012708970630223</v>
      </c>
      <c r="X37" s="39">
        <v>13.129547268654846</v>
      </c>
      <c r="Y37" s="41">
        <v>15.629501815580987</v>
      </c>
      <c r="Z37" s="41">
        <v>12.251805947073464</v>
      </c>
      <c r="AA37" s="41">
        <v>17.245275363116193</v>
      </c>
      <c r="AB37" s="42">
        <v>0.0</v>
      </c>
      <c r="AC37" s="42">
        <v>0.0</v>
      </c>
      <c r="AD37" s="42">
        <v>0.0</v>
      </c>
      <c r="AE37" s="42">
        <v>0.0</v>
      </c>
      <c r="AF37" s="42">
        <v>1.0</v>
      </c>
      <c r="AG37" s="25"/>
      <c r="AH37" s="25"/>
      <c r="AI37" s="25"/>
      <c r="AJ37" s="25"/>
      <c r="AK37" s="25"/>
      <c r="AL37" s="25"/>
    </row>
    <row r="38">
      <c r="A38" s="26" t="s">
        <v>460</v>
      </c>
      <c r="B38" s="25" t="s">
        <v>450</v>
      </c>
      <c r="C38" s="25" t="s">
        <v>36</v>
      </c>
      <c r="D38" s="28">
        <v>99.43221830985914</v>
      </c>
      <c r="E38" s="29">
        <v>0.1530034438226431</v>
      </c>
      <c r="F38" s="30">
        <v>29.0</v>
      </c>
      <c r="G38" s="33"/>
      <c r="H38" s="34">
        <v>21.20997352670249</v>
      </c>
      <c r="I38" s="35" t="s">
        <v>44</v>
      </c>
      <c r="J38" s="36">
        <v>3700.0</v>
      </c>
      <c r="K38" s="28">
        <v>5.7324252774871605</v>
      </c>
      <c r="L38" s="28">
        <v>5.363313374617483</v>
      </c>
      <c r="M38" s="34">
        <v>20.61725599524579</v>
      </c>
      <c r="N38" s="35" t="s">
        <v>29</v>
      </c>
      <c r="O38" s="36">
        <v>4200.0</v>
      </c>
      <c r="P38" s="28">
        <v>4.908870475058522</v>
      </c>
      <c r="Q38" s="37">
        <v>4.4984752758333695</v>
      </c>
      <c r="R38" s="38">
        <v>8.81080895709054</v>
      </c>
      <c r="S38" s="39">
        <v>10.540827632228599</v>
      </c>
      <c r="T38" s="40">
        <v>0.043119871843966234</v>
      </c>
      <c r="U38" s="40">
        <v>0.023050782554886205</v>
      </c>
      <c r="V38" s="40">
        <v>0.026949919902478896</v>
      </c>
      <c r="W38" s="40">
        <v>0.02970225214783844</v>
      </c>
      <c r="X38" s="39">
        <v>10.754157895283772</v>
      </c>
      <c r="Y38" s="41">
        <v>10.455815631418718</v>
      </c>
      <c r="Z38" s="41">
        <v>9.16962470123171</v>
      </c>
      <c r="AA38" s="41">
        <v>11.447631294014082</v>
      </c>
      <c r="AB38" s="42">
        <v>0.0</v>
      </c>
      <c r="AC38" s="42">
        <v>0.0</v>
      </c>
      <c r="AD38" s="42">
        <v>1.0</v>
      </c>
      <c r="AE38" s="42">
        <v>1.0</v>
      </c>
      <c r="AF38" s="42">
        <v>0.0</v>
      </c>
      <c r="AG38" s="25"/>
      <c r="AH38" s="25"/>
      <c r="AI38" s="25"/>
      <c r="AJ38" s="25"/>
      <c r="AK38" s="25"/>
      <c r="AL38" s="25"/>
    </row>
    <row r="39">
      <c r="A39" s="26" t="s">
        <v>457</v>
      </c>
      <c r="B39" s="25" t="s">
        <v>450</v>
      </c>
      <c r="C39" s="25" t="s">
        <v>36</v>
      </c>
      <c r="D39" s="28">
        <v>99.43221830985914</v>
      </c>
      <c r="E39" s="29">
        <v>0.15728836424957843</v>
      </c>
      <c r="F39" s="30">
        <v>23.0</v>
      </c>
      <c r="G39" s="32"/>
      <c r="H39" s="34">
        <v>18.80041328743761</v>
      </c>
      <c r="I39" s="35" t="s">
        <v>40</v>
      </c>
      <c r="J39" s="36">
        <v>4000.0</v>
      </c>
      <c r="K39" s="28">
        <v>4.700103321859403</v>
      </c>
      <c r="L39" s="28">
        <v>4.025897158198362</v>
      </c>
      <c r="M39" s="34">
        <v>17.823499360251745</v>
      </c>
      <c r="N39" s="35" t="s">
        <v>28</v>
      </c>
      <c r="O39" s="36">
        <v>3900.0</v>
      </c>
      <c r="P39" s="28">
        <v>4.570128041090191</v>
      </c>
      <c r="Q39" s="37">
        <v>3.7645995446671208</v>
      </c>
      <c r="R39" s="38">
        <v>7.21133777515101</v>
      </c>
      <c r="S39" s="39">
        <v>8.627297318082634</v>
      </c>
      <c r="T39" s="40">
        <v>0.029356523421781584</v>
      </c>
      <c r="U39" s="40">
        <v>0.041329380033018</v>
      </c>
      <c r="V39" s="40">
        <v>0.019110521129473503</v>
      </c>
      <c r="W39" s="40">
        <v>0.03165899584701936</v>
      </c>
      <c r="X39" s="39">
        <v>9.845609851588138</v>
      </c>
      <c r="Y39" s="41">
        <v>8.954803435849472</v>
      </c>
      <c r="Z39" s="41">
        <v>8.106858696739424</v>
      </c>
      <c r="AA39" s="41">
        <v>9.716640663512322</v>
      </c>
      <c r="AB39" s="42">
        <v>0.0</v>
      </c>
      <c r="AC39" s="42">
        <v>1.0</v>
      </c>
      <c r="AD39" s="42">
        <v>1.0</v>
      </c>
      <c r="AE39" s="42">
        <v>0.0</v>
      </c>
      <c r="AF39" s="42">
        <v>0.0</v>
      </c>
      <c r="AG39" s="25"/>
      <c r="AH39" s="25"/>
      <c r="AI39" s="25"/>
      <c r="AJ39" s="25"/>
      <c r="AK39" s="25"/>
      <c r="AL39" s="25"/>
    </row>
    <row r="40">
      <c r="A40" s="26" t="s">
        <v>463</v>
      </c>
      <c r="B40" s="25" t="s">
        <v>450</v>
      </c>
      <c r="C40" s="25" t="s">
        <v>36</v>
      </c>
      <c r="D40" s="28">
        <v>99.43221830985914</v>
      </c>
      <c r="E40" s="29">
        <v>0.1358456742010912</v>
      </c>
      <c r="F40" s="30">
        <v>20.0</v>
      </c>
      <c r="G40" s="32"/>
      <c r="H40" s="34">
        <v>18.27529036768422</v>
      </c>
      <c r="I40" s="35" t="s">
        <v>45</v>
      </c>
      <c r="J40" s="36">
        <v>3100.0</v>
      </c>
      <c r="K40" s="28">
        <v>5.895254957317491</v>
      </c>
      <c r="L40" s="28">
        <v>4.945968678433401</v>
      </c>
      <c r="M40" s="34">
        <v>18.423975920059213</v>
      </c>
      <c r="N40" s="35" t="s">
        <v>31</v>
      </c>
      <c r="O40" s="36">
        <v>3000.0</v>
      </c>
      <c r="P40" s="28">
        <v>6.141325306686404</v>
      </c>
      <c r="Q40" s="37">
        <v>5.18306924806957</v>
      </c>
      <c r="R40" s="38">
        <v>5.312341892284165</v>
      </c>
      <c r="S40" s="39">
        <v>6.355430072623587</v>
      </c>
      <c r="T40" s="40">
        <v>0.07283547534921408</v>
      </c>
      <c r="U40" s="40">
        <v>7.904625231697653E-4</v>
      </c>
      <c r="V40" s="40">
        <v>0.03398988849629991</v>
      </c>
      <c r="W40" s="40">
        <v>0.02518187752383681</v>
      </c>
      <c r="X40" s="39">
        <v>7.036342441847953</v>
      </c>
      <c r="Y40" s="41">
        <v>11.238947925836266</v>
      </c>
      <c r="Z40" s="41">
        <v>6.498324236520483</v>
      </c>
      <c r="AA40" s="41">
        <v>11.92565168353873</v>
      </c>
      <c r="AB40" s="42">
        <v>0.0</v>
      </c>
      <c r="AC40" s="42">
        <v>0.0</v>
      </c>
      <c r="AD40" s="42">
        <v>0.0</v>
      </c>
      <c r="AE40" s="42">
        <v>1.0</v>
      </c>
      <c r="AF40" s="42">
        <v>1.0</v>
      </c>
      <c r="AG40" s="25"/>
      <c r="AH40" s="25"/>
      <c r="AI40" s="25"/>
      <c r="AJ40" s="25"/>
      <c r="AK40" s="25"/>
      <c r="AL40" s="25"/>
    </row>
    <row r="41">
      <c r="A41" s="26" t="s">
        <v>470</v>
      </c>
      <c r="B41" s="25" t="s">
        <v>450</v>
      </c>
      <c r="C41" s="25" t="s">
        <v>36</v>
      </c>
      <c r="D41" s="28">
        <v>99.43221830985914</v>
      </c>
      <c r="E41" s="29">
        <v>0.2144777975133215</v>
      </c>
      <c r="F41" s="30">
        <v>15.0</v>
      </c>
      <c r="G41" s="33"/>
      <c r="H41" s="34">
        <v>15.250895150904618</v>
      </c>
      <c r="I41" s="35" t="s">
        <v>27</v>
      </c>
      <c r="J41" s="36">
        <v>3000.0</v>
      </c>
      <c r="K41" s="28">
        <v>5.083631716968206</v>
      </c>
      <c r="L41" s="28">
        <v>3.7359958611960336</v>
      </c>
      <c r="M41" s="34">
        <v>14.939293012870298</v>
      </c>
      <c r="N41" s="35" t="s">
        <v>27</v>
      </c>
      <c r="O41" s="36">
        <v>3200.0</v>
      </c>
      <c r="P41" s="28">
        <v>4.668529066521968</v>
      </c>
      <c r="Q41" s="37">
        <v>3.379475678041208</v>
      </c>
      <c r="R41" s="38">
        <v>6.751781141552581</v>
      </c>
      <c r="S41" s="39">
        <v>8.077505887397946</v>
      </c>
      <c r="T41" s="40">
        <v>0.08169165383143333</v>
      </c>
      <c r="U41" s="40">
        <v>0.01539293773975079</v>
      </c>
      <c r="V41" s="40">
        <v>0.050178552946904154</v>
      </c>
      <c r="W41" s="40">
        <v>0.053693475737870866</v>
      </c>
      <c r="X41" s="39">
        <v>7.475761767596963</v>
      </c>
      <c r="Y41" s="41">
        <v>7.775133383307656</v>
      </c>
      <c r="Z41" s="41">
        <v>6.4024156196044535</v>
      </c>
      <c r="AA41" s="41">
        <v>8.536877393265843</v>
      </c>
      <c r="AB41" s="42">
        <v>1.0</v>
      </c>
      <c r="AC41" s="42">
        <v>0.0</v>
      </c>
      <c r="AD41" s="42">
        <v>0.0</v>
      </c>
      <c r="AE41" s="42">
        <v>0.0</v>
      </c>
      <c r="AF41" s="42">
        <v>0.0</v>
      </c>
      <c r="AG41" s="25"/>
      <c r="AH41" s="25"/>
      <c r="AI41" s="25"/>
      <c r="AJ41" s="25"/>
      <c r="AK41" s="25"/>
      <c r="AL41" s="25"/>
    </row>
    <row r="42">
      <c r="A42" s="26" t="s">
        <v>454</v>
      </c>
      <c r="B42" s="25" t="s">
        <v>450</v>
      </c>
      <c r="C42" s="25" t="s">
        <v>36</v>
      </c>
      <c r="D42" s="28">
        <v>99.43221830985914</v>
      </c>
      <c r="E42" s="29">
        <v>0.12943589743589742</v>
      </c>
      <c r="F42" s="30">
        <v>14.0</v>
      </c>
      <c r="G42" s="33"/>
      <c r="H42" s="34">
        <v>10.914701539017969</v>
      </c>
      <c r="I42" s="35" t="s">
        <v>58</v>
      </c>
      <c r="J42" s="36">
        <v>3000.0</v>
      </c>
      <c r="K42" s="28">
        <v>3.638233846339323</v>
      </c>
      <c r="L42" s="28">
        <v>2.0929942413676947</v>
      </c>
      <c r="M42" s="34">
        <v>10.97153915279671</v>
      </c>
      <c r="N42" s="35" t="s">
        <v>28</v>
      </c>
      <c r="O42" s="36">
        <v>3000.0</v>
      </c>
      <c r="P42" s="28">
        <v>3.6571797175989036</v>
      </c>
      <c r="Q42" s="37">
        <v>2.1119080613013352</v>
      </c>
      <c r="R42" s="38">
        <v>3.5227970639940174</v>
      </c>
      <c r="S42" s="39">
        <v>4.214504799244206</v>
      </c>
      <c r="T42" s="40">
        <v>0.06309779783115019</v>
      </c>
      <c r="U42" s="40">
        <v>0.009992355884292469</v>
      </c>
      <c r="V42" s="40">
        <v>0.041990349446352625</v>
      </c>
      <c r="W42" s="40">
        <v>0.027057952450724548</v>
      </c>
      <c r="X42" s="39">
        <v>5.4994779245446725</v>
      </c>
      <c r="Y42" s="41">
        <v>5.415223614473297</v>
      </c>
      <c r="Z42" s="41">
        <v>4.962228748967486</v>
      </c>
      <c r="AA42" s="41">
        <v>6.009310403829224</v>
      </c>
      <c r="AB42" s="42">
        <v>1.0</v>
      </c>
      <c r="AC42" s="42">
        <v>1.0</v>
      </c>
      <c r="AD42" s="42">
        <v>0.0</v>
      </c>
      <c r="AE42" s="42">
        <v>0.0</v>
      </c>
      <c r="AF42" s="42">
        <v>0.0</v>
      </c>
      <c r="AG42" s="25"/>
      <c r="AH42" s="25"/>
      <c r="AI42" s="25"/>
      <c r="AJ42" s="25"/>
      <c r="AK42" s="25"/>
      <c r="AL42" s="25"/>
    </row>
    <row r="43">
      <c r="A43" s="26" t="s">
        <v>465</v>
      </c>
      <c r="B43" s="25" t="s">
        <v>450</v>
      </c>
      <c r="C43" s="25" t="s">
        <v>36</v>
      </c>
      <c r="D43" s="28">
        <v>99.43221830985914</v>
      </c>
      <c r="E43" s="29">
        <v>0.18476923076923077</v>
      </c>
      <c r="F43" s="30">
        <v>12.0</v>
      </c>
      <c r="G43" s="33"/>
      <c r="H43" s="34">
        <v>9.05437742884944</v>
      </c>
      <c r="I43" s="35" t="s">
        <v>40</v>
      </c>
      <c r="J43" s="36">
        <v>3000.0</v>
      </c>
      <c r="K43" s="28">
        <v>3.01812580961648</v>
      </c>
      <c r="L43" s="28">
        <v>1.5142809040642409</v>
      </c>
      <c r="M43" s="34">
        <v>8.801436218534917</v>
      </c>
      <c r="N43" s="35" t="s">
        <v>29</v>
      </c>
      <c r="O43" s="36">
        <v>3200.0</v>
      </c>
      <c r="P43" s="28">
        <v>2.7504488182921616</v>
      </c>
      <c r="Q43" s="37">
        <v>1.3516515725636056</v>
      </c>
      <c r="R43" s="38">
        <v>4.530473691911039</v>
      </c>
      <c r="S43" s="39">
        <v>5.420040601419417</v>
      </c>
      <c r="T43" s="40">
        <v>0.04389840003095328</v>
      </c>
      <c r="U43" s="40">
        <v>0.028321548407066632</v>
      </c>
      <c r="V43" s="40">
        <v>0.029855632279116074</v>
      </c>
      <c r="W43" s="40">
        <v>0.023719296790918304</v>
      </c>
      <c r="X43" s="39">
        <v>5.093867883294863</v>
      </c>
      <c r="Y43" s="41">
        <v>3.9605095455545767</v>
      </c>
      <c r="Z43" s="41">
        <v>4.447050798200411</v>
      </c>
      <c r="AA43" s="41">
        <v>4.3543854203345065</v>
      </c>
      <c r="AB43" s="42">
        <v>0.0</v>
      </c>
      <c r="AC43" s="42">
        <v>1.0</v>
      </c>
      <c r="AD43" s="42">
        <v>1.0</v>
      </c>
      <c r="AE43" s="42">
        <v>0.0</v>
      </c>
      <c r="AF43" s="42">
        <v>0.0</v>
      </c>
      <c r="AG43" s="25"/>
      <c r="AH43" s="25"/>
      <c r="AI43" s="25"/>
      <c r="AJ43" s="25"/>
      <c r="AK43" s="25"/>
      <c r="AL43" s="25"/>
    </row>
    <row r="44">
      <c r="A44" s="26" t="s">
        <v>467</v>
      </c>
      <c r="B44" s="25" t="s">
        <v>450</v>
      </c>
      <c r="C44" s="25" t="s">
        <v>36</v>
      </c>
      <c r="D44" s="28">
        <v>99.43221830985914</v>
      </c>
      <c r="E44" s="29">
        <v>0.17970297029702972</v>
      </c>
      <c r="F44" s="30">
        <v>0.0</v>
      </c>
      <c r="G44" s="33"/>
      <c r="H44" s="34" t="s">
        <v>64</v>
      </c>
      <c r="I44" s="35" t="s">
        <v>27</v>
      </c>
      <c r="J44" s="36">
        <v>3000.0</v>
      </c>
      <c r="K44" s="28" t="s">
        <v>64</v>
      </c>
      <c r="L44" s="28" t="s">
        <v>64</v>
      </c>
      <c r="M44" s="34" t="s">
        <v>64</v>
      </c>
      <c r="N44" s="35" t="s">
        <v>27</v>
      </c>
      <c r="O44" s="36">
        <v>3000.0</v>
      </c>
      <c r="P44" s="28" t="s">
        <v>64</v>
      </c>
      <c r="Q44" s="37" t="s">
        <v>64</v>
      </c>
      <c r="R44" s="38" t="s">
        <v>64</v>
      </c>
      <c r="S44" s="39" t="s">
        <v>64</v>
      </c>
      <c r="T44" s="40" t="s">
        <v>64</v>
      </c>
      <c r="U44" s="40" t="s">
        <v>64</v>
      </c>
      <c r="V44" s="40" t="s">
        <v>64</v>
      </c>
      <c r="W44" s="40" t="s">
        <v>64</v>
      </c>
      <c r="X44" s="39" t="s">
        <v>64</v>
      </c>
      <c r="Y44" s="41" t="s">
        <v>64</v>
      </c>
      <c r="Z44" s="41" t="s">
        <v>64</v>
      </c>
      <c r="AA44" s="41" t="s">
        <v>64</v>
      </c>
      <c r="AB44" s="42">
        <v>1.0</v>
      </c>
      <c r="AC44" s="42">
        <v>0.0</v>
      </c>
      <c r="AD44" s="42">
        <v>0.0</v>
      </c>
      <c r="AE44" s="42">
        <v>0.0</v>
      </c>
      <c r="AF44" s="42">
        <v>0.0</v>
      </c>
      <c r="AG44" s="25"/>
      <c r="AH44" s="25"/>
      <c r="AI44" s="25"/>
      <c r="AJ44" s="25"/>
      <c r="AK44" s="25"/>
      <c r="AL44" s="25"/>
    </row>
    <row r="45">
      <c r="A45" s="26" t="s">
        <v>468</v>
      </c>
      <c r="B45" s="25" t="s">
        <v>450</v>
      </c>
      <c r="C45" s="25" t="s">
        <v>36</v>
      </c>
      <c r="D45" s="28">
        <v>99.43221830985914</v>
      </c>
      <c r="E45" s="29">
        <v>0.1870388466159391</v>
      </c>
      <c r="F45" s="30">
        <v>0.0</v>
      </c>
      <c r="G45" s="33"/>
      <c r="H45" s="34" t="s">
        <v>64</v>
      </c>
      <c r="I45" s="35" t="s">
        <v>30</v>
      </c>
      <c r="J45" s="36">
        <v>5600.0</v>
      </c>
      <c r="K45" s="28" t="s">
        <v>64</v>
      </c>
      <c r="L45" s="28" t="s">
        <v>64</v>
      </c>
      <c r="M45" s="34" t="s">
        <v>64</v>
      </c>
      <c r="N45" s="35" t="s">
        <v>30</v>
      </c>
      <c r="O45" s="36">
        <v>3700.0</v>
      </c>
      <c r="P45" s="28" t="s">
        <v>64</v>
      </c>
      <c r="Q45" s="37" t="s">
        <v>64</v>
      </c>
      <c r="R45" s="38" t="s">
        <v>64</v>
      </c>
      <c r="S45" s="39" t="s">
        <v>64</v>
      </c>
      <c r="T45" s="40" t="s">
        <v>64</v>
      </c>
      <c r="U45" s="40" t="s">
        <v>64</v>
      </c>
      <c r="V45" s="40" t="s">
        <v>64</v>
      </c>
      <c r="W45" s="40" t="s">
        <v>64</v>
      </c>
      <c r="X45" s="39" t="s">
        <v>64</v>
      </c>
      <c r="Y45" s="41" t="s">
        <v>64</v>
      </c>
      <c r="Z45" s="41" t="s">
        <v>64</v>
      </c>
      <c r="AA45" s="41" t="s">
        <v>64</v>
      </c>
      <c r="AB45" s="42">
        <v>0.0</v>
      </c>
      <c r="AC45" s="42">
        <v>0.0</v>
      </c>
      <c r="AD45" s="42">
        <v>0.0</v>
      </c>
      <c r="AE45" s="42">
        <v>1.0</v>
      </c>
      <c r="AF45" s="42">
        <v>0.0</v>
      </c>
      <c r="AG45" s="25"/>
      <c r="AH45" s="25"/>
      <c r="AI45" s="25"/>
      <c r="AJ45" s="25"/>
      <c r="AK45" s="25"/>
      <c r="AL45" s="25"/>
    </row>
    <row r="46">
      <c r="A46" s="26" t="s">
        <v>469</v>
      </c>
      <c r="B46" s="25" t="s">
        <v>450</v>
      </c>
      <c r="C46" s="25" t="s">
        <v>36</v>
      </c>
      <c r="D46" s="28">
        <v>99.43221830985914</v>
      </c>
      <c r="E46" s="29">
        <v>0.20184615384615384</v>
      </c>
      <c r="F46" s="30">
        <v>0.0</v>
      </c>
      <c r="G46" s="33"/>
      <c r="H46" s="34" t="s">
        <v>64</v>
      </c>
      <c r="I46" s="35" t="s">
        <v>58</v>
      </c>
      <c r="J46" s="36">
        <v>3000.0</v>
      </c>
      <c r="K46" s="28" t="s">
        <v>64</v>
      </c>
      <c r="L46" s="28" t="s">
        <v>64</v>
      </c>
      <c r="M46" s="34" t="s">
        <v>64</v>
      </c>
      <c r="N46" s="35" t="s">
        <v>27</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1.0</v>
      </c>
      <c r="AC46" s="42">
        <v>1.0</v>
      </c>
      <c r="AD46" s="42">
        <v>0.0</v>
      </c>
      <c r="AE46" s="42">
        <v>0.0</v>
      </c>
      <c r="AF46" s="42">
        <v>0.0</v>
      </c>
      <c r="AG46" s="25"/>
      <c r="AH46" s="25"/>
      <c r="AI46" s="25"/>
      <c r="AJ46" s="25"/>
      <c r="AK46" s="25"/>
      <c r="AL46" s="25"/>
    </row>
    <row r="47">
      <c r="A47" s="26" t="s">
        <v>456</v>
      </c>
      <c r="B47" s="25" t="s">
        <v>450</v>
      </c>
      <c r="C47" s="25" t="s">
        <v>36</v>
      </c>
      <c r="D47" s="28">
        <v>99.43221830985914</v>
      </c>
      <c r="E47" s="29">
        <v>0.14775521557719054</v>
      </c>
      <c r="F47" s="30">
        <v>0.0</v>
      </c>
      <c r="G47" s="33"/>
      <c r="H47" s="34" t="s">
        <v>64</v>
      </c>
      <c r="I47" s="35" t="s">
        <v>27</v>
      </c>
      <c r="J47" s="36">
        <v>5000.0</v>
      </c>
      <c r="K47" s="28" t="s">
        <v>64</v>
      </c>
      <c r="L47" s="28" t="s">
        <v>64</v>
      </c>
      <c r="M47" s="34" t="s">
        <v>64</v>
      </c>
      <c r="N47" s="35" t="s">
        <v>28</v>
      </c>
      <c r="O47" s="36">
        <v>4500.0</v>
      </c>
      <c r="P47" s="28" t="s">
        <v>64</v>
      </c>
      <c r="Q47" s="37" t="s">
        <v>64</v>
      </c>
      <c r="R47" s="38" t="s">
        <v>64</v>
      </c>
      <c r="S47" s="39" t="s">
        <v>64</v>
      </c>
      <c r="T47" s="40" t="s">
        <v>64</v>
      </c>
      <c r="U47" s="40" t="s">
        <v>64</v>
      </c>
      <c r="V47" s="40" t="s">
        <v>64</v>
      </c>
      <c r="W47" s="40" t="s">
        <v>64</v>
      </c>
      <c r="X47" s="39" t="s">
        <v>64</v>
      </c>
      <c r="Y47" s="41" t="s">
        <v>64</v>
      </c>
      <c r="Z47" s="41" t="s">
        <v>64</v>
      </c>
      <c r="AA47" s="41" t="s">
        <v>64</v>
      </c>
      <c r="AB47" s="42">
        <v>1.0</v>
      </c>
      <c r="AC47" s="42">
        <v>0.0</v>
      </c>
      <c r="AD47" s="42">
        <v>0.0</v>
      </c>
      <c r="AE47" s="42">
        <v>0.0</v>
      </c>
      <c r="AF47" s="42">
        <v>0.0</v>
      </c>
      <c r="AG47" s="25"/>
      <c r="AH47" s="25"/>
      <c r="AI47" s="25"/>
      <c r="AJ47" s="25"/>
      <c r="AK47" s="25"/>
      <c r="AL47" s="25"/>
    </row>
    <row r="48">
      <c r="A48" s="26" t="s">
        <v>471</v>
      </c>
      <c r="B48" s="25" t="s">
        <v>450</v>
      </c>
      <c r="C48" s="25" t="s">
        <v>36</v>
      </c>
      <c r="D48" s="28">
        <v>99.43221830985914</v>
      </c>
      <c r="E48" s="29">
        <v>0.19569431643625193</v>
      </c>
      <c r="F48" s="30">
        <v>0.0</v>
      </c>
      <c r="G48" s="32"/>
      <c r="H48" s="34" t="s">
        <v>64</v>
      </c>
      <c r="I48" s="35" t="s">
        <v>45</v>
      </c>
      <c r="J48" s="36">
        <v>5000.0</v>
      </c>
      <c r="K48" s="28" t="s">
        <v>64</v>
      </c>
      <c r="L48" s="28" t="s">
        <v>64</v>
      </c>
      <c r="M48" s="34" t="s">
        <v>64</v>
      </c>
      <c r="N48" s="35" t="s">
        <v>30</v>
      </c>
      <c r="O48" s="36">
        <v>5000.0</v>
      </c>
      <c r="P48" s="28" t="s">
        <v>64</v>
      </c>
      <c r="Q48" s="37" t="s">
        <v>64</v>
      </c>
      <c r="R48" s="38" t="s">
        <v>64</v>
      </c>
      <c r="S48" s="39" t="s">
        <v>64</v>
      </c>
      <c r="T48" s="40" t="s">
        <v>64</v>
      </c>
      <c r="U48" s="40" t="s">
        <v>64</v>
      </c>
      <c r="V48" s="40" t="s">
        <v>64</v>
      </c>
      <c r="W48" s="40" t="s">
        <v>64</v>
      </c>
      <c r="X48" s="39" t="s">
        <v>64</v>
      </c>
      <c r="Y48" s="41" t="s">
        <v>64</v>
      </c>
      <c r="Z48" s="41" t="s">
        <v>64</v>
      </c>
      <c r="AA48" s="41" t="s">
        <v>64</v>
      </c>
      <c r="AB48" s="42">
        <v>0.0</v>
      </c>
      <c r="AC48" s="42">
        <v>0.0</v>
      </c>
      <c r="AD48" s="42">
        <v>0.0</v>
      </c>
      <c r="AE48" s="42">
        <v>1.0</v>
      </c>
      <c r="AF48" s="42">
        <v>1.0</v>
      </c>
      <c r="AG48" s="25"/>
      <c r="AH48" s="25"/>
      <c r="AI48" s="25"/>
      <c r="AJ48" s="25"/>
      <c r="AK48" s="25"/>
      <c r="AL48" s="25"/>
    </row>
    <row r="49">
      <c r="A49" s="26" t="s">
        <v>472</v>
      </c>
      <c r="B49" s="25" t="s">
        <v>450</v>
      </c>
      <c r="C49" s="25" t="s">
        <v>36</v>
      </c>
      <c r="D49" s="28">
        <v>99.43221830985914</v>
      </c>
      <c r="E49" s="29">
        <v>0.17911575562700965</v>
      </c>
      <c r="F49" s="30">
        <v>0.0</v>
      </c>
      <c r="G49" s="33"/>
      <c r="H49" s="34" t="s">
        <v>64</v>
      </c>
      <c r="I49" s="35" t="s">
        <v>27</v>
      </c>
      <c r="J49" s="36">
        <v>3000.0</v>
      </c>
      <c r="K49" s="28" t="s">
        <v>64</v>
      </c>
      <c r="L49" s="28" t="s">
        <v>64</v>
      </c>
      <c r="M49" s="34" t="s">
        <v>64</v>
      </c>
      <c r="N49" s="35" t="s">
        <v>27</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1.0</v>
      </c>
      <c r="AC49" s="42">
        <v>0.0</v>
      </c>
      <c r="AD49" s="42">
        <v>0.0</v>
      </c>
      <c r="AE49" s="42">
        <v>0.0</v>
      </c>
      <c r="AF49" s="42">
        <v>0.0</v>
      </c>
      <c r="AG49" s="25"/>
      <c r="AH49" s="25"/>
      <c r="AI49" s="25"/>
      <c r="AJ49" s="25"/>
      <c r="AK49" s="25"/>
      <c r="AL49" s="25"/>
    </row>
    <row r="50">
      <c r="A50" s="26" t="s">
        <v>473</v>
      </c>
      <c r="B50" s="25" t="s">
        <v>450</v>
      </c>
      <c r="C50" s="25" t="s">
        <v>36</v>
      </c>
      <c r="D50" s="28">
        <v>99.43221830985914</v>
      </c>
      <c r="E50" s="29">
        <v>0.21393877551020407</v>
      </c>
      <c r="F50" s="30">
        <v>0.0</v>
      </c>
      <c r="G50" s="33"/>
      <c r="H50" s="34" t="s">
        <v>64</v>
      </c>
      <c r="I50" s="35" t="s">
        <v>58</v>
      </c>
      <c r="J50" s="36">
        <v>4500.0</v>
      </c>
      <c r="K50" s="28" t="s">
        <v>64</v>
      </c>
      <c r="L50" s="28" t="s">
        <v>64</v>
      </c>
      <c r="M50" s="34" t="s">
        <v>64</v>
      </c>
      <c r="N50" s="35" t="s">
        <v>28</v>
      </c>
      <c r="O50" s="36">
        <v>5200.0</v>
      </c>
      <c r="P50" s="28" t="s">
        <v>64</v>
      </c>
      <c r="Q50" s="37" t="s">
        <v>64</v>
      </c>
      <c r="R50" s="38" t="s">
        <v>64</v>
      </c>
      <c r="S50" s="39" t="s">
        <v>64</v>
      </c>
      <c r="T50" s="40" t="s">
        <v>64</v>
      </c>
      <c r="U50" s="40" t="s">
        <v>64</v>
      </c>
      <c r="V50" s="40" t="s">
        <v>64</v>
      </c>
      <c r="W50" s="40" t="s">
        <v>64</v>
      </c>
      <c r="X50" s="39" t="s">
        <v>64</v>
      </c>
      <c r="Y50" s="41" t="s">
        <v>64</v>
      </c>
      <c r="Z50" s="41" t="s">
        <v>64</v>
      </c>
      <c r="AA50" s="41" t="s">
        <v>64</v>
      </c>
      <c r="AB50" s="42">
        <v>1.0</v>
      </c>
      <c r="AC50" s="42">
        <v>1.0</v>
      </c>
      <c r="AD50" s="42">
        <v>0.0</v>
      </c>
      <c r="AE50" s="42">
        <v>0.0</v>
      </c>
      <c r="AF50" s="42">
        <v>0.0</v>
      </c>
      <c r="AG50" s="25"/>
      <c r="AH50" s="25"/>
      <c r="AI50" s="25"/>
      <c r="AJ50" s="25"/>
      <c r="AK50" s="25"/>
      <c r="AL50" s="25"/>
    </row>
    <row r="51">
      <c r="A51" s="26" t="s">
        <v>474</v>
      </c>
      <c r="B51" s="25" t="s">
        <v>475</v>
      </c>
      <c r="C51" s="25" t="s">
        <v>261</v>
      </c>
      <c r="D51" s="28">
        <v>90.72460128417563</v>
      </c>
      <c r="E51" s="29">
        <v>0.2508754398311049</v>
      </c>
      <c r="F51" s="30">
        <v>34.0</v>
      </c>
      <c r="G51" s="33"/>
      <c r="H51" s="34">
        <v>25.08655792595544</v>
      </c>
      <c r="I51" s="35" t="s">
        <v>44</v>
      </c>
      <c r="J51" s="36">
        <v>5100.0</v>
      </c>
      <c r="K51" s="28">
        <v>4.918932926657929</v>
      </c>
      <c r="L51" s="28">
        <v>5.203947074939431</v>
      </c>
      <c r="M51" s="34">
        <v>24.729724048792058</v>
      </c>
      <c r="N51" s="35" t="s">
        <v>29</v>
      </c>
      <c r="O51" s="36">
        <v>5900.0</v>
      </c>
      <c r="P51" s="28">
        <v>4.191478652337637</v>
      </c>
      <c r="Q51" s="37">
        <v>4.388080139406844</v>
      </c>
      <c r="R51" s="38">
        <v>16.877430384835076</v>
      </c>
      <c r="S51" s="39">
        <v>16.129156783225767</v>
      </c>
      <c r="T51" s="40">
        <v>0.06863013993212705</v>
      </c>
      <c r="U51" s="40">
        <v>0.016607293336345617</v>
      </c>
      <c r="V51" s="40">
        <v>0.03401493815878018</v>
      </c>
      <c r="W51" s="40">
        <v>0.01840808418004574</v>
      </c>
      <c r="X51" s="39">
        <v>14.150557784285105</v>
      </c>
      <c r="Y51" s="41">
        <v>10.936000141670334</v>
      </c>
      <c r="Z51" s="41">
        <v>13.025456642872161</v>
      </c>
      <c r="AA51" s="41">
        <v>11.704267405919895</v>
      </c>
      <c r="AB51" s="42">
        <v>0.0</v>
      </c>
      <c r="AC51" s="42">
        <v>0.0</v>
      </c>
      <c r="AD51" s="42">
        <v>1.0</v>
      </c>
      <c r="AE51" s="42">
        <v>1.0</v>
      </c>
      <c r="AF51" s="42">
        <v>0.0</v>
      </c>
      <c r="AG51" s="25"/>
      <c r="AH51" s="25"/>
      <c r="AI51" s="25"/>
      <c r="AJ51" s="25"/>
      <c r="AK51" s="25"/>
      <c r="AL51" s="25"/>
    </row>
    <row r="52">
      <c r="A52" s="26" t="s">
        <v>476</v>
      </c>
      <c r="B52" s="25" t="s">
        <v>475</v>
      </c>
      <c r="C52" s="25" t="s">
        <v>261</v>
      </c>
      <c r="D52" s="28">
        <v>90.72460128417563</v>
      </c>
      <c r="E52" s="29">
        <v>0.19415746114959742</v>
      </c>
      <c r="F52" s="30">
        <v>32.0</v>
      </c>
      <c r="G52" s="32"/>
      <c r="H52" s="34">
        <v>22.338521060529857</v>
      </c>
      <c r="I52" s="35" t="s">
        <v>40</v>
      </c>
      <c r="J52" s="36">
        <v>4500.0</v>
      </c>
      <c r="K52" s="28">
        <v>4.964115791228857</v>
      </c>
      <c r="L52" s="28">
        <v>4.82412195682799</v>
      </c>
      <c r="M52" s="34">
        <v>21.74238464215051</v>
      </c>
      <c r="N52" s="35" t="s">
        <v>28</v>
      </c>
      <c r="O52" s="36">
        <v>5200.0</v>
      </c>
      <c r="P52" s="28">
        <v>4.181227815798175</v>
      </c>
      <c r="Q52" s="37">
        <v>3.9836449851475204</v>
      </c>
      <c r="R52" s="38">
        <v>11.681651600079157</v>
      </c>
      <c r="S52" s="39">
        <v>11.16373676848308</v>
      </c>
      <c r="T52" s="40">
        <v>0.033462960248602396</v>
      </c>
      <c r="U52" s="40">
        <v>0.03469880821232918</v>
      </c>
      <c r="V52" s="40">
        <v>0.02947022067348506</v>
      </c>
      <c r="W52" s="40">
        <v>0.019963697875586654</v>
      </c>
      <c r="X52" s="39">
        <v>12.572017732288352</v>
      </c>
      <c r="Y52" s="41">
        <v>9.766503328241507</v>
      </c>
      <c r="Z52" s="41">
        <v>10.918939708948354</v>
      </c>
      <c r="AA52" s="41">
        <v>10.823444933202154</v>
      </c>
      <c r="AB52" s="42">
        <v>0.0</v>
      </c>
      <c r="AC52" s="42">
        <v>1.0</v>
      </c>
      <c r="AD52" s="42">
        <v>1.0</v>
      </c>
      <c r="AE52" s="42">
        <v>0.0</v>
      </c>
      <c r="AF52" s="42">
        <v>0.0</v>
      </c>
      <c r="AG52" s="25"/>
      <c r="AH52" s="25"/>
      <c r="AI52" s="25"/>
      <c r="AJ52" s="25"/>
      <c r="AK52" s="25"/>
      <c r="AL52" s="25"/>
    </row>
    <row r="53">
      <c r="A53" s="26" t="s">
        <v>478</v>
      </c>
      <c r="B53" s="25" t="s">
        <v>475</v>
      </c>
      <c r="C53" s="25" t="s">
        <v>261</v>
      </c>
      <c r="D53" s="28">
        <v>90.72460128417563</v>
      </c>
      <c r="E53" s="29">
        <v>0.18806671275492567</v>
      </c>
      <c r="F53" s="30">
        <v>32.0</v>
      </c>
      <c r="G53" s="33"/>
      <c r="H53" s="34">
        <v>24.79416404590039</v>
      </c>
      <c r="I53" s="35" t="s">
        <v>58</v>
      </c>
      <c r="J53" s="36">
        <v>4100.0</v>
      </c>
      <c r="K53" s="28">
        <v>6.047357084365949</v>
      </c>
      <c r="L53" s="28">
        <v>6.343081176149851</v>
      </c>
      <c r="M53" s="34">
        <v>24.24134727044325</v>
      </c>
      <c r="N53" s="35" t="s">
        <v>28</v>
      </c>
      <c r="O53" s="36">
        <v>5300.0</v>
      </c>
      <c r="P53" s="28">
        <v>4.573839107630802</v>
      </c>
      <c r="Q53" s="37">
        <v>4.71896517936837</v>
      </c>
      <c r="R53" s="38">
        <v>11.253339934637896</v>
      </c>
      <c r="S53" s="39">
        <v>10.754414623674</v>
      </c>
      <c r="T53" s="40">
        <v>0.03914185236846815</v>
      </c>
      <c r="U53" s="40">
        <v>0.027701842376717797</v>
      </c>
      <c r="V53" s="40">
        <v>0.034414575512372966</v>
      </c>
      <c r="W53" s="40">
        <v>0.03053820849037491</v>
      </c>
      <c r="X53" s="39">
        <v>11.757038841364356</v>
      </c>
      <c r="Y53" s="41">
        <v>13.037125204536036</v>
      </c>
      <c r="Z53" s="41">
        <v>9.99577037680199</v>
      </c>
      <c r="AA53" s="41">
        <v>14.245576893641257</v>
      </c>
      <c r="AB53" s="42">
        <v>1.0</v>
      </c>
      <c r="AC53" s="42">
        <v>1.0</v>
      </c>
      <c r="AD53" s="42">
        <v>0.0</v>
      </c>
      <c r="AE53" s="42">
        <v>0.0</v>
      </c>
      <c r="AF53" s="42">
        <v>0.0</v>
      </c>
      <c r="AG53" s="25"/>
      <c r="AH53" s="25"/>
      <c r="AI53" s="25"/>
      <c r="AJ53" s="25"/>
      <c r="AK53" s="25"/>
      <c r="AL53" s="25"/>
    </row>
    <row r="54">
      <c r="A54" s="26" t="s">
        <v>477</v>
      </c>
      <c r="B54" s="25" t="s">
        <v>475</v>
      </c>
      <c r="C54" s="25" t="s">
        <v>261</v>
      </c>
      <c r="D54" s="28">
        <v>90.72460128417563</v>
      </c>
      <c r="E54" s="29">
        <v>0.19491509433962265</v>
      </c>
      <c r="F54" s="30">
        <v>30.0</v>
      </c>
      <c r="G54" s="33"/>
      <c r="H54" s="34">
        <v>25.215967637175556</v>
      </c>
      <c r="I54" s="35" t="s">
        <v>58</v>
      </c>
      <c r="J54" s="36">
        <v>5400.0</v>
      </c>
      <c r="K54" s="28">
        <v>4.669623636513992</v>
      </c>
      <c r="L54" s="28">
        <v>4.958835043613787</v>
      </c>
      <c r="M54" s="34">
        <v>24.807771846006585</v>
      </c>
      <c r="N54" s="35" t="s">
        <v>27</v>
      </c>
      <c r="O54" s="36">
        <v>6300.0</v>
      </c>
      <c r="P54" s="28">
        <v>3.937741562858188</v>
      </c>
      <c r="Q54" s="37">
        <v>4.131961867558348</v>
      </c>
      <c r="R54" s="38">
        <v>11.001782279629365</v>
      </c>
      <c r="S54" s="39">
        <v>10.51400996697348</v>
      </c>
      <c r="T54" s="40">
        <v>0.05755369368031777</v>
      </c>
      <c r="U54" s="40">
        <v>0.01740880321239364</v>
      </c>
      <c r="V54" s="40">
        <v>0.040049760395725255</v>
      </c>
      <c r="W54" s="40">
        <v>0.035768907146776004</v>
      </c>
      <c r="X54" s="39">
        <v>11.238708751832247</v>
      </c>
      <c r="Y54" s="41">
        <v>13.977258885343309</v>
      </c>
      <c r="Z54" s="41">
        <v>9.731044198850672</v>
      </c>
      <c r="AA54" s="41">
        <v>15.076727647155913</v>
      </c>
      <c r="AB54" s="42">
        <v>1.0</v>
      </c>
      <c r="AC54" s="42">
        <v>1.0</v>
      </c>
      <c r="AD54" s="42">
        <v>0.0</v>
      </c>
      <c r="AE54" s="42">
        <v>0.0</v>
      </c>
      <c r="AF54" s="42">
        <v>0.0</v>
      </c>
      <c r="AG54" s="25"/>
      <c r="AH54" s="25"/>
      <c r="AI54" s="25"/>
      <c r="AJ54" s="25"/>
      <c r="AK54" s="25"/>
      <c r="AL54" s="25"/>
    </row>
    <row r="55">
      <c r="A55" s="26" t="s">
        <v>480</v>
      </c>
      <c r="B55" s="25" t="s">
        <v>475</v>
      </c>
      <c r="C55" s="25" t="s">
        <v>261</v>
      </c>
      <c r="D55" s="28">
        <v>90.72460128417563</v>
      </c>
      <c r="E55" s="29">
        <v>0.2589019706922688</v>
      </c>
      <c r="F55" s="30">
        <v>25.0</v>
      </c>
      <c r="G55" s="32"/>
      <c r="H55" s="34">
        <v>22.84282917286265</v>
      </c>
      <c r="I55" s="35" t="s">
        <v>58</v>
      </c>
      <c r="J55" s="36">
        <v>4300.0</v>
      </c>
      <c r="K55" s="28">
        <v>5.312285854154105</v>
      </c>
      <c r="L55" s="28">
        <v>5.247535581801848</v>
      </c>
      <c r="M55" s="34">
        <v>21.73486910256947</v>
      </c>
      <c r="N55" s="35" t="s">
        <v>27</v>
      </c>
      <c r="O55" s="36">
        <v>5100.0</v>
      </c>
      <c r="P55" s="28">
        <v>4.261739039719504</v>
      </c>
      <c r="Q55" s="37">
        <v>4.059324181275284</v>
      </c>
      <c r="R55" s="38">
        <v>12.899768499547703</v>
      </c>
      <c r="S55" s="39">
        <v>12.327847536759672</v>
      </c>
      <c r="T55" s="40">
        <v>0.06318232450836743</v>
      </c>
      <c r="U55" s="40">
        <v>0.028719238412894286</v>
      </c>
      <c r="V55" s="40">
        <v>0.027207699549057746</v>
      </c>
      <c r="W55" s="40">
        <v>0.03748616382314622</v>
      </c>
      <c r="X55" s="39">
        <v>11.120690910585633</v>
      </c>
      <c r="Y55" s="41">
        <v>11.722138262277015</v>
      </c>
      <c r="Z55" s="41">
        <v>9.556508952063956</v>
      </c>
      <c r="AA55" s="41">
        <v>12.178360150505515</v>
      </c>
      <c r="AB55" s="42">
        <v>1.0</v>
      </c>
      <c r="AC55" s="42">
        <v>1.0</v>
      </c>
      <c r="AD55" s="42">
        <v>0.0</v>
      </c>
      <c r="AE55" s="42">
        <v>0.0</v>
      </c>
      <c r="AF55" s="42">
        <v>0.0</v>
      </c>
      <c r="AG55" s="25"/>
      <c r="AH55" s="25"/>
      <c r="AI55" s="25"/>
      <c r="AJ55" s="25"/>
      <c r="AK55" s="25"/>
      <c r="AL55" s="25"/>
    </row>
    <row r="56">
      <c r="A56" s="26" t="s">
        <v>479</v>
      </c>
      <c r="B56" s="25" t="s">
        <v>475</v>
      </c>
      <c r="C56" s="25" t="s">
        <v>261</v>
      </c>
      <c r="D56" s="28">
        <v>90.72460128417563</v>
      </c>
      <c r="E56" s="29">
        <v>0.2464898929845422</v>
      </c>
      <c r="F56" s="30">
        <v>23.0</v>
      </c>
      <c r="G56" s="33"/>
      <c r="H56" s="34">
        <v>22.334670930957174</v>
      </c>
      <c r="I56" s="35" t="s">
        <v>45</v>
      </c>
      <c r="J56" s="36">
        <v>4100.0</v>
      </c>
      <c r="K56" s="28">
        <v>5.447480714867604</v>
      </c>
      <c r="L56" s="28">
        <v>5.293187477405679</v>
      </c>
      <c r="M56" s="34">
        <v>22.076099773878447</v>
      </c>
      <c r="N56" s="35" t="s">
        <v>30</v>
      </c>
      <c r="O56" s="36">
        <v>4600.0</v>
      </c>
      <c r="P56" s="28">
        <v>4.7991521247561835</v>
      </c>
      <c r="Q56" s="37">
        <v>4.623639410232483</v>
      </c>
      <c r="R56" s="38">
        <v>11.173315362677556</v>
      </c>
      <c r="S56" s="39">
        <v>10.677938001449647</v>
      </c>
      <c r="T56" s="40">
        <v>0.08211146930218916</v>
      </c>
      <c r="U56" s="40">
        <v>0.023915961932676453</v>
      </c>
      <c r="V56" s="40">
        <v>0.04833017307228366</v>
      </c>
      <c r="W56" s="40">
        <v>0.019929968277230377</v>
      </c>
      <c r="X56" s="39">
        <v>12.445831148171536</v>
      </c>
      <c r="Y56" s="41">
        <v>9.888839782785638</v>
      </c>
      <c r="Z56" s="41">
        <v>11.492791519700344</v>
      </c>
      <c r="AA56" s="41">
        <v>10.583308254178101</v>
      </c>
      <c r="AB56" s="42">
        <v>0.0</v>
      </c>
      <c r="AC56" s="42">
        <v>0.0</v>
      </c>
      <c r="AD56" s="42">
        <v>0.0</v>
      </c>
      <c r="AE56" s="42">
        <v>1.0</v>
      </c>
      <c r="AF56" s="42">
        <v>1.0</v>
      </c>
      <c r="AG56" s="25"/>
      <c r="AH56" s="25"/>
      <c r="AI56" s="25"/>
      <c r="AJ56" s="25"/>
      <c r="AK56" s="25"/>
      <c r="AL56" s="25"/>
    </row>
    <row r="57">
      <c r="A57" s="26" t="s">
        <v>481</v>
      </c>
      <c r="B57" s="25" t="s">
        <v>475</v>
      </c>
      <c r="C57" s="25" t="s">
        <v>261</v>
      </c>
      <c r="D57" s="28">
        <v>90.72460128417563</v>
      </c>
      <c r="E57" s="29">
        <v>0.17559405940594058</v>
      </c>
      <c r="F57" s="30">
        <v>17.0</v>
      </c>
      <c r="G57" s="33"/>
      <c r="H57" s="34">
        <v>15.821526127565999</v>
      </c>
      <c r="I57" s="35" t="s">
        <v>31</v>
      </c>
      <c r="J57" s="36">
        <v>4400.0</v>
      </c>
      <c r="K57" s="28">
        <v>3.595801392628636</v>
      </c>
      <c r="L57" s="28">
        <v>2.714603695862717</v>
      </c>
      <c r="M57" s="34">
        <v>16.86207006543075</v>
      </c>
      <c r="N57" s="35" t="s">
        <v>31</v>
      </c>
      <c r="O57" s="36">
        <v>5000.0</v>
      </c>
      <c r="P57" s="28">
        <v>3.37241401308615</v>
      </c>
      <c r="Q57" s="37">
        <v>2.6674850416692295</v>
      </c>
      <c r="R57" s="38">
        <v>5.519543272153922</v>
      </c>
      <c r="S57" s="39">
        <v>5.274830159475106</v>
      </c>
      <c r="T57" s="40">
        <v>0.07367024715651281</v>
      </c>
      <c r="U57" s="40">
        <v>1.8698032273226602E-4</v>
      </c>
      <c r="V57" s="40">
        <v>0.032815046639512686</v>
      </c>
      <c r="W57" s="40">
        <v>0.029075440184867365</v>
      </c>
      <c r="X57" s="39">
        <v>5.342598417261201</v>
      </c>
      <c r="Y57" s="41">
        <v>10.478927710304797</v>
      </c>
      <c r="Z57" s="41">
        <v>4.872473788472122</v>
      </c>
      <c r="AA57" s="41">
        <v>11.989596276958627</v>
      </c>
      <c r="AB57" s="42">
        <v>0.0</v>
      </c>
      <c r="AC57" s="42">
        <v>0.0</v>
      </c>
      <c r="AD57" s="42">
        <v>0.0</v>
      </c>
      <c r="AE57" s="42">
        <v>0.0</v>
      </c>
      <c r="AF57" s="42">
        <v>1.0</v>
      </c>
      <c r="AG57" s="25"/>
      <c r="AH57" s="25"/>
      <c r="AI57" s="25"/>
      <c r="AJ57" s="25"/>
      <c r="AK57" s="25"/>
      <c r="AL57" s="25"/>
    </row>
    <row r="58">
      <c r="A58" s="26" t="s">
        <v>482</v>
      </c>
      <c r="B58" s="25" t="s">
        <v>475</v>
      </c>
      <c r="C58" s="25" t="s">
        <v>261</v>
      </c>
      <c r="D58" s="28">
        <v>90.72460128417563</v>
      </c>
      <c r="E58" s="29">
        <v>0.17191774303195106</v>
      </c>
      <c r="F58" s="30">
        <v>16.0</v>
      </c>
      <c r="G58" s="33"/>
      <c r="H58" s="34">
        <v>13.135279269226128</v>
      </c>
      <c r="I58" s="35" t="s">
        <v>45</v>
      </c>
      <c r="J58" s="36">
        <v>3100.0</v>
      </c>
      <c r="K58" s="28">
        <v>4.237186861040686</v>
      </c>
      <c r="L58" s="28">
        <v>2.791463911411335</v>
      </c>
      <c r="M58" s="34">
        <v>13.560167820539663</v>
      </c>
      <c r="N58" s="35" t="s">
        <v>30</v>
      </c>
      <c r="O58" s="36">
        <v>3100.0</v>
      </c>
      <c r="P58" s="28">
        <v>4.374247684045053</v>
      </c>
      <c r="Q58" s="37">
        <v>2.949707315820924</v>
      </c>
      <c r="R58" s="38">
        <v>5.069301736841107</v>
      </c>
      <c r="S58" s="39">
        <v>4.844550422110237</v>
      </c>
      <c r="T58" s="40">
        <v>0.0628042252285882</v>
      </c>
      <c r="U58" s="40">
        <v>0.006802238044045903</v>
      </c>
      <c r="V58" s="40">
        <v>0.03978843349051508</v>
      </c>
      <c r="W58" s="40">
        <v>0.01751809249699493</v>
      </c>
      <c r="X58" s="39">
        <v>5.456953847208731</v>
      </c>
      <c r="Y58" s="41">
        <v>7.678325422017398</v>
      </c>
      <c r="Z58" s="41">
        <v>5.089211798636184</v>
      </c>
      <c r="AA58" s="41">
        <v>8.47095602190348</v>
      </c>
      <c r="AB58" s="42">
        <v>0.0</v>
      </c>
      <c r="AC58" s="42">
        <v>0.0</v>
      </c>
      <c r="AD58" s="42">
        <v>0.0</v>
      </c>
      <c r="AE58" s="42">
        <v>1.0</v>
      </c>
      <c r="AF58" s="42">
        <v>1.0</v>
      </c>
      <c r="AG58" s="25"/>
      <c r="AH58" s="25"/>
      <c r="AI58" s="25"/>
      <c r="AJ58" s="25"/>
      <c r="AK58" s="25"/>
      <c r="AL58" s="25"/>
    </row>
    <row r="59">
      <c r="A59" s="26" t="s">
        <v>485</v>
      </c>
      <c r="B59" s="25" t="s">
        <v>475</v>
      </c>
      <c r="C59" s="25" t="s">
        <v>261</v>
      </c>
      <c r="D59" s="28">
        <v>90.72460128417563</v>
      </c>
      <c r="E59" s="29">
        <v>0.12336796536796536</v>
      </c>
      <c r="F59" s="30">
        <v>10.0</v>
      </c>
      <c r="G59" s="33"/>
      <c r="H59" s="34">
        <v>5.518465982692286</v>
      </c>
      <c r="I59" s="35" t="s">
        <v>29</v>
      </c>
      <c r="J59" s="36">
        <v>3000.0</v>
      </c>
      <c r="K59" s="28">
        <v>1.8394886608974286</v>
      </c>
      <c r="L59" s="28">
        <v>0.6423117277777601</v>
      </c>
      <c r="M59" s="34">
        <v>5.593330315197427</v>
      </c>
      <c r="N59" s="35" t="s">
        <v>29</v>
      </c>
      <c r="O59" s="36">
        <v>3000.0</v>
      </c>
      <c r="P59" s="28">
        <v>1.8644434383991424</v>
      </c>
      <c r="Q59" s="37">
        <v>0.6574791457124006</v>
      </c>
      <c r="R59" s="38">
        <v>2.1763736057721697</v>
      </c>
      <c r="S59" s="39">
        <v>2.0798824409855055</v>
      </c>
      <c r="T59" s="40">
        <v>0.024350910384803706</v>
      </c>
      <c r="U59" s="40">
        <v>0.016769125100157864</v>
      </c>
      <c r="V59" s="40">
        <v>0.016858322574094874</v>
      </c>
      <c r="W59" s="40">
        <v>0.016769125100157864</v>
      </c>
      <c r="X59" s="39">
        <v>2.1900071730790924</v>
      </c>
      <c r="Y59" s="41">
        <v>3.3284588096131937</v>
      </c>
      <c r="Z59" s="41">
        <v>1.8730546337882001</v>
      </c>
      <c r="AA59" s="41">
        <v>3.7202756814092273</v>
      </c>
      <c r="AB59" s="42">
        <v>0.0</v>
      </c>
      <c r="AC59" s="42">
        <v>0.0</v>
      </c>
      <c r="AD59" s="42">
        <v>1.0</v>
      </c>
      <c r="AE59" s="42">
        <v>0.0</v>
      </c>
      <c r="AF59" s="42">
        <v>0.0</v>
      </c>
      <c r="AG59" s="25"/>
      <c r="AH59" s="25"/>
      <c r="AI59" s="25"/>
      <c r="AJ59" s="25"/>
      <c r="AK59" s="25"/>
      <c r="AL59" s="25"/>
    </row>
    <row r="60">
      <c r="A60" s="26" t="s">
        <v>486</v>
      </c>
      <c r="B60" s="25" t="s">
        <v>475</v>
      </c>
      <c r="C60" s="25" t="s">
        <v>261</v>
      </c>
      <c r="D60" s="28">
        <v>90.72460128417563</v>
      </c>
      <c r="E60" s="29">
        <v>0.172</v>
      </c>
      <c r="F60" s="30">
        <v>5.0</v>
      </c>
      <c r="G60" s="33"/>
      <c r="H60" s="34">
        <v>3.9607945674430187</v>
      </c>
      <c r="I60" s="35" t="s">
        <v>27</v>
      </c>
      <c r="J60" s="36">
        <v>3000.0</v>
      </c>
      <c r="K60" s="28">
        <v>1.3202648558143395</v>
      </c>
      <c r="L60" s="28">
        <v>0.3616330309354752</v>
      </c>
      <c r="M60" s="34">
        <v>3.8750661934071857</v>
      </c>
      <c r="N60" s="35" t="s">
        <v>27</v>
      </c>
      <c r="O60" s="36">
        <v>3000.0</v>
      </c>
      <c r="P60" s="28">
        <v>1.2916887311357286</v>
      </c>
      <c r="Q60" s="37">
        <v>0.3481834142604916</v>
      </c>
      <c r="R60" s="38">
        <v>1.585032097120662</v>
      </c>
      <c r="S60" s="39">
        <v>1.5147585039885862</v>
      </c>
      <c r="T60" s="40">
        <v>0.046221367862247995</v>
      </c>
      <c r="U60" s="40">
        <v>0.02627908414748777</v>
      </c>
      <c r="V60" s="40">
        <v>0.03252269633855756</v>
      </c>
      <c r="W60" s="40">
        <v>0.03196356688861101</v>
      </c>
      <c r="X60" s="39">
        <v>1.8991725080531316</v>
      </c>
      <c r="Y60" s="41">
        <v>2.061622059389887</v>
      </c>
      <c r="Z60" s="41">
        <v>1.6239620240435775</v>
      </c>
      <c r="AA60" s="41">
        <v>2.2511041693636082</v>
      </c>
      <c r="AB60" s="42">
        <v>1.0</v>
      </c>
      <c r="AC60" s="42">
        <v>0.0</v>
      </c>
      <c r="AD60" s="42">
        <v>0.0</v>
      </c>
      <c r="AE60" s="42">
        <v>0.0</v>
      </c>
      <c r="AF60" s="42">
        <v>0.0</v>
      </c>
      <c r="AG60" s="25"/>
      <c r="AH60" s="25"/>
      <c r="AI60" s="25"/>
      <c r="AJ60" s="25"/>
      <c r="AK60" s="25"/>
      <c r="AL60" s="25"/>
    </row>
    <row r="61">
      <c r="A61" s="26" t="s">
        <v>483</v>
      </c>
      <c r="B61" s="25" t="s">
        <v>475</v>
      </c>
      <c r="C61" s="25" t="s">
        <v>261</v>
      </c>
      <c r="D61" s="28">
        <v>90.72460128417563</v>
      </c>
      <c r="E61" s="29">
        <v>0.19934726688102897</v>
      </c>
      <c r="F61" s="30">
        <v>0.0</v>
      </c>
      <c r="G61" s="33"/>
      <c r="H61" s="34" t="s">
        <v>64</v>
      </c>
      <c r="I61" s="35" t="s">
        <v>58</v>
      </c>
      <c r="J61" s="36">
        <v>3000.0</v>
      </c>
      <c r="K61" s="28" t="s">
        <v>64</v>
      </c>
      <c r="L61" s="28" t="s">
        <v>64</v>
      </c>
      <c r="M61" s="34" t="s">
        <v>64</v>
      </c>
      <c r="N61" s="35" t="s">
        <v>28</v>
      </c>
      <c r="O61" s="36">
        <v>3000.0</v>
      </c>
      <c r="P61" s="28" t="s">
        <v>64</v>
      </c>
      <c r="Q61" s="37" t="s">
        <v>64</v>
      </c>
      <c r="R61" s="38" t="s">
        <v>64</v>
      </c>
      <c r="S61" s="39" t="s">
        <v>64</v>
      </c>
      <c r="T61" s="40" t="s">
        <v>64</v>
      </c>
      <c r="U61" s="40" t="s">
        <v>64</v>
      </c>
      <c r="V61" s="40" t="s">
        <v>64</v>
      </c>
      <c r="W61" s="40" t="s">
        <v>64</v>
      </c>
      <c r="X61" s="39" t="s">
        <v>64</v>
      </c>
      <c r="Y61" s="41" t="s">
        <v>64</v>
      </c>
      <c r="Z61" s="41" t="s">
        <v>64</v>
      </c>
      <c r="AA61" s="41" t="s">
        <v>64</v>
      </c>
      <c r="AB61" s="42">
        <v>1.0</v>
      </c>
      <c r="AC61" s="42">
        <v>1.0</v>
      </c>
      <c r="AD61" s="42">
        <v>0.0</v>
      </c>
      <c r="AE61" s="42">
        <v>0.0</v>
      </c>
      <c r="AF61" s="42">
        <v>0.0</v>
      </c>
      <c r="AG61" s="25"/>
      <c r="AH61" s="25"/>
      <c r="AI61" s="25"/>
      <c r="AJ61" s="25"/>
      <c r="AK61" s="25"/>
      <c r="AL61" s="25"/>
    </row>
    <row r="62">
      <c r="A62" s="26" t="s">
        <v>487</v>
      </c>
      <c r="B62" s="25" t="s">
        <v>475</v>
      </c>
      <c r="C62" s="25" t="s">
        <v>261</v>
      </c>
      <c r="D62" s="28">
        <v>90.72460128417563</v>
      </c>
      <c r="E62" s="29">
        <v>0.16358848433530906</v>
      </c>
      <c r="F62" s="30">
        <v>0.0</v>
      </c>
      <c r="G62" s="33"/>
      <c r="H62" s="34" t="s">
        <v>64</v>
      </c>
      <c r="I62" s="35" t="s">
        <v>31</v>
      </c>
      <c r="J62" s="36">
        <v>3000.0</v>
      </c>
      <c r="K62" s="28" t="s">
        <v>64</v>
      </c>
      <c r="L62" s="28" t="s">
        <v>64</v>
      </c>
      <c r="M62" s="34" t="s">
        <v>64</v>
      </c>
      <c r="N62" s="35" t="s">
        <v>31</v>
      </c>
      <c r="O62" s="36">
        <v>3000.0</v>
      </c>
      <c r="P62" s="28" t="s">
        <v>64</v>
      </c>
      <c r="Q62" s="37" t="s">
        <v>64</v>
      </c>
      <c r="R62" s="38" t="s">
        <v>64</v>
      </c>
      <c r="S62" s="39" t="s">
        <v>64</v>
      </c>
      <c r="T62" s="40" t="s">
        <v>64</v>
      </c>
      <c r="U62" s="40" t="s">
        <v>64</v>
      </c>
      <c r="V62" s="40" t="s">
        <v>64</v>
      </c>
      <c r="W62" s="40" t="s">
        <v>64</v>
      </c>
      <c r="X62" s="39" t="s">
        <v>64</v>
      </c>
      <c r="Y62" s="41" t="s">
        <v>64</v>
      </c>
      <c r="Z62" s="41" t="s">
        <v>64</v>
      </c>
      <c r="AA62" s="41" t="s">
        <v>64</v>
      </c>
      <c r="AB62" s="42">
        <v>0.0</v>
      </c>
      <c r="AC62" s="42">
        <v>0.0</v>
      </c>
      <c r="AD62" s="42">
        <v>0.0</v>
      </c>
      <c r="AE62" s="42">
        <v>0.0</v>
      </c>
      <c r="AF62" s="42">
        <v>1.0</v>
      </c>
      <c r="AG62" s="25"/>
      <c r="AH62" s="25"/>
      <c r="AI62" s="25"/>
      <c r="AJ62" s="25"/>
      <c r="AK62" s="25"/>
      <c r="AL62" s="25"/>
    </row>
    <row r="63">
      <c r="A63" s="26" t="s">
        <v>488</v>
      </c>
      <c r="B63" s="25" t="s">
        <v>475</v>
      </c>
      <c r="C63" s="25" t="s">
        <v>261</v>
      </c>
      <c r="D63" s="28">
        <v>90.72460128417563</v>
      </c>
      <c r="E63" s="29">
        <v>0.18</v>
      </c>
      <c r="F63" s="30">
        <v>0.0</v>
      </c>
      <c r="G63" s="33"/>
      <c r="H63" s="34" t="s">
        <v>64</v>
      </c>
      <c r="I63" s="35" t="s">
        <v>45</v>
      </c>
      <c r="J63" s="36">
        <v>3000.0</v>
      </c>
      <c r="K63" s="28" t="s">
        <v>64</v>
      </c>
      <c r="L63" s="28" t="s">
        <v>64</v>
      </c>
      <c r="M63" s="34" t="s">
        <v>64</v>
      </c>
      <c r="N63" s="35" t="s">
        <v>29</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0.0</v>
      </c>
      <c r="AD63" s="42">
        <v>0.0</v>
      </c>
      <c r="AE63" s="42">
        <v>1.0</v>
      </c>
      <c r="AF63" s="42">
        <v>1.0</v>
      </c>
      <c r="AG63" s="25"/>
      <c r="AH63" s="25"/>
      <c r="AI63" s="25"/>
      <c r="AJ63" s="25"/>
      <c r="AK63" s="25"/>
      <c r="AL63" s="25"/>
    </row>
    <row r="64">
      <c r="A64" s="26" t="s">
        <v>489</v>
      </c>
      <c r="B64" s="25" t="s">
        <v>475</v>
      </c>
      <c r="C64" s="25" t="s">
        <v>261</v>
      </c>
      <c r="D64" s="28">
        <v>90.72460128417563</v>
      </c>
      <c r="E64" s="29">
        <v>0.1738794048551292</v>
      </c>
      <c r="F64" s="30">
        <v>0.0</v>
      </c>
      <c r="G64" s="33"/>
      <c r="H64" s="34" t="s">
        <v>64</v>
      </c>
      <c r="I64" s="35" t="s">
        <v>45</v>
      </c>
      <c r="J64" s="36">
        <v>3000.0</v>
      </c>
      <c r="K64" s="28" t="s">
        <v>64</v>
      </c>
      <c r="L64" s="28" t="s">
        <v>64</v>
      </c>
      <c r="M64" s="34" t="s">
        <v>64</v>
      </c>
      <c r="N64" s="35" t="s">
        <v>30</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0.0</v>
      </c>
      <c r="AC64" s="42">
        <v>0.0</v>
      </c>
      <c r="AD64" s="42">
        <v>0.0</v>
      </c>
      <c r="AE64" s="42">
        <v>1.0</v>
      </c>
      <c r="AF64" s="42">
        <v>1.0</v>
      </c>
      <c r="AG64" s="25"/>
      <c r="AH64" s="25"/>
      <c r="AI64" s="25"/>
      <c r="AJ64" s="25"/>
      <c r="AK64" s="25"/>
      <c r="AL64" s="25"/>
    </row>
    <row r="65">
      <c r="A65" s="26" t="s">
        <v>490</v>
      </c>
      <c r="B65" s="25" t="s">
        <v>475</v>
      </c>
      <c r="C65" s="25" t="s">
        <v>261</v>
      </c>
      <c r="D65" s="28">
        <v>90.72460128417563</v>
      </c>
      <c r="E65" s="29">
        <v>0.17165578635014836</v>
      </c>
      <c r="F65" s="30">
        <v>0.0</v>
      </c>
      <c r="G65" s="33"/>
      <c r="H65" s="34" t="s">
        <v>64</v>
      </c>
      <c r="I65" s="35" t="s">
        <v>30</v>
      </c>
      <c r="J65" s="36">
        <v>3000.0</v>
      </c>
      <c r="K65" s="28" t="s">
        <v>64</v>
      </c>
      <c r="L65" s="28" t="s">
        <v>64</v>
      </c>
      <c r="M65" s="34" t="s">
        <v>64</v>
      </c>
      <c r="N65" s="35" t="s">
        <v>30</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0.0</v>
      </c>
      <c r="AE65" s="42">
        <v>1.0</v>
      </c>
      <c r="AF65" s="42">
        <v>0.0</v>
      </c>
      <c r="AG65" s="25"/>
      <c r="AH65" s="25"/>
      <c r="AI65" s="25"/>
      <c r="AJ65" s="25"/>
      <c r="AK65" s="25"/>
      <c r="AL65" s="25"/>
    </row>
    <row r="66">
      <c r="A66" s="26" t="s">
        <v>484</v>
      </c>
      <c r="B66" s="25" t="s">
        <v>475</v>
      </c>
      <c r="C66" s="25" t="s">
        <v>261</v>
      </c>
      <c r="D66" s="28">
        <v>90.72460128417563</v>
      </c>
      <c r="E66" s="29">
        <v>0.12362566844919787</v>
      </c>
      <c r="F66" s="30">
        <v>0.0</v>
      </c>
      <c r="G66" s="33"/>
      <c r="H66" s="34" t="s">
        <v>64</v>
      </c>
      <c r="I66" s="35" t="s">
        <v>31</v>
      </c>
      <c r="J66" s="36">
        <v>3000.0</v>
      </c>
      <c r="K66" s="28" t="s">
        <v>64</v>
      </c>
      <c r="L66" s="28" t="s">
        <v>64</v>
      </c>
      <c r="M66" s="34" t="s">
        <v>64</v>
      </c>
      <c r="N66" s="35" t="s">
        <v>31</v>
      </c>
      <c r="O66" s="36">
        <v>3100.0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0.0</v>
      </c>
      <c r="AD66" s="42">
        <v>0.0</v>
      </c>
      <c r="AE66" s="42">
        <v>0.0</v>
      </c>
      <c r="AF66" s="42">
        <v>1.0</v>
      </c>
      <c r="AG66" s="25"/>
      <c r="AH66" s="25"/>
      <c r="AI66" s="25"/>
      <c r="AJ66" s="25"/>
      <c r="AK66" s="25"/>
      <c r="AL66" s="25"/>
    </row>
    <row r="67">
      <c r="A67" s="26" t="s">
        <v>491</v>
      </c>
      <c r="B67" s="25" t="s">
        <v>475</v>
      </c>
      <c r="C67" s="25" t="s">
        <v>261</v>
      </c>
      <c r="D67" s="28">
        <v>90.72460128417563</v>
      </c>
      <c r="E67" s="29">
        <v>0.19204176904176903</v>
      </c>
      <c r="F67" s="30">
        <v>0.0</v>
      </c>
      <c r="G67" s="33"/>
      <c r="H67" s="34" t="s">
        <v>64</v>
      </c>
      <c r="I67" s="35" t="s">
        <v>58</v>
      </c>
      <c r="J67" s="36">
        <v>4000.0</v>
      </c>
      <c r="K67" s="28" t="s">
        <v>64</v>
      </c>
      <c r="L67" s="28" t="s">
        <v>64</v>
      </c>
      <c r="M67" s="34" t="s">
        <v>64</v>
      </c>
      <c r="N67" s="35" t="s">
        <v>28</v>
      </c>
      <c r="O67" s="36">
        <v>4600.0</v>
      </c>
      <c r="P67" s="28" t="s">
        <v>64</v>
      </c>
      <c r="Q67" s="37" t="s">
        <v>64</v>
      </c>
      <c r="R67" s="38" t="s">
        <v>64</v>
      </c>
      <c r="S67" s="39" t="s">
        <v>64</v>
      </c>
      <c r="T67" s="40" t="s">
        <v>64</v>
      </c>
      <c r="U67" s="40" t="s">
        <v>64</v>
      </c>
      <c r="V67" s="40" t="s">
        <v>64</v>
      </c>
      <c r="W67" s="40" t="s">
        <v>64</v>
      </c>
      <c r="X67" s="39" t="s">
        <v>64</v>
      </c>
      <c r="Y67" s="41" t="s">
        <v>64</v>
      </c>
      <c r="Z67" s="41" t="s">
        <v>64</v>
      </c>
      <c r="AA67" s="41" t="s">
        <v>64</v>
      </c>
      <c r="AB67" s="42">
        <v>1.0</v>
      </c>
      <c r="AC67" s="42">
        <v>1.0</v>
      </c>
      <c r="AD67" s="42">
        <v>0.0</v>
      </c>
      <c r="AE67" s="42">
        <v>0.0</v>
      </c>
      <c r="AF67" s="42">
        <v>0.0</v>
      </c>
      <c r="AG67" s="25"/>
      <c r="AH67" s="25"/>
      <c r="AI67" s="25"/>
      <c r="AJ67" s="25"/>
      <c r="AK67" s="25"/>
      <c r="AL67" s="25"/>
    </row>
    <row r="68">
      <c r="A68" s="26" t="s">
        <v>234</v>
      </c>
      <c r="B68" s="25" t="s">
        <v>235</v>
      </c>
      <c r="C68" s="25" t="s">
        <v>330</v>
      </c>
      <c r="D68" s="28">
        <v>98.33354908864953</v>
      </c>
      <c r="E68" s="29">
        <v>0.27660248447204966</v>
      </c>
      <c r="F68" s="30">
        <v>34.0</v>
      </c>
      <c r="G68" s="33"/>
      <c r="H68" s="34">
        <v>43.60263040223614</v>
      </c>
      <c r="I68" s="35" t="s">
        <v>45</v>
      </c>
      <c r="J68" s="36">
        <v>9500.0</v>
      </c>
      <c r="K68" s="28">
        <v>4.589750568656435</v>
      </c>
      <c r="L68" s="28">
        <v>7.2777255309752915</v>
      </c>
      <c r="M68" s="34">
        <v>43.187044394529494</v>
      </c>
      <c r="N68" s="35" t="s">
        <v>30</v>
      </c>
      <c r="O68" s="36">
        <v>9800.0</v>
      </c>
      <c r="P68" s="28">
        <v>4.406841264747907</v>
      </c>
      <c r="Q68" s="37">
        <v>6.938877898485021</v>
      </c>
      <c r="R68" s="38">
        <v>20.641283709691248</v>
      </c>
      <c r="S68" s="39">
        <v>20.761420279311395</v>
      </c>
      <c r="T68" s="40">
        <v>0.1223087284367827</v>
      </c>
      <c r="U68" s="40">
        <v>0.00668118164148064</v>
      </c>
      <c r="V68" s="40">
        <v>0.07446284700424391</v>
      </c>
      <c r="W68" s="40">
        <v>0.03793186996453525</v>
      </c>
      <c r="X68" s="39">
        <v>22.532618894386957</v>
      </c>
      <c r="Y68" s="41">
        <v>21.07001150784918</v>
      </c>
      <c r="Z68" s="41">
        <v>20.978904000603443</v>
      </c>
      <c r="AA68" s="41">
        <v>22.208140393926055</v>
      </c>
      <c r="AB68" s="42">
        <v>0.0</v>
      </c>
      <c r="AC68" s="42">
        <v>0.0</v>
      </c>
      <c r="AD68" s="42">
        <v>0.0</v>
      </c>
      <c r="AE68" s="42">
        <v>1.0</v>
      </c>
      <c r="AF68" s="42">
        <v>1.0</v>
      </c>
      <c r="AG68" s="25"/>
      <c r="AH68" s="25"/>
      <c r="AI68" s="25"/>
      <c r="AJ68" s="25"/>
      <c r="AK68" s="25"/>
      <c r="AL68" s="25"/>
    </row>
    <row r="69">
      <c r="A69" s="26" t="s">
        <v>237</v>
      </c>
      <c r="B69" s="25" t="s">
        <v>235</v>
      </c>
      <c r="C69" s="25" t="s">
        <v>330</v>
      </c>
      <c r="D69" s="28">
        <v>98.33354908864953</v>
      </c>
      <c r="E69" s="29">
        <v>0.20152280025690433</v>
      </c>
      <c r="F69" s="30">
        <v>33.0</v>
      </c>
      <c r="G69" s="33"/>
      <c r="H69" s="34">
        <v>30.419266456835814</v>
      </c>
      <c r="I69" s="35" t="s">
        <v>29</v>
      </c>
      <c r="J69" s="36">
        <v>6100.0</v>
      </c>
      <c r="K69" s="28">
        <v>4.986764992923904</v>
      </c>
      <c r="L69" s="28">
        <v>6.0751797584249685</v>
      </c>
      <c r="M69" s="34">
        <v>29.652177100060307</v>
      </c>
      <c r="N69" s="35" t="s">
        <v>29</v>
      </c>
      <c r="O69" s="36">
        <v>6600.0</v>
      </c>
      <c r="P69" s="28">
        <v>4.492754106069743</v>
      </c>
      <c r="Q69" s="37">
        <v>5.371961133314901</v>
      </c>
      <c r="R69" s="38">
        <v>13.642495377181858</v>
      </c>
      <c r="S69" s="39">
        <v>13.721897541249001</v>
      </c>
      <c r="T69" s="40">
        <v>0.05116574223266615</v>
      </c>
      <c r="U69" s="40">
        <v>0.028302310172006274</v>
      </c>
      <c r="V69" s="40">
        <v>0.07644645345392442</v>
      </c>
      <c r="W69" s="40">
        <v>0.021151192655236007</v>
      </c>
      <c r="X69" s="39">
        <v>18.067958106619628</v>
      </c>
      <c r="Y69" s="41">
        <v>12.351308350216186</v>
      </c>
      <c r="Z69" s="41">
        <v>16.396323015164903</v>
      </c>
      <c r="AA69" s="41">
        <v>13.255854084895402</v>
      </c>
      <c r="AB69" s="42">
        <v>0.0</v>
      </c>
      <c r="AC69" s="42">
        <v>0.0</v>
      </c>
      <c r="AD69" s="42">
        <v>1.0</v>
      </c>
      <c r="AE69" s="42">
        <v>0.0</v>
      </c>
      <c r="AF69" s="42">
        <v>0.0</v>
      </c>
      <c r="AG69" s="25"/>
      <c r="AH69" s="25"/>
      <c r="AI69" s="25"/>
      <c r="AJ69" s="25"/>
      <c r="AK69" s="25"/>
      <c r="AL69" s="25"/>
    </row>
    <row r="70">
      <c r="A70" s="26" t="s">
        <v>239</v>
      </c>
      <c r="B70" s="25" t="s">
        <v>235</v>
      </c>
      <c r="C70" s="25" t="s">
        <v>330</v>
      </c>
      <c r="D70" s="28">
        <v>98.33354908864953</v>
      </c>
      <c r="E70" s="29">
        <v>0.15810647851186657</v>
      </c>
      <c r="F70" s="30">
        <v>31.0</v>
      </c>
      <c r="G70" s="33"/>
      <c r="H70" s="34">
        <v>34.089752975253646</v>
      </c>
      <c r="I70" s="35" t="s">
        <v>31</v>
      </c>
      <c r="J70" s="36">
        <v>7800.0</v>
      </c>
      <c r="K70" s="28">
        <v>4.370481150673545</v>
      </c>
      <c r="L70" s="28">
        <v>5.787457058673372</v>
      </c>
      <c r="M70" s="34">
        <v>35.34920326750286</v>
      </c>
      <c r="N70" s="35" t="s">
        <v>31</v>
      </c>
      <c r="O70" s="36">
        <v>8200.0</v>
      </c>
      <c r="P70" s="28">
        <v>4.310878447256446</v>
      </c>
      <c r="Q70" s="37">
        <v>5.8621690158044935</v>
      </c>
      <c r="R70" s="38">
        <v>9.669346506678762</v>
      </c>
      <c r="S70" s="39">
        <v>9.72562411693396</v>
      </c>
      <c r="T70" s="40">
        <v>0.07070799203839968</v>
      </c>
      <c r="U70" s="40">
        <v>9.686026306630094E-5</v>
      </c>
      <c r="V70" s="40">
        <v>0.039131546278785574</v>
      </c>
      <c r="W70" s="40">
        <v>0.02159983866378511</v>
      </c>
      <c r="X70" s="39">
        <v>10.801705350773618</v>
      </c>
      <c r="Y70" s="41">
        <v>23.288047624480026</v>
      </c>
      <c r="Z70" s="41">
        <v>10.112758312455483</v>
      </c>
      <c r="AA70" s="41">
        <v>25.23644495504738</v>
      </c>
      <c r="AB70" s="42">
        <v>0.0</v>
      </c>
      <c r="AC70" s="42">
        <v>0.0</v>
      </c>
      <c r="AD70" s="42">
        <v>0.0</v>
      </c>
      <c r="AE70" s="42">
        <v>0.0</v>
      </c>
      <c r="AF70" s="42">
        <v>1.0</v>
      </c>
      <c r="AG70" s="25"/>
      <c r="AH70" s="25"/>
      <c r="AI70" s="25"/>
      <c r="AJ70" s="25"/>
      <c r="AK70" s="25"/>
      <c r="AL70" s="25"/>
    </row>
    <row r="71">
      <c r="A71" s="26" t="s">
        <v>243</v>
      </c>
      <c r="B71" s="25" t="s">
        <v>235</v>
      </c>
      <c r="C71" s="25" t="s">
        <v>330</v>
      </c>
      <c r="D71" s="28">
        <v>98.33354908864953</v>
      </c>
      <c r="E71" s="29">
        <v>0.19876186545604624</v>
      </c>
      <c r="F71" s="30">
        <v>30.0</v>
      </c>
      <c r="G71" s="33"/>
      <c r="H71" s="34">
        <v>22.746507988349755</v>
      </c>
      <c r="I71" s="35" t="s">
        <v>58</v>
      </c>
      <c r="J71" s="36">
        <v>4400.0</v>
      </c>
      <c r="K71" s="28">
        <v>5.169660906443126</v>
      </c>
      <c r="L71" s="28">
        <v>5.090876763514389</v>
      </c>
      <c r="M71" s="34">
        <v>22.180643545739905</v>
      </c>
      <c r="N71" s="35" t="s">
        <v>28</v>
      </c>
      <c r="O71" s="36">
        <v>4900.0</v>
      </c>
      <c r="P71" s="28">
        <v>4.526661948110185</v>
      </c>
      <c r="Q71" s="37">
        <v>4.3762237681044605</v>
      </c>
      <c r="R71" s="38">
        <v>12.201995264457109</v>
      </c>
      <c r="S71" s="39">
        <v>12.273013417892251</v>
      </c>
      <c r="T71" s="40">
        <v>0.05485662140929802</v>
      </c>
      <c r="U71" s="40">
        <v>0.022404810575592415</v>
      </c>
      <c r="V71" s="40">
        <v>0.03134664080531315</v>
      </c>
      <c r="W71" s="40">
        <v>0.027729720712392405</v>
      </c>
      <c r="X71" s="39">
        <v>12.636589972672978</v>
      </c>
      <c r="Y71" s="41">
        <v>10.10991801567678</v>
      </c>
      <c r="Z71" s="41">
        <v>11.095994224721885</v>
      </c>
      <c r="AA71" s="41">
        <v>11.08464932101802</v>
      </c>
      <c r="AB71" s="42">
        <v>1.0</v>
      </c>
      <c r="AC71" s="42">
        <v>1.0</v>
      </c>
      <c r="AD71" s="42">
        <v>0.0</v>
      </c>
      <c r="AE71" s="42">
        <v>0.0</v>
      </c>
      <c r="AF71" s="42">
        <v>0.0</v>
      </c>
      <c r="AG71" s="25"/>
      <c r="AH71" s="25"/>
      <c r="AI71" s="25"/>
      <c r="AJ71" s="25"/>
      <c r="AK71" s="25"/>
      <c r="AL71" s="25"/>
    </row>
    <row r="72">
      <c r="A72" s="26" t="s">
        <v>241</v>
      </c>
      <c r="B72" s="25" t="s">
        <v>235</v>
      </c>
      <c r="C72" s="25" t="s">
        <v>330</v>
      </c>
      <c r="D72" s="28">
        <v>98.33354908864953</v>
      </c>
      <c r="E72" s="29">
        <v>0.15261320229927683</v>
      </c>
      <c r="F72" s="30">
        <v>30.0</v>
      </c>
      <c r="G72" s="33"/>
      <c r="H72" s="34">
        <v>24.784988195268824</v>
      </c>
      <c r="I72" s="35" t="s">
        <v>58</v>
      </c>
      <c r="J72" s="36">
        <v>5200.0</v>
      </c>
      <c r="K72" s="28">
        <v>4.7663438837055425</v>
      </c>
      <c r="L72" s="28">
        <v>4.998070163346565</v>
      </c>
      <c r="M72" s="34">
        <v>24.71839077743716</v>
      </c>
      <c r="N72" s="35" t="s">
        <v>27</v>
      </c>
      <c r="O72" s="36">
        <v>6300.0</v>
      </c>
      <c r="P72" s="28">
        <v>3.923554091656692</v>
      </c>
      <c r="Q72" s="37">
        <v>4.106210433550747</v>
      </c>
      <c r="R72" s="38">
        <v>8.987770918036404</v>
      </c>
      <c r="S72" s="39">
        <v>9.040081616431468</v>
      </c>
      <c r="T72" s="40">
        <v>0.030746040696539495</v>
      </c>
      <c r="U72" s="40">
        <v>0.026697972642449656</v>
      </c>
      <c r="V72" s="40">
        <v>0.018119923670687856</v>
      </c>
      <c r="W72" s="40">
        <v>0.023999260606389763</v>
      </c>
      <c r="X72" s="39">
        <v>9.898210740269988</v>
      </c>
      <c r="Y72" s="41">
        <v>14.886777454998834</v>
      </c>
      <c r="Z72" s="41">
        <v>8.340323592040779</v>
      </c>
      <c r="AA72" s="41">
        <v>16.378067185396382</v>
      </c>
      <c r="AB72" s="42">
        <v>1.0</v>
      </c>
      <c r="AC72" s="42">
        <v>1.0</v>
      </c>
      <c r="AD72" s="42">
        <v>0.0</v>
      </c>
      <c r="AE72" s="42">
        <v>0.0</v>
      </c>
      <c r="AF72" s="42">
        <v>0.0</v>
      </c>
      <c r="AG72" s="25"/>
      <c r="AH72" s="25"/>
      <c r="AI72" s="25"/>
      <c r="AJ72" s="25"/>
      <c r="AK72" s="25"/>
      <c r="AL72" s="25"/>
    </row>
    <row r="73">
      <c r="A73" s="26" t="s">
        <v>245</v>
      </c>
      <c r="B73" s="25" t="s">
        <v>235</v>
      </c>
      <c r="C73" s="25" t="s">
        <v>330</v>
      </c>
      <c r="D73" s="28">
        <v>98.33354908864953</v>
      </c>
      <c r="E73" s="29">
        <v>0.27304212637913744</v>
      </c>
      <c r="F73" s="30">
        <v>24.0</v>
      </c>
      <c r="G73" s="33"/>
      <c r="H73" s="34">
        <v>24.744893344865353</v>
      </c>
      <c r="I73" s="35" t="s">
        <v>58</v>
      </c>
      <c r="J73" s="36">
        <v>5300.0</v>
      </c>
      <c r="K73" s="28">
        <v>4.668847800917991</v>
      </c>
      <c r="L73" s="28">
        <v>4.890034975876696</v>
      </c>
      <c r="M73" s="34">
        <v>23.973913983298708</v>
      </c>
      <c r="N73" s="35" t="s">
        <v>28</v>
      </c>
      <c r="O73" s="36">
        <v>5100.0</v>
      </c>
      <c r="P73" s="28">
        <v>4.700767447705629</v>
      </c>
      <c r="Q73" s="37">
        <v>4.8106944532745315</v>
      </c>
      <c r="R73" s="38">
        <v>14.336759141682007</v>
      </c>
      <c r="S73" s="39">
        <v>14.420202065435014</v>
      </c>
      <c r="T73" s="40">
        <v>0.06187175763822285</v>
      </c>
      <c r="U73" s="40">
        <v>0.03652152360589544</v>
      </c>
      <c r="V73" s="40">
        <v>0.0882961541295472</v>
      </c>
      <c r="W73" s="40">
        <v>0.03491027991740005</v>
      </c>
      <c r="X73" s="39">
        <v>15.85185299916061</v>
      </c>
      <c r="Y73" s="41">
        <v>8.893040345704742</v>
      </c>
      <c r="Z73" s="41">
        <v>14.09581730959842</v>
      </c>
      <c r="AA73" s="41">
        <v>9.87809667370029</v>
      </c>
      <c r="AB73" s="42">
        <v>1.0</v>
      </c>
      <c r="AC73" s="42">
        <v>1.0</v>
      </c>
      <c r="AD73" s="42">
        <v>0.0</v>
      </c>
      <c r="AE73" s="42">
        <v>0.0</v>
      </c>
      <c r="AF73" s="42">
        <v>0.0</v>
      </c>
      <c r="AG73" s="25"/>
      <c r="AH73" s="25"/>
      <c r="AI73" s="25"/>
      <c r="AJ73" s="25"/>
      <c r="AK73" s="25"/>
      <c r="AL73" s="25"/>
    </row>
    <row r="74">
      <c r="A74" s="26" t="s">
        <v>247</v>
      </c>
      <c r="B74" s="25" t="s">
        <v>235</v>
      </c>
      <c r="C74" s="25" t="s">
        <v>330</v>
      </c>
      <c r="D74" s="28">
        <v>98.33354908864953</v>
      </c>
      <c r="E74" s="29">
        <v>0.13203827751196173</v>
      </c>
      <c r="F74" s="30">
        <v>17.0</v>
      </c>
      <c r="G74" s="33"/>
      <c r="H74" s="34">
        <v>12.36070565032022</v>
      </c>
      <c r="I74" s="35" t="s">
        <v>44</v>
      </c>
      <c r="J74" s="36">
        <v>3100.0</v>
      </c>
      <c r="K74" s="28">
        <v>3.987324403329103</v>
      </c>
      <c r="L74" s="28">
        <v>2.5125384952889274</v>
      </c>
      <c r="M74" s="34">
        <v>12.70833555943448</v>
      </c>
      <c r="N74" s="35" t="s">
        <v>29</v>
      </c>
      <c r="O74" s="36">
        <v>3500.0</v>
      </c>
      <c r="P74" s="28">
        <v>3.63095301698128</v>
      </c>
      <c r="Q74" s="37">
        <v>2.3349072548427765</v>
      </c>
      <c r="R74" s="38">
        <v>4.325590346714795</v>
      </c>
      <c r="S74" s="39">
        <v>4.350766183312222</v>
      </c>
      <c r="T74" s="40">
        <v>0.03519649653187541</v>
      </c>
      <c r="U74" s="40">
        <v>0.021761274737449855</v>
      </c>
      <c r="V74" s="40">
        <v>0.014002907222359038</v>
      </c>
      <c r="W74" s="40">
        <v>0.017125177075993148</v>
      </c>
      <c r="X74" s="39">
        <v>5.293545178865187</v>
      </c>
      <c r="Y74" s="41">
        <v>7.067160471455033</v>
      </c>
      <c r="Z74" s="41">
        <v>4.6164063464613285</v>
      </c>
      <c r="AA74" s="41">
        <v>8.09192921297315</v>
      </c>
      <c r="AB74" s="42">
        <v>0.0</v>
      </c>
      <c r="AC74" s="42">
        <v>0.0</v>
      </c>
      <c r="AD74" s="42">
        <v>1.0</v>
      </c>
      <c r="AE74" s="42">
        <v>1.0</v>
      </c>
      <c r="AF74" s="42">
        <v>0.0</v>
      </c>
      <c r="AG74" s="25"/>
      <c r="AH74" s="25"/>
      <c r="AI74" s="25"/>
      <c r="AJ74" s="25"/>
      <c r="AK74" s="25"/>
      <c r="AL74" s="25"/>
    </row>
    <row r="75">
      <c r="A75" s="26" t="s">
        <v>249</v>
      </c>
      <c r="B75" s="25" t="s">
        <v>235</v>
      </c>
      <c r="C75" s="25" t="s">
        <v>330</v>
      </c>
      <c r="D75" s="28">
        <v>98.33354908864953</v>
      </c>
      <c r="E75" s="29">
        <v>0.1590277544154752</v>
      </c>
      <c r="F75" s="30">
        <v>11.0</v>
      </c>
      <c r="G75" s="33"/>
      <c r="H75" s="34">
        <v>10.243831532518543</v>
      </c>
      <c r="I75" s="35" t="s">
        <v>31</v>
      </c>
      <c r="J75" s="36">
        <v>3000.0</v>
      </c>
      <c r="K75" s="28">
        <v>3.4146105108395144</v>
      </c>
      <c r="L75" s="28">
        <v>1.8752147436896314</v>
      </c>
      <c r="M75" s="34">
        <v>10.56198554664628</v>
      </c>
      <c r="N75" s="35" t="s">
        <v>31</v>
      </c>
      <c r="O75" s="36">
        <v>3200.0</v>
      </c>
      <c r="P75" s="28">
        <v>3.3006204833269623</v>
      </c>
      <c r="Q75" s="37">
        <v>1.853656937681056</v>
      </c>
      <c r="R75" s="38">
        <v>3.4539136062068456</v>
      </c>
      <c r="S75" s="39">
        <v>3.474016102652802</v>
      </c>
      <c r="T75" s="40">
        <v>0.0748381492944223</v>
      </c>
      <c r="U75" s="40">
        <v>0.003295980668407199</v>
      </c>
      <c r="V75" s="40">
        <v>0.027240310818306558</v>
      </c>
      <c r="W75" s="40">
        <v>0.01909729975518289</v>
      </c>
      <c r="X75" s="39">
        <v>4.031558353452959</v>
      </c>
      <c r="Y75" s="41">
        <v>6.212273179065584</v>
      </c>
      <c r="Z75" s="41">
        <v>3.7792446228521372</v>
      </c>
      <c r="AA75" s="41">
        <v>6.782740923794144</v>
      </c>
      <c r="AB75" s="42">
        <v>0.0</v>
      </c>
      <c r="AC75" s="42">
        <v>0.0</v>
      </c>
      <c r="AD75" s="42">
        <v>0.0</v>
      </c>
      <c r="AE75" s="42">
        <v>0.0</v>
      </c>
      <c r="AF75" s="42">
        <v>1.0</v>
      </c>
      <c r="AG75" s="25"/>
      <c r="AH75" s="25"/>
      <c r="AI75" s="25"/>
      <c r="AJ75" s="25"/>
      <c r="AK75" s="25"/>
      <c r="AL75" s="25"/>
    </row>
    <row r="76">
      <c r="A76" s="26" t="s">
        <v>251</v>
      </c>
      <c r="B76" s="25" t="s">
        <v>235</v>
      </c>
      <c r="C76" s="25" t="s">
        <v>330</v>
      </c>
      <c r="D76" s="28">
        <v>98.33354908864953</v>
      </c>
      <c r="E76" s="29">
        <v>0.18542990654205607</v>
      </c>
      <c r="F76" s="30">
        <v>9.0</v>
      </c>
      <c r="G76" s="33"/>
      <c r="H76" s="34">
        <v>7.907518654249506</v>
      </c>
      <c r="I76" s="35" t="s">
        <v>28</v>
      </c>
      <c r="J76" s="36">
        <v>3000.0</v>
      </c>
      <c r="K76" s="28">
        <v>2.635839551416502</v>
      </c>
      <c r="L76" s="28">
        <v>1.1976503408281676</v>
      </c>
      <c r="M76" s="34">
        <v>7.771051257674392</v>
      </c>
      <c r="N76" s="35" t="s">
        <v>28</v>
      </c>
      <c r="O76" s="36">
        <v>3000.0</v>
      </c>
      <c r="P76" s="28">
        <v>2.590350419224797</v>
      </c>
      <c r="Q76" s="37">
        <v>1.1620771352826529</v>
      </c>
      <c r="R76" s="38">
        <v>3.374332116917645</v>
      </c>
      <c r="S76" s="39">
        <v>3.393971432523546</v>
      </c>
      <c r="T76" s="40">
        <v>0.06085354617740482</v>
      </c>
      <c r="U76" s="40">
        <v>0.026207726249322796</v>
      </c>
      <c r="V76" s="40">
        <v>0.04020503458702929</v>
      </c>
      <c r="W76" s="40">
        <v>0.031965484288946744</v>
      </c>
      <c r="X76" s="39">
        <v>4.381799980910067</v>
      </c>
      <c r="Y76" s="41">
        <v>3.525718673339439</v>
      </c>
      <c r="Z76" s="41">
        <v>3.8455145195873226</v>
      </c>
      <c r="AA76" s="41">
        <v>3.92553673808707</v>
      </c>
      <c r="AB76" s="42">
        <v>0.0</v>
      </c>
      <c r="AC76" s="42">
        <v>1.0</v>
      </c>
      <c r="AD76" s="42">
        <v>0.0</v>
      </c>
      <c r="AE76" s="42">
        <v>0.0</v>
      </c>
      <c r="AF76" s="42">
        <v>0.0</v>
      </c>
      <c r="AG76" s="25"/>
      <c r="AH76" s="25"/>
      <c r="AI76" s="25"/>
      <c r="AJ76" s="25"/>
      <c r="AK76" s="25"/>
      <c r="AL76" s="25"/>
    </row>
    <row r="77">
      <c r="A77" s="26" t="s">
        <v>252</v>
      </c>
      <c r="B77" s="25" t="s">
        <v>235</v>
      </c>
      <c r="C77" s="25" t="s">
        <v>330</v>
      </c>
      <c r="D77" s="28">
        <v>98.33354908864953</v>
      </c>
      <c r="E77" s="29">
        <v>0.1481645569620253</v>
      </c>
      <c r="F77" s="30">
        <v>7.0</v>
      </c>
      <c r="G77" s="33"/>
      <c r="H77" s="34">
        <v>5.439198882836871</v>
      </c>
      <c r="I77" s="35" t="s">
        <v>44</v>
      </c>
      <c r="J77" s="36">
        <v>3000.0</v>
      </c>
      <c r="K77" s="28">
        <v>1.8130662942789573</v>
      </c>
      <c r="L77" s="28">
        <v>0.6264156946675186</v>
      </c>
      <c r="M77" s="34">
        <v>5.414038680766444</v>
      </c>
      <c r="N77" s="35" t="s">
        <v>29</v>
      </c>
      <c r="O77" s="36">
        <v>3000.0</v>
      </c>
      <c r="P77" s="28">
        <v>1.8046795602554813</v>
      </c>
      <c r="Q77" s="37">
        <v>0.6214053662000981</v>
      </c>
      <c r="R77" s="38">
        <v>2.027879670063271</v>
      </c>
      <c r="S77" s="39">
        <v>2.039682352037428</v>
      </c>
      <c r="T77" s="40">
        <v>0.04665476046230008</v>
      </c>
      <c r="U77" s="40">
        <v>0.02044745674582287</v>
      </c>
      <c r="V77" s="40">
        <v>0.016799553664408464</v>
      </c>
      <c r="W77" s="40">
        <v>0.016511561315875747</v>
      </c>
      <c r="X77" s="39">
        <v>2.48688771762062</v>
      </c>
      <c r="Y77" s="41">
        <v>2.9523111652162513</v>
      </c>
      <c r="Z77" s="41">
        <v>2.221885843476158</v>
      </c>
      <c r="AA77" s="41">
        <v>3.192152837290285</v>
      </c>
      <c r="AB77" s="42">
        <v>0.0</v>
      </c>
      <c r="AC77" s="42">
        <v>0.0</v>
      </c>
      <c r="AD77" s="42">
        <v>1.0</v>
      </c>
      <c r="AE77" s="42">
        <v>1.0</v>
      </c>
      <c r="AF77" s="42">
        <v>0.0</v>
      </c>
      <c r="AG77" s="25"/>
      <c r="AH77" s="25"/>
      <c r="AI77" s="25"/>
      <c r="AJ77" s="25"/>
      <c r="AK77" s="25"/>
      <c r="AL77" s="25"/>
    </row>
    <row r="78">
      <c r="A78" s="26" t="s">
        <v>253</v>
      </c>
      <c r="B78" s="25" t="s">
        <v>235</v>
      </c>
      <c r="C78" s="25" t="s">
        <v>330</v>
      </c>
      <c r="D78" s="28">
        <v>98.33354908864953</v>
      </c>
      <c r="E78" s="29">
        <v>0.18</v>
      </c>
      <c r="F78" s="30">
        <v>5.0</v>
      </c>
      <c r="G78" s="33"/>
      <c r="H78" s="34">
        <v>4.685676039798608</v>
      </c>
      <c r="I78" s="35" t="s">
        <v>27</v>
      </c>
      <c r="J78" s="36">
        <v>3000.0</v>
      </c>
      <c r="K78" s="28">
        <v>1.5618920132662026</v>
      </c>
      <c r="L78" s="28">
        <v>0.48382730905059784</v>
      </c>
      <c r="M78" s="34">
        <v>4.591724167246823</v>
      </c>
      <c r="N78" s="35" t="s">
        <v>27</v>
      </c>
      <c r="O78" s="36">
        <v>3000.0</v>
      </c>
      <c r="P78" s="28">
        <v>1.5305747224156077</v>
      </c>
      <c r="Q78" s="37">
        <v>0.4671479520802814</v>
      </c>
      <c r="R78" s="38">
        <v>1.810863376656819</v>
      </c>
      <c r="S78" s="39">
        <v>1.8214029786109436</v>
      </c>
      <c r="T78" s="40">
        <v>0.05818597969025827</v>
      </c>
      <c r="U78" s="40">
        <v>0.020350274730378957</v>
      </c>
      <c r="V78" s="40">
        <v>0.038527219149746564</v>
      </c>
      <c r="W78" s="40">
        <v>0.04040418623652909</v>
      </c>
      <c r="X78" s="39">
        <v>2.1092858382858397</v>
      </c>
      <c r="Y78" s="41">
        <v>2.576390201512768</v>
      </c>
      <c r="Z78" s="41">
        <v>1.7981294961064702</v>
      </c>
      <c r="AA78" s="41">
        <v>2.7935946711403528</v>
      </c>
      <c r="AB78" s="42">
        <v>1.0</v>
      </c>
      <c r="AC78" s="42">
        <v>0.0</v>
      </c>
      <c r="AD78" s="42">
        <v>0.0</v>
      </c>
      <c r="AE78" s="42">
        <v>0.0</v>
      </c>
      <c r="AF78" s="42">
        <v>0.0</v>
      </c>
      <c r="AG78" s="25"/>
      <c r="AH78" s="25"/>
      <c r="AI78" s="25"/>
      <c r="AJ78" s="25"/>
      <c r="AK78" s="25"/>
      <c r="AL78" s="25"/>
    </row>
    <row r="79">
      <c r="A79" s="26" t="s">
        <v>254</v>
      </c>
      <c r="B79" s="25" t="s">
        <v>235</v>
      </c>
      <c r="C79" s="25" t="s">
        <v>330</v>
      </c>
      <c r="D79" s="28">
        <v>98.33354908864953</v>
      </c>
      <c r="E79" s="29">
        <v>0.18086746987951807</v>
      </c>
      <c r="F79" s="30">
        <v>3.0</v>
      </c>
      <c r="G79" s="33"/>
      <c r="H79" s="34">
        <v>2.926088066375189</v>
      </c>
      <c r="I79" s="35" t="s">
        <v>45</v>
      </c>
      <c r="J79" s="36">
        <v>3000.0</v>
      </c>
      <c r="K79" s="28">
        <v>0.9753626887917296</v>
      </c>
      <c r="L79" s="28">
        <v>0.2140485059231698</v>
      </c>
      <c r="M79" s="34">
        <v>2.970750231844439</v>
      </c>
      <c r="N79" s="35" t="s">
        <v>30</v>
      </c>
      <c r="O79" s="36">
        <v>3000.0</v>
      </c>
      <c r="P79" s="28">
        <v>0.9902500772814796</v>
      </c>
      <c r="Q79" s="37">
        <v>0.21973888900466707</v>
      </c>
      <c r="R79" s="38">
        <v>1.0926069477995455</v>
      </c>
      <c r="S79" s="39">
        <v>1.0989661477649113</v>
      </c>
      <c r="T79" s="40">
        <v>0.07691689015815965</v>
      </c>
      <c r="U79" s="40">
        <v>0.00603075873990712</v>
      </c>
      <c r="V79" s="40">
        <v>0.037074336515822454</v>
      </c>
      <c r="W79" s="40">
        <v>0.029165144725780332</v>
      </c>
      <c r="X79" s="39">
        <v>1.213394204357726</v>
      </c>
      <c r="Y79" s="41">
        <v>1.712693862017463</v>
      </c>
      <c r="Z79" s="41">
        <v>1.1052398886963963</v>
      </c>
      <c r="AA79" s="41">
        <v>1.8655103431480426</v>
      </c>
      <c r="AB79" s="42">
        <v>0.0</v>
      </c>
      <c r="AC79" s="42">
        <v>0.0</v>
      </c>
      <c r="AD79" s="42">
        <v>0.0</v>
      </c>
      <c r="AE79" s="42">
        <v>1.0</v>
      </c>
      <c r="AF79" s="42">
        <v>1.0</v>
      </c>
      <c r="AG79" s="25"/>
      <c r="AH79" s="25"/>
      <c r="AI79" s="25"/>
      <c r="AJ79" s="25"/>
      <c r="AK79" s="25"/>
      <c r="AL79" s="25"/>
    </row>
    <row r="80">
      <c r="A80" s="26" t="s">
        <v>255</v>
      </c>
      <c r="B80" s="25" t="s">
        <v>235</v>
      </c>
      <c r="C80" s="25" t="s">
        <v>330</v>
      </c>
      <c r="D80" s="28">
        <v>98.33354908864953</v>
      </c>
      <c r="E80" s="29">
        <v>0.18</v>
      </c>
      <c r="F80" s="30">
        <v>0.0</v>
      </c>
      <c r="G80" s="33"/>
      <c r="H80" s="34" t="s">
        <v>64</v>
      </c>
      <c r="I80" s="35" t="s">
        <v>28</v>
      </c>
      <c r="J80" s="36">
        <v>3000.0</v>
      </c>
      <c r="K80" s="28" t="s">
        <v>64</v>
      </c>
      <c r="L80" s="28" t="s">
        <v>64</v>
      </c>
      <c r="M80" s="34" t="s">
        <v>64</v>
      </c>
      <c r="N80" s="35" t="s">
        <v>28</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1.0</v>
      </c>
      <c r="AD80" s="42">
        <v>0.0</v>
      </c>
      <c r="AE80" s="42">
        <v>0.0</v>
      </c>
      <c r="AF80" s="42">
        <v>0.0</v>
      </c>
      <c r="AG80" s="25"/>
      <c r="AH80" s="25"/>
      <c r="AI80" s="25"/>
      <c r="AJ80" s="25"/>
      <c r="AK80" s="25"/>
      <c r="AL80" s="25"/>
    </row>
    <row r="81">
      <c r="A81" s="26" t="s">
        <v>256</v>
      </c>
      <c r="B81" s="25" t="s">
        <v>235</v>
      </c>
      <c r="C81" s="25" t="s">
        <v>330</v>
      </c>
      <c r="D81" s="28">
        <v>98.33354908864953</v>
      </c>
      <c r="E81" s="29">
        <v>0.18</v>
      </c>
      <c r="F81" s="30">
        <v>0.0</v>
      </c>
      <c r="G81" s="33"/>
      <c r="H81" s="34" t="s">
        <v>64</v>
      </c>
      <c r="I81" s="35" t="s">
        <v>44</v>
      </c>
      <c r="J81" s="36">
        <v>3000.0</v>
      </c>
      <c r="K81" s="28" t="s">
        <v>64</v>
      </c>
      <c r="L81" s="28" t="s">
        <v>64</v>
      </c>
      <c r="M81" s="34" t="s">
        <v>64</v>
      </c>
      <c r="N81" s="35" t="s">
        <v>30</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1.0</v>
      </c>
      <c r="AE81" s="42">
        <v>1.0</v>
      </c>
      <c r="AF81" s="42">
        <v>0.0</v>
      </c>
      <c r="AG81" s="25"/>
      <c r="AH81" s="25"/>
      <c r="AI81" s="25"/>
      <c r="AJ81" s="25"/>
      <c r="AK81" s="25"/>
      <c r="AL81" s="25"/>
    </row>
    <row r="82">
      <c r="A82" s="26" t="s">
        <v>257</v>
      </c>
      <c r="B82" s="25" t="s">
        <v>235</v>
      </c>
      <c r="C82" s="25" t="s">
        <v>330</v>
      </c>
      <c r="D82" s="28">
        <v>98.33354908864953</v>
      </c>
      <c r="E82" s="29">
        <v>0.17962601626016259</v>
      </c>
      <c r="F82" s="30">
        <v>0.0</v>
      </c>
      <c r="G82" s="33"/>
      <c r="H82" s="34" t="s">
        <v>64</v>
      </c>
      <c r="I82" s="35" t="s">
        <v>58</v>
      </c>
      <c r="J82" s="36">
        <v>4000.0</v>
      </c>
      <c r="K82" s="28" t="s">
        <v>64</v>
      </c>
      <c r="L82" s="28" t="s">
        <v>64</v>
      </c>
      <c r="M82" s="34" t="s">
        <v>64</v>
      </c>
      <c r="N82" s="35" t="s">
        <v>27</v>
      </c>
      <c r="O82" s="36">
        <v>4400.0</v>
      </c>
      <c r="P82" s="28" t="s">
        <v>64</v>
      </c>
      <c r="Q82" s="37" t="s">
        <v>64</v>
      </c>
      <c r="R82" s="38" t="s">
        <v>64</v>
      </c>
      <c r="S82" s="39" t="s">
        <v>64</v>
      </c>
      <c r="T82" s="40" t="s">
        <v>64</v>
      </c>
      <c r="U82" s="40" t="s">
        <v>64</v>
      </c>
      <c r="V82" s="40" t="s">
        <v>64</v>
      </c>
      <c r="W82" s="40" t="s">
        <v>64</v>
      </c>
      <c r="X82" s="39" t="s">
        <v>64</v>
      </c>
      <c r="Y82" s="41" t="s">
        <v>64</v>
      </c>
      <c r="Z82" s="41" t="s">
        <v>64</v>
      </c>
      <c r="AA82" s="41" t="s">
        <v>64</v>
      </c>
      <c r="AB82" s="42">
        <v>1.0</v>
      </c>
      <c r="AC82" s="42">
        <v>1.0</v>
      </c>
      <c r="AD82" s="42">
        <v>0.0</v>
      </c>
      <c r="AE82" s="42">
        <v>0.0</v>
      </c>
      <c r="AF82" s="42">
        <v>0.0</v>
      </c>
      <c r="AG82" s="25"/>
      <c r="AH82" s="25"/>
      <c r="AI82" s="25"/>
      <c r="AJ82" s="25"/>
      <c r="AK82" s="25"/>
      <c r="AL82" s="25"/>
    </row>
    <row r="83">
      <c r="A83" s="26" t="s">
        <v>258</v>
      </c>
      <c r="B83" s="25" t="s">
        <v>235</v>
      </c>
      <c r="C83" s="25" t="s">
        <v>330</v>
      </c>
      <c r="D83" s="28">
        <v>98.33354908864953</v>
      </c>
      <c r="E83" s="29">
        <v>0.16762664601084432</v>
      </c>
      <c r="F83" s="30">
        <v>0.0</v>
      </c>
      <c r="G83" s="33"/>
      <c r="H83" s="34" t="s">
        <v>64</v>
      </c>
      <c r="I83" s="35" t="s">
        <v>45</v>
      </c>
      <c r="J83" s="36">
        <v>3000.0</v>
      </c>
      <c r="K83" s="28" t="s">
        <v>64</v>
      </c>
      <c r="L83" s="28" t="s">
        <v>64</v>
      </c>
      <c r="M83" s="34" t="s">
        <v>64</v>
      </c>
      <c r="N83" s="35" t="s">
        <v>30</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0.0</v>
      </c>
      <c r="AE83" s="42">
        <v>1.0</v>
      </c>
      <c r="AF83" s="42">
        <v>1.0</v>
      </c>
      <c r="AG83" s="25"/>
      <c r="AH83" s="25"/>
      <c r="AI83" s="25"/>
      <c r="AJ83" s="25"/>
      <c r="AK83" s="25"/>
      <c r="AL83" s="25"/>
    </row>
    <row r="84">
      <c r="A84" s="26" t="s">
        <v>278</v>
      </c>
      <c r="B84" s="25" t="s">
        <v>261</v>
      </c>
      <c r="C84" s="25" t="s">
        <v>475</v>
      </c>
      <c r="D84" s="28">
        <v>90.72460128417563</v>
      </c>
      <c r="E84" s="29">
        <v>0.2614705056179775</v>
      </c>
      <c r="F84" s="30">
        <v>34.0</v>
      </c>
      <c r="G84" s="33"/>
      <c r="H84" s="34">
        <v>36.074981944802445</v>
      </c>
      <c r="I84" s="35" t="s">
        <v>31</v>
      </c>
      <c r="J84" s="36">
        <v>7500.0</v>
      </c>
      <c r="K84" s="28">
        <v>4.809997592640326</v>
      </c>
      <c r="L84" s="28">
        <v>6.638941754626397</v>
      </c>
      <c r="M84" s="34">
        <v>36.54679511869105</v>
      </c>
      <c r="N84" s="35" t="s">
        <v>31</v>
      </c>
      <c r="O84" s="36">
        <v>8800.0</v>
      </c>
      <c r="P84" s="28">
        <v>4.153044899851256</v>
      </c>
      <c r="Q84" s="37">
        <v>5.7869764839209195</v>
      </c>
      <c r="R84" s="38">
        <v>17.758739057313004</v>
      </c>
      <c r="S84" s="39">
        <v>17.60367670342031</v>
      </c>
      <c r="T84" s="40">
        <v>0.09271739051117717</v>
      </c>
      <c r="U84" s="40">
        <v>0.010162245061677046</v>
      </c>
      <c r="V84" s="40">
        <v>0.06170682826111114</v>
      </c>
      <c r="W84" s="40">
        <v>0.03394399381426147</v>
      </c>
      <c r="X84" s="39">
        <v>17.07715593110306</v>
      </c>
      <c r="Y84" s="41">
        <v>18.997826013699385</v>
      </c>
      <c r="Z84" s="41">
        <v>15.659950599544931</v>
      </c>
      <c r="AA84" s="41">
        <v>20.886844519146123</v>
      </c>
      <c r="AB84" s="42">
        <v>0.0</v>
      </c>
      <c r="AC84" s="42">
        <v>0.0</v>
      </c>
      <c r="AD84" s="42">
        <v>0.0</v>
      </c>
      <c r="AE84" s="42">
        <v>0.0</v>
      </c>
      <c r="AF84" s="42">
        <v>1.0</v>
      </c>
      <c r="AG84" s="25"/>
      <c r="AH84" s="25"/>
      <c r="AI84" s="25"/>
      <c r="AJ84" s="25"/>
      <c r="AK84" s="25"/>
      <c r="AL84" s="25"/>
    </row>
    <row r="85">
      <c r="A85" s="26" t="s">
        <v>279</v>
      </c>
      <c r="B85" s="25" t="s">
        <v>261</v>
      </c>
      <c r="C85" s="25" t="s">
        <v>475</v>
      </c>
      <c r="D85" s="28">
        <v>90.72460128417563</v>
      </c>
      <c r="E85" s="29">
        <v>0.26194675701839304</v>
      </c>
      <c r="F85" s="30">
        <v>33.0</v>
      </c>
      <c r="G85" s="33"/>
      <c r="H85" s="34">
        <v>34.65166334454618</v>
      </c>
      <c r="I85" s="35" t="s">
        <v>27</v>
      </c>
      <c r="J85" s="36">
        <v>7100.0</v>
      </c>
      <c r="K85" s="28">
        <v>4.880515964020589</v>
      </c>
      <c r="L85" s="28">
        <v>6.540666394012269</v>
      </c>
      <c r="M85" s="34">
        <v>34.02621839719057</v>
      </c>
      <c r="N85" s="35" t="s">
        <v>27</v>
      </c>
      <c r="O85" s="36">
        <v>7500.0</v>
      </c>
      <c r="P85" s="28">
        <v>4.536829119625409</v>
      </c>
      <c r="Q85" s="37">
        <v>5.9995388105907015</v>
      </c>
      <c r="R85" s="38">
        <v>17.275221245413967</v>
      </c>
      <c r="S85" s="39">
        <v>17.12438077967561</v>
      </c>
      <c r="T85" s="40">
        <v>0.06980367834098995</v>
      </c>
      <c r="U85" s="40">
        <v>0.031443098351797275</v>
      </c>
      <c r="V85" s="40">
        <v>0.06257176572007658</v>
      </c>
      <c r="W85" s="40">
        <v>0.034901839170494976</v>
      </c>
      <c r="X85" s="39">
        <v>18.386301663378052</v>
      </c>
      <c r="Y85" s="41">
        <v>16.265361681168123</v>
      </c>
      <c r="Z85" s="41">
        <v>16.317229849525905</v>
      </c>
      <c r="AA85" s="41">
        <v>17.708988547664664</v>
      </c>
      <c r="AB85" s="42">
        <v>1.0</v>
      </c>
      <c r="AC85" s="42">
        <v>0.0</v>
      </c>
      <c r="AD85" s="42">
        <v>0.0</v>
      </c>
      <c r="AE85" s="42">
        <v>0.0</v>
      </c>
      <c r="AF85" s="42">
        <v>0.0</v>
      </c>
      <c r="AG85" s="25"/>
      <c r="AH85" s="25"/>
      <c r="AI85" s="25"/>
      <c r="AJ85" s="25"/>
      <c r="AK85" s="25"/>
      <c r="AL85" s="25"/>
    </row>
    <row r="86">
      <c r="A86" s="26" t="s">
        <v>281</v>
      </c>
      <c r="B86" s="25" t="s">
        <v>261</v>
      </c>
      <c r="C86" s="25" t="s">
        <v>475</v>
      </c>
      <c r="D86" s="28">
        <v>90.72460128417563</v>
      </c>
      <c r="E86" s="29">
        <v>0.17257758620689653</v>
      </c>
      <c r="F86" s="30">
        <v>27.0</v>
      </c>
      <c r="G86" s="33"/>
      <c r="H86" s="34">
        <v>19.33934882220667</v>
      </c>
      <c r="I86" s="35" t="s">
        <v>40</v>
      </c>
      <c r="J86" s="36">
        <v>4300.0</v>
      </c>
      <c r="K86" s="28">
        <v>4.497522981908528</v>
      </c>
      <c r="L86" s="28">
        <v>3.932911592595561</v>
      </c>
      <c r="M86" s="34">
        <v>19.560396311158456</v>
      </c>
      <c r="N86" s="35" t="s">
        <v>29</v>
      </c>
      <c r="O86" s="36">
        <v>4200.0</v>
      </c>
      <c r="P86" s="28">
        <v>4.65723721694249</v>
      </c>
      <c r="Q86" s="37">
        <v>4.10660007458286</v>
      </c>
      <c r="R86" s="38">
        <v>8.592380932318429</v>
      </c>
      <c r="S86" s="39">
        <v>8.517355627390636</v>
      </c>
      <c r="T86" s="40">
        <v>0.055801851448204536</v>
      </c>
      <c r="U86" s="40">
        <v>0.01663417408854624</v>
      </c>
      <c r="V86" s="40">
        <v>0.03442887195071198</v>
      </c>
      <c r="W86" s="40">
        <v>0.028432832453677875</v>
      </c>
      <c r="X86" s="39">
        <v>9.698017092299423</v>
      </c>
      <c r="Y86" s="41">
        <v>9.641331729907247</v>
      </c>
      <c r="Z86" s="41">
        <v>8.548074098657814</v>
      </c>
      <c r="AA86" s="41">
        <v>11.012322212500644</v>
      </c>
      <c r="AB86" s="42">
        <v>0.0</v>
      </c>
      <c r="AC86" s="42">
        <v>1.0</v>
      </c>
      <c r="AD86" s="42">
        <v>1.0</v>
      </c>
      <c r="AE86" s="42">
        <v>0.0</v>
      </c>
      <c r="AF86" s="42">
        <v>0.0</v>
      </c>
      <c r="AG86" s="25"/>
      <c r="AH86" s="25"/>
      <c r="AI86" s="25"/>
      <c r="AJ86" s="25"/>
      <c r="AK86" s="25"/>
      <c r="AL86" s="25"/>
    </row>
    <row r="87">
      <c r="A87" s="26" t="s">
        <v>280</v>
      </c>
      <c r="B87" s="25" t="s">
        <v>261</v>
      </c>
      <c r="C87" s="25" t="s">
        <v>475</v>
      </c>
      <c r="D87" s="28">
        <v>90.72460128417563</v>
      </c>
      <c r="E87" s="29">
        <v>0.13426015336552116</v>
      </c>
      <c r="F87" s="30">
        <v>27.0</v>
      </c>
      <c r="G87" s="33"/>
      <c r="H87" s="34">
        <v>17.892022666018345</v>
      </c>
      <c r="I87" s="35" t="s">
        <v>40</v>
      </c>
      <c r="J87" s="36">
        <v>4000.0</v>
      </c>
      <c r="K87" s="28">
        <v>4.473005666504586</v>
      </c>
      <c r="L87" s="28">
        <v>3.694960523182618</v>
      </c>
      <c r="M87" s="34">
        <v>17.82844987675231</v>
      </c>
      <c r="N87" s="35" t="s">
        <v>29</v>
      </c>
      <c r="O87" s="36">
        <v>4300.0</v>
      </c>
      <c r="P87" s="28">
        <v>4.146151134128444</v>
      </c>
      <c r="Q87" s="37">
        <v>3.4160470100300904</v>
      </c>
      <c r="R87" s="38">
        <v>6.458019121750022</v>
      </c>
      <c r="S87" s="39">
        <v>6.401630228187772</v>
      </c>
      <c r="T87" s="40">
        <v>0.03615820109749913</v>
      </c>
      <c r="U87" s="40">
        <v>0.018125816570839354</v>
      </c>
      <c r="V87" s="40">
        <v>0.030926006623442404</v>
      </c>
      <c r="W87" s="40">
        <v>0.021115641984586053</v>
      </c>
      <c r="X87" s="39">
        <v>7.9674600714770625</v>
      </c>
      <c r="Y87" s="41">
        <v>9.924562594541282</v>
      </c>
      <c r="Z87" s="41">
        <v>6.966163473625367</v>
      </c>
      <c r="AA87" s="41">
        <v>10.86228640312694</v>
      </c>
      <c r="AB87" s="42">
        <v>0.0</v>
      </c>
      <c r="AC87" s="42">
        <v>1.0</v>
      </c>
      <c r="AD87" s="42">
        <v>1.0</v>
      </c>
      <c r="AE87" s="42">
        <v>0.0</v>
      </c>
      <c r="AF87" s="42">
        <v>0.0</v>
      </c>
      <c r="AG87" s="25"/>
      <c r="AH87" s="25"/>
      <c r="AI87" s="25"/>
      <c r="AJ87" s="25"/>
      <c r="AK87" s="25"/>
      <c r="AL87" s="25"/>
    </row>
    <row r="88">
      <c r="A88" s="26" t="s">
        <v>283</v>
      </c>
      <c r="B88" s="25" t="s">
        <v>261</v>
      </c>
      <c r="C88" s="25" t="s">
        <v>475</v>
      </c>
      <c r="D88" s="28">
        <v>90.72460128417563</v>
      </c>
      <c r="E88" s="29">
        <v>0.16562903225806452</v>
      </c>
      <c r="F88" s="30">
        <v>25.0</v>
      </c>
      <c r="G88" s="33"/>
      <c r="H88" s="34">
        <v>19.453299676176645</v>
      </c>
      <c r="I88" s="35" t="s">
        <v>45</v>
      </c>
      <c r="J88" s="36">
        <v>3700.0</v>
      </c>
      <c r="K88" s="28">
        <v>5.257648561128823</v>
      </c>
      <c r="L88" s="28">
        <v>4.617427897166169</v>
      </c>
      <c r="M88" s="34">
        <v>19.561301352290325</v>
      </c>
      <c r="N88" s="35" t="s">
        <v>30</v>
      </c>
      <c r="O88" s="36">
        <v>4300.0</v>
      </c>
      <c r="P88" s="28">
        <v>4.549139849369843</v>
      </c>
      <c r="Q88" s="37">
        <v>4.011419203532748</v>
      </c>
      <c r="R88" s="38">
        <v>7.587975053784255</v>
      </c>
      <c r="S88" s="39">
        <v>7.5217198275927135</v>
      </c>
      <c r="T88" s="40">
        <v>0.05997102040057767</v>
      </c>
      <c r="U88" s="40">
        <v>0.0058625516737744205</v>
      </c>
      <c r="V88" s="40">
        <v>0.038731284008706415</v>
      </c>
      <c r="W88" s="40">
        <v>0.027006180661157574</v>
      </c>
      <c r="X88" s="39">
        <v>7.82921013664164</v>
      </c>
      <c r="Y88" s="41">
        <v>11.624089539535005</v>
      </c>
      <c r="Z88" s="41">
        <v>7.0526469502346085</v>
      </c>
      <c r="AA88" s="41">
        <v>12.508654402055717</v>
      </c>
      <c r="AB88" s="42">
        <v>0.0</v>
      </c>
      <c r="AC88" s="42">
        <v>0.0</v>
      </c>
      <c r="AD88" s="42">
        <v>0.0</v>
      </c>
      <c r="AE88" s="42">
        <v>1.0</v>
      </c>
      <c r="AF88" s="42">
        <v>1.0</v>
      </c>
      <c r="AG88" s="25"/>
      <c r="AH88" s="25"/>
      <c r="AI88" s="25"/>
      <c r="AJ88" s="25"/>
      <c r="AK88" s="25"/>
      <c r="AL88" s="25"/>
    </row>
    <row r="89">
      <c r="A89" s="26" t="s">
        <v>284</v>
      </c>
      <c r="B89" s="25" t="s">
        <v>261</v>
      </c>
      <c r="C89" s="25" t="s">
        <v>475</v>
      </c>
      <c r="D89" s="28">
        <v>90.72460128417563</v>
      </c>
      <c r="E89" s="29">
        <v>0.18096839729119638</v>
      </c>
      <c r="F89" s="30">
        <v>23.0</v>
      </c>
      <c r="G89" s="33"/>
      <c r="H89" s="34">
        <v>18.247396055327794</v>
      </c>
      <c r="I89" s="35" t="s">
        <v>27</v>
      </c>
      <c r="J89" s="36">
        <v>3600.0</v>
      </c>
      <c r="K89" s="28">
        <v>5.068721126479943</v>
      </c>
      <c r="L89" s="28">
        <v>4.247775286101301</v>
      </c>
      <c r="M89" s="34">
        <v>18.240760026463555</v>
      </c>
      <c r="N89" s="35" t="s">
        <v>27</v>
      </c>
      <c r="O89" s="36">
        <v>4200.0</v>
      </c>
      <c r="P89" s="28">
        <v>4.343038101538942</v>
      </c>
      <c r="Q89" s="37">
        <v>3.6386571350419152</v>
      </c>
      <c r="R89" s="38">
        <v>7.733491615663818</v>
      </c>
      <c r="S89" s="39">
        <v>7.6659657958483365</v>
      </c>
      <c r="T89" s="40">
        <v>0.042777656652823154</v>
      </c>
      <c r="U89" s="40">
        <v>0.019196351618692847</v>
      </c>
      <c r="V89" s="40">
        <v>0.046480506203637</v>
      </c>
      <c r="W89" s="40">
        <v>0.03624894823428294</v>
      </c>
      <c r="X89" s="39">
        <v>7.872754384103297</v>
      </c>
      <c r="Y89" s="41">
        <v>10.374641671224497</v>
      </c>
      <c r="Z89" s="41">
        <v>6.667589669399295</v>
      </c>
      <c r="AA89" s="41">
        <v>11.57317035706426</v>
      </c>
      <c r="AB89" s="42">
        <v>1.0</v>
      </c>
      <c r="AC89" s="42">
        <v>0.0</v>
      </c>
      <c r="AD89" s="42">
        <v>0.0</v>
      </c>
      <c r="AE89" s="42">
        <v>0.0</v>
      </c>
      <c r="AF89" s="42">
        <v>0.0</v>
      </c>
      <c r="AG89" s="25"/>
      <c r="AH89" s="25"/>
      <c r="AI89" s="25"/>
      <c r="AJ89" s="25"/>
      <c r="AK89" s="25"/>
      <c r="AL89" s="25"/>
    </row>
    <row r="90">
      <c r="A90" s="26" t="s">
        <v>282</v>
      </c>
      <c r="B90" s="25" t="s">
        <v>261</v>
      </c>
      <c r="C90" s="25" t="s">
        <v>475</v>
      </c>
      <c r="D90" s="28">
        <v>90.72460128417563</v>
      </c>
      <c r="E90" s="29">
        <v>0.25141887169246135</v>
      </c>
      <c r="F90" s="30">
        <v>22.0</v>
      </c>
      <c r="G90" s="33"/>
      <c r="H90" s="34">
        <v>22.3021412403293</v>
      </c>
      <c r="I90" s="35" t="s">
        <v>40</v>
      </c>
      <c r="J90" s="36">
        <v>4100.0</v>
      </c>
      <c r="K90" s="28">
        <v>5.439546643982756</v>
      </c>
      <c r="L90" s="28">
        <v>5.27984161439446</v>
      </c>
      <c r="M90" s="34">
        <v>21.969155268548654</v>
      </c>
      <c r="N90" s="35" t="s">
        <v>28</v>
      </c>
      <c r="O90" s="36">
        <v>4700.0</v>
      </c>
      <c r="P90" s="28">
        <v>4.6742883550103524</v>
      </c>
      <c r="Q90" s="37">
        <v>4.487361451872569</v>
      </c>
      <c r="R90" s="38">
        <v>10.949700081218243</v>
      </c>
      <c r="S90" s="39">
        <v>10.854091588772178</v>
      </c>
      <c r="T90" s="40">
        <v>0.08066963946720214</v>
      </c>
      <c r="U90" s="40">
        <v>0.0180650157880221</v>
      </c>
      <c r="V90" s="40">
        <v>0.04640840262784987</v>
      </c>
      <c r="W90" s="40">
        <v>0.04267081315446599</v>
      </c>
      <c r="X90" s="39">
        <v>10.380550612416602</v>
      </c>
      <c r="Y90" s="41">
        <v>11.921590627912696</v>
      </c>
      <c r="Z90" s="41">
        <v>9.117788685141965</v>
      </c>
      <c r="AA90" s="41">
        <v>12.851366583406689</v>
      </c>
      <c r="AB90" s="42">
        <v>0.0</v>
      </c>
      <c r="AC90" s="42">
        <v>1.0</v>
      </c>
      <c r="AD90" s="42">
        <v>1.0</v>
      </c>
      <c r="AE90" s="42">
        <v>0.0</v>
      </c>
      <c r="AF90" s="42">
        <v>0.0</v>
      </c>
      <c r="AG90" s="25"/>
      <c r="AH90" s="25"/>
      <c r="AI90" s="25"/>
      <c r="AJ90" s="25"/>
      <c r="AK90" s="25"/>
      <c r="AL90" s="25"/>
    </row>
    <row r="91">
      <c r="A91" s="26" t="s">
        <v>287</v>
      </c>
      <c r="B91" s="25" t="s">
        <v>261</v>
      </c>
      <c r="C91" s="25" t="s">
        <v>475</v>
      </c>
      <c r="D91" s="28">
        <v>90.72460128417563</v>
      </c>
      <c r="E91" s="29">
        <v>0.16360523186682518</v>
      </c>
      <c r="F91" s="30">
        <v>17.0</v>
      </c>
      <c r="G91" s="33"/>
      <c r="H91" s="34">
        <v>11.740314281303966</v>
      </c>
      <c r="I91" s="35" t="s">
        <v>58</v>
      </c>
      <c r="J91" s="36">
        <v>3200.0</v>
      </c>
      <c r="K91" s="28">
        <v>3.6688482129074895</v>
      </c>
      <c r="L91" s="28">
        <v>2.2263305691225126</v>
      </c>
      <c r="M91" s="34">
        <v>11.715946408853794</v>
      </c>
      <c r="N91" s="35" t="s">
        <v>27</v>
      </c>
      <c r="O91" s="36">
        <v>3000.0</v>
      </c>
      <c r="P91" s="28">
        <v>3.905315469617931</v>
      </c>
      <c r="Q91" s="37">
        <v>2.366221865901898</v>
      </c>
      <c r="R91" s="38">
        <v>5.0875008835817646</v>
      </c>
      <c r="S91" s="39">
        <v>5.04307881848506</v>
      </c>
      <c r="T91" s="40">
        <v>0.03194552643954193</v>
      </c>
      <c r="U91" s="40">
        <v>0.016308527011177562</v>
      </c>
      <c r="V91" s="40">
        <v>0.046815065773262644</v>
      </c>
      <c r="W91" s="40">
        <v>0.028108225966323678</v>
      </c>
      <c r="X91" s="39">
        <v>4.939654871917962</v>
      </c>
      <c r="Y91" s="41">
        <v>6.800659409386005</v>
      </c>
      <c r="Z91" s="41">
        <v>4.226063544087069</v>
      </c>
      <c r="AA91" s="41">
        <v>7.4898828647667255</v>
      </c>
      <c r="AB91" s="42">
        <v>1.0</v>
      </c>
      <c r="AC91" s="42">
        <v>1.0</v>
      </c>
      <c r="AD91" s="42">
        <v>0.0</v>
      </c>
      <c r="AE91" s="42">
        <v>0.0</v>
      </c>
      <c r="AF91" s="42">
        <v>0.0</v>
      </c>
      <c r="AG91" s="25"/>
      <c r="AH91" s="25"/>
      <c r="AI91" s="25"/>
      <c r="AJ91" s="25"/>
      <c r="AK91" s="25"/>
      <c r="AL91" s="25"/>
    </row>
    <row r="92">
      <c r="A92" s="26" t="s">
        <v>285</v>
      </c>
      <c r="B92" s="25" t="s">
        <v>261</v>
      </c>
      <c r="C92" s="25" t="s">
        <v>475</v>
      </c>
      <c r="D92" s="28">
        <v>90.72460128417563</v>
      </c>
      <c r="E92" s="29">
        <v>0.1759096422073984</v>
      </c>
      <c r="F92" s="30">
        <v>17.0</v>
      </c>
      <c r="G92" s="33"/>
      <c r="H92" s="34">
        <v>13.25383681831427</v>
      </c>
      <c r="I92" s="35" t="s">
        <v>44</v>
      </c>
      <c r="J92" s="36">
        <v>3300.0</v>
      </c>
      <c r="K92" s="28">
        <v>4.016314187367961</v>
      </c>
      <c r="L92" s="28">
        <v>2.6634145510195206</v>
      </c>
      <c r="M92" s="34">
        <v>12.998898237869325</v>
      </c>
      <c r="N92" s="35" t="s">
        <v>29</v>
      </c>
      <c r="O92" s="36">
        <v>3000.0</v>
      </c>
      <c r="P92" s="28">
        <v>4.332966079289775</v>
      </c>
      <c r="Q92" s="37">
        <v>2.8328362695447193</v>
      </c>
      <c r="R92" s="38">
        <v>5.531033883631723</v>
      </c>
      <c r="S92" s="39">
        <v>5.482739062096913</v>
      </c>
      <c r="T92" s="40">
        <v>0.05296242016421545</v>
      </c>
      <c r="U92" s="40">
        <v>0.025608203156323953</v>
      </c>
      <c r="V92" s="40">
        <v>0.026772212390702314</v>
      </c>
      <c r="W92" s="40">
        <v>0.02328018468756723</v>
      </c>
      <c r="X92" s="39">
        <v>6.769673960699834</v>
      </c>
      <c r="Y92" s="41">
        <v>6.484162857614435</v>
      </c>
      <c r="Z92" s="41">
        <v>5.9842421752042725</v>
      </c>
      <c r="AA92" s="41">
        <v>7.014656062665052</v>
      </c>
      <c r="AB92" s="42">
        <v>0.0</v>
      </c>
      <c r="AC92" s="42">
        <v>0.0</v>
      </c>
      <c r="AD92" s="42">
        <v>1.0</v>
      </c>
      <c r="AE92" s="42">
        <v>1.0</v>
      </c>
      <c r="AF92" s="42">
        <v>0.0</v>
      </c>
      <c r="AG92" s="25"/>
      <c r="AH92" s="25"/>
      <c r="AI92" s="25"/>
      <c r="AJ92" s="25"/>
      <c r="AK92" s="25"/>
      <c r="AL92" s="25"/>
    </row>
    <row r="93">
      <c r="A93" s="26" t="s">
        <v>286</v>
      </c>
      <c r="B93" s="25" t="s">
        <v>261</v>
      </c>
      <c r="C93" s="25" t="s">
        <v>475</v>
      </c>
      <c r="D93" s="28">
        <v>90.72460128417563</v>
      </c>
      <c r="E93" s="29">
        <v>0.16553100158982512</v>
      </c>
      <c r="F93" s="30">
        <v>15.0</v>
      </c>
      <c r="G93" s="33"/>
      <c r="H93" s="34">
        <v>12.58092939752622</v>
      </c>
      <c r="I93" s="35" t="s">
        <v>45</v>
      </c>
      <c r="J93" s="36">
        <v>3300.0</v>
      </c>
      <c r="K93" s="28">
        <v>3.8124028477352176</v>
      </c>
      <c r="L93" s="28">
        <v>2.4335729747620634</v>
      </c>
      <c r="M93" s="34">
        <v>13.361879812479543</v>
      </c>
      <c r="N93" s="35" t="s">
        <v>31</v>
      </c>
      <c r="O93" s="36">
        <v>3200.0</v>
      </c>
      <c r="P93" s="28">
        <v>4.175587441399857</v>
      </c>
      <c r="Q93" s="37">
        <v>2.7855428268965943</v>
      </c>
      <c r="R93" s="38">
        <v>4.549688954684198</v>
      </c>
      <c r="S93" s="39">
        <v>4.509962852706118</v>
      </c>
      <c r="T93" s="40">
        <v>0.08639293405719958</v>
      </c>
      <c r="U93" s="40">
        <v>0.0010570881809001062</v>
      </c>
      <c r="V93" s="40">
        <v>0.028829677660911986</v>
      </c>
      <c r="W93" s="40">
        <v>0.017682202298692686</v>
      </c>
      <c r="X93" s="39">
        <v>5.570327590481053</v>
      </c>
      <c r="Y93" s="41">
        <v>7.010601807045166</v>
      </c>
      <c r="Z93" s="41">
        <v>5.304684675307708</v>
      </c>
      <c r="AA93" s="41">
        <v>8.057195137171835</v>
      </c>
      <c r="AB93" s="42">
        <v>0.0</v>
      </c>
      <c r="AC93" s="42">
        <v>0.0</v>
      </c>
      <c r="AD93" s="42">
        <v>0.0</v>
      </c>
      <c r="AE93" s="42">
        <v>1.0</v>
      </c>
      <c r="AF93" s="42">
        <v>1.0</v>
      </c>
      <c r="AG93" s="25"/>
      <c r="AH93" s="25"/>
      <c r="AI93" s="25"/>
      <c r="AJ93" s="25"/>
      <c r="AK93" s="25"/>
      <c r="AL93" s="25"/>
    </row>
    <row r="94">
      <c r="A94" s="26" t="s">
        <v>288</v>
      </c>
      <c r="B94" s="25" t="s">
        <v>261</v>
      </c>
      <c r="C94" s="25" t="s">
        <v>475</v>
      </c>
      <c r="D94" s="28">
        <v>90.72460128417563</v>
      </c>
      <c r="E94" s="29">
        <v>0.19942589703588146</v>
      </c>
      <c r="F94" s="30">
        <v>0.0</v>
      </c>
      <c r="G94" s="33"/>
      <c r="H94" s="34" t="s">
        <v>64</v>
      </c>
      <c r="I94" s="35" t="s">
        <v>40</v>
      </c>
      <c r="J94" s="36">
        <v>3500.0</v>
      </c>
      <c r="K94" s="28" t="s">
        <v>64</v>
      </c>
      <c r="L94" s="28" t="s">
        <v>64</v>
      </c>
      <c r="M94" s="34" t="s">
        <v>64</v>
      </c>
      <c r="N94" s="35" t="s">
        <v>28</v>
      </c>
      <c r="O94" s="36">
        <v>3000.0</v>
      </c>
      <c r="P94" s="28" t="s">
        <v>64</v>
      </c>
      <c r="Q94" s="37" t="s">
        <v>64</v>
      </c>
      <c r="R94" s="38" t="s">
        <v>64</v>
      </c>
      <c r="S94" s="39" t="s">
        <v>64</v>
      </c>
      <c r="T94" s="40" t="s">
        <v>64</v>
      </c>
      <c r="U94" s="40" t="s">
        <v>64</v>
      </c>
      <c r="V94" s="40" t="s">
        <v>64</v>
      </c>
      <c r="W94" s="40" t="s">
        <v>64</v>
      </c>
      <c r="X94" s="39" t="s">
        <v>64</v>
      </c>
      <c r="Y94" s="41" t="s">
        <v>64</v>
      </c>
      <c r="Z94" s="41" t="s">
        <v>64</v>
      </c>
      <c r="AA94" s="41" t="s">
        <v>64</v>
      </c>
      <c r="AB94" s="42">
        <v>0.0</v>
      </c>
      <c r="AC94" s="42">
        <v>1.0</v>
      </c>
      <c r="AD94" s="42">
        <v>1.0</v>
      </c>
      <c r="AE94" s="42">
        <v>0.0</v>
      </c>
      <c r="AF94" s="42">
        <v>0.0</v>
      </c>
      <c r="AG94" s="25"/>
      <c r="AH94" s="25"/>
      <c r="AI94" s="25"/>
      <c r="AJ94" s="25"/>
      <c r="AK94" s="25"/>
      <c r="AL94" s="25"/>
    </row>
    <row r="95">
      <c r="A95" s="26" t="s">
        <v>289</v>
      </c>
      <c r="B95" s="25" t="s">
        <v>261</v>
      </c>
      <c r="C95" s="25" t="s">
        <v>475</v>
      </c>
      <c r="D95" s="28">
        <v>90.72460128417563</v>
      </c>
      <c r="E95" s="29">
        <v>0.15309844559585492</v>
      </c>
      <c r="F95" s="30">
        <v>0.0</v>
      </c>
      <c r="G95" s="33"/>
      <c r="H95" s="34" t="s">
        <v>64</v>
      </c>
      <c r="I95" s="35" t="s">
        <v>45</v>
      </c>
      <c r="J95" s="36">
        <v>3000.0</v>
      </c>
      <c r="K95" s="28" t="s">
        <v>64</v>
      </c>
      <c r="L95" s="28" t="s">
        <v>64</v>
      </c>
      <c r="M95" s="34" t="s">
        <v>64</v>
      </c>
      <c r="N95" s="35" t="s">
        <v>31</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0.0</v>
      </c>
      <c r="AC95" s="42">
        <v>0.0</v>
      </c>
      <c r="AD95" s="42">
        <v>0.0</v>
      </c>
      <c r="AE95" s="42">
        <v>1.0</v>
      </c>
      <c r="AF95" s="42">
        <v>1.0</v>
      </c>
      <c r="AG95" s="25"/>
      <c r="AH95" s="25"/>
      <c r="AI95" s="25"/>
      <c r="AJ95" s="25"/>
      <c r="AK95" s="25"/>
      <c r="AL95" s="25"/>
    </row>
    <row r="96">
      <c r="A96" s="26" t="s">
        <v>290</v>
      </c>
      <c r="B96" s="25" t="s">
        <v>261</v>
      </c>
      <c r="C96" s="25" t="s">
        <v>475</v>
      </c>
      <c r="D96" s="28">
        <v>90.72460128417563</v>
      </c>
      <c r="E96" s="29">
        <v>0.18</v>
      </c>
      <c r="F96" s="30">
        <v>0.0</v>
      </c>
      <c r="G96" s="33"/>
      <c r="H96" s="34" t="s">
        <v>64</v>
      </c>
      <c r="I96" s="35" t="s">
        <v>45</v>
      </c>
      <c r="J96" s="36">
        <v>3000.0</v>
      </c>
      <c r="K96" s="28" t="s">
        <v>64</v>
      </c>
      <c r="L96" s="28" t="s">
        <v>64</v>
      </c>
      <c r="M96" s="34" t="s">
        <v>64</v>
      </c>
      <c r="N96" s="35" t="s">
        <v>30</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0.0</v>
      </c>
      <c r="AE96" s="42">
        <v>1.0</v>
      </c>
      <c r="AF96" s="42">
        <v>1.0</v>
      </c>
      <c r="AG96" s="25"/>
      <c r="AH96" s="25"/>
      <c r="AI96" s="25"/>
      <c r="AJ96" s="25"/>
      <c r="AK96" s="25"/>
      <c r="AL96" s="25"/>
    </row>
    <row r="97">
      <c r="A97" s="26" t="s">
        <v>291</v>
      </c>
      <c r="B97" s="25" t="s">
        <v>261</v>
      </c>
      <c r="C97" s="25" t="s">
        <v>475</v>
      </c>
      <c r="D97" s="28">
        <v>90.72460128417563</v>
      </c>
      <c r="E97" s="29">
        <v>0.14919804618117227</v>
      </c>
      <c r="F97" s="30">
        <v>0.0</v>
      </c>
      <c r="G97" s="33"/>
      <c r="H97" s="34" t="s">
        <v>64</v>
      </c>
      <c r="I97" s="35" t="s">
        <v>44</v>
      </c>
      <c r="J97" s="36">
        <v>4800.0</v>
      </c>
      <c r="K97" s="28" t="s">
        <v>64</v>
      </c>
      <c r="L97" s="28" t="s">
        <v>64</v>
      </c>
      <c r="M97" s="34" t="s">
        <v>64</v>
      </c>
      <c r="N97" s="35" t="s">
        <v>30</v>
      </c>
      <c r="O97" s="36">
        <v>4100.0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0.0</v>
      </c>
      <c r="AD97" s="42">
        <v>1.0</v>
      </c>
      <c r="AE97" s="42">
        <v>1.0</v>
      </c>
      <c r="AF97" s="42">
        <v>0.0</v>
      </c>
      <c r="AG97" s="25"/>
      <c r="AH97" s="25"/>
      <c r="AI97" s="25"/>
      <c r="AJ97" s="25"/>
      <c r="AK97" s="25"/>
      <c r="AL97" s="25"/>
    </row>
    <row r="98">
      <c r="A98" s="26" t="s">
        <v>292</v>
      </c>
      <c r="B98" s="25" t="s">
        <v>261</v>
      </c>
      <c r="C98" s="25" t="s">
        <v>475</v>
      </c>
      <c r="D98" s="28">
        <v>90.72460128417563</v>
      </c>
      <c r="E98" s="29">
        <v>0.18</v>
      </c>
      <c r="F98" s="30">
        <v>0.0</v>
      </c>
      <c r="G98" s="33"/>
      <c r="H98" s="34" t="s">
        <v>64</v>
      </c>
      <c r="I98" s="35" t="s">
        <v>28</v>
      </c>
      <c r="J98" s="36">
        <v>3000.0</v>
      </c>
      <c r="K98" s="28" t="s">
        <v>64</v>
      </c>
      <c r="L98" s="28" t="s">
        <v>64</v>
      </c>
      <c r="M98" s="34" t="s">
        <v>64</v>
      </c>
      <c r="N98" s="35" t="s">
        <v>28</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1.0</v>
      </c>
      <c r="AD98" s="42">
        <v>0.0</v>
      </c>
      <c r="AE98" s="42">
        <v>0.0</v>
      </c>
      <c r="AF98" s="42">
        <v>0.0</v>
      </c>
      <c r="AG98" s="25"/>
      <c r="AH98" s="25"/>
      <c r="AI98" s="25"/>
      <c r="AJ98" s="25"/>
      <c r="AK98" s="25"/>
      <c r="AL98" s="25"/>
    </row>
    <row r="99">
      <c r="A99" s="26" t="s">
        <v>293</v>
      </c>
      <c r="B99" s="25" t="s">
        <v>261</v>
      </c>
      <c r="C99" s="25" t="s">
        <v>475</v>
      </c>
      <c r="D99" s="28">
        <v>90.72460128417563</v>
      </c>
      <c r="E99" s="29">
        <v>0.18</v>
      </c>
      <c r="F99" s="30">
        <v>0.0</v>
      </c>
      <c r="G99" s="33"/>
      <c r="H99" s="34" t="s">
        <v>64</v>
      </c>
      <c r="I99" s="35" t="s">
        <v>30</v>
      </c>
      <c r="J99" s="36">
        <v>3000.0</v>
      </c>
      <c r="K99" s="28" t="s">
        <v>64</v>
      </c>
      <c r="L99" s="28" t="s">
        <v>64</v>
      </c>
      <c r="M99" s="34" t="s">
        <v>64</v>
      </c>
      <c r="N99" s="35" t="s">
        <v>30</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0.0</v>
      </c>
      <c r="AE99" s="42">
        <v>1.0</v>
      </c>
      <c r="AF99" s="42">
        <v>0.0</v>
      </c>
      <c r="AG99" s="25"/>
      <c r="AH99" s="25"/>
      <c r="AI99" s="25"/>
      <c r="AJ99" s="25"/>
      <c r="AK99" s="25"/>
      <c r="AL99" s="25"/>
    </row>
    <row r="100">
      <c r="A100" s="26" t="s">
        <v>294</v>
      </c>
      <c r="B100" s="25" t="s">
        <v>261</v>
      </c>
      <c r="C100" s="25" t="s">
        <v>475</v>
      </c>
      <c r="D100" s="28">
        <v>90.72460128417563</v>
      </c>
      <c r="E100" s="29">
        <v>0.15762231759656653</v>
      </c>
      <c r="F100" s="30">
        <v>0.0</v>
      </c>
      <c r="G100" s="33"/>
      <c r="H100" s="34" t="s">
        <v>64</v>
      </c>
      <c r="I100" s="35" t="s">
        <v>58</v>
      </c>
      <c r="J100" s="36">
        <v>3000.0</v>
      </c>
      <c r="K100" s="28" t="s">
        <v>64</v>
      </c>
      <c r="L100" s="28" t="s">
        <v>64</v>
      </c>
      <c r="M100" s="34" t="s">
        <v>64</v>
      </c>
      <c r="N100" s="35" t="s">
        <v>28</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1.0</v>
      </c>
      <c r="AC100" s="42">
        <v>1.0</v>
      </c>
      <c r="AD100" s="42">
        <v>0.0</v>
      </c>
      <c r="AE100" s="42">
        <v>0.0</v>
      </c>
      <c r="AF100" s="42">
        <v>0.0</v>
      </c>
      <c r="AG100" s="25"/>
      <c r="AH100" s="25"/>
      <c r="AI100" s="25"/>
      <c r="AJ100" s="25"/>
      <c r="AK100" s="25"/>
      <c r="AL100" s="25"/>
    </row>
    <row r="101">
      <c r="A101" s="26" t="s">
        <v>567</v>
      </c>
      <c r="B101" s="25" t="s">
        <v>565</v>
      </c>
      <c r="C101" s="25" t="s">
        <v>37</v>
      </c>
      <c r="D101" s="28">
        <v>94.97883958160729</v>
      </c>
      <c r="E101" s="29">
        <v>0.2859361313868613</v>
      </c>
      <c r="F101" s="30">
        <v>35.0</v>
      </c>
      <c r="G101" s="32">
        <v>0.33</v>
      </c>
      <c r="H101" s="34">
        <v>46.0792556573512</v>
      </c>
      <c r="I101" s="35" t="s">
        <v>356</v>
      </c>
      <c r="J101" s="36">
        <v>12000.0</v>
      </c>
      <c r="K101" s="28">
        <v>3.839937971445933</v>
      </c>
      <c r="L101" s="28">
        <v>6.340079750656686</v>
      </c>
      <c r="M101" s="34">
        <v>46.64967235934151</v>
      </c>
      <c r="N101" s="35" t="s">
        <v>29</v>
      </c>
      <c r="O101" s="36">
        <v>12400.0</v>
      </c>
      <c r="P101" s="28">
        <v>3.762070351559799</v>
      </c>
      <c r="Q101" s="37">
        <v>6.2677097478610815</v>
      </c>
      <c r="R101" s="38">
        <v>25.690943880319356</v>
      </c>
      <c r="S101" s="39">
        <v>24.53942533805279</v>
      </c>
      <c r="T101" s="40">
        <v>0.12057423781085179</v>
      </c>
      <c r="U101" s="40">
        <v>0.008922245757843093</v>
      </c>
      <c r="V101" s="40">
        <v>0.08277861341998868</v>
      </c>
      <c r="W101" s="40">
        <v>0.0482049111083467</v>
      </c>
      <c r="X101" s="39">
        <v>22.927174146422114</v>
      </c>
      <c r="Y101" s="41">
        <v>23.152081510929083</v>
      </c>
      <c r="Z101" s="41">
        <v>20.94899198630596</v>
      </c>
      <c r="AA101" s="41">
        <v>25.700680373035546</v>
      </c>
      <c r="AB101" s="42">
        <v>1.0</v>
      </c>
      <c r="AC101" s="42">
        <v>0.0</v>
      </c>
      <c r="AD101" s="42">
        <v>1.0</v>
      </c>
      <c r="AE101" s="42">
        <v>0.0</v>
      </c>
      <c r="AF101" s="42">
        <v>0.0</v>
      </c>
      <c r="AG101" s="25"/>
      <c r="AH101" s="25"/>
      <c r="AI101" s="25"/>
      <c r="AJ101" s="25"/>
      <c r="AK101" s="25"/>
      <c r="AL101" s="25"/>
    </row>
    <row r="102">
      <c r="A102" s="26" t="s">
        <v>568</v>
      </c>
      <c r="B102" s="25" t="s">
        <v>565</v>
      </c>
      <c r="C102" s="25" t="s">
        <v>37</v>
      </c>
      <c r="D102" s="28">
        <v>94.97883958160729</v>
      </c>
      <c r="E102" s="29">
        <v>0.22444444444444445</v>
      </c>
      <c r="F102" s="30">
        <v>35.0</v>
      </c>
      <c r="G102" s="32">
        <v>0.25</v>
      </c>
      <c r="H102" s="34">
        <v>32.9996969445894</v>
      </c>
      <c r="I102" s="35" t="s">
        <v>40</v>
      </c>
      <c r="J102" s="36">
        <v>6300.0</v>
      </c>
      <c r="K102" s="28">
        <v>5.23804713406181</v>
      </c>
      <c r="L102" s="28">
        <v>6.773230235301647</v>
      </c>
      <c r="M102" s="34">
        <v>32.46258128931959</v>
      </c>
      <c r="N102" s="35" t="s">
        <v>28</v>
      </c>
      <c r="O102" s="36">
        <v>7100.0</v>
      </c>
      <c r="P102" s="28">
        <v>4.572194547791491</v>
      </c>
      <c r="Q102" s="37">
        <v>5.841627819479322</v>
      </c>
      <c r="R102" s="38">
        <v>18.110770472112865</v>
      </c>
      <c r="S102" s="39">
        <v>17.299010183720046</v>
      </c>
      <c r="T102" s="40">
        <v>0.07022440810459948</v>
      </c>
      <c r="U102" s="40">
        <v>0.0267097590255212</v>
      </c>
      <c r="V102" s="40">
        <v>0.04574046233120505</v>
      </c>
      <c r="W102" s="40">
        <v>0.03461139607057122</v>
      </c>
      <c r="X102" s="39">
        <v>18.170383592726733</v>
      </c>
      <c r="Y102" s="41">
        <v>14.829313351862668</v>
      </c>
      <c r="Z102" s="41">
        <v>16.046972912007234</v>
      </c>
      <c r="AA102" s="41">
        <v>16.415608377312356</v>
      </c>
      <c r="AB102" s="42">
        <v>0.0</v>
      </c>
      <c r="AC102" s="42">
        <v>1.0</v>
      </c>
      <c r="AD102" s="42">
        <v>1.0</v>
      </c>
      <c r="AE102" s="42">
        <v>0.0</v>
      </c>
      <c r="AF102" s="42">
        <v>0.0</v>
      </c>
      <c r="AG102" s="25"/>
      <c r="AH102" s="25"/>
      <c r="AI102" s="25"/>
      <c r="AJ102" s="25"/>
      <c r="AK102" s="25"/>
      <c r="AL102" s="25"/>
    </row>
    <row r="103">
      <c r="A103" s="26" t="s">
        <v>570</v>
      </c>
      <c r="B103" s="25" t="s">
        <v>565</v>
      </c>
      <c r="C103" s="25" t="s">
        <v>37</v>
      </c>
      <c r="D103" s="28">
        <v>94.97883958160729</v>
      </c>
      <c r="E103" s="29">
        <v>0.1252002942799338</v>
      </c>
      <c r="F103" s="30">
        <v>32.0</v>
      </c>
      <c r="G103" s="33"/>
      <c r="H103" s="34">
        <v>18.30236464556463</v>
      </c>
      <c r="I103" s="35" t="s">
        <v>40</v>
      </c>
      <c r="J103" s="36">
        <v>3800.0</v>
      </c>
      <c r="K103" s="28">
        <v>4.816411748832797</v>
      </c>
      <c r="L103" s="28">
        <v>4.0452281910689205</v>
      </c>
      <c r="M103" s="34">
        <v>17.81965219097974</v>
      </c>
      <c r="N103" s="35" t="s">
        <v>28</v>
      </c>
      <c r="O103" s="36">
        <v>4000.0</v>
      </c>
      <c r="P103" s="28">
        <v>4.454913047744935</v>
      </c>
      <c r="Q103" s="37">
        <v>3.6691124172822214</v>
      </c>
      <c r="R103" s="38">
        <v>7.411470090771169</v>
      </c>
      <c r="S103" s="39">
        <v>7.079273450790382</v>
      </c>
      <c r="T103" s="40">
        <v>0.02491448655680878</v>
      </c>
      <c r="U103" s="40">
        <v>0.02625397508136839</v>
      </c>
      <c r="V103" s="40">
        <v>0.013037688305713554</v>
      </c>
      <c r="W103" s="40">
        <v>0.01491297224009701</v>
      </c>
      <c r="X103" s="39">
        <v>9.326864305102742</v>
      </c>
      <c r="Y103" s="41">
        <v>8.975500340461888</v>
      </c>
      <c r="Z103" s="41">
        <v>8.023534676532762</v>
      </c>
      <c r="AA103" s="41">
        <v>9.796117514446975</v>
      </c>
      <c r="AB103" s="42">
        <v>0.0</v>
      </c>
      <c r="AC103" s="42">
        <v>1.0</v>
      </c>
      <c r="AD103" s="42">
        <v>1.0</v>
      </c>
      <c r="AE103" s="42">
        <v>0.0</v>
      </c>
      <c r="AF103" s="42">
        <v>0.0</v>
      </c>
      <c r="AG103" s="25"/>
      <c r="AH103" s="25"/>
      <c r="AI103" s="25"/>
      <c r="AJ103" s="25"/>
      <c r="AK103" s="25"/>
      <c r="AL103" s="25"/>
    </row>
    <row r="104">
      <c r="A104" s="26" t="s">
        <v>569</v>
      </c>
      <c r="B104" s="25" t="s">
        <v>565</v>
      </c>
      <c r="C104" s="25" t="s">
        <v>37</v>
      </c>
      <c r="D104" s="28">
        <v>94.97883958160729</v>
      </c>
      <c r="E104" s="29">
        <v>0.18561661341853036</v>
      </c>
      <c r="F104" s="30">
        <v>31.0</v>
      </c>
      <c r="G104" s="33"/>
      <c r="H104" s="34">
        <v>26.010214827927356</v>
      </c>
      <c r="I104" s="35" t="s">
        <v>58</v>
      </c>
      <c r="J104" s="36">
        <v>5200.0</v>
      </c>
      <c r="K104" s="28">
        <v>5.00196438998603</v>
      </c>
      <c r="L104" s="28">
        <v>5.433727552838195</v>
      </c>
      <c r="M104" s="34">
        <v>25.789418642892233</v>
      </c>
      <c r="N104" s="35" t="s">
        <v>27</v>
      </c>
      <c r="O104" s="36">
        <v>6000.0</v>
      </c>
      <c r="P104" s="28">
        <v>4.2982364404820395</v>
      </c>
      <c r="Q104" s="37">
        <v>4.64020566451527</v>
      </c>
      <c r="R104" s="38">
        <v>11.239375928121667</v>
      </c>
      <c r="S104" s="39">
        <v>10.735605033403738</v>
      </c>
      <c r="T104" s="40">
        <v>0.05129337368941556</v>
      </c>
      <c r="U104" s="40">
        <v>0.02112080093093582</v>
      </c>
      <c r="V104" s="40">
        <v>0.027249604772502017</v>
      </c>
      <c r="W104" s="40">
        <v>0.028758233410426007</v>
      </c>
      <c r="X104" s="39">
        <v>11.616666370790922</v>
      </c>
      <c r="Y104" s="41">
        <v>14.393548457136433</v>
      </c>
      <c r="Z104" s="41">
        <v>10.086863903738791</v>
      </c>
      <c r="AA104" s="41">
        <v>15.702554739153442</v>
      </c>
      <c r="AB104" s="42">
        <v>1.0</v>
      </c>
      <c r="AC104" s="42">
        <v>1.0</v>
      </c>
      <c r="AD104" s="42">
        <v>0.0</v>
      </c>
      <c r="AE104" s="42">
        <v>0.0</v>
      </c>
      <c r="AF104" s="42">
        <v>0.0</v>
      </c>
      <c r="AG104" s="25"/>
      <c r="AH104" s="25"/>
      <c r="AI104" s="25"/>
      <c r="AJ104" s="25"/>
      <c r="AK104" s="25"/>
      <c r="AL104" s="25"/>
    </row>
    <row r="105">
      <c r="A105" s="26" t="s">
        <v>572</v>
      </c>
      <c r="B105" s="25" t="s">
        <v>565</v>
      </c>
      <c r="C105" s="25" t="s">
        <v>37</v>
      </c>
      <c r="D105" s="28">
        <v>94.97883958160729</v>
      </c>
      <c r="E105" s="29">
        <v>0.16496076861489192</v>
      </c>
      <c r="F105" s="30">
        <v>22.0</v>
      </c>
      <c r="G105" s="33"/>
      <c r="H105" s="34">
        <v>15.325600465769831</v>
      </c>
      <c r="I105" s="35" t="s">
        <v>58</v>
      </c>
      <c r="J105" s="36">
        <v>3900.0</v>
      </c>
      <c r="K105" s="28">
        <v>3.929641145069188</v>
      </c>
      <c r="L105" s="28">
        <v>2.8982692572196798</v>
      </c>
      <c r="M105" s="34">
        <v>14.708875194526085</v>
      </c>
      <c r="N105" s="35" t="s">
        <v>27</v>
      </c>
      <c r="O105" s="36">
        <v>3600.0</v>
      </c>
      <c r="P105" s="28">
        <v>4.085798665146135</v>
      </c>
      <c r="Q105" s="37">
        <v>2.9241823469069046</v>
      </c>
      <c r="R105" s="38">
        <v>6.958143222824843</v>
      </c>
      <c r="S105" s="39">
        <v>6.646265583055943</v>
      </c>
      <c r="T105" s="40">
        <v>0.029616838404387585</v>
      </c>
      <c r="U105" s="40">
        <v>0.021287102603153578</v>
      </c>
      <c r="V105" s="40">
        <v>0.020269023783002754</v>
      </c>
      <c r="W105" s="40">
        <v>0.030357259364497277</v>
      </c>
      <c r="X105" s="39">
        <v>6.0434965587835645</v>
      </c>
      <c r="Y105" s="41">
        <v>9.282103906986267</v>
      </c>
      <c r="Z105" s="41">
        <v>4.919406198849822</v>
      </c>
      <c r="AA105" s="41">
        <v>9.789468995676263</v>
      </c>
      <c r="AB105" s="42">
        <v>1.0</v>
      </c>
      <c r="AC105" s="42">
        <v>1.0</v>
      </c>
      <c r="AD105" s="42">
        <v>0.0</v>
      </c>
      <c r="AE105" s="42">
        <v>0.0</v>
      </c>
      <c r="AF105" s="42">
        <v>0.0</v>
      </c>
      <c r="AG105" s="25"/>
      <c r="AH105" s="25"/>
      <c r="AI105" s="25"/>
      <c r="AJ105" s="25"/>
      <c r="AK105" s="25"/>
      <c r="AL105" s="25"/>
    </row>
    <row r="106">
      <c r="A106" s="26" t="s">
        <v>576</v>
      </c>
      <c r="B106" s="25" t="s">
        <v>565</v>
      </c>
      <c r="C106" s="25" t="s">
        <v>37</v>
      </c>
      <c r="D106" s="28">
        <v>94.97883958160729</v>
      </c>
      <c r="E106" s="29">
        <v>0.14124029380902414</v>
      </c>
      <c r="F106" s="30">
        <v>18.0</v>
      </c>
      <c r="G106" s="33"/>
      <c r="H106" s="34">
        <v>11.24354336355056</v>
      </c>
      <c r="I106" s="35" t="s">
        <v>58</v>
      </c>
      <c r="J106" s="36">
        <v>3000.0</v>
      </c>
      <c r="K106" s="28">
        <v>3.7478477878501866</v>
      </c>
      <c r="L106" s="28">
        <v>2.2034159056930847</v>
      </c>
      <c r="M106" s="34">
        <v>11.586410777119609</v>
      </c>
      <c r="N106" s="35" t="s">
        <v>28</v>
      </c>
      <c r="O106" s="36">
        <v>3000.0</v>
      </c>
      <c r="P106" s="28">
        <v>3.8621369257065363</v>
      </c>
      <c r="Q106" s="37">
        <v>2.3210918903714237</v>
      </c>
      <c r="R106" s="38">
        <v>4.771441732573028</v>
      </c>
      <c r="S106" s="39">
        <v>4.557576346622326</v>
      </c>
      <c r="T106" s="40">
        <v>0.030350232354457378</v>
      </c>
      <c r="U106" s="40">
        <v>0.012502483775866022</v>
      </c>
      <c r="V106" s="40">
        <v>0.021471656919422082</v>
      </c>
      <c r="W106" s="40">
        <v>0.026454530888064338</v>
      </c>
      <c r="X106" s="39">
        <v>4.014169627021782</v>
      </c>
      <c r="Y106" s="41">
        <v>7.229373736528777</v>
      </c>
      <c r="Z106" s="41">
        <v>3.320402368332326</v>
      </c>
      <c r="AA106" s="41">
        <v>8.266008408787282</v>
      </c>
      <c r="AB106" s="42">
        <v>1.0</v>
      </c>
      <c r="AC106" s="42">
        <v>1.0</v>
      </c>
      <c r="AD106" s="42">
        <v>0.0</v>
      </c>
      <c r="AE106" s="42">
        <v>0.0</v>
      </c>
      <c r="AF106" s="42">
        <v>0.0</v>
      </c>
      <c r="AG106" s="25"/>
      <c r="AH106" s="25"/>
      <c r="AI106" s="25"/>
      <c r="AJ106" s="25"/>
      <c r="AK106" s="25"/>
      <c r="AL106" s="25"/>
    </row>
    <row r="107">
      <c r="A107" s="26" t="s">
        <v>579</v>
      </c>
      <c r="B107" s="25" t="s">
        <v>565</v>
      </c>
      <c r="C107" s="25" t="s">
        <v>37</v>
      </c>
      <c r="D107" s="28">
        <v>94.97883958160729</v>
      </c>
      <c r="E107" s="29">
        <v>0.23944483985765125</v>
      </c>
      <c r="F107" s="30">
        <v>18.0</v>
      </c>
      <c r="G107" s="33"/>
      <c r="H107" s="34">
        <v>19.90460796894086</v>
      </c>
      <c r="I107" s="35" t="s">
        <v>45</v>
      </c>
      <c r="J107" s="36">
        <v>4400.0</v>
      </c>
      <c r="K107" s="28">
        <v>4.523774538395649</v>
      </c>
      <c r="L107" s="28">
        <v>4.04018269854234</v>
      </c>
      <c r="M107" s="34">
        <v>20.11444040466461</v>
      </c>
      <c r="N107" s="35" t="s">
        <v>31</v>
      </c>
      <c r="O107" s="36">
        <v>4000.0</v>
      </c>
      <c r="P107" s="28">
        <v>5.028610101166152</v>
      </c>
      <c r="Q107" s="37">
        <v>4.52566094663562</v>
      </c>
      <c r="R107" s="38">
        <v>8.83651904578866</v>
      </c>
      <c r="S107" s="39">
        <v>8.44044891392744</v>
      </c>
      <c r="T107" s="40">
        <v>0.10322532166550547</v>
      </c>
      <c r="U107" s="40">
        <v>1.9793925535092132E-4</v>
      </c>
      <c r="V107" s="40">
        <v>0.050276570859134014</v>
      </c>
      <c r="W107" s="40">
        <v>0.03463936968641124</v>
      </c>
      <c r="X107" s="39">
        <v>8.551668550201862</v>
      </c>
      <c r="Y107" s="41">
        <v>11.352939418738996</v>
      </c>
      <c r="Z107" s="41">
        <v>7.9312672044328885</v>
      </c>
      <c r="AA107" s="41">
        <v>12.183173200231721</v>
      </c>
      <c r="AB107" s="42">
        <v>0.0</v>
      </c>
      <c r="AC107" s="42">
        <v>0.0</v>
      </c>
      <c r="AD107" s="42">
        <v>0.0</v>
      </c>
      <c r="AE107" s="42">
        <v>1.0</v>
      </c>
      <c r="AF107" s="42">
        <v>1.0</v>
      </c>
      <c r="AG107" s="25"/>
      <c r="AH107" s="25"/>
      <c r="AI107" s="25"/>
      <c r="AJ107" s="25"/>
      <c r="AK107" s="25"/>
      <c r="AL107" s="25"/>
    </row>
    <row r="108">
      <c r="A108" s="26" t="s">
        <v>573</v>
      </c>
      <c r="B108" s="25" t="s">
        <v>565</v>
      </c>
      <c r="C108" s="25" t="s">
        <v>37</v>
      </c>
      <c r="D108" s="28">
        <v>94.97883958160729</v>
      </c>
      <c r="E108" s="29">
        <v>0.18355156950672644</v>
      </c>
      <c r="F108" s="30">
        <v>16.0</v>
      </c>
      <c r="G108" s="33"/>
      <c r="H108" s="34">
        <v>13.004011234016323</v>
      </c>
      <c r="I108" s="35" t="s">
        <v>44</v>
      </c>
      <c r="J108" s="36">
        <v>3000.0</v>
      </c>
      <c r="K108" s="28">
        <v>4.334670411338775</v>
      </c>
      <c r="L108" s="28">
        <v>2.8347665194639546</v>
      </c>
      <c r="M108" s="34">
        <v>12.38685308786595</v>
      </c>
      <c r="N108" s="35" t="s">
        <v>29</v>
      </c>
      <c r="O108" s="36">
        <v>3300.0</v>
      </c>
      <c r="P108" s="28">
        <v>3.7535918448078633</v>
      </c>
      <c r="Q108" s="37">
        <v>2.3689179561818197</v>
      </c>
      <c r="R108" s="38">
        <v>5.725779121062931</v>
      </c>
      <c r="S108" s="39">
        <v>5.469138459764474</v>
      </c>
      <c r="T108" s="40">
        <v>0.0350104869545425</v>
      </c>
      <c r="U108" s="40">
        <v>0.0426337381462574</v>
      </c>
      <c r="V108" s="40">
        <v>0.023152096211874883</v>
      </c>
      <c r="W108" s="40">
        <v>0.02089335511803343</v>
      </c>
      <c r="X108" s="39">
        <v>7.343272394952529</v>
      </c>
      <c r="Y108" s="41">
        <v>5.660738839063794</v>
      </c>
      <c r="Z108" s="41">
        <v>6.337650794913381</v>
      </c>
      <c r="AA108" s="41">
        <v>6.049202292952568</v>
      </c>
      <c r="AB108" s="42">
        <v>0.0</v>
      </c>
      <c r="AC108" s="42">
        <v>0.0</v>
      </c>
      <c r="AD108" s="42">
        <v>1.0</v>
      </c>
      <c r="AE108" s="42">
        <v>1.0</v>
      </c>
      <c r="AF108" s="42">
        <v>0.0</v>
      </c>
      <c r="AG108" s="25"/>
      <c r="AH108" s="25"/>
      <c r="AI108" s="25"/>
      <c r="AJ108" s="25"/>
      <c r="AK108" s="25"/>
      <c r="AL108" s="25"/>
    </row>
    <row r="109">
      <c r="A109" s="26" t="s">
        <v>574</v>
      </c>
      <c r="B109" s="25" t="s">
        <v>565</v>
      </c>
      <c r="C109" s="25" t="s">
        <v>37</v>
      </c>
      <c r="D109" s="28">
        <v>94.97883958160729</v>
      </c>
      <c r="E109" s="29">
        <v>0.1717472335468841</v>
      </c>
      <c r="F109" s="30">
        <v>16.0</v>
      </c>
      <c r="G109" s="33"/>
      <c r="H109" s="34">
        <v>13.934748555311469</v>
      </c>
      <c r="I109" s="35" t="s">
        <v>45</v>
      </c>
      <c r="J109" s="36">
        <v>3400.0</v>
      </c>
      <c r="K109" s="28">
        <v>4.098455457444549</v>
      </c>
      <c r="L109" s="28">
        <v>2.8194144179210108</v>
      </c>
      <c r="M109" s="34">
        <v>14.374685356201192</v>
      </c>
      <c r="N109" s="35" t="s">
        <v>31</v>
      </c>
      <c r="O109" s="36">
        <v>3400.0</v>
      </c>
      <c r="P109" s="28">
        <v>4.227848634176821</v>
      </c>
      <c r="Q109" s="37">
        <v>2.9753648990394415</v>
      </c>
      <c r="R109" s="38">
        <v>5.300933258768461</v>
      </c>
      <c r="S109" s="39">
        <v>5.063335023093457</v>
      </c>
      <c r="T109" s="40">
        <v>0.052240120559626034</v>
      </c>
      <c r="U109" s="40">
        <v>0.01778585209784059</v>
      </c>
      <c r="V109" s="40">
        <v>0.03054324339315034</v>
      </c>
      <c r="W109" s="40">
        <v>0.02216247538893226</v>
      </c>
      <c r="X109" s="39">
        <v>5.8947897847284105</v>
      </c>
      <c r="Y109" s="41">
        <v>8.039958770583057</v>
      </c>
      <c r="Z109" s="41">
        <v>5.262415486741791</v>
      </c>
      <c r="AA109" s="41">
        <v>9.112269869459402</v>
      </c>
      <c r="AB109" s="42">
        <v>0.0</v>
      </c>
      <c r="AC109" s="42">
        <v>0.0</v>
      </c>
      <c r="AD109" s="42">
        <v>0.0</v>
      </c>
      <c r="AE109" s="42">
        <v>1.0</v>
      </c>
      <c r="AF109" s="42">
        <v>1.0</v>
      </c>
      <c r="AG109" s="25"/>
      <c r="AH109" s="25"/>
      <c r="AI109" s="25"/>
      <c r="AJ109" s="25"/>
      <c r="AK109" s="25"/>
      <c r="AL109" s="25"/>
    </row>
    <row r="110">
      <c r="A110" s="26" t="s">
        <v>571</v>
      </c>
      <c r="B110" s="25" t="s">
        <v>565</v>
      </c>
      <c r="C110" s="25" t="s">
        <v>37</v>
      </c>
      <c r="D110" s="28">
        <v>94.97883958160729</v>
      </c>
      <c r="E110" s="29">
        <v>0.16227358848048504</v>
      </c>
      <c r="F110" s="30">
        <v>14.0</v>
      </c>
      <c r="G110" s="33"/>
      <c r="H110" s="34">
        <v>13.253343084963218</v>
      </c>
      <c r="I110" s="35" t="s">
        <v>31</v>
      </c>
      <c r="J110" s="36">
        <v>3300.0</v>
      </c>
      <c r="K110" s="28">
        <v>4.016164571200975</v>
      </c>
      <c r="L110" s="28">
        <v>2.6632427030841783</v>
      </c>
      <c r="M110" s="34">
        <v>14.15553680042646</v>
      </c>
      <c r="N110" s="35" t="s">
        <v>30</v>
      </c>
      <c r="O110" s="36">
        <v>3800.0</v>
      </c>
      <c r="P110" s="28">
        <v>3.7251412632701215</v>
      </c>
      <c r="Q110" s="37">
        <v>2.592264458677179</v>
      </c>
      <c r="R110" s="38">
        <v>4.345257947486639</v>
      </c>
      <c r="S110" s="39">
        <v>4.15049495548559</v>
      </c>
      <c r="T110" s="40">
        <v>0.07395557342200601</v>
      </c>
      <c r="U110" s="40">
        <v>9.232905545818479E-5</v>
      </c>
      <c r="V110" s="40">
        <v>0.029914613968451867</v>
      </c>
      <c r="W110" s="40">
        <v>0.02705241324924814</v>
      </c>
      <c r="X110" s="39">
        <v>4.560404792256609</v>
      </c>
      <c r="Y110" s="41">
        <v>8.692938292706609</v>
      </c>
      <c r="Z110" s="41">
        <v>4.184420774050372</v>
      </c>
      <c r="AA110" s="41">
        <v>9.97111602637609</v>
      </c>
      <c r="AB110" s="42">
        <v>0.0</v>
      </c>
      <c r="AC110" s="42">
        <v>0.0</v>
      </c>
      <c r="AD110" s="42">
        <v>0.0</v>
      </c>
      <c r="AE110" s="42">
        <v>0.0</v>
      </c>
      <c r="AF110" s="42">
        <v>1.0</v>
      </c>
      <c r="AG110" s="25"/>
      <c r="AH110" s="25"/>
      <c r="AI110" s="25"/>
      <c r="AJ110" s="25"/>
      <c r="AK110" s="25"/>
      <c r="AL110" s="25"/>
    </row>
    <row r="111">
      <c r="A111" s="26" t="s">
        <v>577</v>
      </c>
      <c r="B111" s="25" t="s">
        <v>565</v>
      </c>
      <c r="C111" s="25" t="s">
        <v>37</v>
      </c>
      <c r="D111" s="28">
        <v>94.97883958160729</v>
      </c>
      <c r="E111" s="29">
        <v>0.17980132450331124</v>
      </c>
      <c r="F111" s="30">
        <v>1.0</v>
      </c>
      <c r="G111" s="33"/>
      <c r="H111" s="34">
        <v>0.9236826511848804</v>
      </c>
      <c r="I111" s="35" t="s">
        <v>44</v>
      </c>
      <c r="J111" s="36">
        <v>3000.0</v>
      </c>
      <c r="K111" s="28">
        <v>0.3078942170616268</v>
      </c>
      <c r="L111" s="28">
        <v>0.02905109189335183</v>
      </c>
      <c r="M111" s="34">
        <v>0.9336893869278673</v>
      </c>
      <c r="N111" s="35" t="s">
        <v>30</v>
      </c>
      <c r="O111" s="36">
        <v>3000.0</v>
      </c>
      <c r="P111" s="28">
        <v>0.31122979564262243</v>
      </c>
      <c r="Q111" s="37">
        <v>0.0295983721731297</v>
      </c>
      <c r="R111" s="38">
        <v>0.3493683449331402</v>
      </c>
      <c r="S111" s="39">
        <v>0.33370896981848436</v>
      </c>
      <c r="T111" s="40">
        <v>0.0740997022864772</v>
      </c>
      <c r="U111" s="40">
        <v>0.00844173823516829</v>
      </c>
      <c r="V111" s="40">
        <v>0.03639327150272552</v>
      </c>
      <c r="W111" s="40">
        <v>0.027763939084553487</v>
      </c>
      <c r="X111" s="39">
        <v>0.3962532826332674</v>
      </c>
      <c r="Y111" s="41">
        <v>0.5274293685516129</v>
      </c>
      <c r="Z111" s="41">
        <v>0.36043272827812883</v>
      </c>
      <c r="AA111" s="41">
        <v>0.5732566586497385</v>
      </c>
      <c r="AB111" s="42">
        <v>0.0</v>
      </c>
      <c r="AC111" s="42">
        <v>0.0</v>
      </c>
      <c r="AD111" s="42">
        <v>1.0</v>
      </c>
      <c r="AE111" s="42">
        <v>1.0</v>
      </c>
      <c r="AF111" s="42">
        <v>0.0</v>
      </c>
      <c r="AG111" s="25"/>
      <c r="AH111" s="25"/>
      <c r="AI111" s="25"/>
      <c r="AJ111" s="25"/>
      <c r="AK111" s="25"/>
      <c r="AL111" s="25"/>
    </row>
    <row r="112">
      <c r="A112" s="26" t="s">
        <v>575</v>
      </c>
      <c r="B112" s="25" t="s">
        <v>565</v>
      </c>
      <c r="C112" s="25" t="s">
        <v>37</v>
      </c>
      <c r="D112" s="28">
        <v>94.97883958160729</v>
      </c>
      <c r="E112" s="29">
        <v>0.16794088669950738</v>
      </c>
      <c r="F112" s="30">
        <v>1.0</v>
      </c>
      <c r="G112" s="33"/>
      <c r="H112" s="34">
        <v>0.6181269573066943</v>
      </c>
      <c r="I112" s="35" t="s">
        <v>58</v>
      </c>
      <c r="J112" s="36">
        <v>3000.0</v>
      </c>
      <c r="K112" s="28">
        <v>0.20604231910223142</v>
      </c>
      <c r="L112" s="28">
        <v>0.014488208236161764</v>
      </c>
      <c r="M112" s="34">
        <v>0.6235267405084604</v>
      </c>
      <c r="N112" s="35" t="s">
        <v>28</v>
      </c>
      <c r="O112" s="36">
        <v>3000.0</v>
      </c>
      <c r="P112" s="28">
        <v>0.20784224683615346</v>
      </c>
      <c r="Q112" s="37">
        <v>0.014708125492197058</v>
      </c>
      <c r="R112" s="38">
        <v>0.32285779569264944</v>
      </c>
      <c r="S112" s="39">
        <v>0.30838667544158704</v>
      </c>
      <c r="T112" s="40">
        <v>0.03192360907522428</v>
      </c>
      <c r="U112" s="40">
        <v>0.02403550799559037</v>
      </c>
      <c r="V112" s="40">
        <v>0.014848190267546177</v>
      </c>
      <c r="W112" s="40">
        <v>0.019766653293670847</v>
      </c>
      <c r="X112" s="39">
        <v>0.3026191245715426</v>
      </c>
      <c r="Y112" s="41">
        <v>0.3155078327351517</v>
      </c>
      <c r="Z112" s="41">
        <v>0.2592828907129965</v>
      </c>
      <c r="AA112" s="41">
        <v>0.36424384979546387</v>
      </c>
      <c r="AB112" s="42">
        <v>1.0</v>
      </c>
      <c r="AC112" s="42">
        <v>1.0</v>
      </c>
      <c r="AD112" s="42">
        <v>0.0</v>
      </c>
      <c r="AE112" s="42">
        <v>0.0</v>
      </c>
      <c r="AF112" s="42">
        <v>0.0</v>
      </c>
      <c r="AG112" s="25"/>
      <c r="AH112" s="25"/>
      <c r="AI112" s="25"/>
      <c r="AJ112" s="25"/>
      <c r="AK112" s="25"/>
      <c r="AL112" s="25"/>
    </row>
    <row r="113">
      <c r="A113" s="26" t="s">
        <v>578</v>
      </c>
      <c r="B113" s="25" t="s">
        <v>565</v>
      </c>
      <c r="C113" s="25" t="s">
        <v>37</v>
      </c>
      <c r="D113" s="28">
        <v>94.97883958160729</v>
      </c>
      <c r="E113" s="29">
        <v>0.1768</v>
      </c>
      <c r="F113" s="30">
        <v>0.0</v>
      </c>
      <c r="G113" s="33"/>
      <c r="H113" s="34" t="s">
        <v>64</v>
      </c>
      <c r="I113" s="35" t="s">
        <v>64</v>
      </c>
      <c r="J113" s="36" t="s">
        <v>64</v>
      </c>
      <c r="K113" s="28" t="s">
        <v>64</v>
      </c>
      <c r="L113" s="28" t="s">
        <v>64</v>
      </c>
      <c r="M113" s="34" t="s">
        <v>64</v>
      </c>
      <c r="N113" s="35" t="s">
        <v>27</v>
      </c>
      <c r="O113" s="36">
        <v>3000.0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0.0</v>
      </c>
      <c r="AC113" s="42">
        <v>0.0</v>
      </c>
      <c r="AD113" s="42">
        <v>0.0</v>
      </c>
      <c r="AE113" s="42">
        <v>0.0</v>
      </c>
      <c r="AF113" s="42">
        <v>0.0</v>
      </c>
      <c r="AG113" s="25"/>
      <c r="AH113" s="25"/>
      <c r="AI113" s="25"/>
      <c r="AJ113" s="25"/>
      <c r="AK113" s="25"/>
      <c r="AL113" s="25"/>
    </row>
    <row r="114">
      <c r="A114" s="26" t="s">
        <v>580</v>
      </c>
      <c r="B114" s="25" t="s">
        <v>565</v>
      </c>
      <c r="C114" s="25" t="s">
        <v>37</v>
      </c>
      <c r="D114" s="28">
        <v>94.97883958160729</v>
      </c>
      <c r="E114" s="29">
        <v>0.25534595618068706</v>
      </c>
      <c r="F114" s="30">
        <v>0.0</v>
      </c>
      <c r="G114" s="33"/>
      <c r="H114" s="34" t="s">
        <v>64</v>
      </c>
      <c r="I114" s="35" t="s">
        <v>44</v>
      </c>
      <c r="J114" s="36">
        <v>5000.0</v>
      </c>
      <c r="K114" s="28" t="s">
        <v>64</v>
      </c>
      <c r="L114" s="28" t="s">
        <v>64</v>
      </c>
      <c r="M114" s="34" t="s">
        <v>64</v>
      </c>
      <c r="N114" s="35" t="s">
        <v>64</v>
      </c>
      <c r="O114" s="36" t="s">
        <v>64</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1.0</v>
      </c>
      <c r="AE114" s="42">
        <v>1.0</v>
      </c>
      <c r="AF114" s="42">
        <v>0.0</v>
      </c>
      <c r="AG114" s="25"/>
      <c r="AH114" s="25"/>
      <c r="AI114" s="25"/>
      <c r="AJ114" s="25"/>
      <c r="AK114" s="25"/>
      <c r="AL114" s="25"/>
    </row>
    <row r="115">
      <c r="A115" s="26" t="s">
        <v>581</v>
      </c>
      <c r="B115" s="25" t="s">
        <v>565</v>
      </c>
      <c r="C115" s="25" t="s">
        <v>37</v>
      </c>
      <c r="D115" s="28">
        <v>94.97883958160729</v>
      </c>
      <c r="E115" s="29">
        <v>0.11203125</v>
      </c>
      <c r="F115" s="30">
        <v>0.0</v>
      </c>
      <c r="G115" s="33"/>
      <c r="H115" s="34" t="s">
        <v>64</v>
      </c>
      <c r="I115" s="35" t="s">
        <v>58</v>
      </c>
      <c r="J115" s="36">
        <v>3000.0</v>
      </c>
      <c r="K115" s="28" t="s">
        <v>64</v>
      </c>
      <c r="L115" s="28" t="s">
        <v>64</v>
      </c>
      <c r="M115" s="34" t="s">
        <v>64</v>
      </c>
      <c r="N115" s="35" t="s">
        <v>28</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1.0</v>
      </c>
      <c r="AC115" s="42">
        <v>1.0</v>
      </c>
      <c r="AD115" s="42">
        <v>0.0</v>
      </c>
      <c r="AE115" s="42">
        <v>0.0</v>
      </c>
      <c r="AF115" s="42">
        <v>0.0</v>
      </c>
      <c r="AG115" s="25"/>
      <c r="AH115" s="25"/>
      <c r="AI115" s="25"/>
      <c r="AJ115" s="25"/>
      <c r="AK115" s="25"/>
      <c r="AL115" s="25"/>
    </row>
    <row r="116">
      <c r="A116" s="26" t="s">
        <v>582</v>
      </c>
      <c r="B116" s="25" t="s">
        <v>565</v>
      </c>
      <c r="C116" s="25" t="s">
        <v>37</v>
      </c>
      <c r="D116" s="28">
        <v>94.97883958160729</v>
      </c>
      <c r="E116" s="29">
        <v>0.1749496402877698</v>
      </c>
      <c r="F116" s="30">
        <v>0.0</v>
      </c>
      <c r="G116" s="33"/>
      <c r="H116" s="34" t="s">
        <v>64</v>
      </c>
      <c r="I116" s="35" t="s">
        <v>30</v>
      </c>
      <c r="J116" s="36">
        <v>3000.0</v>
      </c>
      <c r="K116" s="28" t="s">
        <v>64</v>
      </c>
      <c r="L116" s="28" t="s">
        <v>64</v>
      </c>
      <c r="M116" s="34" t="s">
        <v>64</v>
      </c>
      <c r="N116" s="35" t="s">
        <v>30</v>
      </c>
      <c r="O116" s="36">
        <v>3000.0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0.0</v>
      </c>
      <c r="AC116" s="42">
        <v>0.0</v>
      </c>
      <c r="AD116" s="42">
        <v>0.0</v>
      </c>
      <c r="AE116" s="42">
        <v>1.0</v>
      </c>
      <c r="AF116" s="42">
        <v>0.0</v>
      </c>
      <c r="AG116" s="25"/>
      <c r="AH116" s="25"/>
      <c r="AI116" s="25"/>
      <c r="AJ116" s="25"/>
      <c r="AK116" s="25"/>
      <c r="AL116" s="25"/>
    </row>
    <row r="117">
      <c r="A117" s="26" t="s">
        <v>583</v>
      </c>
      <c r="B117" s="25" t="s">
        <v>565</v>
      </c>
      <c r="C117" s="25" t="s">
        <v>37</v>
      </c>
      <c r="D117" s="28">
        <v>94.97883958160729</v>
      </c>
      <c r="E117" s="29">
        <v>0.18244051446945336</v>
      </c>
      <c r="F117" s="30">
        <v>0.0</v>
      </c>
      <c r="G117" s="32"/>
      <c r="H117" s="34" t="s">
        <v>64</v>
      </c>
      <c r="I117" s="35" t="s">
        <v>28</v>
      </c>
      <c r="J117" s="36">
        <v>3000.0</v>
      </c>
      <c r="K117" s="28" t="s">
        <v>64</v>
      </c>
      <c r="L117" s="28" t="s">
        <v>64</v>
      </c>
      <c r="M117" s="34" t="s">
        <v>64</v>
      </c>
      <c r="N117" s="35" t="s">
        <v>28</v>
      </c>
      <c r="O117" s="36">
        <v>3000.0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0.0</v>
      </c>
      <c r="AC117" s="42">
        <v>1.0</v>
      </c>
      <c r="AD117" s="42">
        <v>0.0</v>
      </c>
      <c r="AE117" s="42">
        <v>0.0</v>
      </c>
      <c r="AF117" s="42">
        <v>0.0</v>
      </c>
      <c r="AG117" s="25"/>
      <c r="AH117" s="25"/>
      <c r="AI117" s="25"/>
      <c r="AJ117" s="25"/>
      <c r="AK117" s="25"/>
      <c r="AL117" s="25"/>
    </row>
    <row r="118">
      <c r="A118" s="26" t="s">
        <v>531</v>
      </c>
      <c r="B118" s="25" t="s">
        <v>451</v>
      </c>
      <c r="C118" s="25" t="s">
        <v>512</v>
      </c>
      <c r="D118" s="28">
        <v>98.80422535211267</v>
      </c>
      <c r="E118" s="29">
        <v>0.3544806671721001</v>
      </c>
      <c r="F118" s="30">
        <v>35.0</v>
      </c>
      <c r="G118" s="33"/>
      <c r="H118" s="34">
        <v>54.75627375235147</v>
      </c>
      <c r="I118" s="35" t="s">
        <v>45</v>
      </c>
      <c r="J118" s="36">
        <v>11500.0</v>
      </c>
      <c r="K118" s="28">
        <v>4.7614151089001275</v>
      </c>
      <c r="L118" s="28">
        <v>8.919858724010536</v>
      </c>
      <c r="M118" s="34">
        <v>54.32900036639364</v>
      </c>
      <c r="N118" s="35" t="s">
        <v>31</v>
      </c>
      <c r="O118" s="36">
        <v>11800.0</v>
      </c>
      <c r="P118" s="28">
        <v>4.60415257342319</v>
      </c>
      <c r="Q118" s="37">
        <v>8.575926979317625</v>
      </c>
      <c r="R118" s="38">
        <v>29.347828337243076</v>
      </c>
      <c r="S118" s="39">
        <v>28.380254607347574</v>
      </c>
      <c r="T118" s="40">
        <v>0.12279584907855774</v>
      </c>
      <c r="U118" s="40">
        <v>0.017558139506255316</v>
      </c>
      <c r="V118" s="40">
        <v>0.1062378567593676</v>
      </c>
      <c r="W118" s="40">
        <v>0.05945319389776325</v>
      </c>
      <c r="X118" s="39">
        <v>27.633227379845607</v>
      </c>
      <c r="Y118" s="41">
        <v>27.12304637250586</v>
      </c>
      <c r="Z118" s="41">
        <v>24.85909633910492</v>
      </c>
      <c r="AA118" s="41">
        <v>29.469904027288727</v>
      </c>
      <c r="AB118" s="42">
        <v>0.0</v>
      </c>
      <c r="AC118" s="42">
        <v>0.0</v>
      </c>
      <c r="AD118" s="42">
        <v>0.0</v>
      </c>
      <c r="AE118" s="42">
        <v>1.0</v>
      </c>
      <c r="AF118" s="42">
        <v>1.0</v>
      </c>
      <c r="AG118" s="25"/>
      <c r="AH118" s="25"/>
      <c r="AI118" s="25"/>
      <c r="AJ118" s="25"/>
      <c r="AK118" s="25"/>
      <c r="AL118" s="25"/>
    </row>
    <row r="119">
      <c r="A119" s="26" t="s">
        <v>532</v>
      </c>
      <c r="B119" s="25" t="s">
        <v>451</v>
      </c>
      <c r="C119" s="25" t="s">
        <v>512</v>
      </c>
      <c r="D119" s="28">
        <v>98.80422535211267</v>
      </c>
      <c r="E119" s="29">
        <v>0.23071399594320488</v>
      </c>
      <c r="F119" s="30">
        <v>35.0</v>
      </c>
      <c r="G119" s="33"/>
      <c r="H119" s="34">
        <v>37.896209025223094</v>
      </c>
      <c r="I119" s="35" t="s">
        <v>58</v>
      </c>
      <c r="J119" s="36">
        <v>6200.0</v>
      </c>
      <c r="K119" s="28">
        <v>6.112291778261789</v>
      </c>
      <c r="L119" s="28">
        <v>8.746139174774166</v>
      </c>
      <c r="M119" s="34">
        <v>37.588198580601116</v>
      </c>
      <c r="N119" s="35" t="s">
        <v>27</v>
      </c>
      <c r="O119" s="36">
        <v>7300.0</v>
      </c>
      <c r="P119" s="28">
        <v>5.149068298712481</v>
      </c>
      <c r="Q119" s="37">
        <v>7.32396709135939</v>
      </c>
      <c r="R119" s="38">
        <v>17.087608797933036</v>
      </c>
      <c r="S119" s="39">
        <v>16.524244408935647</v>
      </c>
      <c r="T119" s="40">
        <v>0.0736654001441194</v>
      </c>
      <c r="U119" s="40">
        <v>0.020976247544411866</v>
      </c>
      <c r="V119" s="40">
        <v>0.032408799523593684</v>
      </c>
      <c r="W119" s="40">
        <v>0.04334428402541978</v>
      </c>
      <c r="X119" s="39">
        <v>16.677229722846338</v>
      </c>
      <c r="Y119" s="41">
        <v>21.218979302376756</v>
      </c>
      <c r="Z119" s="41">
        <v>14.360251489932105</v>
      </c>
      <c r="AA119" s="41">
        <v>23.22794709066901</v>
      </c>
      <c r="AB119" s="42">
        <v>1.0</v>
      </c>
      <c r="AC119" s="42">
        <v>1.0</v>
      </c>
      <c r="AD119" s="42">
        <v>0.0</v>
      </c>
      <c r="AE119" s="42">
        <v>0.0</v>
      </c>
      <c r="AF119" s="42">
        <v>0.0</v>
      </c>
      <c r="AG119" s="25"/>
      <c r="AH119" s="25"/>
      <c r="AI119" s="25"/>
      <c r="AJ119" s="25"/>
      <c r="AK119" s="25"/>
      <c r="AL119" s="25"/>
    </row>
    <row r="120">
      <c r="A120" s="26" t="s">
        <v>533</v>
      </c>
      <c r="B120" s="25" t="s">
        <v>451</v>
      </c>
      <c r="C120" s="25" t="s">
        <v>512</v>
      </c>
      <c r="D120" s="28">
        <v>98.80422535211267</v>
      </c>
      <c r="E120" s="29">
        <v>0.1725847953216374</v>
      </c>
      <c r="F120" s="30">
        <v>31.0</v>
      </c>
      <c r="G120" s="32"/>
      <c r="H120" s="34">
        <v>21.917207511867346</v>
      </c>
      <c r="I120" s="35" t="s">
        <v>40</v>
      </c>
      <c r="J120" s="36">
        <v>4000.0</v>
      </c>
      <c r="K120" s="28">
        <v>5.4793018779668365</v>
      </c>
      <c r="L120" s="28">
        <v>5.251073908113177</v>
      </c>
      <c r="M120" s="34">
        <v>21.98920959778348</v>
      </c>
      <c r="N120" s="35" t="s">
        <v>28</v>
      </c>
      <c r="O120" s="36">
        <v>4200.0</v>
      </c>
      <c r="P120" s="28">
        <v>5.235526094710353</v>
      </c>
      <c r="Q120" s="37">
        <v>5.0295133354006065</v>
      </c>
      <c r="R120" s="38">
        <v>10.74441713851101</v>
      </c>
      <c r="S120" s="39">
        <v>10.39018255437759</v>
      </c>
      <c r="T120" s="40">
        <v>0.05132436348071679</v>
      </c>
      <c r="U120" s="40">
        <v>0.018963597536073667</v>
      </c>
      <c r="V120" s="40">
        <v>0.016038863587724</v>
      </c>
      <c r="W120" s="40">
        <v>0.019529675074463928</v>
      </c>
      <c r="X120" s="39">
        <v>11.18578212527697</v>
      </c>
      <c r="Y120" s="41">
        <v>10.731425386590374</v>
      </c>
      <c r="Z120" s="41">
        <v>9.95763381873418</v>
      </c>
      <c r="AA120" s="41">
        <v>12.031575779049296</v>
      </c>
      <c r="AB120" s="42">
        <v>0.0</v>
      </c>
      <c r="AC120" s="42">
        <v>1.0</v>
      </c>
      <c r="AD120" s="42">
        <v>1.0</v>
      </c>
      <c r="AE120" s="42">
        <v>0.0</v>
      </c>
      <c r="AF120" s="42">
        <v>0.0</v>
      </c>
      <c r="AG120" s="25"/>
      <c r="AH120" s="25"/>
      <c r="AI120" s="25"/>
      <c r="AJ120" s="25"/>
      <c r="AK120" s="25"/>
      <c r="AL120" s="25"/>
    </row>
    <row r="121">
      <c r="A121" s="26" t="s">
        <v>535</v>
      </c>
      <c r="B121" s="25" t="s">
        <v>451</v>
      </c>
      <c r="C121" s="25" t="s">
        <v>512</v>
      </c>
      <c r="D121" s="28">
        <v>98.80422535211267</v>
      </c>
      <c r="E121" s="29">
        <v>0.15761870503597122</v>
      </c>
      <c r="F121" s="30">
        <v>29.0</v>
      </c>
      <c r="G121" s="33"/>
      <c r="H121" s="34">
        <v>23.76113674406209</v>
      </c>
      <c r="I121" s="35" t="s">
        <v>27</v>
      </c>
      <c r="J121" s="36">
        <v>3900.0</v>
      </c>
      <c r="K121" s="28">
        <v>6.092599165144126</v>
      </c>
      <c r="L121" s="28">
        <v>6.1945150367449635</v>
      </c>
      <c r="M121" s="34">
        <v>22.930067227067642</v>
      </c>
      <c r="N121" s="35" t="s">
        <v>27</v>
      </c>
      <c r="O121" s="36">
        <v>4000.0</v>
      </c>
      <c r="P121" s="28">
        <v>5.7325168067669106</v>
      </c>
      <c r="Q121" s="37">
        <v>5.678467646114145</v>
      </c>
      <c r="R121" s="38">
        <v>9.056797695639954</v>
      </c>
      <c r="S121" s="39">
        <v>8.758202534642685</v>
      </c>
      <c r="T121" s="40">
        <v>0.03769901248511164</v>
      </c>
      <c r="U121" s="40">
        <v>0.02438800313851667</v>
      </c>
      <c r="V121" s="40">
        <v>0.015079604994044657</v>
      </c>
      <c r="W121" s="40">
        <v>0.031276217765425954</v>
      </c>
      <c r="X121" s="39">
        <v>9.562866639895425</v>
      </c>
      <c r="Y121" s="41">
        <v>14.198270104166664</v>
      </c>
      <c r="Z121" s="41">
        <v>7.901450529884542</v>
      </c>
      <c r="AA121" s="41">
        <v>15.0286166971831</v>
      </c>
      <c r="AB121" s="42">
        <v>1.0</v>
      </c>
      <c r="AC121" s="42">
        <v>0.0</v>
      </c>
      <c r="AD121" s="42">
        <v>0.0</v>
      </c>
      <c r="AE121" s="42">
        <v>0.0</v>
      </c>
      <c r="AF121" s="42">
        <v>0.0</v>
      </c>
      <c r="AG121" s="25"/>
      <c r="AH121" s="25"/>
      <c r="AI121" s="25"/>
      <c r="AJ121" s="25"/>
      <c r="AK121" s="25"/>
      <c r="AL121" s="25"/>
    </row>
    <row r="122">
      <c r="A122" s="26" t="s">
        <v>539</v>
      </c>
      <c r="B122" s="25" t="s">
        <v>451</v>
      </c>
      <c r="C122" s="25" t="s">
        <v>512</v>
      </c>
      <c r="D122" s="28">
        <v>98.80422535211267</v>
      </c>
      <c r="E122" s="29">
        <v>0.1828693181818182</v>
      </c>
      <c r="F122" s="30">
        <v>26.0</v>
      </c>
      <c r="G122" s="33"/>
      <c r="H122" s="34">
        <v>25.052871176308194</v>
      </c>
      <c r="I122" s="35" t="s">
        <v>30</v>
      </c>
      <c r="J122" s="36">
        <v>3000.0</v>
      </c>
      <c r="K122" s="28">
        <v>8.350957058769398</v>
      </c>
      <c r="L122" s="28">
        <v>8.826144165489012</v>
      </c>
      <c r="M122" s="34">
        <v>25.49696095752021</v>
      </c>
      <c r="N122" s="35" t="s">
        <v>30</v>
      </c>
      <c r="O122" s="36">
        <v>3600.0</v>
      </c>
      <c r="P122" s="28">
        <v>7.082489154866725</v>
      </c>
      <c r="Q122" s="37">
        <v>7.582403661928002</v>
      </c>
      <c r="R122" s="38">
        <v>9.63724032699129</v>
      </c>
      <c r="S122" s="39">
        <v>9.319508450481266</v>
      </c>
      <c r="T122" s="40">
        <v>0.07675021036022428</v>
      </c>
      <c r="U122" s="40">
        <v>0.0029519311677009335</v>
      </c>
      <c r="V122" s="40">
        <v>0.034566161737917385</v>
      </c>
      <c r="W122" s="40">
        <v>0.02447246161610129</v>
      </c>
      <c r="X122" s="39">
        <v>9.963201701542937</v>
      </c>
      <c r="Y122" s="41">
        <v>15.089669474765255</v>
      </c>
      <c r="Z122" s="41">
        <v>9.229339274421616</v>
      </c>
      <c r="AA122" s="41">
        <v>16.267621683098593</v>
      </c>
      <c r="AB122" s="42">
        <v>0.0</v>
      </c>
      <c r="AC122" s="42">
        <v>0.0</v>
      </c>
      <c r="AD122" s="42">
        <v>0.0</v>
      </c>
      <c r="AE122" s="42">
        <v>1.0</v>
      </c>
      <c r="AF122" s="42">
        <v>0.0</v>
      </c>
      <c r="AG122" s="25"/>
      <c r="AH122" s="25"/>
      <c r="AI122" s="25"/>
      <c r="AJ122" s="25"/>
      <c r="AK122" s="25"/>
      <c r="AL122" s="25"/>
    </row>
    <row r="123">
      <c r="A123" s="26" t="s">
        <v>534</v>
      </c>
      <c r="B123" s="25" t="s">
        <v>451</v>
      </c>
      <c r="C123" s="25" t="s">
        <v>512</v>
      </c>
      <c r="D123" s="28">
        <v>98.80422535211267</v>
      </c>
      <c r="E123" s="29">
        <v>0.11283533173461231</v>
      </c>
      <c r="F123" s="30">
        <v>26.0</v>
      </c>
      <c r="G123" s="33"/>
      <c r="H123" s="34">
        <v>15.837328438100556</v>
      </c>
      <c r="I123" s="35" t="s">
        <v>44</v>
      </c>
      <c r="J123" s="36">
        <v>3300.0</v>
      </c>
      <c r="K123" s="28">
        <v>4.799190435788047</v>
      </c>
      <c r="L123" s="28">
        <v>3.625735378089284</v>
      </c>
      <c r="M123" s="34">
        <v>16.284134278916966</v>
      </c>
      <c r="N123" s="35" t="s">
        <v>29</v>
      </c>
      <c r="O123" s="36">
        <v>3500.0</v>
      </c>
      <c r="P123" s="28">
        <v>4.652609793976276</v>
      </c>
      <c r="Q123" s="37">
        <v>3.5873185181859313</v>
      </c>
      <c r="R123" s="38">
        <v>5.583199124274827</v>
      </c>
      <c r="S123" s="39">
        <v>5.399125647377444</v>
      </c>
      <c r="T123" s="40">
        <v>0.038266123183168556</v>
      </c>
      <c r="U123" s="40">
        <v>0.011444074223003682</v>
      </c>
      <c r="V123" s="40">
        <v>0.011622887882738112</v>
      </c>
      <c r="W123" s="40">
        <v>0.01072881958406595</v>
      </c>
      <c r="X123" s="39">
        <v>6.574535232408068</v>
      </c>
      <c r="Y123" s="41">
        <v>9.262793205692487</v>
      </c>
      <c r="Z123" s="41">
        <v>5.98120017504373</v>
      </c>
      <c r="AA123" s="41">
        <v>10.302934103873236</v>
      </c>
      <c r="AB123" s="42">
        <v>0.0</v>
      </c>
      <c r="AC123" s="42">
        <v>0.0</v>
      </c>
      <c r="AD123" s="42">
        <v>1.0</v>
      </c>
      <c r="AE123" s="42">
        <v>1.0</v>
      </c>
      <c r="AF123" s="42">
        <v>0.0</v>
      </c>
      <c r="AG123" s="25"/>
      <c r="AH123" s="25"/>
      <c r="AI123" s="25"/>
      <c r="AJ123" s="25"/>
      <c r="AK123" s="25"/>
      <c r="AL123" s="25"/>
    </row>
    <row r="124">
      <c r="A124" s="26" t="s">
        <v>536</v>
      </c>
      <c r="B124" s="25" t="s">
        <v>451</v>
      </c>
      <c r="C124" s="25" t="s">
        <v>512</v>
      </c>
      <c r="D124" s="28">
        <v>98.80422535211267</v>
      </c>
      <c r="E124" s="29">
        <v>0.18548438842738468</v>
      </c>
      <c r="F124" s="30">
        <v>22.0</v>
      </c>
      <c r="G124" s="33"/>
      <c r="H124" s="34">
        <v>17.346272757426206</v>
      </c>
      <c r="I124" s="35" t="s">
        <v>58</v>
      </c>
      <c r="J124" s="36">
        <v>4000.0</v>
      </c>
      <c r="K124" s="28">
        <v>4.3365681893565515</v>
      </c>
      <c r="L124" s="28">
        <v>3.5019348162249955</v>
      </c>
      <c r="M124" s="34">
        <v>17.012642843049434</v>
      </c>
      <c r="N124" s="35" t="s">
        <v>27</v>
      </c>
      <c r="O124" s="36">
        <v>4100.0</v>
      </c>
      <c r="P124" s="28">
        <v>4.149425083670594</v>
      </c>
      <c r="Q124" s="37">
        <v>3.303508334841702</v>
      </c>
      <c r="R124" s="38">
        <v>8.290690034859812</v>
      </c>
      <c r="S124" s="39">
        <v>8.017352812484933</v>
      </c>
      <c r="T124" s="40">
        <v>0.05583705936465136</v>
      </c>
      <c r="U124" s="40">
        <v>0.025675502511267035</v>
      </c>
      <c r="V124" s="40">
        <v>0.02357564728729724</v>
      </c>
      <c r="W124" s="40">
        <v>0.026439086229074232</v>
      </c>
      <c r="X124" s="39">
        <v>9.595698804961419</v>
      </c>
      <c r="Y124" s="41">
        <v>7.750573952464788</v>
      </c>
      <c r="Z124" s="41">
        <v>8.41568719516211</v>
      </c>
      <c r="AA124" s="41">
        <v>8.596955647887324</v>
      </c>
      <c r="AB124" s="42">
        <v>1.0</v>
      </c>
      <c r="AC124" s="42">
        <v>1.0</v>
      </c>
      <c r="AD124" s="42">
        <v>0.0</v>
      </c>
      <c r="AE124" s="42">
        <v>0.0</v>
      </c>
      <c r="AF124" s="42">
        <v>0.0</v>
      </c>
      <c r="AG124" s="25"/>
      <c r="AH124" s="25"/>
      <c r="AI124" s="25"/>
      <c r="AJ124" s="25"/>
      <c r="AK124" s="25"/>
      <c r="AL124" s="25"/>
    </row>
    <row r="125">
      <c r="A125" s="26" t="s">
        <v>538</v>
      </c>
      <c r="B125" s="25" t="s">
        <v>451</v>
      </c>
      <c r="C125" s="25" t="s">
        <v>512</v>
      </c>
      <c r="D125" s="28">
        <v>98.80422535211267</v>
      </c>
      <c r="E125" s="29">
        <v>0.1654160583941606</v>
      </c>
      <c r="F125" s="30">
        <v>20.0</v>
      </c>
      <c r="G125" s="33"/>
      <c r="H125" s="34">
        <v>12.397732428360712</v>
      </c>
      <c r="I125" s="35" t="s">
        <v>29</v>
      </c>
      <c r="J125" s="36">
        <v>3000.0</v>
      </c>
      <c r="K125" s="28">
        <v>4.132577476120237</v>
      </c>
      <c r="L125" s="28">
        <v>2.609775128935585</v>
      </c>
      <c r="M125" s="34">
        <v>12.444290713134816</v>
      </c>
      <c r="N125" s="35" t="s">
        <v>29</v>
      </c>
      <c r="O125" s="36">
        <v>3000.0</v>
      </c>
      <c r="P125" s="28">
        <v>4.148096904378272</v>
      </c>
      <c r="Q125" s="37">
        <v>2.6267737927925228</v>
      </c>
      <c r="R125" s="38">
        <v>6.601221270453644</v>
      </c>
      <c r="S125" s="39">
        <v>6.3835844418228564</v>
      </c>
      <c r="T125" s="40">
        <v>0.035246054516636684</v>
      </c>
      <c r="U125" s="40">
        <v>0.01724806923154561</v>
      </c>
      <c r="V125" s="40">
        <v>0.021841305059511564</v>
      </c>
      <c r="W125" s="40">
        <v>0.021560086539432016</v>
      </c>
      <c r="X125" s="39">
        <v>5.842689602656487</v>
      </c>
      <c r="Y125" s="41">
        <v>6.555042825704225</v>
      </c>
      <c r="Z125" s="41">
        <v>5.043854234261577</v>
      </c>
      <c r="AA125" s="41">
        <v>7.400436478873238</v>
      </c>
      <c r="AB125" s="42">
        <v>0.0</v>
      </c>
      <c r="AC125" s="42">
        <v>0.0</v>
      </c>
      <c r="AD125" s="42">
        <v>1.0</v>
      </c>
      <c r="AE125" s="42">
        <v>0.0</v>
      </c>
      <c r="AF125" s="42">
        <v>0.0</v>
      </c>
      <c r="AG125" s="25"/>
      <c r="AH125" s="25"/>
      <c r="AI125" s="25"/>
      <c r="AJ125" s="25"/>
      <c r="AK125" s="25"/>
      <c r="AL125" s="25"/>
    </row>
    <row r="126">
      <c r="A126" s="26" t="s">
        <v>537</v>
      </c>
      <c r="B126" s="25" t="s">
        <v>451</v>
      </c>
      <c r="C126" s="25" t="s">
        <v>512</v>
      </c>
      <c r="D126" s="28">
        <v>98.80422535211267</v>
      </c>
      <c r="E126" s="29">
        <v>0.17814873574615764</v>
      </c>
      <c r="F126" s="30">
        <v>13.0</v>
      </c>
      <c r="G126" s="33"/>
      <c r="H126" s="34">
        <v>10.578536664829977</v>
      </c>
      <c r="I126" s="35" t="s">
        <v>40</v>
      </c>
      <c r="J126" s="36">
        <v>3100.0</v>
      </c>
      <c r="K126" s="28">
        <v>3.4124311822032185</v>
      </c>
      <c r="L126" s="28">
        <v>1.9186488001281292</v>
      </c>
      <c r="M126" s="34">
        <v>11.106058511136117</v>
      </c>
      <c r="N126" s="35" t="s">
        <v>29</v>
      </c>
      <c r="O126" s="36">
        <v>3000.0</v>
      </c>
      <c r="P126" s="28">
        <v>3.702019503712039</v>
      </c>
      <c r="Q126" s="37">
        <v>2.156958123236299</v>
      </c>
      <c r="R126" s="38">
        <v>4.6743312097142065</v>
      </c>
      <c r="S126" s="39">
        <v>4.5202223594313855</v>
      </c>
      <c r="T126" s="40">
        <v>0.0635293226290406</v>
      </c>
      <c r="U126" s="40">
        <v>0.004456534572484937</v>
      </c>
      <c r="V126" s="40">
        <v>0.025791008589700057</v>
      </c>
      <c r="W126" s="40">
        <v>0.025506548936137192</v>
      </c>
      <c r="X126" s="39">
        <v>4.166296821079977</v>
      </c>
      <c r="Y126" s="41">
        <v>6.41223984375</v>
      </c>
      <c r="Z126" s="41">
        <v>3.765398588600907</v>
      </c>
      <c r="AA126" s="41">
        <v>7.3406599225352105</v>
      </c>
      <c r="AB126" s="42">
        <v>0.0</v>
      </c>
      <c r="AC126" s="42">
        <v>1.0</v>
      </c>
      <c r="AD126" s="42">
        <v>1.0</v>
      </c>
      <c r="AE126" s="42">
        <v>0.0</v>
      </c>
      <c r="AF126" s="42">
        <v>0.0</v>
      </c>
      <c r="AG126" s="25"/>
      <c r="AH126" s="25"/>
      <c r="AI126" s="25"/>
      <c r="AJ126" s="25"/>
      <c r="AK126" s="25"/>
      <c r="AL126" s="25"/>
    </row>
    <row r="127">
      <c r="A127" s="26" t="s">
        <v>541</v>
      </c>
      <c r="B127" s="25" t="s">
        <v>451</v>
      </c>
      <c r="C127" s="25" t="s">
        <v>512</v>
      </c>
      <c r="D127" s="28">
        <v>98.80422535211267</v>
      </c>
      <c r="E127" s="29">
        <v>0.1696530612244898</v>
      </c>
      <c r="F127" s="30">
        <v>0.0</v>
      </c>
      <c r="G127" s="33"/>
      <c r="H127" s="34" t="s">
        <v>64</v>
      </c>
      <c r="I127" s="35" t="s">
        <v>31</v>
      </c>
      <c r="J127" s="36">
        <v>3000.0</v>
      </c>
      <c r="K127" s="28" t="s">
        <v>64</v>
      </c>
      <c r="L127" s="28" t="s">
        <v>64</v>
      </c>
      <c r="M127" s="34" t="s">
        <v>64</v>
      </c>
      <c r="N127" s="35" t="s">
        <v>31</v>
      </c>
      <c r="O127" s="36">
        <v>3200.0</v>
      </c>
      <c r="P127" s="28" t="s">
        <v>64</v>
      </c>
      <c r="Q127" s="37" t="s">
        <v>64</v>
      </c>
      <c r="R127" s="38" t="s">
        <v>64</v>
      </c>
      <c r="S127" s="39" t="s">
        <v>64</v>
      </c>
      <c r="T127" s="40" t="s">
        <v>64</v>
      </c>
      <c r="U127" s="40" t="s">
        <v>64</v>
      </c>
      <c r="V127" s="40" t="s">
        <v>64</v>
      </c>
      <c r="W127" s="40" t="s">
        <v>64</v>
      </c>
      <c r="X127" s="39" t="s">
        <v>64</v>
      </c>
      <c r="Y127" s="41" t="s">
        <v>64</v>
      </c>
      <c r="Z127" s="41" t="s">
        <v>64</v>
      </c>
      <c r="AA127" s="41" t="s">
        <v>64</v>
      </c>
      <c r="AB127" s="42">
        <v>0.0</v>
      </c>
      <c r="AC127" s="42">
        <v>0.0</v>
      </c>
      <c r="AD127" s="42">
        <v>0.0</v>
      </c>
      <c r="AE127" s="42">
        <v>0.0</v>
      </c>
      <c r="AF127" s="42">
        <v>1.0</v>
      </c>
      <c r="AG127" s="25"/>
      <c r="AH127" s="25"/>
      <c r="AI127" s="25"/>
      <c r="AJ127" s="25"/>
      <c r="AK127" s="25"/>
      <c r="AL127" s="25"/>
    </row>
    <row r="128">
      <c r="A128" s="26" t="s">
        <v>530</v>
      </c>
      <c r="B128" s="25" t="s">
        <v>451</v>
      </c>
      <c r="C128" s="25" t="s">
        <v>512</v>
      </c>
      <c r="D128" s="28">
        <v>98.80422535211267</v>
      </c>
      <c r="E128" s="29">
        <v>0.31859760013520366</v>
      </c>
      <c r="F128" s="30">
        <v>0.0</v>
      </c>
      <c r="G128" s="33"/>
      <c r="H128" s="34" t="s">
        <v>64</v>
      </c>
      <c r="I128" s="35" t="s">
        <v>45</v>
      </c>
      <c r="J128" s="36">
        <v>10800.0</v>
      </c>
      <c r="K128" s="28" t="s">
        <v>64</v>
      </c>
      <c r="L128" s="28" t="s">
        <v>64</v>
      </c>
      <c r="M128" s="34" t="s">
        <v>64</v>
      </c>
      <c r="N128" s="35" t="s">
        <v>30</v>
      </c>
      <c r="O128" s="36">
        <v>11500.0</v>
      </c>
      <c r="P128" s="28" t="s">
        <v>64</v>
      </c>
      <c r="Q128" s="37" t="s">
        <v>64</v>
      </c>
      <c r="R128" s="38" t="s">
        <v>64</v>
      </c>
      <c r="S128" s="39" t="s">
        <v>64</v>
      </c>
      <c r="T128" s="40" t="s">
        <v>64</v>
      </c>
      <c r="U128" s="40" t="s">
        <v>64</v>
      </c>
      <c r="V128" s="40" t="s">
        <v>64</v>
      </c>
      <c r="W128" s="40" t="s">
        <v>64</v>
      </c>
      <c r="X128" s="39" t="s">
        <v>64</v>
      </c>
      <c r="Y128" s="41" t="s">
        <v>64</v>
      </c>
      <c r="Z128" s="41" t="s">
        <v>64</v>
      </c>
      <c r="AA128" s="41" t="s">
        <v>64</v>
      </c>
      <c r="AB128" s="42">
        <v>0.0</v>
      </c>
      <c r="AC128" s="42">
        <v>0.0</v>
      </c>
      <c r="AD128" s="42">
        <v>0.0</v>
      </c>
      <c r="AE128" s="42">
        <v>1.0</v>
      </c>
      <c r="AF128" s="42">
        <v>1.0</v>
      </c>
      <c r="AG128" s="25"/>
      <c r="AH128" s="25"/>
      <c r="AI128" s="25"/>
      <c r="AJ128" s="25"/>
      <c r="AK128" s="25"/>
      <c r="AL128" s="25"/>
    </row>
    <row r="129">
      <c r="A129" s="26" t="s">
        <v>602</v>
      </c>
      <c r="B129" s="25" t="s">
        <v>451</v>
      </c>
      <c r="C129" s="25" t="s">
        <v>512</v>
      </c>
      <c r="D129" s="28">
        <v>98.80422535211267</v>
      </c>
      <c r="E129" s="29">
        <v>0.18</v>
      </c>
      <c r="F129" s="30">
        <v>0.0</v>
      </c>
      <c r="G129" s="33"/>
      <c r="H129" s="34" t="s">
        <v>64</v>
      </c>
      <c r="I129" s="35" t="s">
        <v>28</v>
      </c>
      <c r="J129" s="36">
        <v>3000.0</v>
      </c>
      <c r="K129" s="28" t="s">
        <v>64</v>
      </c>
      <c r="L129" s="28" t="s">
        <v>64</v>
      </c>
      <c r="M129" s="34" t="s">
        <v>64</v>
      </c>
      <c r="N129" s="35" t="s">
        <v>28</v>
      </c>
      <c r="O129" s="36">
        <v>3000.0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0.0</v>
      </c>
      <c r="AC129" s="42">
        <v>1.0</v>
      </c>
      <c r="AD129" s="42">
        <v>0.0</v>
      </c>
      <c r="AE129" s="42">
        <v>0.0</v>
      </c>
      <c r="AF129" s="42">
        <v>0.0</v>
      </c>
      <c r="AG129" s="25"/>
      <c r="AH129" s="25"/>
      <c r="AI129" s="25"/>
      <c r="AJ129" s="25"/>
      <c r="AK129" s="25"/>
      <c r="AL129" s="25"/>
    </row>
    <row r="130">
      <c r="A130" s="26" t="s">
        <v>542</v>
      </c>
      <c r="B130" s="25" t="s">
        <v>451</v>
      </c>
      <c r="C130" s="25" t="s">
        <v>512</v>
      </c>
      <c r="D130" s="28">
        <v>98.80422535211267</v>
      </c>
      <c r="E130" s="29">
        <v>0.18</v>
      </c>
      <c r="F130" s="30">
        <v>0.0</v>
      </c>
      <c r="G130" s="33"/>
      <c r="H130" s="34" t="s">
        <v>64</v>
      </c>
      <c r="I130" s="35" t="s">
        <v>27</v>
      </c>
      <c r="J130" s="36">
        <v>3000.0</v>
      </c>
      <c r="K130" s="28" t="s">
        <v>64</v>
      </c>
      <c r="L130" s="28" t="s">
        <v>64</v>
      </c>
      <c r="M130" s="34" t="s">
        <v>64</v>
      </c>
      <c r="N130" s="35" t="s">
        <v>27</v>
      </c>
      <c r="O130" s="36">
        <v>3000.0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1.0</v>
      </c>
      <c r="AC130" s="42">
        <v>0.0</v>
      </c>
      <c r="AD130" s="42">
        <v>0.0</v>
      </c>
      <c r="AE130" s="42">
        <v>0.0</v>
      </c>
      <c r="AF130" s="42">
        <v>0.0</v>
      </c>
      <c r="AG130" s="25"/>
      <c r="AH130" s="25"/>
      <c r="AI130" s="25"/>
      <c r="AJ130" s="25"/>
      <c r="AK130" s="25"/>
      <c r="AL130" s="25"/>
    </row>
    <row r="131">
      <c r="A131" s="26" t="s">
        <v>543</v>
      </c>
      <c r="B131" s="25" t="s">
        <v>451</v>
      </c>
      <c r="C131" s="25" t="s">
        <v>512</v>
      </c>
      <c r="D131" s="28">
        <v>98.80422535211267</v>
      </c>
      <c r="E131" s="29">
        <v>0.18</v>
      </c>
      <c r="F131" s="30">
        <v>0.0</v>
      </c>
      <c r="G131" s="33"/>
      <c r="H131" s="34" t="s">
        <v>64</v>
      </c>
      <c r="I131" s="35" t="s">
        <v>29</v>
      </c>
      <c r="J131" s="36">
        <v>3000.0</v>
      </c>
      <c r="K131" s="28" t="s">
        <v>64</v>
      </c>
      <c r="L131" s="28" t="s">
        <v>64</v>
      </c>
      <c r="M131" s="34" t="s">
        <v>64</v>
      </c>
      <c r="N131" s="35" t="s">
        <v>29</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1.0</v>
      </c>
      <c r="AE131" s="42">
        <v>0.0</v>
      </c>
      <c r="AF131" s="42">
        <v>0.0</v>
      </c>
      <c r="AG131" s="25"/>
      <c r="AH131" s="25"/>
      <c r="AI131" s="25"/>
      <c r="AJ131" s="25"/>
      <c r="AK131" s="25"/>
      <c r="AL131" s="25"/>
    </row>
    <row r="132">
      <c r="A132" s="26" t="s">
        <v>544</v>
      </c>
      <c r="B132" s="25" t="s">
        <v>451</v>
      </c>
      <c r="C132" s="25" t="s">
        <v>512</v>
      </c>
      <c r="D132" s="28">
        <v>98.80422535211267</v>
      </c>
      <c r="E132" s="29">
        <v>0.10839901477832513</v>
      </c>
      <c r="F132" s="30">
        <v>0.0</v>
      </c>
      <c r="G132" s="33"/>
      <c r="H132" s="34" t="s">
        <v>64</v>
      </c>
      <c r="I132" s="35" t="s">
        <v>31</v>
      </c>
      <c r="J132" s="36">
        <v>3000.0</v>
      </c>
      <c r="K132" s="28" t="s">
        <v>64</v>
      </c>
      <c r="L132" s="28" t="s">
        <v>64</v>
      </c>
      <c r="M132" s="34" t="s">
        <v>64</v>
      </c>
      <c r="N132" s="35" t="s">
        <v>31</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0.0</v>
      </c>
      <c r="AD132" s="42">
        <v>0.0</v>
      </c>
      <c r="AE132" s="42">
        <v>0.0</v>
      </c>
      <c r="AF132" s="42">
        <v>1.0</v>
      </c>
      <c r="AG132" s="25"/>
      <c r="AH132" s="25"/>
      <c r="AI132" s="25"/>
      <c r="AJ132" s="25"/>
      <c r="AK132" s="25"/>
      <c r="AL132" s="25"/>
    </row>
    <row r="133">
      <c r="A133" s="26" t="s">
        <v>546</v>
      </c>
      <c r="B133" s="25" t="s">
        <v>451</v>
      </c>
      <c r="C133" s="25" t="s">
        <v>512</v>
      </c>
      <c r="D133" s="28">
        <v>98.80422535211267</v>
      </c>
      <c r="E133" s="29">
        <v>0.1790741473059812</v>
      </c>
      <c r="F133" s="30">
        <v>0.0</v>
      </c>
      <c r="G133" s="33"/>
      <c r="H133" s="34" t="s">
        <v>64</v>
      </c>
      <c r="I133" s="35" t="s">
        <v>27</v>
      </c>
      <c r="J133" s="36">
        <v>5400.0</v>
      </c>
      <c r="K133" s="28" t="s">
        <v>64</v>
      </c>
      <c r="L133" s="28" t="s">
        <v>64</v>
      </c>
      <c r="M133" s="34" t="s">
        <v>64</v>
      </c>
      <c r="N133" s="35" t="s">
        <v>27</v>
      </c>
      <c r="O133" s="36">
        <v>5800.0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1.0</v>
      </c>
      <c r="AC133" s="42">
        <v>0.0</v>
      </c>
      <c r="AD133" s="42">
        <v>0.0</v>
      </c>
      <c r="AE133" s="42">
        <v>0.0</v>
      </c>
      <c r="AF133" s="42">
        <v>0.0</v>
      </c>
      <c r="AG133" s="25"/>
      <c r="AH133" s="25"/>
      <c r="AI133" s="25"/>
      <c r="AJ133" s="25"/>
      <c r="AK133" s="25"/>
      <c r="AL133" s="25"/>
    </row>
    <row r="134">
      <c r="A134" s="26" t="s">
        <v>547</v>
      </c>
      <c r="B134" s="25" t="s">
        <v>451</v>
      </c>
      <c r="C134" s="25" t="s">
        <v>512</v>
      </c>
      <c r="D134" s="28">
        <v>98.80422535211267</v>
      </c>
      <c r="E134" s="29">
        <v>0.11966482153082648</v>
      </c>
      <c r="F134" s="30">
        <v>0.0</v>
      </c>
      <c r="G134" s="33"/>
      <c r="H134" s="34" t="s">
        <v>64</v>
      </c>
      <c r="I134" s="35" t="s">
        <v>44</v>
      </c>
      <c r="J134" s="36">
        <v>3000.0</v>
      </c>
      <c r="K134" s="28" t="s">
        <v>64</v>
      </c>
      <c r="L134" s="28" t="s">
        <v>64</v>
      </c>
      <c r="M134" s="34" t="s">
        <v>64</v>
      </c>
      <c r="N134" s="35" t="s">
        <v>64</v>
      </c>
      <c r="O134" s="36" t="s">
        <v>64</v>
      </c>
      <c r="P134" s="28" t="s">
        <v>64</v>
      </c>
      <c r="Q134" s="37" t="s">
        <v>64</v>
      </c>
      <c r="R134" s="38" t="s">
        <v>64</v>
      </c>
      <c r="S134" s="39" t="s">
        <v>64</v>
      </c>
      <c r="T134" s="40" t="s">
        <v>64</v>
      </c>
      <c r="U134" s="40" t="s">
        <v>64</v>
      </c>
      <c r="V134" s="40" t="s">
        <v>64</v>
      </c>
      <c r="W134" s="40" t="s">
        <v>64</v>
      </c>
      <c r="X134" s="39" t="s">
        <v>64</v>
      </c>
      <c r="Y134" s="41" t="s">
        <v>64</v>
      </c>
      <c r="Z134" s="41" t="s">
        <v>64</v>
      </c>
      <c r="AA134" s="41" t="s">
        <v>64</v>
      </c>
      <c r="AB134" s="42">
        <v>0.0</v>
      </c>
      <c r="AC134" s="42">
        <v>0.0</v>
      </c>
      <c r="AD134" s="42">
        <v>1.0</v>
      </c>
      <c r="AE134" s="42">
        <v>1.0</v>
      </c>
      <c r="AF134" s="42">
        <v>0.0</v>
      </c>
      <c r="AG134" s="25"/>
      <c r="AH134" s="25"/>
      <c r="AI134" s="25"/>
      <c r="AJ134" s="25"/>
      <c r="AK134" s="25"/>
      <c r="AL134" s="25"/>
    </row>
    <row r="135">
      <c r="A135" s="26" t="s">
        <v>365</v>
      </c>
      <c r="B135" s="25" t="s">
        <v>330</v>
      </c>
      <c r="C135" s="25" t="s">
        <v>235</v>
      </c>
      <c r="D135" s="28">
        <v>98.33354908864953</v>
      </c>
      <c r="E135" s="29">
        <v>0.27378071182548797</v>
      </c>
      <c r="F135" s="30">
        <v>34.0</v>
      </c>
      <c r="G135" s="33"/>
      <c r="H135" s="34">
        <v>34.20645724289384</v>
      </c>
      <c r="I135" s="35" t="s">
        <v>58</v>
      </c>
      <c r="J135" s="36">
        <v>7300.0</v>
      </c>
      <c r="K135" s="28">
        <v>4.68581606067039</v>
      </c>
      <c r="L135" s="28">
        <v>6.220571806473348</v>
      </c>
      <c r="M135" s="34">
        <v>33.24489180170171</v>
      </c>
      <c r="N135" s="35" t="s">
        <v>28</v>
      </c>
      <c r="O135" s="36">
        <v>7700.0</v>
      </c>
      <c r="P135" s="28">
        <v>4.317518415805417</v>
      </c>
      <c r="Q135" s="37">
        <v>5.6132470664667125</v>
      </c>
      <c r="R135" s="38">
        <v>20.378890818531822</v>
      </c>
      <c r="S135" s="39">
        <v>19.225416143735384</v>
      </c>
      <c r="T135" s="40">
        <v>0.08297234073786967</v>
      </c>
      <c r="U135" s="40">
        <v>0.03337040678521854</v>
      </c>
      <c r="V135" s="40">
        <v>0.04163739577732707</v>
      </c>
      <c r="W135" s="40">
        <v>0.032059786579152566</v>
      </c>
      <c r="X135" s="39">
        <v>21.47738417492876</v>
      </c>
      <c r="Y135" s="41">
        <v>12.729073067965082</v>
      </c>
      <c r="Z135" s="41">
        <v>19.198681816006285</v>
      </c>
      <c r="AA135" s="41">
        <v>14.046209985695423</v>
      </c>
      <c r="AB135" s="42">
        <v>1.0</v>
      </c>
      <c r="AC135" s="42">
        <v>1.0</v>
      </c>
      <c r="AD135" s="42">
        <v>0.0</v>
      </c>
      <c r="AE135" s="42">
        <v>0.0</v>
      </c>
      <c r="AF135" s="42">
        <v>0.0</v>
      </c>
      <c r="AG135" s="25"/>
      <c r="AH135" s="25"/>
      <c r="AI135" s="25"/>
      <c r="AJ135" s="25"/>
      <c r="AK135" s="25"/>
      <c r="AL135" s="25"/>
    </row>
    <row r="136">
      <c r="A136" s="26" t="s">
        <v>366</v>
      </c>
      <c r="B136" s="25" t="s">
        <v>330</v>
      </c>
      <c r="C136" s="25" t="s">
        <v>235</v>
      </c>
      <c r="D136" s="28">
        <v>98.33354908864953</v>
      </c>
      <c r="E136" s="29">
        <v>0.3081116156437674</v>
      </c>
      <c r="F136" s="30">
        <v>34.0</v>
      </c>
      <c r="G136" s="33"/>
      <c r="H136" s="34">
        <v>41.26014480511749</v>
      </c>
      <c r="I136" s="35" t="s">
        <v>27</v>
      </c>
      <c r="J136" s="36">
        <v>8500.0</v>
      </c>
      <c r="K136" s="28">
        <v>4.854134682954999</v>
      </c>
      <c r="L136" s="28">
        <v>7.392007701784515</v>
      </c>
      <c r="M136" s="34">
        <v>39.54922531329035</v>
      </c>
      <c r="N136" s="35" t="s">
        <v>27</v>
      </c>
      <c r="O136" s="36">
        <v>9500.0</v>
      </c>
      <c r="P136" s="28">
        <v>4.163076348767405</v>
      </c>
      <c r="Q136" s="37">
        <v>6.146112769788214</v>
      </c>
      <c r="R136" s="38">
        <v>23.65399580255762</v>
      </c>
      <c r="S136" s="39">
        <v>22.315145452018417</v>
      </c>
      <c r="T136" s="40">
        <v>0.07652971062552633</v>
      </c>
      <c r="U136" s="40">
        <v>0.039824564089098624</v>
      </c>
      <c r="V136" s="40">
        <v>0.07767349706150567</v>
      </c>
      <c r="W136" s="40">
        <v>0.040552428184721837</v>
      </c>
      <c r="X136" s="39">
        <v>24.367567810270803</v>
      </c>
      <c r="Y136" s="41">
        <v>16.892576994846685</v>
      </c>
      <c r="Z136" s="41">
        <v>21.568321277748982</v>
      </c>
      <c r="AA136" s="41">
        <v>17.98090403554137</v>
      </c>
      <c r="AB136" s="42">
        <v>1.0</v>
      </c>
      <c r="AC136" s="42">
        <v>0.0</v>
      </c>
      <c r="AD136" s="42">
        <v>0.0</v>
      </c>
      <c r="AE136" s="42">
        <v>0.0</v>
      </c>
      <c r="AF136" s="42">
        <v>0.0</v>
      </c>
      <c r="AG136" s="25"/>
      <c r="AH136" s="25"/>
      <c r="AI136" s="25"/>
      <c r="AJ136" s="25"/>
      <c r="AK136" s="25"/>
      <c r="AL136" s="25"/>
    </row>
    <row r="137">
      <c r="A137" s="26" t="s">
        <v>368</v>
      </c>
      <c r="B137" s="25" t="s">
        <v>330</v>
      </c>
      <c r="C137" s="25" t="s">
        <v>235</v>
      </c>
      <c r="D137" s="28">
        <v>98.33354908864953</v>
      </c>
      <c r="E137" s="29">
        <v>0.18185849056603773</v>
      </c>
      <c r="F137" s="30">
        <v>30.0</v>
      </c>
      <c r="G137" s="33"/>
      <c r="H137" s="34">
        <v>25.509901681644244</v>
      </c>
      <c r="I137" s="35" t="s">
        <v>40</v>
      </c>
      <c r="J137" s="36">
        <v>5000.0</v>
      </c>
      <c r="K137" s="28">
        <v>5.101980336328849</v>
      </c>
      <c r="L137" s="28">
        <v>5.46413074287166</v>
      </c>
      <c r="M137" s="34">
        <v>25.40930788374959</v>
      </c>
      <c r="N137" s="35" t="s">
        <v>29</v>
      </c>
      <c r="O137" s="36">
        <v>5600.0</v>
      </c>
      <c r="P137" s="28">
        <v>4.5373764078124275</v>
      </c>
      <c r="Q137" s="37">
        <v>4.845414655216933</v>
      </c>
      <c r="R137" s="38">
        <v>10.995739233559561</v>
      </c>
      <c r="S137" s="39">
        <v>10.373364500335963</v>
      </c>
      <c r="T137" s="40">
        <v>0.06023501483654994</v>
      </c>
      <c r="U137" s="40">
        <v>0.007981835556152997</v>
      </c>
      <c r="V137" s="40">
        <v>0.028214860570587336</v>
      </c>
      <c r="W137" s="40">
        <v>0.031741718141910756</v>
      </c>
      <c r="X137" s="39">
        <v>9.8794767616625</v>
      </c>
      <c r="Y137" s="41">
        <v>15.630424919981742</v>
      </c>
      <c r="Z137" s="41">
        <v>8.65880238117995</v>
      </c>
      <c r="AA137" s="41">
        <v>16.75050550256964</v>
      </c>
      <c r="AB137" s="42">
        <v>0.0</v>
      </c>
      <c r="AC137" s="42">
        <v>1.0</v>
      </c>
      <c r="AD137" s="42">
        <v>1.0</v>
      </c>
      <c r="AE137" s="42">
        <v>0.0</v>
      </c>
      <c r="AF137" s="42">
        <v>0.0</v>
      </c>
      <c r="AG137" s="25"/>
      <c r="AH137" s="25"/>
      <c r="AI137" s="25"/>
      <c r="AJ137" s="25"/>
      <c r="AK137" s="25"/>
      <c r="AL137" s="25"/>
    </row>
    <row r="138">
      <c r="A138" s="26" t="s">
        <v>376</v>
      </c>
      <c r="B138" s="25" t="s">
        <v>330</v>
      </c>
      <c r="C138" s="25" t="s">
        <v>235</v>
      </c>
      <c r="D138" s="28">
        <v>98.33354908864953</v>
      </c>
      <c r="E138" s="29">
        <v>0.15748760330578512</v>
      </c>
      <c r="F138" s="30">
        <v>28.0</v>
      </c>
      <c r="G138" s="33"/>
      <c r="H138" s="34">
        <v>23.474242628786712</v>
      </c>
      <c r="I138" s="35" t="s">
        <v>44</v>
      </c>
      <c r="J138" s="36">
        <v>4800.0</v>
      </c>
      <c r="K138" s="28">
        <v>4.890467214330565</v>
      </c>
      <c r="L138" s="28">
        <v>4.928253413661539</v>
      </c>
      <c r="M138" s="34">
        <v>23.70612809192111</v>
      </c>
      <c r="N138" s="35" t="s">
        <v>30</v>
      </c>
      <c r="O138" s="36">
        <v>5200.0</v>
      </c>
      <c r="P138" s="28">
        <v>4.558870786907906</v>
      </c>
      <c r="Q138" s="37">
        <v>4.627272918706252</v>
      </c>
      <c r="R138" s="38">
        <v>8.694573288074347</v>
      </c>
      <c r="S138" s="39">
        <v>8.202447873337084</v>
      </c>
      <c r="T138" s="40">
        <v>0.03686418447970997</v>
      </c>
      <c r="U138" s="40">
        <v>0.017978099820154123</v>
      </c>
      <c r="V138" s="40">
        <v>0.025241978535367908</v>
      </c>
      <c r="W138" s="40">
        <v>0.023516807340504636</v>
      </c>
      <c r="X138" s="39">
        <v>8.611946130279739</v>
      </c>
      <c r="Y138" s="41">
        <v>14.862296498506971</v>
      </c>
      <c r="Z138" s="41">
        <v>7.421846528968024</v>
      </c>
      <c r="AA138" s="41">
        <v>16.284281562953083</v>
      </c>
      <c r="AB138" s="42">
        <v>0.0</v>
      </c>
      <c r="AC138" s="42">
        <v>0.0</v>
      </c>
      <c r="AD138" s="42">
        <v>1.0</v>
      </c>
      <c r="AE138" s="42">
        <v>1.0</v>
      </c>
      <c r="AF138" s="42">
        <v>0.0</v>
      </c>
      <c r="AG138" s="25"/>
      <c r="AH138" s="25"/>
      <c r="AI138" s="25"/>
      <c r="AJ138" s="25"/>
      <c r="AK138" s="25"/>
      <c r="AL138" s="25"/>
    </row>
    <row r="139">
      <c r="A139" s="26" t="s">
        <v>369</v>
      </c>
      <c r="B139" s="25" t="s">
        <v>330</v>
      </c>
      <c r="C139" s="25" t="s">
        <v>235</v>
      </c>
      <c r="D139" s="28">
        <v>98.33354908864953</v>
      </c>
      <c r="E139" s="29">
        <v>0.23625748687866624</v>
      </c>
      <c r="F139" s="30">
        <v>27.0</v>
      </c>
      <c r="G139" s="33"/>
      <c r="H139" s="34">
        <v>30.66907678919419</v>
      </c>
      <c r="I139" s="35" t="s">
        <v>31</v>
      </c>
      <c r="J139" s="36">
        <v>6200.0</v>
      </c>
      <c r="K139" s="28">
        <v>4.946625288579709</v>
      </c>
      <c r="L139" s="28">
        <v>6.062468060440802</v>
      </c>
      <c r="M139" s="34">
        <v>31.550456448222825</v>
      </c>
      <c r="N139" s="35" t="s">
        <v>31</v>
      </c>
      <c r="O139" s="36">
        <v>7500.0</v>
      </c>
      <c r="P139" s="28">
        <v>4.20672752642971</v>
      </c>
      <c r="Q139" s="37">
        <v>5.26371876681738</v>
      </c>
      <c r="R139" s="38">
        <v>13.501487066603126</v>
      </c>
      <c r="S139" s="39">
        <v>12.737283384366588</v>
      </c>
      <c r="T139" s="40">
        <v>0.08733232052485586</v>
      </c>
      <c r="U139" s="40">
        <v>9.746910772863376E-5</v>
      </c>
      <c r="V139" s="40">
        <v>0.04278893829287023</v>
      </c>
      <c r="W139" s="40">
        <v>0.044153505801071094</v>
      </c>
      <c r="X139" s="39">
        <v>10.825673875445613</v>
      </c>
      <c r="Y139" s="41">
        <v>19.843402913748577</v>
      </c>
      <c r="Z139" s="41">
        <v>9.601855165422625</v>
      </c>
      <c r="AA139" s="41">
        <v>21.948601282800198</v>
      </c>
      <c r="AB139" s="42">
        <v>0.0</v>
      </c>
      <c r="AC139" s="42">
        <v>0.0</v>
      </c>
      <c r="AD139" s="42">
        <v>0.0</v>
      </c>
      <c r="AE139" s="42">
        <v>0.0</v>
      </c>
      <c r="AF139" s="42">
        <v>1.0</v>
      </c>
      <c r="AG139" s="25"/>
      <c r="AH139" s="25"/>
      <c r="AI139" s="25"/>
      <c r="AJ139" s="25"/>
      <c r="AK139" s="25"/>
      <c r="AL139" s="25"/>
    </row>
    <row r="140">
      <c r="A140" s="26" t="s">
        <v>367</v>
      </c>
      <c r="B140" s="25" t="s">
        <v>330</v>
      </c>
      <c r="C140" s="25" t="s">
        <v>235</v>
      </c>
      <c r="D140" s="28">
        <v>98.33354908864953</v>
      </c>
      <c r="E140" s="29">
        <v>0.1506989404457435</v>
      </c>
      <c r="F140" s="30">
        <v>27.0</v>
      </c>
      <c r="G140" s="33"/>
      <c r="H140" s="34">
        <v>19.608128974820048</v>
      </c>
      <c r="I140" s="35" t="s">
        <v>44</v>
      </c>
      <c r="J140" s="36">
        <v>4000.0</v>
      </c>
      <c r="K140" s="28">
        <v>4.902032243705012</v>
      </c>
      <c r="L140" s="28">
        <v>4.330171471832874</v>
      </c>
      <c r="M140" s="34">
        <v>20.36129668816822</v>
      </c>
      <c r="N140" s="35" t="s">
        <v>29</v>
      </c>
      <c r="O140" s="36">
        <v>4400.0</v>
      </c>
      <c r="P140" s="28">
        <v>4.627567429129141</v>
      </c>
      <c r="Q140" s="37">
        <v>4.202084962400318</v>
      </c>
      <c r="R140" s="38">
        <v>7.973782393075028</v>
      </c>
      <c r="S140" s="39">
        <v>7.522454784784106</v>
      </c>
      <c r="T140" s="40">
        <v>0.04801056076085933</v>
      </c>
      <c r="U140" s="40">
        <v>0.013446566829639173</v>
      </c>
      <c r="V140" s="40">
        <v>0.019312518802300557</v>
      </c>
      <c r="W140" s="40">
        <v>0.018500310067624367</v>
      </c>
      <c r="X140" s="39">
        <v>8.470932663507783</v>
      </c>
      <c r="Y140" s="41">
        <v>11.137196311312266</v>
      </c>
      <c r="Z140" s="41">
        <v>7.5873999107435655</v>
      </c>
      <c r="AA140" s="41">
        <v>12.773896777424655</v>
      </c>
      <c r="AB140" s="42">
        <v>0.0</v>
      </c>
      <c r="AC140" s="42">
        <v>0.0</v>
      </c>
      <c r="AD140" s="42">
        <v>1.0</v>
      </c>
      <c r="AE140" s="42">
        <v>1.0</v>
      </c>
      <c r="AF140" s="42">
        <v>0.0</v>
      </c>
      <c r="AG140" s="25"/>
      <c r="AH140" s="25"/>
      <c r="AI140" s="25"/>
      <c r="AJ140" s="25"/>
      <c r="AK140" s="25"/>
      <c r="AL140" s="25"/>
    </row>
    <row r="141">
      <c r="A141" s="26" t="s">
        <v>370</v>
      </c>
      <c r="B141" s="25" t="s">
        <v>330</v>
      </c>
      <c r="C141" s="25" t="s">
        <v>235</v>
      </c>
      <c r="D141" s="28">
        <v>98.33354908864953</v>
      </c>
      <c r="E141" s="29">
        <v>0.15207957559681698</v>
      </c>
      <c r="F141" s="30">
        <v>19.0</v>
      </c>
      <c r="G141" s="32"/>
      <c r="H141" s="34">
        <v>14.227522428978084</v>
      </c>
      <c r="I141" s="35" t="s">
        <v>40</v>
      </c>
      <c r="J141" s="36">
        <v>3000.0</v>
      </c>
      <c r="K141" s="28">
        <v>4.742507476326028</v>
      </c>
      <c r="L141" s="28">
        <v>3.312510351255475</v>
      </c>
      <c r="M141" s="34">
        <v>13.731671083487647</v>
      </c>
      <c r="N141" s="35" t="s">
        <v>28</v>
      </c>
      <c r="O141" s="36">
        <v>3000.0</v>
      </c>
      <c r="P141" s="28">
        <v>4.577223694495883</v>
      </c>
      <c r="Q141" s="37">
        <v>3.1151105631010223</v>
      </c>
      <c r="R141" s="38">
        <v>5.6696278270867255</v>
      </c>
      <c r="S141" s="39">
        <v>5.348718697522193</v>
      </c>
      <c r="T141" s="40">
        <v>0.03749841273763712</v>
      </c>
      <c r="U141" s="40">
        <v>0.025119418653164142</v>
      </c>
      <c r="V141" s="40">
        <v>0.02222797477941863</v>
      </c>
      <c r="W141" s="40">
        <v>0.024938703411055047</v>
      </c>
      <c r="X141" s="39">
        <v>6.7210875562036</v>
      </c>
      <c r="Y141" s="41">
        <v>7.5064348727744825</v>
      </c>
      <c r="Z141" s="41">
        <v>5.746863980552947</v>
      </c>
      <c r="AA141" s="41">
        <v>7.984807102934702</v>
      </c>
      <c r="AB141" s="42">
        <v>0.0</v>
      </c>
      <c r="AC141" s="42">
        <v>1.0</v>
      </c>
      <c r="AD141" s="42">
        <v>1.0</v>
      </c>
      <c r="AE141" s="42">
        <v>0.0</v>
      </c>
      <c r="AF141" s="42">
        <v>0.0</v>
      </c>
      <c r="AG141" s="25"/>
      <c r="AH141" s="25"/>
      <c r="AI141" s="25"/>
      <c r="AJ141" s="25"/>
      <c r="AK141" s="25"/>
      <c r="AL141" s="25"/>
    </row>
    <row r="142">
      <c r="A142" s="26" t="s">
        <v>371</v>
      </c>
      <c r="B142" s="25" t="s">
        <v>330</v>
      </c>
      <c r="C142" s="25" t="s">
        <v>235</v>
      </c>
      <c r="D142" s="28">
        <v>98.33354908864953</v>
      </c>
      <c r="E142" s="29">
        <v>0.13306498037505451</v>
      </c>
      <c r="F142" s="30">
        <v>18.0</v>
      </c>
      <c r="G142" s="33"/>
      <c r="H142" s="34">
        <v>16.67844785977241</v>
      </c>
      <c r="I142" s="35" t="s">
        <v>45</v>
      </c>
      <c r="J142" s="36">
        <v>3800.0</v>
      </c>
      <c r="K142" s="28">
        <v>4.389065226255898</v>
      </c>
      <c r="L142" s="28">
        <v>3.443912050580442</v>
      </c>
      <c r="M142" s="34">
        <v>17.271601358169796</v>
      </c>
      <c r="N142" s="35" t="s">
        <v>30</v>
      </c>
      <c r="O142" s="36">
        <v>4200.0</v>
      </c>
      <c r="P142" s="28">
        <v>4.112286037659475</v>
      </c>
      <c r="Q142" s="37">
        <v>3.3103479772007063</v>
      </c>
      <c r="R142" s="38">
        <v>4.619917257455471</v>
      </c>
      <c r="S142" s="39">
        <v>4.358423263322878</v>
      </c>
      <c r="T142" s="40">
        <v>0.05897945120799879</v>
      </c>
      <c r="U142" s="40">
        <v>5.329468482650492E-4</v>
      </c>
      <c r="V142" s="40">
        <v>0.029489725603999394</v>
      </c>
      <c r="W142" s="40">
        <v>0.019186086537541776</v>
      </c>
      <c r="X142" s="39">
        <v>5.152219444878176</v>
      </c>
      <c r="Y142" s="41">
        <v>11.526228414894234</v>
      </c>
      <c r="Z142" s="41">
        <v>4.788648969111184</v>
      </c>
      <c r="AA142" s="41">
        <v>12.482952389058614</v>
      </c>
      <c r="AB142" s="42">
        <v>0.0</v>
      </c>
      <c r="AC142" s="42">
        <v>0.0</v>
      </c>
      <c r="AD142" s="42">
        <v>0.0</v>
      </c>
      <c r="AE142" s="42">
        <v>1.0</v>
      </c>
      <c r="AF142" s="42">
        <v>1.0</v>
      </c>
      <c r="AG142" s="25"/>
      <c r="AH142" s="25"/>
      <c r="AI142" s="25"/>
      <c r="AJ142" s="25"/>
      <c r="AK142" s="25"/>
      <c r="AL142" s="25"/>
    </row>
    <row r="143">
      <c r="A143" s="26" t="s">
        <v>373</v>
      </c>
      <c r="B143" s="25" t="s">
        <v>330</v>
      </c>
      <c r="C143" s="25" t="s">
        <v>235</v>
      </c>
      <c r="D143" s="28">
        <v>98.33354908864953</v>
      </c>
      <c r="E143" s="29">
        <v>0.191135593220339</v>
      </c>
      <c r="F143" s="30">
        <v>10.0</v>
      </c>
      <c r="G143" s="33"/>
      <c r="H143" s="34">
        <v>8.712293891683725</v>
      </c>
      <c r="I143" s="35" t="s">
        <v>30</v>
      </c>
      <c r="J143" s="36">
        <v>4000.0</v>
      </c>
      <c r="K143" s="28">
        <v>2.1780734729209312</v>
      </c>
      <c r="L143" s="28">
        <v>1.0624225842116373</v>
      </c>
      <c r="M143" s="34">
        <v>8.8266022737944</v>
      </c>
      <c r="N143" s="35" t="s">
        <v>30</v>
      </c>
      <c r="O143" s="36">
        <v>3100.0</v>
      </c>
      <c r="P143" s="28">
        <v>2.84729105606271</v>
      </c>
      <c r="Q143" s="37">
        <v>1.402170421917929</v>
      </c>
      <c r="R143" s="38">
        <v>3.8845190795910156</v>
      </c>
      <c r="S143" s="39">
        <v>3.66464968522745</v>
      </c>
      <c r="T143" s="40">
        <v>0.06476442504155837</v>
      </c>
      <c r="U143" s="40">
        <v>0.006551314671833939</v>
      </c>
      <c r="V143" s="40">
        <v>0.033973246083938854</v>
      </c>
      <c r="W143" s="40">
        <v>0.02760911183130017</v>
      </c>
      <c r="X143" s="39">
        <v>3.5364665630905368</v>
      </c>
      <c r="Y143" s="41">
        <v>5.175827328593189</v>
      </c>
      <c r="Z143" s="41">
        <v>3.1865586488785436</v>
      </c>
      <c r="AA143" s="41">
        <v>5.640043624915855</v>
      </c>
      <c r="AB143" s="42">
        <v>0.0</v>
      </c>
      <c r="AC143" s="42">
        <v>0.0</v>
      </c>
      <c r="AD143" s="42">
        <v>0.0</v>
      </c>
      <c r="AE143" s="42">
        <v>1.0</v>
      </c>
      <c r="AF143" s="42">
        <v>0.0</v>
      </c>
      <c r="AG143" s="25"/>
      <c r="AH143" s="25"/>
      <c r="AI143" s="25"/>
      <c r="AJ143" s="25"/>
      <c r="AK143" s="25"/>
      <c r="AL143" s="25"/>
    </row>
    <row r="144">
      <c r="A144" s="26" t="s">
        <v>375</v>
      </c>
      <c r="B144" s="25" t="s">
        <v>330</v>
      </c>
      <c r="C144" s="25" t="s">
        <v>235</v>
      </c>
      <c r="D144" s="28">
        <v>98.33354908864953</v>
      </c>
      <c r="E144" s="29">
        <v>0.1831741225051617</v>
      </c>
      <c r="F144" s="30">
        <v>6.0</v>
      </c>
      <c r="G144" s="33"/>
      <c r="H144" s="34">
        <v>4.9512045200981785</v>
      </c>
      <c r="I144" s="35" t="s">
        <v>58</v>
      </c>
      <c r="J144" s="36">
        <v>3400.0</v>
      </c>
      <c r="K144" s="28">
        <v>1.4562366235582878</v>
      </c>
      <c r="L144" s="28">
        <v>0.4696730054363499</v>
      </c>
      <c r="M144" s="34">
        <v>4.846404166673768</v>
      </c>
      <c r="N144" s="35" t="s">
        <v>27</v>
      </c>
      <c r="O144" s="36">
        <v>3000.0</v>
      </c>
      <c r="P144" s="28">
        <v>1.6154680555579226</v>
      </c>
      <c r="Q144" s="37">
        <v>0.5129326777698322</v>
      </c>
      <c r="R144" s="38">
        <v>2.217681633425813</v>
      </c>
      <c r="S144" s="39">
        <v>2.0921576476654256</v>
      </c>
      <c r="T144" s="40">
        <v>0.03568204887389139</v>
      </c>
      <c r="U144" s="40">
        <v>0.027226146666797336</v>
      </c>
      <c r="V144" s="40">
        <v>0.03168640277603376</v>
      </c>
      <c r="W144" s="40">
        <v>0.03326607681472166</v>
      </c>
      <c r="X144" s="39">
        <v>2.233511057160627</v>
      </c>
      <c r="Y144" s="41">
        <v>2.7176934629375515</v>
      </c>
      <c r="Z144" s="41">
        <v>1.8617351179605328</v>
      </c>
      <c r="AA144" s="41">
        <v>2.984669048713235</v>
      </c>
      <c r="AB144" s="42">
        <v>1.0</v>
      </c>
      <c r="AC144" s="42">
        <v>1.0</v>
      </c>
      <c r="AD144" s="42">
        <v>0.0</v>
      </c>
      <c r="AE144" s="42">
        <v>0.0</v>
      </c>
      <c r="AF144" s="42">
        <v>0.0</v>
      </c>
      <c r="AG144" s="25"/>
      <c r="AH144" s="25"/>
      <c r="AI144" s="25"/>
      <c r="AJ144" s="25"/>
      <c r="AK144" s="25"/>
      <c r="AL144" s="25"/>
    </row>
    <row r="145">
      <c r="A145" s="26" t="s">
        <v>374</v>
      </c>
      <c r="B145" s="25" t="s">
        <v>330</v>
      </c>
      <c r="C145" s="25" t="s">
        <v>235</v>
      </c>
      <c r="D145" s="28">
        <v>98.33354908864953</v>
      </c>
      <c r="E145" s="29">
        <v>0.18561783439490445</v>
      </c>
      <c r="F145" s="30">
        <v>6.0</v>
      </c>
      <c r="G145" s="33"/>
      <c r="H145" s="34">
        <v>5.203327871766746</v>
      </c>
      <c r="I145" s="35" t="s">
        <v>45</v>
      </c>
      <c r="J145" s="36">
        <v>3300.0</v>
      </c>
      <c r="K145" s="28">
        <v>1.5767660217474986</v>
      </c>
      <c r="L145" s="28">
        <v>0.5273773553589497</v>
      </c>
      <c r="M145" s="34">
        <v>5.296637749759018</v>
      </c>
      <c r="N145" s="35" t="s">
        <v>31</v>
      </c>
      <c r="O145" s="36">
        <v>3000.0</v>
      </c>
      <c r="P145" s="28">
        <v>1.7655459165863392</v>
      </c>
      <c r="Q145" s="37">
        <v>0.5982517809664607</v>
      </c>
      <c r="R145" s="38">
        <v>2.252215499759741</v>
      </c>
      <c r="S145" s="39">
        <v>2.1247368472516044</v>
      </c>
      <c r="T145" s="40">
        <v>0.06593362877763607</v>
      </c>
      <c r="U145" s="40">
        <v>0.004563203121616055</v>
      </c>
      <c r="V145" s="40">
        <v>0.0318492952569937</v>
      </c>
      <c r="W145" s="40">
        <v>0.026634205975146773</v>
      </c>
      <c r="X145" s="39">
        <v>2.0449771919756836</v>
      </c>
      <c r="Y145" s="41">
        <v>3.1583506797910625</v>
      </c>
      <c r="Z145" s="41">
        <v>1.8532426945472331</v>
      </c>
      <c r="AA145" s="41">
        <v>3.443395055211785</v>
      </c>
      <c r="AB145" s="42">
        <v>0.0</v>
      </c>
      <c r="AC145" s="42">
        <v>0.0</v>
      </c>
      <c r="AD145" s="42">
        <v>0.0</v>
      </c>
      <c r="AE145" s="42">
        <v>1.0</v>
      </c>
      <c r="AF145" s="42">
        <v>1.0</v>
      </c>
      <c r="AG145" s="25"/>
      <c r="AH145" s="25"/>
      <c r="AI145" s="25"/>
      <c r="AJ145" s="25"/>
      <c r="AK145" s="25"/>
      <c r="AL145" s="25"/>
    </row>
    <row r="146">
      <c r="A146" s="26" t="s">
        <v>377</v>
      </c>
      <c r="B146" s="25" t="s">
        <v>330</v>
      </c>
      <c r="C146" s="25" t="s">
        <v>235</v>
      </c>
      <c r="D146" s="28">
        <v>98.33354908864953</v>
      </c>
      <c r="E146" s="29">
        <v>0.17011787072243345</v>
      </c>
      <c r="F146" s="30">
        <v>0.0</v>
      </c>
      <c r="G146" s="33"/>
      <c r="H146" s="34" t="s">
        <v>64</v>
      </c>
      <c r="I146" s="35" t="s">
        <v>40</v>
      </c>
      <c r="J146" s="36">
        <v>3000.0</v>
      </c>
      <c r="K146" s="28" t="s">
        <v>64</v>
      </c>
      <c r="L146" s="28" t="s">
        <v>64</v>
      </c>
      <c r="M146" s="34" t="s">
        <v>64</v>
      </c>
      <c r="N146" s="35" t="s">
        <v>28</v>
      </c>
      <c r="O146" s="36">
        <v>3000.0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0.0</v>
      </c>
      <c r="AC146" s="42">
        <v>1.0</v>
      </c>
      <c r="AD146" s="42">
        <v>1.0</v>
      </c>
      <c r="AE146" s="42">
        <v>0.0</v>
      </c>
      <c r="AF146" s="42">
        <v>0.0</v>
      </c>
      <c r="AG146" s="25"/>
      <c r="AH146" s="25"/>
      <c r="AI146" s="25"/>
      <c r="AJ146" s="25"/>
      <c r="AK146" s="25"/>
      <c r="AL146" s="25"/>
    </row>
    <row r="147">
      <c r="A147" s="26" t="s">
        <v>378</v>
      </c>
      <c r="B147" s="25" t="s">
        <v>330</v>
      </c>
      <c r="C147" s="25" t="s">
        <v>235</v>
      </c>
      <c r="D147" s="28">
        <v>98.33354908864953</v>
      </c>
      <c r="E147" s="29">
        <v>0.16634265734265735</v>
      </c>
      <c r="F147" s="30">
        <v>0.0</v>
      </c>
      <c r="G147" s="33"/>
      <c r="H147" s="34" t="s">
        <v>64</v>
      </c>
      <c r="I147" s="35" t="s">
        <v>44</v>
      </c>
      <c r="J147" s="36">
        <v>3000.0</v>
      </c>
      <c r="K147" s="28" t="s">
        <v>64</v>
      </c>
      <c r="L147" s="28" t="s">
        <v>64</v>
      </c>
      <c r="M147" s="34" t="s">
        <v>64</v>
      </c>
      <c r="N147" s="35" t="s">
        <v>29</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0.0</v>
      </c>
      <c r="AC147" s="42">
        <v>0.0</v>
      </c>
      <c r="AD147" s="42">
        <v>1.0</v>
      </c>
      <c r="AE147" s="42">
        <v>1.0</v>
      </c>
      <c r="AF147" s="42">
        <v>0.0</v>
      </c>
      <c r="AG147" s="25"/>
      <c r="AH147" s="25"/>
      <c r="AI147" s="25"/>
      <c r="AJ147" s="25"/>
      <c r="AK147" s="25"/>
      <c r="AL147" s="25"/>
    </row>
    <row r="148">
      <c r="A148" s="26" t="s">
        <v>379</v>
      </c>
      <c r="B148" s="25" t="s">
        <v>330</v>
      </c>
      <c r="C148" s="25" t="s">
        <v>235</v>
      </c>
      <c r="D148" s="28">
        <v>98.33354908864953</v>
      </c>
      <c r="E148" s="29">
        <v>0.15945551601423488</v>
      </c>
      <c r="F148" s="30">
        <v>0.0</v>
      </c>
      <c r="G148" s="33"/>
      <c r="H148" s="34" t="s">
        <v>64</v>
      </c>
      <c r="I148" s="35" t="s">
        <v>45</v>
      </c>
      <c r="J148" s="36">
        <v>3000.0</v>
      </c>
      <c r="K148" s="28" t="s">
        <v>64</v>
      </c>
      <c r="L148" s="28" t="s">
        <v>64</v>
      </c>
      <c r="M148" s="34" t="s">
        <v>64</v>
      </c>
      <c r="N148" s="35" t="s">
        <v>31</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1.0</v>
      </c>
      <c r="AF148" s="42">
        <v>1.0</v>
      </c>
      <c r="AG148" s="25"/>
      <c r="AH148" s="25"/>
      <c r="AI148" s="25"/>
      <c r="AJ148" s="25"/>
      <c r="AK148" s="25"/>
      <c r="AL148" s="25"/>
    </row>
    <row r="149">
      <c r="A149" s="26" t="s">
        <v>372</v>
      </c>
      <c r="B149" s="25" t="s">
        <v>330</v>
      </c>
      <c r="C149" s="25" t="s">
        <v>235</v>
      </c>
      <c r="D149" s="28">
        <v>98.33354908864953</v>
      </c>
      <c r="E149" s="29">
        <v>0.13320173391130377</v>
      </c>
      <c r="F149" s="30">
        <v>0.0</v>
      </c>
      <c r="G149" s="33"/>
      <c r="H149" s="34" t="s">
        <v>64</v>
      </c>
      <c r="I149" s="35" t="s">
        <v>45</v>
      </c>
      <c r="J149" s="36">
        <v>3500.0</v>
      </c>
      <c r="K149" s="28" t="s">
        <v>64</v>
      </c>
      <c r="L149" s="28" t="s">
        <v>64</v>
      </c>
      <c r="M149" s="34" t="s">
        <v>64</v>
      </c>
      <c r="N149" s="35" t="s">
        <v>30</v>
      </c>
      <c r="O149" s="36">
        <v>3100.0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0.0</v>
      </c>
      <c r="AC149" s="42">
        <v>0.0</v>
      </c>
      <c r="AD149" s="42">
        <v>0.0</v>
      </c>
      <c r="AE149" s="42">
        <v>1.0</v>
      </c>
      <c r="AF149" s="42">
        <v>1.0</v>
      </c>
      <c r="AG149" s="25"/>
      <c r="AH149" s="25"/>
      <c r="AI149" s="25"/>
      <c r="AJ149" s="25"/>
      <c r="AK149" s="25"/>
      <c r="AL149" s="25"/>
    </row>
    <row r="150">
      <c r="A150" s="26" t="s">
        <v>380</v>
      </c>
      <c r="B150" s="25" t="s">
        <v>330</v>
      </c>
      <c r="C150" s="25" t="s">
        <v>235</v>
      </c>
      <c r="D150" s="28">
        <v>98.33354908864953</v>
      </c>
      <c r="E150" s="29">
        <v>0.17128167730173202</v>
      </c>
      <c r="F150" s="30">
        <v>0.0</v>
      </c>
      <c r="G150" s="33"/>
      <c r="H150" s="34" t="s">
        <v>64</v>
      </c>
      <c r="I150" s="35" t="s">
        <v>27</v>
      </c>
      <c r="J150" s="36">
        <v>3000.0</v>
      </c>
      <c r="K150" s="28" t="s">
        <v>64</v>
      </c>
      <c r="L150" s="28" t="s">
        <v>64</v>
      </c>
      <c r="M150" s="34" t="s">
        <v>64</v>
      </c>
      <c r="N150" s="35" t="s">
        <v>27</v>
      </c>
      <c r="O150" s="36">
        <v>3000.0</v>
      </c>
      <c r="P150" s="28" t="s">
        <v>64</v>
      </c>
      <c r="Q150" s="37" t="s">
        <v>64</v>
      </c>
      <c r="R150" s="38" t="s">
        <v>64</v>
      </c>
      <c r="S150" s="39" t="s">
        <v>64</v>
      </c>
      <c r="T150" s="40" t="s">
        <v>64</v>
      </c>
      <c r="U150" s="40" t="s">
        <v>64</v>
      </c>
      <c r="V150" s="40" t="s">
        <v>64</v>
      </c>
      <c r="W150" s="40" t="s">
        <v>64</v>
      </c>
      <c r="X150" s="39" t="s">
        <v>64</v>
      </c>
      <c r="Y150" s="41" t="s">
        <v>64</v>
      </c>
      <c r="Z150" s="41" t="s">
        <v>64</v>
      </c>
      <c r="AA150" s="41" t="s">
        <v>64</v>
      </c>
      <c r="AB150" s="42">
        <v>1.0</v>
      </c>
      <c r="AC150" s="42">
        <v>0.0</v>
      </c>
      <c r="AD150" s="42">
        <v>0.0</v>
      </c>
      <c r="AE150" s="42">
        <v>0.0</v>
      </c>
      <c r="AF150" s="42">
        <v>0.0</v>
      </c>
      <c r="AG150" s="25"/>
      <c r="AH150" s="25"/>
      <c r="AI150" s="25"/>
      <c r="AJ150" s="25"/>
      <c r="AK150" s="25"/>
      <c r="AL150" s="25"/>
    </row>
    <row r="151">
      <c r="A151" s="26" t="s">
        <v>560</v>
      </c>
      <c r="B151" s="25" t="s">
        <v>512</v>
      </c>
      <c r="C151" s="25" t="s">
        <v>451</v>
      </c>
      <c r="D151" s="28">
        <v>98.80422535211267</v>
      </c>
      <c r="E151" s="29">
        <v>0.22271819262782402</v>
      </c>
      <c r="F151" s="30">
        <v>29.0</v>
      </c>
      <c r="G151" s="33"/>
      <c r="H151" s="34">
        <v>25.89854553324724</v>
      </c>
      <c r="I151" s="35" t="s">
        <v>58</v>
      </c>
      <c r="J151" s="36">
        <v>4800.0</v>
      </c>
      <c r="K151" s="28">
        <v>5.395530319426508</v>
      </c>
      <c r="L151" s="28">
        <v>5.84283358176824</v>
      </c>
      <c r="M151" s="34">
        <v>25.335018092428886</v>
      </c>
      <c r="N151" s="35" t="s">
        <v>27</v>
      </c>
      <c r="O151" s="36">
        <v>5300.0</v>
      </c>
      <c r="P151" s="28">
        <v>4.78019209291111</v>
      </c>
      <c r="Q151" s="37">
        <v>5.0937848919230655</v>
      </c>
      <c r="R151" s="38">
        <v>13.56962102629141</v>
      </c>
      <c r="S151" s="39">
        <v>13.471032759577813</v>
      </c>
      <c r="T151" s="40">
        <v>0.05390444177111228</v>
      </c>
      <c r="U151" s="40">
        <v>0.026648248469553628</v>
      </c>
      <c r="V151" s="40">
        <v>0.03840184855498413</v>
      </c>
      <c r="W151" s="40">
        <v>0.02695222088555614</v>
      </c>
      <c r="X151" s="39">
        <v>13.491102013587618</v>
      </c>
      <c r="Y151" s="41">
        <v>12.407443519659623</v>
      </c>
      <c r="Z151" s="41">
        <v>11.891282922534522</v>
      </c>
      <c r="AA151" s="41">
        <v>13.443735169894364</v>
      </c>
      <c r="AB151" s="42">
        <v>1.0</v>
      </c>
      <c r="AC151" s="42">
        <v>1.0</v>
      </c>
      <c r="AD151" s="42">
        <v>0.0</v>
      </c>
      <c r="AE151" s="42">
        <v>0.0</v>
      </c>
      <c r="AF151" s="42">
        <v>0.0</v>
      </c>
      <c r="AG151" s="25"/>
      <c r="AH151" s="25"/>
      <c r="AI151" s="25"/>
      <c r="AJ151" s="25"/>
      <c r="AK151" s="25"/>
      <c r="AL151" s="25"/>
    </row>
    <row r="152">
      <c r="A152" s="26" t="s">
        <v>550</v>
      </c>
      <c r="B152" s="25" t="s">
        <v>512</v>
      </c>
      <c r="C152" s="25" t="s">
        <v>451</v>
      </c>
      <c r="D152" s="28">
        <v>98.80422535211267</v>
      </c>
      <c r="E152" s="29">
        <v>0.1863587786259542</v>
      </c>
      <c r="F152" s="30">
        <v>29.0</v>
      </c>
      <c r="G152" s="33"/>
      <c r="H152" s="34">
        <v>26.669376497065542</v>
      </c>
      <c r="I152" s="35" t="s">
        <v>45</v>
      </c>
      <c r="J152" s="36">
        <v>5600.0</v>
      </c>
      <c r="K152" s="28">
        <v>4.762388660190275</v>
      </c>
      <c r="L152" s="28">
        <v>5.269127444558614</v>
      </c>
      <c r="M152" s="34">
        <v>27.697847007969933</v>
      </c>
      <c r="N152" s="35" t="s">
        <v>31</v>
      </c>
      <c r="O152" s="36">
        <v>5700.0</v>
      </c>
      <c r="P152" s="28">
        <v>4.859271404907005</v>
      </c>
      <c r="Q152" s="37">
        <v>5.527324020997032</v>
      </c>
      <c r="R152" s="38">
        <v>10.988799694784191</v>
      </c>
      <c r="S152" s="39">
        <v>10.908962040285763</v>
      </c>
      <c r="T152" s="40">
        <v>0.08041094192036521</v>
      </c>
      <c r="U152" s="40">
        <v>3.922484971725132E-4</v>
      </c>
      <c r="V152" s="40">
        <v>0.0325566252653186</v>
      </c>
      <c r="W152" s="40">
        <v>0.021769791593074485</v>
      </c>
      <c r="X152" s="39">
        <v>10.9757661948355</v>
      </c>
      <c r="Y152" s="41">
        <v>15.693610302230041</v>
      </c>
      <c r="Z152" s="41">
        <v>10.31429335216008</v>
      </c>
      <c r="AA152" s="41">
        <v>17.383553655809855</v>
      </c>
      <c r="AB152" s="42">
        <v>0.0</v>
      </c>
      <c r="AC152" s="42">
        <v>0.0</v>
      </c>
      <c r="AD152" s="42">
        <v>0.0</v>
      </c>
      <c r="AE152" s="42">
        <v>1.0</v>
      </c>
      <c r="AF152" s="42">
        <v>1.0</v>
      </c>
      <c r="AG152" s="25"/>
      <c r="AH152" s="25"/>
      <c r="AI152" s="25"/>
      <c r="AJ152" s="25"/>
      <c r="AK152" s="25"/>
      <c r="AL152" s="25"/>
    </row>
    <row r="153">
      <c r="A153" s="26" t="s">
        <v>548</v>
      </c>
      <c r="B153" s="25" t="s">
        <v>512</v>
      </c>
      <c r="C153" s="25" t="s">
        <v>451</v>
      </c>
      <c r="D153" s="28">
        <v>98.80422535211267</v>
      </c>
      <c r="E153" s="29">
        <v>0.21902923976608185</v>
      </c>
      <c r="F153" s="30">
        <v>28.0</v>
      </c>
      <c r="G153" s="33"/>
      <c r="H153" s="34">
        <v>29.1058701839632</v>
      </c>
      <c r="I153" s="35" t="s">
        <v>27</v>
      </c>
      <c r="J153" s="36">
        <v>5700.0</v>
      </c>
      <c r="K153" s="28">
        <v>5.106293014730387</v>
      </c>
      <c r="L153" s="28">
        <v>6.023014435331422</v>
      </c>
      <c r="M153" s="34">
        <v>28.55483301277148</v>
      </c>
      <c r="N153" s="35" t="s">
        <v>27</v>
      </c>
      <c r="O153" s="36">
        <v>5700.0</v>
      </c>
      <c r="P153" s="28">
        <v>5.009619826802014</v>
      </c>
      <c r="Q153" s="37">
        <v>5.826881875042722</v>
      </c>
      <c r="R153" s="38">
        <v>12.84198835336082</v>
      </c>
      <c r="S153" s="39">
        <v>12.74868660451603</v>
      </c>
      <c r="T153" s="40">
        <v>0.07755901018582508</v>
      </c>
      <c r="U153" s="40">
        <v>0.01646109200558527</v>
      </c>
      <c r="V153" s="40">
        <v>0.037264680675220645</v>
      </c>
      <c r="W153" s="40">
        <v>0.0409002592776812</v>
      </c>
      <c r="X153" s="39">
        <v>13.230089591240196</v>
      </c>
      <c r="Y153" s="41">
        <v>15.875780592723006</v>
      </c>
      <c r="Z153" s="41">
        <v>11.577055959954578</v>
      </c>
      <c r="AA153" s="41">
        <v>16.9777770528169</v>
      </c>
      <c r="AB153" s="42">
        <v>1.0</v>
      </c>
      <c r="AC153" s="42">
        <v>0.0</v>
      </c>
      <c r="AD153" s="42">
        <v>0.0</v>
      </c>
      <c r="AE153" s="42">
        <v>0.0</v>
      </c>
      <c r="AF153" s="42">
        <v>0.0</v>
      </c>
      <c r="AG153" s="25"/>
      <c r="AH153" s="25"/>
      <c r="AI153" s="25"/>
      <c r="AJ153" s="25"/>
      <c r="AK153" s="25"/>
      <c r="AL153" s="25"/>
    </row>
    <row r="154">
      <c r="A154" s="26" t="s">
        <v>552</v>
      </c>
      <c r="B154" s="25" t="s">
        <v>512</v>
      </c>
      <c r="C154" s="25" t="s">
        <v>451</v>
      </c>
      <c r="D154" s="28">
        <v>98.80422535211267</v>
      </c>
      <c r="E154" s="29">
        <v>0.14866457680250783</v>
      </c>
      <c r="F154" s="30">
        <v>25.0</v>
      </c>
      <c r="G154" s="33"/>
      <c r="H154" s="34">
        <v>17.488395169370833</v>
      </c>
      <c r="I154" s="35" t="s">
        <v>58</v>
      </c>
      <c r="J154" s="36">
        <v>3800.0</v>
      </c>
      <c r="K154" s="28">
        <v>4.602209255097588</v>
      </c>
      <c r="L154" s="28">
        <v>3.7387159595564166</v>
      </c>
      <c r="M154" s="34">
        <v>17.69801683100574</v>
      </c>
      <c r="N154" s="35" t="s">
        <v>28</v>
      </c>
      <c r="O154" s="36">
        <v>4200.0</v>
      </c>
      <c r="P154" s="28">
        <v>4.213813531191843</v>
      </c>
      <c r="Q154" s="37">
        <v>3.4531824685249757</v>
      </c>
      <c r="R154" s="38">
        <v>7.304938531092966</v>
      </c>
      <c r="S154" s="39">
        <v>7.251865477185679</v>
      </c>
      <c r="T154" s="40">
        <v>0.029669640840888023</v>
      </c>
      <c r="U154" s="40">
        <v>0.022181137242069642</v>
      </c>
      <c r="V154" s="40">
        <v>0.02104364302452761</v>
      </c>
      <c r="W154" s="40">
        <v>0.021801972502888962</v>
      </c>
      <c r="X154" s="39">
        <v>7.570663746982337</v>
      </c>
      <c r="Y154" s="41">
        <v>9.917731422388497</v>
      </c>
      <c r="Z154" s="41">
        <v>6.438966588928277</v>
      </c>
      <c r="AA154" s="41">
        <v>11.259050242077464</v>
      </c>
      <c r="AB154" s="42">
        <v>1.0</v>
      </c>
      <c r="AC154" s="42">
        <v>1.0</v>
      </c>
      <c r="AD154" s="42">
        <v>0.0</v>
      </c>
      <c r="AE154" s="42">
        <v>0.0</v>
      </c>
      <c r="AF154" s="42">
        <v>0.0</v>
      </c>
      <c r="AG154" s="25"/>
      <c r="AH154" s="25"/>
      <c r="AI154" s="25"/>
      <c r="AJ154" s="25"/>
      <c r="AK154" s="25"/>
      <c r="AL154" s="25"/>
    </row>
    <row r="155">
      <c r="A155" s="26" t="s">
        <v>553</v>
      </c>
      <c r="B155" s="25" t="s">
        <v>512</v>
      </c>
      <c r="C155" s="25" t="s">
        <v>451</v>
      </c>
      <c r="D155" s="28">
        <v>98.80422535211267</v>
      </c>
      <c r="E155" s="29">
        <v>0.2071764705882353</v>
      </c>
      <c r="F155" s="30">
        <v>25.0</v>
      </c>
      <c r="G155" s="33"/>
      <c r="H155" s="34">
        <v>23.886622912241002</v>
      </c>
      <c r="I155" s="35" t="s">
        <v>45</v>
      </c>
      <c r="J155" s="36">
        <v>4700.0</v>
      </c>
      <c r="K155" s="28">
        <v>5.082260194093831</v>
      </c>
      <c r="L155" s="28">
        <v>5.1872382543687605</v>
      </c>
      <c r="M155" s="34">
        <v>24.031946927636632</v>
      </c>
      <c r="N155" s="35" t="s">
        <v>30</v>
      </c>
      <c r="O155" s="36">
        <v>5000.0</v>
      </c>
      <c r="P155" s="28">
        <v>4.806389385527327</v>
      </c>
      <c r="Q155" s="37">
        <v>4.927499880014406</v>
      </c>
      <c r="R155" s="38">
        <v>10.730494851392097</v>
      </c>
      <c r="S155" s="39">
        <v>10.652533876186657</v>
      </c>
      <c r="T155" s="40">
        <v>0.08902580490329137</v>
      </c>
      <c r="U155" s="40">
        <v>0.002997501848595669</v>
      </c>
      <c r="V155" s="40">
        <v>0.03836802366202456</v>
      </c>
      <c r="W155" s="40">
        <v>0.030574518855675824</v>
      </c>
      <c r="X155" s="39">
        <v>10.890265041055557</v>
      </c>
      <c r="Y155" s="41">
        <v>12.996357871185445</v>
      </c>
      <c r="Z155" s="41">
        <v>10.026447983974663</v>
      </c>
      <c r="AA155" s="41">
        <v>14.005498943661971</v>
      </c>
      <c r="AB155" s="42">
        <v>0.0</v>
      </c>
      <c r="AC155" s="42">
        <v>0.0</v>
      </c>
      <c r="AD155" s="42">
        <v>0.0</v>
      </c>
      <c r="AE155" s="42">
        <v>1.0</v>
      </c>
      <c r="AF155" s="42">
        <v>1.0</v>
      </c>
      <c r="AG155" s="25"/>
      <c r="AH155" s="25"/>
      <c r="AI155" s="25"/>
      <c r="AJ155" s="25"/>
      <c r="AK155" s="25"/>
      <c r="AL155" s="25"/>
    </row>
    <row r="156">
      <c r="A156" s="26" t="s">
        <v>549</v>
      </c>
      <c r="B156" s="25" t="s">
        <v>512</v>
      </c>
      <c r="C156" s="25" t="s">
        <v>451</v>
      </c>
      <c r="D156" s="28">
        <v>98.80422535211267</v>
      </c>
      <c r="E156" s="29">
        <v>0.1893050847457627</v>
      </c>
      <c r="F156" s="30">
        <v>23.0</v>
      </c>
      <c r="G156" s="33"/>
      <c r="H156" s="34">
        <v>19.348021602115708</v>
      </c>
      <c r="I156" s="35" t="s">
        <v>40</v>
      </c>
      <c r="J156" s="36">
        <v>4400.0</v>
      </c>
      <c r="K156" s="28">
        <v>4.397277636844479</v>
      </c>
      <c r="L156" s="28">
        <v>3.846513159455186</v>
      </c>
      <c r="M156" s="34">
        <v>19.062321798535535</v>
      </c>
      <c r="N156" s="35" t="s">
        <v>28</v>
      </c>
      <c r="O156" s="36">
        <v>4600.0</v>
      </c>
      <c r="P156" s="28">
        <v>4.143982999681638</v>
      </c>
      <c r="Q156" s="37">
        <v>3.5856813384399553</v>
      </c>
      <c r="R156" s="38">
        <v>8.876548433350475</v>
      </c>
      <c r="S156" s="39">
        <v>8.812057057891446</v>
      </c>
      <c r="T156" s="40">
        <v>0.057911951491318656</v>
      </c>
      <c r="U156" s="40">
        <v>0.023499077090704854</v>
      </c>
      <c r="V156" s="40">
        <v>0.036575969362938096</v>
      </c>
      <c r="W156" s="40">
        <v>0.029300104489665465</v>
      </c>
      <c r="X156" s="39">
        <v>10.415450643342238</v>
      </c>
      <c r="Y156" s="41">
        <v>8.932570958773471</v>
      </c>
      <c r="Z156" s="41">
        <v>9.165596566141172</v>
      </c>
      <c r="AA156" s="41">
        <v>9.896725232394365</v>
      </c>
      <c r="AB156" s="42">
        <v>0.0</v>
      </c>
      <c r="AC156" s="42">
        <v>1.0</v>
      </c>
      <c r="AD156" s="42">
        <v>1.0</v>
      </c>
      <c r="AE156" s="42">
        <v>0.0</v>
      </c>
      <c r="AF156" s="42">
        <v>0.0</v>
      </c>
      <c r="AG156" s="25"/>
      <c r="AH156" s="25"/>
      <c r="AI156" s="25"/>
      <c r="AJ156" s="25"/>
      <c r="AK156" s="25"/>
      <c r="AL156" s="25"/>
    </row>
    <row r="157">
      <c r="A157" s="26" t="s">
        <v>554</v>
      </c>
      <c r="B157" s="25" t="s">
        <v>512</v>
      </c>
      <c r="C157" s="25" t="s">
        <v>451</v>
      </c>
      <c r="D157" s="28">
        <v>98.80422535211267</v>
      </c>
      <c r="E157" s="29">
        <v>0.28390751445086704</v>
      </c>
      <c r="F157" s="30">
        <v>21.0</v>
      </c>
      <c r="G157" s="33"/>
      <c r="H157" s="34">
        <v>23.70467868994117</v>
      </c>
      <c r="I157" s="35" t="s">
        <v>45</v>
      </c>
      <c r="J157" s="36">
        <v>4900.0</v>
      </c>
      <c r="K157" s="28">
        <v>4.837689528559422</v>
      </c>
      <c r="L157" s="28">
        <v>4.910055332521941</v>
      </c>
      <c r="M157" s="34">
        <v>23.32134563500823</v>
      </c>
      <c r="N157" s="35" t="s">
        <v>30</v>
      </c>
      <c r="O157" s="36">
        <v>4500.0</v>
      </c>
      <c r="P157" s="28">
        <v>5.182521252224052</v>
      </c>
      <c r="Q157" s="37">
        <v>5.19764032474277</v>
      </c>
      <c r="R157" s="38">
        <v>13.235092347585965</v>
      </c>
      <c r="S157" s="39">
        <v>13.138934554246362</v>
      </c>
      <c r="T157" s="40">
        <v>0.11337717904446704</v>
      </c>
      <c r="U157" s="40">
        <v>0.0035329999135669614</v>
      </c>
      <c r="V157" s="40">
        <v>0.04625018068669477</v>
      </c>
      <c r="W157" s="40">
        <v>0.031582878015219806</v>
      </c>
      <c r="X157" s="39">
        <v>11.653033302617224</v>
      </c>
      <c r="Y157" s="41">
        <v>12.051645387323946</v>
      </c>
      <c r="Z157" s="41">
        <v>10.894058933423725</v>
      </c>
      <c r="AA157" s="41">
        <v>12.427286701584507</v>
      </c>
      <c r="AB157" s="42">
        <v>0.0</v>
      </c>
      <c r="AC157" s="42">
        <v>0.0</v>
      </c>
      <c r="AD157" s="42">
        <v>0.0</v>
      </c>
      <c r="AE157" s="42">
        <v>1.0</v>
      </c>
      <c r="AF157" s="42">
        <v>1.0</v>
      </c>
      <c r="AG157" s="25"/>
      <c r="AH157" s="25"/>
      <c r="AI157" s="25"/>
      <c r="AJ157" s="25"/>
      <c r="AK157" s="25"/>
      <c r="AL157" s="25"/>
    </row>
    <row r="158">
      <c r="A158" s="26" t="s">
        <v>551</v>
      </c>
      <c r="B158" s="25" t="s">
        <v>512</v>
      </c>
      <c r="C158" s="25" t="s">
        <v>451</v>
      </c>
      <c r="D158" s="28">
        <v>98.80422535211267</v>
      </c>
      <c r="E158" s="29">
        <v>0.21436467236467235</v>
      </c>
      <c r="F158" s="30">
        <v>20.0</v>
      </c>
      <c r="G158" s="33"/>
      <c r="H158" s="34">
        <v>17.295741975643654</v>
      </c>
      <c r="I158" s="35" t="s">
        <v>40</v>
      </c>
      <c r="J158" s="36">
        <v>5000.0</v>
      </c>
      <c r="K158" s="28">
        <v>3.459148395128731</v>
      </c>
      <c r="L158" s="28">
        <v>2.787427515314332</v>
      </c>
      <c r="M158" s="34">
        <v>16.43627669672098</v>
      </c>
      <c r="N158" s="35" t="s">
        <v>28</v>
      </c>
      <c r="O158" s="36">
        <v>5100.0</v>
      </c>
      <c r="P158" s="28">
        <v>3.2227993522982317</v>
      </c>
      <c r="Q158" s="37">
        <v>2.501860904046467</v>
      </c>
      <c r="R158" s="38">
        <v>8.939889246326967</v>
      </c>
      <c r="S158" s="39">
        <v>8.874937676662698</v>
      </c>
      <c r="T158" s="40">
        <v>0.05118769858258314</v>
      </c>
      <c r="U158" s="40">
        <v>0.0380136543501305</v>
      </c>
      <c r="V158" s="40">
        <v>0.022828305654708</v>
      </c>
      <c r="W158" s="40">
        <v>0.028459958151023628</v>
      </c>
      <c r="X158" s="39">
        <v>10.045981940432386</v>
      </c>
      <c r="Y158" s="41">
        <v>7.249760035211268</v>
      </c>
      <c r="Z158" s="41">
        <v>8.677674900946336</v>
      </c>
      <c r="AA158" s="41">
        <v>7.758601795774647</v>
      </c>
      <c r="AB158" s="42">
        <v>0.0</v>
      </c>
      <c r="AC158" s="42">
        <v>1.0</v>
      </c>
      <c r="AD158" s="42">
        <v>1.0</v>
      </c>
      <c r="AE158" s="42">
        <v>0.0</v>
      </c>
      <c r="AF158" s="42">
        <v>0.0</v>
      </c>
      <c r="AG158" s="25"/>
      <c r="AH158" s="25"/>
      <c r="AI158" s="25"/>
      <c r="AJ158" s="25"/>
      <c r="AK158" s="25"/>
      <c r="AL158" s="25"/>
    </row>
    <row r="159">
      <c r="A159" s="26" t="s">
        <v>556</v>
      </c>
      <c r="B159" s="25" t="s">
        <v>512</v>
      </c>
      <c r="C159" s="25" t="s">
        <v>451</v>
      </c>
      <c r="D159" s="28">
        <v>98.80422535211267</v>
      </c>
      <c r="E159" s="29">
        <v>0.16864864864864865</v>
      </c>
      <c r="F159" s="30">
        <v>18.0</v>
      </c>
      <c r="G159" s="33"/>
      <c r="H159" s="34">
        <v>13.896251603584023</v>
      </c>
      <c r="I159" s="35" t="s">
        <v>40</v>
      </c>
      <c r="J159" s="36">
        <v>3000.0</v>
      </c>
      <c r="K159" s="28">
        <v>4.632083867861342</v>
      </c>
      <c r="L159" s="28">
        <v>3.180061913521728</v>
      </c>
      <c r="M159" s="34">
        <v>13.754702756944805</v>
      </c>
      <c r="N159" s="35" t="s">
        <v>29</v>
      </c>
      <c r="O159" s="36">
        <v>3000.0</v>
      </c>
      <c r="P159" s="28">
        <v>4.584900918981602</v>
      </c>
      <c r="Q159" s="37">
        <v>3.1241658600465114</v>
      </c>
      <c r="R159" s="38">
        <v>6.074849231571365</v>
      </c>
      <c r="S159" s="39">
        <v>6.030713226952913</v>
      </c>
      <c r="T159" s="40">
        <v>0.05723131434786977</v>
      </c>
      <c r="U159" s="40">
        <v>0.01611741904906282</v>
      </c>
      <c r="V159" s="40">
        <v>0.02933949335877304</v>
      </c>
      <c r="W159" s="40">
        <v>0.027023217567290956</v>
      </c>
      <c r="X159" s="39">
        <v>6.917585661682615</v>
      </c>
      <c r="Y159" s="41">
        <v>6.978665941901408</v>
      </c>
      <c r="Z159" s="41">
        <v>6.118371190043399</v>
      </c>
      <c r="AA159" s="41">
        <v>7.636331566901408</v>
      </c>
      <c r="AB159" s="42">
        <v>0.0</v>
      </c>
      <c r="AC159" s="42">
        <v>1.0</v>
      </c>
      <c r="AD159" s="42">
        <v>1.0</v>
      </c>
      <c r="AE159" s="42">
        <v>0.0</v>
      </c>
      <c r="AF159" s="42">
        <v>0.0</v>
      </c>
      <c r="AG159" s="25"/>
      <c r="AH159" s="25"/>
      <c r="AI159" s="25"/>
      <c r="AJ159" s="25"/>
      <c r="AK159" s="25"/>
      <c r="AL159" s="25"/>
    </row>
    <row r="160">
      <c r="A160" s="26" t="s">
        <v>557</v>
      </c>
      <c r="B160" s="25" t="s">
        <v>512</v>
      </c>
      <c r="C160" s="25" t="s">
        <v>451</v>
      </c>
      <c r="D160" s="28">
        <v>98.80422535211267</v>
      </c>
      <c r="E160" s="29">
        <v>0.15375927687916272</v>
      </c>
      <c r="F160" s="30">
        <v>18.0</v>
      </c>
      <c r="G160" s="33"/>
      <c r="H160" s="34">
        <v>15.944389954786086</v>
      </c>
      <c r="I160" s="35" t="s">
        <v>31</v>
      </c>
      <c r="J160" s="36">
        <v>3300.0</v>
      </c>
      <c r="K160" s="28">
        <v>4.8316333196321475</v>
      </c>
      <c r="L160" s="28">
        <v>3.6682933405430456</v>
      </c>
      <c r="M160" s="34">
        <v>16.573552908396746</v>
      </c>
      <c r="N160" s="35" t="s">
        <v>31</v>
      </c>
      <c r="O160" s="36">
        <v>3600.0</v>
      </c>
      <c r="P160" s="28">
        <v>4.6037646967768735</v>
      </c>
      <c r="Q160" s="37">
        <v>3.5957319328179977</v>
      </c>
      <c r="R160" s="38">
        <v>5.464799484204151</v>
      </c>
      <c r="S160" s="39">
        <v>5.425095714434813</v>
      </c>
      <c r="T160" s="40">
        <v>0.07218193120601017</v>
      </c>
      <c r="U160" s="40">
        <v>9.522682217151738E-5</v>
      </c>
      <c r="V160" s="40">
        <v>0.018474003501274372</v>
      </c>
      <c r="W160" s="40">
        <v>0.0202833131225332</v>
      </c>
      <c r="X160" s="39">
        <v>5.669985570983273</v>
      </c>
      <c r="Y160" s="41">
        <v>10.274404383802814</v>
      </c>
      <c r="Z160" s="41">
        <v>5.2924569735375915</v>
      </c>
      <c r="AA160" s="41">
        <v>11.281095934859154</v>
      </c>
      <c r="AB160" s="42">
        <v>0.0</v>
      </c>
      <c r="AC160" s="42">
        <v>0.0</v>
      </c>
      <c r="AD160" s="42">
        <v>0.0</v>
      </c>
      <c r="AE160" s="42">
        <v>0.0</v>
      </c>
      <c r="AF160" s="42">
        <v>1.0</v>
      </c>
      <c r="AG160" s="25"/>
      <c r="AH160" s="25"/>
      <c r="AI160" s="25"/>
      <c r="AJ160" s="25"/>
      <c r="AK160" s="25"/>
      <c r="AL160" s="25"/>
    </row>
    <row r="161">
      <c r="A161" s="26" t="s">
        <v>559</v>
      </c>
      <c r="B161" s="25" t="s">
        <v>512</v>
      </c>
      <c r="C161" s="25" t="s">
        <v>451</v>
      </c>
      <c r="D161" s="28">
        <v>98.80422535211267</v>
      </c>
      <c r="E161" s="29">
        <v>0.15218287654620422</v>
      </c>
      <c r="F161" s="30">
        <v>5.0</v>
      </c>
      <c r="G161" s="33"/>
      <c r="H161" s="34">
        <v>3.9169284828187685</v>
      </c>
      <c r="I161" s="35" t="s">
        <v>40</v>
      </c>
      <c r="J161" s="36">
        <v>3000.0</v>
      </c>
      <c r="K161" s="28">
        <v>1.3056428276062562</v>
      </c>
      <c r="L161" s="28">
        <v>0.3547241228373796</v>
      </c>
      <c r="M161" s="34">
        <v>3.8889502904810422</v>
      </c>
      <c r="N161" s="35" t="s">
        <v>29</v>
      </c>
      <c r="O161" s="36">
        <v>3000.0</v>
      </c>
      <c r="P161" s="28">
        <v>1.2963167634936807</v>
      </c>
      <c r="Q161" s="37">
        <v>0.3503470105148687</v>
      </c>
      <c r="R161" s="38">
        <v>1.5003066414189945</v>
      </c>
      <c r="S161" s="39">
        <v>1.4894063641725033</v>
      </c>
      <c r="T161" s="40">
        <v>0.031760665853144104</v>
      </c>
      <c r="U161" s="40">
        <v>0.030049013202375862</v>
      </c>
      <c r="V161" s="40">
        <v>0.027956993295881336</v>
      </c>
      <c r="W161" s="40">
        <v>0.01844781190272442</v>
      </c>
      <c r="X161" s="39">
        <v>1.9290080529478768</v>
      </c>
      <c r="Y161" s="41">
        <v>1.9879204298708917</v>
      </c>
      <c r="Z161" s="41">
        <v>1.6794408010444222</v>
      </c>
      <c r="AA161" s="41">
        <v>2.20950948943662</v>
      </c>
      <c r="AB161" s="42">
        <v>0.0</v>
      </c>
      <c r="AC161" s="42">
        <v>1.0</v>
      </c>
      <c r="AD161" s="42">
        <v>1.0</v>
      </c>
      <c r="AE161" s="42">
        <v>0.0</v>
      </c>
      <c r="AF161" s="42">
        <v>0.0</v>
      </c>
      <c r="AG161" s="25"/>
      <c r="AH161" s="25"/>
      <c r="AI161" s="25"/>
      <c r="AJ161" s="25"/>
      <c r="AK161" s="25"/>
      <c r="AL161" s="25"/>
    </row>
    <row r="162">
      <c r="A162" s="26" t="s">
        <v>555</v>
      </c>
      <c r="B162" s="25" t="s">
        <v>512</v>
      </c>
      <c r="C162" s="25" t="s">
        <v>451</v>
      </c>
      <c r="D162" s="28">
        <v>98.80422535211267</v>
      </c>
      <c r="E162" s="29">
        <v>0.19214457831325302</v>
      </c>
      <c r="F162" s="30">
        <v>0.0</v>
      </c>
      <c r="G162" s="33"/>
      <c r="H162" s="34" t="s">
        <v>64</v>
      </c>
      <c r="I162" s="35" t="s">
        <v>64</v>
      </c>
      <c r="J162" s="36" t="s">
        <v>64</v>
      </c>
      <c r="K162" s="28" t="s">
        <v>64</v>
      </c>
      <c r="L162" s="28" t="s">
        <v>64</v>
      </c>
      <c r="M162" s="34" t="s">
        <v>64</v>
      </c>
      <c r="N162" s="35" t="s">
        <v>27</v>
      </c>
      <c r="O162" s="36">
        <v>3000.0</v>
      </c>
      <c r="P162" s="28" t="s">
        <v>64</v>
      </c>
      <c r="Q162" s="37" t="s">
        <v>64</v>
      </c>
      <c r="R162" s="38" t="s">
        <v>64</v>
      </c>
      <c r="S162" s="39" t="s">
        <v>64</v>
      </c>
      <c r="T162" s="40" t="s">
        <v>64</v>
      </c>
      <c r="U162" s="40" t="s">
        <v>64</v>
      </c>
      <c r="V162" s="40" t="s">
        <v>64</v>
      </c>
      <c r="W162" s="40" t="s">
        <v>64</v>
      </c>
      <c r="X162" s="39" t="s">
        <v>64</v>
      </c>
      <c r="Y162" s="41" t="s">
        <v>64</v>
      </c>
      <c r="Z162" s="41" t="s">
        <v>64</v>
      </c>
      <c r="AA162" s="41" t="s">
        <v>64</v>
      </c>
      <c r="AB162" s="42">
        <v>0.0</v>
      </c>
      <c r="AC162" s="42">
        <v>0.0</v>
      </c>
      <c r="AD162" s="42">
        <v>0.0</v>
      </c>
      <c r="AE162" s="42">
        <v>0.0</v>
      </c>
      <c r="AF162" s="42">
        <v>0.0</v>
      </c>
      <c r="AG162" s="25"/>
      <c r="AH162" s="25"/>
      <c r="AI162" s="25"/>
      <c r="AJ162" s="25"/>
      <c r="AK162" s="25"/>
      <c r="AL162" s="25"/>
    </row>
    <row r="163">
      <c r="A163" s="26" t="s">
        <v>561</v>
      </c>
      <c r="B163" s="25" t="s">
        <v>512</v>
      </c>
      <c r="C163" s="25" t="s">
        <v>451</v>
      </c>
      <c r="D163" s="28">
        <v>98.80422535211267</v>
      </c>
      <c r="E163" s="29">
        <v>0.1639069069069069</v>
      </c>
      <c r="F163" s="30">
        <v>0.0</v>
      </c>
      <c r="G163" s="33"/>
      <c r="H163" s="34" t="s">
        <v>64</v>
      </c>
      <c r="I163" s="35" t="s">
        <v>31</v>
      </c>
      <c r="J163" s="36">
        <v>3000.0</v>
      </c>
      <c r="K163" s="28" t="s">
        <v>64</v>
      </c>
      <c r="L163" s="28" t="s">
        <v>64</v>
      </c>
      <c r="M163" s="34" t="s">
        <v>64</v>
      </c>
      <c r="N163" s="35" t="s">
        <v>31</v>
      </c>
      <c r="O163" s="36">
        <v>3000.0</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0.0</v>
      </c>
      <c r="AC163" s="42">
        <v>0.0</v>
      </c>
      <c r="AD163" s="42">
        <v>0.0</v>
      </c>
      <c r="AE163" s="42">
        <v>0.0</v>
      </c>
      <c r="AF163" s="42">
        <v>1.0</v>
      </c>
      <c r="AG163" s="25"/>
      <c r="AH163" s="25"/>
      <c r="AI163" s="25"/>
      <c r="AJ163" s="25"/>
      <c r="AK163" s="25"/>
      <c r="AL163" s="25"/>
    </row>
    <row r="164">
      <c r="A164" s="26" t="s">
        <v>562</v>
      </c>
      <c r="B164" s="25" t="s">
        <v>512</v>
      </c>
      <c r="C164" s="25" t="s">
        <v>451</v>
      </c>
      <c r="D164" s="28">
        <v>98.80422535211267</v>
      </c>
      <c r="E164" s="29">
        <v>0.18</v>
      </c>
      <c r="F164" s="30">
        <v>0.0</v>
      </c>
      <c r="G164" s="33"/>
      <c r="H164" s="34" t="s">
        <v>64</v>
      </c>
      <c r="I164" s="35" t="s">
        <v>45</v>
      </c>
      <c r="J164" s="36">
        <v>3000.0</v>
      </c>
      <c r="K164" s="28" t="s">
        <v>64</v>
      </c>
      <c r="L164" s="28" t="s">
        <v>64</v>
      </c>
      <c r="M164" s="34" t="s">
        <v>64</v>
      </c>
      <c r="N164" s="35" t="s">
        <v>30</v>
      </c>
      <c r="O164" s="36">
        <v>3000.0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0.0</v>
      </c>
      <c r="AD164" s="42">
        <v>0.0</v>
      </c>
      <c r="AE164" s="42">
        <v>1.0</v>
      </c>
      <c r="AF164" s="42">
        <v>1.0</v>
      </c>
      <c r="AG164" s="25"/>
      <c r="AH164" s="25"/>
      <c r="AI164" s="25"/>
      <c r="AJ164" s="25"/>
      <c r="AK164" s="25"/>
      <c r="AL164" s="25"/>
    </row>
    <row r="165">
      <c r="A165" s="26" t="s">
        <v>563</v>
      </c>
      <c r="B165" s="25" t="s">
        <v>512</v>
      </c>
      <c r="C165" s="25" t="s">
        <v>451</v>
      </c>
      <c r="D165" s="28">
        <v>98.80422535211267</v>
      </c>
      <c r="E165" s="29">
        <v>0.18</v>
      </c>
      <c r="F165" s="30">
        <v>0.0</v>
      </c>
      <c r="G165" s="33"/>
      <c r="H165" s="34" t="s">
        <v>64</v>
      </c>
      <c r="I165" s="35" t="s">
        <v>30</v>
      </c>
      <c r="J165" s="36">
        <v>3000.0</v>
      </c>
      <c r="K165" s="28" t="s">
        <v>64</v>
      </c>
      <c r="L165" s="28" t="s">
        <v>64</v>
      </c>
      <c r="M165" s="34" t="s">
        <v>64</v>
      </c>
      <c r="N165" s="35" t="s">
        <v>31</v>
      </c>
      <c r="O165" s="36">
        <v>3000.0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0.0</v>
      </c>
      <c r="AC165" s="42">
        <v>0.0</v>
      </c>
      <c r="AD165" s="42">
        <v>0.0</v>
      </c>
      <c r="AE165" s="42">
        <v>1.0</v>
      </c>
      <c r="AF165" s="42">
        <v>0.0</v>
      </c>
      <c r="AG165" s="25"/>
      <c r="AH165" s="25"/>
      <c r="AI165" s="25"/>
      <c r="AJ165" s="25"/>
      <c r="AK165" s="25"/>
      <c r="AL165" s="25"/>
    </row>
    <row r="166">
      <c r="A166" s="26" t="s">
        <v>564</v>
      </c>
      <c r="B166" s="25" t="s">
        <v>512</v>
      </c>
      <c r="C166" s="25" t="s">
        <v>451</v>
      </c>
      <c r="D166" s="28">
        <v>98.80422535211267</v>
      </c>
      <c r="E166" s="29">
        <v>0.17915112540192926</v>
      </c>
      <c r="F166" s="30">
        <v>0.0</v>
      </c>
      <c r="G166" s="33"/>
      <c r="H166" s="34" t="s">
        <v>64</v>
      </c>
      <c r="I166" s="35" t="s">
        <v>44</v>
      </c>
      <c r="J166" s="36">
        <v>3000.0</v>
      </c>
      <c r="K166" s="28" t="s">
        <v>64</v>
      </c>
      <c r="L166" s="28" t="s">
        <v>64</v>
      </c>
      <c r="M166" s="34" t="s">
        <v>64</v>
      </c>
      <c r="N166" s="35" t="s">
        <v>29</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0.0</v>
      </c>
      <c r="AC166" s="42">
        <v>0.0</v>
      </c>
      <c r="AD166" s="42">
        <v>1.0</v>
      </c>
      <c r="AE166" s="42">
        <v>1.0</v>
      </c>
      <c r="AF166" s="42">
        <v>0.0</v>
      </c>
      <c r="AG166" s="25"/>
      <c r="AH166" s="25"/>
      <c r="AI166" s="25"/>
      <c r="AJ166" s="25"/>
      <c r="AK166" s="25"/>
      <c r="AL166" s="25"/>
    </row>
    <row r="167">
      <c r="A167" s="26" t="s">
        <v>558</v>
      </c>
      <c r="B167" s="25" t="s">
        <v>512</v>
      </c>
      <c r="C167" s="25" t="s">
        <v>451</v>
      </c>
      <c r="D167" s="28">
        <v>98.80422535211267</v>
      </c>
      <c r="E167" s="29">
        <v>0.18233795013850415</v>
      </c>
      <c r="F167" s="30">
        <v>0.0</v>
      </c>
      <c r="G167" s="33"/>
      <c r="H167" s="34" t="s">
        <v>64</v>
      </c>
      <c r="I167" s="35" t="s">
        <v>40</v>
      </c>
      <c r="J167" s="36">
        <v>3000.0</v>
      </c>
      <c r="K167" s="28" t="s">
        <v>64</v>
      </c>
      <c r="L167" s="28" t="s">
        <v>64</v>
      </c>
      <c r="M167" s="34" t="s">
        <v>64</v>
      </c>
      <c r="N167" s="35" t="s">
        <v>28</v>
      </c>
      <c r="O167" s="36">
        <v>3000.0</v>
      </c>
      <c r="P167" s="28" t="s">
        <v>64</v>
      </c>
      <c r="Q167" s="37" t="s">
        <v>64</v>
      </c>
      <c r="R167" s="38" t="s">
        <v>64</v>
      </c>
      <c r="S167" s="39" t="s">
        <v>64</v>
      </c>
      <c r="T167" s="40" t="s">
        <v>64</v>
      </c>
      <c r="U167" s="40" t="s">
        <v>64</v>
      </c>
      <c r="V167" s="40" t="s">
        <v>64</v>
      </c>
      <c r="W167" s="40" t="s">
        <v>64</v>
      </c>
      <c r="X167" s="39" t="s">
        <v>64</v>
      </c>
      <c r="Y167" s="41" t="s">
        <v>64</v>
      </c>
      <c r="Z167" s="41" t="s">
        <v>64</v>
      </c>
      <c r="AA167" s="41" t="s">
        <v>64</v>
      </c>
      <c r="AB167" s="42">
        <v>0.0</v>
      </c>
      <c r="AC167" s="42">
        <v>1.0</v>
      </c>
      <c r="AD167" s="42">
        <v>1.0</v>
      </c>
      <c r="AE167" s="42">
        <v>0.0</v>
      </c>
      <c r="AF167" s="42">
        <v>0.0</v>
      </c>
      <c r="AG167" s="25"/>
      <c r="AH167" s="25"/>
      <c r="AI167" s="25"/>
      <c r="AJ167" s="25"/>
      <c r="AK167" s="25"/>
      <c r="AL167" s="25"/>
    </row>
    <row r="168">
      <c r="A168" s="26"/>
      <c r="B168" s="25"/>
      <c r="C168" s="25"/>
      <c r="D168" s="28"/>
      <c r="E168" s="29"/>
      <c r="F168" s="30"/>
      <c r="G168" s="33"/>
      <c r="H168" s="34"/>
      <c r="I168" s="35"/>
      <c r="J168" s="36"/>
      <c r="K168" s="28"/>
      <c r="L168" s="28"/>
      <c r="M168" s="34"/>
      <c r="N168" s="35"/>
      <c r="O168" s="36"/>
      <c r="P168" s="28"/>
      <c r="Q168" s="37"/>
      <c r="R168" s="38" t="s">
        <v>64</v>
      </c>
      <c r="S168" s="39" t="s">
        <v>64</v>
      </c>
      <c r="T168" s="40" t="s">
        <v>64</v>
      </c>
      <c r="U168" s="40" t="s">
        <v>64</v>
      </c>
      <c r="V168" s="40" t="s">
        <v>64</v>
      </c>
      <c r="W168" s="40" t="s">
        <v>64</v>
      </c>
      <c r="X168" s="39" t="s">
        <v>64</v>
      </c>
      <c r="Y168" s="41" t="s">
        <v>64</v>
      </c>
      <c r="Z168" s="41" t="s">
        <v>64</v>
      </c>
      <c r="AA168" s="41" t="s">
        <v>64</v>
      </c>
      <c r="AB168" s="42">
        <v>0.0</v>
      </c>
      <c r="AC168" s="42">
        <v>0.0</v>
      </c>
      <c r="AD168" s="42">
        <v>0.0</v>
      </c>
      <c r="AE168" s="42">
        <v>0.0</v>
      </c>
      <c r="AF168" s="42">
        <v>0.0</v>
      </c>
      <c r="AG168" s="25"/>
      <c r="AH168" s="25"/>
      <c r="AI168" s="25"/>
      <c r="AJ168" s="25"/>
      <c r="AK168" s="25"/>
      <c r="AL168" s="25"/>
    </row>
    <row r="169">
      <c r="A169" s="26"/>
      <c r="B169" s="25"/>
      <c r="C169" s="25"/>
      <c r="D169" s="28"/>
      <c r="E169" s="29"/>
      <c r="F169" s="30"/>
      <c r="G169" s="33"/>
      <c r="H169" s="34"/>
      <c r="I169" s="35"/>
      <c r="J169" s="36"/>
      <c r="K169" s="28"/>
      <c r="L169" s="28"/>
      <c r="M169" s="34"/>
      <c r="N169" s="35"/>
      <c r="O169" s="36"/>
      <c r="P169" s="28"/>
      <c r="Q169" s="37"/>
      <c r="R169" s="38" t="s">
        <v>64</v>
      </c>
      <c r="S169" s="39" t="s">
        <v>64</v>
      </c>
      <c r="T169" s="40" t="s">
        <v>64</v>
      </c>
      <c r="U169" s="40" t="s">
        <v>64</v>
      </c>
      <c r="V169" s="40" t="s">
        <v>64</v>
      </c>
      <c r="W169" s="40" t="s">
        <v>64</v>
      </c>
      <c r="X169" s="39" t="s">
        <v>64</v>
      </c>
      <c r="Y169" s="41" t="s">
        <v>64</v>
      </c>
      <c r="Z169" s="41" t="s">
        <v>64</v>
      </c>
      <c r="AA169" s="41" t="s">
        <v>64</v>
      </c>
      <c r="AB169" s="42">
        <v>0.0</v>
      </c>
      <c r="AC169" s="42">
        <v>0.0</v>
      </c>
      <c r="AD169" s="42">
        <v>0.0</v>
      </c>
      <c r="AE169" s="42">
        <v>0.0</v>
      </c>
      <c r="AF169" s="42">
        <v>0.0</v>
      </c>
      <c r="AG169" s="25"/>
      <c r="AH169" s="25"/>
      <c r="AI169" s="25"/>
      <c r="AJ169" s="25"/>
      <c r="AK169" s="25"/>
      <c r="AL169" s="25"/>
    </row>
    <row r="170">
      <c r="A170" s="26"/>
      <c r="B170" s="25"/>
      <c r="C170" s="25"/>
      <c r="D170" s="28"/>
      <c r="E170" s="29"/>
      <c r="F170" s="30"/>
      <c r="G170" s="33"/>
      <c r="H170" s="34"/>
      <c r="I170" s="35"/>
      <c r="J170" s="36"/>
      <c r="K170" s="28"/>
      <c r="L170" s="28"/>
      <c r="M170" s="34"/>
      <c r="N170" s="35"/>
      <c r="O170" s="36"/>
      <c r="P170" s="28"/>
      <c r="Q170" s="37"/>
      <c r="R170" s="38" t="s">
        <v>64</v>
      </c>
      <c r="S170" s="39" t="s">
        <v>64</v>
      </c>
      <c r="T170" s="40" t="s">
        <v>64</v>
      </c>
      <c r="U170" s="40" t="s">
        <v>64</v>
      </c>
      <c r="V170" s="40" t="s">
        <v>64</v>
      </c>
      <c r="W170" s="40" t="s">
        <v>64</v>
      </c>
      <c r="X170" s="39" t="s">
        <v>64</v>
      </c>
      <c r="Y170" s="41" t="s">
        <v>64</v>
      </c>
      <c r="Z170" s="41" t="s">
        <v>64</v>
      </c>
      <c r="AA170" s="41" t="s">
        <v>64</v>
      </c>
      <c r="AB170" s="42">
        <v>0.0</v>
      </c>
      <c r="AC170" s="42">
        <v>0.0</v>
      </c>
      <c r="AD170" s="42">
        <v>0.0</v>
      </c>
      <c r="AE170" s="42">
        <v>0.0</v>
      </c>
      <c r="AF170" s="42">
        <v>0.0</v>
      </c>
      <c r="AG170" s="25"/>
      <c r="AH170" s="25"/>
      <c r="AI170" s="25"/>
      <c r="AJ170" s="25"/>
      <c r="AK170" s="25"/>
      <c r="AL170" s="25"/>
    </row>
    <row r="171">
      <c r="A171" s="26"/>
      <c r="B171" s="25"/>
      <c r="C171" s="25"/>
      <c r="D171" s="28"/>
      <c r="E171" s="29"/>
      <c r="F171" s="30"/>
      <c r="G171" s="33"/>
      <c r="H171" s="34"/>
      <c r="I171" s="35"/>
      <c r="J171" s="36"/>
      <c r="K171" s="28"/>
      <c r="L171" s="28"/>
      <c r="M171" s="34"/>
      <c r="N171" s="35"/>
      <c r="O171" s="36"/>
      <c r="P171" s="28"/>
      <c r="Q171" s="37"/>
      <c r="R171" s="38" t="s">
        <v>64</v>
      </c>
      <c r="S171" s="39" t="s">
        <v>64</v>
      </c>
      <c r="T171" s="40" t="s">
        <v>64</v>
      </c>
      <c r="U171" s="40" t="s">
        <v>64</v>
      </c>
      <c r="V171" s="40" t="s">
        <v>64</v>
      </c>
      <c r="W171" s="40" t="s">
        <v>64</v>
      </c>
      <c r="X171" s="39" t="s">
        <v>64</v>
      </c>
      <c r="Y171" s="41" t="s">
        <v>64</v>
      </c>
      <c r="Z171" s="41" t="s">
        <v>64</v>
      </c>
      <c r="AA171" s="41" t="s">
        <v>64</v>
      </c>
      <c r="AB171" s="42">
        <v>0.0</v>
      </c>
      <c r="AC171" s="42">
        <v>0.0</v>
      </c>
      <c r="AD171" s="42">
        <v>0.0</v>
      </c>
      <c r="AE171" s="42">
        <v>0.0</v>
      </c>
      <c r="AF171" s="42">
        <v>0.0</v>
      </c>
      <c r="AG171" s="25"/>
      <c r="AH171" s="25"/>
      <c r="AI171" s="25"/>
      <c r="AJ171" s="25"/>
      <c r="AK171" s="25"/>
      <c r="AL171" s="25"/>
    </row>
    <row r="172">
      <c r="A172" s="26"/>
      <c r="B172" s="25"/>
      <c r="C172" s="25"/>
      <c r="D172" s="28"/>
      <c r="E172" s="29"/>
      <c r="F172" s="30"/>
      <c r="G172" s="33"/>
      <c r="H172" s="34"/>
      <c r="I172" s="35"/>
      <c r="J172" s="36"/>
      <c r="K172" s="28"/>
      <c r="L172" s="28"/>
      <c r="M172" s="34"/>
      <c r="N172" s="35"/>
      <c r="O172" s="36"/>
      <c r="P172" s="28"/>
      <c r="Q172" s="37"/>
      <c r="R172" s="38" t="s">
        <v>64</v>
      </c>
      <c r="S172" s="39" t="s">
        <v>64</v>
      </c>
      <c r="T172" s="40" t="s">
        <v>64</v>
      </c>
      <c r="U172" s="40" t="s">
        <v>64</v>
      </c>
      <c r="V172" s="40" t="s">
        <v>64</v>
      </c>
      <c r="W172" s="40" t="s">
        <v>64</v>
      </c>
      <c r="X172" s="39" t="s">
        <v>64</v>
      </c>
      <c r="Y172" s="41" t="s">
        <v>64</v>
      </c>
      <c r="Z172" s="41" t="s">
        <v>64</v>
      </c>
      <c r="AA172" s="41" t="s">
        <v>64</v>
      </c>
      <c r="AB172" s="42">
        <v>0.0</v>
      </c>
      <c r="AC172" s="42">
        <v>0.0</v>
      </c>
      <c r="AD172" s="42">
        <v>0.0</v>
      </c>
      <c r="AE172" s="42">
        <v>0.0</v>
      </c>
      <c r="AF172" s="42">
        <v>0.0</v>
      </c>
      <c r="AG172" s="25"/>
      <c r="AH172" s="25"/>
      <c r="AI172" s="25"/>
      <c r="AJ172" s="25"/>
      <c r="AK172" s="25"/>
      <c r="AL172" s="25"/>
    </row>
    <row r="173">
      <c r="A173" s="26"/>
      <c r="B173" s="25"/>
      <c r="C173" s="25"/>
      <c r="D173" s="28"/>
      <c r="E173" s="29"/>
      <c r="F173" s="30"/>
      <c r="G173" s="33"/>
      <c r="H173" s="34"/>
      <c r="I173" s="35"/>
      <c r="J173" s="36"/>
      <c r="K173" s="28"/>
      <c r="L173" s="28"/>
      <c r="M173" s="34"/>
      <c r="N173" s="35"/>
      <c r="O173" s="36"/>
      <c r="P173" s="28"/>
      <c r="Q173" s="37"/>
      <c r="R173" s="38" t="s">
        <v>64</v>
      </c>
      <c r="S173" s="39" t="s">
        <v>64</v>
      </c>
      <c r="T173" s="40" t="s">
        <v>64</v>
      </c>
      <c r="U173" s="40" t="s">
        <v>64</v>
      </c>
      <c r="V173" s="40" t="s">
        <v>64</v>
      </c>
      <c r="W173" s="40" t="s">
        <v>64</v>
      </c>
      <c r="X173" s="39" t="s">
        <v>64</v>
      </c>
      <c r="Y173" s="41" t="s">
        <v>64</v>
      </c>
      <c r="Z173" s="41" t="s">
        <v>64</v>
      </c>
      <c r="AA173" s="41" t="s">
        <v>64</v>
      </c>
      <c r="AB173" s="42">
        <v>0.0</v>
      </c>
      <c r="AC173" s="42">
        <v>0.0</v>
      </c>
      <c r="AD173" s="42">
        <v>0.0</v>
      </c>
      <c r="AE173" s="42">
        <v>0.0</v>
      </c>
      <c r="AF173" s="42">
        <v>0.0</v>
      </c>
      <c r="AG173" s="25"/>
      <c r="AH173" s="25"/>
      <c r="AI173" s="25"/>
      <c r="AJ173" s="25"/>
      <c r="AK173" s="25"/>
      <c r="AL173" s="25"/>
    </row>
    <row r="174">
      <c r="A174" s="26"/>
      <c r="B174" s="25"/>
      <c r="C174" s="25"/>
      <c r="D174" s="28"/>
      <c r="E174" s="29"/>
      <c r="F174" s="30"/>
      <c r="G174" s="33"/>
      <c r="H174" s="34"/>
      <c r="I174" s="35"/>
      <c r="J174" s="36"/>
      <c r="K174" s="28"/>
      <c r="L174" s="28"/>
      <c r="M174" s="34"/>
      <c r="N174" s="35"/>
      <c r="O174" s="36"/>
      <c r="P174" s="28"/>
      <c r="Q174" s="37"/>
      <c r="R174" s="38" t="s">
        <v>64</v>
      </c>
      <c r="S174" s="39" t="s">
        <v>64</v>
      </c>
      <c r="T174" s="40" t="s">
        <v>64</v>
      </c>
      <c r="U174" s="40" t="s">
        <v>64</v>
      </c>
      <c r="V174" s="40" t="s">
        <v>64</v>
      </c>
      <c r="W174" s="40" t="s">
        <v>64</v>
      </c>
      <c r="X174" s="39" t="s">
        <v>64</v>
      </c>
      <c r="Y174" s="41" t="s">
        <v>64</v>
      </c>
      <c r="Z174" s="41" t="s">
        <v>64</v>
      </c>
      <c r="AA174" s="41" t="s">
        <v>64</v>
      </c>
      <c r="AB174" s="42">
        <v>0.0</v>
      </c>
      <c r="AC174" s="42">
        <v>0.0</v>
      </c>
      <c r="AD174" s="42">
        <v>0.0</v>
      </c>
      <c r="AE174" s="42">
        <v>0.0</v>
      </c>
      <c r="AF174" s="42">
        <v>0.0</v>
      </c>
      <c r="AG174" s="25"/>
      <c r="AH174" s="25"/>
      <c r="AI174" s="25"/>
      <c r="AJ174" s="25"/>
      <c r="AK174" s="25"/>
      <c r="AL174" s="25"/>
    </row>
    <row r="175">
      <c r="A175" s="26"/>
      <c r="B175" s="25"/>
      <c r="C175" s="25"/>
      <c r="D175" s="28"/>
      <c r="E175" s="29"/>
      <c r="F175" s="30"/>
      <c r="G175" s="33"/>
      <c r="H175" s="34"/>
      <c r="I175" s="35"/>
      <c r="J175" s="36"/>
      <c r="K175" s="28"/>
      <c r="L175" s="28"/>
      <c r="M175" s="34"/>
      <c r="N175" s="35"/>
      <c r="O175" s="36"/>
      <c r="P175" s="28"/>
      <c r="Q175" s="37"/>
      <c r="R175" s="38" t="s">
        <v>64</v>
      </c>
      <c r="S175" s="39" t="s">
        <v>64</v>
      </c>
      <c r="T175" s="40" t="s">
        <v>64</v>
      </c>
      <c r="U175" s="40" t="s">
        <v>64</v>
      </c>
      <c r="V175" s="40" t="s">
        <v>64</v>
      </c>
      <c r="W175" s="40" t="s">
        <v>64</v>
      </c>
      <c r="X175" s="39" t="s">
        <v>64</v>
      </c>
      <c r="Y175" s="41" t="s">
        <v>64</v>
      </c>
      <c r="Z175" s="41" t="s">
        <v>64</v>
      </c>
      <c r="AA175" s="41" t="s">
        <v>64</v>
      </c>
      <c r="AB175" s="42">
        <v>0.0</v>
      </c>
      <c r="AC175" s="42">
        <v>0.0</v>
      </c>
      <c r="AD175" s="42">
        <v>0.0</v>
      </c>
      <c r="AE175" s="42">
        <v>0.0</v>
      </c>
      <c r="AF175" s="42">
        <v>0.0</v>
      </c>
      <c r="AG175" s="25"/>
      <c r="AH175" s="25"/>
      <c r="AI175" s="25"/>
      <c r="AJ175" s="25"/>
      <c r="AK175" s="25"/>
      <c r="AL175" s="25"/>
    </row>
    <row r="176">
      <c r="A176" s="26"/>
      <c r="B176" s="25"/>
      <c r="C176" s="25"/>
      <c r="D176" s="28"/>
      <c r="E176" s="29"/>
      <c r="F176" s="30"/>
      <c r="G176" s="33"/>
      <c r="H176" s="34"/>
      <c r="I176" s="35"/>
      <c r="J176" s="36"/>
      <c r="K176" s="28"/>
      <c r="L176" s="28"/>
      <c r="M176" s="34"/>
      <c r="N176" s="35"/>
      <c r="O176" s="36"/>
      <c r="P176" s="28"/>
      <c r="Q176" s="37"/>
      <c r="R176" s="38" t="s">
        <v>64</v>
      </c>
      <c r="S176" s="39" t="s">
        <v>64</v>
      </c>
      <c r="T176" s="40" t="s">
        <v>64</v>
      </c>
      <c r="U176" s="40" t="s">
        <v>64</v>
      </c>
      <c r="V176" s="40" t="s">
        <v>64</v>
      </c>
      <c r="W176" s="40" t="s">
        <v>64</v>
      </c>
      <c r="X176" s="39" t="s">
        <v>64</v>
      </c>
      <c r="Y176" s="41" t="s">
        <v>64</v>
      </c>
      <c r="Z176" s="41" t="s">
        <v>64</v>
      </c>
      <c r="AA176" s="41" t="s">
        <v>64</v>
      </c>
      <c r="AB176" s="42">
        <v>0.0</v>
      </c>
      <c r="AC176" s="42">
        <v>0.0</v>
      </c>
      <c r="AD176" s="42">
        <v>0.0</v>
      </c>
      <c r="AE176" s="42">
        <v>0.0</v>
      </c>
      <c r="AF176" s="42">
        <v>0.0</v>
      </c>
      <c r="AG176" s="25"/>
      <c r="AH176" s="25"/>
      <c r="AI176" s="25"/>
      <c r="AJ176" s="25"/>
      <c r="AK176" s="25"/>
      <c r="AL176" s="25"/>
    </row>
    <row r="177">
      <c r="A177" s="26"/>
      <c r="B177" s="25"/>
      <c r="C177" s="25"/>
      <c r="D177" s="28"/>
      <c r="E177" s="29"/>
      <c r="F177" s="30"/>
      <c r="G177" s="33"/>
      <c r="H177" s="34"/>
      <c r="I177" s="35"/>
      <c r="J177" s="36"/>
      <c r="K177" s="28"/>
      <c r="L177" s="28"/>
      <c r="M177" s="34"/>
      <c r="N177" s="35"/>
      <c r="O177" s="36"/>
      <c r="P177" s="28"/>
      <c r="Q177" s="37"/>
      <c r="R177" s="38" t="s">
        <v>64</v>
      </c>
      <c r="S177" s="39" t="s">
        <v>64</v>
      </c>
      <c r="T177" s="40" t="s">
        <v>64</v>
      </c>
      <c r="U177" s="40" t="s">
        <v>64</v>
      </c>
      <c r="V177" s="40" t="s">
        <v>64</v>
      </c>
      <c r="W177" s="40" t="s">
        <v>64</v>
      </c>
      <c r="X177" s="39" t="s">
        <v>64</v>
      </c>
      <c r="Y177" s="41" t="s">
        <v>64</v>
      </c>
      <c r="Z177" s="41" t="s">
        <v>64</v>
      </c>
      <c r="AA177" s="41" t="s">
        <v>64</v>
      </c>
      <c r="AB177" s="42">
        <v>0.0</v>
      </c>
      <c r="AC177" s="42">
        <v>0.0</v>
      </c>
      <c r="AD177" s="42">
        <v>0.0</v>
      </c>
      <c r="AE177" s="42">
        <v>0.0</v>
      </c>
      <c r="AF177" s="42">
        <v>0.0</v>
      </c>
      <c r="AG177" s="25"/>
      <c r="AH177" s="25"/>
      <c r="AI177" s="25"/>
      <c r="AJ177" s="25"/>
      <c r="AK177" s="25"/>
      <c r="AL177" s="25"/>
    </row>
    <row r="178">
      <c r="A178" s="26"/>
      <c r="B178" s="25"/>
      <c r="C178" s="25"/>
      <c r="D178" s="28"/>
      <c r="E178" s="29"/>
      <c r="F178" s="30"/>
      <c r="G178" s="33"/>
      <c r="H178" s="34"/>
      <c r="I178" s="35"/>
      <c r="J178" s="36"/>
      <c r="K178" s="28"/>
      <c r="L178" s="28"/>
      <c r="M178" s="34"/>
      <c r="N178" s="35"/>
      <c r="O178" s="36"/>
      <c r="P178" s="28"/>
      <c r="Q178" s="37"/>
      <c r="R178" s="38" t="s">
        <v>64</v>
      </c>
      <c r="S178" s="39" t="s">
        <v>64</v>
      </c>
      <c r="T178" s="40" t="s">
        <v>64</v>
      </c>
      <c r="U178" s="40" t="s">
        <v>64</v>
      </c>
      <c r="V178" s="40" t="s">
        <v>64</v>
      </c>
      <c r="W178" s="40" t="s">
        <v>64</v>
      </c>
      <c r="X178" s="39" t="s">
        <v>64</v>
      </c>
      <c r="Y178" s="41" t="s">
        <v>64</v>
      </c>
      <c r="Z178" s="41" t="s">
        <v>64</v>
      </c>
      <c r="AA178" s="41" t="s">
        <v>64</v>
      </c>
      <c r="AB178" s="42">
        <v>0.0</v>
      </c>
      <c r="AC178" s="42">
        <v>0.0</v>
      </c>
      <c r="AD178" s="42">
        <v>0.0</v>
      </c>
      <c r="AE178" s="42">
        <v>0.0</v>
      </c>
      <c r="AF178" s="42">
        <v>0.0</v>
      </c>
      <c r="AG178" s="25"/>
      <c r="AH178" s="25"/>
      <c r="AI178" s="25"/>
      <c r="AJ178" s="25"/>
      <c r="AK178" s="25"/>
      <c r="AL178" s="25"/>
    </row>
    <row r="179">
      <c r="A179" s="26"/>
      <c r="B179" s="25"/>
      <c r="C179" s="25"/>
      <c r="D179" s="28"/>
      <c r="E179" s="29"/>
      <c r="F179" s="30"/>
      <c r="G179" s="33"/>
      <c r="H179" s="34"/>
      <c r="I179" s="35"/>
      <c r="J179" s="36"/>
      <c r="K179" s="28"/>
      <c r="L179" s="28"/>
      <c r="M179" s="34"/>
      <c r="N179" s="35"/>
      <c r="O179" s="36"/>
      <c r="P179" s="28"/>
      <c r="Q179" s="37"/>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0.0</v>
      </c>
      <c r="AF179" s="42">
        <v>0.0</v>
      </c>
      <c r="AG179" s="25"/>
      <c r="AH179" s="25"/>
      <c r="AI179" s="25"/>
      <c r="AJ179" s="25"/>
      <c r="AK179" s="25"/>
      <c r="AL179" s="25"/>
    </row>
    <row r="180">
      <c r="A180" s="26"/>
      <c r="B180" s="25"/>
      <c r="C180" s="25"/>
      <c r="D180" s="28"/>
      <c r="E180" s="29"/>
      <c r="F180" s="30"/>
      <c r="G180" s="33"/>
      <c r="H180" s="34"/>
      <c r="I180" s="35"/>
      <c r="J180" s="36"/>
      <c r="K180" s="28"/>
      <c r="L180" s="28"/>
      <c r="M180" s="34"/>
      <c r="N180" s="35"/>
      <c r="O180" s="36"/>
      <c r="P180" s="28"/>
      <c r="Q180" s="37"/>
      <c r="R180" s="38" t="s">
        <v>64</v>
      </c>
      <c r="S180" s="39" t="s">
        <v>64</v>
      </c>
      <c r="T180" s="40" t="s">
        <v>64</v>
      </c>
      <c r="U180" s="40" t="s">
        <v>64</v>
      </c>
      <c r="V180" s="40" t="s">
        <v>64</v>
      </c>
      <c r="W180" s="40" t="s">
        <v>64</v>
      </c>
      <c r="X180" s="39" t="s">
        <v>64</v>
      </c>
      <c r="Y180" s="41" t="s">
        <v>64</v>
      </c>
      <c r="Z180" s="41" t="s">
        <v>64</v>
      </c>
      <c r="AA180" s="41" t="s">
        <v>64</v>
      </c>
      <c r="AB180" s="42">
        <v>0.0</v>
      </c>
      <c r="AC180" s="42">
        <v>0.0</v>
      </c>
      <c r="AD180" s="42">
        <v>0.0</v>
      </c>
      <c r="AE180" s="42">
        <v>0.0</v>
      </c>
      <c r="AF180" s="42">
        <v>0.0</v>
      </c>
      <c r="AG180" s="25"/>
      <c r="AH180" s="25"/>
      <c r="AI180" s="25"/>
      <c r="AJ180" s="25"/>
      <c r="AK180" s="25"/>
      <c r="AL180" s="25"/>
    </row>
    <row r="181">
      <c r="A181" s="26"/>
      <c r="B181" s="25"/>
      <c r="C181" s="25"/>
      <c r="D181" s="28"/>
      <c r="E181" s="29"/>
      <c r="F181" s="30"/>
      <c r="G181" s="33"/>
      <c r="H181" s="34"/>
      <c r="I181" s="35"/>
      <c r="J181" s="36"/>
      <c r="K181" s="28"/>
      <c r="L181" s="28"/>
      <c r="M181" s="34"/>
      <c r="N181" s="35"/>
      <c r="O181" s="36"/>
      <c r="P181" s="28"/>
      <c r="Q181" s="37"/>
      <c r="R181" s="38" t="s">
        <v>64</v>
      </c>
      <c r="S181" s="39" t="s">
        <v>64</v>
      </c>
      <c r="T181" s="40" t="s">
        <v>64</v>
      </c>
      <c r="U181" s="40" t="s">
        <v>64</v>
      </c>
      <c r="V181" s="40" t="s">
        <v>64</v>
      </c>
      <c r="W181" s="40" t="s">
        <v>64</v>
      </c>
      <c r="X181" s="39" t="s">
        <v>64</v>
      </c>
      <c r="Y181" s="41" t="s">
        <v>64</v>
      </c>
      <c r="Z181" s="41" t="s">
        <v>64</v>
      </c>
      <c r="AA181" s="41" t="s">
        <v>64</v>
      </c>
      <c r="AB181" s="42">
        <v>0.0</v>
      </c>
      <c r="AC181" s="42">
        <v>0.0</v>
      </c>
      <c r="AD181" s="42">
        <v>0.0</v>
      </c>
      <c r="AE181" s="42">
        <v>0.0</v>
      </c>
      <c r="AF181" s="42">
        <v>0.0</v>
      </c>
      <c r="AG181" s="25"/>
      <c r="AH181" s="25"/>
      <c r="AI181" s="25"/>
      <c r="AJ181" s="25"/>
      <c r="AK181" s="25"/>
      <c r="AL181" s="25"/>
    </row>
    <row r="182">
      <c r="A182" s="26"/>
      <c r="B182" s="25"/>
      <c r="C182" s="25"/>
      <c r="D182" s="28"/>
      <c r="E182" s="29"/>
      <c r="F182" s="30"/>
      <c r="G182" s="33"/>
      <c r="H182" s="34"/>
      <c r="I182" s="35"/>
      <c r="J182" s="36"/>
      <c r="K182" s="28"/>
      <c r="L182" s="28"/>
      <c r="M182" s="34"/>
      <c r="N182" s="35"/>
      <c r="O182" s="36"/>
      <c r="P182" s="28"/>
      <c r="Q182" s="37"/>
      <c r="R182" s="38" t="s">
        <v>64</v>
      </c>
      <c r="S182" s="39" t="s">
        <v>64</v>
      </c>
      <c r="T182" s="40" t="s">
        <v>64</v>
      </c>
      <c r="U182" s="40" t="s">
        <v>64</v>
      </c>
      <c r="V182" s="40" t="s">
        <v>64</v>
      </c>
      <c r="W182" s="40" t="s">
        <v>64</v>
      </c>
      <c r="X182" s="39" t="s">
        <v>64</v>
      </c>
      <c r="Y182" s="41" t="s">
        <v>64</v>
      </c>
      <c r="Z182" s="41" t="s">
        <v>64</v>
      </c>
      <c r="AA182" s="41" t="s">
        <v>64</v>
      </c>
      <c r="AB182" s="42">
        <v>0.0</v>
      </c>
      <c r="AC182" s="42">
        <v>0.0</v>
      </c>
      <c r="AD182" s="42">
        <v>0.0</v>
      </c>
      <c r="AE182" s="42">
        <v>0.0</v>
      </c>
      <c r="AF182" s="42">
        <v>0.0</v>
      </c>
      <c r="AG182" s="25"/>
      <c r="AH182" s="25"/>
      <c r="AI182" s="25"/>
      <c r="AJ182" s="25"/>
      <c r="AK182" s="25"/>
      <c r="AL182" s="25"/>
    </row>
    <row r="183">
      <c r="A183" s="26"/>
      <c r="B183" s="25"/>
      <c r="C183" s="25"/>
      <c r="D183" s="28"/>
      <c r="E183" s="29"/>
      <c r="F183" s="30"/>
      <c r="G183" s="33"/>
      <c r="H183" s="34"/>
      <c r="I183" s="35"/>
      <c r="J183" s="36"/>
      <c r="K183" s="28"/>
      <c r="L183" s="28"/>
      <c r="M183" s="34"/>
      <c r="N183" s="35"/>
      <c r="O183" s="36"/>
      <c r="P183" s="28"/>
      <c r="Q183" s="37"/>
      <c r="R183" s="38" t="s">
        <v>64</v>
      </c>
      <c r="S183" s="39" t="s">
        <v>64</v>
      </c>
      <c r="T183" s="40" t="s">
        <v>64</v>
      </c>
      <c r="U183" s="40" t="s">
        <v>64</v>
      </c>
      <c r="V183" s="40" t="s">
        <v>64</v>
      </c>
      <c r="W183" s="40" t="s">
        <v>64</v>
      </c>
      <c r="X183" s="39" t="s">
        <v>64</v>
      </c>
      <c r="Y183" s="41" t="s">
        <v>64</v>
      </c>
      <c r="Z183" s="41" t="s">
        <v>64</v>
      </c>
      <c r="AA183" s="41" t="s">
        <v>64</v>
      </c>
      <c r="AB183" s="42">
        <v>0.0</v>
      </c>
      <c r="AC183" s="42">
        <v>0.0</v>
      </c>
      <c r="AD183" s="42">
        <v>0.0</v>
      </c>
      <c r="AE183" s="42">
        <v>0.0</v>
      </c>
      <c r="AF183" s="42">
        <v>0.0</v>
      </c>
      <c r="AG183" s="25"/>
      <c r="AH183" s="25"/>
      <c r="AI183" s="25"/>
      <c r="AJ183" s="25"/>
      <c r="AK183" s="25"/>
      <c r="AL183" s="25"/>
    </row>
    <row r="184">
      <c r="A184" s="26"/>
      <c r="B184" s="25"/>
      <c r="C184" s="25"/>
      <c r="D184" s="28"/>
      <c r="E184" s="29"/>
      <c r="F184" s="30"/>
      <c r="G184" s="33"/>
      <c r="H184" s="34"/>
      <c r="I184" s="35"/>
      <c r="J184" s="36"/>
      <c r="K184" s="28"/>
      <c r="L184" s="28"/>
      <c r="M184" s="34"/>
      <c r="N184" s="35"/>
      <c r="O184" s="36"/>
      <c r="P184" s="28"/>
      <c r="Q184" s="37"/>
      <c r="R184" s="38" t="s">
        <v>64</v>
      </c>
      <c r="S184" s="39" t="s">
        <v>64</v>
      </c>
      <c r="T184" s="40" t="s">
        <v>64</v>
      </c>
      <c r="U184" s="40" t="s">
        <v>64</v>
      </c>
      <c r="V184" s="40" t="s">
        <v>64</v>
      </c>
      <c r="W184" s="40" t="s">
        <v>64</v>
      </c>
      <c r="X184" s="39" t="s">
        <v>64</v>
      </c>
      <c r="Y184" s="41" t="s">
        <v>64</v>
      </c>
      <c r="Z184" s="41" t="s">
        <v>64</v>
      </c>
      <c r="AA184" s="41" t="s">
        <v>64</v>
      </c>
      <c r="AB184" s="42">
        <v>0.0</v>
      </c>
      <c r="AC184" s="42">
        <v>0.0</v>
      </c>
      <c r="AD184" s="42">
        <v>0.0</v>
      </c>
      <c r="AE184" s="42">
        <v>0.0</v>
      </c>
      <c r="AF184" s="42">
        <v>0.0</v>
      </c>
      <c r="AG184" s="25"/>
      <c r="AH184" s="25"/>
      <c r="AI184" s="25"/>
      <c r="AJ184" s="25"/>
      <c r="AK184" s="25"/>
      <c r="AL184" s="25"/>
    </row>
    <row r="185">
      <c r="A185" s="26"/>
      <c r="B185" s="25"/>
      <c r="C185" s="25"/>
      <c r="D185" s="28"/>
      <c r="E185" s="29"/>
      <c r="F185" s="30"/>
      <c r="G185" s="33"/>
      <c r="H185" s="34"/>
      <c r="I185" s="35"/>
      <c r="J185" s="36"/>
      <c r="K185" s="28"/>
      <c r="L185" s="28"/>
      <c r="M185" s="34"/>
      <c r="N185" s="35"/>
      <c r="O185" s="36"/>
      <c r="P185" s="28"/>
      <c r="Q185" s="37"/>
      <c r="R185" s="38" t="s">
        <v>64</v>
      </c>
      <c r="S185" s="39" t="s">
        <v>64</v>
      </c>
      <c r="T185" s="40" t="s">
        <v>64</v>
      </c>
      <c r="U185" s="40" t="s">
        <v>64</v>
      </c>
      <c r="V185" s="40" t="s">
        <v>64</v>
      </c>
      <c r="W185" s="40" t="s">
        <v>64</v>
      </c>
      <c r="X185" s="39" t="s">
        <v>64</v>
      </c>
      <c r="Y185" s="41" t="s">
        <v>64</v>
      </c>
      <c r="Z185" s="41" t="s">
        <v>64</v>
      </c>
      <c r="AA185" s="41" t="s">
        <v>64</v>
      </c>
      <c r="AB185" s="42">
        <v>0.0</v>
      </c>
      <c r="AC185" s="42">
        <v>0.0</v>
      </c>
      <c r="AD185" s="42">
        <v>0.0</v>
      </c>
      <c r="AE185" s="42">
        <v>0.0</v>
      </c>
      <c r="AF185" s="42">
        <v>0.0</v>
      </c>
      <c r="AG185" s="25"/>
      <c r="AH185" s="25"/>
      <c r="AI185" s="25"/>
      <c r="AJ185" s="25"/>
      <c r="AK185" s="25"/>
      <c r="AL185" s="25"/>
    </row>
    <row r="186">
      <c r="A186" s="26"/>
      <c r="B186" s="25"/>
      <c r="C186" s="25"/>
      <c r="D186" s="28"/>
      <c r="E186" s="29"/>
      <c r="F186" s="30"/>
      <c r="G186" s="33"/>
      <c r="H186" s="34"/>
      <c r="I186" s="35"/>
      <c r="J186" s="36"/>
      <c r="K186" s="28"/>
      <c r="L186" s="28"/>
      <c r="M186" s="34"/>
      <c r="N186" s="35"/>
      <c r="O186" s="36"/>
      <c r="P186" s="28"/>
      <c r="Q186" s="37"/>
      <c r="R186" s="38" t="s">
        <v>64</v>
      </c>
      <c r="S186" s="39" t="s">
        <v>64</v>
      </c>
      <c r="T186" s="40" t="s">
        <v>64</v>
      </c>
      <c r="U186" s="40" t="s">
        <v>64</v>
      </c>
      <c r="V186" s="40" t="s">
        <v>64</v>
      </c>
      <c r="W186" s="40" t="s">
        <v>64</v>
      </c>
      <c r="X186" s="39" t="s">
        <v>64</v>
      </c>
      <c r="Y186" s="41" t="s">
        <v>64</v>
      </c>
      <c r="Z186" s="41" t="s">
        <v>64</v>
      </c>
      <c r="AA186" s="41" t="s">
        <v>64</v>
      </c>
      <c r="AB186" s="42">
        <v>0.0</v>
      </c>
      <c r="AC186" s="42">
        <v>0.0</v>
      </c>
      <c r="AD186" s="42">
        <v>0.0</v>
      </c>
      <c r="AE186" s="42">
        <v>0.0</v>
      </c>
      <c r="AF186" s="42">
        <v>0.0</v>
      </c>
      <c r="AG186" s="25"/>
      <c r="AH186" s="25"/>
      <c r="AI186" s="25"/>
      <c r="AJ186" s="25"/>
      <c r="AK186" s="25"/>
      <c r="AL186" s="25"/>
    </row>
    <row r="187">
      <c r="A187" s="26"/>
      <c r="B187" s="25"/>
      <c r="C187" s="25"/>
      <c r="D187" s="28"/>
      <c r="E187" s="29"/>
      <c r="F187" s="30"/>
      <c r="G187" s="33"/>
      <c r="H187" s="34"/>
      <c r="I187" s="35"/>
      <c r="J187" s="36"/>
      <c r="K187" s="28"/>
      <c r="L187" s="28"/>
      <c r="M187" s="34"/>
      <c r="N187" s="35"/>
      <c r="O187" s="36"/>
      <c r="P187" s="28"/>
      <c r="Q187" s="37"/>
      <c r="R187" s="38" t="s">
        <v>64</v>
      </c>
      <c r="S187" s="39" t="s">
        <v>64</v>
      </c>
      <c r="T187" s="40" t="s">
        <v>64</v>
      </c>
      <c r="U187" s="40" t="s">
        <v>64</v>
      </c>
      <c r="V187" s="40" t="s">
        <v>64</v>
      </c>
      <c r="W187" s="40" t="s">
        <v>64</v>
      </c>
      <c r="X187" s="39" t="s">
        <v>64</v>
      </c>
      <c r="Y187" s="41" t="s">
        <v>64</v>
      </c>
      <c r="Z187" s="41" t="s">
        <v>64</v>
      </c>
      <c r="AA187" s="41" t="s">
        <v>64</v>
      </c>
      <c r="AB187" s="42">
        <v>0.0</v>
      </c>
      <c r="AC187" s="42">
        <v>0.0</v>
      </c>
      <c r="AD187" s="42">
        <v>0.0</v>
      </c>
      <c r="AE187" s="42">
        <v>0.0</v>
      </c>
      <c r="AF187" s="42">
        <v>0.0</v>
      </c>
      <c r="AG187" s="25"/>
      <c r="AH187" s="25"/>
      <c r="AI187" s="25"/>
      <c r="AJ187" s="25"/>
      <c r="AK187" s="25"/>
      <c r="AL187" s="25"/>
    </row>
    <row r="188">
      <c r="A188" s="26"/>
      <c r="B188" s="25"/>
      <c r="C188" s="25"/>
      <c r="D188" s="28"/>
      <c r="E188" s="29"/>
      <c r="F188" s="30"/>
      <c r="G188" s="33"/>
      <c r="H188" s="34"/>
      <c r="I188" s="35"/>
      <c r="J188" s="36"/>
      <c r="K188" s="28"/>
      <c r="L188" s="28"/>
      <c r="M188" s="34"/>
      <c r="N188" s="35"/>
      <c r="O188" s="36"/>
      <c r="P188" s="28"/>
      <c r="Q188" s="37"/>
      <c r="R188" s="38" t="s">
        <v>64</v>
      </c>
      <c r="S188" s="39" t="s">
        <v>64</v>
      </c>
      <c r="T188" s="40" t="s">
        <v>64</v>
      </c>
      <c r="U188" s="40" t="s">
        <v>64</v>
      </c>
      <c r="V188" s="40" t="s">
        <v>64</v>
      </c>
      <c r="W188" s="40" t="s">
        <v>64</v>
      </c>
      <c r="X188" s="39" t="s">
        <v>64</v>
      </c>
      <c r="Y188" s="41" t="s">
        <v>64</v>
      </c>
      <c r="Z188" s="41" t="s">
        <v>64</v>
      </c>
      <c r="AA188" s="41" t="s">
        <v>64</v>
      </c>
      <c r="AB188" s="42">
        <v>0.0</v>
      </c>
      <c r="AC188" s="42">
        <v>0.0</v>
      </c>
      <c r="AD188" s="42">
        <v>0.0</v>
      </c>
      <c r="AE188" s="42">
        <v>0.0</v>
      </c>
      <c r="AF188" s="42">
        <v>0.0</v>
      </c>
      <c r="AG188" s="25"/>
      <c r="AH188" s="25"/>
      <c r="AI188" s="25"/>
      <c r="AJ188" s="25"/>
      <c r="AK188" s="25"/>
      <c r="AL188" s="25"/>
    </row>
    <row r="189">
      <c r="A189" s="26"/>
      <c r="B189" s="25"/>
      <c r="C189" s="25"/>
      <c r="D189" s="28"/>
      <c r="E189" s="29"/>
      <c r="F189" s="30"/>
      <c r="G189" s="33"/>
      <c r="H189" s="34"/>
      <c r="I189" s="35"/>
      <c r="J189" s="36"/>
      <c r="K189" s="28"/>
      <c r="L189" s="28"/>
      <c r="M189" s="34"/>
      <c r="N189" s="35"/>
      <c r="O189" s="36"/>
      <c r="P189" s="28"/>
      <c r="Q189" s="37"/>
      <c r="R189" s="38" t="s">
        <v>64</v>
      </c>
      <c r="S189" s="39" t="s">
        <v>64</v>
      </c>
      <c r="T189" s="40" t="s">
        <v>64</v>
      </c>
      <c r="U189" s="40" t="s">
        <v>64</v>
      </c>
      <c r="V189" s="40" t="s">
        <v>64</v>
      </c>
      <c r="W189" s="40" t="s">
        <v>64</v>
      </c>
      <c r="X189" s="39" t="s">
        <v>64</v>
      </c>
      <c r="Y189" s="41" t="s">
        <v>64</v>
      </c>
      <c r="Z189" s="41" t="s">
        <v>64</v>
      </c>
      <c r="AA189" s="41" t="s">
        <v>64</v>
      </c>
      <c r="AB189" s="42">
        <v>0.0</v>
      </c>
      <c r="AC189" s="42">
        <v>0.0</v>
      </c>
      <c r="AD189" s="42">
        <v>0.0</v>
      </c>
      <c r="AE189" s="42">
        <v>0.0</v>
      </c>
      <c r="AF189" s="42">
        <v>0.0</v>
      </c>
      <c r="AG189" s="25"/>
      <c r="AH189" s="25"/>
      <c r="AI189" s="25"/>
      <c r="AJ189" s="25"/>
      <c r="AK189" s="25"/>
      <c r="AL189" s="25"/>
    </row>
    <row r="190">
      <c r="A190" s="26"/>
      <c r="B190" s="25"/>
      <c r="C190" s="25"/>
      <c r="D190" s="28"/>
      <c r="E190" s="29"/>
      <c r="F190" s="30"/>
      <c r="G190" s="33"/>
      <c r="H190" s="34"/>
      <c r="I190" s="35"/>
      <c r="J190" s="36"/>
      <c r="K190" s="28"/>
      <c r="L190" s="28"/>
      <c r="M190" s="34"/>
      <c r="N190" s="35"/>
      <c r="O190" s="36"/>
      <c r="P190" s="28"/>
      <c r="Q190" s="37"/>
      <c r="R190" s="38" t="s">
        <v>64</v>
      </c>
      <c r="S190" s="39" t="s">
        <v>64</v>
      </c>
      <c r="T190" s="40" t="s">
        <v>64</v>
      </c>
      <c r="U190" s="40" t="s">
        <v>64</v>
      </c>
      <c r="V190" s="40" t="s">
        <v>64</v>
      </c>
      <c r="W190" s="40" t="s">
        <v>64</v>
      </c>
      <c r="X190" s="39" t="s">
        <v>64</v>
      </c>
      <c r="Y190" s="41" t="s">
        <v>64</v>
      </c>
      <c r="Z190" s="41" t="s">
        <v>64</v>
      </c>
      <c r="AA190" s="41" t="s">
        <v>64</v>
      </c>
      <c r="AB190" s="42">
        <v>0.0</v>
      </c>
      <c r="AC190" s="42">
        <v>0.0</v>
      </c>
      <c r="AD190" s="42">
        <v>0.0</v>
      </c>
      <c r="AE190" s="42">
        <v>0.0</v>
      </c>
      <c r="AF190" s="42">
        <v>0.0</v>
      </c>
      <c r="AG190" s="25"/>
      <c r="AH190" s="25"/>
      <c r="AI190" s="25"/>
      <c r="AJ190" s="25"/>
      <c r="AK190" s="25"/>
      <c r="AL190" s="25"/>
    </row>
    <row r="191">
      <c r="A191" s="26"/>
      <c r="B191" s="25"/>
      <c r="C191" s="25"/>
      <c r="D191" s="28"/>
      <c r="E191" s="29"/>
      <c r="F191" s="30"/>
      <c r="G191" s="33"/>
      <c r="H191" s="34"/>
      <c r="I191" s="35"/>
      <c r="J191" s="36"/>
      <c r="K191" s="28"/>
      <c r="L191" s="28"/>
      <c r="M191" s="34"/>
      <c r="N191" s="35"/>
      <c r="O191" s="36"/>
      <c r="P191" s="28"/>
      <c r="Q191" s="37"/>
      <c r="R191" s="38" t="s">
        <v>64</v>
      </c>
      <c r="S191" s="39" t="s">
        <v>64</v>
      </c>
      <c r="T191" s="40" t="s">
        <v>64</v>
      </c>
      <c r="U191" s="40" t="s">
        <v>64</v>
      </c>
      <c r="V191" s="40" t="s">
        <v>64</v>
      </c>
      <c r="W191" s="40" t="s">
        <v>64</v>
      </c>
      <c r="X191" s="39" t="s">
        <v>64</v>
      </c>
      <c r="Y191" s="41" t="s">
        <v>64</v>
      </c>
      <c r="Z191" s="41" t="s">
        <v>64</v>
      </c>
      <c r="AA191" s="41" t="s">
        <v>64</v>
      </c>
      <c r="AB191" s="42">
        <v>0.0</v>
      </c>
      <c r="AC191" s="42">
        <v>0.0</v>
      </c>
      <c r="AD191" s="42">
        <v>0.0</v>
      </c>
      <c r="AE191" s="42">
        <v>0.0</v>
      </c>
      <c r="AF191" s="42">
        <v>0.0</v>
      </c>
      <c r="AG191" s="25"/>
      <c r="AH191" s="25"/>
      <c r="AI191" s="25"/>
      <c r="AJ191" s="25"/>
      <c r="AK191" s="25"/>
      <c r="AL191" s="25"/>
    </row>
    <row r="192">
      <c r="A192" s="26"/>
      <c r="B192" s="25"/>
      <c r="C192" s="25"/>
      <c r="D192" s="28"/>
      <c r="E192" s="29"/>
      <c r="F192" s="30"/>
      <c r="G192" s="33"/>
      <c r="H192" s="34"/>
      <c r="I192" s="35"/>
      <c r="J192" s="36"/>
      <c r="K192" s="28"/>
      <c r="L192" s="28"/>
      <c r="M192" s="34"/>
      <c r="N192" s="35"/>
      <c r="O192" s="36"/>
      <c r="P192" s="28"/>
      <c r="Q192" s="37"/>
      <c r="R192" s="38" t="s">
        <v>64</v>
      </c>
      <c r="S192" s="39" t="s">
        <v>64</v>
      </c>
      <c r="T192" s="40" t="s">
        <v>64</v>
      </c>
      <c r="U192" s="40" t="s">
        <v>64</v>
      </c>
      <c r="V192" s="40" t="s">
        <v>64</v>
      </c>
      <c r="W192" s="40" t="s">
        <v>64</v>
      </c>
      <c r="X192" s="39" t="s">
        <v>64</v>
      </c>
      <c r="Y192" s="41" t="s">
        <v>64</v>
      </c>
      <c r="Z192" s="41" t="s">
        <v>64</v>
      </c>
      <c r="AA192" s="41" t="s">
        <v>64</v>
      </c>
      <c r="AB192" s="42">
        <v>0.0</v>
      </c>
      <c r="AC192" s="42">
        <v>0.0</v>
      </c>
      <c r="AD192" s="42">
        <v>0.0</v>
      </c>
      <c r="AE192" s="42">
        <v>0.0</v>
      </c>
      <c r="AF192" s="42">
        <v>0.0</v>
      </c>
      <c r="AG192" s="25"/>
      <c r="AH192" s="25"/>
      <c r="AI192" s="25"/>
      <c r="AJ192" s="25"/>
      <c r="AK192" s="25"/>
      <c r="AL192" s="25"/>
    </row>
    <row r="193">
      <c r="A193" s="26"/>
      <c r="B193" s="25"/>
      <c r="C193" s="25"/>
      <c r="D193" s="28"/>
      <c r="E193" s="29"/>
      <c r="F193" s="30"/>
      <c r="G193" s="33"/>
      <c r="H193" s="34"/>
      <c r="I193" s="35"/>
      <c r="J193" s="36"/>
      <c r="K193" s="28"/>
      <c r="L193" s="28"/>
      <c r="M193" s="34"/>
      <c r="N193" s="35"/>
      <c r="O193" s="36"/>
      <c r="P193" s="28"/>
      <c r="Q193" s="37"/>
      <c r="R193" s="38" t="s">
        <v>64</v>
      </c>
      <c r="S193" s="39" t="s">
        <v>64</v>
      </c>
      <c r="T193" s="40" t="s">
        <v>64</v>
      </c>
      <c r="U193" s="40" t="s">
        <v>64</v>
      </c>
      <c r="V193" s="40" t="s">
        <v>64</v>
      </c>
      <c r="W193" s="40" t="s">
        <v>64</v>
      </c>
      <c r="X193" s="39" t="s">
        <v>64</v>
      </c>
      <c r="Y193" s="41" t="s">
        <v>64</v>
      </c>
      <c r="Z193" s="41" t="s">
        <v>64</v>
      </c>
      <c r="AA193" s="41" t="s">
        <v>64</v>
      </c>
      <c r="AB193" s="42">
        <v>0.0</v>
      </c>
      <c r="AC193" s="42">
        <v>0.0</v>
      </c>
      <c r="AD193" s="42">
        <v>0.0</v>
      </c>
      <c r="AE193" s="42">
        <v>0.0</v>
      </c>
      <c r="AF193" s="42">
        <v>0.0</v>
      </c>
      <c r="AG193" s="25"/>
      <c r="AH193" s="25"/>
      <c r="AI193" s="25"/>
      <c r="AJ193" s="25"/>
      <c r="AK193" s="25"/>
      <c r="AL193" s="25"/>
    </row>
    <row r="194">
      <c r="A194" s="26"/>
      <c r="B194" s="25"/>
      <c r="C194" s="25"/>
      <c r="D194" s="28"/>
      <c r="E194" s="29"/>
      <c r="F194" s="30"/>
      <c r="G194" s="33"/>
      <c r="H194" s="34"/>
      <c r="I194" s="35"/>
      <c r="J194" s="36"/>
      <c r="K194" s="28"/>
      <c r="L194" s="28"/>
      <c r="M194" s="34"/>
      <c r="N194" s="35"/>
      <c r="O194" s="36"/>
      <c r="P194" s="28"/>
      <c r="Q194" s="37"/>
      <c r="R194" s="38" t="s">
        <v>64</v>
      </c>
      <c r="S194" s="39" t="s">
        <v>64</v>
      </c>
      <c r="T194" s="40" t="s">
        <v>64</v>
      </c>
      <c r="U194" s="40" t="s">
        <v>64</v>
      </c>
      <c r="V194" s="40" t="s">
        <v>64</v>
      </c>
      <c r="W194" s="40" t="s">
        <v>64</v>
      </c>
      <c r="X194" s="39" t="s">
        <v>64</v>
      </c>
      <c r="Y194" s="41" t="s">
        <v>64</v>
      </c>
      <c r="Z194" s="41" t="s">
        <v>64</v>
      </c>
      <c r="AA194" s="41" t="s">
        <v>64</v>
      </c>
      <c r="AB194" s="42">
        <v>0.0</v>
      </c>
      <c r="AC194" s="42">
        <v>0.0</v>
      </c>
      <c r="AD194" s="42">
        <v>0.0</v>
      </c>
      <c r="AE194" s="42">
        <v>0.0</v>
      </c>
      <c r="AF194" s="42">
        <v>0.0</v>
      </c>
      <c r="AG194" s="25"/>
      <c r="AH194" s="25"/>
      <c r="AI194" s="25"/>
      <c r="AJ194" s="25"/>
      <c r="AK194" s="25"/>
      <c r="AL194" s="25"/>
    </row>
    <row r="195">
      <c r="A195" s="26"/>
      <c r="B195" s="25"/>
      <c r="C195" s="25"/>
      <c r="D195" s="28"/>
      <c r="E195" s="29"/>
      <c r="F195" s="30"/>
      <c r="G195" s="33"/>
      <c r="H195" s="34"/>
      <c r="I195" s="35"/>
      <c r="J195" s="36"/>
      <c r="K195" s="28"/>
      <c r="L195" s="28"/>
      <c r="M195" s="34"/>
      <c r="N195" s="35"/>
      <c r="O195" s="36"/>
      <c r="P195" s="28"/>
      <c r="Q195" s="37"/>
      <c r="R195" s="38" t="s">
        <v>64</v>
      </c>
      <c r="S195" s="39" t="s">
        <v>64</v>
      </c>
      <c r="T195" s="40" t="s">
        <v>64</v>
      </c>
      <c r="U195" s="40" t="s">
        <v>64</v>
      </c>
      <c r="V195" s="40" t="s">
        <v>64</v>
      </c>
      <c r="W195" s="40" t="s">
        <v>64</v>
      </c>
      <c r="X195" s="39" t="s">
        <v>64</v>
      </c>
      <c r="Y195" s="41" t="s">
        <v>64</v>
      </c>
      <c r="Z195" s="41" t="s">
        <v>64</v>
      </c>
      <c r="AA195" s="41" t="s">
        <v>64</v>
      </c>
      <c r="AB195" s="42">
        <v>0.0</v>
      </c>
      <c r="AC195" s="42">
        <v>0.0</v>
      </c>
      <c r="AD195" s="42">
        <v>0.0</v>
      </c>
      <c r="AE195" s="42">
        <v>0.0</v>
      </c>
      <c r="AF195" s="42">
        <v>0.0</v>
      </c>
      <c r="AG195" s="25"/>
      <c r="AH195" s="25"/>
      <c r="AI195" s="25"/>
      <c r="AJ195" s="25"/>
      <c r="AK195" s="25"/>
      <c r="AL195" s="25"/>
    </row>
    <row r="196">
      <c r="A196" s="26"/>
      <c r="B196" s="25"/>
      <c r="C196" s="25"/>
      <c r="D196" s="28"/>
      <c r="E196" s="29"/>
      <c r="F196" s="30"/>
      <c r="G196" s="33"/>
      <c r="H196" s="34"/>
      <c r="I196" s="35"/>
      <c r="J196" s="36"/>
      <c r="K196" s="28"/>
      <c r="L196" s="28"/>
      <c r="M196" s="34"/>
      <c r="N196" s="35"/>
      <c r="O196" s="36"/>
      <c r="P196" s="28"/>
      <c r="Q196" s="37"/>
      <c r="R196" s="38" t="s">
        <v>64</v>
      </c>
      <c r="S196" s="39" t="s">
        <v>64</v>
      </c>
      <c r="T196" s="40" t="s">
        <v>64</v>
      </c>
      <c r="U196" s="40" t="s">
        <v>64</v>
      </c>
      <c r="V196" s="40" t="s">
        <v>64</v>
      </c>
      <c r="W196" s="40" t="s">
        <v>64</v>
      </c>
      <c r="X196" s="39" t="s">
        <v>64</v>
      </c>
      <c r="Y196" s="41" t="s">
        <v>64</v>
      </c>
      <c r="Z196" s="41" t="s">
        <v>64</v>
      </c>
      <c r="AA196" s="41" t="s">
        <v>64</v>
      </c>
      <c r="AB196" s="42">
        <v>0.0</v>
      </c>
      <c r="AC196" s="42">
        <v>0.0</v>
      </c>
      <c r="AD196" s="42">
        <v>0.0</v>
      </c>
      <c r="AE196" s="42">
        <v>0.0</v>
      </c>
      <c r="AF196" s="42">
        <v>0.0</v>
      </c>
      <c r="AG196" s="25"/>
      <c r="AH196" s="25"/>
      <c r="AI196" s="25"/>
      <c r="AJ196" s="25"/>
      <c r="AK196" s="25"/>
      <c r="AL196" s="25"/>
    </row>
    <row r="197">
      <c r="A197" s="26"/>
      <c r="B197" s="25"/>
      <c r="C197" s="25"/>
      <c r="D197" s="28"/>
      <c r="E197" s="29"/>
      <c r="F197" s="30"/>
      <c r="G197" s="33"/>
      <c r="H197" s="34"/>
      <c r="I197" s="35"/>
      <c r="J197" s="36"/>
      <c r="K197" s="28"/>
      <c r="L197" s="28"/>
      <c r="M197" s="34"/>
      <c r="N197" s="35"/>
      <c r="O197" s="36"/>
      <c r="P197" s="28"/>
      <c r="Q197" s="37"/>
      <c r="R197" s="38" t="s">
        <v>64</v>
      </c>
      <c r="S197" s="39" t="s">
        <v>64</v>
      </c>
      <c r="T197" s="40" t="s">
        <v>64</v>
      </c>
      <c r="U197" s="40" t="s">
        <v>64</v>
      </c>
      <c r="V197" s="40" t="s">
        <v>64</v>
      </c>
      <c r="W197" s="40" t="s">
        <v>64</v>
      </c>
      <c r="X197" s="39" t="s">
        <v>64</v>
      </c>
      <c r="Y197" s="41" t="s">
        <v>64</v>
      </c>
      <c r="Z197" s="41" t="s">
        <v>64</v>
      </c>
      <c r="AA197" s="41" t="s">
        <v>64</v>
      </c>
      <c r="AB197" s="42">
        <v>0.0</v>
      </c>
      <c r="AC197" s="42">
        <v>0.0</v>
      </c>
      <c r="AD197" s="42">
        <v>0.0</v>
      </c>
      <c r="AE197" s="42">
        <v>0.0</v>
      </c>
      <c r="AF197" s="42">
        <v>0.0</v>
      </c>
      <c r="AG197" s="25"/>
      <c r="AH197" s="25"/>
      <c r="AI197" s="25"/>
      <c r="AJ197" s="25"/>
      <c r="AK197" s="25"/>
      <c r="AL197" s="25"/>
    </row>
    <row r="198">
      <c r="A198" s="26"/>
      <c r="B198" s="25"/>
      <c r="C198" s="25"/>
      <c r="D198" s="28"/>
      <c r="E198" s="29"/>
      <c r="F198" s="30"/>
      <c r="G198" s="33"/>
      <c r="H198" s="34"/>
      <c r="I198" s="35"/>
      <c r="J198" s="36"/>
      <c r="K198" s="28"/>
      <c r="L198" s="28"/>
      <c r="M198" s="34"/>
      <c r="N198" s="35"/>
      <c r="O198" s="36"/>
      <c r="P198" s="28"/>
      <c r="Q198" s="37"/>
      <c r="R198" s="38" t="s">
        <v>64</v>
      </c>
      <c r="S198" s="39" t="s">
        <v>64</v>
      </c>
      <c r="T198" s="40" t="s">
        <v>64</v>
      </c>
      <c r="U198" s="40" t="s">
        <v>64</v>
      </c>
      <c r="V198" s="40" t="s">
        <v>64</v>
      </c>
      <c r="W198" s="40" t="s">
        <v>64</v>
      </c>
      <c r="X198" s="39" t="s">
        <v>64</v>
      </c>
      <c r="Y198" s="41" t="s">
        <v>64</v>
      </c>
      <c r="Z198" s="41" t="s">
        <v>64</v>
      </c>
      <c r="AA198" s="41" t="s">
        <v>64</v>
      </c>
      <c r="AB198" s="42">
        <v>0.0</v>
      </c>
      <c r="AC198" s="42">
        <v>0.0</v>
      </c>
      <c r="AD198" s="42">
        <v>0.0</v>
      </c>
      <c r="AE198" s="42">
        <v>0.0</v>
      </c>
      <c r="AF198" s="42">
        <v>0.0</v>
      </c>
      <c r="AG198" s="25"/>
      <c r="AH198" s="25"/>
      <c r="AI198" s="25"/>
      <c r="AJ198" s="25"/>
      <c r="AK198" s="25"/>
      <c r="AL198" s="25"/>
    </row>
    <row r="199">
      <c r="A199" s="26"/>
      <c r="B199" s="25"/>
      <c r="C199" s="25"/>
      <c r="D199" s="28"/>
      <c r="E199" s="29"/>
      <c r="F199" s="30"/>
      <c r="G199" s="33"/>
      <c r="H199" s="34"/>
      <c r="I199" s="35"/>
      <c r="J199" s="36"/>
      <c r="K199" s="28"/>
      <c r="L199" s="28"/>
      <c r="M199" s="34"/>
      <c r="N199" s="35"/>
      <c r="O199" s="36"/>
      <c r="P199" s="28"/>
      <c r="Q199" s="37"/>
      <c r="R199" s="38" t="s">
        <v>64</v>
      </c>
      <c r="S199" s="39" t="s">
        <v>64</v>
      </c>
      <c r="T199" s="40" t="s">
        <v>64</v>
      </c>
      <c r="U199" s="40" t="s">
        <v>64</v>
      </c>
      <c r="V199" s="40" t="s">
        <v>64</v>
      </c>
      <c r="W199" s="40" t="s">
        <v>64</v>
      </c>
      <c r="X199" s="39" t="s">
        <v>64</v>
      </c>
      <c r="Y199" s="41" t="s">
        <v>64</v>
      </c>
      <c r="Z199" s="41" t="s">
        <v>64</v>
      </c>
      <c r="AA199" s="41" t="s">
        <v>64</v>
      </c>
      <c r="AB199" s="42">
        <v>0.0</v>
      </c>
      <c r="AC199" s="42">
        <v>0.0</v>
      </c>
      <c r="AD199" s="42">
        <v>0.0</v>
      </c>
      <c r="AE199" s="42">
        <v>0.0</v>
      </c>
      <c r="AF199" s="42">
        <v>0.0</v>
      </c>
      <c r="AG199" s="25"/>
      <c r="AH199" s="25"/>
      <c r="AI199" s="25"/>
      <c r="AJ199" s="25"/>
      <c r="AK199" s="25"/>
      <c r="AL199" s="25"/>
    </row>
    <row r="200">
      <c r="A200" s="26"/>
      <c r="B200" s="25"/>
      <c r="C200" s="25"/>
      <c r="D200" s="28"/>
      <c r="E200" s="29"/>
      <c r="F200" s="30"/>
      <c r="G200" s="33"/>
      <c r="H200" s="34"/>
      <c r="I200" s="35"/>
      <c r="J200" s="36"/>
      <c r="K200" s="28"/>
      <c r="L200" s="28"/>
      <c r="M200" s="34"/>
      <c r="N200" s="35"/>
      <c r="O200" s="36"/>
      <c r="P200" s="28"/>
      <c r="Q200" s="37"/>
      <c r="R200" s="38" t="s">
        <v>64</v>
      </c>
      <c r="S200" s="39" t="s">
        <v>64</v>
      </c>
      <c r="T200" s="40" t="s">
        <v>64</v>
      </c>
      <c r="U200" s="40" t="s">
        <v>64</v>
      </c>
      <c r="V200" s="40" t="s">
        <v>64</v>
      </c>
      <c r="W200" s="40" t="s">
        <v>64</v>
      </c>
      <c r="X200" s="39" t="s">
        <v>64</v>
      </c>
      <c r="Y200" s="41" t="s">
        <v>64</v>
      </c>
      <c r="Z200" s="41" t="s">
        <v>64</v>
      </c>
      <c r="AA200" s="41" t="s">
        <v>64</v>
      </c>
      <c r="AB200" s="42">
        <v>0.0</v>
      </c>
      <c r="AC200" s="42">
        <v>0.0</v>
      </c>
      <c r="AD200" s="42">
        <v>0.0</v>
      </c>
      <c r="AE200" s="42">
        <v>0.0</v>
      </c>
      <c r="AF200" s="42">
        <v>0.0</v>
      </c>
      <c r="AG200" s="25"/>
      <c r="AH200" s="25"/>
      <c r="AI200" s="25"/>
      <c r="AJ200" s="25"/>
      <c r="AK200" s="25"/>
      <c r="AL200" s="25"/>
    </row>
    <row r="201">
      <c r="A201" s="26"/>
      <c r="B201" s="25"/>
      <c r="C201" s="25"/>
      <c r="D201" s="28"/>
      <c r="E201" s="29"/>
      <c r="F201" s="30"/>
      <c r="G201" s="33"/>
      <c r="H201" s="34"/>
      <c r="I201" s="35"/>
      <c r="J201" s="36"/>
      <c r="K201" s="28"/>
      <c r="L201" s="28"/>
      <c r="M201" s="34"/>
      <c r="N201" s="35"/>
      <c r="O201" s="36"/>
      <c r="P201" s="28"/>
      <c r="Q201" s="37"/>
      <c r="R201" s="38" t="s">
        <v>64</v>
      </c>
      <c r="S201" s="39" t="s">
        <v>64</v>
      </c>
      <c r="T201" s="40" t="s">
        <v>64</v>
      </c>
      <c r="U201" s="40" t="s">
        <v>64</v>
      </c>
      <c r="V201" s="40" t="s">
        <v>64</v>
      </c>
      <c r="W201" s="40" t="s">
        <v>64</v>
      </c>
      <c r="X201" s="39" t="s">
        <v>64</v>
      </c>
      <c r="Y201" s="41" t="s">
        <v>64</v>
      </c>
      <c r="Z201" s="41" t="s">
        <v>64</v>
      </c>
      <c r="AA201" s="41" t="s">
        <v>64</v>
      </c>
      <c r="AB201" s="42">
        <v>0.0</v>
      </c>
      <c r="AC201" s="42">
        <v>0.0</v>
      </c>
      <c r="AD201" s="42">
        <v>0.0</v>
      </c>
      <c r="AE201" s="42">
        <v>0.0</v>
      </c>
      <c r="AF201" s="42">
        <v>0.0</v>
      </c>
      <c r="AG201" s="25"/>
      <c r="AH201" s="25"/>
      <c r="AI201" s="25"/>
      <c r="AJ201" s="25"/>
      <c r="AK201" s="25"/>
      <c r="AL201" s="25"/>
    </row>
    <row r="202">
      <c r="A202" s="26"/>
      <c r="B202" s="25"/>
      <c r="C202" s="25"/>
      <c r="D202" s="28"/>
      <c r="E202" s="29"/>
      <c r="F202" s="30"/>
      <c r="G202" s="33"/>
      <c r="H202" s="34"/>
      <c r="I202" s="35"/>
      <c r="J202" s="36"/>
      <c r="K202" s="28"/>
      <c r="L202" s="28"/>
      <c r="M202" s="34"/>
      <c r="N202" s="35"/>
      <c r="O202" s="36"/>
      <c r="P202" s="28"/>
      <c r="Q202" s="37"/>
      <c r="R202" s="38" t="s">
        <v>64</v>
      </c>
      <c r="S202" s="39" t="s">
        <v>64</v>
      </c>
      <c r="T202" s="40" t="s">
        <v>64</v>
      </c>
      <c r="U202" s="40" t="s">
        <v>64</v>
      </c>
      <c r="V202" s="40" t="s">
        <v>64</v>
      </c>
      <c r="W202" s="40" t="s">
        <v>64</v>
      </c>
      <c r="X202" s="39" t="s">
        <v>64</v>
      </c>
      <c r="Y202" s="41" t="s">
        <v>64</v>
      </c>
      <c r="Z202" s="41" t="s">
        <v>64</v>
      </c>
      <c r="AA202" s="41" t="s">
        <v>64</v>
      </c>
      <c r="AB202" s="42">
        <v>0.0</v>
      </c>
      <c r="AC202" s="42">
        <v>0.0</v>
      </c>
      <c r="AD202" s="42">
        <v>0.0</v>
      </c>
      <c r="AE202" s="42">
        <v>0.0</v>
      </c>
      <c r="AF202" s="42">
        <v>0.0</v>
      </c>
      <c r="AG202" s="25"/>
      <c r="AH202" s="25"/>
      <c r="AI202" s="25"/>
      <c r="AJ202" s="25"/>
      <c r="AK202" s="25"/>
      <c r="AL202" s="25"/>
    </row>
    <row r="203">
      <c r="A203" s="26"/>
      <c r="B203" s="25"/>
      <c r="C203" s="25"/>
      <c r="D203" s="28"/>
      <c r="E203" s="29"/>
      <c r="F203" s="30"/>
      <c r="G203" s="33"/>
      <c r="H203" s="34"/>
      <c r="I203" s="35"/>
      <c r="J203" s="36"/>
      <c r="K203" s="28"/>
      <c r="L203" s="28"/>
      <c r="M203" s="34"/>
      <c r="N203" s="35"/>
      <c r="O203" s="36"/>
      <c r="P203" s="28"/>
      <c r="Q203" s="37"/>
      <c r="R203" s="38" t="s">
        <v>64</v>
      </c>
      <c r="S203" s="39" t="s">
        <v>64</v>
      </c>
      <c r="T203" s="40" t="s">
        <v>64</v>
      </c>
      <c r="U203" s="40" t="s">
        <v>64</v>
      </c>
      <c r="V203" s="40" t="s">
        <v>64</v>
      </c>
      <c r="W203" s="40" t="s">
        <v>64</v>
      </c>
      <c r="X203" s="39" t="s">
        <v>64</v>
      </c>
      <c r="Y203" s="41" t="s">
        <v>64</v>
      </c>
      <c r="Z203" s="41" t="s">
        <v>64</v>
      </c>
      <c r="AA203" s="41" t="s">
        <v>64</v>
      </c>
      <c r="AB203" s="42">
        <v>0.0</v>
      </c>
      <c r="AC203" s="42">
        <v>0.0</v>
      </c>
      <c r="AD203" s="42">
        <v>0.0</v>
      </c>
      <c r="AE203" s="42">
        <v>0.0</v>
      </c>
      <c r="AF203" s="42">
        <v>0.0</v>
      </c>
      <c r="AG203" s="25"/>
      <c r="AH203" s="25"/>
      <c r="AI203" s="25"/>
      <c r="AJ203" s="25"/>
      <c r="AK203" s="25"/>
      <c r="AL203" s="25"/>
    </row>
    <row r="204">
      <c r="A204" s="26"/>
      <c r="B204" s="25"/>
      <c r="C204" s="25"/>
      <c r="D204" s="28"/>
      <c r="E204" s="29"/>
      <c r="F204" s="30"/>
      <c r="G204" s="33"/>
      <c r="H204" s="34"/>
      <c r="I204" s="35"/>
      <c r="J204" s="36"/>
      <c r="K204" s="28"/>
      <c r="L204" s="28"/>
      <c r="M204" s="34"/>
      <c r="N204" s="35"/>
      <c r="O204" s="36"/>
      <c r="P204" s="28"/>
      <c r="Q204" s="37"/>
      <c r="R204" s="38" t="s">
        <v>64</v>
      </c>
      <c r="S204" s="39" t="s">
        <v>64</v>
      </c>
      <c r="T204" s="40" t="s">
        <v>64</v>
      </c>
      <c r="U204" s="40" t="s">
        <v>64</v>
      </c>
      <c r="V204" s="40" t="s">
        <v>64</v>
      </c>
      <c r="W204" s="40" t="s">
        <v>64</v>
      </c>
      <c r="X204" s="39" t="s">
        <v>64</v>
      </c>
      <c r="Y204" s="41" t="s">
        <v>64</v>
      </c>
      <c r="Z204" s="41" t="s">
        <v>64</v>
      </c>
      <c r="AA204" s="41" t="s">
        <v>64</v>
      </c>
      <c r="AB204" s="42">
        <v>0.0</v>
      </c>
      <c r="AC204" s="42">
        <v>0.0</v>
      </c>
      <c r="AD204" s="42">
        <v>0.0</v>
      </c>
      <c r="AE204" s="42">
        <v>0.0</v>
      </c>
      <c r="AF204" s="42">
        <v>0.0</v>
      </c>
      <c r="AG204" s="25"/>
      <c r="AH204" s="25"/>
      <c r="AI204" s="25"/>
      <c r="AJ204" s="25"/>
      <c r="AK204" s="25"/>
      <c r="AL204" s="25"/>
    </row>
    <row r="205">
      <c r="A205" s="26"/>
      <c r="B205" s="25"/>
      <c r="C205" s="25"/>
      <c r="D205" s="28"/>
      <c r="E205" s="29"/>
      <c r="F205" s="30"/>
      <c r="G205" s="33"/>
      <c r="H205" s="34"/>
      <c r="I205" s="35"/>
      <c r="J205" s="36"/>
      <c r="K205" s="28"/>
      <c r="L205" s="28"/>
      <c r="M205" s="34"/>
      <c r="N205" s="35"/>
      <c r="O205" s="36"/>
      <c r="P205" s="28"/>
      <c r="Q205" s="37"/>
      <c r="R205" s="38" t="s">
        <v>64</v>
      </c>
      <c r="S205" s="39" t="s">
        <v>64</v>
      </c>
      <c r="T205" s="40" t="s">
        <v>64</v>
      </c>
      <c r="U205" s="40" t="s">
        <v>64</v>
      </c>
      <c r="V205" s="40" t="s">
        <v>64</v>
      </c>
      <c r="W205" s="40" t="s">
        <v>64</v>
      </c>
      <c r="X205" s="39" t="s">
        <v>64</v>
      </c>
      <c r="Y205" s="41" t="s">
        <v>64</v>
      </c>
      <c r="Z205" s="41" t="s">
        <v>64</v>
      </c>
      <c r="AA205" s="41" t="s">
        <v>64</v>
      </c>
      <c r="AB205" s="42">
        <v>0.0</v>
      </c>
      <c r="AC205" s="42">
        <v>0.0</v>
      </c>
      <c r="AD205" s="42">
        <v>0.0</v>
      </c>
      <c r="AE205" s="42">
        <v>0.0</v>
      </c>
      <c r="AF205" s="42">
        <v>0.0</v>
      </c>
      <c r="AG205" s="25"/>
      <c r="AH205" s="25"/>
      <c r="AI205" s="25"/>
      <c r="AJ205" s="25"/>
      <c r="AK205" s="25"/>
      <c r="AL205" s="25"/>
    </row>
    <row r="206">
      <c r="A206" s="26"/>
      <c r="B206" s="25"/>
      <c r="C206" s="25"/>
      <c r="D206" s="28"/>
      <c r="E206" s="29"/>
      <c r="F206" s="30"/>
      <c r="G206" s="33"/>
      <c r="H206" s="34"/>
      <c r="I206" s="35"/>
      <c r="J206" s="36"/>
      <c r="K206" s="28"/>
      <c r="L206" s="28"/>
      <c r="M206" s="34"/>
      <c r="N206" s="35"/>
      <c r="O206" s="36"/>
      <c r="P206" s="28"/>
      <c r="Q206" s="37"/>
      <c r="R206" s="38" t="s">
        <v>64</v>
      </c>
      <c r="S206" s="39" t="s">
        <v>64</v>
      </c>
      <c r="T206" s="40" t="s">
        <v>64</v>
      </c>
      <c r="U206" s="40" t="s">
        <v>64</v>
      </c>
      <c r="V206" s="40" t="s">
        <v>64</v>
      </c>
      <c r="W206" s="40" t="s">
        <v>64</v>
      </c>
      <c r="X206" s="39" t="s">
        <v>64</v>
      </c>
      <c r="Y206" s="41" t="s">
        <v>64</v>
      </c>
      <c r="Z206" s="41" t="s">
        <v>64</v>
      </c>
      <c r="AA206" s="41" t="s">
        <v>64</v>
      </c>
      <c r="AB206" s="42">
        <v>0.0</v>
      </c>
      <c r="AC206" s="42">
        <v>0.0</v>
      </c>
      <c r="AD206" s="42">
        <v>0.0</v>
      </c>
      <c r="AE206" s="42">
        <v>0.0</v>
      </c>
      <c r="AF206" s="42">
        <v>0.0</v>
      </c>
      <c r="AG206" s="25"/>
      <c r="AH206" s="25"/>
      <c r="AI206" s="25"/>
      <c r="AJ206" s="25"/>
      <c r="AK206" s="25"/>
      <c r="AL206" s="25"/>
    </row>
    <row r="207">
      <c r="A207" s="26"/>
      <c r="B207" s="25"/>
      <c r="C207" s="25"/>
      <c r="D207" s="28"/>
      <c r="E207" s="29"/>
      <c r="F207" s="30"/>
      <c r="G207" s="33"/>
      <c r="H207" s="34"/>
      <c r="I207" s="35"/>
      <c r="J207" s="36"/>
      <c r="K207" s="28"/>
      <c r="L207" s="28"/>
      <c r="M207" s="34"/>
      <c r="N207" s="35"/>
      <c r="O207" s="36"/>
      <c r="P207" s="28"/>
      <c r="Q207" s="37"/>
      <c r="R207" s="38" t="s">
        <v>64</v>
      </c>
      <c r="S207" s="39" t="s">
        <v>64</v>
      </c>
      <c r="T207" s="40" t="s">
        <v>64</v>
      </c>
      <c r="U207" s="40" t="s">
        <v>64</v>
      </c>
      <c r="V207" s="40" t="s">
        <v>64</v>
      </c>
      <c r="W207" s="40" t="s">
        <v>64</v>
      </c>
      <c r="X207" s="39" t="s">
        <v>64</v>
      </c>
      <c r="Y207" s="41" t="s">
        <v>64</v>
      </c>
      <c r="Z207" s="41" t="s">
        <v>64</v>
      </c>
      <c r="AA207" s="41" t="s">
        <v>64</v>
      </c>
      <c r="AB207" s="42">
        <v>0.0</v>
      </c>
      <c r="AC207" s="42">
        <v>0.0</v>
      </c>
      <c r="AD207" s="42">
        <v>0.0</v>
      </c>
      <c r="AE207" s="42">
        <v>0.0</v>
      </c>
      <c r="AF207" s="42">
        <v>0.0</v>
      </c>
      <c r="AG207" s="25"/>
      <c r="AH207" s="25"/>
      <c r="AI207" s="25"/>
      <c r="AJ207" s="25"/>
      <c r="AK207" s="25"/>
      <c r="AL207" s="25"/>
    </row>
    <row r="208">
      <c r="A208" s="26"/>
      <c r="B208" s="25"/>
      <c r="C208" s="25"/>
      <c r="D208" s="28"/>
      <c r="E208" s="29"/>
      <c r="F208" s="30"/>
      <c r="G208" s="33"/>
      <c r="H208" s="34"/>
      <c r="I208" s="35"/>
      <c r="J208" s="36"/>
      <c r="K208" s="28"/>
      <c r="L208" s="28"/>
      <c r="M208" s="34"/>
      <c r="N208" s="35"/>
      <c r="O208" s="36"/>
      <c r="P208" s="28"/>
      <c r="Q208" s="37"/>
      <c r="R208" s="38" t="s">
        <v>64</v>
      </c>
      <c r="S208" s="39" t="s">
        <v>64</v>
      </c>
      <c r="T208" s="40" t="s">
        <v>64</v>
      </c>
      <c r="U208" s="40" t="s">
        <v>64</v>
      </c>
      <c r="V208" s="40" t="s">
        <v>64</v>
      </c>
      <c r="W208" s="40" t="s">
        <v>64</v>
      </c>
      <c r="X208" s="39" t="s">
        <v>64</v>
      </c>
      <c r="Y208" s="41" t="s">
        <v>64</v>
      </c>
      <c r="Z208" s="41" t="s">
        <v>64</v>
      </c>
      <c r="AA208" s="41" t="s">
        <v>64</v>
      </c>
      <c r="AB208" s="42">
        <v>0.0</v>
      </c>
      <c r="AC208" s="42">
        <v>0.0</v>
      </c>
      <c r="AD208" s="42">
        <v>0.0</v>
      </c>
      <c r="AE208" s="42">
        <v>0.0</v>
      </c>
      <c r="AF208" s="42">
        <v>0.0</v>
      </c>
      <c r="AG208" s="25"/>
      <c r="AH208" s="25"/>
      <c r="AI208" s="25"/>
      <c r="AJ208" s="25"/>
      <c r="AK208" s="25"/>
      <c r="AL208" s="25"/>
    </row>
    <row r="209">
      <c r="A209" s="26"/>
      <c r="B209" s="25"/>
      <c r="C209" s="25"/>
      <c r="D209" s="28"/>
      <c r="E209" s="29"/>
      <c r="F209" s="30"/>
      <c r="G209" s="33"/>
      <c r="H209" s="34"/>
      <c r="I209" s="35"/>
      <c r="J209" s="36"/>
      <c r="K209" s="28"/>
      <c r="L209" s="28"/>
      <c r="M209" s="34"/>
      <c r="N209" s="35"/>
      <c r="O209" s="36"/>
      <c r="P209" s="28"/>
      <c r="Q209" s="37"/>
      <c r="R209" s="38" t="s">
        <v>64</v>
      </c>
      <c r="S209" s="39" t="s">
        <v>64</v>
      </c>
      <c r="T209" s="40" t="s">
        <v>64</v>
      </c>
      <c r="U209" s="40" t="s">
        <v>64</v>
      </c>
      <c r="V209" s="40" t="s">
        <v>64</v>
      </c>
      <c r="W209" s="40" t="s">
        <v>64</v>
      </c>
      <c r="X209" s="39" t="s">
        <v>64</v>
      </c>
      <c r="Y209" s="41" t="s">
        <v>64</v>
      </c>
      <c r="Z209" s="41" t="s">
        <v>64</v>
      </c>
      <c r="AA209" s="41" t="s">
        <v>64</v>
      </c>
      <c r="AB209" s="42">
        <v>0.0</v>
      </c>
      <c r="AC209" s="42">
        <v>0.0</v>
      </c>
      <c r="AD209" s="42">
        <v>0.0</v>
      </c>
      <c r="AE209" s="42">
        <v>0.0</v>
      </c>
      <c r="AF209" s="42">
        <v>0.0</v>
      </c>
      <c r="AG209" s="25"/>
      <c r="AH209" s="25"/>
      <c r="AI209" s="25"/>
      <c r="AJ209" s="25"/>
      <c r="AK209" s="25"/>
      <c r="AL209" s="25"/>
    </row>
    <row r="210">
      <c r="A210" s="26"/>
      <c r="B210" s="25"/>
      <c r="C210" s="25"/>
      <c r="D210" s="28"/>
      <c r="E210" s="29"/>
      <c r="F210" s="30"/>
      <c r="G210" s="33"/>
      <c r="H210" s="34"/>
      <c r="I210" s="35"/>
      <c r="J210" s="36"/>
      <c r="K210" s="28"/>
      <c r="L210" s="28"/>
      <c r="M210" s="34"/>
      <c r="N210" s="35"/>
      <c r="O210" s="36"/>
      <c r="P210" s="28"/>
      <c r="Q210" s="37"/>
      <c r="R210" s="38" t="s">
        <v>64</v>
      </c>
      <c r="S210" s="39" t="s">
        <v>64</v>
      </c>
      <c r="T210" s="40" t="s">
        <v>64</v>
      </c>
      <c r="U210" s="40" t="s">
        <v>64</v>
      </c>
      <c r="V210" s="40" t="s">
        <v>64</v>
      </c>
      <c r="W210" s="40" t="s">
        <v>64</v>
      </c>
      <c r="X210" s="39" t="s">
        <v>64</v>
      </c>
      <c r="Y210" s="41" t="s">
        <v>64</v>
      </c>
      <c r="Z210" s="41" t="s">
        <v>64</v>
      </c>
      <c r="AA210" s="41" t="s">
        <v>64</v>
      </c>
      <c r="AB210" s="42">
        <v>0.0</v>
      </c>
      <c r="AC210" s="42">
        <v>0.0</v>
      </c>
      <c r="AD210" s="42">
        <v>0.0</v>
      </c>
      <c r="AE210" s="42">
        <v>0.0</v>
      </c>
      <c r="AF210" s="42">
        <v>0.0</v>
      </c>
      <c r="AG210" s="25"/>
      <c r="AH210" s="25"/>
      <c r="AI210" s="25"/>
      <c r="AJ210" s="25"/>
      <c r="AK210" s="25"/>
      <c r="AL210" s="25"/>
    </row>
    <row r="211">
      <c r="A211" s="26"/>
      <c r="B211" s="25"/>
      <c r="C211" s="25"/>
      <c r="D211" s="28"/>
      <c r="E211" s="29"/>
      <c r="F211" s="30"/>
      <c r="G211" s="33"/>
      <c r="H211" s="34"/>
      <c r="I211" s="35"/>
      <c r="J211" s="36"/>
      <c r="K211" s="28"/>
      <c r="L211" s="28"/>
      <c r="M211" s="34"/>
      <c r="N211" s="35"/>
      <c r="O211" s="36"/>
      <c r="P211" s="28"/>
      <c r="Q211" s="37"/>
      <c r="R211" s="38" t="s">
        <v>64</v>
      </c>
      <c r="S211" s="39" t="s">
        <v>64</v>
      </c>
      <c r="T211" s="40" t="s">
        <v>64</v>
      </c>
      <c r="U211" s="40" t="s">
        <v>64</v>
      </c>
      <c r="V211" s="40" t="s">
        <v>64</v>
      </c>
      <c r="W211" s="40" t="s">
        <v>64</v>
      </c>
      <c r="X211" s="39" t="s">
        <v>64</v>
      </c>
      <c r="Y211" s="41" t="s">
        <v>64</v>
      </c>
      <c r="Z211" s="41" t="s">
        <v>64</v>
      </c>
      <c r="AA211" s="41" t="s">
        <v>64</v>
      </c>
      <c r="AB211" s="42">
        <v>0.0</v>
      </c>
      <c r="AC211" s="42">
        <v>0.0</v>
      </c>
      <c r="AD211" s="42">
        <v>0.0</v>
      </c>
      <c r="AE211" s="42">
        <v>0.0</v>
      </c>
      <c r="AF211" s="42">
        <v>0.0</v>
      </c>
      <c r="AG211" s="25"/>
      <c r="AH211" s="25"/>
      <c r="AI211" s="25"/>
      <c r="AJ211" s="25"/>
      <c r="AK211" s="25"/>
      <c r="AL211" s="25"/>
    </row>
    <row r="212">
      <c r="A212" s="26"/>
      <c r="B212" s="25"/>
      <c r="C212" s="25"/>
      <c r="D212" s="28"/>
      <c r="E212" s="29"/>
      <c r="F212" s="30"/>
      <c r="G212" s="33"/>
      <c r="H212" s="34"/>
      <c r="I212" s="35"/>
      <c r="J212" s="36"/>
      <c r="K212" s="28"/>
      <c r="L212" s="28"/>
      <c r="M212" s="34"/>
      <c r="N212" s="35"/>
      <c r="O212" s="36"/>
      <c r="P212" s="28"/>
      <c r="Q212" s="37"/>
      <c r="R212" s="38" t="s">
        <v>64</v>
      </c>
      <c r="S212" s="39" t="s">
        <v>64</v>
      </c>
      <c r="T212" s="40" t="s">
        <v>64</v>
      </c>
      <c r="U212" s="40" t="s">
        <v>64</v>
      </c>
      <c r="V212" s="40" t="s">
        <v>64</v>
      </c>
      <c r="W212" s="40" t="s">
        <v>64</v>
      </c>
      <c r="X212" s="39" t="s">
        <v>64</v>
      </c>
      <c r="Y212" s="41" t="s">
        <v>64</v>
      </c>
      <c r="Z212" s="41" t="s">
        <v>64</v>
      </c>
      <c r="AA212" s="41" t="s">
        <v>64</v>
      </c>
      <c r="AB212" s="42">
        <v>0.0</v>
      </c>
      <c r="AC212" s="42">
        <v>0.0</v>
      </c>
      <c r="AD212" s="42">
        <v>0.0</v>
      </c>
      <c r="AE212" s="42">
        <v>0.0</v>
      </c>
      <c r="AF212" s="42">
        <v>0.0</v>
      </c>
      <c r="AG212" s="25"/>
      <c r="AH212" s="25"/>
      <c r="AI212" s="25"/>
      <c r="AJ212" s="25"/>
      <c r="AK212" s="25"/>
      <c r="AL212" s="25"/>
    </row>
    <row r="213">
      <c r="A213" s="26"/>
      <c r="B213" s="25"/>
      <c r="C213" s="25"/>
      <c r="D213" s="28"/>
      <c r="E213" s="29"/>
      <c r="F213" s="30"/>
      <c r="G213" s="33"/>
      <c r="H213" s="34"/>
      <c r="I213" s="35"/>
      <c r="J213" s="36"/>
      <c r="K213" s="28"/>
      <c r="L213" s="28"/>
      <c r="M213" s="34"/>
      <c r="N213" s="35"/>
      <c r="O213" s="36"/>
      <c r="P213" s="28"/>
      <c r="Q213" s="37"/>
      <c r="R213" s="38" t="s">
        <v>64</v>
      </c>
      <c r="S213" s="39" t="s">
        <v>64</v>
      </c>
      <c r="T213" s="40" t="s">
        <v>64</v>
      </c>
      <c r="U213" s="40" t="s">
        <v>64</v>
      </c>
      <c r="V213" s="40" t="s">
        <v>64</v>
      </c>
      <c r="W213" s="40" t="s">
        <v>64</v>
      </c>
      <c r="X213" s="39" t="s">
        <v>64</v>
      </c>
      <c r="Y213" s="41" t="s">
        <v>64</v>
      </c>
      <c r="Z213" s="41" t="s">
        <v>64</v>
      </c>
      <c r="AA213" s="41" t="s">
        <v>64</v>
      </c>
      <c r="AB213" s="42">
        <v>0.0</v>
      </c>
      <c r="AC213" s="42">
        <v>0.0</v>
      </c>
      <c r="AD213" s="42">
        <v>0.0</v>
      </c>
      <c r="AE213" s="42">
        <v>0.0</v>
      </c>
      <c r="AF213" s="42">
        <v>0.0</v>
      </c>
      <c r="AG213" s="25"/>
      <c r="AH213" s="25"/>
      <c r="AI213" s="25"/>
      <c r="AJ213" s="25"/>
      <c r="AK213" s="25"/>
      <c r="AL213" s="25"/>
    </row>
    <row r="214">
      <c r="A214" s="26"/>
      <c r="B214" s="25"/>
      <c r="C214" s="25"/>
      <c r="D214" s="28"/>
      <c r="E214" s="29"/>
      <c r="F214" s="30"/>
      <c r="G214" s="33"/>
      <c r="H214" s="34"/>
      <c r="I214" s="35"/>
      <c r="J214" s="36"/>
      <c r="K214" s="28"/>
      <c r="L214" s="28"/>
      <c r="M214" s="34"/>
      <c r="N214" s="35"/>
      <c r="O214" s="36"/>
      <c r="P214" s="28"/>
      <c r="Q214" s="37"/>
      <c r="R214" s="38" t="s">
        <v>64</v>
      </c>
      <c r="S214" s="39" t="s">
        <v>64</v>
      </c>
      <c r="T214" s="40" t="s">
        <v>64</v>
      </c>
      <c r="U214" s="40" t="s">
        <v>64</v>
      </c>
      <c r="V214" s="40" t="s">
        <v>64</v>
      </c>
      <c r="W214" s="40" t="s">
        <v>64</v>
      </c>
      <c r="X214" s="39" t="s">
        <v>64</v>
      </c>
      <c r="Y214" s="41" t="s">
        <v>64</v>
      </c>
      <c r="Z214" s="41" t="s">
        <v>64</v>
      </c>
      <c r="AA214" s="41" t="s">
        <v>64</v>
      </c>
      <c r="AB214" s="42">
        <v>0.0</v>
      </c>
      <c r="AC214" s="42">
        <v>0.0</v>
      </c>
      <c r="AD214" s="42">
        <v>0.0</v>
      </c>
      <c r="AE214" s="42">
        <v>0.0</v>
      </c>
      <c r="AF214" s="42">
        <v>0.0</v>
      </c>
      <c r="AG214" s="25"/>
      <c r="AH214" s="25"/>
      <c r="AI214" s="25"/>
      <c r="AJ214" s="25"/>
      <c r="AK214" s="25"/>
      <c r="AL214" s="25"/>
    </row>
    <row r="215">
      <c r="A215" s="26"/>
      <c r="B215" s="25"/>
      <c r="C215" s="25"/>
      <c r="D215" s="28"/>
      <c r="E215" s="29"/>
      <c r="F215" s="30"/>
      <c r="G215" s="33"/>
      <c r="H215" s="34"/>
      <c r="I215" s="35"/>
      <c r="J215" s="36"/>
      <c r="K215" s="28"/>
      <c r="L215" s="28"/>
      <c r="M215" s="34"/>
      <c r="N215" s="35"/>
      <c r="O215" s="36"/>
      <c r="P215" s="28"/>
      <c r="Q215" s="37"/>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0.0</v>
      </c>
      <c r="AF215" s="42">
        <v>0.0</v>
      </c>
      <c r="AG215" s="25"/>
      <c r="AH215" s="25"/>
      <c r="AI215" s="25"/>
      <c r="AJ215" s="25"/>
      <c r="AK215" s="25"/>
      <c r="AL215" s="25"/>
    </row>
    <row r="216">
      <c r="A216" s="26"/>
      <c r="B216" s="25"/>
      <c r="C216" s="25"/>
      <c r="D216" s="28"/>
      <c r="E216" s="29"/>
      <c r="F216" s="30"/>
      <c r="G216" s="33"/>
      <c r="H216" s="34"/>
      <c r="I216" s="35"/>
      <c r="J216" s="36"/>
      <c r="K216" s="28"/>
      <c r="L216" s="28"/>
      <c r="M216" s="34"/>
      <c r="N216" s="35"/>
      <c r="O216" s="36"/>
      <c r="P216" s="28"/>
      <c r="Q216" s="37"/>
      <c r="R216" s="38" t="s">
        <v>64</v>
      </c>
      <c r="S216" s="39" t="s">
        <v>64</v>
      </c>
      <c r="T216" s="40" t="s">
        <v>64</v>
      </c>
      <c r="U216" s="40" t="s">
        <v>64</v>
      </c>
      <c r="V216" s="40" t="s">
        <v>64</v>
      </c>
      <c r="W216" s="40" t="s">
        <v>64</v>
      </c>
      <c r="X216" s="39" t="s">
        <v>64</v>
      </c>
      <c r="Y216" s="41" t="s">
        <v>64</v>
      </c>
      <c r="Z216" s="41" t="s">
        <v>64</v>
      </c>
      <c r="AA216" s="41" t="s">
        <v>64</v>
      </c>
      <c r="AB216" s="42">
        <v>0.0</v>
      </c>
      <c r="AC216" s="42">
        <v>0.0</v>
      </c>
      <c r="AD216" s="42">
        <v>0.0</v>
      </c>
      <c r="AE216" s="42">
        <v>0.0</v>
      </c>
      <c r="AF216" s="42">
        <v>0.0</v>
      </c>
      <c r="AG216" s="25"/>
      <c r="AH216" s="25"/>
      <c r="AI216" s="25"/>
      <c r="AJ216" s="25"/>
      <c r="AK216" s="25"/>
      <c r="AL216" s="25"/>
    </row>
    <row r="217">
      <c r="A217" s="26"/>
      <c r="B217" s="25"/>
      <c r="C217" s="25"/>
      <c r="D217" s="28"/>
      <c r="E217" s="29"/>
      <c r="F217" s="30"/>
      <c r="G217" s="33"/>
      <c r="H217" s="34"/>
      <c r="I217" s="35"/>
      <c r="J217" s="36"/>
      <c r="K217" s="28"/>
      <c r="L217" s="28"/>
      <c r="M217" s="34"/>
      <c r="N217" s="35"/>
      <c r="O217" s="36"/>
      <c r="P217" s="28"/>
      <c r="Q217" s="37"/>
      <c r="R217" s="38" t="s">
        <v>64</v>
      </c>
      <c r="S217" s="39" t="s">
        <v>64</v>
      </c>
      <c r="T217" s="40" t="s">
        <v>64</v>
      </c>
      <c r="U217" s="40" t="s">
        <v>64</v>
      </c>
      <c r="V217" s="40" t="s">
        <v>64</v>
      </c>
      <c r="W217" s="40" t="s">
        <v>64</v>
      </c>
      <c r="X217" s="39" t="s">
        <v>64</v>
      </c>
      <c r="Y217" s="41" t="s">
        <v>64</v>
      </c>
      <c r="Z217" s="41" t="s">
        <v>64</v>
      </c>
      <c r="AA217" s="41" t="s">
        <v>64</v>
      </c>
      <c r="AB217" s="42">
        <v>0.0</v>
      </c>
      <c r="AC217" s="42">
        <v>0.0</v>
      </c>
      <c r="AD217" s="42">
        <v>0.0</v>
      </c>
      <c r="AE217" s="42">
        <v>0.0</v>
      </c>
      <c r="AF217" s="42">
        <v>0.0</v>
      </c>
      <c r="AG217" s="25"/>
      <c r="AH217" s="25"/>
      <c r="AI217" s="25"/>
      <c r="AJ217" s="25"/>
      <c r="AK217" s="25"/>
      <c r="AL217" s="25"/>
    </row>
    <row r="218">
      <c r="A218" s="26"/>
      <c r="B218" s="25"/>
      <c r="C218" s="25"/>
      <c r="D218" s="28"/>
      <c r="E218" s="29"/>
      <c r="F218" s="30"/>
      <c r="G218" s="32"/>
      <c r="H218" s="34"/>
      <c r="I218" s="35"/>
      <c r="J218" s="36"/>
      <c r="K218" s="28"/>
      <c r="L218" s="28"/>
      <c r="M218" s="34"/>
      <c r="N218" s="35"/>
      <c r="O218" s="36"/>
      <c r="P218" s="28"/>
      <c r="Q218" s="37"/>
      <c r="R218" s="38" t="s">
        <v>64</v>
      </c>
      <c r="S218" s="39" t="s">
        <v>64</v>
      </c>
      <c r="T218" s="40" t="s">
        <v>64</v>
      </c>
      <c r="U218" s="40" t="s">
        <v>64</v>
      </c>
      <c r="V218" s="40" t="s">
        <v>64</v>
      </c>
      <c r="W218" s="40" t="s">
        <v>64</v>
      </c>
      <c r="X218" s="39" t="s">
        <v>64</v>
      </c>
      <c r="Y218" s="41" t="s">
        <v>64</v>
      </c>
      <c r="Z218" s="41" t="s">
        <v>64</v>
      </c>
      <c r="AA218" s="41" t="s">
        <v>64</v>
      </c>
      <c r="AB218" s="42">
        <v>0.0</v>
      </c>
      <c r="AC218" s="42">
        <v>0.0</v>
      </c>
      <c r="AD218" s="42">
        <v>0.0</v>
      </c>
      <c r="AE218" s="42">
        <v>0.0</v>
      </c>
      <c r="AF218" s="42">
        <v>0.0</v>
      </c>
      <c r="AG218" s="25"/>
      <c r="AH218" s="25"/>
      <c r="AI218" s="25"/>
      <c r="AJ218" s="25"/>
      <c r="AK218" s="25"/>
      <c r="AL218" s="25"/>
    </row>
    <row r="219">
      <c r="A219" s="26"/>
      <c r="B219" s="25"/>
      <c r="C219" s="25"/>
      <c r="D219" s="28"/>
      <c r="E219" s="29"/>
      <c r="F219" s="30"/>
      <c r="G219" s="33"/>
      <c r="H219" s="34"/>
      <c r="I219" s="35"/>
      <c r="J219" s="36"/>
      <c r="K219" s="28"/>
      <c r="L219" s="28"/>
      <c r="M219" s="34"/>
      <c r="N219" s="35"/>
      <c r="O219" s="36"/>
      <c r="P219" s="28"/>
      <c r="Q219" s="37"/>
      <c r="R219" s="38" t="s">
        <v>64</v>
      </c>
      <c r="S219" s="39" t="s">
        <v>64</v>
      </c>
      <c r="T219" s="40" t="s">
        <v>64</v>
      </c>
      <c r="U219" s="40" t="s">
        <v>64</v>
      </c>
      <c r="V219" s="40" t="s">
        <v>64</v>
      </c>
      <c r="W219" s="40" t="s">
        <v>64</v>
      </c>
      <c r="X219" s="39" t="s">
        <v>64</v>
      </c>
      <c r="Y219" s="41" t="s">
        <v>64</v>
      </c>
      <c r="Z219" s="41" t="s">
        <v>64</v>
      </c>
      <c r="AA219" s="41" t="s">
        <v>64</v>
      </c>
      <c r="AB219" s="42">
        <v>0.0</v>
      </c>
      <c r="AC219" s="42">
        <v>0.0</v>
      </c>
      <c r="AD219" s="42">
        <v>0.0</v>
      </c>
      <c r="AE219" s="42">
        <v>0.0</v>
      </c>
      <c r="AF219" s="42">
        <v>0.0</v>
      </c>
      <c r="AG219" s="25"/>
      <c r="AH219" s="25"/>
      <c r="AI219" s="25"/>
      <c r="AJ219" s="25"/>
      <c r="AK219" s="25"/>
      <c r="AL219" s="25"/>
    </row>
    <row r="220">
      <c r="A220" s="26"/>
      <c r="B220" s="25"/>
      <c r="C220" s="25"/>
      <c r="D220" s="28"/>
      <c r="E220" s="29"/>
      <c r="F220" s="30"/>
      <c r="G220" s="33"/>
      <c r="H220" s="34"/>
      <c r="I220" s="35"/>
      <c r="J220" s="36"/>
      <c r="K220" s="28"/>
      <c r="L220" s="28"/>
      <c r="M220" s="34"/>
      <c r="N220" s="35"/>
      <c r="O220" s="36"/>
      <c r="P220" s="28"/>
      <c r="Q220" s="37"/>
      <c r="R220" s="38" t="s">
        <v>64</v>
      </c>
      <c r="S220" s="39" t="s">
        <v>64</v>
      </c>
      <c r="T220" s="40" t="s">
        <v>64</v>
      </c>
      <c r="U220" s="40" t="s">
        <v>64</v>
      </c>
      <c r="V220" s="40" t="s">
        <v>64</v>
      </c>
      <c r="W220" s="40" t="s">
        <v>64</v>
      </c>
      <c r="X220" s="39" t="s">
        <v>64</v>
      </c>
      <c r="Y220" s="41" t="s">
        <v>64</v>
      </c>
      <c r="Z220" s="41" t="s">
        <v>64</v>
      </c>
      <c r="AA220" s="41" t="s">
        <v>64</v>
      </c>
      <c r="AB220" s="42">
        <v>0.0</v>
      </c>
      <c r="AC220" s="42">
        <v>0.0</v>
      </c>
      <c r="AD220" s="42">
        <v>0.0</v>
      </c>
      <c r="AE220" s="42">
        <v>0.0</v>
      </c>
      <c r="AF220" s="42">
        <v>0.0</v>
      </c>
      <c r="AG220" s="25"/>
      <c r="AH220" s="25"/>
      <c r="AI220" s="25"/>
      <c r="AJ220" s="25"/>
      <c r="AK220" s="25"/>
      <c r="AL220" s="25"/>
    </row>
    <row r="221">
      <c r="A221" s="26"/>
      <c r="B221" s="25"/>
      <c r="C221" s="25"/>
      <c r="D221" s="28"/>
      <c r="E221" s="29"/>
      <c r="F221" s="30"/>
      <c r="G221" s="33"/>
      <c r="H221" s="34"/>
      <c r="I221" s="35"/>
      <c r="J221" s="36"/>
      <c r="K221" s="28"/>
      <c r="L221" s="28"/>
      <c r="M221" s="34"/>
      <c r="N221" s="35"/>
      <c r="O221" s="36"/>
      <c r="P221" s="28"/>
      <c r="Q221" s="37"/>
      <c r="R221" s="38" t="s">
        <v>64</v>
      </c>
      <c r="S221" s="39" t="s">
        <v>64</v>
      </c>
      <c r="T221" s="40" t="s">
        <v>64</v>
      </c>
      <c r="U221" s="40" t="s">
        <v>64</v>
      </c>
      <c r="V221" s="40" t="s">
        <v>64</v>
      </c>
      <c r="W221" s="40" t="s">
        <v>64</v>
      </c>
      <c r="X221" s="39" t="s">
        <v>64</v>
      </c>
      <c r="Y221" s="41" t="s">
        <v>64</v>
      </c>
      <c r="Z221" s="41" t="s">
        <v>64</v>
      </c>
      <c r="AA221" s="41" t="s">
        <v>64</v>
      </c>
      <c r="AB221" s="42">
        <v>0.0</v>
      </c>
      <c r="AC221" s="42">
        <v>0.0</v>
      </c>
      <c r="AD221" s="42">
        <v>0.0</v>
      </c>
      <c r="AE221" s="42">
        <v>0.0</v>
      </c>
      <c r="AF221" s="42">
        <v>0.0</v>
      </c>
      <c r="AG221" s="25"/>
      <c r="AH221" s="25"/>
      <c r="AI221" s="25"/>
      <c r="AJ221" s="25"/>
      <c r="AK221" s="25"/>
      <c r="AL221" s="25"/>
    </row>
    <row r="222">
      <c r="A222" s="26"/>
      <c r="B222" s="25"/>
      <c r="C222" s="25"/>
      <c r="D222" s="28"/>
      <c r="E222" s="29"/>
      <c r="F222" s="30"/>
      <c r="G222" s="33"/>
      <c r="H222" s="34"/>
      <c r="I222" s="35"/>
      <c r="J222" s="36"/>
      <c r="K222" s="28"/>
      <c r="L222" s="28"/>
      <c r="M222" s="34"/>
      <c r="N222" s="35"/>
      <c r="O222" s="36"/>
      <c r="P222" s="28"/>
      <c r="Q222" s="37"/>
      <c r="R222" s="38" t="s">
        <v>64</v>
      </c>
      <c r="S222" s="39" t="s">
        <v>64</v>
      </c>
      <c r="T222" s="40" t="s">
        <v>64</v>
      </c>
      <c r="U222" s="40" t="s">
        <v>64</v>
      </c>
      <c r="V222" s="40" t="s">
        <v>64</v>
      </c>
      <c r="W222" s="40" t="s">
        <v>64</v>
      </c>
      <c r="X222" s="39" t="s">
        <v>64</v>
      </c>
      <c r="Y222" s="41" t="s">
        <v>64</v>
      </c>
      <c r="Z222" s="41" t="s">
        <v>64</v>
      </c>
      <c r="AA222" s="41" t="s">
        <v>64</v>
      </c>
      <c r="AB222" s="42">
        <v>0.0</v>
      </c>
      <c r="AC222" s="42">
        <v>0.0</v>
      </c>
      <c r="AD222" s="42">
        <v>0.0</v>
      </c>
      <c r="AE222" s="42">
        <v>0.0</v>
      </c>
      <c r="AF222" s="42">
        <v>0.0</v>
      </c>
      <c r="AG222" s="25"/>
      <c r="AH222" s="25"/>
      <c r="AI222" s="25"/>
      <c r="AJ222" s="25"/>
      <c r="AK222" s="25"/>
      <c r="AL222" s="25"/>
    </row>
    <row r="223">
      <c r="A223" s="26"/>
      <c r="B223" s="25"/>
      <c r="C223" s="25"/>
      <c r="D223" s="28"/>
      <c r="E223" s="29"/>
      <c r="F223" s="30"/>
      <c r="G223" s="33"/>
      <c r="H223" s="34"/>
      <c r="I223" s="35"/>
      <c r="J223" s="36"/>
      <c r="K223" s="28"/>
      <c r="L223" s="28"/>
      <c r="M223" s="34"/>
      <c r="N223" s="35"/>
      <c r="O223" s="36"/>
      <c r="P223" s="28"/>
      <c r="Q223" s="37"/>
      <c r="R223" s="38" t="s">
        <v>64</v>
      </c>
      <c r="S223" s="39" t="s">
        <v>64</v>
      </c>
      <c r="T223" s="40" t="s">
        <v>64</v>
      </c>
      <c r="U223" s="40" t="s">
        <v>64</v>
      </c>
      <c r="V223" s="40" t="s">
        <v>64</v>
      </c>
      <c r="W223" s="40" t="s">
        <v>64</v>
      </c>
      <c r="X223" s="39" t="s">
        <v>64</v>
      </c>
      <c r="Y223" s="41" t="s">
        <v>64</v>
      </c>
      <c r="Z223" s="41" t="s">
        <v>64</v>
      </c>
      <c r="AA223" s="41" t="s">
        <v>64</v>
      </c>
      <c r="AB223" s="42">
        <v>0.0</v>
      </c>
      <c r="AC223" s="42">
        <v>0.0</v>
      </c>
      <c r="AD223" s="42">
        <v>0.0</v>
      </c>
      <c r="AE223" s="42">
        <v>0.0</v>
      </c>
      <c r="AF223" s="42">
        <v>0.0</v>
      </c>
      <c r="AG223" s="25"/>
      <c r="AH223" s="25"/>
      <c r="AI223" s="25"/>
      <c r="AJ223" s="25"/>
      <c r="AK223" s="25"/>
      <c r="AL223" s="25"/>
    </row>
    <row r="224">
      <c r="A224" s="26"/>
      <c r="B224" s="25"/>
      <c r="C224" s="25"/>
      <c r="D224" s="28"/>
      <c r="E224" s="29"/>
      <c r="F224" s="30"/>
      <c r="G224" s="33"/>
      <c r="H224" s="34"/>
      <c r="I224" s="35"/>
      <c r="J224" s="36"/>
      <c r="K224" s="28"/>
      <c r="L224" s="28"/>
      <c r="M224" s="34"/>
      <c r="N224" s="35"/>
      <c r="O224" s="36"/>
      <c r="P224" s="28"/>
      <c r="Q224" s="37"/>
      <c r="R224" s="38" t="s">
        <v>64</v>
      </c>
      <c r="S224" s="39" t="s">
        <v>64</v>
      </c>
      <c r="T224" s="40" t="s">
        <v>64</v>
      </c>
      <c r="U224" s="40" t="s">
        <v>64</v>
      </c>
      <c r="V224" s="40" t="s">
        <v>64</v>
      </c>
      <c r="W224" s="40" t="s">
        <v>64</v>
      </c>
      <c r="X224" s="39" t="s">
        <v>64</v>
      </c>
      <c r="Y224" s="41" t="s">
        <v>64</v>
      </c>
      <c r="Z224" s="41" t="s">
        <v>64</v>
      </c>
      <c r="AA224" s="41" t="s">
        <v>64</v>
      </c>
      <c r="AB224" s="42">
        <v>0.0</v>
      </c>
      <c r="AC224" s="42">
        <v>0.0</v>
      </c>
      <c r="AD224" s="42">
        <v>0.0</v>
      </c>
      <c r="AE224" s="42">
        <v>0.0</v>
      </c>
      <c r="AF224" s="42">
        <v>0.0</v>
      </c>
      <c r="AG224" s="25"/>
      <c r="AH224" s="25"/>
      <c r="AI224" s="25"/>
      <c r="AJ224" s="25"/>
      <c r="AK224" s="25"/>
      <c r="AL224" s="25"/>
    </row>
    <row r="225">
      <c r="A225" s="26"/>
      <c r="B225" s="25"/>
      <c r="C225" s="25"/>
      <c r="D225" s="28"/>
      <c r="E225" s="29"/>
      <c r="F225" s="30"/>
      <c r="G225" s="33"/>
      <c r="H225" s="34"/>
      <c r="I225" s="35"/>
      <c r="J225" s="36"/>
      <c r="K225" s="28"/>
      <c r="L225" s="28"/>
      <c r="M225" s="34"/>
      <c r="N225" s="35"/>
      <c r="O225" s="36"/>
      <c r="P225" s="28"/>
      <c r="Q225" s="37"/>
      <c r="R225" s="38" t="s">
        <v>64</v>
      </c>
      <c r="S225" s="39" t="s">
        <v>64</v>
      </c>
      <c r="T225" s="40" t="s">
        <v>64</v>
      </c>
      <c r="U225" s="40" t="s">
        <v>64</v>
      </c>
      <c r="V225" s="40" t="s">
        <v>64</v>
      </c>
      <c r="W225" s="40" t="s">
        <v>64</v>
      </c>
      <c r="X225" s="39" t="s">
        <v>64</v>
      </c>
      <c r="Y225" s="41" t="s">
        <v>64</v>
      </c>
      <c r="Z225" s="41" t="s">
        <v>64</v>
      </c>
      <c r="AA225" s="41" t="s">
        <v>64</v>
      </c>
      <c r="AB225" s="42">
        <v>0.0</v>
      </c>
      <c r="AC225" s="42">
        <v>0.0</v>
      </c>
      <c r="AD225" s="42">
        <v>0.0</v>
      </c>
      <c r="AE225" s="42">
        <v>0.0</v>
      </c>
      <c r="AF225" s="42">
        <v>0.0</v>
      </c>
      <c r="AG225" s="25"/>
      <c r="AH225" s="25"/>
      <c r="AI225" s="25"/>
      <c r="AJ225" s="25"/>
      <c r="AK225" s="25"/>
      <c r="AL225" s="25"/>
    </row>
    <row r="226">
      <c r="A226" s="26"/>
      <c r="B226" s="25"/>
      <c r="C226" s="25"/>
      <c r="D226" s="28"/>
      <c r="E226" s="29"/>
      <c r="F226" s="30"/>
      <c r="G226" s="33"/>
      <c r="H226" s="34"/>
      <c r="I226" s="35"/>
      <c r="J226" s="36"/>
      <c r="K226" s="28"/>
      <c r="L226" s="28"/>
      <c r="M226" s="34"/>
      <c r="N226" s="35"/>
      <c r="O226" s="36"/>
      <c r="P226" s="28"/>
      <c r="Q226" s="37"/>
      <c r="R226" s="38" t="s">
        <v>64</v>
      </c>
      <c r="S226" s="39" t="s">
        <v>64</v>
      </c>
      <c r="T226" s="40" t="s">
        <v>64</v>
      </c>
      <c r="U226" s="40" t="s">
        <v>64</v>
      </c>
      <c r="V226" s="40" t="s">
        <v>64</v>
      </c>
      <c r="W226" s="40" t="s">
        <v>64</v>
      </c>
      <c r="X226" s="39" t="s">
        <v>64</v>
      </c>
      <c r="Y226" s="41" t="s">
        <v>64</v>
      </c>
      <c r="Z226" s="41" t="s">
        <v>64</v>
      </c>
      <c r="AA226" s="41" t="s">
        <v>64</v>
      </c>
      <c r="AB226" s="42">
        <v>0.0</v>
      </c>
      <c r="AC226" s="42">
        <v>0.0</v>
      </c>
      <c r="AD226" s="42">
        <v>0.0</v>
      </c>
      <c r="AE226" s="42">
        <v>0.0</v>
      </c>
      <c r="AF226" s="42">
        <v>0.0</v>
      </c>
      <c r="AG226" s="25"/>
      <c r="AH226" s="25"/>
      <c r="AI226" s="25"/>
      <c r="AJ226" s="25"/>
      <c r="AK226" s="25"/>
      <c r="AL226" s="25"/>
    </row>
    <row r="227">
      <c r="A227" s="26"/>
      <c r="B227" s="25"/>
      <c r="C227" s="25"/>
      <c r="D227" s="28"/>
      <c r="E227" s="29"/>
      <c r="F227" s="30"/>
      <c r="G227" s="33"/>
      <c r="H227" s="34"/>
      <c r="I227" s="35"/>
      <c r="J227" s="36"/>
      <c r="K227" s="28"/>
      <c r="L227" s="28"/>
      <c r="M227" s="34"/>
      <c r="N227" s="35"/>
      <c r="O227" s="36"/>
      <c r="P227" s="28"/>
      <c r="Q227" s="37"/>
      <c r="R227" s="38" t="s">
        <v>64</v>
      </c>
      <c r="S227" s="39" t="s">
        <v>64</v>
      </c>
      <c r="T227" s="40" t="s">
        <v>64</v>
      </c>
      <c r="U227" s="40" t="s">
        <v>64</v>
      </c>
      <c r="V227" s="40" t="s">
        <v>64</v>
      </c>
      <c r="W227" s="40" t="s">
        <v>64</v>
      </c>
      <c r="X227" s="39" t="s">
        <v>64</v>
      </c>
      <c r="Y227" s="41" t="s">
        <v>64</v>
      </c>
      <c r="Z227" s="41" t="s">
        <v>64</v>
      </c>
      <c r="AA227" s="41" t="s">
        <v>64</v>
      </c>
      <c r="AB227" s="42">
        <v>0.0</v>
      </c>
      <c r="AC227" s="42">
        <v>0.0</v>
      </c>
      <c r="AD227" s="42">
        <v>0.0</v>
      </c>
      <c r="AE227" s="42">
        <v>0.0</v>
      </c>
      <c r="AF227" s="42">
        <v>0.0</v>
      </c>
      <c r="AG227" s="25"/>
      <c r="AH227" s="25"/>
      <c r="AI227" s="25"/>
      <c r="AJ227" s="25"/>
      <c r="AK227" s="25"/>
      <c r="AL227" s="25"/>
    </row>
    <row r="228">
      <c r="A228" s="26"/>
      <c r="B228" s="25"/>
      <c r="C228" s="25"/>
      <c r="D228" s="28"/>
      <c r="E228" s="29"/>
      <c r="F228" s="30"/>
      <c r="G228" s="33"/>
      <c r="H228" s="34"/>
      <c r="I228" s="35"/>
      <c r="J228" s="36"/>
      <c r="K228" s="28"/>
      <c r="L228" s="28"/>
      <c r="M228" s="34"/>
      <c r="N228" s="35"/>
      <c r="O228" s="36"/>
      <c r="P228" s="28"/>
      <c r="Q228" s="37"/>
      <c r="R228" s="38" t="s">
        <v>64</v>
      </c>
      <c r="S228" s="39" t="s">
        <v>64</v>
      </c>
      <c r="T228" s="40" t="s">
        <v>64</v>
      </c>
      <c r="U228" s="40" t="s">
        <v>64</v>
      </c>
      <c r="V228" s="40" t="s">
        <v>64</v>
      </c>
      <c r="W228" s="40" t="s">
        <v>64</v>
      </c>
      <c r="X228" s="39" t="s">
        <v>64</v>
      </c>
      <c r="Y228" s="41" t="s">
        <v>64</v>
      </c>
      <c r="Z228" s="41" t="s">
        <v>64</v>
      </c>
      <c r="AA228" s="41" t="s">
        <v>64</v>
      </c>
      <c r="AB228" s="42">
        <v>0.0</v>
      </c>
      <c r="AC228" s="42">
        <v>0.0</v>
      </c>
      <c r="AD228" s="42">
        <v>0.0</v>
      </c>
      <c r="AE228" s="42">
        <v>0.0</v>
      </c>
      <c r="AF228" s="42">
        <v>0.0</v>
      </c>
      <c r="AG228" s="25"/>
      <c r="AH228" s="25"/>
      <c r="AI228" s="25"/>
      <c r="AJ228" s="25"/>
      <c r="AK228" s="25"/>
      <c r="AL228" s="25"/>
    </row>
    <row r="229">
      <c r="A229" s="26"/>
      <c r="B229" s="25"/>
      <c r="C229" s="25"/>
      <c r="D229" s="28"/>
      <c r="E229" s="29"/>
      <c r="F229" s="30"/>
      <c r="G229" s="33"/>
      <c r="H229" s="34"/>
      <c r="I229" s="35"/>
      <c r="J229" s="36"/>
      <c r="K229" s="28"/>
      <c r="L229" s="28"/>
      <c r="M229" s="34"/>
      <c r="N229" s="35"/>
      <c r="O229" s="36"/>
      <c r="P229" s="28"/>
      <c r="Q229" s="37"/>
      <c r="R229" s="38" t="s">
        <v>64</v>
      </c>
      <c r="S229" s="39" t="s">
        <v>64</v>
      </c>
      <c r="T229" s="40" t="s">
        <v>64</v>
      </c>
      <c r="U229" s="40" t="s">
        <v>64</v>
      </c>
      <c r="V229" s="40" t="s">
        <v>64</v>
      </c>
      <c r="W229" s="40" t="s">
        <v>64</v>
      </c>
      <c r="X229" s="39" t="s">
        <v>64</v>
      </c>
      <c r="Y229" s="41" t="s">
        <v>64</v>
      </c>
      <c r="Z229" s="41" t="s">
        <v>64</v>
      </c>
      <c r="AA229" s="41" t="s">
        <v>64</v>
      </c>
      <c r="AB229" s="42">
        <v>0.0</v>
      </c>
      <c r="AC229" s="42">
        <v>0.0</v>
      </c>
      <c r="AD229" s="42">
        <v>0.0</v>
      </c>
      <c r="AE229" s="42">
        <v>0.0</v>
      </c>
      <c r="AF229" s="42">
        <v>0.0</v>
      </c>
      <c r="AG229" s="25"/>
      <c r="AH229" s="25"/>
      <c r="AI229" s="25"/>
      <c r="AJ229" s="25"/>
      <c r="AK229" s="25"/>
      <c r="AL229" s="25"/>
    </row>
    <row r="230">
      <c r="A230" s="26"/>
      <c r="B230" s="25"/>
      <c r="C230" s="25"/>
      <c r="D230" s="28"/>
      <c r="E230" s="29"/>
      <c r="F230" s="30"/>
      <c r="G230" s="33"/>
      <c r="H230" s="34"/>
      <c r="I230" s="35"/>
      <c r="J230" s="36"/>
      <c r="K230" s="28"/>
      <c r="L230" s="28"/>
      <c r="M230" s="34"/>
      <c r="N230" s="35"/>
      <c r="O230" s="36"/>
      <c r="P230" s="28"/>
      <c r="Q230" s="37"/>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0.0</v>
      </c>
      <c r="AF230" s="42">
        <v>0.0</v>
      </c>
      <c r="AG230" s="25"/>
      <c r="AH230" s="25"/>
      <c r="AI230" s="25"/>
      <c r="AJ230" s="25"/>
      <c r="AK230" s="25"/>
      <c r="AL230" s="25"/>
    </row>
    <row r="231">
      <c r="A231" s="26"/>
      <c r="B231" s="25"/>
      <c r="C231" s="25"/>
      <c r="D231" s="28"/>
      <c r="E231" s="29"/>
      <c r="F231" s="30"/>
      <c r="G231" s="33"/>
      <c r="H231" s="34"/>
      <c r="I231" s="35"/>
      <c r="J231" s="36"/>
      <c r="K231" s="28"/>
      <c r="L231" s="28"/>
      <c r="M231" s="34"/>
      <c r="N231" s="35"/>
      <c r="O231" s="36"/>
      <c r="P231" s="28"/>
      <c r="Q231" s="37"/>
      <c r="R231" s="38" t="s">
        <v>64</v>
      </c>
      <c r="S231" s="39" t="s">
        <v>64</v>
      </c>
      <c r="T231" s="40" t="s">
        <v>64</v>
      </c>
      <c r="U231" s="40" t="s">
        <v>64</v>
      </c>
      <c r="V231" s="40" t="s">
        <v>64</v>
      </c>
      <c r="W231" s="40" t="s">
        <v>64</v>
      </c>
      <c r="X231" s="39" t="s">
        <v>64</v>
      </c>
      <c r="Y231" s="41" t="s">
        <v>64</v>
      </c>
      <c r="Z231" s="41" t="s">
        <v>64</v>
      </c>
      <c r="AA231" s="41" t="s">
        <v>64</v>
      </c>
      <c r="AB231" s="42">
        <v>0.0</v>
      </c>
      <c r="AC231" s="42">
        <v>0.0</v>
      </c>
      <c r="AD231" s="42">
        <v>0.0</v>
      </c>
      <c r="AE231" s="42">
        <v>0.0</v>
      </c>
      <c r="AF231" s="42">
        <v>0.0</v>
      </c>
      <c r="AG231" s="25"/>
      <c r="AH231" s="25"/>
      <c r="AI231" s="25"/>
      <c r="AJ231" s="25"/>
      <c r="AK231" s="25"/>
      <c r="AL231" s="25"/>
    </row>
    <row r="232">
      <c r="A232" s="26"/>
      <c r="B232" s="25"/>
      <c r="C232" s="25"/>
      <c r="D232" s="28"/>
      <c r="E232" s="29"/>
      <c r="F232" s="30"/>
      <c r="G232" s="33"/>
      <c r="H232" s="34"/>
      <c r="I232" s="35"/>
      <c r="J232" s="36"/>
      <c r="K232" s="28"/>
      <c r="L232" s="28"/>
      <c r="M232" s="34"/>
      <c r="N232" s="35"/>
      <c r="O232" s="36"/>
      <c r="P232" s="28"/>
      <c r="Q232" s="37"/>
      <c r="R232" s="38" t="s">
        <v>64</v>
      </c>
      <c r="S232" s="39" t="s">
        <v>64</v>
      </c>
      <c r="T232" s="40" t="s">
        <v>64</v>
      </c>
      <c r="U232" s="40" t="s">
        <v>64</v>
      </c>
      <c r="V232" s="40" t="s">
        <v>64</v>
      </c>
      <c r="W232" s="40" t="s">
        <v>64</v>
      </c>
      <c r="X232" s="39" t="s">
        <v>64</v>
      </c>
      <c r="Y232" s="41" t="s">
        <v>64</v>
      </c>
      <c r="Z232" s="41" t="s">
        <v>64</v>
      </c>
      <c r="AA232" s="41" t="s">
        <v>64</v>
      </c>
      <c r="AB232" s="42">
        <v>0.0</v>
      </c>
      <c r="AC232" s="42">
        <v>0.0</v>
      </c>
      <c r="AD232" s="42">
        <v>0.0</v>
      </c>
      <c r="AE232" s="42">
        <v>0.0</v>
      </c>
      <c r="AF232" s="42">
        <v>0.0</v>
      </c>
      <c r="AG232" s="25"/>
      <c r="AH232" s="25"/>
      <c r="AI232" s="25"/>
      <c r="AJ232" s="25"/>
      <c r="AK232" s="25"/>
      <c r="AL232" s="25"/>
    </row>
    <row r="233">
      <c r="A233" s="26"/>
      <c r="B233" s="25"/>
      <c r="C233" s="25"/>
      <c r="D233" s="28"/>
      <c r="E233" s="29"/>
      <c r="F233" s="30"/>
      <c r="G233" s="33"/>
      <c r="H233" s="34"/>
      <c r="I233" s="35"/>
      <c r="J233" s="36"/>
      <c r="K233" s="28"/>
      <c r="L233" s="28"/>
      <c r="M233" s="34"/>
      <c r="N233" s="35"/>
      <c r="O233" s="36"/>
      <c r="P233" s="28"/>
      <c r="Q233" s="37"/>
      <c r="R233" s="38" t="s">
        <v>64</v>
      </c>
      <c r="S233" s="39" t="s">
        <v>64</v>
      </c>
      <c r="T233" s="40" t="s">
        <v>64</v>
      </c>
      <c r="U233" s="40" t="s">
        <v>64</v>
      </c>
      <c r="V233" s="40" t="s">
        <v>64</v>
      </c>
      <c r="W233" s="40" t="s">
        <v>64</v>
      </c>
      <c r="X233" s="39" t="s">
        <v>64</v>
      </c>
      <c r="Y233" s="41" t="s">
        <v>64</v>
      </c>
      <c r="Z233" s="41" t="s">
        <v>64</v>
      </c>
      <c r="AA233" s="41" t="s">
        <v>64</v>
      </c>
      <c r="AB233" s="42">
        <v>0.0</v>
      </c>
      <c r="AC233" s="42">
        <v>0.0</v>
      </c>
      <c r="AD233" s="42">
        <v>0.0</v>
      </c>
      <c r="AE233" s="42">
        <v>0.0</v>
      </c>
      <c r="AF233" s="42">
        <v>0.0</v>
      </c>
      <c r="AG233" s="25"/>
      <c r="AH233" s="25"/>
      <c r="AI233" s="25"/>
      <c r="AJ233" s="25"/>
      <c r="AK233" s="25"/>
      <c r="AL233" s="25"/>
    </row>
    <row r="234">
      <c r="A234" s="26"/>
      <c r="B234" s="25"/>
      <c r="C234" s="25"/>
      <c r="D234" s="28"/>
      <c r="E234" s="29"/>
      <c r="F234" s="30"/>
      <c r="G234" s="33"/>
      <c r="H234" s="34"/>
      <c r="I234" s="35"/>
      <c r="J234" s="36"/>
      <c r="K234" s="28"/>
      <c r="L234" s="28"/>
      <c r="M234" s="34"/>
      <c r="N234" s="35"/>
      <c r="O234" s="36"/>
      <c r="P234" s="28"/>
      <c r="Q234" s="37"/>
      <c r="R234" s="38" t="s">
        <v>64</v>
      </c>
      <c r="S234" s="39" t="s">
        <v>64</v>
      </c>
      <c r="T234" s="40" t="s">
        <v>64</v>
      </c>
      <c r="U234" s="40" t="s">
        <v>64</v>
      </c>
      <c r="V234" s="40" t="s">
        <v>64</v>
      </c>
      <c r="W234" s="40" t="s">
        <v>64</v>
      </c>
      <c r="X234" s="39" t="s">
        <v>64</v>
      </c>
      <c r="Y234" s="41" t="s">
        <v>64</v>
      </c>
      <c r="Z234" s="41" t="s">
        <v>64</v>
      </c>
      <c r="AA234" s="41" t="s">
        <v>64</v>
      </c>
      <c r="AB234" s="42">
        <v>0.0</v>
      </c>
      <c r="AC234" s="42">
        <v>0.0</v>
      </c>
      <c r="AD234" s="42">
        <v>0.0</v>
      </c>
      <c r="AE234" s="42">
        <v>0.0</v>
      </c>
      <c r="AF234" s="42">
        <v>0.0</v>
      </c>
      <c r="AG234" s="25"/>
      <c r="AH234" s="25"/>
      <c r="AI234" s="25"/>
      <c r="AJ234" s="25"/>
      <c r="AK234" s="25"/>
      <c r="AL234" s="25"/>
    </row>
    <row r="235">
      <c r="A235" s="26"/>
      <c r="B235" s="25"/>
      <c r="C235" s="25"/>
      <c r="D235" s="28"/>
      <c r="E235" s="29"/>
      <c r="F235" s="30"/>
      <c r="G235" s="33"/>
      <c r="H235" s="34"/>
      <c r="I235" s="35"/>
      <c r="J235" s="36"/>
      <c r="K235" s="28"/>
      <c r="L235" s="28"/>
      <c r="M235" s="34"/>
      <c r="N235" s="35"/>
      <c r="O235" s="36"/>
      <c r="P235" s="28"/>
      <c r="Q235" s="37"/>
      <c r="R235" s="38" t="s">
        <v>64</v>
      </c>
      <c r="S235" s="39" t="s">
        <v>64</v>
      </c>
      <c r="T235" s="40" t="s">
        <v>64</v>
      </c>
      <c r="U235" s="40" t="s">
        <v>64</v>
      </c>
      <c r="V235" s="40" t="s">
        <v>64</v>
      </c>
      <c r="W235" s="40" t="s">
        <v>64</v>
      </c>
      <c r="X235" s="39" t="s">
        <v>64</v>
      </c>
      <c r="Y235" s="41" t="s">
        <v>64</v>
      </c>
      <c r="Z235" s="41" t="s">
        <v>64</v>
      </c>
      <c r="AA235" s="41" t="s">
        <v>64</v>
      </c>
      <c r="AB235" s="42">
        <v>0.0</v>
      </c>
      <c r="AC235" s="42">
        <v>0.0</v>
      </c>
      <c r="AD235" s="42">
        <v>0.0</v>
      </c>
      <c r="AE235" s="42">
        <v>0.0</v>
      </c>
      <c r="AF235" s="42">
        <v>0.0</v>
      </c>
      <c r="AG235" s="25"/>
      <c r="AH235" s="25"/>
      <c r="AI235" s="25"/>
      <c r="AJ235" s="25"/>
      <c r="AK235" s="25"/>
      <c r="AL235" s="25"/>
    </row>
    <row r="236">
      <c r="A236" s="26"/>
      <c r="B236" s="25"/>
      <c r="C236" s="25"/>
      <c r="D236" s="28"/>
      <c r="E236" s="29"/>
      <c r="F236" s="30"/>
      <c r="G236" s="33"/>
      <c r="H236" s="34"/>
      <c r="I236" s="35"/>
      <c r="J236" s="36"/>
      <c r="K236" s="28"/>
      <c r="L236" s="28"/>
      <c r="M236" s="34"/>
      <c r="N236" s="35"/>
      <c r="O236" s="36"/>
      <c r="P236" s="28"/>
      <c r="Q236" s="37"/>
      <c r="R236" s="38" t="s">
        <v>64</v>
      </c>
      <c r="S236" s="39" t="s">
        <v>64</v>
      </c>
      <c r="T236" s="40" t="s">
        <v>64</v>
      </c>
      <c r="U236" s="40" t="s">
        <v>64</v>
      </c>
      <c r="V236" s="40" t="s">
        <v>64</v>
      </c>
      <c r="W236" s="40" t="s">
        <v>64</v>
      </c>
      <c r="X236" s="39" t="s">
        <v>64</v>
      </c>
      <c r="Y236" s="41" t="s">
        <v>64</v>
      </c>
      <c r="Z236" s="41" t="s">
        <v>64</v>
      </c>
      <c r="AA236" s="41" t="s">
        <v>64</v>
      </c>
      <c r="AB236" s="42">
        <v>0.0</v>
      </c>
      <c r="AC236" s="42">
        <v>0.0</v>
      </c>
      <c r="AD236" s="42">
        <v>0.0</v>
      </c>
      <c r="AE236" s="42">
        <v>0.0</v>
      </c>
      <c r="AF236" s="42">
        <v>0.0</v>
      </c>
      <c r="AG236" s="25"/>
      <c r="AH236" s="25"/>
      <c r="AI236" s="25"/>
      <c r="AJ236" s="25"/>
      <c r="AK236" s="25"/>
      <c r="AL236" s="25"/>
    </row>
    <row r="237">
      <c r="A237" s="26"/>
      <c r="B237" s="25"/>
      <c r="C237" s="25"/>
      <c r="D237" s="28"/>
      <c r="E237" s="29"/>
      <c r="F237" s="30"/>
      <c r="G237" s="33"/>
      <c r="H237" s="34"/>
      <c r="I237" s="35"/>
      <c r="J237" s="36"/>
      <c r="K237" s="28"/>
      <c r="L237" s="28"/>
      <c r="M237" s="34"/>
      <c r="N237" s="35"/>
      <c r="O237" s="36"/>
      <c r="P237" s="28"/>
      <c r="Q237" s="37"/>
      <c r="R237" s="38" t="s">
        <v>64</v>
      </c>
      <c r="S237" s="39" t="s">
        <v>64</v>
      </c>
      <c r="T237" s="40" t="s">
        <v>64</v>
      </c>
      <c r="U237" s="40" t="s">
        <v>64</v>
      </c>
      <c r="V237" s="40" t="s">
        <v>64</v>
      </c>
      <c r="W237" s="40" t="s">
        <v>64</v>
      </c>
      <c r="X237" s="39" t="s">
        <v>64</v>
      </c>
      <c r="Y237" s="41" t="s">
        <v>64</v>
      </c>
      <c r="Z237" s="41" t="s">
        <v>64</v>
      </c>
      <c r="AA237" s="41" t="s">
        <v>64</v>
      </c>
      <c r="AB237" s="42">
        <v>0.0</v>
      </c>
      <c r="AC237" s="42">
        <v>0.0</v>
      </c>
      <c r="AD237" s="42">
        <v>0.0</v>
      </c>
      <c r="AE237" s="42">
        <v>0.0</v>
      </c>
      <c r="AF237" s="42">
        <v>0.0</v>
      </c>
      <c r="AG237" s="25"/>
      <c r="AH237" s="25"/>
      <c r="AI237" s="25"/>
      <c r="AJ237" s="25"/>
      <c r="AK237" s="25"/>
      <c r="AL237" s="25"/>
    </row>
    <row r="238">
      <c r="A238" s="26"/>
      <c r="B238" s="25"/>
      <c r="C238" s="25"/>
      <c r="D238" s="28"/>
      <c r="E238" s="29"/>
      <c r="F238" s="30"/>
      <c r="G238" s="33"/>
      <c r="H238" s="34"/>
      <c r="I238" s="35"/>
      <c r="J238" s="36"/>
      <c r="K238" s="28"/>
      <c r="L238" s="28"/>
      <c r="M238" s="34"/>
      <c r="N238" s="35"/>
      <c r="O238" s="36"/>
      <c r="P238" s="28"/>
      <c r="Q238" s="37"/>
      <c r="R238" s="38" t="s">
        <v>64</v>
      </c>
      <c r="S238" s="39" t="s">
        <v>64</v>
      </c>
      <c r="T238" s="40" t="s">
        <v>64</v>
      </c>
      <c r="U238" s="40" t="s">
        <v>64</v>
      </c>
      <c r="V238" s="40" t="s">
        <v>64</v>
      </c>
      <c r="W238" s="40" t="s">
        <v>64</v>
      </c>
      <c r="X238" s="39" t="s">
        <v>64</v>
      </c>
      <c r="Y238" s="41" t="s">
        <v>64</v>
      </c>
      <c r="Z238" s="41" t="s">
        <v>64</v>
      </c>
      <c r="AA238" s="41" t="s">
        <v>64</v>
      </c>
      <c r="AB238" s="42">
        <v>0.0</v>
      </c>
      <c r="AC238" s="42">
        <v>0.0</v>
      </c>
      <c r="AD238" s="42">
        <v>0.0</v>
      </c>
      <c r="AE238" s="42">
        <v>0.0</v>
      </c>
      <c r="AF238" s="42">
        <v>0.0</v>
      </c>
      <c r="AG238" s="25"/>
      <c r="AH238" s="25"/>
      <c r="AI238" s="25"/>
      <c r="AJ238" s="25"/>
      <c r="AK238" s="25"/>
      <c r="AL238" s="25"/>
    </row>
    <row r="239">
      <c r="A239" s="26"/>
      <c r="B239" s="25"/>
      <c r="C239" s="25"/>
      <c r="D239" s="28"/>
      <c r="E239" s="29"/>
      <c r="F239" s="30"/>
      <c r="G239" s="33"/>
      <c r="H239" s="34"/>
      <c r="I239" s="35"/>
      <c r="J239" s="36"/>
      <c r="K239" s="28"/>
      <c r="L239" s="28"/>
      <c r="M239" s="34"/>
      <c r="N239" s="35"/>
      <c r="O239" s="36"/>
      <c r="P239" s="28"/>
      <c r="Q239" s="37"/>
      <c r="R239" s="38" t="s">
        <v>64</v>
      </c>
      <c r="S239" s="39" t="s">
        <v>64</v>
      </c>
      <c r="T239" s="40" t="s">
        <v>64</v>
      </c>
      <c r="U239" s="40" t="s">
        <v>64</v>
      </c>
      <c r="V239" s="40" t="s">
        <v>64</v>
      </c>
      <c r="W239" s="40" t="s">
        <v>64</v>
      </c>
      <c r="X239" s="39" t="s">
        <v>64</v>
      </c>
      <c r="Y239" s="41" t="s">
        <v>64</v>
      </c>
      <c r="Z239" s="41" t="s">
        <v>64</v>
      </c>
      <c r="AA239" s="41" t="s">
        <v>64</v>
      </c>
      <c r="AB239" s="42">
        <v>0.0</v>
      </c>
      <c r="AC239" s="42">
        <v>0.0</v>
      </c>
      <c r="AD239" s="42">
        <v>0.0</v>
      </c>
      <c r="AE239" s="42">
        <v>0.0</v>
      </c>
      <c r="AF239" s="42">
        <v>0.0</v>
      </c>
      <c r="AG239" s="25"/>
      <c r="AH239" s="25"/>
      <c r="AI239" s="25"/>
      <c r="AJ239" s="25"/>
      <c r="AK239" s="25"/>
      <c r="AL239" s="25"/>
    </row>
    <row r="240">
      <c r="A240" s="26"/>
      <c r="B240" s="25"/>
      <c r="C240" s="25"/>
      <c r="D240" s="28"/>
      <c r="E240" s="29"/>
      <c r="F240" s="30"/>
      <c r="G240" s="33"/>
      <c r="H240" s="34"/>
      <c r="I240" s="35"/>
      <c r="J240" s="36"/>
      <c r="K240" s="28"/>
      <c r="L240" s="28"/>
      <c r="M240" s="34"/>
      <c r="N240" s="35"/>
      <c r="O240" s="36"/>
      <c r="P240" s="28"/>
      <c r="Q240" s="37"/>
      <c r="R240" s="38" t="s">
        <v>64</v>
      </c>
      <c r="S240" s="39" t="s">
        <v>64</v>
      </c>
      <c r="T240" s="40" t="s">
        <v>64</v>
      </c>
      <c r="U240" s="40" t="s">
        <v>64</v>
      </c>
      <c r="V240" s="40" t="s">
        <v>64</v>
      </c>
      <c r="W240" s="40" t="s">
        <v>64</v>
      </c>
      <c r="X240" s="39" t="s">
        <v>64</v>
      </c>
      <c r="Y240" s="41" t="s">
        <v>64</v>
      </c>
      <c r="Z240" s="41" t="s">
        <v>64</v>
      </c>
      <c r="AA240" s="41" t="s">
        <v>64</v>
      </c>
      <c r="AB240" s="42">
        <v>0.0</v>
      </c>
      <c r="AC240" s="42">
        <v>0.0</v>
      </c>
      <c r="AD240" s="42">
        <v>0.0</v>
      </c>
      <c r="AE240" s="42">
        <v>0.0</v>
      </c>
      <c r="AF240" s="42">
        <v>0.0</v>
      </c>
      <c r="AG240" s="25"/>
      <c r="AH240" s="25"/>
      <c r="AI240" s="25"/>
      <c r="AJ240" s="25"/>
      <c r="AK240" s="25"/>
      <c r="AL240" s="25"/>
    </row>
    <row r="241">
      <c r="A241" s="26"/>
      <c r="B241" s="25"/>
      <c r="C241" s="25"/>
      <c r="D241" s="28"/>
      <c r="E241" s="29"/>
      <c r="F241" s="30"/>
      <c r="G241" s="33"/>
      <c r="H241" s="34"/>
      <c r="I241" s="35"/>
      <c r="J241" s="36"/>
      <c r="K241" s="28"/>
      <c r="L241" s="28"/>
      <c r="M241" s="34"/>
      <c r="N241" s="35"/>
      <c r="O241" s="36"/>
      <c r="P241" s="28"/>
      <c r="Q241" s="37"/>
      <c r="R241" s="38" t="s">
        <v>64</v>
      </c>
      <c r="S241" s="39" t="s">
        <v>64</v>
      </c>
      <c r="T241" s="40" t="s">
        <v>64</v>
      </c>
      <c r="U241" s="40" t="s">
        <v>64</v>
      </c>
      <c r="V241" s="40" t="s">
        <v>64</v>
      </c>
      <c r="W241" s="40" t="s">
        <v>64</v>
      </c>
      <c r="X241" s="39" t="s">
        <v>64</v>
      </c>
      <c r="Y241" s="41" t="s">
        <v>64</v>
      </c>
      <c r="Z241" s="41" t="s">
        <v>64</v>
      </c>
      <c r="AA241" s="41" t="s">
        <v>64</v>
      </c>
      <c r="AB241" s="42">
        <v>0.0</v>
      </c>
      <c r="AC241" s="42">
        <v>0.0</v>
      </c>
      <c r="AD241" s="42">
        <v>0.0</v>
      </c>
      <c r="AE241" s="42">
        <v>0.0</v>
      </c>
      <c r="AF241" s="42">
        <v>0.0</v>
      </c>
      <c r="AG241" s="25"/>
      <c r="AH241" s="25"/>
      <c r="AI241" s="25"/>
      <c r="AJ241" s="25"/>
      <c r="AK241" s="25"/>
      <c r="AL241" s="25"/>
    </row>
    <row r="242">
      <c r="A242" s="26"/>
      <c r="B242" s="25"/>
      <c r="C242" s="25"/>
      <c r="D242" s="28"/>
      <c r="E242" s="29"/>
      <c r="F242" s="30"/>
      <c r="G242" s="33"/>
      <c r="H242" s="34"/>
      <c r="I242" s="35"/>
      <c r="J242" s="36"/>
      <c r="K242" s="28"/>
      <c r="L242" s="28"/>
      <c r="M242" s="34"/>
      <c r="N242" s="35"/>
      <c r="O242" s="36"/>
      <c r="P242" s="28"/>
      <c r="Q242" s="37"/>
      <c r="R242" s="38" t="s">
        <v>64</v>
      </c>
      <c r="S242" s="39" t="s">
        <v>64</v>
      </c>
      <c r="T242" s="40" t="s">
        <v>64</v>
      </c>
      <c r="U242" s="40" t="s">
        <v>64</v>
      </c>
      <c r="V242" s="40" t="s">
        <v>64</v>
      </c>
      <c r="W242" s="40" t="s">
        <v>64</v>
      </c>
      <c r="X242" s="39" t="s">
        <v>64</v>
      </c>
      <c r="Y242" s="41" t="s">
        <v>64</v>
      </c>
      <c r="Z242" s="41" t="s">
        <v>64</v>
      </c>
      <c r="AA242" s="41" t="s">
        <v>64</v>
      </c>
      <c r="AB242" s="42">
        <v>0.0</v>
      </c>
      <c r="AC242" s="42">
        <v>0.0</v>
      </c>
      <c r="AD242" s="42">
        <v>0.0</v>
      </c>
      <c r="AE242" s="42">
        <v>0.0</v>
      </c>
      <c r="AF242" s="42">
        <v>0.0</v>
      </c>
      <c r="AG242" s="25"/>
      <c r="AH242" s="25"/>
      <c r="AI242" s="25"/>
      <c r="AJ242" s="25"/>
      <c r="AK242" s="25"/>
      <c r="AL242" s="25"/>
    </row>
    <row r="243">
      <c r="A243" s="26"/>
      <c r="B243" s="25"/>
      <c r="C243" s="25"/>
      <c r="D243" s="28"/>
      <c r="E243" s="29"/>
      <c r="F243" s="30"/>
      <c r="G243" s="33"/>
      <c r="H243" s="34"/>
      <c r="I243" s="35"/>
      <c r="J243" s="36"/>
      <c r="K243" s="28"/>
      <c r="L243" s="28"/>
      <c r="M243" s="34"/>
      <c r="N243" s="35"/>
      <c r="O243" s="36"/>
      <c r="P243" s="28"/>
      <c r="Q243" s="37"/>
      <c r="R243" s="38" t="s">
        <v>64</v>
      </c>
      <c r="S243" s="39" t="s">
        <v>64</v>
      </c>
      <c r="T243" s="40" t="s">
        <v>64</v>
      </c>
      <c r="U243" s="40" t="s">
        <v>64</v>
      </c>
      <c r="V243" s="40" t="s">
        <v>64</v>
      </c>
      <c r="W243" s="40" t="s">
        <v>64</v>
      </c>
      <c r="X243" s="39" t="s">
        <v>64</v>
      </c>
      <c r="Y243" s="41" t="s">
        <v>64</v>
      </c>
      <c r="Z243" s="41" t="s">
        <v>64</v>
      </c>
      <c r="AA243" s="41" t="s">
        <v>64</v>
      </c>
      <c r="AB243" s="42">
        <v>0.0</v>
      </c>
      <c r="AC243" s="42">
        <v>0.0</v>
      </c>
      <c r="AD243" s="42">
        <v>0.0</v>
      </c>
      <c r="AE243" s="42">
        <v>0.0</v>
      </c>
      <c r="AF243" s="42">
        <v>0.0</v>
      </c>
      <c r="AG243" s="25"/>
      <c r="AH243" s="25"/>
      <c r="AI243" s="25"/>
      <c r="AJ243" s="25"/>
      <c r="AK243" s="25"/>
      <c r="AL243" s="25"/>
    </row>
    <row r="244">
      <c r="A244" s="26"/>
      <c r="B244" s="25"/>
      <c r="C244" s="25"/>
      <c r="D244" s="28"/>
      <c r="E244" s="29"/>
      <c r="F244" s="30"/>
      <c r="G244" s="33"/>
      <c r="H244" s="34"/>
      <c r="I244" s="35"/>
      <c r="J244" s="36"/>
      <c r="K244" s="28"/>
      <c r="L244" s="28"/>
      <c r="M244" s="34"/>
      <c r="N244" s="35"/>
      <c r="O244" s="36"/>
      <c r="P244" s="28"/>
      <c r="Q244" s="37"/>
      <c r="R244" s="38" t="s">
        <v>64</v>
      </c>
      <c r="S244" s="39" t="s">
        <v>64</v>
      </c>
      <c r="T244" s="40" t="s">
        <v>64</v>
      </c>
      <c r="U244" s="40" t="s">
        <v>64</v>
      </c>
      <c r="V244" s="40" t="s">
        <v>64</v>
      </c>
      <c r="W244" s="40" t="s">
        <v>64</v>
      </c>
      <c r="X244" s="39" t="s">
        <v>64</v>
      </c>
      <c r="Y244" s="41" t="s">
        <v>64</v>
      </c>
      <c r="Z244" s="41" t="s">
        <v>64</v>
      </c>
      <c r="AA244" s="41" t="s">
        <v>64</v>
      </c>
      <c r="AB244" s="42">
        <v>0.0</v>
      </c>
      <c r="AC244" s="42">
        <v>0.0</v>
      </c>
      <c r="AD244" s="42">
        <v>0.0</v>
      </c>
      <c r="AE244" s="42">
        <v>0.0</v>
      </c>
      <c r="AF244" s="42">
        <v>0.0</v>
      </c>
      <c r="AG244" s="25"/>
      <c r="AH244" s="25"/>
      <c r="AI244" s="25"/>
      <c r="AJ244" s="25"/>
      <c r="AK244" s="25"/>
      <c r="AL244" s="25"/>
    </row>
    <row r="245">
      <c r="A245" s="26"/>
      <c r="B245" s="25"/>
      <c r="C245" s="25"/>
      <c r="D245" s="28"/>
      <c r="E245" s="29"/>
      <c r="F245" s="30"/>
      <c r="G245" s="33"/>
      <c r="H245" s="34"/>
      <c r="I245" s="35"/>
      <c r="J245" s="36"/>
      <c r="K245" s="28"/>
      <c r="L245" s="28"/>
      <c r="M245" s="34"/>
      <c r="N245" s="35"/>
      <c r="O245" s="36"/>
      <c r="P245" s="28"/>
      <c r="Q245" s="37"/>
      <c r="R245" s="38" t="s">
        <v>64</v>
      </c>
      <c r="S245" s="39" t="s">
        <v>64</v>
      </c>
      <c r="T245" s="40" t="s">
        <v>64</v>
      </c>
      <c r="U245" s="40" t="s">
        <v>64</v>
      </c>
      <c r="V245" s="40" t="s">
        <v>64</v>
      </c>
      <c r="W245" s="40" t="s">
        <v>64</v>
      </c>
      <c r="X245" s="39" t="s">
        <v>64</v>
      </c>
      <c r="Y245" s="41" t="s">
        <v>64</v>
      </c>
      <c r="Z245" s="41" t="s">
        <v>64</v>
      </c>
      <c r="AA245" s="41" t="s">
        <v>64</v>
      </c>
      <c r="AB245" s="42">
        <v>0.0</v>
      </c>
      <c r="AC245" s="42">
        <v>0.0</v>
      </c>
      <c r="AD245" s="42">
        <v>0.0</v>
      </c>
      <c r="AE245" s="42">
        <v>0.0</v>
      </c>
      <c r="AF245" s="42">
        <v>0.0</v>
      </c>
      <c r="AG245" s="25"/>
      <c r="AH245" s="25"/>
      <c r="AI245" s="25"/>
      <c r="AJ245" s="25"/>
      <c r="AK245" s="25"/>
      <c r="AL245" s="25"/>
    </row>
    <row r="246">
      <c r="A246" s="26"/>
      <c r="B246" s="25"/>
      <c r="C246" s="25"/>
      <c r="D246" s="28"/>
      <c r="E246" s="29"/>
      <c r="F246" s="30"/>
      <c r="G246" s="33"/>
      <c r="H246" s="34"/>
      <c r="I246" s="35"/>
      <c r="J246" s="36"/>
      <c r="K246" s="28"/>
      <c r="L246" s="28"/>
      <c r="M246" s="34"/>
      <c r="N246" s="35"/>
      <c r="O246" s="36"/>
      <c r="P246" s="28"/>
      <c r="Q246" s="37"/>
      <c r="R246" s="38" t="s">
        <v>64</v>
      </c>
      <c r="S246" s="39" t="s">
        <v>64</v>
      </c>
      <c r="T246" s="40" t="s">
        <v>64</v>
      </c>
      <c r="U246" s="40" t="s">
        <v>64</v>
      </c>
      <c r="V246" s="40" t="s">
        <v>64</v>
      </c>
      <c r="W246" s="40" t="s">
        <v>64</v>
      </c>
      <c r="X246" s="39" t="s">
        <v>64</v>
      </c>
      <c r="Y246" s="41" t="s">
        <v>64</v>
      </c>
      <c r="Z246" s="41" t="s">
        <v>64</v>
      </c>
      <c r="AA246" s="41" t="s">
        <v>64</v>
      </c>
      <c r="AB246" s="42">
        <v>0.0</v>
      </c>
      <c r="AC246" s="42">
        <v>0.0</v>
      </c>
      <c r="AD246" s="42">
        <v>0.0</v>
      </c>
      <c r="AE246" s="42">
        <v>0.0</v>
      </c>
      <c r="AF246" s="42">
        <v>0.0</v>
      </c>
      <c r="AG246" s="25"/>
      <c r="AH246" s="25"/>
      <c r="AI246" s="25"/>
      <c r="AJ246" s="25"/>
      <c r="AK246" s="25"/>
      <c r="AL246" s="25"/>
    </row>
    <row r="247">
      <c r="A247" s="26"/>
      <c r="B247" s="25"/>
      <c r="C247" s="25"/>
      <c r="D247" s="28"/>
      <c r="E247" s="29"/>
      <c r="F247" s="30"/>
      <c r="G247" s="33"/>
      <c r="H247" s="34"/>
      <c r="I247" s="35"/>
      <c r="J247" s="36"/>
      <c r="K247" s="28"/>
      <c r="L247" s="28"/>
      <c r="M247" s="34"/>
      <c r="N247" s="35"/>
      <c r="O247" s="36"/>
      <c r="P247" s="28"/>
      <c r="Q247" s="37"/>
      <c r="R247" s="38" t="s">
        <v>64</v>
      </c>
      <c r="S247" s="39" t="s">
        <v>64</v>
      </c>
      <c r="T247" s="40" t="s">
        <v>64</v>
      </c>
      <c r="U247" s="40" t="s">
        <v>64</v>
      </c>
      <c r="V247" s="40" t="s">
        <v>64</v>
      </c>
      <c r="W247" s="40" t="s">
        <v>64</v>
      </c>
      <c r="X247" s="39" t="s">
        <v>64</v>
      </c>
      <c r="Y247" s="41" t="s">
        <v>64</v>
      </c>
      <c r="Z247" s="41" t="s">
        <v>64</v>
      </c>
      <c r="AA247" s="41" t="s">
        <v>64</v>
      </c>
      <c r="AB247" s="42">
        <v>0.0</v>
      </c>
      <c r="AC247" s="42">
        <v>0.0</v>
      </c>
      <c r="AD247" s="42">
        <v>0.0</v>
      </c>
      <c r="AE247" s="42">
        <v>0.0</v>
      </c>
      <c r="AF247" s="42">
        <v>0.0</v>
      </c>
      <c r="AG247" s="25"/>
      <c r="AH247" s="25"/>
      <c r="AI247" s="25"/>
      <c r="AJ247" s="25"/>
      <c r="AK247" s="25"/>
      <c r="AL247" s="25"/>
    </row>
    <row r="248">
      <c r="A248" s="26"/>
      <c r="B248" s="25"/>
      <c r="C248" s="25"/>
      <c r="D248" s="28"/>
      <c r="E248" s="29"/>
      <c r="F248" s="30"/>
      <c r="G248" s="33"/>
      <c r="H248" s="34"/>
      <c r="I248" s="35"/>
      <c r="J248" s="36"/>
      <c r="K248" s="28"/>
      <c r="L248" s="28"/>
      <c r="M248" s="34"/>
      <c r="N248" s="35"/>
      <c r="O248" s="36"/>
      <c r="P248" s="28"/>
      <c r="Q248" s="37"/>
      <c r="R248" s="38" t="s">
        <v>64</v>
      </c>
      <c r="S248" s="39" t="s">
        <v>64</v>
      </c>
      <c r="T248" s="40" t="s">
        <v>64</v>
      </c>
      <c r="U248" s="40" t="s">
        <v>64</v>
      </c>
      <c r="V248" s="40" t="s">
        <v>64</v>
      </c>
      <c r="W248" s="40" t="s">
        <v>64</v>
      </c>
      <c r="X248" s="39" t="s">
        <v>64</v>
      </c>
      <c r="Y248" s="41" t="s">
        <v>64</v>
      </c>
      <c r="Z248" s="41" t="s">
        <v>64</v>
      </c>
      <c r="AA248" s="41" t="s">
        <v>64</v>
      </c>
      <c r="AB248" s="42">
        <v>0.0</v>
      </c>
      <c r="AC248" s="42">
        <v>0.0</v>
      </c>
      <c r="AD248" s="42">
        <v>0.0</v>
      </c>
      <c r="AE248" s="42">
        <v>0.0</v>
      </c>
      <c r="AF248" s="42">
        <v>0.0</v>
      </c>
      <c r="AG248" s="25"/>
      <c r="AH248" s="25"/>
      <c r="AI248" s="25"/>
      <c r="AJ248" s="25"/>
      <c r="AK248" s="25"/>
      <c r="AL248" s="25"/>
    </row>
    <row r="249">
      <c r="A249" s="26"/>
      <c r="B249" s="25"/>
      <c r="C249" s="25"/>
      <c r="D249" s="28"/>
      <c r="E249" s="29"/>
      <c r="F249" s="30"/>
      <c r="G249" s="33"/>
      <c r="H249" s="34"/>
      <c r="I249" s="35"/>
      <c r="J249" s="36"/>
      <c r="K249" s="28"/>
      <c r="L249" s="28"/>
      <c r="M249" s="34"/>
      <c r="N249" s="35"/>
      <c r="O249" s="36"/>
      <c r="P249" s="28"/>
      <c r="Q249" s="37"/>
      <c r="R249" s="38" t="s">
        <v>64</v>
      </c>
      <c r="S249" s="39" t="s">
        <v>64</v>
      </c>
      <c r="T249" s="40" t="s">
        <v>64</v>
      </c>
      <c r="U249" s="40" t="s">
        <v>64</v>
      </c>
      <c r="V249" s="40" t="s">
        <v>64</v>
      </c>
      <c r="W249" s="40" t="s">
        <v>64</v>
      </c>
      <c r="X249" s="39" t="s">
        <v>64</v>
      </c>
      <c r="Y249" s="41" t="s">
        <v>64</v>
      </c>
      <c r="Z249" s="41" t="s">
        <v>64</v>
      </c>
      <c r="AA249" s="41" t="s">
        <v>64</v>
      </c>
      <c r="AB249" s="42">
        <v>0.0</v>
      </c>
      <c r="AC249" s="42">
        <v>0.0</v>
      </c>
      <c r="AD249" s="42">
        <v>0.0</v>
      </c>
      <c r="AE249" s="42">
        <v>0.0</v>
      </c>
      <c r="AF249" s="42">
        <v>0.0</v>
      </c>
      <c r="AG249" s="25"/>
      <c r="AH249" s="25"/>
      <c r="AI249" s="25"/>
      <c r="AJ249" s="25"/>
      <c r="AK249" s="25"/>
      <c r="AL249" s="25"/>
    </row>
    <row r="250">
      <c r="A250" s="26"/>
      <c r="B250" s="25"/>
      <c r="C250" s="25"/>
      <c r="D250" s="28"/>
      <c r="E250" s="29"/>
      <c r="F250" s="30"/>
      <c r="G250" s="33"/>
      <c r="H250" s="34"/>
      <c r="I250" s="35"/>
      <c r="J250" s="36"/>
      <c r="K250" s="28"/>
      <c r="L250" s="28"/>
      <c r="M250" s="34"/>
      <c r="N250" s="35"/>
      <c r="O250" s="36"/>
      <c r="P250" s="28"/>
      <c r="Q250" s="37"/>
      <c r="R250" s="38" t="s">
        <v>64</v>
      </c>
      <c r="S250" s="39" t="s">
        <v>64</v>
      </c>
      <c r="T250" s="40" t="s">
        <v>64</v>
      </c>
      <c r="U250" s="40" t="s">
        <v>64</v>
      </c>
      <c r="V250" s="40" t="s">
        <v>64</v>
      </c>
      <c r="W250" s="40" t="s">
        <v>64</v>
      </c>
      <c r="X250" s="39" t="s">
        <v>64</v>
      </c>
      <c r="Y250" s="41" t="s">
        <v>64</v>
      </c>
      <c r="Z250" s="41" t="s">
        <v>64</v>
      </c>
      <c r="AA250" s="41" t="s">
        <v>64</v>
      </c>
      <c r="AB250" s="42">
        <v>0.0</v>
      </c>
      <c r="AC250" s="42">
        <v>0.0</v>
      </c>
      <c r="AD250" s="42">
        <v>0.0</v>
      </c>
      <c r="AE250" s="42">
        <v>0.0</v>
      </c>
      <c r="AF250" s="42">
        <v>0.0</v>
      </c>
      <c r="AG250" s="25"/>
      <c r="AH250" s="25"/>
      <c r="AI250" s="25"/>
      <c r="AJ250" s="25"/>
      <c r="AK250" s="25"/>
      <c r="AL250" s="25"/>
    </row>
    <row r="251">
      <c r="A251" s="26"/>
      <c r="B251" s="25"/>
      <c r="C251" s="25"/>
      <c r="D251" s="28"/>
      <c r="E251" s="29"/>
      <c r="F251" s="30"/>
      <c r="G251" s="33"/>
      <c r="H251" s="34"/>
      <c r="I251" s="35"/>
      <c r="J251" s="36"/>
      <c r="K251" s="28"/>
      <c r="L251" s="28"/>
      <c r="M251" s="34"/>
      <c r="N251" s="35"/>
      <c r="O251" s="36"/>
      <c r="P251" s="28"/>
      <c r="Q251" s="37"/>
      <c r="R251" s="38" t="s">
        <v>64</v>
      </c>
      <c r="S251" s="39" t="s">
        <v>64</v>
      </c>
      <c r="T251" s="40" t="s">
        <v>64</v>
      </c>
      <c r="U251" s="40" t="s">
        <v>64</v>
      </c>
      <c r="V251" s="40" t="s">
        <v>64</v>
      </c>
      <c r="W251" s="40" t="s">
        <v>64</v>
      </c>
      <c r="X251" s="39" t="s">
        <v>64</v>
      </c>
      <c r="Y251" s="41" t="s">
        <v>64</v>
      </c>
      <c r="Z251" s="41" t="s">
        <v>64</v>
      </c>
      <c r="AA251" s="41" t="s">
        <v>64</v>
      </c>
      <c r="AB251" s="42">
        <v>0.0</v>
      </c>
      <c r="AC251" s="42">
        <v>0.0</v>
      </c>
      <c r="AD251" s="42">
        <v>0.0</v>
      </c>
      <c r="AE251" s="42">
        <v>0.0</v>
      </c>
      <c r="AF251" s="42">
        <v>0.0</v>
      </c>
      <c r="AG251" s="25"/>
      <c r="AH251" s="25"/>
      <c r="AI251" s="25"/>
      <c r="AJ251" s="25"/>
      <c r="AK251" s="25"/>
      <c r="AL251" s="25"/>
    </row>
    <row r="252">
      <c r="A252" s="26"/>
      <c r="B252" s="25"/>
      <c r="C252" s="25"/>
      <c r="D252" s="28"/>
      <c r="E252" s="29"/>
      <c r="F252" s="30"/>
      <c r="G252" s="33"/>
      <c r="H252" s="34"/>
      <c r="I252" s="35"/>
      <c r="J252" s="36"/>
      <c r="K252" s="28"/>
      <c r="L252" s="28"/>
      <c r="M252" s="34"/>
      <c r="N252" s="35"/>
      <c r="O252" s="36"/>
      <c r="P252" s="28"/>
      <c r="Q252" s="37"/>
      <c r="R252" s="38" t="s">
        <v>64</v>
      </c>
      <c r="S252" s="39" t="s">
        <v>64</v>
      </c>
      <c r="T252" s="40" t="s">
        <v>64</v>
      </c>
      <c r="U252" s="40" t="s">
        <v>64</v>
      </c>
      <c r="V252" s="40" t="s">
        <v>64</v>
      </c>
      <c r="W252" s="40" t="s">
        <v>64</v>
      </c>
      <c r="X252" s="39" t="s">
        <v>64</v>
      </c>
      <c r="Y252" s="41" t="s">
        <v>64</v>
      </c>
      <c r="Z252" s="41" t="s">
        <v>64</v>
      </c>
      <c r="AA252" s="41" t="s">
        <v>64</v>
      </c>
      <c r="AB252" s="42">
        <v>0.0</v>
      </c>
      <c r="AC252" s="42">
        <v>0.0</v>
      </c>
      <c r="AD252" s="42">
        <v>0.0</v>
      </c>
      <c r="AE252" s="42">
        <v>0.0</v>
      </c>
      <c r="AF252" s="42">
        <v>0.0</v>
      </c>
      <c r="AG252" s="25"/>
      <c r="AH252" s="25"/>
      <c r="AI252" s="25"/>
      <c r="AJ252" s="25"/>
      <c r="AK252" s="25"/>
      <c r="AL252" s="25"/>
    </row>
    <row r="253">
      <c r="A253" s="26"/>
      <c r="B253" s="25"/>
      <c r="C253" s="25"/>
      <c r="D253" s="28"/>
      <c r="E253" s="29"/>
      <c r="F253" s="30"/>
      <c r="G253" s="33"/>
      <c r="H253" s="34"/>
      <c r="I253" s="35"/>
      <c r="J253" s="36"/>
      <c r="K253" s="28"/>
      <c r="L253" s="28"/>
      <c r="M253" s="34"/>
      <c r="N253" s="35"/>
      <c r="O253" s="36"/>
      <c r="P253" s="28"/>
      <c r="Q253" s="37"/>
      <c r="R253" s="38" t="s">
        <v>64</v>
      </c>
      <c r="S253" s="39" t="s">
        <v>64</v>
      </c>
      <c r="T253" s="40" t="s">
        <v>64</v>
      </c>
      <c r="U253" s="40" t="s">
        <v>64</v>
      </c>
      <c r="V253" s="40" t="s">
        <v>64</v>
      </c>
      <c r="W253" s="40" t="s">
        <v>64</v>
      </c>
      <c r="X253" s="39" t="s">
        <v>64</v>
      </c>
      <c r="Y253" s="41" t="s">
        <v>64</v>
      </c>
      <c r="Z253" s="41" t="s">
        <v>64</v>
      </c>
      <c r="AA253" s="41" t="s">
        <v>64</v>
      </c>
      <c r="AB253" s="42">
        <v>0.0</v>
      </c>
      <c r="AC253" s="42">
        <v>0.0</v>
      </c>
      <c r="AD253" s="42">
        <v>0.0</v>
      </c>
      <c r="AE253" s="42">
        <v>0.0</v>
      </c>
      <c r="AF253" s="42">
        <v>0.0</v>
      </c>
      <c r="AG253" s="25"/>
      <c r="AH253" s="25"/>
      <c r="AI253" s="25"/>
      <c r="AJ253" s="25"/>
      <c r="AK253" s="25"/>
      <c r="AL253" s="25"/>
    </row>
    <row r="254">
      <c r="A254" s="26"/>
      <c r="B254" s="25"/>
      <c r="C254" s="25"/>
      <c r="D254" s="28"/>
      <c r="E254" s="29"/>
      <c r="F254" s="30"/>
      <c r="G254" s="33"/>
      <c r="H254" s="34"/>
      <c r="I254" s="35"/>
      <c r="J254" s="36"/>
      <c r="K254" s="28"/>
      <c r="L254" s="28"/>
      <c r="M254" s="34"/>
      <c r="N254" s="35"/>
      <c r="O254" s="36"/>
      <c r="P254" s="28"/>
      <c r="Q254" s="37"/>
      <c r="R254" s="38" t="s">
        <v>64</v>
      </c>
      <c r="S254" s="39" t="s">
        <v>64</v>
      </c>
      <c r="T254" s="40" t="s">
        <v>64</v>
      </c>
      <c r="U254" s="40" t="s">
        <v>64</v>
      </c>
      <c r="V254" s="40" t="s">
        <v>64</v>
      </c>
      <c r="W254" s="40" t="s">
        <v>64</v>
      </c>
      <c r="X254" s="39" t="s">
        <v>64</v>
      </c>
      <c r="Y254" s="41" t="s">
        <v>64</v>
      </c>
      <c r="Z254" s="41" t="s">
        <v>64</v>
      </c>
      <c r="AA254" s="41" t="s">
        <v>64</v>
      </c>
      <c r="AB254" s="42">
        <v>0.0</v>
      </c>
      <c r="AC254" s="42">
        <v>0.0</v>
      </c>
      <c r="AD254" s="42">
        <v>0.0</v>
      </c>
      <c r="AE254" s="42">
        <v>0.0</v>
      </c>
      <c r="AF254" s="42">
        <v>0.0</v>
      </c>
      <c r="AG254" s="25"/>
      <c r="AH254" s="25"/>
      <c r="AI254" s="25"/>
      <c r="AJ254" s="25"/>
      <c r="AK254" s="25"/>
      <c r="AL254" s="25"/>
    </row>
    <row r="255">
      <c r="A255" s="26"/>
      <c r="B255" s="25"/>
      <c r="C255" s="25"/>
      <c r="D255" s="28"/>
      <c r="E255" s="29"/>
      <c r="F255" s="30"/>
      <c r="G255" s="33"/>
      <c r="H255" s="34"/>
      <c r="I255" s="35"/>
      <c r="J255" s="36"/>
      <c r="K255" s="28"/>
      <c r="L255" s="28"/>
      <c r="M255" s="34"/>
      <c r="N255" s="35"/>
      <c r="O255" s="36"/>
      <c r="P255" s="28"/>
      <c r="Q255" s="37"/>
      <c r="R255" s="38" t="s">
        <v>64</v>
      </c>
      <c r="S255" s="39" t="s">
        <v>64</v>
      </c>
      <c r="T255" s="40" t="s">
        <v>64</v>
      </c>
      <c r="U255" s="40" t="s">
        <v>64</v>
      </c>
      <c r="V255" s="40" t="s">
        <v>64</v>
      </c>
      <c r="W255" s="40" t="s">
        <v>64</v>
      </c>
      <c r="X255" s="39" t="s">
        <v>64</v>
      </c>
      <c r="Y255" s="41" t="s">
        <v>64</v>
      </c>
      <c r="Z255" s="41" t="s">
        <v>64</v>
      </c>
      <c r="AA255" s="41" t="s">
        <v>64</v>
      </c>
      <c r="AB255" s="42">
        <v>0.0</v>
      </c>
      <c r="AC255" s="42">
        <v>0.0</v>
      </c>
      <c r="AD255" s="42">
        <v>0.0</v>
      </c>
      <c r="AE255" s="42">
        <v>0.0</v>
      </c>
      <c r="AF255" s="42">
        <v>0.0</v>
      </c>
      <c r="AG255" s="25"/>
      <c r="AH255" s="25"/>
      <c r="AI255" s="25"/>
      <c r="AJ255" s="25"/>
      <c r="AK255" s="25"/>
      <c r="AL255" s="25"/>
    </row>
    <row r="256">
      <c r="A256" s="26"/>
      <c r="B256" s="25"/>
      <c r="C256" s="25"/>
      <c r="D256" s="28"/>
      <c r="E256" s="29"/>
      <c r="F256" s="30"/>
      <c r="G256" s="33"/>
      <c r="H256" s="34"/>
      <c r="I256" s="35"/>
      <c r="J256" s="36"/>
      <c r="K256" s="28"/>
      <c r="L256" s="28"/>
      <c r="M256" s="34"/>
      <c r="N256" s="35"/>
      <c r="O256" s="36"/>
      <c r="P256" s="28"/>
      <c r="Q256" s="37"/>
      <c r="R256" s="38" t="s">
        <v>64</v>
      </c>
      <c r="S256" s="39" t="s">
        <v>64</v>
      </c>
      <c r="T256" s="40" t="s">
        <v>64</v>
      </c>
      <c r="U256" s="40" t="s">
        <v>64</v>
      </c>
      <c r="V256" s="40" t="s">
        <v>64</v>
      </c>
      <c r="W256" s="40" t="s">
        <v>64</v>
      </c>
      <c r="X256" s="39" t="s">
        <v>64</v>
      </c>
      <c r="Y256" s="41" t="s">
        <v>64</v>
      </c>
      <c r="Z256" s="41" t="s">
        <v>64</v>
      </c>
      <c r="AA256" s="41" t="s">
        <v>64</v>
      </c>
      <c r="AB256" s="42">
        <v>0.0</v>
      </c>
      <c r="AC256" s="42">
        <v>0.0</v>
      </c>
      <c r="AD256" s="42">
        <v>0.0</v>
      </c>
      <c r="AE256" s="42">
        <v>0.0</v>
      </c>
      <c r="AF256" s="42">
        <v>0.0</v>
      </c>
      <c r="AG256" s="25"/>
      <c r="AH256" s="25"/>
      <c r="AI256" s="25"/>
      <c r="AJ256" s="25"/>
      <c r="AK256" s="25"/>
      <c r="AL256" s="25"/>
    </row>
    <row r="257">
      <c r="A257" s="26"/>
      <c r="B257" s="25"/>
      <c r="C257" s="25"/>
      <c r="D257" s="28"/>
      <c r="E257" s="29"/>
      <c r="F257" s="30"/>
      <c r="G257" s="33"/>
      <c r="H257" s="34"/>
      <c r="I257" s="35"/>
      <c r="J257" s="36"/>
      <c r="K257" s="28"/>
      <c r="L257" s="28"/>
      <c r="M257" s="34"/>
      <c r="N257" s="35"/>
      <c r="O257" s="36"/>
      <c r="P257" s="28"/>
      <c r="Q257" s="37"/>
      <c r="R257" s="38" t="s">
        <v>64</v>
      </c>
      <c r="S257" s="39" t="s">
        <v>64</v>
      </c>
      <c r="T257" s="40" t="s">
        <v>64</v>
      </c>
      <c r="U257" s="40" t="s">
        <v>64</v>
      </c>
      <c r="V257" s="40" t="s">
        <v>64</v>
      </c>
      <c r="W257" s="40" t="s">
        <v>64</v>
      </c>
      <c r="X257" s="39" t="s">
        <v>64</v>
      </c>
      <c r="Y257" s="41" t="s">
        <v>64</v>
      </c>
      <c r="Z257" s="41" t="s">
        <v>64</v>
      </c>
      <c r="AA257" s="41" t="s">
        <v>64</v>
      </c>
      <c r="AB257" s="42">
        <v>0.0</v>
      </c>
      <c r="AC257" s="42">
        <v>0.0</v>
      </c>
      <c r="AD257" s="42">
        <v>0.0</v>
      </c>
      <c r="AE257" s="42">
        <v>0.0</v>
      </c>
      <c r="AF257" s="42">
        <v>0.0</v>
      </c>
      <c r="AG257" s="25"/>
      <c r="AH257" s="25"/>
      <c r="AI257" s="25"/>
      <c r="AJ257" s="25"/>
      <c r="AK257" s="25"/>
      <c r="AL257" s="25"/>
    </row>
    <row r="258">
      <c r="A258" s="26"/>
      <c r="B258" s="25"/>
      <c r="C258" s="25"/>
      <c r="D258" s="28"/>
      <c r="E258" s="29"/>
      <c r="F258" s="30"/>
      <c r="G258" s="33"/>
      <c r="H258" s="34"/>
      <c r="I258" s="35"/>
      <c r="J258" s="36"/>
      <c r="K258" s="28"/>
      <c r="L258" s="28"/>
      <c r="M258" s="34"/>
      <c r="N258" s="35"/>
      <c r="O258" s="36"/>
      <c r="P258" s="28"/>
      <c r="Q258" s="37"/>
      <c r="R258" s="38" t="s">
        <v>64</v>
      </c>
      <c r="S258" s="39" t="s">
        <v>64</v>
      </c>
      <c r="T258" s="40" t="s">
        <v>64</v>
      </c>
      <c r="U258" s="40" t="s">
        <v>64</v>
      </c>
      <c r="V258" s="40" t="s">
        <v>64</v>
      </c>
      <c r="W258" s="40" t="s">
        <v>64</v>
      </c>
      <c r="X258" s="39" t="s">
        <v>64</v>
      </c>
      <c r="Y258" s="41" t="s">
        <v>64</v>
      </c>
      <c r="Z258" s="41" t="s">
        <v>64</v>
      </c>
      <c r="AA258" s="41" t="s">
        <v>64</v>
      </c>
      <c r="AB258" s="42">
        <v>0.0</v>
      </c>
      <c r="AC258" s="42">
        <v>0.0</v>
      </c>
      <c r="AD258" s="42">
        <v>0.0</v>
      </c>
      <c r="AE258" s="42">
        <v>0.0</v>
      </c>
      <c r="AF258" s="42">
        <v>0.0</v>
      </c>
      <c r="AG258" s="25"/>
      <c r="AH258" s="25"/>
      <c r="AI258" s="25"/>
      <c r="AJ258" s="25"/>
      <c r="AK258" s="25"/>
      <c r="AL258" s="25"/>
    </row>
    <row r="259">
      <c r="A259" s="26"/>
      <c r="B259" s="25"/>
      <c r="C259" s="25"/>
      <c r="D259" s="28"/>
      <c r="E259" s="29"/>
      <c r="F259" s="30"/>
      <c r="G259" s="33"/>
      <c r="H259" s="34"/>
      <c r="I259" s="35"/>
      <c r="J259" s="36"/>
      <c r="K259" s="28"/>
      <c r="L259" s="28"/>
      <c r="M259" s="34"/>
      <c r="N259" s="35"/>
      <c r="O259" s="36"/>
      <c r="P259" s="28"/>
      <c r="Q259" s="37"/>
      <c r="R259" s="38" t="s">
        <v>64</v>
      </c>
      <c r="S259" s="39" t="s">
        <v>64</v>
      </c>
      <c r="T259" s="40" t="s">
        <v>64</v>
      </c>
      <c r="U259" s="40" t="s">
        <v>64</v>
      </c>
      <c r="V259" s="40" t="s">
        <v>64</v>
      </c>
      <c r="W259" s="40" t="s">
        <v>64</v>
      </c>
      <c r="X259" s="39" t="s">
        <v>64</v>
      </c>
      <c r="Y259" s="41" t="s">
        <v>64</v>
      </c>
      <c r="Z259" s="41" t="s">
        <v>64</v>
      </c>
      <c r="AA259" s="41" t="s">
        <v>64</v>
      </c>
      <c r="AB259" s="42">
        <v>0.0</v>
      </c>
      <c r="AC259" s="42">
        <v>0.0</v>
      </c>
      <c r="AD259" s="42">
        <v>0.0</v>
      </c>
      <c r="AE259" s="42">
        <v>0.0</v>
      </c>
      <c r="AF259" s="42">
        <v>0.0</v>
      </c>
      <c r="AG259" s="25"/>
      <c r="AH259" s="25"/>
      <c r="AI259" s="25"/>
      <c r="AJ259" s="25"/>
      <c r="AK259" s="25"/>
      <c r="AL259" s="25"/>
    </row>
    <row r="260">
      <c r="A260" s="26"/>
      <c r="B260" s="25"/>
      <c r="C260" s="25"/>
      <c r="D260" s="28"/>
      <c r="E260" s="29"/>
      <c r="F260" s="30"/>
      <c r="G260" s="33"/>
      <c r="H260" s="34"/>
      <c r="I260" s="35"/>
      <c r="J260" s="36"/>
      <c r="K260" s="28"/>
      <c r="L260" s="28"/>
      <c r="M260" s="34"/>
      <c r="N260" s="35"/>
      <c r="O260" s="36"/>
      <c r="P260" s="28"/>
      <c r="Q260" s="37"/>
      <c r="R260" s="38" t="s">
        <v>64</v>
      </c>
      <c r="S260" s="39" t="s">
        <v>64</v>
      </c>
      <c r="T260" s="40" t="s">
        <v>64</v>
      </c>
      <c r="U260" s="40" t="s">
        <v>64</v>
      </c>
      <c r="V260" s="40" t="s">
        <v>64</v>
      </c>
      <c r="W260" s="40" t="s">
        <v>64</v>
      </c>
      <c r="X260" s="39" t="s">
        <v>64</v>
      </c>
      <c r="Y260" s="41" t="s">
        <v>64</v>
      </c>
      <c r="Z260" s="41" t="s">
        <v>64</v>
      </c>
      <c r="AA260" s="41" t="s">
        <v>64</v>
      </c>
      <c r="AB260" s="42">
        <v>0.0</v>
      </c>
      <c r="AC260" s="42">
        <v>0.0</v>
      </c>
      <c r="AD260" s="42">
        <v>0.0</v>
      </c>
      <c r="AE260" s="42">
        <v>0.0</v>
      </c>
      <c r="AF260" s="42">
        <v>0.0</v>
      </c>
      <c r="AG260" s="25"/>
      <c r="AH260" s="25"/>
      <c r="AI260" s="25"/>
      <c r="AJ260" s="25"/>
      <c r="AK260" s="25"/>
      <c r="AL260" s="25"/>
    </row>
    <row r="261">
      <c r="A261" s="26"/>
      <c r="B261" s="25"/>
      <c r="C261" s="25"/>
      <c r="D261" s="28"/>
      <c r="E261" s="29"/>
      <c r="F261" s="30"/>
      <c r="G261" s="33"/>
      <c r="H261" s="34"/>
      <c r="I261" s="35"/>
      <c r="J261" s="36"/>
      <c r="K261" s="28"/>
      <c r="L261" s="28"/>
      <c r="M261" s="34"/>
      <c r="N261" s="35"/>
      <c r="O261" s="36"/>
      <c r="P261" s="28"/>
      <c r="Q261" s="37"/>
      <c r="R261" s="38" t="s">
        <v>64</v>
      </c>
      <c r="S261" s="39" t="s">
        <v>64</v>
      </c>
      <c r="T261" s="40" t="s">
        <v>64</v>
      </c>
      <c r="U261" s="40" t="s">
        <v>64</v>
      </c>
      <c r="V261" s="40" t="s">
        <v>64</v>
      </c>
      <c r="W261" s="40" t="s">
        <v>64</v>
      </c>
      <c r="X261" s="39" t="s">
        <v>64</v>
      </c>
      <c r="Y261" s="41" t="s">
        <v>64</v>
      </c>
      <c r="Z261" s="41" t="s">
        <v>64</v>
      </c>
      <c r="AA261" s="41" t="s">
        <v>64</v>
      </c>
      <c r="AB261" s="42">
        <v>0.0</v>
      </c>
      <c r="AC261" s="42">
        <v>0.0</v>
      </c>
      <c r="AD261" s="42">
        <v>0.0</v>
      </c>
      <c r="AE261" s="42">
        <v>0.0</v>
      </c>
      <c r="AF261" s="42">
        <v>0.0</v>
      </c>
      <c r="AG261" s="25"/>
      <c r="AH261" s="25"/>
      <c r="AI261" s="25"/>
      <c r="AJ261" s="25"/>
      <c r="AK261" s="25"/>
      <c r="AL261" s="25"/>
    </row>
    <row r="262">
      <c r="A262" s="26"/>
      <c r="B262" s="25"/>
      <c r="C262" s="25"/>
      <c r="D262" s="28"/>
      <c r="E262" s="29"/>
      <c r="F262" s="30"/>
      <c r="G262" s="33"/>
      <c r="H262" s="34"/>
      <c r="I262" s="35"/>
      <c r="J262" s="36"/>
      <c r="K262" s="28"/>
      <c r="L262" s="28"/>
      <c r="M262" s="34"/>
      <c r="N262" s="35"/>
      <c r="O262" s="36"/>
      <c r="P262" s="28"/>
      <c r="Q262" s="37"/>
      <c r="R262" s="38" t="s">
        <v>64</v>
      </c>
      <c r="S262" s="39" t="s">
        <v>64</v>
      </c>
      <c r="T262" s="40" t="s">
        <v>64</v>
      </c>
      <c r="U262" s="40" t="s">
        <v>64</v>
      </c>
      <c r="V262" s="40" t="s">
        <v>64</v>
      </c>
      <c r="W262" s="40" t="s">
        <v>64</v>
      </c>
      <c r="X262" s="39" t="s">
        <v>64</v>
      </c>
      <c r="Y262" s="41" t="s">
        <v>64</v>
      </c>
      <c r="Z262" s="41" t="s">
        <v>64</v>
      </c>
      <c r="AA262" s="41" t="s">
        <v>64</v>
      </c>
      <c r="AB262" s="42">
        <v>0.0</v>
      </c>
      <c r="AC262" s="42">
        <v>0.0</v>
      </c>
      <c r="AD262" s="42">
        <v>0.0</v>
      </c>
      <c r="AE262" s="42">
        <v>0.0</v>
      </c>
      <c r="AF262" s="42">
        <v>0.0</v>
      </c>
      <c r="AG262" s="25"/>
      <c r="AH262" s="25"/>
      <c r="AI262" s="25"/>
      <c r="AJ262" s="25"/>
      <c r="AK262" s="25"/>
      <c r="AL262" s="25"/>
    </row>
    <row r="263">
      <c r="A263" s="26"/>
      <c r="B263" s="25"/>
      <c r="C263" s="25"/>
      <c r="D263" s="28"/>
      <c r="E263" s="29"/>
      <c r="F263" s="30"/>
      <c r="G263" s="33"/>
      <c r="H263" s="34"/>
      <c r="I263" s="35"/>
      <c r="J263" s="36"/>
      <c r="K263" s="28"/>
      <c r="L263" s="28"/>
      <c r="M263" s="34"/>
      <c r="N263" s="35"/>
      <c r="O263" s="36"/>
      <c r="P263" s="28"/>
      <c r="Q263" s="37"/>
      <c r="R263" s="38" t="s">
        <v>64</v>
      </c>
      <c r="S263" s="39" t="s">
        <v>64</v>
      </c>
      <c r="T263" s="40" t="s">
        <v>64</v>
      </c>
      <c r="U263" s="40" t="s">
        <v>64</v>
      </c>
      <c r="V263" s="40" t="s">
        <v>64</v>
      </c>
      <c r="W263" s="40" t="s">
        <v>64</v>
      </c>
      <c r="X263" s="39" t="s">
        <v>64</v>
      </c>
      <c r="Y263" s="41" t="s">
        <v>64</v>
      </c>
      <c r="Z263" s="41" t="s">
        <v>64</v>
      </c>
      <c r="AA263" s="41" t="s">
        <v>64</v>
      </c>
      <c r="AB263" s="42">
        <v>0.0</v>
      </c>
      <c r="AC263" s="42">
        <v>0.0</v>
      </c>
      <c r="AD263" s="42">
        <v>0.0</v>
      </c>
      <c r="AE263" s="42">
        <v>0.0</v>
      </c>
      <c r="AF263" s="42">
        <v>0.0</v>
      </c>
      <c r="AG263" s="25"/>
      <c r="AH263" s="25"/>
      <c r="AI263" s="25"/>
      <c r="AJ263" s="25"/>
      <c r="AK263" s="25"/>
      <c r="AL263" s="25"/>
    </row>
    <row r="264">
      <c r="A264" s="26"/>
      <c r="B264" s="25"/>
      <c r="C264" s="25"/>
      <c r="D264" s="28"/>
      <c r="E264" s="29"/>
      <c r="F264" s="30"/>
      <c r="G264" s="33"/>
      <c r="H264" s="34"/>
      <c r="I264" s="35"/>
      <c r="J264" s="36"/>
      <c r="K264" s="28"/>
      <c r="L264" s="28"/>
      <c r="M264" s="34"/>
      <c r="N264" s="35"/>
      <c r="O264" s="36"/>
      <c r="P264" s="28"/>
      <c r="Q264" s="37"/>
      <c r="R264" s="38" t="s">
        <v>64</v>
      </c>
      <c r="S264" s="39" t="s">
        <v>64</v>
      </c>
      <c r="T264" s="40" t="s">
        <v>64</v>
      </c>
      <c r="U264" s="40" t="s">
        <v>64</v>
      </c>
      <c r="V264" s="40" t="s">
        <v>64</v>
      </c>
      <c r="W264" s="40" t="s">
        <v>64</v>
      </c>
      <c r="X264" s="39" t="s">
        <v>64</v>
      </c>
      <c r="Y264" s="41" t="s">
        <v>64</v>
      </c>
      <c r="Z264" s="41" t="s">
        <v>64</v>
      </c>
      <c r="AA264" s="41" t="s">
        <v>64</v>
      </c>
      <c r="AB264" s="42">
        <v>0.0</v>
      </c>
      <c r="AC264" s="42">
        <v>0.0</v>
      </c>
      <c r="AD264" s="42">
        <v>0.0</v>
      </c>
      <c r="AE264" s="42">
        <v>0.0</v>
      </c>
      <c r="AF264" s="42">
        <v>0.0</v>
      </c>
      <c r="AG264" s="25"/>
      <c r="AH264" s="25"/>
      <c r="AI264" s="25"/>
      <c r="AJ264" s="25"/>
      <c r="AK264" s="25"/>
      <c r="AL264" s="25"/>
    </row>
    <row r="265">
      <c r="A265" s="26"/>
      <c r="B265" s="25"/>
      <c r="C265" s="25"/>
      <c r="D265" s="28"/>
      <c r="E265" s="29"/>
      <c r="F265" s="30"/>
      <c r="G265" s="33"/>
      <c r="H265" s="34"/>
      <c r="I265" s="35"/>
      <c r="J265" s="36"/>
      <c r="K265" s="28"/>
      <c r="L265" s="28"/>
      <c r="M265" s="34"/>
      <c r="N265" s="35"/>
      <c r="O265" s="36"/>
      <c r="P265" s="28"/>
      <c r="Q265" s="37"/>
      <c r="R265" s="38" t="s">
        <v>64</v>
      </c>
      <c r="S265" s="39" t="s">
        <v>64</v>
      </c>
      <c r="T265" s="40" t="s">
        <v>64</v>
      </c>
      <c r="U265" s="40" t="s">
        <v>64</v>
      </c>
      <c r="V265" s="40" t="s">
        <v>64</v>
      </c>
      <c r="W265" s="40" t="s">
        <v>64</v>
      </c>
      <c r="X265" s="39" t="s">
        <v>64</v>
      </c>
      <c r="Y265" s="41" t="s">
        <v>64</v>
      </c>
      <c r="Z265" s="41" t="s">
        <v>64</v>
      </c>
      <c r="AA265" s="41" t="s">
        <v>64</v>
      </c>
      <c r="AB265" s="42">
        <v>0.0</v>
      </c>
      <c r="AC265" s="42">
        <v>0.0</v>
      </c>
      <c r="AD265" s="42">
        <v>0.0</v>
      </c>
      <c r="AE265" s="42">
        <v>0.0</v>
      </c>
      <c r="AF265" s="42">
        <v>0.0</v>
      </c>
      <c r="AG265" s="25"/>
      <c r="AH265" s="25"/>
      <c r="AI265" s="25"/>
      <c r="AJ265" s="25"/>
      <c r="AK265" s="25"/>
      <c r="AL265" s="25"/>
    </row>
    <row r="266">
      <c r="A266" s="26"/>
      <c r="B266" s="25"/>
      <c r="C266" s="25"/>
      <c r="D266" s="28"/>
      <c r="E266" s="29"/>
      <c r="F266" s="30"/>
      <c r="G266" s="33"/>
      <c r="H266" s="34"/>
      <c r="I266" s="35"/>
      <c r="J266" s="36"/>
      <c r="K266" s="28"/>
      <c r="L266" s="28"/>
      <c r="M266" s="34"/>
      <c r="N266" s="35"/>
      <c r="O266" s="36"/>
      <c r="P266" s="28"/>
      <c r="Q266" s="37"/>
      <c r="R266" s="38" t="s">
        <v>64</v>
      </c>
      <c r="S266" s="39" t="s">
        <v>64</v>
      </c>
      <c r="T266" s="40" t="s">
        <v>64</v>
      </c>
      <c r="U266" s="40" t="s">
        <v>64</v>
      </c>
      <c r="V266" s="40" t="s">
        <v>64</v>
      </c>
      <c r="W266" s="40" t="s">
        <v>64</v>
      </c>
      <c r="X266" s="39" t="s">
        <v>64</v>
      </c>
      <c r="Y266" s="41" t="s">
        <v>64</v>
      </c>
      <c r="Z266" s="41" t="s">
        <v>64</v>
      </c>
      <c r="AA266" s="41" t="s">
        <v>64</v>
      </c>
      <c r="AB266" s="42">
        <v>0.0</v>
      </c>
      <c r="AC266" s="42">
        <v>0.0</v>
      </c>
      <c r="AD266" s="42">
        <v>0.0</v>
      </c>
      <c r="AE266" s="42">
        <v>0.0</v>
      </c>
      <c r="AF266" s="42">
        <v>0.0</v>
      </c>
      <c r="AG266" s="25"/>
      <c r="AH266" s="25"/>
      <c r="AI266" s="25"/>
      <c r="AJ266" s="25"/>
      <c r="AK266" s="25"/>
      <c r="AL266" s="25"/>
    </row>
    <row r="267">
      <c r="A267" s="26"/>
      <c r="B267" s="25"/>
      <c r="C267" s="25"/>
      <c r="D267" s="28"/>
      <c r="E267" s="29"/>
      <c r="F267" s="30"/>
      <c r="G267" s="33"/>
      <c r="H267" s="34"/>
      <c r="I267" s="35"/>
      <c r="J267" s="36"/>
      <c r="K267" s="28"/>
      <c r="L267" s="28"/>
      <c r="M267" s="34"/>
      <c r="N267" s="35"/>
      <c r="O267" s="36"/>
      <c r="P267" s="28"/>
      <c r="Q267" s="37"/>
      <c r="R267" s="38" t="s">
        <v>64</v>
      </c>
      <c r="S267" s="39" t="s">
        <v>64</v>
      </c>
      <c r="T267" s="40" t="s">
        <v>64</v>
      </c>
      <c r="U267" s="40" t="s">
        <v>64</v>
      </c>
      <c r="V267" s="40" t="s">
        <v>64</v>
      </c>
      <c r="W267" s="40" t="s">
        <v>64</v>
      </c>
      <c r="X267" s="39" t="s">
        <v>64</v>
      </c>
      <c r="Y267" s="41" t="s">
        <v>64</v>
      </c>
      <c r="Z267" s="41" t="s">
        <v>64</v>
      </c>
      <c r="AA267" s="41" t="s">
        <v>64</v>
      </c>
      <c r="AB267" s="42">
        <v>0.0</v>
      </c>
      <c r="AC267" s="42">
        <v>0.0</v>
      </c>
      <c r="AD267" s="42">
        <v>0.0</v>
      </c>
      <c r="AE267" s="42">
        <v>0.0</v>
      </c>
      <c r="AF267" s="42">
        <v>0.0</v>
      </c>
      <c r="AG267" s="25"/>
      <c r="AH267" s="25"/>
      <c r="AI267" s="25"/>
      <c r="AJ267" s="25"/>
      <c r="AK267" s="25"/>
      <c r="AL267" s="25"/>
    </row>
    <row r="268">
      <c r="A268" s="26"/>
      <c r="B268" s="25"/>
      <c r="C268" s="25"/>
      <c r="D268" s="28"/>
      <c r="E268" s="29"/>
      <c r="F268" s="30"/>
      <c r="G268" s="33"/>
      <c r="H268" s="34"/>
      <c r="I268" s="35"/>
      <c r="J268" s="36"/>
      <c r="K268" s="28"/>
      <c r="L268" s="28"/>
      <c r="M268" s="34"/>
      <c r="N268" s="35"/>
      <c r="O268" s="36"/>
      <c r="P268" s="28"/>
      <c r="Q268" s="37"/>
      <c r="R268" s="38" t="s">
        <v>64</v>
      </c>
      <c r="S268" s="39" t="s">
        <v>64</v>
      </c>
      <c r="T268" s="40" t="s">
        <v>64</v>
      </c>
      <c r="U268" s="40" t="s">
        <v>64</v>
      </c>
      <c r="V268" s="40" t="s">
        <v>64</v>
      </c>
      <c r="W268" s="40" t="s">
        <v>64</v>
      </c>
      <c r="X268" s="39" t="s">
        <v>64</v>
      </c>
      <c r="Y268" s="41" t="s">
        <v>64</v>
      </c>
      <c r="Z268" s="41" t="s">
        <v>64</v>
      </c>
      <c r="AA268" s="41" t="s">
        <v>64</v>
      </c>
      <c r="AB268" s="42">
        <v>0.0</v>
      </c>
      <c r="AC268" s="42">
        <v>0.0</v>
      </c>
      <c r="AD268" s="42">
        <v>0.0</v>
      </c>
      <c r="AE268" s="42">
        <v>0.0</v>
      </c>
      <c r="AF268" s="42">
        <v>0.0</v>
      </c>
      <c r="AG268" s="25"/>
      <c r="AH268" s="25"/>
      <c r="AI268" s="25"/>
      <c r="AJ268" s="25"/>
      <c r="AK268" s="25"/>
      <c r="AL268" s="25"/>
    </row>
    <row r="269">
      <c r="A269" s="26"/>
      <c r="B269" s="25"/>
      <c r="C269" s="25"/>
      <c r="D269" s="28"/>
      <c r="E269" s="29"/>
      <c r="F269" s="30"/>
      <c r="G269" s="33"/>
      <c r="H269" s="34"/>
      <c r="I269" s="35"/>
      <c r="J269" s="36"/>
      <c r="K269" s="28"/>
      <c r="L269" s="28"/>
      <c r="M269" s="34"/>
      <c r="N269" s="35"/>
      <c r="O269" s="36"/>
      <c r="P269" s="28"/>
      <c r="Q269" s="37"/>
      <c r="R269" s="38" t="s">
        <v>64</v>
      </c>
      <c r="S269" s="39" t="s">
        <v>64</v>
      </c>
      <c r="T269" s="40" t="s">
        <v>64</v>
      </c>
      <c r="U269" s="40" t="s">
        <v>64</v>
      </c>
      <c r="V269" s="40" t="s">
        <v>64</v>
      </c>
      <c r="W269" s="40" t="s">
        <v>64</v>
      </c>
      <c r="X269" s="39" t="s">
        <v>64</v>
      </c>
      <c r="Y269" s="41" t="s">
        <v>64</v>
      </c>
      <c r="Z269" s="41" t="s">
        <v>64</v>
      </c>
      <c r="AA269" s="41" t="s">
        <v>64</v>
      </c>
      <c r="AB269" s="42">
        <v>0.0</v>
      </c>
      <c r="AC269" s="42">
        <v>0.0</v>
      </c>
      <c r="AD269" s="42">
        <v>0.0</v>
      </c>
      <c r="AE269" s="42">
        <v>0.0</v>
      </c>
      <c r="AF269" s="42">
        <v>0.0</v>
      </c>
      <c r="AG269" s="25"/>
      <c r="AH269" s="25"/>
      <c r="AI269" s="25"/>
      <c r="AJ269" s="25"/>
      <c r="AK269" s="25"/>
      <c r="AL269" s="25"/>
    </row>
    <row r="270">
      <c r="A270" s="26"/>
      <c r="B270" s="25"/>
      <c r="C270" s="25"/>
      <c r="D270" s="28"/>
      <c r="E270" s="29"/>
      <c r="F270" s="30"/>
      <c r="G270" s="33"/>
      <c r="H270" s="34"/>
      <c r="I270" s="35"/>
      <c r="J270" s="36"/>
      <c r="K270" s="28"/>
      <c r="L270" s="28"/>
      <c r="M270" s="34"/>
      <c r="N270" s="35"/>
      <c r="O270" s="36"/>
      <c r="P270" s="28"/>
      <c r="Q270" s="37"/>
      <c r="R270" s="38" t="s">
        <v>64</v>
      </c>
      <c r="S270" s="39" t="s">
        <v>64</v>
      </c>
      <c r="T270" s="40" t="s">
        <v>64</v>
      </c>
      <c r="U270" s="40" t="s">
        <v>64</v>
      </c>
      <c r="V270" s="40" t="s">
        <v>64</v>
      </c>
      <c r="W270" s="40" t="s">
        <v>64</v>
      </c>
      <c r="X270" s="39" t="s">
        <v>64</v>
      </c>
      <c r="Y270" s="41" t="s">
        <v>64</v>
      </c>
      <c r="Z270" s="41" t="s">
        <v>64</v>
      </c>
      <c r="AA270" s="41" t="s">
        <v>64</v>
      </c>
      <c r="AB270" s="42">
        <v>0.0</v>
      </c>
      <c r="AC270" s="42">
        <v>0.0</v>
      </c>
      <c r="AD270" s="42">
        <v>0.0</v>
      </c>
      <c r="AE270" s="42">
        <v>0.0</v>
      </c>
      <c r="AF270" s="42">
        <v>0.0</v>
      </c>
      <c r="AG270" s="25"/>
      <c r="AH270" s="25"/>
      <c r="AI270" s="25"/>
      <c r="AJ270" s="25"/>
      <c r="AK270" s="25"/>
      <c r="AL270" s="25"/>
    </row>
    <row r="271">
      <c r="A271" s="26"/>
      <c r="B271" s="25"/>
      <c r="C271" s="25"/>
      <c r="D271" s="28"/>
      <c r="E271" s="29"/>
      <c r="F271" s="30"/>
      <c r="G271" s="33"/>
      <c r="H271" s="34"/>
      <c r="I271" s="35"/>
      <c r="J271" s="36"/>
      <c r="K271" s="28"/>
      <c r="L271" s="28"/>
      <c r="M271" s="34"/>
      <c r="N271" s="35"/>
      <c r="O271" s="36"/>
      <c r="P271" s="28"/>
      <c r="Q271" s="37"/>
      <c r="R271" s="38" t="s">
        <v>64</v>
      </c>
      <c r="S271" s="39" t="s">
        <v>64</v>
      </c>
      <c r="T271" s="40" t="s">
        <v>64</v>
      </c>
      <c r="U271" s="40" t="s">
        <v>64</v>
      </c>
      <c r="V271" s="40" t="s">
        <v>64</v>
      </c>
      <c r="W271" s="40" t="s">
        <v>64</v>
      </c>
      <c r="X271" s="39" t="s">
        <v>64</v>
      </c>
      <c r="Y271" s="41" t="s">
        <v>64</v>
      </c>
      <c r="Z271" s="41" t="s">
        <v>64</v>
      </c>
      <c r="AA271" s="41" t="s">
        <v>64</v>
      </c>
      <c r="AB271" s="42">
        <v>0.0</v>
      </c>
      <c r="AC271" s="42">
        <v>0.0</v>
      </c>
      <c r="AD271" s="42">
        <v>0.0</v>
      </c>
      <c r="AE271" s="42">
        <v>0.0</v>
      </c>
      <c r="AF271" s="42">
        <v>0.0</v>
      </c>
      <c r="AG271" s="25"/>
      <c r="AH271" s="25"/>
      <c r="AI271" s="25"/>
      <c r="AJ271" s="25"/>
      <c r="AK271" s="25"/>
      <c r="AL271" s="25"/>
    </row>
    <row r="272">
      <c r="A272" s="26"/>
      <c r="B272" s="25"/>
      <c r="C272" s="25"/>
      <c r="D272" s="28"/>
      <c r="E272" s="29"/>
      <c r="F272" s="30"/>
      <c r="G272" s="33"/>
      <c r="H272" s="34"/>
      <c r="I272" s="35"/>
      <c r="J272" s="36"/>
      <c r="K272" s="28"/>
      <c r="L272" s="28"/>
      <c r="M272" s="34"/>
      <c r="N272" s="35"/>
      <c r="O272" s="36"/>
      <c r="P272" s="28"/>
      <c r="Q272" s="37"/>
      <c r="R272" s="38" t="s">
        <v>64</v>
      </c>
      <c r="S272" s="39" t="s">
        <v>64</v>
      </c>
      <c r="T272" s="40" t="s">
        <v>64</v>
      </c>
      <c r="U272" s="40" t="s">
        <v>64</v>
      </c>
      <c r="V272" s="40" t="s">
        <v>64</v>
      </c>
      <c r="W272" s="40" t="s">
        <v>64</v>
      </c>
      <c r="X272" s="39" t="s">
        <v>64</v>
      </c>
      <c r="Y272" s="41" t="s">
        <v>64</v>
      </c>
      <c r="Z272" s="41" t="s">
        <v>64</v>
      </c>
      <c r="AA272" s="41" t="s">
        <v>64</v>
      </c>
      <c r="AB272" s="42">
        <v>0.0</v>
      </c>
      <c r="AC272" s="42">
        <v>0.0</v>
      </c>
      <c r="AD272" s="42">
        <v>0.0</v>
      </c>
      <c r="AE272" s="42">
        <v>0.0</v>
      </c>
      <c r="AF272" s="42">
        <v>0.0</v>
      </c>
      <c r="AG272" s="25"/>
      <c r="AH272" s="25"/>
      <c r="AI272" s="25"/>
      <c r="AJ272" s="25"/>
      <c r="AK272" s="25"/>
      <c r="AL272" s="25"/>
    </row>
    <row r="273">
      <c r="A273" s="26"/>
      <c r="B273" s="25"/>
      <c r="C273" s="25"/>
      <c r="D273" s="28"/>
      <c r="E273" s="29"/>
      <c r="F273" s="30"/>
      <c r="G273" s="33"/>
      <c r="H273" s="34"/>
      <c r="I273" s="35"/>
      <c r="J273" s="36"/>
      <c r="K273" s="28"/>
      <c r="L273" s="28"/>
      <c r="M273" s="34"/>
      <c r="N273" s="35"/>
      <c r="O273" s="36"/>
      <c r="P273" s="28"/>
      <c r="Q273" s="37"/>
      <c r="R273" s="38" t="s">
        <v>64</v>
      </c>
      <c r="S273" s="39" t="s">
        <v>64</v>
      </c>
      <c r="T273" s="40" t="s">
        <v>64</v>
      </c>
      <c r="U273" s="40" t="s">
        <v>64</v>
      </c>
      <c r="V273" s="40" t="s">
        <v>64</v>
      </c>
      <c r="W273" s="40" t="s">
        <v>64</v>
      </c>
      <c r="X273" s="39" t="s">
        <v>64</v>
      </c>
      <c r="Y273" s="41" t="s">
        <v>64</v>
      </c>
      <c r="Z273" s="41" t="s">
        <v>64</v>
      </c>
      <c r="AA273" s="41" t="s">
        <v>64</v>
      </c>
      <c r="AB273" s="42">
        <v>0.0</v>
      </c>
      <c r="AC273" s="42">
        <v>0.0</v>
      </c>
      <c r="AD273" s="42">
        <v>0.0</v>
      </c>
      <c r="AE273" s="42">
        <v>0.0</v>
      </c>
      <c r="AF273" s="42">
        <v>0.0</v>
      </c>
      <c r="AG273" s="25"/>
      <c r="AH273" s="25"/>
      <c r="AI273" s="25"/>
      <c r="AJ273" s="25"/>
      <c r="AK273" s="25"/>
      <c r="AL273" s="25"/>
    </row>
    <row r="274">
      <c r="A274" s="26"/>
      <c r="B274" s="25"/>
      <c r="C274" s="25"/>
      <c r="D274" s="28"/>
      <c r="E274" s="29"/>
      <c r="F274" s="30"/>
      <c r="G274" s="33"/>
      <c r="H274" s="34"/>
      <c r="I274" s="35"/>
      <c r="J274" s="36"/>
      <c r="K274" s="28"/>
      <c r="L274" s="28"/>
      <c r="M274" s="34"/>
      <c r="N274" s="35"/>
      <c r="O274" s="36"/>
      <c r="P274" s="28"/>
      <c r="Q274" s="37"/>
      <c r="R274" s="38" t="s">
        <v>64</v>
      </c>
      <c r="S274" s="39" t="s">
        <v>64</v>
      </c>
      <c r="T274" s="40" t="s">
        <v>64</v>
      </c>
      <c r="U274" s="40" t="s">
        <v>64</v>
      </c>
      <c r="V274" s="40" t="s">
        <v>64</v>
      </c>
      <c r="W274" s="40" t="s">
        <v>64</v>
      </c>
      <c r="X274" s="39" t="s">
        <v>64</v>
      </c>
      <c r="Y274" s="41" t="s">
        <v>64</v>
      </c>
      <c r="Z274" s="41" t="s">
        <v>64</v>
      </c>
      <c r="AA274" s="41" t="s">
        <v>64</v>
      </c>
      <c r="AB274" s="42">
        <v>0.0</v>
      </c>
      <c r="AC274" s="42">
        <v>0.0</v>
      </c>
      <c r="AD274" s="42">
        <v>0.0</v>
      </c>
      <c r="AE274" s="42">
        <v>0.0</v>
      </c>
      <c r="AF274" s="42">
        <v>0.0</v>
      </c>
      <c r="AG274" s="25"/>
      <c r="AH274" s="25"/>
      <c r="AI274" s="25"/>
      <c r="AJ274" s="25"/>
      <c r="AK274" s="25"/>
      <c r="AL274" s="25"/>
    </row>
    <row r="275">
      <c r="A275" s="26"/>
      <c r="B275" s="25"/>
      <c r="C275" s="25"/>
      <c r="D275" s="28"/>
      <c r="E275" s="29"/>
      <c r="F275" s="30"/>
      <c r="G275" s="33"/>
      <c r="H275" s="34"/>
      <c r="I275" s="35"/>
      <c r="J275" s="36"/>
      <c r="K275" s="28"/>
      <c r="L275" s="28"/>
      <c r="M275" s="34"/>
      <c r="N275" s="35"/>
      <c r="O275" s="36"/>
      <c r="P275" s="28"/>
      <c r="Q275" s="37"/>
      <c r="R275" s="38" t="s">
        <v>64</v>
      </c>
      <c r="S275" s="39" t="s">
        <v>64</v>
      </c>
      <c r="T275" s="40" t="s">
        <v>64</v>
      </c>
      <c r="U275" s="40" t="s">
        <v>64</v>
      </c>
      <c r="V275" s="40" t="s">
        <v>64</v>
      </c>
      <c r="W275" s="40" t="s">
        <v>64</v>
      </c>
      <c r="X275" s="39" t="s">
        <v>64</v>
      </c>
      <c r="Y275" s="41" t="s">
        <v>64</v>
      </c>
      <c r="Z275" s="41" t="s">
        <v>64</v>
      </c>
      <c r="AA275" s="41" t="s">
        <v>64</v>
      </c>
      <c r="AB275" s="42">
        <v>0.0</v>
      </c>
      <c r="AC275" s="42">
        <v>0.0</v>
      </c>
      <c r="AD275" s="42">
        <v>0.0</v>
      </c>
      <c r="AE275" s="42">
        <v>0.0</v>
      </c>
      <c r="AF275" s="42">
        <v>0.0</v>
      </c>
      <c r="AG275" s="25"/>
      <c r="AH275" s="25"/>
      <c r="AI275" s="25"/>
      <c r="AJ275" s="25"/>
      <c r="AK275" s="25"/>
      <c r="AL275" s="25"/>
    </row>
    <row r="276">
      <c r="A276" s="26"/>
      <c r="B276" s="25"/>
      <c r="C276" s="25"/>
      <c r="D276" s="28"/>
      <c r="E276" s="29"/>
      <c r="F276" s="30"/>
      <c r="G276" s="33"/>
      <c r="H276" s="34"/>
      <c r="I276" s="35"/>
      <c r="J276" s="36"/>
      <c r="K276" s="28"/>
      <c r="L276" s="28"/>
      <c r="M276" s="34"/>
      <c r="N276" s="35"/>
      <c r="O276" s="36"/>
      <c r="P276" s="28"/>
      <c r="Q276" s="37"/>
      <c r="R276" s="38" t="s">
        <v>64</v>
      </c>
      <c r="S276" s="39" t="s">
        <v>64</v>
      </c>
      <c r="T276" s="40" t="s">
        <v>64</v>
      </c>
      <c r="U276" s="40" t="s">
        <v>64</v>
      </c>
      <c r="V276" s="40" t="s">
        <v>64</v>
      </c>
      <c r="W276" s="40" t="s">
        <v>64</v>
      </c>
      <c r="X276" s="39" t="s">
        <v>64</v>
      </c>
      <c r="Y276" s="41" t="s">
        <v>64</v>
      </c>
      <c r="Z276" s="41" t="s">
        <v>64</v>
      </c>
      <c r="AA276" s="41" t="s">
        <v>64</v>
      </c>
      <c r="AB276" s="42">
        <v>0.0</v>
      </c>
      <c r="AC276" s="42">
        <v>0.0</v>
      </c>
      <c r="AD276" s="42">
        <v>0.0</v>
      </c>
      <c r="AE276" s="42">
        <v>0.0</v>
      </c>
      <c r="AF276" s="42">
        <v>0.0</v>
      </c>
      <c r="AG276" s="25"/>
      <c r="AH276" s="25"/>
      <c r="AI276" s="25"/>
      <c r="AJ276" s="25"/>
      <c r="AK276" s="25"/>
      <c r="AL276" s="25"/>
    </row>
    <row r="277">
      <c r="A277" s="26"/>
      <c r="B277" s="25"/>
      <c r="C277" s="25"/>
      <c r="D277" s="28"/>
      <c r="E277" s="29"/>
      <c r="F277" s="30"/>
      <c r="G277" s="33"/>
      <c r="H277" s="34"/>
      <c r="I277" s="35"/>
      <c r="J277" s="36"/>
      <c r="K277" s="28"/>
      <c r="L277" s="28"/>
      <c r="M277" s="34"/>
      <c r="N277" s="35"/>
      <c r="O277" s="36"/>
      <c r="P277" s="28"/>
      <c r="Q277" s="37"/>
      <c r="R277" s="38" t="s">
        <v>64</v>
      </c>
      <c r="S277" s="39" t="s">
        <v>64</v>
      </c>
      <c r="T277" s="40" t="s">
        <v>64</v>
      </c>
      <c r="U277" s="40" t="s">
        <v>64</v>
      </c>
      <c r="V277" s="40" t="s">
        <v>64</v>
      </c>
      <c r="W277" s="40" t="s">
        <v>64</v>
      </c>
      <c r="X277" s="39" t="s">
        <v>64</v>
      </c>
      <c r="Y277" s="41" t="s">
        <v>64</v>
      </c>
      <c r="Z277" s="41" t="s">
        <v>64</v>
      </c>
      <c r="AA277" s="41" t="s">
        <v>64</v>
      </c>
      <c r="AB277" s="42">
        <v>0.0</v>
      </c>
      <c r="AC277" s="42">
        <v>0.0</v>
      </c>
      <c r="AD277" s="42">
        <v>0.0</v>
      </c>
      <c r="AE277" s="42">
        <v>0.0</v>
      </c>
      <c r="AF277" s="42">
        <v>0.0</v>
      </c>
      <c r="AG277" s="25"/>
      <c r="AH277" s="25"/>
      <c r="AI277" s="25"/>
      <c r="AJ277" s="25"/>
      <c r="AK277" s="25"/>
      <c r="AL277" s="25"/>
    </row>
    <row r="278">
      <c r="A278" s="26"/>
      <c r="B278" s="25"/>
      <c r="C278" s="25"/>
      <c r="D278" s="28"/>
      <c r="E278" s="29"/>
      <c r="F278" s="30"/>
      <c r="G278" s="33"/>
      <c r="H278" s="34"/>
      <c r="I278" s="35"/>
      <c r="J278" s="36"/>
      <c r="K278" s="28"/>
      <c r="L278" s="28"/>
      <c r="M278" s="34"/>
      <c r="N278" s="35"/>
      <c r="O278" s="36"/>
      <c r="P278" s="28"/>
      <c r="Q278" s="37"/>
      <c r="R278" s="38" t="s">
        <v>64</v>
      </c>
      <c r="S278" s="39" t="s">
        <v>64</v>
      </c>
      <c r="T278" s="40" t="s">
        <v>64</v>
      </c>
      <c r="U278" s="40" t="s">
        <v>64</v>
      </c>
      <c r="V278" s="40" t="s">
        <v>64</v>
      </c>
      <c r="W278" s="40" t="s">
        <v>64</v>
      </c>
      <c r="X278" s="39" t="s">
        <v>64</v>
      </c>
      <c r="Y278" s="41" t="s">
        <v>64</v>
      </c>
      <c r="Z278" s="41" t="s">
        <v>64</v>
      </c>
      <c r="AA278" s="41" t="s">
        <v>64</v>
      </c>
      <c r="AB278" s="42">
        <v>0.0</v>
      </c>
      <c r="AC278" s="42">
        <v>0.0</v>
      </c>
      <c r="AD278" s="42">
        <v>0.0</v>
      </c>
      <c r="AE278" s="42">
        <v>0.0</v>
      </c>
      <c r="AF278" s="42">
        <v>0.0</v>
      </c>
      <c r="AG278" s="25"/>
      <c r="AH278" s="25"/>
      <c r="AI278" s="25"/>
      <c r="AJ278" s="25"/>
      <c r="AK278" s="25"/>
      <c r="AL278" s="25"/>
    </row>
    <row r="279">
      <c r="A279" s="26"/>
      <c r="B279" s="25"/>
      <c r="C279" s="25"/>
      <c r="D279" s="28"/>
      <c r="E279" s="29"/>
      <c r="F279" s="30"/>
      <c r="G279" s="33"/>
      <c r="H279" s="34"/>
      <c r="I279" s="35"/>
      <c r="J279" s="36"/>
      <c r="K279" s="28"/>
      <c r="L279" s="28"/>
      <c r="M279" s="34"/>
      <c r="N279" s="35"/>
      <c r="O279" s="36"/>
      <c r="P279" s="28"/>
      <c r="Q279" s="37"/>
      <c r="R279" s="38" t="s">
        <v>64</v>
      </c>
      <c r="S279" s="39" t="s">
        <v>64</v>
      </c>
      <c r="T279" s="40" t="s">
        <v>64</v>
      </c>
      <c r="U279" s="40" t="s">
        <v>64</v>
      </c>
      <c r="V279" s="40" t="s">
        <v>64</v>
      </c>
      <c r="W279" s="40" t="s">
        <v>64</v>
      </c>
      <c r="X279" s="39" t="s">
        <v>64</v>
      </c>
      <c r="Y279" s="41" t="s">
        <v>64</v>
      </c>
      <c r="Z279" s="41" t="s">
        <v>64</v>
      </c>
      <c r="AA279" s="41" t="s">
        <v>64</v>
      </c>
      <c r="AB279" s="42">
        <v>0.0</v>
      </c>
      <c r="AC279" s="42">
        <v>0.0</v>
      </c>
      <c r="AD279" s="42">
        <v>0.0</v>
      </c>
      <c r="AE279" s="42">
        <v>0.0</v>
      </c>
      <c r="AF279" s="42">
        <v>0.0</v>
      </c>
      <c r="AG279" s="25"/>
      <c r="AH279" s="25"/>
      <c r="AI279" s="25"/>
      <c r="AJ279" s="25"/>
      <c r="AK279" s="25"/>
      <c r="AL279" s="25"/>
    </row>
    <row r="280">
      <c r="A280" s="26"/>
      <c r="B280" s="25"/>
      <c r="C280" s="25"/>
      <c r="D280" s="28"/>
      <c r="E280" s="29"/>
      <c r="F280" s="30"/>
      <c r="G280" s="33"/>
      <c r="H280" s="34"/>
      <c r="I280" s="35"/>
      <c r="J280" s="36"/>
      <c r="K280" s="28"/>
      <c r="L280" s="28"/>
      <c r="M280" s="34"/>
      <c r="N280" s="35"/>
      <c r="O280" s="36"/>
      <c r="P280" s="28"/>
      <c r="Q280" s="37"/>
      <c r="R280" s="38" t="s">
        <v>64</v>
      </c>
      <c r="S280" s="39" t="s">
        <v>64</v>
      </c>
      <c r="T280" s="40" t="s">
        <v>64</v>
      </c>
      <c r="U280" s="40" t="s">
        <v>64</v>
      </c>
      <c r="V280" s="40" t="s">
        <v>64</v>
      </c>
      <c r="W280" s="40" t="s">
        <v>64</v>
      </c>
      <c r="X280" s="39" t="s">
        <v>64</v>
      </c>
      <c r="Y280" s="41" t="s">
        <v>64</v>
      </c>
      <c r="Z280" s="41" t="s">
        <v>64</v>
      </c>
      <c r="AA280" s="41" t="s">
        <v>64</v>
      </c>
      <c r="AB280" s="42">
        <v>0.0</v>
      </c>
      <c r="AC280" s="42">
        <v>0.0</v>
      </c>
      <c r="AD280" s="42">
        <v>0.0</v>
      </c>
      <c r="AE280" s="42">
        <v>0.0</v>
      </c>
      <c r="AF280" s="42">
        <v>0.0</v>
      </c>
      <c r="AG280" s="25"/>
      <c r="AH280" s="25"/>
      <c r="AI280" s="25"/>
      <c r="AJ280" s="25"/>
      <c r="AK280" s="25"/>
      <c r="AL280" s="25"/>
    </row>
    <row r="281">
      <c r="A281" s="26"/>
      <c r="B281" s="25"/>
      <c r="C281" s="25"/>
      <c r="D281" s="28"/>
      <c r="E281" s="29"/>
      <c r="F281" s="30"/>
      <c r="G281" s="33"/>
      <c r="H281" s="34"/>
      <c r="I281" s="35"/>
      <c r="J281" s="36"/>
      <c r="K281" s="28"/>
      <c r="L281" s="28"/>
      <c r="M281" s="34"/>
      <c r="N281" s="35"/>
      <c r="O281" s="36"/>
      <c r="P281" s="28"/>
      <c r="Q281" s="37"/>
      <c r="R281" s="38" t="s">
        <v>64</v>
      </c>
      <c r="S281" s="39" t="s">
        <v>64</v>
      </c>
      <c r="T281" s="40" t="s">
        <v>64</v>
      </c>
      <c r="U281" s="40" t="s">
        <v>64</v>
      </c>
      <c r="V281" s="40" t="s">
        <v>64</v>
      </c>
      <c r="W281" s="40" t="s">
        <v>64</v>
      </c>
      <c r="X281" s="39" t="s">
        <v>64</v>
      </c>
      <c r="Y281" s="41" t="s">
        <v>64</v>
      </c>
      <c r="Z281" s="41" t="s">
        <v>64</v>
      </c>
      <c r="AA281" s="41" t="s">
        <v>64</v>
      </c>
      <c r="AB281" s="42">
        <v>0.0</v>
      </c>
      <c r="AC281" s="42">
        <v>0.0</v>
      </c>
      <c r="AD281" s="42">
        <v>0.0</v>
      </c>
      <c r="AE281" s="42">
        <v>0.0</v>
      </c>
      <c r="AF281" s="42">
        <v>0.0</v>
      </c>
      <c r="AG281" s="25"/>
      <c r="AH281" s="25"/>
      <c r="AI281" s="25"/>
      <c r="AJ281" s="25"/>
      <c r="AK281" s="25"/>
      <c r="AL281" s="25"/>
    </row>
    <row r="282">
      <c r="A282" s="26"/>
      <c r="B282" s="25"/>
      <c r="C282" s="25"/>
      <c r="D282" s="28"/>
      <c r="E282" s="29"/>
      <c r="F282" s="30"/>
      <c r="G282" s="33"/>
      <c r="H282" s="34"/>
      <c r="I282" s="35"/>
      <c r="J282" s="36"/>
      <c r="K282" s="28"/>
      <c r="L282" s="28"/>
      <c r="M282" s="34"/>
      <c r="N282" s="35"/>
      <c r="O282" s="36"/>
      <c r="P282" s="28"/>
      <c r="Q282" s="37"/>
      <c r="R282" s="38" t="s">
        <v>64</v>
      </c>
      <c r="S282" s="39" t="s">
        <v>64</v>
      </c>
      <c r="T282" s="40" t="s">
        <v>64</v>
      </c>
      <c r="U282" s="40" t="s">
        <v>64</v>
      </c>
      <c r="V282" s="40" t="s">
        <v>64</v>
      </c>
      <c r="W282" s="40" t="s">
        <v>64</v>
      </c>
      <c r="X282" s="39" t="s">
        <v>64</v>
      </c>
      <c r="Y282" s="41" t="s">
        <v>64</v>
      </c>
      <c r="Z282" s="41" t="s">
        <v>64</v>
      </c>
      <c r="AA282" s="41" t="s">
        <v>64</v>
      </c>
      <c r="AB282" s="42">
        <v>0.0</v>
      </c>
      <c r="AC282" s="42">
        <v>0.0</v>
      </c>
      <c r="AD282" s="42">
        <v>0.0</v>
      </c>
      <c r="AE282" s="42">
        <v>0.0</v>
      </c>
      <c r="AF282" s="42">
        <v>0.0</v>
      </c>
      <c r="AG282" s="25"/>
      <c r="AH282" s="25"/>
      <c r="AI282" s="25"/>
      <c r="AJ282" s="25"/>
      <c r="AK282" s="25"/>
      <c r="AL282" s="25"/>
    </row>
    <row r="283">
      <c r="A283" s="26"/>
      <c r="B283" s="25"/>
      <c r="C283" s="25"/>
      <c r="D283" s="28"/>
      <c r="E283" s="29"/>
      <c r="F283" s="30"/>
      <c r="G283" s="33"/>
      <c r="H283" s="34"/>
      <c r="I283" s="35"/>
      <c r="J283" s="36"/>
      <c r="K283" s="28"/>
      <c r="L283" s="28"/>
      <c r="M283" s="34"/>
      <c r="N283" s="35"/>
      <c r="O283" s="36"/>
      <c r="P283" s="28"/>
      <c r="Q283" s="37"/>
      <c r="R283" s="38" t="s">
        <v>64</v>
      </c>
      <c r="S283" s="39" t="s">
        <v>64</v>
      </c>
      <c r="T283" s="40" t="s">
        <v>64</v>
      </c>
      <c r="U283" s="40" t="s">
        <v>64</v>
      </c>
      <c r="V283" s="40" t="s">
        <v>64</v>
      </c>
      <c r="W283" s="40" t="s">
        <v>64</v>
      </c>
      <c r="X283" s="39" t="s">
        <v>64</v>
      </c>
      <c r="Y283" s="41" t="s">
        <v>64</v>
      </c>
      <c r="Z283" s="41" t="s">
        <v>64</v>
      </c>
      <c r="AA283" s="41" t="s">
        <v>64</v>
      </c>
      <c r="AB283" s="42">
        <v>0.0</v>
      </c>
      <c r="AC283" s="42">
        <v>0.0</v>
      </c>
      <c r="AD283" s="42">
        <v>0.0</v>
      </c>
      <c r="AE283" s="42">
        <v>0.0</v>
      </c>
      <c r="AF283" s="42">
        <v>0.0</v>
      </c>
      <c r="AG283" s="25"/>
      <c r="AH283" s="25"/>
      <c r="AI283" s="25"/>
      <c r="AJ283" s="25"/>
      <c r="AK283" s="25"/>
      <c r="AL283" s="25"/>
    </row>
    <row r="284">
      <c r="A284" s="26"/>
      <c r="B284" s="25"/>
      <c r="C284" s="25"/>
      <c r="D284" s="28"/>
      <c r="E284" s="29"/>
      <c r="F284" s="30"/>
      <c r="G284" s="33"/>
      <c r="H284" s="34"/>
      <c r="I284" s="35"/>
      <c r="J284" s="36"/>
      <c r="K284" s="28"/>
      <c r="L284" s="28"/>
      <c r="M284" s="34"/>
      <c r="N284" s="35"/>
      <c r="O284" s="36"/>
      <c r="P284" s="28"/>
      <c r="Q284" s="37"/>
      <c r="R284" s="38" t="s">
        <v>64</v>
      </c>
      <c r="S284" s="39" t="s">
        <v>64</v>
      </c>
      <c r="T284" s="40" t="s">
        <v>64</v>
      </c>
      <c r="U284" s="40" t="s">
        <v>64</v>
      </c>
      <c r="V284" s="40" t="s">
        <v>64</v>
      </c>
      <c r="W284" s="40" t="s">
        <v>64</v>
      </c>
      <c r="X284" s="39" t="s">
        <v>64</v>
      </c>
      <c r="Y284" s="41" t="s">
        <v>64</v>
      </c>
      <c r="Z284" s="41" t="s">
        <v>64</v>
      </c>
      <c r="AA284" s="41" t="s">
        <v>64</v>
      </c>
      <c r="AB284" s="42">
        <v>0.0</v>
      </c>
      <c r="AC284" s="42">
        <v>0.0</v>
      </c>
      <c r="AD284" s="42">
        <v>0.0</v>
      </c>
      <c r="AE284" s="42">
        <v>0.0</v>
      </c>
      <c r="AF284" s="42">
        <v>0.0</v>
      </c>
      <c r="AG284" s="25"/>
      <c r="AH284" s="25"/>
      <c r="AI284" s="25"/>
      <c r="AJ284" s="25"/>
      <c r="AK284" s="25"/>
      <c r="AL284" s="25"/>
    </row>
    <row r="285">
      <c r="A285" s="26"/>
      <c r="B285" s="25"/>
      <c r="C285" s="25"/>
      <c r="D285" s="28"/>
      <c r="E285" s="29"/>
      <c r="F285" s="30"/>
      <c r="G285" s="33"/>
      <c r="H285" s="34"/>
      <c r="I285" s="35"/>
      <c r="J285" s="36"/>
      <c r="K285" s="28"/>
      <c r="L285" s="28"/>
      <c r="M285" s="34"/>
      <c r="N285" s="35"/>
      <c r="O285" s="36"/>
      <c r="P285" s="28"/>
      <c r="Q285" s="37"/>
      <c r="R285" s="38" t="s">
        <v>64</v>
      </c>
      <c r="S285" s="39" t="s">
        <v>64</v>
      </c>
      <c r="T285" s="40" t="s">
        <v>64</v>
      </c>
      <c r="U285" s="40" t="s">
        <v>64</v>
      </c>
      <c r="V285" s="40" t="s">
        <v>64</v>
      </c>
      <c r="W285" s="40" t="s">
        <v>64</v>
      </c>
      <c r="X285" s="39" t="s">
        <v>64</v>
      </c>
      <c r="Y285" s="41" t="s">
        <v>64</v>
      </c>
      <c r="Z285" s="41" t="s">
        <v>64</v>
      </c>
      <c r="AA285" s="41" t="s">
        <v>64</v>
      </c>
      <c r="AB285" s="42">
        <v>0.0</v>
      </c>
      <c r="AC285" s="42">
        <v>0.0</v>
      </c>
      <c r="AD285" s="42">
        <v>0.0</v>
      </c>
      <c r="AE285" s="42">
        <v>0.0</v>
      </c>
      <c r="AF285" s="42">
        <v>0.0</v>
      </c>
      <c r="AG285" s="25"/>
      <c r="AH285" s="25"/>
      <c r="AI285" s="25"/>
      <c r="AJ285" s="25"/>
      <c r="AK285" s="25"/>
      <c r="AL285" s="25"/>
    </row>
    <row r="286">
      <c r="A286" s="26"/>
      <c r="B286" s="25"/>
      <c r="C286" s="25"/>
      <c r="D286" s="28"/>
      <c r="E286" s="29"/>
      <c r="F286" s="30"/>
      <c r="G286" s="33"/>
      <c r="H286" s="34"/>
      <c r="I286" s="35"/>
      <c r="J286" s="36"/>
      <c r="K286" s="28"/>
      <c r="L286" s="28"/>
      <c r="M286" s="34"/>
      <c r="N286" s="35"/>
      <c r="O286" s="36"/>
      <c r="P286" s="28"/>
      <c r="Q286" s="37"/>
      <c r="R286" s="38" t="s">
        <v>64</v>
      </c>
      <c r="S286" s="39" t="s">
        <v>64</v>
      </c>
      <c r="T286" s="40" t="s">
        <v>64</v>
      </c>
      <c r="U286" s="40" t="s">
        <v>64</v>
      </c>
      <c r="V286" s="40" t="s">
        <v>64</v>
      </c>
      <c r="W286" s="40" t="s">
        <v>64</v>
      </c>
      <c r="X286" s="39" t="s">
        <v>64</v>
      </c>
      <c r="Y286" s="41" t="s">
        <v>64</v>
      </c>
      <c r="Z286" s="41" t="s">
        <v>64</v>
      </c>
      <c r="AA286" s="41" t="s">
        <v>64</v>
      </c>
      <c r="AB286" s="42">
        <v>0.0</v>
      </c>
      <c r="AC286" s="42">
        <v>0.0</v>
      </c>
      <c r="AD286" s="42">
        <v>0.0</v>
      </c>
      <c r="AE286" s="42">
        <v>0.0</v>
      </c>
      <c r="AF286" s="42">
        <v>0.0</v>
      </c>
      <c r="AG286" s="25"/>
      <c r="AH286" s="25"/>
      <c r="AI286" s="25"/>
      <c r="AJ286" s="25"/>
      <c r="AK286" s="25"/>
      <c r="AL286" s="25"/>
    </row>
    <row r="287">
      <c r="A287" s="26"/>
      <c r="B287" s="25"/>
      <c r="C287" s="25"/>
      <c r="D287" s="28"/>
      <c r="E287" s="29"/>
      <c r="F287" s="30"/>
      <c r="G287" s="33"/>
      <c r="H287" s="34"/>
      <c r="I287" s="35"/>
      <c r="J287" s="36"/>
      <c r="K287" s="28"/>
      <c r="L287" s="28"/>
      <c r="M287" s="34"/>
      <c r="N287" s="35"/>
      <c r="O287" s="36"/>
      <c r="P287" s="28"/>
      <c r="Q287" s="37"/>
      <c r="R287" s="38" t="s">
        <v>64</v>
      </c>
      <c r="S287" s="39" t="s">
        <v>64</v>
      </c>
      <c r="T287" s="40" t="s">
        <v>64</v>
      </c>
      <c r="U287" s="40" t="s">
        <v>64</v>
      </c>
      <c r="V287" s="40" t="s">
        <v>64</v>
      </c>
      <c r="W287" s="40" t="s">
        <v>64</v>
      </c>
      <c r="X287" s="39" t="s">
        <v>64</v>
      </c>
      <c r="Y287" s="41" t="s">
        <v>64</v>
      </c>
      <c r="Z287" s="41" t="s">
        <v>64</v>
      </c>
      <c r="AA287" s="41" t="s">
        <v>64</v>
      </c>
      <c r="AB287" s="42">
        <v>0.0</v>
      </c>
      <c r="AC287" s="42">
        <v>0.0</v>
      </c>
      <c r="AD287" s="42">
        <v>0.0</v>
      </c>
      <c r="AE287" s="42">
        <v>0.0</v>
      </c>
      <c r="AF287" s="42">
        <v>0.0</v>
      </c>
      <c r="AG287" s="25"/>
      <c r="AH287" s="25"/>
      <c r="AI287" s="25"/>
      <c r="AJ287" s="25"/>
      <c r="AK287" s="25"/>
      <c r="AL287" s="25"/>
    </row>
    <row r="288">
      <c r="A288" s="26"/>
      <c r="B288" s="25"/>
      <c r="C288" s="25"/>
      <c r="D288" s="28"/>
      <c r="E288" s="29"/>
      <c r="F288" s="30"/>
      <c r="G288" s="33"/>
      <c r="H288" s="34"/>
      <c r="I288" s="35"/>
      <c r="J288" s="36"/>
      <c r="K288" s="28"/>
      <c r="L288" s="28"/>
      <c r="M288" s="34"/>
      <c r="N288" s="35"/>
      <c r="O288" s="36"/>
      <c r="P288" s="28"/>
      <c r="Q288" s="37"/>
      <c r="R288" s="38" t="s">
        <v>64</v>
      </c>
      <c r="S288" s="39" t="s">
        <v>64</v>
      </c>
      <c r="T288" s="40" t="s">
        <v>64</v>
      </c>
      <c r="U288" s="40" t="s">
        <v>64</v>
      </c>
      <c r="V288" s="40" t="s">
        <v>64</v>
      </c>
      <c r="W288" s="40" t="s">
        <v>64</v>
      </c>
      <c r="X288" s="39" t="s">
        <v>64</v>
      </c>
      <c r="Y288" s="41" t="s">
        <v>64</v>
      </c>
      <c r="Z288" s="41" t="s">
        <v>64</v>
      </c>
      <c r="AA288" s="41" t="s">
        <v>64</v>
      </c>
      <c r="AB288" s="42">
        <v>0.0</v>
      </c>
      <c r="AC288" s="42">
        <v>0.0</v>
      </c>
      <c r="AD288" s="42">
        <v>0.0</v>
      </c>
      <c r="AE288" s="42">
        <v>0.0</v>
      </c>
      <c r="AF288" s="42">
        <v>0.0</v>
      </c>
      <c r="AG288" s="25"/>
      <c r="AH288" s="25"/>
      <c r="AI288" s="25"/>
      <c r="AJ288" s="25"/>
      <c r="AK288" s="25"/>
      <c r="AL288" s="25"/>
    </row>
    <row r="289">
      <c r="A289" s="26"/>
      <c r="B289" s="25"/>
      <c r="C289" s="25"/>
      <c r="D289" s="28"/>
      <c r="E289" s="29"/>
      <c r="F289" s="30"/>
      <c r="G289" s="33"/>
      <c r="H289" s="34"/>
      <c r="I289" s="35"/>
      <c r="J289" s="36"/>
      <c r="K289" s="28"/>
      <c r="L289" s="28"/>
      <c r="M289" s="34"/>
      <c r="N289" s="35"/>
      <c r="O289" s="36"/>
      <c r="P289" s="28"/>
      <c r="Q289" s="37"/>
      <c r="R289" s="38" t="s">
        <v>64</v>
      </c>
      <c r="S289" s="39" t="s">
        <v>64</v>
      </c>
      <c r="T289" s="40" t="s">
        <v>64</v>
      </c>
      <c r="U289" s="40" t="s">
        <v>64</v>
      </c>
      <c r="V289" s="40" t="s">
        <v>64</v>
      </c>
      <c r="W289" s="40" t="s">
        <v>64</v>
      </c>
      <c r="X289" s="39" t="s">
        <v>64</v>
      </c>
      <c r="Y289" s="41" t="s">
        <v>64</v>
      </c>
      <c r="Z289" s="41" t="s">
        <v>64</v>
      </c>
      <c r="AA289" s="41" t="s">
        <v>64</v>
      </c>
      <c r="AB289" s="42">
        <v>0.0</v>
      </c>
      <c r="AC289" s="42">
        <v>0.0</v>
      </c>
      <c r="AD289" s="42">
        <v>0.0</v>
      </c>
      <c r="AE289" s="42">
        <v>0.0</v>
      </c>
      <c r="AF289" s="42">
        <v>0.0</v>
      </c>
      <c r="AG289" s="25"/>
      <c r="AH289" s="25"/>
      <c r="AI289" s="25"/>
      <c r="AJ289" s="25"/>
      <c r="AK289" s="25"/>
      <c r="AL289" s="25"/>
    </row>
    <row r="290">
      <c r="A290" s="26"/>
      <c r="B290" s="25"/>
      <c r="C290" s="25"/>
      <c r="D290" s="28"/>
      <c r="E290" s="29"/>
      <c r="F290" s="30"/>
      <c r="G290" s="33"/>
      <c r="H290" s="34"/>
      <c r="I290" s="35"/>
      <c r="J290" s="36"/>
      <c r="K290" s="28"/>
      <c r="L290" s="28"/>
      <c r="M290" s="34"/>
      <c r="N290" s="35"/>
      <c r="O290" s="36"/>
      <c r="P290" s="28"/>
      <c r="Q290" s="37"/>
      <c r="R290" s="38" t="s">
        <v>64</v>
      </c>
      <c r="S290" s="39" t="s">
        <v>64</v>
      </c>
      <c r="T290" s="40" t="s">
        <v>64</v>
      </c>
      <c r="U290" s="40" t="s">
        <v>64</v>
      </c>
      <c r="V290" s="40" t="s">
        <v>64</v>
      </c>
      <c r="W290" s="40" t="s">
        <v>64</v>
      </c>
      <c r="X290" s="39" t="s">
        <v>64</v>
      </c>
      <c r="Y290" s="41" t="s">
        <v>64</v>
      </c>
      <c r="Z290" s="41" t="s">
        <v>64</v>
      </c>
      <c r="AA290" s="41" t="s">
        <v>64</v>
      </c>
      <c r="AB290" s="42">
        <v>0.0</v>
      </c>
      <c r="AC290" s="42">
        <v>0.0</v>
      </c>
      <c r="AD290" s="42">
        <v>0.0</v>
      </c>
      <c r="AE290" s="42">
        <v>0.0</v>
      </c>
      <c r="AF290" s="42">
        <v>0.0</v>
      </c>
      <c r="AG290" s="25"/>
      <c r="AH290" s="25"/>
      <c r="AI290" s="25"/>
      <c r="AJ290" s="25"/>
      <c r="AK290" s="25"/>
      <c r="AL290" s="25"/>
    </row>
    <row r="291">
      <c r="A291" s="26"/>
      <c r="B291" s="25"/>
      <c r="C291" s="25"/>
      <c r="D291" s="28"/>
      <c r="E291" s="29"/>
      <c r="F291" s="30"/>
      <c r="G291" s="33"/>
      <c r="H291" s="34"/>
      <c r="I291" s="35"/>
      <c r="J291" s="36"/>
      <c r="K291" s="28"/>
      <c r="L291" s="28"/>
      <c r="M291" s="34"/>
      <c r="N291" s="35"/>
      <c r="O291" s="36"/>
      <c r="P291" s="28"/>
      <c r="Q291" s="37"/>
      <c r="R291" s="38" t="s">
        <v>64</v>
      </c>
      <c r="S291" s="39" t="s">
        <v>64</v>
      </c>
      <c r="T291" s="40" t="s">
        <v>64</v>
      </c>
      <c r="U291" s="40" t="s">
        <v>64</v>
      </c>
      <c r="V291" s="40" t="s">
        <v>64</v>
      </c>
      <c r="W291" s="40" t="s">
        <v>64</v>
      </c>
      <c r="X291" s="39" t="s">
        <v>64</v>
      </c>
      <c r="Y291" s="41" t="s">
        <v>64</v>
      </c>
      <c r="Z291" s="41" t="s">
        <v>64</v>
      </c>
      <c r="AA291" s="41" t="s">
        <v>64</v>
      </c>
      <c r="AB291" s="42">
        <v>0.0</v>
      </c>
      <c r="AC291" s="42">
        <v>0.0</v>
      </c>
      <c r="AD291" s="42">
        <v>0.0</v>
      </c>
      <c r="AE291" s="42">
        <v>0.0</v>
      </c>
      <c r="AF291" s="42">
        <v>0.0</v>
      </c>
      <c r="AG291" s="25"/>
      <c r="AH291" s="25"/>
      <c r="AI291" s="25"/>
      <c r="AJ291" s="25"/>
      <c r="AK291" s="25"/>
      <c r="AL291" s="25"/>
    </row>
    <row r="292">
      <c r="A292" s="26"/>
      <c r="B292" s="25"/>
      <c r="C292" s="25"/>
      <c r="D292" s="28"/>
      <c r="E292" s="29"/>
      <c r="F292" s="30"/>
      <c r="G292" s="33"/>
      <c r="H292" s="34"/>
      <c r="I292" s="35"/>
      <c r="J292" s="36"/>
      <c r="K292" s="28"/>
      <c r="L292" s="28"/>
      <c r="M292" s="34"/>
      <c r="N292" s="35"/>
      <c r="O292" s="36"/>
      <c r="P292" s="28"/>
      <c r="Q292" s="37"/>
      <c r="R292" s="38" t="s">
        <v>64</v>
      </c>
      <c r="S292" s="39" t="s">
        <v>64</v>
      </c>
      <c r="T292" s="40" t="s">
        <v>64</v>
      </c>
      <c r="U292" s="40" t="s">
        <v>64</v>
      </c>
      <c r="V292" s="40" t="s">
        <v>64</v>
      </c>
      <c r="W292" s="40" t="s">
        <v>64</v>
      </c>
      <c r="X292" s="39" t="s">
        <v>64</v>
      </c>
      <c r="Y292" s="41" t="s">
        <v>64</v>
      </c>
      <c r="Z292" s="41" t="s">
        <v>64</v>
      </c>
      <c r="AA292" s="41" t="s">
        <v>64</v>
      </c>
      <c r="AB292" s="42">
        <v>0.0</v>
      </c>
      <c r="AC292" s="42">
        <v>0.0</v>
      </c>
      <c r="AD292" s="42">
        <v>0.0</v>
      </c>
      <c r="AE292" s="42">
        <v>0.0</v>
      </c>
      <c r="AF292" s="42">
        <v>0.0</v>
      </c>
      <c r="AG292" s="25"/>
      <c r="AH292" s="25"/>
      <c r="AI292" s="25"/>
      <c r="AJ292" s="25"/>
      <c r="AK292" s="25"/>
      <c r="AL292" s="25"/>
    </row>
    <row r="293">
      <c r="A293" s="26"/>
      <c r="B293" s="25"/>
      <c r="C293" s="25"/>
      <c r="D293" s="28"/>
      <c r="E293" s="29"/>
      <c r="F293" s="30"/>
      <c r="G293" s="33"/>
      <c r="H293" s="34"/>
      <c r="I293" s="35"/>
      <c r="J293" s="36"/>
      <c r="K293" s="28"/>
      <c r="L293" s="28"/>
      <c r="M293" s="34"/>
      <c r="N293" s="35"/>
      <c r="O293" s="36"/>
      <c r="P293" s="28"/>
      <c r="Q293" s="37"/>
      <c r="R293" s="38" t="s">
        <v>64</v>
      </c>
      <c r="S293" s="39" t="s">
        <v>64</v>
      </c>
      <c r="T293" s="40" t="s">
        <v>64</v>
      </c>
      <c r="U293" s="40" t="s">
        <v>64</v>
      </c>
      <c r="V293" s="40" t="s">
        <v>64</v>
      </c>
      <c r="W293" s="40" t="s">
        <v>64</v>
      </c>
      <c r="X293" s="39" t="s">
        <v>64</v>
      </c>
      <c r="Y293" s="41" t="s">
        <v>64</v>
      </c>
      <c r="Z293" s="41" t="s">
        <v>64</v>
      </c>
      <c r="AA293" s="41" t="s">
        <v>64</v>
      </c>
      <c r="AB293" s="42">
        <v>0.0</v>
      </c>
      <c r="AC293" s="42">
        <v>0.0</v>
      </c>
      <c r="AD293" s="42">
        <v>0.0</v>
      </c>
      <c r="AE293" s="42">
        <v>0.0</v>
      </c>
      <c r="AF293" s="42">
        <v>0.0</v>
      </c>
      <c r="AG293" s="25"/>
      <c r="AH293" s="25"/>
      <c r="AI293" s="25"/>
      <c r="AJ293" s="25"/>
      <c r="AK293" s="25"/>
      <c r="AL293" s="25"/>
    </row>
    <row r="294">
      <c r="A294" s="26"/>
      <c r="B294" s="25"/>
      <c r="C294" s="25"/>
      <c r="D294" s="28"/>
      <c r="E294" s="29"/>
      <c r="F294" s="30"/>
      <c r="G294" s="33"/>
      <c r="H294" s="34"/>
      <c r="I294" s="35"/>
      <c r="J294" s="36"/>
      <c r="K294" s="28"/>
      <c r="L294" s="28"/>
      <c r="M294" s="34"/>
      <c r="N294" s="35"/>
      <c r="O294" s="36"/>
      <c r="P294" s="28"/>
      <c r="Q294" s="37"/>
      <c r="R294" s="38" t="s">
        <v>64</v>
      </c>
      <c r="S294" s="39" t="s">
        <v>64</v>
      </c>
      <c r="T294" s="40" t="s">
        <v>64</v>
      </c>
      <c r="U294" s="40" t="s">
        <v>64</v>
      </c>
      <c r="V294" s="40" t="s">
        <v>64</v>
      </c>
      <c r="W294" s="40" t="s">
        <v>64</v>
      </c>
      <c r="X294" s="39" t="s">
        <v>64</v>
      </c>
      <c r="Y294" s="41" t="s">
        <v>64</v>
      </c>
      <c r="Z294" s="41" t="s">
        <v>64</v>
      </c>
      <c r="AA294" s="41" t="s">
        <v>64</v>
      </c>
      <c r="AB294" s="42">
        <v>0.0</v>
      </c>
      <c r="AC294" s="42">
        <v>0.0</v>
      </c>
      <c r="AD294" s="42">
        <v>0.0</v>
      </c>
      <c r="AE294" s="42">
        <v>0.0</v>
      </c>
      <c r="AF294" s="42">
        <v>0.0</v>
      </c>
      <c r="AG294" s="25"/>
      <c r="AH294" s="25"/>
      <c r="AI294" s="25"/>
      <c r="AJ294" s="25"/>
      <c r="AK294" s="25"/>
      <c r="AL294" s="25"/>
    </row>
    <row r="295">
      <c r="A295" s="26"/>
      <c r="B295" s="25"/>
      <c r="C295" s="25"/>
      <c r="D295" s="28"/>
      <c r="E295" s="29"/>
      <c r="F295" s="30"/>
      <c r="G295" s="33"/>
      <c r="H295" s="34"/>
      <c r="I295" s="35"/>
      <c r="J295" s="36"/>
      <c r="K295" s="28"/>
      <c r="L295" s="28"/>
      <c r="M295" s="34"/>
      <c r="N295" s="35"/>
      <c r="O295" s="36"/>
      <c r="P295" s="28"/>
      <c r="Q295" s="37"/>
      <c r="R295" s="38" t="s">
        <v>64</v>
      </c>
      <c r="S295" s="39" t="s">
        <v>64</v>
      </c>
      <c r="T295" s="40" t="s">
        <v>64</v>
      </c>
      <c r="U295" s="40" t="s">
        <v>64</v>
      </c>
      <c r="V295" s="40" t="s">
        <v>64</v>
      </c>
      <c r="W295" s="40" t="s">
        <v>64</v>
      </c>
      <c r="X295" s="39" t="s">
        <v>64</v>
      </c>
      <c r="Y295" s="41" t="s">
        <v>64</v>
      </c>
      <c r="Z295" s="41" t="s">
        <v>64</v>
      </c>
      <c r="AA295" s="41" t="s">
        <v>64</v>
      </c>
      <c r="AB295" s="42">
        <v>0.0</v>
      </c>
      <c r="AC295" s="42">
        <v>0.0</v>
      </c>
      <c r="AD295" s="42">
        <v>0.0</v>
      </c>
      <c r="AE295" s="42">
        <v>0.0</v>
      </c>
      <c r="AF295" s="42">
        <v>0.0</v>
      </c>
      <c r="AG295" s="25"/>
      <c r="AH295" s="25"/>
      <c r="AI295" s="25"/>
      <c r="AJ295" s="25"/>
      <c r="AK295" s="25"/>
      <c r="AL295" s="25"/>
    </row>
    <row r="296">
      <c r="A296" s="26"/>
      <c r="B296" s="25"/>
      <c r="C296" s="25"/>
      <c r="D296" s="28"/>
      <c r="E296" s="29"/>
      <c r="F296" s="30"/>
      <c r="G296" s="33"/>
      <c r="H296" s="34"/>
      <c r="I296" s="35"/>
      <c r="J296" s="36"/>
      <c r="K296" s="28"/>
      <c r="L296" s="28"/>
      <c r="M296" s="34"/>
      <c r="N296" s="35"/>
      <c r="O296" s="36"/>
      <c r="P296" s="28"/>
      <c r="Q296" s="37"/>
      <c r="R296" s="38" t="s">
        <v>64</v>
      </c>
      <c r="S296" s="39" t="s">
        <v>64</v>
      </c>
      <c r="T296" s="40" t="s">
        <v>64</v>
      </c>
      <c r="U296" s="40" t="s">
        <v>64</v>
      </c>
      <c r="V296" s="40" t="s">
        <v>64</v>
      </c>
      <c r="W296" s="40" t="s">
        <v>64</v>
      </c>
      <c r="X296" s="39" t="s">
        <v>64</v>
      </c>
      <c r="Y296" s="41" t="s">
        <v>64</v>
      </c>
      <c r="Z296" s="41" t="s">
        <v>64</v>
      </c>
      <c r="AA296" s="41" t="s">
        <v>64</v>
      </c>
      <c r="AB296" s="42">
        <v>0.0</v>
      </c>
      <c r="AC296" s="42">
        <v>0.0</v>
      </c>
      <c r="AD296" s="42">
        <v>0.0</v>
      </c>
      <c r="AE296" s="42">
        <v>0.0</v>
      </c>
      <c r="AF296" s="42">
        <v>0.0</v>
      </c>
      <c r="AG296" s="25"/>
      <c r="AH296" s="25"/>
      <c r="AI296" s="25"/>
      <c r="AJ296" s="25"/>
      <c r="AK296" s="25"/>
      <c r="AL296" s="25"/>
    </row>
    <row r="297">
      <c r="A297" s="26"/>
      <c r="B297" s="25"/>
      <c r="C297" s="25"/>
      <c r="D297" s="28"/>
      <c r="E297" s="29"/>
      <c r="F297" s="30"/>
      <c r="G297" s="33"/>
      <c r="H297" s="34"/>
      <c r="I297" s="35"/>
      <c r="J297" s="36"/>
      <c r="K297" s="28"/>
      <c r="L297" s="28"/>
      <c r="M297" s="34"/>
      <c r="N297" s="35"/>
      <c r="O297" s="36"/>
      <c r="P297" s="28"/>
      <c r="Q297" s="37"/>
      <c r="R297" s="38" t="s">
        <v>64</v>
      </c>
      <c r="S297" s="39" t="s">
        <v>64</v>
      </c>
      <c r="T297" s="40" t="s">
        <v>64</v>
      </c>
      <c r="U297" s="40" t="s">
        <v>64</v>
      </c>
      <c r="V297" s="40" t="s">
        <v>64</v>
      </c>
      <c r="W297" s="40" t="s">
        <v>64</v>
      </c>
      <c r="X297" s="39" t="s">
        <v>64</v>
      </c>
      <c r="Y297" s="41" t="s">
        <v>64</v>
      </c>
      <c r="Z297" s="41" t="s">
        <v>64</v>
      </c>
      <c r="AA297" s="41" t="s">
        <v>64</v>
      </c>
      <c r="AB297" s="42">
        <v>0.0</v>
      </c>
      <c r="AC297" s="42">
        <v>0.0</v>
      </c>
      <c r="AD297" s="42">
        <v>0.0</v>
      </c>
      <c r="AE297" s="42">
        <v>0.0</v>
      </c>
      <c r="AF297" s="42">
        <v>0.0</v>
      </c>
      <c r="AG297" s="25"/>
      <c r="AH297" s="25"/>
      <c r="AI297" s="25"/>
      <c r="AJ297" s="25"/>
      <c r="AK297" s="25"/>
      <c r="AL297" s="25"/>
    </row>
    <row r="298">
      <c r="A298" s="26"/>
      <c r="B298" s="25"/>
      <c r="C298" s="25"/>
      <c r="D298" s="28"/>
      <c r="E298" s="29"/>
      <c r="F298" s="30"/>
      <c r="G298" s="33"/>
      <c r="H298" s="34"/>
      <c r="I298" s="35"/>
      <c r="J298" s="36"/>
      <c r="K298" s="28"/>
      <c r="L298" s="28"/>
      <c r="M298" s="34"/>
      <c r="N298" s="35"/>
      <c r="O298" s="36"/>
      <c r="P298" s="28"/>
      <c r="Q298" s="37"/>
      <c r="R298" s="38" t="s">
        <v>64</v>
      </c>
      <c r="S298" s="39" t="s">
        <v>64</v>
      </c>
      <c r="T298" s="40" t="s">
        <v>64</v>
      </c>
      <c r="U298" s="40" t="s">
        <v>64</v>
      </c>
      <c r="V298" s="40" t="s">
        <v>64</v>
      </c>
      <c r="W298" s="40" t="s">
        <v>64</v>
      </c>
      <c r="X298" s="39" t="s">
        <v>64</v>
      </c>
      <c r="Y298" s="41" t="s">
        <v>64</v>
      </c>
      <c r="Z298" s="41" t="s">
        <v>64</v>
      </c>
      <c r="AA298" s="41" t="s">
        <v>64</v>
      </c>
      <c r="AB298" s="42">
        <v>0.0</v>
      </c>
      <c r="AC298" s="42">
        <v>0.0</v>
      </c>
      <c r="AD298" s="42">
        <v>0.0</v>
      </c>
      <c r="AE298" s="42">
        <v>0.0</v>
      </c>
      <c r="AF298" s="42">
        <v>0.0</v>
      </c>
      <c r="AG298" s="25"/>
      <c r="AH298" s="25"/>
      <c r="AI298" s="25"/>
      <c r="AJ298" s="25"/>
      <c r="AK298" s="25"/>
      <c r="AL298" s="25"/>
    </row>
    <row r="299">
      <c r="A299" s="26"/>
      <c r="B299" s="25"/>
      <c r="C299" s="25"/>
      <c r="D299" s="28"/>
      <c r="E299" s="29"/>
      <c r="F299" s="30"/>
      <c r="G299" s="33"/>
      <c r="H299" s="34"/>
      <c r="I299" s="35"/>
      <c r="J299" s="36"/>
      <c r="K299" s="28"/>
      <c r="L299" s="28"/>
      <c r="M299" s="34"/>
      <c r="N299" s="35"/>
      <c r="O299" s="36"/>
      <c r="P299" s="28"/>
      <c r="Q299" s="37"/>
      <c r="R299" s="38" t="s">
        <v>64</v>
      </c>
      <c r="S299" s="39" t="s">
        <v>64</v>
      </c>
      <c r="T299" s="40" t="s">
        <v>64</v>
      </c>
      <c r="U299" s="40" t="s">
        <v>64</v>
      </c>
      <c r="V299" s="40" t="s">
        <v>64</v>
      </c>
      <c r="W299" s="40" t="s">
        <v>64</v>
      </c>
      <c r="X299" s="39" t="s">
        <v>64</v>
      </c>
      <c r="Y299" s="41" t="s">
        <v>64</v>
      </c>
      <c r="Z299" s="41" t="s">
        <v>64</v>
      </c>
      <c r="AA299" s="41" t="s">
        <v>64</v>
      </c>
      <c r="AB299" s="42">
        <v>0.0</v>
      </c>
      <c r="AC299" s="42">
        <v>0.0</v>
      </c>
      <c r="AD299" s="42">
        <v>0.0</v>
      </c>
      <c r="AE299" s="42">
        <v>0.0</v>
      </c>
      <c r="AF299" s="42">
        <v>0.0</v>
      </c>
      <c r="AG299" s="25"/>
      <c r="AH299" s="25"/>
      <c r="AI299" s="25"/>
      <c r="AJ299" s="25"/>
      <c r="AK299" s="25"/>
      <c r="AL299" s="25"/>
    </row>
    <row r="300">
      <c r="A300" s="26"/>
      <c r="B300" s="25"/>
      <c r="C300" s="25"/>
      <c r="D300" s="28"/>
      <c r="E300" s="29"/>
      <c r="F300" s="30"/>
      <c r="G300" s="33"/>
      <c r="H300" s="34"/>
      <c r="I300" s="35"/>
      <c r="J300" s="36"/>
      <c r="K300" s="28"/>
      <c r="L300" s="28"/>
      <c r="M300" s="34"/>
      <c r="N300" s="35"/>
      <c r="O300" s="36"/>
      <c r="P300" s="28"/>
      <c r="Q300" s="37"/>
      <c r="R300" s="38" t="s">
        <v>64</v>
      </c>
      <c r="S300" s="39" t="s">
        <v>64</v>
      </c>
      <c r="T300" s="40" t="s">
        <v>64</v>
      </c>
      <c r="U300" s="40" t="s">
        <v>64</v>
      </c>
      <c r="V300" s="40" t="s">
        <v>64</v>
      </c>
      <c r="W300" s="40" t="s">
        <v>64</v>
      </c>
      <c r="X300" s="39" t="s">
        <v>64</v>
      </c>
      <c r="Y300" s="41" t="s">
        <v>64</v>
      </c>
      <c r="Z300" s="41" t="s">
        <v>64</v>
      </c>
      <c r="AA300" s="41" t="s">
        <v>64</v>
      </c>
      <c r="AB300" s="42">
        <v>0.0</v>
      </c>
      <c r="AC300" s="42">
        <v>0.0</v>
      </c>
      <c r="AD300" s="42">
        <v>0.0</v>
      </c>
      <c r="AE300" s="42">
        <v>0.0</v>
      </c>
      <c r="AF300" s="42">
        <v>0.0</v>
      </c>
      <c r="AG300" s="25"/>
      <c r="AH300" s="25"/>
      <c r="AI300" s="25"/>
      <c r="AJ300" s="25"/>
      <c r="AK300" s="25"/>
      <c r="AL300" s="25"/>
    </row>
    <row r="301">
      <c r="A301" s="26"/>
      <c r="B301" s="25"/>
      <c r="C301" s="25"/>
      <c r="D301" s="28"/>
      <c r="E301" s="29"/>
      <c r="F301" s="30"/>
      <c r="G301" s="33"/>
      <c r="H301" s="34"/>
      <c r="I301" s="35"/>
      <c r="J301" s="36"/>
      <c r="K301" s="28"/>
      <c r="L301" s="28"/>
      <c r="M301" s="34"/>
      <c r="N301" s="35"/>
      <c r="O301" s="36"/>
      <c r="P301" s="28"/>
      <c r="Q301" s="37"/>
      <c r="R301" s="38" t="s">
        <v>64</v>
      </c>
      <c r="S301" s="39" t="s">
        <v>64</v>
      </c>
      <c r="T301" s="40" t="s">
        <v>64</v>
      </c>
      <c r="U301" s="40" t="s">
        <v>64</v>
      </c>
      <c r="V301" s="40" t="s">
        <v>64</v>
      </c>
      <c r="W301" s="40" t="s">
        <v>64</v>
      </c>
      <c r="X301" s="39" t="s">
        <v>64</v>
      </c>
      <c r="Y301" s="41" t="s">
        <v>64</v>
      </c>
      <c r="Z301" s="41" t="s">
        <v>64</v>
      </c>
      <c r="AA301" s="41" t="s">
        <v>64</v>
      </c>
      <c r="AB301" s="42">
        <v>0.0</v>
      </c>
      <c r="AC301" s="42">
        <v>0.0</v>
      </c>
      <c r="AD301" s="42">
        <v>0.0</v>
      </c>
      <c r="AE301" s="42">
        <v>0.0</v>
      </c>
      <c r="AF301" s="42">
        <v>0.0</v>
      </c>
      <c r="AG301" s="25"/>
      <c r="AH301" s="25"/>
      <c r="AI301" s="25"/>
      <c r="AJ301" s="25"/>
      <c r="AK301" s="25"/>
      <c r="AL301" s="25"/>
    </row>
    <row r="302">
      <c r="A302" s="26"/>
      <c r="B302" s="25"/>
      <c r="C302" s="25"/>
      <c r="D302" s="28"/>
      <c r="E302" s="29"/>
      <c r="F302" s="30"/>
      <c r="G302" s="33"/>
      <c r="H302" s="34"/>
      <c r="I302" s="35"/>
      <c r="J302" s="36"/>
      <c r="K302" s="28"/>
      <c r="L302" s="28"/>
      <c r="M302" s="34"/>
      <c r="N302" s="35"/>
      <c r="O302" s="36"/>
      <c r="P302" s="28"/>
      <c r="Q302" s="37"/>
      <c r="R302" s="38" t="s">
        <v>64</v>
      </c>
      <c r="S302" s="39" t="s">
        <v>64</v>
      </c>
      <c r="T302" s="40" t="s">
        <v>64</v>
      </c>
      <c r="U302" s="40" t="s">
        <v>64</v>
      </c>
      <c r="V302" s="40" t="s">
        <v>64</v>
      </c>
      <c r="W302" s="40" t="s">
        <v>64</v>
      </c>
      <c r="X302" s="39" t="s">
        <v>64</v>
      </c>
      <c r="Y302" s="41" t="s">
        <v>64</v>
      </c>
      <c r="Z302" s="41" t="s">
        <v>64</v>
      </c>
      <c r="AA302" s="41" t="s">
        <v>64</v>
      </c>
      <c r="AB302" s="42">
        <v>0.0</v>
      </c>
      <c r="AC302" s="42">
        <v>0.0</v>
      </c>
      <c r="AD302" s="42">
        <v>0.0</v>
      </c>
      <c r="AE302" s="42">
        <v>0.0</v>
      </c>
      <c r="AF302" s="42">
        <v>0.0</v>
      </c>
      <c r="AG302" s="25"/>
      <c r="AH302" s="25"/>
      <c r="AI302" s="25"/>
      <c r="AJ302" s="25"/>
      <c r="AK302" s="25"/>
      <c r="AL302" s="25"/>
    </row>
    <row r="303">
      <c r="A303" s="26"/>
      <c r="B303" s="25"/>
      <c r="C303" s="25"/>
      <c r="D303" s="28"/>
      <c r="E303" s="29"/>
      <c r="F303" s="30"/>
      <c r="G303" s="33"/>
      <c r="H303" s="34"/>
      <c r="I303" s="35"/>
      <c r="J303" s="36"/>
      <c r="K303" s="28"/>
      <c r="L303" s="28"/>
      <c r="M303" s="34"/>
      <c r="N303" s="35"/>
      <c r="O303" s="36"/>
      <c r="P303" s="28"/>
      <c r="Q303" s="37"/>
      <c r="R303" s="38" t="s">
        <v>64</v>
      </c>
      <c r="S303" s="39" t="s">
        <v>64</v>
      </c>
      <c r="T303" s="40" t="s">
        <v>64</v>
      </c>
      <c r="U303" s="40" t="s">
        <v>64</v>
      </c>
      <c r="V303" s="40" t="s">
        <v>64</v>
      </c>
      <c r="W303" s="40" t="s">
        <v>64</v>
      </c>
      <c r="X303" s="39" t="s">
        <v>64</v>
      </c>
      <c r="Y303" s="41" t="s">
        <v>64</v>
      </c>
      <c r="Z303" s="41" t="s">
        <v>64</v>
      </c>
      <c r="AA303" s="41" t="s">
        <v>64</v>
      </c>
      <c r="AB303" s="42">
        <v>0.0</v>
      </c>
      <c r="AC303" s="42">
        <v>0.0</v>
      </c>
      <c r="AD303" s="42">
        <v>0.0</v>
      </c>
      <c r="AE303" s="42">
        <v>0.0</v>
      </c>
      <c r="AF303" s="42">
        <v>0.0</v>
      </c>
      <c r="AG303" s="25"/>
      <c r="AH303" s="25"/>
      <c r="AI303" s="25"/>
      <c r="AJ303" s="25"/>
      <c r="AK303" s="25"/>
      <c r="AL303" s="25"/>
    </row>
    <row r="304">
      <c r="A304" s="26"/>
      <c r="B304" s="25"/>
      <c r="C304" s="25"/>
      <c r="D304" s="28"/>
      <c r="E304" s="29"/>
      <c r="F304" s="30"/>
      <c r="G304" s="33"/>
      <c r="H304" s="34"/>
      <c r="I304" s="35"/>
      <c r="J304" s="36"/>
      <c r="K304" s="28"/>
      <c r="L304" s="28"/>
      <c r="M304" s="34"/>
      <c r="N304" s="35"/>
      <c r="O304" s="36"/>
      <c r="P304" s="28"/>
      <c r="Q304" s="37"/>
      <c r="R304" s="38" t="s">
        <v>64</v>
      </c>
      <c r="S304" s="39" t="s">
        <v>64</v>
      </c>
      <c r="T304" s="40" t="s">
        <v>64</v>
      </c>
      <c r="U304" s="40" t="s">
        <v>64</v>
      </c>
      <c r="V304" s="40" t="s">
        <v>64</v>
      </c>
      <c r="W304" s="40" t="s">
        <v>64</v>
      </c>
      <c r="X304" s="39" t="s">
        <v>64</v>
      </c>
      <c r="Y304" s="41" t="s">
        <v>64</v>
      </c>
      <c r="Z304" s="41" t="s">
        <v>64</v>
      </c>
      <c r="AA304" s="41" t="s">
        <v>64</v>
      </c>
      <c r="AB304" s="42">
        <v>0.0</v>
      </c>
      <c r="AC304" s="42">
        <v>0.0</v>
      </c>
      <c r="AD304" s="42">
        <v>0.0</v>
      </c>
      <c r="AE304" s="42">
        <v>0.0</v>
      </c>
      <c r="AF304" s="42">
        <v>0.0</v>
      </c>
      <c r="AG304" s="25"/>
      <c r="AH304" s="25"/>
      <c r="AI304" s="25"/>
      <c r="AJ304" s="25"/>
      <c r="AK304" s="25"/>
      <c r="AL304" s="25"/>
    </row>
    <row r="305">
      <c r="A305" s="26"/>
      <c r="B305" s="25"/>
      <c r="C305" s="25"/>
      <c r="D305" s="28"/>
      <c r="E305" s="29"/>
      <c r="F305" s="30"/>
      <c r="G305" s="33"/>
      <c r="H305" s="34"/>
      <c r="I305" s="35"/>
      <c r="J305" s="36"/>
      <c r="K305" s="28"/>
      <c r="L305" s="28"/>
      <c r="M305" s="34"/>
      <c r="N305" s="35"/>
      <c r="O305" s="36"/>
      <c r="P305" s="28"/>
      <c r="Q305" s="37"/>
      <c r="R305" s="38" t="s">
        <v>64</v>
      </c>
      <c r="S305" s="39" t="s">
        <v>64</v>
      </c>
      <c r="T305" s="40" t="s">
        <v>64</v>
      </c>
      <c r="U305" s="40" t="s">
        <v>64</v>
      </c>
      <c r="V305" s="40" t="s">
        <v>64</v>
      </c>
      <c r="W305" s="40" t="s">
        <v>64</v>
      </c>
      <c r="X305" s="39" t="s">
        <v>64</v>
      </c>
      <c r="Y305" s="41" t="s">
        <v>64</v>
      </c>
      <c r="Z305" s="41" t="s">
        <v>64</v>
      </c>
      <c r="AA305" s="41" t="s">
        <v>64</v>
      </c>
      <c r="AB305" s="42">
        <v>0.0</v>
      </c>
      <c r="AC305" s="42">
        <v>0.0</v>
      </c>
      <c r="AD305" s="42">
        <v>0.0</v>
      </c>
      <c r="AE305" s="42">
        <v>0.0</v>
      </c>
      <c r="AF305" s="42">
        <v>0.0</v>
      </c>
      <c r="AG305" s="25"/>
      <c r="AH305" s="25"/>
      <c r="AI305" s="25"/>
      <c r="AJ305" s="25"/>
      <c r="AK305" s="25"/>
      <c r="AL305" s="25"/>
    </row>
    <row r="306">
      <c r="A306" s="26"/>
      <c r="B306" s="25"/>
      <c r="C306" s="25"/>
      <c r="D306" s="28"/>
      <c r="E306" s="29"/>
      <c r="F306" s="30"/>
      <c r="G306" s="33"/>
      <c r="H306" s="34"/>
      <c r="I306" s="35"/>
      <c r="J306" s="36"/>
      <c r="K306" s="28"/>
      <c r="L306" s="28"/>
      <c r="M306" s="34"/>
      <c r="N306" s="35"/>
      <c r="O306" s="36"/>
      <c r="P306" s="28"/>
      <c r="Q306" s="37"/>
      <c r="R306" s="38" t="s">
        <v>64</v>
      </c>
      <c r="S306" s="39" t="s">
        <v>64</v>
      </c>
      <c r="T306" s="40" t="s">
        <v>64</v>
      </c>
      <c r="U306" s="40" t="s">
        <v>64</v>
      </c>
      <c r="V306" s="40" t="s">
        <v>64</v>
      </c>
      <c r="W306" s="40" t="s">
        <v>64</v>
      </c>
      <c r="X306" s="39" t="s">
        <v>64</v>
      </c>
      <c r="Y306" s="41" t="s">
        <v>64</v>
      </c>
      <c r="Z306" s="41" t="s">
        <v>64</v>
      </c>
      <c r="AA306" s="41" t="s">
        <v>64</v>
      </c>
      <c r="AB306" s="42">
        <v>0.0</v>
      </c>
      <c r="AC306" s="42">
        <v>0.0</v>
      </c>
      <c r="AD306" s="42">
        <v>0.0</v>
      </c>
      <c r="AE306" s="42">
        <v>0.0</v>
      </c>
      <c r="AF306" s="42">
        <v>0.0</v>
      </c>
      <c r="AG306" s="25"/>
      <c r="AH306" s="25"/>
      <c r="AI306" s="25"/>
      <c r="AJ306" s="25"/>
      <c r="AK306" s="25"/>
      <c r="AL306" s="25"/>
    </row>
    <row r="307">
      <c r="A307" s="26"/>
      <c r="B307" s="25"/>
      <c r="C307" s="25"/>
      <c r="D307" s="28"/>
      <c r="E307" s="29"/>
      <c r="F307" s="30"/>
      <c r="G307" s="33"/>
      <c r="H307" s="34"/>
      <c r="I307" s="35"/>
      <c r="J307" s="36"/>
      <c r="K307" s="28"/>
      <c r="L307" s="28"/>
      <c r="M307" s="34"/>
      <c r="N307" s="35"/>
      <c r="O307" s="36"/>
      <c r="P307" s="28"/>
      <c r="Q307" s="37"/>
      <c r="R307" s="38" t="s">
        <v>64</v>
      </c>
      <c r="S307" s="39" t="s">
        <v>64</v>
      </c>
      <c r="T307" s="40" t="s">
        <v>64</v>
      </c>
      <c r="U307" s="40" t="s">
        <v>64</v>
      </c>
      <c r="V307" s="40" t="s">
        <v>64</v>
      </c>
      <c r="W307" s="40" t="s">
        <v>64</v>
      </c>
      <c r="X307" s="39" t="s">
        <v>64</v>
      </c>
      <c r="Y307" s="41" t="s">
        <v>64</v>
      </c>
      <c r="Z307" s="41" t="s">
        <v>64</v>
      </c>
      <c r="AA307" s="41" t="s">
        <v>64</v>
      </c>
      <c r="AB307" s="42">
        <v>0.0</v>
      </c>
      <c r="AC307" s="42">
        <v>0.0</v>
      </c>
      <c r="AD307" s="42">
        <v>0.0</v>
      </c>
      <c r="AE307" s="42">
        <v>0.0</v>
      </c>
      <c r="AF307" s="42">
        <v>0.0</v>
      </c>
      <c r="AG307" s="25"/>
      <c r="AH307" s="25"/>
      <c r="AI307" s="25"/>
      <c r="AJ307" s="25"/>
      <c r="AK307" s="25"/>
      <c r="AL307" s="25"/>
    </row>
    <row r="308">
      <c r="A308" s="26"/>
      <c r="B308" s="25"/>
      <c r="C308" s="25"/>
      <c r="D308" s="28"/>
      <c r="E308" s="29"/>
      <c r="F308" s="30"/>
      <c r="G308" s="33"/>
      <c r="H308" s="34"/>
      <c r="I308" s="35"/>
      <c r="J308" s="36"/>
      <c r="K308" s="28"/>
      <c r="L308" s="28"/>
      <c r="M308" s="34"/>
      <c r="N308" s="35"/>
      <c r="O308" s="36"/>
      <c r="P308" s="28"/>
      <c r="Q308" s="37"/>
      <c r="R308" s="38" t="s">
        <v>64</v>
      </c>
      <c r="S308" s="39" t="s">
        <v>64</v>
      </c>
      <c r="T308" s="40" t="s">
        <v>64</v>
      </c>
      <c r="U308" s="40" t="s">
        <v>64</v>
      </c>
      <c r="V308" s="40" t="s">
        <v>64</v>
      </c>
      <c r="W308" s="40" t="s">
        <v>64</v>
      </c>
      <c r="X308" s="39" t="s">
        <v>64</v>
      </c>
      <c r="Y308" s="41" t="s">
        <v>64</v>
      </c>
      <c r="Z308" s="41" t="s">
        <v>64</v>
      </c>
      <c r="AA308" s="41" t="s">
        <v>64</v>
      </c>
      <c r="AB308" s="42">
        <v>0.0</v>
      </c>
      <c r="AC308" s="42">
        <v>0.0</v>
      </c>
      <c r="AD308" s="42">
        <v>0.0</v>
      </c>
      <c r="AE308" s="42">
        <v>0.0</v>
      </c>
      <c r="AF308" s="42">
        <v>0.0</v>
      </c>
      <c r="AG308" s="25"/>
      <c r="AH308" s="25"/>
      <c r="AI308" s="25"/>
      <c r="AJ308" s="25"/>
      <c r="AK308" s="25"/>
      <c r="AL308" s="25"/>
    </row>
    <row r="309">
      <c r="A309" s="26"/>
      <c r="B309" s="25"/>
      <c r="C309" s="25"/>
      <c r="D309" s="28"/>
      <c r="E309" s="29"/>
      <c r="F309" s="30"/>
      <c r="G309" s="33"/>
      <c r="H309" s="34"/>
      <c r="I309" s="35"/>
      <c r="J309" s="36"/>
      <c r="K309" s="28"/>
      <c r="L309" s="28"/>
      <c r="M309" s="34"/>
      <c r="N309" s="35"/>
      <c r="O309" s="36"/>
      <c r="P309" s="28"/>
      <c r="Q309" s="37"/>
      <c r="R309" s="38" t="s">
        <v>64</v>
      </c>
      <c r="S309" s="39" t="s">
        <v>64</v>
      </c>
      <c r="T309" s="40" t="s">
        <v>64</v>
      </c>
      <c r="U309" s="40" t="s">
        <v>64</v>
      </c>
      <c r="V309" s="40" t="s">
        <v>64</v>
      </c>
      <c r="W309" s="40" t="s">
        <v>64</v>
      </c>
      <c r="X309" s="39" t="s">
        <v>64</v>
      </c>
      <c r="Y309" s="41" t="s">
        <v>64</v>
      </c>
      <c r="Z309" s="41" t="s">
        <v>64</v>
      </c>
      <c r="AA309" s="41" t="s">
        <v>64</v>
      </c>
      <c r="AB309" s="42">
        <v>0.0</v>
      </c>
      <c r="AC309" s="42">
        <v>0.0</v>
      </c>
      <c r="AD309" s="42">
        <v>0.0</v>
      </c>
      <c r="AE309" s="42">
        <v>0.0</v>
      </c>
      <c r="AF309" s="42">
        <v>0.0</v>
      </c>
      <c r="AG309" s="25"/>
      <c r="AH309" s="25"/>
      <c r="AI309" s="25"/>
      <c r="AJ309" s="25"/>
      <c r="AK309" s="25"/>
      <c r="AL309" s="25"/>
    </row>
    <row r="310">
      <c r="A310" s="26"/>
      <c r="B310" s="25"/>
      <c r="C310" s="25"/>
      <c r="D310" s="28"/>
      <c r="E310" s="29"/>
      <c r="F310" s="30"/>
      <c r="G310" s="33"/>
      <c r="H310" s="34"/>
      <c r="I310" s="35"/>
      <c r="J310" s="36"/>
      <c r="K310" s="28"/>
      <c r="L310" s="28"/>
      <c r="M310" s="34"/>
      <c r="N310" s="35"/>
      <c r="O310" s="36"/>
      <c r="P310" s="28"/>
      <c r="Q310" s="37"/>
      <c r="R310" s="38" t="s">
        <v>64</v>
      </c>
      <c r="S310" s="39" t="s">
        <v>64</v>
      </c>
      <c r="T310" s="40" t="s">
        <v>64</v>
      </c>
      <c r="U310" s="40" t="s">
        <v>64</v>
      </c>
      <c r="V310" s="40" t="s">
        <v>64</v>
      </c>
      <c r="W310" s="40" t="s">
        <v>64</v>
      </c>
      <c r="X310" s="39" t="s">
        <v>64</v>
      </c>
      <c r="Y310" s="41" t="s">
        <v>64</v>
      </c>
      <c r="Z310" s="41" t="s">
        <v>64</v>
      </c>
      <c r="AA310" s="41" t="s">
        <v>64</v>
      </c>
      <c r="AB310" s="42">
        <v>0.0</v>
      </c>
      <c r="AC310" s="42">
        <v>0.0</v>
      </c>
      <c r="AD310" s="42">
        <v>0.0</v>
      </c>
      <c r="AE310" s="42">
        <v>0.0</v>
      </c>
      <c r="AF310" s="42">
        <v>0.0</v>
      </c>
      <c r="AG310" s="25"/>
      <c r="AH310" s="25"/>
      <c r="AI310" s="25"/>
      <c r="AJ310" s="25"/>
      <c r="AK310" s="25"/>
      <c r="AL310" s="25"/>
    </row>
    <row r="311">
      <c r="A311" s="26"/>
      <c r="B311" s="25"/>
      <c r="C311" s="25"/>
      <c r="D311" s="28"/>
      <c r="E311" s="29"/>
      <c r="F311" s="30"/>
      <c r="G311" s="33"/>
      <c r="H311" s="34"/>
      <c r="I311" s="35"/>
      <c r="J311" s="36"/>
      <c r="K311" s="28"/>
      <c r="L311" s="28"/>
      <c r="M311" s="34"/>
      <c r="N311" s="35"/>
      <c r="O311" s="36"/>
      <c r="P311" s="28"/>
      <c r="Q311" s="37"/>
      <c r="R311" s="38" t="s">
        <v>64</v>
      </c>
      <c r="S311" s="39" t="s">
        <v>64</v>
      </c>
      <c r="T311" s="40" t="s">
        <v>64</v>
      </c>
      <c r="U311" s="40" t="s">
        <v>64</v>
      </c>
      <c r="V311" s="40" t="s">
        <v>64</v>
      </c>
      <c r="W311" s="40" t="s">
        <v>64</v>
      </c>
      <c r="X311" s="39" t="s">
        <v>64</v>
      </c>
      <c r="Y311" s="41" t="s">
        <v>64</v>
      </c>
      <c r="Z311" s="41" t="s">
        <v>64</v>
      </c>
      <c r="AA311" s="41" t="s">
        <v>64</v>
      </c>
      <c r="AB311" s="42">
        <v>0.0</v>
      </c>
      <c r="AC311" s="42">
        <v>0.0</v>
      </c>
      <c r="AD311" s="42">
        <v>0.0</v>
      </c>
      <c r="AE311" s="42">
        <v>0.0</v>
      </c>
      <c r="AF311" s="42">
        <v>0.0</v>
      </c>
      <c r="AG311" s="25"/>
      <c r="AH311" s="25"/>
      <c r="AI311" s="25"/>
      <c r="AJ311" s="25"/>
      <c r="AK311" s="25"/>
      <c r="AL311" s="25"/>
    </row>
    <row r="312">
      <c r="A312" s="26"/>
      <c r="B312" s="25"/>
      <c r="C312" s="25"/>
      <c r="D312" s="28"/>
      <c r="E312" s="29"/>
      <c r="F312" s="30"/>
      <c r="G312" s="33"/>
      <c r="H312" s="34"/>
      <c r="I312" s="35"/>
      <c r="J312" s="36"/>
      <c r="K312" s="28"/>
      <c r="L312" s="28"/>
      <c r="M312" s="34"/>
      <c r="N312" s="35"/>
      <c r="O312" s="36"/>
      <c r="P312" s="28"/>
      <c r="Q312" s="37"/>
      <c r="R312" s="38" t="s">
        <v>64</v>
      </c>
      <c r="S312" s="39" t="s">
        <v>64</v>
      </c>
      <c r="T312" s="40" t="s">
        <v>64</v>
      </c>
      <c r="U312" s="40" t="s">
        <v>64</v>
      </c>
      <c r="V312" s="40" t="s">
        <v>64</v>
      </c>
      <c r="W312" s="40" t="s">
        <v>64</v>
      </c>
      <c r="X312" s="39" t="s">
        <v>64</v>
      </c>
      <c r="Y312" s="41" t="s">
        <v>64</v>
      </c>
      <c r="Z312" s="41" t="s">
        <v>64</v>
      </c>
      <c r="AA312" s="41" t="s">
        <v>64</v>
      </c>
      <c r="AB312" s="42">
        <v>0.0</v>
      </c>
      <c r="AC312" s="42">
        <v>0.0</v>
      </c>
      <c r="AD312" s="42">
        <v>0.0</v>
      </c>
      <c r="AE312" s="42">
        <v>0.0</v>
      </c>
      <c r="AF312" s="42">
        <v>0.0</v>
      </c>
      <c r="AG312" s="25"/>
      <c r="AH312" s="25"/>
      <c r="AI312" s="25"/>
      <c r="AJ312" s="25"/>
      <c r="AK312" s="25"/>
      <c r="AL312" s="25"/>
    </row>
    <row r="313">
      <c r="A313" s="26"/>
      <c r="B313" s="25"/>
      <c r="C313" s="25"/>
      <c r="D313" s="28"/>
      <c r="E313" s="29"/>
      <c r="F313" s="30"/>
      <c r="G313" s="33"/>
      <c r="H313" s="34"/>
      <c r="I313" s="35"/>
      <c r="J313" s="36"/>
      <c r="K313" s="28"/>
      <c r="L313" s="28"/>
      <c r="M313" s="34"/>
      <c r="N313" s="35"/>
      <c r="O313" s="36"/>
      <c r="P313" s="28"/>
      <c r="Q313" s="37"/>
      <c r="R313" s="38" t="s">
        <v>64</v>
      </c>
      <c r="S313" s="39" t="s">
        <v>64</v>
      </c>
      <c r="T313" s="40" t="s">
        <v>64</v>
      </c>
      <c r="U313" s="40" t="s">
        <v>64</v>
      </c>
      <c r="V313" s="40" t="s">
        <v>64</v>
      </c>
      <c r="W313" s="40" t="s">
        <v>64</v>
      </c>
      <c r="X313" s="39" t="s">
        <v>64</v>
      </c>
      <c r="Y313" s="41" t="s">
        <v>64</v>
      </c>
      <c r="Z313" s="41" t="s">
        <v>64</v>
      </c>
      <c r="AA313" s="41" t="s">
        <v>64</v>
      </c>
      <c r="AB313" s="42">
        <v>0.0</v>
      </c>
      <c r="AC313" s="42">
        <v>0.0</v>
      </c>
      <c r="AD313" s="42">
        <v>0.0</v>
      </c>
      <c r="AE313" s="42">
        <v>0.0</v>
      </c>
      <c r="AF313" s="42">
        <v>0.0</v>
      </c>
      <c r="AG313" s="25"/>
      <c r="AH313" s="25"/>
      <c r="AI313" s="25"/>
      <c r="AJ313" s="25"/>
      <c r="AK313" s="25"/>
      <c r="AL313" s="25"/>
    </row>
    <row r="314">
      <c r="A314" s="26"/>
      <c r="B314" s="25"/>
      <c r="C314" s="25"/>
      <c r="D314" s="28"/>
      <c r="E314" s="29"/>
      <c r="F314" s="30"/>
      <c r="G314" s="33"/>
      <c r="H314" s="34"/>
      <c r="I314" s="35"/>
      <c r="J314" s="36"/>
      <c r="K314" s="28"/>
      <c r="L314" s="28"/>
      <c r="M314" s="34"/>
      <c r="N314" s="35"/>
      <c r="O314" s="36"/>
      <c r="P314" s="28"/>
      <c r="Q314" s="37"/>
      <c r="R314" s="38" t="s">
        <v>64</v>
      </c>
      <c r="S314" s="39" t="s">
        <v>64</v>
      </c>
      <c r="T314" s="40" t="s">
        <v>64</v>
      </c>
      <c r="U314" s="40" t="s">
        <v>64</v>
      </c>
      <c r="V314" s="40" t="s">
        <v>64</v>
      </c>
      <c r="W314" s="40" t="s">
        <v>64</v>
      </c>
      <c r="X314" s="39" t="s">
        <v>64</v>
      </c>
      <c r="Y314" s="41" t="s">
        <v>64</v>
      </c>
      <c r="Z314" s="41" t="s">
        <v>64</v>
      </c>
      <c r="AA314" s="41" t="s">
        <v>64</v>
      </c>
      <c r="AB314" s="42">
        <v>0.0</v>
      </c>
      <c r="AC314" s="42">
        <v>0.0</v>
      </c>
      <c r="AD314" s="42">
        <v>0.0</v>
      </c>
      <c r="AE314" s="42">
        <v>0.0</v>
      </c>
      <c r="AF314" s="42">
        <v>0.0</v>
      </c>
      <c r="AG314" s="25"/>
      <c r="AH314" s="25"/>
      <c r="AI314" s="25"/>
      <c r="AJ314" s="25"/>
      <c r="AK314" s="25"/>
      <c r="AL314" s="25"/>
    </row>
    <row r="315">
      <c r="A315" s="26"/>
      <c r="B315" s="25"/>
      <c r="C315" s="25"/>
      <c r="D315" s="28"/>
      <c r="E315" s="29"/>
      <c r="F315" s="30"/>
      <c r="G315" s="33"/>
      <c r="H315" s="34"/>
      <c r="I315" s="35"/>
      <c r="J315" s="36"/>
      <c r="K315" s="28"/>
      <c r="L315" s="28"/>
      <c r="M315" s="34"/>
      <c r="N315" s="35"/>
      <c r="O315" s="36"/>
      <c r="P315" s="28"/>
      <c r="Q315" s="37"/>
      <c r="R315" s="38" t="s">
        <v>64</v>
      </c>
      <c r="S315" s="39" t="s">
        <v>64</v>
      </c>
      <c r="T315" s="40" t="s">
        <v>64</v>
      </c>
      <c r="U315" s="40" t="s">
        <v>64</v>
      </c>
      <c r="V315" s="40" t="s">
        <v>64</v>
      </c>
      <c r="W315" s="40" t="s">
        <v>64</v>
      </c>
      <c r="X315" s="39" t="s">
        <v>64</v>
      </c>
      <c r="Y315" s="41" t="s">
        <v>64</v>
      </c>
      <c r="Z315" s="41" t="s">
        <v>64</v>
      </c>
      <c r="AA315" s="41" t="s">
        <v>64</v>
      </c>
      <c r="AB315" s="42">
        <v>0.0</v>
      </c>
      <c r="AC315" s="42">
        <v>0.0</v>
      </c>
      <c r="AD315" s="42">
        <v>0.0</v>
      </c>
      <c r="AE315" s="42">
        <v>0.0</v>
      </c>
      <c r="AF315" s="42">
        <v>0.0</v>
      </c>
      <c r="AG315" s="25"/>
      <c r="AH315" s="25"/>
      <c r="AI315" s="25"/>
      <c r="AJ315" s="25"/>
      <c r="AK315" s="25"/>
      <c r="AL315" s="25"/>
    </row>
    <row r="316">
      <c r="A316" s="26"/>
      <c r="B316" s="25"/>
      <c r="C316" s="25"/>
      <c r="D316" s="28"/>
      <c r="E316" s="29"/>
      <c r="F316" s="30"/>
      <c r="G316" s="33"/>
      <c r="H316" s="34"/>
      <c r="I316" s="35"/>
      <c r="J316" s="36"/>
      <c r="K316" s="28"/>
      <c r="L316" s="28"/>
      <c r="M316" s="34"/>
      <c r="N316" s="35"/>
      <c r="O316" s="36"/>
      <c r="P316" s="28"/>
      <c r="Q316" s="37"/>
      <c r="R316" s="38" t="s">
        <v>64</v>
      </c>
      <c r="S316" s="39" t="s">
        <v>64</v>
      </c>
      <c r="T316" s="40" t="s">
        <v>64</v>
      </c>
      <c r="U316" s="40" t="s">
        <v>64</v>
      </c>
      <c r="V316" s="40" t="s">
        <v>64</v>
      </c>
      <c r="W316" s="40" t="s">
        <v>64</v>
      </c>
      <c r="X316" s="39" t="s">
        <v>64</v>
      </c>
      <c r="Y316" s="41" t="s">
        <v>64</v>
      </c>
      <c r="Z316" s="41" t="s">
        <v>64</v>
      </c>
      <c r="AA316" s="41" t="s">
        <v>64</v>
      </c>
      <c r="AB316" s="42">
        <v>0.0</v>
      </c>
      <c r="AC316" s="42">
        <v>0.0</v>
      </c>
      <c r="AD316" s="42">
        <v>0.0</v>
      </c>
      <c r="AE316" s="42">
        <v>0.0</v>
      </c>
      <c r="AF316" s="42">
        <v>0.0</v>
      </c>
      <c r="AG316" s="25"/>
      <c r="AH316" s="25"/>
      <c r="AI316" s="25"/>
      <c r="AJ316" s="25"/>
      <c r="AK316" s="25"/>
      <c r="AL316" s="25"/>
    </row>
    <row r="317">
      <c r="A317" s="26"/>
      <c r="B317" s="25"/>
      <c r="C317" s="25"/>
      <c r="D317" s="28"/>
      <c r="E317" s="29"/>
      <c r="F317" s="30"/>
      <c r="G317" s="33"/>
      <c r="H317" s="34"/>
      <c r="I317" s="35"/>
      <c r="J317" s="36"/>
      <c r="K317" s="28"/>
      <c r="L317" s="28"/>
      <c r="M317" s="34"/>
      <c r="N317" s="35"/>
      <c r="O317" s="36"/>
      <c r="P317" s="28"/>
      <c r="Q317" s="37"/>
      <c r="R317" s="38" t="s">
        <v>64</v>
      </c>
      <c r="S317" s="39" t="s">
        <v>64</v>
      </c>
      <c r="T317" s="40" t="s">
        <v>64</v>
      </c>
      <c r="U317" s="40" t="s">
        <v>64</v>
      </c>
      <c r="V317" s="40" t="s">
        <v>64</v>
      </c>
      <c r="W317" s="40" t="s">
        <v>64</v>
      </c>
      <c r="X317" s="39" t="s">
        <v>64</v>
      </c>
      <c r="Y317" s="41" t="s">
        <v>64</v>
      </c>
      <c r="Z317" s="41" t="s">
        <v>64</v>
      </c>
      <c r="AA317" s="41" t="s">
        <v>64</v>
      </c>
      <c r="AB317" s="42">
        <v>0.0</v>
      </c>
      <c r="AC317" s="42">
        <v>0.0</v>
      </c>
      <c r="AD317" s="42">
        <v>0.0</v>
      </c>
      <c r="AE317" s="42">
        <v>0.0</v>
      </c>
      <c r="AF317" s="42">
        <v>0.0</v>
      </c>
      <c r="AG317" s="25"/>
      <c r="AH317" s="25"/>
      <c r="AI317" s="25"/>
      <c r="AJ317" s="25"/>
      <c r="AK317" s="25"/>
      <c r="AL317" s="25"/>
    </row>
    <row r="318">
      <c r="A318" s="26"/>
      <c r="B318" s="25"/>
      <c r="C318" s="25"/>
      <c r="D318" s="28"/>
      <c r="E318" s="29"/>
      <c r="F318" s="30"/>
      <c r="G318" s="33"/>
      <c r="H318" s="34"/>
      <c r="I318" s="35"/>
      <c r="J318" s="36"/>
      <c r="K318" s="28"/>
      <c r="L318" s="28"/>
      <c r="M318" s="34"/>
      <c r="N318" s="35"/>
      <c r="O318" s="36"/>
      <c r="P318" s="28"/>
      <c r="Q318" s="37"/>
      <c r="R318" s="38" t="s">
        <v>64</v>
      </c>
      <c r="S318" s="39" t="s">
        <v>64</v>
      </c>
      <c r="T318" s="40" t="s">
        <v>64</v>
      </c>
      <c r="U318" s="40" t="s">
        <v>64</v>
      </c>
      <c r="V318" s="40" t="s">
        <v>64</v>
      </c>
      <c r="W318" s="40" t="s">
        <v>64</v>
      </c>
      <c r="X318" s="39" t="s">
        <v>64</v>
      </c>
      <c r="Y318" s="41" t="s">
        <v>64</v>
      </c>
      <c r="Z318" s="41" t="s">
        <v>64</v>
      </c>
      <c r="AA318" s="41" t="s">
        <v>64</v>
      </c>
      <c r="AB318" s="42">
        <v>0.0</v>
      </c>
      <c r="AC318" s="42">
        <v>0.0</v>
      </c>
      <c r="AD318" s="42">
        <v>0.0</v>
      </c>
      <c r="AE318" s="42">
        <v>0.0</v>
      </c>
      <c r="AF318" s="42">
        <v>0.0</v>
      </c>
      <c r="AG318" s="25"/>
      <c r="AH318" s="25"/>
      <c r="AI318" s="25"/>
      <c r="AJ318" s="25"/>
      <c r="AK318" s="25"/>
      <c r="AL318" s="25"/>
    </row>
    <row r="319">
      <c r="A319" s="26"/>
      <c r="B319" s="25"/>
      <c r="C319" s="25"/>
      <c r="D319" s="28"/>
      <c r="E319" s="29"/>
      <c r="F319" s="30"/>
      <c r="G319" s="33"/>
      <c r="H319" s="34"/>
      <c r="I319" s="35"/>
      <c r="J319" s="36"/>
      <c r="K319" s="28"/>
      <c r="L319" s="28"/>
      <c r="M319" s="34"/>
      <c r="N319" s="35"/>
      <c r="O319" s="36"/>
      <c r="P319" s="28"/>
      <c r="Q319" s="37"/>
      <c r="R319" s="38" t="s">
        <v>64</v>
      </c>
      <c r="S319" s="39" t="s">
        <v>64</v>
      </c>
      <c r="T319" s="40" t="s">
        <v>64</v>
      </c>
      <c r="U319" s="40" t="s">
        <v>64</v>
      </c>
      <c r="V319" s="40" t="s">
        <v>64</v>
      </c>
      <c r="W319" s="40" t="s">
        <v>64</v>
      </c>
      <c r="X319" s="39" t="s">
        <v>64</v>
      </c>
      <c r="Y319" s="41" t="s">
        <v>64</v>
      </c>
      <c r="Z319" s="41" t="s">
        <v>64</v>
      </c>
      <c r="AA319" s="41" t="s">
        <v>64</v>
      </c>
      <c r="AB319" s="42">
        <v>0.0</v>
      </c>
      <c r="AC319" s="42">
        <v>0.0</v>
      </c>
      <c r="AD319" s="42">
        <v>0.0</v>
      </c>
      <c r="AE319" s="42">
        <v>0.0</v>
      </c>
      <c r="AF319" s="42">
        <v>0.0</v>
      </c>
      <c r="AG319" s="25"/>
      <c r="AH319" s="25"/>
      <c r="AI319" s="25"/>
      <c r="AJ319" s="25"/>
      <c r="AK319" s="25"/>
      <c r="AL319" s="25"/>
    </row>
    <row r="320">
      <c r="A320" s="26"/>
      <c r="B320" s="25"/>
      <c r="C320" s="25"/>
      <c r="D320" s="28"/>
      <c r="E320" s="29"/>
      <c r="F320" s="30"/>
      <c r="G320" s="33"/>
      <c r="H320" s="34"/>
      <c r="I320" s="35"/>
      <c r="J320" s="36"/>
      <c r="K320" s="28"/>
      <c r="L320" s="28"/>
      <c r="M320" s="34"/>
      <c r="N320" s="35"/>
      <c r="O320" s="36"/>
      <c r="P320" s="28"/>
      <c r="Q320" s="37"/>
      <c r="R320" s="38" t="s">
        <v>64</v>
      </c>
      <c r="S320" s="39" t="s">
        <v>64</v>
      </c>
      <c r="T320" s="40" t="s">
        <v>64</v>
      </c>
      <c r="U320" s="40" t="s">
        <v>64</v>
      </c>
      <c r="V320" s="40" t="s">
        <v>64</v>
      </c>
      <c r="W320" s="40" t="s">
        <v>64</v>
      </c>
      <c r="X320" s="39" t="s">
        <v>64</v>
      </c>
      <c r="Y320" s="41" t="s">
        <v>64</v>
      </c>
      <c r="Z320" s="41" t="s">
        <v>64</v>
      </c>
      <c r="AA320" s="41" t="s">
        <v>64</v>
      </c>
      <c r="AB320" s="42">
        <v>0.0</v>
      </c>
      <c r="AC320" s="42">
        <v>0.0</v>
      </c>
      <c r="AD320" s="42">
        <v>0.0</v>
      </c>
      <c r="AE320" s="42">
        <v>0.0</v>
      </c>
      <c r="AF320" s="42">
        <v>0.0</v>
      </c>
      <c r="AG320" s="25"/>
      <c r="AH320" s="25"/>
      <c r="AI320" s="25"/>
      <c r="AJ320" s="25"/>
      <c r="AK320" s="25"/>
      <c r="AL320" s="25"/>
    </row>
    <row r="321">
      <c r="A321" s="26"/>
      <c r="B321" s="25"/>
      <c r="C321" s="25"/>
      <c r="D321" s="28"/>
      <c r="E321" s="29"/>
      <c r="F321" s="30"/>
      <c r="G321" s="33"/>
      <c r="H321" s="34"/>
      <c r="I321" s="35"/>
      <c r="J321" s="36"/>
      <c r="K321" s="28"/>
      <c r="L321" s="28"/>
      <c r="M321" s="34"/>
      <c r="N321" s="35"/>
      <c r="O321" s="36"/>
      <c r="P321" s="28"/>
      <c r="Q321" s="37"/>
      <c r="R321" s="38" t="s">
        <v>64</v>
      </c>
      <c r="S321" s="39" t="s">
        <v>64</v>
      </c>
      <c r="T321" s="40" t="s">
        <v>64</v>
      </c>
      <c r="U321" s="40" t="s">
        <v>64</v>
      </c>
      <c r="V321" s="40" t="s">
        <v>64</v>
      </c>
      <c r="W321" s="40" t="s">
        <v>64</v>
      </c>
      <c r="X321" s="39" t="s">
        <v>64</v>
      </c>
      <c r="Y321" s="41" t="s">
        <v>64</v>
      </c>
      <c r="Z321" s="41" t="s">
        <v>64</v>
      </c>
      <c r="AA321" s="41" t="s">
        <v>64</v>
      </c>
      <c r="AB321" s="42">
        <v>0.0</v>
      </c>
      <c r="AC321" s="42">
        <v>0.0</v>
      </c>
      <c r="AD321" s="42">
        <v>0.0</v>
      </c>
      <c r="AE321" s="42">
        <v>0.0</v>
      </c>
      <c r="AF321" s="42">
        <v>0.0</v>
      </c>
      <c r="AG321" s="25"/>
      <c r="AH321" s="25"/>
      <c r="AI321" s="25"/>
      <c r="AJ321" s="25"/>
      <c r="AK321" s="25"/>
      <c r="AL321" s="25"/>
    </row>
    <row r="322">
      <c r="A322" s="26"/>
      <c r="B322" s="25"/>
      <c r="C322" s="25"/>
      <c r="D322" s="28"/>
      <c r="E322" s="29"/>
      <c r="F322" s="30"/>
      <c r="G322" s="33"/>
      <c r="H322" s="34"/>
      <c r="I322" s="35"/>
      <c r="J322" s="36"/>
      <c r="K322" s="28"/>
      <c r="L322" s="28"/>
      <c r="M322" s="34"/>
      <c r="N322" s="35"/>
      <c r="O322" s="36"/>
      <c r="P322" s="28"/>
      <c r="Q322" s="37"/>
      <c r="R322" s="38" t="s">
        <v>64</v>
      </c>
      <c r="S322" s="39" t="s">
        <v>64</v>
      </c>
      <c r="T322" s="40" t="s">
        <v>64</v>
      </c>
      <c r="U322" s="40" t="s">
        <v>64</v>
      </c>
      <c r="V322" s="40" t="s">
        <v>64</v>
      </c>
      <c r="W322" s="40" t="s">
        <v>64</v>
      </c>
      <c r="X322" s="39" t="s">
        <v>64</v>
      </c>
      <c r="Y322" s="41" t="s">
        <v>64</v>
      </c>
      <c r="Z322" s="41" t="s">
        <v>64</v>
      </c>
      <c r="AA322" s="41" t="s">
        <v>64</v>
      </c>
      <c r="AB322" s="42">
        <v>0.0</v>
      </c>
      <c r="AC322" s="42">
        <v>0.0</v>
      </c>
      <c r="AD322" s="42">
        <v>0.0</v>
      </c>
      <c r="AE322" s="42">
        <v>0.0</v>
      </c>
      <c r="AF322" s="42">
        <v>0.0</v>
      </c>
      <c r="AG322" s="25"/>
      <c r="AH322" s="25"/>
      <c r="AI322" s="25"/>
      <c r="AJ322" s="25"/>
      <c r="AK322" s="25"/>
      <c r="AL322" s="25"/>
    </row>
    <row r="323">
      <c r="A323" s="26"/>
      <c r="B323" s="25"/>
      <c r="C323" s="25"/>
      <c r="D323" s="28"/>
      <c r="E323" s="29"/>
      <c r="F323" s="30"/>
      <c r="G323" s="33"/>
      <c r="H323" s="34"/>
      <c r="I323" s="35"/>
      <c r="J323" s="36"/>
      <c r="K323" s="28"/>
      <c r="L323" s="28"/>
      <c r="M323" s="34"/>
      <c r="N323" s="35"/>
      <c r="O323" s="36"/>
      <c r="P323" s="28"/>
      <c r="Q323" s="37"/>
      <c r="R323" s="38" t="s">
        <v>64</v>
      </c>
      <c r="S323" s="39" t="s">
        <v>64</v>
      </c>
      <c r="T323" s="40" t="s">
        <v>64</v>
      </c>
      <c r="U323" s="40" t="s">
        <v>64</v>
      </c>
      <c r="V323" s="40" t="s">
        <v>64</v>
      </c>
      <c r="W323" s="40" t="s">
        <v>64</v>
      </c>
      <c r="X323" s="39" t="s">
        <v>64</v>
      </c>
      <c r="Y323" s="41" t="s">
        <v>64</v>
      </c>
      <c r="Z323" s="41" t="s">
        <v>64</v>
      </c>
      <c r="AA323" s="41" t="s">
        <v>64</v>
      </c>
      <c r="AB323" s="42">
        <v>0.0</v>
      </c>
      <c r="AC323" s="42">
        <v>0.0</v>
      </c>
      <c r="AD323" s="42">
        <v>0.0</v>
      </c>
      <c r="AE323" s="42">
        <v>0.0</v>
      </c>
      <c r="AF323" s="42">
        <v>0.0</v>
      </c>
      <c r="AG323" s="25"/>
      <c r="AH323" s="25"/>
      <c r="AI323" s="25"/>
      <c r="AJ323" s="25"/>
      <c r="AK323" s="25"/>
      <c r="AL323" s="25"/>
    </row>
    <row r="324">
      <c r="A324" s="26"/>
      <c r="B324" s="25"/>
      <c r="C324" s="25"/>
      <c r="D324" s="28"/>
      <c r="E324" s="29"/>
      <c r="F324" s="30"/>
      <c r="G324" s="33"/>
      <c r="H324" s="34"/>
      <c r="I324" s="35"/>
      <c r="J324" s="36"/>
      <c r="K324" s="28"/>
      <c r="L324" s="28"/>
      <c r="M324" s="34"/>
      <c r="N324" s="35"/>
      <c r="O324" s="36"/>
      <c r="P324" s="28"/>
      <c r="Q324" s="37"/>
      <c r="R324" s="38" t="s">
        <v>64</v>
      </c>
      <c r="S324" s="39" t="s">
        <v>64</v>
      </c>
      <c r="T324" s="40" t="s">
        <v>64</v>
      </c>
      <c r="U324" s="40" t="s">
        <v>64</v>
      </c>
      <c r="V324" s="40" t="s">
        <v>64</v>
      </c>
      <c r="W324" s="40" t="s">
        <v>64</v>
      </c>
      <c r="X324" s="39" t="s">
        <v>64</v>
      </c>
      <c r="Y324" s="41" t="s">
        <v>64</v>
      </c>
      <c r="Z324" s="41" t="s">
        <v>64</v>
      </c>
      <c r="AA324" s="41" t="s">
        <v>64</v>
      </c>
      <c r="AB324" s="42">
        <v>0.0</v>
      </c>
      <c r="AC324" s="42">
        <v>0.0</v>
      </c>
      <c r="AD324" s="42">
        <v>0.0</v>
      </c>
      <c r="AE324" s="42">
        <v>0.0</v>
      </c>
      <c r="AF324" s="42">
        <v>0.0</v>
      </c>
      <c r="AG324" s="25"/>
      <c r="AH324" s="25"/>
      <c r="AI324" s="25"/>
      <c r="AJ324" s="25"/>
      <c r="AK324" s="25"/>
      <c r="AL324" s="25"/>
    </row>
    <row r="325">
      <c r="A325" s="26"/>
      <c r="B325" s="25"/>
      <c r="C325" s="25"/>
      <c r="D325" s="28"/>
      <c r="E325" s="29"/>
      <c r="F325" s="30"/>
      <c r="G325" s="33"/>
      <c r="H325" s="34"/>
      <c r="I325" s="35"/>
      <c r="J325" s="36"/>
      <c r="K325" s="28"/>
      <c r="L325" s="28"/>
      <c r="M325" s="34"/>
      <c r="N325" s="35"/>
      <c r="O325" s="36"/>
      <c r="P325" s="28"/>
      <c r="Q325" s="37"/>
      <c r="R325" s="38" t="s">
        <v>64</v>
      </c>
      <c r="S325" s="39" t="s">
        <v>64</v>
      </c>
      <c r="T325" s="40" t="s">
        <v>64</v>
      </c>
      <c r="U325" s="40" t="s">
        <v>64</v>
      </c>
      <c r="V325" s="40" t="s">
        <v>64</v>
      </c>
      <c r="W325" s="40" t="s">
        <v>64</v>
      </c>
      <c r="X325" s="39" t="s">
        <v>64</v>
      </c>
      <c r="Y325" s="41" t="s">
        <v>64</v>
      </c>
      <c r="Z325" s="41" t="s">
        <v>64</v>
      </c>
      <c r="AA325" s="41" t="s">
        <v>64</v>
      </c>
      <c r="AB325" s="42">
        <v>0.0</v>
      </c>
      <c r="AC325" s="42">
        <v>0.0</v>
      </c>
      <c r="AD325" s="42">
        <v>0.0</v>
      </c>
      <c r="AE325" s="42">
        <v>0.0</v>
      </c>
      <c r="AF325" s="42">
        <v>0.0</v>
      </c>
      <c r="AG325" s="25"/>
      <c r="AH325" s="25"/>
      <c r="AI325" s="25"/>
      <c r="AJ325" s="25"/>
      <c r="AK325" s="25"/>
      <c r="AL325" s="25"/>
    </row>
    <row r="326">
      <c r="A326" s="26"/>
      <c r="B326" s="25"/>
      <c r="C326" s="25"/>
      <c r="D326" s="28"/>
      <c r="E326" s="29"/>
      <c r="F326" s="30"/>
      <c r="G326" s="33"/>
      <c r="H326" s="34"/>
      <c r="I326" s="35"/>
      <c r="J326" s="36"/>
      <c r="K326" s="28"/>
      <c r="L326" s="28"/>
      <c r="M326" s="34"/>
      <c r="N326" s="35"/>
      <c r="O326" s="36"/>
      <c r="P326" s="28"/>
      <c r="Q326" s="37"/>
      <c r="R326" s="38" t="s">
        <v>64</v>
      </c>
      <c r="S326" s="39" t="s">
        <v>64</v>
      </c>
      <c r="T326" s="40" t="s">
        <v>64</v>
      </c>
      <c r="U326" s="40" t="s">
        <v>64</v>
      </c>
      <c r="V326" s="40" t="s">
        <v>64</v>
      </c>
      <c r="W326" s="40" t="s">
        <v>64</v>
      </c>
      <c r="X326" s="39" t="s">
        <v>64</v>
      </c>
      <c r="Y326" s="41" t="s">
        <v>64</v>
      </c>
      <c r="Z326" s="41" t="s">
        <v>64</v>
      </c>
      <c r="AA326" s="41" t="s">
        <v>64</v>
      </c>
      <c r="AB326" s="42">
        <v>0.0</v>
      </c>
      <c r="AC326" s="42">
        <v>0.0</v>
      </c>
      <c r="AD326" s="42">
        <v>0.0</v>
      </c>
      <c r="AE326" s="42">
        <v>0.0</v>
      </c>
      <c r="AF326" s="42">
        <v>0.0</v>
      </c>
      <c r="AG326" s="25"/>
      <c r="AH326" s="25"/>
      <c r="AI326" s="25"/>
      <c r="AJ326" s="25"/>
      <c r="AK326" s="25"/>
      <c r="AL326" s="25"/>
    </row>
    <row r="327">
      <c r="A327" s="26"/>
      <c r="B327" s="25"/>
      <c r="C327" s="25"/>
      <c r="D327" s="28"/>
      <c r="E327" s="29"/>
      <c r="F327" s="30"/>
      <c r="G327" s="33"/>
      <c r="H327" s="34"/>
      <c r="I327" s="35"/>
      <c r="J327" s="36"/>
      <c r="K327" s="28"/>
      <c r="L327" s="28"/>
      <c r="M327" s="34"/>
      <c r="N327" s="35"/>
      <c r="O327" s="36"/>
      <c r="P327" s="28"/>
      <c r="Q327" s="37"/>
      <c r="R327" s="38" t="s">
        <v>64</v>
      </c>
      <c r="S327" s="39" t="s">
        <v>64</v>
      </c>
      <c r="T327" s="40" t="s">
        <v>64</v>
      </c>
      <c r="U327" s="40" t="s">
        <v>64</v>
      </c>
      <c r="V327" s="40" t="s">
        <v>64</v>
      </c>
      <c r="W327" s="40" t="s">
        <v>64</v>
      </c>
      <c r="X327" s="39" t="s">
        <v>64</v>
      </c>
      <c r="Y327" s="41" t="s">
        <v>64</v>
      </c>
      <c r="Z327" s="41" t="s">
        <v>64</v>
      </c>
      <c r="AA327" s="41" t="s">
        <v>64</v>
      </c>
      <c r="AB327" s="42">
        <v>0.0</v>
      </c>
      <c r="AC327" s="42">
        <v>0.0</v>
      </c>
      <c r="AD327" s="42">
        <v>0.0</v>
      </c>
      <c r="AE327" s="42">
        <v>0.0</v>
      </c>
      <c r="AF327" s="42">
        <v>0.0</v>
      </c>
      <c r="AG327" s="25"/>
      <c r="AH327" s="25"/>
      <c r="AI327" s="25"/>
      <c r="AJ327" s="25"/>
      <c r="AK327" s="25"/>
      <c r="AL327" s="25"/>
    </row>
    <row r="328">
      <c r="A328" s="26"/>
      <c r="B328" s="25"/>
      <c r="C328" s="25"/>
      <c r="D328" s="28"/>
      <c r="E328" s="29"/>
      <c r="F328" s="30"/>
      <c r="G328" s="33"/>
      <c r="H328" s="34"/>
      <c r="I328" s="35"/>
      <c r="J328" s="36"/>
      <c r="K328" s="28"/>
      <c r="L328" s="28"/>
      <c r="M328" s="34"/>
      <c r="N328" s="35"/>
      <c r="O328" s="36"/>
      <c r="P328" s="28"/>
      <c r="Q328" s="37"/>
      <c r="R328" s="38" t="s">
        <v>64</v>
      </c>
      <c r="S328" s="39" t="s">
        <v>64</v>
      </c>
      <c r="T328" s="40" t="s">
        <v>64</v>
      </c>
      <c r="U328" s="40" t="s">
        <v>64</v>
      </c>
      <c r="V328" s="40" t="s">
        <v>64</v>
      </c>
      <c r="W328" s="40" t="s">
        <v>64</v>
      </c>
      <c r="X328" s="39" t="s">
        <v>64</v>
      </c>
      <c r="Y328" s="41" t="s">
        <v>64</v>
      </c>
      <c r="Z328" s="41" t="s">
        <v>64</v>
      </c>
      <c r="AA328" s="41" t="s">
        <v>64</v>
      </c>
      <c r="AB328" s="42">
        <v>0.0</v>
      </c>
      <c r="AC328" s="42">
        <v>0.0</v>
      </c>
      <c r="AD328" s="42">
        <v>0.0</v>
      </c>
      <c r="AE328" s="42">
        <v>0.0</v>
      </c>
      <c r="AF328" s="42">
        <v>0.0</v>
      </c>
      <c r="AG328" s="25"/>
      <c r="AH328" s="25"/>
      <c r="AI328" s="25"/>
      <c r="AJ328" s="25"/>
      <c r="AK328" s="25"/>
      <c r="AL328" s="25"/>
    </row>
    <row r="329">
      <c r="A329" s="26"/>
      <c r="B329" s="25"/>
      <c r="C329" s="25"/>
      <c r="D329" s="28"/>
      <c r="E329" s="29"/>
      <c r="F329" s="30"/>
      <c r="G329" s="33"/>
      <c r="H329" s="34"/>
      <c r="I329" s="35"/>
      <c r="J329" s="36"/>
      <c r="K329" s="28"/>
      <c r="L329" s="28"/>
      <c r="M329" s="34"/>
      <c r="N329" s="35"/>
      <c r="O329" s="36"/>
      <c r="P329" s="28"/>
      <c r="Q329" s="37"/>
      <c r="R329" s="38" t="s">
        <v>64</v>
      </c>
      <c r="S329" s="39" t="s">
        <v>64</v>
      </c>
      <c r="T329" s="40" t="s">
        <v>64</v>
      </c>
      <c r="U329" s="40" t="s">
        <v>64</v>
      </c>
      <c r="V329" s="40" t="s">
        <v>64</v>
      </c>
      <c r="W329" s="40" t="s">
        <v>64</v>
      </c>
      <c r="X329" s="39" t="s">
        <v>64</v>
      </c>
      <c r="Y329" s="41" t="s">
        <v>64</v>
      </c>
      <c r="Z329" s="41" t="s">
        <v>64</v>
      </c>
      <c r="AA329" s="41" t="s">
        <v>64</v>
      </c>
      <c r="AB329" s="42">
        <v>0.0</v>
      </c>
      <c r="AC329" s="42">
        <v>0.0</v>
      </c>
      <c r="AD329" s="42">
        <v>0.0</v>
      </c>
      <c r="AE329" s="42">
        <v>0.0</v>
      </c>
      <c r="AF329" s="42">
        <v>0.0</v>
      </c>
      <c r="AG329" s="25"/>
      <c r="AH329" s="25"/>
      <c r="AI329" s="25"/>
      <c r="AJ329" s="25"/>
      <c r="AK329" s="25"/>
      <c r="AL329" s="25"/>
    </row>
    <row r="330">
      <c r="A330" s="26"/>
      <c r="B330" s="25"/>
      <c r="C330" s="25"/>
      <c r="D330" s="28"/>
      <c r="E330" s="29"/>
      <c r="F330" s="30"/>
      <c r="G330" s="33"/>
      <c r="H330" s="34"/>
      <c r="I330" s="35"/>
      <c r="J330" s="36"/>
      <c r="K330" s="28"/>
      <c r="L330" s="28"/>
      <c r="M330" s="34"/>
      <c r="N330" s="35"/>
      <c r="O330" s="36"/>
      <c r="P330" s="28"/>
      <c r="Q330" s="37"/>
      <c r="R330" s="38" t="s">
        <v>64</v>
      </c>
      <c r="S330" s="39" t="s">
        <v>64</v>
      </c>
      <c r="T330" s="40" t="s">
        <v>64</v>
      </c>
      <c r="U330" s="40" t="s">
        <v>64</v>
      </c>
      <c r="V330" s="40" t="s">
        <v>64</v>
      </c>
      <c r="W330" s="40" t="s">
        <v>64</v>
      </c>
      <c r="X330" s="39" t="s">
        <v>64</v>
      </c>
      <c r="Y330" s="41" t="s">
        <v>64</v>
      </c>
      <c r="Z330" s="41" t="s">
        <v>64</v>
      </c>
      <c r="AA330" s="41" t="s">
        <v>64</v>
      </c>
      <c r="AB330" s="42">
        <v>0.0</v>
      </c>
      <c r="AC330" s="42">
        <v>0.0</v>
      </c>
      <c r="AD330" s="42">
        <v>0.0</v>
      </c>
      <c r="AE330" s="42">
        <v>0.0</v>
      </c>
      <c r="AF330" s="42">
        <v>0.0</v>
      </c>
      <c r="AG330" s="25"/>
      <c r="AH330" s="25"/>
      <c r="AI330" s="25"/>
      <c r="AJ330" s="25"/>
      <c r="AK330" s="25"/>
      <c r="AL330" s="25"/>
    </row>
    <row r="331">
      <c r="A331" s="26"/>
      <c r="B331" s="25"/>
      <c r="C331" s="25"/>
      <c r="D331" s="28"/>
      <c r="E331" s="29"/>
      <c r="F331" s="30"/>
      <c r="G331" s="33"/>
      <c r="H331" s="34"/>
      <c r="I331" s="35"/>
      <c r="J331" s="36"/>
      <c r="K331" s="28"/>
      <c r="L331" s="28"/>
      <c r="M331" s="34"/>
      <c r="N331" s="35"/>
      <c r="O331" s="36"/>
      <c r="P331" s="28"/>
      <c r="Q331" s="37"/>
      <c r="R331" s="38" t="s">
        <v>64</v>
      </c>
      <c r="S331" s="39" t="s">
        <v>64</v>
      </c>
      <c r="T331" s="40" t="s">
        <v>64</v>
      </c>
      <c r="U331" s="40" t="s">
        <v>64</v>
      </c>
      <c r="V331" s="40" t="s">
        <v>64</v>
      </c>
      <c r="W331" s="40" t="s">
        <v>64</v>
      </c>
      <c r="X331" s="39" t="s">
        <v>64</v>
      </c>
      <c r="Y331" s="41" t="s">
        <v>64</v>
      </c>
      <c r="Z331" s="41" t="s">
        <v>64</v>
      </c>
      <c r="AA331" s="41" t="s">
        <v>64</v>
      </c>
      <c r="AB331" s="42">
        <v>0.0</v>
      </c>
      <c r="AC331" s="42">
        <v>0.0</v>
      </c>
      <c r="AD331" s="42">
        <v>0.0</v>
      </c>
      <c r="AE331" s="42">
        <v>0.0</v>
      </c>
      <c r="AF331" s="42">
        <v>0.0</v>
      </c>
      <c r="AG331" s="25"/>
      <c r="AH331" s="25"/>
      <c r="AI331" s="25"/>
      <c r="AJ331" s="25"/>
      <c r="AK331" s="25"/>
      <c r="AL331" s="25"/>
    </row>
    <row r="332">
      <c r="A332" s="26"/>
      <c r="B332" s="25"/>
      <c r="C332" s="25"/>
      <c r="D332" s="28"/>
      <c r="E332" s="29"/>
      <c r="F332" s="30"/>
      <c r="G332" s="33"/>
      <c r="H332" s="34"/>
      <c r="I332" s="35"/>
      <c r="J332" s="36"/>
      <c r="K332" s="28"/>
      <c r="L332" s="28"/>
      <c r="M332" s="34"/>
      <c r="N332" s="35"/>
      <c r="O332" s="36"/>
      <c r="P332" s="28"/>
      <c r="Q332" s="37"/>
      <c r="R332" s="38" t="s">
        <v>64</v>
      </c>
      <c r="S332" s="39" t="s">
        <v>64</v>
      </c>
      <c r="T332" s="40" t="s">
        <v>64</v>
      </c>
      <c r="U332" s="40" t="s">
        <v>64</v>
      </c>
      <c r="V332" s="40" t="s">
        <v>64</v>
      </c>
      <c r="W332" s="40" t="s">
        <v>64</v>
      </c>
      <c r="X332" s="39" t="s">
        <v>64</v>
      </c>
      <c r="Y332" s="41" t="s">
        <v>64</v>
      </c>
      <c r="Z332" s="41" t="s">
        <v>64</v>
      </c>
      <c r="AA332" s="41" t="s">
        <v>64</v>
      </c>
      <c r="AB332" s="42">
        <v>0.0</v>
      </c>
      <c r="AC332" s="42">
        <v>0.0</v>
      </c>
      <c r="AD332" s="42">
        <v>0.0</v>
      </c>
      <c r="AE332" s="42">
        <v>0.0</v>
      </c>
      <c r="AF332" s="42">
        <v>0.0</v>
      </c>
      <c r="AG332" s="25"/>
      <c r="AH332" s="25"/>
      <c r="AI332" s="25"/>
      <c r="AJ332" s="25"/>
      <c r="AK332" s="25"/>
      <c r="AL332" s="25"/>
    </row>
    <row r="333">
      <c r="A333" s="26"/>
      <c r="B333" s="25"/>
      <c r="C333" s="25"/>
      <c r="D333" s="28"/>
      <c r="E333" s="29"/>
      <c r="F333" s="30"/>
      <c r="G333" s="33"/>
      <c r="H333" s="34"/>
      <c r="I333" s="35"/>
      <c r="J333" s="36"/>
      <c r="K333" s="28"/>
      <c r="L333" s="28"/>
      <c r="M333" s="34"/>
      <c r="N333" s="35"/>
      <c r="O333" s="36"/>
      <c r="P333" s="28"/>
      <c r="Q333" s="37"/>
      <c r="R333" s="38" t="s">
        <v>64</v>
      </c>
      <c r="S333" s="39" t="s">
        <v>64</v>
      </c>
      <c r="T333" s="40" t="s">
        <v>64</v>
      </c>
      <c r="U333" s="40" t="s">
        <v>64</v>
      </c>
      <c r="V333" s="40" t="s">
        <v>64</v>
      </c>
      <c r="W333" s="40" t="s">
        <v>64</v>
      </c>
      <c r="X333" s="39" t="s">
        <v>64</v>
      </c>
      <c r="Y333" s="41" t="s">
        <v>64</v>
      </c>
      <c r="Z333" s="41" t="s">
        <v>64</v>
      </c>
      <c r="AA333" s="41" t="s">
        <v>64</v>
      </c>
      <c r="AB333" s="42">
        <v>0.0</v>
      </c>
      <c r="AC333" s="42">
        <v>0.0</v>
      </c>
      <c r="AD333" s="42">
        <v>0.0</v>
      </c>
      <c r="AE333" s="42">
        <v>0.0</v>
      </c>
      <c r="AF333" s="42">
        <v>0.0</v>
      </c>
      <c r="AG333" s="25"/>
      <c r="AH333" s="25"/>
      <c r="AI333" s="25"/>
      <c r="AJ333" s="25"/>
      <c r="AK333" s="25"/>
      <c r="AL333" s="25"/>
    </row>
    <row r="334">
      <c r="A334" s="26"/>
      <c r="B334" s="25"/>
      <c r="C334" s="25"/>
      <c r="D334" s="28"/>
      <c r="E334" s="29"/>
      <c r="F334" s="30"/>
      <c r="G334" s="33"/>
      <c r="H334" s="34"/>
      <c r="I334" s="35"/>
      <c r="J334" s="36"/>
      <c r="K334" s="28"/>
      <c r="L334" s="28"/>
      <c r="M334" s="34"/>
      <c r="N334" s="35"/>
      <c r="O334" s="36"/>
      <c r="P334" s="28"/>
      <c r="Q334" s="37"/>
      <c r="R334" s="38" t="s">
        <v>64</v>
      </c>
      <c r="S334" s="39" t="s">
        <v>64</v>
      </c>
      <c r="T334" s="40" t="s">
        <v>64</v>
      </c>
      <c r="U334" s="40" t="s">
        <v>64</v>
      </c>
      <c r="V334" s="40" t="s">
        <v>64</v>
      </c>
      <c r="W334" s="40" t="s">
        <v>64</v>
      </c>
      <c r="X334" s="39" t="s">
        <v>64</v>
      </c>
      <c r="Y334" s="41" t="s">
        <v>64</v>
      </c>
      <c r="Z334" s="41" t="s">
        <v>64</v>
      </c>
      <c r="AA334" s="41" t="s">
        <v>64</v>
      </c>
      <c r="AB334" s="42">
        <v>0.0</v>
      </c>
      <c r="AC334" s="42">
        <v>0.0</v>
      </c>
      <c r="AD334" s="42">
        <v>0.0</v>
      </c>
      <c r="AE334" s="42">
        <v>0.0</v>
      </c>
      <c r="AF334" s="42">
        <v>0.0</v>
      </c>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3"/>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104</v>
      </c>
      <c r="B2" s="25" t="s">
        <v>100</v>
      </c>
      <c r="C2" s="25" t="s">
        <v>38</v>
      </c>
      <c r="D2" s="28">
        <v>102.91770298260148</v>
      </c>
      <c r="E2" s="29">
        <v>0.17097943192948092</v>
      </c>
      <c r="F2" s="30">
        <v>30.0</v>
      </c>
      <c r="G2" s="32"/>
      <c r="H2" s="34">
        <v>27.254373024034088</v>
      </c>
      <c r="I2" s="35" t="s">
        <v>356</v>
      </c>
      <c r="J2" s="36">
        <v>5100.0</v>
      </c>
      <c r="K2" s="28">
        <v>5.343994710594919</v>
      </c>
      <c r="L2" s="28">
        <v>6.007285131178984</v>
      </c>
      <c r="M2" s="34">
        <v>26.777916396666335</v>
      </c>
      <c r="N2" s="35" t="s">
        <v>28</v>
      </c>
      <c r="O2" s="36">
        <v>5800.0</v>
      </c>
      <c r="P2" s="28">
        <v>4.6168821373562645</v>
      </c>
      <c r="Q2" s="37">
        <v>5.123348914275084</v>
      </c>
      <c r="R2" s="38">
        <v>10.7144737824196</v>
      </c>
      <c r="S2" s="39">
        <v>12.939440141313149</v>
      </c>
      <c r="T2" s="40">
        <v>0.0562379408536639</v>
      </c>
      <c r="U2" s="40">
        <v>0.025412960720484105</v>
      </c>
      <c r="V2" s="40">
        <v>0.03423690541509664</v>
      </c>
      <c r="W2" s="40">
        <v>0.03000141196168262</v>
      </c>
      <c r="X2" s="39">
        <v>14.19347327989832</v>
      </c>
      <c r="Y2" s="41">
        <v>13.060899744135767</v>
      </c>
      <c r="Z2" s="41">
        <v>12.411248295938812</v>
      </c>
      <c r="AA2" s="41">
        <v>14.366668100727525</v>
      </c>
      <c r="AB2" s="42">
        <v>1.0</v>
      </c>
      <c r="AC2" s="42">
        <v>0.0</v>
      </c>
      <c r="AD2" s="42">
        <v>1.0</v>
      </c>
      <c r="AE2" s="42">
        <v>0.0</v>
      </c>
      <c r="AF2" s="42">
        <v>0.0</v>
      </c>
      <c r="AG2" s="25"/>
      <c r="AH2" s="43">
        <v>43033.0</v>
      </c>
      <c r="AI2" s="45">
        <v>0.7465277777777778</v>
      </c>
      <c r="AJ2" s="24"/>
      <c r="AK2" s="46"/>
      <c r="AL2" s="46"/>
    </row>
    <row r="3">
      <c r="A3" s="26" t="s">
        <v>113</v>
      </c>
      <c r="B3" s="25" t="s">
        <v>100</v>
      </c>
      <c r="C3" s="25" t="s">
        <v>38</v>
      </c>
      <c r="D3" s="28">
        <v>102.91770298260148</v>
      </c>
      <c r="E3" s="29">
        <v>0.15009278350515465</v>
      </c>
      <c r="F3" s="30">
        <v>29.0</v>
      </c>
      <c r="G3" s="32"/>
      <c r="H3" s="34">
        <v>26.539781394463155</v>
      </c>
      <c r="I3" s="35" t="s">
        <v>58</v>
      </c>
      <c r="J3" s="36">
        <v>4200.0</v>
      </c>
      <c r="K3" s="28">
        <v>6.318995570110275</v>
      </c>
      <c r="L3" s="28">
        <v>6.96647767188259</v>
      </c>
      <c r="M3" s="34">
        <v>26.320729254905974</v>
      </c>
      <c r="N3" s="35" t="s">
        <v>27</v>
      </c>
      <c r="O3" s="36">
        <v>4400.0</v>
      </c>
      <c r="P3" s="28">
        <v>5.981983921569539</v>
      </c>
      <c r="Q3" s="37">
        <v>6.555042007371593</v>
      </c>
      <c r="R3" s="38">
        <v>8.922769437949857</v>
      </c>
      <c r="S3" s="39">
        <v>10.775670684502597</v>
      </c>
      <c r="T3" s="40">
        <v>0.04757018819247985</v>
      </c>
      <c r="U3" s="40">
        <v>0.017088320030308295</v>
      </c>
      <c r="V3" s="40">
        <v>0.0499948822508344</v>
      </c>
      <c r="W3" s="40">
        <v>0.033137485464178926</v>
      </c>
      <c r="X3" s="39">
        <v>11.713092602591527</v>
      </c>
      <c r="Y3" s="41">
        <v>14.826688791871629</v>
      </c>
      <c r="Z3" s="41">
        <v>10.151586233566913</v>
      </c>
      <c r="AA3" s="41">
        <v>16.16914302133906</v>
      </c>
      <c r="AB3" s="42">
        <v>1.0</v>
      </c>
      <c r="AC3" s="42">
        <v>1.0</v>
      </c>
      <c r="AD3" s="42">
        <v>0.0</v>
      </c>
      <c r="AE3" s="42">
        <v>0.0</v>
      </c>
      <c r="AF3" s="42">
        <v>0.0</v>
      </c>
      <c r="AG3" s="25"/>
      <c r="AH3" s="25"/>
      <c r="AI3" s="25"/>
      <c r="AJ3" s="25"/>
      <c r="AK3" s="49"/>
    </row>
    <row r="4">
      <c r="A4" s="26" t="s">
        <v>102</v>
      </c>
      <c r="B4" s="25" t="s">
        <v>100</v>
      </c>
      <c r="C4" s="25" t="s">
        <v>38</v>
      </c>
      <c r="D4" s="28">
        <v>102.91770298260148</v>
      </c>
      <c r="E4" s="29">
        <v>0.1592233549582947</v>
      </c>
      <c r="F4" s="30">
        <v>28.0</v>
      </c>
      <c r="G4" s="32"/>
      <c r="H4" s="34">
        <v>24.643674777469244</v>
      </c>
      <c r="I4" s="35" t="s">
        <v>44</v>
      </c>
      <c r="J4" s="36">
        <v>5200.0</v>
      </c>
      <c r="K4" s="28">
        <v>4.7391682264363935</v>
      </c>
      <c r="L4" s="28">
        <v>4.9488152100804</v>
      </c>
      <c r="M4" s="34">
        <v>24.549650182455913</v>
      </c>
      <c r="N4" s="35" t="s">
        <v>29</v>
      </c>
      <c r="O4" s="36">
        <v>5800.0</v>
      </c>
      <c r="P4" s="28">
        <v>4.2326983073199855</v>
      </c>
      <c r="Q4" s="37">
        <v>4.407589145252731</v>
      </c>
      <c r="R4" s="38">
        <v>9.214578717944493</v>
      </c>
      <c r="S4" s="39">
        <v>11.128077045080541</v>
      </c>
      <c r="T4" s="40">
        <v>0.044819520313224684</v>
      </c>
      <c r="U4" s="40">
        <v>0.030849799696115694</v>
      </c>
      <c r="V4" s="40">
        <v>0.03038414234221206</v>
      </c>
      <c r="W4" s="40">
        <v>0.02037250923328395</v>
      </c>
      <c r="X4" s="39">
        <v>13.07636819786848</v>
      </c>
      <c r="Y4" s="41">
        <v>11.567306579600764</v>
      </c>
      <c r="Z4" s="41">
        <v>11.538794171395436</v>
      </c>
      <c r="AA4" s="41">
        <v>13.01085601106048</v>
      </c>
      <c r="AB4" s="42">
        <v>0.0</v>
      </c>
      <c r="AC4" s="42">
        <v>0.0</v>
      </c>
      <c r="AD4" s="42">
        <v>1.0</v>
      </c>
      <c r="AE4" s="42">
        <v>1.0</v>
      </c>
      <c r="AF4" s="42">
        <v>0.0</v>
      </c>
      <c r="AG4" s="25"/>
      <c r="AH4" s="46"/>
      <c r="AI4" s="46"/>
      <c r="AJ4" s="46"/>
      <c r="AK4" s="49"/>
    </row>
    <row r="5">
      <c r="A5" s="26" t="s">
        <v>103</v>
      </c>
      <c r="B5" s="25" t="s">
        <v>100</v>
      </c>
      <c r="C5" s="25" t="s">
        <v>38</v>
      </c>
      <c r="D5" s="28">
        <v>102.91770298260148</v>
      </c>
      <c r="E5" s="29">
        <v>0.18833726067746687</v>
      </c>
      <c r="F5" s="30">
        <v>27.0</v>
      </c>
      <c r="G5" s="32"/>
      <c r="H5" s="34">
        <v>28.146314839885285</v>
      </c>
      <c r="I5" s="35" t="s">
        <v>44</v>
      </c>
      <c r="J5" s="36">
        <v>5000.0</v>
      </c>
      <c r="K5" s="28">
        <v>5.629262967977057</v>
      </c>
      <c r="L5" s="28">
        <v>6.478907011569205</v>
      </c>
      <c r="M5" s="34">
        <v>28.678214176458226</v>
      </c>
      <c r="N5" s="35" t="s">
        <v>30</v>
      </c>
      <c r="O5" s="36">
        <v>6200.0</v>
      </c>
      <c r="P5" s="28">
        <v>4.625518415557779</v>
      </c>
      <c r="Q5" s="37">
        <v>5.397126645339358</v>
      </c>
      <c r="R5" s="38">
        <v>10.789226336825203</v>
      </c>
      <c r="S5" s="39">
        <v>13.029715802328687</v>
      </c>
      <c r="T5" s="40">
        <v>0.07110547600546657</v>
      </c>
      <c r="U5" s="40">
        <v>0.006214260087872709</v>
      </c>
      <c r="V5" s="40">
        <v>0.05616735079423411</v>
      </c>
      <c r="W5" s="40">
        <v>0.03381991547823032</v>
      </c>
      <c r="X5" s="39">
        <v>11.764550276540605</v>
      </c>
      <c r="Y5" s="41">
        <v>16.38176456334468</v>
      </c>
      <c r="Z5" s="41">
        <v>10.60573688558468</v>
      </c>
      <c r="AA5" s="41">
        <v>18.072477290873547</v>
      </c>
      <c r="AB5" s="42">
        <v>0.0</v>
      </c>
      <c r="AC5" s="42">
        <v>0.0</v>
      </c>
      <c r="AD5" s="42">
        <v>1.0</v>
      </c>
      <c r="AE5" s="42">
        <v>1.0</v>
      </c>
      <c r="AF5" s="42">
        <v>0.0</v>
      </c>
      <c r="AG5" s="25"/>
      <c r="AH5" s="25"/>
      <c r="AI5" s="25"/>
      <c r="AJ5" s="25"/>
      <c r="AK5" s="25"/>
      <c r="AL5" s="25"/>
    </row>
    <row r="6">
      <c r="A6" s="26" t="s">
        <v>109</v>
      </c>
      <c r="B6" s="25" t="s">
        <v>100</v>
      </c>
      <c r="C6" s="25" t="s">
        <v>38</v>
      </c>
      <c r="D6" s="28">
        <v>102.91770298260148</v>
      </c>
      <c r="E6" s="29">
        <v>0.15255024946543122</v>
      </c>
      <c r="F6" s="30">
        <v>23.0</v>
      </c>
      <c r="G6" s="33"/>
      <c r="H6" s="34">
        <v>18.123031643182976</v>
      </c>
      <c r="I6" s="35" t="s">
        <v>40</v>
      </c>
      <c r="J6" s="36">
        <v>4900.0</v>
      </c>
      <c r="K6" s="28">
        <v>3.6985778863638727</v>
      </c>
      <c r="L6" s="28">
        <v>3.084066100233838</v>
      </c>
      <c r="M6" s="34">
        <v>17.670924032432936</v>
      </c>
      <c r="N6" s="35" t="s">
        <v>29</v>
      </c>
      <c r="O6" s="36">
        <v>4800.0</v>
      </c>
      <c r="P6" s="28">
        <v>3.681442506756862</v>
      </c>
      <c r="Q6" s="37">
        <v>3.013527582602297</v>
      </c>
      <c r="R6" s="38">
        <v>7.208471025075919</v>
      </c>
      <c r="S6" s="39">
        <v>8.705381265891395</v>
      </c>
      <c r="T6" s="40">
        <v>0.046749778349164516</v>
      </c>
      <c r="U6" s="40">
        <v>0.03286370557218496</v>
      </c>
      <c r="V6" s="40">
        <v>0.028350731919666604</v>
      </c>
      <c r="W6" s="40">
        <v>0.018051894610073428</v>
      </c>
      <c r="X6" s="39">
        <v>11.236229224537835</v>
      </c>
      <c r="Y6" s="41">
        <v>6.886802418645142</v>
      </c>
      <c r="Z6" s="41">
        <v>9.980784618444224</v>
      </c>
      <c r="AA6" s="41">
        <v>7.690139413988712</v>
      </c>
      <c r="AB6" s="42">
        <v>0.0</v>
      </c>
      <c r="AC6" s="42">
        <v>1.0</v>
      </c>
      <c r="AD6" s="42">
        <v>1.0</v>
      </c>
      <c r="AE6" s="42">
        <v>0.0</v>
      </c>
      <c r="AF6" s="42">
        <v>0.0</v>
      </c>
      <c r="AG6" s="25"/>
      <c r="AH6" s="25"/>
      <c r="AI6" s="50" t="s">
        <v>46</v>
      </c>
      <c r="AJ6" s="51" t="s">
        <v>47</v>
      </c>
      <c r="AK6" s="25"/>
      <c r="AL6" s="25"/>
    </row>
    <row r="7">
      <c r="A7" s="26" t="s">
        <v>121</v>
      </c>
      <c r="B7" s="25" t="s">
        <v>100</v>
      </c>
      <c r="C7" s="25" t="s">
        <v>38</v>
      </c>
      <c r="D7" s="28">
        <v>102.91770298260148</v>
      </c>
      <c r="E7" s="29">
        <v>0.19389516327031672</v>
      </c>
      <c r="F7" s="30">
        <v>23.0</v>
      </c>
      <c r="G7" s="32"/>
      <c r="H7" s="34">
        <v>24.447104947757204</v>
      </c>
      <c r="I7" s="35" t="s">
        <v>45</v>
      </c>
      <c r="J7" s="36">
        <v>5900.0</v>
      </c>
      <c r="K7" s="28">
        <v>4.143577109789356</v>
      </c>
      <c r="L7" s="28">
        <v>4.301584331044325</v>
      </c>
      <c r="M7" s="34">
        <v>24.433619490059495</v>
      </c>
      <c r="N7" s="35" t="s">
        <v>30</v>
      </c>
      <c r="O7" s="36">
        <v>6000.0</v>
      </c>
      <c r="P7" s="28">
        <v>4.072269915009916</v>
      </c>
      <c r="Q7" s="37">
        <v>4.225850709799457</v>
      </c>
      <c r="R7" s="38">
        <v>9.509495817874955</v>
      </c>
      <c r="S7" s="39">
        <v>11.484236595114748</v>
      </c>
      <c r="T7" s="40">
        <v>0.08611476639652421</v>
      </c>
      <c r="U7" s="40">
        <v>0.00684594377210862</v>
      </c>
      <c r="V7" s="40">
        <v>0.030506486282729638</v>
      </c>
      <c r="W7" s="40">
        <v>0.03567097018098702</v>
      </c>
      <c r="X7" s="39">
        <v>10.299941010422257</v>
      </c>
      <c r="Y7" s="41">
        <v>14.147163937334948</v>
      </c>
      <c r="Z7" s="41">
        <v>9.251585887452308</v>
      </c>
      <c r="AA7" s="41">
        <v>15.182033602607188</v>
      </c>
      <c r="AB7" s="42">
        <v>0.0</v>
      </c>
      <c r="AC7" s="42">
        <v>0.0</v>
      </c>
      <c r="AD7" s="42">
        <v>0.0</v>
      </c>
      <c r="AE7" s="42">
        <v>1.0</v>
      </c>
      <c r="AF7" s="42">
        <v>1.0</v>
      </c>
      <c r="AG7" s="25"/>
      <c r="AH7" s="24">
        <v>0.7916666666666666</v>
      </c>
      <c r="AI7" s="24" t="s">
        <v>81</v>
      </c>
      <c r="AJ7" s="24" t="s">
        <v>466</v>
      </c>
      <c r="AK7" s="49"/>
    </row>
    <row r="8">
      <c r="A8" s="26" t="s">
        <v>111</v>
      </c>
      <c r="B8" s="25" t="s">
        <v>100</v>
      </c>
      <c r="C8" s="25" t="s">
        <v>38</v>
      </c>
      <c r="D8" s="28">
        <v>102.91770298260148</v>
      </c>
      <c r="E8" s="29">
        <v>0.161317028319235</v>
      </c>
      <c r="F8" s="30">
        <v>22.0</v>
      </c>
      <c r="G8" s="32"/>
      <c r="H8" s="34">
        <v>17.738297729162703</v>
      </c>
      <c r="I8" s="35" t="s">
        <v>40</v>
      </c>
      <c r="J8" s="36">
        <v>3400.0</v>
      </c>
      <c r="K8" s="28">
        <v>5.217146390930206</v>
      </c>
      <c r="L8" s="28">
        <v>4.282526088619158</v>
      </c>
      <c r="M8" s="34">
        <v>16.788352859189256</v>
      </c>
      <c r="N8" s="35" t="s">
        <v>29</v>
      </c>
      <c r="O8" s="36">
        <v>3100.0</v>
      </c>
      <c r="P8" s="28">
        <v>5.415597696512663</v>
      </c>
      <c r="Q8" s="37">
        <v>4.26986904332466</v>
      </c>
      <c r="R8" s="38">
        <v>7.349062150043266</v>
      </c>
      <c r="S8" s="39">
        <v>8.875167527247484</v>
      </c>
      <c r="T8" s="40">
        <v>0.03720621585962276</v>
      </c>
      <c r="U8" s="40">
        <v>0.0402386974030403</v>
      </c>
      <c r="V8" s="40">
        <v>0.023326781103211767</v>
      </c>
      <c r="W8" s="40">
        <v>0.029858279812111064</v>
      </c>
      <c r="X8" s="39">
        <v>10.549496175827988</v>
      </c>
      <c r="Y8" s="41">
        <v>7.188801553334714</v>
      </c>
      <c r="Z8" s="41">
        <v>8.89623745309719</v>
      </c>
      <c r="AA8" s="41">
        <v>7.892115406092066</v>
      </c>
      <c r="AB8" s="42">
        <v>0.0</v>
      </c>
      <c r="AC8" s="42">
        <v>1.0</v>
      </c>
      <c r="AD8" s="42">
        <v>1.0</v>
      </c>
      <c r="AE8" s="42">
        <v>0.0</v>
      </c>
      <c r="AF8" s="42">
        <v>0.0</v>
      </c>
      <c r="AG8" s="25"/>
      <c r="AH8" s="24"/>
      <c r="AI8" s="24" t="s">
        <v>458</v>
      </c>
      <c r="AJ8" s="24" t="s">
        <v>80</v>
      </c>
      <c r="AK8" s="49"/>
    </row>
    <row r="9">
      <c r="A9" s="26" t="s">
        <v>115</v>
      </c>
      <c r="B9" s="25" t="s">
        <v>100</v>
      </c>
      <c r="C9" s="25" t="s">
        <v>38</v>
      </c>
      <c r="D9" s="28">
        <v>102.91770298260148</v>
      </c>
      <c r="E9" s="29">
        <v>0.17021816168327797</v>
      </c>
      <c r="F9" s="30">
        <v>16.0</v>
      </c>
      <c r="G9" s="32"/>
      <c r="H9" s="34">
        <v>15.463992532754158</v>
      </c>
      <c r="I9" s="35" t="s">
        <v>31</v>
      </c>
      <c r="J9" s="36">
        <v>3300.0</v>
      </c>
      <c r="K9" s="28">
        <v>4.6860583432588365</v>
      </c>
      <c r="L9" s="28">
        <v>3.4789769560487</v>
      </c>
      <c r="M9" s="34">
        <v>15.628623455268485</v>
      </c>
      <c r="N9" s="35" t="s">
        <v>31</v>
      </c>
      <c r="O9" s="36">
        <v>3100.0</v>
      </c>
      <c r="P9" s="28">
        <v>5.0414914371833826</v>
      </c>
      <c r="Q9" s="37">
        <v>3.771982479331032</v>
      </c>
      <c r="R9" s="38">
        <v>5.685046831465653</v>
      </c>
      <c r="S9" s="39">
        <v>6.865602984349249</v>
      </c>
      <c r="T9" s="40">
        <v>0.08829658300783748</v>
      </c>
      <c r="U9" s="40">
        <v>4.7028805863029286E-4</v>
      </c>
      <c r="V9" s="40">
        <v>0.03997448498357489</v>
      </c>
      <c r="W9" s="40">
        <v>0.03574189245590226</v>
      </c>
      <c r="X9" s="39">
        <v>6.872937276281498</v>
      </c>
      <c r="Y9" s="41">
        <v>8.591055256472659</v>
      </c>
      <c r="Z9" s="41">
        <v>6.251791536523663</v>
      </c>
      <c r="AA9" s="41">
        <v>9.376831918744822</v>
      </c>
      <c r="AB9" s="42">
        <v>0.0</v>
      </c>
      <c r="AC9" s="42">
        <v>0.0</v>
      </c>
      <c r="AD9" s="42">
        <v>0.0</v>
      </c>
      <c r="AE9" s="42">
        <v>0.0</v>
      </c>
      <c r="AF9" s="42">
        <v>1.0</v>
      </c>
      <c r="AG9" s="25"/>
      <c r="AH9" s="24"/>
      <c r="AI9" s="24" t="s">
        <v>529</v>
      </c>
      <c r="AJ9" s="24" t="s">
        <v>71</v>
      </c>
      <c r="AK9" s="49"/>
    </row>
    <row r="10">
      <c r="A10" s="26" t="s">
        <v>123</v>
      </c>
      <c r="B10" s="25" t="s">
        <v>100</v>
      </c>
      <c r="C10" s="25" t="s">
        <v>38</v>
      </c>
      <c r="D10" s="28">
        <v>102.91770298260148</v>
      </c>
      <c r="E10" s="29">
        <v>0.18826189174412247</v>
      </c>
      <c r="F10" s="30">
        <v>14.0</v>
      </c>
      <c r="G10" s="32"/>
      <c r="H10" s="34">
        <v>11.81262739343909</v>
      </c>
      <c r="I10" s="35" t="s">
        <v>58</v>
      </c>
      <c r="J10" s="36">
        <v>3000.0</v>
      </c>
      <c r="K10" s="28">
        <v>3.9375424644796966</v>
      </c>
      <c r="L10" s="28">
        <v>2.4001444255548594</v>
      </c>
      <c r="M10" s="34">
        <v>11.461866884430837</v>
      </c>
      <c r="N10" s="35" t="s">
        <v>27</v>
      </c>
      <c r="O10" s="36">
        <v>3600.0</v>
      </c>
      <c r="P10" s="28">
        <v>3.183851912341899</v>
      </c>
      <c r="Q10" s="37">
        <v>1.8983732322868307</v>
      </c>
      <c r="R10" s="38">
        <v>5.591795564096483</v>
      </c>
      <c r="S10" s="39">
        <v>6.752987169823221</v>
      </c>
      <c r="T10" s="40">
        <v>0.05950945405697151</v>
      </c>
      <c r="U10" s="40">
        <v>0.01720755298032911</v>
      </c>
      <c r="V10" s="40">
        <v>0.03596856560471571</v>
      </c>
      <c r="W10" s="40">
        <v>0.049232721027052735</v>
      </c>
      <c r="X10" s="39">
        <v>5.7212930540969715</v>
      </c>
      <c r="Y10" s="41">
        <v>6.0913343393421195</v>
      </c>
      <c r="Z10" s="41">
        <v>4.724102164417373</v>
      </c>
      <c r="AA10" s="41">
        <v>6.7377647200134625</v>
      </c>
      <c r="AB10" s="42">
        <v>1.0</v>
      </c>
      <c r="AC10" s="42">
        <v>1.0</v>
      </c>
      <c r="AD10" s="42">
        <v>0.0</v>
      </c>
      <c r="AE10" s="42">
        <v>0.0</v>
      </c>
      <c r="AF10" s="42">
        <v>0.0</v>
      </c>
      <c r="AG10" s="25"/>
      <c r="AH10" s="24">
        <v>0.8125</v>
      </c>
      <c r="AI10" s="24" t="s">
        <v>53</v>
      </c>
      <c r="AJ10" s="24" t="s">
        <v>59</v>
      </c>
      <c r="AK10" s="49"/>
    </row>
    <row r="11">
      <c r="A11" s="26" t="s">
        <v>125</v>
      </c>
      <c r="B11" s="25" t="s">
        <v>100</v>
      </c>
      <c r="C11" s="25" t="s">
        <v>38</v>
      </c>
      <c r="D11" s="28">
        <v>102.91770298260148</v>
      </c>
      <c r="E11" s="29">
        <v>0.17536986301369864</v>
      </c>
      <c r="F11" s="30">
        <v>14.0</v>
      </c>
      <c r="G11" s="33"/>
      <c r="H11" s="34">
        <v>13.130222547981134</v>
      </c>
      <c r="I11" s="35" t="s">
        <v>45</v>
      </c>
      <c r="J11" s="36">
        <v>3600.0</v>
      </c>
      <c r="K11" s="28">
        <v>3.6472840411058707</v>
      </c>
      <c r="L11" s="28">
        <v>2.402158008095779</v>
      </c>
      <c r="M11" s="34">
        <v>13.679551766139504</v>
      </c>
      <c r="N11" s="35" t="s">
        <v>31</v>
      </c>
      <c r="O11" s="36">
        <v>3600.0</v>
      </c>
      <c r="P11" s="28">
        <v>3.7998754905943066</v>
      </c>
      <c r="Q11" s="37">
        <v>2.5788833265840783</v>
      </c>
      <c r="R11" s="38">
        <v>5.148785345841706</v>
      </c>
      <c r="S11" s="39">
        <v>6.217981502022402</v>
      </c>
      <c r="T11" s="40">
        <v>0.07760379318511577</v>
      </c>
      <c r="U11" s="40">
        <v>9.449472533956259E-4</v>
      </c>
      <c r="V11" s="40">
        <v>0.04086896870936082</v>
      </c>
      <c r="W11" s="40">
        <v>0.02858465441521768</v>
      </c>
      <c r="X11" s="39">
        <v>5.556015638164698</v>
      </c>
      <c r="Y11" s="41">
        <v>7.574206909816437</v>
      </c>
      <c r="Z11" s="41">
        <v>5.112810816996487</v>
      </c>
      <c r="AA11" s="41">
        <v>8.566740949143018</v>
      </c>
      <c r="AB11" s="42">
        <v>0.0</v>
      </c>
      <c r="AC11" s="42">
        <v>0.0</v>
      </c>
      <c r="AD11" s="42">
        <v>0.0</v>
      </c>
      <c r="AE11" s="42">
        <v>1.0</v>
      </c>
      <c r="AF11" s="42">
        <v>1.0</v>
      </c>
      <c r="AG11" s="25"/>
      <c r="AH11" s="24">
        <v>0.8333333333333334</v>
      </c>
      <c r="AI11" s="24" t="s">
        <v>56</v>
      </c>
      <c r="AJ11" s="24" t="s">
        <v>75</v>
      </c>
      <c r="AK11" s="49"/>
    </row>
    <row r="12">
      <c r="A12" s="26" t="s">
        <v>117</v>
      </c>
      <c r="B12" s="25" t="s">
        <v>100</v>
      </c>
      <c r="C12" s="25" t="s">
        <v>38</v>
      </c>
      <c r="D12" s="28">
        <v>102.91770298260148</v>
      </c>
      <c r="E12" s="29">
        <v>0.17355138978668389</v>
      </c>
      <c r="F12" s="30">
        <v>14.0</v>
      </c>
      <c r="G12" s="32"/>
      <c r="H12" s="34">
        <v>12.905198022778453</v>
      </c>
      <c r="I12" s="35" t="s">
        <v>45</v>
      </c>
      <c r="J12" s="36">
        <v>3000.0</v>
      </c>
      <c r="K12" s="28">
        <v>4.301732674259484</v>
      </c>
      <c r="L12" s="28">
        <v>2.797561187298407</v>
      </c>
      <c r="M12" s="34">
        <v>12.832279135059824</v>
      </c>
      <c r="N12" s="35" t="s">
        <v>30</v>
      </c>
      <c r="O12" s="36">
        <v>3000.0</v>
      </c>
      <c r="P12" s="28">
        <v>4.277426378353275</v>
      </c>
      <c r="Q12" s="37">
        <v>2.770238966087556</v>
      </c>
      <c r="R12" s="38">
        <v>5.087063301233336</v>
      </c>
      <c r="S12" s="39">
        <v>6.143442264928006</v>
      </c>
      <c r="T12" s="40">
        <v>0.057429596329594136</v>
      </c>
      <c r="U12" s="40">
        <v>0.019457666107562697</v>
      </c>
      <c r="V12" s="40">
        <v>0.038679481716851906</v>
      </c>
      <c r="W12" s="40">
        <v>0.02724073255058777</v>
      </c>
      <c r="X12" s="39">
        <v>6.244278520991998</v>
      </c>
      <c r="Y12" s="41">
        <v>6.660919501786454</v>
      </c>
      <c r="Z12" s="41">
        <v>5.543390115574529</v>
      </c>
      <c r="AA12" s="41">
        <v>7.288889019485295</v>
      </c>
      <c r="AB12" s="42">
        <v>0.0</v>
      </c>
      <c r="AC12" s="42">
        <v>0.0</v>
      </c>
      <c r="AD12" s="42">
        <v>0.0</v>
      </c>
      <c r="AE12" s="42">
        <v>1.0</v>
      </c>
      <c r="AF12" s="42">
        <v>1.0</v>
      </c>
      <c r="AG12" s="25"/>
      <c r="AH12" s="24"/>
      <c r="AI12" s="24" t="s">
        <v>83</v>
      </c>
      <c r="AJ12" s="24" t="s">
        <v>78</v>
      </c>
      <c r="AK12" s="49"/>
    </row>
    <row r="13">
      <c r="A13" s="26" t="s">
        <v>34</v>
      </c>
      <c r="B13" s="25" t="s">
        <v>100</v>
      </c>
      <c r="C13" s="25" t="s">
        <v>38</v>
      </c>
      <c r="D13" s="28">
        <v>102.91770298260148</v>
      </c>
      <c r="E13" s="29">
        <v>0.26158912093249154</v>
      </c>
      <c r="F13" s="30">
        <v>0.0</v>
      </c>
      <c r="G13" s="32"/>
      <c r="H13" s="34" t="s">
        <v>64</v>
      </c>
      <c r="I13" s="35" t="s">
        <v>27</v>
      </c>
      <c r="J13" s="36">
        <v>7800.0</v>
      </c>
      <c r="K13" s="28" t="s">
        <v>64</v>
      </c>
      <c r="L13" s="28" t="s">
        <v>64</v>
      </c>
      <c r="M13" s="34" t="s">
        <v>64</v>
      </c>
      <c r="N13" s="35" t="s">
        <v>27</v>
      </c>
      <c r="O13" s="36">
        <v>7800.0</v>
      </c>
      <c r="P13" s="28" t="s">
        <v>64</v>
      </c>
      <c r="Q13" s="37" t="s">
        <v>64</v>
      </c>
      <c r="R13" s="38" t="s">
        <v>64</v>
      </c>
      <c r="S13" s="39" t="s">
        <v>64</v>
      </c>
      <c r="T13" s="40" t="s">
        <v>64</v>
      </c>
      <c r="U13" s="40" t="s">
        <v>64</v>
      </c>
      <c r="V13" s="40" t="s">
        <v>64</v>
      </c>
      <c r="W13" s="40" t="s">
        <v>64</v>
      </c>
      <c r="X13" s="39" t="s">
        <v>64</v>
      </c>
      <c r="Y13" s="41" t="s">
        <v>64</v>
      </c>
      <c r="Z13" s="41" t="s">
        <v>64</v>
      </c>
      <c r="AA13" s="41" t="s">
        <v>64</v>
      </c>
      <c r="AB13" s="42">
        <v>1.0</v>
      </c>
      <c r="AC13" s="42">
        <v>0.0</v>
      </c>
      <c r="AD13" s="42">
        <v>0.0</v>
      </c>
      <c r="AE13" s="42">
        <v>0.0</v>
      </c>
      <c r="AF13" s="42">
        <v>0.0</v>
      </c>
      <c r="AG13" s="25"/>
      <c r="AH13" s="24">
        <v>0.8541666666666666</v>
      </c>
      <c r="AI13" s="24" t="s">
        <v>464</v>
      </c>
      <c r="AJ13" s="24" t="s">
        <v>86</v>
      </c>
      <c r="AK13" s="49"/>
    </row>
    <row r="14">
      <c r="A14" s="26" t="s">
        <v>545</v>
      </c>
      <c r="B14" s="25" t="s">
        <v>100</v>
      </c>
      <c r="C14" s="25" t="s">
        <v>38</v>
      </c>
      <c r="D14" s="28">
        <v>102.91770298260148</v>
      </c>
      <c r="E14" s="29">
        <v>0.18</v>
      </c>
      <c r="F14" s="30">
        <v>0.0</v>
      </c>
      <c r="G14" s="33"/>
      <c r="H14" s="34" t="s">
        <v>64</v>
      </c>
      <c r="I14" s="35" t="s">
        <v>27</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0.0</v>
      </c>
      <c r="AD14" s="42">
        <v>0.0</v>
      </c>
      <c r="AE14" s="42">
        <v>0.0</v>
      </c>
      <c r="AF14" s="42">
        <v>0.0</v>
      </c>
      <c r="AG14" s="25"/>
      <c r="AH14" s="24">
        <v>0.9166666666666666</v>
      </c>
      <c r="AI14" s="24" t="s">
        <v>52</v>
      </c>
      <c r="AJ14" s="24" t="s">
        <v>72</v>
      </c>
      <c r="AK14" s="49"/>
    </row>
    <row r="15">
      <c r="A15" s="26" t="s">
        <v>127</v>
      </c>
      <c r="B15" s="25" t="s">
        <v>100</v>
      </c>
      <c r="C15" s="25" t="s">
        <v>38</v>
      </c>
      <c r="D15" s="28">
        <v>102.91770298260148</v>
      </c>
      <c r="E15" s="29">
        <v>0.2590732496964792</v>
      </c>
      <c r="F15" s="30">
        <v>0.0</v>
      </c>
      <c r="G15" s="32"/>
      <c r="H15" s="34" t="s">
        <v>64</v>
      </c>
      <c r="I15" s="35" t="s">
        <v>58</v>
      </c>
      <c r="J15" s="36">
        <v>4000.0</v>
      </c>
      <c r="K15" s="28" t="s">
        <v>64</v>
      </c>
      <c r="L15" s="28" t="s">
        <v>64</v>
      </c>
      <c r="M15" s="34" t="s">
        <v>64</v>
      </c>
      <c r="N15" s="35" t="s">
        <v>64</v>
      </c>
      <c r="O15" s="36" t="s">
        <v>64</v>
      </c>
      <c r="P15" s="28" t="s">
        <v>64</v>
      </c>
      <c r="Q15" s="37" t="s">
        <v>64</v>
      </c>
      <c r="R15" s="38" t="s">
        <v>64</v>
      </c>
      <c r="S15" s="39" t="s">
        <v>64</v>
      </c>
      <c r="T15" s="40" t="s">
        <v>64</v>
      </c>
      <c r="U15" s="40" t="s">
        <v>64</v>
      </c>
      <c r="V15" s="40" t="s">
        <v>64</v>
      </c>
      <c r="W15" s="40" t="s">
        <v>64</v>
      </c>
      <c r="X15" s="39" t="s">
        <v>64</v>
      </c>
      <c r="Y15" s="41" t="s">
        <v>64</v>
      </c>
      <c r="Z15" s="41" t="s">
        <v>64</v>
      </c>
      <c r="AA15" s="41" t="s">
        <v>64</v>
      </c>
      <c r="AB15" s="42">
        <v>1.0</v>
      </c>
      <c r="AC15" s="42">
        <v>1.0</v>
      </c>
      <c r="AD15" s="42">
        <v>0.0</v>
      </c>
      <c r="AE15" s="42">
        <v>0.0</v>
      </c>
      <c r="AF15" s="42">
        <v>0.0</v>
      </c>
      <c r="AG15" s="25"/>
      <c r="AH15" s="24">
        <v>0.9375</v>
      </c>
      <c r="AI15" s="24" t="s">
        <v>55</v>
      </c>
      <c r="AJ15" s="24" t="s">
        <v>68</v>
      </c>
      <c r="AK15" s="49"/>
    </row>
    <row r="16">
      <c r="A16" s="26" t="s">
        <v>129</v>
      </c>
      <c r="B16" s="25" t="s">
        <v>100</v>
      </c>
      <c r="C16" s="25" t="s">
        <v>38</v>
      </c>
      <c r="D16" s="28">
        <v>102.91770298260148</v>
      </c>
      <c r="E16" s="29">
        <v>0.23168567026194145</v>
      </c>
      <c r="F16" s="30">
        <v>0.0</v>
      </c>
      <c r="G16" s="32"/>
      <c r="H16" s="34" t="s">
        <v>64</v>
      </c>
      <c r="I16" s="35" t="s">
        <v>58</v>
      </c>
      <c r="J16" s="36">
        <v>4000.0</v>
      </c>
      <c r="K16" s="28" t="s">
        <v>64</v>
      </c>
      <c r="L16" s="28" t="s">
        <v>64</v>
      </c>
      <c r="M16" s="34" t="s">
        <v>64</v>
      </c>
      <c r="N16" s="35" t="s">
        <v>28</v>
      </c>
      <c r="O16" s="36">
        <v>4000.0</v>
      </c>
      <c r="P16" s="28" t="s">
        <v>64</v>
      </c>
      <c r="Q16" s="37" t="s">
        <v>64</v>
      </c>
      <c r="R16" s="38" t="s">
        <v>64</v>
      </c>
      <c r="S16" s="39" t="s">
        <v>64</v>
      </c>
      <c r="T16" s="40" t="s">
        <v>64</v>
      </c>
      <c r="U16" s="40" t="s">
        <v>64</v>
      </c>
      <c r="V16" s="40" t="s">
        <v>64</v>
      </c>
      <c r="W16" s="40" t="s">
        <v>64</v>
      </c>
      <c r="X16" s="39" t="s">
        <v>64</v>
      </c>
      <c r="Y16" s="41" t="s">
        <v>64</v>
      </c>
      <c r="Z16" s="41" t="s">
        <v>64</v>
      </c>
      <c r="AA16" s="41" t="s">
        <v>64</v>
      </c>
      <c r="AB16" s="42">
        <v>1.0</v>
      </c>
      <c r="AC16" s="42">
        <v>1.0</v>
      </c>
      <c r="AD16" s="42">
        <v>0.0</v>
      </c>
      <c r="AE16" s="42">
        <v>0.0</v>
      </c>
      <c r="AF16" s="42">
        <v>0.0</v>
      </c>
      <c r="AG16" s="25"/>
      <c r="AH16" s="24"/>
      <c r="AI16" s="24" t="s">
        <v>85</v>
      </c>
      <c r="AJ16" s="24" t="s">
        <v>69</v>
      </c>
      <c r="AK16" s="49"/>
    </row>
    <row r="17">
      <c r="A17" s="26" t="s">
        <v>119</v>
      </c>
      <c r="B17" s="25" t="s">
        <v>100</v>
      </c>
      <c r="C17" s="25" t="s">
        <v>38</v>
      </c>
      <c r="D17" s="28">
        <v>102.91770298260148</v>
      </c>
      <c r="E17" s="29">
        <v>0.16869922879177376</v>
      </c>
      <c r="F17" s="30">
        <v>0.0</v>
      </c>
      <c r="G17" s="32"/>
      <c r="H17" s="34" t="s">
        <v>64</v>
      </c>
      <c r="I17" s="35" t="s">
        <v>31</v>
      </c>
      <c r="J17" s="36">
        <v>3000.0</v>
      </c>
      <c r="K17" s="28" t="s">
        <v>64</v>
      </c>
      <c r="L17" s="28" t="s">
        <v>64</v>
      </c>
      <c r="M17" s="34" t="s">
        <v>64</v>
      </c>
      <c r="N17" s="35" t="s">
        <v>31</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0.0</v>
      </c>
      <c r="AE17" s="42">
        <v>0.0</v>
      </c>
      <c r="AF17" s="42">
        <v>1.0</v>
      </c>
      <c r="AG17" s="25"/>
      <c r="AH17" s="25"/>
      <c r="AI17" s="25"/>
      <c r="AJ17" s="25"/>
      <c r="AK17" s="25"/>
      <c r="AL17" s="25"/>
    </row>
    <row r="18">
      <c r="A18" s="26" t="s">
        <v>131</v>
      </c>
      <c r="B18" s="25" t="s">
        <v>100</v>
      </c>
      <c r="C18" s="25" t="s">
        <v>38</v>
      </c>
      <c r="D18" s="28">
        <v>102.91770298260148</v>
      </c>
      <c r="E18" s="29">
        <v>0.18</v>
      </c>
      <c r="F18" s="30">
        <v>0.0</v>
      </c>
      <c r="G18" s="32"/>
      <c r="H18" s="34" t="s">
        <v>64</v>
      </c>
      <c r="I18" s="35" t="s">
        <v>28</v>
      </c>
      <c r="J18" s="36">
        <v>3000.0</v>
      </c>
      <c r="K18" s="28" t="s">
        <v>64</v>
      </c>
      <c r="L18" s="28" t="s">
        <v>64</v>
      </c>
      <c r="M18" s="34" t="s">
        <v>64</v>
      </c>
      <c r="N18" s="35" t="s">
        <v>28</v>
      </c>
      <c r="O18" s="36">
        <v>3000.0</v>
      </c>
      <c r="P18" s="28" t="s">
        <v>64</v>
      </c>
      <c r="Q18" s="37" t="s">
        <v>64</v>
      </c>
      <c r="R18" s="38" t="s">
        <v>64</v>
      </c>
      <c r="S18" s="39" t="s">
        <v>64</v>
      </c>
      <c r="T18" s="40" t="s">
        <v>64</v>
      </c>
      <c r="U18" s="40" t="s">
        <v>64</v>
      </c>
      <c r="V18" s="40" t="s">
        <v>64</v>
      </c>
      <c r="W18" s="40" t="s">
        <v>64</v>
      </c>
      <c r="X18" s="39" t="s">
        <v>64</v>
      </c>
      <c r="Y18" s="41" t="s">
        <v>64</v>
      </c>
      <c r="Z18" s="41" t="s">
        <v>64</v>
      </c>
      <c r="AA18" s="41" t="s">
        <v>64</v>
      </c>
      <c r="AB18" s="42">
        <v>0.0</v>
      </c>
      <c r="AC18" s="42">
        <v>1.0</v>
      </c>
      <c r="AD18" s="42">
        <v>0.0</v>
      </c>
      <c r="AE18" s="42">
        <v>0.0</v>
      </c>
      <c r="AF18" s="42">
        <v>0.0</v>
      </c>
      <c r="AG18" s="25"/>
      <c r="AH18" s="25"/>
      <c r="AI18" s="25"/>
      <c r="AJ18" s="25"/>
      <c r="AK18" s="25"/>
      <c r="AL18" s="25"/>
    </row>
    <row r="19">
      <c r="A19" s="26" t="s">
        <v>105</v>
      </c>
      <c r="B19" s="25" t="s">
        <v>106</v>
      </c>
      <c r="C19" s="25" t="s">
        <v>493</v>
      </c>
      <c r="D19" s="28">
        <v>96.69850455675227</v>
      </c>
      <c r="E19" s="29">
        <v>0.28664029350773645</v>
      </c>
      <c r="F19" s="30">
        <v>34.0</v>
      </c>
      <c r="G19" s="33"/>
      <c r="H19" s="34">
        <v>38.39634428514974</v>
      </c>
      <c r="I19" s="35" t="s">
        <v>27</v>
      </c>
      <c r="J19" s="36">
        <v>7700.0</v>
      </c>
      <c r="K19" s="28">
        <v>4.986538218850615</v>
      </c>
      <c r="L19" s="28">
        <v>7.204101714867322</v>
      </c>
      <c r="M19" s="34">
        <v>37.496974517973854</v>
      </c>
      <c r="N19" s="35" t="s">
        <v>27</v>
      </c>
      <c r="O19" s="36">
        <v>8100.0</v>
      </c>
      <c r="P19" s="28">
        <v>4.629256113330106</v>
      </c>
      <c r="Q19" s="37">
        <v>6.572890818423202</v>
      </c>
      <c r="R19" s="38">
        <v>21.225568863328522</v>
      </c>
      <c r="S19" s="39">
        <v>20.65994149883474</v>
      </c>
      <c r="T19" s="40">
        <v>0.07460718351638258</v>
      </c>
      <c r="U19" s="40">
        <v>0.03567254613829858</v>
      </c>
      <c r="V19" s="40">
        <v>0.06176927605658191</v>
      </c>
      <c r="W19" s="40">
        <v>0.03377842864422963</v>
      </c>
      <c r="X19" s="39">
        <v>21.846294502652672</v>
      </c>
      <c r="Y19" s="41">
        <v>16.550049782497066</v>
      </c>
      <c r="Z19" s="41">
        <v>19.467780089628786</v>
      </c>
      <c r="AA19" s="41">
        <v>18.02919442834507</v>
      </c>
      <c r="AB19" s="42">
        <v>1.0</v>
      </c>
      <c r="AC19" s="42">
        <v>0.0</v>
      </c>
      <c r="AD19" s="42">
        <v>0.0</v>
      </c>
      <c r="AE19" s="42">
        <v>0.0</v>
      </c>
      <c r="AF19" s="42">
        <v>0.0</v>
      </c>
      <c r="AG19" s="25"/>
      <c r="AH19" s="25"/>
      <c r="AI19" s="25"/>
      <c r="AJ19" s="25"/>
      <c r="AK19" s="25"/>
      <c r="AL19" s="25"/>
    </row>
    <row r="20">
      <c r="A20" s="26" t="s">
        <v>110</v>
      </c>
      <c r="B20" s="25" t="s">
        <v>106</v>
      </c>
      <c r="C20" s="25" t="s">
        <v>493</v>
      </c>
      <c r="D20" s="28">
        <v>96.69850455675227</v>
      </c>
      <c r="E20" s="29">
        <v>0.2334593023255814</v>
      </c>
      <c r="F20" s="30">
        <v>32.0</v>
      </c>
      <c r="G20" s="32"/>
      <c r="H20" s="34">
        <v>30.737234698751582</v>
      </c>
      <c r="I20" s="35" t="s">
        <v>40</v>
      </c>
      <c r="J20" s="36">
        <v>5600.0</v>
      </c>
      <c r="K20" s="28">
        <v>5.488791910491354</v>
      </c>
      <c r="L20" s="28">
        <v>6.737875462031423</v>
      </c>
      <c r="M20" s="34">
        <v>30.582228909597184</v>
      </c>
      <c r="N20" s="35" t="s">
        <v>28</v>
      </c>
      <c r="O20" s="36">
        <v>5600.0</v>
      </c>
      <c r="P20" s="28">
        <v>5.461112305285212</v>
      </c>
      <c r="Q20" s="37">
        <v>6.679131397756631</v>
      </c>
      <c r="R20" s="38">
        <v>15.510212693084389</v>
      </c>
      <c r="S20" s="39">
        <v>15.096890403122845</v>
      </c>
      <c r="T20" s="40">
        <v>0.07272535113433969</v>
      </c>
      <c r="U20" s="40">
        <v>0.021968071584028127</v>
      </c>
      <c r="V20" s="40">
        <v>0.03922153419796803</v>
      </c>
      <c r="W20" s="40">
        <v>0.02287086904638545</v>
      </c>
      <c r="X20" s="39">
        <v>16.124479018483704</v>
      </c>
      <c r="Y20" s="41">
        <v>14.612755680267878</v>
      </c>
      <c r="Z20" s="41">
        <v>14.679192850193708</v>
      </c>
      <c r="AA20" s="41">
        <v>15.903036059403478</v>
      </c>
      <c r="AB20" s="42">
        <v>0.0</v>
      </c>
      <c r="AC20" s="42">
        <v>1.0</v>
      </c>
      <c r="AD20" s="42">
        <v>1.0</v>
      </c>
      <c r="AE20" s="42">
        <v>0.0</v>
      </c>
      <c r="AF20" s="42">
        <v>0.0</v>
      </c>
      <c r="AG20" s="25"/>
      <c r="AH20" s="25"/>
      <c r="AI20" s="25"/>
      <c r="AJ20" s="25"/>
      <c r="AK20" s="54"/>
      <c r="AL20" s="55"/>
    </row>
    <row r="21">
      <c r="A21" s="26" t="s">
        <v>108</v>
      </c>
      <c r="B21" s="25" t="s">
        <v>106</v>
      </c>
      <c r="C21" s="25" t="s">
        <v>493</v>
      </c>
      <c r="D21" s="28">
        <v>96.69850455675227</v>
      </c>
      <c r="E21" s="29">
        <v>0.18943946188340807</v>
      </c>
      <c r="F21" s="30">
        <v>30.0</v>
      </c>
      <c r="G21" s="33"/>
      <c r="H21" s="34">
        <v>33.0350277986076</v>
      </c>
      <c r="I21" s="35" t="s">
        <v>31</v>
      </c>
      <c r="J21" s="36">
        <v>7100.0</v>
      </c>
      <c r="K21" s="28">
        <v>4.652820816705296</v>
      </c>
      <c r="L21" s="28">
        <v>6.021198802131219</v>
      </c>
      <c r="M21" s="34">
        <v>33.61296298080775</v>
      </c>
      <c r="N21" s="35" t="s">
        <v>31</v>
      </c>
      <c r="O21" s="36">
        <v>7900.0</v>
      </c>
      <c r="P21" s="28">
        <v>4.2548054406085765</v>
      </c>
      <c r="Q21" s="37">
        <v>5.576481163311514</v>
      </c>
      <c r="R21" s="38">
        <v>11.340768400212307</v>
      </c>
      <c r="S21" s="39">
        <v>11.038555112886515</v>
      </c>
      <c r="T21" s="40">
        <v>0.08301281768329671</v>
      </c>
      <c r="U21" s="40">
        <v>9.641442239639574E-5</v>
      </c>
      <c r="V21" s="40">
        <v>0.04994267080133299</v>
      </c>
      <c r="W21" s="40">
        <v>0.03634823724344119</v>
      </c>
      <c r="X21" s="39">
        <v>11.974395688973697</v>
      </c>
      <c r="Y21" s="41">
        <v>21.0606321096339</v>
      </c>
      <c r="Z21" s="41">
        <v>10.873100902980497</v>
      </c>
      <c r="AA21" s="41">
        <v>22.739862077827254</v>
      </c>
      <c r="AB21" s="42">
        <v>0.0</v>
      </c>
      <c r="AC21" s="42">
        <v>0.0</v>
      </c>
      <c r="AD21" s="42">
        <v>0.0</v>
      </c>
      <c r="AE21" s="42">
        <v>0.0</v>
      </c>
      <c r="AF21" s="42">
        <v>1.0</v>
      </c>
      <c r="AG21" s="25"/>
      <c r="AH21" s="25"/>
      <c r="AI21" s="25"/>
      <c r="AJ21" s="25"/>
      <c r="AK21" s="54"/>
      <c r="AL21" s="55"/>
    </row>
    <row r="22">
      <c r="A22" s="26" t="s">
        <v>112</v>
      </c>
      <c r="B22" s="25" t="s">
        <v>106</v>
      </c>
      <c r="C22" s="25" t="s">
        <v>493</v>
      </c>
      <c r="D22" s="28">
        <v>96.69850455675227</v>
      </c>
      <c r="E22" s="29">
        <v>0.21460051880674447</v>
      </c>
      <c r="F22" s="30">
        <v>30.0</v>
      </c>
      <c r="G22" s="32"/>
      <c r="H22" s="34">
        <v>26.319879845931336</v>
      </c>
      <c r="I22" s="35" t="s">
        <v>45</v>
      </c>
      <c r="J22" s="36">
        <v>5000.0</v>
      </c>
      <c r="K22" s="28">
        <v>5.2639759691862675</v>
      </c>
      <c r="L22" s="28">
        <v>5.768114538615639</v>
      </c>
      <c r="M22" s="34">
        <v>26.064643842738633</v>
      </c>
      <c r="N22" s="35" t="s">
        <v>30</v>
      </c>
      <c r="O22" s="36">
        <v>5100.0</v>
      </c>
      <c r="P22" s="28">
        <v>5.11071447896836</v>
      </c>
      <c r="Q22" s="37">
        <v>5.560367277663775</v>
      </c>
      <c r="R22" s="38">
        <v>13.14127110625941</v>
      </c>
      <c r="S22" s="39">
        <v>12.791077309815446</v>
      </c>
      <c r="T22" s="40">
        <v>0.051579635650883054</v>
      </c>
      <c r="U22" s="40">
        <v>0.025247393358749644</v>
      </c>
      <c r="V22" s="40">
        <v>0.03363031693489698</v>
      </c>
      <c r="W22" s="40">
        <v>0.020119016582753623</v>
      </c>
      <c r="X22" s="39">
        <v>12.999660843238711</v>
      </c>
      <c r="Y22" s="41">
        <v>13.320219002692625</v>
      </c>
      <c r="Z22" s="41">
        <v>11.62876584372248</v>
      </c>
      <c r="AA22" s="41">
        <v>14.435877999016153</v>
      </c>
      <c r="AB22" s="42">
        <v>0.0</v>
      </c>
      <c r="AC22" s="42">
        <v>0.0</v>
      </c>
      <c r="AD22" s="42">
        <v>0.0</v>
      </c>
      <c r="AE22" s="42">
        <v>1.0</v>
      </c>
      <c r="AF22" s="42">
        <v>1.0</v>
      </c>
      <c r="AG22" s="25"/>
      <c r="AH22" s="25"/>
      <c r="AI22" s="25"/>
      <c r="AJ22" s="25"/>
      <c r="AK22" s="54"/>
      <c r="AL22" s="55"/>
    </row>
    <row r="23">
      <c r="A23" s="26" t="s">
        <v>114</v>
      </c>
      <c r="B23" s="25" t="s">
        <v>106</v>
      </c>
      <c r="C23" s="25" t="s">
        <v>493</v>
      </c>
      <c r="D23" s="28">
        <v>96.69850455675227</v>
      </c>
      <c r="E23" s="29">
        <v>0.166796812749004</v>
      </c>
      <c r="F23" s="30">
        <v>26.0</v>
      </c>
      <c r="G23" s="32"/>
      <c r="H23" s="34">
        <v>21.172252079741483</v>
      </c>
      <c r="I23" s="35" t="s">
        <v>44</v>
      </c>
      <c r="J23" s="36">
        <v>3800.0</v>
      </c>
      <c r="K23" s="28">
        <v>5.5716452841424955</v>
      </c>
      <c r="L23" s="28">
        <v>5.2060975749220635</v>
      </c>
      <c r="M23" s="34">
        <v>21.24539307873324</v>
      </c>
      <c r="N23" s="35" t="s">
        <v>30</v>
      </c>
      <c r="O23" s="36">
        <v>4200.0</v>
      </c>
      <c r="P23" s="28">
        <v>5.0584269235079145</v>
      </c>
      <c r="Q23" s="37">
        <v>4.738498283366263</v>
      </c>
      <c r="R23" s="38">
        <v>8.479332216917589</v>
      </c>
      <c r="S23" s="39">
        <v>8.253371614146248</v>
      </c>
      <c r="T23" s="40">
        <v>0.03788228408636905</v>
      </c>
      <c r="U23" s="40">
        <v>0.025128896675746054</v>
      </c>
      <c r="V23" s="40">
        <v>0.024751018530246117</v>
      </c>
      <c r="W23" s="40">
        <v>0.014548308601747717</v>
      </c>
      <c r="X23" s="39">
        <v>9.490569091241241</v>
      </c>
      <c r="Y23" s="41">
        <v>11.68168298850024</v>
      </c>
      <c r="Z23" s="41">
        <v>8.45145568709074</v>
      </c>
      <c r="AA23" s="41">
        <v>12.793937391642501</v>
      </c>
      <c r="AB23" s="42">
        <v>0.0</v>
      </c>
      <c r="AC23" s="42">
        <v>0.0</v>
      </c>
      <c r="AD23" s="42">
        <v>1.0</v>
      </c>
      <c r="AE23" s="42">
        <v>1.0</v>
      </c>
      <c r="AF23" s="42">
        <v>0.0</v>
      </c>
      <c r="AG23" s="25"/>
      <c r="AH23" s="25"/>
      <c r="AI23" s="25"/>
      <c r="AJ23" s="25"/>
      <c r="AK23" s="54"/>
      <c r="AL23" s="55"/>
    </row>
    <row r="24">
      <c r="A24" s="26" t="s">
        <v>116</v>
      </c>
      <c r="B24" s="25" t="s">
        <v>106</v>
      </c>
      <c r="C24" s="25" t="s">
        <v>493</v>
      </c>
      <c r="D24" s="28">
        <v>96.69850455675227</v>
      </c>
      <c r="E24" s="29">
        <v>0.16899999999999998</v>
      </c>
      <c r="F24" s="30">
        <v>20.0</v>
      </c>
      <c r="G24" s="33"/>
      <c r="H24" s="34">
        <v>16.415895061283063</v>
      </c>
      <c r="I24" s="35" t="s">
        <v>40</v>
      </c>
      <c r="J24" s="36">
        <v>3400.0</v>
      </c>
      <c r="K24" s="28">
        <v>4.828204429789136</v>
      </c>
      <c r="L24" s="28">
        <v>3.7447347255797445</v>
      </c>
      <c r="M24" s="34">
        <v>15.980462297871103</v>
      </c>
      <c r="N24" s="35" t="s">
        <v>28</v>
      </c>
      <c r="O24" s="36">
        <v>3600.0</v>
      </c>
      <c r="P24" s="28">
        <v>4.439017304964195</v>
      </c>
      <c r="Q24" s="37">
        <v>3.375789713962199</v>
      </c>
      <c r="R24" s="38">
        <v>6.621835756781223</v>
      </c>
      <c r="S24" s="39">
        <v>6.445374455256817</v>
      </c>
      <c r="T24" s="40">
        <v>0.04761249257078327</v>
      </c>
      <c r="U24" s="40">
        <v>0.025368087492981944</v>
      </c>
      <c r="V24" s="40">
        <v>0.032372708666417255</v>
      </c>
      <c r="W24" s="40">
        <v>0.030006282594310728</v>
      </c>
      <c r="X24" s="39">
        <v>8.113925534650226</v>
      </c>
      <c r="Y24" s="41">
        <v>8.301969526632837</v>
      </c>
      <c r="Z24" s="41">
        <v>6.9983799558557775</v>
      </c>
      <c r="AA24" s="41">
        <v>8.982082342015326</v>
      </c>
      <c r="AB24" s="42">
        <v>0.0</v>
      </c>
      <c r="AC24" s="42">
        <v>1.0</v>
      </c>
      <c r="AD24" s="42">
        <v>1.0</v>
      </c>
      <c r="AE24" s="42">
        <v>0.0</v>
      </c>
      <c r="AF24" s="42">
        <v>0.0</v>
      </c>
      <c r="AG24" s="25"/>
      <c r="AH24" s="25"/>
      <c r="AI24" s="25"/>
      <c r="AJ24" s="25"/>
      <c r="AK24" s="54"/>
      <c r="AL24" s="55"/>
    </row>
    <row r="25">
      <c r="A25" s="26" t="s">
        <v>118</v>
      </c>
      <c r="B25" s="25" t="s">
        <v>106</v>
      </c>
      <c r="C25" s="25" t="s">
        <v>493</v>
      </c>
      <c r="D25" s="28">
        <v>96.69850455675227</v>
      </c>
      <c r="E25" s="29">
        <v>0.1922857142857143</v>
      </c>
      <c r="F25" s="30">
        <v>20.0</v>
      </c>
      <c r="G25" s="32"/>
      <c r="H25" s="34">
        <v>14.643909451905039</v>
      </c>
      <c r="I25" s="35" t="s">
        <v>58</v>
      </c>
      <c r="J25" s="36">
        <v>3300.0</v>
      </c>
      <c r="K25" s="28">
        <v>4.437548318759103</v>
      </c>
      <c r="L25" s="28">
        <v>3.1656527105297734</v>
      </c>
      <c r="M25" s="34">
        <v>14.176459571650735</v>
      </c>
      <c r="N25" s="35" t="s">
        <v>28</v>
      </c>
      <c r="O25" s="36">
        <v>3000.0</v>
      </c>
      <c r="P25" s="28">
        <v>4.725486523883578</v>
      </c>
      <c r="Q25" s="37">
        <v>3.2919456395083064</v>
      </c>
      <c r="R25" s="38">
        <v>7.693789348166411</v>
      </c>
      <c r="S25" s="39">
        <v>7.4887622028401735</v>
      </c>
      <c r="T25" s="40">
        <v>0.04678427093237539</v>
      </c>
      <c r="U25" s="40">
        <v>0.024552076067816835</v>
      </c>
      <c r="V25" s="40">
        <v>0.03508820319928154</v>
      </c>
      <c r="W25" s="40">
        <v>0.034121586031257256</v>
      </c>
      <c r="X25" s="39">
        <v>7.958618048330406</v>
      </c>
      <c r="Y25" s="41">
        <v>6.685291403574633</v>
      </c>
      <c r="Z25" s="41">
        <v>6.776606510445268</v>
      </c>
      <c r="AA25" s="41">
        <v>7.399853061205468</v>
      </c>
      <c r="AB25" s="42">
        <v>1.0</v>
      </c>
      <c r="AC25" s="42">
        <v>1.0</v>
      </c>
      <c r="AD25" s="42">
        <v>0.0</v>
      </c>
      <c r="AE25" s="42">
        <v>0.0</v>
      </c>
      <c r="AF25" s="42">
        <v>0.0</v>
      </c>
      <c r="AG25" s="25"/>
      <c r="AH25" s="25"/>
      <c r="AI25" s="25"/>
      <c r="AJ25" s="25"/>
      <c r="AK25" s="54"/>
      <c r="AL25" s="55"/>
    </row>
    <row r="26">
      <c r="A26" s="26" t="s">
        <v>133</v>
      </c>
      <c r="B26" s="25" t="s">
        <v>106</v>
      </c>
      <c r="C26" s="25" t="s">
        <v>493</v>
      </c>
      <c r="D26" s="28">
        <v>96.69850455675227</v>
      </c>
      <c r="E26" s="29">
        <v>0.15088794153471377</v>
      </c>
      <c r="F26" s="30">
        <v>15.0</v>
      </c>
      <c r="G26" s="33"/>
      <c r="H26" s="34">
        <v>12.247264235096011</v>
      </c>
      <c r="I26" s="35" t="s">
        <v>29</v>
      </c>
      <c r="J26" s="36">
        <v>4500.0</v>
      </c>
      <c r="K26" s="28">
        <v>2.72161427446578</v>
      </c>
      <c r="L26" s="28">
        <v>1.703438532791222</v>
      </c>
      <c r="M26" s="34">
        <v>12.720270311712895</v>
      </c>
      <c r="N26" s="35" t="s">
        <v>29</v>
      </c>
      <c r="O26" s="36">
        <v>5600.0</v>
      </c>
      <c r="P26" s="28">
        <v>2.2714768413773028</v>
      </c>
      <c r="Q26" s="37">
        <v>1.4616916003739897</v>
      </c>
      <c r="R26" s="38">
        <v>4.36242654008285</v>
      </c>
      <c r="S26" s="39">
        <v>4.2461748701015605</v>
      </c>
      <c r="T26" s="40">
        <v>0.06090477047119914</v>
      </c>
      <c r="U26" s="40">
        <v>0.0015831515260097636</v>
      </c>
      <c r="V26" s="40">
        <v>0.03389806796867965</v>
      </c>
      <c r="W26" s="40">
        <v>0.016110894941158183</v>
      </c>
      <c r="X26" s="39">
        <v>4.629235172984372</v>
      </c>
      <c r="Y26" s="41">
        <v>7.61802906211164</v>
      </c>
      <c r="Z26" s="41">
        <v>4.361893324088618</v>
      </c>
      <c r="AA26" s="41">
        <v>8.358376987624276</v>
      </c>
      <c r="AB26" s="42">
        <v>0.0</v>
      </c>
      <c r="AC26" s="42">
        <v>0.0</v>
      </c>
      <c r="AD26" s="42">
        <v>1.0</v>
      </c>
      <c r="AE26" s="42">
        <v>0.0</v>
      </c>
      <c r="AF26" s="42">
        <v>0.0</v>
      </c>
      <c r="AG26" s="25"/>
      <c r="AH26" s="25"/>
      <c r="AI26" s="25"/>
      <c r="AJ26" s="25"/>
      <c r="AK26" s="54"/>
      <c r="AL26" s="55"/>
    </row>
    <row r="27">
      <c r="A27" s="26" t="s">
        <v>122</v>
      </c>
      <c r="B27" s="25" t="s">
        <v>106</v>
      </c>
      <c r="C27" s="25" t="s">
        <v>493</v>
      </c>
      <c r="D27" s="28">
        <v>96.69850455675227</v>
      </c>
      <c r="E27" s="29">
        <v>0.14702518891687658</v>
      </c>
      <c r="F27" s="30">
        <v>15.0</v>
      </c>
      <c r="G27" s="32"/>
      <c r="H27" s="34">
        <v>10.457085485203361</v>
      </c>
      <c r="I27" s="35" t="s">
        <v>40</v>
      </c>
      <c r="J27" s="36">
        <v>3000.0</v>
      </c>
      <c r="K27" s="28">
        <v>3.4856951617344536</v>
      </c>
      <c r="L27" s="28">
        <v>1.9433445167143175</v>
      </c>
      <c r="M27" s="34">
        <v>10.312334059290475</v>
      </c>
      <c r="N27" s="35" t="s">
        <v>28</v>
      </c>
      <c r="O27" s="36">
        <v>3200.0</v>
      </c>
      <c r="P27" s="28">
        <v>3.2226043935282735</v>
      </c>
      <c r="Q27" s="37">
        <v>1.7784259444797568</v>
      </c>
      <c r="R27" s="38">
        <v>4.235995833233048</v>
      </c>
      <c r="S27" s="39">
        <v>4.123113338795039</v>
      </c>
      <c r="T27" s="40">
        <v>0.04315356708837753</v>
      </c>
      <c r="U27" s="40">
        <v>0.02162318522923003</v>
      </c>
      <c r="V27" s="40">
        <v>0.031181932347730857</v>
      </c>
      <c r="W27" s="40">
        <v>0.022087202079642695</v>
      </c>
      <c r="X27" s="39">
        <v>5.503553497870358</v>
      </c>
      <c r="Y27" s="41">
        <v>4.953531987333004</v>
      </c>
      <c r="Z27" s="41">
        <v>4.8431270781259155</v>
      </c>
      <c r="AA27" s="41">
        <v>5.469206981164559</v>
      </c>
      <c r="AB27" s="42">
        <v>0.0</v>
      </c>
      <c r="AC27" s="42">
        <v>1.0</v>
      </c>
      <c r="AD27" s="42">
        <v>1.0</v>
      </c>
      <c r="AE27" s="42">
        <v>0.0</v>
      </c>
      <c r="AF27" s="42">
        <v>0.0</v>
      </c>
      <c r="AG27" s="25"/>
      <c r="AH27" s="25"/>
      <c r="AI27" s="25"/>
      <c r="AJ27" s="25"/>
      <c r="AK27" s="54"/>
      <c r="AL27" s="55"/>
    </row>
    <row r="28">
      <c r="A28" s="26" t="s">
        <v>126</v>
      </c>
      <c r="B28" s="25" t="s">
        <v>106</v>
      </c>
      <c r="C28" s="25" t="s">
        <v>493</v>
      </c>
      <c r="D28" s="28">
        <v>96.69850455675227</v>
      </c>
      <c r="E28" s="29">
        <v>0.18797485493230173</v>
      </c>
      <c r="F28" s="30">
        <v>14.0</v>
      </c>
      <c r="G28" s="32"/>
      <c r="H28" s="34">
        <v>10.72956765211626</v>
      </c>
      <c r="I28" s="35" t="s">
        <v>45</v>
      </c>
      <c r="J28" s="36">
        <v>3000.0</v>
      </c>
      <c r="K28" s="28">
        <v>3.5765225507054206</v>
      </c>
      <c r="L28" s="28">
        <v>2.0318868323879045</v>
      </c>
      <c r="M28" s="34">
        <v>10.750753414055474</v>
      </c>
      <c r="N28" s="35" t="s">
        <v>30</v>
      </c>
      <c r="O28" s="36">
        <v>3500.0</v>
      </c>
      <c r="P28" s="28">
        <v>3.0716438325872786</v>
      </c>
      <c r="Q28" s="37">
        <v>1.7475778704581173</v>
      </c>
      <c r="R28" s="38">
        <v>5.244524344181347</v>
      </c>
      <c r="S28" s="39">
        <v>5.104766182601615</v>
      </c>
      <c r="T28" s="40">
        <v>0.0637422705903452</v>
      </c>
      <c r="U28" s="40">
        <v>0.003947784130217755</v>
      </c>
      <c r="V28" s="40">
        <v>0.029463949849917875</v>
      </c>
      <c r="W28" s="40">
        <v>0.025419878301889933</v>
      </c>
      <c r="X28" s="39">
        <v>4.457763083130656</v>
      </c>
      <c r="Y28" s="41">
        <v>6.271804568985605</v>
      </c>
      <c r="Z28" s="41">
        <v>4.043624264868441</v>
      </c>
      <c r="AA28" s="41">
        <v>6.707129149187033</v>
      </c>
      <c r="AB28" s="42">
        <v>0.0</v>
      </c>
      <c r="AC28" s="42">
        <v>0.0</v>
      </c>
      <c r="AD28" s="42">
        <v>0.0</v>
      </c>
      <c r="AE28" s="42">
        <v>1.0</v>
      </c>
      <c r="AF28" s="42">
        <v>1.0</v>
      </c>
      <c r="AG28" s="25"/>
      <c r="AH28" s="25"/>
      <c r="AI28" s="25"/>
      <c r="AJ28" s="25"/>
      <c r="AK28" s="54"/>
      <c r="AL28" s="55"/>
    </row>
    <row r="29">
      <c r="A29" s="26" t="s">
        <v>120</v>
      </c>
      <c r="B29" s="25" t="s">
        <v>106</v>
      </c>
      <c r="C29" s="25" t="s">
        <v>493</v>
      </c>
      <c r="D29" s="28">
        <v>96.69850455675227</v>
      </c>
      <c r="E29" s="29">
        <v>0.15876200204290092</v>
      </c>
      <c r="F29" s="30">
        <v>0.0</v>
      </c>
      <c r="G29" s="33"/>
      <c r="H29" s="34" t="s">
        <v>64</v>
      </c>
      <c r="I29" s="35" t="s">
        <v>31</v>
      </c>
      <c r="J29" s="36">
        <v>4000.0</v>
      </c>
      <c r="K29" s="28" t="s">
        <v>64</v>
      </c>
      <c r="L29" s="28" t="s">
        <v>64</v>
      </c>
      <c r="M29" s="34" t="s">
        <v>64</v>
      </c>
      <c r="N29" s="35" t="s">
        <v>31</v>
      </c>
      <c r="O29" s="36">
        <v>4300.0</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0.0</v>
      </c>
      <c r="AD29" s="42">
        <v>0.0</v>
      </c>
      <c r="AE29" s="42">
        <v>0.0</v>
      </c>
      <c r="AF29" s="42">
        <v>1.0</v>
      </c>
      <c r="AG29" s="25"/>
      <c r="AH29" s="25"/>
      <c r="AI29" s="25"/>
      <c r="AJ29" s="25"/>
      <c r="AK29" s="54"/>
      <c r="AL29" s="55"/>
    </row>
    <row r="30">
      <c r="A30" s="26" t="s">
        <v>128</v>
      </c>
      <c r="B30" s="25" t="s">
        <v>106</v>
      </c>
      <c r="C30" s="25" t="s">
        <v>493</v>
      </c>
      <c r="D30" s="28">
        <v>96.69850455675227</v>
      </c>
      <c r="E30" s="29">
        <v>0.1759526627218935</v>
      </c>
      <c r="F30" s="30">
        <v>0.0</v>
      </c>
      <c r="G30" s="32"/>
      <c r="H30" s="34" t="s">
        <v>64</v>
      </c>
      <c r="I30" s="35" t="s">
        <v>58</v>
      </c>
      <c r="J30" s="36">
        <v>3000.0</v>
      </c>
      <c r="K30" s="28" t="s">
        <v>64</v>
      </c>
      <c r="L30" s="28" t="s">
        <v>64</v>
      </c>
      <c r="M30" s="34" t="s">
        <v>64</v>
      </c>
      <c r="N30" s="35" t="s">
        <v>27</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1.0</v>
      </c>
      <c r="AC30" s="42">
        <v>1.0</v>
      </c>
      <c r="AD30" s="42">
        <v>0.0</v>
      </c>
      <c r="AE30" s="42">
        <v>0.0</v>
      </c>
      <c r="AF30" s="42">
        <v>0.0</v>
      </c>
      <c r="AG30" s="25"/>
      <c r="AH30" s="25"/>
      <c r="AI30" s="25"/>
      <c r="AJ30" s="25"/>
      <c r="AK30" s="54"/>
      <c r="AL30" s="55"/>
    </row>
    <row r="31">
      <c r="A31" s="26" t="s">
        <v>130</v>
      </c>
      <c r="B31" s="25" t="s">
        <v>106</v>
      </c>
      <c r="C31" s="25" t="s">
        <v>493</v>
      </c>
      <c r="D31" s="28">
        <v>96.69850455675227</v>
      </c>
      <c r="E31" s="29">
        <v>0.18</v>
      </c>
      <c r="F31" s="30">
        <v>0.0</v>
      </c>
      <c r="G31" s="33"/>
      <c r="H31" s="34" t="s">
        <v>64</v>
      </c>
      <c r="I31" s="35" t="s">
        <v>45</v>
      </c>
      <c r="J31" s="36">
        <v>3000.0</v>
      </c>
      <c r="K31" s="28" t="s">
        <v>64</v>
      </c>
      <c r="L31" s="28" t="s">
        <v>64</v>
      </c>
      <c r="M31" s="34" t="s">
        <v>64</v>
      </c>
      <c r="N31" s="35" t="s">
        <v>30</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0.0</v>
      </c>
      <c r="AD31" s="42">
        <v>0.0</v>
      </c>
      <c r="AE31" s="42">
        <v>1.0</v>
      </c>
      <c r="AF31" s="42">
        <v>1.0</v>
      </c>
      <c r="AG31" s="25"/>
      <c r="AH31" s="25"/>
      <c r="AI31" s="25"/>
      <c r="AJ31" s="25"/>
      <c r="AK31" s="54"/>
      <c r="AL31" s="55"/>
    </row>
    <row r="32">
      <c r="A32" s="26" t="s">
        <v>132</v>
      </c>
      <c r="B32" s="25" t="s">
        <v>106</v>
      </c>
      <c r="C32" s="25" t="s">
        <v>493</v>
      </c>
      <c r="D32" s="28">
        <v>96.69850455675227</v>
      </c>
      <c r="E32" s="29">
        <v>0.18</v>
      </c>
      <c r="F32" s="30">
        <v>0.0</v>
      </c>
      <c r="G32" s="33"/>
      <c r="H32" s="34" t="s">
        <v>64</v>
      </c>
      <c r="I32" s="35" t="s">
        <v>27</v>
      </c>
      <c r="J32" s="36">
        <v>3000.0</v>
      </c>
      <c r="K32" s="28" t="s">
        <v>64</v>
      </c>
      <c r="L32" s="28" t="s">
        <v>64</v>
      </c>
      <c r="M32" s="34" t="s">
        <v>64</v>
      </c>
      <c r="N32" s="35" t="s">
        <v>27</v>
      </c>
      <c r="O32" s="36">
        <v>3000.0</v>
      </c>
      <c r="P32" s="28" t="s">
        <v>64</v>
      </c>
      <c r="Q32" s="37" t="s">
        <v>64</v>
      </c>
      <c r="R32" s="38" t="s">
        <v>64</v>
      </c>
      <c r="S32" s="39" t="s">
        <v>64</v>
      </c>
      <c r="T32" s="40" t="s">
        <v>64</v>
      </c>
      <c r="U32" s="40" t="s">
        <v>64</v>
      </c>
      <c r="V32" s="40" t="s">
        <v>64</v>
      </c>
      <c r="W32" s="40" t="s">
        <v>64</v>
      </c>
      <c r="X32" s="39" t="s">
        <v>64</v>
      </c>
      <c r="Y32" s="41" t="s">
        <v>64</v>
      </c>
      <c r="Z32" s="41" t="s">
        <v>64</v>
      </c>
      <c r="AA32" s="41" t="s">
        <v>64</v>
      </c>
      <c r="AB32" s="42">
        <v>1.0</v>
      </c>
      <c r="AC32" s="42">
        <v>0.0</v>
      </c>
      <c r="AD32" s="42">
        <v>0.0</v>
      </c>
      <c r="AE32" s="42">
        <v>0.0</v>
      </c>
      <c r="AF32" s="42">
        <v>0.0</v>
      </c>
      <c r="AG32" s="25"/>
      <c r="AH32" s="25"/>
      <c r="AI32" s="25"/>
      <c r="AJ32" s="25"/>
      <c r="AK32" s="54"/>
      <c r="AL32" s="55"/>
    </row>
    <row r="33">
      <c r="A33" s="26" t="s">
        <v>124</v>
      </c>
      <c r="B33" s="25" t="s">
        <v>106</v>
      </c>
      <c r="C33" s="25" t="s">
        <v>493</v>
      </c>
      <c r="D33" s="28">
        <v>96.69850455675227</v>
      </c>
      <c r="E33" s="29">
        <v>0.2064810495626822</v>
      </c>
      <c r="F33" s="30">
        <v>0.0</v>
      </c>
      <c r="G33" s="33"/>
      <c r="H33" s="34" t="s">
        <v>64</v>
      </c>
      <c r="I33" s="35" t="s">
        <v>27</v>
      </c>
      <c r="J33" s="36">
        <v>3200.0</v>
      </c>
      <c r="K33" s="28" t="s">
        <v>64</v>
      </c>
      <c r="L33" s="28" t="s">
        <v>64</v>
      </c>
      <c r="M33" s="34" t="s">
        <v>64</v>
      </c>
      <c r="N33" s="35" t="s">
        <v>27</v>
      </c>
      <c r="O33" s="36">
        <v>3400.0</v>
      </c>
      <c r="P33" s="28" t="s">
        <v>64</v>
      </c>
      <c r="Q33" s="37" t="s">
        <v>64</v>
      </c>
      <c r="R33" s="38" t="s">
        <v>64</v>
      </c>
      <c r="S33" s="39" t="s">
        <v>64</v>
      </c>
      <c r="T33" s="40" t="s">
        <v>64</v>
      </c>
      <c r="U33" s="40" t="s">
        <v>64</v>
      </c>
      <c r="V33" s="40" t="s">
        <v>64</v>
      </c>
      <c r="W33" s="40" t="s">
        <v>64</v>
      </c>
      <c r="X33" s="39" t="s">
        <v>64</v>
      </c>
      <c r="Y33" s="41" t="s">
        <v>64</v>
      </c>
      <c r="Z33" s="41" t="s">
        <v>64</v>
      </c>
      <c r="AA33" s="41" t="s">
        <v>64</v>
      </c>
      <c r="AB33" s="42">
        <v>1.0</v>
      </c>
      <c r="AC33" s="42">
        <v>0.0</v>
      </c>
      <c r="AD33" s="42">
        <v>0.0</v>
      </c>
      <c r="AE33" s="42">
        <v>0.0</v>
      </c>
      <c r="AF33" s="42">
        <v>0.0</v>
      </c>
      <c r="AG33" s="25"/>
      <c r="AH33" s="25"/>
      <c r="AI33" s="25"/>
      <c r="AJ33" s="25"/>
      <c r="AK33" s="54"/>
      <c r="AL33" s="55"/>
    </row>
    <row r="34">
      <c r="A34" s="26" t="s">
        <v>137</v>
      </c>
      <c r="B34" s="25" t="s">
        <v>106</v>
      </c>
      <c r="C34" s="25" t="s">
        <v>493</v>
      </c>
      <c r="D34" s="28">
        <v>96.69850455675227</v>
      </c>
      <c r="E34" s="29">
        <v>0.2206890003582945</v>
      </c>
      <c r="F34" s="30">
        <v>0.0</v>
      </c>
      <c r="G34" s="33"/>
      <c r="H34" s="34" t="s">
        <v>64</v>
      </c>
      <c r="I34" s="35" t="s">
        <v>40</v>
      </c>
      <c r="J34" s="36">
        <v>4000.0</v>
      </c>
      <c r="K34" s="28" t="s">
        <v>64</v>
      </c>
      <c r="L34" s="28" t="s">
        <v>64</v>
      </c>
      <c r="M34" s="34" t="s">
        <v>64</v>
      </c>
      <c r="N34" s="35" t="s">
        <v>28</v>
      </c>
      <c r="O34" s="36">
        <v>6400.0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1.0</v>
      </c>
      <c r="AD34" s="42">
        <v>1.0</v>
      </c>
      <c r="AE34" s="42">
        <v>0.0</v>
      </c>
      <c r="AF34" s="42">
        <v>0.0</v>
      </c>
      <c r="AG34" s="25"/>
      <c r="AH34" s="25"/>
      <c r="AI34" s="25"/>
      <c r="AJ34" s="25"/>
      <c r="AK34" s="25"/>
      <c r="AL34" s="25"/>
    </row>
    <row r="35">
      <c r="A35" s="26" t="s">
        <v>139</v>
      </c>
      <c r="B35" s="25" t="s">
        <v>38</v>
      </c>
      <c r="C35" s="25" t="s">
        <v>100</v>
      </c>
      <c r="D35" s="28">
        <v>102.91770298260148</v>
      </c>
      <c r="E35" s="29">
        <v>0.29976502732240434</v>
      </c>
      <c r="F35" s="30">
        <v>35.0</v>
      </c>
      <c r="G35" s="32">
        <v>0.29</v>
      </c>
      <c r="H35" s="34">
        <v>55.35690178927712</v>
      </c>
      <c r="I35" s="35" t="s">
        <v>44</v>
      </c>
      <c r="J35" s="36">
        <v>10400.0</v>
      </c>
      <c r="K35" s="28">
        <v>5.322779018199722</v>
      </c>
      <c r="L35" s="28">
        <v>10.051450594068873</v>
      </c>
      <c r="M35" s="34">
        <v>54.29871225139745</v>
      </c>
      <c r="N35" s="35" t="s">
        <v>29</v>
      </c>
      <c r="O35" s="36">
        <v>10700.0</v>
      </c>
      <c r="P35" s="28">
        <v>5.0746460048035</v>
      </c>
      <c r="Q35" s="37">
        <v>9.448433889776151</v>
      </c>
      <c r="R35" s="38">
        <v>23.598953392431792</v>
      </c>
      <c r="S35" s="39">
        <v>25.257163842957024</v>
      </c>
      <c r="T35" s="40">
        <v>0.12765775156596884</v>
      </c>
      <c r="U35" s="40">
        <v>0.023914776678585194</v>
      </c>
      <c r="V35" s="40">
        <v>0.07567398817542921</v>
      </c>
      <c r="W35" s="40">
        <v>0.05411700638064818</v>
      </c>
      <c r="X35" s="39">
        <v>29.08957023663174</v>
      </c>
      <c r="Y35" s="41">
        <v>26.267331552645373</v>
      </c>
      <c r="Z35" s="41">
        <v>26.16165549159784</v>
      </c>
      <c r="AA35" s="41">
        <v>28.137056759799602</v>
      </c>
      <c r="AB35" s="42">
        <v>0.0</v>
      </c>
      <c r="AC35" s="42">
        <v>0.0</v>
      </c>
      <c r="AD35" s="42">
        <v>1.0</v>
      </c>
      <c r="AE35" s="42">
        <v>1.0</v>
      </c>
      <c r="AF35" s="42">
        <v>0.0</v>
      </c>
      <c r="AG35" s="25"/>
      <c r="AH35" s="25"/>
      <c r="AI35" s="25"/>
      <c r="AJ35" s="25"/>
      <c r="AK35" s="25"/>
      <c r="AL35" s="25"/>
    </row>
    <row r="36">
      <c r="A36" s="26" t="s">
        <v>141</v>
      </c>
      <c r="B36" s="25" t="s">
        <v>38</v>
      </c>
      <c r="C36" s="25" t="s">
        <v>100</v>
      </c>
      <c r="D36" s="28">
        <v>102.91770298260148</v>
      </c>
      <c r="E36" s="29">
        <v>0.17428160200250314</v>
      </c>
      <c r="F36" s="30">
        <v>32.0</v>
      </c>
      <c r="G36" s="33"/>
      <c r="H36" s="34">
        <v>29.519609032715834</v>
      </c>
      <c r="I36" s="35" t="s">
        <v>44</v>
      </c>
      <c r="J36" s="36">
        <v>4900.0</v>
      </c>
      <c r="K36" s="28">
        <v>6.024410006676701</v>
      </c>
      <c r="L36" s="28">
        <v>7.179764081640037</v>
      </c>
      <c r="M36" s="34">
        <v>29.371593527072235</v>
      </c>
      <c r="N36" s="35" t="s">
        <v>30</v>
      </c>
      <c r="O36" s="36">
        <v>5500.0</v>
      </c>
      <c r="P36" s="28">
        <v>5.340289732194952</v>
      </c>
      <c r="Q36" s="37">
        <v>6.341066950371722</v>
      </c>
      <c r="R36" s="38">
        <v>11.684172132321093</v>
      </c>
      <c r="S36" s="39">
        <v>12.505175335868417</v>
      </c>
      <c r="T36" s="40">
        <v>0.04570048966751964</v>
      </c>
      <c r="U36" s="40">
        <v>0.028968044937992998</v>
      </c>
      <c r="V36" s="40">
        <v>0.03712511174363723</v>
      </c>
      <c r="W36" s="40">
        <v>0.01819653364336022</v>
      </c>
      <c r="X36" s="39">
        <v>15.150582401294958</v>
      </c>
      <c r="Y36" s="41">
        <v>14.369026631420876</v>
      </c>
      <c r="Z36" s="41">
        <v>13.532559038049868</v>
      </c>
      <c r="AA36" s="41">
        <v>15.839034489022367</v>
      </c>
      <c r="AB36" s="42">
        <v>0.0</v>
      </c>
      <c r="AC36" s="42">
        <v>0.0</v>
      </c>
      <c r="AD36" s="42">
        <v>1.0</v>
      </c>
      <c r="AE36" s="42">
        <v>1.0</v>
      </c>
      <c r="AF36" s="42">
        <v>0.0</v>
      </c>
      <c r="AG36" s="25"/>
      <c r="AH36" s="25"/>
      <c r="AI36" s="25"/>
      <c r="AJ36" s="25"/>
      <c r="AK36" s="25"/>
      <c r="AL36" s="25"/>
    </row>
    <row r="37">
      <c r="A37" s="26" t="s">
        <v>143</v>
      </c>
      <c r="B37" s="25" t="s">
        <v>38</v>
      </c>
      <c r="C37" s="25" t="s">
        <v>100</v>
      </c>
      <c r="D37" s="28">
        <v>102.91770298260148</v>
      </c>
      <c r="E37" s="29">
        <v>0.24758817876021144</v>
      </c>
      <c r="F37" s="30">
        <v>31.0</v>
      </c>
      <c r="G37" s="33"/>
      <c r="H37" s="34">
        <v>41.153685601186616</v>
      </c>
      <c r="I37" s="35" t="s">
        <v>45</v>
      </c>
      <c r="J37" s="36">
        <v>7600.0</v>
      </c>
      <c r="K37" s="28">
        <v>5.414958631735081</v>
      </c>
      <c r="L37" s="28">
        <v>8.230464795435385</v>
      </c>
      <c r="M37" s="34">
        <v>39.63314607997826</v>
      </c>
      <c r="N37" s="35" t="s">
        <v>31</v>
      </c>
      <c r="O37" s="36">
        <v>8300.0</v>
      </c>
      <c r="P37" s="28">
        <v>4.775077840961236</v>
      </c>
      <c r="Q37" s="37">
        <v>7.060582082162519</v>
      </c>
      <c r="R37" s="38">
        <v>17.176750263527875</v>
      </c>
      <c r="S37" s="39">
        <v>18.383696449631973</v>
      </c>
      <c r="T37" s="40">
        <v>0.06490356114748161</v>
      </c>
      <c r="U37" s="40">
        <v>0.038204850107467665</v>
      </c>
      <c r="V37" s="40">
        <v>0.06814315370045401</v>
      </c>
      <c r="W37" s="40">
        <v>0.03317789614595876</v>
      </c>
      <c r="X37" s="39">
        <v>20.942524839364307</v>
      </c>
      <c r="Y37" s="41">
        <v>20.21116076182231</v>
      </c>
      <c r="Z37" s="41">
        <v>18.57020195825213</v>
      </c>
      <c r="AA37" s="41">
        <v>21.062944121726126</v>
      </c>
      <c r="AB37" s="42">
        <v>0.0</v>
      </c>
      <c r="AC37" s="42">
        <v>0.0</v>
      </c>
      <c r="AD37" s="42">
        <v>0.0</v>
      </c>
      <c r="AE37" s="42">
        <v>1.0</v>
      </c>
      <c r="AF37" s="42">
        <v>1.0</v>
      </c>
      <c r="AG37" s="25"/>
      <c r="AH37" s="25"/>
      <c r="AI37" s="25"/>
      <c r="AJ37" s="25"/>
      <c r="AK37" s="25"/>
      <c r="AL37" s="25"/>
    </row>
    <row r="38">
      <c r="A38" s="26" t="s">
        <v>146</v>
      </c>
      <c r="B38" s="25" t="s">
        <v>38</v>
      </c>
      <c r="C38" s="25" t="s">
        <v>100</v>
      </c>
      <c r="D38" s="28">
        <v>102.91770298260148</v>
      </c>
      <c r="E38" s="29">
        <v>0.1405809094633347</v>
      </c>
      <c r="F38" s="30">
        <v>29.0</v>
      </c>
      <c r="G38" s="33"/>
      <c r="H38" s="34">
        <v>23.28234355790945</v>
      </c>
      <c r="I38" s="35" t="s">
        <v>40</v>
      </c>
      <c r="J38" s="36">
        <v>4000.0</v>
      </c>
      <c r="K38" s="28">
        <v>5.820585889477362</v>
      </c>
      <c r="L38" s="28">
        <v>5.830418071343049</v>
      </c>
      <c r="M38" s="34">
        <v>22.636510559470576</v>
      </c>
      <c r="N38" s="35" t="s">
        <v>28</v>
      </c>
      <c r="O38" s="36">
        <v>3900.0</v>
      </c>
      <c r="P38" s="28">
        <v>5.804233476787327</v>
      </c>
      <c r="Q38" s="37">
        <v>5.695531369861546</v>
      </c>
      <c r="R38" s="38">
        <v>8.28606525035293</v>
      </c>
      <c r="S38" s="39">
        <v>8.868296155401271</v>
      </c>
      <c r="T38" s="40">
        <v>0.03114622162953705</v>
      </c>
      <c r="U38" s="40">
        <v>0.042103198619732496</v>
      </c>
      <c r="V38" s="40">
        <v>0.014609302653593925</v>
      </c>
      <c r="W38" s="40">
        <v>0.017450000391792744</v>
      </c>
      <c r="X38" s="39">
        <v>13.402029659698496</v>
      </c>
      <c r="Y38" s="41">
        <v>9.880313898210956</v>
      </c>
      <c r="Z38" s="41">
        <v>11.550537212006564</v>
      </c>
      <c r="AA38" s="41">
        <v>11.085973347464012</v>
      </c>
      <c r="AB38" s="42">
        <v>0.0</v>
      </c>
      <c r="AC38" s="42">
        <v>1.0</v>
      </c>
      <c r="AD38" s="42">
        <v>1.0</v>
      </c>
      <c r="AE38" s="42">
        <v>0.0</v>
      </c>
      <c r="AF38" s="42">
        <v>0.0</v>
      </c>
      <c r="AG38" s="25"/>
      <c r="AH38" s="25"/>
      <c r="AI38" s="25"/>
      <c r="AJ38" s="25"/>
      <c r="AK38" s="25"/>
      <c r="AL38" s="25"/>
    </row>
    <row r="39">
      <c r="A39" s="26" t="s">
        <v>168</v>
      </c>
      <c r="B39" s="25" t="s">
        <v>38</v>
      </c>
      <c r="C39" s="25" t="s">
        <v>100</v>
      </c>
      <c r="D39" s="28">
        <v>102.91770298260148</v>
      </c>
      <c r="E39" s="29">
        <v>0.11771966527196653</v>
      </c>
      <c r="F39" s="30">
        <v>26.0</v>
      </c>
      <c r="G39" s="32"/>
      <c r="H39" s="34">
        <v>22.961332632790672</v>
      </c>
      <c r="I39" s="35" t="s">
        <v>45</v>
      </c>
      <c r="J39" s="36">
        <v>4000.0</v>
      </c>
      <c r="K39" s="28">
        <v>5.740333158197668</v>
      </c>
      <c r="L39" s="28">
        <v>5.6918850097752856</v>
      </c>
      <c r="M39" s="34">
        <v>23.34489714712077</v>
      </c>
      <c r="N39" s="35" t="s">
        <v>31</v>
      </c>
      <c r="O39" s="36">
        <v>3600.0</v>
      </c>
      <c r="P39" s="28">
        <v>6.484693651977992</v>
      </c>
      <c r="Q39" s="37">
        <v>6.508418889580131</v>
      </c>
      <c r="R39" s="38">
        <v>6.094115878137099</v>
      </c>
      <c r="S39" s="39">
        <v>6.522326674937921</v>
      </c>
      <c r="T39" s="40">
        <v>0.0598312153045474</v>
      </c>
      <c r="U39" s="40">
        <v>2.981622025143558E-4</v>
      </c>
      <c r="V39" s="40">
        <v>0.03269845487574102</v>
      </c>
      <c r="W39" s="40">
        <v>0.01769095734918511</v>
      </c>
      <c r="X39" s="39">
        <v>8.05874203496937</v>
      </c>
      <c r="Y39" s="41">
        <v>14.9025905978213</v>
      </c>
      <c r="Z39" s="41">
        <v>7.557321509589701</v>
      </c>
      <c r="AA39" s="41">
        <v>15.787575637531067</v>
      </c>
      <c r="AB39" s="42">
        <v>0.0</v>
      </c>
      <c r="AC39" s="42">
        <v>0.0</v>
      </c>
      <c r="AD39" s="42">
        <v>0.0</v>
      </c>
      <c r="AE39" s="42">
        <v>1.0</v>
      </c>
      <c r="AF39" s="42">
        <v>1.0</v>
      </c>
      <c r="AG39" s="25"/>
      <c r="AH39" s="25"/>
      <c r="AI39" s="25"/>
      <c r="AJ39" s="25"/>
      <c r="AK39" s="25"/>
      <c r="AL39" s="25"/>
    </row>
    <row r="40">
      <c r="A40" s="26" t="s">
        <v>158</v>
      </c>
      <c r="B40" s="25" t="s">
        <v>38</v>
      </c>
      <c r="C40" s="25" t="s">
        <v>100</v>
      </c>
      <c r="D40" s="28">
        <v>102.91770298260148</v>
      </c>
      <c r="E40" s="29">
        <v>0.14131072703362768</v>
      </c>
      <c r="F40" s="30">
        <v>22.0</v>
      </c>
      <c r="G40" s="32"/>
      <c r="H40" s="34">
        <v>16.079672939719217</v>
      </c>
      <c r="I40" s="35" t="s">
        <v>58</v>
      </c>
      <c r="J40" s="36">
        <v>3900.0</v>
      </c>
      <c r="K40" s="28">
        <v>4.122993061466466</v>
      </c>
      <c r="L40" s="28">
        <v>3.1496972435438817</v>
      </c>
      <c r="M40" s="34">
        <v>16.07311652467053</v>
      </c>
      <c r="N40" s="35" t="s">
        <v>28</v>
      </c>
      <c r="O40" s="36">
        <v>4600.0</v>
      </c>
      <c r="P40" s="28">
        <v>3.494155766232724</v>
      </c>
      <c r="Q40" s="37">
        <v>2.668509841125593</v>
      </c>
      <c r="R40" s="38">
        <v>6.322765490277586</v>
      </c>
      <c r="S40" s="39">
        <v>6.76704264265168</v>
      </c>
      <c r="T40" s="40">
        <v>0.031775807208536795</v>
      </c>
      <c r="U40" s="40">
        <v>0.022638993634197142</v>
      </c>
      <c r="V40" s="40">
        <v>0.0210146712209812</v>
      </c>
      <c r="W40" s="40">
        <v>0.022638993634197142</v>
      </c>
      <c r="X40" s="39">
        <v>7.192729287171578</v>
      </c>
      <c r="Y40" s="41">
        <v>8.88694365254764</v>
      </c>
      <c r="Z40" s="41">
        <v>6.124834060114814</v>
      </c>
      <c r="AA40" s="41">
        <v>9.948282464555716</v>
      </c>
      <c r="AB40" s="42">
        <v>1.0</v>
      </c>
      <c r="AC40" s="42">
        <v>1.0</v>
      </c>
      <c r="AD40" s="42">
        <v>0.0</v>
      </c>
      <c r="AE40" s="42">
        <v>0.0</v>
      </c>
      <c r="AF40" s="42">
        <v>0.0</v>
      </c>
      <c r="AG40" s="25"/>
      <c r="AH40" s="25"/>
      <c r="AI40" s="25"/>
      <c r="AJ40" s="25"/>
      <c r="AK40" s="25"/>
      <c r="AL40" s="25"/>
    </row>
    <row r="41">
      <c r="A41" s="26" t="s">
        <v>164</v>
      </c>
      <c r="B41" s="25" t="s">
        <v>38</v>
      </c>
      <c r="C41" s="25" t="s">
        <v>100</v>
      </c>
      <c r="D41" s="28">
        <v>102.91770298260148</v>
      </c>
      <c r="E41" s="29">
        <v>0.1493311897106109</v>
      </c>
      <c r="F41" s="30">
        <v>20.0</v>
      </c>
      <c r="G41" s="33"/>
      <c r="H41" s="34">
        <v>16.740544641768736</v>
      </c>
      <c r="I41" s="35" t="s">
        <v>27</v>
      </c>
      <c r="J41" s="36">
        <v>3000.0</v>
      </c>
      <c r="K41" s="28">
        <v>5.580181547256245</v>
      </c>
      <c r="L41" s="28">
        <v>4.390458135866181</v>
      </c>
      <c r="M41" s="34">
        <v>16.165755005626362</v>
      </c>
      <c r="N41" s="35" t="s">
        <v>27</v>
      </c>
      <c r="O41" s="36">
        <v>3800.0</v>
      </c>
      <c r="P41" s="28">
        <v>4.2541460541122005</v>
      </c>
      <c r="Q41" s="37">
        <v>3.2626168033698026</v>
      </c>
      <c r="R41" s="38">
        <v>6.118214539948765</v>
      </c>
      <c r="S41" s="39">
        <v>6.548118659847237</v>
      </c>
      <c r="T41" s="40">
        <v>0.037630066984222506</v>
      </c>
      <c r="U41" s="40">
        <v>0.02505262611721335</v>
      </c>
      <c r="V41" s="40">
        <v>0.015236086903937915</v>
      </c>
      <c r="W41" s="40">
        <v>0.0292451064062164</v>
      </c>
      <c r="X41" s="39">
        <v>7.013749650506824</v>
      </c>
      <c r="Y41" s="41">
        <v>9.72679499126191</v>
      </c>
      <c r="Z41" s="41">
        <v>5.8495417529078475</v>
      </c>
      <c r="AA41" s="41">
        <v>10.316213252718516</v>
      </c>
      <c r="AB41" s="42">
        <v>1.0</v>
      </c>
      <c r="AC41" s="42">
        <v>0.0</v>
      </c>
      <c r="AD41" s="42">
        <v>0.0</v>
      </c>
      <c r="AE41" s="42">
        <v>0.0</v>
      </c>
      <c r="AF41" s="42">
        <v>0.0</v>
      </c>
      <c r="AG41" s="25"/>
      <c r="AH41" s="25"/>
      <c r="AI41" s="25"/>
      <c r="AJ41" s="25"/>
      <c r="AK41" s="25"/>
      <c r="AL41" s="25"/>
    </row>
    <row r="42">
      <c r="A42" s="26" t="s">
        <v>151</v>
      </c>
      <c r="B42" s="25" t="s">
        <v>38</v>
      </c>
      <c r="C42" s="25" t="s">
        <v>100</v>
      </c>
      <c r="D42" s="28">
        <v>102.91770298260148</v>
      </c>
      <c r="E42" s="29">
        <v>0.15086672019269368</v>
      </c>
      <c r="F42" s="30">
        <v>20.0</v>
      </c>
      <c r="G42" s="33"/>
      <c r="H42" s="34">
        <v>15.1653849666266</v>
      </c>
      <c r="I42" s="35" t="s">
        <v>40</v>
      </c>
      <c r="J42" s="36">
        <v>3300.0</v>
      </c>
      <c r="K42" s="28">
        <v>4.595571202008061</v>
      </c>
      <c r="L42" s="28">
        <v>3.36344409132573</v>
      </c>
      <c r="M42" s="34">
        <v>14.54218806958957</v>
      </c>
      <c r="N42" s="35" t="s">
        <v>28</v>
      </c>
      <c r="O42" s="36">
        <v>3100.0</v>
      </c>
      <c r="P42" s="28">
        <v>4.691028409545023</v>
      </c>
      <c r="Q42" s="37">
        <v>3.3294470738670765</v>
      </c>
      <c r="R42" s="38">
        <v>6.18967449597193</v>
      </c>
      <c r="S42" s="39">
        <v>6.624599840494275</v>
      </c>
      <c r="T42" s="40">
        <v>0.021810567273254863</v>
      </c>
      <c r="U42" s="40">
        <v>0.04147079692801981</v>
      </c>
      <c r="V42" s="40">
        <v>0.01576914253559272</v>
      </c>
      <c r="W42" s="40">
        <v>0.020274611831476354</v>
      </c>
      <c r="X42" s="39">
        <v>8.336366549968565</v>
      </c>
      <c r="Y42" s="41">
        <v>6.8290184166580365</v>
      </c>
      <c r="Z42" s="41">
        <v>7.0124716251249914</v>
      </c>
      <c r="AA42" s="41">
        <v>7.52971644446458</v>
      </c>
      <c r="AB42" s="42">
        <v>0.0</v>
      </c>
      <c r="AC42" s="42">
        <v>1.0</v>
      </c>
      <c r="AD42" s="42">
        <v>1.0</v>
      </c>
      <c r="AE42" s="42">
        <v>0.0</v>
      </c>
      <c r="AF42" s="42">
        <v>0.0</v>
      </c>
      <c r="AG42" s="25"/>
      <c r="AH42" s="25"/>
      <c r="AI42" s="25"/>
      <c r="AJ42" s="25"/>
      <c r="AK42" s="25"/>
      <c r="AL42" s="25"/>
    </row>
    <row r="43">
      <c r="A43" s="26" t="s">
        <v>149</v>
      </c>
      <c r="B43" s="25" t="s">
        <v>38</v>
      </c>
      <c r="C43" s="25" t="s">
        <v>100</v>
      </c>
      <c r="D43" s="28">
        <v>102.91770298260148</v>
      </c>
      <c r="E43" s="29">
        <v>0.20570429078983327</v>
      </c>
      <c r="F43" s="30">
        <v>15.0</v>
      </c>
      <c r="G43" s="33"/>
      <c r="H43" s="34">
        <v>13.17614693568169</v>
      </c>
      <c r="I43" s="35" t="s">
        <v>44</v>
      </c>
      <c r="J43" s="36">
        <v>3000.0</v>
      </c>
      <c r="K43" s="28">
        <v>4.392048978560563</v>
      </c>
      <c r="L43" s="28">
        <v>2.9000747931465396</v>
      </c>
      <c r="M43" s="34">
        <v>12.993626772644063</v>
      </c>
      <c r="N43" s="35" t="s">
        <v>29</v>
      </c>
      <c r="O43" s="36">
        <v>3000.0</v>
      </c>
      <c r="P43" s="28">
        <v>4.331208924214688</v>
      </c>
      <c r="Q43" s="37">
        <v>2.8308467764688783</v>
      </c>
      <c r="R43" s="38">
        <v>6.6498686161924425</v>
      </c>
      <c r="S43" s="39">
        <v>7.1171300854034625</v>
      </c>
      <c r="T43" s="40">
        <v>0.06723593739298511</v>
      </c>
      <c r="U43" s="40">
        <v>0.018826062470035834</v>
      </c>
      <c r="V43" s="40">
        <v>0.048302297423120505</v>
      </c>
      <c r="W43" s="40">
        <v>0.026464064957878942</v>
      </c>
      <c r="X43" s="39">
        <v>7.571956390457217</v>
      </c>
      <c r="Y43" s="41">
        <v>5.604190545224473</v>
      </c>
      <c r="Z43" s="41">
        <v>6.8436507837899825</v>
      </c>
      <c r="AA43" s="41">
        <v>6.149975988854081</v>
      </c>
      <c r="AB43" s="42">
        <v>0.0</v>
      </c>
      <c r="AC43" s="42">
        <v>0.0</v>
      </c>
      <c r="AD43" s="42">
        <v>1.0</v>
      </c>
      <c r="AE43" s="42">
        <v>1.0</v>
      </c>
      <c r="AF43" s="42">
        <v>0.0</v>
      </c>
      <c r="AG43" s="25"/>
      <c r="AH43" s="25"/>
      <c r="AI43" s="25"/>
      <c r="AJ43" s="25"/>
      <c r="AK43" s="25"/>
      <c r="AL43" s="25"/>
    </row>
    <row r="44">
      <c r="A44" s="26" t="s">
        <v>153</v>
      </c>
      <c r="B44" s="25" t="s">
        <v>38</v>
      </c>
      <c r="C44" s="25" t="s">
        <v>100</v>
      </c>
      <c r="D44" s="28">
        <v>102.91770298260148</v>
      </c>
      <c r="E44" s="29">
        <v>0.1901178829190056</v>
      </c>
      <c r="F44" s="30">
        <v>10.0</v>
      </c>
      <c r="G44" s="33"/>
      <c r="H44" s="34">
        <v>9.539546453728882</v>
      </c>
      <c r="I44" s="35" t="s">
        <v>45</v>
      </c>
      <c r="J44" s="36">
        <v>3000.0</v>
      </c>
      <c r="K44" s="28">
        <v>3.179848817909627</v>
      </c>
      <c r="L44" s="28">
        <v>1.6575648789708983</v>
      </c>
      <c r="M44" s="34">
        <v>9.292586748005078</v>
      </c>
      <c r="N44" s="35" t="s">
        <v>31</v>
      </c>
      <c r="O44" s="36">
        <v>3000.0</v>
      </c>
      <c r="P44" s="28">
        <v>3.097528916001693</v>
      </c>
      <c r="Q44" s="37">
        <v>1.583946711995857</v>
      </c>
      <c r="R44" s="38">
        <v>4.040259338481683</v>
      </c>
      <c r="S44" s="39">
        <v>4.324153295408224</v>
      </c>
      <c r="T44" s="40">
        <v>0.03723371596201903</v>
      </c>
      <c r="U44" s="40">
        <v>0.043704532696159086</v>
      </c>
      <c r="V44" s="40">
        <v>0.020579318793822483</v>
      </c>
      <c r="W44" s="40">
        <v>0.020791476719531993</v>
      </c>
      <c r="X44" s="39">
        <v>5.094788156167779</v>
      </c>
      <c r="Y44" s="41">
        <v>4.444758297561102</v>
      </c>
      <c r="Z44" s="41">
        <v>4.403352620687866</v>
      </c>
      <c r="AA44" s="41">
        <v>4.889234127317212</v>
      </c>
      <c r="AB44" s="42">
        <v>0.0</v>
      </c>
      <c r="AC44" s="42">
        <v>0.0</v>
      </c>
      <c r="AD44" s="42">
        <v>0.0</v>
      </c>
      <c r="AE44" s="42">
        <v>1.0</v>
      </c>
      <c r="AF44" s="42">
        <v>1.0</v>
      </c>
      <c r="AG44" s="25"/>
      <c r="AH44" s="25"/>
      <c r="AI44" s="25"/>
      <c r="AJ44" s="25"/>
      <c r="AK44" s="25"/>
      <c r="AL44" s="25"/>
    </row>
    <row r="45">
      <c r="A45" s="26" t="s">
        <v>155</v>
      </c>
      <c r="B45" s="25" t="s">
        <v>38</v>
      </c>
      <c r="C45" s="25" t="s">
        <v>100</v>
      </c>
      <c r="D45" s="28">
        <v>102.91770298260148</v>
      </c>
      <c r="E45" s="29">
        <v>0.17830573248407644</v>
      </c>
      <c r="F45" s="30">
        <v>0.0</v>
      </c>
      <c r="G45" s="33"/>
      <c r="H45" s="34" t="s">
        <v>64</v>
      </c>
      <c r="I45" s="35" t="s">
        <v>45</v>
      </c>
      <c r="J45" s="36">
        <v>3000.0</v>
      </c>
      <c r="K45" s="28" t="s">
        <v>64</v>
      </c>
      <c r="L45" s="28" t="s">
        <v>64</v>
      </c>
      <c r="M45" s="34" t="s">
        <v>64</v>
      </c>
      <c r="N45" s="35" t="s">
        <v>31</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0.0</v>
      </c>
      <c r="AC45" s="42">
        <v>0.0</v>
      </c>
      <c r="AD45" s="42">
        <v>0.0</v>
      </c>
      <c r="AE45" s="42">
        <v>1.0</v>
      </c>
      <c r="AF45" s="42">
        <v>1.0</v>
      </c>
      <c r="AG45" s="25"/>
      <c r="AH45" s="25"/>
      <c r="AI45" s="25"/>
      <c r="AJ45" s="25"/>
      <c r="AK45" s="25"/>
      <c r="AL45" s="25"/>
    </row>
    <row r="46">
      <c r="A46" s="26" t="s">
        <v>156</v>
      </c>
      <c r="B46" s="25" t="s">
        <v>38</v>
      </c>
      <c r="C46" s="25" t="s">
        <v>100</v>
      </c>
      <c r="D46" s="28">
        <v>102.91770298260148</v>
      </c>
      <c r="E46" s="29">
        <v>0.17523510971786832</v>
      </c>
      <c r="F46" s="30">
        <v>0.0</v>
      </c>
      <c r="G46" s="33"/>
      <c r="H46" s="34" t="s">
        <v>64</v>
      </c>
      <c r="I46" s="35" t="s">
        <v>40</v>
      </c>
      <c r="J46" s="36">
        <v>3000.0</v>
      </c>
      <c r="K46" s="28" t="s">
        <v>64</v>
      </c>
      <c r="L46" s="28" t="s">
        <v>64</v>
      </c>
      <c r="M46" s="34" t="s">
        <v>64</v>
      </c>
      <c r="N46" s="35" t="s">
        <v>29</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0.0</v>
      </c>
      <c r="AC46" s="42">
        <v>1.0</v>
      </c>
      <c r="AD46" s="42">
        <v>1.0</v>
      </c>
      <c r="AE46" s="42">
        <v>0.0</v>
      </c>
      <c r="AF46" s="42">
        <v>0.0</v>
      </c>
      <c r="AG46" s="25"/>
      <c r="AH46" s="25"/>
      <c r="AI46" s="25"/>
      <c r="AJ46" s="25"/>
      <c r="AK46" s="25"/>
      <c r="AL46" s="25"/>
    </row>
    <row r="47">
      <c r="A47" s="26" t="s">
        <v>145</v>
      </c>
      <c r="B47" s="25" t="s">
        <v>38</v>
      </c>
      <c r="C47" s="25" t="s">
        <v>100</v>
      </c>
      <c r="D47" s="28">
        <v>102.91770298260148</v>
      </c>
      <c r="E47" s="29">
        <v>0.25091638795986626</v>
      </c>
      <c r="F47" s="30">
        <v>0.0</v>
      </c>
      <c r="G47" s="33"/>
      <c r="H47" s="34" t="s">
        <v>64</v>
      </c>
      <c r="I47" s="35" t="s">
        <v>27</v>
      </c>
      <c r="J47" s="36">
        <v>4900.0</v>
      </c>
      <c r="K47" s="28" t="s">
        <v>64</v>
      </c>
      <c r="L47" s="28" t="s">
        <v>64</v>
      </c>
      <c r="M47" s="34" t="s">
        <v>64</v>
      </c>
      <c r="N47" s="35" t="s">
        <v>27</v>
      </c>
      <c r="O47" s="36">
        <v>5300.0</v>
      </c>
      <c r="P47" s="28" t="s">
        <v>64</v>
      </c>
      <c r="Q47" s="37" t="s">
        <v>64</v>
      </c>
      <c r="R47" s="38" t="s">
        <v>64</v>
      </c>
      <c r="S47" s="39" t="s">
        <v>64</v>
      </c>
      <c r="T47" s="40" t="s">
        <v>64</v>
      </c>
      <c r="U47" s="40" t="s">
        <v>64</v>
      </c>
      <c r="V47" s="40" t="s">
        <v>64</v>
      </c>
      <c r="W47" s="40" t="s">
        <v>64</v>
      </c>
      <c r="X47" s="39" t="s">
        <v>64</v>
      </c>
      <c r="Y47" s="41" t="s">
        <v>64</v>
      </c>
      <c r="Z47" s="41" t="s">
        <v>64</v>
      </c>
      <c r="AA47" s="41" t="s">
        <v>64</v>
      </c>
      <c r="AB47" s="42">
        <v>1.0</v>
      </c>
      <c r="AC47" s="42">
        <v>0.0</v>
      </c>
      <c r="AD47" s="42">
        <v>0.0</v>
      </c>
      <c r="AE47" s="42">
        <v>0.0</v>
      </c>
      <c r="AF47" s="42">
        <v>0.0</v>
      </c>
      <c r="AG47" s="25"/>
      <c r="AH47" s="25"/>
      <c r="AI47" s="25"/>
      <c r="AJ47" s="25"/>
      <c r="AK47" s="25"/>
      <c r="AL47" s="25"/>
    </row>
    <row r="48">
      <c r="A48" s="26" t="s">
        <v>148</v>
      </c>
      <c r="B48" s="25" t="s">
        <v>38</v>
      </c>
      <c r="C48" s="25" t="s">
        <v>100</v>
      </c>
      <c r="D48" s="28">
        <v>102.91770298260148</v>
      </c>
      <c r="E48" s="29">
        <v>0.27968170077488574</v>
      </c>
      <c r="F48" s="30">
        <v>0.0</v>
      </c>
      <c r="G48" s="32">
        <v>0.2</v>
      </c>
      <c r="H48" s="34" t="s">
        <v>64</v>
      </c>
      <c r="I48" s="35" t="s">
        <v>58</v>
      </c>
      <c r="J48" s="36">
        <v>5200.0</v>
      </c>
      <c r="K48" s="28" t="s">
        <v>64</v>
      </c>
      <c r="L48" s="28" t="s">
        <v>64</v>
      </c>
      <c r="M48" s="34" t="s">
        <v>64</v>
      </c>
      <c r="N48" s="35" t="s">
        <v>28</v>
      </c>
      <c r="O48" s="36">
        <v>5100.0</v>
      </c>
      <c r="P48" s="28" t="s">
        <v>64</v>
      </c>
      <c r="Q48" s="37" t="s">
        <v>64</v>
      </c>
      <c r="R48" s="38" t="s">
        <v>64</v>
      </c>
      <c r="S48" s="39" t="s">
        <v>64</v>
      </c>
      <c r="T48" s="40" t="s">
        <v>64</v>
      </c>
      <c r="U48" s="40" t="s">
        <v>64</v>
      </c>
      <c r="V48" s="40" t="s">
        <v>64</v>
      </c>
      <c r="W48" s="40" t="s">
        <v>64</v>
      </c>
      <c r="X48" s="39" t="s">
        <v>64</v>
      </c>
      <c r="Y48" s="41" t="s">
        <v>64</v>
      </c>
      <c r="Z48" s="41" t="s">
        <v>64</v>
      </c>
      <c r="AA48" s="41" t="s">
        <v>64</v>
      </c>
      <c r="AB48" s="42">
        <v>1.0</v>
      </c>
      <c r="AC48" s="42">
        <v>1.0</v>
      </c>
      <c r="AD48" s="42">
        <v>0.0</v>
      </c>
      <c r="AE48" s="42">
        <v>0.0</v>
      </c>
      <c r="AF48" s="42">
        <v>0.0</v>
      </c>
      <c r="AG48" s="25"/>
      <c r="AH48" s="25"/>
      <c r="AI48" s="25"/>
      <c r="AJ48" s="25"/>
      <c r="AK48" s="25"/>
      <c r="AL48" s="25"/>
    </row>
    <row r="49">
      <c r="A49" s="26" t="s">
        <v>160</v>
      </c>
      <c r="B49" s="25" t="s">
        <v>38</v>
      </c>
      <c r="C49" s="25" t="s">
        <v>100</v>
      </c>
      <c r="D49" s="28">
        <v>102.91770298260148</v>
      </c>
      <c r="E49" s="29">
        <v>0.3270713857228555</v>
      </c>
      <c r="F49" s="30">
        <v>0.0</v>
      </c>
      <c r="G49" s="33"/>
      <c r="H49" s="34" t="s">
        <v>64</v>
      </c>
      <c r="I49" s="35" t="s">
        <v>27</v>
      </c>
      <c r="J49" s="36">
        <v>6600.0</v>
      </c>
      <c r="K49" s="28" t="s">
        <v>64</v>
      </c>
      <c r="L49" s="28" t="s">
        <v>64</v>
      </c>
      <c r="M49" s="34" t="s">
        <v>64</v>
      </c>
      <c r="N49" s="35" t="s">
        <v>64</v>
      </c>
      <c r="O49" s="36" t="s">
        <v>64</v>
      </c>
      <c r="P49" s="28" t="s">
        <v>64</v>
      </c>
      <c r="Q49" s="37" t="s">
        <v>64</v>
      </c>
      <c r="R49" s="38" t="s">
        <v>64</v>
      </c>
      <c r="S49" s="39" t="s">
        <v>64</v>
      </c>
      <c r="T49" s="40" t="s">
        <v>64</v>
      </c>
      <c r="U49" s="40" t="s">
        <v>64</v>
      </c>
      <c r="V49" s="40" t="s">
        <v>64</v>
      </c>
      <c r="W49" s="40" t="s">
        <v>64</v>
      </c>
      <c r="X49" s="39" t="s">
        <v>64</v>
      </c>
      <c r="Y49" s="41" t="s">
        <v>64</v>
      </c>
      <c r="Z49" s="41" t="s">
        <v>64</v>
      </c>
      <c r="AA49" s="41" t="s">
        <v>64</v>
      </c>
      <c r="AB49" s="42">
        <v>1.0</v>
      </c>
      <c r="AC49" s="42">
        <v>0.0</v>
      </c>
      <c r="AD49" s="42">
        <v>0.0</v>
      </c>
      <c r="AE49" s="42">
        <v>0.0</v>
      </c>
      <c r="AF49" s="42">
        <v>0.0</v>
      </c>
      <c r="AG49" s="25"/>
      <c r="AH49" s="25"/>
      <c r="AI49" s="25"/>
      <c r="AJ49" s="25"/>
      <c r="AK49" s="25"/>
      <c r="AL49" s="25"/>
    </row>
    <row r="50">
      <c r="A50" s="26" t="s">
        <v>162</v>
      </c>
      <c r="B50" s="25" t="s">
        <v>38</v>
      </c>
      <c r="C50" s="25" t="s">
        <v>100</v>
      </c>
      <c r="D50" s="28">
        <v>102.91770298260148</v>
      </c>
      <c r="E50" s="29">
        <v>0.18</v>
      </c>
      <c r="F50" s="30">
        <v>0.0</v>
      </c>
      <c r="G50" s="33"/>
      <c r="H50" s="34" t="s">
        <v>64</v>
      </c>
      <c r="I50" s="35" t="s">
        <v>40</v>
      </c>
      <c r="J50" s="36">
        <v>3000.0</v>
      </c>
      <c r="K50" s="28" t="s">
        <v>64</v>
      </c>
      <c r="L50" s="28" t="s">
        <v>64</v>
      </c>
      <c r="M50" s="34" t="s">
        <v>64</v>
      </c>
      <c r="N50" s="35" t="s">
        <v>29</v>
      </c>
      <c r="O50" s="36">
        <v>3000.0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1.0</v>
      </c>
      <c r="AD50" s="42">
        <v>1.0</v>
      </c>
      <c r="AE50" s="42">
        <v>0.0</v>
      </c>
      <c r="AF50" s="42">
        <v>0.0</v>
      </c>
      <c r="AG50" s="25"/>
      <c r="AH50" s="25"/>
      <c r="AI50" s="25"/>
      <c r="AJ50" s="25"/>
      <c r="AK50" s="25"/>
      <c r="AL50" s="25"/>
    </row>
    <row r="51">
      <c r="A51" s="26" t="s">
        <v>166</v>
      </c>
      <c r="B51" s="25" t="s">
        <v>38</v>
      </c>
      <c r="C51" s="25" t="s">
        <v>100</v>
      </c>
      <c r="D51" s="28">
        <v>102.91770298260148</v>
      </c>
      <c r="E51" s="29">
        <v>0.18</v>
      </c>
      <c r="F51" s="30">
        <v>0.0</v>
      </c>
      <c r="G51" s="33"/>
      <c r="H51" s="34" t="s">
        <v>64</v>
      </c>
      <c r="I51" s="35" t="s">
        <v>27</v>
      </c>
      <c r="J51" s="36">
        <v>3000.0</v>
      </c>
      <c r="K51" s="28" t="s">
        <v>64</v>
      </c>
      <c r="L51" s="28" t="s">
        <v>64</v>
      </c>
      <c r="M51" s="34" t="s">
        <v>64</v>
      </c>
      <c r="N51" s="35" t="s">
        <v>27</v>
      </c>
      <c r="O51" s="36">
        <v>3000.0</v>
      </c>
      <c r="P51" s="28" t="s">
        <v>64</v>
      </c>
      <c r="Q51" s="37" t="s">
        <v>64</v>
      </c>
      <c r="R51" s="38" t="s">
        <v>64</v>
      </c>
      <c r="S51" s="39" t="s">
        <v>64</v>
      </c>
      <c r="T51" s="40" t="s">
        <v>64</v>
      </c>
      <c r="U51" s="40" t="s">
        <v>64</v>
      </c>
      <c r="V51" s="40" t="s">
        <v>64</v>
      </c>
      <c r="W51" s="40" t="s">
        <v>64</v>
      </c>
      <c r="X51" s="39" t="s">
        <v>64</v>
      </c>
      <c r="Y51" s="41" t="s">
        <v>64</v>
      </c>
      <c r="Z51" s="41" t="s">
        <v>64</v>
      </c>
      <c r="AA51" s="41" t="s">
        <v>64</v>
      </c>
      <c r="AB51" s="42">
        <v>1.0</v>
      </c>
      <c r="AC51" s="42">
        <v>0.0</v>
      </c>
      <c r="AD51" s="42">
        <v>0.0</v>
      </c>
      <c r="AE51" s="42">
        <v>0.0</v>
      </c>
      <c r="AF51" s="42">
        <v>0.0</v>
      </c>
      <c r="AG51" s="25"/>
      <c r="AH51" s="25"/>
      <c r="AI51" s="25"/>
      <c r="AJ51" s="25"/>
      <c r="AK51" s="25"/>
      <c r="AL51" s="25"/>
    </row>
    <row r="52">
      <c r="A52" s="26" t="s">
        <v>474</v>
      </c>
      <c r="B52" s="25" t="s">
        <v>475</v>
      </c>
      <c r="C52" s="25" t="s">
        <v>261</v>
      </c>
      <c r="D52" s="28">
        <v>89.3969241922121</v>
      </c>
      <c r="E52" s="29">
        <v>0.2508754398311049</v>
      </c>
      <c r="F52" s="30">
        <v>35.0</v>
      </c>
      <c r="G52" s="32"/>
      <c r="H52" s="34">
        <v>25.45319146601296</v>
      </c>
      <c r="I52" s="35" t="s">
        <v>44</v>
      </c>
      <c r="J52" s="36">
        <v>5200.0</v>
      </c>
      <c r="K52" s="28">
        <v>4.8948445126948</v>
      </c>
      <c r="L52" s="28">
        <v>5.233758099757998</v>
      </c>
      <c r="M52" s="34">
        <v>25.090704384838055</v>
      </c>
      <c r="N52" s="35" t="s">
        <v>29</v>
      </c>
      <c r="O52" s="36">
        <v>6100.0</v>
      </c>
      <c r="P52" s="28">
        <v>4.113230227022632</v>
      </c>
      <c r="Q52" s="37">
        <v>4.352086648132299</v>
      </c>
      <c r="R52" s="38">
        <v>17.119574292795406</v>
      </c>
      <c r="S52" s="39">
        <v>16.368215127815017</v>
      </c>
      <c r="T52" s="40">
        <v>0.0686622308366307</v>
      </c>
      <c r="U52" s="40">
        <v>0.016615058773878567</v>
      </c>
      <c r="V52" s="40">
        <v>0.034030843271799484</v>
      </c>
      <c r="W52" s="40">
        <v>0.018416691652973834</v>
      </c>
      <c r="X52" s="39">
        <v>14.360290318005895</v>
      </c>
      <c r="Y52" s="41">
        <v>11.092901148007067</v>
      </c>
      <c r="Z52" s="41">
        <v>13.218513486724188</v>
      </c>
      <c r="AA52" s="41">
        <v>11.872190898113868</v>
      </c>
      <c r="AB52" s="42">
        <v>0.0</v>
      </c>
      <c r="AC52" s="42">
        <v>0.0</v>
      </c>
      <c r="AD52" s="42">
        <v>1.0</v>
      </c>
      <c r="AE52" s="42">
        <v>1.0</v>
      </c>
      <c r="AF52" s="42">
        <v>0.0</v>
      </c>
      <c r="AG52" s="25"/>
      <c r="AH52" s="25"/>
      <c r="AI52" s="25"/>
      <c r="AJ52" s="25"/>
      <c r="AK52" s="25"/>
      <c r="AL52" s="25"/>
    </row>
    <row r="53">
      <c r="A53" s="26" t="s">
        <v>476</v>
      </c>
      <c r="B53" s="25" t="s">
        <v>475</v>
      </c>
      <c r="C53" s="25" t="s">
        <v>261</v>
      </c>
      <c r="D53" s="28">
        <v>89.3969241922121</v>
      </c>
      <c r="E53" s="29">
        <v>0.19415746114959742</v>
      </c>
      <c r="F53" s="30">
        <v>32.0</v>
      </c>
      <c r="G53" s="33"/>
      <c r="H53" s="34">
        <v>22.017408421288394</v>
      </c>
      <c r="I53" s="35" t="s">
        <v>40</v>
      </c>
      <c r="J53" s="36">
        <v>4800.0</v>
      </c>
      <c r="K53" s="28">
        <v>4.586960087768415</v>
      </c>
      <c r="L53" s="28">
        <v>4.41060373930618</v>
      </c>
      <c r="M53" s="34">
        <v>21.42923429613175</v>
      </c>
      <c r="N53" s="35" t="s">
        <v>28</v>
      </c>
      <c r="O53" s="36">
        <v>5300.0</v>
      </c>
      <c r="P53" s="28">
        <v>4.043251753987122</v>
      </c>
      <c r="Q53" s="37">
        <v>3.81149433826804</v>
      </c>
      <c r="R53" s="38">
        <v>11.510700601053609</v>
      </c>
      <c r="S53" s="39">
        <v>11.00550869358973</v>
      </c>
      <c r="T53" s="40">
        <v>0.03347860726116581</v>
      </c>
      <c r="U53" s="40">
        <v>0.03471503309751568</v>
      </c>
      <c r="V53" s="40">
        <v>0.029484000712958525</v>
      </c>
      <c r="W53" s="40">
        <v>0.01997303274103642</v>
      </c>
      <c r="X53" s="39">
        <v>12.393829531996762</v>
      </c>
      <c r="Y53" s="41">
        <v>9.623578889291633</v>
      </c>
      <c r="Z53" s="41">
        <v>10.764181240000847</v>
      </c>
      <c r="AA53" s="41">
        <v>10.665053056130903</v>
      </c>
      <c r="AB53" s="42">
        <v>0.0</v>
      </c>
      <c r="AC53" s="42">
        <v>1.0</v>
      </c>
      <c r="AD53" s="42">
        <v>1.0</v>
      </c>
      <c r="AE53" s="42">
        <v>0.0</v>
      </c>
      <c r="AF53" s="42">
        <v>0.0</v>
      </c>
      <c r="AG53" s="25"/>
      <c r="AH53" s="25"/>
      <c r="AI53" s="25"/>
      <c r="AJ53" s="25"/>
      <c r="AK53" s="25"/>
      <c r="AL53" s="25"/>
    </row>
    <row r="54">
      <c r="A54" s="26" t="s">
        <v>477</v>
      </c>
      <c r="B54" s="25" t="s">
        <v>475</v>
      </c>
      <c r="C54" s="25" t="s">
        <v>261</v>
      </c>
      <c r="D54" s="28">
        <v>89.3969241922121</v>
      </c>
      <c r="E54" s="29">
        <v>0.19491509433962265</v>
      </c>
      <c r="F54" s="30">
        <v>30.0</v>
      </c>
      <c r="G54" s="33"/>
      <c r="H54" s="34">
        <v>24.85213170260647</v>
      </c>
      <c r="I54" s="35" t="s">
        <v>58</v>
      </c>
      <c r="J54" s="36">
        <v>6000.0</v>
      </c>
      <c r="K54" s="28">
        <v>4.142021950434412</v>
      </c>
      <c r="L54" s="28">
        <v>4.352005948827175</v>
      </c>
      <c r="M54" s="34">
        <v>24.449214853157052</v>
      </c>
      <c r="N54" s="35" t="s">
        <v>27</v>
      </c>
      <c r="O54" s="36">
        <v>6300.0</v>
      </c>
      <c r="P54" s="28">
        <v>3.8808277544693732</v>
      </c>
      <c r="Q54" s="37">
        <v>4.029070078124051</v>
      </c>
      <c r="R54" s="38">
        <v>10.840780587732352</v>
      </c>
      <c r="S54" s="39">
        <v>10.364990728076668</v>
      </c>
      <c r="T54" s="40">
        <v>0.05758060532714746</v>
      </c>
      <c r="U54" s="40">
        <v>0.01741694342953386</v>
      </c>
      <c r="V54" s="40">
        <v>0.04006848734335385</v>
      </c>
      <c r="W54" s="40">
        <v>0.035785632401665206</v>
      </c>
      <c r="X54" s="39">
        <v>11.079418069243792</v>
      </c>
      <c r="Y54" s="41">
        <v>13.772713633362677</v>
      </c>
      <c r="Z54" s="41">
        <v>9.593122244740005</v>
      </c>
      <c r="AA54" s="41">
        <v>14.856092608417047</v>
      </c>
      <c r="AB54" s="42">
        <v>1.0</v>
      </c>
      <c r="AC54" s="42">
        <v>1.0</v>
      </c>
      <c r="AD54" s="42">
        <v>0.0</v>
      </c>
      <c r="AE54" s="42">
        <v>0.0</v>
      </c>
      <c r="AF54" s="42">
        <v>0.0</v>
      </c>
      <c r="AG54" s="25"/>
      <c r="AH54" s="25"/>
      <c r="AI54" s="25"/>
      <c r="AJ54" s="25"/>
      <c r="AK54" s="25"/>
      <c r="AL54" s="25"/>
    </row>
    <row r="55">
      <c r="A55" s="26" t="s">
        <v>478</v>
      </c>
      <c r="B55" s="25" t="s">
        <v>475</v>
      </c>
      <c r="C55" s="25" t="s">
        <v>261</v>
      </c>
      <c r="D55" s="28">
        <v>89.3969241922121</v>
      </c>
      <c r="E55" s="29">
        <v>0.18806671275492567</v>
      </c>
      <c r="F55" s="30">
        <v>30.0</v>
      </c>
      <c r="G55" s="32"/>
      <c r="H55" s="34">
        <v>22.909443437796803</v>
      </c>
      <c r="I55" s="35" t="s">
        <v>58</v>
      </c>
      <c r="J55" s="36">
        <v>4500.0</v>
      </c>
      <c r="K55" s="28">
        <v>5.090987430621511</v>
      </c>
      <c r="L55" s="28">
        <v>5.039666129784886</v>
      </c>
      <c r="M55" s="34">
        <v>22.398001303215437</v>
      </c>
      <c r="N55" s="35" t="s">
        <v>27</v>
      </c>
      <c r="O55" s="36">
        <v>5300.0</v>
      </c>
      <c r="P55" s="28">
        <v>4.226037981738761</v>
      </c>
      <c r="Q55" s="37">
        <v>4.114861093834627</v>
      </c>
      <c r="R55" s="38">
        <v>10.395615854253913</v>
      </c>
      <c r="S55" s="39">
        <v>9.939363781969837</v>
      </c>
      <c r="T55" s="40">
        <v>0.039160154785565</v>
      </c>
      <c r="U55" s="40">
        <v>0.027714795536643827</v>
      </c>
      <c r="V55" s="40">
        <v>0.03443066749262237</v>
      </c>
      <c r="W55" s="40">
        <v>0.03055248791240941</v>
      </c>
      <c r="X55" s="39">
        <v>10.866001556777231</v>
      </c>
      <c r="Y55" s="41">
        <v>12.043441881019572</v>
      </c>
      <c r="Z55" s="41">
        <v>9.23821533134562</v>
      </c>
      <c r="AA55" s="41">
        <v>13.15978597186982</v>
      </c>
      <c r="AB55" s="42">
        <v>1.0</v>
      </c>
      <c r="AC55" s="42">
        <v>1.0</v>
      </c>
      <c r="AD55" s="42">
        <v>0.0</v>
      </c>
      <c r="AE55" s="42">
        <v>0.0</v>
      </c>
      <c r="AF55" s="42">
        <v>0.0</v>
      </c>
      <c r="AG55" s="25"/>
      <c r="AH55" s="25"/>
      <c r="AI55" s="25"/>
      <c r="AJ55" s="25"/>
      <c r="AK55" s="25"/>
      <c r="AL55" s="25"/>
    </row>
    <row r="56">
      <c r="A56" s="26" t="s">
        <v>479</v>
      </c>
      <c r="B56" s="25" t="s">
        <v>475</v>
      </c>
      <c r="C56" s="25" t="s">
        <v>261</v>
      </c>
      <c r="D56" s="28">
        <v>89.3969241922121</v>
      </c>
      <c r="E56" s="29">
        <v>0.2464898929845422</v>
      </c>
      <c r="F56" s="30">
        <v>26.0</v>
      </c>
      <c r="G56" s="33"/>
      <c r="H56" s="34">
        <v>24.88488995054021</v>
      </c>
      <c r="I56" s="35" t="s">
        <v>45</v>
      </c>
      <c r="J56" s="36">
        <v>4600.0</v>
      </c>
      <c r="K56" s="28">
        <v>5.409758684900045</v>
      </c>
      <c r="L56" s="28">
        <v>5.689495617477949</v>
      </c>
      <c r="M56" s="34">
        <v>24.596373262266752</v>
      </c>
      <c r="N56" s="35" t="s">
        <v>30</v>
      </c>
      <c r="O56" s="36">
        <v>4600.0</v>
      </c>
      <c r="P56" s="28">
        <v>5.347037665710164</v>
      </c>
      <c r="Q56" s="37">
        <v>5.575727455917707</v>
      </c>
      <c r="R56" s="38">
        <v>12.445864747567873</v>
      </c>
      <c r="S56" s="39">
        <v>11.899629520905322</v>
      </c>
      <c r="T56" s="40">
        <v>0.08214986396847768</v>
      </c>
      <c r="U56" s="40">
        <v>0.023927144845187674</v>
      </c>
      <c r="V56" s="40">
        <v>0.04835277187465009</v>
      </c>
      <c r="W56" s="40">
        <v>0.01993928737098973</v>
      </c>
      <c r="X56" s="39">
        <v>13.869792063119178</v>
      </c>
      <c r="Y56" s="41">
        <v>11.015097887421032</v>
      </c>
      <c r="Z56" s="41">
        <v>12.807712615194982</v>
      </c>
      <c r="AA56" s="41">
        <v>11.788660647071769</v>
      </c>
      <c r="AB56" s="42">
        <v>0.0</v>
      </c>
      <c r="AC56" s="42">
        <v>0.0</v>
      </c>
      <c r="AD56" s="42">
        <v>0.0</v>
      </c>
      <c r="AE56" s="42">
        <v>1.0</v>
      </c>
      <c r="AF56" s="42">
        <v>1.0</v>
      </c>
      <c r="AG56" s="25"/>
      <c r="AH56" s="25"/>
      <c r="AI56" s="25"/>
      <c r="AJ56" s="25"/>
      <c r="AK56" s="25"/>
      <c r="AL56" s="25"/>
    </row>
    <row r="57">
      <c r="A57" s="26" t="s">
        <v>481</v>
      </c>
      <c r="B57" s="25" t="s">
        <v>475</v>
      </c>
      <c r="C57" s="25" t="s">
        <v>261</v>
      </c>
      <c r="D57" s="28">
        <v>89.3969241922121</v>
      </c>
      <c r="E57" s="29">
        <v>0.17559405940594058</v>
      </c>
      <c r="F57" s="30">
        <v>23.0</v>
      </c>
      <c r="G57" s="33"/>
      <c r="H57" s="34">
        <v>21.09567197210477</v>
      </c>
      <c r="I57" s="35" t="s">
        <v>31</v>
      </c>
      <c r="J57" s="36">
        <v>4800.0</v>
      </c>
      <c r="K57" s="28">
        <v>4.3949316608551605</v>
      </c>
      <c r="L57" s="28">
        <v>4.095707634894385</v>
      </c>
      <c r="M57" s="34">
        <v>22.482571777363134</v>
      </c>
      <c r="N57" s="35" t="s">
        <v>31</v>
      </c>
      <c r="O57" s="36">
        <v>5000.0</v>
      </c>
      <c r="P57" s="28">
        <v>4.496514355472627</v>
      </c>
      <c r="Q57" s="37">
        <v>4.39031753186361</v>
      </c>
      <c r="R57" s="38">
        <v>7.358335162819835</v>
      </c>
      <c r="S57" s="39">
        <v>7.035385977926326</v>
      </c>
      <c r="T57" s="40">
        <v>0.07370469477484197</v>
      </c>
      <c r="U57" s="40">
        <v>1.8706775323563951E-4</v>
      </c>
      <c r="V57" s="40">
        <v>0.03283039069285473</v>
      </c>
      <c r="W57" s="40">
        <v>0.029089035628141944</v>
      </c>
      <c r="X57" s="39">
        <v>7.125772935641043</v>
      </c>
      <c r="Y57" s="41">
        <v>13.969899036463728</v>
      </c>
      <c r="Z57" s="41">
        <v>6.498736970261328</v>
      </c>
      <c r="AA57" s="41">
        <v>15.983834807101804</v>
      </c>
      <c r="AB57" s="42">
        <v>0.0</v>
      </c>
      <c r="AC57" s="42">
        <v>0.0</v>
      </c>
      <c r="AD57" s="42">
        <v>0.0</v>
      </c>
      <c r="AE57" s="42">
        <v>0.0</v>
      </c>
      <c r="AF57" s="42">
        <v>1.0</v>
      </c>
      <c r="AG57" s="25"/>
      <c r="AH57" s="25"/>
      <c r="AI57" s="25"/>
      <c r="AJ57" s="25"/>
      <c r="AK57" s="25"/>
      <c r="AL57" s="25"/>
    </row>
    <row r="58">
      <c r="A58" s="26" t="s">
        <v>480</v>
      </c>
      <c r="B58" s="25" t="s">
        <v>475</v>
      </c>
      <c r="C58" s="25" t="s">
        <v>261</v>
      </c>
      <c r="D58" s="28">
        <v>89.3969241922121</v>
      </c>
      <c r="E58" s="29">
        <v>0.2589019706922688</v>
      </c>
      <c r="F58" s="30">
        <v>20.0</v>
      </c>
      <c r="G58" s="33"/>
      <c r="H58" s="34">
        <v>18.010934173795118</v>
      </c>
      <c r="I58" s="35" t="s">
        <v>58</v>
      </c>
      <c r="J58" s="36">
        <v>4700.0</v>
      </c>
      <c r="K58" s="28">
        <v>3.8321136539989613</v>
      </c>
      <c r="L58" s="28">
        <v>3.180934296776254</v>
      </c>
      <c r="M58" s="34">
        <v>17.13696080094926</v>
      </c>
      <c r="N58" s="35" t="s">
        <v>27</v>
      </c>
      <c r="O58" s="36">
        <v>5100.0</v>
      </c>
      <c r="P58" s="28">
        <v>3.3601883923429923</v>
      </c>
      <c r="Q58" s="37">
        <v>2.6894647992508913</v>
      </c>
      <c r="R58" s="38">
        <v>10.168793119643457</v>
      </c>
      <c r="S58" s="39">
        <v>9.722496046097124</v>
      </c>
      <c r="T58" s="40">
        <v>0.06321186805795251</v>
      </c>
      <c r="U58" s="40">
        <v>0.028732667299069325</v>
      </c>
      <c r="V58" s="40">
        <v>0.027220421651749885</v>
      </c>
      <c r="W58" s="40">
        <v>0.03750369205352206</v>
      </c>
      <c r="X58" s="39">
        <v>8.770458353385527</v>
      </c>
      <c r="Y58" s="41">
        <v>9.240475820409591</v>
      </c>
      <c r="Z58" s="41">
        <v>7.536848604258084</v>
      </c>
      <c r="AA58" s="41">
        <v>9.600112196691178</v>
      </c>
      <c r="AB58" s="42">
        <v>1.0</v>
      </c>
      <c r="AC58" s="42">
        <v>1.0</v>
      </c>
      <c r="AD58" s="42">
        <v>0.0</v>
      </c>
      <c r="AE58" s="42">
        <v>0.0</v>
      </c>
      <c r="AF58" s="42">
        <v>0.0</v>
      </c>
      <c r="AG58" s="25"/>
      <c r="AH58" s="25"/>
      <c r="AI58" s="25"/>
      <c r="AJ58" s="25"/>
      <c r="AK58" s="25"/>
      <c r="AL58" s="25"/>
    </row>
    <row r="59">
      <c r="A59" s="26" t="s">
        <v>483</v>
      </c>
      <c r="B59" s="25" t="s">
        <v>475</v>
      </c>
      <c r="C59" s="25" t="s">
        <v>261</v>
      </c>
      <c r="D59" s="28">
        <v>89.3969241922121</v>
      </c>
      <c r="E59" s="29">
        <v>0.19934726688102897</v>
      </c>
      <c r="F59" s="30">
        <v>14.0</v>
      </c>
      <c r="G59" s="33"/>
      <c r="H59" s="34">
        <v>10.542974081681816</v>
      </c>
      <c r="I59" s="35" t="s">
        <v>58</v>
      </c>
      <c r="J59" s="36">
        <v>3000.0</v>
      </c>
      <c r="K59" s="28">
        <v>3.5143246938939385</v>
      </c>
      <c r="L59" s="28">
        <v>1.9710737584558646</v>
      </c>
      <c r="M59" s="34">
        <v>10.442303230639515</v>
      </c>
      <c r="N59" s="35" t="s">
        <v>28</v>
      </c>
      <c r="O59" s="36">
        <v>3000.0</v>
      </c>
      <c r="P59" s="28">
        <v>3.4807677435465054</v>
      </c>
      <c r="Q59" s="37">
        <v>1.93858880361195</v>
      </c>
      <c r="R59" s="38">
        <v>5.194748544844863</v>
      </c>
      <c r="S59" s="39">
        <v>4.9667567816045635</v>
      </c>
      <c r="T59" s="40">
        <v>0.0412797425068192</v>
      </c>
      <c r="U59" s="40">
        <v>0.023697629957618427</v>
      </c>
      <c r="V59" s="40">
        <v>0.04175751730435183</v>
      </c>
      <c r="W59" s="40">
        <v>0.027424273378372936</v>
      </c>
      <c r="X59" s="39">
        <v>5.046553192597308</v>
      </c>
      <c r="Y59" s="41">
        <v>5.496420889084508</v>
      </c>
      <c r="Z59" s="41">
        <v>4.380074308855132</v>
      </c>
      <c r="AA59" s="41">
        <v>6.062228921784383</v>
      </c>
      <c r="AB59" s="42">
        <v>1.0</v>
      </c>
      <c r="AC59" s="42">
        <v>1.0</v>
      </c>
      <c r="AD59" s="42">
        <v>0.0</v>
      </c>
      <c r="AE59" s="42">
        <v>0.0</v>
      </c>
      <c r="AF59" s="42">
        <v>0.0</v>
      </c>
      <c r="AG59" s="25"/>
      <c r="AH59" s="25"/>
      <c r="AI59" s="25"/>
      <c r="AJ59" s="25"/>
      <c r="AK59" s="25"/>
      <c r="AL59" s="25"/>
    </row>
    <row r="60">
      <c r="A60" s="26" t="s">
        <v>482</v>
      </c>
      <c r="B60" s="25" t="s">
        <v>475</v>
      </c>
      <c r="C60" s="25" t="s">
        <v>261</v>
      </c>
      <c r="D60" s="28">
        <v>89.3969241922121</v>
      </c>
      <c r="E60" s="29">
        <v>0.17191774303195106</v>
      </c>
      <c r="F60" s="30">
        <v>13.0</v>
      </c>
      <c r="G60" s="33"/>
      <c r="H60" s="34">
        <v>10.51827559025701</v>
      </c>
      <c r="I60" s="35" t="s">
        <v>45</v>
      </c>
      <c r="J60" s="36">
        <v>3100.0</v>
      </c>
      <c r="K60" s="28">
        <v>3.392992125889358</v>
      </c>
      <c r="L60" s="28">
        <v>1.8997575610770638</v>
      </c>
      <c r="M60" s="34">
        <v>10.858307842250785</v>
      </c>
      <c r="N60" s="35" t="s">
        <v>30</v>
      </c>
      <c r="O60" s="36">
        <v>3100.0</v>
      </c>
      <c r="P60" s="28">
        <v>3.5026799491131566</v>
      </c>
      <c r="Q60" s="37">
        <v>2.007386387187398</v>
      </c>
      <c r="R60" s="38">
        <v>4.0585324271173</v>
      </c>
      <c r="S60" s="39">
        <v>3.880407931535188</v>
      </c>
      <c r="T60" s="40">
        <v>0.06283359198197423</v>
      </c>
      <c r="U60" s="40">
        <v>0.006805418716148544</v>
      </c>
      <c r="V60" s="40">
        <v>0.03980703824377299</v>
      </c>
      <c r="W60" s="40">
        <v>0.017526283816930496</v>
      </c>
      <c r="X60" s="39">
        <v>4.370933346897959</v>
      </c>
      <c r="Y60" s="41">
        <v>6.147342243359051</v>
      </c>
      <c r="Z60" s="41">
        <v>4.0763778076414745</v>
      </c>
      <c r="AA60" s="41">
        <v>6.781930034609311</v>
      </c>
      <c r="AB60" s="42">
        <v>0.0</v>
      </c>
      <c r="AC60" s="42">
        <v>0.0</v>
      </c>
      <c r="AD60" s="42">
        <v>0.0</v>
      </c>
      <c r="AE60" s="42">
        <v>1.0</v>
      </c>
      <c r="AF60" s="42">
        <v>1.0</v>
      </c>
      <c r="AG60" s="25"/>
      <c r="AH60" s="25"/>
      <c r="AI60" s="25"/>
      <c r="AJ60" s="25"/>
      <c r="AK60" s="25"/>
      <c r="AL60" s="25"/>
    </row>
    <row r="61">
      <c r="A61" s="26" t="s">
        <v>485</v>
      </c>
      <c r="B61" s="25" t="s">
        <v>475</v>
      </c>
      <c r="C61" s="25" t="s">
        <v>261</v>
      </c>
      <c r="D61" s="28">
        <v>89.3969241922121</v>
      </c>
      <c r="E61" s="29">
        <v>0.12336796536796536</v>
      </c>
      <c r="F61" s="30">
        <v>10.0</v>
      </c>
      <c r="G61" s="33"/>
      <c r="H61" s="34">
        <v>5.438716987956341</v>
      </c>
      <c r="I61" s="35" t="s">
        <v>29</v>
      </c>
      <c r="J61" s="36">
        <v>3000.0</v>
      </c>
      <c r="K61" s="28">
        <v>1.8129056626521136</v>
      </c>
      <c r="L61" s="28">
        <v>0.6263195718377984</v>
      </c>
      <c r="M61" s="34">
        <v>5.51233970923751</v>
      </c>
      <c r="N61" s="35" t="s">
        <v>29</v>
      </c>
      <c r="O61" s="36">
        <v>3000.0</v>
      </c>
      <c r="P61" s="28">
        <v>1.8374465697458369</v>
      </c>
      <c r="Q61" s="37">
        <v>0.6410771798264764</v>
      </c>
      <c r="R61" s="38">
        <v>2.1445242359316015</v>
      </c>
      <c r="S61" s="39">
        <v>2.0504034411249292</v>
      </c>
      <c r="T61" s="40">
        <v>0.024362296675732267</v>
      </c>
      <c r="U61" s="40">
        <v>0.01677696620892918</v>
      </c>
      <c r="V61" s="40">
        <v>0.01686620539089157</v>
      </c>
      <c r="W61" s="40">
        <v>0.01677696620892918</v>
      </c>
      <c r="X61" s="39">
        <v>2.1589673316545595</v>
      </c>
      <c r="Y61" s="41">
        <v>3.2797496563017816</v>
      </c>
      <c r="Z61" s="41">
        <v>1.846507086580613</v>
      </c>
      <c r="AA61" s="41">
        <v>3.665832622656897</v>
      </c>
      <c r="AB61" s="42">
        <v>0.0</v>
      </c>
      <c r="AC61" s="42">
        <v>0.0</v>
      </c>
      <c r="AD61" s="42">
        <v>1.0</v>
      </c>
      <c r="AE61" s="42">
        <v>0.0</v>
      </c>
      <c r="AF61" s="42">
        <v>0.0</v>
      </c>
      <c r="AG61" s="25"/>
      <c r="AH61" s="25"/>
      <c r="AI61" s="25"/>
      <c r="AJ61" s="25"/>
      <c r="AK61" s="25"/>
      <c r="AL61" s="25"/>
    </row>
    <row r="62">
      <c r="A62" s="26" t="s">
        <v>486</v>
      </c>
      <c r="B62" s="25" t="s">
        <v>475</v>
      </c>
      <c r="C62" s="25" t="s">
        <v>261</v>
      </c>
      <c r="D62" s="28">
        <v>89.3969241922121</v>
      </c>
      <c r="E62" s="29">
        <v>0.172</v>
      </c>
      <c r="F62" s="30">
        <v>5.0</v>
      </c>
      <c r="G62" s="33"/>
      <c r="H62" s="34">
        <v>3.903706762312871</v>
      </c>
      <c r="I62" s="35" t="s">
        <v>27</v>
      </c>
      <c r="J62" s="36">
        <v>3100.0</v>
      </c>
      <c r="K62" s="28">
        <v>1.2592602459073778</v>
      </c>
      <c r="L62" s="28">
        <v>0.34127686256469075</v>
      </c>
      <c r="M62" s="34">
        <v>3.8191061468401952</v>
      </c>
      <c r="N62" s="35" t="s">
        <v>27</v>
      </c>
      <c r="O62" s="36">
        <v>3000.0</v>
      </c>
      <c r="P62" s="28">
        <v>1.273035382280065</v>
      </c>
      <c r="Q62" s="37">
        <v>0.33952052068535626</v>
      </c>
      <c r="R62" s="38">
        <v>1.5618365054554817</v>
      </c>
      <c r="S62" s="39">
        <v>1.4932892301258156</v>
      </c>
      <c r="T62" s="40">
        <v>0.04624298060416519</v>
      </c>
      <c r="U62" s="40">
        <v>0.026291372037045534</v>
      </c>
      <c r="V62" s="40">
        <v>0.032537903691237206</v>
      </c>
      <c r="W62" s="40">
        <v>0.031978512796831976</v>
      </c>
      <c r="X62" s="39">
        <v>1.8722547818408846</v>
      </c>
      <c r="Y62" s="41">
        <v>2.031451980471987</v>
      </c>
      <c r="Z62" s="41">
        <v>1.6009449653209327</v>
      </c>
      <c r="AA62" s="41">
        <v>2.2181611815192626</v>
      </c>
      <c r="AB62" s="42">
        <v>1.0</v>
      </c>
      <c r="AC62" s="42">
        <v>0.0</v>
      </c>
      <c r="AD62" s="42">
        <v>0.0</v>
      </c>
      <c r="AE62" s="42">
        <v>0.0</v>
      </c>
      <c r="AF62" s="42">
        <v>0.0</v>
      </c>
      <c r="AG62" s="25"/>
      <c r="AH62" s="25"/>
      <c r="AI62" s="25"/>
      <c r="AJ62" s="25"/>
      <c r="AK62" s="25"/>
      <c r="AL62" s="25"/>
    </row>
    <row r="63">
      <c r="A63" s="26" t="s">
        <v>487</v>
      </c>
      <c r="B63" s="25" t="s">
        <v>475</v>
      </c>
      <c r="C63" s="25" t="s">
        <v>261</v>
      </c>
      <c r="D63" s="28">
        <v>89.3969241922121</v>
      </c>
      <c r="E63" s="29">
        <v>0.16358848433530906</v>
      </c>
      <c r="F63" s="30">
        <v>0.0</v>
      </c>
      <c r="G63" s="33"/>
      <c r="H63" s="34" t="s">
        <v>64</v>
      </c>
      <c r="I63" s="35" t="s">
        <v>31</v>
      </c>
      <c r="J63" s="36">
        <v>3000.0</v>
      </c>
      <c r="K63" s="28" t="s">
        <v>64</v>
      </c>
      <c r="L63" s="28" t="s">
        <v>64</v>
      </c>
      <c r="M63" s="34" t="s">
        <v>64</v>
      </c>
      <c r="N63" s="35" t="s">
        <v>31</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0.0</v>
      </c>
      <c r="AD63" s="42">
        <v>0.0</v>
      </c>
      <c r="AE63" s="42">
        <v>0.0</v>
      </c>
      <c r="AF63" s="42">
        <v>1.0</v>
      </c>
      <c r="AG63" s="25"/>
      <c r="AH63" s="25"/>
      <c r="AI63" s="25"/>
      <c r="AJ63" s="25"/>
      <c r="AK63" s="25"/>
      <c r="AL63" s="25"/>
    </row>
    <row r="64">
      <c r="A64" s="26" t="s">
        <v>488</v>
      </c>
      <c r="B64" s="25" t="s">
        <v>475</v>
      </c>
      <c r="C64" s="25" t="s">
        <v>261</v>
      </c>
      <c r="D64" s="28">
        <v>89.3969241922121</v>
      </c>
      <c r="E64" s="29">
        <v>0.18</v>
      </c>
      <c r="F64" s="30">
        <v>0.0</v>
      </c>
      <c r="G64" s="33"/>
      <c r="H64" s="34" t="s">
        <v>64</v>
      </c>
      <c r="I64" s="35" t="s">
        <v>45</v>
      </c>
      <c r="J64" s="36">
        <v>3000.0</v>
      </c>
      <c r="K64" s="28" t="s">
        <v>64</v>
      </c>
      <c r="L64" s="28" t="s">
        <v>64</v>
      </c>
      <c r="M64" s="34" t="s">
        <v>64</v>
      </c>
      <c r="N64" s="35" t="s">
        <v>29</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0.0</v>
      </c>
      <c r="AC64" s="42">
        <v>0.0</v>
      </c>
      <c r="AD64" s="42">
        <v>0.0</v>
      </c>
      <c r="AE64" s="42">
        <v>1.0</v>
      </c>
      <c r="AF64" s="42">
        <v>1.0</v>
      </c>
      <c r="AG64" s="25"/>
      <c r="AH64" s="25"/>
      <c r="AI64" s="25"/>
      <c r="AJ64" s="25"/>
      <c r="AK64" s="25"/>
      <c r="AL64" s="25"/>
    </row>
    <row r="65">
      <c r="A65" s="26" t="s">
        <v>489</v>
      </c>
      <c r="B65" s="25" t="s">
        <v>475</v>
      </c>
      <c r="C65" s="25" t="s">
        <v>261</v>
      </c>
      <c r="D65" s="28">
        <v>89.3969241922121</v>
      </c>
      <c r="E65" s="29">
        <v>0.1738794048551292</v>
      </c>
      <c r="F65" s="30">
        <v>0.0</v>
      </c>
      <c r="G65" s="33"/>
      <c r="H65" s="34" t="s">
        <v>64</v>
      </c>
      <c r="I65" s="35" t="s">
        <v>45</v>
      </c>
      <c r="J65" s="36">
        <v>3000.0</v>
      </c>
      <c r="K65" s="28" t="s">
        <v>64</v>
      </c>
      <c r="L65" s="28" t="s">
        <v>64</v>
      </c>
      <c r="M65" s="34" t="s">
        <v>64</v>
      </c>
      <c r="N65" s="35" t="s">
        <v>30</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0.0</v>
      </c>
      <c r="AE65" s="42">
        <v>1.0</v>
      </c>
      <c r="AF65" s="42">
        <v>1.0</v>
      </c>
      <c r="AG65" s="25"/>
      <c r="AH65" s="25"/>
      <c r="AI65" s="25"/>
      <c r="AJ65" s="25"/>
      <c r="AK65" s="25"/>
      <c r="AL65" s="25"/>
    </row>
    <row r="66">
      <c r="A66" s="26" t="s">
        <v>490</v>
      </c>
      <c r="B66" s="25" t="s">
        <v>475</v>
      </c>
      <c r="C66" s="25" t="s">
        <v>261</v>
      </c>
      <c r="D66" s="28">
        <v>89.3969241922121</v>
      </c>
      <c r="E66" s="29">
        <v>0.17165578635014836</v>
      </c>
      <c r="F66" s="30">
        <v>0.0</v>
      </c>
      <c r="G66" s="33"/>
      <c r="H66" s="34" t="s">
        <v>64</v>
      </c>
      <c r="I66" s="35" t="s">
        <v>30</v>
      </c>
      <c r="J66" s="36">
        <v>3000.0</v>
      </c>
      <c r="K66" s="28" t="s">
        <v>64</v>
      </c>
      <c r="L66" s="28" t="s">
        <v>64</v>
      </c>
      <c r="M66" s="34" t="s">
        <v>64</v>
      </c>
      <c r="N66" s="35" t="s">
        <v>30</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0.0</v>
      </c>
      <c r="AD66" s="42">
        <v>0.0</v>
      </c>
      <c r="AE66" s="42">
        <v>1.0</v>
      </c>
      <c r="AF66" s="42">
        <v>0.0</v>
      </c>
      <c r="AG66" s="25"/>
      <c r="AH66" s="25"/>
      <c r="AI66" s="25"/>
      <c r="AJ66" s="25"/>
      <c r="AK66" s="25"/>
      <c r="AL66" s="25"/>
    </row>
    <row r="67">
      <c r="A67" s="26" t="s">
        <v>484</v>
      </c>
      <c r="B67" s="25" t="s">
        <v>475</v>
      </c>
      <c r="C67" s="25" t="s">
        <v>261</v>
      </c>
      <c r="D67" s="28">
        <v>89.3969241922121</v>
      </c>
      <c r="E67" s="29">
        <v>0.12362566844919787</v>
      </c>
      <c r="F67" s="30">
        <v>0.0</v>
      </c>
      <c r="G67" s="33"/>
      <c r="H67" s="34" t="s">
        <v>64</v>
      </c>
      <c r="I67" s="35" t="s">
        <v>31</v>
      </c>
      <c r="J67" s="36">
        <v>3000.0</v>
      </c>
      <c r="K67" s="28" t="s">
        <v>64</v>
      </c>
      <c r="L67" s="28" t="s">
        <v>64</v>
      </c>
      <c r="M67" s="34" t="s">
        <v>64</v>
      </c>
      <c r="N67" s="35" t="s">
        <v>31</v>
      </c>
      <c r="O67" s="36">
        <v>3100.0</v>
      </c>
      <c r="P67" s="28" t="s">
        <v>64</v>
      </c>
      <c r="Q67" s="37" t="s">
        <v>64</v>
      </c>
      <c r="R67" s="38" t="s">
        <v>64</v>
      </c>
      <c r="S67" s="39" t="s">
        <v>64</v>
      </c>
      <c r="T67" s="40" t="s">
        <v>64</v>
      </c>
      <c r="U67" s="40" t="s">
        <v>64</v>
      </c>
      <c r="V67" s="40" t="s">
        <v>64</v>
      </c>
      <c r="W67" s="40" t="s">
        <v>64</v>
      </c>
      <c r="X67" s="39" t="s">
        <v>64</v>
      </c>
      <c r="Y67" s="41" t="s">
        <v>64</v>
      </c>
      <c r="Z67" s="41" t="s">
        <v>64</v>
      </c>
      <c r="AA67" s="41" t="s">
        <v>64</v>
      </c>
      <c r="AB67" s="42">
        <v>0.0</v>
      </c>
      <c r="AC67" s="42">
        <v>0.0</v>
      </c>
      <c r="AD67" s="42">
        <v>0.0</v>
      </c>
      <c r="AE67" s="42">
        <v>0.0</v>
      </c>
      <c r="AF67" s="42">
        <v>1.0</v>
      </c>
      <c r="AG67" s="25"/>
      <c r="AH67" s="25"/>
      <c r="AI67" s="25"/>
      <c r="AJ67" s="25"/>
      <c r="AK67" s="25"/>
      <c r="AL67" s="25"/>
    </row>
    <row r="68">
      <c r="A68" s="26" t="s">
        <v>491</v>
      </c>
      <c r="B68" s="25" t="s">
        <v>475</v>
      </c>
      <c r="C68" s="25" t="s">
        <v>261</v>
      </c>
      <c r="D68" s="28">
        <v>89.3969241922121</v>
      </c>
      <c r="E68" s="29">
        <v>0.19204176904176903</v>
      </c>
      <c r="F68" s="30">
        <v>0.0</v>
      </c>
      <c r="G68" s="33"/>
      <c r="H68" s="34" t="s">
        <v>64</v>
      </c>
      <c r="I68" s="35" t="s">
        <v>58</v>
      </c>
      <c r="J68" s="36">
        <v>4000.0</v>
      </c>
      <c r="K68" s="28" t="s">
        <v>64</v>
      </c>
      <c r="L68" s="28" t="s">
        <v>64</v>
      </c>
      <c r="M68" s="34" t="s">
        <v>64</v>
      </c>
      <c r="N68" s="35" t="s">
        <v>28</v>
      </c>
      <c r="O68" s="36">
        <v>4600.0</v>
      </c>
      <c r="P68" s="28" t="s">
        <v>64</v>
      </c>
      <c r="Q68" s="37" t="s">
        <v>64</v>
      </c>
      <c r="R68" s="38" t="s">
        <v>64</v>
      </c>
      <c r="S68" s="39" t="s">
        <v>64</v>
      </c>
      <c r="T68" s="40" t="s">
        <v>64</v>
      </c>
      <c r="U68" s="40" t="s">
        <v>64</v>
      </c>
      <c r="V68" s="40" t="s">
        <v>64</v>
      </c>
      <c r="W68" s="40" t="s">
        <v>64</v>
      </c>
      <c r="X68" s="39" t="s">
        <v>64</v>
      </c>
      <c r="Y68" s="41" t="s">
        <v>64</v>
      </c>
      <c r="Z68" s="41" t="s">
        <v>64</v>
      </c>
      <c r="AA68" s="41" t="s">
        <v>64</v>
      </c>
      <c r="AB68" s="42">
        <v>1.0</v>
      </c>
      <c r="AC68" s="42">
        <v>1.0</v>
      </c>
      <c r="AD68" s="42">
        <v>0.0</v>
      </c>
      <c r="AE68" s="42">
        <v>0.0</v>
      </c>
      <c r="AF68" s="42">
        <v>0.0</v>
      </c>
      <c r="AG68" s="25"/>
      <c r="AH68" s="25"/>
      <c r="AI68" s="25"/>
      <c r="AJ68" s="25"/>
      <c r="AK68" s="25"/>
      <c r="AL68" s="25"/>
    </row>
    <row r="69">
      <c r="A69" s="26" t="s">
        <v>494</v>
      </c>
      <c r="B69" s="25" t="s">
        <v>493</v>
      </c>
      <c r="C69" s="25" t="s">
        <v>106</v>
      </c>
      <c r="D69" s="28">
        <v>96.69850455675227</v>
      </c>
      <c r="E69" s="29">
        <v>0.22951621384750223</v>
      </c>
      <c r="F69" s="30">
        <v>34.0</v>
      </c>
      <c r="G69" s="33"/>
      <c r="H69" s="34">
        <v>43.458549901186146</v>
      </c>
      <c r="I69" s="35" t="s">
        <v>45</v>
      </c>
      <c r="J69" s="36">
        <v>8900.0</v>
      </c>
      <c r="K69" s="28">
        <v>4.882983134964735</v>
      </c>
      <c r="L69" s="28">
        <v>7.723951177573264</v>
      </c>
      <c r="M69" s="34">
        <v>43.35363500991911</v>
      </c>
      <c r="N69" s="35" t="s">
        <v>31</v>
      </c>
      <c r="O69" s="36">
        <v>8700.0</v>
      </c>
      <c r="P69" s="28">
        <v>4.9831764379217365</v>
      </c>
      <c r="Q69" s="37">
        <v>7.868503025029519</v>
      </c>
      <c r="R69" s="38">
        <v>16.14387047277638</v>
      </c>
      <c r="S69" s="39">
        <v>14.97147498226468</v>
      </c>
      <c r="T69" s="40">
        <v>0.0925678219739109</v>
      </c>
      <c r="U69" s="40">
        <v>0.009809141628922657</v>
      </c>
      <c r="V69" s="40">
        <v>0.042379301212335754</v>
      </c>
      <c r="W69" s="40">
        <v>0.03628430058853915</v>
      </c>
      <c r="X69" s="39">
        <v>16.692504567486033</v>
      </c>
      <c r="Y69" s="41">
        <v>26.766045333700117</v>
      </c>
      <c r="Z69" s="41">
        <v>15.113924612295872</v>
      </c>
      <c r="AA69" s="41">
        <v>28.239710397623238</v>
      </c>
      <c r="AB69" s="42">
        <v>0.0</v>
      </c>
      <c r="AC69" s="42">
        <v>0.0</v>
      </c>
      <c r="AD69" s="42">
        <v>0.0</v>
      </c>
      <c r="AE69" s="42">
        <v>1.0</v>
      </c>
      <c r="AF69" s="42">
        <v>1.0</v>
      </c>
      <c r="AG69" s="25"/>
      <c r="AH69" s="25"/>
      <c r="AI69" s="25"/>
      <c r="AJ69" s="25"/>
      <c r="AK69" s="25"/>
      <c r="AL69" s="25"/>
    </row>
    <row r="70">
      <c r="A70" s="26" t="s">
        <v>492</v>
      </c>
      <c r="B70" s="25" t="s">
        <v>493</v>
      </c>
      <c r="C70" s="25" t="s">
        <v>106</v>
      </c>
      <c r="D70" s="28">
        <v>96.69850455675227</v>
      </c>
      <c r="E70" s="29">
        <v>0.18092548435171385</v>
      </c>
      <c r="F70" s="30">
        <v>33.0</v>
      </c>
      <c r="G70" s="33"/>
      <c r="H70" s="34">
        <v>24.272294142951527</v>
      </c>
      <c r="I70" s="35" t="s">
        <v>28</v>
      </c>
      <c r="J70" s="36">
        <v>5000.0</v>
      </c>
      <c r="K70" s="28">
        <v>4.854458828590306</v>
      </c>
      <c r="L70" s="28">
        <v>5.013168720058618</v>
      </c>
      <c r="M70" s="34">
        <v>24.153203674785058</v>
      </c>
      <c r="N70" s="35" t="s">
        <v>28</v>
      </c>
      <c r="O70" s="36">
        <v>5400.0</v>
      </c>
      <c r="P70" s="28">
        <v>4.4728154953305665</v>
      </c>
      <c r="Q70" s="37">
        <v>4.602446636185881</v>
      </c>
      <c r="R70" s="38">
        <v>11.823243745669927</v>
      </c>
      <c r="S70" s="39">
        <v>10.964619559232174</v>
      </c>
      <c r="T70" s="40">
        <v>0.05031997782186174</v>
      </c>
      <c r="U70" s="40">
        <v>0.023792598209249845</v>
      </c>
      <c r="V70" s="40">
        <v>0.024886510770594665</v>
      </c>
      <c r="W70" s="40">
        <v>0.021240135566111932</v>
      </c>
      <c r="X70" s="39">
        <v>13.175083105170614</v>
      </c>
      <c r="Y70" s="41">
        <v>11.097211037780912</v>
      </c>
      <c r="Z70" s="41">
        <v>11.678190038483795</v>
      </c>
      <c r="AA70" s="41">
        <v>12.475013636301263</v>
      </c>
      <c r="AB70" s="42">
        <v>0.0</v>
      </c>
      <c r="AC70" s="42">
        <v>1.0</v>
      </c>
      <c r="AD70" s="42">
        <v>0.0</v>
      </c>
      <c r="AE70" s="42">
        <v>0.0</v>
      </c>
      <c r="AF70" s="42">
        <v>0.0</v>
      </c>
      <c r="AG70" s="25"/>
      <c r="AH70" s="25"/>
      <c r="AI70" s="25"/>
      <c r="AJ70" s="25"/>
      <c r="AK70" s="25"/>
      <c r="AL70" s="25"/>
    </row>
    <row r="71">
      <c r="A71" s="26" t="s">
        <v>495</v>
      </c>
      <c r="B71" s="25" t="s">
        <v>493</v>
      </c>
      <c r="C71" s="25" t="s">
        <v>106</v>
      </c>
      <c r="D71" s="28">
        <v>96.69850455675227</v>
      </c>
      <c r="E71" s="29">
        <v>0.24747817460317462</v>
      </c>
      <c r="F71" s="30">
        <v>33.0</v>
      </c>
      <c r="G71" s="33"/>
      <c r="H71" s="34">
        <v>36.48867916996748</v>
      </c>
      <c r="I71" s="35" t="s">
        <v>45</v>
      </c>
      <c r="J71" s="36">
        <v>6700.0</v>
      </c>
      <c r="K71" s="28">
        <v>5.446071517905595</v>
      </c>
      <c r="L71" s="28">
        <v>7.579882444593039</v>
      </c>
      <c r="M71" s="34">
        <v>37.139805748301676</v>
      </c>
      <c r="N71" s="35" t="s">
        <v>30</v>
      </c>
      <c r="O71" s="36">
        <v>7200.0</v>
      </c>
      <c r="P71" s="28">
        <v>5.158306353930788</v>
      </c>
      <c r="Q71" s="37">
        <v>7.272931528104692</v>
      </c>
      <c r="R71" s="38">
        <v>17.170657384552985</v>
      </c>
      <c r="S71" s="39">
        <v>15.923694872018077</v>
      </c>
      <c r="T71" s="40">
        <v>0.07694521393339003</v>
      </c>
      <c r="U71" s="40">
        <v>0.013259741269024445</v>
      </c>
      <c r="V71" s="40">
        <v>0.057781500274507985</v>
      </c>
      <c r="W71" s="40">
        <v>0.0336816785519745</v>
      </c>
      <c r="X71" s="39">
        <v>16.03770091328123</v>
      </c>
      <c r="Y71" s="41">
        <v>20.450978256686255</v>
      </c>
      <c r="Z71" s="41">
        <v>14.477362910685164</v>
      </c>
      <c r="AA71" s="41">
        <v>22.66244283761651</v>
      </c>
      <c r="AB71" s="42">
        <v>0.0</v>
      </c>
      <c r="AC71" s="42">
        <v>0.0</v>
      </c>
      <c r="AD71" s="42">
        <v>0.0</v>
      </c>
      <c r="AE71" s="42">
        <v>1.0</v>
      </c>
      <c r="AF71" s="42">
        <v>1.0</v>
      </c>
      <c r="AG71" s="25"/>
      <c r="AH71" s="25"/>
      <c r="AI71" s="25"/>
      <c r="AJ71" s="25"/>
      <c r="AK71" s="25"/>
      <c r="AL71" s="25"/>
    </row>
    <row r="72">
      <c r="A72" s="26" t="s">
        <v>496</v>
      </c>
      <c r="B72" s="25" t="s">
        <v>493</v>
      </c>
      <c r="C72" s="25" t="s">
        <v>106</v>
      </c>
      <c r="D72" s="28">
        <v>96.69850455675227</v>
      </c>
      <c r="E72" s="29">
        <v>0.21192893401015228</v>
      </c>
      <c r="F72" s="30">
        <v>32.0</v>
      </c>
      <c r="G72" s="33"/>
      <c r="H72" s="34">
        <v>27.22279578541376</v>
      </c>
      <c r="I72" s="35" t="s">
        <v>44</v>
      </c>
      <c r="J72" s="36">
        <v>5000.0</v>
      </c>
      <c r="K72" s="28">
        <v>5.444559157082752</v>
      </c>
      <c r="L72" s="28">
        <v>6.115139676864566</v>
      </c>
      <c r="M72" s="34">
        <v>26.681986886782475</v>
      </c>
      <c r="N72" s="35" t="s">
        <v>29</v>
      </c>
      <c r="O72" s="36">
        <v>5400.0</v>
      </c>
      <c r="P72" s="28">
        <v>4.941108682737496</v>
      </c>
      <c r="Q72" s="37">
        <v>5.468756254337754</v>
      </c>
      <c r="R72" s="38">
        <v>13.809608149687811</v>
      </c>
      <c r="S72" s="39">
        <v>12.806730782223202</v>
      </c>
      <c r="T72" s="40">
        <v>0.05896172394985855</v>
      </c>
      <c r="U72" s="40">
        <v>0.02362218511186702</v>
      </c>
      <c r="V72" s="40">
        <v>0.027090521814799873</v>
      </c>
      <c r="W72" s="40">
        <v>0.022966013303204046</v>
      </c>
      <c r="X72" s="39">
        <v>13.938032901058609</v>
      </c>
      <c r="Y72" s="41">
        <v>13.284762884355148</v>
      </c>
      <c r="Z72" s="41">
        <v>12.436363195481732</v>
      </c>
      <c r="AA72" s="41">
        <v>14.245623691300745</v>
      </c>
      <c r="AB72" s="42">
        <v>0.0</v>
      </c>
      <c r="AC72" s="42">
        <v>0.0</v>
      </c>
      <c r="AD72" s="42">
        <v>1.0</v>
      </c>
      <c r="AE72" s="42">
        <v>1.0</v>
      </c>
      <c r="AF72" s="42">
        <v>0.0</v>
      </c>
      <c r="AG72" s="25"/>
      <c r="AH72" s="25"/>
      <c r="AI72" s="25"/>
      <c r="AJ72" s="25"/>
      <c r="AK72" s="25"/>
      <c r="AL72" s="25"/>
    </row>
    <row r="73">
      <c r="A73" s="26" t="s">
        <v>497</v>
      </c>
      <c r="B73" s="25" t="s">
        <v>493</v>
      </c>
      <c r="C73" s="25" t="s">
        <v>106</v>
      </c>
      <c r="D73" s="28">
        <v>96.69850455675227</v>
      </c>
      <c r="E73" s="29">
        <v>0.2113926380368098</v>
      </c>
      <c r="F73" s="30">
        <v>29.0</v>
      </c>
      <c r="G73" s="33"/>
      <c r="H73" s="34">
        <v>26.360512164312713</v>
      </c>
      <c r="I73" s="35" t="s">
        <v>40</v>
      </c>
      <c r="J73" s="36">
        <v>5600.0</v>
      </c>
      <c r="K73" s="28">
        <v>4.7072343150558416</v>
      </c>
      <c r="L73" s="28">
        <v>5.163881005904618</v>
      </c>
      <c r="M73" s="34">
        <v>26.07799058847931</v>
      </c>
      <c r="N73" s="35" t="s">
        <v>28</v>
      </c>
      <c r="O73" s="36">
        <v>5800.0</v>
      </c>
      <c r="P73" s="28">
        <v>4.496205273875743</v>
      </c>
      <c r="Q73" s="37">
        <v>4.893625686461673</v>
      </c>
      <c r="R73" s="38">
        <v>12.477263897554199</v>
      </c>
      <c r="S73" s="39">
        <v>11.571143648876234</v>
      </c>
      <c r="T73" s="40">
        <v>0.05902696557133957</v>
      </c>
      <c r="U73" s="40">
        <v>0.021924301497926124</v>
      </c>
      <c r="V73" s="40">
        <v>0.03813329363100826</v>
      </c>
      <c r="W73" s="40">
        <v>0.027077449285900213</v>
      </c>
      <c r="X73" s="39">
        <v>12.81682896124597</v>
      </c>
      <c r="Y73" s="41">
        <v>13.543683203066744</v>
      </c>
      <c r="Z73" s="41">
        <v>11.385438496430329</v>
      </c>
      <c r="AA73" s="41">
        <v>14.692552092048983</v>
      </c>
      <c r="AB73" s="42">
        <v>0.0</v>
      </c>
      <c r="AC73" s="42">
        <v>1.0</v>
      </c>
      <c r="AD73" s="42">
        <v>1.0</v>
      </c>
      <c r="AE73" s="42">
        <v>0.0</v>
      </c>
      <c r="AF73" s="42">
        <v>0.0</v>
      </c>
      <c r="AG73" s="25"/>
      <c r="AH73" s="25"/>
      <c r="AI73" s="25"/>
      <c r="AJ73" s="25"/>
      <c r="AK73" s="25"/>
      <c r="AL73" s="25"/>
    </row>
    <row r="74">
      <c r="A74" s="26" t="s">
        <v>498</v>
      </c>
      <c r="B74" s="25" t="s">
        <v>493</v>
      </c>
      <c r="C74" s="25" t="s">
        <v>106</v>
      </c>
      <c r="D74" s="28">
        <v>96.69850455675227</v>
      </c>
      <c r="E74" s="29">
        <v>0.2095873335008796</v>
      </c>
      <c r="F74" s="30">
        <v>26.0</v>
      </c>
      <c r="G74" s="33"/>
      <c r="H74" s="34">
        <v>21.634809682982514</v>
      </c>
      <c r="I74" s="35" t="s">
        <v>58</v>
      </c>
      <c r="J74" s="36">
        <v>4500.0</v>
      </c>
      <c r="K74" s="28">
        <v>4.807735485107226</v>
      </c>
      <c r="L74" s="28">
        <v>4.563945557940601</v>
      </c>
      <c r="M74" s="34">
        <v>21.118913108106252</v>
      </c>
      <c r="N74" s="35" t="s">
        <v>27</v>
      </c>
      <c r="O74" s="36">
        <v>4100.0</v>
      </c>
      <c r="P74" s="28">
        <v>5.150954416611281</v>
      </c>
      <c r="Q74" s="37">
        <v>4.804128267522013</v>
      </c>
      <c r="R74" s="38">
        <v>11.072973336095965</v>
      </c>
      <c r="S74" s="39">
        <v>10.268835070263941</v>
      </c>
      <c r="T74" s="40">
        <v>0.04920282312024923</v>
      </c>
      <c r="U74" s="40">
        <v>0.02909140302356941</v>
      </c>
      <c r="V74" s="40">
        <v>0.030026817911787074</v>
      </c>
      <c r="W74" s="40">
        <v>0.030307442378252374</v>
      </c>
      <c r="X74" s="39">
        <v>11.266513987102579</v>
      </c>
      <c r="Y74" s="41">
        <v>10.368295695879935</v>
      </c>
      <c r="Z74" s="41">
        <v>9.710907033023403</v>
      </c>
      <c r="AA74" s="41">
        <v>11.408006075082849</v>
      </c>
      <c r="AB74" s="42">
        <v>1.0</v>
      </c>
      <c r="AC74" s="42">
        <v>1.0</v>
      </c>
      <c r="AD74" s="42">
        <v>0.0</v>
      </c>
      <c r="AE74" s="42">
        <v>0.0</v>
      </c>
      <c r="AF74" s="42">
        <v>0.0</v>
      </c>
      <c r="AG74" s="25"/>
      <c r="AH74" s="25"/>
      <c r="AI74" s="25"/>
      <c r="AJ74" s="25"/>
      <c r="AK74" s="25"/>
      <c r="AL74" s="25"/>
    </row>
    <row r="75">
      <c r="A75" s="26" t="s">
        <v>499</v>
      </c>
      <c r="B75" s="25" t="s">
        <v>493</v>
      </c>
      <c r="C75" s="25" t="s">
        <v>106</v>
      </c>
      <c r="D75" s="28">
        <v>96.69850455675227</v>
      </c>
      <c r="E75" s="29">
        <v>0.22261430793157078</v>
      </c>
      <c r="F75" s="30">
        <v>21.0</v>
      </c>
      <c r="G75" s="33"/>
      <c r="H75" s="34">
        <v>18.72121323697869</v>
      </c>
      <c r="I75" s="35" t="s">
        <v>27</v>
      </c>
      <c r="J75" s="36">
        <v>3900.0</v>
      </c>
      <c r="K75" s="28">
        <v>4.800311086404792</v>
      </c>
      <c r="L75" s="28">
        <v>4.099043317136342</v>
      </c>
      <c r="M75" s="34">
        <v>18.220169240600395</v>
      </c>
      <c r="N75" s="35" t="s">
        <v>27</v>
      </c>
      <c r="O75" s="36">
        <v>3900.0</v>
      </c>
      <c r="P75" s="28">
        <v>4.671838266820615</v>
      </c>
      <c r="Q75" s="37">
        <v>3.9108954572417898</v>
      </c>
      <c r="R75" s="38">
        <v>9.61147479415082</v>
      </c>
      <c r="S75" s="39">
        <v>8.913473052571472</v>
      </c>
      <c r="T75" s="40">
        <v>0.05574569849072554</v>
      </c>
      <c r="U75" s="40">
        <v>0.019118219176785328</v>
      </c>
      <c r="V75" s="40">
        <v>0.03795250440540057</v>
      </c>
      <c r="W75" s="40">
        <v>0.04296867082307198</v>
      </c>
      <c r="X75" s="39">
        <v>8.244232451081324</v>
      </c>
      <c r="Y75" s="41">
        <v>10.476980785897368</v>
      </c>
      <c r="Z75" s="41">
        <v>6.930921016426308</v>
      </c>
      <c r="AA75" s="41">
        <v>11.289248224174086</v>
      </c>
      <c r="AB75" s="42">
        <v>1.0</v>
      </c>
      <c r="AC75" s="42">
        <v>0.0</v>
      </c>
      <c r="AD75" s="42">
        <v>0.0</v>
      </c>
      <c r="AE75" s="42">
        <v>0.0</v>
      </c>
      <c r="AF75" s="42">
        <v>0.0</v>
      </c>
      <c r="AG75" s="25"/>
      <c r="AH75" s="25"/>
      <c r="AI75" s="25"/>
      <c r="AJ75" s="25"/>
      <c r="AK75" s="25"/>
      <c r="AL75" s="25"/>
    </row>
    <row r="76">
      <c r="A76" s="26" t="s">
        <v>500</v>
      </c>
      <c r="B76" s="25" t="s">
        <v>493</v>
      </c>
      <c r="C76" s="25" t="s">
        <v>106</v>
      </c>
      <c r="D76" s="28">
        <v>96.69850455675227</v>
      </c>
      <c r="E76" s="29">
        <v>0.18659199533708956</v>
      </c>
      <c r="F76" s="30">
        <v>13.0</v>
      </c>
      <c r="G76" s="33"/>
      <c r="H76" s="34">
        <v>12.982397932703725</v>
      </c>
      <c r="I76" s="35" t="s">
        <v>45</v>
      </c>
      <c r="J76" s="36">
        <v>3300.0</v>
      </c>
      <c r="K76" s="28">
        <v>3.934059979607189</v>
      </c>
      <c r="L76" s="28">
        <v>2.5696462656099146</v>
      </c>
      <c r="M76" s="34">
        <v>13.359505329838594</v>
      </c>
      <c r="N76" s="35" t="s">
        <v>31</v>
      </c>
      <c r="O76" s="36">
        <v>3600.0</v>
      </c>
      <c r="P76" s="28">
        <v>3.710973702732943</v>
      </c>
      <c r="Q76" s="37">
        <v>2.475276004902</v>
      </c>
      <c r="R76" s="38">
        <v>4.828076706711057</v>
      </c>
      <c r="S76" s="39">
        <v>4.4774535170405345</v>
      </c>
      <c r="T76" s="40">
        <v>0.06679496592298295</v>
      </c>
      <c r="U76" s="40">
        <v>9.162546765841283E-5</v>
      </c>
      <c r="V76" s="40">
        <v>0.040040329366726406</v>
      </c>
      <c r="W76" s="40">
        <v>0.030419655262593055</v>
      </c>
      <c r="X76" s="39">
        <v>4.157299569179752</v>
      </c>
      <c r="Y76" s="41">
        <v>8.825098363523972</v>
      </c>
      <c r="Z76" s="41">
        <v>3.75776688331053</v>
      </c>
      <c r="AA76" s="41">
        <v>9.601738446528064</v>
      </c>
      <c r="AB76" s="42">
        <v>0.0</v>
      </c>
      <c r="AC76" s="42">
        <v>0.0</v>
      </c>
      <c r="AD76" s="42">
        <v>0.0</v>
      </c>
      <c r="AE76" s="42">
        <v>1.0</v>
      </c>
      <c r="AF76" s="42">
        <v>1.0</v>
      </c>
      <c r="AG76" s="25"/>
      <c r="AH76" s="25"/>
      <c r="AI76" s="25"/>
      <c r="AJ76" s="25"/>
      <c r="AK76" s="25"/>
      <c r="AL76" s="25"/>
    </row>
    <row r="77">
      <c r="A77" s="26" t="s">
        <v>501</v>
      </c>
      <c r="B77" s="25" t="s">
        <v>493</v>
      </c>
      <c r="C77" s="25" t="s">
        <v>106</v>
      </c>
      <c r="D77" s="28">
        <v>96.69850455675227</v>
      </c>
      <c r="E77" s="29">
        <v>0.1826965610249494</v>
      </c>
      <c r="F77" s="30">
        <v>12.0</v>
      </c>
      <c r="G77" s="33"/>
      <c r="H77" s="34">
        <v>12.152818963677122</v>
      </c>
      <c r="I77" s="35" t="s">
        <v>45</v>
      </c>
      <c r="J77" s="36">
        <v>4000.0</v>
      </c>
      <c r="K77" s="28">
        <v>3.0382047409192805</v>
      </c>
      <c r="L77" s="28">
        <v>1.8908441388824737</v>
      </c>
      <c r="M77" s="34">
        <v>12.38423170947139</v>
      </c>
      <c r="N77" s="35" t="s">
        <v>31</v>
      </c>
      <c r="O77" s="36">
        <v>3600.0</v>
      </c>
      <c r="P77" s="28">
        <v>3.4400643637420525</v>
      </c>
      <c r="Q77" s="37">
        <v>2.1707122289411527</v>
      </c>
      <c r="R77" s="38">
        <v>4.348373392997658</v>
      </c>
      <c r="S77" s="39">
        <v>4.0325870785813995</v>
      </c>
      <c r="T77" s="40">
        <v>0.08518737952532283</v>
      </c>
      <c r="U77" s="40">
        <v>5.478288072368028E-4</v>
      </c>
      <c r="V77" s="40">
        <v>0.04136107494637862</v>
      </c>
      <c r="W77" s="40">
        <v>0.024287077120831592</v>
      </c>
      <c r="X77" s="39">
        <v>4.871421570553677</v>
      </c>
      <c r="Y77" s="41">
        <v>7.281397393123445</v>
      </c>
      <c r="Z77" s="41">
        <v>4.571234287547198</v>
      </c>
      <c r="AA77" s="41">
        <v>7.812997421924193</v>
      </c>
      <c r="AB77" s="42">
        <v>0.0</v>
      </c>
      <c r="AC77" s="42">
        <v>0.0</v>
      </c>
      <c r="AD77" s="42">
        <v>0.0</v>
      </c>
      <c r="AE77" s="42">
        <v>1.0</v>
      </c>
      <c r="AF77" s="42">
        <v>1.0</v>
      </c>
      <c r="AG77" s="25"/>
      <c r="AH77" s="25"/>
      <c r="AI77" s="25"/>
      <c r="AJ77" s="25"/>
      <c r="AK77" s="25"/>
      <c r="AL77" s="25"/>
    </row>
    <row r="78">
      <c r="A78" s="26" t="s">
        <v>502</v>
      </c>
      <c r="B78" s="25" t="s">
        <v>493</v>
      </c>
      <c r="C78" s="25" t="s">
        <v>106</v>
      </c>
      <c r="D78" s="28">
        <v>96.69850455675227</v>
      </c>
      <c r="E78" s="29">
        <v>0.1761818181818182</v>
      </c>
      <c r="F78" s="30">
        <v>5.0</v>
      </c>
      <c r="G78" s="33"/>
      <c r="H78" s="34">
        <v>3.9638125094650305</v>
      </c>
      <c r="I78" s="35" t="s">
        <v>27</v>
      </c>
      <c r="J78" s="36">
        <v>3000.0</v>
      </c>
      <c r="K78" s="28">
        <v>1.3212708364883434</v>
      </c>
      <c r="L78" s="28">
        <v>0.3621104265118532</v>
      </c>
      <c r="M78" s="34">
        <v>3.903921017046489</v>
      </c>
      <c r="N78" s="35" t="s">
        <v>28</v>
      </c>
      <c r="O78" s="36">
        <v>3000.0</v>
      </c>
      <c r="P78" s="28">
        <v>1.3013070056821632</v>
      </c>
      <c r="Q78" s="37">
        <v>0.3526862830675626</v>
      </c>
      <c r="R78" s="38">
        <v>1.73700039754874</v>
      </c>
      <c r="S78" s="39">
        <v>1.6108564572503297</v>
      </c>
      <c r="T78" s="40">
        <v>0.05482569789658932</v>
      </c>
      <c r="U78" s="40">
        <v>0.023691237004983136</v>
      </c>
      <c r="V78" s="40">
        <v>0.030317521684537805</v>
      </c>
      <c r="W78" s="40">
        <v>0.027140535879271867</v>
      </c>
      <c r="X78" s="39">
        <v>2.1084099532823464</v>
      </c>
      <c r="Y78" s="41">
        <v>1.8554025561826841</v>
      </c>
      <c r="Z78" s="41">
        <v>1.8524018063096415</v>
      </c>
      <c r="AA78" s="41">
        <v>2.0515192107368474</v>
      </c>
      <c r="AB78" s="42">
        <v>1.0</v>
      </c>
      <c r="AC78" s="42">
        <v>0.0</v>
      </c>
      <c r="AD78" s="42">
        <v>0.0</v>
      </c>
      <c r="AE78" s="42">
        <v>0.0</v>
      </c>
      <c r="AF78" s="42">
        <v>0.0</v>
      </c>
      <c r="AG78" s="25"/>
      <c r="AH78" s="25"/>
      <c r="AI78" s="25"/>
      <c r="AJ78" s="25"/>
      <c r="AK78" s="25"/>
      <c r="AL78" s="25"/>
    </row>
    <row r="79">
      <c r="A79" s="26" t="s">
        <v>508</v>
      </c>
      <c r="B79" s="25" t="s">
        <v>493</v>
      </c>
      <c r="C79" s="25" t="s">
        <v>106</v>
      </c>
      <c r="D79" s="28">
        <v>96.69850455675227</v>
      </c>
      <c r="E79" s="29">
        <v>0.20552139144342263</v>
      </c>
      <c r="F79" s="30">
        <v>3.0</v>
      </c>
      <c r="G79" s="33"/>
      <c r="H79" s="34">
        <v>2.587290626957482</v>
      </c>
      <c r="I79" s="35" t="s">
        <v>44</v>
      </c>
      <c r="J79" s="36">
        <v>3000.0</v>
      </c>
      <c r="K79" s="28">
        <v>0.8624302089858273</v>
      </c>
      <c r="L79" s="28">
        <v>0.17296077940047636</v>
      </c>
      <c r="M79" s="34">
        <v>2.5374827341026123</v>
      </c>
      <c r="N79" s="35" t="s">
        <v>30</v>
      </c>
      <c r="O79" s="36">
        <v>3000.0</v>
      </c>
      <c r="P79" s="28">
        <v>0.8458275780342042</v>
      </c>
      <c r="Q79" s="37">
        <v>0.16723433748519034</v>
      </c>
      <c r="R79" s="38">
        <v>1.2482883735203814</v>
      </c>
      <c r="S79" s="39">
        <v>1.1576355364302064</v>
      </c>
      <c r="T79" s="40">
        <v>0.050980297990672135</v>
      </c>
      <c r="U79" s="40">
        <v>0.02292715412377577</v>
      </c>
      <c r="V79" s="40">
        <v>0.02628234741018198</v>
      </c>
      <c r="W79" s="40">
        <v>0.02637554722369326</v>
      </c>
      <c r="X79" s="39">
        <v>1.1803273856567362</v>
      </c>
      <c r="Y79" s="41">
        <v>1.4069632413007453</v>
      </c>
      <c r="Z79" s="41">
        <v>1.031343089065848</v>
      </c>
      <c r="AA79" s="41">
        <v>1.5061396450367646</v>
      </c>
      <c r="AB79" s="42">
        <v>0.0</v>
      </c>
      <c r="AC79" s="42">
        <v>0.0</v>
      </c>
      <c r="AD79" s="42">
        <v>1.0</v>
      </c>
      <c r="AE79" s="42">
        <v>1.0</v>
      </c>
      <c r="AF79" s="42">
        <v>0.0</v>
      </c>
      <c r="AG79" s="25"/>
      <c r="AH79" s="25"/>
      <c r="AI79" s="25"/>
      <c r="AJ79" s="25"/>
      <c r="AK79" s="25"/>
      <c r="AL79" s="25"/>
    </row>
    <row r="80">
      <c r="A80" s="26" t="s">
        <v>504</v>
      </c>
      <c r="B80" s="25" t="s">
        <v>493</v>
      </c>
      <c r="C80" s="25" t="s">
        <v>106</v>
      </c>
      <c r="D80" s="28">
        <v>96.69850455675227</v>
      </c>
      <c r="E80" s="29">
        <v>0.17675709779179807</v>
      </c>
      <c r="F80" s="30">
        <v>0.0</v>
      </c>
      <c r="G80" s="33"/>
      <c r="H80" s="34" t="s">
        <v>64</v>
      </c>
      <c r="I80" s="35" t="s">
        <v>30</v>
      </c>
      <c r="J80" s="36">
        <v>3000.0</v>
      </c>
      <c r="K80" s="28" t="s">
        <v>64</v>
      </c>
      <c r="L80" s="28" t="s">
        <v>64</v>
      </c>
      <c r="M80" s="34" t="s">
        <v>64</v>
      </c>
      <c r="N80" s="35" t="s">
        <v>30</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1.0</v>
      </c>
      <c r="AF80" s="42">
        <v>0.0</v>
      </c>
      <c r="AG80" s="25"/>
      <c r="AH80" s="25"/>
      <c r="AI80" s="25"/>
      <c r="AJ80" s="25"/>
      <c r="AK80" s="25"/>
      <c r="AL80" s="25"/>
    </row>
    <row r="81">
      <c r="A81" s="26" t="s">
        <v>505</v>
      </c>
      <c r="B81" s="25" t="s">
        <v>493</v>
      </c>
      <c r="C81" s="25" t="s">
        <v>106</v>
      </c>
      <c r="D81" s="28">
        <v>96.69850455675227</v>
      </c>
      <c r="E81" s="29">
        <v>0.15022908366533863</v>
      </c>
      <c r="F81" s="30">
        <v>0.0</v>
      </c>
      <c r="G81" s="33"/>
      <c r="H81" s="34" t="s">
        <v>64</v>
      </c>
      <c r="I81" s="35" t="s">
        <v>44</v>
      </c>
      <c r="J81" s="36">
        <v>3800.0</v>
      </c>
      <c r="K81" s="28" t="s">
        <v>64</v>
      </c>
      <c r="L81" s="28" t="s">
        <v>64</v>
      </c>
      <c r="M81" s="34" t="s">
        <v>64</v>
      </c>
      <c r="N81" s="35" t="s">
        <v>29</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1.0</v>
      </c>
      <c r="AE81" s="42">
        <v>1.0</v>
      </c>
      <c r="AF81" s="42">
        <v>0.0</v>
      </c>
      <c r="AG81" s="25"/>
      <c r="AH81" s="25"/>
      <c r="AI81" s="25"/>
      <c r="AJ81" s="25"/>
      <c r="AK81" s="25"/>
      <c r="AL81" s="25"/>
    </row>
    <row r="82">
      <c r="A82" s="26" t="s">
        <v>506</v>
      </c>
      <c r="B82" s="25" t="s">
        <v>493</v>
      </c>
      <c r="C82" s="25" t="s">
        <v>106</v>
      </c>
      <c r="D82" s="28">
        <v>96.69850455675227</v>
      </c>
      <c r="E82" s="29">
        <v>0.18</v>
      </c>
      <c r="F82" s="30">
        <v>0.0</v>
      </c>
      <c r="G82" s="33"/>
      <c r="H82" s="34" t="s">
        <v>64</v>
      </c>
      <c r="I82" s="35" t="s">
        <v>27</v>
      </c>
      <c r="J82" s="36">
        <v>3000.0</v>
      </c>
      <c r="K82" s="28" t="s">
        <v>64</v>
      </c>
      <c r="L82" s="28" t="s">
        <v>64</v>
      </c>
      <c r="M82" s="34" t="s">
        <v>64</v>
      </c>
      <c r="N82" s="35" t="s">
        <v>27</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1.0</v>
      </c>
      <c r="AC82" s="42">
        <v>0.0</v>
      </c>
      <c r="AD82" s="42">
        <v>0.0</v>
      </c>
      <c r="AE82" s="42">
        <v>0.0</v>
      </c>
      <c r="AF82" s="42">
        <v>0.0</v>
      </c>
      <c r="AG82" s="25"/>
      <c r="AH82" s="25"/>
      <c r="AI82" s="25"/>
      <c r="AJ82" s="25"/>
      <c r="AK82" s="25"/>
      <c r="AL82" s="25"/>
    </row>
    <row r="83">
      <c r="A83" s="26" t="s">
        <v>503</v>
      </c>
      <c r="B83" s="25" t="s">
        <v>493</v>
      </c>
      <c r="C83" s="25" t="s">
        <v>106</v>
      </c>
      <c r="D83" s="28">
        <v>96.69850455675227</v>
      </c>
      <c r="E83" s="29">
        <v>0.1324068136272545</v>
      </c>
      <c r="F83" s="30">
        <v>0.0</v>
      </c>
      <c r="G83" s="33"/>
      <c r="H83" s="34" t="s">
        <v>64</v>
      </c>
      <c r="I83" s="35" t="s">
        <v>44</v>
      </c>
      <c r="J83" s="36">
        <v>3000.0</v>
      </c>
      <c r="K83" s="28" t="s">
        <v>64</v>
      </c>
      <c r="L83" s="28" t="s">
        <v>64</v>
      </c>
      <c r="M83" s="34" t="s">
        <v>64</v>
      </c>
      <c r="N83" s="35" t="s">
        <v>29</v>
      </c>
      <c r="O83" s="36">
        <v>3100.0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1.0</v>
      </c>
      <c r="AE83" s="42">
        <v>1.0</v>
      </c>
      <c r="AF83" s="42">
        <v>0.0</v>
      </c>
      <c r="AG83" s="25"/>
      <c r="AH83" s="25"/>
      <c r="AI83" s="25"/>
      <c r="AJ83" s="25"/>
      <c r="AK83" s="25"/>
      <c r="AL83" s="25"/>
    </row>
    <row r="84">
      <c r="A84" s="26" t="s">
        <v>507</v>
      </c>
      <c r="B84" s="25" t="s">
        <v>493</v>
      </c>
      <c r="C84" s="25" t="s">
        <v>106</v>
      </c>
      <c r="D84" s="28">
        <v>96.69850455675227</v>
      </c>
      <c r="E84" s="29">
        <v>0.18</v>
      </c>
      <c r="F84" s="30">
        <v>0.0</v>
      </c>
      <c r="G84" s="33"/>
      <c r="H84" s="34" t="s">
        <v>64</v>
      </c>
      <c r="I84" s="35" t="s">
        <v>40</v>
      </c>
      <c r="J84" s="36">
        <v>3000.0</v>
      </c>
      <c r="K84" s="28" t="s">
        <v>64</v>
      </c>
      <c r="L84" s="28" t="s">
        <v>64</v>
      </c>
      <c r="M84" s="34" t="s">
        <v>64</v>
      </c>
      <c r="N84" s="35" t="s">
        <v>29</v>
      </c>
      <c r="O84" s="36">
        <v>3000.0</v>
      </c>
      <c r="P84" s="28" t="s">
        <v>64</v>
      </c>
      <c r="Q84" s="37" t="s">
        <v>64</v>
      </c>
      <c r="R84" s="38" t="s">
        <v>64</v>
      </c>
      <c r="S84" s="39" t="s">
        <v>64</v>
      </c>
      <c r="T84" s="40" t="s">
        <v>64</v>
      </c>
      <c r="U84" s="40" t="s">
        <v>64</v>
      </c>
      <c r="V84" s="40" t="s">
        <v>64</v>
      </c>
      <c r="W84" s="40" t="s">
        <v>64</v>
      </c>
      <c r="X84" s="39" t="s">
        <v>64</v>
      </c>
      <c r="Y84" s="41" t="s">
        <v>64</v>
      </c>
      <c r="Z84" s="41" t="s">
        <v>64</v>
      </c>
      <c r="AA84" s="41" t="s">
        <v>64</v>
      </c>
      <c r="AB84" s="42">
        <v>0.0</v>
      </c>
      <c r="AC84" s="42">
        <v>1.0</v>
      </c>
      <c r="AD84" s="42">
        <v>1.0</v>
      </c>
      <c r="AE84" s="42">
        <v>0.0</v>
      </c>
      <c r="AF84" s="42">
        <v>0.0</v>
      </c>
      <c r="AG84" s="25"/>
      <c r="AH84" s="25"/>
      <c r="AI84" s="25"/>
      <c r="AJ84" s="25"/>
      <c r="AK84" s="25"/>
      <c r="AL84" s="25"/>
    </row>
    <row r="85">
      <c r="A85" s="26" t="s">
        <v>509</v>
      </c>
      <c r="B85" s="25" t="s">
        <v>493</v>
      </c>
      <c r="C85" s="25" t="s">
        <v>106</v>
      </c>
      <c r="D85" s="28">
        <v>96.69850455675227</v>
      </c>
      <c r="E85" s="29">
        <v>0.18</v>
      </c>
      <c r="F85" s="30">
        <v>0.0</v>
      </c>
      <c r="G85" s="33"/>
      <c r="H85" s="34" t="s">
        <v>64</v>
      </c>
      <c r="I85" s="35" t="s">
        <v>30</v>
      </c>
      <c r="J85" s="36">
        <v>3000.0</v>
      </c>
      <c r="K85" s="28" t="s">
        <v>64</v>
      </c>
      <c r="L85" s="28" t="s">
        <v>64</v>
      </c>
      <c r="M85" s="34" t="s">
        <v>64</v>
      </c>
      <c r="N85" s="35" t="s">
        <v>30</v>
      </c>
      <c r="O85" s="36">
        <v>3000.0</v>
      </c>
      <c r="P85" s="28" t="s">
        <v>64</v>
      </c>
      <c r="Q85" s="37" t="s">
        <v>64</v>
      </c>
      <c r="R85" s="38" t="s">
        <v>64</v>
      </c>
      <c r="S85" s="39" t="s">
        <v>64</v>
      </c>
      <c r="T85" s="40" t="s">
        <v>64</v>
      </c>
      <c r="U85" s="40" t="s">
        <v>64</v>
      </c>
      <c r="V85" s="40" t="s">
        <v>64</v>
      </c>
      <c r="W85" s="40" t="s">
        <v>64</v>
      </c>
      <c r="X85" s="39" t="s">
        <v>64</v>
      </c>
      <c r="Y85" s="41" t="s">
        <v>64</v>
      </c>
      <c r="Z85" s="41" t="s">
        <v>64</v>
      </c>
      <c r="AA85" s="41" t="s">
        <v>64</v>
      </c>
      <c r="AB85" s="42">
        <v>0.0</v>
      </c>
      <c r="AC85" s="42">
        <v>0.0</v>
      </c>
      <c r="AD85" s="42">
        <v>0.0</v>
      </c>
      <c r="AE85" s="42">
        <v>1.0</v>
      </c>
      <c r="AF85" s="42">
        <v>0.0</v>
      </c>
      <c r="AG85" s="25"/>
      <c r="AH85" s="25"/>
      <c r="AI85" s="25"/>
      <c r="AJ85" s="25"/>
      <c r="AK85" s="25"/>
      <c r="AL85" s="25"/>
    </row>
    <row r="86">
      <c r="A86" s="26" t="s">
        <v>514</v>
      </c>
      <c r="B86" s="25" t="s">
        <v>511</v>
      </c>
      <c r="C86" s="25" t="s">
        <v>107</v>
      </c>
      <c r="D86" s="28">
        <v>94.49922328086164</v>
      </c>
      <c r="E86" s="29">
        <v>0.21966407119021134</v>
      </c>
      <c r="F86" s="30">
        <v>34.0</v>
      </c>
      <c r="G86" s="33"/>
      <c r="H86" s="34">
        <v>27.116814769807362</v>
      </c>
      <c r="I86" s="35" t="s">
        <v>58</v>
      </c>
      <c r="J86" s="36">
        <v>5000.0</v>
      </c>
      <c r="K86" s="28">
        <v>5.4233629539614725</v>
      </c>
      <c r="L86" s="28">
        <v>6.073963801049601</v>
      </c>
      <c r="M86" s="34">
        <v>26.67062009212832</v>
      </c>
      <c r="N86" s="35" t="s">
        <v>28</v>
      </c>
      <c r="O86" s="36">
        <v>5300.0</v>
      </c>
      <c r="P86" s="28">
        <v>5.032192470212891</v>
      </c>
      <c r="Q86" s="37">
        <v>5.567829602218391</v>
      </c>
      <c r="R86" s="38">
        <v>14.96617933262068</v>
      </c>
      <c r="S86" s="39">
        <v>14.771880784218636</v>
      </c>
      <c r="T86" s="40">
        <v>0.06560304959954917</v>
      </c>
      <c r="U86" s="40">
        <v>0.027326231992461522</v>
      </c>
      <c r="V86" s="40">
        <v>0.020494673994346145</v>
      </c>
      <c r="W86" s="40">
        <v>0.0250155579636872</v>
      </c>
      <c r="X86" s="39">
        <v>15.719125638535354</v>
      </c>
      <c r="Y86" s="41">
        <v>11.397689131272006</v>
      </c>
      <c r="Z86" s="41">
        <v>13.967325754540292</v>
      </c>
      <c r="AA86" s="41">
        <v>12.703294337588028</v>
      </c>
      <c r="AB86" s="42">
        <v>1.0</v>
      </c>
      <c r="AC86" s="42">
        <v>1.0</v>
      </c>
      <c r="AD86" s="42">
        <v>0.0</v>
      </c>
      <c r="AE86" s="42">
        <v>0.0</v>
      </c>
      <c r="AF86" s="42">
        <v>0.0</v>
      </c>
      <c r="AG86" s="25"/>
      <c r="AH86" s="25"/>
      <c r="AI86" s="25"/>
      <c r="AJ86" s="25"/>
      <c r="AK86" s="25"/>
      <c r="AL86" s="25"/>
    </row>
    <row r="87">
      <c r="A87" s="26" t="s">
        <v>513</v>
      </c>
      <c r="B87" s="25" t="s">
        <v>511</v>
      </c>
      <c r="C87" s="25" t="s">
        <v>107</v>
      </c>
      <c r="D87" s="28">
        <v>94.49922328086164</v>
      </c>
      <c r="E87" s="29">
        <v>0.21787835926449786</v>
      </c>
      <c r="F87" s="30">
        <v>34.0</v>
      </c>
      <c r="G87" s="33"/>
      <c r="H87" s="34">
        <v>30.649399814478556</v>
      </c>
      <c r="I87" s="35" t="s">
        <v>44</v>
      </c>
      <c r="J87" s="36">
        <v>6200.0</v>
      </c>
      <c r="K87" s="28">
        <v>4.943451582980412</v>
      </c>
      <c r="L87" s="28">
        <v>6.05573262451862</v>
      </c>
      <c r="M87" s="34">
        <v>30.372517808067037</v>
      </c>
      <c r="N87" s="35" t="s">
        <v>29</v>
      </c>
      <c r="O87" s="36">
        <v>6500.0</v>
      </c>
      <c r="P87" s="28">
        <v>4.672695047394929</v>
      </c>
      <c r="Q87" s="37">
        <v>5.686155106703693</v>
      </c>
      <c r="R87" s="38">
        <v>14.820676925543706</v>
      </c>
      <c r="S87" s="39">
        <v>14.628267363358901</v>
      </c>
      <c r="T87" s="40">
        <v>0.07713282086673262</v>
      </c>
      <c r="U87" s="40">
        <v>0.01935843228514876</v>
      </c>
      <c r="V87" s="40">
        <v>0.04032170869756374</v>
      </c>
      <c r="W87" s="40">
        <v>0.02136448744423153</v>
      </c>
      <c r="X87" s="39">
        <v>16.845327337035773</v>
      </c>
      <c r="Y87" s="41">
        <v>13.804072477442785</v>
      </c>
      <c r="Z87" s="41">
        <v>15.48239331973077</v>
      </c>
      <c r="AA87" s="41">
        <v>14.89012448833627</v>
      </c>
      <c r="AB87" s="42">
        <v>0.0</v>
      </c>
      <c r="AC87" s="42">
        <v>0.0</v>
      </c>
      <c r="AD87" s="42">
        <v>1.0</v>
      </c>
      <c r="AE87" s="42">
        <v>1.0</v>
      </c>
      <c r="AF87" s="42">
        <v>0.0</v>
      </c>
      <c r="AG87" s="25"/>
      <c r="AH87" s="25"/>
      <c r="AI87" s="25"/>
      <c r="AJ87" s="25"/>
      <c r="AK87" s="25"/>
      <c r="AL87" s="25"/>
    </row>
    <row r="88">
      <c r="A88" s="26" t="s">
        <v>510</v>
      </c>
      <c r="B88" s="25" t="s">
        <v>511</v>
      </c>
      <c r="C88" s="25" t="s">
        <v>107</v>
      </c>
      <c r="D88" s="28">
        <v>94.49922328086164</v>
      </c>
      <c r="E88" s="29">
        <v>0.21773371104815867</v>
      </c>
      <c r="F88" s="30">
        <v>32.0</v>
      </c>
      <c r="G88" s="33"/>
      <c r="H88" s="34">
        <v>39.029230539450104</v>
      </c>
      <c r="I88" s="35" t="s">
        <v>31</v>
      </c>
      <c r="J88" s="36">
        <v>7900.0</v>
      </c>
      <c r="K88" s="28">
        <v>4.940408929044317</v>
      </c>
      <c r="L88" s="28">
        <v>7.223392680440459</v>
      </c>
      <c r="M88" s="34">
        <v>40.19805951337689</v>
      </c>
      <c r="N88" s="35" t="s">
        <v>31</v>
      </c>
      <c r="O88" s="36">
        <v>8500.0</v>
      </c>
      <c r="P88" s="28">
        <v>4.729183472161987</v>
      </c>
      <c r="Q88" s="37">
        <v>7.065547068943865</v>
      </c>
      <c r="R88" s="38">
        <v>13.937797234768556</v>
      </c>
      <c r="S88" s="39">
        <v>13.756849665555956</v>
      </c>
      <c r="T88" s="40">
        <v>0.1013928877620801</v>
      </c>
      <c r="U88" s="40">
        <v>3.0086910315157294E-4</v>
      </c>
      <c r="V88" s="40">
        <v>0.032694442542470926</v>
      </c>
      <c r="W88" s="40">
        <v>0.028783144201500483</v>
      </c>
      <c r="X88" s="39">
        <v>13.994811305295174</v>
      </c>
      <c r="Y88" s="41">
        <v>25.03441923415493</v>
      </c>
      <c r="Z88" s="41">
        <v>13.078672416235218</v>
      </c>
      <c r="AA88" s="41">
        <v>27.119387097141672</v>
      </c>
      <c r="AB88" s="42">
        <v>0.0</v>
      </c>
      <c r="AC88" s="42">
        <v>0.0</v>
      </c>
      <c r="AD88" s="42">
        <v>0.0</v>
      </c>
      <c r="AE88" s="42">
        <v>0.0</v>
      </c>
      <c r="AF88" s="42">
        <v>1.0</v>
      </c>
      <c r="AG88" s="25"/>
      <c r="AH88" s="25"/>
      <c r="AI88" s="25"/>
      <c r="AJ88" s="25"/>
      <c r="AK88" s="25"/>
      <c r="AL88" s="25"/>
    </row>
    <row r="89">
      <c r="A89" s="26" t="s">
        <v>516</v>
      </c>
      <c r="B89" s="25" t="s">
        <v>511</v>
      </c>
      <c r="C89" s="25" t="s">
        <v>107</v>
      </c>
      <c r="D89" s="28">
        <v>94.49922328086164</v>
      </c>
      <c r="E89" s="29">
        <v>0.25655319148936173</v>
      </c>
      <c r="F89" s="30">
        <v>28.0</v>
      </c>
      <c r="G89" s="33"/>
      <c r="H89" s="34">
        <v>28.559448244116318</v>
      </c>
      <c r="I89" s="35" t="s">
        <v>27</v>
      </c>
      <c r="J89" s="36">
        <v>6000.0</v>
      </c>
      <c r="K89" s="28">
        <v>4.759908040686053</v>
      </c>
      <c r="L89" s="28">
        <v>5.537087525380908</v>
      </c>
      <c r="M89" s="34">
        <v>27.558013141241517</v>
      </c>
      <c r="N89" s="35" t="s">
        <v>27</v>
      </c>
      <c r="O89" s="36">
        <v>6900.0</v>
      </c>
      <c r="P89" s="28">
        <v>3.993914948006017</v>
      </c>
      <c r="Q89" s="37">
        <v>4.526197001467984</v>
      </c>
      <c r="R89" s="38">
        <v>14.88082877622225</v>
      </c>
      <c r="S89" s="39">
        <v>14.687638292132744</v>
      </c>
      <c r="T89" s="40">
        <v>0.08183813651417267</v>
      </c>
      <c r="U89" s="40">
        <v>0.022225077682782934</v>
      </c>
      <c r="V89" s="40">
        <v>0.04766967596447368</v>
      </c>
      <c r="W89" s="40">
        <v>0.04278846731451668</v>
      </c>
      <c r="X89" s="39">
        <v>14.759017924237487</v>
      </c>
      <c r="Y89" s="41">
        <v>13.80043031987883</v>
      </c>
      <c r="Z89" s="41">
        <v>12.967096818618273</v>
      </c>
      <c r="AA89" s="41">
        <v>14.590916322623244</v>
      </c>
      <c r="AB89" s="42">
        <v>1.0</v>
      </c>
      <c r="AC89" s="42">
        <v>0.0</v>
      </c>
      <c r="AD89" s="42">
        <v>0.0</v>
      </c>
      <c r="AE89" s="42">
        <v>0.0</v>
      </c>
      <c r="AF89" s="42">
        <v>0.0</v>
      </c>
      <c r="AG89" s="25"/>
      <c r="AH89" s="25"/>
      <c r="AI89" s="25"/>
      <c r="AJ89" s="25"/>
      <c r="AK89" s="25"/>
      <c r="AL89" s="25"/>
    </row>
    <row r="90">
      <c r="A90" s="26" t="s">
        <v>515</v>
      </c>
      <c r="B90" s="25" t="s">
        <v>511</v>
      </c>
      <c r="C90" s="25" t="s">
        <v>107</v>
      </c>
      <c r="D90" s="28">
        <v>94.49922328086164</v>
      </c>
      <c r="E90" s="29">
        <v>0.15095112204119274</v>
      </c>
      <c r="F90" s="30">
        <v>27.0</v>
      </c>
      <c r="G90" s="33"/>
      <c r="H90" s="34">
        <v>18.550388208033283</v>
      </c>
      <c r="I90" s="35" t="s">
        <v>40</v>
      </c>
      <c r="J90" s="36">
        <v>3800.0</v>
      </c>
      <c r="K90" s="28">
        <v>4.8816811073771795</v>
      </c>
      <c r="L90" s="28">
        <v>4.140647366239004</v>
      </c>
      <c r="M90" s="34">
        <v>18.506980802239077</v>
      </c>
      <c r="N90" s="35" t="s">
        <v>29</v>
      </c>
      <c r="O90" s="36">
        <v>4400.0</v>
      </c>
      <c r="P90" s="28">
        <v>4.206132000508881</v>
      </c>
      <c r="Q90" s="37">
        <v>3.5615326390590853</v>
      </c>
      <c r="R90" s="38">
        <v>7.677425660334566</v>
      </c>
      <c r="S90" s="39">
        <v>7.577753417465189</v>
      </c>
      <c r="T90" s="40">
        <v>0.03730357490663283</v>
      </c>
      <c r="U90" s="40">
        <v>0.01728241571623749</v>
      </c>
      <c r="V90" s="40">
        <v>0.020021159190395342</v>
      </c>
      <c r="W90" s="40">
        <v>0.02682079816071829</v>
      </c>
      <c r="X90" s="39">
        <v>7.532517048666697</v>
      </c>
      <c r="Y90" s="41">
        <v>11.017871159366587</v>
      </c>
      <c r="Z90" s="41">
        <v>6.360345951789874</v>
      </c>
      <c r="AA90" s="41">
        <v>12.146634850449203</v>
      </c>
      <c r="AB90" s="42">
        <v>0.0</v>
      </c>
      <c r="AC90" s="42">
        <v>1.0</v>
      </c>
      <c r="AD90" s="42">
        <v>1.0</v>
      </c>
      <c r="AE90" s="42">
        <v>0.0</v>
      </c>
      <c r="AF90" s="42">
        <v>0.0</v>
      </c>
      <c r="AG90" s="25"/>
      <c r="AH90" s="25"/>
      <c r="AI90" s="25"/>
      <c r="AJ90" s="25"/>
      <c r="AK90" s="25"/>
      <c r="AL90" s="25"/>
    </row>
    <row r="91">
      <c r="A91" s="26" t="s">
        <v>525</v>
      </c>
      <c r="B91" s="25" t="s">
        <v>511</v>
      </c>
      <c r="C91" s="25" t="s">
        <v>107</v>
      </c>
      <c r="D91" s="28">
        <v>94.49922328086164</v>
      </c>
      <c r="E91" s="29">
        <v>0.16791399109444574</v>
      </c>
      <c r="F91" s="30">
        <v>22.0</v>
      </c>
      <c r="G91" s="33"/>
      <c r="H91" s="34">
        <v>18.271686142186162</v>
      </c>
      <c r="I91" s="35" t="s">
        <v>45</v>
      </c>
      <c r="J91" s="36">
        <v>3400.0</v>
      </c>
      <c r="K91" s="28">
        <v>5.374025335937106</v>
      </c>
      <c r="L91" s="28">
        <v>4.508019356940793</v>
      </c>
      <c r="M91" s="34">
        <v>18.168708214756762</v>
      </c>
      <c r="N91" s="35" t="s">
        <v>30</v>
      </c>
      <c r="O91" s="36">
        <v>3400.0</v>
      </c>
      <c r="P91" s="28">
        <v>5.343737710222578</v>
      </c>
      <c r="Q91" s="37">
        <v>4.464104179839431</v>
      </c>
      <c r="R91" s="38">
        <v>7.0657012012112</v>
      </c>
      <c r="S91" s="39">
        <v>6.973970676250457</v>
      </c>
      <c r="T91" s="40">
        <v>0.06779582719131245</v>
      </c>
      <c r="U91" s="40">
        <v>0.011602963352402839</v>
      </c>
      <c r="V91" s="40">
        <v>0.027904647401233273</v>
      </c>
      <c r="W91" s="40">
        <v>0.021192189263479568</v>
      </c>
      <c r="X91" s="39">
        <v>8.381358058934818</v>
      </c>
      <c r="Y91" s="41">
        <v>9.890328083251344</v>
      </c>
      <c r="Z91" s="41">
        <v>7.671143872573147</v>
      </c>
      <c r="AA91" s="41">
        <v>10.497564342183617</v>
      </c>
      <c r="AB91" s="42">
        <v>0.0</v>
      </c>
      <c r="AC91" s="42">
        <v>0.0</v>
      </c>
      <c r="AD91" s="42">
        <v>0.0</v>
      </c>
      <c r="AE91" s="42">
        <v>1.0</v>
      </c>
      <c r="AF91" s="42">
        <v>1.0</v>
      </c>
      <c r="AG91" s="25"/>
      <c r="AH91" s="25"/>
      <c r="AI91" s="25"/>
      <c r="AJ91" s="25"/>
      <c r="AK91" s="25"/>
      <c r="AL91" s="25"/>
    </row>
    <row r="92">
      <c r="A92" s="26" t="s">
        <v>518</v>
      </c>
      <c r="B92" s="25" t="s">
        <v>511</v>
      </c>
      <c r="C92" s="25" t="s">
        <v>107</v>
      </c>
      <c r="D92" s="28">
        <v>94.49922328086164</v>
      </c>
      <c r="E92" s="29">
        <v>0.20974859287054406</v>
      </c>
      <c r="F92" s="30">
        <v>20.0</v>
      </c>
      <c r="G92" s="33"/>
      <c r="H92" s="34">
        <v>18.776548457540784</v>
      </c>
      <c r="I92" s="35" t="s">
        <v>27</v>
      </c>
      <c r="J92" s="36">
        <v>3800.0</v>
      </c>
      <c r="K92" s="28">
        <v>4.941196962510733</v>
      </c>
      <c r="L92" s="28">
        <v>4.228473499709501</v>
      </c>
      <c r="M92" s="34">
        <v>18.75893570809495</v>
      </c>
      <c r="N92" s="35" t="s">
        <v>27</v>
      </c>
      <c r="O92" s="36">
        <v>3900.0</v>
      </c>
      <c r="P92" s="28">
        <v>4.809983514896141</v>
      </c>
      <c r="Q92" s="37">
        <v>4.113359571554024</v>
      </c>
      <c r="R92" s="38">
        <v>8.331562129798584</v>
      </c>
      <c r="S92" s="39">
        <v>8.223397554741481</v>
      </c>
      <c r="T92" s="40">
        <v>0.0746786565756574</v>
      </c>
      <c r="U92" s="40">
        <v>0.009558868041684147</v>
      </c>
      <c r="V92" s="40">
        <v>0.022503168514798097</v>
      </c>
      <c r="W92" s="40">
        <v>0.03584575515631555</v>
      </c>
      <c r="X92" s="39">
        <v>7.378564016196027</v>
      </c>
      <c r="Y92" s="41">
        <v>11.397984441344759</v>
      </c>
      <c r="Z92" s="41">
        <v>6.484667844202034</v>
      </c>
      <c r="AA92" s="41">
        <v>12.274267863892916</v>
      </c>
      <c r="AB92" s="42">
        <v>1.0</v>
      </c>
      <c r="AC92" s="42">
        <v>0.0</v>
      </c>
      <c r="AD92" s="42">
        <v>0.0</v>
      </c>
      <c r="AE92" s="42">
        <v>0.0</v>
      </c>
      <c r="AF92" s="42">
        <v>0.0</v>
      </c>
      <c r="AG92" s="25"/>
      <c r="AH92" s="25"/>
      <c r="AI92" s="25"/>
      <c r="AJ92" s="25"/>
      <c r="AK92" s="25"/>
      <c r="AL92" s="25"/>
    </row>
    <row r="93">
      <c r="A93" s="26" t="s">
        <v>517</v>
      </c>
      <c r="B93" s="25" t="s">
        <v>511</v>
      </c>
      <c r="C93" s="25" t="s">
        <v>107</v>
      </c>
      <c r="D93" s="28">
        <v>94.49922328086164</v>
      </c>
      <c r="E93" s="29">
        <v>0.1445845588235294</v>
      </c>
      <c r="F93" s="30">
        <v>18.0</v>
      </c>
      <c r="G93" s="33"/>
      <c r="H93" s="34">
        <v>12.024269744595559</v>
      </c>
      <c r="I93" s="35" t="s">
        <v>44</v>
      </c>
      <c r="J93" s="36">
        <v>3000.0</v>
      </c>
      <c r="K93" s="28">
        <v>4.008089914865186</v>
      </c>
      <c r="L93" s="28">
        <v>2.4751145705772375</v>
      </c>
      <c r="M93" s="34">
        <v>11.678196631252057</v>
      </c>
      <c r="N93" s="35" t="s">
        <v>30</v>
      </c>
      <c r="O93" s="36">
        <v>3000.0</v>
      </c>
      <c r="P93" s="28">
        <v>3.892732210417352</v>
      </c>
      <c r="Q93" s="37">
        <v>2.3530319972774842</v>
      </c>
      <c r="R93" s="38">
        <v>4.8744033378969895</v>
      </c>
      <c r="S93" s="39">
        <v>4.811121355780474</v>
      </c>
      <c r="T93" s="40">
        <v>0.02253596360504293</v>
      </c>
      <c r="U93" s="40">
        <v>0.030423550866807956</v>
      </c>
      <c r="V93" s="40">
        <v>0.019061669215932147</v>
      </c>
      <c r="W93" s="40">
        <v>0.016808072855427854</v>
      </c>
      <c r="X93" s="39">
        <v>5.748340078455334</v>
      </c>
      <c r="Y93" s="41">
        <v>6.275929666140225</v>
      </c>
      <c r="Z93" s="41">
        <v>4.911461624196859</v>
      </c>
      <c r="AA93" s="41">
        <v>6.766735007055199</v>
      </c>
      <c r="AB93" s="42">
        <v>0.0</v>
      </c>
      <c r="AC93" s="42">
        <v>0.0</v>
      </c>
      <c r="AD93" s="42">
        <v>1.0</v>
      </c>
      <c r="AE93" s="42">
        <v>1.0</v>
      </c>
      <c r="AF93" s="42">
        <v>0.0</v>
      </c>
      <c r="AG93" s="25"/>
      <c r="AH93" s="25"/>
      <c r="AI93" s="25"/>
      <c r="AJ93" s="25"/>
      <c r="AK93" s="25"/>
      <c r="AL93" s="25"/>
    </row>
    <row r="94">
      <c r="A94" s="26" t="s">
        <v>527</v>
      </c>
      <c r="B94" s="25" t="s">
        <v>511</v>
      </c>
      <c r="C94" s="25" t="s">
        <v>107</v>
      </c>
      <c r="D94" s="28">
        <v>94.49922328086164</v>
      </c>
      <c r="E94" s="29">
        <v>0.1866451612903226</v>
      </c>
      <c r="F94" s="30">
        <v>16.0</v>
      </c>
      <c r="G94" s="33"/>
      <c r="H94" s="34">
        <v>12.445973126193685</v>
      </c>
      <c r="I94" s="35" t="s">
        <v>28</v>
      </c>
      <c r="J94" s="36">
        <v>3000.0</v>
      </c>
      <c r="K94" s="28">
        <v>4.148657708731228</v>
      </c>
      <c r="L94" s="28">
        <v>2.6273889233118806</v>
      </c>
      <c r="M94" s="34">
        <v>12.212049270376642</v>
      </c>
      <c r="N94" s="35" t="s">
        <v>28</v>
      </c>
      <c r="O94" s="36">
        <v>3000.0</v>
      </c>
      <c r="P94" s="28">
        <v>4.070683090125547</v>
      </c>
      <c r="Q94" s="37">
        <v>2.5424459394017553</v>
      </c>
      <c r="R94" s="38">
        <v>5.80903215155257</v>
      </c>
      <c r="S94" s="39">
        <v>5.733616343043089</v>
      </c>
      <c r="T94" s="40">
        <v>0.05861103380324717</v>
      </c>
      <c r="U94" s="40">
        <v>0.020967341543590916</v>
      </c>
      <c r="V94" s="40">
        <v>0.03588828692112306</v>
      </c>
      <c r="W94" s="40">
        <v>0.03286508883809367</v>
      </c>
      <c r="X94" s="39">
        <v>6.616946036819204</v>
      </c>
      <c r="Y94" s="41">
        <v>5.829027089374482</v>
      </c>
      <c r="Z94" s="41">
        <v>5.769092227087495</v>
      </c>
      <c r="AA94" s="41">
        <v>6.442957043289146</v>
      </c>
      <c r="AB94" s="42">
        <v>0.0</v>
      </c>
      <c r="AC94" s="42">
        <v>1.0</v>
      </c>
      <c r="AD94" s="42">
        <v>0.0</v>
      </c>
      <c r="AE94" s="42">
        <v>0.0</v>
      </c>
      <c r="AF94" s="42">
        <v>0.0</v>
      </c>
      <c r="AG94" s="25"/>
      <c r="AH94" s="25"/>
      <c r="AI94" s="25"/>
      <c r="AJ94" s="25"/>
      <c r="AK94" s="25"/>
      <c r="AL94" s="25"/>
    </row>
    <row r="95">
      <c r="A95" s="26" t="s">
        <v>521</v>
      </c>
      <c r="B95" s="25" t="s">
        <v>511</v>
      </c>
      <c r="C95" s="25" t="s">
        <v>107</v>
      </c>
      <c r="D95" s="28">
        <v>94.49922328086164</v>
      </c>
      <c r="E95" s="29">
        <v>0.17544682752457552</v>
      </c>
      <c r="F95" s="30">
        <v>10.0</v>
      </c>
      <c r="G95" s="33"/>
      <c r="H95" s="34">
        <v>7.412347432249963</v>
      </c>
      <c r="I95" s="35" t="s">
        <v>58</v>
      </c>
      <c r="J95" s="36">
        <v>3100.0</v>
      </c>
      <c r="K95" s="28">
        <v>2.391079816854827</v>
      </c>
      <c r="L95" s="28">
        <v>1.0362055060850948</v>
      </c>
      <c r="M95" s="34">
        <v>7.3036544163073565</v>
      </c>
      <c r="N95" s="35" t="s">
        <v>27</v>
      </c>
      <c r="O95" s="36">
        <v>3200.0</v>
      </c>
      <c r="P95" s="28">
        <v>2.2823920050960487</v>
      </c>
      <c r="Q95" s="37">
        <v>0.9784655727711333</v>
      </c>
      <c r="R95" s="38">
        <v>3.3785904065349124</v>
      </c>
      <c r="S95" s="39">
        <v>3.3347278283146995</v>
      </c>
      <c r="T95" s="40">
        <v>0.03745929488579406</v>
      </c>
      <c r="U95" s="40">
        <v>0.02905991690882477</v>
      </c>
      <c r="V95" s="40">
        <v>0.02162598467633471</v>
      </c>
      <c r="W95" s="40">
        <v>0.01950200403848041</v>
      </c>
      <c r="X95" s="39">
        <v>3.711127853749549</v>
      </c>
      <c r="Y95" s="41">
        <v>3.7012195785004143</v>
      </c>
      <c r="Z95" s="41">
        <v>3.2331003734842416</v>
      </c>
      <c r="AA95" s="41">
        <v>4.070554042823115</v>
      </c>
      <c r="AB95" s="42">
        <v>1.0</v>
      </c>
      <c r="AC95" s="42">
        <v>1.0</v>
      </c>
      <c r="AD95" s="42">
        <v>0.0</v>
      </c>
      <c r="AE95" s="42">
        <v>0.0</v>
      </c>
      <c r="AF95" s="42">
        <v>0.0</v>
      </c>
      <c r="AG95" s="25"/>
      <c r="AH95" s="25"/>
      <c r="AI95" s="25"/>
      <c r="AJ95" s="25"/>
      <c r="AK95" s="25"/>
      <c r="AL95" s="25"/>
    </row>
    <row r="96">
      <c r="A96" s="26" t="s">
        <v>523</v>
      </c>
      <c r="B96" s="25" t="s">
        <v>511</v>
      </c>
      <c r="C96" s="25" t="s">
        <v>107</v>
      </c>
      <c r="D96" s="28">
        <v>94.49922328086164</v>
      </c>
      <c r="E96" s="29">
        <v>0.19973482428115014</v>
      </c>
      <c r="F96" s="30">
        <v>0.0</v>
      </c>
      <c r="G96" s="33"/>
      <c r="H96" s="34" t="s">
        <v>64</v>
      </c>
      <c r="I96" s="35" t="s">
        <v>31</v>
      </c>
      <c r="J96" s="36">
        <v>3400.0</v>
      </c>
      <c r="K96" s="28" t="s">
        <v>64</v>
      </c>
      <c r="L96" s="28" t="s">
        <v>64</v>
      </c>
      <c r="M96" s="34" t="s">
        <v>64</v>
      </c>
      <c r="N96" s="35" t="s">
        <v>31</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0.0</v>
      </c>
      <c r="AE96" s="42">
        <v>0.0</v>
      </c>
      <c r="AF96" s="42">
        <v>1.0</v>
      </c>
      <c r="AG96" s="25"/>
      <c r="AH96" s="25"/>
      <c r="AI96" s="25"/>
      <c r="AJ96" s="25"/>
      <c r="AK96" s="25"/>
      <c r="AL96" s="25"/>
    </row>
    <row r="97">
      <c r="A97" s="26" t="s">
        <v>524</v>
      </c>
      <c r="B97" s="25" t="s">
        <v>511</v>
      </c>
      <c r="C97" s="25" t="s">
        <v>107</v>
      </c>
      <c r="D97" s="28">
        <v>94.49922328086164</v>
      </c>
      <c r="E97" s="29">
        <v>0.18</v>
      </c>
      <c r="F97" s="30">
        <v>0.0</v>
      </c>
      <c r="G97" s="33"/>
      <c r="H97" s="34" t="s">
        <v>64</v>
      </c>
      <c r="I97" s="35" t="s">
        <v>27</v>
      </c>
      <c r="J97" s="36">
        <v>3000.0</v>
      </c>
      <c r="K97" s="28" t="s">
        <v>64</v>
      </c>
      <c r="L97" s="28" t="s">
        <v>64</v>
      </c>
      <c r="M97" s="34" t="s">
        <v>64</v>
      </c>
      <c r="N97" s="35" t="s">
        <v>27</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1.0</v>
      </c>
      <c r="AC97" s="42">
        <v>0.0</v>
      </c>
      <c r="AD97" s="42">
        <v>0.0</v>
      </c>
      <c r="AE97" s="42">
        <v>0.0</v>
      </c>
      <c r="AF97" s="42">
        <v>0.0</v>
      </c>
      <c r="AG97" s="25"/>
      <c r="AH97" s="25"/>
      <c r="AI97" s="25"/>
      <c r="AJ97" s="25"/>
      <c r="AK97" s="25"/>
      <c r="AL97" s="25"/>
    </row>
    <row r="98">
      <c r="A98" s="26" t="s">
        <v>520</v>
      </c>
      <c r="B98" s="25" t="s">
        <v>511</v>
      </c>
      <c r="C98" s="25" t="s">
        <v>107</v>
      </c>
      <c r="D98" s="28">
        <v>94.49922328086164</v>
      </c>
      <c r="E98" s="29">
        <v>0.15950143266475644</v>
      </c>
      <c r="F98" s="30">
        <v>0.0</v>
      </c>
      <c r="G98" s="33"/>
      <c r="H98" s="34" t="s">
        <v>64</v>
      </c>
      <c r="I98" s="35" t="s">
        <v>45</v>
      </c>
      <c r="J98" s="36">
        <v>3000.0</v>
      </c>
      <c r="K98" s="28" t="s">
        <v>64</v>
      </c>
      <c r="L98" s="28" t="s">
        <v>64</v>
      </c>
      <c r="M98" s="34" t="s">
        <v>64</v>
      </c>
      <c r="N98" s="35" t="s">
        <v>30</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1.0</v>
      </c>
      <c r="AF98" s="42">
        <v>1.0</v>
      </c>
      <c r="AG98" s="25"/>
      <c r="AH98" s="25"/>
      <c r="AI98" s="25"/>
      <c r="AJ98" s="25"/>
      <c r="AK98" s="25"/>
      <c r="AL98" s="25"/>
    </row>
    <row r="99">
      <c r="A99" s="26" t="s">
        <v>522</v>
      </c>
      <c r="B99" s="25" t="s">
        <v>511</v>
      </c>
      <c r="C99" s="25" t="s">
        <v>107</v>
      </c>
      <c r="D99" s="28">
        <v>94.49922328086164</v>
      </c>
      <c r="E99" s="29">
        <v>0.19880254777070064</v>
      </c>
      <c r="F99" s="30">
        <v>0.0</v>
      </c>
      <c r="G99" s="33"/>
      <c r="H99" s="34" t="s">
        <v>64</v>
      </c>
      <c r="I99" s="35" t="s">
        <v>45</v>
      </c>
      <c r="J99" s="36">
        <v>3000.0</v>
      </c>
      <c r="K99" s="28" t="s">
        <v>64</v>
      </c>
      <c r="L99" s="28" t="s">
        <v>64</v>
      </c>
      <c r="M99" s="34" t="s">
        <v>64</v>
      </c>
      <c r="N99" s="35" t="s">
        <v>30</v>
      </c>
      <c r="O99" s="36">
        <v>3300.0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0.0</v>
      </c>
      <c r="AE99" s="42">
        <v>1.0</v>
      </c>
      <c r="AF99" s="42">
        <v>1.0</v>
      </c>
      <c r="AG99" s="25"/>
      <c r="AH99" s="25"/>
      <c r="AI99" s="25"/>
      <c r="AJ99" s="25"/>
      <c r="AK99" s="25"/>
      <c r="AL99" s="25"/>
    </row>
    <row r="100">
      <c r="A100" s="26" t="s">
        <v>526</v>
      </c>
      <c r="B100" s="25" t="s">
        <v>511</v>
      </c>
      <c r="C100" s="25" t="s">
        <v>107</v>
      </c>
      <c r="D100" s="28">
        <v>94.49922328086164</v>
      </c>
      <c r="E100" s="29">
        <v>0.1758957654723127</v>
      </c>
      <c r="F100" s="30">
        <v>0.0</v>
      </c>
      <c r="G100" s="33"/>
      <c r="H100" s="34" t="s">
        <v>64</v>
      </c>
      <c r="I100" s="35" t="s">
        <v>29</v>
      </c>
      <c r="J100" s="36">
        <v>3000.0</v>
      </c>
      <c r="K100" s="28" t="s">
        <v>64</v>
      </c>
      <c r="L100" s="28" t="s">
        <v>64</v>
      </c>
      <c r="M100" s="34" t="s">
        <v>64</v>
      </c>
      <c r="N100" s="35" t="s">
        <v>29</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0.0</v>
      </c>
      <c r="AC100" s="42">
        <v>0.0</v>
      </c>
      <c r="AD100" s="42">
        <v>1.0</v>
      </c>
      <c r="AE100" s="42">
        <v>0.0</v>
      </c>
      <c r="AF100" s="42">
        <v>0.0</v>
      </c>
      <c r="AG100" s="25"/>
      <c r="AH100" s="25"/>
      <c r="AI100" s="25"/>
      <c r="AJ100" s="25"/>
      <c r="AK100" s="25"/>
      <c r="AL100" s="25"/>
    </row>
    <row r="101">
      <c r="A101" s="26" t="s">
        <v>519</v>
      </c>
      <c r="B101" s="25" t="s">
        <v>511</v>
      </c>
      <c r="C101" s="25" t="s">
        <v>107</v>
      </c>
      <c r="D101" s="28">
        <v>94.49922328086164</v>
      </c>
      <c r="E101" s="29">
        <v>0.14454791154791155</v>
      </c>
      <c r="F101" s="30">
        <v>0.0</v>
      </c>
      <c r="G101" s="33"/>
      <c r="H101" s="34" t="s">
        <v>64</v>
      </c>
      <c r="I101" s="35" t="s">
        <v>40</v>
      </c>
      <c r="J101" s="36">
        <v>3000.0</v>
      </c>
      <c r="K101" s="28" t="s">
        <v>64</v>
      </c>
      <c r="L101" s="28" t="s">
        <v>64</v>
      </c>
      <c r="M101" s="34" t="s">
        <v>64</v>
      </c>
      <c r="N101" s="35" t="s">
        <v>29</v>
      </c>
      <c r="O101" s="36">
        <v>3000.0</v>
      </c>
      <c r="P101" s="28" t="s">
        <v>64</v>
      </c>
      <c r="Q101" s="37" t="s">
        <v>64</v>
      </c>
      <c r="R101" s="38" t="s">
        <v>64</v>
      </c>
      <c r="S101" s="39" t="s">
        <v>64</v>
      </c>
      <c r="T101" s="40" t="s">
        <v>64</v>
      </c>
      <c r="U101" s="40" t="s">
        <v>64</v>
      </c>
      <c r="V101" s="40" t="s">
        <v>64</v>
      </c>
      <c r="W101" s="40" t="s">
        <v>64</v>
      </c>
      <c r="X101" s="39" t="s">
        <v>64</v>
      </c>
      <c r="Y101" s="41" t="s">
        <v>64</v>
      </c>
      <c r="Z101" s="41" t="s">
        <v>64</v>
      </c>
      <c r="AA101" s="41" t="s">
        <v>64</v>
      </c>
      <c r="AB101" s="42">
        <v>0.0</v>
      </c>
      <c r="AC101" s="42">
        <v>1.0</v>
      </c>
      <c r="AD101" s="42">
        <v>1.0</v>
      </c>
      <c r="AE101" s="42">
        <v>0.0</v>
      </c>
      <c r="AF101" s="42">
        <v>0.0</v>
      </c>
      <c r="AG101" s="25"/>
      <c r="AH101" s="25"/>
      <c r="AI101" s="25"/>
      <c r="AJ101" s="25"/>
      <c r="AK101" s="25"/>
      <c r="AL101" s="25"/>
    </row>
    <row r="102">
      <c r="A102" s="26" t="s">
        <v>134</v>
      </c>
      <c r="B102" s="25" t="s">
        <v>135</v>
      </c>
      <c r="C102" s="25" t="s">
        <v>399</v>
      </c>
      <c r="D102" s="28">
        <v>99.28772783761393</v>
      </c>
      <c r="E102" s="29">
        <v>0.27296449868256834</v>
      </c>
      <c r="F102" s="30">
        <v>34.0</v>
      </c>
      <c r="G102" s="33"/>
      <c r="H102" s="34">
        <v>46.742898424597826</v>
      </c>
      <c r="I102" s="35" t="s">
        <v>44</v>
      </c>
      <c r="J102" s="36">
        <v>9500.0</v>
      </c>
      <c r="K102" s="28">
        <v>4.920305097326087</v>
      </c>
      <c r="L102" s="28">
        <v>8.209348921522333</v>
      </c>
      <c r="M102" s="34">
        <v>46.09277120122604</v>
      </c>
      <c r="N102" s="35" t="s">
        <v>29</v>
      </c>
      <c r="O102" s="36">
        <v>10100.0</v>
      </c>
      <c r="P102" s="28">
        <v>4.563640712992678</v>
      </c>
      <c r="Q102" s="37">
        <v>7.536595297743752</v>
      </c>
      <c r="R102" s="38">
        <v>20.50022794797933</v>
      </c>
      <c r="S102" s="39">
        <v>19.479576153487873</v>
      </c>
      <c r="T102" s="40">
        <v>0.09903527271019674</v>
      </c>
      <c r="U102" s="40">
        <v>0.03094852272193648</v>
      </c>
      <c r="V102" s="40">
        <v>0.08371321719868065</v>
      </c>
      <c r="W102" s="40">
        <v>0.04068969708687386</v>
      </c>
      <c r="X102" s="39">
        <v>26.0046913960987</v>
      </c>
      <c r="Y102" s="41">
        <v>20.738207028499122</v>
      </c>
      <c r="Z102" s="41">
        <v>23.48557612090034</v>
      </c>
      <c r="AA102" s="41">
        <v>22.607195080325702</v>
      </c>
      <c r="AB102" s="42">
        <v>0.0</v>
      </c>
      <c r="AC102" s="42">
        <v>0.0</v>
      </c>
      <c r="AD102" s="42">
        <v>1.0</v>
      </c>
      <c r="AE102" s="42">
        <v>1.0</v>
      </c>
      <c r="AF102" s="42">
        <v>0.0</v>
      </c>
      <c r="AG102" s="25"/>
      <c r="AH102" s="25"/>
      <c r="AI102" s="25"/>
      <c r="AJ102" s="25"/>
      <c r="AK102" s="25"/>
      <c r="AL102" s="25"/>
    </row>
    <row r="103">
      <c r="A103" s="26" t="s">
        <v>140</v>
      </c>
      <c r="B103" s="25" t="s">
        <v>135</v>
      </c>
      <c r="C103" s="25" t="s">
        <v>399</v>
      </c>
      <c r="D103" s="28">
        <v>99.28772783761393</v>
      </c>
      <c r="E103" s="29">
        <v>0.24566803840877913</v>
      </c>
      <c r="F103" s="30">
        <v>34.0</v>
      </c>
      <c r="G103" s="33"/>
      <c r="H103" s="34">
        <v>32.60961904800281</v>
      </c>
      <c r="I103" s="35" t="s">
        <v>28</v>
      </c>
      <c r="J103" s="36">
        <v>6600.0</v>
      </c>
      <c r="K103" s="28">
        <v>4.940851370909517</v>
      </c>
      <c r="L103" s="28">
        <v>6.333557972984415</v>
      </c>
      <c r="M103" s="34">
        <v>31.42546550962326</v>
      </c>
      <c r="N103" s="35" t="s">
        <v>28</v>
      </c>
      <c r="O103" s="36">
        <v>7100.0</v>
      </c>
      <c r="P103" s="28">
        <v>4.426121902763839</v>
      </c>
      <c r="Q103" s="37">
        <v>5.522168610544598</v>
      </c>
      <c r="R103" s="38">
        <v>18.002463924735995</v>
      </c>
      <c r="S103" s="39">
        <v>17.106169153932697</v>
      </c>
      <c r="T103" s="40">
        <v>0.06336520237802985</v>
      </c>
      <c r="U103" s="40">
        <v>0.04564274733792463</v>
      </c>
      <c r="V103" s="40">
        <v>0.03296970686231866</v>
      </c>
      <c r="W103" s="40">
        <v>0.024752032178917915</v>
      </c>
      <c r="X103" s="39">
        <v>21.596127837615484</v>
      </c>
      <c r="Y103" s="41">
        <v>11.013491210387325</v>
      </c>
      <c r="Z103" s="41">
        <v>19.120737398707764</v>
      </c>
      <c r="AA103" s="41">
        <v>12.304728110915494</v>
      </c>
      <c r="AB103" s="42">
        <v>0.0</v>
      </c>
      <c r="AC103" s="42">
        <v>1.0</v>
      </c>
      <c r="AD103" s="42">
        <v>0.0</v>
      </c>
      <c r="AE103" s="42">
        <v>0.0</v>
      </c>
      <c r="AF103" s="42">
        <v>0.0</v>
      </c>
      <c r="AG103" s="25"/>
      <c r="AH103" s="25"/>
      <c r="AI103" s="25"/>
      <c r="AJ103" s="25"/>
      <c r="AK103" s="25"/>
      <c r="AL103" s="25"/>
    </row>
    <row r="104">
      <c r="A104" s="26" t="s">
        <v>138</v>
      </c>
      <c r="B104" s="25" t="s">
        <v>135</v>
      </c>
      <c r="C104" s="25" t="s">
        <v>399</v>
      </c>
      <c r="D104" s="28">
        <v>99.28772783761393</v>
      </c>
      <c r="E104" s="29">
        <v>0.2995960696105126</v>
      </c>
      <c r="F104" s="30">
        <v>32.0</v>
      </c>
      <c r="G104" s="33"/>
      <c r="H104" s="34">
        <v>44.994961105992246</v>
      </c>
      <c r="I104" s="35" t="s">
        <v>58</v>
      </c>
      <c r="J104" s="36">
        <v>8700.0</v>
      </c>
      <c r="K104" s="28">
        <v>5.171834609884166</v>
      </c>
      <c r="L104" s="28">
        <v>8.391596285864518</v>
      </c>
      <c r="M104" s="34">
        <v>43.091188115293804</v>
      </c>
      <c r="N104" s="35" t="s">
        <v>27</v>
      </c>
      <c r="O104" s="36">
        <v>9400.0</v>
      </c>
      <c r="P104" s="28">
        <v>4.5841689484355115</v>
      </c>
      <c r="Q104" s="37">
        <v>7.206360988236114</v>
      </c>
      <c r="R104" s="38">
        <v>21.69047415227106</v>
      </c>
      <c r="S104" s="39">
        <v>20.610563166741354</v>
      </c>
      <c r="T104" s="40">
        <v>0.06828334748589304</v>
      </c>
      <c r="U104" s="40">
        <v>0.06069630887634937</v>
      </c>
      <c r="V104" s="40">
        <v>0.06464572623474196</v>
      </c>
      <c r="W104" s="40">
        <v>0.04801660051519419</v>
      </c>
      <c r="X104" s="39">
        <v>25.791059746733744</v>
      </c>
      <c r="Y104" s="41">
        <v>19.2039013592585</v>
      </c>
      <c r="Z104" s="41">
        <v>22.193107160032827</v>
      </c>
      <c r="AA104" s="41">
        <v>20.89808095526098</v>
      </c>
      <c r="AB104" s="42">
        <v>1.0</v>
      </c>
      <c r="AC104" s="42">
        <v>1.0</v>
      </c>
      <c r="AD104" s="42">
        <v>0.0</v>
      </c>
      <c r="AE104" s="42">
        <v>0.0</v>
      </c>
      <c r="AF104" s="42">
        <v>0.0</v>
      </c>
      <c r="AG104" s="25"/>
      <c r="AH104" s="25"/>
      <c r="AI104" s="25"/>
      <c r="AJ104" s="25"/>
      <c r="AK104" s="25"/>
      <c r="AL104" s="25"/>
    </row>
    <row r="105">
      <c r="A105" s="26" t="s">
        <v>142</v>
      </c>
      <c r="B105" s="25" t="s">
        <v>135</v>
      </c>
      <c r="C105" s="25" t="s">
        <v>399</v>
      </c>
      <c r="D105" s="28">
        <v>99.28772783761393</v>
      </c>
      <c r="E105" s="29">
        <v>0.16360469528100546</v>
      </c>
      <c r="F105" s="30">
        <v>30.0</v>
      </c>
      <c r="G105" s="33"/>
      <c r="H105" s="34">
        <v>32.838417946926405</v>
      </c>
      <c r="I105" s="35" t="s">
        <v>45</v>
      </c>
      <c r="J105" s="36">
        <v>7200.0</v>
      </c>
      <c r="K105" s="28">
        <v>4.560891381517556</v>
      </c>
      <c r="L105" s="28">
        <v>5.876497594043199</v>
      </c>
      <c r="M105" s="34">
        <v>33.702642712556596</v>
      </c>
      <c r="N105" s="35" t="s">
        <v>30</v>
      </c>
      <c r="O105" s="36">
        <v>7800.0</v>
      </c>
      <c r="P105" s="28">
        <v>4.320851629814948</v>
      </c>
      <c r="Q105" s="37">
        <v>5.674100014839386</v>
      </c>
      <c r="R105" s="38">
        <v>9.825297308711864</v>
      </c>
      <c r="S105" s="39">
        <v>9.336121902711692</v>
      </c>
      <c r="T105" s="40">
        <v>0.040278127415531835</v>
      </c>
      <c r="U105" s="40">
        <v>0.016552655102273356</v>
      </c>
      <c r="V105" s="40">
        <v>0.03099024871925623</v>
      </c>
      <c r="W105" s="40">
        <v>0.032093759059407784</v>
      </c>
      <c r="X105" s="39">
        <v>9.521315612561757</v>
      </c>
      <c r="Y105" s="41">
        <v>23.317102334364648</v>
      </c>
      <c r="Z105" s="41">
        <v>8.011943134573993</v>
      </c>
      <c r="AA105" s="41">
        <v>25.6906995779826</v>
      </c>
      <c r="AB105" s="42">
        <v>0.0</v>
      </c>
      <c r="AC105" s="42">
        <v>0.0</v>
      </c>
      <c r="AD105" s="42">
        <v>0.0</v>
      </c>
      <c r="AE105" s="42">
        <v>1.0</v>
      </c>
      <c r="AF105" s="42">
        <v>1.0</v>
      </c>
      <c r="AG105" s="25"/>
      <c r="AH105" s="25"/>
      <c r="AI105" s="25"/>
      <c r="AJ105" s="25"/>
      <c r="AK105" s="25"/>
      <c r="AL105" s="25"/>
    </row>
    <row r="106">
      <c r="A106" s="26" t="s">
        <v>144</v>
      </c>
      <c r="B106" s="25" t="s">
        <v>135</v>
      </c>
      <c r="C106" s="25" t="s">
        <v>399</v>
      </c>
      <c r="D106" s="28">
        <v>99.28772783761393</v>
      </c>
      <c r="E106" s="29">
        <v>0.12070821199767036</v>
      </c>
      <c r="F106" s="30">
        <v>24.0</v>
      </c>
      <c r="G106" s="33"/>
      <c r="H106" s="34">
        <v>18.024191647377986</v>
      </c>
      <c r="I106" s="35" t="s">
        <v>40</v>
      </c>
      <c r="J106" s="36">
        <v>3900.0</v>
      </c>
      <c r="K106" s="28">
        <v>4.621587601891791</v>
      </c>
      <c r="L106" s="28">
        <v>3.8383223026368993</v>
      </c>
      <c r="M106" s="34">
        <v>18.38479872184036</v>
      </c>
      <c r="N106" s="35" t="s">
        <v>29</v>
      </c>
      <c r="O106" s="36">
        <v>4500.0</v>
      </c>
      <c r="P106" s="28">
        <v>4.085510827075636</v>
      </c>
      <c r="Q106" s="37">
        <v>3.4426629816663916</v>
      </c>
      <c r="R106" s="38">
        <v>5.579689167889363</v>
      </c>
      <c r="S106" s="39">
        <v>5.30189129284319</v>
      </c>
      <c r="T106" s="40">
        <v>0.035302163433904736</v>
      </c>
      <c r="U106" s="40">
        <v>0.013979302813425937</v>
      </c>
      <c r="V106" s="40">
        <v>0.01716446041648501</v>
      </c>
      <c r="W106" s="40">
        <v>0.017252937016569984</v>
      </c>
      <c r="X106" s="39">
        <v>6.35788362645835</v>
      </c>
      <c r="Y106" s="41">
        <v>11.666308020919637</v>
      </c>
      <c r="Z106" s="41">
        <v>5.58263909445842</v>
      </c>
      <c r="AA106" s="41">
        <v>12.80215962738194</v>
      </c>
      <c r="AB106" s="42">
        <v>0.0</v>
      </c>
      <c r="AC106" s="42">
        <v>1.0</v>
      </c>
      <c r="AD106" s="42">
        <v>1.0</v>
      </c>
      <c r="AE106" s="42">
        <v>0.0</v>
      </c>
      <c r="AF106" s="42">
        <v>0.0</v>
      </c>
      <c r="AG106" s="25"/>
      <c r="AH106" s="25"/>
      <c r="AI106" s="25"/>
      <c r="AJ106" s="25"/>
      <c r="AK106" s="25"/>
      <c r="AL106" s="25"/>
    </row>
    <row r="107">
      <c r="A107" s="26" t="s">
        <v>159</v>
      </c>
      <c r="B107" s="25" t="s">
        <v>135</v>
      </c>
      <c r="C107" s="25" t="s">
        <v>399</v>
      </c>
      <c r="D107" s="28">
        <v>99.28772783761393</v>
      </c>
      <c r="E107" s="29">
        <v>0.1955289875973464</v>
      </c>
      <c r="F107" s="30">
        <v>16.0</v>
      </c>
      <c r="G107" s="33"/>
      <c r="H107" s="34">
        <v>12.256234661415556</v>
      </c>
      <c r="I107" s="35" t="s">
        <v>28</v>
      </c>
      <c r="J107" s="36">
        <v>3700.0</v>
      </c>
      <c r="K107" s="28">
        <v>3.3124958544366367</v>
      </c>
      <c r="L107" s="28">
        <v>2.074378552994492</v>
      </c>
      <c r="M107" s="34">
        <v>11.777671151368835</v>
      </c>
      <c r="N107" s="35" t="s">
        <v>28</v>
      </c>
      <c r="O107" s="36">
        <v>3000.0</v>
      </c>
      <c r="P107" s="28">
        <v>3.9258903837896115</v>
      </c>
      <c r="Q107" s="37">
        <v>2.3878557394954525</v>
      </c>
      <c r="R107" s="38">
        <v>6.445222382554875</v>
      </c>
      <c r="S107" s="39">
        <v>6.124331912100397</v>
      </c>
      <c r="T107" s="40">
        <v>0.03766659154173434</v>
      </c>
      <c r="U107" s="40">
        <v>0.04154681830859641</v>
      </c>
      <c r="V107" s="40">
        <v>0.03435420283831548</v>
      </c>
      <c r="W107" s="40">
        <v>0.017602979966740165</v>
      </c>
      <c r="X107" s="39">
        <v>8.151514513062201</v>
      </c>
      <c r="Y107" s="41">
        <v>4.104720148353355</v>
      </c>
      <c r="Z107" s="41">
        <v>7.172706334260303</v>
      </c>
      <c r="AA107" s="41">
        <v>4.604964817108533</v>
      </c>
      <c r="AB107" s="42">
        <v>0.0</v>
      </c>
      <c r="AC107" s="42">
        <v>1.0</v>
      </c>
      <c r="AD107" s="42">
        <v>0.0</v>
      </c>
      <c r="AE107" s="42">
        <v>0.0</v>
      </c>
      <c r="AF107" s="42">
        <v>0.0</v>
      </c>
      <c r="AG107" s="25"/>
      <c r="AH107" s="25"/>
      <c r="AI107" s="25"/>
      <c r="AJ107" s="25"/>
      <c r="AK107" s="25"/>
      <c r="AL107" s="25"/>
    </row>
    <row r="108">
      <c r="A108" s="26" t="s">
        <v>152</v>
      </c>
      <c r="B108" s="25" t="s">
        <v>135</v>
      </c>
      <c r="C108" s="25" t="s">
        <v>399</v>
      </c>
      <c r="D108" s="28">
        <v>99.28772783761393</v>
      </c>
      <c r="E108" s="29">
        <v>0.13706871247498334</v>
      </c>
      <c r="F108" s="30">
        <v>15.0</v>
      </c>
      <c r="G108" s="33"/>
      <c r="H108" s="34">
        <v>10.804446625542958</v>
      </c>
      <c r="I108" s="35" t="s">
        <v>58</v>
      </c>
      <c r="J108" s="36">
        <v>3600.0</v>
      </c>
      <c r="K108" s="28">
        <v>3.0012351737619327</v>
      </c>
      <c r="L108" s="28">
        <v>1.7137583872075473</v>
      </c>
      <c r="M108" s="34">
        <v>11.024436330102578</v>
      </c>
      <c r="N108" s="35" t="s">
        <v>27</v>
      </c>
      <c r="O108" s="36">
        <v>4100.0</v>
      </c>
      <c r="P108" s="28">
        <v>2.6888869097811163</v>
      </c>
      <c r="Q108" s="37">
        <v>1.558225749005449</v>
      </c>
      <c r="R108" s="38">
        <v>4.0187064816916</v>
      </c>
      <c r="S108" s="39">
        <v>3.8186257805168955</v>
      </c>
      <c r="T108" s="40">
        <v>0.05827306614490299</v>
      </c>
      <c r="U108" s="40">
        <v>0.0011672571030566085</v>
      </c>
      <c r="V108" s="40">
        <v>0.022447251981857857</v>
      </c>
      <c r="W108" s="40">
        <v>0.024512399164188778</v>
      </c>
      <c r="X108" s="39">
        <v>4.059086615575064</v>
      </c>
      <c r="Y108" s="41">
        <v>6.745360009967896</v>
      </c>
      <c r="Z108" s="41">
        <v>3.660699940196043</v>
      </c>
      <c r="AA108" s="41">
        <v>7.363736389906536</v>
      </c>
      <c r="AB108" s="42">
        <v>1.0</v>
      </c>
      <c r="AC108" s="42">
        <v>1.0</v>
      </c>
      <c r="AD108" s="42">
        <v>0.0</v>
      </c>
      <c r="AE108" s="42">
        <v>0.0</v>
      </c>
      <c r="AF108" s="42">
        <v>0.0</v>
      </c>
      <c r="AG108" s="25"/>
      <c r="AH108" s="25"/>
      <c r="AI108" s="25"/>
      <c r="AJ108" s="25"/>
      <c r="AK108" s="25"/>
      <c r="AL108" s="25"/>
    </row>
    <row r="109">
      <c r="A109" s="26" t="s">
        <v>154</v>
      </c>
      <c r="B109" s="25" t="s">
        <v>135</v>
      </c>
      <c r="C109" s="25" t="s">
        <v>399</v>
      </c>
      <c r="D109" s="28">
        <v>99.28772783761393</v>
      </c>
      <c r="E109" s="29">
        <v>0.15985445349817365</v>
      </c>
      <c r="F109" s="30">
        <v>15.0</v>
      </c>
      <c r="G109" s="33"/>
      <c r="H109" s="34">
        <v>13.884882964999472</v>
      </c>
      <c r="I109" s="35" t="s">
        <v>31</v>
      </c>
      <c r="J109" s="36">
        <v>3400.0</v>
      </c>
      <c r="K109" s="28">
        <v>4.083789107352786</v>
      </c>
      <c r="L109" s="28">
        <v>2.80196214615658</v>
      </c>
      <c r="M109" s="34">
        <v>14.04147618482985</v>
      </c>
      <c r="N109" s="35" t="s">
        <v>31</v>
      </c>
      <c r="O109" s="36">
        <v>3300.0</v>
      </c>
      <c r="P109" s="28">
        <v>4.254992783281772</v>
      </c>
      <c r="Q109" s="37">
        <v>2.9434947873141377</v>
      </c>
      <c r="R109" s="38">
        <v>4.783864208065375</v>
      </c>
      <c r="S109" s="39">
        <v>4.545688339925984</v>
      </c>
      <c r="T109" s="40">
        <v>0.055997744255548036</v>
      </c>
      <c r="U109" s="40">
        <v>9.164933593379385E-5</v>
      </c>
      <c r="V109" s="40">
        <v>0.03693468238131892</v>
      </c>
      <c r="W109" s="40">
        <v>0.02914448882694644</v>
      </c>
      <c r="X109" s="39">
        <v>4.17873188349898</v>
      </c>
      <c r="Y109" s="41">
        <v>9.706151081500492</v>
      </c>
      <c r="Z109" s="41">
        <v>3.7251709883522723</v>
      </c>
      <c r="AA109" s="41">
        <v>10.316305196477577</v>
      </c>
      <c r="AB109" s="42">
        <v>0.0</v>
      </c>
      <c r="AC109" s="42">
        <v>0.0</v>
      </c>
      <c r="AD109" s="42">
        <v>0.0</v>
      </c>
      <c r="AE109" s="42">
        <v>0.0</v>
      </c>
      <c r="AF109" s="42">
        <v>1.0</v>
      </c>
      <c r="AG109" s="25"/>
      <c r="AH109" s="25"/>
      <c r="AI109" s="25"/>
      <c r="AJ109" s="25"/>
      <c r="AK109" s="25"/>
      <c r="AL109" s="25"/>
    </row>
    <row r="110">
      <c r="A110" s="26" t="s">
        <v>150</v>
      </c>
      <c r="B110" s="25" t="s">
        <v>135</v>
      </c>
      <c r="C110" s="25" t="s">
        <v>399</v>
      </c>
      <c r="D110" s="28">
        <v>99.28772783761393</v>
      </c>
      <c r="E110" s="29">
        <v>0.12605856613934702</v>
      </c>
      <c r="F110" s="30">
        <v>12.0</v>
      </c>
      <c r="G110" s="33"/>
      <c r="H110" s="34">
        <v>7.610814784439141</v>
      </c>
      <c r="I110" s="35" t="s">
        <v>40</v>
      </c>
      <c r="J110" s="36">
        <v>3300.0</v>
      </c>
      <c r="K110" s="28">
        <v>2.306307510436103</v>
      </c>
      <c r="L110" s="28">
        <v>1.0189892462080705</v>
      </c>
      <c r="M110" s="34">
        <v>7.700102742626414</v>
      </c>
      <c r="N110" s="35" t="s">
        <v>28</v>
      </c>
      <c r="O110" s="36">
        <v>3000.0</v>
      </c>
      <c r="P110" s="28">
        <v>2.5667009142088046</v>
      </c>
      <c r="Q110" s="37">
        <v>1.1437622504295182</v>
      </c>
      <c r="R110" s="38">
        <v>2.9275668625407074</v>
      </c>
      <c r="S110" s="39">
        <v>2.7818110992717227</v>
      </c>
      <c r="T110" s="40">
        <v>0.03156080303788265</v>
      </c>
      <c r="U110" s="40">
        <v>0.016891697400556908</v>
      </c>
      <c r="V110" s="40">
        <v>0.019381000175375824</v>
      </c>
      <c r="W110" s="40">
        <v>0.017514023094261637</v>
      </c>
      <c r="X110" s="39">
        <v>3.2980041064927863</v>
      </c>
      <c r="Y110" s="41">
        <v>4.312810677946355</v>
      </c>
      <c r="Z110" s="41">
        <v>2.8709958799244664</v>
      </c>
      <c r="AA110" s="41">
        <v>4.8291068627019476</v>
      </c>
      <c r="AB110" s="42">
        <v>0.0</v>
      </c>
      <c r="AC110" s="42">
        <v>1.0</v>
      </c>
      <c r="AD110" s="42">
        <v>1.0</v>
      </c>
      <c r="AE110" s="42">
        <v>0.0</v>
      </c>
      <c r="AF110" s="42">
        <v>0.0</v>
      </c>
      <c r="AG110" s="25"/>
      <c r="AH110" s="25"/>
      <c r="AI110" s="25"/>
      <c r="AJ110" s="25"/>
      <c r="AK110" s="25"/>
      <c r="AL110" s="25"/>
    </row>
    <row r="111">
      <c r="A111" s="26" t="s">
        <v>167</v>
      </c>
      <c r="B111" s="25" t="s">
        <v>135</v>
      </c>
      <c r="C111" s="25" t="s">
        <v>399</v>
      </c>
      <c r="D111" s="28">
        <v>99.28772783761393</v>
      </c>
      <c r="E111" s="29">
        <v>0.17374047954866007</v>
      </c>
      <c r="F111" s="30">
        <v>11.0</v>
      </c>
      <c r="G111" s="33"/>
      <c r="H111" s="34">
        <v>10.892654653540625</v>
      </c>
      <c r="I111" s="35" t="s">
        <v>45</v>
      </c>
      <c r="J111" s="36">
        <v>3000.0</v>
      </c>
      <c r="K111" s="28">
        <v>3.6308848845135415</v>
      </c>
      <c r="L111" s="28">
        <v>2.0856770776435676</v>
      </c>
      <c r="M111" s="34">
        <v>11.213698620223626</v>
      </c>
      <c r="N111" s="35" t="s">
        <v>30</v>
      </c>
      <c r="O111" s="36">
        <v>3600.0</v>
      </c>
      <c r="P111" s="28">
        <v>3.1149162833954516</v>
      </c>
      <c r="Q111" s="37">
        <v>1.8277462193239014</v>
      </c>
      <c r="R111" s="38">
        <v>3.860860477107732</v>
      </c>
      <c r="S111" s="39">
        <v>3.6686385084427657</v>
      </c>
      <c r="T111" s="40">
        <v>0.07860321231116321</v>
      </c>
      <c r="U111" s="40">
        <v>0.001856038071101847</v>
      </c>
      <c r="V111" s="40">
        <v>0.029325401523409185</v>
      </c>
      <c r="W111" s="40">
        <v>0.028304580584303164</v>
      </c>
      <c r="X111" s="39">
        <v>4.070036380349086</v>
      </c>
      <c r="Y111" s="41">
        <v>6.822618273191538</v>
      </c>
      <c r="Z111" s="41">
        <v>3.726907502628347</v>
      </c>
      <c r="AA111" s="41">
        <v>7.486791117595279</v>
      </c>
      <c r="AB111" s="42">
        <v>0.0</v>
      </c>
      <c r="AC111" s="42">
        <v>0.0</v>
      </c>
      <c r="AD111" s="42">
        <v>0.0</v>
      </c>
      <c r="AE111" s="42">
        <v>1.0</v>
      </c>
      <c r="AF111" s="42">
        <v>1.0</v>
      </c>
      <c r="AG111" s="25"/>
      <c r="AH111" s="25"/>
      <c r="AI111" s="25"/>
      <c r="AJ111" s="25"/>
      <c r="AK111" s="25"/>
      <c r="AL111" s="25"/>
    </row>
    <row r="112">
      <c r="A112" s="26" t="s">
        <v>157</v>
      </c>
      <c r="B112" s="25" t="s">
        <v>135</v>
      </c>
      <c r="C112" s="25" t="s">
        <v>399</v>
      </c>
      <c r="D112" s="28">
        <v>99.28772783761393</v>
      </c>
      <c r="E112" s="29">
        <v>0.21621487603305786</v>
      </c>
      <c r="F112" s="30">
        <v>9.0</v>
      </c>
      <c r="G112" s="33"/>
      <c r="H112" s="34">
        <v>10.111019489831103</v>
      </c>
      <c r="I112" s="35" t="s">
        <v>31</v>
      </c>
      <c r="J112" s="36">
        <v>3000.0</v>
      </c>
      <c r="K112" s="28">
        <v>3.370339829943701</v>
      </c>
      <c r="L112" s="28">
        <v>1.8333046736434377</v>
      </c>
      <c r="M112" s="34">
        <v>10.658203634748016</v>
      </c>
      <c r="N112" s="35" t="s">
        <v>31</v>
      </c>
      <c r="O112" s="36">
        <v>3100.0</v>
      </c>
      <c r="P112" s="28">
        <v>3.438130204757425</v>
      </c>
      <c r="Q112" s="37">
        <v>1.943744743081786</v>
      </c>
      <c r="R112" s="38">
        <v>4.084324535324711</v>
      </c>
      <c r="S112" s="39">
        <v>3.8809768858818403</v>
      </c>
      <c r="T112" s="40">
        <v>0.105963509440862</v>
      </c>
      <c r="U112" s="40">
        <v>1.9283623192149592E-4</v>
      </c>
      <c r="V112" s="40">
        <v>0.03413201305010478</v>
      </c>
      <c r="W112" s="40">
        <v>0.02632214565728419</v>
      </c>
      <c r="X112" s="39">
        <v>4.348297711306092</v>
      </c>
      <c r="Y112" s="41">
        <v>5.762721778525011</v>
      </c>
      <c r="Z112" s="41">
        <v>4.101490307671587</v>
      </c>
      <c r="AA112" s="41">
        <v>6.556713327076428</v>
      </c>
      <c r="AB112" s="42">
        <v>0.0</v>
      </c>
      <c r="AC112" s="42">
        <v>0.0</v>
      </c>
      <c r="AD112" s="42">
        <v>0.0</v>
      </c>
      <c r="AE112" s="42">
        <v>0.0</v>
      </c>
      <c r="AF112" s="42">
        <v>1.0</v>
      </c>
      <c r="AG112" s="25"/>
      <c r="AH112" s="25"/>
      <c r="AI112" s="25"/>
      <c r="AJ112" s="25"/>
      <c r="AK112" s="25"/>
      <c r="AL112" s="25"/>
    </row>
    <row r="113">
      <c r="A113" s="26" t="s">
        <v>161</v>
      </c>
      <c r="B113" s="25" t="s">
        <v>135</v>
      </c>
      <c r="C113" s="25" t="s">
        <v>399</v>
      </c>
      <c r="D113" s="28">
        <v>99.28772783761393</v>
      </c>
      <c r="E113" s="29">
        <v>0.1411544818817546</v>
      </c>
      <c r="F113" s="30">
        <v>5.0</v>
      </c>
      <c r="G113" s="33"/>
      <c r="H113" s="34">
        <v>3.8721785548276326</v>
      </c>
      <c r="I113" s="35" t="s">
        <v>44</v>
      </c>
      <c r="J113" s="36">
        <v>3000.0</v>
      </c>
      <c r="K113" s="28">
        <v>1.2907261849425442</v>
      </c>
      <c r="L113" s="28">
        <v>0.3477341375189433</v>
      </c>
      <c r="M113" s="34">
        <v>3.815628704723263</v>
      </c>
      <c r="N113" s="35" t="s">
        <v>29</v>
      </c>
      <c r="O113" s="36">
        <v>3000.0</v>
      </c>
      <c r="P113" s="28">
        <v>1.2718762349077544</v>
      </c>
      <c r="Q113" s="37">
        <v>0.3389852418664638</v>
      </c>
      <c r="R113" s="38">
        <v>1.3845809625316157</v>
      </c>
      <c r="S113" s="39">
        <v>1.3156463610426652</v>
      </c>
      <c r="T113" s="40">
        <v>0.044879654019472685</v>
      </c>
      <c r="U113" s="40">
        <v>0.0187449157350408</v>
      </c>
      <c r="V113" s="40">
        <v>0.02604461849724419</v>
      </c>
      <c r="W113" s="40">
        <v>0.02298054573286252</v>
      </c>
      <c r="X113" s="39">
        <v>1.7574016642447043</v>
      </c>
      <c r="Y113" s="41">
        <v>2.1147768905829283</v>
      </c>
      <c r="Z113" s="41">
        <v>1.5416294630924112</v>
      </c>
      <c r="AA113" s="41">
        <v>2.2739992416308517</v>
      </c>
      <c r="AB113" s="42">
        <v>0.0</v>
      </c>
      <c r="AC113" s="42">
        <v>0.0</v>
      </c>
      <c r="AD113" s="42">
        <v>1.0</v>
      </c>
      <c r="AE113" s="42">
        <v>1.0</v>
      </c>
      <c r="AF113" s="42">
        <v>0.0</v>
      </c>
      <c r="AG113" s="25"/>
      <c r="AH113" s="25"/>
      <c r="AI113" s="25"/>
      <c r="AJ113" s="25"/>
      <c r="AK113" s="25"/>
      <c r="AL113" s="25"/>
    </row>
    <row r="114">
      <c r="A114" s="26" t="s">
        <v>147</v>
      </c>
      <c r="B114" s="25" t="s">
        <v>135</v>
      </c>
      <c r="C114" s="25" t="s">
        <v>399</v>
      </c>
      <c r="D114" s="28">
        <v>99.28772783761393</v>
      </c>
      <c r="E114" s="29">
        <v>0.17189473684210527</v>
      </c>
      <c r="F114" s="30">
        <v>4.0</v>
      </c>
      <c r="G114" s="33"/>
      <c r="H114" s="34">
        <v>3.682225553543214</v>
      </c>
      <c r="I114" s="35" t="s">
        <v>45</v>
      </c>
      <c r="J114" s="36">
        <v>3300.0</v>
      </c>
      <c r="K114" s="28">
        <v>1.1158259253161253</v>
      </c>
      <c r="L114" s="28">
        <v>0.28974637687978116</v>
      </c>
      <c r="M114" s="34">
        <v>3.732405853546048</v>
      </c>
      <c r="N114" s="35" t="s">
        <v>30</v>
      </c>
      <c r="O114" s="36">
        <v>3500.0</v>
      </c>
      <c r="P114" s="28">
        <v>1.066401672441728</v>
      </c>
      <c r="Q114" s="37">
        <v>0.27966989912034296</v>
      </c>
      <c r="R114" s="38">
        <v>1.386728818222826</v>
      </c>
      <c r="S114" s="39">
        <v>1.3176872807148658</v>
      </c>
      <c r="T114" s="40">
        <v>0.06383438376236726</v>
      </c>
      <c r="U114" s="40">
        <v>0.012044223351390047</v>
      </c>
      <c r="V114" s="40">
        <v>0.030666445610077735</v>
      </c>
      <c r="W114" s="40">
        <v>0.02575610839758795</v>
      </c>
      <c r="X114" s="39">
        <v>1.5522969419934007</v>
      </c>
      <c r="Y114" s="41">
        <v>2.129928611549813</v>
      </c>
      <c r="Z114" s="41">
        <v>1.3959173982073987</v>
      </c>
      <c r="AA114" s="41">
        <v>2.3364884553386496</v>
      </c>
      <c r="AB114" s="42">
        <v>0.0</v>
      </c>
      <c r="AC114" s="42">
        <v>0.0</v>
      </c>
      <c r="AD114" s="42">
        <v>0.0</v>
      </c>
      <c r="AE114" s="42">
        <v>1.0</v>
      </c>
      <c r="AF114" s="42">
        <v>1.0</v>
      </c>
      <c r="AG114" s="25"/>
      <c r="AH114" s="25"/>
      <c r="AI114" s="25"/>
      <c r="AJ114" s="25"/>
      <c r="AK114" s="25"/>
      <c r="AL114" s="25"/>
    </row>
    <row r="115">
      <c r="A115" s="26" t="s">
        <v>163</v>
      </c>
      <c r="B115" s="25" t="s">
        <v>135</v>
      </c>
      <c r="C115" s="25" t="s">
        <v>399</v>
      </c>
      <c r="D115" s="28">
        <v>99.28772783761393</v>
      </c>
      <c r="E115" s="29">
        <v>0.18</v>
      </c>
      <c r="F115" s="30">
        <v>0.0</v>
      </c>
      <c r="G115" s="33"/>
      <c r="H115" s="34" t="s">
        <v>64</v>
      </c>
      <c r="I115" s="35" t="s">
        <v>30</v>
      </c>
      <c r="J115" s="36">
        <v>3000.0</v>
      </c>
      <c r="K115" s="28" t="s">
        <v>64</v>
      </c>
      <c r="L115" s="28" t="s">
        <v>64</v>
      </c>
      <c r="M115" s="34" t="s">
        <v>64</v>
      </c>
      <c r="N115" s="35" t="s">
        <v>30</v>
      </c>
      <c r="O115" s="36">
        <v>3400.0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0.0</v>
      </c>
      <c r="AD115" s="42">
        <v>0.0</v>
      </c>
      <c r="AE115" s="42">
        <v>1.0</v>
      </c>
      <c r="AF115" s="42">
        <v>0.0</v>
      </c>
      <c r="AG115" s="25"/>
      <c r="AH115" s="25"/>
      <c r="AI115" s="25"/>
      <c r="AJ115" s="25"/>
      <c r="AK115" s="25"/>
      <c r="AL115" s="25"/>
    </row>
    <row r="116">
      <c r="A116" s="26" t="s">
        <v>165</v>
      </c>
      <c r="B116" s="25" t="s">
        <v>135</v>
      </c>
      <c r="C116" s="25" t="s">
        <v>399</v>
      </c>
      <c r="D116" s="28">
        <v>99.28772783761393</v>
      </c>
      <c r="E116" s="29">
        <v>0.1656911196911197</v>
      </c>
      <c r="F116" s="30">
        <v>0.0</v>
      </c>
      <c r="G116" s="33"/>
      <c r="H116" s="34" t="s">
        <v>64</v>
      </c>
      <c r="I116" s="35" t="s">
        <v>31</v>
      </c>
      <c r="J116" s="36">
        <v>3000.0</v>
      </c>
      <c r="K116" s="28" t="s">
        <v>64</v>
      </c>
      <c r="L116" s="28" t="s">
        <v>64</v>
      </c>
      <c r="M116" s="34" t="s">
        <v>64</v>
      </c>
      <c r="N116" s="35" t="s">
        <v>31</v>
      </c>
      <c r="O116" s="36">
        <v>3000.0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0.0</v>
      </c>
      <c r="AC116" s="42">
        <v>0.0</v>
      </c>
      <c r="AD116" s="42">
        <v>0.0</v>
      </c>
      <c r="AE116" s="42">
        <v>0.0</v>
      </c>
      <c r="AF116" s="42">
        <v>1.0</v>
      </c>
      <c r="AG116" s="25"/>
      <c r="AH116" s="25"/>
      <c r="AI116" s="25"/>
      <c r="AJ116" s="25"/>
      <c r="AK116" s="25"/>
      <c r="AL116" s="25"/>
    </row>
    <row r="117">
      <c r="A117" s="26" t="s">
        <v>169</v>
      </c>
      <c r="B117" s="25" t="s">
        <v>135</v>
      </c>
      <c r="C117" s="25" t="s">
        <v>399</v>
      </c>
      <c r="D117" s="28">
        <v>99.28772783761393</v>
      </c>
      <c r="E117" s="29">
        <v>0.14908196721311476</v>
      </c>
      <c r="F117" s="30">
        <v>0.0</v>
      </c>
      <c r="G117" s="32"/>
      <c r="H117" s="34" t="s">
        <v>64</v>
      </c>
      <c r="I117" s="35" t="s">
        <v>44</v>
      </c>
      <c r="J117" s="36">
        <v>3000.0</v>
      </c>
      <c r="K117" s="28" t="s">
        <v>64</v>
      </c>
      <c r="L117" s="28" t="s">
        <v>64</v>
      </c>
      <c r="M117" s="34" t="s">
        <v>64</v>
      </c>
      <c r="N117" s="35" t="s">
        <v>30</v>
      </c>
      <c r="O117" s="36">
        <v>3200.0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0.0</v>
      </c>
      <c r="AC117" s="42">
        <v>0.0</v>
      </c>
      <c r="AD117" s="42">
        <v>1.0</v>
      </c>
      <c r="AE117" s="42">
        <v>1.0</v>
      </c>
      <c r="AF117" s="42">
        <v>0.0</v>
      </c>
      <c r="AG117" s="25"/>
      <c r="AH117" s="25"/>
      <c r="AI117" s="25"/>
      <c r="AJ117" s="25"/>
      <c r="AK117" s="25"/>
      <c r="AL117" s="25"/>
    </row>
    <row r="118">
      <c r="A118" s="26" t="s">
        <v>173</v>
      </c>
      <c r="B118" s="25" t="s">
        <v>135</v>
      </c>
      <c r="C118" s="25" t="s">
        <v>399</v>
      </c>
      <c r="D118" s="28">
        <v>99.28772783761393</v>
      </c>
      <c r="E118" s="29">
        <v>0.17944642857142856</v>
      </c>
      <c r="F118" s="30">
        <v>0.0</v>
      </c>
      <c r="G118" s="33"/>
      <c r="H118" s="34" t="s">
        <v>64</v>
      </c>
      <c r="I118" s="35" t="s">
        <v>27</v>
      </c>
      <c r="J118" s="36">
        <v>3000.0</v>
      </c>
      <c r="K118" s="28" t="s">
        <v>64</v>
      </c>
      <c r="L118" s="28" t="s">
        <v>64</v>
      </c>
      <c r="M118" s="34" t="s">
        <v>64</v>
      </c>
      <c r="N118" s="35" t="s">
        <v>27</v>
      </c>
      <c r="O118" s="36">
        <v>3000.0</v>
      </c>
      <c r="P118" s="28" t="s">
        <v>64</v>
      </c>
      <c r="Q118" s="37" t="s">
        <v>64</v>
      </c>
      <c r="R118" s="38" t="s">
        <v>64</v>
      </c>
      <c r="S118" s="39" t="s">
        <v>64</v>
      </c>
      <c r="T118" s="40" t="s">
        <v>64</v>
      </c>
      <c r="U118" s="40" t="s">
        <v>64</v>
      </c>
      <c r="V118" s="40" t="s">
        <v>64</v>
      </c>
      <c r="W118" s="40" t="s">
        <v>64</v>
      </c>
      <c r="X118" s="39" t="s">
        <v>64</v>
      </c>
      <c r="Y118" s="41" t="s">
        <v>64</v>
      </c>
      <c r="Z118" s="41" t="s">
        <v>64</v>
      </c>
      <c r="AA118" s="41" t="s">
        <v>64</v>
      </c>
      <c r="AB118" s="42">
        <v>1.0</v>
      </c>
      <c r="AC118" s="42">
        <v>0.0</v>
      </c>
      <c r="AD118" s="42">
        <v>0.0</v>
      </c>
      <c r="AE118" s="42">
        <v>0.0</v>
      </c>
      <c r="AF118" s="42">
        <v>0.0</v>
      </c>
      <c r="AG118" s="25"/>
      <c r="AH118" s="25"/>
      <c r="AI118" s="25"/>
      <c r="AJ118" s="25"/>
      <c r="AK118" s="25"/>
      <c r="AL118" s="25"/>
    </row>
    <row r="119">
      <c r="A119" s="26" t="s">
        <v>170</v>
      </c>
      <c r="B119" s="25" t="s">
        <v>171</v>
      </c>
      <c r="C119" s="25" t="s">
        <v>566</v>
      </c>
      <c r="D119" s="28">
        <v>101.57926470588235</v>
      </c>
      <c r="E119" s="29">
        <v>0.33937677882697165</v>
      </c>
      <c r="F119" s="30">
        <v>36.0</v>
      </c>
      <c r="G119" s="33"/>
      <c r="H119" s="34">
        <v>56.505577108074206</v>
      </c>
      <c r="I119" s="35" t="s">
        <v>58</v>
      </c>
      <c r="J119" s="36">
        <v>11600.0</v>
      </c>
      <c r="K119" s="28">
        <v>4.871170440351224</v>
      </c>
      <c r="L119" s="28">
        <v>9.33798533626198</v>
      </c>
      <c r="M119" s="34">
        <v>53.96184355582976</v>
      </c>
      <c r="N119" s="35" t="s">
        <v>28</v>
      </c>
      <c r="O119" s="36">
        <v>11600.0</v>
      </c>
      <c r="P119" s="28">
        <v>4.651883065157738</v>
      </c>
      <c r="Q119" s="37">
        <v>8.621926460562108</v>
      </c>
      <c r="R119" s="38">
        <v>29.31068450541708</v>
      </c>
      <c r="S119" s="39">
        <v>29.81460027541193</v>
      </c>
      <c r="T119" s="40">
        <v>0.08037358086094908</v>
      </c>
      <c r="U119" s="40">
        <v>0.044165109712687944</v>
      </c>
      <c r="V119" s="40">
        <v>0.1290359210665739</v>
      </c>
      <c r="W119" s="40">
        <v>0.0710331790679263</v>
      </c>
      <c r="X119" s="39">
        <v>31.1475834150595</v>
      </c>
      <c r="Y119" s="41">
        <v>25.357993693014706</v>
      </c>
      <c r="Z119" s="41">
        <v>26.759424363917994</v>
      </c>
      <c r="AA119" s="41">
        <v>27.202419191911765</v>
      </c>
      <c r="AB119" s="42">
        <v>1.0</v>
      </c>
      <c r="AC119" s="42">
        <v>1.0</v>
      </c>
      <c r="AD119" s="42">
        <v>0.0</v>
      </c>
      <c r="AE119" s="42">
        <v>0.0</v>
      </c>
      <c r="AF119" s="42">
        <v>0.0</v>
      </c>
      <c r="AG119" s="25"/>
      <c r="AH119" s="25"/>
      <c r="AI119" s="25"/>
      <c r="AJ119" s="25"/>
      <c r="AK119" s="25"/>
      <c r="AL119" s="25"/>
    </row>
    <row r="120">
      <c r="A120" s="26" t="s">
        <v>176</v>
      </c>
      <c r="B120" s="25" t="s">
        <v>171</v>
      </c>
      <c r="C120" s="25" t="s">
        <v>566</v>
      </c>
      <c r="D120" s="28">
        <v>101.57926470588235</v>
      </c>
      <c r="E120" s="29">
        <v>0.22083484390735145</v>
      </c>
      <c r="F120" s="30">
        <v>33.0</v>
      </c>
      <c r="G120" s="32"/>
      <c r="H120" s="34">
        <v>29.335194558022668</v>
      </c>
      <c r="I120" s="35" t="s">
        <v>28</v>
      </c>
      <c r="J120" s="36">
        <v>6000.0</v>
      </c>
      <c r="K120" s="28">
        <v>4.889199093003778</v>
      </c>
      <c r="L120" s="28">
        <v>5.800173772359204</v>
      </c>
      <c r="M120" s="34">
        <v>27.96437116883066</v>
      </c>
      <c r="N120" s="35" t="s">
        <v>28</v>
      </c>
      <c r="O120" s="36">
        <v>6700.0</v>
      </c>
      <c r="P120" s="28">
        <v>4.173786741616516</v>
      </c>
      <c r="Q120" s="37">
        <v>4.780999034395887</v>
      </c>
      <c r="R120" s="38">
        <v>15.714080654176373</v>
      </c>
      <c r="S120" s="39">
        <v>15.984240603908933</v>
      </c>
      <c r="T120" s="40">
        <v>0.04301250528397438</v>
      </c>
      <c r="U120" s="40">
        <v>0.043841662012340146</v>
      </c>
      <c r="V120" s="40">
        <v>0.036897474412276816</v>
      </c>
      <c r="W120" s="40">
        <v>0.02891684090175627</v>
      </c>
      <c r="X120" s="39">
        <v>18.290671567673403</v>
      </c>
      <c r="Y120" s="41">
        <v>11.044522990349265</v>
      </c>
      <c r="Z120" s="41">
        <v>15.75009945835272</v>
      </c>
      <c r="AA120" s="41">
        <v>12.214271710477941</v>
      </c>
      <c r="AB120" s="42">
        <v>0.0</v>
      </c>
      <c r="AC120" s="42">
        <v>1.0</v>
      </c>
      <c r="AD120" s="42">
        <v>0.0</v>
      </c>
      <c r="AE120" s="42">
        <v>0.0</v>
      </c>
      <c r="AF120" s="42">
        <v>0.0</v>
      </c>
      <c r="AG120" s="25"/>
      <c r="AH120" s="25"/>
      <c r="AI120" s="25"/>
      <c r="AJ120" s="25"/>
      <c r="AK120" s="25"/>
      <c r="AL120" s="25"/>
    </row>
    <row r="121">
      <c r="A121" s="26" t="s">
        <v>180</v>
      </c>
      <c r="B121" s="25" t="s">
        <v>171</v>
      </c>
      <c r="C121" s="25" t="s">
        <v>566</v>
      </c>
      <c r="D121" s="28">
        <v>101.57926470588235</v>
      </c>
      <c r="E121" s="29">
        <v>0.12497306397306397</v>
      </c>
      <c r="F121" s="30">
        <v>32.0</v>
      </c>
      <c r="G121" s="33"/>
      <c r="H121" s="34">
        <v>20.029934415045517</v>
      </c>
      <c r="I121" s="35" t="s">
        <v>44</v>
      </c>
      <c r="J121" s="36">
        <v>3700.0</v>
      </c>
      <c r="K121" s="28">
        <v>5.41349578785014</v>
      </c>
      <c r="L121" s="28">
        <v>4.857058701746323</v>
      </c>
      <c r="M121" s="34">
        <v>20.773598768729634</v>
      </c>
      <c r="N121" s="35" t="s">
        <v>30</v>
      </c>
      <c r="O121" s="36">
        <v>3200.0</v>
      </c>
      <c r="P121" s="28">
        <v>6.49174961522801</v>
      </c>
      <c r="Q121" s="37">
        <v>5.982012187804555</v>
      </c>
      <c r="R121" s="38">
        <v>7.910516075888875</v>
      </c>
      <c r="S121" s="39">
        <v>8.046515417654552</v>
      </c>
      <c r="T121" s="40">
        <v>0.04202424248865541</v>
      </c>
      <c r="U121" s="40">
        <v>0.009412669697685262</v>
      </c>
      <c r="V121" s="40">
        <v>0.021107198716021496</v>
      </c>
      <c r="W121" s="40">
        <v>0.017494254791657456</v>
      </c>
      <c r="X121" s="39">
        <v>8.759714995927872</v>
      </c>
      <c r="Y121" s="41">
        <v>11.270219419117646</v>
      </c>
      <c r="Z121" s="41">
        <v>7.8486531275531615</v>
      </c>
      <c r="AA121" s="41">
        <v>12.924945641176471</v>
      </c>
      <c r="AB121" s="42">
        <v>0.0</v>
      </c>
      <c r="AC121" s="42">
        <v>0.0</v>
      </c>
      <c r="AD121" s="42">
        <v>1.0</v>
      </c>
      <c r="AE121" s="42">
        <v>1.0</v>
      </c>
      <c r="AF121" s="42">
        <v>0.0</v>
      </c>
      <c r="AG121" s="25"/>
      <c r="AH121" s="25"/>
      <c r="AI121" s="25"/>
      <c r="AJ121" s="25"/>
      <c r="AK121" s="25"/>
      <c r="AL121" s="25"/>
    </row>
    <row r="122">
      <c r="A122" s="26" t="s">
        <v>179</v>
      </c>
      <c r="B122" s="25" t="s">
        <v>171</v>
      </c>
      <c r="C122" s="25" t="s">
        <v>566</v>
      </c>
      <c r="D122" s="28">
        <v>101.57926470588235</v>
      </c>
      <c r="E122" s="29">
        <v>0.17149432442328819</v>
      </c>
      <c r="F122" s="30">
        <v>32.0</v>
      </c>
      <c r="G122" s="33"/>
      <c r="H122" s="34">
        <v>28.295735232178462</v>
      </c>
      <c r="I122" s="35" t="s">
        <v>45</v>
      </c>
      <c r="J122" s="36">
        <v>4200.0</v>
      </c>
      <c r="K122" s="28">
        <v>6.737079817185348</v>
      </c>
      <c r="L122" s="28">
        <v>7.784042718880649</v>
      </c>
      <c r="M122" s="34">
        <v>27.056585479074933</v>
      </c>
      <c r="N122" s="35" t="s">
        <v>30</v>
      </c>
      <c r="O122" s="36">
        <v>4100.0</v>
      </c>
      <c r="P122" s="28">
        <v>6.599167190018277</v>
      </c>
      <c r="Q122" s="37">
        <v>7.378799827556398</v>
      </c>
      <c r="R122" s="38">
        <v>11.319355131636666</v>
      </c>
      <c r="S122" s="39">
        <v>11.513959988304194</v>
      </c>
      <c r="T122" s="40">
        <v>0.04411854379867599</v>
      </c>
      <c r="U122" s="40">
        <v>0.038566547275696535</v>
      </c>
      <c r="V122" s="40">
        <v>0.03559226342410041</v>
      </c>
      <c r="W122" s="40">
        <v>0.017349989134310784</v>
      </c>
      <c r="X122" s="39">
        <v>16.93917343806082</v>
      </c>
      <c r="Y122" s="41">
        <v>11.356561794117642</v>
      </c>
      <c r="Z122" s="41">
        <v>15.045853220251404</v>
      </c>
      <c r="AA122" s="41">
        <v>12.010732258823527</v>
      </c>
      <c r="AB122" s="42">
        <v>0.0</v>
      </c>
      <c r="AC122" s="42">
        <v>0.0</v>
      </c>
      <c r="AD122" s="42">
        <v>0.0</v>
      </c>
      <c r="AE122" s="42">
        <v>1.0</v>
      </c>
      <c r="AF122" s="42">
        <v>1.0</v>
      </c>
      <c r="AG122" s="25"/>
      <c r="AH122" s="25"/>
      <c r="AI122" s="25"/>
      <c r="AJ122" s="25"/>
      <c r="AK122" s="25"/>
      <c r="AL122" s="25"/>
    </row>
    <row r="123">
      <c r="A123" s="26" t="s">
        <v>182</v>
      </c>
      <c r="B123" s="25" t="s">
        <v>171</v>
      </c>
      <c r="C123" s="25" t="s">
        <v>566</v>
      </c>
      <c r="D123" s="28">
        <v>101.57926470588235</v>
      </c>
      <c r="E123" s="29">
        <v>0.11768235075320811</v>
      </c>
      <c r="F123" s="30">
        <v>31.0</v>
      </c>
      <c r="G123" s="33"/>
      <c r="H123" s="34">
        <v>22.47772923817469</v>
      </c>
      <c r="I123" s="35" t="s">
        <v>44</v>
      </c>
      <c r="J123" s="36">
        <v>4400.0</v>
      </c>
      <c r="K123" s="28">
        <v>5.1085748268578834</v>
      </c>
      <c r="L123" s="28">
        <v>4.987136107760285</v>
      </c>
      <c r="M123" s="34">
        <v>22.78681253669994</v>
      </c>
      <c r="N123" s="35" t="s">
        <v>29</v>
      </c>
      <c r="O123" s="36">
        <v>4400.0</v>
      </c>
      <c r="P123" s="28">
        <v>5.178821031068168</v>
      </c>
      <c r="Q123" s="37">
        <v>5.106510906043157</v>
      </c>
      <c r="R123" s="38">
        <v>7.169052578213319</v>
      </c>
      <c r="S123" s="39">
        <v>7.292304515554333</v>
      </c>
      <c r="T123" s="40">
        <v>0.030886997448528613</v>
      </c>
      <c r="U123" s="40">
        <v>0.014640625701901942</v>
      </c>
      <c r="V123" s="40">
        <v>0.01851330733917923</v>
      </c>
      <c r="W123" s="40">
        <v>0.01794657344104109</v>
      </c>
      <c r="X123" s="39">
        <v>8.040088465579716</v>
      </c>
      <c r="Y123" s="41">
        <v>14.437640772594973</v>
      </c>
      <c r="Z123" s="41">
        <v>6.971174970155822</v>
      </c>
      <c r="AA123" s="41">
        <v>15.815637566544119</v>
      </c>
      <c r="AB123" s="42">
        <v>0.0</v>
      </c>
      <c r="AC123" s="42">
        <v>0.0</v>
      </c>
      <c r="AD123" s="42">
        <v>1.0</v>
      </c>
      <c r="AE123" s="42">
        <v>1.0</v>
      </c>
      <c r="AF123" s="42">
        <v>0.0</v>
      </c>
      <c r="AG123" s="25"/>
      <c r="AH123" s="25"/>
      <c r="AI123" s="25"/>
      <c r="AJ123" s="25"/>
      <c r="AK123" s="25"/>
      <c r="AL123" s="25"/>
    </row>
    <row r="124">
      <c r="A124" s="26" t="s">
        <v>184</v>
      </c>
      <c r="B124" s="25" t="s">
        <v>171</v>
      </c>
      <c r="C124" s="25" t="s">
        <v>566</v>
      </c>
      <c r="D124" s="28">
        <v>101.57926470588235</v>
      </c>
      <c r="E124" s="29">
        <v>0.19486336727444944</v>
      </c>
      <c r="F124" s="30">
        <v>29.0</v>
      </c>
      <c r="G124" s="33"/>
      <c r="H124" s="34">
        <v>33.5455208718802</v>
      </c>
      <c r="I124" s="35" t="s">
        <v>31</v>
      </c>
      <c r="J124" s="36">
        <v>6200.0</v>
      </c>
      <c r="K124" s="28">
        <v>5.410567882561322</v>
      </c>
      <c r="L124" s="28">
        <v>7.080841074975126</v>
      </c>
      <c r="M124" s="34">
        <v>34.91830861874038</v>
      </c>
      <c r="N124" s="35" t="s">
        <v>31</v>
      </c>
      <c r="O124" s="36">
        <v>7200.0</v>
      </c>
      <c r="P124" s="28">
        <v>4.8497650859361645</v>
      </c>
      <c r="Q124" s="37">
        <v>6.536030094051772</v>
      </c>
      <c r="R124" s="38">
        <v>11.903763727662122</v>
      </c>
      <c r="S124" s="39">
        <v>12.108415866152882</v>
      </c>
      <c r="T124" s="40">
        <v>0.09922506129786846</v>
      </c>
      <c r="U124" s="40">
        <v>2.0250012509769074E-4</v>
      </c>
      <c r="V124" s="40">
        <v>0.03199501976543514</v>
      </c>
      <c r="W124" s="40">
        <v>0.024300015011722888</v>
      </c>
      <c r="X124" s="39">
        <v>13.44044490496844</v>
      </c>
      <c r="Y124" s="41">
        <v>20.105075966911762</v>
      </c>
      <c r="Z124" s="41">
        <v>12.688575356424208</v>
      </c>
      <c r="AA124" s="41">
        <v>22.229733262316174</v>
      </c>
      <c r="AB124" s="42">
        <v>0.0</v>
      </c>
      <c r="AC124" s="42">
        <v>0.0</v>
      </c>
      <c r="AD124" s="42">
        <v>0.0</v>
      </c>
      <c r="AE124" s="42">
        <v>0.0</v>
      </c>
      <c r="AF124" s="42">
        <v>1.0</v>
      </c>
      <c r="AG124" s="25"/>
      <c r="AH124" s="25"/>
      <c r="AI124" s="25"/>
      <c r="AJ124" s="25"/>
      <c r="AK124" s="25"/>
      <c r="AL124" s="25"/>
    </row>
    <row r="125">
      <c r="A125" s="26" t="s">
        <v>198</v>
      </c>
      <c r="B125" s="25" t="s">
        <v>171</v>
      </c>
      <c r="C125" s="25" t="s">
        <v>566</v>
      </c>
      <c r="D125" s="28">
        <v>101.57926470588235</v>
      </c>
      <c r="E125" s="29">
        <v>0.16150596658711217</v>
      </c>
      <c r="F125" s="30">
        <v>18.0</v>
      </c>
      <c r="G125" s="33"/>
      <c r="H125" s="34">
        <v>16.456489388426537</v>
      </c>
      <c r="I125" s="35" t="s">
        <v>45</v>
      </c>
      <c r="J125" s="36">
        <v>3300.0</v>
      </c>
      <c r="K125" s="28">
        <v>4.9868149661898595</v>
      </c>
      <c r="L125" s="28">
        <v>3.874751716991387</v>
      </c>
      <c r="M125" s="34">
        <v>16.863621258942334</v>
      </c>
      <c r="N125" s="35" t="s">
        <v>30</v>
      </c>
      <c r="O125" s="36">
        <v>3200.0</v>
      </c>
      <c r="P125" s="28">
        <v>5.269881643419479</v>
      </c>
      <c r="Q125" s="37">
        <v>4.16860950647742</v>
      </c>
      <c r="R125" s="38">
        <v>5.942633299195727</v>
      </c>
      <c r="S125" s="39">
        <v>6.044800365072601</v>
      </c>
      <c r="T125" s="40">
        <v>0.06543819142031691</v>
      </c>
      <c r="U125" s="40">
        <v>3.93022170692594E-4</v>
      </c>
      <c r="V125" s="40">
        <v>0.030950495942041776</v>
      </c>
      <c r="W125" s="40">
        <v>0.024170863497594532</v>
      </c>
      <c r="X125" s="39">
        <v>5.756383592470654</v>
      </c>
      <c r="Y125" s="41">
        <v>10.700105795955881</v>
      </c>
      <c r="Z125" s="41">
        <v>5.28853707162616</v>
      </c>
      <c r="AA125" s="41">
        <v>11.575084187316175</v>
      </c>
      <c r="AB125" s="42">
        <v>0.0</v>
      </c>
      <c r="AC125" s="42">
        <v>0.0</v>
      </c>
      <c r="AD125" s="42">
        <v>0.0</v>
      </c>
      <c r="AE125" s="42">
        <v>1.0</v>
      </c>
      <c r="AF125" s="42">
        <v>1.0</v>
      </c>
      <c r="AG125" s="25"/>
      <c r="AH125" s="25"/>
      <c r="AI125" s="25"/>
      <c r="AJ125" s="25"/>
      <c r="AK125" s="25"/>
      <c r="AL125" s="25"/>
    </row>
    <row r="126">
      <c r="A126" s="26" t="s">
        <v>195</v>
      </c>
      <c r="B126" s="25" t="s">
        <v>171</v>
      </c>
      <c r="C126" s="25" t="s">
        <v>566</v>
      </c>
      <c r="D126" s="28">
        <v>101.57926470588235</v>
      </c>
      <c r="E126" s="29">
        <v>0.1765979381443299</v>
      </c>
      <c r="F126" s="30">
        <v>13.0</v>
      </c>
      <c r="G126" s="33"/>
      <c r="H126" s="34">
        <v>12.53363674000606</v>
      </c>
      <c r="I126" s="35" t="s">
        <v>27</v>
      </c>
      <c r="J126" s="36">
        <v>3000.0</v>
      </c>
      <c r="K126" s="28">
        <v>4.177878913335353</v>
      </c>
      <c r="L126" s="28">
        <v>2.6595250122658367</v>
      </c>
      <c r="M126" s="34">
        <v>12.311370339312326</v>
      </c>
      <c r="N126" s="35" t="s">
        <v>27</v>
      </c>
      <c r="O126" s="36">
        <v>3100.0</v>
      </c>
      <c r="P126" s="28">
        <v>3.9714097868749443</v>
      </c>
      <c r="Q126" s="37">
        <v>2.4951943541791657</v>
      </c>
      <c r="R126" s="38">
        <v>4.757138116939031</v>
      </c>
      <c r="S126" s="39">
        <v>4.838923887473531</v>
      </c>
      <c r="T126" s="40">
        <v>0.054779576713571886</v>
      </c>
      <c r="U126" s="40">
        <v>0.018326258391449503</v>
      </c>
      <c r="V126" s="40">
        <v>0.03715051293484057</v>
      </c>
      <c r="W126" s="40">
        <v>0.041732077532702944</v>
      </c>
      <c r="X126" s="39">
        <v>5.226701632162923</v>
      </c>
      <c r="Y126" s="41">
        <v>7.306935107843136</v>
      </c>
      <c r="Z126" s="41">
        <v>4.400567665139531</v>
      </c>
      <c r="AA126" s="41">
        <v>7.910802674172794</v>
      </c>
      <c r="AB126" s="42">
        <v>1.0</v>
      </c>
      <c r="AC126" s="42">
        <v>0.0</v>
      </c>
      <c r="AD126" s="42">
        <v>0.0</v>
      </c>
      <c r="AE126" s="42">
        <v>0.0</v>
      </c>
      <c r="AF126" s="42">
        <v>0.0</v>
      </c>
      <c r="AG126" s="25"/>
      <c r="AH126" s="25"/>
      <c r="AI126" s="25"/>
      <c r="AJ126" s="25"/>
      <c r="AK126" s="25"/>
      <c r="AL126" s="25"/>
    </row>
    <row r="127">
      <c r="A127" s="26" t="s">
        <v>188</v>
      </c>
      <c r="B127" s="25" t="s">
        <v>171</v>
      </c>
      <c r="C127" s="25" t="s">
        <v>566</v>
      </c>
      <c r="D127" s="28">
        <v>101.57926470588235</v>
      </c>
      <c r="E127" s="29">
        <v>0.17199144079885878</v>
      </c>
      <c r="F127" s="30">
        <v>8.0</v>
      </c>
      <c r="G127" s="33"/>
      <c r="H127" s="34">
        <v>6.7383264187174285</v>
      </c>
      <c r="I127" s="35" t="s">
        <v>27</v>
      </c>
      <c r="J127" s="36">
        <v>3000.0</v>
      </c>
      <c r="K127" s="28">
        <v>2.246108806239143</v>
      </c>
      <c r="L127" s="28">
        <v>0.9077640603989942</v>
      </c>
      <c r="M127" s="34">
        <v>6.774465565129982</v>
      </c>
      <c r="N127" s="35" t="s">
        <v>27</v>
      </c>
      <c r="O127" s="36">
        <v>3000.0</v>
      </c>
      <c r="P127" s="28">
        <v>2.2581551883766604</v>
      </c>
      <c r="Q127" s="37">
        <v>0.9162131665692077</v>
      </c>
      <c r="R127" s="38">
        <v>2.839311769328584</v>
      </c>
      <c r="S127" s="39">
        <v>2.8881258451729135</v>
      </c>
      <c r="T127" s="40">
        <v>0.055941559330599674</v>
      </c>
      <c r="U127" s="40">
        <v>0.009521967545633987</v>
      </c>
      <c r="V127" s="40">
        <v>0.03193826614264733</v>
      </c>
      <c r="W127" s="40">
        <v>0.03431875802905583</v>
      </c>
      <c r="X127" s="39">
        <v>2.708592338447821</v>
      </c>
      <c r="Y127" s="41">
        <v>4.029734080269607</v>
      </c>
      <c r="Z127" s="41">
        <v>2.3374832827770406</v>
      </c>
      <c r="AA127" s="41">
        <v>4.4369822823529415</v>
      </c>
      <c r="AB127" s="42">
        <v>1.0</v>
      </c>
      <c r="AC127" s="42">
        <v>0.0</v>
      </c>
      <c r="AD127" s="42">
        <v>0.0</v>
      </c>
      <c r="AE127" s="42">
        <v>0.0</v>
      </c>
      <c r="AF127" s="42">
        <v>0.0</v>
      </c>
      <c r="AG127" s="25"/>
      <c r="AH127" s="25"/>
      <c r="AI127" s="25"/>
      <c r="AJ127" s="25"/>
      <c r="AK127" s="25"/>
      <c r="AL127" s="25"/>
    </row>
    <row r="128">
      <c r="A128" s="26" t="s">
        <v>187</v>
      </c>
      <c r="B128" s="25" t="s">
        <v>171</v>
      </c>
      <c r="C128" s="25" t="s">
        <v>566</v>
      </c>
      <c r="D128" s="28">
        <v>101.57926470588235</v>
      </c>
      <c r="E128" s="29">
        <v>0.19067213114754097</v>
      </c>
      <c r="F128" s="30">
        <v>0.0</v>
      </c>
      <c r="G128" s="33"/>
      <c r="H128" s="34" t="s">
        <v>64</v>
      </c>
      <c r="I128" s="35" t="s">
        <v>27</v>
      </c>
      <c r="J128" s="36">
        <v>3300.0</v>
      </c>
      <c r="K128" s="28" t="s">
        <v>64</v>
      </c>
      <c r="L128" s="28" t="s">
        <v>64</v>
      </c>
      <c r="M128" s="34" t="s">
        <v>64</v>
      </c>
      <c r="N128" s="35" t="s">
        <v>27</v>
      </c>
      <c r="O128" s="36">
        <v>3000.0</v>
      </c>
      <c r="P128" s="28" t="s">
        <v>64</v>
      </c>
      <c r="Q128" s="37" t="s">
        <v>64</v>
      </c>
      <c r="R128" s="38" t="s">
        <v>64</v>
      </c>
      <c r="S128" s="39" t="s">
        <v>64</v>
      </c>
      <c r="T128" s="40" t="s">
        <v>64</v>
      </c>
      <c r="U128" s="40" t="s">
        <v>64</v>
      </c>
      <c r="V128" s="40" t="s">
        <v>64</v>
      </c>
      <c r="W128" s="40" t="s">
        <v>64</v>
      </c>
      <c r="X128" s="39" t="s">
        <v>64</v>
      </c>
      <c r="Y128" s="41" t="s">
        <v>64</v>
      </c>
      <c r="Z128" s="41" t="s">
        <v>64</v>
      </c>
      <c r="AA128" s="41" t="s">
        <v>64</v>
      </c>
      <c r="AB128" s="42">
        <v>1.0</v>
      </c>
      <c r="AC128" s="42">
        <v>0.0</v>
      </c>
      <c r="AD128" s="42">
        <v>0.0</v>
      </c>
      <c r="AE128" s="42">
        <v>0.0</v>
      </c>
      <c r="AF128" s="42">
        <v>0.0</v>
      </c>
      <c r="AG128" s="25"/>
      <c r="AH128" s="25"/>
      <c r="AI128" s="25"/>
      <c r="AJ128" s="25"/>
      <c r="AK128" s="25"/>
      <c r="AL128" s="25"/>
    </row>
    <row r="129">
      <c r="A129" s="26" t="s">
        <v>190</v>
      </c>
      <c r="B129" s="25" t="s">
        <v>171</v>
      </c>
      <c r="C129" s="25" t="s">
        <v>566</v>
      </c>
      <c r="D129" s="28">
        <v>101.57926470588235</v>
      </c>
      <c r="E129" s="29">
        <v>0.16587530562347189</v>
      </c>
      <c r="F129" s="30">
        <v>0.0</v>
      </c>
      <c r="G129" s="33"/>
      <c r="H129" s="34" t="s">
        <v>64</v>
      </c>
      <c r="I129" s="35" t="s">
        <v>45</v>
      </c>
      <c r="J129" s="36">
        <v>3000.0</v>
      </c>
      <c r="K129" s="28" t="s">
        <v>64</v>
      </c>
      <c r="L129" s="28" t="s">
        <v>64</v>
      </c>
      <c r="M129" s="34" t="s">
        <v>64</v>
      </c>
      <c r="N129" s="35" t="s">
        <v>31</v>
      </c>
      <c r="O129" s="36">
        <v>3000.0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0.0</v>
      </c>
      <c r="AC129" s="42">
        <v>0.0</v>
      </c>
      <c r="AD129" s="42">
        <v>0.0</v>
      </c>
      <c r="AE129" s="42">
        <v>1.0</v>
      </c>
      <c r="AF129" s="42">
        <v>1.0</v>
      </c>
      <c r="AG129" s="25"/>
      <c r="AH129" s="25"/>
      <c r="AI129" s="25"/>
      <c r="AJ129" s="25"/>
      <c r="AK129" s="25"/>
      <c r="AL129" s="25"/>
    </row>
    <row r="130">
      <c r="A130" s="26" t="s">
        <v>193</v>
      </c>
      <c r="B130" s="25" t="s">
        <v>171</v>
      </c>
      <c r="C130" s="25" t="s">
        <v>566</v>
      </c>
      <c r="D130" s="28">
        <v>101.57926470588235</v>
      </c>
      <c r="E130" s="29">
        <v>0.2511240376390077</v>
      </c>
      <c r="F130" s="30">
        <v>0.0</v>
      </c>
      <c r="G130" s="33"/>
      <c r="H130" s="34" t="s">
        <v>64</v>
      </c>
      <c r="I130" s="35" t="s">
        <v>58</v>
      </c>
      <c r="J130" s="36">
        <v>8000.0</v>
      </c>
      <c r="K130" s="28" t="s">
        <v>64</v>
      </c>
      <c r="L130" s="28" t="s">
        <v>64</v>
      </c>
      <c r="M130" s="34" t="s">
        <v>64</v>
      </c>
      <c r="N130" s="35" t="s">
        <v>27</v>
      </c>
      <c r="O130" s="36">
        <v>8700.0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1.0</v>
      </c>
      <c r="AC130" s="42">
        <v>1.0</v>
      </c>
      <c r="AD130" s="42">
        <v>0.0</v>
      </c>
      <c r="AE130" s="42">
        <v>0.0</v>
      </c>
      <c r="AF130" s="42">
        <v>0.0</v>
      </c>
      <c r="AG130" s="25"/>
      <c r="AH130" s="25"/>
      <c r="AI130" s="25"/>
      <c r="AJ130" s="25"/>
      <c r="AK130" s="25"/>
      <c r="AL130" s="25"/>
    </row>
    <row r="131">
      <c r="A131" s="26" t="s">
        <v>185</v>
      </c>
      <c r="B131" s="25" t="s">
        <v>171</v>
      </c>
      <c r="C131" s="25" t="s">
        <v>566</v>
      </c>
      <c r="D131" s="28">
        <v>101.57926470588235</v>
      </c>
      <c r="E131" s="29">
        <v>0.19811498586239398</v>
      </c>
      <c r="F131" s="30">
        <v>0.0</v>
      </c>
      <c r="G131" s="33"/>
      <c r="H131" s="34" t="s">
        <v>64</v>
      </c>
      <c r="I131" s="35" t="s">
        <v>31</v>
      </c>
      <c r="J131" s="36">
        <v>3400.0</v>
      </c>
      <c r="K131" s="28" t="s">
        <v>64</v>
      </c>
      <c r="L131" s="28" t="s">
        <v>64</v>
      </c>
      <c r="M131" s="34" t="s">
        <v>64</v>
      </c>
      <c r="N131" s="35" t="s">
        <v>31</v>
      </c>
      <c r="O131" s="36">
        <v>3600.0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0.0</v>
      </c>
      <c r="AF131" s="42">
        <v>1.0</v>
      </c>
      <c r="AG131" s="25"/>
      <c r="AH131" s="25"/>
      <c r="AI131" s="25"/>
      <c r="AJ131" s="25"/>
      <c r="AK131" s="25"/>
      <c r="AL131" s="25"/>
    </row>
    <row r="132">
      <c r="A132" s="26" t="s">
        <v>174</v>
      </c>
      <c r="B132" s="25" t="s">
        <v>171</v>
      </c>
      <c r="C132" s="25" t="s">
        <v>566</v>
      </c>
      <c r="D132" s="28">
        <v>101.57926470588235</v>
      </c>
      <c r="E132" s="29">
        <v>0.13880369127516778</v>
      </c>
      <c r="F132" s="30">
        <v>0.0</v>
      </c>
      <c r="G132" s="33"/>
      <c r="H132" s="34" t="s">
        <v>64</v>
      </c>
      <c r="I132" s="35" t="s">
        <v>40</v>
      </c>
      <c r="J132" s="36">
        <v>4400.0</v>
      </c>
      <c r="K132" s="28" t="s">
        <v>64</v>
      </c>
      <c r="L132" s="28" t="s">
        <v>64</v>
      </c>
      <c r="M132" s="34" t="s">
        <v>64</v>
      </c>
      <c r="N132" s="35" t="s">
        <v>29</v>
      </c>
      <c r="O132" s="36">
        <v>5200.0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1.0</v>
      </c>
      <c r="AD132" s="42">
        <v>1.0</v>
      </c>
      <c r="AE132" s="42">
        <v>0.0</v>
      </c>
      <c r="AF132" s="42">
        <v>0.0</v>
      </c>
      <c r="AG132" s="25"/>
      <c r="AH132" s="25"/>
      <c r="AI132" s="25"/>
      <c r="AJ132" s="25"/>
      <c r="AK132" s="25"/>
      <c r="AL132" s="25"/>
    </row>
    <row r="133">
      <c r="A133" s="26" t="s">
        <v>199</v>
      </c>
      <c r="B133" s="25" t="s">
        <v>171</v>
      </c>
      <c r="C133" s="25" t="s">
        <v>566</v>
      </c>
      <c r="D133" s="28">
        <v>101.57926470588235</v>
      </c>
      <c r="E133" s="29">
        <v>0.16335684647302903</v>
      </c>
      <c r="F133" s="30">
        <v>0.0</v>
      </c>
      <c r="G133" s="33"/>
      <c r="H133" s="34" t="s">
        <v>64</v>
      </c>
      <c r="I133" s="35" t="s">
        <v>28</v>
      </c>
      <c r="J133" s="36">
        <v>3000.0</v>
      </c>
      <c r="K133" s="28" t="s">
        <v>64</v>
      </c>
      <c r="L133" s="28" t="s">
        <v>64</v>
      </c>
      <c r="M133" s="34" t="s">
        <v>64</v>
      </c>
      <c r="N133" s="35" t="s">
        <v>29</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0.0</v>
      </c>
      <c r="AC133" s="42">
        <v>1.0</v>
      </c>
      <c r="AD133" s="42">
        <v>0.0</v>
      </c>
      <c r="AE133" s="42">
        <v>0.0</v>
      </c>
      <c r="AF133" s="42">
        <v>0.0</v>
      </c>
      <c r="AG133" s="25"/>
      <c r="AH133" s="25"/>
      <c r="AI133" s="25"/>
      <c r="AJ133" s="25"/>
      <c r="AK133" s="25"/>
      <c r="AL133" s="25"/>
    </row>
    <row r="134">
      <c r="A134" s="26" t="s">
        <v>201</v>
      </c>
      <c r="B134" s="25" t="s">
        <v>171</v>
      </c>
      <c r="C134" s="25" t="s">
        <v>566</v>
      </c>
      <c r="D134" s="28">
        <v>101.57926470588235</v>
      </c>
      <c r="E134" s="29">
        <v>0.17733333333333334</v>
      </c>
      <c r="F134" s="30">
        <v>0.0</v>
      </c>
      <c r="G134" s="33"/>
      <c r="H134" s="34" t="s">
        <v>64</v>
      </c>
      <c r="I134" s="35" t="s">
        <v>45</v>
      </c>
      <c r="J134" s="36">
        <v>3000.0</v>
      </c>
      <c r="K134" s="28" t="s">
        <v>64</v>
      </c>
      <c r="L134" s="28" t="s">
        <v>64</v>
      </c>
      <c r="M134" s="34" t="s">
        <v>64</v>
      </c>
      <c r="N134" s="35" t="s">
        <v>31</v>
      </c>
      <c r="O134" s="36">
        <v>3000.0</v>
      </c>
      <c r="P134" s="28" t="s">
        <v>64</v>
      </c>
      <c r="Q134" s="37" t="s">
        <v>64</v>
      </c>
      <c r="R134" s="38" t="s">
        <v>64</v>
      </c>
      <c r="S134" s="39" t="s">
        <v>64</v>
      </c>
      <c r="T134" s="40" t="s">
        <v>64</v>
      </c>
      <c r="U134" s="40" t="s">
        <v>64</v>
      </c>
      <c r="V134" s="40" t="s">
        <v>64</v>
      </c>
      <c r="W134" s="40" t="s">
        <v>64</v>
      </c>
      <c r="X134" s="39" t="s">
        <v>64</v>
      </c>
      <c r="Y134" s="41" t="s">
        <v>64</v>
      </c>
      <c r="Z134" s="41" t="s">
        <v>64</v>
      </c>
      <c r="AA134" s="41" t="s">
        <v>64</v>
      </c>
      <c r="AB134" s="42">
        <v>0.0</v>
      </c>
      <c r="AC134" s="42">
        <v>0.0</v>
      </c>
      <c r="AD134" s="42">
        <v>0.0</v>
      </c>
      <c r="AE134" s="42">
        <v>1.0</v>
      </c>
      <c r="AF134" s="42">
        <v>1.0</v>
      </c>
      <c r="AG134" s="25"/>
      <c r="AH134" s="25"/>
      <c r="AI134" s="25"/>
      <c r="AJ134" s="25"/>
      <c r="AK134" s="25"/>
      <c r="AL134" s="25"/>
    </row>
    <row r="135">
      <c r="A135" s="26" t="s">
        <v>207</v>
      </c>
      <c r="B135" s="25" t="s">
        <v>204</v>
      </c>
      <c r="C135" s="25" t="s">
        <v>329</v>
      </c>
      <c r="D135" s="28">
        <v>98.82226594863299</v>
      </c>
      <c r="E135" s="29">
        <v>0.1696343713956171</v>
      </c>
      <c r="F135" s="30">
        <v>34.0</v>
      </c>
      <c r="G135" s="33"/>
      <c r="H135" s="34">
        <v>31.632575185598085</v>
      </c>
      <c r="I135" s="35" t="s">
        <v>44</v>
      </c>
      <c r="J135" s="36">
        <v>5600.0</v>
      </c>
      <c r="K135" s="28">
        <v>5.648674140285372</v>
      </c>
      <c r="L135" s="28">
        <v>7.081434296231579</v>
      </c>
      <c r="M135" s="34">
        <v>32.33092041554654</v>
      </c>
      <c r="N135" s="35" t="s">
        <v>30</v>
      </c>
      <c r="O135" s="36">
        <v>6400.0</v>
      </c>
      <c r="P135" s="28">
        <v>5.051706314929146</v>
      </c>
      <c r="Q135" s="37">
        <v>6.435098823721673</v>
      </c>
      <c r="R135" s="38">
        <v>11.554136097613304</v>
      </c>
      <c r="S135" s="39">
        <v>12.000497374442832</v>
      </c>
      <c r="T135" s="40">
        <v>0.08661113440465563</v>
      </c>
      <c r="U135" s="40">
        <v>0.007175484880665753</v>
      </c>
      <c r="V135" s="40">
        <v>0.020819012470664016</v>
      </c>
      <c r="W135" s="40">
        <v>0.024861539163996832</v>
      </c>
      <c r="X135" s="39">
        <v>14.47054460571252</v>
      </c>
      <c r="Y135" s="41">
        <v>17.162030579885567</v>
      </c>
      <c r="Z135" s="41">
        <v>13.349263099965547</v>
      </c>
      <c r="AA135" s="41">
        <v>18.98165731558099</v>
      </c>
      <c r="AB135" s="42">
        <v>0.0</v>
      </c>
      <c r="AC135" s="42">
        <v>0.0</v>
      </c>
      <c r="AD135" s="42">
        <v>1.0</v>
      </c>
      <c r="AE135" s="42">
        <v>1.0</v>
      </c>
      <c r="AF135" s="42">
        <v>0.0</v>
      </c>
      <c r="AG135" s="25"/>
      <c r="AH135" s="25"/>
      <c r="AI135" s="25"/>
      <c r="AJ135" s="25"/>
      <c r="AK135" s="25"/>
      <c r="AL135" s="25"/>
    </row>
    <row r="136">
      <c r="A136" s="26" t="s">
        <v>209</v>
      </c>
      <c r="B136" s="25" t="s">
        <v>204</v>
      </c>
      <c r="C136" s="25" t="s">
        <v>329</v>
      </c>
      <c r="D136" s="28">
        <v>98.82226594863299</v>
      </c>
      <c r="E136" s="29">
        <v>0.21399219185722254</v>
      </c>
      <c r="F136" s="30">
        <v>34.0</v>
      </c>
      <c r="G136" s="33"/>
      <c r="H136" s="34">
        <v>32.83672374007859</v>
      </c>
      <c r="I136" s="35" t="s">
        <v>58</v>
      </c>
      <c r="J136" s="36">
        <v>7200.0</v>
      </c>
      <c r="K136" s="28">
        <v>4.5606560750109155</v>
      </c>
      <c r="L136" s="28">
        <v>5.875972478110588</v>
      </c>
      <c r="M136" s="34">
        <v>32.54129806690751</v>
      </c>
      <c r="N136" s="35" t="s">
        <v>28</v>
      </c>
      <c r="O136" s="36">
        <v>7800.0</v>
      </c>
      <c r="P136" s="28">
        <v>4.171961290629167</v>
      </c>
      <c r="Q136" s="37">
        <v>5.339731752228561</v>
      </c>
      <c r="R136" s="38">
        <v>15.169088082263505</v>
      </c>
      <c r="S136" s="39">
        <v>15.75510277583608</v>
      </c>
      <c r="T136" s="40">
        <v>0.07089093794957536</v>
      </c>
      <c r="U136" s="40">
        <v>0.024191269626709692</v>
      </c>
      <c r="V136" s="40">
        <v>0.041335517231725696</v>
      </c>
      <c r="W136" s="40">
        <v>0.03491957180898964</v>
      </c>
      <c r="X136" s="39">
        <v>17.52266953343246</v>
      </c>
      <c r="Y136" s="41">
        <v>15.31405420664613</v>
      </c>
      <c r="Z136" s="41">
        <v>15.453816533896946</v>
      </c>
      <c r="AA136" s="41">
        <v>17.087481533010564</v>
      </c>
      <c r="AB136" s="42">
        <v>1.0</v>
      </c>
      <c r="AC136" s="42">
        <v>1.0</v>
      </c>
      <c r="AD136" s="42">
        <v>0.0</v>
      </c>
      <c r="AE136" s="42">
        <v>0.0</v>
      </c>
      <c r="AF136" s="42">
        <v>0.0</v>
      </c>
      <c r="AG136" s="25"/>
      <c r="AH136" s="25"/>
      <c r="AI136" s="25"/>
      <c r="AJ136" s="25"/>
      <c r="AK136" s="25"/>
      <c r="AL136" s="25"/>
    </row>
    <row r="137">
      <c r="A137" s="26" t="s">
        <v>203</v>
      </c>
      <c r="B137" s="25" t="s">
        <v>204</v>
      </c>
      <c r="C137" s="25" t="s">
        <v>329</v>
      </c>
      <c r="D137" s="28">
        <v>98.82226594863299</v>
      </c>
      <c r="E137" s="29">
        <v>0.19585752688172042</v>
      </c>
      <c r="F137" s="30">
        <v>31.0</v>
      </c>
      <c r="G137" s="33"/>
      <c r="H137" s="34">
        <v>27.585614601250615</v>
      </c>
      <c r="I137" s="35" t="s">
        <v>27</v>
      </c>
      <c r="J137" s="36">
        <v>5900.0</v>
      </c>
      <c r="K137" s="28">
        <v>4.675527898517053</v>
      </c>
      <c r="L137" s="28">
        <v>5.302535205679738</v>
      </c>
      <c r="M137" s="34">
        <v>27.15365592816</v>
      </c>
      <c r="N137" s="35" t="s">
        <v>27</v>
      </c>
      <c r="O137" s="36">
        <v>6500.0</v>
      </c>
      <c r="P137" s="28">
        <v>4.177485527409231</v>
      </c>
      <c r="Q137" s="37">
        <v>4.683280031352151</v>
      </c>
      <c r="R137" s="38">
        <v>12.453642161836116</v>
      </c>
      <c r="S137" s="39">
        <v>12.934753304164055</v>
      </c>
      <c r="T137" s="40">
        <v>0.06632857225074484</v>
      </c>
      <c r="U137" s="40">
        <v>0.018211901273215432</v>
      </c>
      <c r="V137" s="40">
        <v>0.04273588196498849</v>
      </c>
      <c r="W137" s="40">
        <v>0.03197430393990664</v>
      </c>
      <c r="X137" s="39">
        <v>14.241880791885535</v>
      </c>
      <c r="Y137" s="41">
        <v>13.34373380936508</v>
      </c>
      <c r="Z137" s="41">
        <v>12.640370895278885</v>
      </c>
      <c r="AA137" s="41">
        <v>14.513285032881114</v>
      </c>
      <c r="AB137" s="42">
        <v>1.0</v>
      </c>
      <c r="AC137" s="42">
        <v>0.0</v>
      </c>
      <c r="AD137" s="42">
        <v>0.0</v>
      </c>
      <c r="AE137" s="42">
        <v>0.0</v>
      </c>
      <c r="AF137" s="42">
        <v>0.0</v>
      </c>
      <c r="AG137" s="25"/>
      <c r="AH137" s="25"/>
      <c r="AI137" s="25"/>
      <c r="AJ137" s="25"/>
      <c r="AK137" s="25"/>
      <c r="AL137" s="25"/>
    </row>
    <row r="138">
      <c r="A138" s="26" t="s">
        <v>211</v>
      </c>
      <c r="B138" s="25" t="s">
        <v>204</v>
      </c>
      <c r="C138" s="25" t="s">
        <v>329</v>
      </c>
      <c r="D138" s="28">
        <v>98.82226594863299</v>
      </c>
      <c r="E138" s="29">
        <v>0.21205603201829615</v>
      </c>
      <c r="F138" s="30">
        <v>28.0</v>
      </c>
      <c r="G138" s="33"/>
      <c r="H138" s="34">
        <v>22.16019415897002</v>
      </c>
      <c r="I138" s="35" t="s">
        <v>40</v>
      </c>
      <c r="J138" s="36">
        <v>4000.0</v>
      </c>
      <c r="K138" s="28">
        <v>5.540048539742505</v>
      </c>
      <c r="L138" s="28">
        <v>5.352316440889792</v>
      </c>
      <c r="M138" s="34">
        <v>20.87157184750552</v>
      </c>
      <c r="N138" s="35" t="s">
        <v>29</v>
      </c>
      <c r="O138" s="36">
        <v>3800.0</v>
      </c>
      <c r="P138" s="28">
        <v>5.492518907238295</v>
      </c>
      <c r="Q138" s="37">
        <v>5.078704903967282</v>
      </c>
      <c r="R138" s="38">
        <v>12.357610820603483</v>
      </c>
      <c r="S138" s="39">
        <v>12.83501206443913</v>
      </c>
      <c r="T138" s="40">
        <v>0.05323313068009378</v>
      </c>
      <c r="U138" s="40">
        <v>0.0317088865195036</v>
      </c>
      <c r="V138" s="40">
        <v>0.040528576809696654</v>
      </c>
      <c r="W138" s="40">
        <v>0.028768989756105912</v>
      </c>
      <c r="X138" s="39">
        <v>14.042150891010547</v>
      </c>
      <c r="Y138" s="41">
        <v>8.118043267959473</v>
      </c>
      <c r="Z138" s="41">
        <v>12.298987332126478</v>
      </c>
      <c r="AA138" s="41">
        <v>8.572584515379042</v>
      </c>
      <c r="AB138" s="42">
        <v>0.0</v>
      </c>
      <c r="AC138" s="42">
        <v>1.0</v>
      </c>
      <c r="AD138" s="42">
        <v>1.0</v>
      </c>
      <c r="AE138" s="42">
        <v>0.0</v>
      </c>
      <c r="AF138" s="42">
        <v>0.0</v>
      </c>
      <c r="AG138" s="25"/>
      <c r="AH138" s="25"/>
      <c r="AI138" s="25"/>
      <c r="AJ138" s="25"/>
      <c r="AK138" s="25"/>
      <c r="AL138" s="25"/>
    </row>
    <row r="139">
      <c r="A139" s="26" t="s">
        <v>213</v>
      </c>
      <c r="B139" s="25" t="s">
        <v>204</v>
      </c>
      <c r="C139" s="25" t="s">
        <v>329</v>
      </c>
      <c r="D139" s="28">
        <v>98.82226594863299</v>
      </c>
      <c r="E139" s="29">
        <v>0.15882636315510854</v>
      </c>
      <c r="F139" s="30">
        <v>28.0</v>
      </c>
      <c r="G139" s="33"/>
      <c r="H139" s="34">
        <v>21.012532798129307</v>
      </c>
      <c r="I139" s="35" t="s">
        <v>45</v>
      </c>
      <c r="J139" s="36">
        <v>5000.0</v>
      </c>
      <c r="K139" s="28">
        <v>4.202506559625861</v>
      </c>
      <c r="L139" s="28">
        <v>3.905078638270428</v>
      </c>
      <c r="M139" s="34">
        <v>20.937481224078375</v>
      </c>
      <c r="N139" s="35" t="s">
        <v>30</v>
      </c>
      <c r="O139" s="36">
        <v>4800.0</v>
      </c>
      <c r="P139" s="28">
        <v>4.361975255016328</v>
      </c>
      <c r="Q139" s="37">
        <v>4.042657947337657</v>
      </c>
      <c r="R139" s="38">
        <v>8.822686718172124</v>
      </c>
      <c r="S139" s="39">
        <v>9.16352619550905</v>
      </c>
      <c r="T139" s="40">
        <v>0.0508431143173079</v>
      </c>
      <c r="U139" s="40">
        <v>0.013211202932843785</v>
      </c>
      <c r="V139" s="40">
        <v>0.02201867155473964</v>
      </c>
      <c r="W139" s="40">
        <v>0.026722660477797658</v>
      </c>
      <c r="X139" s="39">
        <v>9.026421337163756</v>
      </c>
      <c r="Y139" s="41">
        <v>11.986111460965551</v>
      </c>
      <c r="Z139" s="41">
        <v>7.87540116665294</v>
      </c>
      <c r="AA139" s="41">
        <v>13.062080057425437</v>
      </c>
      <c r="AB139" s="42">
        <v>0.0</v>
      </c>
      <c r="AC139" s="42">
        <v>0.0</v>
      </c>
      <c r="AD139" s="42">
        <v>0.0</v>
      </c>
      <c r="AE139" s="42">
        <v>1.0</v>
      </c>
      <c r="AF139" s="42">
        <v>1.0</v>
      </c>
      <c r="AG139" s="25"/>
      <c r="AH139" s="25"/>
      <c r="AI139" s="25"/>
      <c r="AJ139" s="25"/>
      <c r="AK139" s="25"/>
      <c r="AL139" s="25"/>
    </row>
    <row r="140">
      <c r="A140" s="26" t="s">
        <v>215</v>
      </c>
      <c r="B140" s="25" t="s">
        <v>204</v>
      </c>
      <c r="C140" s="25" t="s">
        <v>329</v>
      </c>
      <c r="D140" s="28">
        <v>98.82226594863299</v>
      </c>
      <c r="E140" s="29">
        <v>0.18850449623784182</v>
      </c>
      <c r="F140" s="30">
        <v>23.0</v>
      </c>
      <c r="G140" s="33"/>
      <c r="H140" s="34">
        <v>19.049861452012124</v>
      </c>
      <c r="I140" s="35" t="s">
        <v>27</v>
      </c>
      <c r="J140" s="36">
        <v>3800.0</v>
      </c>
      <c r="K140" s="28">
        <v>5.013121434740032</v>
      </c>
      <c r="L140" s="28">
        <v>4.335648504985145</v>
      </c>
      <c r="M140" s="34">
        <v>18.982164322441154</v>
      </c>
      <c r="N140" s="35" t="s">
        <v>27</v>
      </c>
      <c r="O140" s="36">
        <v>3900.0</v>
      </c>
      <c r="P140" s="28">
        <v>4.867221621138757</v>
      </c>
      <c r="Q140" s="37">
        <v>4.198509542381256</v>
      </c>
      <c r="R140" s="38">
        <v>8.834254970753982</v>
      </c>
      <c r="S140" s="39">
        <v>9.175541354718067</v>
      </c>
      <c r="T140" s="40">
        <v>0.06476034092616195</v>
      </c>
      <c r="U140" s="40">
        <v>0.011101772730199192</v>
      </c>
      <c r="V140" s="40">
        <v>0.031352228543618084</v>
      </c>
      <c r="W140" s="40">
        <v>0.029707521472477464</v>
      </c>
      <c r="X140" s="39">
        <v>8.754279847860555</v>
      </c>
      <c r="Y140" s="41">
        <v>10.295581604151566</v>
      </c>
      <c r="Z140" s="41">
        <v>7.788072147109752</v>
      </c>
      <c r="AA140" s="41">
        <v>11.194092175331402</v>
      </c>
      <c r="AB140" s="42">
        <v>1.0</v>
      </c>
      <c r="AC140" s="42">
        <v>0.0</v>
      </c>
      <c r="AD140" s="42">
        <v>0.0</v>
      </c>
      <c r="AE140" s="42">
        <v>0.0</v>
      </c>
      <c r="AF140" s="42">
        <v>0.0</v>
      </c>
      <c r="AG140" s="25"/>
      <c r="AH140" s="25"/>
      <c r="AI140" s="25"/>
      <c r="AJ140" s="25"/>
      <c r="AK140" s="25"/>
      <c r="AL140" s="25"/>
    </row>
    <row r="141">
      <c r="A141" s="26" t="s">
        <v>217</v>
      </c>
      <c r="B141" s="25" t="s">
        <v>204</v>
      </c>
      <c r="C141" s="25" t="s">
        <v>329</v>
      </c>
      <c r="D141" s="28">
        <v>98.82226594863299</v>
      </c>
      <c r="E141" s="29">
        <v>0.19815789473684212</v>
      </c>
      <c r="F141" s="30">
        <v>22.0</v>
      </c>
      <c r="G141" s="32"/>
      <c r="H141" s="34">
        <v>19.480893471405743</v>
      </c>
      <c r="I141" s="35" t="s">
        <v>40</v>
      </c>
      <c r="J141" s="36">
        <v>4300.0</v>
      </c>
      <c r="K141" s="28">
        <v>4.530440342187382</v>
      </c>
      <c r="L141" s="28">
        <v>3.98290210140802</v>
      </c>
      <c r="M141" s="34">
        <v>18.937080392353806</v>
      </c>
      <c r="N141" s="35" t="s">
        <v>29</v>
      </c>
      <c r="O141" s="36">
        <v>3800.0</v>
      </c>
      <c r="P141" s="28">
        <v>4.983442208514159</v>
      </c>
      <c r="Q141" s="37">
        <v>4.291285964032681</v>
      </c>
      <c r="R141" s="38">
        <v>8.960404517541315</v>
      </c>
      <c r="S141" s="39">
        <v>9.306564331444232</v>
      </c>
      <c r="T141" s="40">
        <v>0.06853985989891297</v>
      </c>
      <c r="U141" s="40">
        <v>0.014101998405827779</v>
      </c>
      <c r="V141" s="40">
        <v>0.027581849823163158</v>
      </c>
      <c r="W141" s="40">
        <v>0.03598083416781059</v>
      </c>
      <c r="X141" s="39">
        <v>8.878808433022872</v>
      </c>
      <c r="Y141" s="41">
        <v>10.60208503838287</v>
      </c>
      <c r="Z141" s="41">
        <v>7.744594078844069</v>
      </c>
      <c r="AA141" s="41">
        <v>11.192486313509736</v>
      </c>
      <c r="AB141" s="42">
        <v>0.0</v>
      </c>
      <c r="AC141" s="42">
        <v>1.0</v>
      </c>
      <c r="AD141" s="42">
        <v>1.0</v>
      </c>
      <c r="AE141" s="42">
        <v>0.0</v>
      </c>
      <c r="AF141" s="42">
        <v>0.0</v>
      </c>
      <c r="AG141" s="25"/>
      <c r="AH141" s="25"/>
      <c r="AI141" s="25"/>
      <c r="AJ141" s="25"/>
      <c r="AK141" s="25"/>
      <c r="AL141" s="25"/>
    </row>
    <row r="142">
      <c r="A142" s="26" t="s">
        <v>221</v>
      </c>
      <c r="B142" s="25" t="s">
        <v>204</v>
      </c>
      <c r="C142" s="25" t="s">
        <v>329</v>
      </c>
      <c r="D142" s="28">
        <v>98.82226594863299</v>
      </c>
      <c r="E142" s="29">
        <v>0.24837433155080213</v>
      </c>
      <c r="F142" s="30">
        <v>18.0</v>
      </c>
      <c r="G142" s="33"/>
      <c r="H142" s="34">
        <v>21.224531177358624</v>
      </c>
      <c r="I142" s="35" t="s">
        <v>45</v>
      </c>
      <c r="J142" s="36">
        <v>3900.0</v>
      </c>
      <c r="K142" s="28">
        <v>5.442187481374006</v>
      </c>
      <c r="L142" s="28">
        <v>5.0943221617655565</v>
      </c>
      <c r="M142" s="34">
        <v>21.61935934930233</v>
      </c>
      <c r="N142" s="35" t="s">
        <v>31</v>
      </c>
      <c r="O142" s="36">
        <v>4200.0</v>
      </c>
      <c r="P142" s="28">
        <v>5.147466511738649</v>
      </c>
      <c r="Q142" s="37">
        <v>4.8838947308019955</v>
      </c>
      <c r="R142" s="38">
        <v>9.613922604958406</v>
      </c>
      <c r="S142" s="39">
        <v>9.985329236578048</v>
      </c>
      <c r="T142" s="40">
        <v>0.13126682244109636</v>
      </c>
      <c r="U142" s="40">
        <v>3.254549316721397E-4</v>
      </c>
      <c r="V142" s="40">
        <v>0.03558307252948728</v>
      </c>
      <c r="W142" s="40">
        <v>0.021046085581465035</v>
      </c>
      <c r="X142" s="39">
        <v>10.69995985382921</v>
      </c>
      <c r="Y142" s="41">
        <v>10.524571323529415</v>
      </c>
      <c r="Z142" s="41">
        <v>10.303962842518978</v>
      </c>
      <c r="AA142" s="41">
        <v>11.31539650678335</v>
      </c>
      <c r="AB142" s="42">
        <v>0.0</v>
      </c>
      <c r="AC142" s="42">
        <v>0.0</v>
      </c>
      <c r="AD142" s="42">
        <v>0.0</v>
      </c>
      <c r="AE142" s="42">
        <v>1.0</v>
      </c>
      <c r="AF142" s="42">
        <v>1.0</v>
      </c>
      <c r="AG142" s="25"/>
      <c r="AH142" s="25"/>
      <c r="AI142" s="25"/>
      <c r="AJ142" s="25"/>
      <c r="AK142" s="25"/>
      <c r="AL142" s="25"/>
    </row>
    <row r="143">
      <c r="A143" s="26" t="s">
        <v>219</v>
      </c>
      <c r="B143" s="25" t="s">
        <v>204</v>
      </c>
      <c r="C143" s="25" t="s">
        <v>329</v>
      </c>
      <c r="D143" s="28">
        <v>98.82226594863299</v>
      </c>
      <c r="E143" s="29">
        <v>0.16933333333333334</v>
      </c>
      <c r="F143" s="30">
        <v>15.0</v>
      </c>
      <c r="G143" s="33"/>
      <c r="H143" s="34">
        <v>14.824810400234991</v>
      </c>
      <c r="I143" s="35" t="s">
        <v>44</v>
      </c>
      <c r="J143" s="36">
        <v>3000.0</v>
      </c>
      <c r="K143" s="28">
        <v>4.941603466744997</v>
      </c>
      <c r="L143" s="28">
        <v>3.557062075336103</v>
      </c>
      <c r="M143" s="34">
        <v>14.835339001849281</v>
      </c>
      <c r="N143" s="35" t="s">
        <v>30</v>
      </c>
      <c r="O143" s="36">
        <v>3600.0</v>
      </c>
      <c r="P143" s="28">
        <v>4.120927500513689</v>
      </c>
      <c r="Q143" s="37">
        <v>2.9678656436917956</v>
      </c>
      <c r="R143" s="38">
        <v>5.086988541533658</v>
      </c>
      <c r="S143" s="39">
        <v>5.283509915475685</v>
      </c>
      <c r="T143" s="40">
        <v>0.07799962954666512</v>
      </c>
      <c r="U143" s="40">
        <v>0.014549153697823544</v>
      </c>
      <c r="V143" s="40">
        <v>0.03617081266542242</v>
      </c>
      <c r="W143" s="40">
        <v>0.02818898528953312</v>
      </c>
      <c r="X143" s="39">
        <v>7.071894816983644</v>
      </c>
      <c r="Y143" s="41">
        <v>7.752915583251348</v>
      </c>
      <c r="Z143" s="41">
        <v>6.411976108052676</v>
      </c>
      <c r="AA143" s="41">
        <v>8.423362893796604</v>
      </c>
      <c r="AB143" s="42">
        <v>0.0</v>
      </c>
      <c r="AC143" s="42">
        <v>0.0</v>
      </c>
      <c r="AD143" s="42">
        <v>1.0</v>
      </c>
      <c r="AE143" s="42">
        <v>1.0</v>
      </c>
      <c r="AF143" s="42">
        <v>0.0</v>
      </c>
      <c r="AG143" s="25"/>
      <c r="AH143" s="25"/>
      <c r="AI143" s="25"/>
      <c r="AJ143" s="25"/>
      <c r="AK143" s="25"/>
      <c r="AL143" s="25"/>
    </row>
    <row r="144">
      <c r="A144" s="26" t="s">
        <v>223</v>
      </c>
      <c r="B144" s="25" t="s">
        <v>204</v>
      </c>
      <c r="C144" s="25" t="s">
        <v>329</v>
      </c>
      <c r="D144" s="28">
        <v>98.82226594863299</v>
      </c>
      <c r="E144" s="29">
        <v>0.1592439024390244</v>
      </c>
      <c r="F144" s="30">
        <v>5.0</v>
      </c>
      <c r="G144" s="33"/>
      <c r="H144" s="34">
        <v>3.4783797302314072</v>
      </c>
      <c r="I144" s="35" t="s">
        <v>40</v>
      </c>
      <c r="J144" s="36">
        <v>3000.0</v>
      </c>
      <c r="K144" s="28">
        <v>1.1594599100771357</v>
      </c>
      <c r="L144" s="28">
        <v>0.28878271879511214</v>
      </c>
      <c r="M144" s="34">
        <v>3.4881215445659066</v>
      </c>
      <c r="N144" s="35" t="s">
        <v>28</v>
      </c>
      <c r="O144" s="36">
        <v>3000.0</v>
      </c>
      <c r="P144" s="28">
        <v>1.162707181521969</v>
      </c>
      <c r="Q144" s="37">
        <v>0.2901850143228027</v>
      </c>
      <c r="R144" s="38">
        <v>1.5802152665926186</v>
      </c>
      <c r="S144" s="39">
        <v>1.6412624014110748</v>
      </c>
      <c r="T144" s="40">
        <v>0.05076210151724349</v>
      </c>
      <c r="U144" s="40">
        <v>0.013316290930558942</v>
      </c>
      <c r="V144" s="40">
        <v>0.03133833880650338</v>
      </c>
      <c r="W144" s="40">
        <v>0.0253309895145219</v>
      </c>
      <c r="X144" s="39">
        <v>1.71707871941775</v>
      </c>
      <c r="Y144" s="41">
        <v>1.761301010813657</v>
      </c>
      <c r="Z144" s="41">
        <v>1.5181614367961258</v>
      </c>
      <c r="AA144" s="41">
        <v>1.9699601077697808</v>
      </c>
      <c r="AB144" s="42">
        <v>0.0</v>
      </c>
      <c r="AC144" s="42">
        <v>1.0</v>
      </c>
      <c r="AD144" s="42">
        <v>1.0</v>
      </c>
      <c r="AE144" s="42">
        <v>0.0</v>
      </c>
      <c r="AF144" s="42">
        <v>0.0</v>
      </c>
      <c r="AG144" s="25"/>
      <c r="AH144" s="25"/>
      <c r="AI144" s="25"/>
      <c r="AJ144" s="25"/>
      <c r="AK144" s="25"/>
      <c r="AL144" s="25"/>
    </row>
    <row r="145">
      <c r="A145" s="26" t="s">
        <v>225</v>
      </c>
      <c r="B145" s="25" t="s">
        <v>204</v>
      </c>
      <c r="C145" s="25" t="s">
        <v>329</v>
      </c>
      <c r="D145" s="28">
        <v>98.82226594863299</v>
      </c>
      <c r="E145" s="29">
        <v>0.17221153846153847</v>
      </c>
      <c r="F145" s="30">
        <v>0.0</v>
      </c>
      <c r="G145" s="33"/>
      <c r="H145" s="34" t="s">
        <v>64</v>
      </c>
      <c r="I145" s="35" t="s">
        <v>29</v>
      </c>
      <c r="J145" s="36">
        <v>3000.0</v>
      </c>
      <c r="K145" s="28" t="s">
        <v>64</v>
      </c>
      <c r="L145" s="28" t="s">
        <v>64</v>
      </c>
      <c r="M145" s="34" t="s">
        <v>64</v>
      </c>
      <c r="N145" s="35" t="s">
        <v>30</v>
      </c>
      <c r="O145" s="36">
        <v>3000.0</v>
      </c>
      <c r="P145" s="28" t="s">
        <v>64</v>
      </c>
      <c r="Q145" s="37" t="s">
        <v>64</v>
      </c>
      <c r="R145" s="38" t="s">
        <v>64</v>
      </c>
      <c r="S145" s="39" t="s">
        <v>64</v>
      </c>
      <c r="T145" s="40" t="s">
        <v>64</v>
      </c>
      <c r="U145" s="40" t="s">
        <v>64</v>
      </c>
      <c r="V145" s="40" t="s">
        <v>64</v>
      </c>
      <c r="W145" s="40" t="s">
        <v>64</v>
      </c>
      <c r="X145" s="39" t="s">
        <v>64</v>
      </c>
      <c r="Y145" s="41" t="s">
        <v>64</v>
      </c>
      <c r="Z145" s="41" t="s">
        <v>64</v>
      </c>
      <c r="AA145" s="41" t="s">
        <v>64</v>
      </c>
      <c r="AB145" s="42">
        <v>0.0</v>
      </c>
      <c r="AC145" s="42">
        <v>0.0</v>
      </c>
      <c r="AD145" s="42">
        <v>1.0</v>
      </c>
      <c r="AE145" s="42">
        <v>0.0</v>
      </c>
      <c r="AF145" s="42">
        <v>0.0</v>
      </c>
      <c r="AG145" s="25"/>
      <c r="AH145" s="25"/>
      <c r="AI145" s="25"/>
      <c r="AJ145" s="25"/>
      <c r="AK145" s="25"/>
      <c r="AL145" s="25"/>
    </row>
    <row r="146">
      <c r="A146" s="26" t="s">
        <v>227</v>
      </c>
      <c r="B146" s="25" t="s">
        <v>204</v>
      </c>
      <c r="C146" s="25" t="s">
        <v>329</v>
      </c>
      <c r="D146" s="28">
        <v>98.82226594863299</v>
      </c>
      <c r="E146" s="29">
        <v>0.18</v>
      </c>
      <c r="F146" s="30">
        <v>0.0</v>
      </c>
      <c r="G146" s="33"/>
      <c r="H146" s="34" t="s">
        <v>64</v>
      </c>
      <c r="I146" s="35" t="s">
        <v>27</v>
      </c>
      <c r="J146" s="36">
        <v>3000.0</v>
      </c>
      <c r="K146" s="28" t="s">
        <v>64</v>
      </c>
      <c r="L146" s="28" t="s">
        <v>64</v>
      </c>
      <c r="M146" s="34" t="s">
        <v>64</v>
      </c>
      <c r="N146" s="35" t="s">
        <v>27</v>
      </c>
      <c r="O146" s="36">
        <v>3000.0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1.0</v>
      </c>
      <c r="AC146" s="42">
        <v>0.0</v>
      </c>
      <c r="AD146" s="42">
        <v>0.0</v>
      </c>
      <c r="AE146" s="42">
        <v>0.0</v>
      </c>
      <c r="AF146" s="42">
        <v>0.0</v>
      </c>
      <c r="AG146" s="25"/>
      <c r="AH146" s="25"/>
      <c r="AI146" s="25"/>
      <c r="AJ146" s="25"/>
      <c r="AK146" s="25"/>
      <c r="AL146" s="25"/>
    </row>
    <row r="147">
      <c r="A147" s="26" t="s">
        <v>229</v>
      </c>
      <c r="B147" s="25" t="s">
        <v>204</v>
      </c>
      <c r="C147" s="25" t="s">
        <v>329</v>
      </c>
      <c r="D147" s="28">
        <v>98.82226594863299</v>
      </c>
      <c r="E147" s="29">
        <v>0.1328826291079812</v>
      </c>
      <c r="F147" s="30">
        <v>0.0</v>
      </c>
      <c r="G147" s="33"/>
      <c r="H147" s="34" t="s">
        <v>64</v>
      </c>
      <c r="I147" s="35" t="s">
        <v>40</v>
      </c>
      <c r="J147" s="36">
        <v>3800.0</v>
      </c>
      <c r="K147" s="28" t="s">
        <v>64</v>
      </c>
      <c r="L147" s="28" t="s">
        <v>64</v>
      </c>
      <c r="M147" s="34" t="s">
        <v>64</v>
      </c>
      <c r="N147" s="35" t="s">
        <v>29</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0.0</v>
      </c>
      <c r="AC147" s="42">
        <v>1.0</v>
      </c>
      <c r="AD147" s="42">
        <v>1.0</v>
      </c>
      <c r="AE147" s="42">
        <v>0.0</v>
      </c>
      <c r="AF147" s="42">
        <v>0.0</v>
      </c>
      <c r="AG147" s="25"/>
      <c r="AH147" s="25"/>
      <c r="AI147" s="25"/>
      <c r="AJ147" s="25"/>
      <c r="AK147" s="25"/>
      <c r="AL147" s="25"/>
    </row>
    <row r="148">
      <c r="A148" s="26" t="s">
        <v>230</v>
      </c>
      <c r="B148" s="25" t="s">
        <v>204</v>
      </c>
      <c r="C148" s="25" t="s">
        <v>329</v>
      </c>
      <c r="D148" s="28">
        <v>98.82226594863299</v>
      </c>
      <c r="E148" s="29">
        <v>0.17950819672131146</v>
      </c>
      <c r="F148" s="30">
        <v>0.0</v>
      </c>
      <c r="G148" s="33"/>
      <c r="H148" s="34" t="s">
        <v>64</v>
      </c>
      <c r="I148" s="35" t="s">
        <v>45</v>
      </c>
      <c r="J148" s="36">
        <v>3000.0</v>
      </c>
      <c r="K148" s="28" t="s">
        <v>64</v>
      </c>
      <c r="L148" s="28" t="s">
        <v>64</v>
      </c>
      <c r="M148" s="34" t="s">
        <v>64</v>
      </c>
      <c r="N148" s="35" t="s">
        <v>31</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1.0</v>
      </c>
      <c r="AF148" s="42">
        <v>1.0</v>
      </c>
      <c r="AG148" s="25"/>
      <c r="AH148" s="25"/>
      <c r="AI148" s="25"/>
      <c r="AJ148" s="25"/>
      <c r="AK148" s="25"/>
      <c r="AL148" s="25"/>
    </row>
    <row r="149">
      <c r="A149" s="26" t="s">
        <v>232</v>
      </c>
      <c r="B149" s="25" t="s">
        <v>204</v>
      </c>
      <c r="C149" s="25" t="s">
        <v>329</v>
      </c>
      <c r="D149" s="28">
        <v>98.82226594863299</v>
      </c>
      <c r="E149" s="29">
        <v>0.17458375634517767</v>
      </c>
      <c r="F149" s="30">
        <v>0.0</v>
      </c>
      <c r="G149" s="33"/>
      <c r="H149" s="34" t="s">
        <v>64</v>
      </c>
      <c r="I149" s="35" t="s">
        <v>58</v>
      </c>
      <c r="J149" s="36">
        <v>3000.0</v>
      </c>
      <c r="K149" s="28" t="s">
        <v>64</v>
      </c>
      <c r="L149" s="28" t="s">
        <v>64</v>
      </c>
      <c r="M149" s="34" t="s">
        <v>64</v>
      </c>
      <c r="N149" s="35" t="s">
        <v>27</v>
      </c>
      <c r="O149" s="36">
        <v>3000.0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1.0</v>
      </c>
      <c r="AC149" s="42">
        <v>1.0</v>
      </c>
      <c r="AD149" s="42">
        <v>0.0</v>
      </c>
      <c r="AE149" s="42">
        <v>0.0</v>
      </c>
      <c r="AF149" s="42">
        <v>0.0</v>
      </c>
      <c r="AG149" s="25"/>
      <c r="AH149" s="25"/>
      <c r="AI149" s="25"/>
      <c r="AJ149" s="25"/>
      <c r="AK149" s="25"/>
      <c r="AL149" s="25"/>
    </row>
    <row r="150">
      <c r="A150" s="26" t="s">
        <v>210</v>
      </c>
      <c r="B150" s="25" t="s">
        <v>204</v>
      </c>
      <c r="C150" s="25" t="s">
        <v>329</v>
      </c>
      <c r="D150" s="28">
        <v>98.82226594863299</v>
      </c>
      <c r="E150" s="29">
        <v>0.19518144611186905</v>
      </c>
      <c r="F150" s="30">
        <v>0.0</v>
      </c>
      <c r="G150" s="33"/>
      <c r="H150" s="34" t="s">
        <v>64</v>
      </c>
      <c r="I150" s="35" t="s">
        <v>31</v>
      </c>
      <c r="J150" s="36">
        <v>7900.0</v>
      </c>
      <c r="K150" s="28" t="s">
        <v>64</v>
      </c>
      <c r="L150" s="28" t="s">
        <v>64</v>
      </c>
      <c r="M150" s="34" t="s">
        <v>64</v>
      </c>
      <c r="N150" s="35" t="s">
        <v>31</v>
      </c>
      <c r="O150" s="36">
        <v>8700.0</v>
      </c>
      <c r="P150" s="28" t="s">
        <v>64</v>
      </c>
      <c r="Q150" s="37" t="s">
        <v>64</v>
      </c>
      <c r="R150" s="38" t="s">
        <v>64</v>
      </c>
      <c r="S150" s="39" t="s">
        <v>64</v>
      </c>
      <c r="T150" s="40" t="s">
        <v>64</v>
      </c>
      <c r="U150" s="40" t="s">
        <v>64</v>
      </c>
      <c r="V150" s="40" t="s">
        <v>64</v>
      </c>
      <c r="W150" s="40" t="s">
        <v>64</v>
      </c>
      <c r="X150" s="39" t="s">
        <v>64</v>
      </c>
      <c r="Y150" s="41" t="s">
        <v>64</v>
      </c>
      <c r="Z150" s="41" t="s">
        <v>64</v>
      </c>
      <c r="AA150" s="41" t="s">
        <v>64</v>
      </c>
      <c r="AB150" s="42">
        <v>0.0</v>
      </c>
      <c r="AC150" s="42">
        <v>0.0</v>
      </c>
      <c r="AD150" s="42">
        <v>0.0</v>
      </c>
      <c r="AE150" s="42">
        <v>0.0</v>
      </c>
      <c r="AF150" s="42">
        <v>1.0</v>
      </c>
      <c r="AG150" s="25"/>
      <c r="AH150" s="25"/>
      <c r="AI150" s="25"/>
      <c r="AJ150" s="25"/>
      <c r="AK150" s="25"/>
      <c r="AL150" s="25"/>
    </row>
    <row r="151">
      <c r="A151" s="26" t="s">
        <v>263</v>
      </c>
      <c r="B151" s="25" t="s">
        <v>260</v>
      </c>
      <c r="C151" s="25" t="s">
        <v>400</v>
      </c>
      <c r="D151" s="28">
        <v>103.01602526926264</v>
      </c>
      <c r="E151" s="29">
        <v>0.1974011299435028</v>
      </c>
      <c r="F151" s="30">
        <v>32.0</v>
      </c>
      <c r="G151" s="33"/>
      <c r="H151" s="34">
        <v>34.167614406595476</v>
      </c>
      <c r="I151" s="35" t="s">
        <v>27</v>
      </c>
      <c r="J151" s="36">
        <v>7000.0</v>
      </c>
      <c r="K151" s="28">
        <v>4.881087772370782</v>
      </c>
      <c r="L151" s="28">
        <v>6.474413987258552</v>
      </c>
      <c r="M151" s="34">
        <v>33.27576636327395</v>
      </c>
      <c r="N151" s="35" t="s">
        <v>27</v>
      </c>
      <c r="O151" s="36">
        <v>7400.0</v>
      </c>
      <c r="P151" s="28">
        <v>4.49672518422621</v>
      </c>
      <c r="Q151" s="37">
        <v>5.850209608856733</v>
      </c>
      <c r="R151" s="38">
        <v>13.525314020421051</v>
      </c>
      <c r="S151" s="39">
        <v>13.721180130329284</v>
      </c>
      <c r="T151" s="40">
        <v>0.05637460299451125</v>
      </c>
      <c r="U151" s="40">
        <v>0.022671294561526965</v>
      </c>
      <c r="V151" s="40">
        <v>0.033500886160113506</v>
      </c>
      <c r="W151" s="40">
        <v>0.04018082116484913</v>
      </c>
      <c r="X151" s="39">
        <v>14.113828154179018</v>
      </c>
      <c r="Y151" s="41">
        <v>20.053786252416458</v>
      </c>
      <c r="Z151" s="41">
        <v>11.955569773547357</v>
      </c>
      <c r="AA151" s="41">
        <v>21.320196589726596</v>
      </c>
      <c r="AB151" s="42">
        <v>1.0</v>
      </c>
      <c r="AC151" s="42">
        <v>0.0</v>
      </c>
      <c r="AD151" s="42">
        <v>0.0</v>
      </c>
      <c r="AE151" s="42">
        <v>0.0</v>
      </c>
      <c r="AF151" s="42">
        <v>0.0</v>
      </c>
      <c r="AG151" s="25"/>
      <c r="AH151" s="25"/>
      <c r="AI151" s="25"/>
      <c r="AJ151" s="25"/>
      <c r="AK151" s="25"/>
      <c r="AL151" s="25"/>
    </row>
    <row r="152">
      <c r="A152" s="26" t="s">
        <v>262</v>
      </c>
      <c r="B152" s="25" t="s">
        <v>260</v>
      </c>
      <c r="C152" s="25" t="s">
        <v>400</v>
      </c>
      <c r="D152" s="28">
        <v>103.01602526926264</v>
      </c>
      <c r="E152" s="29">
        <v>0.17341346721795628</v>
      </c>
      <c r="F152" s="30">
        <v>31.0</v>
      </c>
      <c r="G152" s="33"/>
      <c r="H152" s="34">
        <v>23.218153065097198</v>
      </c>
      <c r="I152" s="35" t="s">
        <v>40</v>
      </c>
      <c r="J152" s="36">
        <v>5200.0</v>
      </c>
      <c r="K152" s="28">
        <v>4.465029435595615</v>
      </c>
      <c r="L152" s="28">
        <v>4.463541480359374</v>
      </c>
      <c r="M152" s="34">
        <v>23.002646547875365</v>
      </c>
      <c r="N152" s="35" t="s">
        <v>29</v>
      </c>
      <c r="O152" s="36">
        <v>5100.0</v>
      </c>
      <c r="P152" s="28">
        <v>4.510322852524581</v>
      </c>
      <c r="Q152" s="37">
        <v>4.478145218830268</v>
      </c>
      <c r="R152" s="38">
        <v>11.264614173829452</v>
      </c>
      <c r="S152" s="39">
        <v>11.427742080103116</v>
      </c>
      <c r="T152" s="40">
        <v>0.05081240229042805</v>
      </c>
      <c r="U152" s="40">
        <v>0.013074536261864528</v>
      </c>
      <c r="V152" s="40">
        <v>0.03149774644903727</v>
      </c>
      <c r="W152" s="40">
        <v>0.025653824938052367</v>
      </c>
      <c r="X152" s="39">
        <v>11.0479364173102</v>
      </c>
      <c r="Y152" s="41">
        <v>12.170216647786999</v>
      </c>
      <c r="Z152" s="41">
        <v>9.759614574432689</v>
      </c>
      <c r="AA152" s="41">
        <v>13.243031973442678</v>
      </c>
      <c r="AB152" s="42">
        <v>0.0</v>
      </c>
      <c r="AC152" s="42">
        <v>1.0</v>
      </c>
      <c r="AD152" s="42">
        <v>1.0</v>
      </c>
      <c r="AE152" s="42">
        <v>0.0</v>
      </c>
      <c r="AF152" s="42">
        <v>0.0</v>
      </c>
      <c r="AG152" s="25"/>
      <c r="AH152" s="25"/>
      <c r="AI152" s="25"/>
      <c r="AJ152" s="25"/>
      <c r="AK152" s="25"/>
      <c r="AL152" s="25"/>
    </row>
    <row r="153">
      <c r="A153" s="26" t="s">
        <v>259</v>
      </c>
      <c r="B153" s="25" t="s">
        <v>260</v>
      </c>
      <c r="C153" s="25" t="s">
        <v>400</v>
      </c>
      <c r="D153" s="28">
        <v>103.01602526926264</v>
      </c>
      <c r="E153" s="29">
        <v>0.1903855892757401</v>
      </c>
      <c r="F153" s="30">
        <v>31.0</v>
      </c>
      <c r="G153" s="33"/>
      <c r="H153" s="34">
        <v>24.80658089323432</v>
      </c>
      <c r="I153" s="35" t="s">
        <v>28</v>
      </c>
      <c r="J153" s="36">
        <v>4700.0</v>
      </c>
      <c r="K153" s="28">
        <v>5.277995934730706</v>
      </c>
      <c r="L153" s="28">
        <v>5.538126653276308</v>
      </c>
      <c r="M153" s="34">
        <v>24.565116588778974</v>
      </c>
      <c r="N153" s="35" t="s">
        <v>28</v>
      </c>
      <c r="O153" s="36">
        <v>5500.0</v>
      </c>
      <c r="P153" s="28">
        <v>4.46638483432345</v>
      </c>
      <c r="Q153" s="37">
        <v>4.6530761735244575</v>
      </c>
      <c r="R153" s="38">
        <v>12.557447792090224</v>
      </c>
      <c r="S153" s="39">
        <v>12.739297799099221</v>
      </c>
      <c r="T153" s="40">
        <v>0.048677866287532706</v>
      </c>
      <c r="U153" s="40">
        <v>0.027758452676361626</v>
      </c>
      <c r="V153" s="40">
        <v>0.03087624989725732</v>
      </c>
      <c r="W153" s="40">
        <v>0.019310227948773306</v>
      </c>
      <c r="X153" s="39">
        <v>14.352868766496407</v>
      </c>
      <c r="Y153" s="41">
        <v>10.45371212673791</v>
      </c>
      <c r="Z153" s="41">
        <v>12.787101264696796</v>
      </c>
      <c r="AA153" s="41">
        <v>11.778015324082178</v>
      </c>
      <c r="AB153" s="42">
        <v>0.0</v>
      </c>
      <c r="AC153" s="42">
        <v>1.0</v>
      </c>
      <c r="AD153" s="42">
        <v>0.0</v>
      </c>
      <c r="AE153" s="42">
        <v>0.0</v>
      </c>
      <c r="AF153" s="42">
        <v>0.0</v>
      </c>
      <c r="AG153" s="25"/>
      <c r="AH153" s="25"/>
      <c r="AI153" s="25"/>
      <c r="AJ153" s="25"/>
      <c r="AK153" s="25"/>
      <c r="AL153" s="25"/>
    </row>
    <row r="154">
      <c r="A154" s="26" t="s">
        <v>265</v>
      </c>
      <c r="B154" s="25" t="s">
        <v>260</v>
      </c>
      <c r="C154" s="25" t="s">
        <v>400</v>
      </c>
      <c r="D154" s="28">
        <v>103.01602526926264</v>
      </c>
      <c r="E154" s="29">
        <v>0.28346016646848987</v>
      </c>
      <c r="F154" s="30">
        <v>29.0</v>
      </c>
      <c r="G154" s="33"/>
      <c r="H154" s="34">
        <v>36.04414999960864</v>
      </c>
      <c r="I154" s="35" t="s">
        <v>31</v>
      </c>
      <c r="J154" s="36">
        <v>6000.0</v>
      </c>
      <c r="K154" s="28">
        <v>6.007358333268106</v>
      </c>
      <c r="L154" s="28">
        <v>8.286396343745237</v>
      </c>
      <c r="M154" s="34">
        <v>36.41411836290379</v>
      </c>
      <c r="N154" s="35" t="s">
        <v>31</v>
      </c>
      <c r="O154" s="36">
        <v>7100.0</v>
      </c>
      <c r="P154" s="28">
        <v>5.1287490651977174</v>
      </c>
      <c r="Q154" s="37">
        <v>7.127549931374637</v>
      </c>
      <c r="R154" s="38">
        <v>19.01845565921762</v>
      </c>
      <c r="S154" s="39">
        <v>19.29387040528628</v>
      </c>
      <c r="T154" s="40">
        <v>0.1145018361817818</v>
      </c>
      <c r="U154" s="40">
        <v>0.014217037921329162</v>
      </c>
      <c r="V154" s="40">
        <v>0.06682007823024706</v>
      </c>
      <c r="W154" s="40">
        <v>0.03696429859545582</v>
      </c>
      <c r="X154" s="39">
        <v>20.3584041811484</v>
      </c>
      <c r="Y154" s="41">
        <v>15.68574581846024</v>
      </c>
      <c r="Z154" s="41">
        <v>18.76567045383689</v>
      </c>
      <c r="AA154" s="41">
        <v>17.648447909066903</v>
      </c>
      <c r="AB154" s="42">
        <v>0.0</v>
      </c>
      <c r="AC154" s="42">
        <v>0.0</v>
      </c>
      <c r="AD154" s="42">
        <v>0.0</v>
      </c>
      <c r="AE154" s="42">
        <v>0.0</v>
      </c>
      <c r="AF154" s="42">
        <v>1.0</v>
      </c>
      <c r="AG154" s="25"/>
      <c r="AH154" s="25"/>
      <c r="AI154" s="25"/>
      <c r="AJ154" s="25"/>
      <c r="AK154" s="25"/>
      <c r="AL154" s="25"/>
    </row>
    <row r="155">
      <c r="A155" s="26" t="s">
        <v>264</v>
      </c>
      <c r="B155" s="25" t="s">
        <v>260</v>
      </c>
      <c r="C155" s="25" t="s">
        <v>400</v>
      </c>
      <c r="D155" s="28">
        <v>103.01602526926264</v>
      </c>
      <c r="E155" s="29">
        <v>0.17853699788583507</v>
      </c>
      <c r="F155" s="30">
        <v>25.0</v>
      </c>
      <c r="G155" s="33"/>
      <c r="H155" s="34">
        <v>22.963226138035058</v>
      </c>
      <c r="I155" s="35" t="s">
        <v>44</v>
      </c>
      <c r="J155" s="36">
        <v>4700.0</v>
      </c>
      <c r="K155" s="28">
        <v>4.8857927953266085</v>
      </c>
      <c r="L155" s="28">
        <v>4.844849383930583</v>
      </c>
      <c r="M155" s="34">
        <v>22.90426030835136</v>
      </c>
      <c r="N155" s="35" t="s">
        <v>30</v>
      </c>
      <c r="O155" s="36">
        <v>5100.0</v>
      </c>
      <c r="P155" s="28">
        <v>4.491031433010071</v>
      </c>
      <c r="Q155" s="37">
        <v>4.445021838507395</v>
      </c>
      <c r="R155" s="38">
        <v>9.395992279834937</v>
      </c>
      <c r="S155" s="39">
        <v>9.532059838325662</v>
      </c>
      <c r="T155" s="40">
        <v>0.0689585635524638</v>
      </c>
      <c r="U155" s="40">
        <v>0.015622647154021379</v>
      </c>
      <c r="V155" s="40">
        <v>0.034927064656442706</v>
      </c>
      <c r="W155" s="40">
        <v>0.02517534859851853</v>
      </c>
      <c r="X155" s="39">
        <v>11.532203125734846</v>
      </c>
      <c r="Y155" s="41">
        <v>11.431023012300212</v>
      </c>
      <c r="Z155" s="41">
        <v>10.437711625375751</v>
      </c>
      <c r="AA155" s="41">
        <v>12.466548682975612</v>
      </c>
      <c r="AB155" s="42">
        <v>0.0</v>
      </c>
      <c r="AC155" s="42">
        <v>0.0</v>
      </c>
      <c r="AD155" s="42">
        <v>1.0</v>
      </c>
      <c r="AE155" s="42">
        <v>1.0</v>
      </c>
      <c r="AF155" s="42">
        <v>0.0</v>
      </c>
      <c r="AG155" s="25"/>
      <c r="AH155" s="25"/>
      <c r="AI155" s="25"/>
      <c r="AJ155" s="25"/>
      <c r="AK155" s="25"/>
      <c r="AL155" s="25"/>
    </row>
    <row r="156">
      <c r="A156" s="26" t="s">
        <v>267</v>
      </c>
      <c r="B156" s="25" t="s">
        <v>260</v>
      </c>
      <c r="C156" s="25" t="s">
        <v>400</v>
      </c>
      <c r="D156" s="28">
        <v>103.01602526926264</v>
      </c>
      <c r="E156" s="29">
        <v>0.23563625997719495</v>
      </c>
      <c r="F156" s="30">
        <v>22.0</v>
      </c>
      <c r="G156" s="33"/>
      <c r="H156" s="34">
        <v>20.71666368086926</v>
      </c>
      <c r="I156" s="35" t="s">
        <v>58</v>
      </c>
      <c r="J156" s="36">
        <v>4900.0</v>
      </c>
      <c r="K156" s="28">
        <v>4.227890547116176</v>
      </c>
      <c r="L156" s="28">
        <v>3.888093674730522</v>
      </c>
      <c r="M156" s="34">
        <v>20.144674080184593</v>
      </c>
      <c r="N156" s="35" t="s">
        <v>28</v>
      </c>
      <c r="O156" s="36">
        <v>4500.0</v>
      </c>
      <c r="P156" s="28">
        <v>4.47659424004102</v>
      </c>
      <c r="Q156" s="37">
        <v>4.0332885399318865</v>
      </c>
      <c r="R156" s="38">
        <v>11.488341097224641</v>
      </c>
      <c r="S156" s="39">
        <v>11.654708892945676</v>
      </c>
      <c r="T156" s="40">
        <v>0.0775183993285907</v>
      </c>
      <c r="U156" s="40">
        <v>0.024093556548075486</v>
      </c>
      <c r="V156" s="40">
        <v>0.03414999754205482</v>
      </c>
      <c r="W156" s="40">
        <v>0.034045242948367534</v>
      </c>
      <c r="X156" s="39">
        <v>12.110425928139955</v>
      </c>
      <c r="Y156" s="41">
        <v>8.606237752729305</v>
      </c>
      <c r="Z156" s="41">
        <v>10.737894502753461</v>
      </c>
      <c r="AA156" s="41">
        <v>9.406779577431132</v>
      </c>
      <c r="AB156" s="42">
        <v>1.0</v>
      </c>
      <c r="AC156" s="42">
        <v>1.0</v>
      </c>
      <c r="AD156" s="42">
        <v>0.0</v>
      </c>
      <c r="AE156" s="42">
        <v>0.0</v>
      </c>
      <c r="AF156" s="42">
        <v>0.0</v>
      </c>
      <c r="AG156" s="25"/>
      <c r="AH156" s="25"/>
      <c r="AI156" s="25"/>
      <c r="AJ156" s="25"/>
      <c r="AK156" s="25"/>
      <c r="AL156" s="25"/>
    </row>
    <row r="157">
      <c r="A157" s="26" t="s">
        <v>274</v>
      </c>
      <c r="B157" s="25" t="s">
        <v>260</v>
      </c>
      <c r="C157" s="25" t="s">
        <v>400</v>
      </c>
      <c r="D157" s="28">
        <v>103.01602526926264</v>
      </c>
      <c r="E157" s="29">
        <v>0.1444574468085106</v>
      </c>
      <c r="F157" s="30">
        <v>22.0</v>
      </c>
      <c r="G157" s="33"/>
      <c r="H157" s="34">
        <v>19.747564272196303</v>
      </c>
      <c r="I157" s="35" t="s">
        <v>44</v>
      </c>
      <c r="J157" s="36">
        <v>4800.0</v>
      </c>
      <c r="K157" s="28">
        <v>4.114075890040897</v>
      </c>
      <c r="L157" s="28">
        <v>3.6530366454386822</v>
      </c>
      <c r="M157" s="34">
        <v>20.55750440204589</v>
      </c>
      <c r="N157" s="35" t="s">
        <v>30</v>
      </c>
      <c r="O157" s="36">
        <v>5000.0</v>
      </c>
      <c r="P157" s="28">
        <v>4.111500880409178</v>
      </c>
      <c r="Q157" s="37">
        <v>3.7597712560533023</v>
      </c>
      <c r="R157" s="38">
        <v>6.4880849185985365</v>
      </c>
      <c r="S157" s="39">
        <v>6.582041772527508</v>
      </c>
      <c r="T157" s="40">
        <v>0.06224352523332378</v>
      </c>
      <c r="U157" s="40">
        <v>0.0034740572223250477</v>
      </c>
      <c r="V157" s="40">
        <v>0.02084434333395029</v>
      </c>
      <c r="W157" s="40">
        <v>0.020747841744441255</v>
      </c>
      <c r="X157" s="39">
        <v>6.946213507095588</v>
      </c>
      <c r="Y157" s="41">
        <v>12.801350765100715</v>
      </c>
      <c r="Z157" s="41">
        <v>6.374386813005397</v>
      </c>
      <c r="AA157" s="41">
        <v>14.183117589040492</v>
      </c>
      <c r="AB157" s="42">
        <v>0.0</v>
      </c>
      <c r="AC157" s="42">
        <v>0.0</v>
      </c>
      <c r="AD157" s="42">
        <v>1.0</v>
      </c>
      <c r="AE157" s="42">
        <v>1.0</v>
      </c>
      <c r="AF157" s="42">
        <v>0.0</v>
      </c>
      <c r="AG157" s="25"/>
      <c r="AH157" s="25"/>
      <c r="AI157" s="25"/>
      <c r="AJ157" s="25"/>
      <c r="AK157" s="25"/>
      <c r="AL157" s="25"/>
    </row>
    <row r="158">
      <c r="A158" s="26" t="s">
        <v>266</v>
      </c>
      <c r="B158" s="25" t="s">
        <v>260</v>
      </c>
      <c r="C158" s="25" t="s">
        <v>400</v>
      </c>
      <c r="D158" s="28">
        <v>103.01602526926264</v>
      </c>
      <c r="E158" s="29">
        <v>0.2174342527261065</v>
      </c>
      <c r="F158" s="30">
        <v>18.0</v>
      </c>
      <c r="G158" s="33"/>
      <c r="H158" s="34">
        <v>20.385701690251032</v>
      </c>
      <c r="I158" s="35" t="s">
        <v>45</v>
      </c>
      <c r="J158" s="36">
        <v>4800.0</v>
      </c>
      <c r="K158" s="28">
        <v>4.247021185468965</v>
      </c>
      <c r="L158" s="28">
        <v>3.8599114144036917</v>
      </c>
      <c r="M158" s="34">
        <v>20.088937231044312</v>
      </c>
      <c r="N158" s="35" t="s">
        <v>30</v>
      </c>
      <c r="O158" s="36">
        <v>4400.0</v>
      </c>
      <c r="P158" s="28">
        <v>4.565667552510071</v>
      </c>
      <c r="Q158" s="37">
        <v>4.105206249835844</v>
      </c>
      <c r="R158" s="38">
        <v>8.532542435992326</v>
      </c>
      <c r="S158" s="39">
        <v>8.656105991858123</v>
      </c>
      <c r="T158" s="40">
        <v>0.08481221072465789</v>
      </c>
      <c r="U158" s="40">
        <v>0.0038129426449724692</v>
      </c>
      <c r="V158" s="40">
        <v>0.046888889282769554</v>
      </c>
      <c r="W158" s="40">
        <v>0.037511111426215646</v>
      </c>
      <c r="X158" s="39">
        <v>8.155124090157825</v>
      </c>
      <c r="Y158" s="41">
        <v>12.230577600093206</v>
      </c>
      <c r="Z158" s="41">
        <v>7.356929127952972</v>
      </c>
      <c r="AA158" s="41">
        <v>12.732008103091342</v>
      </c>
      <c r="AB158" s="42">
        <v>0.0</v>
      </c>
      <c r="AC158" s="42">
        <v>0.0</v>
      </c>
      <c r="AD158" s="42">
        <v>0.0</v>
      </c>
      <c r="AE158" s="42">
        <v>1.0</v>
      </c>
      <c r="AF158" s="42">
        <v>1.0</v>
      </c>
      <c r="AG158" s="25"/>
      <c r="AH158" s="25"/>
      <c r="AI158" s="25"/>
      <c r="AJ158" s="25"/>
      <c r="AK158" s="25"/>
      <c r="AL158" s="25"/>
    </row>
    <row r="159">
      <c r="A159" s="26" t="s">
        <v>269</v>
      </c>
      <c r="B159" s="25" t="s">
        <v>260</v>
      </c>
      <c r="C159" s="25" t="s">
        <v>400</v>
      </c>
      <c r="D159" s="28">
        <v>103.01602526926264</v>
      </c>
      <c r="E159" s="29">
        <v>0.1483740359897172</v>
      </c>
      <c r="F159" s="30">
        <v>12.0</v>
      </c>
      <c r="G159" s="33"/>
      <c r="H159" s="34">
        <v>9.122371519374507</v>
      </c>
      <c r="I159" s="35" t="s">
        <v>40</v>
      </c>
      <c r="J159" s="36">
        <v>3200.0</v>
      </c>
      <c r="K159" s="28">
        <v>2.8507410998045337</v>
      </c>
      <c r="L159" s="28">
        <v>1.438154136683089</v>
      </c>
      <c r="M159" s="34">
        <v>9.343739574414144</v>
      </c>
      <c r="N159" s="35" t="s">
        <v>29</v>
      </c>
      <c r="O159" s="36">
        <v>3000.0</v>
      </c>
      <c r="P159" s="28">
        <v>3.114579858138048</v>
      </c>
      <c r="Q159" s="37">
        <v>1.5990791163544875</v>
      </c>
      <c r="R159" s="38">
        <v>3.647740407089451</v>
      </c>
      <c r="S159" s="39">
        <v>3.7005649642430187</v>
      </c>
      <c r="T159" s="40">
        <v>0.05210118489714298</v>
      </c>
      <c r="U159" s="40">
        <v>0.013557929155390367</v>
      </c>
      <c r="V159" s="40">
        <v>0.028762178279649563</v>
      </c>
      <c r="W159" s="40">
        <v>0.0226611101597239</v>
      </c>
      <c r="X159" s="39">
        <v>4.3546610998814455</v>
      </c>
      <c r="Y159" s="41">
        <v>4.767710419493061</v>
      </c>
      <c r="Z159" s="41">
        <v>3.8882684162171666</v>
      </c>
      <c r="AA159" s="41">
        <v>5.455471158196977</v>
      </c>
      <c r="AB159" s="42">
        <v>0.0</v>
      </c>
      <c r="AC159" s="42">
        <v>1.0</v>
      </c>
      <c r="AD159" s="42">
        <v>1.0</v>
      </c>
      <c r="AE159" s="42">
        <v>0.0</v>
      </c>
      <c r="AF159" s="42">
        <v>0.0</v>
      </c>
      <c r="AG159" s="25"/>
      <c r="AH159" s="25"/>
      <c r="AI159" s="25"/>
      <c r="AJ159" s="25"/>
      <c r="AK159" s="25"/>
      <c r="AL159" s="25"/>
    </row>
    <row r="160">
      <c r="A160" s="26" t="s">
        <v>268</v>
      </c>
      <c r="B160" s="25" t="s">
        <v>260</v>
      </c>
      <c r="C160" s="25" t="s">
        <v>400</v>
      </c>
      <c r="D160" s="28">
        <v>103.01602526926264</v>
      </c>
      <c r="E160" s="29">
        <v>0.17308308605341247</v>
      </c>
      <c r="F160" s="30">
        <v>7.0</v>
      </c>
      <c r="G160" s="33"/>
      <c r="H160" s="34">
        <v>6.230536525736847</v>
      </c>
      <c r="I160" s="35" t="s">
        <v>58</v>
      </c>
      <c r="J160" s="36">
        <v>3200.0</v>
      </c>
      <c r="K160" s="28">
        <v>1.9470426642927647</v>
      </c>
      <c r="L160" s="28">
        <v>0.7430336165413741</v>
      </c>
      <c r="M160" s="34">
        <v>6.099435335126124</v>
      </c>
      <c r="N160" s="35" t="s">
        <v>28</v>
      </c>
      <c r="O160" s="36">
        <v>3000.0</v>
      </c>
      <c r="P160" s="28">
        <v>2.033145111708708</v>
      </c>
      <c r="Q160" s="37">
        <v>0.763906640833117</v>
      </c>
      <c r="R160" s="38">
        <v>2.5380217609020654</v>
      </c>
      <c r="S160" s="39">
        <v>2.574775986971772</v>
      </c>
      <c r="T160" s="40">
        <v>0.05505515882447559</v>
      </c>
      <c r="U160" s="40">
        <v>0.02505207766653296</v>
      </c>
      <c r="V160" s="40">
        <v>0.036736445906259796</v>
      </c>
      <c r="W160" s="40">
        <v>0.03020112129759902</v>
      </c>
      <c r="X160" s="39">
        <v>3.2965113560366612</v>
      </c>
      <c r="Y160" s="41">
        <v>2.934025169700186</v>
      </c>
      <c r="Z160" s="41">
        <v>2.8814722457775326</v>
      </c>
      <c r="AA160" s="41">
        <v>3.2179630893485918</v>
      </c>
      <c r="AB160" s="42">
        <v>1.0</v>
      </c>
      <c r="AC160" s="42">
        <v>1.0</v>
      </c>
      <c r="AD160" s="42">
        <v>0.0</v>
      </c>
      <c r="AE160" s="42">
        <v>0.0</v>
      </c>
      <c r="AF160" s="42">
        <v>0.0</v>
      </c>
      <c r="AG160" s="25"/>
      <c r="AH160" s="25"/>
      <c r="AI160" s="25"/>
      <c r="AJ160" s="25"/>
      <c r="AK160" s="25"/>
      <c r="AL160" s="25"/>
    </row>
    <row r="161">
      <c r="A161" s="26" t="s">
        <v>271</v>
      </c>
      <c r="B161" s="25" t="s">
        <v>260</v>
      </c>
      <c r="C161" s="25" t="s">
        <v>400</v>
      </c>
      <c r="D161" s="28">
        <v>103.01602526926264</v>
      </c>
      <c r="E161" s="29">
        <v>0.11183431952662723</v>
      </c>
      <c r="F161" s="30">
        <v>6.0</v>
      </c>
      <c r="G161" s="33"/>
      <c r="H161" s="34">
        <v>6.105627382319036</v>
      </c>
      <c r="I161" s="35" t="s">
        <v>31</v>
      </c>
      <c r="J161" s="36">
        <v>3000.0</v>
      </c>
      <c r="K161" s="28">
        <v>2.035209127439679</v>
      </c>
      <c r="L161" s="28">
        <v>0.7652503549226739</v>
      </c>
      <c r="M161" s="34">
        <v>6.406077446467821</v>
      </c>
      <c r="N161" s="35" t="s">
        <v>31</v>
      </c>
      <c r="O161" s="36">
        <v>3000.0</v>
      </c>
      <c r="P161" s="28">
        <v>2.135359148822607</v>
      </c>
      <c r="Q161" s="37">
        <v>0.8316438692189371</v>
      </c>
      <c r="R161" s="38">
        <v>1.3302369899636193</v>
      </c>
      <c r="S161" s="39">
        <v>1.349500745621109</v>
      </c>
      <c r="T161" s="40">
        <v>0.05275840068715587</v>
      </c>
      <c r="U161" s="40">
        <v>1.8741883014975443E-4</v>
      </c>
      <c r="V161" s="40">
        <v>0.009370941507487721</v>
      </c>
      <c r="W161" s="40">
        <v>0.027737986862163656</v>
      </c>
      <c r="X161" s="39">
        <v>1.309265630797961</v>
      </c>
      <c r="Y161" s="41">
        <v>4.796361751521075</v>
      </c>
      <c r="Z161" s="41">
        <v>1.1294678621446006</v>
      </c>
      <c r="AA161" s="41">
        <v>5.27660958432322</v>
      </c>
      <c r="AB161" s="42">
        <v>0.0</v>
      </c>
      <c r="AC161" s="42">
        <v>0.0</v>
      </c>
      <c r="AD161" s="42">
        <v>0.0</v>
      </c>
      <c r="AE161" s="42">
        <v>0.0</v>
      </c>
      <c r="AF161" s="42">
        <v>1.0</v>
      </c>
      <c r="AG161" s="25"/>
      <c r="AH161" s="25"/>
      <c r="AI161" s="25"/>
      <c r="AJ161" s="25"/>
      <c r="AK161" s="25"/>
      <c r="AL161" s="25"/>
    </row>
    <row r="162">
      <c r="A162" s="26" t="s">
        <v>272</v>
      </c>
      <c r="B162" s="25" t="s">
        <v>260</v>
      </c>
      <c r="C162" s="25" t="s">
        <v>400</v>
      </c>
      <c r="D162" s="28">
        <v>103.01602526926264</v>
      </c>
      <c r="E162" s="29">
        <v>0.16859183673469388</v>
      </c>
      <c r="F162" s="30">
        <v>5.0</v>
      </c>
      <c r="G162" s="33"/>
      <c r="H162" s="34">
        <v>4.3094838152465025</v>
      </c>
      <c r="I162" s="35" t="s">
        <v>58</v>
      </c>
      <c r="J162" s="36">
        <v>3000.0</v>
      </c>
      <c r="K162" s="28">
        <v>1.4364946050821674</v>
      </c>
      <c r="L162" s="28">
        <v>0.41853860149873473</v>
      </c>
      <c r="M162" s="34">
        <v>4.224880609833857</v>
      </c>
      <c r="N162" s="35" t="s">
        <v>28</v>
      </c>
      <c r="O162" s="36">
        <v>3000.0</v>
      </c>
      <c r="P162" s="28">
        <v>1.4082935366112856</v>
      </c>
      <c r="Q162" s="37">
        <v>0.4044093173011733</v>
      </c>
      <c r="R162" s="38">
        <v>1.7587080259565435</v>
      </c>
      <c r="S162" s="39">
        <v>1.784176661951863</v>
      </c>
      <c r="T162" s="40">
        <v>0.05394548254965313</v>
      </c>
      <c r="U162" s="40">
        <v>0.021696537771341295</v>
      </c>
      <c r="V162" s="40">
        <v>0.03609514920141325</v>
      </c>
      <c r="W162" s="40">
        <v>0.0320517035258451</v>
      </c>
      <c r="X162" s="39">
        <v>2.1879975448576245</v>
      </c>
      <c r="Y162" s="41">
        <v>2.121486270388878</v>
      </c>
      <c r="Z162" s="41">
        <v>1.8996157644592193</v>
      </c>
      <c r="AA162" s="41">
        <v>2.325264845374638</v>
      </c>
      <c r="AB162" s="42">
        <v>1.0</v>
      </c>
      <c r="AC162" s="42">
        <v>1.0</v>
      </c>
      <c r="AD162" s="42">
        <v>0.0</v>
      </c>
      <c r="AE162" s="42">
        <v>0.0</v>
      </c>
      <c r="AF162" s="42">
        <v>0.0</v>
      </c>
      <c r="AG162" s="25"/>
      <c r="AH162" s="25"/>
      <c r="AI162" s="25"/>
      <c r="AJ162" s="25"/>
      <c r="AK162" s="25"/>
      <c r="AL162" s="25"/>
    </row>
    <row r="163">
      <c r="A163" s="26" t="s">
        <v>273</v>
      </c>
      <c r="B163" s="25" t="s">
        <v>260</v>
      </c>
      <c r="C163" s="25" t="s">
        <v>400</v>
      </c>
      <c r="D163" s="28">
        <v>103.01602526926264</v>
      </c>
      <c r="E163" s="29">
        <v>0.1920911441499677</v>
      </c>
      <c r="F163" s="30">
        <v>0.0</v>
      </c>
      <c r="G163" s="33"/>
      <c r="H163" s="34" t="s">
        <v>64</v>
      </c>
      <c r="I163" s="35" t="s">
        <v>31</v>
      </c>
      <c r="J163" s="36">
        <v>3800.0</v>
      </c>
      <c r="K163" s="28" t="s">
        <v>64</v>
      </c>
      <c r="L163" s="28" t="s">
        <v>64</v>
      </c>
      <c r="M163" s="34" t="s">
        <v>64</v>
      </c>
      <c r="N163" s="35" t="s">
        <v>31</v>
      </c>
      <c r="O163" s="36">
        <v>3100.0</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0.0</v>
      </c>
      <c r="AC163" s="42">
        <v>0.0</v>
      </c>
      <c r="AD163" s="42">
        <v>0.0</v>
      </c>
      <c r="AE163" s="42">
        <v>0.0</v>
      </c>
      <c r="AF163" s="42">
        <v>1.0</v>
      </c>
      <c r="AG163" s="25"/>
      <c r="AH163" s="25"/>
      <c r="AI163" s="25"/>
      <c r="AJ163" s="25"/>
      <c r="AK163" s="25"/>
      <c r="AL163" s="25"/>
    </row>
    <row r="164">
      <c r="A164" s="26" t="s">
        <v>275</v>
      </c>
      <c r="B164" s="25" t="s">
        <v>260</v>
      </c>
      <c r="C164" s="25" t="s">
        <v>400</v>
      </c>
      <c r="D164" s="28">
        <v>103.01602526926264</v>
      </c>
      <c r="E164" s="29">
        <v>0.14573736128236742</v>
      </c>
      <c r="F164" s="30">
        <v>0.0</v>
      </c>
      <c r="G164" s="33"/>
      <c r="H164" s="34" t="s">
        <v>64</v>
      </c>
      <c r="I164" s="35" t="s">
        <v>44</v>
      </c>
      <c r="J164" s="36">
        <v>3100.0</v>
      </c>
      <c r="K164" s="28" t="s">
        <v>64</v>
      </c>
      <c r="L164" s="28" t="s">
        <v>64</v>
      </c>
      <c r="M164" s="34" t="s">
        <v>64</v>
      </c>
      <c r="N164" s="35" t="s">
        <v>29</v>
      </c>
      <c r="O164" s="36">
        <v>3200.0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0.0</v>
      </c>
      <c r="AD164" s="42">
        <v>1.0</v>
      </c>
      <c r="AE164" s="42">
        <v>1.0</v>
      </c>
      <c r="AF164" s="42">
        <v>0.0</v>
      </c>
      <c r="AG164" s="25"/>
      <c r="AH164" s="25"/>
      <c r="AI164" s="25"/>
      <c r="AJ164" s="25"/>
      <c r="AK164" s="25"/>
      <c r="AL164" s="25"/>
    </row>
    <row r="165">
      <c r="A165" s="26" t="s">
        <v>276</v>
      </c>
      <c r="B165" s="25" t="s">
        <v>260</v>
      </c>
      <c r="C165" s="25" t="s">
        <v>400</v>
      </c>
      <c r="D165" s="28">
        <v>103.01602526926264</v>
      </c>
      <c r="E165" s="29">
        <v>0.18</v>
      </c>
      <c r="F165" s="30">
        <v>0.0</v>
      </c>
      <c r="G165" s="33"/>
      <c r="H165" s="34" t="s">
        <v>64</v>
      </c>
      <c r="I165" s="35" t="s">
        <v>45</v>
      </c>
      <c r="J165" s="36">
        <v>3100.0</v>
      </c>
      <c r="K165" s="28" t="s">
        <v>64</v>
      </c>
      <c r="L165" s="28" t="s">
        <v>64</v>
      </c>
      <c r="M165" s="34" t="s">
        <v>64</v>
      </c>
      <c r="N165" s="35" t="s">
        <v>31</v>
      </c>
      <c r="O165" s="36">
        <v>3000.0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0.0</v>
      </c>
      <c r="AC165" s="42">
        <v>0.0</v>
      </c>
      <c r="AD165" s="42">
        <v>0.0</v>
      </c>
      <c r="AE165" s="42">
        <v>1.0</v>
      </c>
      <c r="AF165" s="42">
        <v>1.0</v>
      </c>
      <c r="AG165" s="25"/>
      <c r="AH165" s="25"/>
      <c r="AI165" s="25"/>
      <c r="AJ165" s="25"/>
      <c r="AK165" s="25"/>
      <c r="AL165" s="25"/>
    </row>
    <row r="166">
      <c r="A166" s="26" t="s">
        <v>270</v>
      </c>
      <c r="B166" s="25" t="s">
        <v>260</v>
      </c>
      <c r="C166" s="25" t="s">
        <v>400</v>
      </c>
      <c r="D166" s="28">
        <v>103.01602526926264</v>
      </c>
      <c r="E166" s="29">
        <v>0.18241253263707574</v>
      </c>
      <c r="F166" s="30">
        <v>0.0</v>
      </c>
      <c r="G166" s="33"/>
      <c r="H166" s="34" t="s">
        <v>64</v>
      </c>
      <c r="I166" s="35" t="s">
        <v>58</v>
      </c>
      <c r="J166" s="36">
        <v>3000.0</v>
      </c>
      <c r="K166" s="28" t="s">
        <v>64</v>
      </c>
      <c r="L166" s="28" t="s">
        <v>64</v>
      </c>
      <c r="M166" s="34" t="s">
        <v>64</v>
      </c>
      <c r="N166" s="35" t="s">
        <v>27</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1.0</v>
      </c>
      <c r="AC166" s="42">
        <v>1.0</v>
      </c>
      <c r="AD166" s="42">
        <v>0.0</v>
      </c>
      <c r="AE166" s="42">
        <v>0.0</v>
      </c>
      <c r="AF166" s="42">
        <v>0.0</v>
      </c>
      <c r="AG166" s="25"/>
      <c r="AH166" s="25"/>
      <c r="AI166" s="25"/>
      <c r="AJ166" s="25"/>
      <c r="AK166" s="25"/>
      <c r="AL166" s="25"/>
    </row>
    <row r="167">
      <c r="A167" s="26" t="s">
        <v>277</v>
      </c>
      <c r="B167" s="25" t="s">
        <v>260</v>
      </c>
      <c r="C167" s="25" t="s">
        <v>400</v>
      </c>
      <c r="D167" s="28">
        <v>103.01602526926264</v>
      </c>
      <c r="E167" s="29">
        <v>0.18</v>
      </c>
      <c r="F167" s="30">
        <v>0.0</v>
      </c>
      <c r="G167" s="33"/>
      <c r="H167" s="34" t="s">
        <v>64</v>
      </c>
      <c r="I167" s="35" t="s">
        <v>58</v>
      </c>
      <c r="J167" s="36">
        <v>3000.0</v>
      </c>
      <c r="K167" s="28" t="s">
        <v>64</v>
      </c>
      <c r="L167" s="28" t="s">
        <v>64</v>
      </c>
      <c r="M167" s="34" t="s">
        <v>64</v>
      </c>
      <c r="N167" s="35" t="s">
        <v>28</v>
      </c>
      <c r="O167" s="36">
        <v>3000.0</v>
      </c>
      <c r="P167" s="28" t="s">
        <v>64</v>
      </c>
      <c r="Q167" s="37" t="s">
        <v>64</v>
      </c>
      <c r="R167" s="38" t="s">
        <v>64</v>
      </c>
      <c r="S167" s="39" t="s">
        <v>64</v>
      </c>
      <c r="T167" s="40" t="s">
        <v>64</v>
      </c>
      <c r="U167" s="40" t="s">
        <v>64</v>
      </c>
      <c r="V167" s="40" t="s">
        <v>64</v>
      </c>
      <c r="W167" s="40" t="s">
        <v>64</v>
      </c>
      <c r="X167" s="39" t="s">
        <v>64</v>
      </c>
      <c r="Y167" s="41" t="s">
        <v>64</v>
      </c>
      <c r="Z167" s="41" t="s">
        <v>64</v>
      </c>
      <c r="AA167" s="41" t="s">
        <v>64</v>
      </c>
      <c r="AB167" s="42">
        <v>1.0</v>
      </c>
      <c r="AC167" s="42">
        <v>1.0</v>
      </c>
      <c r="AD167" s="42">
        <v>0.0</v>
      </c>
      <c r="AE167" s="42">
        <v>0.0</v>
      </c>
      <c r="AF167" s="42">
        <v>0.0</v>
      </c>
      <c r="AG167" s="25"/>
      <c r="AH167" s="25"/>
      <c r="AI167" s="25"/>
      <c r="AJ167" s="25"/>
      <c r="AK167" s="25"/>
      <c r="AL167" s="25"/>
    </row>
    <row r="168">
      <c r="A168" s="26" t="s">
        <v>278</v>
      </c>
      <c r="B168" s="25" t="s">
        <v>261</v>
      </c>
      <c r="C168" s="25" t="s">
        <v>475</v>
      </c>
      <c r="D168" s="28">
        <v>89.3969241922121</v>
      </c>
      <c r="E168" s="29">
        <v>0.2614705056179775</v>
      </c>
      <c r="F168" s="30">
        <v>34.0</v>
      </c>
      <c r="G168" s="33"/>
      <c r="H168" s="34">
        <v>35.54705537975656</v>
      </c>
      <c r="I168" s="35" t="s">
        <v>31</v>
      </c>
      <c r="J168" s="36">
        <v>7800.0</v>
      </c>
      <c r="K168" s="28">
        <v>4.5573147922764825</v>
      </c>
      <c r="L168" s="28">
        <v>6.222660088829739</v>
      </c>
      <c r="M168" s="34">
        <v>36.01196397061265</v>
      </c>
      <c r="N168" s="35" t="s">
        <v>31</v>
      </c>
      <c r="O168" s="36">
        <v>8800.0</v>
      </c>
      <c r="P168" s="28">
        <v>4.092268633024164</v>
      </c>
      <c r="Q168" s="37">
        <v>5.641080233826832</v>
      </c>
      <c r="R168" s="38">
        <v>17.498855071108423</v>
      </c>
      <c r="S168" s="39">
        <v>17.346061922394643</v>
      </c>
      <c r="T168" s="40">
        <v>0.09271739051117715</v>
      </c>
      <c r="U168" s="40">
        <v>0.010162245061677044</v>
      </c>
      <c r="V168" s="40">
        <v>0.061706828261111124</v>
      </c>
      <c r="W168" s="40">
        <v>0.03394399381426146</v>
      </c>
      <c r="X168" s="39">
        <v>16.827246332111308</v>
      </c>
      <c r="Y168" s="41">
        <v>18.71980904764525</v>
      </c>
      <c r="Z168" s="41">
        <v>15.430780590771102</v>
      </c>
      <c r="AA168" s="41">
        <v>20.581183379841548</v>
      </c>
      <c r="AB168" s="42">
        <v>0.0</v>
      </c>
      <c r="AC168" s="42">
        <v>0.0</v>
      </c>
      <c r="AD168" s="42">
        <v>0.0</v>
      </c>
      <c r="AE168" s="42">
        <v>0.0</v>
      </c>
      <c r="AF168" s="42">
        <v>1.0</v>
      </c>
      <c r="AG168" s="25"/>
      <c r="AH168" s="25"/>
      <c r="AI168" s="25"/>
      <c r="AJ168" s="25"/>
      <c r="AK168" s="25"/>
      <c r="AL168" s="25"/>
    </row>
    <row r="169">
      <c r="A169" s="26" t="s">
        <v>279</v>
      </c>
      <c r="B169" s="25" t="s">
        <v>261</v>
      </c>
      <c r="C169" s="25" t="s">
        <v>475</v>
      </c>
      <c r="D169" s="28">
        <v>89.3969241922121</v>
      </c>
      <c r="E169" s="29">
        <v>0.26194675701839304</v>
      </c>
      <c r="F169" s="30">
        <v>33.0</v>
      </c>
      <c r="G169" s="33"/>
      <c r="H169" s="34">
        <v>34.14456583218696</v>
      </c>
      <c r="I169" s="35" t="s">
        <v>27</v>
      </c>
      <c r="J169" s="36">
        <v>7200.0</v>
      </c>
      <c r="K169" s="28">
        <v>4.742300810025967</v>
      </c>
      <c r="L169" s="28">
        <v>6.2872164212709425</v>
      </c>
      <c r="M169" s="34">
        <v>33.528273737719495</v>
      </c>
      <c r="N169" s="35" t="s">
        <v>27</v>
      </c>
      <c r="O169" s="36">
        <v>7500.0</v>
      </c>
      <c r="P169" s="28">
        <v>4.470436498362599</v>
      </c>
      <c r="Q169" s="37">
        <v>5.848283622809801</v>
      </c>
      <c r="R169" s="38">
        <v>17.02241312962742</v>
      </c>
      <c r="S169" s="39">
        <v>16.873780085338893</v>
      </c>
      <c r="T169" s="40">
        <v>0.06980367834098994</v>
      </c>
      <c r="U169" s="40">
        <v>0.03144309835179727</v>
      </c>
      <c r="V169" s="40">
        <v>0.06257176572007657</v>
      </c>
      <c r="W169" s="40">
        <v>0.03490183917049497</v>
      </c>
      <c r="X169" s="39">
        <v>18.117233834157886</v>
      </c>
      <c r="Y169" s="41">
        <v>16.027331998029076</v>
      </c>
      <c r="Z169" s="41">
        <v>16.078441120020653</v>
      </c>
      <c r="AA169" s="41">
        <v>17.449832617698842</v>
      </c>
      <c r="AB169" s="42">
        <v>1.0</v>
      </c>
      <c r="AC169" s="42">
        <v>0.0</v>
      </c>
      <c r="AD169" s="42">
        <v>0.0</v>
      </c>
      <c r="AE169" s="42">
        <v>0.0</v>
      </c>
      <c r="AF169" s="42">
        <v>0.0</v>
      </c>
      <c r="AG169" s="25"/>
      <c r="AH169" s="25"/>
      <c r="AI169" s="25"/>
      <c r="AJ169" s="25"/>
      <c r="AK169" s="25"/>
      <c r="AL169" s="25"/>
    </row>
    <row r="170">
      <c r="A170" s="26" t="s">
        <v>281</v>
      </c>
      <c r="B170" s="25" t="s">
        <v>261</v>
      </c>
      <c r="C170" s="25" t="s">
        <v>475</v>
      </c>
      <c r="D170" s="28">
        <v>89.3969241922121</v>
      </c>
      <c r="E170" s="29">
        <v>0.17257758620689653</v>
      </c>
      <c r="F170" s="30">
        <v>27.0</v>
      </c>
      <c r="G170" s="33"/>
      <c r="H170" s="34">
        <v>19.056333961393893</v>
      </c>
      <c r="I170" s="35" t="s">
        <v>40</v>
      </c>
      <c r="J170" s="36">
        <v>4500.0</v>
      </c>
      <c r="K170" s="28">
        <v>4.2347408803097535</v>
      </c>
      <c r="L170" s="28">
        <v>3.6633691609848014</v>
      </c>
      <c r="M170" s="34">
        <v>19.274146609043946</v>
      </c>
      <c r="N170" s="35" t="s">
        <v>29</v>
      </c>
      <c r="O170" s="36">
        <v>3900.0</v>
      </c>
      <c r="P170" s="28">
        <v>4.942088874113832</v>
      </c>
      <c r="Q170" s="37">
        <v>4.310996331777525</v>
      </c>
      <c r="R170" s="38">
        <v>8.466638772333283</v>
      </c>
      <c r="S170" s="39">
        <v>8.392711398697116</v>
      </c>
      <c r="T170" s="40">
        <v>0.05580185144820454</v>
      </c>
      <c r="U170" s="40">
        <v>0.01663417408854624</v>
      </c>
      <c r="V170" s="40">
        <v>0.03442887195071199</v>
      </c>
      <c r="W170" s="40">
        <v>0.028432832453677878</v>
      </c>
      <c r="X170" s="39">
        <v>9.556094890948703</v>
      </c>
      <c r="Y170" s="41">
        <v>9.50023907044519</v>
      </c>
      <c r="Z170" s="41">
        <v>8.422980331360383</v>
      </c>
      <c r="AA170" s="41">
        <v>10.851166277683564</v>
      </c>
      <c r="AB170" s="42">
        <v>0.0</v>
      </c>
      <c r="AC170" s="42">
        <v>1.0</v>
      </c>
      <c r="AD170" s="42">
        <v>1.0</v>
      </c>
      <c r="AE170" s="42">
        <v>0.0</v>
      </c>
      <c r="AF170" s="42">
        <v>0.0</v>
      </c>
      <c r="AG170" s="25"/>
      <c r="AH170" s="25"/>
      <c r="AI170" s="25"/>
      <c r="AJ170" s="25"/>
      <c r="AK170" s="25"/>
      <c r="AL170" s="25"/>
    </row>
    <row r="171">
      <c r="A171" s="26" t="s">
        <v>280</v>
      </c>
      <c r="B171" s="25" t="s">
        <v>261</v>
      </c>
      <c r="C171" s="25" t="s">
        <v>475</v>
      </c>
      <c r="D171" s="28">
        <v>89.3969241922121</v>
      </c>
      <c r="E171" s="29">
        <v>0.13426015336552116</v>
      </c>
      <c r="F171" s="30">
        <v>27.0</v>
      </c>
      <c r="G171" s="33"/>
      <c r="H171" s="34">
        <v>17.63018818797905</v>
      </c>
      <c r="I171" s="35" t="s">
        <v>40</v>
      </c>
      <c r="J171" s="36">
        <v>4000.0</v>
      </c>
      <c r="K171" s="28">
        <v>4.407547046994763</v>
      </c>
      <c r="L171" s="28">
        <v>3.6018063716017594</v>
      </c>
      <c r="M171" s="34">
        <v>17.56754573221447</v>
      </c>
      <c r="N171" s="35" t="s">
        <v>29</v>
      </c>
      <c r="O171" s="36">
        <v>4300.0</v>
      </c>
      <c r="P171" s="28">
        <v>4.085475751677783</v>
      </c>
      <c r="Q171" s="37">
        <v>3.329924584909947</v>
      </c>
      <c r="R171" s="38">
        <v>6.363511524846363</v>
      </c>
      <c r="S171" s="39">
        <v>6.307947834604535</v>
      </c>
      <c r="T171" s="40">
        <v>0.036158201097499114</v>
      </c>
      <c r="U171" s="40">
        <v>0.01812581657083935</v>
      </c>
      <c r="V171" s="40">
        <v>0.030926006623442394</v>
      </c>
      <c r="W171" s="40">
        <v>0.021115641984586046</v>
      </c>
      <c r="X171" s="39">
        <v>7.8508630948213</v>
      </c>
      <c r="Y171" s="41">
        <v>9.779325093157754</v>
      </c>
      <c r="Z171" s="41">
        <v>6.8642196179137756</v>
      </c>
      <c r="AA171" s="41">
        <v>10.703326114300694</v>
      </c>
      <c r="AB171" s="42">
        <v>0.0</v>
      </c>
      <c r="AC171" s="42">
        <v>1.0</v>
      </c>
      <c r="AD171" s="42">
        <v>1.0</v>
      </c>
      <c r="AE171" s="42">
        <v>0.0</v>
      </c>
      <c r="AF171" s="42">
        <v>0.0</v>
      </c>
      <c r="AG171" s="25"/>
      <c r="AH171" s="25"/>
      <c r="AI171" s="25"/>
      <c r="AJ171" s="25"/>
      <c r="AK171" s="25"/>
      <c r="AL171" s="25"/>
    </row>
    <row r="172">
      <c r="A172" s="26" t="s">
        <v>283</v>
      </c>
      <c r="B172" s="25" t="s">
        <v>261</v>
      </c>
      <c r="C172" s="25" t="s">
        <v>475</v>
      </c>
      <c r="D172" s="28">
        <v>89.3969241922121</v>
      </c>
      <c r="E172" s="29">
        <v>0.16562903225806452</v>
      </c>
      <c r="F172" s="30">
        <v>25.0</v>
      </c>
      <c r="G172" s="33"/>
      <c r="H172" s="34">
        <v>19.168617241891134</v>
      </c>
      <c r="I172" s="35" t="s">
        <v>45</v>
      </c>
      <c r="J172" s="36">
        <v>3900.0</v>
      </c>
      <c r="K172" s="28">
        <v>4.9150300620233685</v>
      </c>
      <c r="L172" s="28">
        <v>4.2701958955741794</v>
      </c>
      <c r="M172" s="34">
        <v>19.275038405671445</v>
      </c>
      <c r="N172" s="35" t="s">
        <v>30</v>
      </c>
      <c r="O172" s="36">
        <v>4400.0</v>
      </c>
      <c r="P172" s="28">
        <v>4.38069054674351</v>
      </c>
      <c r="Q172" s="37">
        <v>3.821416615336722</v>
      </c>
      <c r="R172" s="38">
        <v>7.4769315164118035</v>
      </c>
      <c r="S172" s="39">
        <v>7.411645878896235</v>
      </c>
      <c r="T172" s="40">
        <v>0.05997102040057767</v>
      </c>
      <c r="U172" s="40">
        <v>0.0058625516737744205</v>
      </c>
      <c r="V172" s="40">
        <v>0.038731284008706415</v>
      </c>
      <c r="W172" s="40">
        <v>0.027006180661157574</v>
      </c>
      <c r="X172" s="39">
        <v>7.714636329763958</v>
      </c>
      <c r="Y172" s="41">
        <v>11.453980912127177</v>
      </c>
      <c r="Z172" s="41">
        <v>6.9494374826701995</v>
      </c>
      <c r="AA172" s="41">
        <v>12.325600923001245</v>
      </c>
      <c r="AB172" s="42">
        <v>0.0</v>
      </c>
      <c r="AC172" s="42">
        <v>0.0</v>
      </c>
      <c r="AD172" s="42">
        <v>0.0</v>
      </c>
      <c r="AE172" s="42">
        <v>1.0</v>
      </c>
      <c r="AF172" s="42">
        <v>1.0</v>
      </c>
      <c r="AG172" s="25"/>
      <c r="AH172" s="25"/>
      <c r="AI172" s="25"/>
      <c r="AJ172" s="25"/>
      <c r="AK172" s="25"/>
      <c r="AL172" s="25"/>
    </row>
    <row r="173">
      <c r="A173" s="26" t="s">
        <v>284</v>
      </c>
      <c r="B173" s="25" t="s">
        <v>261</v>
      </c>
      <c r="C173" s="25" t="s">
        <v>475</v>
      </c>
      <c r="D173" s="28">
        <v>89.3969241922121</v>
      </c>
      <c r="E173" s="29">
        <v>0.18096839729119638</v>
      </c>
      <c r="F173" s="30">
        <v>23.0</v>
      </c>
      <c r="G173" s="33"/>
      <c r="H173" s="34">
        <v>17.98036099110349</v>
      </c>
      <c r="I173" s="35" t="s">
        <v>27</v>
      </c>
      <c r="J173" s="36">
        <v>3700.0</v>
      </c>
      <c r="K173" s="28">
        <v>4.859557024622564</v>
      </c>
      <c r="L173" s="28">
        <v>4.028773666818151</v>
      </c>
      <c r="M173" s="34">
        <v>17.973822074856773</v>
      </c>
      <c r="N173" s="35" t="s">
        <v>27</v>
      </c>
      <c r="O173" s="36">
        <v>4100.0</v>
      </c>
      <c r="P173" s="28">
        <v>4.383859042647993</v>
      </c>
      <c r="Q173" s="37">
        <v>3.633432759626957</v>
      </c>
      <c r="R173" s="38">
        <v>7.620318567629715</v>
      </c>
      <c r="S173" s="39">
        <v>7.553780930543241</v>
      </c>
      <c r="T173" s="40">
        <v>0.04277765665282316</v>
      </c>
      <c r="U173" s="40">
        <v>0.019196351618692854</v>
      </c>
      <c r="V173" s="40">
        <v>0.046480506203637015</v>
      </c>
      <c r="W173" s="40">
        <v>0.03624894823428295</v>
      </c>
      <c r="X173" s="39">
        <v>7.757543344335933</v>
      </c>
      <c r="Y173" s="41">
        <v>10.222817646767556</v>
      </c>
      <c r="Z173" s="41">
        <v>6.570015186432477</v>
      </c>
      <c r="AA173" s="41">
        <v>11.403806888424297</v>
      </c>
      <c r="AB173" s="42">
        <v>1.0</v>
      </c>
      <c r="AC173" s="42">
        <v>0.0</v>
      </c>
      <c r="AD173" s="42">
        <v>0.0</v>
      </c>
      <c r="AE173" s="42">
        <v>0.0</v>
      </c>
      <c r="AF173" s="42">
        <v>0.0</v>
      </c>
      <c r="AG173" s="25"/>
      <c r="AH173" s="25"/>
      <c r="AI173" s="25"/>
      <c r="AJ173" s="25"/>
      <c r="AK173" s="25"/>
      <c r="AL173" s="25"/>
    </row>
    <row r="174">
      <c r="A174" s="26" t="s">
        <v>282</v>
      </c>
      <c r="B174" s="25" t="s">
        <v>261</v>
      </c>
      <c r="C174" s="25" t="s">
        <v>475</v>
      </c>
      <c r="D174" s="28">
        <v>89.3969241922121</v>
      </c>
      <c r="E174" s="29">
        <v>0.25141887169246135</v>
      </c>
      <c r="F174" s="30">
        <v>22.0</v>
      </c>
      <c r="G174" s="33"/>
      <c r="H174" s="34">
        <v>21.975768441690327</v>
      </c>
      <c r="I174" s="35" t="s">
        <v>40</v>
      </c>
      <c r="J174" s="36">
        <v>4300.0</v>
      </c>
      <c r="K174" s="28">
        <v>5.110643823648914</v>
      </c>
      <c r="L174" s="28">
        <v>4.907347981983083</v>
      </c>
      <c r="M174" s="34">
        <v>21.64765543535038</v>
      </c>
      <c r="N174" s="35" t="s">
        <v>28</v>
      </c>
      <c r="O174" s="36">
        <v>4600.0</v>
      </c>
      <c r="P174" s="28">
        <v>4.706012051163126</v>
      </c>
      <c r="Q174" s="37">
        <v>4.469321928790319</v>
      </c>
      <c r="R174" s="38">
        <v>10.789460567834562</v>
      </c>
      <c r="S174" s="39">
        <v>10.695251224058438</v>
      </c>
      <c r="T174" s="40">
        <v>0.08066963946720213</v>
      </c>
      <c r="U174" s="40">
        <v>0.018065015788022096</v>
      </c>
      <c r="V174" s="40">
        <v>0.046408402627849864</v>
      </c>
      <c r="W174" s="40">
        <v>0.042670813154465984</v>
      </c>
      <c r="X174" s="39">
        <v>10.228640115649526</v>
      </c>
      <c r="Y174" s="41">
        <v>11.747128326040803</v>
      </c>
      <c r="Z174" s="41">
        <v>8.984357631213058</v>
      </c>
      <c r="AA174" s="41">
        <v>12.663297804137324</v>
      </c>
      <c r="AB174" s="42">
        <v>0.0</v>
      </c>
      <c r="AC174" s="42">
        <v>1.0</v>
      </c>
      <c r="AD174" s="42">
        <v>1.0</v>
      </c>
      <c r="AE174" s="42">
        <v>0.0</v>
      </c>
      <c r="AF174" s="42">
        <v>0.0</v>
      </c>
      <c r="AG174" s="25"/>
      <c r="AH174" s="25"/>
      <c r="AI174" s="25"/>
      <c r="AJ174" s="25"/>
      <c r="AK174" s="25"/>
      <c r="AL174" s="25"/>
    </row>
    <row r="175">
      <c r="A175" s="26" t="s">
        <v>287</v>
      </c>
      <c r="B175" s="25" t="s">
        <v>261</v>
      </c>
      <c r="C175" s="25" t="s">
        <v>475</v>
      </c>
      <c r="D175" s="28">
        <v>89.3969241922121</v>
      </c>
      <c r="E175" s="29">
        <v>0.16360523186682518</v>
      </c>
      <c r="F175" s="30">
        <v>17.0</v>
      </c>
      <c r="G175" s="33"/>
      <c r="H175" s="34">
        <v>11.568504804016591</v>
      </c>
      <c r="I175" s="35" t="s">
        <v>58</v>
      </c>
      <c r="J175" s="36">
        <v>3400.0</v>
      </c>
      <c r="K175" s="28">
        <v>3.4025014129460565</v>
      </c>
      <c r="L175" s="28">
        <v>2.042543291082707</v>
      </c>
      <c r="M175" s="34">
        <v>11.544493534577885</v>
      </c>
      <c r="N175" s="35" t="s">
        <v>27</v>
      </c>
      <c r="O175" s="36">
        <v>3000.0</v>
      </c>
      <c r="P175" s="28">
        <v>3.8481645115259617</v>
      </c>
      <c r="Q175" s="37">
        <v>2.3065667250723267</v>
      </c>
      <c r="R175" s="38">
        <v>5.013049651139105</v>
      </c>
      <c r="S175" s="39">
        <v>4.969277665043815</v>
      </c>
      <c r="T175" s="40">
        <v>0.031945526439541926</v>
      </c>
      <c r="U175" s="40">
        <v>0.01630852701117756</v>
      </c>
      <c r="V175" s="40">
        <v>0.04681506577326264</v>
      </c>
      <c r="W175" s="40">
        <v>0.028108225966323674</v>
      </c>
      <c r="X175" s="39">
        <v>4.867367239645992</v>
      </c>
      <c r="Y175" s="41">
        <v>6.701137564370599</v>
      </c>
      <c r="Z175" s="41">
        <v>4.1642187117345735</v>
      </c>
      <c r="AA175" s="41">
        <v>7.380274822843311</v>
      </c>
      <c r="AB175" s="42">
        <v>1.0</v>
      </c>
      <c r="AC175" s="42">
        <v>1.0</v>
      </c>
      <c r="AD175" s="42">
        <v>0.0</v>
      </c>
      <c r="AE175" s="42">
        <v>0.0</v>
      </c>
      <c r="AF175" s="42">
        <v>0.0</v>
      </c>
      <c r="AG175" s="25"/>
      <c r="AH175" s="25"/>
      <c r="AI175" s="25"/>
      <c r="AJ175" s="25"/>
      <c r="AK175" s="25"/>
      <c r="AL175" s="25"/>
    </row>
    <row r="176">
      <c r="A176" s="26" t="s">
        <v>285</v>
      </c>
      <c r="B176" s="25" t="s">
        <v>261</v>
      </c>
      <c r="C176" s="25" t="s">
        <v>475</v>
      </c>
      <c r="D176" s="28">
        <v>89.3969241922121</v>
      </c>
      <c r="E176" s="29">
        <v>0.1759096422073984</v>
      </c>
      <c r="F176" s="30">
        <v>17.0</v>
      </c>
      <c r="G176" s="33"/>
      <c r="H176" s="34">
        <v>13.059878230729183</v>
      </c>
      <c r="I176" s="35" t="s">
        <v>44</v>
      </c>
      <c r="J176" s="36">
        <v>3300.0</v>
      </c>
      <c r="K176" s="28">
        <v>3.9575388577967217</v>
      </c>
      <c r="L176" s="28">
        <v>2.5962668450422375</v>
      </c>
      <c r="M176" s="34">
        <v>12.808670458778558</v>
      </c>
      <c r="N176" s="35" t="s">
        <v>29</v>
      </c>
      <c r="O176" s="36">
        <v>3000.0</v>
      </c>
      <c r="P176" s="28">
        <v>4.269556819592853</v>
      </c>
      <c r="Q176" s="37">
        <v>2.7614172496116955</v>
      </c>
      <c r="R176" s="38">
        <v>5.450091924359064</v>
      </c>
      <c r="S176" s="39">
        <v>5.40250385631013</v>
      </c>
      <c r="T176" s="40">
        <v>0.052962420164215464</v>
      </c>
      <c r="U176" s="40">
        <v>0.02560820315632396</v>
      </c>
      <c r="V176" s="40">
        <v>0.02677221239070232</v>
      </c>
      <c r="W176" s="40">
        <v>0.023280184687567238</v>
      </c>
      <c r="X176" s="39">
        <v>6.670605561274959</v>
      </c>
      <c r="Y176" s="41">
        <v>6.389272669454225</v>
      </c>
      <c r="Z176" s="41">
        <v>5.896667899469579</v>
      </c>
      <c r="AA176" s="41">
        <v>6.91200255930898</v>
      </c>
      <c r="AB176" s="42">
        <v>0.0</v>
      </c>
      <c r="AC176" s="42">
        <v>0.0</v>
      </c>
      <c r="AD176" s="42">
        <v>1.0</v>
      </c>
      <c r="AE176" s="42">
        <v>1.0</v>
      </c>
      <c r="AF176" s="42">
        <v>0.0</v>
      </c>
      <c r="AG176" s="25"/>
      <c r="AH176" s="25"/>
      <c r="AI176" s="25"/>
      <c r="AJ176" s="25"/>
      <c r="AK176" s="25"/>
      <c r="AL176" s="25"/>
    </row>
    <row r="177">
      <c r="A177" s="26" t="s">
        <v>286</v>
      </c>
      <c r="B177" s="25" t="s">
        <v>261</v>
      </c>
      <c r="C177" s="25" t="s">
        <v>475</v>
      </c>
      <c r="D177" s="28">
        <v>89.3969241922121</v>
      </c>
      <c r="E177" s="29">
        <v>0.16553100158982512</v>
      </c>
      <c r="F177" s="30">
        <v>15.0</v>
      </c>
      <c r="G177" s="33"/>
      <c r="H177" s="34">
        <v>12.396818235611203</v>
      </c>
      <c r="I177" s="35" t="s">
        <v>45</v>
      </c>
      <c r="J177" s="36">
        <v>3500.0</v>
      </c>
      <c r="K177" s="28">
        <v>3.541948067317487</v>
      </c>
      <c r="L177" s="28">
        <v>2.236664416780889</v>
      </c>
      <c r="M177" s="34">
        <v>13.166340107906672</v>
      </c>
      <c r="N177" s="35" t="s">
        <v>31</v>
      </c>
      <c r="O177" s="36">
        <v>3500.0</v>
      </c>
      <c r="P177" s="28">
        <v>3.761811459401906</v>
      </c>
      <c r="Q177" s="37">
        <v>2.482574745937671</v>
      </c>
      <c r="R177" s="38">
        <v>4.4831081407132105</v>
      </c>
      <c r="S177" s="39">
        <v>4.443963396325054</v>
      </c>
      <c r="T177" s="40">
        <v>0.08639293405719958</v>
      </c>
      <c r="U177" s="40">
        <v>0.0010570881809001062</v>
      </c>
      <c r="V177" s="40">
        <v>0.028829677660911986</v>
      </c>
      <c r="W177" s="40">
        <v>0.017682202298692686</v>
      </c>
      <c r="X177" s="39">
        <v>5.488810601352063</v>
      </c>
      <c r="Y177" s="41">
        <v>6.908007634259139</v>
      </c>
      <c r="Z177" s="41">
        <v>5.227055143473938</v>
      </c>
      <c r="AA177" s="41">
        <v>7.939284964432734</v>
      </c>
      <c r="AB177" s="42">
        <v>0.0</v>
      </c>
      <c r="AC177" s="42">
        <v>0.0</v>
      </c>
      <c r="AD177" s="42">
        <v>0.0</v>
      </c>
      <c r="AE177" s="42">
        <v>1.0</v>
      </c>
      <c r="AF177" s="42">
        <v>1.0</v>
      </c>
      <c r="AG177" s="25"/>
      <c r="AH177" s="25"/>
      <c r="AI177" s="25"/>
      <c r="AJ177" s="25"/>
      <c r="AK177" s="25"/>
      <c r="AL177" s="25"/>
    </row>
    <row r="178">
      <c r="A178" s="26" t="s">
        <v>288</v>
      </c>
      <c r="B178" s="25" t="s">
        <v>261</v>
      </c>
      <c r="C178" s="25" t="s">
        <v>475</v>
      </c>
      <c r="D178" s="28">
        <v>89.3969241922121</v>
      </c>
      <c r="E178" s="29">
        <v>0.19942589703588146</v>
      </c>
      <c r="F178" s="30">
        <v>0.0</v>
      </c>
      <c r="G178" s="33"/>
      <c r="H178" s="34" t="s">
        <v>64</v>
      </c>
      <c r="I178" s="35" t="s">
        <v>40</v>
      </c>
      <c r="J178" s="36">
        <v>3500.0</v>
      </c>
      <c r="K178" s="28" t="s">
        <v>64</v>
      </c>
      <c r="L178" s="28" t="s">
        <v>64</v>
      </c>
      <c r="M178" s="34" t="s">
        <v>64</v>
      </c>
      <c r="N178" s="35" t="s">
        <v>28</v>
      </c>
      <c r="O178" s="36">
        <v>3000.0</v>
      </c>
      <c r="P178" s="28" t="s">
        <v>64</v>
      </c>
      <c r="Q178" s="37" t="s">
        <v>64</v>
      </c>
      <c r="R178" s="38" t="s">
        <v>64</v>
      </c>
      <c r="S178" s="39" t="s">
        <v>64</v>
      </c>
      <c r="T178" s="40" t="s">
        <v>64</v>
      </c>
      <c r="U178" s="40" t="s">
        <v>64</v>
      </c>
      <c r="V178" s="40" t="s">
        <v>64</v>
      </c>
      <c r="W178" s="40" t="s">
        <v>64</v>
      </c>
      <c r="X178" s="39" t="s">
        <v>64</v>
      </c>
      <c r="Y178" s="41" t="s">
        <v>64</v>
      </c>
      <c r="Z178" s="41" t="s">
        <v>64</v>
      </c>
      <c r="AA178" s="41" t="s">
        <v>64</v>
      </c>
      <c r="AB178" s="42">
        <v>0.0</v>
      </c>
      <c r="AC178" s="42">
        <v>1.0</v>
      </c>
      <c r="AD178" s="42">
        <v>1.0</v>
      </c>
      <c r="AE178" s="42">
        <v>0.0</v>
      </c>
      <c r="AF178" s="42">
        <v>0.0</v>
      </c>
      <c r="AG178" s="25"/>
      <c r="AH178" s="25"/>
      <c r="AI178" s="25"/>
      <c r="AJ178" s="25"/>
      <c r="AK178" s="25"/>
      <c r="AL178" s="25"/>
    </row>
    <row r="179">
      <c r="A179" s="26" t="s">
        <v>289</v>
      </c>
      <c r="B179" s="25" t="s">
        <v>261</v>
      </c>
      <c r="C179" s="25" t="s">
        <v>475</v>
      </c>
      <c r="D179" s="28">
        <v>89.3969241922121</v>
      </c>
      <c r="E179" s="29">
        <v>0.15309844559585492</v>
      </c>
      <c r="F179" s="30">
        <v>0.0</v>
      </c>
      <c r="G179" s="33"/>
      <c r="H179" s="34" t="s">
        <v>64</v>
      </c>
      <c r="I179" s="35" t="s">
        <v>45</v>
      </c>
      <c r="J179" s="36">
        <v>3000.0</v>
      </c>
      <c r="K179" s="28" t="s">
        <v>64</v>
      </c>
      <c r="L179" s="28" t="s">
        <v>64</v>
      </c>
      <c r="M179" s="34" t="s">
        <v>64</v>
      </c>
      <c r="N179" s="35" t="s">
        <v>31</v>
      </c>
      <c r="O179" s="36">
        <v>3000.0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1.0</v>
      </c>
      <c r="AF179" s="42">
        <v>1.0</v>
      </c>
      <c r="AG179" s="25"/>
      <c r="AH179" s="25"/>
      <c r="AI179" s="25"/>
      <c r="AJ179" s="25"/>
      <c r="AK179" s="25"/>
      <c r="AL179" s="25"/>
    </row>
    <row r="180">
      <c r="A180" s="26" t="s">
        <v>290</v>
      </c>
      <c r="B180" s="25" t="s">
        <v>261</v>
      </c>
      <c r="C180" s="25" t="s">
        <v>475</v>
      </c>
      <c r="D180" s="28">
        <v>89.3969241922121</v>
      </c>
      <c r="E180" s="29">
        <v>0.18</v>
      </c>
      <c r="F180" s="30">
        <v>0.0</v>
      </c>
      <c r="G180" s="33"/>
      <c r="H180" s="34" t="s">
        <v>64</v>
      </c>
      <c r="I180" s="35" t="s">
        <v>45</v>
      </c>
      <c r="J180" s="36">
        <v>3000.0</v>
      </c>
      <c r="K180" s="28" t="s">
        <v>64</v>
      </c>
      <c r="L180" s="28" t="s">
        <v>64</v>
      </c>
      <c r="M180" s="34" t="s">
        <v>64</v>
      </c>
      <c r="N180" s="35" t="s">
        <v>30</v>
      </c>
      <c r="O180" s="36">
        <v>3000.0</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0.0</v>
      </c>
      <c r="AC180" s="42">
        <v>0.0</v>
      </c>
      <c r="AD180" s="42">
        <v>0.0</v>
      </c>
      <c r="AE180" s="42">
        <v>1.0</v>
      </c>
      <c r="AF180" s="42">
        <v>1.0</v>
      </c>
      <c r="AG180" s="25"/>
      <c r="AH180" s="25"/>
      <c r="AI180" s="25"/>
      <c r="AJ180" s="25"/>
      <c r="AK180" s="25"/>
      <c r="AL180" s="25"/>
    </row>
    <row r="181">
      <c r="A181" s="26" t="s">
        <v>291</v>
      </c>
      <c r="B181" s="25" t="s">
        <v>261</v>
      </c>
      <c r="C181" s="25" t="s">
        <v>475</v>
      </c>
      <c r="D181" s="28">
        <v>89.3969241922121</v>
      </c>
      <c r="E181" s="29">
        <v>0.14919804618117227</v>
      </c>
      <c r="F181" s="30">
        <v>0.0</v>
      </c>
      <c r="G181" s="33"/>
      <c r="H181" s="34" t="s">
        <v>64</v>
      </c>
      <c r="I181" s="35" t="s">
        <v>44</v>
      </c>
      <c r="J181" s="36">
        <v>4800.0</v>
      </c>
      <c r="K181" s="28" t="s">
        <v>64</v>
      </c>
      <c r="L181" s="28" t="s">
        <v>64</v>
      </c>
      <c r="M181" s="34" t="s">
        <v>64</v>
      </c>
      <c r="N181" s="35" t="s">
        <v>30</v>
      </c>
      <c r="O181" s="36">
        <v>4100.0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0.0</v>
      </c>
      <c r="AC181" s="42">
        <v>0.0</v>
      </c>
      <c r="AD181" s="42">
        <v>1.0</v>
      </c>
      <c r="AE181" s="42">
        <v>1.0</v>
      </c>
      <c r="AF181" s="42">
        <v>0.0</v>
      </c>
      <c r="AG181" s="25"/>
      <c r="AH181" s="25"/>
      <c r="AI181" s="25"/>
      <c r="AJ181" s="25"/>
      <c r="AK181" s="25"/>
      <c r="AL181" s="25"/>
    </row>
    <row r="182">
      <c r="A182" s="26" t="s">
        <v>292</v>
      </c>
      <c r="B182" s="25" t="s">
        <v>261</v>
      </c>
      <c r="C182" s="25" t="s">
        <v>475</v>
      </c>
      <c r="D182" s="28">
        <v>89.3969241922121</v>
      </c>
      <c r="E182" s="29">
        <v>0.18</v>
      </c>
      <c r="F182" s="30">
        <v>0.0</v>
      </c>
      <c r="G182" s="33"/>
      <c r="H182" s="34" t="s">
        <v>64</v>
      </c>
      <c r="I182" s="35" t="s">
        <v>28</v>
      </c>
      <c r="J182" s="36">
        <v>3000.0</v>
      </c>
      <c r="K182" s="28" t="s">
        <v>64</v>
      </c>
      <c r="L182" s="28" t="s">
        <v>64</v>
      </c>
      <c r="M182" s="34" t="s">
        <v>64</v>
      </c>
      <c r="N182" s="35" t="s">
        <v>28</v>
      </c>
      <c r="O182" s="36">
        <v>3000.0</v>
      </c>
      <c r="P182" s="28" t="s">
        <v>64</v>
      </c>
      <c r="Q182" s="37" t="s">
        <v>64</v>
      </c>
      <c r="R182" s="38" t="s">
        <v>64</v>
      </c>
      <c r="S182" s="39" t="s">
        <v>64</v>
      </c>
      <c r="T182" s="40" t="s">
        <v>64</v>
      </c>
      <c r="U182" s="40" t="s">
        <v>64</v>
      </c>
      <c r="V182" s="40" t="s">
        <v>64</v>
      </c>
      <c r="W182" s="40" t="s">
        <v>64</v>
      </c>
      <c r="X182" s="39" t="s">
        <v>64</v>
      </c>
      <c r="Y182" s="41" t="s">
        <v>64</v>
      </c>
      <c r="Z182" s="41" t="s">
        <v>64</v>
      </c>
      <c r="AA182" s="41" t="s">
        <v>64</v>
      </c>
      <c r="AB182" s="42">
        <v>0.0</v>
      </c>
      <c r="AC182" s="42">
        <v>1.0</v>
      </c>
      <c r="AD182" s="42">
        <v>0.0</v>
      </c>
      <c r="AE182" s="42">
        <v>0.0</v>
      </c>
      <c r="AF182" s="42">
        <v>0.0</v>
      </c>
      <c r="AG182" s="25"/>
      <c r="AH182" s="25"/>
      <c r="AI182" s="25"/>
      <c r="AJ182" s="25"/>
      <c r="AK182" s="25"/>
      <c r="AL182" s="25"/>
    </row>
    <row r="183">
      <c r="A183" s="26" t="s">
        <v>293</v>
      </c>
      <c r="B183" s="25" t="s">
        <v>261</v>
      </c>
      <c r="C183" s="25" t="s">
        <v>475</v>
      </c>
      <c r="D183" s="28">
        <v>89.3969241922121</v>
      </c>
      <c r="E183" s="29">
        <v>0.18</v>
      </c>
      <c r="F183" s="30">
        <v>0.0</v>
      </c>
      <c r="G183" s="33"/>
      <c r="H183" s="34" t="s">
        <v>64</v>
      </c>
      <c r="I183" s="35" t="s">
        <v>30</v>
      </c>
      <c r="J183" s="36">
        <v>3000.0</v>
      </c>
      <c r="K183" s="28" t="s">
        <v>64</v>
      </c>
      <c r="L183" s="28" t="s">
        <v>64</v>
      </c>
      <c r="M183" s="34" t="s">
        <v>64</v>
      </c>
      <c r="N183" s="35" t="s">
        <v>30</v>
      </c>
      <c r="O183" s="36">
        <v>3000.0</v>
      </c>
      <c r="P183" s="28" t="s">
        <v>64</v>
      </c>
      <c r="Q183" s="37" t="s">
        <v>64</v>
      </c>
      <c r="R183" s="38" t="s">
        <v>64</v>
      </c>
      <c r="S183" s="39" t="s">
        <v>64</v>
      </c>
      <c r="T183" s="40" t="s">
        <v>64</v>
      </c>
      <c r="U183" s="40" t="s">
        <v>64</v>
      </c>
      <c r="V183" s="40" t="s">
        <v>64</v>
      </c>
      <c r="W183" s="40" t="s">
        <v>64</v>
      </c>
      <c r="X183" s="39" t="s">
        <v>64</v>
      </c>
      <c r="Y183" s="41" t="s">
        <v>64</v>
      </c>
      <c r="Z183" s="41" t="s">
        <v>64</v>
      </c>
      <c r="AA183" s="41" t="s">
        <v>64</v>
      </c>
      <c r="AB183" s="42">
        <v>0.0</v>
      </c>
      <c r="AC183" s="42">
        <v>0.0</v>
      </c>
      <c r="AD183" s="42">
        <v>0.0</v>
      </c>
      <c r="AE183" s="42">
        <v>1.0</v>
      </c>
      <c r="AF183" s="42">
        <v>0.0</v>
      </c>
      <c r="AG183" s="25"/>
      <c r="AH183" s="25"/>
      <c r="AI183" s="25"/>
      <c r="AJ183" s="25"/>
      <c r="AK183" s="25"/>
      <c r="AL183" s="25"/>
    </row>
    <row r="184">
      <c r="A184" s="26" t="s">
        <v>294</v>
      </c>
      <c r="B184" s="25" t="s">
        <v>261</v>
      </c>
      <c r="C184" s="25" t="s">
        <v>475</v>
      </c>
      <c r="D184" s="28">
        <v>89.3969241922121</v>
      </c>
      <c r="E184" s="29">
        <v>0.15762231759656653</v>
      </c>
      <c r="F184" s="30">
        <v>0.0</v>
      </c>
      <c r="G184" s="33"/>
      <c r="H184" s="34" t="s">
        <v>64</v>
      </c>
      <c r="I184" s="35" t="s">
        <v>58</v>
      </c>
      <c r="J184" s="36">
        <v>3000.0</v>
      </c>
      <c r="K184" s="28" t="s">
        <v>64</v>
      </c>
      <c r="L184" s="28" t="s">
        <v>64</v>
      </c>
      <c r="M184" s="34" t="s">
        <v>64</v>
      </c>
      <c r="N184" s="35" t="s">
        <v>28</v>
      </c>
      <c r="O184" s="36">
        <v>3000.0</v>
      </c>
      <c r="P184" s="28" t="s">
        <v>64</v>
      </c>
      <c r="Q184" s="37" t="s">
        <v>64</v>
      </c>
      <c r="R184" s="38" t="s">
        <v>64</v>
      </c>
      <c r="S184" s="39" t="s">
        <v>64</v>
      </c>
      <c r="T184" s="40" t="s">
        <v>64</v>
      </c>
      <c r="U184" s="40" t="s">
        <v>64</v>
      </c>
      <c r="V184" s="40" t="s">
        <v>64</v>
      </c>
      <c r="W184" s="40" t="s">
        <v>64</v>
      </c>
      <c r="X184" s="39" t="s">
        <v>64</v>
      </c>
      <c r="Y184" s="41" t="s">
        <v>64</v>
      </c>
      <c r="Z184" s="41" t="s">
        <v>64</v>
      </c>
      <c r="AA184" s="41" t="s">
        <v>64</v>
      </c>
      <c r="AB184" s="42">
        <v>1.0</v>
      </c>
      <c r="AC184" s="42">
        <v>1.0</v>
      </c>
      <c r="AD184" s="42">
        <v>0.0</v>
      </c>
      <c r="AE184" s="42">
        <v>0.0</v>
      </c>
      <c r="AF184" s="42">
        <v>0.0</v>
      </c>
      <c r="AG184" s="25"/>
      <c r="AH184" s="25"/>
      <c r="AI184" s="25"/>
      <c r="AJ184" s="25"/>
      <c r="AK184" s="25"/>
      <c r="AL184" s="25"/>
    </row>
    <row r="185">
      <c r="A185" s="26" t="s">
        <v>177</v>
      </c>
      <c r="B185" s="25" t="s">
        <v>136</v>
      </c>
      <c r="C185" s="25" t="s">
        <v>364</v>
      </c>
      <c r="D185" s="28">
        <v>94.88351698425849</v>
      </c>
      <c r="E185" s="29">
        <v>0.16605238540692238</v>
      </c>
      <c r="F185" s="30">
        <v>34.0</v>
      </c>
      <c r="G185" s="33"/>
      <c r="H185" s="34">
        <v>23.72690134852853</v>
      </c>
      <c r="I185" s="35" t="s">
        <v>40</v>
      </c>
      <c r="J185" s="36">
        <v>5400.0</v>
      </c>
      <c r="K185" s="28">
        <v>4.393870620097876</v>
      </c>
      <c r="L185" s="28">
        <v>4.462657607653037</v>
      </c>
      <c r="M185" s="34">
        <v>24.121260059803518</v>
      </c>
      <c r="N185" s="35" t="s">
        <v>29</v>
      </c>
      <c r="O185" s="36">
        <v>6300.0</v>
      </c>
      <c r="P185" s="28">
        <v>3.8287714380640505</v>
      </c>
      <c r="Q185" s="37">
        <v>3.935921891914082</v>
      </c>
      <c r="R185" s="38">
        <v>10.824420047643217</v>
      </c>
      <c r="S185" s="39">
        <v>10.194935429686064</v>
      </c>
      <c r="T185" s="40">
        <v>0.03580939420567709</v>
      </c>
      <c r="U185" s="40">
        <v>0.022928974351084055</v>
      </c>
      <c r="V185" s="40">
        <v>0.020188459488404687</v>
      </c>
      <c r="W185" s="40">
        <v>0.020005758497559395</v>
      </c>
      <c r="X185" s="39">
        <v>10.891632425479822</v>
      </c>
      <c r="Y185" s="41">
        <v>12.835268923048709</v>
      </c>
      <c r="Z185" s="41">
        <v>9.448828806546473</v>
      </c>
      <c r="AA185" s="41">
        <v>14.672431253257043</v>
      </c>
      <c r="AB185" s="42">
        <v>0.0</v>
      </c>
      <c r="AC185" s="42">
        <v>1.0</v>
      </c>
      <c r="AD185" s="42">
        <v>1.0</v>
      </c>
      <c r="AE185" s="42">
        <v>0.0</v>
      </c>
      <c r="AF185" s="42">
        <v>0.0</v>
      </c>
      <c r="AG185" s="25"/>
      <c r="AH185" s="25"/>
      <c r="AI185" s="25"/>
      <c r="AJ185" s="25"/>
      <c r="AK185" s="25"/>
      <c r="AL185" s="25"/>
    </row>
    <row r="186">
      <c r="A186" s="26" t="s">
        <v>175</v>
      </c>
      <c r="B186" s="25" t="s">
        <v>136</v>
      </c>
      <c r="C186" s="25" t="s">
        <v>364</v>
      </c>
      <c r="D186" s="28">
        <v>94.88351698425849</v>
      </c>
      <c r="E186" s="29">
        <v>0.2674702117183654</v>
      </c>
      <c r="F186" s="30">
        <v>32.0</v>
      </c>
      <c r="G186" s="33"/>
      <c r="H186" s="34">
        <v>31.299409137326798</v>
      </c>
      <c r="I186" s="35" t="s">
        <v>27</v>
      </c>
      <c r="J186" s="36">
        <v>6300.0</v>
      </c>
      <c r="K186" s="28">
        <v>4.968160180528063</v>
      </c>
      <c r="L186" s="28">
        <v>6.180221322277029</v>
      </c>
      <c r="M186" s="34">
        <v>30.543252483680078</v>
      </c>
      <c r="N186" s="35" t="s">
        <v>27</v>
      </c>
      <c r="O186" s="36">
        <v>7000.0</v>
      </c>
      <c r="P186" s="28">
        <v>4.363321783382868</v>
      </c>
      <c r="Q186" s="37">
        <v>5.33151547086914</v>
      </c>
      <c r="R186" s="38">
        <v>17.978219686207282</v>
      </c>
      <c r="S186" s="39">
        <v>16.932712148536844</v>
      </c>
      <c r="T186" s="40">
        <v>0.07976454836312229</v>
      </c>
      <c r="U186" s="40">
        <v>0.020116278821816286</v>
      </c>
      <c r="V186" s="40">
        <v>0.04653765996091828</v>
      </c>
      <c r="W186" s="40">
        <v>0.039131666762836664</v>
      </c>
      <c r="X186" s="39">
        <v>16.2508833436234</v>
      </c>
      <c r="Y186" s="41">
        <v>15.048525793703398</v>
      </c>
      <c r="Z186" s="41">
        <v>14.376998859902118</v>
      </c>
      <c r="AA186" s="41">
        <v>16.166253623777962</v>
      </c>
      <c r="AB186" s="42">
        <v>1.0</v>
      </c>
      <c r="AC186" s="42">
        <v>0.0</v>
      </c>
      <c r="AD186" s="42">
        <v>0.0</v>
      </c>
      <c r="AE186" s="42">
        <v>0.0</v>
      </c>
      <c r="AF186" s="42">
        <v>0.0</v>
      </c>
      <c r="AG186" s="25"/>
      <c r="AH186" s="25"/>
      <c r="AI186" s="25"/>
      <c r="AJ186" s="25"/>
      <c r="AK186" s="25"/>
      <c r="AL186" s="25"/>
    </row>
    <row r="187">
      <c r="A187" s="26" t="s">
        <v>202</v>
      </c>
      <c r="B187" s="25" t="s">
        <v>136</v>
      </c>
      <c r="C187" s="25" t="s">
        <v>364</v>
      </c>
      <c r="D187" s="28">
        <v>94.88351698425849</v>
      </c>
      <c r="E187" s="29">
        <v>0.25587144992526156</v>
      </c>
      <c r="F187" s="30">
        <v>31.0</v>
      </c>
      <c r="G187" s="33"/>
      <c r="H187" s="34">
        <v>24.819709236671578</v>
      </c>
      <c r="I187" s="35" t="s">
        <v>40</v>
      </c>
      <c r="J187" s="36">
        <v>5100.0</v>
      </c>
      <c r="K187" s="28">
        <v>4.866609654249329</v>
      </c>
      <c r="L187" s="28">
        <v>5.108443050912002</v>
      </c>
      <c r="M187" s="34">
        <v>24.36633152355887</v>
      </c>
      <c r="N187" s="35" t="s">
        <v>28</v>
      </c>
      <c r="O187" s="36">
        <v>6200.0</v>
      </c>
      <c r="P187" s="28">
        <v>3.9300534715417528</v>
      </c>
      <c r="Q187" s="37">
        <v>4.070045906687708</v>
      </c>
      <c r="R187" s="38">
        <v>16.488124449299143</v>
      </c>
      <c r="S187" s="39">
        <v>15.529272088238294</v>
      </c>
      <c r="T187" s="40">
        <v>0.0626933892445283</v>
      </c>
      <c r="U187" s="40">
        <v>0.023571922022429286</v>
      </c>
      <c r="V187" s="40">
        <v>0.029712506750961282</v>
      </c>
      <c r="W187" s="40">
        <v>0.03149525715601897</v>
      </c>
      <c r="X187" s="39">
        <v>13.594939758935366</v>
      </c>
      <c r="Y187" s="41">
        <v>11.22476947773621</v>
      </c>
      <c r="Z187" s="41">
        <v>11.907710628138924</v>
      </c>
      <c r="AA187" s="41">
        <v>12.458620895419948</v>
      </c>
      <c r="AB187" s="42">
        <v>0.0</v>
      </c>
      <c r="AC187" s="42">
        <v>1.0</v>
      </c>
      <c r="AD187" s="42">
        <v>1.0</v>
      </c>
      <c r="AE187" s="42">
        <v>0.0</v>
      </c>
      <c r="AF187" s="42">
        <v>0.0</v>
      </c>
      <c r="AG187" s="25"/>
      <c r="AH187" s="25"/>
      <c r="AI187" s="25"/>
      <c r="AJ187" s="25"/>
      <c r="AK187" s="25"/>
      <c r="AL187" s="25"/>
    </row>
    <row r="188">
      <c r="A188" s="26" t="s">
        <v>191</v>
      </c>
      <c r="B188" s="25" t="s">
        <v>136</v>
      </c>
      <c r="C188" s="25" t="s">
        <v>364</v>
      </c>
      <c r="D188" s="28">
        <v>94.88351698425849</v>
      </c>
      <c r="E188" s="29">
        <v>0.19579232772910254</v>
      </c>
      <c r="F188" s="30">
        <v>29.0</v>
      </c>
      <c r="G188" s="33"/>
      <c r="H188" s="34">
        <v>26.981294441164387</v>
      </c>
      <c r="I188" s="35" t="s">
        <v>45</v>
      </c>
      <c r="J188" s="36">
        <v>5600.0</v>
      </c>
      <c r="K188" s="28">
        <v>4.8180882930650695</v>
      </c>
      <c r="L188" s="28">
        <v>5.376323824538957</v>
      </c>
      <c r="M188" s="34">
        <v>26.847024763064656</v>
      </c>
      <c r="N188" s="35" t="s">
        <v>30</v>
      </c>
      <c r="O188" s="36">
        <v>5500.0</v>
      </c>
      <c r="P188" s="28">
        <v>4.881277229648119</v>
      </c>
      <c r="Q188" s="37">
        <v>5.42697803995459</v>
      </c>
      <c r="R188" s="38">
        <v>11.181461485895472</v>
      </c>
      <c r="S188" s="39">
        <v>10.531213437439146</v>
      </c>
      <c r="T188" s="40">
        <v>0.060237957625213716</v>
      </c>
      <c r="U188" s="40">
        <v>0.02092377655829075</v>
      </c>
      <c r="V188" s="40">
        <v>0.029649835840447877</v>
      </c>
      <c r="W188" s="40">
        <v>0.02918069286828889</v>
      </c>
      <c r="X188" s="39">
        <v>11.967756944348936</v>
      </c>
      <c r="Y188" s="41">
        <v>15.013537496815452</v>
      </c>
      <c r="Z188" s="41">
        <v>10.531626111027062</v>
      </c>
      <c r="AA188" s="41">
        <v>16.315398652037594</v>
      </c>
      <c r="AB188" s="42">
        <v>0.0</v>
      </c>
      <c r="AC188" s="42">
        <v>0.0</v>
      </c>
      <c r="AD188" s="42">
        <v>0.0</v>
      </c>
      <c r="AE188" s="42">
        <v>1.0</v>
      </c>
      <c r="AF188" s="42">
        <v>1.0</v>
      </c>
      <c r="AG188" s="25"/>
      <c r="AH188" s="25"/>
      <c r="AI188" s="25"/>
      <c r="AJ188" s="25"/>
      <c r="AK188" s="25"/>
      <c r="AL188" s="25"/>
    </row>
    <row r="189">
      <c r="A189" s="26" t="s">
        <v>181</v>
      </c>
      <c r="B189" s="25" t="s">
        <v>136</v>
      </c>
      <c r="C189" s="25" t="s">
        <v>364</v>
      </c>
      <c r="D189" s="28">
        <v>94.88351698425849</v>
      </c>
      <c r="E189" s="29">
        <v>0.2202675280660877</v>
      </c>
      <c r="F189" s="30">
        <v>27.0</v>
      </c>
      <c r="G189" s="33"/>
      <c r="H189" s="34">
        <v>25.267681666092777</v>
      </c>
      <c r="I189" s="35" t="s">
        <v>30</v>
      </c>
      <c r="J189" s="36">
        <v>6100.0</v>
      </c>
      <c r="K189" s="28">
        <v>4.142242896080783</v>
      </c>
      <c r="L189" s="28">
        <v>4.405393363420167</v>
      </c>
      <c r="M189" s="34">
        <v>25.83173109947711</v>
      </c>
      <c r="N189" s="35" t="s">
        <v>30</v>
      </c>
      <c r="O189" s="36">
        <v>6500.0</v>
      </c>
      <c r="P189" s="28">
        <v>3.9741124768426324</v>
      </c>
      <c r="Q189" s="37">
        <v>4.295446089776784</v>
      </c>
      <c r="R189" s="38">
        <v>11.972522085134967</v>
      </c>
      <c r="S189" s="39">
        <v>11.276270603986498</v>
      </c>
      <c r="T189" s="40">
        <v>0.06493672462614603</v>
      </c>
      <c r="U189" s="40">
        <v>0.015059181338707425</v>
      </c>
      <c r="V189" s="40">
        <v>0.031077546202173283</v>
      </c>
      <c r="W189" s="40">
        <v>0.034914280301207024</v>
      </c>
      <c r="X189" s="39">
        <v>10.471634980864687</v>
      </c>
      <c r="Y189" s="41">
        <v>14.796046685228092</v>
      </c>
      <c r="Z189" s="41">
        <v>9.138043725662902</v>
      </c>
      <c r="AA189" s="41">
        <v>16.693687373814207</v>
      </c>
      <c r="AB189" s="42">
        <v>0.0</v>
      </c>
      <c r="AC189" s="42">
        <v>0.0</v>
      </c>
      <c r="AD189" s="42">
        <v>0.0</v>
      </c>
      <c r="AE189" s="42">
        <v>1.0</v>
      </c>
      <c r="AF189" s="42">
        <v>0.0</v>
      </c>
      <c r="AG189" s="25"/>
      <c r="AH189" s="25"/>
      <c r="AI189" s="25"/>
      <c r="AJ189" s="25"/>
      <c r="AK189" s="25"/>
      <c r="AL189" s="25"/>
    </row>
    <row r="190">
      <c r="A190" s="26" t="s">
        <v>189</v>
      </c>
      <c r="B190" s="25" t="s">
        <v>136</v>
      </c>
      <c r="C190" s="25" t="s">
        <v>364</v>
      </c>
      <c r="D190" s="28">
        <v>94.88351698425849</v>
      </c>
      <c r="E190" s="29">
        <v>0.1886263736263736</v>
      </c>
      <c r="F190" s="30">
        <v>26.0</v>
      </c>
      <c r="G190" s="33"/>
      <c r="H190" s="34">
        <v>17.36913395498317</v>
      </c>
      <c r="I190" s="35" t="s">
        <v>44</v>
      </c>
      <c r="J190" s="36">
        <v>4000.0</v>
      </c>
      <c r="K190" s="28">
        <v>4.342283488745792</v>
      </c>
      <c r="L190" s="28">
        <v>3.5099326231918755</v>
      </c>
      <c r="M190" s="34">
        <v>17.59624616361824</v>
      </c>
      <c r="N190" s="35" t="s">
        <v>29</v>
      </c>
      <c r="O190" s="36">
        <v>4200.0</v>
      </c>
      <c r="P190" s="28">
        <v>4.1895824199091045</v>
      </c>
      <c r="Q190" s="37">
        <v>3.4188612546893453</v>
      </c>
      <c r="R190" s="38">
        <v>9.59576817365443</v>
      </c>
      <c r="S190" s="39">
        <v>9.0377347237133</v>
      </c>
      <c r="T190" s="40">
        <v>0.04400239226749637</v>
      </c>
      <c r="U190" s="40">
        <v>0.00783093421709681</v>
      </c>
      <c r="V190" s="40">
        <v>0.021814745319055404</v>
      </c>
      <c r="W190" s="40">
        <v>0.022001196133748183</v>
      </c>
      <c r="X190" s="39">
        <v>6.487477111841601</v>
      </c>
      <c r="Y190" s="41">
        <v>10.881656843141569</v>
      </c>
      <c r="Z190" s="41">
        <v>5.72086238666091</v>
      </c>
      <c r="AA190" s="41">
        <v>11.87538377695733</v>
      </c>
      <c r="AB190" s="42">
        <v>0.0</v>
      </c>
      <c r="AC190" s="42">
        <v>0.0</v>
      </c>
      <c r="AD190" s="42">
        <v>1.0</v>
      </c>
      <c r="AE190" s="42">
        <v>1.0</v>
      </c>
      <c r="AF190" s="42">
        <v>0.0</v>
      </c>
      <c r="AG190" s="25"/>
      <c r="AH190" s="25"/>
      <c r="AI190" s="25"/>
      <c r="AJ190" s="25"/>
      <c r="AK190" s="25"/>
      <c r="AL190" s="25"/>
    </row>
    <row r="191">
      <c r="A191" s="26" t="s">
        <v>183</v>
      </c>
      <c r="B191" s="25" t="s">
        <v>136</v>
      </c>
      <c r="C191" s="25" t="s">
        <v>364</v>
      </c>
      <c r="D191" s="28">
        <v>94.88351698425849</v>
      </c>
      <c r="E191" s="29">
        <v>0.20719987585350713</v>
      </c>
      <c r="F191" s="30">
        <v>26.0</v>
      </c>
      <c r="G191" s="33"/>
      <c r="H191" s="34">
        <v>21.927374947903346</v>
      </c>
      <c r="I191" s="35" t="s">
        <v>58</v>
      </c>
      <c r="J191" s="36">
        <v>4300.0</v>
      </c>
      <c r="K191" s="28">
        <v>5.099389522768219</v>
      </c>
      <c r="L191" s="28">
        <v>4.888645462209164</v>
      </c>
      <c r="M191" s="34">
        <v>22.104365289104457</v>
      </c>
      <c r="N191" s="35" t="s">
        <v>27</v>
      </c>
      <c r="O191" s="36">
        <v>4200.0</v>
      </c>
      <c r="P191" s="28">
        <v>5.262944116453442</v>
      </c>
      <c r="Q191" s="37">
        <v>5.0752214881150755</v>
      </c>
      <c r="R191" s="38">
        <v>10.718315958662814</v>
      </c>
      <c r="S191" s="39">
        <v>10.095001730585352</v>
      </c>
      <c r="T191" s="40">
        <v>0.055550968915235484</v>
      </c>
      <c r="U191" s="40">
        <v>0.019717750058650136</v>
      </c>
      <c r="V191" s="40">
        <v>0.03943550011730027</v>
      </c>
      <c r="W191" s="40">
        <v>0.023414828194647037</v>
      </c>
      <c r="X191" s="39">
        <v>10.682096793318978</v>
      </c>
      <c r="Y191" s="41">
        <v>11.24527815458437</v>
      </c>
      <c r="Z191" s="41">
        <v>9.57369222297459</v>
      </c>
      <c r="AA191" s="41">
        <v>12.530673066129866</v>
      </c>
      <c r="AB191" s="42">
        <v>1.0</v>
      </c>
      <c r="AC191" s="42">
        <v>1.0</v>
      </c>
      <c r="AD191" s="42">
        <v>0.0</v>
      </c>
      <c r="AE191" s="42">
        <v>0.0</v>
      </c>
      <c r="AF191" s="42">
        <v>0.0</v>
      </c>
      <c r="AG191" s="25"/>
      <c r="AH191" s="25"/>
      <c r="AI191" s="25"/>
      <c r="AJ191" s="25"/>
      <c r="AK191" s="25"/>
      <c r="AL191" s="25"/>
    </row>
    <row r="192">
      <c r="A192" s="26" t="s">
        <v>186</v>
      </c>
      <c r="B192" s="25" t="s">
        <v>136</v>
      </c>
      <c r="C192" s="25" t="s">
        <v>364</v>
      </c>
      <c r="D192" s="28">
        <v>94.88351698425849</v>
      </c>
      <c r="E192" s="29">
        <v>0.18364104098115466</v>
      </c>
      <c r="F192" s="30">
        <v>17.0</v>
      </c>
      <c r="G192" s="33"/>
      <c r="H192" s="34">
        <v>11.536532255316615</v>
      </c>
      <c r="I192" s="35" t="s">
        <v>40</v>
      </c>
      <c r="J192" s="36">
        <v>3500.0</v>
      </c>
      <c r="K192" s="28">
        <v>3.296152072947604</v>
      </c>
      <c r="L192" s="28">
        <v>1.9746962896721054</v>
      </c>
      <c r="M192" s="34">
        <v>11.11455227652809</v>
      </c>
      <c r="N192" s="35" t="s">
        <v>28</v>
      </c>
      <c r="O192" s="36">
        <v>3400.0</v>
      </c>
      <c r="P192" s="28">
        <v>3.2689859636847327</v>
      </c>
      <c r="Q192" s="37">
        <v>1.9057201201630143</v>
      </c>
      <c r="R192" s="38">
        <v>6.0809867747207855</v>
      </c>
      <c r="S192" s="39">
        <v>5.7273523425905335</v>
      </c>
      <c r="T192" s="40">
        <v>0.03480302273328829</v>
      </c>
      <c r="U192" s="40">
        <v>0.03591671946075351</v>
      </c>
      <c r="V192" s="40">
        <v>0.01707668315446679</v>
      </c>
      <c r="W192" s="40">
        <v>0.015127713881402643</v>
      </c>
      <c r="X192" s="39">
        <v>6.883138187718317</v>
      </c>
      <c r="Y192" s="41">
        <v>4.653394067598299</v>
      </c>
      <c r="Z192" s="41">
        <v>6.025474843077387</v>
      </c>
      <c r="AA192" s="41">
        <v>5.089077433450705</v>
      </c>
      <c r="AB192" s="42">
        <v>0.0</v>
      </c>
      <c r="AC192" s="42">
        <v>1.0</v>
      </c>
      <c r="AD192" s="42">
        <v>1.0</v>
      </c>
      <c r="AE192" s="42">
        <v>0.0</v>
      </c>
      <c r="AF192" s="42">
        <v>0.0</v>
      </c>
      <c r="AG192" s="25"/>
      <c r="AH192" s="25"/>
      <c r="AI192" s="25"/>
      <c r="AJ192" s="25"/>
      <c r="AK192" s="25"/>
      <c r="AL192" s="25"/>
    </row>
    <row r="193">
      <c r="A193" s="26" t="s">
        <v>206</v>
      </c>
      <c r="B193" s="25" t="s">
        <v>136</v>
      </c>
      <c r="C193" s="25" t="s">
        <v>364</v>
      </c>
      <c r="D193" s="28">
        <v>94.88351698425849</v>
      </c>
      <c r="E193" s="29">
        <v>0.16585383502170767</v>
      </c>
      <c r="F193" s="30">
        <v>15.0</v>
      </c>
      <c r="G193" s="33"/>
      <c r="H193" s="34">
        <v>11.575917946477379</v>
      </c>
      <c r="I193" s="35" t="s">
        <v>45</v>
      </c>
      <c r="J193" s="36">
        <v>3000.0</v>
      </c>
      <c r="K193" s="28">
        <v>3.8586393154924594</v>
      </c>
      <c r="L193" s="28">
        <v>2.317452298314714</v>
      </c>
      <c r="M193" s="34">
        <v>11.950120131826</v>
      </c>
      <c r="N193" s="35" t="s">
        <v>30</v>
      </c>
      <c r="O193" s="36">
        <v>3000.0</v>
      </c>
      <c r="P193" s="28">
        <v>3.9833733772753335</v>
      </c>
      <c r="Q193" s="37">
        <v>2.44873764396863</v>
      </c>
      <c r="R193" s="38">
        <v>4.768917088070194</v>
      </c>
      <c r="S193" s="39">
        <v>4.491584913409546</v>
      </c>
      <c r="T193" s="40">
        <v>0.05032512930790913</v>
      </c>
      <c r="U193" s="40">
        <v>0.009133417297261186</v>
      </c>
      <c r="V193" s="40">
        <v>0.026030239297194377</v>
      </c>
      <c r="W193" s="40">
        <v>0.024386224183687365</v>
      </c>
      <c r="X193" s="39">
        <v>4.342532331380547</v>
      </c>
      <c r="Y193" s="41">
        <v>7.233385615096831</v>
      </c>
      <c r="Z193" s="41">
        <v>3.8455852264174464</v>
      </c>
      <c r="AA193" s="41">
        <v>8.104534905408554</v>
      </c>
      <c r="AB193" s="42">
        <v>0.0</v>
      </c>
      <c r="AC193" s="42">
        <v>0.0</v>
      </c>
      <c r="AD193" s="42">
        <v>0.0</v>
      </c>
      <c r="AE193" s="42">
        <v>1.0</v>
      </c>
      <c r="AF193" s="42">
        <v>1.0</v>
      </c>
      <c r="AG193" s="25"/>
      <c r="AH193" s="25"/>
      <c r="AI193" s="25"/>
      <c r="AJ193" s="25"/>
      <c r="AK193" s="25"/>
      <c r="AL193" s="25"/>
    </row>
    <row r="194">
      <c r="A194" s="26" t="s">
        <v>196</v>
      </c>
      <c r="B194" s="25" t="s">
        <v>136</v>
      </c>
      <c r="C194" s="25" t="s">
        <v>364</v>
      </c>
      <c r="D194" s="28">
        <v>94.88351698425849</v>
      </c>
      <c r="E194" s="29">
        <v>0.1784705882352941</v>
      </c>
      <c r="F194" s="30">
        <v>0.0</v>
      </c>
      <c r="G194" s="33"/>
      <c r="H194" s="34" t="s">
        <v>64</v>
      </c>
      <c r="I194" s="35" t="s">
        <v>31</v>
      </c>
      <c r="J194" s="36">
        <v>3000.0</v>
      </c>
      <c r="K194" s="28" t="s">
        <v>64</v>
      </c>
      <c r="L194" s="28" t="s">
        <v>64</v>
      </c>
      <c r="M194" s="34" t="s">
        <v>64</v>
      </c>
      <c r="N194" s="35" t="s">
        <v>31</v>
      </c>
      <c r="O194" s="36">
        <v>3000.0</v>
      </c>
      <c r="P194" s="28" t="s">
        <v>64</v>
      </c>
      <c r="Q194" s="37" t="s">
        <v>64</v>
      </c>
      <c r="R194" s="38" t="s">
        <v>64</v>
      </c>
      <c r="S194" s="39" t="s">
        <v>64</v>
      </c>
      <c r="T194" s="40" t="s">
        <v>64</v>
      </c>
      <c r="U194" s="40" t="s">
        <v>64</v>
      </c>
      <c r="V194" s="40" t="s">
        <v>64</v>
      </c>
      <c r="W194" s="40" t="s">
        <v>64</v>
      </c>
      <c r="X194" s="39" t="s">
        <v>64</v>
      </c>
      <c r="Y194" s="41" t="s">
        <v>64</v>
      </c>
      <c r="Z194" s="41" t="s">
        <v>64</v>
      </c>
      <c r="AA194" s="41" t="s">
        <v>64</v>
      </c>
      <c r="AB194" s="42">
        <v>0.0</v>
      </c>
      <c r="AC194" s="42">
        <v>0.0</v>
      </c>
      <c r="AD194" s="42">
        <v>0.0</v>
      </c>
      <c r="AE194" s="42">
        <v>0.0</v>
      </c>
      <c r="AF194" s="42">
        <v>1.0</v>
      </c>
      <c r="AG194" s="25"/>
      <c r="AH194" s="25"/>
      <c r="AI194" s="25"/>
      <c r="AJ194" s="25"/>
      <c r="AK194" s="25"/>
      <c r="AL194" s="25"/>
    </row>
    <row r="195">
      <c r="A195" s="26" t="s">
        <v>194</v>
      </c>
      <c r="B195" s="25" t="s">
        <v>136</v>
      </c>
      <c r="C195" s="25" t="s">
        <v>364</v>
      </c>
      <c r="D195" s="28">
        <v>94.88351698425849</v>
      </c>
      <c r="E195" s="29">
        <v>0.17573076923076925</v>
      </c>
      <c r="F195" s="30">
        <v>0.0</v>
      </c>
      <c r="G195" s="33"/>
      <c r="H195" s="34" t="s">
        <v>64</v>
      </c>
      <c r="I195" s="35" t="s">
        <v>45</v>
      </c>
      <c r="J195" s="36">
        <v>3000.0</v>
      </c>
      <c r="K195" s="28" t="s">
        <v>64</v>
      </c>
      <c r="L195" s="28" t="s">
        <v>64</v>
      </c>
      <c r="M195" s="34" t="s">
        <v>64</v>
      </c>
      <c r="N195" s="35" t="s">
        <v>31</v>
      </c>
      <c r="O195" s="36">
        <v>3000.0</v>
      </c>
      <c r="P195" s="28" t="s">
        <v>64</v>
      </c>
      <c r="Q195" s="37" t="s">
        <v>64</v>
      </c>
      <c r="R195" s="38" t="s">
        <v>64</v>
      </c>
      <c r="S195" s="39" t="s">
        <v>64</v>
      </c>
      <c r="T195" s="40" t="s">
        <v>64</v>
      </c>
      <c r="U195" s="40" t="s">
        <v>64</v>
      </c>
      <c r="V195" s="40" t="s">
        <v>64</v>
      </c>
      <c r="W195" s="40" t="s">
        <v>64</v>
      </c>
      <c r="X195" s="39" t="s">
        <v>64</v>
      </c>
      <c r="Y195" s="41" t="s">
        <v>64</v>
      </c>
      <c r="Z195" s="41" t="s">
        <v>64</v>
      </c>
      <c r="AA195" s="41" t="s">
        <v>64</v>
      </c>
      <c r="AB195" s="42">
        <v>0.0</v>
      </c>
      <c r="AC195" s="42">
        <v>0.0</v>
      </c>
      <c r="AD195" s="42">
        <v>0.0</v>
      </c>
      <c r="AE195" s="42">
        <v>1.0</v>
      </c>
      <c r="AF195" s="42">
        <v>1.0</v>
      </c>
      <c r="AG195" s="25"/>
      <c r="AH195" s="25"/>
      <c r="AI195" s="25"/>
      <c r="AJ195" s="25"/>
      <c r="AK195" s="25"/>
      <c r="AL195" s="25"/>
    </row>
    <row r="196">
      <c r="A196" s="26" t="s">
        <v>200</v>
      </c>
      <c r="B196" s="25" t="s">
        <v>136</v>
      </c>
      <c r="C196" s="25" t="s">
        <v>364</v>
      </c>
      <c r="D196" s="28">
        <v>94.88351698425849</v>
      </c>
      <c r="E196" s="29">
        <v>0.18</v>
      </c>
      <c r="F196" s="30">
        <v>0.0</v>
      </c>
      <c r="G196" s="33"/>
      <c r="H196" s="34" t="s">
        <v>64</v>
      </c>
      <c r="I196" s="35" t="s">
        <v>27</v>
      </c>
      <c r="J196" s="36">
        <v>3000.0</v>
      </c>
      <c r="K196" s="28" t="s">
        <v>64</v>
      </c>
      <c r="L196" s="28" t="s">
        <v>64</v>
      </c>
      <c r="M196" s="34" t="s">
        <v>64</v>
      </c>
      <c r="N196" s="35" t="s">
        <v>64</v>
      </c>
      <c r="O196" s="36" t="s">
        <v>64</v>
      </c>
      <c r="P196" s="28" t="s">
        <v>64</v>
      </c>
      <c r="Q196" s="37" t="s">
        <v>64</v>
      </c>
      <c r="R196" s="38" t="s">
        <v>64</v>
      </c>
      <c r="S196" s="39" t="s">
        <v>64</v>
      </c>
      <c r="T196" s="40" t="s">
        <v>64</v>
      </c>
      <c r="U196" s="40" t="s">
        <v>64</v>
      </c>
      <c r="V196" s="40" t="s">
        <v>64</v>
      </c>
      <c r="W196" s="40" t="s">
        <v>64</v>
      </c>
      <c r="X196" s="39" t="s">
        <v>64</v>
      </c>
      <c r="Y196" s="41" t="s">
        <v>64</v>
      </c>
      <c r="Z196" s="41" t="s">
        <v>64</v>
      </c>
      <c r="AA196" s="41" t="s">
        <v>64</v>
      </c>
      <c r="AB196" s="42">
        <v>1.0</v>
      </c>
      <c r="AC196" s="42">
        <v>0.0</v>
      </c>
      <c r="AD196" s="42">
        <v>0.0</v>
      </c>
      <c r="AE196" s="42">
        <v>0.0</v>
      </c>
      <c r="AF196" s="42">
        <v>0.0</v>
      </c>
      <c r="AG196" s="25"/>
      <c r="AH196" s="25"/>
      <c r="AI196" s="25"/>
      <c r="AJ196" s="25"/>
      <c r="AK196" s="25"/>
      <c r="AL196" s="25"/>
    </row>
    <row r="197">
      <c r="A197" s="26" t="s">
        <v>178</v>
      </c>
      <c r="B197" s="25" t="s">
        <v>136</v>
      </c>
      <c r="C197" s="25" t="s">
        <v>364</v>
      </c>
      <c r="D197" s="28">
        <v>94.88351698425849</v>
      </c>
      <c r="E197" s="29">
        <v>0.22549041477866852</v>
      </c>
      <c r="F197" s="30">
        <v>0.0</v>
      </c>
      <c r="G197" s="33"/>
      <c r="H197" s="34" t="s">
        <v>64</v>
      </c>
      <c r="I197" s="35" t="s">
        <v>31</v>
      </c>
      <c r="J197" s="36">
        <v>7900.0</v>
      </c>
      <c r="K197" s="28" t="s">
        <v>64</v>
      </c>
      <c r="L197" s="28" t="s">
        <v>64</v>
      </c>
      <c r="M197" s="34" t="s">
        <v>64</v>
      </c>
      <c r="N197" s="35" t="s">
        <v>31</v>
      </c>
      <c r="O197" s="36">
        <v>9400.0</v>
      </c>
      <c r="P197" s="28" t="s">
        <v>64</v>
      </c>
      <c r="Q197" s="37" t="s">
        <v>64</v>
      </c>
      <c r="R197" s="38" t="s">
        <v>64</v>
      </c>
      <c r="S197" s="39" t="s">
        <v>64</v>
      </c>
      <c r="T197" s="40" t="s">
        <v>64</v>
      </c>
      <c r="U197" s="40" t="s">
        <v>64</v>
      </c>
      <c r="V197" s="40" t="s">
        <v>64</v>
      </c>
      <c r="W197" s="40" t="s">
        <v>64</v>
      </c>
      <c r="X197" s="39" t="s">
        <v>64</v>
      </c>
      <c r="Y197" s="41" t="s">
        <v>64</v>
      </c>
      <c r="Z197" s="41" t="s">
        <v>64</v>
      </c>
      <c r="AA197" s="41" t="s">
        <v>64</v>
      </c>
      <c r="AB197" s="42">
        <v>0.0</v>
      </c>
      <c r="AC197" s="42">
        <v>0.0</v>
      </c>
      <c r="AD197" s="42">
        <v>0.0</v>
      </c>
      <c r="AE197" s="42">
        <v>0.0</v>
      </c>
      <c r="AF197" s="42">
        <v>1.0</v>
      </c>
      <c r="AG197" s="25"/>
      <c r="AH197" s="25"/>
      <c r="AI197" s="25"/>
      <c r="AJ197" s="25"/>
      <c r="AK197" s="25"/>
      <c r="AL197" s="25"/>
    </row>
    <row r="198">
      <c r="A198" s="26" t="s">
        <v>208</v>
      </c>
      <c r="B198" s="25" t="s">
        <v>136</v>
      </c>
      <c r="C198" s="25" t="s">
        <v>364</v>
      </c>
      <c r="D198" s="28">
        <v>94.88351698425849</v>
      </c>
      <c r="E198" s="29" t="e">
        <v>#N/A</v>
      </c>
      <c r="F198" s="30">
        <v>0.0</v>
      </c>
      <c r="G198" s="33"/>
      <c r="H198" s="34" t="s">
        <v>64</v>
      </c>
      <c r="I198" s="35" t="s">
        <v>28</v>
      </c>
      <c r="J198" s="36">
        <v>3000.0</v>
      </c>
      <c r="K198" s="28" t="s">
        <v>64</v>
      </c>
      <c r="L198" s="28" t="s">
        <v>64</v>
      </c>
      <c r="M198" s="34" t="s">
        <v>64</v>
      </c>
      <c r="N198" s="35" t="s">
        <v>28</v>
      </c>
      <c r="O198" s="36">
        <v>3000.0</v>
      </c>
      <c r="P198" s="28" t="s">
        <v>64</v>
      </c>
      <c r="Q198" s="37" t="s">
        <v>64</v>
      </c>
      <c r="R198" s="38" t="s">
        <v>64</v>
      </c>
      <c r="S198" s="39" t="s">
        <v>64</v>
      </c>
      <c r="T198" s="40" t="s">
        <v>64</v>
      </c>
      <c r="U198" s="40" t="s">
        <v>64</v>
      </c>
      <c r="V198" s="40" t="s">
        <v>64</v>
      </c>
      <c r="W198" s="40" t="s">
        <v>64</v>
      </c>
      <c r="X198" s="39" t="s">
        <v>64</v>
      </c>
      <c r="Y198" s="41" t="s">
        <v>64</v>
      </c>
      <c r="Z198" s="41" t="s">
        <v>64</v>
      </c>
      <c r="AA198" s="41" t="s">
        <v>64</v>
      </c>
      <c r="AB198" s="42">
        <v>0.0</v>
      </c>
      <c r="AC198" s="42">
        <v>1.0</v>
      </c>
      <c r="AD198" s="42">
        <v>0.0</v>
      </c>
      <c r="AE198" s="42">
        <v>0.0</v>
      </c>
      <c r="AF198" s="42">
        <v>0.0</v>
      </c>
      <c r="AG198" s="25"/>
      <c r="AH198" s="25"/>
      <c r="AI198" s="25"/>
      <c r="AJ198" s="25"/>
      <c r="AK198" s="25"/>
      <c r="AL198" s="25"/>
    </row>
    <row r="199">
      <c r="A199" s="26" t="s">
        <v>192</v>
      </c>
      <c r="B199" s="25" t="s">
        <v>136</v>
      </c>
      <c r="C199" s="25" t="s">
        <v>364</v>
      </c>
      <c r="D199" s="28">
        <v>94.88351698425849</v>
      </c>
      <c r="E199" s="29">
        <v>0.13009756097560976</v>
      </c>
      <c r="F199" s="30">
        <v>0.0</v>
      </c>
      <c r="G199" s="33"/>
      <c r="H199" s="34" t="s">
        <v>64</v>
      </c>
      <c r="I199" s="35" t="s">
        <v>44</v>
      </c>
      <c r="J199" s="36">
        <v>3000.0</v>
      </c>
      <c r="K199" s="28" t="s">
        <v>64</v>
      </c>
      <c r="L199" s="28" t="s">
        <v>64</v>
      </c>
      <c r="M199" s="34" t="s">
        <v>64</v>
      </c>
      <c r="N199" s="35" t="s">
        <v>30</v>
      </c>
      <c r="O199" s="36">
        <v>3000.0</v>
      </c>
      <c r="P199" s="28" t="s">
        <v>64</v>
      </c>
      <c r="Q199" s="37" t="s">
        <v>64</v>
      </c>
      <c r="R199" s="38" t="s">
        <v>64</v>
      </c>
      <c r="S199" s="39" t="s">
        <v>64</v>
      </c>
      <c r="T199" s="40" t="s">
        <v>64</v>
      </c>
      <c r="U199" s="40" t="s">
        <v>64</v>
      </c>
      <c r="V199" s="40" t="s">
        <v>64</v>
      </c>
      <c r="W199" s="40" t="s">
        <v>64</v>
      </c>
      <c r="X199" s="39" t="s">
        <v>64</v>
      </c>
      <c r="Y199" s="41" t="s">
        <v>64</v>
      </c>
      <c r="Z199" s="41" t="s">
        <v>64</v>
      </c>
      <c r="AA199" s="41" t="s">
        <v>64</v>
      </c>
      <c r="AB199" s="42">
        <v>0.0</v>
      </c>
      <c r="AC199" s="42">
        <v>0.0</v>
      </c>
      <c r="AD199" s="42">
        <v>1.0</v>
      </c>
      <c r="AE199" s="42">
        <v>1.0</v>
      </c>
      <c r="AF199" s="42">
        <v>0.0</v>
      </c>
      <c r="AG199" s="25"/>
      <c r="AH199" s="25"/>
      <c r="AI199" s="25"/>
      <c r="AJ199" s="25"/>
      <c r="AK199" s="25"/>
      <c r="AL199" s="25"/>
    </row>
    <row r="200">
      <c r="A200" s="26" t="s">
        <v>212</v>
      </c>
      <c r="B200" s="25" t="s">
        <v>136</v>
      </c>
      <c r="C200" s="25" t="s">
        <v>364</v>
      </c>
      <c r="D200" s="28">
        <v>94.88351698425849</v>
      </c>
      <c r="E200" s="29">
        <v>0.12899419026870007</v>
      </c>
      <c r="F200" s="30">
        <v>0.0</v>
      </c>
      <c r="G200" s="33"/>
      <c r="H200" s="34" t="s">
        <v>64</v>
      </c>
      <c r="I200" s="35" t="s">
        <v>40</v>
      </c>
      <c r="J200" s="36">
        <v>3000.0</v>
      </c>
      <c r="K200" s="28" t="s">
        <v>64</v>
      </c>
      <c r="L200" s="28" t="s">
        <v>64</v>
      </c>
      <c r="M200" s="34" t="s">
        <v>64</v>
      </c>
      <c r="N200" s="35" t="s">
        <v>29</v>
      </c>
      <c r="O200" s="36">
        <v>3700.0</v>
      </c>
      <c r="P200" s="28" t="s">
        <v>64</v>
      </c>
      <c r="Q200" s="37" t="s">
        <v>64</v>
      </c>
      <c r="R200" s="38" t="s">
        <v>64</v>
      </c>
      <c r="S200" s="39" t="s">
        <v>64</v>
      </c>
      <c r="T200" s="40" t="s">
        <v>64</v>
      </c>
      <c r="U200" s="40" t="s">
        <v>64</v>
      </c>
      <c r="V200" s="40" t="s">
        <v>64</v>
      </c>
      <c r="W200" s="40" t="s">
        <v>64</v>
      </c>
      <c r="X200" s="39" t="s">
        <v>64</v>
      </c>
      <c r="Y200" s="41" t="s">
        <v>64</v>
      </c>
      <c r="Z200" s="41" t="s">
        <v>64</v>
      </c>
      <c r="AA200" s="41" t="s">
        <v>64</v>
      </c>
      <c r="AB200" s="42">
        <v>0.0</v>
      </c>
      <c r="AC200" s="42">
        <v>1.0</v>
      </c>
      <c r="AD200" s="42">
        <v>1.0</v>
      </c>
      <c r="AE200" s="42">
        <v>0.0</v>
      </c>
      <c r="AF200" s="42">
        <v>0.0</v>
      </c>
      <c r="AG200" s="25"/>
      <c r="AH200" s="25"/>
      <c r="AI200" s="25"/>
      <c r="AJ200" s="25"/>
      <c r="AK200" s="25"/>
      <c r="AL200" s="25"/>
    </row>
    <row r="201">
      <c r="A201" s="26" t="s">
        <v>214</v>
      </c>
      <c r="B201" s="25" t="s">
        <v>136</v>
      </c>
      <c r="C201" s="25" t="s">
        <v>364</v>
      </c>
      <c r="D201" s="28">
        <v>94.88351698425849</v>
      </c>
      <c r="E201" s="29">
        <v>0.15757223796033992</v>
      </c>
      <c r="F201" s="30">
        <v>0.0</v>
      </c>
      <c r="G201" s="33"/>
      <c r="H201" s="34" t="s">
        <v>64</v>
      </c>
      <c r="I201" s="35" t="s">
        <v>45</v>
      </c>
      <c r="J201" s="36">
        <v>3000.0</v>
      </c>
      <c r="K201" s="28" t="s">
        <v>64</v>
      </c>
      <c r="L201" s="28" t="s">
        <v>64</v>
      </c>
      <c r="M201" s="34" t="s">
        <v>64</v>
      </c>
      <c r="N201" s="35" t="s">
        <v>31</v>
      </c>
      <c r="O201" s="36">
        <v>3000.0</v>
      </c>
      <c r="P201" s="28" t="s">
        <v>64</v>
      </c>
      <c r="Q201" s="37" t="s">
        <v>64</v>
      </c>
      <c r="R201" s="38" t="s">
        <v>64</v>
      </c>
      <c r="S201" s="39" t="s">
        <v>64</v>
      </c>
      <c r="T201" s="40" t="s">
        <v>64</v>
      </c>
      <c r="U201" s="40" t="s">
        <v>64</v>
      </c>
      <c r="V201" s="40" t="s">
        <v>64</v>
      </c>
      <c r="W201" s="40" t="s">
        <v>64</v>
      </c>
      <c r="X201" s="39" t="s">
        <v>64</v>
      </c>
      <c r="Y201" s="41" t="s">
        <v>64</v>
      </c>
      <c r="Z201" s="41" t="s">
        <v>64</v>
      </c>
      <c r="AA201" s="41" t="s">
        <v>64</v>
      </c>
      <c r="AB201" s="42">
        <v>0.0</v>
      </c>
      <c r="AC201" s="42">
        <v>0.0</v>
      </c>
      <c r="AD201" s="42">
        <v>0.0</v>
      </c>
      <c r="AE201" s="42">
        <v>1.0</v>
      </c>
      <c r="AF201" s="42">
        <v>1.0</v>
      </c>
      <c r="AG201" s="25"/>
      <c r="AH201" s="25"/>
      <c r="AI201" s="25"/>
      <c r="AJ201" s="25"/>
      <c r="AK201" s="25"/>
      <c r="AL201" s="25"/>
    </row>
    <row r="202">
      <c r="A202" s="26" t="s">
        <v>295</v>
      </c>
      <c r="B202" s="25" t="s">
        <v>107</v>
      </c>
      <c r="C202" s="25" t="s">
        <v>511</v>
      </c>
      <c r="D202" s="28">
        <v>94.49922328086164</v>
      </c>
      <c r="E202" s="29">
        <v>0.28672941176470584</v>
      </c>
      <c r="F202" s="30">
        <v>35.0</v>
      </c>
      <c r="G202" s="33"/>
      <c r="H202" s="34">
        <v>30.780650393469053</v>
      </c>
      <c r="I202" s="35" t="s">
        <v>44</v>
      </c>
      <c r="J202" s="36">
        <v>7200.0</v>
      </c>
      <c r="K202" s="28">
        <v>4.275090332426257</v>
      </c>
      <c r="L202" s="28">
        <v>5.253397407799673</v>
      </c>
      <c r="M202" s="34">
        <v>30.536073094462633</v>
      </c>
      <c r="N202" s="35" t="s">
        <v>28</v>
      </c>
      <c r="O202" s="36">
        <v>6900.0</v>
      </c>
      <c r="P202" s="28">
        <v>4.425517839777194</v>
      </c>
      <c r="Q202" s="37">
        <v>5.406581923663635</v>
      </c>
      <c r="R202" s="38">
        <v>21.361255966251047</v>
      </c>
      <c r="S202" s="39">
        <v>19.13035397376697</v>
      </c>
      <c r="T202" s="40">
        <v>0.09256645002344649</v>
      </c>
      <c r="U202" s="40">
        <v>0.013652583110152671</v>
      </c>
      <c r="V202" s="40">
        <v>0.06642320576996263</v>
      </c>
      <c r="W202" s="40">
        <v>0.030016317476222187</v>
      </c>
      <c r="X202" s="39">
        <v>19.59209001205141</v>
      </c>
      <c r="Y202" s="41">
        <v>11.188560381417641</v>
      </c>
      <c r="Z202" s="41">
        <v>18.087572287645628</v>
      </c>
      <c r="AA202" s="41">
        <v>12.448500806817005</v>
      </c>
      <c r="AB202" s="42">
        <v>0.0</v>
      </c>
      <c r="AC202" s="42">
        <v>0.0</v>
      </c>
      <c r="AD202" s="42">
        <v>1.0</v>
      </c>
      <c r="AE202" s="42">
        <v>1.0</v>
      </c>
      <c r="AF202" s="42">
        <v>0.0</v>
      </c>
      <c r="AG202" s="25"/>
      <c r="AH202" s="25"/>
      <c r="AI202" s="25"/>
      <c r="AJ202" s="25"/>
      <c r="AK202" s="25"/>
      <c r="AL202" s="25"/>
    </row>
    <row r="203">
      <c r="A203" s="26" t="s">
        <v>297</v>
      </c>
      <c r="B203" s="25" t="s">
        <v>107</v>
      </c>
      <c r="C203" s="25" t="s">
        <v>511</v>
      </c>
      <c r="D203" s="28">
        <v>94.49922328086164</v>
      </c>
      <c r="E203" s="29">
        <v>0.26955905511811024</v>
      </c>
      <c r="F203" s="30">
        <v>35.0</v>
      </c>
      <c r="G203" s="33"/>
      <c r="H203" s="34">
        <v>43.39163756215298</v>
      </c>
      <c r="I203" s="35" t="s">
        <v>31</v>
      </c>
      <c r="J203" s="36">
        <v>8600.0</v>
      </c>
      <c r="K203" s="28">
        <v>5.045539251413137</v>
      </c>
      <c r="L203" s="28">
        <v>7.972086516926977</v>
      </c>
      <c r="M203" s="34">
        <v>43.41825350739242</v>
      </c>
      <c r="N203" s="35" t="s">
        <v>31</v>
      </c>
      <c r="O203" s="36">
        <v>10100.0</v>
      </c>
      <c r="P203" s="28">
        <v>4.298836980929942</v>
      </c>
      <c r="Q203" s="37">
        <v>6.79532672226977</v>
      </c>
      <c r="R203" s="38">
        <v>19.77412037940717</v>
      </c>
      <c r="S203" s="39">
        <v>17.7089738063903</v>
      </c>
      <c r="T203" s="40">
        <v>0.11174086680545327</v>
      </c>
      <c r="U203" s="40">
        <v>0.01220378067499831</v>
      </c>
      <c r="V203" s="40">
        <v>0.05072196343046172</v>
      </c>
      <c r="W203" s="40">
        <v>0.03308368667362823</v>
      </c>
      <c r="X203" s="39">
        <v>20.697550654563138</v>
      </c>
      <c r="Y203" s="41">
        <v>22.694086907589842</v>
      </c>
      <c r="Z203" s="41">
        <v>19.13726870552053</v>
      </c>
      <c r="AA203" s="41">
        <v>24.280984801871895</v>
      </c>
      <c r="AB203" s="42">
        <v>0.0</v>
      </c>
      <c r="AC203" s="42">
        <v>0.0</v>
      </c>
      <c r="AD203" s="42">
        <v>0.0</v>
      </c>
      <c r="AE203" s="42">
        <v>0.0</v>
      </c>
      <c r="AF203" s="42">
        <v>1.0</v>
      </c>
      <c r="AG203" s="25"/>
      <c r="AH203" s="25"/>
      <c r="AI203" s="25"/>
      <c r="AJ203" s="25"/>
      <c r="AK203" s="25"/>
      <c r="AL203" s="25"/>
    </row>
    <row r="204">
      <c r="A204" s="26" t="s">
        <v>298</v>
      </c>
      <c r="B204" s="25" t="s">
        <v>107</v>
      </c>
      <c r="C204" s="25" t="s">
        <v>511</v>
      </c>
      <c r="D204" s="28">
        <v>94.49922328086164</v>
      </c>
      <c r="E204" s="29">
        <v>0.21430455259026687</v>
      </c>
      <c r="F204" s="30">
        <v>32.0</v>
      </c>
      <c r="G204" s="33"/>
      <c r="H204" s="34">
        <v>31.47101336932036</v>
      </c>
      <c r="I204" s="35" t="s">
        <v>27</v>
      </c>
      <c r="J204" s="36">
        <v>6200.0</v>
      </c>
      <c r="K204" s="28">
        <v>5.075969898277477</v>
      </c>
      <c r="L204" s="28">
        <v>6.339657498617051</v>
      </c>
      <c r="M204" s="34">
        <v>31.19653552989724</v>
      </c>
      <c r="N204" s="35" t="s">
        <v>27</v>
      </c>
      <c r="O204" s="36">
        <v>7000.0</v>
      </c>
      <c r="P204" s="28">
        <v>4.456647932842463</v>
      </c>
      <c r="Q204" s="37">
        <v>5.530572622924136</v>
      </c>
      <c r="R204" s="38">
        <v>13.676013675166041</v>
      </c>
      <c r="S204" s="39">
        <v>12.247734073752605</v>
      </c>
      <c r="T204" s="40">
        <v>0.059873039618064394</v>
      </c>
      <c r="U204" s="40">
        <v>0.01705474461847895</v>
      </c>
      <c r="V204" s="40">
        <v>0.055155769829974464</v>
      </c>
      <c r="W204" s="40">
        <v>0.03909890920512993</v>
      </c>
      <c r="X204" s="39">
        <v>13.54766068705027</v>
      </c>
      <c r="Y204" s="41">
        <v>17.92335268227009</v>
      </c>
      <c r="Z204" s="41">
        <v>11.778835130145794</v>
      </c>
      <c r="AA204" s="41">
        <v>19.417700399751446</v>
      </c>
      <c r="AB204" s="42">
        <v>1.0</v>
      </c>
      <c r="AC204" s="42">
        <v>0.0</v>
      </c>
      <c r="AD204" s="42">
        <v>0.0</v>
      </c>
      <c r="AE204" s="42">
        <v>0.0</v>
      </c>
      <c r="AF204" s="42">
        <v>0.0</v>
      </c>
      <c r="AG204" s="25"/>
      <c r="AH204" s="25"/>
      <c r="AI204" s="25"/>
      <c r="AJ204" s="25"/>
      <c r="AK204" s="25"/>
      <c r="AL204" s="25"/>
    </row>
    <row r="205">
      <c r="A205" s="26" t="s">
        <v>304</v>
      </c>
      <c r="B205" s="25" t="s">
        <v>107</v>
      </c>
      <c r="C205" s="25" t="s">
        <v>511</v>
      </c>
      <c r="D205" s="28">
        <v>94.49922328086164</v>
      </c>
      <c r="E205" s="29">
        <v>0.20816203844980163</v>
      </c>
      <c r="F205" s="30">
        <v>30.0</v>
      </c>
      <c r="G205" s="33"/>
      <c r="H205" s="34">
        <v>22.42364192197958</v>
      </c>
      <c r="I205" s="35" t="s">
        <v>40</v>
      </c>
      <c r="J205" s="36">
        <v>3000.0</v>
      </c>
      <c r="K205" s="28">
        <v>7.474547307326527</v>
      </c>
      <c r="L205" s="28">
        <v>7.284008142172158</v>
      </c>
      <c r="M205" s="34">
        <v>21.976595798495406</v>
      </c>
      <c r="N205" s="35" t="s">
        <v>29</v>
      </c>
      <c r="O205" s="36">
        <v>3000.0</v>
      </c>
      <c r="P205" s="28">
        <v>7.325531932831802</v>
      </c>
      <c r="Q205" s="37">
        <v>7.03432412045924</v>
      </c>
      <c r="R205" s="38">
        <v>12.385115008563329</v>
      </c>
      <c r="S205" s="39">
        <v>11.091652779872216</v>
      </c>
      <c r="T205" s="40">
        <v>0.07379718245844293</v>
      </c>
      <c r="U205" s="40">
        <v>0.013442274066391193</v>
      </c>
      <c r="V205" s="40">
        <v>0.04510830223621207</v>
      </c>
      <c r="W205" s="40">
        <v>0.019125920148153914</v>
      </c>
      <c r="X205" s="39">
        <v>13.595347297037833</v>
      </c>
      <c r="Y205" s="41">
        <v>8.828294624941746</v>
      </c>
      <c r="Z205" s="41">
        <v>12.633575716745717</v>
      </c>
      <c r="AA205" s="41">
        <v>9.343020081749689</v>
      </c>
      <c r="AB205" s="42">
        <v>0.0</v>
      </c>
      <c r="AC205" s="42">
        <v>1.0</v>
      </c>
      <c r="AD205" s="42">
        <v>1.0</v>
      </c>
      <c r="AE205" s="42">
        <v>0.0</v>
      </c>
      <c r="AF205" s="42">
        <v>0.0</v>
      </c>
      <c r="AG205" s="25"/>
      <c r="AH205" s="25"/>
      <c r="AI205" s="25"/>
      <c r="AJ205" s="25"/>
      <c r="AK205" s="25"/>
      <c r="AL205" s="25"/>
    </row>
    <row r="206">
      <c r="A206" s="26" t="s">
        <v>300</v>
      </c>
      <c r="B206" s="25" t="s">
        <v>107</v>
      </c>
      <c r="C206" s="25" t="s">
        <v>511</v>
      </c>
      <c r="D206" s="28">
        <v>94.49922328086164</v>
      </c>
      <c r="E206" s="29">
        <v>0.22340796393688955</v>
      </c>
      <c r="F206" s="30">
        <v>27.0</v>
      </c>
      <c r="G206" s="33"/>
      <c r="H206" s="34">
        <v>20.258600271598006</v>
      </c>
      <c r="I206" s="35" t="s">
        <v>28</v>
      </c>
      <c r="J206" s="36">
        <v>3900.0</v>
      </c>
      <c r="K206" s="28">
        <v>5.194512890153335</v>
      </c>
      <c r="L206" s="28">
        <v>4.699474751219108</v>
      </c>
      <c r="M206" s="34">
        <v>19.7480509914449</v>
      </c>
      <c r="N206" s="35" t="s">
        <v>28</v>
      </c>
      <c r="O206" s="36">
        <v>3600.0</v>
      </c>
      <c r="P206" s="28">
        <v>5.485569719845805</v>
      </c>
      <c r="Q206" s="37">
        <v>4.870923459713991</v>
      </c>
      <c r="R206" s="38">
        <v>12.128267604245677</v>
      </c>
      <c r="S206" s="39">
        <v>10.861629705873058</v>
      </c>
      <c r="T206" s="40">
        <v>0.05542659513839808</v>
      </c>
      <c r="U206" s="40">
        <v>0.025975500031856526</v>
      </c>
      <c r="V206" s="40">
        <v>0.044816883857780626</v>
      </c>
      <c r="W206" s="40">
        <v>0.025884037003575337</v>
      </c>
      <c r="X206" s="39">
        <v>12.419446735341403</v>
      </c>
      <c r="Y206" s="41">
        <v>7.839153536256601</v>
      </c>
      <c r="Z206" s="41">
        <v>11.041128806404512</v>
      </c>
      <c r="AA206" s="41">
        <v>8.706922185040389</v>
      </c>
      <c r="AB206" s="42">
        <v>0.0</v>
      </c>
      <c r="AC206" s="42">
        <v>1.0</v>
      </c>
      <c r="AD206" s="42">
        <v>0.0</v>
      </c>
      <c r="AE206" s="42">
        <v>0.0</v>
      </c>
      <c r="AF206" s="42">
        <v>0.0</v>
      </c>
      <c r="AG206" s="25"/>
      <c r="AH206" s="25"/>
      <c r="AI206" s="25"/>
      <c r="AJ206" s="25"/>
      <c r="AK206" s="25"/>
      <c r="AL206" s="25"/>
    </row>
    <row r="207">
      <c r="A207" s="26" t="s">
        <v>299</v>
      </c>
      <c r="B207" s="25" t="s">
        <v>107</v>
      </c>
      <c r="C207" s="25" t="s">
        <v>511</v>
      </c>
      <c r="D207" s="28">
        <v>94.49922328086164</v>
      </c>
      <c r="E207" s="29">
        <v>0.1902874109263658</v>
      </c>
      <c r="F207" s="30">
        <v>26.0</v>
      </c>
      <c r="G207" s="33"/>
      <c r="H207" s="34">
        <v>21.201375665982454</v>
      </c>
      <c r="I207" s="35" t="s">
        <v>45</v>
      </c>
      <c r="J207" s="36">
        <v>4300.0</v>
      </c>
      <c r="K207" s="28">
        <v>4.930552480461036</v>
      </c>
      <c r="L207" s="28">
        <v>4.6117043060581215</v>
      </c>
      <c r="M207" s="34">
        <v>21.841669578199614</v>
      </c>
      <c r="N207" s="35" t="s">
        <v>30</v>
      </c>
      <c r="O207" s="36">
        <v>4800.0</v>
      </c>
      <c r="P207" s="28">
        <v>4.550347828791586</v>
      </c>
      <c r="Q207" s="37">
        <v>4.349805828617159</v>
      </c>
      <c r="R207" s="38">
        <v>9.655485036760513</v>
      </c>
      <c r="S207" s="39">
        <v>8.647096726590863</v>
      </c>
      <c r="T207" s="40">
        <v>0.07297460080959144</v>
      </c>
      <c r="U207" s="40">
        <v>7.102150930373863E-4</v>
      </c>
      <c r="V207" s="40">
        <v>0.028674934381384472</v>
      </c>
      <c r="W207" s="40">
        <v>0.02308199052371505</v>
      </c>
      <c r="X207" s="39">
        <v>8.474988080705165</v>
      </c>
      <c r="Y207" s="41">
        <v>12.726387585277289</v>
      </c>
      <c r="Z207" s="41">
        <v>7.866061323163883</v>
      </c>
      <c r="AA207" s="41">
        <v>13.975608255035729</v>
      </c>
      <c r="AB207" s="42">
        <v>0.0</v>
      </c>
      <c r="AC207" s="42">
        <v>0.0</v>
      </c>
      <c r="AD207" s="42">
        <v>0.0</v>
      </c>
      <c r="AE207" s="42">
        <v>1.0</v>
      </c>
      <c r="AF207" s="42">
        <v>1.0</v>
      </c>
      <c r="AG207" s="25"/>
      <c r="AH207" s="25"/>
      <c r="AI207" s="25"/>
      <c r="AJ207" s="25"/>
      <c r="AK207" s="25"/>
      <c r="AL207" s="25"/>
    </row>
    <row r="208">
      <c r="A208" s="26" t="s">
        <v>303</v>
      </c>
      <c r="B208" s="25" t="s">
        <v>107</v>
      </c>
      <c r="C208" s="25" t="s">
        <v>511</v>
      </c>
      <c r="D208" s="28">
        <v>94.49922328086164</v>
      </c>
      <c r="E208" s="29">
        <v>0.17023827392120075</v>
      </c>
      <c r="F208" s="30">
        <v>22.0</v>
      </c>
      <c r="G208" s="33"/>
      <c r="H208" s="34">
        <v>16.866452526539234</v>
      </c>
      <c r="I208" s="35" t="s">
        <v>44</v>
      </c>
      <c r="J208" s="36">
        <v>3100.0</v>
      </c>
      <c r="K208" s="28">
        <v>5.440791137593302</v>
      </c>
      <c r="L208" s="28">
        <v>4.304332183017864</v>
      </c>
      <c r="M208" s="34">
        <v>16.78364630861659</v>
      </c>
      <c r="N208" s="35" t="s">
        <v>29</v>
      </c>
      <c r="O208" s="36">
        <v>3000.0</v>
      </c>
      <c r="P208" s="28">
        <v>5.5945487695388625</v>
      </c>
      <c r="Q208" s="37">
        <v>4.410055783418854</v>
      </c>
      <c r="R208" s="38">
        <v>7.178506063241626</v>
      </c>
      <c r="S208" s="39">
        <v>6.428805600644932</v>
      </c>
      <c r="T208" s="40">
        <v>0.03853768948914865</v>
      </c>
      <c r="U208" s="40">
        <v>0.019530412772781214</v>
      </c>
      <c r="V208" s="40">
        <v>0.020751063571080045</v>
      </c>
      <c r="W208" s="40">
        <v>0.022233282397585756</v>
      </c>
      <c r="X208" s="39">
        <v>6.716251579265521</v>
      </c>
      <c r="Y208" s="41">
        <v>10.150200947273715</v>
      </c>
      <c r="Z208" s="41">
        <v>5.81181398959215</v>
      </c>
      <c r="AA208" s="41">
        <v>10.97183231902444</v>
      </c>
      <c r="AB208" s="42">
        <v>0.0</v>
      </c>
      <c r="AC208" s="42">
        <v>0.0</v>
      </c>
      <c r="AD208" s="42">
        <v>1.0</v>
      </c>
      <c r="AE208" s="42">
        <v>1.0</v>
      </c>
      <c r="AF208" s="42">
        <v>0.0</v>
      </c>
      <c r="AG208" s="25"/>
      <c r="AH208" s="25"/>
      <c r="AI208" s="25"/>
      <c r="AJ208" s="25"/>
      <c r="AK208" s="25"/>
      <c r="AL208" s="25"/>
    </row>
    <row r="209">
      <c r="A209" s="26" t="s">
        <v>301</v>
      </c>
      <c r="B209" s="25" t="s">
        <v>107</v>
      </c>
      <c r="C209" s="25" t="s">
        <v>511</v>
      </c>
      <c r="D209" s="28">
        <v>94.49922328086164</v>
      </c>
      <c r="E209" s="29">
        <v>0.14401086956521741</v>
      </c>
      <c r="F209" s="30">
        <v>16.0</v>
      </c>
      <c r="G209" s="33"/>
      <c r="H209" s="34">
        <v>12.180773939526382</v>
      </c>
      <c r="I209" s="35" t="s">
        <v>58</v>
      </c>
      <c r="J209" s="36">
        <v>3000.0</v>
      </c>
      <c r="K209" s="28">
        <v>4.060257979842127</v>
      </c>
      <c r="L209" s="28">
        <v>2.5311786790969926</v>
      </c>
      <c r="M209" s="34">
        <v>12.383345968144415</v>
      </c>
      <c r="N209" s="35" t="s">
        <v>27</v>
      </c>
      <c r="O209" s="36">
        <v>3000.0</v>
      </c>
      <c r="P209" s="28">
        <v>4.127781989381472</v>
      </c>
      <c r="Q209" s="37">
        <v>2.6045319958082622</v>
      </c>
      <c r="R209" s="38">
        <v>4.313383409649789</v>
      </c>
      <c r="S209" s="39">
        <v>3.8629072926022436</v>
      </c>
      <c r="T209" s="40">
        <v>0.033295748767410274</v>
      </c>
      <c r="U209" s="40">
        <v>0.013539703462962233</v>
      </c>
      <c r="V209" s="40">
        <v>0.02367319221826101</v>
      </c>
      <c r="W209" s="40">
        <v>0.026568474719774946</v>
      </c>
      <c r="X209" s="39">
        <v>3.9176043571423733</v>
      </c>
      <c r="Y209" s="41">
        <v>8.263169582384009</v>
      </c>
      <c r="Z209" s="41">
        <v>3.2859057428958627</v>
      </c>
      <c r="AA209" s="41">
        <v>9.097440225248551</v>
      </c>
      <c r="AB209" s="42">
        <v>1.0</v>
      </c>
      <c r="AC209" s="42">
        <v>1.0</v>
      </c>
      <c r="AD209" s="42">
        <v>0.0</v>
      </c>
      <c r="AE209" s="42">
        <v>0.0</v>
      </c>
      <c r="AF209" s="42">
        <v>0.0</v>
      </c>
      <c r="AG209" s="25"/>
      <c r="AH209" s="25"/>
      <c r="AI209" s="25"/>
      <c r="AJ209" s="25"/>
      <c r="AK209" s="25"/>
      <c r="AL209" s="25"/>
    </row>
    <row r="210">
      <c r="A210" s="26" t="s">
        <v>302</v>
      </c>
      <c r="B210" s="25" t="s">
        <v>107</v>
      </c>
      <c r="C210" s="25" t="s">
        <v>511</v>
      </c>
      <c r="D210" s="28">
        <v>94.49922328086164</v>
      </c>
      <c r="E210" s="29">
        <v>0.1469045891529113</v>
      </c>
      <c r="F210" s="30">
        <v>14.0</v>
      </c>
      <c r="G210" s="33"/>
      <c r="H210" s="34">
        <v>11.619978073262635</v>
      </c>
      <c r="I210" s="35" t="s">
        <v>45</v>
      </c>
      <c r="J210" s="36">
        <v>3600.0</v>
      </c>
      <c r="K210" s="28">
        <v>3.2277716870173987</v>
      </c>
      <c r="L210" s="28">
        <v>1.9439595064216144</v>
      </c>
      <c r="M210" s="34">
        <v>12.167911890812743</v>
      </c>
      <c r="N210" s="35" t="s">
        <v>30</v>
      </c>
      <c r="O210" s="36">
        <v>3100.0</v>
      </c>
      <c r="P210" s="28">
        <v>3.925132868004111</v>
      </c>
      <c r="Q210" s="37">
        <v>2.445049483113078</v>
      </c>
      <c r="R210" s="38">
        <v>3.8600884890930383</v>
      </c>
      <c r="S210" s="39">
        <v>3.456953059458755</v>
      </c>
      <c r="T210" s="40">
        <v>0.0537877814738791</v>
      </c>
      <c r="U210" s="40">
        <v>0.0018783034800402226</v>
      </c>
      <c r="V210" s="40">
        <v>0.029711345956999882</v>
      </c>
      <c r="W210" s="40">
        <v>0.021941999744106235</v>
      </c>
      <c r="X210" s="39">
        <v>3.662749726250413</v>
      </c>
      <c r="Y210" s="41">
        <v>7.957228347012222</v>
      </c>
      <c r="Z210" s="41">
        <v>3.334478870605097</v>
      </c>
      <c r="AA210" s="41">
        <v>8.833433020207645</v>
      </c>
      <c r="AB210" s="42">
        <v>0.0</v>
      </c>
      <c r="AC210" s="42">
        <v>0.0</v>
      </c>
      <c r="AD210" s="42">
        <v>0.0</v>
      </c>
      <c r="AE210" s="42">
        <v>1.0</v>
      </c>
      <c r="AF210" s="42">
        <v>1.0</v>
      </c>
      <c r="AG210" s="25"/>
      <c r="AH210" s="25"/>
      <c r="AI210" s="25"/>
      <c r="AJ210" s="25"/>
      <c r="AK210" s="25"/>
      <c r="AL210" s="25"/>
    </row>
    <row r="211">
      <c r="A211" s="26" t="s">
        <v>305</v>
      </c>
      <c r="B211" s="25" t="s">
        <v>107</v>
      </c>
      <c r="C211" s="25" t="s">
        <v>511</v>
      </c>
      <c r="D211" s="28">
        <v>94.49922328086164</v>
      </c>
      <c r="E211" s="29">
        <v>0.18856046065259116</v>
      </c>
      <c r="F211" s="30">
        <v>0.0</v>
      </c>
      <c r="G211" s="33"/>
      <c r="H211" s="34" t="s">
        <v>64</v>
      </c>
      <c r="I211" s="35" t="s">
        <v>58</v>
      </c>
      <c r="J211" s="36">
        <v>3000.0</v>
      </c>
      <c r="K211" s="28" t="s">
        <v>64</v>
      </c>
      <c r="L211" s="28" t="s">
        <v>64</v>
      </c>
      <c r="M211" s="34" t="s">
        <v>64</v>
      </c>
      <c r="N211" s="35" t="s">
        <v>27</v>
      </c>
      <c r="O211" s="36">
        <v>3000.0</v>
      </c>
      <c r="P211" s="28" t="s">
        <v>64</v>
      </c>
      <c r="Q211" s="37" t="s">
        <v>64</v>
      </c>
      <c r="R211" s="38" t="s">
        <v>64</v>
      </c>
      <c r="S211" s="39" t="s">
        <v>64</v>
      </c>
      <c r="T211" s="40" t="s">
        <v>64</v>
      </c>
      <c r="U211" s="40" t="s">
        <v>64</v>
      </c>
      <c r="V211" s="40" t="s">
        <v>64</v>
      </c>
      <c r="W211" s="40" t="s">
        <v>64</v>
      </c>
      <c r="X211" s="39" t="s">
        <v>64</v>
      </c>
      <c r="Y211" s="41" t="s">
        <v>64</v>
      </c>
      <c r="Z211" s="41" t="s">
        <v>64</v>
      </c>
      <c r="AA211" s="41" t="s">
        <v>64</v>
      </c>
      <c r="AB211" s="42">
        <v>1.0</v>
      </c>
      <c r="AC211" s="42">
        <v>1.0</v>
      </c>
      <c r="AD211" s="42">
        <v>0.0</v>
      </c>
      <c r="AE211" s="42">
        <v>0.0</v>
      </c>
      <c r="AF211" s="42">
        <v>0.0</v>
      </c>
      <c r="AG211" s="25"/>
      <c r="AH211" s="25"/>
      <c r="AI211" s="25"/>
      <c r="AJ211" s="25"/>
      <c r="AK211" s="25"/>
      <c r="AL211" s="25"/>
    </row>
    <row r="212">
      <c r="A212" s="26" t="s">
        <v>306</v>
      </c>
      <c r="B212" s="25" t="s">
        <v>107</v>
      </c>
      <c r="C212" s="25" t="s">
        <v>511</v>
      </c>
      <c r="D212" s="28">
        <v>94.49922328086164</v>
      </c>
      <c r="E212" s="29">
        <v>0.1708379705400982</v>
      </c>
      <c r="F212" s="30">
        <v>0.0</v>
      </c>
      <c r="G212" s="33"/>
      <c r="H212" s="34" t="s">
        <v>64</v>
      </c>
      <c r="I212" s="35" t="s">
        <v>40</v>
      </c>
      <c r="J212" s="36">
        <v>3000.0</v>
      </c>
      <c r="K212" s="28" t="s">
        <v>64</v>
      </c>
      <c r="L212" s="28" t="s">
        <v>64</v>
      </c>
      <c r="M212" s="34" t="s">
        <v>64</v>
      </c>
      <c r="N212" s="35" t="s">
        <v>29</v>
      </c>
      <c r="O212" s="36">
        <v>3000.0</v>
      </c>
      <c r="P212" s="28" t="s">
        <v>64</v>
      </c>
      <c r="Q212" s="37" t="s">
        <v>64</v>
      </c>
      <c r="R212" s="38" t="s">
        <v>64</v>
      </c>
      <c r="S212" s="39" t="s">
        <v>64</v>
      </c>
      <c r="T212" s="40" t="s">
        <v>64</v>
      </c>
      <c r="U212" s="40" t="s">
        <v>64</v>
      </c>
      <c r="V212" s="40" t="s">
        <v>64</v>
      </c>
      <c r="W212" s="40" t="s">
        <v>64</v>
      </c>
      <c r="X212" s="39" t="s">
        <v>64</v>
      </c>
      <c r="Y212" s="41" t="s">
        <v>64</v>
      </c>
      <c r="Z212" s="41" t="s">
        <v>64</v>
      </c>
      <c r="AA212" s="41" t="s">
        <v>64</v>
      </c>
      <c r="AB212" s="42">
        <v>0.0</v>
      </c>
      <c r="AC212" s="42">
        <v>1.0</v>
      </c>
      <c r="AD212" s="42">
        <v>1.0</v>
      </c>
      <c r="AE212" s="42">
        <v>0.0</v>
      </c>
      <c r="AF212" s="42">
        <v>0.0</v>
      </c>
      <c r="AG212" s="25"/>
      <c r="AH212" s="25"/>
      <c r="AI212" s="25"/>
      <c r="AJ212" s="25"/>
      <c r="AK212" s="25"/>
      <c r="AL212" s="25"/>
    </row>
    <row r="213">
      <c r="A213" s="26" t="s">
        <v>307</v>
      </c>
      <c r="B213" s="25" t="s">
        <v>107</v>
      </c>
      <c r="C213" s="25" t="s">
        <v>511</v>
      </c>
      <c r="D213" s="28">
        <v>94.49922328086164</v>
      </c>
      <c r="E213" s="29">
        <v>0.11567241379310346</v>
      </c>
      <c r="F213" s="30">
        <v>0.0</v>
      </c>
      <c r="G213" s="33"/>
      <c r="H213" s="34" t="s">
        <v>64</v>
      </c>
      <c r="I213" s="35" t="s">
        <v>31</v>
      </c>
      <c r="J213" s="36">
        <v>3000.0</v>
      </c>
      <c r="K213" s="28" t="s">
        <v>64</v>
      </c>
      <c r="L213" s="28" t="s">
        <v>64</v>
      </c>
      <c r="M213" s="34" t="s">
        <v>64</v>
      </c>
      <c r="N213" s="35" t="s">
        <v>31</v>
      </c>
      <c r="O213" s="36">
        <v>3000.0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0.0</v>
      </c>
      <c r="AC213" s="42">
        <v>0.0</v>
      </c>
      <c r="AD213" s="42">
        <v>0.0</v>
      </c>
      <c r="AE213" s="42">
        <v>0.0</v>
      </c>
      <c r="AF213" s="42">
        <v>1.0</v>
      </c>
      <c r="AG213" s="25"/>
      <c r="AH213" s="25"/>
      <c r="AI213" s="25"/>
      <c r="AJ213" s="25"/>
      <c r="AK213" s="25"/>
      <c r="AL213" s="25"/>
    </row>
    <row r="214">
      <c r="A214" s="26" t="s">
        <v>296</v>
      </c>
      <c r="B214" s="25" t="s">
        <v>107</v>
      </c>
      <c r="C214" s="25" t="s">
        <v>511</v>
      </c>
      <c r="D214" s="28">
        <v>94.49922328086164</v>
      </c>
      <c r="E214" s="29">
        <v>0.2572569316081331</v>
      </c>
      <c r="F214" s="30">
        <v>0.0</v>
      </c>
      <c r="G214" s="33"/>
      <c r="H214" s="34" t="s">
        <v>64</v>
      </c>
      <c r="I214" s="35" t="s">
        <v>28</v>
      </c>
      <c r="J214" s="36">
        <v>7000.0</v>
      </c>
      <c r="K214" s="28" t="s">
        <v>64</v>
      </c>
      <c r="L214" s="28" t="s">
        <v>64</v>
      </c>
      <c r="M214" s="34" t="s">
        <v>64</v>
      </c>
      <c r="N214" s="35" t="s">
        <v>29</v>
      </c>
      <c r="O214" s="36">
        <v>8300.0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0.0</v>
      </c>
      <c r="AC214" s="42">
        <v>1.0</v>
      </c>
      <c r="AD214" s="42">
        <v>0.0</v>
      </c>
      <c r="AE214" s="42">
        <v>0.0</v>
      </c>
      <c r="AF214" s="42">
        <v>0.0</v>
      </c>
      <c r="AG214" s="25"/>
      <c r="AH214" s="25"/>
      <c r="AI214" s="25"/>
      <c r="AJ214" s="25"/>
      <c r="AK214" s="25"/>
      <c r="AL214" s="25"/>
    </row>
    <row r="215">
      <c r="A215" s="26" t="s">
        <v>308</v>
      </c>
      <c r="B215" s="25" t="s">
        <v>107</v>
      </c>
      <c r="C215" s="25" t="s">
        <v>511</v>
      </c>
      <c r="D215" s="28">
        <v>94.49922328086164</v>
      </c>
      <c r="E215" s="29">
        <v>0.18</v>
      </c>
      <c r="F215" s="30">
        <v>0.0</v>
      </c>
      <c r="G215" s="33"/>
      <c r="H215" s="34" t="s">
        <v>64</v>
      </c>
      <c r="I215" s="35" t="s">
        <v>31</v>
      </c>
      <c r="J215" s="36">
        <v>3000.0</v>
      </c>
      <c r="K215" s="28" t="s">
        <v>64</v>
      </c>
      <c r="L215" s="28" t="s">
        <v>64</v>
      </c>
      <c r="M215" s="34" t="s">
        <v>64</v>
      </c>
      <c r="N215" s="35" t="s">
        <v>31</v>
      </c>
      <c r="O215" s="36">
        <v>3000.0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0.0</v>
      </c>
      <c r="AF215" s="42">
        <v>1.0</v>
      </c>
      <c r="AG215" s="25"/>
      <c r="AH215" s="25"/>
      <c r="AI215" s="25"/>
      <c r="AJ215" s="25"/>
      <c r="AK215" s="25"/>
      <c r="AL215" s="25"/>
    </row>
    <row r="216">
      <c r="A216" s="26" t="s">
        <v>309</v>
      </c>
      <c r="B216" s="25" t="s">
        <v>107</v>
      </c>
      <c r="C216" s="25" t="s">
        <v>511</v>
      </c>
      <c r="D216" s="28">
        <v>94.49922328086164</v>
      </c>
      <c r="E216" s="29">
        <v>0.1667035175879397</v>
      </c>
      <c r="F216" s="30">
        <v>0.0</v>
      </c>
      <c r="G216" s="33"/>
      <c r="H216" s="34" t="s">
        <v>64</v>
      </c>
      <c r="I216" s="35" t="s">
        <v>40</v>
      </c>
      <c r="J216" s="36">
        <v>3000.0</v>
      </c>
      <c r="K216" s="28" t="s">
        <v>64</v>
      </c>
      <c r="L216" s="28" t="s">
        <v>64</v>
      </c>
      <c r="M216" s="34" t="s">
        <v>64</v>
      </c>
      <c r="N216" s="35" t="s">
        <v>28</v>
      </c>
      <c r="O216" s="36">
        <v>3000.0</v>
      </c>
      <c r="P216" s="28" t="s">
        <v>64</v>
      </c>
      <c r="Q216" s="37" t="s">
        <v>64</v>
      </c>
      <c r="R216" s="38" t="s">
        <v>64</v>
      </c>
      <c r="S216" s="39" t="s">
        <v>64</v>
      </c>
      <c r="T216" s="40" t="s">
        <v>64</v>
      </c>
      <c r="U216" s="40" t="s">
        <v>64</v>
      </c>
      <c r="V216" s="40" t="s">
        <v>64</v>
      </c>
      <c r="W216" s="40" t="s">
        <v>64</v>
      </c>
      <c r="X216" s="39" t="s">
        <v>64</v>
      </c>
      <c r="Y216" s="41" t="s">
        <v>64</v>
      </c>
      <c r="Z216" s="41" t="s">
        <v>64</v>
      </c>
      <c r="AA216" s="41" t="s">
        <v>64</v>
      </c>
      <c r="AB216" s="42">
        <v>0.0</v>
      </c>
      <c r="AC216" s="42">
        <v>1.0</v>
      </c>
      <c r="AD216" s="42">
        <v>1.0</v>
      </c>
      <c r="AE216" s="42">
        <v>0.0</v>
      </c>
      <c r="AF216" s="42">
        <v>0.0</v>
      </c>
      <c r="AG216" s="25"/>
      <c r="AH216" s="25"/>
      <c r="AI216" s="25"/>
      <c r="AJ216" s="25"/>
      <c r="AK216" s="25"/>
      <c r="AL216" s="25"/>
    </row>
    <row r="217">
      <c r="A217" s="26" t="s">
        <v>328</v>
      </c>
      <c r="B217" s="25" t="s">
        <v>329</v>
      </c>
      <c r="C217" s="25" t="s">
        <v>204</v>
      </c>
      <c r="D217" s="28">
        <v>98.82226594863299</v>
      </c>
      <c r="E217" s="29">
        <v>0.285840409048652</v>
      </c>
      <c r="F217" s="30">
        <v>36.0</v>
      </c>
      <c r="G217" s="33"/>
      <c r="H217" s="34">
        <v>41.990393092426174</v>
      </c>
      <c r="I217" s="35" t="s">
        <v>29</v>
      </c>
      <c r="J217" s="36">
        <v>8000.0</v>
      </c>
      <c r="K217" s="28">
        <v>5.248799136553272</v>
      </c>
      <c r="L217" s="28">
        <v>8.096329562855415</v>
      </c>
      <c r="M217" s="34">
        <v>41.09654591844236</v>
      </c>
      <c r="N217" s="35" t="s">
        <v>29</v>
      </c>
      <c r="O217" s="36">
        <v>8700.0</v>
      </c>
      <c r="P217" s="28">
        <v>4.723740910165789</v>
      </c>
      <c r="Q217" s="37">
        <v>7.172549569338858</v>
      </c>
      <c r="R217" s="38">
        <v>22.887149702163693</v>
      </c>
      <c r="S217" s="39">
        <v>20.667615879967393</v>
      </c>
      <c r="T217" s="40">
        <v>0.06945934427037516</v>
      </c>
      <c r="U217" s="40">
        <v>0.03502233791160771</v>
      </c>
      <c r="V217" s="40">
        <v>0.06399624977719959</v>
      </c>
      <c r="W217" s="40">
        <v>0.03999765611074974</v>
      </c>
      <c r="X217" s="39">
        <v>22.642228698008196</v>
      </c>
      <c r="Y217" s="41">
        <v>19.34816439441798</v>
      </c>
      <c r="Z217" s="41">
        <v>19.862111522729844</v>
      </c>
      <c r="AA217" s="41">
        <v>21.234434395712512</v>
      </c>
      <c r="AB217" s="42">
        <v>0.0</v>
      </c>
      <c r="AC217" s="42">
        <v>0.0</v>
      </c>
      <c r="AD217" s="42">
        <v>1.0</v>
      </c>
      <c r="AE217" s="42">
        <v>0.0</v>
      </c>
      <c r="AF217" s="42">
        <v>0.0</v>
      </c>
      <c r="AG217" s="25"/>
      <c r="AH217" s="25"/>
      <c r="AI217" s="25"/>
      <c r="AJ217" s="25"/>
      <c r="AK217" s="25"/>
      <c r="AL217" s="25"/>
    </row>
    <row r="218">
      <c r="A218" s="26" t="s">
        <v>332</v>
      </c>
      <c r="B218" s="25" t="s">
        <v>329</v>
      </c>
      <c r="C218" s="25" t="s">
        <v>204</v>
      </c>
      <c r="D218" s="28">
        <v>98.82226594863299</v>
      </c>
      <c r="E218" s="29">
        <v>0.40200350512787225</v>
      </c>
      <c r="F218" s="30">
        <v>36.0</v>
      </c>
      <c r="G218" s="32">
        <v>0.32</v>
      </c>
      <c r="H218" s="34">
        <v>52.93953488529175</v>
      </c>
      <c r="I218" s="35" t="s">
        <v>27</v>
      </c>
      <c r="J218" s="36">
        <v>11400.0</v>
      </c>
      <c r="K218" s="28">
        <v>4.643818849586996</v>
      </c>
      <c r="L218" s="28">
        <v>8.487306772110509</v>
      </c>
      <c r="M218" s="34">
        <v>52.04299275414831</v>
      </c>
      <c r="N218" s="35" t="s">
        <v>27</v>
      </c>
      <c r="O218" s="36">
        <v>10800.0</v>
      </c>
      <c r="P218" s="28">
        <v>4.818795625384102</v>
      </c>
      <c r="Q218" s="37">
        <v>8.697669239964553</v>
      </c>
      <c r="R218" s="38">
        <v>26.42225341777355</v>
      </c>
      <c r="S218" s="39">
        <v>23.859894806825764</v>
      </c>
      <c r="T218" s="40">
        <v>0.08296260284537643</v>
      </c>
      <c r="U218" s="40">
        <v>0.020980889908772806</v>
      </c>
      <c r="V218" s="40">
        <v>0.0806402906035657</v>
      </c>
      <c r="W218" s="40">
        <v>0.05205182610955085</v>
      </c>
      <c r="X218" s="39">
        <v>21.78828610163392</v>
      </c>
      <c r="Y218" s="41">
        <v>31.151248783657827</v>
      </c>
      <c r="Z218" s="41">
        <v>19.081814169641255</v>
      </c>
      <c r="AA218" s="41">
        <v>32.96117858450705</v>
      </c>
      <c r="AB218" s="42">
        <v>1.0</v>
      </c>
      <c r="AC218" s="42">
        <v>0.0</v>
      </c>
      <c r="AD218" s="42">
        <v>0.0</v>
      </c>
      <c r="AE218" s="42">
        <v>0.0</v>
      </c>
      <c r="AF218" s="42">
        <v>0.0</v>
      </c>
      <c r="AG218" s="25"/>
      <c r="AH218" s="25"/>
      <c r="AI218" s="25"/>
      <c r="AJ218" s="25"/>
      <c r="AK218" s="25"/>
      <c r="AL218" s="25"/>
    </row>
    <row r="219">
      <c r="A219" s="26" t="s">
        <v>331</v>
      </c>
      <c r="B219" s="25" t="s">
        <v>329</v>
      </c>
      <c r="C219" s="25" t="s">
        <v>204</v>
      </c>
      <c r="D219" s="28">
        <v>98.82226594863299</v>
      </c>
      <c r="E219" s="29">
        <v>0.285944854928816</v>
      </c>
      <c r="F219" s="30">
        <v>35.0</v>
      </c>
      <c r="G219" s="33"/>
      <c r="H219" s="34">
        <v>39.48234757149167</v>
      </c>
      <c r="I219" s="35" t="s">
        <v>44</v>
      </c>
      <c r="J219" s="36">
        <v>7100.0</v>
      </c>
      <c r="K219" s="28">
        <v>5.5608940241537566</v>
      </c>
      <c r="L219" s="28">
        <v>8.199600629883099</v>
      </c>
      <c r="M219" s="34">
        <v>38.600804639086604</v>
      </c>
      <c r="N219" s="35" t="s">
        <v>30</v>
      </c>
      <c r="O219" s="36">
        <v>7600.0</v>
      </c>
      <c r="P219" s="28">
        <v>5.07905324198508</v>
      </c>
      <c r="Q219" s="37">
        <v>7.366342546253868</v>
      </c>
      <c r="R219" s="38">
        <v>22.26161871029269</v>
      </c>
      <c r="S219" s="39">
        <v>20.102747190364568</v>
      </c>
      <c r="T219" s="40">
        <v>0.09063735505948863</v>
      </c>
      <c r="U219" s="40">
        <v>0.02595213826245853</v>
      </c>
      <c r="V219" s="40">
        <v>0.06185584833984477</v>
      </c>
      <c r="W219" s="40">
        <v>0.031025488599480504</v>
      </c>
      <c r="X219" s="39">
        <v>22.946860451706474</v>
      </c>
      <c r="Y219" s="41">
        <v>16.535487119785195</v>
      </c>
      <c r="Z219" s="41">
        <v>20.894016318159203</v>
      </c>
      <c r="AA219" s="41">
        <v>17.706788320927405</v>
      </c>
      <c r="AB219" s="42">
        <v>0.0</v>
      </c>
      <c r="AC219" s="42">
        <v>0.0</v>
      </c>
      <c r="AD219" s="42">
        <v>1.0</v>
      </c>
      <c r="AE219" s="42">
        <v>1.0</v>
      </c>
      <c r="AF219" s="42">
        <v>0.0</v>
      </c>
      <c r="AG219" s="25"/>
      <c r="AH219" s="25"/>
      <c r="AI219" s="25"/>
      <c r="AJ219" s="25"/>
      <c r="AK219" s="25"/>
      <c r="AL219" s="25"/>
    </row>
    <row r="220">
      <c r="A220" s="26" t="s">
        <v>333</v>
      </c>
      <c r="B220" s="25" t="s">
        <v>329</v>
      </c>
      <c r="C220" s="25" t="s">
        <v>204</v>
      </c>
      <c r="D220" s="28">
        <v>98.82226594863299</v>
      </c>
      <c r="E220" s="29">
        <v>0.15995832065713417</v>
      </c>
      <c r="F220" s="30">
        <v>31.0</v>
      </c>
      <c r="G220" s="33"/>
      <c r="H220" s="34">
        <v>25.55527889140729</v>
      </c>
      <c r="I220" s="35" t="s">
        <v>31</v>
      </c>
      <c r="J220" s="36">
        <v>5800.0</v>
      </c>
      <c r="K220" s="28">
        <v>4.406082567484016</v>
      </c>
      <c r="L220" s="28">
        <v>4.724979835174909</v>
      </c>
      <c r="M220" s="34">
        <v>26.601638274719605</v>
      </c>
      <c r="N220" s="35" t="s">
        <v>31</v>
      </c>
      <c r="O220" s="36">
        <v>6900.0</v>
      </c>
      <c r="P220" s="28">
        <v>3.8553098948868993</v>
      </c>
      <c r="Q220" s="37">
        <v>4.257597732816425</v>
      </c>
      <c r="R220" s="38">
        <v>9.84761832773271</v>
      </c>
      <c r="S220" s="39">
        <v>8.892622959986388</v>
      </c>
      <c r="T220" s="40">
        <v>0.06071284114472278</v>
      </c>
      <c r="U220" s="40">
        <v>0.0</v>
      </c>
      <c r="V220" s="40">
        <v>0.027089947770457364</v>
      </c>
      <c r="W220" s="40">
        <v>0.022560438818483786</v>
      </c>
      <c r="X220" s="39">
        <v>8.758736285741126</v>
      </c>
      <c r="Y220" s="41">
        <v>16.796542605666165</v>
      </c>
      <c r="Z220" s="41">
        <v>8.038802075012166</v>
      </c>
      <c r="AA220" s="41">
        <v>18.56283619970744</v>
      </c>
      <c r="AB220" s="42">
        <v>0.0</v>
      </c>
      <c r="AC220" s="42">
        <v>0.0</v>
      </c>
      <c r="AD220" s="42">
        <v>0.0</v>
      </c>
      <c r="AE220" s="42">
        <v>0.0</v>
      </c>
      <c r="AF220" s="42">
        <v>1.0</v>
      </c>
      <c r="AG220" s="25"/>
      <c r="AH220" s="25"/>
      <c r="AI220" s="25"/>
      <c r="AJ220" s="25"/>
      <c r="AK220" s="25"/>
      <c r="AL220" s="25"/>
    </row>
    <row r="221">
      <c r="A221" s="26" t="s">
        <v>335</v>
      </c>
      <c r="B221" s="25" t="s">
        <v>329</v>
      </c>
      <c r="C221" s="25" t="s">
        <v>204</v>
      </c>
      <c r="D221" s="28">
        <v>98.82226594863299</v>
      </c>
      <c r="E221" s="29">
        <v>0.10564542763670352</v>
      </c>
      <c r="F221" s="30">
        <v>22.0</v>
      </c>
      <c r="G221" s="33"/>
      <c r="H221" s="34">
        <v>13.75576975578725</v>
      </c>
      <c r="I221" s="35" t="s">
        <v>40</v>
      </c>
      <c r="J221" s="36">
        <v>3700.0</v>
      </c>
      <c r="K221" s="28">
        <v>3.7177756096722296</v>
      </c>
      <c r="L221" s="28">
        <v>2.5334478147147887</v>
      </c>
      <c r="M221" s="34">
        <v>14.703750745456492</v>
      </c>
      <c r="N221" s="35" t="s">
        <v>28</v>
      </c>
      <c r="O221" s="36">
        <v>3000.0</v>
      </c>
      <c r="P221" s="28">
        <v>4.901250248485497</v>
      </c>
      <c r="Q221" s="37">
        <v>3.5069016320312487</v>
      </c>
      <c r="R221" s="38">
        <v>4.39548754304025</v>
      </c>
      <c r="S221" s="39">
        <v>3.969225059778822</v>
      </c>
      <c r="T221" s="40">
        <v>0.029862163481231788</v>
      </c>
      <c r="U221" s="40">
        <v>0.008875698590255004</v>
      </c>
      <c r="V221" s="40">
        <v>0.01028585631020206</v>
      </c>
      <c r="W221" s="40">
        <v>0.011944865392492714</v>
      </c>
      <c r="X221" s="39">
        <v>4.307537612215032</v>
      </c>
      <c r="Y221" s="41">
        <v>9.448232143572218</v>
      </c>
      <c r="Z221" s="41">
        <v>3.836019103420452</v>
      </c>
      <c r="AA221" s="41">
        <v>10.86773164203604</v>
      </c>
      <c r="AB221" s="42">
        <v>0.0</v>
      </c>
      <c r="AC221" s="42">
        <v>1.0</v>
      </c>
      <c r="AD221" s="42">
        <v>1.0</v>
      </c>
      <c r="AE221" s="42">
        <v>0.0</v>
      </c>
      <c r="AF221" s="42">
        <v>0.0</v>
      </c>
      <c r="AG221" s="25"/>
      <c r="AH221" s="25"/>
      <c r="AI221" s="25"/>
      <c r="AJ221" s="25"/>
      <c r="AK221" s="25"/>
      <c r="AL221" s="25"/>
    </row>
    <row r="222">
      <c r="A222" s="26" t="s">
        <v>337</v>
      </c>
      <c r="B222" s="25" t="s">
        <v>329</v>
      </c>
      <c r="C222" s="25" t="s">
        <v>204</v>
      </c>
      <c r="D222" s="28">
        <v>98.82226594863299</v>
      </c>
      <c r="E222" s="29">
        <v>0.15150748995250274</v>
      </c>
      <c r="F222" s="30">
        <v>20.0</v>
      </c>
      <c r="G222" s="33"/>
      <c r="H222" s="34">
        <v>12.807475233698781</v>
      </c>
      <c r="I222" s="35" t="s">
        <v>40</v>
      </c>
      <c r="J222" s="36">
        <v>3100.0</v>
      </c>
      <c r="K222" s="28">
        <v>4.131443623773801</v>
      </c>
      <c r="L222" s="28">
        <v>2.6719073739877865</v>
      </c>
      <c r="M222" s="34">
        <v>12.526106342263798</v>
      </c>
      <c r="N222" s="35" t="s">
        <v>28</v>
      </c>
      <c r="O222" s="36">
        <v>3000.0</v>
      </c>
      <c r="P222" s="28">
        <v>4.175368780754599</v>
      </c>
      <c r="Q222" s="37">
        <v>2.6567580069365495</v>
      </c>
      <c r="R222" s="38">
        <v>5.972052855526154</v>
      </c>
      <c r="S222" s="39">
        <v>5.392899336050061</v>
      </c>
      <c r="T222" s="40">
        <v>0.023686189923865543</v>
      </c>
      <c r="U222" s="40">
        <v>0.03362747401599889</v>
      </c>
      <c r="V222" s="40">
        <v>0.022043716899947857</v>
      </c>
      <c r="W222" s="40">
        <v>0.0172891897254493</v>
      </c>
      <c r="X222" s="39">
        <v>7.348574438640442</v>
      </c>
      <c r="Y222" s="41">
        <v>5.45890079505834</v>
      </c>
      <c r="Z222" s="41">
        <v>6.300303587499919</v>
      </c>
      <c r="AA222" s="41">
        <v>6.225802754763879</v>
      </c>
      <c r="AB222" s="42">
        <v>0.0</v>
      </c>
      <c r="AC222" s="42">
        <v>1.0</v>
      </c>
      <c r="AD222" s="42">
        <v>1.0</v>
      </c>
      <c r="AE222" s="42">
        <v>0.0</v>
      </c>
      <c r="AF222" s="42">
        <v>0.0</v>
      </c>
      <c r="AG222" s="25"/>
      <c r="AH222" s="25"/>
      <c r="AI222" s="25"/>
      <c r="AJ222" s="25"/>
      <c r="AK222" s="25"/>
      <c r="AL222" s="25"/>
    </row>
    <row r="223">
      <c r="A223" s="26" t="s">
        <v>334</v>
      </c>
      <c r="B223" s="25" t="s">
        <v>329</v>
      </c>
      <c r="C223" s="25" t="s">
        <v>204</v>
      </c>
      <c r="D223" s="28">
        <v>98.82226594863299</v>
      </c>
      <c r="E223" s="29">
        <v>0.1321890440386681</v>
      </c>
      <c r="F223" s="30">
        <v>18.0</v>
      </c>
      <c r="G223" s="33"/>
      <c r="H223" s="34">
        <v>12.844312056473159</v>
      </c>
      <c r="I223" s="35" t="s">
        <v>44</v>
      </c>
      <c r="J223" s="36">
        <v>3100.0</v>
      </c>
      <c r="K223" s="28">
        <v>4.1433264698300505</v>
      </c>
      <c r="L223" s="28">
        <v>2.6852320763387354</v>
      </c>
      <c r="M223" s="34">
        <v>13.562145819355802</v>
      </c>
      <c r="N223" s="35" t="s">
        <v>30</v>
      </c>
      <c r="O223" s="36">
        <v>3200.0</v>
      </c>
      <c r="P223" s="28">
        <v>4.238170568548688</v>
      </c>
      <c r="Q223" s="37">
        <v>2.85825095924281</v>
      </c>
      <c r="R223" s="38">
        <v>4.608680547276731</v>
      </c>
      <c r="S223" s="39">
        <v>4.161743183581687</v>
      </c>
      <c r="T223" s="40">
        <v>0.036446097413823014</v>
      </c>
      <c r="U223" s="40">
        <v>0.01129913975766541</v>
      </c>
      <c r="V223" s="40">
        <v>0.03304785989272063</v>
      </c>
      <c r="W223" s="40">
        <v>0.01903013011817332</v>
      </c>
      <c r="X223" s="39">
        <v>5.038897144436602</v>
      </c>
      <c r="Y223" s="41">
        <v>7.805414912036557</v>
      </c>
      <c r="Z223" s="41">
        <v>4.476920799368227</v>
      </c>
      <c r="AA223" s="41">
        <v>9.085225019987574</v>
      </c>
      <c r="AB223" s="42">
        <v>0.0</v>
      </c>
      <c r="AC223" s="42">
        <v>0.0</v>
      </c>
      <c r="AD223" s="42">
        <v>1.0</v>
      </c>
      <c r="AE223" s="42">
        <v>1.0</v>
      </c>
      <c r="AF223" s="42">
        <v>0.0</v>
      </c>
      <c r="AG223" s="25"/>
      <c r="AH223" s="25"/>
      <c r="AI223" s="25"/>
      <c r="AJ223" s="25"/>
      <c r="AK223" s="25"/>
      <c r="AL223" s="25"/>
    </row>
    <row r="224">
      <c r="A224" s="26" t="s">
        <v>336</v>
      </c>
      <c r="B224" s="25" t="s">
        <v>329</v>
      </c>
      <c r="C224" s="25" t="s">
        <v>204</v>
      </c>
      <c r="D224" s="28">
        <v>98.82226594863299</v>
      </c>
      <c r="E224" s="29">
        <v>0.1586767922235723</v>
      </c>
      <c r="F224" s="30">
        <v>17.0</v>
      </c>
      <c r="G224" s="33"/>
      <c r="H224" s="34">
        <v>12.968993234313142</v>
      </c>
      <c r="I224" s="35" t="s">
        <v>58</v>
      </c>
      <c r="J224" s="36">
        <v>3000.0</v>
      </c>
      <c r="K224" s="28">
        <v>4.3229977447710475</v>
      </c>
      <c r="L224" s="28">
        <v>2.821557714068464</v>
      </c>
      <c r="M224" s="34">
        <v>13.039334340215273</v>
      </c>
      <c r="N224" s="35" t="s">
        <v>27</v>
      </c>
      <c r="O224" s="36">
        <v>3100.0</v>
      </c>
      <c r="P224" s="28">
        <v>4.206236883940411</v>
      </c>
      <c r="Q224" s="37">
        <v>2.7562420810786947</v>
      </c>
      <c r="R224" s="38">
        <v>5.350866393171022</v>
      </c>
      <c r="S224" s="39">
        <v>4.831953855251377</v>
      </c>
      <c r="T224" s="40">
        <v>0.04637394931964184</v>
      </c>
      <c r="U224" s="40">
        <v>0.013224841081774033</v>
      </c>
      <c r="V224" s="40">
        <v>0.021490366757882805</v>
      </c>
      <c r="W224" s="40">
        <v>0.02540561576235538</v>
      </c>
      <c r="X224" s="39">
        <v>5.173717898522354</v>
      </c>
      <c r="Y224" s="41">
        <v>7.795275335790789</v>
      </c>
      <c r="Z224" s="41">
        <v>4.4976935468614</v>
      </c>
      <c r="AA224" s="41">
        <v>8.541640793353874</v>
      </c>
      <c r="AB224" s="42">
        <v>1.0</v>
      </c>
      <c r="AC224" s="42">
        <v>1.0</v>
      </c>
      <c r="AD224" s="42">
        <v>0.0</v>
      </c>
      <c r="AE224" s="42">
        <v>0.0</v>
      </c>
      <c r="AF224" s="42">
        <v>0.0</v>
      </c>
      <c r="AG224" s="25"/>
      <c r="AH224" s="25"/>
      <c r="AI224" s="25"/>
      <c r="AJ224" s="25"/>
      <c r="AK224" s="25"/>
      <c r="AL224" s="25"/>
    </row>
    <row r="225">
      <c r="A225" s="26" t="s">
        <v>338</v>
      </c>
      <c r="B225" s="25" t="s">
        <v>329</v>
      </c>
      <c r="C225" s="25" t="s">
        <v>204</v>
      </c>
      <c r="D225" s="28">
        <v>98.82226594863299</v>
      </c>
      <c r="E225" s="29">
        <v>0.1294278459585273</v>
      </c>
      <c r="F225" s="30">
        <v>12.0</v>
      </c>
      <c r="G225" s="33"/>
      <c r="H225" s="34">
        <v>8.396285283280971</v>
      </c>
      <c r="I225" s="35" t="s">
        <v>45</v>
      </c>
      <c r="J225" s="36">
        <v>3100.0</v>
      </c>
      <c r="K225" s="28">
        <v>2.7084791236390227</v>
      </c>
      <c r="L225" s="28">
        <v>1.28589131626676</v>
      </c>
      <c r="M225" s="34">
        <v>8.40888861547412</v>
      </c>
      <c r="N225" s="35" t="s">
        <v>30</v>
      </c>
      <c r="O225" s="36">
        <v>3000.0</v>
      </c>
      <c r="P225" s="28">
        <v>2.802962871824707</v>
      </c>
      <c r="Q225" s="37">
        <v>1.3322109037660712</v>
      </c>
      <c r="R225" s="38">
        <v>3.0008089918683196</v>
      </c>
      <c r="S225" s="39">
        <v>2.70979865908001</v>
      </c>
      <c r="T225" s="40">
        <v>0.02847434620203714</v>
      </c>
      <c r="U225" s="40">
        <v>0.020677799027669832</v>
      </c>
      <c r="V225" s="40">
        <v>0.013643957555142798</v>
      </c>
      <c r="W225" s="40">
        <v>0.014321918179000824</v>
      </c>
      <c r="X225" s="39">
        <v>3.355114441576331</v>
      </c>
      <c r="Y225" s="41">
        <v>5.04117084170464</v>
      </c>
      <c r="Z225" s="41">
        <v>2.9227705213357607</v>
      </c>
      <c r="AA225" s="41">
        <v>5.48611809413836</v>
      </c>
      <c r="AB225" s="42">
        <v>0.0</v>
      </c>
      <c r="AC225" s="42">
        <v>0.0</v>
      </c>
      <c r="AD225" s="42">
        <v>0.0</v>
      </c>
      <c r="AE225" s="42">
        <v>1.0</v>
      </c>
      <c r="AF225" s="42">
        <v>1.0</v>
      </c>
      <c r="AG225" s="25"/>
      <c r="AH225" s="25"/>
      <c r="AI225" s="25"/>
      <c r="AJ225" s="25"/>
      <c r="AK225" s="25"/>
      <c r="AL225" s="25"/>
    </row>
    <row r="226">
      <c r="A226" s="26" t="s">
        <v>340</v>
      </c>
      <c r="B226" s="25" t="s">
        <v>329</v>
      </c>
      <c r="C226" s="25" t="s">
        <v>204</v>
      </c>
      <c r="D226" s="28">
        <v>98.82226594863299</v>
      </c>
      <c r="E226" s="29">
        <v>0.17218475073313785</v>
      </c>
      <c r="F226" s="30">
        <v>10.0</v>
      </c>
      <c r="G226" s="33"/>
      <c r="H226" s="34">
        <v>7.542810323674676</v>
      </c>
      <c r="I226" s="35" t="s">
        <v>40</v>
      </c>
      <c r="J226" s="36">
        <v>3000.0</v>
      </c>
      <c r="K226" s="28">
        <v>2.5142701078915586</v>
      </c>
      <c r="L226" s="28">
        <v>1.1035977596137565</v>
      </c>
      <c r="M226" s="34">
        <v>7.453728295085382</v>
      </c>
      <c r="N226" s="35" t="s">
        <v>28</v>
      </c>
      <c r="O226" s="36">
        <v>3000.0</v>
      </c>
      <c r="P226" s="28">
        <v>2.484576098361794</v>
      </c>
      <c r="Q226" s="37">
        <v>1.0811204202876519</v>
      </c>
      <c r="R226" s="38">
        <v>3.457293489479851</v>
      </c>
      <c r="S226" s="39">
        <v>3.122014525824793</v>
      </c>
      <c r="T226" s="40">
        <v>0.04914290908917981</v>
      </c>
      <c r="U226" s="40">
        <v>0.019815689148862822</v>
      </c>
      <c r="V226" s="40">
        <v>0.03293807885188754</v>
      </c>
      <c r="W226" s="40">
        <v>0.027918104267508955</v>
      </c>
      <c r="X226" s="39">
        <v>3.8421223436190965</v>
      </c>
      <c r="Y226" s="41">
        <v>3.700687980055579</v>
      </c>
      <c r="Z226" s="41">
        <v>3.3507513407305765</v>
      </c>
      <c r="AA226" s="41">
        <v>4.102976954354806</v>
      </c>
      <c r="AB226" s="42">
        <v>0.0</v>
      </c>
      <c r="AC226" s="42">
        <v>1.0</v>
      </c>
      <c r="AD226" s="42">
        <v>1.0</v>
      </c>
      <c r="AE226" s="42">
        <v>0.0</v>
      </c>
      <c r="AF226" s="42">
        <v>0.0</v>
      </c>
      <c r="AG226" s="25"/>
      <c r="AH226" s="25"/>
      <c r="AI226" s="25"/>
      <c r="AJ226" s="25"/>
      <c r="AK226" s="25"/>
      <c r="AL226" s="25"/>
    </row>
    <row r="227">
      <c r="A227" s="26" t="s">
        <v>341</v>
      </c>
      <c r="B227" s="25" t="s">
        <v>329</v>
      </c>
      <c r="C227" s="25" t="s">
        <v>204</v>
      </c>
      <c r="D227" s="28">
        <v>98.82226594863299</v>
      </c>
      <c r="E227" s="29">
        <v>0.17941176470588235</v>
      </c>
      <c r="F227" s="30">
        <v>0.0</v>
      </c>
      <c r="G227" s="33"/>
      <c r="H227" s="34" t="s">
        <v>64</v>
      </c>
      <c r="I227" s="35" t="s">
        <v>31</v>
      </c>
      <c r="J227" s="36">
        <v>3000.0</v>
      </c>
      <c r="K227" s="28" t="s">
        <v>64</v>
      </c>
      <c r="L227" s="28" t="s">
        <v>64</v>
      </c>
      <c r="M227" s="34" t="s">
        <v>64</v>
      </c>
      <c r="N227" s="35" t="s">
        <v>31</v>
      </c>
      <c r="O227" s="36">
        <v>3000.0</v>
      </c>
      <c r="P227" s="28" t="s">
        <v>64</v>
      </c>
      <c r="Q227" s="37" t="s">
        <v>64</v>
      </c>
      <c r="R227" s="38" t="s">
        <v>64</v>
      </c>
      <c r="S227" s="39" t="s">
        <v>64</v>
      </c>
      <c r="T227" s="40" t="s">
        <v>64</v>
      </c>
      <c r="U227" s="40" t="s">
        <v>64</v>
      </c>
      <c r="V227" s="40" t="s">
        <v>64</v>
      </c>
      <c r="W227" s="40" t="s">
        <v>64</v>
      </c>
      <c r="X227" s="39" t="s">
        <v>64</v>
      </c>
      <c r="Y227" s="41" t="s">
        <v>64</v>
      </c>
      <c r="Z227" s="41" t="s">
        <v>64</v>
      </c>
      <c r="AA227" s="41" t="s">
        <v>64</v>
      </c>
      <c r="AB227" s="42">
        <v>0.0</v>
      </c>
      <c r="AC227" s="42">
        <v>0.0</v>
      </c>
      <c r="AD227" s="42">
        <v>0.0</v>
      </c>
      <c r="AE227" s="42">
        <v>0.0</v>
      </c>
      <c r="AF227" s="42">
        <v>1.0</v>
      </c>
      <c r="AG227" s="25"/>
      <c r="AH227" s="25"/>
      <c r="AI227" s="25"/>
      <c r="AJ227" s="25"/>
      <c r="AK227" s="25"/>
      <c r="AL227" s="25"/>
    </row>
    <row r="228">
      <c r="A228" s="26" t="s">
        <v>342</v>
      </c>
      <c r="B228" s="25" t="s">
        <v>329</v>
      </c>
      <c r="C228" s="25" t="s">
        <v>204</v>
      </c>
      <c r="D228" s="28">
        <v>98.82226594863299</v>
      </c>
      <c r="E228" s="29">
        <v>0.18</v>
      </c>
      <c r="F228" s="30">
        <v>0.0</v>
      </c>
      <c r="G228" s="33"/>
      <c r="H228" s="34" t="s">
        <v>64</v>
      </c>
      <c r="I228" s="35" t="s">
        <v>29</v>
      </c>
      <c r="J228" s="36">
        <v>3000.0</v>
      </c>
      <c r="K228" s="28" t="s">
        <v>64</v>
      </c>
      <c r="L228" s="28" t="s">
        <v>64</v>
      </c>
      <c r="M228" s="34" t="s">
        <v>64</v>
      </c>
      <c r="N228" s="35" t="s">
        <v>29</v>
      </c>
      <c r="O228" s="36">
        <v>3000.0</v>
      </c>
      <c r="P228" s="28" t="s">
        <v>64</v>
      </c>
      <c r="Q228" s="37" t="s">
        <v>64</v>
      </c>
      <c r="R228" s="38" t="s">
        <v>64</v>
      </c>
      <c r="S228" s="39" t="s">
        <v>64</v>
      </c>
      <c r="T228" s="40" t="s">
        <v>64</v>
      </c>
      <c r="U228" s="40" t="s">
        <v>64</v>
      </c>
      <c r="V228" s="40" t="s">
        <v>64</v>
      </c>
      <c r="W228" s="40" t="s">
        <v>64</v>
      </c>
      <c r="X228" s="39" t="s">
        <v>64</v>
      </c>
      <c r="Y228" s="41" t="s">
        <v>64</v>
      </c>
      <c r="Z228" s="41" t="s">
        <v>64</v>
      </c>
      <c r="AA228" s="41" t="s">
        <v>64</v>
      </c>
      <c r="AB228" s="42">
        <v>0.0</v>
      </c>
      <c r="AC228" s="42">
        <v>0.0</v>
      </c>
      <c r="AD228" s="42">
        <v>1.0</v>
      </c>
      <c r="AE228" s="42">
        <v>0.0</v>
      </c>
      <c r="AF228" s="42">
        <v>0.0</v>
      </c>
      <c r="AG228" s="25"/>
      <c r="AH228" s="25"/>
      <c r="AI228" s="25"/>
      <c r="AJ228" s="25"/>
      <c r="AK228" s="25"/>
      <c r="AL228" s="25"/>
    </row>
    <row r="229">
      <c r="A229" s="26" t="s">
        <v>339</v>
      </c>
      <c r="B229" s="25" t="s">
        <v>329</v>
      </c>
      <c r="C229" s="25" t="s">
        <v>204</v>
      </c>
      <c r="D229" s="28">
        <v>98.82226594863299</v>
      </c>
      <c r="E229" s="29">
        <v>0.16703703703703704</v>
      </c>
      <c r="F229" s="30">
        <v>0.0</v>
      </c>
      <c r="G229" s="33"/>
      <c r="H229" s="34" t="s">
        <v>64</v>
      </c>
      <c r="I229" s="35" t="s">
        <v>44</v>
      </c>
      <c r="J229" s="36">
        <v>3000.0</v>
      </c>
      <c r="K229" s="28" t="s">
        <v>64</v>
      </c>
      <c r="L229" s="28" t="s">
        <v>64</v>
      </c>
      <c r="M229" s="34" t="s">
        <v>64</v>
      </c>
      <c r="N229" s="35" t="s">
        <v>29</v>
      </c>
      <c r="O229" s="36">
        <v>3000.0</v>
      </c>
      <c r="P229" s="28" t="s">
        <v>64</v>
      </c>
      <c r="Q229" s="37" t="s">
        <v>64</v>
      </c>
      <c r="R229" s="38" t="s">
        <v>64</v>
      </c>
      <c r="S229" s="39" t="s">
        <v>64</v>
      </c>
      <c r="T229" s="40" t="s">
        <v>64</v>
      </c>
      <c r="U229" s="40" t="s">
        <v>64</v>
      </c>
      <c r="V229" s="40" t="s">
        <v>64</v>
      </c>
      <c r="W229" s="40" t="s">
        <v>64</v>
      </c>
      <c r="X229" s="39" t="s">
        <v>64</v>
      </c>
      <c r="Y229" s="41" t="s">
        <v>64</v>
      </c>
      <c r="Z229" s="41" t="s">
        <v>64</v>
      </c>
      <c r="AA229" s="41" t="s">
        <v>64</v>
      </c>
      <c r="AB229" s="42">
        <v>0.0</v>
      </c>
      <c r="AC229" s="42">
        <v>0.0</v>
      </c>
      <c r="AD229" s="42">
        <v>1.0</v>
      </c>
      <c r="AE229" s="42">
        <v>1.0</v>
      </c>
      <c r="AF229" s="42">
        <v>0.0</v>
      </c>
      <c r="AG229" s="25"/>
      <c r="AH229" s="25"/>
      <c r="AI229" s="25"/>
      <c r="AJ229" s="25"/>
      <c r="AK229" s="25"/>
      <c r="AL229" s="25"/>
    </row>
    <row r="230">
      <c r="A230" s="26" t="s">
        <v>343</v>
      </c>
      <c r="B230" s="25" t="s">
        <v>329</v>
      </c>
      <c r="C230" s="25" t="s">
        <v>204</v>
      </c>
      <c r="D230" s="28">
        <v>98.82226594863299</v>
      </c>
      <c r="E230" s="29">
        <v>0.12426369863013698</v>
      </c>
      <c r="F230" s="30">
        <v>0.0</v>
      </c>
      <c r="G230" s="33"/>
      <c r="H230" s="34" t="s">
        <v>64</v>
      </c>
      <c r="I230" s="35" t="s">
        <v>40</v>
      </c>
      <c r="J230" s="36">
        <v>3000.0</v>
      </c>
      <c r="K230" s="28" t="s">
        <v>64</v>
      </c>
      <c r="L230" s="28" t="s">
        <v>64</v>
      </c>
      <c r="M230" s="34" t="s">
        <v>64</v>
      </c>
      <c r="N230" s="35" t="s">
        <v>29</v>
      </c>
      <c r="O230" s="36">
        <v>3000.0</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1.0</v>
      </c>
      <c r="AD230" s="42">
        <v>1.0</v>
      </c>
      <c r="AE230" s="42">
        <v>0.0</v>
      </c>
      <c r="AF230" s="42">
        <v>0.0</v>
      </c>
      <c r="AG230" s="25"/>
      <c r="AH230" s="25"/>
      <c r="AI230" s="25"/>
      <c r="AJ230" s="25"/>
      <c r="AK230" s="25"/>
      <c r="AL230" s="25"/>
    </row>
    <row r="231">
      <c r="A231" s="26" t="s">
        <v>344</v>
      </c>
      <c r="B231" s="25" t="s">
        <v>329</v>
      </c>
      <c r="C231" s="25" t="s">
        <v>204</v>
      </c>
      <c r="D231" s="28">
        <v>98.82226594863299</v>
      </c>
      <c r="E231" s="29">
        <v>0.14777777777777776</v>
      </c>
      <c r="F231" s="30">
        <v>0.0</v>
      </c>
      <c r="G231" s="33"/>
      <c r="H231" s="34" t="s">
        <v>64</v>
      </c>
      <c r="I231" s="35" t="s">
        <v>45</v>
      </c>
      <c r="J231" s="36">
        <v>3000.0</v>
      </c>
      <c r="K231" s="28" t="s">
        <v>64</v>
      </c>
      <c r="L231" s="28" t="s">
        <v>64</v>
      </c>
      <c r="M231" s="34" t="s">
        <v>64</v>
      </c>
      <c r="N231" s="35" t="s">
        <v>31</v>
      </c>
      <c r="O231" s="36">
        <v>3000.0</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0.0</v>
      </c>
      <c r="AC231" s="42">
        <v>0.0</v>
      </c>
      <c r="AD231" s="42">
        <v>0.0</v>
      </c>
      <c r="AE231" s="42">
        <v>1.0</v>
      </c>
      <c r="AF231" s="42">
        <v>1.0</v>
      </c>
      <c r="AG231" s="25"/>
      <c r="AH231" s="25"/>
      <c r="AI231" s="25"/>
      <c r="AJ231" s="25"/>
      <c r="AK231" s="25"/>
      <c r="AL231" s="25"/>
    </row>
    <row r="232">
      <c r="A232" s="26" t="s">
        <v>345</v>
      </c>
      <c r="B232" s="25" t="s">
        <v>329</v>
      </c>
      <c r="C232" s="25" t="s">
        <v>204</v>
      </c>
      <c r="D232" s="28">
        <v>98.82226594863299</v>
      </c>
      <c r="E232" s="29">
        <v>0.18</v>
      </c>
      <c r="F232" s="30">
        <v>0.0</v>
      </c>
      <c r="G232" s="33"/>
      <c r="H232" s="34" t="s">
        <v>64</v>
      </c>
      <c r="I232" s="35" t="s">
        <v>58</v>
      </c>
      <c r="J232" s="36">
        <v>3000.0</v>
      </c>
      <c r="K232" s="28" t="s">
        <v>64</v>
      </c>
      <c r="L232" s="28" t="s">
        <v>64</v>
      </c>
      <c r="M232" s="34" t="s">
        <v>64</v>
      </c>
      <c r="N232" s="35" t="s">
        <v>28</v>
      </c>
      <c r="O232" s="36">
        <v>3000.0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1.0</v>
      </c>
      <c r="AC232" s="42">
        <v>1.0</v>
      </c>
      <c r="AD232" s="42">
        <v>0.0</v>
      </c>
      <c r="AE232" s="42">
        <v>0.0</v>
      </c>
      <c r="AF232" s="42">
        <v>0.0</v>
      </c>
      <c r="AG232" s="25"/>
      <c r="AH232" s="25"/>
      <c r="AI232" s="25"/>
      <c r="AJ232" s="25"/>
      <c r="AK232" s="25"/>
      <c r="AL232" s="25"/>
    </row>
    <row r="233">
      <c r="A233" s="26" t="s">
        <v>584</v>
      </c>
      <c r="B233" s="25" t="s">
        <v>566</v>
      </c>
      <c r="C233" s="25" t="s">
        <v>171</v>
      </c>
      <c r="D233" s="28">
        <v>101.57926470588235</v>
      </c>
      <c r="E233" s="29">
        <v>0.2056930860033727</v>
      </c>
      <c r="F233" s="30">
        <v>33.0</v>
      </c>
      <c r="G233" s="33"/>
      <c r="H233" s="34">
        <v>34.64595586182137</v>
      </c>
      <c r="I233" s="35" t="s">
        <v>356</v>
      </c>
      <c r="J233" s="36">
        <v>8800.0</v>
      </c>
      <c r="K233" s="28">
        <v>3.9370404388433378</v>
      </c>
      <c r="L233" s="28">
        <v>5.275623165379457</v>
      </c>
      <c r="M233" s="34">
        <v>34.55366767080889</v>
      </c>
      <c r="N233" s="35" t="s">
        <v>30</v>
      </c>
      <c r="O233" s="36">
        <v>8800.0</v>
      </c>
      <c r="P233" s="28">
        <v>3.9265531444101014</v>
      </c>
      <c r="Q233" s="37">
        <v>5.2513064879001305</v>
      </c>
      <c r="R233" s="38">
        <v>14.438520356220655</v>
      </c>
      <c r="S233" s="39">
        <v>13.559647995678295</v>
      </c>
      <c r="T233" s="40">
        <v>0.07060777922340233</v>
      </c>
      <c r="U233" s="40">
        <v>0.007362843288001847</v>
      </c>
      <c r="V233" s="40">
        <v>0.03889091582893284</v>
      </c>
      <c r="W233" s="40">
        <v>0.029640164005545897</v>
      </c>
      <c r="X233" s="39">
        <v>13.342562006582403</v>
      </c>
      <c r="Y233" s="41">
        <v>21.30339385523897</v>
      </c>
      <c r="Z233" s="41">
        <v>12.050495725312569</v>
      </c>
      <c r="AA233" s="41">
        <v>22.503171945496323</v>
      </c>
      <c r="AB233" s="42">
        <v>1.0</v>
      </c>
      <c r="AC233" s="42">
        <v>0.0</v>
      </c>
      <c r="AD233" s="42">
        <v>1.0</v>
      </c>
      <c r="AE233" s="42">
        <v>0.0</v>
      </c>
      <c r="AF233" s="42">
        <v>0.0</v>
      </c>
      <c r="AG233" s="25"/>
      <c r="AH233" s="25"/>
      <c r="AI233" s="25"/>
      <c r="AJ233" s="25"/>
      <c r="AK233" s="25"/>
      <c r="AL233" s="25"/>
    </row>
    <row r="234">
      <c r="A234" s="26" t="s">
        <v>586</v>
      </c>
      <c r="B234" s="25" t="s">
        <v>566</v>
      </c>
      <c r="C234" s="25" t="s">
        <v>171</v>
      </c>
      <c r="D234" s="28">
        <v>101.57926470588235</v>
      </c>
      <c r="E234" s="29">
        <v>0.21025739698674895</v>
      </c>
      <c r="F234" s="30">
        <v>32.0</v>
      </c>
      <c r="G234" s="33"/>
      <c r="H234" s="34">
        <v>25.21269535763723</v>
      </c>
      <c r="I234" s="35" t="s">
        <v>40</v>
      </c>
      <c r="J234" s="36">
        <v>4400.0</v>
      </c>
      <c r="K234" s="28">
        <v>5.730158035826642</v>
      </c>
      <c r="L234" s="28">
        <v>6.084475167436699</v>
      </c>
      <c r="M234" s="34">
        <v>23.953730307308682</v>
      </c>
      <c r="N234" s="35" t="s">
        <v>28</v>
      </c>
      <c r="O234" s="36">
        <v>4300.0</v>
      </c>
      <c r="P234" s="28">
        <v>5.570634955188066</v>
      </c>
      <c r="Q234" s="37">
        <v>5.697389783390635</v>
      </c>
      <c r="R234" s="38">
        <v>14.370581665966508</v>
      </c>
      <c r="S234" s="39">
        <v>13.495844731742267</v>
      </c>
      <c r="T234" s="40">
        <v>0.04483282697767861</v>
      </c>
      <c r="U234" s="40">
        <v>0.0394301395829055</v>
      </c>
      <c r="V234" s="40">
        <v>0.03715532383773787</v>
      </c>
      <c r="W234" s="40">
        <v>0.021231613621564498</v>
      </c>
      <c r="X234" s="39">
        <v>17.215021249794095</v>
      </c>
      <c r="Y234" s="41">
        <v>7.997674107843137</v>
      </c>
      <c r="Z234" s="41">
        <v>15.161029154367505</v>
      </c>
      <c r="AA234" s="41">
        <v>8.792701152941177</v>
      </c>
      <c r="AB234" s="42">
        <v>0.0</v>
      </c>
      <c r="AC234" s="42">
        <v>1.0</v>
      </c>
      <c r="AD234" s="42">
        <v>1.0</v>
      </c>
      <c r="AE234" s="42">
        <v>0.0</v>
      </c>
      <c r="AF234" s="42">
        <v>0.0</v>
      </c>
      <c r="AG234" s="25"/>
      <c r="AH234" s="25"/>
      <c r="AI234" s="25"/>
      <c r="AJ234" s="25"/>
      <c r="AK234" s="25"/>
      <c r="AL234" s="25"/>
    </row>
    <row r="235">
      <c r="A235" s="26" t="s">
        <v>587</v>
      </c>
      <c r="B235" s="25" t="s">
        <v>566</v>
      </c>
      <c r="C235" s="25" t="s">
        <v>171</v>
      </c>
      <c r="D235" s="28">
        <v>101.57926470588235</v>
      </c>
      <c r="E235" s="29">
        <v>0.19126637554585155</v>
      </c>
      <c r="F235" s="30">
        <v>30.0</v>
      </c>
      <c r="G235" s="33"/>
      <c r="H235" s="34">
        <v>24.380676283158653</v>
      </c>
      <c r="I235" s="35" t="s">
        <v>58</v>
      </c>
      <c r="J235" s="36">
        <v>4000.0</v>
      </c>
      <c r="K235" s="28">
        <v>6.095169070789663</v>
      </c>
      <c r="L235" s="28">
        <v>6.31500526308002</v>
      </c>
      <c r="M235" s="34">
        <v>23.802730915591788</v>
      </c>
      <c r="N235" s="35" t="s">
        <v>27</v>
      </c>
      <c r="O235" s="36">
        <v>4100.0</v>
      </c>
      <c r="P235" s="28">
        <v>5.8055441257540945</v>
      </c>
      <c r="Q235" s="37">
        <v>5.910220466476628</v>
      </c>
      <c r="R235" s="38">
        <v>12.04786359682588</v>
      </c>
      <c r="S235" s="39">
        <v>11.314510451378894</v>
      </c>
      <c r="T235" s="40">
        <v>0.042582215911147435</v>
      </c>
      <c r="U235" s="40">
        <v>0.023760317412128217</v>
      </c>
      <c r="V235" s="40">
        <v>0.02972369119399569</v>
      </c>
      <c r="W235" s="40">
        <v>0.030096402055362414</v>
      </c>
      <c r="X235" s="39">
        <v>11.618193978471151</v>
      </c>
      <c r="Y235" s="41">
        <v>12.762482304687502</v>
      </c>
      <c r="Z235" s="41">
        <v>9.90859211504032</v>
      </c>
      <c r="AA235" s="41">
        <v>13.89413880055147</v>
      </c>
      <c r="AB235" s="42">
        <v>1.0</v>
      </c>
      <c r="AC235" s="42">
        <v>1.0</v>
      </c>
      <c r="AD235" s="42">
        <v>0.0</v>
      </c>
      <c r="AE235" s="42">
        <v>0.0</v>
      </c>
      <c r="AF235" s="42">
        <v>0.0</v>
      </c>
      <c r="AG235" s="25"/>
      <c r="AH235" s="25"/>
      <c r="AI235" s="25"/>
      <c r="AJ235" s="25"/>
      <c r="AK235" s="25"/>
      <c r="AL235" s="25"/>
    </row>
    <row r="236">
      <c r="A236" s="26" t="s">
        <v>585</v>
      </c>
      <c r="B236" s="25" t="s">
        <v>566</v>
      </c>
      <c r="C236" s="25" t="s">
        <v>171</v>
      </c>
      <c r="D236" s="28">
        <v>101.57926470588235</v>
      </c>
      <c r="E236" s="29">
        <v>0.19406697076508397</v>
      </c>
      <c r="F236" s="30">
        <v>30.0</v>
      </c>
      <c r="G236" s="33"/>
      <c r="H236" s="34">
        <v>28.384233442048068</v>
      </c>
      <c r="I236" s="35" t="s">
        <v>44</v>
      </c>
      <c r="J236" s="36">
        <v>5700.0</v>
      </c>
      <c r="K236" s="28">
        <v>4.979690077552293</v>
      </c>
      <c r="L236" s="28">
        <v>5.766716879953643</v>
      </c>
      <c r="M236" s="34">
        <v>28.465210891284407</v>
      </c>
      <c r="N236" s="35" t="s">
        <v>29</v>
      </c>
      <c r="O236" s="36">
        <v>6100.0</v>
      </c>
      <c r="P236" s="28">
        <v>4.666428014964657</v>
      </c>
      <c r="Q236" s="37">
        <v>5.4152262448488075</v>
      </c>
      <c r="R236" s="38">
        <v>12.255123590792108</v>
      </c>
      <c r="S236" s="39">
        <v>11.509154534874448</v>
      </c>
      <c r="T236" s="40">
        <v>0.032601091396836125</v>
      </c>
      <c r="U236" s="40">
        <v>0.03540347747679339</v>
      </c>
      <c r="V236" s="40">
        <v>0.033815458698150946</v>
      </c>
      <c r="W236" s="40">
        <v>0.02998553105554268</v>
      </c>
      <c r="X236" s="39">
        <v>13.201307720540715</v>
      </c>
      <c r="Y236" s="41">
        <v>15.182925721507353</v>
      </c>
      <c r="Z236" s="41">
        <v>11.125630405990288</v>
      </c>
      <c r="AA236" s="41">
        <v>17.33958048529412</v>
      </c>
      <c r="AB236" s="42">
        <v>0.0</v>
      </c>
      <c r="AC236" s="42">
        <v>0.0</v>
      </c>
      <c r="AD236" s="42">
        <v>1.0</v>
      </c>
      <c r="AE236" s="42">
        <v>1.0</v>
      </c>
      <c r="AF236" s="42">
        <v>0.0</v>
      </c>
      <c r="AG236" s="25"/>
      <c r="AH236" s="25"/>
      <c r="AI236" s="25"/>
      <c r="AJ236" s="25"/>
      <c r="AK236" s="25"/>
      <c r="AL236" s="25"/>
    </row>
    <row r="237">
      <c r="A237" s="26" t="s">
        <v>588</v>
      </c>
      <c r="B237" s="25" t="s">
        <v>566</v>
      </c>
      <c r="C237" s="25" t="s">
        <v>171</v>
      </c>
      <c r="D237" s="28">
        <v>101.57926470588235</v>
      </c>
      <c r="E237" s="29">
        <v>0.3337864077669903</v>
      </c>
      <c r="F237" s="30">
        <v>28.0</v>
      </c>
      <c r="G237" s="33"/>
      <c r="H237" s="34">
        <v>40.39058915310692</v>
      </c>
      <c r="I237" s="35" t="s">
        <v>45</v>
      </c>
      <c r="J237" s="36">
        <v>8000.0</v>
      </c>
      <c r="K237" s="28">
        <v>5.048823644138365</v>
      </c>
      <c r="L237" s="28">
        <v>7.569529917860534</v>
      </c>
      <c r="M237" s="34">
        <v>40.76336120527441</v>
      </c>
      <c r="N237" s="35" t="s">
        <v>31</v>
      </c>
      <c r="O237" s="36">
        <v>8600.0</v>
      </c>
      <c r="P237" s="28">
        <v>4.7399257215435355</v>
      </c>
      <c r="Q237" s="37">
        <v>7.1543631451857355</v>
      </c>
      <c r="R237" s="38">
        <v>22.30914546111779</v>
      </c>
      <c r="S237" s="39">
        <v>20.95118835406228</v>
      </c>
      <c r="T237" s="40">
        <v>0.10211632778787373</v>
      </c>
      <c r="U237" s="40">
        <v>0.017690276701841198</v>
      </c>
      <c r="V237" s="40">
        <v>0.0900403305183534</v>
      </c>
      <c r="W237" s="40">
        <v>0.05783767113296583</v>
      </c>
      <c r="X237" s="39">
        <v>19.392250527187805</v>
      </c>
      <c r="Y237" s="41">
        <v>20.998338625919118</v>
      </c>
      <c r="Z237" s="41">
        <v>17.15456245049499</v>
      </c>
      <c r="AA237" s="41">
        <v>23.608798754779414</v>
      </c>
      <c r="AB237" s="42">
        <v>0.0</v>
      </c>
      <c r="AC237" s="42">
        <v>0.0</v>
      </c>
      <c r="AD237" s="42">
        <v>0.0</v>
      </c>
      <c r="AE237" s="42">
        <v>1.0</v>
      </c>
      <c r="AF237" s="42">
        <v>1.0</v>
      </c>
      <c r="AG237" s="25"/>
      <c r="AH237" s="25"/>
      <c r="AI237" s="25"/>
      <c r="AJ237" s="25"/>
      <c r="AK237" s="25"/>
      <c r="AL237" s="25"/>
    </row>
    <row r="238">
      <c r="A238" s="26" t="s">
        <v>590</v>
      </c>
      <c r="B238" s="25" t="s">
        <v>566</v>
      </c>
      <c r="C238" s="25" t="s">
        <v>171</v>
      </c>
      <c r="D238" s="28">
        <v>101.57926470588235</v>
      </c>
      <c r="E238" s="29">
        <v>0.23813947696139476</v>
      </c>
      <c r="F238" s="30">
        <v>24.0</v>
      </c>
      <c r="G238" s="33"/>
      <c r="H238" s="34">
        <v>24.38507118358326</v>
      </c>
      <c r="I238" s="35" t="s">
        <v>45</v>
      </c>
      <c r="J238" s="36">
        <v>5000.0</v>
      </c>
      <c r="K238" s="28">
        <v>4.8770142367166525</v>
      </c>
      <c r="L238" s="28">
        <v>5.053581662911541</v>
      </c>
      <c r="M238" s="34">
        <v>23.619962996138398</v>
      </c>
      <c r="N238" s="35" t="s">
        <v>30</v>
      </c>
      <c r="O238" s="36">
        <v>4100.0</v>
      </c>
      <c r="P238" s="28">
        <v>5.760966584424</v>
      </c>
      <c r="Q238" s="37">
        <v>5.8318388270417945</v>
      </c>
      <c r="R238" s="38">
        <v>12.517391986304569</v>
      </c>
      <c r="S238" s="39">
        <v>11.755458659937243</v>
      </c>
      <c r="T238" s="40">
        <v>0.06356394779642674</v>
      </c>
      <c r="U238" s="40">
        <v>0.022451486148279166</v>
      </c>
      <c r="V238" s="40">
        <v>0.03809949164556465</v>
      </c>
      <c r="W238" s="40">
        <v>0.0388770322913925</v>
      </c>
      <c r="X238" s="39">
        <v>11.395622709318554</v>
      </c>
      <c r="Y238" s="41">
        <v>12.989448474264707</v>
      </c>
      <c r="Z238" s="41">
        <v>9.838196257167805</v>
      </c>
      <c r="AA238" s="41">
        <v>13.78176673897059</v>
      </c>
      <c r="AB238" s="42">
        <v>0.0</v>
      </c>
      <c r="AC238" s="42">
        <v>0.0</v>
      </c>
      <c r="AD238" s="42">
        <v>0.0</v>
      </c>
      <c r="AE238" s="42">
        <v>1.0</v>
      </c>
      <c r="AF238" s="42">
        <v>1.0</v>
      </c>
      <c r="AG238" s="25"/>
      <c r="AH238" s="25"/>
      <c r="AI238" s="25"/>
      <c r="AJ238" s="25"/>
      <c r="AK238" s="25"/>
      <c r="AL238" s="25"/>
    </row>
    <row r="239">
      <c r="A239" s="26" t="s">
        <v>591</v>
      </c>
      <c r="B239" s="25" t="s">
        <v>566</v>
      </c>
      <c r="C239" s="25" t="s">
        <v>171</v>
      </c>
      <c r="D239" s="28">
        <v>101.57926470588235</v>
      </c>
      <c r="E239" s="29">
        <v>0.17553041018387552</v>
      </c>
      <c r="F239" s="30">
        <v>17.0</v>
      </c>
      <c r="G239" s="33"/>
      <c r="H239" s="34">
        <v>12.079226402799708</v>
      </c>
      <c r="I239" s="35" t="s">
        <v>40</v>
      </c>
      <c r="J239" s="36">
        <v>3200.0</v>
      </c>
      <c r="K239" s="28">
        <v>3.774758250874909</v>
      </c>
      <c r="L239" s="28">
        <v>2.3388197670037583</v>
      </c>
      <c r="M239" s="34">
        <v>11.839672467027091</v>
      </c>
      <c r="N239" s="35" t="s">
        <v>28</v>
      </c>
      <c r="O239" s="36">
        <v>3000.0</v>
      </c>
      <c r="P239" s="28">
        <v>3.94655748900903</v>
      </c>
      <c r="Q239" s="37">
        <v>2.409670267793872</v>
      </c>
      <c r="R239" s="38">
        <v>6.177330099603139</v>
      </c>
      <c r="S239" s="39">
        <v>5.801316176254786</v>
      </c>
      <c r="T239" s="40">
        <v>0.037849368250293294</v>
      </c>
      <c r="U239" s="40">
        <v>0.01947588851714121</v>
      </c>
      <c r="V239" s="40">
        <v>0.03711442906096721</v>
      </c>
      <c r="W239" s="40">
        <v>0.02664154561307052</v>
      </c>
      <c r="X239" s="39">
        <v>6.031662553841373</v>
      </c>
      <c r="Y239" s="41">
        <v>6.047563848958335</v>
      </c>
      <c r="Z239" s="41">
        <v>5.202102388902093</v>
      </c>
      <c r="AA239" s="41">
        <v>6.637570078124998</v>
      </c>
      <c r="AB239" s="42">
        <v>0.0</v>
      </c>
      <c r="AC239" s="42">
        <v>1.0</v>
      </c>
      <c r="AD239" s="42">
        <v>1.0</v>
      </c>
      <c r="AE239" s="42">
        <v>0.0</v>
      </c>
      <c r="AF239" s="42">
        <v>0.0</v>
      </c>
      <c r="AG239" s="25"/>
      <c r="AH239" s="25"/>
      <c r="AI239" s="25"/>
      <c r="AJ239" s="25"/>
      <c r="AK239" s="25"/>
      <c r="AL239" s="25"/>
    </row>
    <row r="240">
      <c r="A240" s="26" t="s">
        <v>592</v>
      </c>
      <c r="B240" s="25" t="s">
        <v>566</v>
      </c>
      <c r="C240" s="25" t="s">
        <v>171</v>
      </c>
      <c r="D240" s="28">
        <v>101.57926470588235</v>
      </c>
      <c r="E240" s="29">
        <v>0.13557054302008434</v>
      </c>
      <c r="F240" s="30">
        <v>16.0</v>
      </c>
      <c r="G240" s="33"/>
      <c r="H240" s="34">
        <v>14.11113417223453</v>
      </c>
      <c r="I240" s="35" t="s">
        <v>45</v>
      </c>
      <c r="J240" s="36">
        <v>3300.0</v>
      </c>
      <c r="K240" s="28">
        <v>4.2761012643134935</v>
      </c>
      <c r="L240" s="28">
        <v>2.9688326270117837</v>
      </c>
      <c r="M240" s="34">
        <v>14.573533662191416</v>
      </c>
      <c r="N240" s="35" t="s">
        <v>30</v>
      </c>
      <c r="O240" s="36">
        <v>3100.0</v>
      </c>
      <c r="P240" s="28">
        <v>4.701139891029489</v>
      </c>
      <c r="Q240" s="37">
        <v>3.341887117772096</v>
      </c>
      <c r="R240" s="38">
        <v>4.331775332046277</v>
      </c>
      <c r="S240" s="39">
        <v>4.068100279652528</v>
      </c>
      <c r="T240" s="40">
        <v>0.058402026733479856</v>
      </c>
      <c r="U240" s="40">
        <v>0.004608354158028759</v>
      </c>
      <c r="V240" s="40">
        <v>0.02002861614835576</v>
      </c>
      <c r="W240" s="40">
        <v>0.023219015180837212</v>
      </c>
      <c r="X240" s="39">
        <v>4.786157672234532</v>
      </c>
      <c r="Y240" s="41">
        <v>9.324976499999998</v>
      </c>
      <c r="Z240" s="41">
        <v>4.31504371954436</v>
      </c>
      <c r="AA240" s="41">
        <v>10.258489942647056</v>
      </c>
      <c r="AB240" s="42">
        <v>0.0</v>
      </c>
      <c r="AC240" s="42">
        <v>0.0</v>
      </c>
      <c r="AD240" s="42">
        <v>0.0</v>
      </c>
      <c r="AE240" s="42">
        <v>1.0</v>
      </c>
      <c r="AF240" s="42">
        <v>1.0</v>
      </c>
      <c r="AG240" s="25"/>
      <c r="AH240" s="25"/>
      <c r="AI240" s="25"/>
      <c r="AJ240" s="25"/>
      <c r="AK240" s="25"/>
      <c r="AL240" s="25"/>
    </row>
    <row r="241">
      <c r="A241" s="26" t="s">
        <v>589</v>
      </c>
      <c r="B241" s="25" t="s">
        <v>566</v>
      </c>
      <c r="C241" s="25" t="s">
        <v>171</v>
      </c>
      <c r="D241" s="28">
        <v>101.57926470588235</v>
      </c>
      <c r="E241" s="29">
        <v>0.14532899706252622</v>
      </c>
      <c r="F241" s="30">
        <v>16.0</v>
      </c>
      <c r="G241" s="33"/>
      <c r="H241" s="34">
        <v>14.572548273800376</v>
      </c>
      <c r="I241" s="35" t="s">
        <v>27</v>
      </c>
      <c r="J241" s="36">
        <v>3000.0</v>
      </c>
      <c r="K241" s="28">
        <v>4.857516091266792</v>
      </c>
      <c r="L241" s="28">
        <v>3.4528789424412696</v>
      </c>
      <c r="M241" s="34">
        <v>14.84552641184246</v>
      </c>
      <c r="N241" s="35" t="s">
        <v>27</v>
      </c>
      <c r="O241" s="36">
        <v>3100.0</v>
      </c>
      <c r="P241" s="28">
        <v>4.788879487691116</v>
      </c>
      <c r="Q241" s="37">
        <v>3.450654002539424</v>
      </c>
      <c r="R241" s="38">
        <v>4.6845416340635575</v>
      </c>
      <c r="S241" s="39">
        <v>4.3993937059924795</v>
      </c>
      <c r="T241" s="40">
        <v>0.048546348832821766</v>
      </c>
      <c r="U241" s="40">
        <v>0.005543045354760496</v>
      </c>
      <c r="V241" s="40">
        <v>0.016092712320272408</v>
      </c>
      <c r="W241" s="40">
        <v>0.0340629077445766</v>
      </c>
      <c r="X241" s="39">
        <v>3.912650936790574</v>
      </c>
      <c r="Y241" s="41">
        <v>10.659897337009802</v>
      </c>
      <c r="Z241" s="41">
        <v>3.2421270044895207</v>
      </c>
      <c r="AA241" s="41">
        <v>11.60339940735294</v>
      </c>
      <c r="AB241" s="42">
        <v>1.0</v>
      </c>
      <c r="AC241" s="42">
        <v>0.0</v>
      </c>
      <c r="AD241" s="42">
        <v>0.0</v>
      </c>
      <c r="AE241" s="42">
        <v>0.0</v>
      </c>
      <c r="AF241" s="42">
        <v>0.0</v>
      </c>
      <c r="AG241" s="25"/>
      <c r="AH241" s="25"/>
      <c r="AI241" s="25"/>
      <c r="AJ241" s="25"/>
      <c r="AK241" s="25"/>
      <c r="AL241" s="25"/>
    </row>
    <row r="242">
      <c r="A242" s="26" t="s">
        <v>600</v>
      </c>
      <c r="B242" s="25" t="s">
        <v>566</v>
      </c>
      <c r="C242" s="25" t="s">
        <v>171</v>
      </c>
      <c r="D242" s="28">
        <v>101.57926470588235</v>
      </c>
      <c r="E242" s="29">
        <v>0.16407323232323234</v>
      </c>
      <c r="F242" s="30">
        <v>10.0</v>
      </c>
      <c r="G242" s="33"/>
      <c r="H242" s="34">
        <v>6.8254956934992475</v>
      </c>
      <c r="I242" s="35" t="s">
        <v>356</v>
      </c>
      <c r="J242" s="36">
        <v>3000.0</v>
      </c>
      <c r="K242" s="28">
        <v>2.2751652311664157</v>
      </c>
      <c r="L242" s="28">
        <v>0.9281999801099361</v>
      </c>
      <c r="M242" s="34">
        <v>6.627061255533397</v>
      </c>
      <c r="N242" s="35" t="s">
        <v>28</v>
      </c>
      <c r="O242" s="36">
        <v>3000.0</v>
      </c>
      <c r="P242" s="28">
        <v>2.209020418511132</v>
      </c>
      <c r="Q242" s="37">
        <v>0.8819590488957314</v>
      </c>
      <c r="R242" s="38">
        <v>3.361700696801786</v>
      </c>
      <c r="S242" s="39">
        <v>3.157074062358446</v>
      </c>
      <c r="T242" s="40">
        <v>0.027459343617124772</v>
      </c>
      <c r="U242" s="40">
        <v>0.026186393913019648</v>
      </c>
      <c r="V242" s="40">
        <v>0.025822693997561045</v>
      </c>
      <c r="W242" s="40">
        <v>0.02527714412437313</v>
      </c>
      <c r="X242" s="39">
        <v>3.38079469089508</v>
      </c>
      <c r="Y242" s="41">
        <v>3.444701002604167</v>
      </c>
      <c r="Z242" s="41">
        <v>2.8362500707907503</v>
      </c>
      <c r="AA242" s="41">
        <v>3.790811184742647</v>
      </c>
      <c r="AB242" s="42">
        <v>1.0</v>
      </c>
      <c r="AC242" s="42">
        <v>0.0</v>
      </c>
      <c r="AD242" s="42">
        <v>1.0</v>
      </c>
      <c r="AE242" s="42">
        <v>0.0</v>
      </c>
      <c r="AF242" s="42">
        <v>0.0</v>
      </c>
      <c r="AG242" s="25"/>
      <c r="AH242" s="25"/>
      <c r="AI242" s="25"/>
      <c r="AJ242" s="25"/>
      <c r="AK242" s="25"/>
      <c r="AL242" s="25"/>
    </row>
    <row r="243">
      <c r="A243" s="26" t="s">
        <v>598</v>
      </c>
      <c r="B243" s="25" t="s">
        <v>566</v>
      </c>
      <c r="C243" s="25" t="s">
        <v>171</v>
      </c>
      <c r="D243" s="28">
        <v>101.57926470588235</v>
      </c>
      <c r="E243" s="29">
        <v>0.20229046242774568</v>
      </c>
      <c r="F243" s="30">
        <v>2.0</v>
      </c>
      <c r="G243" s="33"/>
      <c r="H243" s="34">
        <v>1.8039603174471455</v>
      </c>
      <c r="I243" s="35" t="s">
        <v>44</v>
      </c>
      <c r="J243" s="36">
        <v>3000.0</v>
      </c>
      <c r="K243" s="28">
        <v>0.6013201058157152</v>
      </c>
      <c r="L243" s="28">
        <v>0.09261405352690985</v>
      </c>
      <c r="M243" s="34">
        <v>1.8016354796306178</v>
      </c>
      <c r="N243" s="35" t="s">
        <v>29</v>
      </c>
      <c r="O243" s="36">
        <v>3200.0</v>
      </c>
      <c r="P243" s="28">
        <v>0.5630110873845681</v>
      </c>
      <c r="Q243" s="37">
        <v>0.08663195737437908</v>
      </c>
      <c r="R243" s="38">
        <v>0.8579549651914897</v>
      </c>
      <c r="S243" s="39">
        <v>0.8057312686565453</v>
      </c>
      <c r="T243" s="40">
        <v>0.04931196112835853</v>
      </c>
      <c r="U243" s="40">
        <v>0.02220920386697063</v>
      </c>
      <c r="V243" s="40">
        <v>0.038677893175105636</v>
      </c>
      <c r="W243" s="40">
        <v>0.025879368912783574</v>
      </c>
      <c r="X243" s="39">
        <v>0.8553581215219004</v>
      </c>
      <c r="Y243" s="41">
        <v>0.9486021959252452</v>
      </c>
      <c r="Z243" s="41">
        <v>0.7535914160276767</v>
      </c>
      <c r="AA243" s="41">
        <v>1.0480440636029411</v>
      </c>
      <c r="AB243" s="42">
        <v>0.0</v>
      </c>
      <c r="AC243" s="42">
        <v>0.0</v>
      </c>
      <c r="AD243" s="42">
        <v>1.0</v>
      </c>
      <c r="AE243" s="42">
        <v>1.0</v>
      </c>
      <c r="AF243" s="42">
        <v>0.0</v>
      </c>
      <c r="AG243" s="25"/>
      <c r="AH243" s="25"/>
      <c r="AI243" s="25"/>
      <c r="AJ243" s="25"/>
      <c r="AK243" s="25"/>
      <c r="AL243" s="25"/>
    </row>
    <row r="244">
      <c r="A244" s="26" t="s">
        <v>594</v>
      </c>
      <c r="B244" s="25" t="s">
        <v>566</v>
      </c>
      <c r="C244" s="25" t="s">
        <v>171</v>
      </c>
      <c r="D244" s="28">
        <v>101.57926470588235</v>
      </c>
      <c r="E244" s="29">
        <v>0.18</v>
      </c>
      <c r="F244" s="30">
        <v>0.0</v>
      </c>
      <c r="G244" s="33"/>
      <c r="H244" s="34" t="s">
        <v>64</v>
      </c>
      <c r="I244" s="35" t="s">
        <v>40</v>
      </c>
      <c r="J244" s="36">
        <v>3000.0</v>
      </c>
      <c r="K244" s="28" t="s">
        <v>64</v>
      </c>
      <c r="L244" s="28" t="s">
        <v>64</v>
      </c>
      <c r="M244" s="34" t="s">
        <v>64</v>
      </c>
      <c r="N244" s="35" t="s">
        <v>28</v>
      </c>
      <c r="O244" s="36">
        <v>3000.0</v>
      </c>
      <c r="P244" s="28" t="s">
        <v>64</v>
      </c>
      <c r="Q244" s="37" t="s">
        <v>64</v>
      </c>
      <c r="R244" s="38" t="s">
        <v>64</v>
      </c>
      <c r="S244" s="39" t="s">
        <v>64</v>
      </c>
      <c r="T244" s="40" t="s">
        <v>64</v>
      </c>
      <c r="U244" s="40" t="s">
        <v>64</v>
      </c>
      <c r="V244" s="40" t="s">
        <v>64</v>
      </c>
      <c r="W244" s="40" t="s">
        <v>64</v>
      </c>
      <c r="X244" s="39" t="s">
        <v>64</v>
      </c>
      <c r="Y244" s="41" t="s">
        <v>64</v>
      </c>
      <c r="Z244" s="41" t="s">
        <v>64</v>
      </c>
      <c r="AA244" s="41" t="s">
        <v>64</v>
      </c>
      <c r="AB244" s="42">
        <v>0.0</v>
      </c>
      <c r="AC244" s="42">
        <v>1.0</v>
      </c>
      <c r="AD244" s="42">
        <v>1.0</v>
      </c>
      <c r="AE244" s="42">
        <v>0.0</v>
      </c>
      <c r="AF244" s="42">
        <v>0.0</v>
      </c>
      <c r="AG244" s="25"/>
      <c r="AH244" s="25"/>
      <c r="AI244" s="25"/>
      <c r="AJ244" s="25"/>
      <c r="AK244" s="25"/>
      <c r="AL244" s="25"/>
    </row>
    <row r="245">
      <c r="A245" s="26" t="s">
        <v>595</v>
      </c>
      <c r="B245" s="25" t="s">
        <v>566</v>
      </c>
      <c r="C245" s="25" t="s">
        <v>171</v>
      </c>
      <c r="D245" s="28">
        <v>101.57926470588235</v>
      </c>
      <c r="E245" s="29">
        <v>0.18</v>
      </c>
      <c r="F245" s="30">
        <v>0.0</v>
      </c>
      <c r="G245" s="33"/>
      <c r="H245" s="34" t="s">
        <v>64</v>
      </c>
      <c r="I245" s="35" t="s">
        <v>27</v>
      </c>
      <c r="J245" s="36">
        <v>3000.0</v>
      </c>
      <c r="K245" s="28" t="s">
        <v>64</v>
      </c>
      <c r="L245" s="28" t="s">
        <v>64</v>
      </c>
      <c r="M245" s="34" t="s">
        <v>64</v>
      </c>
      <c r="N245" s="35" t="s">
        <v>27</v>
      </c>
      <c r="O245" s="36">
        <v>3000.0</v>
      </c>
      <c r="P245" s="28" t="s">
        <v>64</v>
      </c>
      <c r="Q245" s="37" t="s">
        <v>64</v>
      </c>
      <c r="R245" s="38" t="s">
        <v>64</v>
      </c>
      <c r="S245" s="39" t="s">
        <v>64</v>
      </c>
      <c r="T245" s="40" t="s">
        <v>64</v>
      </c>
      <c r="U245" s="40" t="s">
        <v>64</v>
      </c>
      <c r="V245" s="40" t="s">
        <v>64</v>
      </c>
      <c r="W245" s="40" t="s">
        <v>64</v>
      </c>
      <c r="X245" s="39" t="s">
        <v>64</v>
      </c>
      <c r="Y245" s="41" t="s">
        <v>64</v>
      </c>
      <c r="Z245" s="41" t="s">
        <v>64</v>
      </c>
      <c r="AA245" s="41" t="s">
        <v>64</v>
      </c>
      <c r="AB245" s="42">
        <v>1.0</v>
      </c>
      <c r="AC245" s="42">
        <v>0.0</v>
      </c>
      <c r="AD245" s="42">
        <v>0.0</v>
      </c>
      <c r="AE245" s="42">
        <v>0.0</v>
      </c>
      <c r="AF245" s="42">
        <v>0.0</v>
      </c>
      <c r="AG245" s="25"/>
      <c r="AH245" s="25"/>
      <c r="AI245" s="25"/>
      <c r="AJ245" s="25"/>
      <c r="AK245" s="25"/>
      <c r="AL245" s="25"/>
    </row>
    <row r="246">
      <c r="A246" s="26" t="s">
        <v>596</v>
      </c>
      <c r="B246" s="25" t="s">
        <v>566</v>
      </c>
      <c r="C246" s="25" t="s">
        <v>171</v>
      </c>
      <c r="D246" s="28">
        <v>101.57926470588235</v>
      </c>
      <c r="E246" s="29">
        <v>0.23317147192716237</v>
      </c>
      <c r="F246" s="30">
        <v>0.0</v>
      </c>
      <c r="G246" s="33"/>
      <c r="H246" s="34" t="s">
        <v>64</v>
      </c>
      <c r="I246" s="35" t="s">
        <v>31</v>
      </c>
      <c r="J246" s="36">
        <v>4000.0</v>
      </c>
      <c r="K246" s="28" t="s">
        <v>64</v>
      </c>
      <c r="L246" s="28" t="s">
        <v>64</v>
      </c>
      <c r="M246" s="34" t="s">
        <v>64</v>
      </c>
      <c r="N246" s="35" t="s">
        <v>31</v>
      </c>
      <c r="O246" s="36">
        <v>4500.0</v>
      </c>
      <c r="P246" s="28" t="s">
        <v>64</v>
      </c>
      <c r="Q246" s="37" t="s">
        <v>64</v>
      </c>
      <c r="R246" s="38" t="s">
        <v>64</v>
      </c>
      <c r="S246" s="39" t="s">
        <v>64</v>
      </c>
      <c r="T246" s="40" t="s">
        <v>64</v>
      </c>
      <c r="U246" s="40" t="s">
        <v>64</v>
      </c>
      <c r="V246" s="40" t="s">
        <v>64</v>
      </c>
      <c r="W246" s="40" t="s">
        <v>64</v>
      </c>
      <c r="X246" s="39" t="s">
        <v>64</v>
      </c>
      <c r="Y246" s="41" t="s">
        <v>64</v>
      </c>
      <c r="Z246" s="41" t="s">
        <v>64</v>
      </c>
      <c r="AA246" s="41" t="s">
        <v>64</v>
      </c>
      <c r="AB246" s="42">
        <v>0.0</v>
      </c>
      <c r="AC246" s="42">
        <v>0.0</v>
      </c>
      <c r="AD246" s="42">
        <v>0.0</v>
      </c>
      <c r="AE246" s="42">
        <v>0.0</v>
      </c>
      <c r="AF246" s="42">
        <v>1.0</v>
      </c>
      <c r="AG246" s="25"/>
      <c r="AH246" s="25"/>
      <c r="AI246" s="25"/>
      <c r="AJ246" s="25"/>
      <c r="AK246" s="25"/>
      <c r="AL246" s="25"/>
    </row>
    <row r="247">
      <c r="A247" s="26" t="s">
        <v>597</v>
      </c>
      <c r="B247" s="25" t="s">
        <v>566</v>
      </c>
      <c r="C247" s="25" t="s">
        <v>171</v>
      </c>
      <c r="D247" s="28">
        <v>101.57926470588235</v>
      </c>
      <c r="E247" s="29">
        <v>0.15948909218859958</v>
      </c>
      <c r="F247" s="30">
        <v>0.0</v>
      </c>
      <c r="G247" s="33"/>
      <c r="H247" s="34" t="s">
        <v>64</v>
      </c>
      <c r="I247" s="35" t="s">
        <v>30</v>
      </c>
      <c r="J247" s="36">
        <v>3000.0</v>
      </c>
      <c r="K247" s="28" t="s">
        <v>64</v>
      </c>
      <c r="L247" s="28" t="s">
        <v>64</v>
      </c>
      <c r="M247" s="34" t="s">
        <v>64</v>
      </c>
      <c r="N247" s="35" t="s">
        <v>30</v>
      </c>
      <c r="O247" s="36">
        <v>3000.0</v>
      </c>
      <c r="P247" s="28" t="s">
        <v>64</v>
      </c>
      <c r="Q247" s="37" t="s">
        <v>64</v>
      </c>
      <c r="R247" s="38" t="s">
        <v>64</v>
      </c>
      <c r="S247" s="39" t="s">
        <v>64</v>
      </c>
      <c r="T247" s="40" t="s">
        <v>64</v>
      </c>
      <c r="U247" s="40" t="s">
        <v>64</v>
      </c>
      <c r="V247" s="40" t="s">
        <v>64</v>
      </c>
      <c r="W247" s="40" t="s">
        <v>64</v>
      </c>
      <c r="X247" s="39" t="s">
        <v>64</v>
      </c>
      <c r="Y247" s="41" t="s">
        <v>64</v>
      </c>
      <c r="Z247" s="41" t="s">
        <v>64</v>
      </c>
      <c r="AA247" s="41" t="s">
        <v>64</v>
      </c>
      <c r="AB247" s="42">
        <v>0.0</v>
      </c>
      <c r="AC247" s="42">
        <v>0.0</v>
      </c>
      <c r="AD247" s="42">
        <v>0.0</v>
      </c>
      <c r="AE247" s="42">
        <v>1.0</v>
      </c>
      <c r="AF247" s="42">
        <v>0.0</v>
      </c>
      <c r="AG247" s="25"/>
      <c r="AH247" s="25"/>
      <c r="AI247" s="25"/>
      <c r="AJ247" s="25"/>
      <c r="AK247" s="25"/>
      <c r="AL247" s="25"/>
    </row>
    <row r="248">
      <c r="A248" s="26" t="s">
        <v>599</v>
      </c>
      <c r="B248" s="25" t="s">
        <v>566</v>
      </c>
      <c r="C248" s="25" t="s">
        <v>171</v>
      </c>
      <c r="D248" s="28">
        <v>101.57926470588235</v>
      </c>
      <c r="E248" s="29">
        <v>0.18838177874186549</v>
      </c>
      <c r="F248" s="30">
        <v>0.0</v>
      </c>
      <c r="G248" s="33"/>
      <c r="H248" s="34" t="s">
        <v>64</v>
      </c>
      <c r="I248" s="35" t="s">
        <v>58</v>
      </c>
      <c r="J248" s="36">
        <v>4400.0</v>
      </c>
      <c r="K248" s="28" t="s">
        <v>64</v>
      </c>
      <c r="L248" s="28" t="s">
        <v>64</v>
      </c>
      <c r="M248" s="34" t="s">
        <v>64</v>
      </c>
      <c r="N248" s="35" t="s">
        <v>27</v>
      </c>
      <c r="O248" s="36">
        <v>3700.0</v>
      </c>
      <c r="P248" s="28" t="s">
        <v>64</v>
      </c>
      <c r="Q248" s="37" t="s">
        <v>64</v>
      </c>
      <c r="R248" s="38" t="s">
        <v>64</v>
      </c>
      <c r="S248" s="39" t="s">
        <v>64</v>
      </c>
      <c r="T248" s="40" t="s">
        <v>64</v>
      </c>
      <c r="U248" s="40" t="s">
        <v>64</v>
      </c>
      <c r="V248" s="40" t="s">
        <v>64</v>
      </c>
      <c r="W248" s="40" t="s">
        <v>64</v>
      </c>
      <c r="X248" s="39" t="s">
        <v>64</v>
      </c>
      <c r="Y248" s="41" t="s">
        <v>64</v>
      </c>
      <c r="Z248" s="41" t="s">
        <v>64</v>
      </c>
      <c r="AA248" s="41" t="s">
        <v>64</v>
      </c>
      <c r="AB248" s="42">
        <v>1.0</v>
      </c>
      <c r="AC248" s="42">
        <v>1.0</v>
      </c>
      <c r="AD248" s="42">
        <v>0.0</v>
      </c>
      <c r="AE248" s="42">
        <v>0.0</v>
      </c>
      <c r="AF248" s="42">
        <v>0.0</v>
      </c>
      <c r="AG248" s="25"/>
      <c r="AH248" s="25"/>
      <c r="AI248" s="25"/>
      <c r="AJ248" s="25"/>
      <c r="AK248" s="25"/>
      <c r="AL248" s="25"/>
    </row>
    <row r="249">
      <c r="A249" s="26" t="s">
        <v>593</v>
      </c>
      <c r="B249" s="25" t="s">
        <v>566</v>
      </c>
      <c r="C249" s="25" t="s">
        <v>171</v>
      </c>
      <c r="D249" s="28">
        <v>101.57926470588235</v>
      </c>
      <c r="E249" s="29">
        <v>0.1862282249173098</v>
      </c>
      <c r="F249" s="30">
        <v>0.0</v>
      </c>
      <c r="G249" s="33"/>
      <c r="H249" s="34" t="s">
        <v>64</v>
      </c>
      <c r="I249" s="35" t="s">
        <v>45</v>
      </c>
      <c r="J249" s="36">
        <v>3900.0</v>
      </c>
      <c r="K249" s="28" t="s">
        <v>64</v>
      </c>
      <c r="L249" s="28" t="s">
        <v>64</v>
      </c>
      <c r="M249" s="34" t="s">
        <v>64</v>
      </c>
      <c r="N249" s="35" t="s">
        <v>31</v>
      </c>
      <c r="O249" s="36">
        <v>3300.0</v>
      </c>
      <c r="P249" s="28" t="s">
        <v>64</v>
      </c>
      <c r="Q249" s="37" t="s">
        <v>64</v>
      </c>
      <c r="R249" s="38" t="s">
        <v>64</v>
      </c>
      <c r="S249" s="39" t="s">
        <v>64</v>
      </c>
      <c r="T249" s="40" t="s">
        <v>64</v>
      </c>
      <c r="U249" s="40" t="s">
        <v>64</v>
      </c>
      <c r="V249" s="40" t="s">
        <v>64</v>
      </c>
      <c r="W249" s="40" t="s">
        <v>64</v>
      </c>
      <c r="X249" s="39" t="s">
        <v>64</v>
      </c>
      <c r="Y249" s="41" t="s">
        <v>64</v>
      </c>
      <c r="Z249" s="41" t="s">
        <v>64</v>
      </c>
      <c r="AA249" s="41" t="s">
        <v>64</v>
      </c>
      <c r="AB249" s="42">
        <v>0.0</v>
      </c>
      <c r="AC249" s="42">
        <v>0.0</v>
      </c>
      <c r="AD249" s="42">
        <v>0.0</v>
      </c>
      <c r="AE249" s="42">
        <v>1.0</v>
      </c>
      <c r="AF249" s="42">
        <v>1.0</v>
      </c>
      <c r="AG249" s="25"/>
      <c r="AH249" s="25"/>
      <c r="AI249" s="25"/>
      <c r="AJ249" s="25"/>
      <c r="AK249" s="25"/>
      <c r="AL249" s="25"/>
    </row>
    <row r="250">
      <c r="A250" s="26" t="s">
        <v>216</v>
      </c>
      <c r="B250" s="25" t="s">
        <v>101</v>
      </c>
      <c r="C250" s="25" t="s">
        <v>172</v>
      </c>
      <c r="D250" s="28">
        <v>97.12160418392708</v>
      </c>
      <c r="E250" s="29">
        <v>0.28272913616398243</v>
      </c>
      <c r="F250" s="30">
        <v>33.0</v>
      </c>
      <c r="G250" s="33"/>
      <c r="H250" s="34">
        <v>31.93367088397592</v>
      </c>
      <c r="I250" s="35" t="s">
        <v>40</v>
      </c>
      <c r="J250" s="36">
        <v>6900.0</v>
      </c>
      <c r="K250" s="28">
        <v>4.628068244054481</v>
      </c>
      <c r="L250" s="28">
        <v>5.84233338914634</v>
      </c>
      <c r="M250" s="34">
        <v>30.526463749612688</v>
      </c>
      <c r="N250" s="35" t="s">
        <v>28</v>
      </c>
      <c r="O250" s="36">
        <v>7300.0</v>
      </c>
      <c r="P250" s="28">
        <v>4.181707362960642</v>
      </c>
      <c r="Q250" s="37">
        <v>5.107545763089672</v>
      </c>
      <c r="R250" s="38">
        <v>20.33738183103024</v>
      </c>
      <c r="S250" s="39">
        <v>20.58147894431299</v>
      </c>
      <c r="T250" s="40">
        <v>0.0835114900827197</v>
      </c>
      <c r="U250" s="40">
        <v>0.028018868082583505</v>
      </c>
      <c r="V250" s="40">
        <v>0.06443249430664144</v>
      </c>
      <c r="W250" s="40">
        <v>0.04448131586651389</v>
      </c>
      <c r="X250" s="39">
        <v>20.517481569674906</v>
      </c>
      <c r="Y250" s="41">
        <v>11.416189314301015</v>
      </c>
      <c r="Z250" s="41">
        <v>18.09702294916155</v>
      </c>
      <c r="AA250" s="41">
        <v>12.42944080045114</v>
      </c>
      <c r="AB250" s="42">
        <v>0.0</v>
      </c>
      <c r="AC250" s="42">
        <v>1.0</v>
      </c>
      <c r="AD250" s="42">
        <v>1.0</v>
      </c>
      <c r="AE250" s="42">
        <v>0.0</v>
      </c>
      <c r="AF250" s="42">
        <v>0.0</v>
      </c>
      <c r="AG250" s="25"/>
      <c r="AH250" s="25"/>
      <c r="AI250" s="25"/>
      <c r="AJ250" s="25"/>
      <c r="AK250" s="25"/>
      <c r="AL250" s="25"/>
    </row>
    <row r="251">
      <c r="A251" s="26" t="s">
        <v>220</v>
      </c>
      <c r="B251" s="25" t="s">
        <v>101</v>
      </c>
      <c r="C251" s="25" t="s">
        <v>172</v>
      </c>
      <c r="D251" s="28">
        <v>97.12160418392708</v>
      </c>
      <c r="E251" s="29">
        <v>0.18655470737913488</v>
      </c>
      <c r="F251" s="30">
        <v>28.0</v>
      </c>
      <c r="G251" s="33"/>
      <c r="H251" s="34">
        <v>22.751664305385646</v>
      </c>
      <c r="I251" s="35" t="s">
        <v>44</v>
      </c>
      <c r="J251" s="36">
        <v>4500.0</v>
      </c>
      <c r="K251" s="28">
        <v>5.05592540119681</v>
      </c>
      <c r="L251" s="28">
        <v>4.979700752524069</v>
      </c>
      <c r="M251" s="34">
        <v>23.294250638135452</v>
      </c>
      <c r="N251" s="35" t="s">
        <v>29</v>
      </c>
      <c r="O251" s="36">
        <v>5100.0</v>
      </c>
      <c r="P251" s="28">
        <v>4.567500125124599</v>
      </c>
      <c r="Q251" s="37">
        <v>4.57692836429743</v>
      </c>
      <c r="R251" s="38">
        <v>10.441996866145791</v>
      </c>
      <c r="S251" s="39">
        <v>10.567325746387631</v>
      </c>
      <c r="T251" s="40">
        <v>0.08598539547477359</v>
      </c>
      <c r="U251" s="40">
        <v>0.007998641439513824</v>
      </c>
      <c r="V251" s="40">
        <v>0.02759531296632269</v>
      </c>
      <c r="W251" s="40">
        <v>0.017297062112948642</v>
      </c>
      <c r="X251" s="39">
        <v>12.402345696211299</v>
      </c>
      <c r="Y251" s="41">
        <v>10.349318609174347</v>
      </c>
      <c r="Z251" s="41">
        <v>11.685790898051566</v>
      </c>
      <c r="AA251" s="41">
        <v>11.608459740083886</v>
      </c>
      <c r="AB251" s="42">
        <v>0.0</v>
      </c>
      <c r="AC251" s="42">
        <v>0.0</v>
      </c>
      <c r="AD251" s="42">
        <v>1.0</v>
      </c>
      <c r="AE251" s="42">
        <v>1.0</v>
      </c>
      <c r="AF251" s="42">
        <v>0.0</v>
      </c>
      <c r="AG251" s="25"/>
      <c r="AH251" s="25"/>
      <c r="AI251" s="25"/>
      <c r="AJ251" s="25"/>
      <c r="AK251" s="25"/>
      <c r="AL251" s="25"/>
    </row>
    <row r="252">
      <c r="A252" s="26" t="s">
        <v>226</v>
      </c>
      <c r="B252" s="25" t="s">
        <v>101</v>
      </c>
      <c r="C252" s="25" t="s">
        <v>172</v>
      </c>
      <c r="D252" s="28">
        <v>97.12160418392708</v>
      </c>
      <c r="E252" s="29">
        <v>0.1931144465290807</v>
      </c>
      <c r="F252" s="30">
        <v>27.0</v>
      </c>
      <c r="G252" s="33"/>
      <c r="H252" s="34">
        <v>19.83117901268308</v>
      </c>
      <c r="I252" s="35" t="s">
        <v>40</v>
      </c>
      <c r="J252" s="36">
        <v>4100.0</v>
      </c>
      <c r="K252" s="28">
        <v>4.836872929922702</v>
      </c>
      <c r="L252" s="28">
        <v>4.308139135135048</v>
      </c>
      <c r="M252" s="34">
        <v>19.649178353858012</v>
      </c>
      <c r="N252" s="35" t="s">
        <v>29</v>
      </c>
      <c r="O252" s="36">
        <v>4600.0</v>
      </c>
      <c r="P252" s="28">
        <v>4.271560511708263</v>
      </c>
      <c r="Q252" s="37">
        <v>3.779030278967909</v>
      </c>
      <c r="R252" s="38">
        <v>10.48484019629929</v>
      </c>
      <c r="S252" s="39">
        <v>10.610683298740465</v>
      </c>
      <c r="T252" s="40">
        <v>0.049784644859357685</v>
      </c>
      <c r="U252" s="40">
        <v>0.023031684187460426</v>
      </c>
      <c r="V252" s="40">
        <v>0.03469838884137051</v>
      </c>
      <c r="W252" s="40">
        <v>0.026451235551537517</v>
      </c>
      <c r="X252" s="39">
        <v>11.016482917952471</v>
      </c>
      <c r="Y252" s="41">
        <v>8.814696094730607</v>
      </c>
      <c r="Z252" s="41">
        <v>9.664834639739848</v>
      </c>
      <c r="AA252" s="41">
        <v>9.984343714118163</v>
      </c>
      <c r="AB252" s="42">
        <v>0.0</v>
      </c>
      <c r="AC252" s="42">
        <v>1.0</v>
      </c>
      <c r="AD252" s="42">
        <v>1.0</v>
      </c>
      <c r="AE252" s="42">
        <v>0.0</v>
      </c>
      <c r="AF252" s="42">
        <v>0.0</v>
      </c>
      <c r="AG252" s="25"/>
      <c r="AH252" s="25"/>
      <c r="AI252" s="25"/>
      <c r="AJ252" s="25"/>
      <c r="AK252" s="25"/>
      <c r="AL252" s="25"/>
    </row>
    <row r="253">
      <c r="A253" s="26" t="s">
        <v>218</v>
      </c>
      <c r="B253" s="25" t="s">
        <v>101</v>
      </c>
      <c r="C253" s="25" t="s">
        <v>172</v>
      </c>
      <c r="D253" s="28">
        <v>97.12160418392708</v>
      </c>
      <c r="E253" s="29">
        <v>0.2177593360995851</v>
      </c>
      <c r="F253" s="30">
        <v>26.0</v>
      </c>
      <c r="G253" s="33"/>
      <c r="H253" s="34">
        <v>23.68196648450208</v>
      </c>
      <c r="I253" s="35" t="s">
        <v>27</v>
      </c>
      <c r="J253" s="36">
        <v>4400.0</v>
      </c>
      <c r="K253" s="28">
        <v>5.382265110114109</v>
      </c>
      <c r="L253" s="28">
        <v>5.458944995782935</v>
      </c>
      <c r="M253" s="34">
        <v>22.907013148427644</v>
      </c>
      <c r="N253" s="35" t="s">
        <v>27</v>
      </c>
      <c r="O253" s="36">
        <v>4300.0</v>
      </c>
      <c r="P253" s="28">
        <v>5.327212360099453</v>
      </c>
      <c r="Q253" s="37">
        <v>5.273100184928775</v>
      </c>
      <c r="R253" s="38">
        <v>11.64035552786345</v>
      </c>
      <c r="S253" s="39">
        <v>11.78006757170191</v>
      </c>
      <c r="T253" s="40">
        <v>0.05923051700786889</v>
      </c>
      <c r="U253" s="40">
        <v>0.024473720569223607</v>
      </c>
      <c r="V253" s="40">
        <v>0.03588793478428167</v>
      </c>
      <c r="W253" s="40">
        <v>0.041337964995075166</v>
      </c>
      <c r="X253" s="39">
        <v>11.538832079718139</v>
      </c>
      <c r="Y253" s="41">
        <v>12.143134404783941</v>
      </c>
      <c r="Z253" s="41">
        <v>9.80773678412048</v>
      </c>
      <c r="AA253" s="41">
        <v>13.099276364307164</v>
      </c>
      <c r="AB253" s="42">
        <v>1.0</v>
      </c>
      <c r="AC253" s="42">
        <v>0.0</v>
      </c>
      <c r="AD253" s="42">
        <v>0.0</v>
      </c>
      <c r="AE253" s="42">
        <v>0.0</v>
      </c>
      <c r="AF253" s="42">
        <v>0.0</v>
      </c>
      <c r="AG253" s="25"/>
      <c r="AH253" s="25"/>
      <c r="AI253" s="25"/>
      <c r="AJ253" s="25"/>
      <c r="AK253" s="25"/>
      <c r="AL253" s="25"/>
    </row>
    <row r="254">
      <c r="A254" s="26" t="s">
        <v>222</v>
      </c>
      <c r="B254" s="25" t="s">
        <v>101</v>
      </c>
      <c r="C254" s="25" t="s">
        <v>172</v>
      </c>
      <c r="D254" s="28">
        <v>97.12160418392708</v>
      </c>
      <c r="E254" s="29">
        <v>0.12296779286390908</v>
      </c>
      <c r="F254" s="30">
        <v>25.0</v>
      </c>
      <c r="G254" s="33"/>
      <c r="H254" s="34">
        <v>21.88587018089156</v>
      </c>
      <c r="I254" s="35" t="s">
        <v>31</v>
      </c>
      <c r="J254" s="36">
        <v>4000.0</v>
      </c>
      <c r="K254" s="28">
        <v>5.47146754522289</v>
      </c>
      <c r="L254" s="28">
        <v>5.238076457708658</v>
      </c>
      <c r="M254" s="34">
        <v>22.14871143352273</v>
      </c>
      <c r="N254" s="35" t="s">
        <v>31</v>
      </c>
      <c r="O254" s="36">
        <v>4300.0</v>
      </c>
      <c r="P254" s="28">
        <v>5.1508631240750535</v>
      </c>
      <c r="Q254" s="37">
        <v>4.97443132526935</v>
      </c>
      <c r="R254" s="38">
        <v>5.803591022216969</v>
      </c>
      <c r="S254" s="39">
        <v>5.873247963654504</v>
      </c>
      <c r="T254" s="40">
        <v>0.05570887034231629</v>
      </c>
      <c r="U254" s="40">
        <v>9.442181413951914E-5</v>
      </c>
      <c r="V254" s="40">
        <v>0.03333090039125025</v>
      </c>
      <c r="W254" s="40">
        <v>0.02313334446418219</v>
      </c>
      <c r="X254" s="39">
        <v>6.753616070671877</v>
      </c>
      <c r="Y254" s="41">
        <v>15.13225411021968</v>
      </c>
      <c r="Z254" s="41">
        <v>6.166137445005228</v>
      </c>
      <c r="AA254" s="41">
        <v>15.982573988517503</v>
      </c>
      <c r="AB254" s="42">
        <v>0.0</v>
      </c>
      <c r="AC254" s="42">
        <v>0.0</v>
      </c>
      <c r="AD254" s="42">
        <v>0.0</v>
      </c>
      <c r="AE254" s="42">
        <v>0.0</v>
      </c>
      <c r="AF254" s="42">
        <v>1.0</v>
      </c>
      <c r="AG254" s="25"/>
      <c r="AH254" s="25"/>
      <c r="AI254" s="25"/>
      <c r="AJ254" s="25"/>
      <c r="AK254" s="25"/>
      <c r="AL254" s="25"/>
    </row>
    <row r="255">
      <c r="A255" s="26" t="s">
        <v>231</v>
      </c>
      <c r="B255" s="25" t="s">
        <v>101</v>
      </c>
      <c r="C255" s="25" t="s">
        <v>172</v>
      </c>
      <c r="D255" s="28">
        <v>97.12160418392708</v>
      </c>
      <c r="E255" s="29">
        <v>0.19388365169933022</v>
      </c>
      <c r="F255" s="30">
        <v>24.0</v>
      </c>
      <c r="G255" s="33"/>
      <c r="H255" s="34">
        <v>21.734779274637308</v>
      </c>
      <c r="I255" s="35" t="s">
        <v>45</v>
      </c>
      <c r="J255" s="36">
        <v>4100.0</v>
      </c>
      <c r="K255" s="28">
        <v>5.301165676740807</v>
      </c>
      <c r="L255" s="28">
        <v>5.04936710436551</v>
      </c>
      <c r="M255" s="34">
        <v>22.138184326222124</v>
      </c>
      <c r="N255" s="35" t="s">
        <v>30</v>
      </c>
      <c r="O255" s="36">
        <v>4300.0</v>
      </c>
      <c r="P255" s="28">
        <v>5.14841495958654</v>
      </c>
      <c r="Q255" s="37">
        <v>4.970336936398401</v>
      </c>
      <c r="R255" s="38">
        <v>9.363460346886786</v>
      </c>
      <c r="S255" s="39">
        <v>9.47584421517436</v>
      </c>
      <c r="T255" s="40">
        <v>0.06260099766699355</v>
      </c>
      <c r="U255" s="40">
        <v>0.020430872228938406</v>
      </c>
      <c r="V255" s="40">
        <v>0.03371597141228752</v>
      </c>
      <c r="W255" s="40">
        <v>0.030394696616450244</v>
      </c>
      <c r="X255" s="39">
        <v>10.45167690856958</v>
      </c>
      <c r="Y255" s="41">
        <v>11.283102366067729</v>
      </c>
      <c r="Z255" s="41">
        <v>9.217611713613385</v>
      </c>
      <c r="AA255" s="41">
        <v>12.920572612608737</v>
      </c>
      <c r="AB255" s="42">
        <v>0.0</v>
      </c>
      <c r="AC255" s="42">
        <v>0.0</v>
      </c>
      <c r="AD255" s="42">
        <v>0.0</v>
      </c>
      <c r="AE255" s="42">
        <v>1.0</v>
      </c>
      <c r="AF255" s="42">
        <v>1.0</v>
      </c>
      <c r="AG255" s="25"/>
      <c r="AH255" s="25"/>
      <c r="AI255" s="25"/>
      <c r="AJ255" s="25"/>
      <c r="AK255" s="25"/>
      <c r="AL255" s="25"/>
    </row>
    <row r="256">
      <c r="A256" s="26" t="s">
        <v>233</v>
      </c>
      <c r="B256" s="25" t="s">
        <v>101</v>
      </c>
      <c r="C256" s="25" t="s">
        <v>172</v>
      </c>
      <c r="D256" s="28">
        <v>97.12160418392708</v>
      </c>
      <c r="E256" s="29">
        <v>0.17999999999999997</v>
      </c>
      <c r="F256" s="30">
        <v>20.0</v>
      </c>
      <c r="G256" s="33"/>
      <c r="H256" s="34">
        <v>18.54525866831547</v>
      </c>
      <c r="I256" s="35" t="s">
        <v>45</v>
      </c>
      <c r="J256" s="36">
        <v>4000.0</v>
      </c>
      <c r="K256" s="28">
        <v>4.636314667078867</v>
      </c>
      <c r="L256" s="28">
        <v>3.9317312017414543</v>
      </c>
      <c r="M256" s="34">
        <v>19.027469316772375</v>
      </c>
      <c r="N256" s="35" t="s">
        <v>31</v>
      </c>
      <c r="O256" s="36">
        <v>4400.0</v>
      </c>
      <c r="P256" s="28">
        <v>4.324424844720994</v>
      </c>
      <c r="Q256" s="37">
        <v>3.7368035787136473</v>
      </c>
      <c r="R256" s="38">
        <v>7.154179127218504</v>
      </c>
      <c r="S256" s="39">
        <v>7.240046348838805</v>
      </c>
      <c r="T256" s="40">
        <v>0.06758855297717783</v>
      </c>
      <c r="U256" s="40">
        <v>5.963695850927455E-4</v>
      </c>
      <c r="V256" s="40">
        <v>0.042938610126677684</v>
      </c>
      <c r="W256" s="40">
        <v>0.03260153731840343</v>
      </c>
      <c r="X256" s="39">
        <v>6.6326869051306625</v>
      </c>
      <c r="Y256" s="41">
        <v>11.912571763184808</v>
      </c>
      <c r="Z256" s="41">
        <v>5.960971493877285</v>
      </c>
      <c r="AA256" s="41">
        <v>13.066497822895089</v>
      </c>
      <c r="AB256" s="42">
        <v>0.0</v>
      </c>
      <c r="AC256" s="42">
        <v>0.0</v>
      </c>
      <c r="AD256" s="42">
        <v>0.0</v>
      </c>
      <c r="AE256" s="42">
        <v>1.0</v>
      </c>
      <c r="AF256" s="42">
        <v>1.0</v>
      </c>
      <c r="AG256" s="25"/>
      <c r="AH256" s="25"/>
      <c r="AI256" s="25"/>
      <c r="AJ256" s="25"/>
      <c r="AK256" s="25"/>
      <c r="AL256" s="25"/>
    </row>
    <row r="257">
      <c r="A257" s="26" t="s">
        <v>228</v>
      </c>
      <c r="B257" s="25" t="s">
        <v>101</v>
      </c>
      <c r="C257" s="25" t="s">
        <v>172</v>
      </c>
      <c r="D257" s="28">
        <v>97.12160418392708</v>
      </c>
      <c r="E257" s="29">
        <v>0.1978181818181818</v>
      </c>
      <c r="F257" s="30">
        <v>20.0</v>
      </c>
      <c r="G257" s="33"/>
      <c r="H257" s="34">
        <v>17.29843614393348</v>
      </c>
      <c r="I257" s="35" t="s">
        <v>27</v>
      </c>
      <c r="J257" s="36">
        <v>4000.0</v>
      </c>
      <c r="K257" s="28">
        <v>4.32460903598337</v>
      </c>
      <c r="L257" s="28">
        <v>3.48522451677176</v>
      </c>
      <c r="M257" s="34">
        <v>17.16862104831052</v>
      </c>
      <c r="N257" s="35" t="s">
        <v>27</v>
      </c>
      <c r="O257" s="36">
        <v>3500.0</v>
      </c>
      <c r="P257" s="28">
        <v>4.9053202995172915</v>
      </c>
      <c r="Q257" s="37">
        <v>3.9314832350487965</v>
      </c>
      <c r="R257" s="38">
        <v>7.989470819201988</v>
      </c>
      <c r="S257" s="39">
        <v>8.085363534391533</v>
      </c>
      <c r="T257" s="40">
        <v>0.068075154657845</v>
      </c>
      <c r="U257" s="40">
        <v>0.010706181593073546</v>
      </c>
      <c r="V257" s="40">
        <v>0.030199512229518773</v>
      </c>
      <c r="W257" s="40">
        <v>0.03625961501805097</v>
      </c>
      <c r="X257" s="39">
        <v>7.514446205779743</v>
      </c>
      <c r="Y257" s="41">
        <v>9.783989938153738</v>
      </c>
      <c r="Z257" s="41">
        <v>6.56415589147798</v>
      </c>
      <c r="AA257" s="41">
        <v>10.60446515683254</v>
      </c>
      <c r="AB257" s="42">
        <v>1.0</v>
      </c>
      <c r="AC257" s="42">
        <v>0.0</v>
      </c>
      <c r="AD257" s="42">
        <v>0.0</v>
      </c>
      <c r="AE257" s="42">
        <v>0.0</v>
      </c>
      <c r="AF257" s="42">
        <v>0.0</v>
      </c>
      <c r="AG257" s="25"/>
      <c r="AH257" s="25"/>
      <c r="AI257" s="25"/>
      <c r="AJ257" s="25"/>
      <c r="AK257" s="25"/>
      <c r="AL257" s="25"/>
    </row>
    <row r="258">
      <c r="A258" s="26" t="s">
        <v>224</v>
      </c>
      <c r="B258" s="25" t="s">
        <v>101</v>
      </c>
      <c r="C258" s="25" t="s">
        <v>172</v>
      </c>
      <c r="D258" s="28">
        <v>97.12160418392708</v>
      </c>
      <c r="E258" s="29">
        <v>0.1548860759493671</v>
      </c>
      <c r="F258" s="30">
        <v>18.0</v>
      </c>
      <c r="G258" s="33"/>
      <c r="H258" s="34">
        <v>13.755157865268949</v>
      </c>
      <c r="I258" s="35" t="s">
        <v>45</v>
      </c>
      <c r="J258" s="36">
        <v>3000.0</v>
      </c>
      <c r="K258" s="28">
        <v>4.585052621756317</v>
      </c>
      <c r="L258" s="28">
        <v>3.124344905599455</v>
      </c>
      <c r="M258" s="34">
        <v>13.752433553031263</v>
      </c>
      <c r="N258" s="35" t="s">
        <v>30</v>
      </c>
      <c r="O258" s="36">
        <v>3400.0</v>
      </c>
      <c r="P258" s="28">
        <v>4.044833397950372</v>
      </c>
      <c r="Q258" s="37">
        <v>2.755829285592855</v>
      </c>
      <c r="R258" s="38">
        <v>5.416590908483293</v>
      </c>
      <c r="S258" s="39">
        <v>5.48160292505354</v>
      </c>
      <c r="T258" s="40">
        <v>0.04013267727876467</v>
      </c>
      <c r="U258" s="40">
        <v>0.018754495677485668</v>
      </c>
      <c r="V258" s="40">
        <v>0.02108666094307974</v>
      </c>
      <c r="W258" s="40">
        <v>0.029735107136324424</v>
      </c>
      <c r="X258" s="39">
        <v>5.540491181387169</v>
      </c>
      <c r="Y258" s="41">
        <v>8.21466668388178</v>
      </c>
      <c r="Z258" s="41">
        <v>4.657480929227412</v>
      </c>
      <c r="AA258" s="41">
        <v>9.094952623803852</v>
      </c>
      <c r="AB258" s="42">
        <v>0.0</v>
      </c>
      <c r="AC258" s="42">
        <v>0.0</v>
      </c>
      <c r="AD258" s="42">
        <v>0.0</v>
      </c>
      <c r="AE258" s="42">
        <v>1.0</v>
      </c>
      <c r="AF258" s="42">
        <v>1.0</v>
      </c>
      <c r="AG258" s="25"/>
      <c r="AH258" s="25"/>
      <c r="AI258" s="25"/>
      <c r="AJ258" s="25"/>
      <c r="AK258" s="25"/>
      <c r="AL258" s="25"/>
    </row>
    <row r="259">
      <c r="A259" s="26" t="s">
        <v>236</v>
      </c>
      <c r="B259" s="25" t="s">
        <v>101</v>
      </c>
      <c r="C259" s="25" t="s">
        <v>172</v>
      </c>
      <c r="D259" s="28">
        <v>97.12160418392708</v>
      </c>
      <c r="E259" s="29">
        <v>0.19518440726237096</v>
      </c>
      <c r="F259" s="30">
        <v>15.0</v>
      </c>
      <c r="G259" s="33"/>
      <c r="H259" s="34">
        <v>11.582924344186058</v>
      </c>
      <c r="I259" s="35" t="s">
        <v>28</v>
      </c>
      <c r="J259" s="36">
        <v>3000.0</v>
      </c>
      <c r="K259" s="28">
        <v>3.8609747813953526</v>
      </c>
      <c r="L259" s="28">
        <v>2.319882302235856</v>
      </c>
      <c r="M259" s="34">
        <v>10.715855809744847</v>
      </c>
      <c r="N259" s="35" t="s">
        <v>28</v>
      </c>
      <c r="O259" s="36">
        <v>3000.0</v>
      </c>
      <c r="P259" s="28">
        <v>3.5719519365816157</v>
      </c>
      <c r="Q259" s="37">
        <v>2.027391409879522</v>
      </c>
      <c r="R259" s="38">
        <v>5.898325590588339</v>
      </c>
      <c r="S259" s="39">
        <v>5.9691195729124376</v>
      </c>
      <c r="T259" s="40">
        <v>0.02750818502345757</v>
      </c>
      <c r="U259" s="40">
        <v>0.05602399587195021</v>
      </c>
      <c r="V259" s="40">
        <v>0.020454804248212038</v>
      </c>
      <c r="W259" s="40">
        <v>0.02418301980084182</v>
      </c>
      <c r="X259" s="39">
        <v>7.87485184694503</v>
      </c>
      <c r="Y259" s="41">
        <v>3.7080724972410284</v>
      </c>
      <c r="Z259" s="41">
        <v>6.657690279922069</v>
      </c>
      <c r="AA259" s="41">
        <v>4.0581655298227775</v>
      </c>
      <c r="AB259" s="42">
        <v>0.0</v>
      </c>
      <c r="AC259" s="42">
        <v>1.0</v>
      </c>
      <c r="AD259" s="42">
        <v>0.0</v>
      </c>
      <c r="AE259" s="42">
        <v>0.0</v>
      </c>
      <c r="AF259" s="42">
        <v>0.0</v>
      </c>
      <c r="AG259" s="25"/>
      <c r="AH259" s="25"/>
      <c r="AI259" s="25"/>
      <c r="AJ259" s="25"/>
      <c r="AK259" s="25"/>
      <c r="AL259" s="25"/>
    </row>
    <row r="260">
      <c r="A260" s="26" t="s">
        <v>238</v>
      </c>
      <c r="B260" s="25" t="s">
        <v>101</v>
      </c>
      <c r="C260" s="25" t="s">
        <v>172</v>
      </c>
      <c r="D260" s="28">
        <v>97.12160418392708</v>
      </c>
      <c r="E260" s="29">
        <v>0.20162043795620435</v>
      </c>
      <c r="F260" s="30">
        <v>0.0</v>
      </c>
      <c r="G260" s="33"/>
      <c r="H260" s="34" t="s">
        <v>64</v>
      </c>
      <c r="I260" s="35" t="s">
        <v>31</v>
      </c>
      <c r="J260" s="36">
        <v>3400.0</v>
      </c>
      <c r="K260" s="28" t="s">
        <v>64</v>
      </c>
      <c r="L260" s="28" t="s">
        <v>64</v>
      </c>
      <c r="M260" s="34" t="s">
        <v>64</v>
      </c>
      <c r="N260" s="35" t="s">
        <v>64</v>
      </c>
      <c r="O260" s="36" t="s">
        <v>64</v>
      </c>
      <c r="P260" s="28" t="s">
        <v>64</v>
      </c>
      <c r="Q260" s="37" t="s">
        <v>64</v>
      </c>
      <c r="R260" s="38" t="s">
        <v>64</v>
      </c>
      <c r="S260" s="39" t="s">
        <v>64</v>
      </c>
      <c r="T260" s="40" t="s">
        <v>64</v>
      </c>
      <c r="U260" s="40" t="s">
        <v>64</v>
      </c>
      <c r="V260" s="40" t="s">
        <v>64</v>
      </c>
      <c r="W260" s="40" t="s">
        <v>64</v>
      </c>
      <c r="X260" s="39" t="s">
        <v>64</v>
      </c>
      <c r="Y260" s="41" t="s">
        <v>64</v>
      </c>
      <c r="Z260" s="41" t="s">
        <v>64</v>
      </c>
      <c r="AA260" s="41" t="s">
        <v>64</v>
      </c>
      <c r="AB260" s="42">
        <v>0.0</v>
      </c>
      <c r="AC260" s="42">
        <v>0.0</v>
      </c>
      <c r="AD260" s="42">
        <v>0.0</v>
      </c>
      <c r="AE260" s="42">
        <v>0.0</v>
      </c>
      <c r="AF260" s="42">
        <v>1.0</v>
      </c>
      <c r="AG260" s="25"/>
      <c r="AH260" s="25"/>
      <c r="AI260" s="25"/>
      <c r="AJ260" s="25"/>
      <c r="AK260" s="25"/>
      <c r="AL260" s="25"/>
    </row>
    <row r="261">
      <c r="A261" s="26" t="s">
        <v>240</v>
      </c>
      <c r="B261" s="25" t="s">
        <v>101</v>
      </c>
      <c r="C261" s="25" t="s">
        <v>172</v>
      </c>
      <c r="D261" s="28">
        <v>97.12160418392708</v>
      </c>
      <c r="E261" s="29">
        <v>0.1740909090909091</v>
      </c>
      <c r="F261" s="30">
        <v>0.0</v>
      </c>
      <c r="G261" s="33"/>
      <c r="H261" s="34" t="s">
        <v>64</v>
      </c>
      <c r="I261" s="35" t="s">
        <v>44</v>
      </c>
      <c r="J261" s="36">
        <v>3000.0</v>
      </c>
      <c r="K261" s="28" t="s">
        <v>64</v>
      </c>
      <c r="L261" s="28" t="s">
        <v>64</v>
      </c>
      <c r="M261" s="34" t="s">
        <v>64</v>
      </c>
      <c r="N261" s="35" t="s">
        <v>30</v>
      </c>
      <c r="O261" s="36">
        <v>3000.0</v>
      </c>
      <c r="P261" s="28" t="s">
        <v>64</v>
      </c>
      <c r="Q261" s="37" t="s">
        <v>64</v>
      </c>
      <c r="R261" s="38" t="s">
        <v>64</v>
      </c>
      <c r="S261" s="39" t="s">
        <v>64</v>
      </c>
      <c r="T261" s="40" t="s">
        <v>64</v>
      </c>
      <c r="U261" s="40" t="s">
        <v>64</v>
      </c>
      <c r="V261" s="40" t="s">
        <v>64</v>
      </c>
      <c r="W261" s="40" t="s">
        <v>64</v>
      </c>
      <c r="X261" s="39" t="s">
        <v>64</v>
      </c>
      <c r="Y261" s="41" t="s">
        <v>64</v>
      </c>
      <c r="Z261" s="41" t="s">
        <v>64</v>
      </c>
      <c r="AA261" s="41" t="s">
        <v>64</v>
      </c>
      <c r="AB261" s="42">
        <v>0.0</v>
      </c>
      <c r="AC261" s="42">
        <v>0.0</v>
      </c>
      <c r="AD261" s="42">
        <v>1.0</v>
      </c>
      <c r="AE261" s="42">
        <v>1.0</v>
      </c>
      <c r="AF261" s="42">
        <v>0.0</v>
      </c>
      <c r="AG261" s="25"/>
      <c r="AH261" s="25"/>
      <c r="AI261" s="25"/>
      <c r="AJ261" s="25"/>
      <c r="AK261" s="25"/>
      <c r="AL261" s="25"/>
    </row>
    <row r="262">
      <c r="A262" s="26" t="s">
        <v>242</v>
      </c>
      <c r="B262" s="25" t="s">
        <v>101</v>
      </c>
      <c r="C262" s="25" t="s">
        <v>172</v>
      </c>
      <c r="D262" s="28">
        <v>97.12160418392708</v>
      </c>
      <c r="E262" s="29">
        <v>0.24638591117917308</v>
      </c>
      <c r="F262" s="30">
        <v>0.0</v>
      </c>
      <c r="G262" s="33"/>
      <c r="H262" s="34" t="s">
        <v>64</v>
      </c>
      <c r="I262" s="35" t="s">
        <v>58</v>
      </c>
      <c r="J262" s="36">
        <v>3000.0</v>
      </c>
      <c r="K262" s="28" t="s">
        <v>64</v>
      </c>
      <c r="L262" s="28" t="s">
        <v>64</v>
      </c>
      <c r="M262" s="34" t="s">
        <v>64</v>
      </c>
      <c r="N262" s="35" t="s">
        <v>28</v>
      </c>
      <c r="O262" s="36">
        <v>3800.0</v>
      </c>
      <c r="P262" s="28" t="s">
        <v>64</v>
      </c>
      <c r="Q262" s="37" t="s">
        <v>64</v>
      </c>
      <c r="R262" s="38" t="s">
        <v>64</v>
      </c>
      <c r="S262" s="39" t="s">
        <v>64</v>
      </c>
      <c r="T262" s="40" t="s">
        <v>64</v>
      </c>
      <c r="U262" s="40" t="s">
        <v>64</v>
      </c>
      <c r="V262" s="40" t="s">
        <v>64</v>
      </c>
      <c r="W262" s="40" t="s">
        <v>64</v>
      </c>
      <c r="X262" s="39" t="s">
        <v>64</v>
      </c>
      <c r="Y262" s="41" t="s">
        <v>64</v>
      </c>
      <c r="Z262" s="41" t="s">
        <v>64</v>
      </c>
      <c r="AA262" s="41" t="s">
        <v>64</v>
      </c>
      <c r="AB262" s="42">
        <v>1.0</v>
      </c>
      <c r="AC262" s="42">
        <v>1.0</v>
      </c>
      <c r="AD262" s="42">
        <v>0.0</v>
      </c>
      <c r="AE262" s="42">
        <v>0.0</v>
      </c>
      <c r="AF262" s="42">
        <v>0.0</v>
      </c>
      <c r="AG262" s="25"/>
      <c r="AH262" s="25"/>
      <c r="AI262" s="25"/>
      <c r="AJ262" s="25"/>
      <c r="AK262" s="25"/>
      <c r="AL262" s="25"/>
    </row>
    <row r="263">
      <c r="A263" s="26" t="s">
        <v>244</v>
      </c>
      <c r="B263" s="25" t="s">
        <v>101</v>
      </c>
      <c r="C263" s="25" t="s">
        <v>172</v>
      </c>
      <c r="D263" s="28">
        <v>97.12160418392708</v>
      </c>
      <c r="E263" s="29">
        <v>0.18</v>
      </c>
      <c r="F263" s="30">
        <v>0.0</v>
      </c>
      <c r="G263" s="33"/>
      <c r="H263" s="34" t="s">
        <v>64</v>
      </c>
      <c r="I263" s="35" t="s">
        <v>28</v>
      </c>
      <c r="J263" s="36">
        <v>3000.0</v>
      </c>
      <c r="K263" s="28" t="s">
        <v>64</v>
      </c>
      <c r="L263" s="28" t="s">
        <v>64</v>
      </c>
      <c r="M263" s="34" t="s">
        <v>64</v>
      </c>
      <c r="N263" s="35" t="s">
        <v>28</v>
      </c>
      <c r="O263" s="36">
        <v>3000.0</v>
      </c>
      <c r="P263" s="28" t="s">
        <v>64</v>
      </c>
      <c r="Q263" s="37" t="s">
        <v>64</v>
      </c>
      <c r="R263" s="38" t="s">
        <v>64</v>
      </c>
      <c r="S263" s="39" t="s">
        <v>64</v>
      </c>
      <c r="T263" s="40" t="s">
        <v>64</v>
      </c>
      <c r="U263" s="40" t="s">
        <v>64</v>
      </c>
      <c r="V263" s="40" t="s">
        <v>64</v>
      </c>
      <c r="W263" s="40" t="s">
        <v>64</v>
      </c>
      <c r="X263" s="39" t="s">
        <v>64</v>
      </c>
      <c r="Y263" s="41" t="s">
        <v>64</v>
      </c>
      <c r="Z263" s="41" t="s">
        <v>64</v>
      </c>
      <c r="AA263" s="41" t="s">
        <v>64</v>
      </c>
      <c r="AB263" s="42">
        <v>0.0</v>
      </c>
      <c r="AC263" s="42">
        <v>1.0</v>
      </c>
      <c r="AD263" s="42">
        <v>0.0</v>
      </c>
      <c r="AE263" s="42">
        <v>0.0</v>
      </c>
      <c r="AF263" s="42">
        <v>0.0</v>
      </c>
      <c r="AG263" s="25"/>
      <c r="AH263" s="25"/>
      <c r="AI263" s="25"/>
      <c r="AJ263" s="25"/>
      <c r="AK263" s="25"/>
      <c r="AL263" s="25"/>
    </row>
    <row r="264">
      <c r="A264" s="26" t="s">
        <v>246</v>
      </c>
      <c r="B264" s="25" t="s">
        <v>101</v>
      </c>
      <c r="C264" s="25" t="s">
        <v>172</v>
      </c>
      <c r="D264" s="28">
        <v>97.12160418392708</v>
      </c>
      <c r="E264" s="29">
        <v>0.12965907568653717</v>
      </c>
      <c r="F264" s="30">
        <v>0.0</v>
      </c>
      <c r="G264" s="33"/>
      <c r="H264" s="34" t="s">
        <v>64</v>
      </c>
      <c r="I264" s="35" t="s">
        <v>29</v>
      </c>
      <c r="J264" s="36">
        <v>3000.0</v>
      </c>
      <c r="K264" s="28" t="s">
        <v>64</v>
      </c>
      <c r="L264" s="28" t="s">
        <v>64</v>
      </c>
      <c r="M264" s="34" t="s">
        <v>64</v>
      </c>
      <c r="N264" s="35" t="s">
        <v>29</v>
      </c>
      <c r="O264" s="36">
        <v>3000.0</v>
      </c>
      <c r="P264" s="28" t="s">
        <v>64</v>
      </c>
      <c r="Q264" s="37" t="s">
        <v>64</v>
      </c>
      <c r="R264" s="38" t="s">
        <v>64</v>
      </c>
      <c r="S264" s="39" t="s">
        <v>64</v>
      </c>
      <c r="T264" s="40" t="s">
        <v>64</v>
      </c>
      <c r="U264" s="40" t="s">
        <v>64</v>
      </c>
      <c r="V264" s="40" t="s">
        <v>64</v>
      </c>
      <c r="W264" s="40" t="s">
        <v>64</v>
      </c>
      <c r="X264" s="39" t="s">
        <v>64</v>
      </c>
      <c r="Y264" s="41" t="s">
        <v>64</v>
      </c>
      <c r="Z264" s="41" t="s">
        <v>64</v>
      </c>
      <c r="AA264" s="41" t="s">
        <v>64</v>
      </c>
      <c r="AB264" s="42">
        <v>0.0</v>
      </c>
      <c r="AC264" s="42">
        <v>0.0</v>
      </c>
      <c r="AD264" s="42">
        <v>1.0</v>
      </c>
      <c r="AE264" s="42">
        <v>0.0</v>
      </c>
      <c r="AF264" s="42">
        <v>0.0</v>
      </c>
      <c r="AG264" s="25"/>
      <c r="AH264" s="25"/>
      <c r="AI264" s="25"/>
      <c r="AJ264" s="25"/>
      <c r="AK264" s="25"/>
      <c r="AL264" s="25"/>
    </row>
    <row r="265">
      <c r="A265" s="26" t="s">
        <v>248</v>
      </c>
      <c r="B265" s="25" t="s">
        <v>101</v>
      </c>
      <c r="C265" s="25" t="s">
        <v>172</v>
      </c>
      <c r="D265" s="28">
        <v>97.12160418392708</v>
      </c>
      <c r="E265" s="29">
        <v>0.27948761007577305</v>
      </c>
      <c r="F265" s="30">
        <v>0.0</v>
      </c>
      <c r="G265" s="33"/>
      <c r="H265" s="34" t="s">
        <v>64</v>
      </c>
      <c r="I265" s="35" t="s">
        <v>58</v>
      </c>
      <c r="J265" s="36">
        <v>6500.0</v>
      </c>
      <c r="K265" s="28" t="s">
        <v>64</v>
      </c>
      <c r="L265" s="28" t="s">
        <v>64</v>
      </c>
      <c r="M265" s="34" t="s">
        <v>64</v>
      </c>
      <c r="N265" s="35" t="s">
        <v>27</v>
      </c>
      <c r="O265" s="36">
        <v>7200.0</v>
      </c>
      <c r="P265" s="28" t="s">
        <v>64</v>
      </c>
      <c r="Q265" s="37" t="s">
        <v>64</v>
      </c>
      <c r="R265" s="38" t="s">
        <v>64</v>
      </c>
      <c r="S265" s="39" t="s">
        <v>64</v>
      </c>
      <c r="T265" s="40" t="s">
        <v>64</v>
      </c>
      <c r="U265" s="40" t="s">
        <v>64</v>
      </c>
      <c r="V265" s="40" t="s">
        <v>64</v>
      </c>
      <c r="W265" s="40" t="s">
        <v>64</v>
      </c>
      <c r="X265" s="39" t="s">
        <v>64</v>
      </c>
      <c r="Y265" s="41" t="s">
        <v>64</v>
      </c>
      <c r="Z265" s="41" t="s">
        <v>64</v>
      </c>
      <c r="AA265" s="41" t="s">
        <v>64</v>
      </c>
      <c r="AB265" s="42">
        <v>1.0</v>
      </c>
      <c r="AC265" s="42">
        <v>1.0</v>
      </c>
      <c r="AD265" s="42">
        <v>0.0</v>
      </c>
      <c r="AE265" s="42">
        <v>0.0</v>
      </c>
      <c r="AF265" s="42">
        <v>0.0</v>
      </c>
      <c r="AG265" s="25"/>
      <c r="AH265" s="25"/>
      <c r="AI265" s="25"/>
      <c r="AJ265" s="25"/>
      <c r="AK265" s="25"/>
      <c r="AL265" s="25"/>
    </row>
    <row r="266">
      <c r="A266" s="26" t="s">
        <v>250</v>
      </c>
      <c r="B266" s="25" t="s">
        <v>101</v>
      </c>
      <c r="C266" s="25" t="s">
        <v>172</v>
      </c>
      <c r="D266" s="28">
        <v>97.12160418392708</v>
      </c>
      <c r="E266" s="29">
        <v>0.13933247753530167</v>
      </c>
      <c r="F266" s="30">
        <v>0.0</v>
      </c>
      <c r="G266" s="33"/>
      <c r="H266" s="34" t="s">
        <v>64</v>
      </c>
      <c r="I266" s="35" t="s">
        <v>30</v>
      </c>
      <c r="J266" s="36">
        <v>3000.0</v>
      </c>
      <c r="K266" s="28" t="s">
        <v>64</v>
      </c>
      <c r="L266" s="28" t="s">
        <v>64</v>
      </c>
      <c r="M266" s="34" t="s">
        <v>64</v>
      </c>
      <c r="N266" s="35" t="s">
        <v>30</v>
      </c>
      <c r="O266" s="36">
        <v>3000.0</v>
      </c>
      <c r="P266" s="28" t="s">
        <v>64</v>
      </c>
      <c r="Q266" s="37" t="s">
        <v>64</v>
      </c>
      <c r="R266" s="38" t="s">
        <v>64</v>
      </c>
      <c r="S266" s="39" t="s">
        <v>64</v>
      </c>
      <c r="T266" s="40" t="s">
        <v>64</v>
      </c>
      <c r="U266" s="40" t="s">
        <v>64</v>
      </c>
      <c r="V266" s="40" t="s">
        <v>64</v>
      </c>
      <c r="W266" s="40" t="s">
        <v>64</v>
      </c>
      <c r="X266" s="39" t="s">
        <v>64</v>
      </c>
      <c r="Y266" s="41" t="s">
        <v>64</v>
      </c>
      <c r="Z266" s="41" t="s">
        <v>64</v>
      </c>
      <c r="AA266" s="41" t="s">
        <v>64</v>
      </c>
      <c r="AB266" s="42">
        <v>0.0</v>
      </c>
      <c r="AC266" s="42">
        <v>0.0</v>
      </c>
      <c r="AD266" s="42">
        <v>0.0</v>
      </c>
      <c r="AE266" s="42">
        <v>1.0</v>
      </c>
      <c r="AF266" s="42">
        <v>0.0</v>
      </c>
      <c r="AG266" s="25"/>
      <c r="AH266" s="25"/>
      <c r="AI266" s="25"/>
      <c r="AJ266" s="25"/>
      <c r="AK266" s="25"/>
      <c r="AL266" s="25"/>
    </row>
    <row r="267">
      <c r="A267" s="26" t="s">
        <v>381</v>
      </c>
      <c r="B267" s="25" t="s">
        <v>364</v>
      </c>
      <c r="C267" s="25" t="s">
        <v>136</v>
      </c>
      <c r="D267" s="28">
        <v>94.88351698425849</v>
      </c>
      <c r="E267" s="29">
        <v>0.24678062241300017</v>
      </c>
      <c r="F267" s="30">
        <v>33.0</v>
      </c>
      <c r="G267" s="33"/>
      <c r="H267" s="34">
        <v>37.2798286812491</v>
      </c>
      <c r="I267" s="35" t="s">
        <v>45</v>
      </c>
      <c r="J267" s="36">
        <v>8400.0</v>
      </c>
      <c r="K267" s="28">
        <v>4.438074843005845</v>
      </c>
      <c r="L267" s="28">
        <v>6.27470575907618</v>
      </c>
      <c r="M267" s="34">
        <v>37.7095521019471</v>
      </c>
      <c r="N267" s="35" t="s">
        <v>30</v>
      </c>
      <c r="O267" s="36">
        <v>8900.0</v>
      </c>
      <c r="P267" s="28">
        <v>4.237028326061472</v>
      </c>
      <c r="Q267" s="37">
        <v>6.040930912314505</v>
      </c>
      <c r="R267" s="38">
        <v>16.790338095822694</v>
      </c>
      <c r="S267" s="39">
        <v>17.639756235508546</v>
      </c>
      <c r="T267" s="40">
        <v>0.12546527250551337</v>
      </c>
      <c r="U267" s="40">
        <v>0.003835183002351937</v>
      </c>
      <c r="V267" s="40">
        <v>0.05862351160737961</v>
      </c>
      <c r="W267" s="40">
        <v>0.025969667758783115</v>
      </c>
      <c r="X267" s="39">
        <v>20.221551393422878</v>
      </c>
      <c r="Y267" s="41">
        <v>17.058277287826222</v>
      </c>
      <c r="Z267" s="41">
        <v>19.249430152876567</v>
      </c>
      <c r="AA267" s="41">
        <v>18.460121949070526</v>
      </c>
      <c r="AB267" s="42">
        <v>0.0</v>
      </c>
      <c r="AC267" s="42">
        <v>0.0</v>
      </c>
      <c r="AD267" s="42">
        <v>0.0</v>
      </c>
      <c r="AE267" s="42">
        <v>1.0</v>
      </c>
      <c r="AF267" s="42">
        <v>1.0</v>
      </c>
      <c r="AG267" s="25"/>
      <c r="AH267" s="25"/>
      <c r="AI267" s="25"/>
      <c r="AJ267" s="25"/>
      <c r="AK267" s="25"/>
      <c r="AL267" s="25"/>
    </row>
    <row r="268">
      <c r="A268" s="26" t="s">
        <v>382</v>
      </c>
      <c r="B268" s="25" t="s">
        <v>364</v>
      </c>
      <c r="C268" s="25" t="s">
        <v>136</v>
      </c>
      <c r="D268" s="28">
        <v>94.88351698425849</v>
      </c>
      <c r="E268" s="29">
        <v>0.14229533282325937</v>
      </c>
      <c r="F268" s="30">
        <v>30.0</v>
      </c>
      <c r="G268" s="33"/>
      <c r="H268" s="34">
        <v>22.83715714296656</v>
      </c>
      <c r="I268" s="35" t="s">
        <v>40</v>
      </c>
      <c r="J268" s="36">
        <v>4900.0</v>
      </c>
      <c r="K268" s="28">
        <v>4.660644314891135</v>
      </c>
      <c r="L268" s="28">
        <v>4.602999874559561</v>
      </c>
      <c r="M268" s="34">
        <v>23.184183641101015</v>
      </c>
      <c r="N268" s="35" t="s">
        <v>28</v>
      </c>
      <c r="O268" s="36">
        <v>5200.0</v>
      </c>
      <c r="P268" s="28">
        <v>4.458496854057887</v>
      </c>
      <c r="Q268" s="37">
        <v>4.452236545835621</v>
      </c>
      <c r="R268" s="38">
        <v>8.011368536585328</v>
      </c>
      <c r="S268" s="39">
        <v>8.416661254328583</v>
      </c>
      <c r="T268" s="40">
        <v>0.02483577681276516</v>
      </c>
      <c r="U268" s="40">
        <v>0.03480998436809254</v>
      </c>
      <c r="V268" s="40">
        <v>0.013664664350798503</v>
      </c>
      <c r="W268" s="40">
        <v>0.02074635171508094</v>
      </c>
      <c r="X268" s="39">
        <v>10.365904879348085</v>
      </c>
      <c r="Y268" s="41">
        <v>12.471252263618478</v>
      </c>
      <c r="Z268" s="41">
        <v>8.718598454869658</v>
      </c>
      <c r="AA268" s="41">
        <v>14.465585186231358</v>
      </c>
      <c r="AB268" s="42">
        <v>0.0</v>
      </c>
      <c r="AC268" s="42">
        <v>1.0</v>
      </c>
      <c r="AD268" s="42">
        <v>1.0</v>
      </c>
      <c r="AE268" s="42">
        <v>0.0</v>
      </c>
      <c r="AF268" s="42">
        <v>0.0</v>
      </c>
      <c r="AG268" s="25"/>
      <c r="AH268" s="25"/>
      <c r="AI268" s="25"/>
      <c r="AJ268" s="25"/>
      <c r="AK268" s="25"/>
      <c r="AL268" s="25"/>
    </row>
    <row r="269">
      <c r="A269" s="26" t="s">
        <v>383</v>
      </c>
      <c r="B269" s="25" t="s">
        <v>364</v>
      </c>
      <c r="C269" s="25" t="s">
        <v>136</v>
      </c>
      <c r="D269" s="28">
        <v>94.88351698425849</v>
      </c>
      <c r="E269" s="29">
        <v>0.13411534603811434</v>
      </c>
      <c r="F269" s="30">
        <v>30.0</v>
      </c>
      <c r="G269" s="33"/>
      <c r="H269" s="34">
        <v>24.326132287104144</v>
      </c>
      <c r="I269" s="35" t="s">
        <v>40</v>
      </c>
      <c r="J269" s="36">
        <v>4500.0</v>
      </c>
      <c r="K269" s="28">
        <v>5.405807174912033</v>
      </c>
      <c r="L269" s="28">
        <v>5.591604636278186</v>
      </c>
      <c r="M269" s="34">
        <v>25.15214809633093</v>
      </c>
      <c r="N269" s="35" t="s">
        <v>29</v>
      </c>
      <c r="O269" s="36">
        <v>4800.0</v>
      </c>
      <c r="P269" s="28">
        <v>5.240030853402278</v>
      </c>
      <c r="Q269" s="37">
        <v>5.554256904852362</v>
      </c>
      <c r="R269" s="38">
        <v>7.495442180083357</v>
      </c>
      <c r="S269" s="39">
        <v>7.874634339073489</v>
      </c>
      <c r="T269" s="40">
        <v>0.04950523595615477</v>
      </c>
      <c r="U269" s="40">
        <v>0.007722816809160143</v>
      </c>
      <c r="V269" s="40">
        <v>0.024455586562340453</v>
      </c>
      <c r="W269" s="40">
        <v>0.022079335236445025</v>
      </c>
      <c r="X269" s="39">
        <v>8.270062147424152</v>
      </c>
      <c r="Y269" s="41">
        <v>16.056070139679992</v>
      </c>
      <c r="Z269" s="41">
        <v>7.386395584990829</v>
      </c>
      <c r="AA269" s="41">
        <v>17.7657525113401</v>
      </c>
      <c r="AB269" s="42">
        <v>0.0</v>
      </c>
      <c r="AC269" s="42">
        <v>1.0</v>
      </c>
      <c r="AD269" s="42">
        <v>1.0</v>
      </c>
      <c r="AE269" s="42">
        <v>0.0</v>
      </c>
      <c r="AF269" s="42">
        <v>0.0</v>
      </c>
      <c r="AG269" s="25"/>
      <c r="AH269" s="25"/>
      <c r="AI269" s="25"/>
      <c r="AJ269" s="25"/>
      <c r="AK269" s="25"/>
      <c r="AL269" s="25"/>
    </row>
    <row r="270">
      <c r="A270" s="26" t="s">
        <v>384</v>
      </c>
      <c r="B270" s="25" t="s">
        <v>364</v>
      </c>
      <c r="C270" s="25" t="s">
        <v>136</v>
      </c>
      <c r="D270" s="28">
        <v>94.88351698425849</v>
      </c>
      <c r="E270" s="29">
        <v>0.19896855345911948</v>
      </c>
      <c r="F270" s="30">
        <v>27.0</v>
      </c>
      <c r="G270" s="33"/>
      <c r="H270" s="34">
        <v>25.85959373385112</v>
      </c>
      <c r="I270" s="35" t="s">
        <v>27</v>
      </c>
      <c r="J270" s="36">
        <v>5800.0</v>
      </c>
      <c r="K270" s="28">
        <v>4.458550643767435</v>
      </c>
      <c r="L270" s="28">
        <v>4.822858927096103</v>
      </c>
      <c r="M270" s="34">
        <v>25.610247771001227</v>
      </c>
      <c r="N270" s="35" t="s">
        <v>27</v>
      </c>
      <c r="O270" s="36">
        <v>5900.0</v>
      </c>
      <c r="P270" s="28">
        <v>4.3407199611866485</v>
      </c>
      <c r="Q270" s="37">
        <v>4.662214101884767</v>
      </c>
      <c r="R270" s="38">
        <v>10.609491934197463</v>
      </c>
      <c r="S270" s="39">
        <v>11.146222930936602</v>
      </c>
      <c r="T270" s="40">
        <v>0.07273831163402991</v>
      </c>
      <c r="U270" s="40">
        <v>0.012385455660628469</v>
      </c>
      <c r="V270" s="40">
        <v>0.04166971099380934</v>
      </c>
      <c r="W270" s="40">
        <v>0.04565824756248631</v>
      </c>
      <c r="X270" s="39">
        <v>11.083561540486892</v>
      </c>
      <c r="Y270" s="41">
        <v>14.776032193364228</v>
      </c>
      <c r="Z270" s="41">
        <v>9.534607905943234</v>
      </c>
      <c r="AA270" s="41">
        <v>16.075639865057994</v>
      </c>
      <c r="AB270" s="42">
        <v>1.0</v>
      </c>
      <c r="AC270" s="42">
        <v>0.0</v>
      </c>
      <c r="AD270" s="42">
        <v>0.0</v>
      </c>
      <c r="AE270" s="42">
        <v>0.0</v>
      </c>
      <c r="AF270" s="42">
        <v>0.0</v>
      </c>
      <c r="AG270" s="25"/>
      <c r="AH270" s="25"/>
      <c r="AI270" s="25"/>
      <c r="AJ270" s="25"/>
      <c r="AK270" s="25"/>
      <c r="AL270" s="25"/>
    </row>
    <row r="271">
      <c r="A271" s="26" t="s">
        <v>386</v>
      </c>
      <c r="B271" s="25" t="s">
        <v>364</v>
      </c>
      <c r="C271" s="25" t="s">
        <v>136</v>
      </c>
      <c r="D271" s="28">
        <v>94.88351698425849</v>
      </c>
      <c r="E271" s="29">
        <v>0.19031747673216134</v>
      </c>
      <c r="F271" s="30">
        <v>24.0</v>
      </c>
      <c r="G271" s="33"/>
      <c r="H271" s="34">
        <v>20.992865508555333</v>
      </c>
      <c r="I271" s="35" t="s">
        <v>27</v>
      </c>
      <c r="J271" s="36">
        <v>3500.0</v>
      </c>
      <c r="K271" s="28">
        <v>5.997961573872952</v>
      </c>
      <c r="L271" s="28">
        <v>5.56964291080662</v>
      </c>
      <c r="M271" s="34">
        <v>20.17124907872241</v>
      </c>
      <c r="N271" s="35" t="s">
        <v>27</v>
      </c>
      <c r="O271" s="36">
        <v>3500.0</v>
      </c>
      <c r="P271" s="28">
        <v>5.763214022492117</v>
      </c>
      <c r="Q271" s="37">
        <v>5.197511297424004</v>
      </c>
      <c r="R271" s="38">
        <v>8.950656483134447</v>
      </c>
      <c r="S271" s="39">
        <v>9.403467494769924</v>
      </c>
      <c r="T271" s="40">
        <v>0.04270044833266485</v>
      </c>
      <c r="U271" s="40">
        <v>0.041658973983087655</v>
      </c>
      <c r="V271" s="40">
        <v>0.022079256211036458</v>
      </c>
      <c r="W271" s="40">
        <v>0.02957787152799224</v>
      </c>
      <c r="X271" s="39">
        <v>11.314746776160968</v>
      </c>
      <c r="Y271" s="41">
        <v>9.678118732394365</v>
      </c>
      <c r="Z271" s="41">
        <v>9.62494616592208</v>
      </c>
      <c r="AA271" s="41">
        <v>10.546302912800332</v>
      </c>
      <c r="AB271" s="42">
        <v>1.0</v>
      </c>
      <c r="AC271" s="42">
        <v>0.0</v>
      </c>
      <c r="AD271" s="42">
        <v>0.0</v>
      </c>
      <c r="AE271" s="42">
        <v>0.0</v>
      </c>
      <c r="AF271" s="42">
        <v>0.0</v>
      </c>
      <c r="AG271" s="25"/>
      <c r="AH271" s="25"/>
      <c r="AI271" s="25"/>
      <c r="AJ271" s="25"/>
      <c r="AK271" s="25"/>
      <c r="AL271" s="25"/>
    </row>
    <row r="272">
      <c r="A272" s="26" t="s">
        <v>385</v>
      </c>
      <c r="B272" s="25" t="s">
        <v>364</v>
      </c>
      <c r="C272" s="25" t="s">
        <v>136</v>
      </c>
      <c r="D272" s="28">
        <v>94.88351698425849</v>
      </c>
      <c r="E272" s="29">
        <v>0.20696348314606738</v>
      </c>
      <c r="F272" s="30">
        <v>24.0</v>
      </c>
      <c r="G272" s="33"/>
      <c r="H272" s="34">
        <v>27.902793518268457</v>
      </c>
      <c r="I272" s="35" t="s">
        <v>45</v>
      </c>
      <c r="J272" s="36">
        <v>5000.0</v>
      </c>
      <c r="K272" s="28">
        <v>5.580558703653691</v>
      </c>
      <c r="L272" s="28">
        <v>6.382123978001188</v>
      </c>
      <c r="M272" s="34">
        <v>28.148935752519193</v>
      </c>
      <c r="N272" s="35" t="s">
        <v>31</v>
      </c>
      <c r="O272" s="36">
        <v>6000.0</v>
      </c>
      <c r="P272" s="28">
        <v>4.6914892920865325</v>
      </c>
      <c r="Q272" s="37">
        <v>5.39995999337633</v>
      </c>
      <c r="R272" s="38">
        <v>9.880440001590044</v>
      </c>
      <c r="S272" s="39">
        <v>10.380288480967378</v>
      </c>
      <c r="T272" s="40">
        <v>0.0922930851595026</v>
      </c>
      <c r="U272" s="40">
        <v>0.008351837030470453</v>
      </c>
      <c r="V272" s="40">
        <v>0.04651656067603797</v>
      </c>
      <c r="W272" s="40">
        <v>0.031821556280653245</v>
      </c>
      <c r="X272" s="39">
        <v>11.595875080561331</v>
      </c>
      <c r="Y272" s="41">
        <v>16.306918437707125</v>
      </c>
      <c r="Z272" s="41">
        <v>10.642926868923505</v>
      </c>
      <c r="AA272" s="41">
        <v>17.50600888359569</v>
      </c>
      <c r="AB272" s="42">
        <v>0.0</v>
      </c>
      <c r="AC272" s="42">
        <v>0.0</v>
      </c>
      <c r="AD272" s="42">
        <v>0.0</v>
      </c>
      <c r="AE272" s="42">
        <v>1.0</v>
      </c>
      <c r="AF272" s="42">
        <v>1.0</v>
      </c>
      <c r="AG272" s="25"/>
      <c r="AH272" s="25"/>
      <c r="AI272" s="25"/>
      <c r="AJ272" s="25"/>
      <c r="AK272" s="25"/>
      <c r="AL272" s="25"/>
    </row>
    <row r="273">
      <c r="A273" s="26" t="s">
        <v>387</v>
      </c>
      <c r="B273" s="25" t="s">
        <v>364</v>
      </c>
      <c r="C273" s="25" t="s">
        <v>136</v>
      </c>
      <c r="D273" s="28">
        <v>94.88351698425849</v>
      </c>
      <c r="E273" s="29">
        <v>0.23938513513513515</v>
      </c>
      <c r="F273" s="30">
        <v>24.0</v>
      </c>
      <c r="G273" s="33"/>
      <c r="H273" s="34">
        <v>23.968039817551354</v>
      </c>
      <c r="I273" s="35" t="s">
        <v>44</v>
      </c>
      <c r="J273" s="36">
        <v>4900.0</v>
      </c>
      <c r="K273" s="28">
        <v>4.89143669745946</v>
      </c>
      <c r="L273" s="28">
        <v>5.004924564431472</v>
      </c>
      <c r="M273" s="34">
        <v>23.874783054693165</v>
      </c>
      <c r="N273" s="35" t="s">
        <v>29</v>
      </c>
      <c r="O273" s="36">
        <v>5300.0</v>
      </c>
      <c r="P273" s="28">
        <v>4.504676048055314</v>
      </c>
      <c r="Q273" s="37">
        <v>4.596055238739959</v>
      </c>
      <c r="R273" s="38">
        <v>11.766633580127236</v>
      </c>
      <c r="S273" s="39">
        <v>12.3619040236976</v>
      </c>
      <c r="T273" s="40">
        <v>0.08980103842306109</v>
      </c>
      <c r="U273" s="40">
        <v>0.017742508197526007</v>
      </c>
      <c r="V273" s="40">
        <v>0.055513369206983215</v>
      </c>
      <c r="W273" s="40">
        <v>0.03700891280465548</v>
      </c>
      <c r="X273" s="39">
        <v>13.22248151908408</v>
      </c>
      <c r="Y273" s="41">
        <v>10.745558298467273</v>
      </c>
      <c r="Z273" s="41">
        <v>11.923729672940889</v>
      </c>
      <c r="AA273" s="41">
        <v>11.951053381752276</v>
      </c>
      <c r="AB273" s="42">
        <v>0.0</v>
      </c>
      <c r="AC273" s="42">
        <v>0.0</v>
      </c>
      <c r="AD273" s="42">
        <v>1.0</v>
      </c>
      <c r="AE273" s="42">
        <v>1.0</v>
      </c>
      <c r="AF273" s="42">
        <v>0.0</v>
      </c>
      <c r="AG273" s="25"/>
      <c r="AH273" s="25"/>
      <c r="AI273" s="25"/>
      <c r="AJ273" s="25"/>
      <c r="AK273" s="25"/>
      <c r="AL273" s="25"/>
    </row>
    <row r="274">
      <c r="A274" s="26" t="s">
        <v>388</v>
      </c>
      <c r="B274" s="25" t="s">
        <v>364</v>
      </c>
      <c r="C274" s="25" t="s">
        <v>136</v>
      </c>
      <c r="D274" s="28">
        <v>94.88351698425849</v>
      </c>
      <c r="E274" s="29">
        <v>0.20023623730625334</v>
      </c>
      <c r="F274" s="30">
        <v>21.0</v>
      </c>
      <c r="G274" s="33"/>
      <c r="H274" s="34">
        <v>20.512383398731902</v>
      </c>
      <c r="I274" s="35" t="s">
        <v>40</v>
      </c>
      <c r="J274" s="36">
        <v>3600.0</v>
      </c>
      <c r="K274" s="28">
        <v>5.697884277425528</v>
      </c>
      <c r="L274" s="28">
        <v>5.202068764380697</v>
      </c>
      <c r="M274" s="34">
        <v>20.230733398101354</v>
      </c>
      <c r="N274" s="35" t="s">
        <v>28</v>
      </c>
      <c r="O274" s="36">
        <v>3600.0</v>
      </c>
      <c r="P274" s="28">
        <v>5.619648166139265</v>
      </c>
      <c r="Q274" s="37">
        <v>5.078974032596359</v>
      </c>
      <c r="R274" s="38">
        <v>8.313881766429414</v>
      </c>
      <c r="S274" s="39">
        <v>8.734478537221396</v>
      </c>
      <c r="T274" s="40">
        <v>0.04970345923944387</v>
      </c>
      <c r="U274" s="40">
        <v>0.030998986206418482</v>
      </c>
      <c r="V274" s="40">
        <v>0.04381890592568308</v>
      </c>
      <c r="W274" s="40">
        <v>0.039720734867885375</v>
      </c>
      <c r="X274" s="39">
        <v>9.624944591274103</v>
      </c>
      <c r="Y274" s="41">
        <v>10.8874388074578</v>
      </c>
      <c r="Z274" s="41">
        <v>8.157102372845035</v>
      </c>
      <c r="AA274" s="41">
        <v>12.073631025256319</v>
      </c>
      <c r="AB274" s="42">
        <v>0.0</v>
      </c>
      <c r="AC274" s="42">
        <v>1.0</v>
      </c>
      <c r="AD274" s="42">
        <v>1.0</v>
      </c>
      <c r="AE274" s="42">
        <v>0.0</v>
      </c>
      <c r="AF274" s="42">
        <v>0.0</v>
      </c>
      <c r="AG274" s="25"/>
      <c r="AH274" s="25"/>
      <c r="AI274" s="25"/>
      <c r="AJ274" s="25"/>
      <c r="AK274" s="25"/>
      <c r="AL274" s="25"/>
    </row>
    <row r="275">
      <c r="A275" s="26" t="s">
        <v>392</v>
      </c>
      <c r="B275" s="25" t="s">
        <v>364</v>
      </c>
      <c r="C275" s="25" t="s">
        <v>136</v>
      </c>
      <c r="D275" s="28">
        <v>94.88351698425849</v>
      </c>
      <c r="E275" s="29">
        <v>0.1568479809976247</v>
      </c>
      <c r="F275" s="30">
        <v>12.0</v>
      </c>
      <c r="G275" s="33"/>
      <c r="H275" s="34">
        <v>9.500885223499306</v>
      </c>
      <c r="I275" s="35" t="s">
        <v>44</v>
      </c>
      <c r="J275" s="36">
        <v>3000.0</v>
      </c>
      <c r="K275" s="28">
        <v>3.1669617411664355</v>
      </c>
      <c r="L275" s="28">
        <v>1.645946804392911</v>
      </c>
      <c r="M275" s="34">
        <v>9.365187408785697</v>
      </c>
      <c r="N275" s="35" t="s">
        <v>30</v>
      </c>
      <c r="O275" s="36">
        <v>3000.0</v>
      </c>
      <c r="P275" s="28">
        <v>3.121729136261899</v>
      </c>
      <c r="Q275" s="37">
        <v>1.605442058282851</v>
      </c>
      <c r="R275" s="38">
        <v>3.578846734938494</v>
      </c>
      <c r="S275" s="39">
        <v>3.7598995117475895</v>
      </c>
      <c r="T275" s="40">
        <v>0.030418165480841412</v>
      </c>
      <c r="U275" s="40">
        <v>0.039412240988465616</v>
      </c>
      <c r="V275" s="40">
        <v>0.024253686762132687</v>
      </c>
      <c r="W275" s="40">
        <v>0.024758971903010452</v>
      </c>
      <c r="X275" s="39">
        <v>4.996883276652787</v>
      </c>
      <c r="Y275" s="41">
        <v>4.50400194684652</v>
      </c>
      <c r="Z275" s="41">
        <v>4.235784480616683</v>
      </c>
      <c r="AA275" s="41">
        <v>5.129402928169015</v>
      </c>
      <c r="AB275" s="42">
        <v>0.0</v>
      </c>
      <c r="AC275" s="42">
        <v>0.0</v>
      </c>
      <c r="AD275" s="42">
        <v>1.0</v>
      </c>
      <c r="AE275" s="42">
        <v>1.0</v>
      </c>
      <c r="AF275" s="42">
        <v>0.0</v>
      </c>
      <c r="AG275" s="25"/>
      <c r="AH275" s="25"/>
      <c r="AI275" s="25"/>
      <c r="AJ275" s="25"/>
      <c r="AK275" s="25"/>
      <c r="AL275" s="25"/>
    </row>
    <row r="276">
      <c r="A276" s="26" t="s">
        <v>389</v>
      </c>
      <c r="B276" s="25" t="s">
        <v>364</v>
      </c>
      <c r="C276" s="25" t="s">
        <v>136</v>
      </c>
      <c r="D276" s="28">
        <v>94.88351698425849</v>
      </c>
      <c r="E276" s="29">
        <v>0.16575263662511985</v>
      </c>
      <c r="F276" s="30">
        <v>8.0</v>
      </c>
      <c r="G276" s="33"/>
      <c r="H276" s="34">
        <v>5.541561406090203</v>
      </c>
      <c r="I276" s="35" t="s">
        <v>58</v>
      </c>
      <c r="J276" s="36">
        <v>3000.0</v>
      </c>
      <c r="K276" s="28">
        <v>1.847187135363401</v>
      </c>
      <c r="L276" s="28">
        <v>0.6469748688970991</v>
      </c>
      <c r="M276" s="34">
        <v>5.3246833893898575</v>
      </c>
      <c r="N276" s="35" t="s">
        <v>28</v>
      </c>
      <c r="O276" s="36">
        <v>3000.0</v>
      </c>
      <c r="P276" s="28">
        <v>1.7748944631299526</v>
      </c>
      <c r="Q276" s="37">
        <v>0.603749090617853</v>
      </c>
      <c r="R276" s="38">
        <v>2.541639037321218</v>
      </c>
      <c r="S276" s="39">
        <v>2.670219789567741</v>
      </c>
      <c r="T276" s="40">
        <v>0.04686027930434618</v>
      </c>
      <c r="U276" s="40">
        <v>0.02587502378979115</v>
      </c>
      <c r="V276" s="40">
        <v>0.029236739479015984</v>
      </c>
      <c r="W276" s="40">
        <v>0.026893725513798674</v>
      </c>
      <c r="X276" s="39">
        <v>3.1639386096596582</v>
      </c>
      <c r="Y276" s="41">
        <v>2.3776227964305443</v>
      </c>
      <c r="Z276" s="41">
        <v>2.746698232927554</v>
      </c>
      <c r="AA276" s="41">
        <v>2.5779851564623035</v>
      </c>
      <c r="AB276" s="42">
        <v>1.0</v>
      </c>
      <c r="AC276" s="42">
        <v>1.0</v>
      </c>
      <c r="AD276" s="42">
        <v>0.0</v>
      </c>
      <c r="AE276" s="42">
        <v>0.0</v>
      </c>
      <c r="AF276" s="42">
        <v>0.0</v>
      </c>
      <c r="AG276" s="25"/>
      <c r="AH276" s="25"/>
      <c r="AI276" s="25"/>
      <c r="AJ276" s="25"/>
      <c r="AK276" s="25"/>
      <c r="AL276" s="25"/>
    </row>
    <row r="277">
      <c r="A277" s="26" t="s">
        <v>390</v>
      </c>
      <c r="B277" s="25" t="s">
        <v>364</v>
      </c>
      <c r="C277" s="25" t="s">
        <v>136</v>
      </c>
      <c r="D277" s="28">
        <v>94.88351698425849</v>
      </c>
      <c r="E277" s="29">
        <v>0.1759493670886076</v>
      </c>
      <c r="F277" s="30">
        <v>3.0</v>
      </c>
      <c r="G277" s="33"/>
      <c r="H277" s="34">
        <v>2.583741178662831</v>
      </c>
      <c r="I277" s="35" t="s">
        <v>28</v>
      </c>
      <c r="J277" s="36">
        <v>3000.0</v>
      </c>
      <c r="K277" s="28">
        <v>0.8612470595542769</v>
      </c>
      <c r="L277" s="28">
        <v>0.17255000275806892</v>
      </c>
      <c r="M277" s="34">
        <v>2.5297555869799035</v>
      </c>
      <c r="N277" s="35" t="s">
        <v>28</v>
      </c>
      <c r="O277" s="36">
        <v>3000.0</v>
      </c>
      <c r="P277" s="28">
        <v>0.8432518623266345</v>
      </c>
      <c r="Q277" s="37">
        <v>0.16635325272202742</v>
      </c>
      <c r="R277" s="38">
        <v>1.0210757190432478</v>
      </c>
      <c r="S277" s="39">
        <v>1.0727316316757571</v>
      </c>
      <c r="T277" s="40">
        <v>0.05767604178479065</v>
      </c>
      <c r="U277" s="40">
        <v>0.02220681822729908</v>
      </c>
      <c r="V277" s="40">
        <v>0.03896474124141829</v>
      </c>
      <c r="W277" s="40">
        <v>0.03660012633758551</v>
      </c>
      <c r="X277" s="39">
        <v>1.2675288914968204</v>
      </c>
      <c r="Y277" s="41">
        <v>1.3162122871660107</v>
      </c>
      <c r="Z277" s="41">
        <v>1.0931598376401148</v>
      </c>
      <c r="AA277" s="41">
        <v>1.436595749339789</v>
      </c>
      <c r="AB277" s="42">
        <v>0.0</v>
      </c>
      <c r="AC277" s="42">
        <v>1.0</v>
      </c>
      <c r="AD277" s="42">
        <v>0.0</v>
      </c>
      <c r="AE277" s="42">
        <v>0.0</v>
      </c>
      <c r="AF277" s="42">
        <v>0.0</v>
      </c>
      <c r="AG277" s="25"/>
      <c r="AH277" s="25"/>
      <c r="AI277" s="25"/>
      <c r="AJ277" s="25"/>
      <c r="AK277" s="25"/>
      <c r="AL277" s="25"/>
    </row>
    <row r="278">
      <c r="A278" s="26" t="s">
        <v>391</v>
      </c>
      <c r="B278" s="25" t="s">
        <v>364</v>
      </c>
      <c r="C278" s="25" t="s">
        <v>136</v>
      </c>
      <c r="D278" s="28">
        <v>94.88351698425849</v>
      </c>
      <c r="E278" s="29">
        <v>0.17501342281879192</v>
      </c>
      <c r="F278" s="30">
        <v>0.0</v>
      </c>
      <c r="G278" s="33"/>
      <c r="H278" s="34" t="s">
        <v>64</v>
      </c>
      <c r="I278" s="35" t="s">
        <v>40</v>
      </c>
      <c r="J278" s="36">
        <v>3000.0</v>
      </c>
      <c r="K278" s="28" t="s">
        <v>64</v>
      </c>
      <c r="L278" s="28" t="s">
        <v>64</v>
      </c>
      <c r="M278" s="34" t="s">
        <v>64</v>
      </c>
      <c r="N278" s="35" t="s">
        <v>28</v>
      </c>
      <c r="O278" s="36">
        <v>3000.0</v>
      </c>
      <c r="P278" s="28" t="s">
        <v>64</v>
      </c>
      <c r="Q278" s="37" t="s">
        <v>64</v>
      </c>
      <c r="R278" s="38" t="s">
        <v>64</v>
      </c>
      <c r="S278" s="39" t="s">
        <v>64</v>
      </c>
      <c r="T278" s="40" t="s">
        <v>64</v>
      </c>
      <c r="U278" s="40" t="s">
        <v>64</v>
      </c>
      <c r="V278" s="40" t="s">
        <v>64</v>
      </c>
      <c r="W278" s="40" t="s">
        <v>64</v>
      </c>
      <c r="X278" s="39" t="s">
        <v>64</v>
      </c>
      <c r="Y278" s="41" t="s">
        <v>64</v>
      </c>
      <c r="Z278" s="41" t="s">
        <v>64</v>
      </c>
      <c r="AA278" s="41" t="s">
        <v>64</v>
      </c>
      <c r="AB278" s="42">
        <v>0.0</v>
      </c>
      <c r="AC278" s="42">
        <v>1.0</v>
      </c>
      <c r="AD278" s="42">
        <v>1.0</v>
      </c>
      <c r="AE278" s="42">
        <v>0.0</v>
      </c>
      <c r="AF278" s="42">
        <v>0.0</v>
      </c>
      <c r="AG278" s="25"/>
      <c r="AH278" s="25"/>
      <c r="AI278" s="25"/>
      <c r="AJ278" s="25"/>
      <c r="AK278" s="25"/>
      <c r="AL278" s="25"/>
    </row>
    <row r="279">
      <c r="A279" s="26" t="s">
        <v>393</v>
      </c>
      <c r="B279" s="25" t="s">
        <v>364</v>
      </c>
      <c r="C279" s="25" t="s">
        <v>136</v>
      </c>
      <c r="D279" s="28">
        <v>94.88351698425849</v>
      </c>
      <c r="E279" s="29">
        <v>0.18</v>
      </c>
      <c r="F279" s="30">
        <v>0.0</v>
      </c>
      <c r="G279" s="33"/>
      <c r="H279" s="34" t="s">
        <v>64</v>
      </c>
      <c r="I279" s="35" t="s">
        <v>58</v>
      </c>
      <c r="J279" s="36">
        <v>3000.0</v>
      </c>
      <c r="K279" s="28" t="s">
        <v>64</v>
      </c>
      <c r="L279" s="28" t="s">
        <v>64</v>
      </c>
      <c r="M279" s="34" t="s">
        <v>64</v>
      </c>
      <c r="N279" s="35" t="s">
        <v>27</v>
      </c>
      <c r="O279" s="36">
        <v>3000.0</v>
      </c>
      <c r="P279" s="28" t="s">
        <v>64</v>
      </c>
      <c r="Q279" s="37" t="s">
        <v>64</v>
      </c>
      <c r="R279" s="38" t="s">
        <v>64</v>
      </c>
      <c r="S279" s="39" t="s">
        <v>64</v>
      </c>
      <c r="T279" s="40" t="s">
        <v>64</v>
      </c>
      <c r="U279" s="40" t="s">
        <v>64</v>
      </c>
      <c r="V279" s="40" t="s">
        <v>64</v>
      </c>
      <c r="W279" s="40" t="s">
        <v>64</v>
      </c>
      <c r="X279" s="39" t="s">
        <v>64</v>
      </c>
      <c r="Y279" s="41" t="s">
        <v>64</v>
      </c>
      <c r="Z279" s="41" t="s">
        <v>64</v>
      </c>
      <c r="AA279" s="41" t="s">
        <v>64</v>
      </c>
      <c r="AB279" s="42">
        <v>1.0</v>
      </c>
      <c r="AC279" s="42">
        <v>1.0</v>
      </c>
      <c r="AD279" s="42">
        <v>0.0</v>
      </c>
      <c r="AE279" s="42">
        <v>0.0</v>
      </c>
      <c r="AF279" s="42">
        <v>0.0</v>
      </c>
      <c r="AG279" s="25"/>
      <c r="AH279" s="25"/>
      <c r="AI279" s="25"/>
      <c r="AJ279" s="25"/>
      <c r="AK279" s="25"/>
      <c r="AL279" s="25"/>
    </row>
    <row r="280">
      <c r="A280" s="26" t="s">
        <v>394</v>
      </c>
      <c r="B280" s="25" t="s">
        <v>364</v>
      </c>
      <c r="C280" s="25" t="s">
        <v>136</v>
      </c>
      <c r="D280" s="28">
        <v>94.88351698425849</v>
      </c>
      <c r="E280" s="29">
        <v>0.19138039867109635</v>
      </c>
      <c r="F280" s="30">
        <v>0.0</v>
      </c>
      <c r="G280" s="33"/>
      <c r="H280" s="34" t="s">
        <v>64</v>
      </c>
      <c r="I280" s="35" t="s">
        <v>45</v>
      </c>
      <c r="J280" s="36">
        <v>3000.0</v>
      </c>
      <c r="K280" s="28" t="s">
        <v>64</v>
      </c>
      <c r="L280" s="28" t="s">
        <v>64</v>
      </c>
      <c r="M280" s="34" t="s">
        <v>64</v>
      </c>
      <c r="N280" s="35" t="s">
        <v>31</v>
      </c>
      <c r="O280" s="36">
        <v>3100.0</v>
      </c>
      <c r="P280" s="28" t="s">
        <v>64</v>
      </c>
      <c r="Q280" s="37" t="s">
        <v>64</v>
      </c>
      <c r="R280" s="38" t="s">
        <v>64</v>
      </c>
      <c r="S280" s="39" t="s">
        <v>64</v>
      </c>
      <c r="T280" s="40" t="s">
        <v>64</v>
      </c>
      <c r="U280" s="40" t="s">
        <v>64</v>
      </c>
      <c r="V280" s="40" t="s">
        <v>64</v>
      </c>
      <c r="W280" s="40" t="s">
        <v>64</v>
      </c>
      <c r="X280" s="39" t="s">
        <v>64</v>
      </c>
      <c r="Y280" s="41" t="s">
        <v>64</v>
      </c>
      <c r="Z280" s="41" t="s">
        <v>64</v>
      </c>
      <c r="AA280" s="41" t="s">
        <v>64</v>
      </c>
      <c r="AB280" s="42">
        <v>0.0</v>
      </c>
      <c r="AC280" s="42">
        <v>0.0</v>
      </c>
      <c r="AD280" s="42">
        <v>0.0</v>
      </c>
      <c r="AE280" s="42">
        <v>1.0</v>
      </c>
      <c r="AF280" s="42">
        <v>1.0</v>
      </c>
      <c r="AG280" s="25"/>
      <c r="AH280" s="25"/>
      <c r="AI280" s="25"/>
      <c r="AJ280" s="25"/>
      <c r="AK280" s="25"/>
      <c r="AL280" s="25"/>
    </row>
    <row r="281">
      <c r="A281" s="26" t="s">
        <v>395</v>
      </c>
      <c r="B281" s="25" t="s">
        <v>364</v>
      </c>
      <c r="C281" s="25" t="s">
        <v>136</v>
      </c>
      <c r="D281" s="28">
        <v>94.88351698425849</v>
      </c>
      <c r="E281" s="29">
        <v>0.3038514898313101</v>
      </c>
      <c r="F281" s="30">
        <v>0.0</v>
      </c>
      <c r="G281" s="33"/>
      <c r="H281" s="34" t="s">
        <v>64</v>
      </c>
      <c r="I281" s="35" t="s">
        <v>44</v>
      </c>
      <c r="J281" s="36">
        <v>8100.0</v>
      </c>
      <c r="K281" s="28" t="s">
        <v>64</v>
      </c>
      <c r="L281" s="28" t="s">
        <v>64</v>
      </c>
      <c r="M281" s="34" t="s">
        <v>64</v>
      </c>
      <c r="N281" s="35" t="s">
        <v>29</v>
      </c>
      <c r="O281" s="36">
        <v>8600.0</v>
      </c>
      <c r="P281" s="28" t="s">
        <v>64</v>
      </c>
      <c r="Q281" s="37" t="s">
        <v>64</v>
      </c>
      <c r="R281" s="38" t="s">
        <v>64</v>
      </c>
      <c r="S281" s="39" t="s">
        <v>64</v>
      </c>
      <c r="T281" s="40" t="s">
        <v>64</v>
      </c>
      <c r="U281" s="40" t="s">
        <v>64</v>
      </c>
      <c r="V281" s="40" t="s">
        <v>64</v>
      </c>
      <c r="W281" s="40" t="s">
        <v>64</v>
      </c>
      <c r="X281" s="39" t="s">
        <v>64</v>
      </c>
      <c r="Y281" s="41" t="s">
        <v>64</v>
      </c>
      <c r="Z281" s="41" t="s">
        <v>64</v>
      </c>
      <c r="AA281" s="41" t="s">
        <v>64</v>
      </c>
      <c r="AB281" s="42">
        <v>0.0</v>
      </c>
      <c r="AC281" s="42">
        <v>0.0</v>
      </c>
      <c r="AD281" s="42">
        <v>1.0</v>
      </c>
      <c r="AE281" s="42">
        <v>1.0</v>
      </c>
      <c r="AF281" s="42">
        <v>0.0</v>
      </c>
      <c r="AG281" s="25"/>
      <c r="AH281" s="25"/>
      <c r="AI281" s="25"/>
      <c r="AJ281" s="25"/>
      <c r="AK281" s="25"/>
      <c r="AL281" s="25"/>
    </row>
    <row r="282">
      <c r="A282" s="26" t="s">
        <v>396</v>
      </c>
      <c r="B282" s="25" t="s">
        <v>364</v>
      </c>
      <c r="C282" s="25" t="s">
        <v>136</v>
      </c>
      <c r="D282" s="28">
        <v>94.88351698425849</v>
      </c>
      <c r="E282" s="29">
        <v>0.18</v>
      </c>
      <c r="F282" s="30">
        <v>0.0</v>
      </c>
      <c r="G282" s="33"/>
      <c r="H282" s="34" t="s">
        <v>64</v>
      </c>
      <c r="I282" s="35" t="s">
        <v>30</v>
      </c>
      <c r="J282" s="36">
        <v>3000.0</v>
      </c>
      <c r="K282" s="28" t="s">
        <v>64</v>
      </c>
      <c r="L282" s="28" t="s">
        <v>64</v>
      </c>
      <c r="M282" s="34" t="s">
        <v>64</v>
      </c>
      <c r="N282" s="35" t="s">
        <v>30</v>
      </c>
      <c r="O282" s="36">
        <v>3000.0</v>
      </c>
      <c r="P282" s="28" t="s">
        <v>64</v>
      </c>
      <c r="Q282" s="37" t="s">
        <v>64</v>
      </c>
      <c r="R282" s="38" t="s">
        <v>64</v>
      </c>
      <c r="S282" s="39" t="s">
        <v>64</v>
      </c>
      <c r="T282" s="40" t="s">
        <v>64</v>
      </c>
      <c r="U282" s="40" t="s">
        <v>64</v>
      </c>
      <c r="V282" s="40" t="s">
        <v>64</v>
      </c>
      <c r="W282" s="40" t="s">
        <v>64</v>
      </c>
      <c r="X282" s="39" t="s">
        <v>64</v>
      </c>
      <c r="Y282" s="41" t="s">
        <v>64</v>
      </c>
      <c r="Z282" s="41" t="s">
        <v>64</v>
      </c>
      <c r="AA282" s="41" t="s">
        <v>64</v>
      </c>
      <c r="AB282" s="42">
        <v>0.0</v>
      </c>
      <c r="AC282" s="42">
        <v>0.0</v>
      </c>
      <c r="AD282" s="42">
        <v>0.0</v>
      </c>
      <c r="AE282" s="42">
        <v>1.0</v>
      </c>
      <c r="AF282" s="42">
        <v>0.0</v>
      </c>
      <c r="AG282" s="25"/>
      <c r="AH282" s="25"/>
      <c r="AI282" s="25"/>
      <c r="AJ282" s="25"/>
      <c r="AK282" s="25"/>
      <c r="AL282" s="25"/>
    </row>
    <row r="283">
      <c r="A283" s="26" t="s">
        <v>397</v>
      </c>
      <c r="B283" s="25" t="s">
        <v>364</v>
      </c>
      <c r="C283" s="25" t="s">
        <v>136</v>
      </c>
      <c r="D283" s="28">
        <v>94.88351698425849</v>
      </c>
      <c r="E283" s="29">
        <v>0.20874927395934173</v>
      </c>
      <c r="F283" s="30">
        <v>0.0</v>
      </c>
      <c r="G283" s="33"/>
      <c r="H283" s="34" t="s">
        <v>64</v>
      </c>
      <c r="I283" s="35" t="s">
        <v>27</v>
      </c>
      <c r="J283" s="36">
        <v>3700.0</v>
      </c>
      <c r="K283" s="28" t="s">
        <v>64</v>
      </c>
      <c r="L283" s="28" t="s">
        <v>64</v>
      </c>
      <c r="M283" s="34" t="s">
        <v>64</v>
      </c>
      <c r="N283" s="35" t="s">
        <v>27</v>
      </c>
      <c r="O283" s="36">
        <v>3300.0</v>
      </c>
      <c r="P283" s="28" t="s">
        <v>64</v>
      </c>
      <c r="Q283" s="37" t="s">
        <v>64</v>
      </c>
      <c r="R283" s="38" t="s">
        <v>64</v>
      </c>
      <c r="S283" s="39" t="s">
        <v>64</v>
      </c>
      <c r="T283" s="40" t="s">
        <v>64</v>
      </c>
      <c r="U283" s="40" t="s">
        <v>64</v>
      </c>
      <c r="V283" s="40" t="s">
        <v>64</v>
      </c>
      <c r="W283" s="40" t="s">
        <v>64</v>
      </c>
      <c r="X283" s="39" t="s">
        <v>64</v>
      </c>
      <c r="Y283" s="41" t="s">
        <v>64</v>
      </c>
      <c r="Z283" s="41" t="s">
        <v>64</v>
      </c>
      <c r="AA283" s="41" t="s">
        <v>64</v>
      </c>
      <c r="AB283" s="42">
        <v>1.0</v>
      </c>
      <c r="AC283" s="42">
        <v>0.0</v>
      </c>
      <c r="AD283" s="42">
        <v>0.0</v>
      </c>
      <c r="AE283" s="42">
        <v>0.0</v>
      </c>
      <c r="AF283" s="42">
        <v>0.0</v>
      </c>
      <c r="AG283" s="25"/>
      <c r="AH283" s="25"/>
      <c r="AI283" s="25"/>
      <c r="AJ283" s="25"/>
      <c r="AK283" s="25"/>
      <c r="AL283" s="25"/>
    </row>
    <row r="284">
      <c r="A284" s="26" t="s">
        <v>398</v>
      </c>
      <c r="B284" s="25" t="s">
        <v>399</v>
      </c>
      <c r="C284" s="25" t="s">
        <v>135</v>
      </c>
      <c r="D284" s="28">
        <v>99.28772783761393</v>
      </c>
      <c r="E284" s="29">
        <v>0.32879669156883673</v>
      </c>
      <c r="F284" s="30">
        <v>34.0</v>
      </c>
      <c r="G284" s="33"/>
      <c r="H284" s="34">
        <v>38.22750771478306</v>
      </c>
      <c r="I284" s="35" t="s">
        <v>40</v>
      </c>
      <c r="J284" s="36">
        <v>8200.0</v>
      </c>
      <c r="K284" s="28">
        <v>4.661891184729641</v>
      </c>
      <c r="L284" s="28">
        <v>6.713388026633978</v>
      </c>
      <c r="M284" s="34">
        <v>37.81274774749188</v>
      </c>
      <c r="N284" s="35" t="s">
        <v>28</v>
      </c>
      <c r="O284" s="36">
        <v>8300.0</v>
      </c>
      <c r="P284" s="28">
        <v>4.5557527406616725</v>
      </c>
      <c r="Q284" s="37">
        <v>6.508358855739668</v>
      </c>
      <c r="R284" s="38">
        <v>25.965866142383085</v>
      </c>
      <c r="S284" s="39">
        <v>24.438311278863893</v>
      </c>
      <c r="T284" s="40">
        <v>0.11604136843613347</v>
      </c>
      <c r="U284" s="40">
        <v>0.007926322980610209</v>
      </c>
      <c r="V284" s="40">
        <v>0.098603457878791</v>
      </c>
      <c r="W284" s="40">
        <v>0.03529855834031747</v>
      </c>
      <c r="X284" s="39">
        <v>23.966583831090283</v>
      </c>
      <c r="Y284" s="41">
        <v>14.26092388369278</v>
      </c>
      <c r="Z284" s="41">
        <v>22.446606658363358</v>
      </c>
      <c r="AA284" s="41">
        <v>15.366141089128526</v>
      </c>
      <c r="AB284" s="42">
        <v>0.0</v>
      </c>
      <c r="AC284" s="42">
        <v>1.0</v>
      </c>
      <c r="AD284" s="42">
        <v>1.0</v>
      </c>
      <c r="AE284" s="42">
        <v>0.0</v>
      </c>
      <c r="AF284" s="42">
        <v>0.0</v>
      </c>
      <c r="AG284" s="25"/>
      <c r="AH284" s="25"/>
      <c r="AI284" s="25"/>
      <c r="AJ284" s="25"/>
      <c r="AK284" s="25"/>
      <c r="AL284" s="25"/>
    </row>
    <row r="285">
      <c r="A285" s="26" t="s">
        <v>401</v>
      </c>
      <c r="B285" s="25" t="s">
        <v>399</v>
      </c>
      <c r="C285" s="25" t="s">
        <v>135</v>
      </c>
      <c r="D285" s="28">
        <v>99.28772783761393</v>
      </c>
      <c r="E285" s="29">
        <v>0.23633232856066314</v>
      </c>
      <c r="F285" s="30">
        <v>33.0</v>
      </c>
      <c r="G285" s="33"/>
      <c r="H285" s="34">
        <v>37.00627031684326</v>
      </c>
      <c r="I285" s="35" t="s">
        <v>27</v>
      </c>
      <c r="J285" s="36">
        <v>7700.0</v>
      </c>
      <c r="K285" s="28">
        <v>4.806009132057566</v>
      </c>
      <c r="L285" s="28">
        <v>6.758367502404836</v>
      </c>
      <c r="M285" s="34">
        <v>36.1257845999092</v>
      </c>
      <c r="N285" s="35" t="s">
        <v>27</v>
      </c>
      <c r="O285" s="36">
        <v>7100.0</v>
      </c>
      <c r="P285" s="28">
        <v>5.08813867604355</v>
      </c>
      <c r="Q285" s="37">
        <v>7.030081230747184</v>
      </c>
      <c r="R285" s="38">
        <v>16.66834364356707</v>
      </c>
      <c r="S285" s="39">
        <v>15.687755926603538</v>
      </c>
      <c r="T285" s="40">
        <v>0.05241531261489644</v>
      </c>
      <c r="U285" s="40">
        <v>0.03471663562804829</v>
      </c>
      <c r="V285" s="40">
        <v>0.05873626868162792</v>
      </c>
      <c r="W285" s="40">
        <v>0.037731245444489456</v>
      </c>
      <c r="X285" s="39">
        <v>18.171543483122644</v>
      </c>
      <c r="Y285" s="41">
        <v>18.83472683372062</v>
      </c>
      <c r="Z285" s="41">
        <v>15.6988859680676</v>
      </c>
      <c r="AA285" s="41">
        <v>20.426898631841603</v>
      </c>
      <c r="AB285" s="42">
        <v>1.0</v>
      </c>
      <c r="AC285" s="42">
        <v>0.0</v>
      </c>
      <c r="AD285" s="42">
        <v>0.0</v>
      </c>
      <c r="AE285" s="42">
        <v>0.0</v>
      </c>
      <c r="AF285" s="42">
        <v>0.0</v>
      </c>
      <c r="AG285" s="25"/>
      <c r="AH285" s="25"/>
      <c r="AI285" s="25"/>
      <c r="AJ285" s="25"/>
      <c r="AK285" s="25"/>
      <c r="AL285" s="25"/>
    </row>
    <row r="286">
      <c r="A286" s="26" t="s">
        <v>409</v>
      </c>
      <c r="B286" s="25" t="s">
        <v>399</v>
      </c>
      <c r="C286" s="25" t="s">
        <v>135</v>
      </c>
      <c r="D286" s="28">
        <v>99.28772783761393</v>
      </c>
      <c r="E286" s="29">
        <v>0.14465578635014836</v>
      </c>
      <c r="F286" s="30">
        <v>29.0</v>
      </c>
      <c r="G286" s="33"/>
      <c r="H286" s="34">
        <v>23.804354160089115</v>
      </c>
      <c r="I286" s="35" t="s">
        <v>45</v>
      </c>
      <c r="J286" s="36">
        <v>4500.0</v>
      </c>
      <c r="K286" s="28">
        <v>5.289856480019803</v>
      </c>
      <c r="L286" s="28">
        <v>5.385503604265646</v>
      </c>
      <c r="M286" s="34">
        <v>24.691755452911522</v>
      </c>
      <c r="N286" s="35" t="s">
        <v>31</v>
      </c>
      <c r="O286" s="36">
        <v>4900.0</v>
      </c>
      <c r="P286" s="28">
        <v>5.039133765900311</v>
      </c>
      <c r="Q286" s="37">
        <v>5.269563946941592</v>
      </c>
      <c r="R286" s="38">
        <v>8.25574034295776</v>
      </c>
      <c r="S286" s="39">
        <v>7.770060556900011</v>
      </c>
      <c r="T286" s="40">
        <v>0.05820356912935898</v>
      </c>
      <c r="U286" s="40">
        <v>5.372637150402366E-4</v>
      </c>
      <c r="V286" s="40">
        <v>0.025520026464411243</v>
      </c>
      <c r="W286" s="40">
        <v>0.024355955081824063</v>
      </c>
      <c r="X286" s="39">
        <v>7.895977967307425</v>
      </c>
      <c r="Y286" s="41">
        <v>15.90837619278169</v>
      </c>
      <c r="Z286" s="41">
        <v>7.149351479242302</v>
      </c>
      <c r="AA286" s="41">
        <v>17.54240397366922</v>
      </c>
      <c r="AB286" s="42">
        <v>0.0</v>
      </c>
      <c r="AC286" s="42">
        <v>0.0</v>
      </c>
      <c r="AD286" s="42">
        <v>0.0</v>
      </c>
      <c r="AE286" s="42">
        <v>1.0</v>
      </c>
      <c r="AF286" s="42">
        <v>1.0</v>
      </c>
      <c r="AG286" s="25"/>
      <c r="AH286" s="25"/>
      <c r="AI286" s="25"/>
      <c r="AJ286" s="25"/>
      <c r="AK286" s="25"/>
      <c r="AL286" s="25"/>
    </row>
    <row r="287">
      <c r="A287" s="26" t="s">
        <v>403</v>
      </c>
      <c r="B287" s="25" t="s">
        <v>399</v>
      </c>
      <c r="C287" s="25" t="s">
        <v>135</v>
      </c>
      <c r="D287" s="28">
        <v>99.28772783761393</v>
      </c>
      <c r="E287" s="29">
        <v>0.20950260145681582</v>
      </c>
      <c r="F287" s="30">
        <v>28.0</v>
      </c>
      <c r="G287" s="33"/>
      <c r="H287" s="34">
        <v>23.25161870013958</v>
      </c>
      <c r="I287" s="35" t="s">
        <v>40</v>
      </c>
      <c r="J287" s="36">
        <v>4600.0</v>
      </c>
      <c r="K287" s="28">
        <v>5.054699717421649</v>
      </c>
      <c r="L287" s="28">
        <v>5.0583458973758235</v>
      </c>
      <c r="M287" s="34">
        <v>23.16542386830598</v>
      </c>
      <c r="N287" s="35" t="s">
        <v>28</v>
      </c>
      <c r="O287" s="36">
        <v>4500.0</v>
      </c>
      <c r="P287" s="28">
        <v>5.147871970734662</v>
      </c>
      <c r="Q287" s="37">
        <v>5.1375983097056315</v>
      </c>
      <c r="R287" s="38">
        <v>12.238157014286648</v>
      </c>
      <c r="S287" s="39">
        <v>11.518194269151378</v>
      </c>
      <c r="T287" s="40">
        <v>0.05429735094409603</v>
      </c>
      <c r="U287" s="40">
        <v>0.02268717985251565</v>
      </c>
      <c r="V287" s="40">
        <v>0.04015346057579129</v>
      </c>
      <c r="W287" s="40">
        <v>0.026389271962340376</v>
      </c>
      <c r="X287" s="39">
        <v>12.449941309139161</v>
      </c>
      <c r="Y287" s="41">
        <v>10.801677391000418</v>
      </c>
      <c r="Z287" s="41">
        <v>11.028740236755647</v>
      </c>
      <c r="AA287" s="41">
        <v>12.136683631550333</v>
      </c>
      <c r="AB287" s="42">
        <v>0.0</v>
      </c>
      <c r="AC287" s="42">
        <v>1.0</v>
      </c>
      <c r="AD287" s="42">
        <v>1.0</v>
      </c>
      <c r="AE287" s="42">
        <v>0.0</v>
      </c>
      <c r="AF287" s="42">
        <v>0.0</v>
      </c>
      <c r="AG287" s="25"/>
      <c r="AH287" s="25"/>
      <c r="AI287" s="25"/>
      <c r="AJ287" s="25"/>
      <c r="AK287" s="25"/>
      <c r="AL287" s="25"/>
    </row>
    <row r="288">
      <c r="A288" s="26" t="s">
        <v>402</v>
      </c>
      <c r="B288" s="25" t="s">
        <v>399</v>
      </c>
      <c r="C288" s="25" t="s">
        <v>135</v>
      </c>
      <c r="D288" s="28">
        <v>99.28772783761393</v>
      </c>
      <c r="E288" s="29">
        <v>0.21154261740026498</v>
      </c>
      <c r="F288" s="30">
        <v>28.0</v>
      </c>
      <c r="G288" s="33"/>
      <c r="H288" s="34">
        <v>26.335024724124203</v>
      </c>
      <c r="I288" s="35" t="s">
        <v>45</v>
      </c>
      <c r="J288" s="36">
        <v>5400.0</v>
      </c>
      <c r="K288" s="28">
        <v>4.876856430393371</v>
      </c>
      <c r="L288" s="28">
        <v>5.346170869041457</v>
      </c>
      <c r="M288" s="34">
        <v>27.21307211945939</v>
      </c>
      <c r="N288" s="35" t="s">
        <v>30</v>
      </c>
      <c r="O288" s="36">
        <v>5900.0</v>
      </c>
      <c r="P288" s="28">
        <v>4.612385104993117</v>
      </c>
      <c r="Q288" s="37">
        <v>5.179116040535381</v>
      </c>
      <c r="R288" s="38">
        <v>12.380034221708765</v>
      </c>
      <c r="S288" s="39">
        <v>11.65172493357617</v>
      </c>
      <c r="T288" s="40">
        <v>0.069803314322662</v>
      </c>
      <c r="U288" s="40">
        <v>0.01702287910593528</v>
      </c>
      <c r="V288" s="40">
        <v>0.021777873269604352</v>
      </c>
      <c r="W288" s="40">
        <v>0.020636674670323776</v>
      </c>
      <c r="X288" s="39">
        <v>12.200175569841885</v>
      </c>
      <c r="Y288" s="41">
        <v>14.134849154282316</v>
      </c>
      <c r="Z288" s="41">
        <v>11.10959554147679</v>
      </c>
      <c r="AA288" s="41">
        <v>16.1034765779826</v>
      </c>
      <c r="AB288" s="42">
        <v>0.0</v>
      </c>
      <c r="AC288" s="42">
        <v>0.0</v>
      </c>
      <c r="AD288" s="42">
        <v>0.0</v>
      </c>
      <c r="AE288" s="42">
        <v>1.0</v>
      </c>
      <c r="AF288" s="42">
        <v>1.0</v>
      </c>
      <c r="AG288" s="25"/>
      <c r="AH288" s="25"/>
      <c r="AI288" s="25"/>
      <c r="AJ288" s="25"/>
      <c r="AK288" s="25"/>
      <c r="AL288" s="25"/>
    </row>
    <row r="289">
      <c r="A289" s="26" t="s">
        <v>405</v>
      </c>
      <c r="B289" s="25" t="s">
        <v>399</v>
      </c>
      <c r="C289" s="25" t="s">
        <v>135</v>
      </c>
      <c r="D289" s="28">
        <v>99.28772783761393</v>
      </c>
      <c r="E289" s="29">
        <v>0.18649519230769232</v>
      </c>
      <c r="F289" s="30">
        <v>24.0</v>
      </c>
      <c r="G289" s="33"/>
      <c r="H289" s="34">
        <v>19.575291146472175</v>
      </c>
      <c r="I289" s="35" t="s">
        <v>40</v>
      </c>
      <c r="J289" s="36">
        <v>3900.0</v>
      </c>
      <c r="K289" s="28">
        <v>5.019305422172352</v>
      </c>
      <c r="L289" s="28">
        <v>4.428326930398922</v>
      </c>
      <c r="M289" s="34">
        <v>19.06919284097957</v>
      </c>
      <c r="N289" s="35" t="s">
        <v>29</v>
      </c>
      <c r="O289" s="36">
        <v>3500.0</v>
      </c>
      <c r="P289" s="28">
        <v>5.448340811708449</v>
      </c>
      <c r="Q289" s="37">
        <v>4.7155523252302</v>
      </c>
      <c r="R289" s="38">
        <v>9.14649412803002</v>
      </c>
      <c r="S289" s="39">
        <v>8.608411881406386</v>
      </c>
      <c r="T289" s="40">
        <v>0.03728500398527126</v>
      </c>
      <c r="U289" s="40">
        <v>0.0420269870357671</v>
      </c>
      <c r="V289" s="40">
        <v>0.027801037884279567</v>
      </c>
      <c r="W289" s="40">
        <v>0.017852171484219654</v>
      </c>
      <c r="X289" s="39">
        <v>11.941305972357634</v>
      </c>
      <c r="Y289" s="41">
        <v>7.633985174114541</v>
      </c>
      <c r="Z289" s="41">
        <v>10.454989573788186</v>
      </c>
      <c r="AA289" s="41">
        <v>8.614203267191385</v>
      </c>
      <c r="AB289" s="42">
        <v>0.0</v>
      </c>
      <c r="AC289" s="42">
        <v>1.0</v>
      </c>
      <c r="AD289" s="42">
        <v>1.0</v>
      </c>
      <c r="AE289" s="42">
        <v>0.0</v>
      </c>
      <c r="AF289" s="42">
        <v>0.0</v>
      </c>
      <c r="AG289" s="25"/>
      <c r="AH289" s="25"/>
      <c r="AI289" s="25"/>
      <c r="AJ289" s="25"/>
      <c r="AK289" s="25"/>
      <c r="AL289" s="25"/>
    </row>
    <row r="290">
      <c r="A290" s="26" t="s">
        <v>406</v>
      </c>
      <c r="B290" s="25" t="s">
        <v>399</v>
      </c>
      <c r="C290" s="25" t="s">
        <v>135</v>
      </c>
      <c r="D290" s="28">
        <v>99.28772783761393</v>
      </c>
      <c r="E290" s="29">
        <v>0.1597438330170778</v>
      </c>
      <c r="F290" s="30">
        <v>24.0</v>
      </c>
      <c r="G290" s="33"/>
      <c r="H290" s="34">
        <v>20.196347377076783</v>
      </c>
      <c r="I290" s="35" t="s">
        <v>58</v>
      </c>
      <c r="J290" s="36">
        <v>3900.0</v>
      </c>
      <c r="K290" s="28">
        <v>5.178550609506868</v>
      </c>
      <c r="L290" s="28">
        <v>4.674490221802692</v>
      </c>
      <c r="M290" s="34">
        <v>20.599372026455917</v>
      </c>
      <c r="N290" s="35" t="s">
        <v>27</v>
      </c>
      <c r="O290" s="36">
        <v>4500.0</v>
      </c>
      <c r="P290" s="28">
        <v>4.577638228101315</v>
      </c>
      <c r="Q290" s="37">
        <v>4.192270867568258</v>
      </c>
      <c r="R290" s="38">
        <v>7.648124507833306</v>
      </c>
      <c r="S290" s="39">
        <v>7.19819036257206</v>
      </c>
      <c r="T290" s="40">
        <v>0.04656407878631381</v>
      </c>
      <c r="U290" s="40">
        <v>0.01189063220469222</v>
      </c>
      <c r="V290" s="40">
        <v>0.04438564235186638</v>
      </c>
      <c r="W290" s="40">
        <v>0.029862732788883514</v>
      </c>
      <c r="X290" s="39">
        <v>8.151504893776247</v>
      </c>
      <c r="Y290" s="41">
        <v>12.044842483300538</v>
      </c>
      <c r="Z290" s="41">
        <v>7.115105708829571</v>
      </c>
      <c r="AA290" s="41">
        <v>13.484266317626346</v>
      </c>
      <c r="AB290" s="42">
        <v>1.0</v>
      </c>
      <c r="AC290" s="42">
        <v>1.0</v>
      </c>
      <c r="AD290" s="42">
        <v>0.0</v>
      </c>
      <c r="AE290" s="42">
        <v>0.0</v>
      </c>
      <c r="AF290" s="42">
        <v>0.0</v>
      </c>
      <c r="AG290" s="25"/>
      <c r="AH290" s="25"/>
      <c r="AI290" s="25"/>
      <c r="AJ290" s="25"/>
      <c r="AK290" s="25"/>
      <c r="AL290" s="25"/>
    </row>
    <row r="291">
      <c r="A291" s="26" t="s">
        <v>408</v>
      </c>
      <c r="B291" s="25" t="s">
        <v>399</v>
      </c>
      <c r="C291" s="25" t="s">
        <v>135</v>
      </c>
      <c r="D291" s="28">
        <v>99.28772783761393</v>
      </c>
      <c r="E291" s="29">
        <v>0.16899999999999998</v>
      </c>
      <c r="F291" s="30">
        <v>22.0</v>
      </c>
      <c r="G291" s="33"/>
      <c r="H291" s="34">
        <v>18.65808366543446</v>
      </c>
      <c r="I291" s="35" t="s">
        <v>44</v>
      </c>
      <c r="J291" s="36">
        <v>3000.0</v>
      </c>
      <c r="K291" s="28">
        <v>6.2193612218114875</v>
      </c>
      <c r="L291" s="28">
        <v>5.297671459854001</v>
      </c>
      <c r="M291" s="34">
        <v>18.695117576912093</v>
      </c>
      <c r="N291" s="35" t="s">
        <v>29</v>
      </c>
      <c r="O291" s="36">
        <v>3000.0</v>
      </c>
      <c r="P291" s="28">
        <v>6.231705858970697</v>
      </c>
      <c r="Q291" s="37">
        <v>5.315897551402429</v>
      </c>
      <c r="R291" s="38">
        <v>7.479058051209968</v>
      </c>
      <c r="S291" s="39">
        <v>7.039069974631999</v>
      </c>
      <c r="T291" s="40">
        <v>0.05574024264539189</v>
      </c>
      <c r="U291" s="40">
        <v>0.014827453708626412</v>
      </c>
      <c r="V291" s="40">
        <v>0.030661709829566966</v>
      </c>
      <c r="W291" s="40">
        <v>0.02306492799119664</v>
      </c>
      <c r="X291" s="39">
        <v>8.305269544033258</v>
      </c>
      <c r="Y291" s="41">
        <v>10.3528141214012</v>
      </c>
      <c r="Z291" s="41">
        <v>7.443087600394902</v>
      </c>
      <c r="AA291" s="41">
        <v>11.252029976517191</v>
      </c>
      <c r="AB291" s="42">
        <v>0.0</v>
      </c>
      <c r="AC291" s="42">
        <v>0.0</v>
      </c>
      <c r="AD291" s="42">
        <v>1.0</v>
      </c>
      <c r="AE291" s="42">
        <v>1.0</v>
      </c>
      <c r="AF291" s="42">
        <v>0.0</v>
      </c>
      <c r="AG291" s="25"/>
      <c r="AH291" s="25"/>
      <c r="AI291" s="25"/>
      <c r="AJ291" s="25"/>
      <c r="AK291" s="25"/>
      <c r="AL291" s="25"/>
    </row>
    <row r="292">
      <c r="A292" s="26" t="s">
        <v>407</v>
      </c>
      <c r="B292" s="25" t="s">
        <v>399</v>
      </c>
      <c r="C292" s="25" t="s">
        <v>135</v>
      </c>
      <c r="D292" s="28">
        <v>99.28772783761393</v>
      </c>
      <c r="E292" s="29">
        <v>0.1442160828811051</v>
      </c>
      <c r="F292" s="30">
        <v>12.0</v>
      </c>
      <c r="G292" s="33"/>
      <c r="H292" s="34">
        <v>9.608022699085753</v>
      </c>
      <c r="I292" s="35" t="s">
        <v>30</v>
      </c>
      <c r="J292" s="36">
        <v>3000.0</v>
      </c>
      <c r="K292" s="28">
        <v>3.2026742330285844</v>
      </c>
      <c r="L292" s="28">
        <v>1.678227347706946</v>
      </c>
      <c r="M292" s="34">
        <v>10.14242358784577</v>
      </c>
      <c r="N292" s="35" t="s">
        <v>30</v>
      </c>
      <c r="O292" s="36">
        <v>3000.0</v>
      </c>
      <c r="P292" s="28">
        <v>3.3808078626152565</v>
      </c>
      <c r="Q292" s="37">
        <v>1.8431783743691605</v>
      </c>
      <c r="R292" s="38">
        <v>3.4044369343784195</v>
      </c>
      <c r="S292" s="39">
        <v>3.2041561438922663</v>
      </c>
      <c r="T292" s="40">
        <v>0.058717591750159365</v>
      </c>
      <c r="U292" s="40">
        <v>0.0022377131002347317</v>
      </c>
      <c r="V292" s="40">
        <v>0.021392537238244035</v>
      </c>
      <c r="W292" s="40">
        <v>0.021213520190225255</v>
      </c>
      <c r="X292" s="39">
        <v>3.377097228976494</v>
      </c>
      <c r="Y292" s="41">
        <v>6.230925470109259</v>
      </c>
      <c r="Z292" s="41">
        <v>3.086044770426546</v>
      </c>
      <c r="AA292" s="41">
        <v>7.056378817419223</v>
      </c>
      <c r="AB292" s="42">
        <v>0.0</v>
      </c>
      <c r="AC292" s="42">
        <v>0.0</v>
      </c>
      <c r="AD292" s="42">
        <v>0.0</v>
      </c>
      <c r="AE292" s="42">
        <v>1.0</v>
      </c>
      <c r="AF292" s="42">
        <v>0.0</v>
      </c>
      <c r="AG292" s="25"/>
      <c r="AH292" s="25"/>
      <c r="AI292" s="25"/>
      <c r="AJ292" s="25"/>
      <c r="AK292" s="25"/>
      <c r="AL292" s="25"/>
    </row>
    <row r="293">
      <c r="A293" s="26" t="s">
        <v>410</v>
      </c>
      <c r="B293" s="25" t="s">
        <v>399</v>
      </c>
      <c r="C293" s="25" t="s">
        <v>135</v>
      </c>
      <c r="D293" s="28">
        <v>99.28772783761393</v>
      </c>
      <c r="E293" s="29">
        <v>0.18703849950641657</v>
      </c>
      <c r="F293" s="30">
        <v>5.0</v>
      </c>
      <c r="G293" s="33"/>
      <c r="H293" s="34">
        <v>4.308737608606682</v>
      </c>
      <c r="I293" s="35" t="s">
        <v>27</v>
      </c>
      <c r="J293" s="36">
        <v>3000.0</v>
      </c>
      <c r="K293" s="28">
        <v>1.4362458695355609</v>
      </c>
      <c r="L293" s="28">
        <v>0.4184130845206132</v>
      </c>
      <c r="M293" s="34">
        <v>4.280607723986551</v>
      </c>
      <c r="N293" s="35" t="s">
        <v>27</v>
      </c>
      <c r="O293" s="36">
        <v>3000.0</v>
      </c>
      <c r="P293" s="28">
        <v>1.4268692413288504</v>
      </c>
      <c r="Q293" s="37">
        <v>0.4136930612618505</v>
      </c>
      <c r="R293" s="38">
        <v>1.9120055630314454</v>
      </c>
      <c r="S293" s="39">
        <v>1.7995235306251742</v>
      </c>
      <c r="T293" s="40">
        <v>0.048838406396524585</v>
      </c>
      <c r="U293" s="40">
        <v>0.019535362558609836</v>
      </c>
      <c r="V293" s="40">
        <v>0.0319077588457294</v>
      </c>
      <c r="W293" s="40">
        <v>0.03395432063758376</v>
      </c>
      <c r="X293" s="39">
        <v>1.8717927261339966</v>
      </c>
      <c r="Y293" s="41">
        <v>2.436944882472686</v>
      </c>
      <c r="Z293" s="41">
        <v>1.595184960128587</v>
      </c>
      <c r="AA293" s="41">
        <v>2.6854227638579644</v>
      </c>
      <c r="AB293" s="42">
        <v>1.0</v>
      </c>
      <c r="AC293" s="42">
        <v>0.0</v>
      </c>
      <c r="AD293" s="42">
        <v>0.0</v>
      </c>
      <c r="AE293" s="42">
        <v>0.0</v>
      </c>
      <c r="AF293" s="42">
        <v>0.0</v>
      </c>
      <c r="AG293" s="25"/>
      <c r="AH293" s="25"/>
      <c r="AI293" s="25"/>
      <c r="AJ293" s="25"/>
      <c r="AK293" s="25"/>
      <c r="AL293" s="25"/>
    </row>
    <row r="294">
      <c r="A294" s="26" t="s">
        <v>412</v>
      </c>
      <c r="B294" s="25" t="s">
        <v>399</v>
      </c>
      <c r="C294" s="25" t="s">
        <v>135</v>
      </c>
      <c r="D294" s="28">
        <v>99.28772783761393</v>
      </c>
      <c r="E294" s="29">
        <v>0.17970297029702972</v>
      </c>
      <c r="F294" s="30">
        <v>0.0</v>
      </c>
      <c r="G294" s="33"/>
      <c r="H294" s="34" t="s">
        <v>64</v>
      </c>
      <c r="I294" s="35" t="s">
        <v>30</v>
      </c>
      <c r="J294" s="36">
        <v>3000.0</v>
      </c>
      <c r="K294" s="28" t="s">
        <v>64</v>
      </c>
      <c r="L294" s="28" t="s">
        <v>64</v>
      </c>
      <c r="M294" s="34" t="s">
        <v>64</v>
      </c>
      <c r="N294" s="35" t="s">
        <v>30</v>
      </c>
      <c r="O294" s="36">
        <v>3000.0</v>
      </c>
      <c r="P294" s="28" t="s">
        <v>64</v>
      </c>
      <c r="Q294" s="37" t="s">
        <v>64</v>
      </c>
      <c r="R294" s="38" t="s">
        <v>64</v>
      </c>
      <c r="S294" s="39" t="s">
        <v>64</v>
      </c>
      <c r="T294" s="40" t="s">
        <v>64</v>
      </c>
      <c r="U294" s="40" t="s">
        <v>64</v>
      </c>
      <c r="V294" s="40" t="s">
        <v>64</v>
      </c>
      <c r="W294" s="40" t="s">
        <v>64</v>
      </c>
      <c r="X294" s="39" t="s">
        <v>64</v>
      </c>
      <c r="Y294" s="41" t="s">
        <v>64</v>
      </c>
      <c r="Z294" s="41" t="s">
        <v>64</v>
      </c>
      <c r="AA294" s="41" t="s">
        <v>64</v>
      </c>
      <c r="AB294" s="42">
        <v>0.0</v>
      </c>
      <c r="AC294" s="42">
        <v>0.0</v>
      </c>
      <c r="AD294" s="42">
        <v>0.0</v>
      </c>
      <c r="AE294" s="42">
        <v>1.0</v>
      </c>
      <c r="AF294" s="42">
        <v>0.0</v>
      </c>
      <c r="AG294" s="25"/>
      <c r="AH294" s="25"/>
      <c r="AI294" s="25"/>
      <c r="AJ294" s="25"/>
      <c r="AK294" s="25"/>
      <c r="AL294" s="25"/>
    </row>
    <row r="295">
      <c r="A295" s="26" t="s">
        <v>413</v>
      </c>
      <c r="B295" s="25" t="s">
        <v>399</v>
      </c>
      <c r="C295" s="25" t="s">
        <v>135</v>
      </c>
      <c r="D295" s="28">
        <v>99.28772783761393</v>
      </c>
      <c r="E295" s="29">
        <v>0.17676923076923076</v>
      </c>
      <c r="F295" s="30">
        <v>0.0</v>
      </c>
      <c r="G295" s="33"/>
      <c r="H295" s="34" t="s">
        <v>64</v>
      </c>
      <c r="I295" s="35" t="s">
        <v>29</v>
      </c>
      <c r="J295" s="36">
        <v>3000.0</v>
      </c>
      <c r="K295" s="28" t="s">
        <v>64</v>
      </c>
      <c r="L295" s="28" t="s">
        <v>64</v>
      </c>
      <c r="M295" s="34" t="s">
        <v>64</v>
      </c>
      <c r="N295" s="35" t="s">
        <v>29</v>
      </c>
      <c r="O295" s="36">
        <v>3000.0</v>
      </c>
      <c r="P295" s="28" t="s">
        <v>64</v>
      </c>
      <c r="Q295" s="37" t="s">
        <v>64</v>
      </c>
      <c r="R295" s="38" t="s">
        <v>64</v>
      </c>
      <c r="S295" s="39" t="s">
        <v>64</v>
      </c>
      <c r="T295" s="40" t="s">
        <v>64</v>
      </c>
      <c r="U295" s="40" t="s">
        <v>64</v>
      </c>
      <c r="V295" s="40" t="s">
        <v>64</v>
      </c>
      <c r="W295" s="40" t="s">
        <v>64</v>
      </c>
      <c r="X295" s="39" t="s">
        <v>64</v>
      </c>
      <c r="Y295" s="41" t="s">
        <v>64</v>
      </c>
      <c r="Z295" s="41" t="s">
        <v>64</v>
      </c>
      <c r="AA295" s="41" t="s">
        <v>64</v>
      </c>
      <c r="AB295" s="42">
        <v>0.0</v>
      </c>
      <c r="AC295" s="42">
        <v>0.0</v>
      </c>
      <c r="AD295" s="42">
        <v>1.0</v>
      </c>
      <c r="AE295" s="42">
        <v>0.0</v>
      </c>
      <c r="AF295" s="42">
        <v>0.0</v>
      </c>
      <c r="AG295" s="25"/>
      <c r="AH295" s="25"/>
      <c r="AI295" s="25"/>
      <c r="AJ295" s="25"/>
      <c r="AK295" s="25"/>
      <c r="AL295" s="25"/>
    </row>
    <row r="296">
      <c r="A296" s="26" t="s">
        <v>404</v>
      </c>
      <c r="B296" s="25" t="s">
        <v>399</v>
      </c>
      <c r="C296" s="25" t="s">
        <v>135</v>
      </c>
      <c r="D296" s="28">
        <v>99.28772783761393</v>
      </c>
      <c r="E296" s="29">
        <v>0.1998110964332893</v>
      </c>
      <c r="F296" s="30">
        <v>0.0</v>
      </c>
      <c r="G296" s="33"/>
      <c r="H296" s="34" t="s">
        <v>64</v>
      </c>
      <c r="I296" s="35" t="s">
        <v>31</v>
      </c>
      <c r="J296" s="36">
        <v>5000.0</v>
      </c>
      <c r="K296" s="28" t="s">
        <v>64</v>
      </c>
      <c r="L296" s="28" t="s">
        <v>64</v>
      </c>
      <c r="M296" s="34" t="s">
        <v>64</v>
      </c>
      <c r="N296" s="35" t="s">
        <v>31</v>
      </c>
      <c r="O296" s="36">
        <v>6200.0</v>
      </c>
      <c r="P296" s="28" t="s">
        <v>64</v>
      </c>
      <c r="Q296" s="37" t="s">
        <v>64</v>
      </c>
      <c r="R296" s="38" t="s">
        <v>64</v>
      </c>
      <c r="S296" s="39" t="s">
        <v>64</v>
      </c>
      <c r="T296" s="40" t="s">
        <v>64</v>
      </c>
      <c r="U296" s="40" t="s">
        <v>64</v>
      </c>
      <c r="V296" s="40" t="s">
        <v>64</v>
      </c>
      <c r="W296" s="40" t="s">
        <v>64</v>
      </c>
      <c r="X296" s="39" t="s">
        <v>64</v>
      </c>
      <c r="Y296" s="41" t="s">
        <v>64</v>
      </c>
      <c r="Z296" s="41" t="s">
        <v>64</v>
      </c>
      <c r="AA296" s="41" t="s">
        <v>64</v>
      </c>
      <c r="AB296" s="42">
        <v>0.0</v>
      </c>
      <c r="AC296" s="42">
        <v>0.0</v>
      </c>
      <c r="AD296" s="42">
        <v>0.0</v>
      </c>
      <c r="AE296" s="42">
        <v>0.0</v>
      </c>
      <c r="AF296" s="42">
        <v>1.0</v>
      </c>
      <c r="AG296" s="25"/>
      <c r="AH296" s="25"/>
      <c r="AI296" s="25"/>
      <c r="AJ296" s="25"/>
      <c r="AK296" s="25"/>
      <c r="AL296" s="25"/>
    </row>
    <row r="297">
      <c r="A297" s="26" t="s">
        <v>603</v>
      </c>
      <c r="B297" s="25" t="s">
        <v>399</v>
      </c>
      <c r="C297" s="25" t="s">
        <v>135</v>
      </c>
      <c r="D297" s="28">
        <v>99.28772783761393</v>
      </c>
      <c r="E297" s="29">
        <v>0.17351851851851854</v>
      </c>
      <c r="F297" s="30">
        <v>0.0</v>
      </c>
      <c r="G297" s="33"/>
      <c r="H297" s="34" t="s">
        <v>64</v>
      </c>
      <c r="I297" s="35" t="s">
        <v>64</v>
      </c>
      <c r="J297" s="36" t="s">
        <v>64</v>
      </c>
      <c r="K297" s="28" t="s">
        <v>64</v>
      </c>
      <c r="L297" s="28" t="s">
        <v>64</v>
      </c>
      <c r="M297" s="34" t="s">
        <v>64</v>
      </c>
      <c r="N297" s="35" t="s">
        <v>30</v>
      </c>
      <c r="O297" s="36">
        <v>3000.0</v>
      </c>
      <c r="P297" s="28" t="s">
        <v>64</v>
      </c>
      <c r="Q297" s="37" t="s">
        <v>64</v>
      </c>
      <c r="R297" s="38" t="s">
        <v>64</v>
      </c>
      <c r="S297" s="39" t="s">
        <v>64</v>
      </c>
      <c r="T297" s="40" t="s">
        <v>64</v>
      </c>
      <c r="U297" s="40" t="s">
        <v>64</v>
      </c>
      <c r="V297" s="40" t="s">
        <v>64</v>
      </c>
      <c r="W297" s="40" t="s">
        <v>64</v>
      </c>
      <c r="X297" s="39" t="s">
        <v>64</v>
      </c>
      <c r="Y297" s="41" t="s">
        <v>64</v>
      </c>
      <c r="Z297" s="41" t="s">
        <v>64</v>
      </c>
      <c r="AA297" s="41" t="s">
        <v>64</v>
      </c>
      <c r="AB297" s="42">
        <v>0.0</v>
      </c>
      <c r="AC297" s="42">
        <v>0.0</v>
      </c>
      <c r="AD297" s="42">
        <v>0.0</v>
      </c>
      <c r="AE297" s="42">
        <v>0.0</v>
      </c>
      <c r="AF297" s="42">
        <v>0.0</v>
      </c>
      <c r="AG297" s="25"/>
      <c r="AH297" s="25"/>
      <c r="AI297" s="25"/>
      <c r="AJ297" s="25"/>
      <c r="AK297" s="25"/>
      <c r="AL297" s="25"/>
    </row>
    <row r="298">
      <c r="A298" s="26" t="s">
        <v>414</v>
      </c>
      <c r="B298" s="25" t="s">
        <v>399</v>
      </c>
      <c r="C298" s="25" t="s">
        <v>135</v>
      </c>
      <c r="D298" s="28">
        <v>99.28772783761393</v>
      </c>
      <c r="E298" s="29">
        <v>0.18</v>
      </c>
      <c r="F298" s="30">
        <v>0.0</v>
      </c>
      <c r="G298" s="33"/>
      <c r="H298" s="34" t="s">
        <v>64</v>
      </c>
      <c r="I298" s="35" t="s">
        <v>27</v>
      </c>
      <c r="J298" s="36">
        <v>3000.0</v>
      </c>
      <c r="K298" s="28" t="s">
        <v>64</v>
      </c>
      <c r="L298" s="28" t="s">
        <v>64</v>
      </c>
      <c r="M298" s="34" t="s">
        <v>64</v>
      </c>
      <c r="N298" s="35" t="s">
        <v>27</v>
      </c>
      <c r="O298" s="36">
        <v>3000.0</v>
      </c>
      <c r="P298" s="28" t="s">
        <v>64</v>
      </c>
      <c r="Q298" s="37" t="s">
        <v>64</v>
      </c>
      <c r="R298" s="38" t="s">
        <v>64</v>
      </c>
      <c r="S298" s="39" t="s">
        <v>64</v>
      </c>
      <c r="T298" s="40" t="s">
        <v>64</v>
      </c>
      <c r="U298" s="40" t="s">
        <v>64</v>
      </c>
      <c r="V298" s="40" t="s">
        <v>64</v>
      </c>
      <c r="W298" s="40" t="s">
        <v>64</v>
      </c>
      <c r="X298" s="39" t="s">
        <v>64</v>
      </c>
      <c r="Y298" s="41" t="s">
        <v>64</v>
      </c>
      <c r="Z298" s="41" t="s">
        <v>64</v>
      </c>
      <c r="AA298" s="41" t="s">
        <v>64</v>
      </c>
      <c r="AB298" s="42">
        <v>1.0</v>
      </c>
      <c r="AC298" s="42">
        <v>0.0</v>
      </c>
      <c r="AD298" s="42">
        <v>0.0</v>
      </c>
      <c r="AE298" s="42">
        <v>0.0</v>
      </c>
      <c r="AF298" s="42">
        <v>0.0</v>
      </c>
      <c r="AG298" s="25"/>
      <c r="AH298" s="25"/>
      <c r="AI298" s="25"/>
      <c r="AJ298" s="25"/>
      <c r="AK298" s="25"/>
      <c r="AL298" s="25"/>
    </row>
    <row r="299">
      <c r="A299" s="26" t="s">
        <v>411</v>
      </c>
      <c r="B299" s="25" t="s">
        <v>399</v>
      </c>
      <c r="C299" s="25" t="s">
        <v>135</v>
      </c>
      <c r="D299" s="28">
        <v>99.28772783761393</v>
      </c>
      <c r="E299" s="29">
        <v>0.11288196338137906</v>
      </c>
      <c r="F299" s="30">
        <v>0.0</v>
      </c>
      <c r="G299" s="33"/>
      <c r="H299" s="34" t="s">
        <v>64</v>
      </c>
      <c r="I299" s="35" t="s">
        <v>30</v>
      </c>
      <c r="J299" s="36">
        <v>4200.0</v>
      </c>
      <c r="K299" s="28" t="s">
        <v>64</v>
      </c>
      <c r="L299" s="28" t="s">
        <v>64</v>
      </c>
      <c r="M299" s="34" t="s">
        <v>64</v>
      </c>
      <c r="N299" s="35" t="s">
        <v>31</v>
      </c>
      <c r="O299" s="36">
        <v>5200.0</v>
      </c>
      <c r="P299" s="28" t="s">
        <v>64</v>
      </c>
      <c r="Q299" s="37" t="s">
        <v>64</v>
      </c>
      <c r="R299" s="38" t="s">
        <v>64</v>
      </c>
      <c r="S299" s="39" t="s">
        <v>64</v>
      </c>
      <c r="T299" s="40" t="s">
        <v>64</v>
      </c>
      <c r="U299" s="40" t="s">
        <v>64</v>
      </c>
      <c r="V299" s="40" t="s">
        <v>64</v>
      </c>
      <c r="W299" s="40" t="s">
        <v>64</v>
      </c>
      <c r="X299" s="39" t="s">
        <v>64</v>
      </c>
      <c r="Y299" s="41" t="s">
        <v>64</v>
      </c>
      <c r="Z299" s="41" t="s">
        <v>64</v>
      </c>
      <c r="AA299" s="41" t="s">
        <v>64</v>
      </c>
      <c r="AB299" s="42">
        <v>0.0</v>
      </c>
      <c r="AC299" s="42">
        <v>0.0</v>
      </c>
      <c r="AD299" s="42">
        <v>0.0</v>
      </c>
      <c r="AE299" s="42">
        <v>1.0</v>
      </c>
      <c r="AF299" s="42">
        <v>0.0</v>
      </c>
      <c r="AG299" s="25"/>
      <c r="AH299" s="25"/>
      <c r="AI299" s="25"/>
      <c r="AJ299" s="25"/>
      <c r="AK299" s="25"/>
      <c r="AL299" s="25"/>
    </row>
    <row r="300">
      <c r="A300" s="26" t="s">
        <v>415</v>
      </c>
      <c r="B300" s="25" t="s">
        <v>399</v>
      </c>
      <c r="C300" s="25" t="s">
        <v>135</v>
      </c>
      <c r="D300" s="28">
        <v>99.28772783761393</v>
      </c>
      <c r="E300" s="29">
        <v>0.18</v>
      </c>
      <c r="F300" s="30">
        <v>0.0</v>
      </c>
      <c r="G300" s="33"/>
      <c r="H300" s="34" t="s">
        <v>64</v>
      </c>
      <c r="I300" s="35" t="s">
        <v>30</v>
      </c>
      <c r="J300" s="36">
        <v>3000.0</v>
      </c>
      <c r="K300" s="28" t="s">
        <v>64</v>
      </c>
      <c r="L300" s="28" t="s">
        <v>64</v>
      </c>
      <c r="M300" s="34" t="s">
        <v>64</v>
      </c>
      <c r="N300" s="35" t="s">
        <v>30</v>
      </c>
      <c r="O300" s="36">
        <v>3000.0</v>
      </c>
      <c r="P300" s="28" t="s">
        <v>64</v>
      </c>
      <c r="Q300" s="37" t="s">
        <v>64</v>
      </c>
      <c r="R300" s="38" t="s">
        <v>64</v>
      </c>
      <c r="S300" s="39" t="s">
        <v>64</v>
      </c>
      <c r="T300" s="40" t="s">
        <v>64</v>
      </c>
      <c r="U300" s="40" t="s">
        <v>64</v>
      </c>
      <c r="V300" s="40" t="s">
        <v>64</v>
      </c>
      <c r="W300" s="40" t="s">
        <v>64</v>
      </c>
      <c r="X300" s="39" t="s">
        <v>64</v>
      </c>
      <c r="Y300" s="41" t="s">
        <v>64</v>
      </c>
      <c r="Z300" s="41" t="s">
        <v>64</v>
      </c>
      <c r="AA300" s="41" t="s">
        <v>64</v>
      </c>
      <c r="AB300" s="42">
        <v>0.0</v>
      </c>
      <c r="AC300" s="42">
        <v>0.0</v>
      </c>
      <c r="AD300" s="42">
        <v>0.0</v>
      </c>
      <c r="AE300" s="42">
        <v>1.0</v>
      </c>
      <c r="AF300" s="42">
        <v>0.0</v>
      </c>
      <c r="AG300" s="25"/>
      <c r="AH300" s="25"/>
      <c r="AI300" s="25"/>
      <c r="AJ300" s="25"/>
      <c r="AK300" s="25"/>
      <c r="AL300" s="25"/>
    </row>
    <row r="301">
      <c r="A301" s="26" t="s">
        <v>417</v>
      </c>
      <c r="B301" s="25" t="s">
        <v>172</v>
      </c>
      <c r="C301" s="25" t="s">
        <v>101</v>
      </c>
      <c r="D301" s="28">
        <v>97.12160418392708</v>
      </c>
      <c r="E301" s="29">
        <v>0.17144139283962728</v>
      </c>
      <c r="F301" s="30">
        <v>33.0</v>
      </c>
      <c r="G301" s="33"/>
      <c r="H301" s="34">
        <v>38.6083677100328</v>
      </c>
      <c r="I301" s="35" t="s">
        <v>31</v>
      </c>
      <c r="J301" s="36">
        <v>7500.0</v>
      </c>
      <c r="K301" s="28">
        <v>5.147782361337708</v>
      </c>
      <c r="L301" s="28">
        <v>7.467093812226662</v>
      </c>
      <c r="M301" s="34">
        <v>40.272259608856885</v>
      </c>
      <c r="N301" s="35" t="s">
        <v>31</v>
      </c>
      <c r="O301" s="36">
        <v>8500.0</v>
      </c>
      <c r="P301" s="28">
        <v>4.737912895159633</v>
      </c>
      <c r="Q301" s="37">
        <v>7.0881517858620375</v>
      </c>
      <c r="R301" s="38">
        <v>11.156852078450202</v>
      </c>
      <c r="S301" s="39">
        <v>12.690588431158805</v>
      </c>
      <c r="T301" s="40">
        <v>0.0809282937045483</v>
      </c>
      <c r="U301" s="40">
        <v>0.0</v>
      </c>
      <c r="V301" s="40">
        <v>0.05587378085903061</v>
      </c>
      <c r="W301" s="40">
        <v>0.032371317481819324</v>
      </c>
      <c r="X301" s="39">
        <v>13.457362534046048</v>
      </c>
      <c r="Y301" s="41">
        <v>25.151005175986754</v>
      </c>
      <c r="Z301" s="41">
        <v>12.37662824913366</v>
      </c>
      <c r="AA301" s="41">
        <v>27.895631359723225</v>
      </c>
      <c r="AB301" s="42">
        <v>0.0</v>
      </c>
      <c r="AC301" s="42">
        <v>0.0</v>
      </c>
      <c r="AD301" s="42">
        <v>0.0</v>
      </c>
      <c r="AE301" s="42">
        <v>0.0</v>
      </c>
      <c r="AF301" s="42">
        <v>1.0</v>
      </c>
      <c r="AG301" s="25"/>
      <c r="AH301" s="25"/>
      <c r="AI301" s="25"/>
      <c r="AJ301" s="25"/>
      <c r="AK301" s="25"/>
      <c r="AL301" s="25"/>
    </row>
    <row r="302">
      <c r="A302" s="26" t="s">
        <v>416</v>
      </c>
      <c r="B302" s="25" t="s">
        <v>172</v>
      </c>
      <c r="C302" s="25" t="s">
        <v>101</v>
      </c>
      <c r="D302" s="28">
        <v>97.12160418392708</v>
      </c>
      <c r="E302" s="29">
        <v>0.18188685649632283</v>
      </c>
      <c r="F302" s="30">
        <v>32.0</v>
      </c>
      <c r="G302" s="33"/>
      <c r="H302" s="34">
        <v>34.62092664768103</v>
      </c>
      <c r="I302" s="35" t="s">
        <v>27</v>
      </c>
      <c r="J302" s="36">
        <v>6800.0</v>
      </c>
      <c r="K302" s="28">
        <v>5.091312742306034</v>
      </c>
      <c r="L302" s="28">
        <v>6.8187364458944035</v>
      </c>
      <c r="M302" s="34">
        <v>34.43442962914443</v>
      </c>
      <c r="N302" s="35" t="s">
        <v>27</v>
      </c>
      <c r="O302" s="36">
        <v>7600.0</v>
      </c>
      <c r="P302" s="28">
        <v>4.530846003834793</v>
      </c>
      <c r="Q302" s="37">
        <v>6.044163314505062</v>
      </c>
      <c r="R302" s="38">
        <v>11.586335789854836</v>
      </c>
      <c r="S302" s="39">
        <v>13.179113418404125</v>
      </c>
      <c r="T302" s="40">
        <v>0.04677745309510651</v>
      </c>
      <c r="U302" s="40">
        <v>0.014212288380570638</v>
      </c>
      <c r="V302" s="40">
        <v>0.059311124737814476</v>
      </c>
      <c r="W302" s="40">
        <v>0.048008438702872476</v>
      </c>
      <c r="X302" s="39">
        <v>11.564257814416742</v>
      </c>
      <c r="Y302" s="41">
        <v>23.056668833264286</v>
      </c>
      <c r="Z302" s="41">
        <v>9.549932205138639</v>
      </c>
      <c r="AA302" s="41">
        <v>24.88449742400579</v>
      </c>
      <c r="AB302" s="42">
        <v>1.0</v>
      </c>
      <c r="AC302" s="42">
        <v>0.0</v>
      </c>
      <c r="AD302" s="42">
        <v>0.0</v>
      </c>
      <c r="AE302" s="42">
        <v>0.0</v>
      </c>
      <c r="AF302" s="42">
        <v>0.0</v>
      </c>
      <c r="AG302" s="25"/>
      <c r="AH302" s="25"/>
      <c r="AI302" s="25"/>
      <c r="AJ302" s="25"/>
      <c r="AK302" s="25"/>
      <c r="AL302" s="25"/>
    </row>
    <row r="303">
      <c r="A303" s="26" t="s">
        <v>418</v>
      </c>
      <c r="B303" s="25" t="s">
        <v>172</v>
      </c>
      <c r="C303" s="25" t="s">
        <v>101</v>
      </c>
      <c r="D303" s="28">
        <v>97.12160418392708</v>
      </c>
      <c r="E303" s="29">
        <v>0.13780606942423612</v>
      </c>
      <c r="F303" s="30">
        <v>28.0</v>
      </c>
      <c r="G303" s="33"/>
      <c r="H303" s="34">
        <v>22.052431103178584</v>
      </c>
      <c r="I303" s="35" t="s">
        <v>40</v>
      </c>
      <c r="J303" s="36">
        <v>5300.0</v>
      </c>
      <c r="K303" s="28">
        <v>4.160836057203506</v>
      </c>
      <c r="L303" s="28">
        <v>4.005520889314469</v>
      </c>
      <c r="M303" s="34">
        <v>21.616397555368597</v>
      </c>
      <c r="N303" s="35" t="s">
        <v>29</v>
      </c>
      <c r="O303" s="36">
        <v>5000.0</v>
      </c>
      <c r="P303" s="28">
        <v>4.323279511073719</v>
      </c>
      <c r="Q303" s="37">
        <v>4.101498162427856</v>
      </c>
      <c r="R303" s="38">
        <v>7.38229769000022</v>
      </c>
      <c r="S303" s="39">
        <v>8.39714473234291</v>
      </c>
      <c r="T303" s="40">
        <v>0.025275427750398514</v>
      </c>
      <c r="U303" s="40">
        <v>0.03377227367500057</v>
      </c>
      <c r="V303" s="40">
        <v>0.01398215152149705</v>
      </c>
      <c r="W303" s="40">
        <v>0.03033051330047822</v>
      </c>
      <c r="X303" s="39">
        <v>9.493595998819899</v>
      </c>
      <c r="Y303" s="41">
        <v>12.558835104358687</v>
      </c>
      <c r="Z303" s="41">
        <v>7.677747726901843</v>
      </c>
      <c r="AA303" s="41">
        <v>13.938649828466755</v>
      </c>
      <c r="AB303" s="42">
        <v>0.0</v>
      </c>
      <c r="AC303" s="42">
        <v>1.0</v>
      </c>
      <c r="AD303" s="42">
        <v>1.0</v>
      </c>
      <c r="AE303" s="42">
        <v>0.0</v>
      </c>
      <c r="AF303" s="42">
        <v>0.0</v>
      </c>
      <c r="AG303" s="25"/>
      <c r="AH303" s="25"/>
      <c r="AI303" s="25"/>
      <c r="AJ303" s="25"/>
      <c r="AK303" s="25"/>
      <c r="AL303" s="25"/>
    </row>
    <row r="304">
      <c r="A304" s="26" t="s">
        <v>421</v>
      </c>
      <c r="B304" s="25" t="s">
        <v>172</v>
      </c>
      <c r="C304" s="25" t="s">
        <v>101</v>
      </c>
      <c r="D304" s="28">
        <v>97.12160418392708</v>
      </c>
      <c r="E304" s="29">
        <v>0.20168637532133674</v>
      </c>
      <c r="F304" s="30">
        <v>27.0</v>
      </c>
      <c r="G304" s="33"/>
      <c r="H304" s="34">
        <v>30.436175381651204</v>
      </c>
      <c r="I304" s="35" t="s">
        <v>45</v>
      </c>
      <c r="J304" s="36">
        <v>5000.0</v>
      </c>
      <c r="K304" s="28">
        <v>6.0872350763302405</v>
      </c>
      <c r="L304" s="28">
        <v>7.418856625709233</v>
      </c>
      <c r="M304" s="34">
        <v>31.378979574437363</v>
      </c>
      <c r="N304" s="35" t="s">
        <v>30</v>
      </c>
      <c r="O304" s="36">
        <v>5600.0</v>
      </c>
      <c r="P304" s="28">
        <v>5.603389209720958</v>
      </c>
      <c r="Q304" s="37">
        <v>6.98339236452831</v>
      </c>
      <c r="R304" s="38">
        <v>11.035044276567975</v>
      </c>
      <c r="S304" s="39">
        <v>12.552035668200045</v>
      </c>
      <c r="T304" s="40">
        <v>0.11346412496618717</v>
      </c>
      <c r="U304" s="40">
        <v>9.113584334633508E-4</v>
      </c>
      <c r="V304" s="40">
        <v>0.047732397952642995</v>
      </c>
      <c r="W304" s="40">
        <v>0.03235322438794896</v>
      </c>
      <c r="X304" s="39">
        <v>14.29547528132175</v>
      </c>
      <c r="Y304" s="41">
        <v>16.140700100329454</v>
      </c>
      <c r="Z304" s="41">
        <v>13.386838193349185</v>
      </c>
      <c r="AA304" s="41">
        <v>17.992141381088178</v>
      </c>
      <c r="AB304" s="42">
        <v>0.0</v>
      </c>
      <c r="AC304" s="42">
        <v>0.0</v>
      </c>
      <c r="AD304" s="42">
        <v>0.0</v>
      </c>
      <c r="AE304" s="42">
        <v>1.0</v>
      </c>
      <c r="AF304" s="42">
        <v>1.0</v>
      </c>
      <c r="AG304" s="25"/>
      <c r="AH304" s="25"/>
      <c r="AI304" s="25"/>
      <c r="AJ304" s="25"/>
      <c r="AK304" s="25"/>
      <c r="AL304" s="25"/>
    </row>
    <row r="305">
      <c r="A305" s="26" t="s">
        <v>419</v>
      </c>
      <c r="B305" s="25" t="s">
        <v>172</v>
      </c>
      <c r="C305" s="25" t="s">
        <v>101</v>
      </c>
      <c r="D305" s="28">
        <v>97.12160418392708</v>
      </c>
      <c r="E305" s="29">
        <v>0.2242953434525341</v>
      </c>
      <c r="F305" s="30">
        <v>22.0</v>
      </c>
      <c r="G305" s="33"/>
      <c r="H305" s="34">
        <v>20.46779024535459</v>
      </c>
      <c r="I305" s="35" t="s">
        <v>40</v>
      </c>
      <c r="J305" s="36">
        <v>5100.0</v>
      </c>
      <c r="K305" s="28">
        <v>4.0132922049714885</v>
      </c>
      <c r="L305" s="28">
        <v>3.658232762530509</v>
      </c>
      <c r="M305" s="34">
        <v>19.602115469410535</v>
      </c>
      <c r="N305" s="35" t="s">
        <v>28</v>
      </c>
      <c r="O305" s="36">
        <v>4700.0</v>
      </c>
      <c r="P305" s="28">
        <v>4.170662865832028</v>
      </c>
      <c r="Q305" s="37">
        <v>3.683294956715477</v>
      </c>
      <c r="R305" s="38">
        <v>10.20501736881731</v>
      </c>
      <c r="S305" s="39">
        <v>11.607904671483064</v>
      </c>
      <c r="T305" s="40">
        <v>0.060804815319087185</v>
      </c>
      <c r="U305" s="40">
        <v>0.040691559008949364</v>
      </c>
      <c r="V305" s="40">
        <v>0.038366327065580824</v>
      </c>
      <c r="W305" s="40">
        <v>0.02883287609776983</v>
      </c>
      <c r="X305" s="39">
        <v>12.819160410857254</v>
      </c>
      <c r="Y305" s="41">
        <v>7.648629834497334</v>
      </c>
      <c r="Z305" s="41">
        <v>11.271752674544649</v>
      </c>
      <c r="AA305" s="41">
        <v>8.330362794865884</v>
      </c>
      <c r="AB305" s="42">
        <v>0.0</v>
      </c>
      <c r="AC305" s="42">
        <v>1.0</v>
      </c>
      <c r="AD305" s="42">
        <v>1.0</v>
      </c>
      <c r="AE305" s="42">
        <v>0.0</v>
      </c>
      <c r="AF305" s="42">
        <v>0.0</v>
      </c>
      <c r="AG305" s="25"/>
      <c r="AH305" s="25"/>
      <c r="AI305" s="25"/>
      <c r="AJ305" s="25"/>
      <c r="AK305" s="25"/>
      <c r="AL305" s="25"/>
    </row>
    <row r="306">
      <c r="A306" s="26" t="s">
        <v>422</v>
      </c>
      <c r="B306" s="25" t="s">
        <v>172</v>
      </c>
      <c r="C306" s="25" t="s">
        <v>101</v>
      </c>
      <c r="D306" s="28">
        <v>97.12160418392708</v>
      </c>
      <c r="E306" s="29">
        <v>0.13850103734439836</v>
      </c>
      <c r="F306" s="30">
        <v>22.0</v>
      </c>
      <c r="G306" s="33"/>
      <c r="H306" s="34">
        <v>16.622918446477655</v>
      </c>
      <c r="I306" s="35" t="s">
        <v>40</v>
      </c>
      <c r="J306" s="36">
        <v>3500.0</v>
      </c>
      <c r="K306" s="28">
        <v>4.749405270422187</v>
      </c>
      <c r="L306" s="28">
        <v>3.7175684669652833</v>
      </c>
      <c r="M306" s="34">
        <v>17.171095727574777</v>
      </c>
      <c r="N306" s="35" t="s">
        <v>29</v>
      </c>
      <c r="O306" s="36">
        <v>3700.0</v>
      </c>
      <c r="P306" s="28">
        <v>4.6408366831283185</v>
      </c>
      <c r="Q306" s="37">
        <v>3.719899144604709</v>
      </c>
      <c r="R306" s="38">
        <v>5.833275962705194</v>
      </c>
      <c r="S306" s="39">
        <v>6.635178447068419</v>
      </c>
      <c r="T306" s="40">
        <v>0.04218794367808564</v>
      </c>
      <c r="U306" s="40">
        <v>0.015282367352775923</v>
      </c>
      <c r="V306" s="40">
        <v>0.02034061570193415</v>
      </c>
      <c r="W306" s="40">
        <v>0.020448238007235386</v>
      </c>
      <c r="X306" s="39">
        <v>6.58722168414724</v>
      </c>
      <c r="Y306" s="41">
        <v>10.035696762330414</v>
      </c>
      <c r="Z306" s="41">
        <v>5.791964375370193</v>
      </c>
      <c r="AA306" s="41">
        <v>11.379131352204585</v>
      </c>
      <c r="AB306" s="42">
        <v>0.0</v>
      </c>
      <c r="AC306" s="42">
        <v>1.0</v>
      </c>
      <c r="AD306" s="42">
        <v>1.0</v>
      </c>
      <c r="AE306" s="42">
        <v>0.0</v>
      </c>
      <c r="AF306" s="42">
        <v>0.0</v>
      </c>
      <c r="AG306" s="25"/>
      <c r="AH306" s="25"/>
      <c r="AI306" s="25"/>
      <c r="AJ306" s="25"/>
      <c r="AK306" s="25"/>
      <c r="AL306" s="25"/>
    </row>
    <row r="307">
      <c r="A307" s="26" t="s">
        <v>428</v>
      </c>
      <c r="B307" s="25" t="s">
        <v>172</v>
      </c>
      <c r="C307" s="25" t="s">
        <v>101</v>
      </c>
      <c r="D307" s="28">
        <v>97.12160418392708</v>
      </c>
      <c r="E307" s="29">
        <v>0.1950922844175492</v>
      </c>
      <c r="F307" s="30">
        <v>20.0</v>
      </c>
      <c r="G307" s="33"/>
      <c r="H307" s="34">
        <v>16.98366400842612</v>
      </c>
      <c r="I307" s="35" t="s">
        <v>40</v>
      </c>
      <c r="J307" s="36">
        <v>3700.0</v>
      </c>
      <c r="K307" s="28">
        <v>4.590179461736789</v>
      </c>
      <c r="L307" s="28">
        <v>3.64985101755975</v>
      </c>
      <c r="M307" s="34">
        <v>16.293769336229797</v>
      </c>
      <c r="N307" s="35" t="s">
        <v>29</v>
      </c>
      <c r="O307" s="36">
        <v>3500.0</v>
      </c>
      <c r="P307" s="28">
        <v>4.655362667494228</v>
      </c>
      <c r="Q307" s="37">
        <v>3.5909956926435704</v>
      </c>
      <c r="R307" s="38">
        <v>7.860070567050654</v>
      </c>
      <c r="S307" s="39">
        <v>8.940597213704475</v>
      </c>
      <c r="T307" s="40">
        <v>0.06217190499227781</v>
      </c>
      <c r="U307" s="40">
        <v>0.028990906517346305</v>
      </c>
      <c r="V307" s="40">
        <v>0.02717897486001216</v>
      </c>
      <c r="W307" s="40">
        <v>0.027405466317178925</v>
      </c>
      <c r="X307" s="39">
        <v>9.683356760600937</v>
      </c>
      <c r="Y307" s="41">
        <v>7.300307247825185</v>
      </c>
      <c r="Z307" s="41">
        <v>8.542251302300118</v>
      </c>
      <c r="AA307" s="41">
        <v>7.75151803392968</v>
      </c>
      <c r="AB307" s="42">
        <v>0.0</v>
      </c>
      <c r="AC307" s="42">
        <v>1.0</v>
      </c>
      <c r="AD307" s="42">
        <v>1.0</v>
      </c>
      <c r="AE307" s="42">
        <v>0.0</v>
      </c>
      <c r="AF307" s="42">
        <v>0.0</v>
      </c>
      <c r="AG307" s="25"/>
      <c r="AH307" s="25"/>
      <c r="AI307" s="25"/>
      <c r="AJ307" s="25"/>
      <c r="AK307" s="25"/>
      <c r="AL307" s="25"/>
    </row>
    <row r="308">
      <c r="A308" s="26" t="s">
        <v>420</v>
      </c>
      <c r="B308" s="25" t="s">
        <v>172</v>
      </c>
      <c r="C308" s="25" t="s">
        <v>101</v>
      </c>
      <c r="D308" s="28">
        <v>97.12160418392708</v>
      </c>
      <c r="E308" s="29">
        <v>0.1888611111111111</v>
      </c>
      <c r="F308" s="30">
        <v>16.0</v>
      </c>
      <c r="G308" s="33"/>
      <c r="H308" s="34">
        <v>13.935764305340825</v>
      </c>
      <c r="I308" s="35" t="s">
        <v>58</v>
      </c>
      <c r="J308" s="36">
        <v>3800.0</v>
      </c>
      <c r="K308" s="28">
        <v>3.6673063961423225</v>
      </c>
      <c r="L308" s="28">
        <v>2.5229524563393695</v>
      </c>
      <c r="M308" s="34">
        <v>13.79604057905929</v>
      </c>
      <c r="N308" s="35" t="s">
        <v>28</v>
      </c>
      <c r="O308" s="36">
        <v>4100.0</v>
      </c>
      <c r="P308" s="28">
        <v>3.364887946112022</v>
      </c>
      <c r="Q308" s="37">
        <v>2.2978875998114368</v>
      </c>
      <c r="R308" s="38">
        <v>6.053176406540988</v>
      </c>
      <c r="S308" s="39">
        <v>6.885308681737342</v>
      </c>
      <c r="T308" s="40">
        <v>0.06081070554708355</v>
      </c>
      <c r="U308" s="40">
        <v>0.019481948258602694</v>
      </c>
      <c r="V308" s="40">
        <v>0.042680106300638274</v>
      </c>
      <c r="W308" s="40">
        <v>0.037499935087368194</v>
      </c>
      <c r="X308" s="39">
        <v>6.919537749753628</v>
      </c>
      <c r="Y308" s="41">
        <v>7.016226555587197</v>
      </c>
      <c r="Z308" s="41">
        <v>5.997175763089946</v>
      </c>
      <c r="AA308" s="41">
        <v>7.798864815969344</v>
      </c>
      <c r="AB308" s="42">
        <v>1.0</v>
      </c>
      <c r="AC308" s="42">
        <v>1.0</v>
      </c>
      <c r="AD308" s="42">
        <v>0.0</v>
      </c>
      <c r="AE308" s="42">
        <v>0.0</v>
      </c>
      <c r="AF308" s="42">
        <v>0.0</v>
      </c>
      <c r="AG308" s="25"/>
      <c r="AH308" s="25"/>
      <c r="AI308" s="25"/>
      <c r="AJ308" s="25"/>
      <c r="AK308" s="25"/>
      <c r="AL308" s="25"/>
    </row>
    <row r="309">
      <c r="A309" s="26" t="s">
        <v>425</v>
      </c>
      <c r="B309" s="25" t="s">
        <v>172</v>
      </c>
      <c r="C309" s="25" t="s">
        <v>101</v>
      </c>
      <c r="D309" s="28">
        <v>97.12160418392708</v>
      </c>
      <c r="E309" s="29">
        <v>0.213402717726992</v>
      </c>
      <c r="F309" s="30">
        <v>15.0</v>
      </c>
      <c r="G309" s="33"/>
      <c r="H309" s="34">
        <v>14.087027302041276</v>
      </c>
      <c r="I309" s="35" t="s">
        <v>58</v>
      </c>
      <c r="J309" s="36">
        <v>3400.0</v>
      </c>
      <c r="K309" s="28">
        <v>4.143243324129787</v>
      </c>
      <c r="L309" s="28">
        <v>2.8729930592741337</v>
      </c>
      <c r="M309" s="34">
        <v>13.6857297087864</v>
      </c>
      <c r="N309" s="35" t="s">
        <v>28</v>
      </c>
      <c r="O309" s="36">
        <v>3600.0</v>
      </c>
      <c r="P309" s="28">
        <v>3.801591585774</v>
      </c>
      <c r="Q309" s="37">
        <v>2.580900931411804</v>
      </c>
      <c r="R309" s="38">
        <v>6.555479573621649</v>
      </c>
      <c r="S309" s="39">
        <v>7.45666364066889</v>
      </c>
      <c r="T309" s="40">
        <v>0.07586896385789965</v>
      </c>
      <c r="U309" s="40">
        <v>0.02141369844851189</v>
      </c>
      <c r="V309" s="40">
        <v>0.0625141841803331</v>
      </c>
      <c r="W309" s="40">
        <v>0.036610516702294524</v>
      </c>
      <c r="X309" s="39">
        <v>8.221792924371305</v>
      </c>
      <c r="Y309" s="41">
        <v>5.865234377669971</v>
      </c>
      <c r="Z309" s="41">
        <v>7.341260915471363</v>
      </c>
      <c r="AA309" s="41">
        <v>6.344468793315037</v>
      </c>
      <c r="AB309" s="42">
        <v>1.0</v>
      </c>
      <c r="AC309" s="42">
        <v>1.0</v>
      </c>
      <c r="AD309" s="42">
        <v>0.0</v>
      </c>
      <c r="AE309" s="42">
        <v>0.0</v>
      </c>
      <c r="AF309" s="42">
        <v>0.0</v>
      </c>
      <c r="AG309" s="25"/>
      <c r="AH309" s="25"/>
      <c r="AI309" s="25"/>
      <c r="AJ309" s="25"/>
      <c r="AK309" s="25"/>
      <c r="AL309" s="25"/>
    </row>
    <row r="310">
      <c r="A310" s="26" t="s">
        <v>424</v>
      </c>
      <c r="B310" s="25" t="s">
        <v>172</v>
      </c>
      <c r="C310" s="25" t="s">
        <v>101</v>
      </c>
      <c r="D310" s="28">
        <v>97.12160418392708</v>
      </c>
      <c r="E310" s="29">
        <v>0.16228125000000002</v>
      </c>
      <c r="F310" s="30">
        <v>15.0</v>
      </c>
      <c r="G310" s="33"/>
      <c r="H310" s="34">
        <v>12.499852723620336</v>
      </c>
      <c r="I310" s="35" t="s">
        <v>45</v>
      </c>
      <c r="J310" s="36">
        <v>3000.0</v>
      </c>
      <c r="K310" s="28">
        <v>4.166617574540112</v>
      </c>
      <c r="L310" s="28">
        <v>2.6471207743347</v>
      </c>
      <c r="M310" s="34">
        <v>13.196299864869715</v>
      </c>
      <c r="N310" s="35" t="s">
        <v>31</v>
      </c>
      <c r="O310" s="36">
        <v>3000.0</v>
      </c>
      <c r="P310" s="28">
        <v>4.398766621623238</v>
      </c>
      <c r="Q310" s="37">
        <v>2.9077618945149033</v>
      </c>
      <c r="R310" s="38">
        <v>4.760924261489514</v>
      </c>
      <c r="S310" s="39">
        <v>5.415410182876145</v>
      </c>
      <c r="T310" s="40">
        <v>0.06102251843577634</v>
      </c>
      <c r="U310" s="40">
        <v>0.002968663059037768</v>
      </c>
      <c r="V310" s="40">
        <v>0.03672346154513387</v>
      </c>
      <c r="W310" s="40">
        <v>0.027267719949680237</v>
      </c>
      <c r="X310" s="39">
        <v>4.72026047598124</v>
      </c>
      <c r="Y310" s="41">
        <v>7.779592247639097</v>
      </c>
      <c r="Z310" s="41">
        <v>4.261415784961501</v>
      </c>
      <c r="AA310" s="41">
        <v>8.934884079908215</v>
      </c>
      <c r="AB310" s="42">
        <v>0.0</v>
      </c>
      <c r="AC310" s="42">
        <v>0.0</v>
      </c>
      <c r="AD310" s="42">
        <v>0.0</v>
      </c>
      <c r="AE310" s="42">
        <v>1.0</v>
      </c>
      <c r="AF310" s="42">
        <v>1.0</v>
      </c>
      <c r="AG310" s="25"/>
      <c r="AH310" s="25"/>
      <c r="AI310" s="25"/>
      <c r="AJ310" s="25"/>
      <c r="AK310" s="25"/>
      <c r="AL310" s="25"/>
    </row>
    <row r="311">
      <c r="A311" s="26" t="s">
        <v>430</v>
      </c>
      <c r="B311" s="25" t="s">
        <v>172</v>
      </c>
      <c r="C311" s="25" t="s">
        <v>101</v>
      </c>
      <c r="D311" s="28">
        <v>97.12160418392708</v>
      </c>
      <c r="E311" s="29">
        <v>0.15244912923923007</v>
      </c>
      <c r="F311" s="30">
        <v>10.0</v>
      </c>
      <c r="G311" s="33"/>
      <c r="H311" s="34">
        <v>7.873482356083819</v>
      </c>
      <c r="I311" s="35" t="s">
        <v>27</v>
      </c>
      <c r="J311" s="36">
        <v>3000.0</v>
      </c>
      <c r="K311" s="28">
        <v>2.6244941186946065</v>
      </c>
      <c r="L311" s="28">
        <v>1.1887356201965527</v>
      </c>
      <c r="M311" s="34">
        <v>7.721357828162689</v>
      </c>
      <c r="N311" s="35" t="s">
        <v>27</v>
      </c>
      <c r="O311" s="36">
        <v>3000.0</v>
      </c>
      <c r="P311" s="28">
        <v>2.5737859427208964</v>
      </c>
      <c r="Q311" s="37">
        <v>1.149236204999602</v>
      </c>
      <c r="R311" s="38">
        <v>2.9553817365409247</v>
      </c>
      <c r="S311" s="39">
        <v>3.3616590962828443</v>
      </c>
      <c r="T311" s="40">
        <v>0.05133044378828758</v>
      </c>
      <c r="U311" s="40">
        <v>0.02299516696248127</v>
      </c>
      <c r="V311" s="40">
        <v>0.026264621980843533</v>
      </c>
      <c r="W311" s="40">
        <v>0.03836160554878392</v>
      </c>
      <c r="X311" s="39">
        <v>3.8490058827123415</v>
      </c>
      <c r="Y311" s="41">
        <v>4.024476473371478</v>
      </c>
      <c r="Z311" s="41">
        <v>3.2282696146037626</v>
      </c>
      <c r="AA311" s="41">
        <v>4.493088213558926</v>
      </c>
      <c r="AB311" s="42">
        <v>1.0</v>
      </c>
      <c r="AC311" s="42">
        <v>0.0</v>
      </c>
      <c r="AD311" s="42">
        <v>0.0</v>
      </c>
      <c r="AE311" s="42">
        <v>0.0</v>
      </c>
      <c r="AF311" s="42">
        <v>0.0</v>
      </c>
      <c r="AG311" s="25"/>
      <c r="AH311" s="25"/>
      <c r="AI311" s="25"/>
      <c r="AJ311" s="25"/>
      <c r="AK311" s="25"/>
      <c r="AL311" s="25"/>
    </row>
    <row r="312">
      <c r="A312" s="26" t="s">
        <v>426</v>
      </c>
      <c r="B312" s="25" t="s">
        <v>172</v>
      </c>
      <c r="C312" s="25" t="s">
        <v>101</v>
      </c>
      <c r="D312" s="28">
        <v>97.12160418392708</v>
      </c>
      <c r="E312" s="29">
        <v>0.18267485549132947</v>
      </c>
      <c r="F312" s="30">
        <v>0.0</v>
      </c>
      <c r="G312" s="33"/>
      <c r="H312" s="34" t="s">
        <v>64</v>
      </c>
      <c r="I312" s="35" t="s">
        <v>58</v>
      </c>
      <c r="J312" s="36">
        <v>3000.0</v>
      </c>
      <c r="K312" s="28" t="s">
        <v>64</v>
      </c>
      <c r="L312" s="28" t="s">
        <v>64</v>
      </c>
      <c r="M312" s="34" t="s">
        <v>64</v>
      </c>
      <c r="N312" s="35" t="s">
        <v>27</v>
      </c>
      <c r="O312" s="36">
        <v>3000.0</v>
      </c>
      <c r="P312" s="28" t="s">
        <v>64</v>
      </c>
      <c r="Q312" s="37" t="s">
        <v>64</v>
      </c>
      <c r="R312" s="38" t="s">
        <v>64</v>
      </c>
      <c r="S312" s="39" t="s">
        <v>64</v>
      </c>
      <c r="T312" s="40" t="s">
        <v>64</v>
      </c>
      <c r="U312" s="40" t="s">
        <v>64</v>
      </c>
      <c r="V312" s="40" t="s">
        <v>64</v>
      </c>
      <c r="W312" s="40" t="s">
        <v>64</v>
      </c>
      <c r="X312" s="39" t="s">
        <v>64</v>
      </c>
      <c r="Y312" s="41" t="s">
        <v>64</v>
      </c>
      <c r="Z312" s="41" t="s">
        <v>64</v>
      </c>
      <c r="AA312" s="41" t="s">
        <v>64</v>
      </c>
      <c r="AB312" s="42">
        <v>1.0</v>
      </c>
      <c r="AC312" s="42">
        <v>1.0</v>
      </c>
      <c r="AD312" s="42">
        <v>0.0</v>
      </c>
      <c r="AE312" s="42">
        <v>0.0</v>
      </c>
      <c r="AF312" s="42">
        <v>0.0</v>
      </c>
      <c r="AG312" s="25"/>
      <c r="AH312" s="25"/>
      <c r="AI312" s="25"/>
      <c r="AJ312" s="25"/>
      <c r="AK312" s="25"/>
      <c r="AL312" s="25"/>
    </row>
    <row r="313">
      <c r="A313" s="26" t="s">
        <v>427</v>
      </c>
      <c r="B313" s="25" t="s">
        <v>172</v>
      </c>
      <c r="C313" s="25" t="s">
        <v>101</v>
      </c>
      <c r="D313" s="28">
        <v>97.12160418392708</v>
      </c>
      <c r="E313" s="29">
        <v>0.18</v>
      </c>
      <c r="F313" s="30">
        <v>0.0</v>
      </c>
      <c r="G313" s="33"/>
      <c r="H313" s="34" t="s">
        <v>64</v>
      </c>
      <c r="I313" s="35" t="s">
        <v>44</v>
      </c>
      <c r="J313" s="36">
        <v>3000.0</v>
      </c>
      <c r="K313" s="28" t="s">
        <v>64</v>
      </c>
      <c r="L313" s="28" t="s">
        <v>64</v>
      </c>
      <c r="M313" s="34" t="s">
        <v>64</v>
      </c>
      <c r="N313" s="35" t="s">
        <v>29</v>
      </c>
      <c r="O313" s="36">
        <v>3000.0</v>
      </c>
      <c r="P313" s="28" t="s">
        <v>64</v>
      </c>
      <c r="Q313" s="37" t="s">
        <v>64</v>
      </c>
      <c r="R313" s="38" t="s">
        <v>64</v>
      </c>
      <c r="S313" s="39" t="s">
        <v>64</v>
      </c>
      <c r="T313" s="40" t="s">
        <v>64</v>
      </c>
      <c r="U313" s="40" t="s">
        <v>64</v>
      </c>
      <c r="V313" s="40" t="s">
        <v>64</v>
      </c>
      <c r="W313" s="40" t="s">
        <v>64</v>
      </c>
      <c r="X313" s="39" t="s">
        <v>64</v>
      </c>
      <c r="Y313" s="41" t="s">
        <v>64</v>
      </c>
      <c r="Z313" s="41" t="s">
        <v>64</v>
      </c>
      <c r="AA313" s="41" t="s">
        <v>64</v>
      </c>
      <c r="AB313" s="42">
        <v>0.0</v>
      </c>
      <c r="AC313" s="42">
        <v>0.0</v>
      </c>
      <c r="AD313" s="42">
        <v>1.0</v>
      </c>
      <c r="AE313" s="42">
        <v>1.0</v>
      </c>
      <c r="AF313" s="42">
        <v>0.0</v>
      </c>
      <c r="AG313" s="25"/>
      <c r="AH313" s="25"/>
      <c r="AI313" s="25"/>
      <c r="AJ313" s="25"/>
      <c r="AK313" s="25"/>
      <c r="AL313" s="25"/>
    </row>
    <row r="314">
      <c r="A314" s="26" t="s">
        <v>423</v>
      </c>
      <c r="B314" s="25" t="s">
        <v>172</v>
      </c>
      <c r="C314" s="25" t="s">
        <v>101</v>
      </c>
      <c r="D314" s="28">
        <v>97.12160418392708</v>
      </c>
      <c r="E314" s="29">
        <v>0.12837566802892172</v>
      </c>
      <c r="F314" s="30">
        <v>0.0</v>
      </c>
      <c r="G314" s="33"/>
      <c r="H314" s="34" t="s">
        <v>64</v>
      </c>
      <c r="I314" s="35" t="s">
        <v>44</v>
      </c>
      <c r="J314" s="36">
        <v>3500.0</v>
      </c>
      <c r="K314" s="28" t="s">
        <v>64</v>
      </c>
      <c r="L314" s="28" t="s">
        <v>64</v>
      </c>
      <c r="M314" s="34" t="s">
        <v>64</v>
      </c>
      <c r="N314" s="35" t="s">
        <v>30</v>
      </c>
      <c r="O314" s="36">
        <v>3000.0</v>
      </c>
      <c r="P314" s="28" t="s">
        <v>64</v>
      </c>
      <c r="Q314" s="37" t="s">
        <v>64</v>
      </c>
      <c r="R314" s="38" t="s">
        <v>64</v>
      </c>
      <c r="S314" s="39" t="s">
        <v>64</v>
      </c>
      <c r="T314" s="40" t="s">
        <v>64</v>
      </c>
      <c r="U314" s="40" t="s">
        <v>64</v>
      </c>
      <c r="V314" s="40" t="s">
        <v>64</v>
      </c>
      <c r="W314" s="40" t="s">
        <v>64</v>
      </c>
      <c r="X314" s="39" t="s">
        <v>64</v>
      </c>
      <c r="Y314" s="41" t="s">
        <v>64</v>
      </c>
      <c r="Z314" s="41" t="s">
        <v>64</v>
      </c>
      <c r="AA314" s="41" t="s">
        <v>64</v>
      </c>
      <c r="AB314" s="42">
        <v>0.0</v>
      </c>
      <c r="AC314" s="42">
        <v>0.0</v>
      </c>
      <c r="AD314" s="42">
        <v>1.0</v>
      </c>
      <c r="AE314" s="42">
        <v>1.0</v>
      </c>
      <c r="AF314" s="42">
        <v>0.0</v>
      </c>
      <c r="AG314" s="25"/>
      <c r="AH314" s="25"/>
      <c r="AI314" s="25"/>
      <c r="AJ314" s="25"/>
      <c r="AK314" s="25"/>
      <c r="AL314" s="25"/>
    </row>
    <row r="315">
      <c r="A315" s="26" t="s">
        <v>429</v>
      </c>
      <c r="B315" s="25" t="s">
        <v>172</v>
      </c>
      <c r="C315" s="25" t="s">
        <v>101</v>
      </c>
      <c r="D315" s="28">
        <v>97.12160418392708</v>
      </c>
      <c r="E315" s="29">
        <v>0.18</v>
      </c>
      <c r="F315" s="30">
        <v>0.0</v>
      </c>
      <c r="G315" s="33"/>
      <c r="H315" s="34" t="s">
        <v>64</v>
      </c>
      <c r="I315" s="35" t="s">
        <v>27</v>
      </c>
      <c r="J315" s="36">
        <v>3000.0</v>
      </c>
      <c r="K315" s="28" t="s">
        <v>64</v>
      </c>
      <c r="L315" s="28" t="s">
        <v>64</v>
      </c>
      <c r="M315" s="34" t="s">
        <v>64</v>
      </c>
      <c r="N315" s="35" t="s">
        <v>27</v>
      </c>
      <c r="O315" s="36">
        <v>3000.0</v>
      </c>
      <c r="P315" s="28" t="s">
        <v>64</v>
      </c>
      <c r="Q315" s="37" t="s">
        <v>64</v>
      </c>
      <c r="R315" s="38" t="s">
        <v>64</v>
      </c>
      <c r="S315" s="39" t="s">
        <v>64</v>
      </c>
      <c r="T315" s="40" t="s">
        <v>64</v>
      </c>
      <c r="U315" s="40" t="s">
        <v>64</v>
      </c>
      <c r="V315" s="40" t="s">
        <v>64</v>
      </c>
      <c r="W315" s="40" t="s">
        <v>64</v>
      </c>
      <c r="X315" s="39" t="s">
        <v>64</v>
      </c>
      <c r="Y315" s="41" t="s">
        <v>64</v>
      </c>
      <c r="Z315" s="41" t="s">
        <v>64</v>
      </c>
      <c r="AA315" s="41" t="s">
        <v>64</v>
      </c>
      <c r="AB315" s="42">
        <v>1.0</v>
      </c>
      <c r="AC315" s="42">
        <v>0.0</v>
      </c>
      <c r="AD315" s="42">
        <v>0.0</v>
      </c>
      <c r="AE315" s="42">
        <v>0.0</v>
      </c>
      <c r="AF315" s="42">
        <v>0.0</v>
      </c>
      <c r="AG315" s="25"/>
      <c r="AH315" s="25"/>
      <c r="AI315" s="25"/>
      <c r="AJ315" s="25"/>
      <c r="AK315" s="25"/>
      <c r="AL315" s="25"/>
    </row>
    <row r="316">
      <c r="A316" s="26" t="s">
        <v>431</v>
      </c>
      <c r="B316" s="25" t="s">
        <v>172</v>
      </c>
      <c r="C316" s="25" t="s">
        <v>101</v>
      </c>
      <c r="D316" s="28">
        <v>97.12160418392708</v>
      </c>
      <c r="E316" s="29">
        <v>0.17990033222591362</v>
      </c>
      <c r="F316" s="30">
        <v>0.0</v>
      </c>
      <c r="G316" s="33"/>
      <c r="H316" s="34" t="s">
        <v>64</v>
      </c>
      <c r="I316" s="35" t="s">
        <v>29</v>
      </c>
      <c r="J316" s="36">
        <v>3000.0</v>
      </c>
      <c r="K316" s="28" t="s">
        <v>64</v>
      </c>
      <c r="L316" s="28" t="s">
        <v>64</v>
      </c>
      <c r="M316" s="34" t="s">
        <v>64</v>
      </c>
      <c r="N316" s="35" t="s">
        <v>29</v>
      </c>
      <c r="O316" s="36">
        <v>3000.0</v>
      </c>
      <c r="P316" s="28" t="s">
        <v>64</v>
      </c>
      <c r="Q316" s="37" t="s">
        <v>64</v>
      </c>
      <c r="R316" s="38" t="s">
        <v>64</v>
      </c>
      <c r="S316" s="39" t="s">
        <v>64</v>
      </c>
      <c r="T316" s="40" t="s">
        <v>64</v>
      </c>
      <c r="U316" s="40" t="s">
        <v>64</v>
      </c>
      <c r="V316" s="40" t="s">
        <v>64</v>
      </c>
      <c r="W316" s="40" t="s">
        <v>64</v>
      </c>
      <c r="X316" s="39" t="s">
        <v>64</v>
      </c>
      <c r="Y316" s="41" t="s">
        <v>64</v>
      </c>
      <c r="Z316" s="41" t="s">
        <v>64</v>
      </c>
      <c r="AA316" s="41" t="s">
        <v>64</v>
      </c>
      <c r="AB316" s="42">
        <v>0.0</v>
      </c>
      <c r="AC316" s="42">
        <v>0.0</v>
      </c>
      <c r="AD316" s="42">
        <v>1.0</v>
      </c>
      <c r="AE316" s="42">
        <v>0.0</v>
      </c>
      <c r="AF316" s="42">
        <v>0.0</v>
      </c>
      <c r="AG316" s="25"/>
      <c r="AH316" s="25"/>
      <c r="AI316" s="25"/>
      <c r="AJ316" s="25"/>
      <c r="AK316" s="25"/>
      <c r="AL316" s="25"/>
    </row>
    <row r="317">
      <c r="A317" s="26" t="s">
        <v>432</v>
      </c>
      <c r="B317" s="25" t="s">
        <v>172</v>
      </c>
      <c r="C317" s="25" t="s">
        <v>101</v>
      </c>
      <c r="D317" s="28">
        <v>97.12160418392708</v>
      </c>
      <c r="E317" s="29">
        <v>0.18</v>
      </c>
      <c r="F317" s="30">
        <v>0.0</v>
      </c>
      <c r="G317" s="33"/>
      <c r="H317" s="34" t="s">
        <v>64</v>
      </c>
      <c r="I317" s="35" t="s">
        <v>45</v>
      </c>
      <c r="J317" s="36">
        <v>3000.0</v>
      </c>
      <c r="K317" s="28" t="s">
        <v>64</v>
      </c>
      <c r="L317" s="28" t="s">
        <v>64</v>
      </c>
      <c r="M317" s="34" t="s">
        <v>64</v>
      </c>
      <c r="N317" s="35" t="s">
        <v>31</v>
      </c>
      <c r="O317" s="36">
        <v>3000.0</v>
      </c>
      <c r="P317" s="28" t="s">
        <v>64</v>
      </c>
      <c r="Q317" s="37" t="s">
        <v>64</v>
      </c>
      <c r="R317" s="38" t="s">
        <v>64</v>
      </c>
      <c r="S317" s="39" t="s">
        <v>64</v>
      </c>
      <c r="T317" s="40" t="s">
        <v>64</v>
      </c>
      <c r="U317" s="40" t="s">
        <v>64</v>
      </c>
      <c r="V317" s="40" t="s">
        <v>64</v>
      </c>
      <c r="W317" s="40" t="s">
        <v>64</v>
      </c>
      <c r="X317" s="39" t="s">
        <v>64</v>
      </c>
      <c r="Y317" s="41" t="s">
        <v>64</v>
      </c>
      <c r="Z317" s="41" t="s">
        <v>64</v>
      </c>
      <c r="AA317" s="41" t="s">
        <v>64</v>
      </c>
      <c r="AB317" s="42">
        <v>0.0</v>
      </c>
      <c r="AC317" s="42">
        <v>0.0</v>
      </c>
      <c r="AD317" s="42">
        <v>0.0</v>
      </c>
      <c r="AE317" s="42">
        <v>1.0</v>
      </c>
      <c r="AF317" s="42">
        <v>1.0</v>
      </c>
      <c r="AG317" s="25"/>
      <c r="AH317" s="25"/>
      <c r="AI317" s="25"/>
      <c r="AJ317" s="25"/>
      <c r="AK317" s="25"/>
      <c r="AL317" s="25"/>
    </row>
    <row r="318">
      <c r="A318" s="26" t="s">
        <v>433</v>
      </c>
      <c r="B318" s="25" t="s">
        <v>400</v>
      </c>
      <c r="C318" s="25" t="s">
        <v>260</v>
      </c>
      <c r="D318" s="28">
        <v>103.01602526926264</v>
      </c>
      <c r="E318" s="29">
        <v>0.3055567867036011</v>
      </c>
      <c r="F318" s="30">
        <v>35.0</v>
      </c>
      <c r="G318" s="33"/>
      <c r="H318" s="34">
        <v>49.45169929630075</v>
      </c>
      <c r="I318" s="35" t="s">
        <v>27</v>
      </c>
      <c r="J318" s="36">
        <v>10200.0</v>
      </c>
      <c r="K318" s="28">
        <v>4.848205813362818</v>
      </c>
      <c r="L318" s="28">
        <v>8.429615741742778</v>
      </c>
      <c r="M318" s="34">
        <v>48.889794442756354</v>
      </c>
      <c r="N318" s="35" t="s">
        <v>27</v>
      </c>
      <c r="O318" s="36">
        <v>10200.0</v>
      </c>
      <c r="P318" s="28">
        <v>4.793117102231015</v>
      </c>
      <c r="Q318" s="37">
        <v>8.264405065747567</v>
      </c>
      <c r="R318" s="38">
        <v>25.239572078450326</v>
      </c>
      <c r="S318" s="39">
        <v>25.763559116094903</v>
      </c>
      <c r="T318" s="40">
        <v>0.10001382387863289</v>
      </c>
      <c r="U318" s="40">
        <v>0.01795983369313273</v>
      </c>
      <c r="V318" s="40">
        <v>0.07150258789078469</v>
      </c>
      <c r="W318" s="40">
        <v>0.0609511855960692</v>
      </c>
      <c r="X318" s="39">
        <v>22.828763536674828</v>
      </c>
      <c r="Y318" s="41">
        <v>26.622935759625925</v>
      </c>
      <c r="Z318" s="41">
        <v>19.865029323141602</v>
      </c>
      <c r="AA318" s="41">
        <v>29.02476511961475</v>
      </c>
      <c r="AB318" s="42">
        <v>1.0</v>
      </c>
      <c r="AC318" s="42">
        <v>0.0</v>
      </c>
      <c r="AD318" s="42">
        <v>0.0</v>
      </c>
      <c r="AE318" s="42">
        <v>0.0</v>
      </c>
      <c r="AF318" s="42">
        <v>0.0</v>
      </c>
      <c r="AG318" s="25"/>
      <c r="AH318" s="25"/>
      <c r="AI318" s="25"/>
      <c r="AJ318" s="25"/>
      <c r="AK318" s="25"/>
      <c r="AL318" s="25"/>
    </row>
    <row r="319">
      <c r="A319" s="26" t="s">
        <v>437</v>
      </c>
      <c r="B319" s="25" t="s">
        <v>400</v>
      </c>
      <c r="C319" s="25" t="s">
        <v>260</v>
      </c>
      <c r="D319" s="28">
        <v>103.01602526926264</v>
      </c>
      <c r="E319" s="29">
        <v>0.14941581259150805</v>
      </c>
      <c r="F319" s="30">
        <v>35.0</v>
      </c>
      <c r="G319" s="33"/>
      <c r="H319" s="34">
        <v>26.351496600367458</v>
      </c>
      <c r="I319" s="35" t="s">
        <v>40</v>
      </c>
      <c r="J319" s="36">
        <v>4200.0</v>
      </c>
      <c r="K319" s="28">
        <v>6.274165857230347</v>
      </c>
      <c r="L319" s="28">
        <v>6.881096551992784</v>
      </c>
      <c r="M319" s="34">
        <v>26.536256685278204</v>
      </c>
      <c r="N319" s="35" t="s">
        <v>29</v>
      </c>
      <c r="O319" s="36">
        <v>5400.0</v>
      </c>
      <c r="P319" s="28">
        <v>4.9141216083848525</v>
      </c>
      <c r="Q319" s="37">
        <v>5.417125189145708</v>
      </c>
      <c r="R319" s="38">
        <v>10.723994118544937</v>
      </c>
      <c r="S319" s="39">
        <v>10.94662998148383</v>
      </c>
      <c r="T319" s="40">
        <v>0.043597321093697336</v>
      </c>
      <c r="U319" s="40">
        <v>0.019018965577787428</v>
      </c>
      <c r="V319" s="40">
        <v>0.02565122024081074</v>
      </c>
      <c r="W319" s="40">
        <v>0.01970169767545159</v>
      </c>
      <c r="X319" s="39">
        <v>12.73674846907819</v>
      </c>
      <c r="Y319" s="41">
        <v>13.614748131289268</v>
      </c>
      <c r="Z319" s="41">
        <v>11.282480668611107</v>
      </c>
      <c r="AA319" s="41">
        <v>15.253776016667098</v>
      </c>
      <c r="AB319" s="42">
        <v>0.0</v>
      </c>
      <c r="AC319" s="42">
        <v>1.0</v>
      </c>
      <c r="AD319" s="42">
        <v>1.0</v>
      </c>
      <c r="AE319" s="42">
        <v>0.0</v>
      </c>
      <c r="AF319" s="42">
        <v>0.0</v>
      </c>
      <c r="AG319" s="25"/>
      <c r="AH319" s="25"/>
      <c r="AI319" s="25"/>
      <c r="AJ319" s="25"/>
      <c r="AK319" s="25"/>
      <c r="AL319" s="25"/>
    </row>
    <row r="320">
      <c r="A320" s="26" t="s">
        <v>435</v>
      </c>
      <c r="B320" s="25" t="s">
        <v>400</v>
      </c>
      <c r="C320" s="25" t="s">
        <v>260</v>
      </c>
      <c r="D320" s="28">
        <v>103.01602526926264</v>
      </c>
      <c r="E320" s="29">
        <v>0.2641755758365928</v>
      </c>
      <c r="F320" s="30">
        <v>34.0</v>
      </c>
      <c r="G320" s="33"/>
      <c r="H320" s="34">
        <v>36.925547483160585</v>
      </c>
      <c r="I320" s="35" t="s">
        <v>28</v>
      </c>
      <c r="J320" s="36">
        <v>7300.0</v>
      </c>
      <c r="K320" s="28">
        <v>5.058294175775423</v>
      </c>
      <c r="L320" s="28">
        <v>7.101777105562129</v>
      </c>
      <c r="M320" s="34">
        <v>35.82799955908158</v>
      </c>
      <c r="N320" s="35" t="s">
        <v>28</v>
      </c>
      <c r="O320" s="36">
        <v>8000.0</v>
      </c>
      <c r="P320" s="28">
        <v>4.478499944885198</v>
      </c>
      <c r="Q320" s="37">
        <v>6.150387139494392</v>
      </c>
      <c r="R320" s="38">
        <v>20.422980385536846</v>
      </c>
      <c r="S320" s="39">
        <v>20.846972399301123</v>
      </c>
      <c r="T320" s="40">
        <v>0.08143345028581357</v>
      </c>
      <c r="U320" s="40">
        <v>0.036553129079156685</v>
      </c>
      <c r="V320" s="40">
        <v>0.05007129811730635</v>
      </c>
      <c r="W320" s="40">
        <v>0.0321191696346436</v>
      </c>
      <c r="X320" s="39">
        <v>23.701616397736583</v>
      </c>
      <c r="Y320" s="41">
        <v>13.223931085424004</v>
      </c>
      <c r="Z320" s="41">
        <v>21.196118409961866</v>
      </c>
      <c r="AA320" s="41">
        <v>14.63188114911972</v>
      </c>
      <c r="AB320" s="42">
        <v>0.0</v>
      </c>
      <c r="AC320" s="42">
        <v>1.0</v>
      </c>
      <c r="AD320" s="42">
        <v>0.0</v>
      </c>
      <c r="AE320" s="42">
        <v>0.0</v>
      </c>
      <c r="AF320" s="42">
        <v>0.0</v>
      </c>
      <c r="AG320" s="25"/>
      <c r="AH320" s="25"/>
      <c r="AI320" s="25"/>
      <c r="AJ320" s="25"/>
      <c r="AK320" s="25"/>
      <c r="AL320" s="25"/>
    </row>
    <row r="321">
      <c r="A321" s="26" t="s">
        <v>434</v>
      </c>
      <c r="B321" s="25" t="s">
        <v>400</v>
      </c>
      <c r="C321" s="25" t="s">
        <v>260</v>
      </c>
      <c r="D321" s="28">
        <v>103.01602526926264</v>
      </c>
      <c r="E321" s="29">
        <v>0.15327640176265006</v>
      </c>
      <c r="F321" s="30">
        <v>34.0</v>
      </c>
      <c r="G321" s="33"/>
      <c r="H321" s="34">
        <v>30.368938507979564</v>
      </c>
      <c r="I321" s="35" t="s">
        <v>44</v>
      </c>
      <c r="J321" s="36">
        <v>5900.0</v>
      </c>
      <c r="K321" s="28">
        <v>5.147277713216875</v>
      </c>
      <c r="L321" s="28">
        <v>6.26312955498824</v>
      </c>
      <c r="M321" s="34">
        <v>30.91527579356754</v>
      </c>
      <c r="N321" s="35" t="s">
        <v>30</v>
      </c>
      <c r="O321" s="36">
        <v>7500.0</v>
      </c>
      <c r="P321" s="28">
        <v>4.1220367724756715</v>
      </c>
      <c r="Q321" s="37">
        <v>5.081527748751593</v>
      </c>
      <c r="R321" s="38">
        <v>10.723958993875536</v>
      </c>
      <c r="S321" s="39">
        <v>10.946594127607476</v>
      </c>
      <c r="T321" s="40">
        <v>0.05167674764917008</v>
      </c>
      <c r="U321" s="40">
        <v>0.022706449724635338</v>
      </c>
      <c r="V321" s="40">
        <v>0.02211921395589477</v>
      </c>
      <c r="W321" s="40">
        <v>0.01291918691229252</v>
      </c>
      <c r="X321" s="39">
        <v>14.483438178020641</v>
      </c>
      <c r="Y321" s="41">
        <v>15.885500329958921</v>
      </c>
      <c r="Z321" s="41">
        <v>13.18364244409571</v>
      </c>
      <c r="AA321" s="41">
        <v>17.73163334947183</v>
      </c>
      <c r="AB321" s="42">
        <v>0.0</v>
      </c>
      <c r="AC321" s="42">
        <v>0.0</v>
      </c>
      <c r="AD321" s="42">
        <v>1.0</v>
      </c>
      <c r="AE321" s="42">
        <v>1.0</v>
      </c>
      <c r="AF321" s="42">
        <v>0.0</v>
      </c>
      <c r="AG321" s="25"/>
      <c r="AH321" s="25"/>
      <c r="AI321" s="25"/>
      <c r="AJ321" s="25"/>
      <c r="AK321" s="25"/>
      <c r="AL321" s="25"/>
    </row>
    <row r="322">
      <c r="A322" s="26" t="s">
        <v>436</v>
      </c>
      <c r="B322" s="25" t="s">
        <v>400</v>
      </c>
      <c r="C322" s="25" t="s">
        <v>260</v>
      </c>
      <c r="D322" s="28">
        <v>103.01602526926264</v>
      </c>
      <c r="E322" s="29">
        <v>0.1494939309056956</v>
      </c>
      <c r="F322" s="30">
        <v>31.0</v>
      </c>
      <c r="G322" s="33"/>
      <c r="H322" s="34">
        <v>30.623534780052005</v>
      </c>
      <c r="I322" s="35" t="s">
        <v>31</v>
      </c>
      <c r="J322" s="36">
        <v>5500.0</v>
      </c>
      <c r="K322" s="28">
        <v>5.56791541455491</v>
      </c>
      <c r="L322" s="28">
        <v>6.816487223891196</v>
      </c>
      <c r="M322" s="34">
        <v>31.15497378310573</v>
      </c>
      <c r="N322" s="35" t="s">
        <v>31</v>
      </c>
      <c r="O322" s="36">
        <v>6100.0</v>
      </c>
      <c r="P322" s="28">
        <v>5.107372751328809</v>
      </c>
      <c r="Q322" s="37">
        <v>6.331920991698723</v>
      </c>
      <c r="R322" s="38">
        <v>9.50402895981681</v>
      </c>
      <c r="S322" s="39">
        <v>9.701337692503076</v>
      </c>
      <c r="T322" s="40">
        <v>0.07998281169601575</v>
      </c>
      <c r="U322" s="40">
        <v>0.0</v>
      </c>
      <c r="V322" s="40">
        <v>0.02438500356585846</v>
      </c>
      <c r="W322" s="40">
        <v>0.022824363337643518</v>
      </c>
      <c r="X322" s="39">
        <v>11.50579934891031</v>
      </c>
      <c r="Y322" s="41">
        <v>19.117735431141693</v>
      </c>
      <c r="Z322" s="41">
        <v>10.746533402027906</v>
      </c>
      <c r="AA322" s="41">
        <v>20.408440381077828</v>
      </c>
      <c r="AB322" s="42">
        <v>0.0</v>
      </c>
      <c r="AC322" s="42">
        <v>0.0</v>
      </c>
      <c r="AD322" s="42">
        <v>0.0</v>
      </c>
      <c r="AE322" s="42">
        <v>0.0</v>
      </c>
      <c r="AF322" s="42">
        <v>1.0</v>
      </c>
      <c r="AG322" s="25"/>
      <c r="AH322" s="25"/>
      <c r="AI322" s="25"/>
      <c r="AJ322" s="25"/>
      <c r="AK322" s="25"/>
      <c r="AL322" s="25"/>
    </row>
    <row r="323">
      <c r="A323" s="26" t="s">
        <v>438</v>
      </c>
      <c r="B323" s="25" t="s">
        <v>400</v>
      </c>
      <c r="C323" s="25" t="s">
        <v>260</v>
      </c>
      <c r="D323" s="28">
        <v>103.01602526926264</v>
      </c>
      <c r="E323" s="29">
        <v>0.1702211055276382</v>
      </c>
      <c r="F323" s="30">
        <v>20.0</v>
      </c>
      <c r="G323" s="33"/>
      <c r="H323" s="34">
        <v>17.760502359555897</v>
      </c>
      <c r="I323" s="35" t="s">
        <v>30</v>
      </c>
      <c r="J323" s="36">
        <v>3000.0</v>
      </c>
      <c r="K323" s="28">
        <v>5.920167453185298</v>
      </c>
      <c r="L323" s="28">
        <v>4.864057638845423</v>
      </c>
      <c r="M323" s="34">
        <v>17.376684931965436</v>
      </c>
      <c r="N323" s="35" t="s">
        <v>30</v>
      </c>
      <c r="O323" s="36">
        <v>3100.0</v>
      </c>
      <c r="P323" s="28">
        <v>5.605382236117882</v>
      </c>
      <c r="Q323" s="37">
        <v>4.532356085147982</v>
      </c>
      <c r="R323" s="38">
        <v>7.113239405416444</v>
      </c>
      <c r="S323" s="39">
        <v>7.260914066164086</v>
      </c>
      <c r="T323" s="40">
        <v>0.06012287187096413</v>
      </c>
      <c r="U323" s="40">
        <v>0.0213659792599294</v>
      </c>
      <c r="V323" s="40">
        <v>0.027924838009489125</v>
      </c>
      <c r="W323" s="40">
        <v>0.02265787568029723</v>
      </c>
      <c r="X323" s="39">
        <v>9.083548397813628</v>
      </c>
      <c r="Y323" s="41">
        <v>8.676953961742269</v>
      </c>
      <c r="Z323" s="41">
        <v>8.138722865944306</v>
      </c>
      <c r="AA323" s="41">
        <v>9.237962066021128</v>
      </c>
      <c r="AB323" s="42">
        <v>0.0</v>
      </c>
      <c r="AC323" s="42">
        <v>0.0</v>
      </c>
      <c r="AD323" s="42">
        <v>0.0</v>
      </c>
      <c r="AE323" s="42">
        <v>1.0</v>
      </c>
      <c r="AF323" s="42">
        <v>0.0</v>
      </c>
      <c r="AG323" s="25"/>
      <c r="AH323" s="25"/>
      <c r="AI323" s="25"/>
      <c r="AJ323" s="25"/>
      <c r="AK323" s="25"/>
      <c r="AL323" s="25"/>
    </row>
    <row r="324">
      <c r="A324" s="26" t="s">
        <v>441</v>
      </c>
      <c r="B324" s="25" t="s">
        <v>400</v>
      </c>
      <c r="C324" s="25" t="s">
        <v>260</v>
      </c>
      <c r="D324" s="28">
        <v>103.01602526926264</v>
      </c>
      <c r="E324" s="29">
        <v>0.1406630434782609</v>
      </c>
      <c r="F324" s="30">
        <v>17.0</v>
      </c>
      <c r="G324" s="33"/>
      <c r="H324" s="34">
        <v>15.129053644829607</v>
      </c>
      <c r="I324" s="35" t="s">
        <v>31</v>
      </c>
      <c r="J324" s="36">
        <v>4000.0</v>
      </c>
      <c r="K324" s="28">
        <v>3.782263411207402</v>
      </c>
      <c r="L324" s="28">
        <v>2.763337465313163</v>
      </c>
      <c r="M324" s="34">
        <v>15.831842912878702</v>
      </c>
      <c r="N324" s="35" t="s">
        <v>31</v>
      </c>
      <c r="O324" s="36">
        <v>3500.0</v>
      </c>
      <c r="P324" s="28">
        <v>4.523383689393915</v>
      </c>
      <c r="Q324" s="37">
        <v>3.4164998856372835</v>
      </c>
      <c r="R324" s="38">
        <v>4.865189284764465</v>
      </c>
      <c r="S324" s="39">
        <v>4.966193220686202</v>
      </c>
      <c r="T324" s="40">
        <v>0.059221929341187855</v>
      </c>
      <c r="U324" s="40">
        <v>9.676785840063375E-5</v>
      </c>
      <c r="V324" s="40">
        <v>0.03193339327220914</v>
      </c>
      <c r="W324" s="40">
        <v>0.02699823249377682</v>
      </c>
      <c r="X324" s="39">
        <v>5.006334153449031</v>
      </c>
      <c r="Y324" s="41">
        <v>10.122719491380575</v>
      </c>
      <c r="Z324" s="41">
        <v>4.512055746197364</v>
      </c>
      <c r="AA324" s="41">
        <v>11.319787166681339</v>
      </c>
      <c r="AB324" s="42">
        <v>0.0</v>
      </c>
      <c r="AC324" s="42">
        <v>0.0</v>
      </c>
      <c r="AD324" s="42">
        <v>0.0</v>
      </c>
      <c r="AE324" s="42">
        <v>0.0</v>
      </c>
      <c r="AF324" s="42">
        <v>1.0</v>
      </c>
      <c r="AG324" s="25"/>
      <c r="AH324" s="25"/>
      <c r="AI324" s="25"/>
      <c r="AJ324" s="25"/>
      <c r="AK324" s="25"/>
      <c r="AL324" s="25"/>
    </row>
    <row r="325">
      <c r="A325" s="26" t="s">
        <v>439</v>
      </c>
      <c r="B325" s="25" t="s">
        <v>400</v>
      </c>
      <c r="C325" s="25" t="s">
        <v>260</v>
      </c>
      <c r="D325" s="28">
        <v>103.01602526926264</v>
      </c>
      <c r="E325" s="29">
        <v>0.19851715039577836</v>
      </c>
      <c r="F325" s="30">
        <v>15.0</v>
      </c>
      <c r="G325" s="33"/>
      <c r="H325" s="34">
        <v>12.07191491760775</v>
      </c>
      <c r="I325" s="35" t="s">
        <v>28</v>
      </c>
      <c r="J325" s="36">
        <v>3300.0</v>
      </c>
      <c r="K325" s="28">
        <v>3.658156035638712</v>
      </c>
      <c r="L325" s="28">
        <v>2.2655692519620887</v>
      </c>
      <c r="M325" s="34">
        <v>11.793628481973943</v>
      </c>
      <c r="N325" s="35" t="s">
        <v>28</v>
      </c>
      <c r="O325" s="36">
        <v>3000.0</v>
      </c>
      <c r="P325" s="28">
        <v>3.9312094939913145</v>
      </c>
      <c r="Q325" s="37">
        <v>2.393462149149046</v>
      </c>
      <c r="R325" s="38">
        <v>6.382241731456648</v>
      </c>
      <c r="S325" s="39">
        <v>6.51474048888419</v>
      </c>
      <c r="T325" s="40">
        <v>0.04271282536598018</v>
      </c>
      <c r="U325" s="40">
        <v>0.03282465338387976</v>
      </c>
      <c r="V325" s="40">
        <v>0.044751623712805014</v>
      </c>
      <c r="W325" s="40">
        <v>0.0233442410711443</v>
      </c>
      <c r="X325" s="39">
        <v>7.513455799442879</v>
      </c>
      <c r="Y325" s="41">
        <v>4.558459118164872</v>
      </c>
      <c r="Z325" s="41">
        <v>6.6093470102983</v>
      </c>
      <c r="AA325" s="41">
        <v>5.184281471675643</v>
      </c>
      <c r="AB325" s="42">
        <v>0.0</v>
      </c>
      <c r="AC325" s="42">
        <v>1.0</v>
      </c>
      <c r="AD325" s="42">
        <v>0.0</v>
      </c>
      <c r="AE325" s="42">
        <v>0.0</v>
      </c>
      <c r="AF325" s="42">
        <v>0.0</v>
      </c>
      <c r="AG325" s="25"/>
      <c r="AH325" s="25"/>
      <c r="AI325" s="25"/>
      <c r="AJ325" s="25"/>
      <c r="AK325" s="25"/>
      <c r="AL325" s="25"/>
    </row>
    <row r="326">
      <c r="A326" s="26" t="s">
        <v>442</v>
      </c>
      <c r="B326" s="25" t="s">
        <v>400</v>
      </c>
      <c r="C326" s="25" t="s">
        <v>260</v>
      </c>
      <c r="D326" s="28">
        <v>103.01602526926264</v>
      </c>
      <c r="E326" s="29">
        <v>0.15629885057471266</v>
      </c>
      <c r="F326" s="30">
        <v>12.0</v>
      </c>
      <c r="G326" s="33"/>
      <c r="H326" s="34">
        <v>11.035888052794744</v>
      </c>
      <c r="I326" s="35" t="s">
        <v>27</v>
      </c>
      <c r="J326" s="36">
        <v>3700.0</v>
      </c>
      <c r="K326" s="28">
        <v>2.982672446701282</v>
      </c>
      <c r="L326" s="28">
        <v>1.7297903837355928</v>
      </c>
      <c r="M326" s="34">
        <v>10.874301656289887</v>
      </c>
      <c r="N326" s="35" t="s">
        <v>27</v>
      </c>
      <c r="O326" s="36">
        <v>3100.0</v>
      </c>
      <c r="P326" s="28">
        <v>3.50783924396448</v>
      </c>
      <c r="Q326" s="37">
        <v>2.0125104629866275</v>
      </c>
      <c r="R326" s="38">
        <v>3.8700745488041033</v>
      </c>
      <c r="S326" s="39">
        <v>3.950419369706314</v>
      </c>
      <c r="T326" s="40">
        <v>0.043966372380871914</v>
      </c>
      <c r="U326" s="40">
        <v>0.012954377576506904</v>
      </c>
      <c r="V326" s="40">
        <v>0.033465475405976164</v>
      </c>
      <c r="W326" s="40">
        <v>0.0367040698001029</v>
      </c>
      <c r="X326" s="39">
        <v>3.8215470331566945</v>
      </c>
      <c r="Y326" s="41">
        <v>7.2143410196380495</v>
      </c>
      <c r="Z326" s="41">
        <v>3.182095049434046</v>
      </c>
      <c r="AA326" s="41">
        <v>7.692206606855842</v>
      </c>
      <c r="AB326" s="42">
        <v>1.0</v>
      </c>
      <c r="AC326" s="42">
        <v>0.0</v>
      </c>
      <c r="AD326" s="42">
        <v>0.0</v>
      </c>
      <c r="AE326" s="42">
        <v>0.0</v>
      </c>
      <c r="AF326" s="42">
        <v>0.0</v>
      </c>
      <c r="AG326" s="25"/>
      <c r="AH326" s="25"/>
      <c r="AI326" s="25"/>
      <c r="AJ326" s="25"/>
      <c r="AK326" s="25"/>
      <c r="AL326" s="25"/>
    </row>
    <row r="327">
      <c r="A327" s="26" t="s">
        <v>448</v>
      </c>
      <c r="B327" s="25" t="s">
        <v>400</v>
      </c>
      <c r="C327" s="25" t="s">
        <v>260</v>
      </c>
      <c r="D327" s="28">
        <v>103.01602526926264</v>
      </c>
      <c r="E327" s="29">
        <v>0.1307844112769486</v>
      </c>
      <c r="F327" s="30">
        <v>5.0</v>
      </c>
      <c r="G327" s="33"/>
      <c r="H327" s="34">
        <v>3.6518073649747262</v>
      </c>
      <c r="I327" s="35" t="s">
        <v>58</v>
      </c>
      <c r="J327" s="36">
        <v>3000.0</v>
      </c>
      <c r="K327" s="28">
        <v>1.217269121658242</v>
      </c>
      <c r="L327" s="28">
        <v>0.31417450446353257</v>
      </c>
      <c r="M327" s="34">
        <v>3.653307301287989</v>
      </c>
      <c r="N327" s="35" t="s">
        <v>27</v>
      </c>
      <c r="O327" s="36">
        <v>3000.0</v>
      </c>
      <c r="P327" s="28">
        <v>1.2177691004293296</v>
      </c>
      <c r="Q327" s="37">
        <v>0.31439804784196845</v>
      </c>
      <c r="R327" s="38">
        <v>1.318668355810835</v>
      </c>
      <c r="S327" s="39">
        <v>1.3460446173119922</v>
      </c>
      <c r="T327" s="40">
        <v>0.04181734029971281</v>
      </c>
      <c r="U327" s="40">
        <v>0.010837980398778778</v>
      </c>
      <c r="V327" s="40">
        <v>0.02455330072643688</v>
      </c>
      <c r="W327" s="40">
        <v>0.02762246331724149</v>
      </c>
      <c r="X327" s="39">
        <v>1.419793484140702</v>
      </c>
      <c r="Y327" s="41">
        <v>2.232013880834024</v>
      </c>
      <c r="Z327" s="41">
        <v>1.2134371278012959</v>
      </c>
      <c r="AA327" s="41">
        <v>2.439870173486693</v>
      </c>
      <c r="AB327" s="42">
        <v>1.0</v>
      </c>
      <c r="AC327" s="42">
        <v>1.0</v>
      </c>
      <c r="AD327" s="42">
        <v>0.0</v>
      </c>
      <c r="AE327" s="42">
        <v>0.0</v>
      </c>
      <c r="AF327" s="42">
        <v>0.0</v>
      </c>
      <c r="AG327" s="25"/>
      <c r="AH327" s="25"/>
      <c r="AI327" s="25"/>
      <c r="AJ327" s="25"/>
      <c r="AK327" s="25"/>
      <c r="AL327" s="25"/>
    </row>
    <row r="328">
      <c r="A328" s="26" t="s">
        <v>601</v>
      </c>
      <c r="B328" s="25" t="s">
        <v>400</v>
      </c>
      <c r="C328" s="25" t="s">
        <v>260</v>
      </c>
      <c r="D328" s="28">
        <v>103.01602526926264</v>
      </c>
      <c r="E328" s="29">
        <v>0.18</v>
      </c>
      <c r="F328" s="30">
        <v>0.0</v>
      </c>
      <c r="G328" s="33"/>
      <c r="H328" s="34" t="s">
        <v>64</v>
      </c>
      <c r="I328" s="35" t="s">
        <v>40</v>
      </c>
      <c r="J328" s="36">
        <v>3000.0</v>
      </c>
      <c r="K328" s="28" t="s">
        <v>64</v>
      </c>
      <c r="L328" s="28" t="s">
        <v>64</v>
      </c>
      <c r="M328" s="34" t="s">
        <v>64</v>
      </c>
      <c r="N328" s="35" t="s">
        <v>29</v>
      </c>
      <c r="O328" s="36">
        <v>3000.0</v>
      </c>
      <c r="P328" s="28" t="s">
        <v>64</v>
      </c>
      <c r="Q328" s="37" t="s">
        <v>64</v>
      </c>
      <c r="R328" s="38" t="s">
        <v>64</v>
      </c>
      <c r="S328" s="39" t="s">
        <v>64</v>
      </c>
      <c r="T328" s="40" t="s">
        <v>64</v>
      </c>
      <c r="U328" s="40" t="s">
        <v>64</v>
      </c>
      <c r="V328" s="40" t="s">
        <v>64</v>
      </c>
      <c r="W328" s="40" t="s">
        <v>64</v>
      </c>
      <c r="X328" s="39" t="s">
        <v>64</v>
      </c>
      <c r="Y328" s="41" t="s">
        <v>64</v>
      </c>
      <c r="Z328" s="41" t="s">
        <v>64</v>
      </c>
      <c r="AA328" s="41" t="s">
        <v>64</v>
      </c>
      <c r="AB328" s="42">
        <v>0.0</v>
      </c>
      <c r="AC328" s="42">
        <v>1.0</v>
      </c>
      <c r="AD328" s="42">
        <v>1.0</v>
      </c>
      <c r="AE328" s="42">
        <v>0.0</v>
      </c>
      <c r="AF328" s="42">
        <v>0.0</v>
      </c>
      <c r="AG328" s="25"/>
      <c r="AH328" s="25"/>
      <c r="AI328" s="25"/>
      <c r="AJ328" s="25"/>
      <c r="AK328" s="25"/>
      <c r="AL328" s="25"/>
    </row>
    <row r="329">
      <c r="A329" s="26" t="s">
        <v>444</v>
      </c>
      <c r="B329" s="25" t="s">
        <v>400</v>
      </c>
      <c r="C329" s="25" t="s">
        <v>260</v>
      </c>
      <c r="D329" s="28">
        <v>103.01602526926264</v>
      </c>
      <c r="E329" s="29">
        <v>0.17538709677419356</v>
      </c>
      <c r="F329" s="30">
        <v>0.0</v>
      </c>
      <c r="G329" s="33"/>
      <c r="H329" s="34" t="s">
        <v>64</v>
      </c>
      <c r="I329" s="35" t="s">
        <v>45</v>
      </c>
      <c r="J329" s="36">
        <v>3000.0</v>
      </c>
      <c r="K329" s="28" t="s">
        <v>64</v>
      </c>
      <c r="L329" s="28" t="s">
        <v>64</v>
      </c>
      <c r="M329" s="34" t="s">
        <v>64</v>
      </c>
      <c r="N329" s="35" t="s">
        <v>30</v>
      </c>
      <c r="O329" s="36">
        <v>3000.0</v>
      </c>
      <c r="P329" s="28" t="s">
        <v>64</v>
      </c>
      <c r="Q329" s="37" t="s">
        <v>64</v>
      </c>
      <c r="R329" s="38" t="s">
        <v>64</v>
      </c>
      <c r="S329" s="39" t="s">
        <v>64</v>
      </c>
      <c r="T329" s="40" t="s">
        <v>64</v>
      </c>
      <c r="U329" s="40" t="s">
        <v>64</v>
      </c>
      <c r="V329" s="40" t="s">
        <v>64</v>
      </c>
      <c r="W329" s="40" t="s">
        <v>64</v>
      </c>
      <c r="X329" s="39" t="s">
        <v>64</v>
      </c>
      <c r="Y329" s="41" t="s">
        <v>64</v>
      </c>
      <c r="Z329" s="41" t="s">
        <v>64</v>
      </c>
      <c r="AA329" s="41" t="s">
        <v>64</v>
      </c>
      <c r="AB329" s="42">
        <v>0.0</v>
      </c>
      <c r="AC329" s="42">
        <v>0.0</v>
      </c>
      <c r="AD329" s="42">
        <v>0.0</v>
      </c>
      <c r="AE329" s="42">
        <v>1.0</v>
      </c>
      <c r="AF329" s="42">
        <v>1.0</v>
      </c>
      <c r="AG329" s="25"/>
      <c r="AH329" s="25"/>
      <c r="AI329" s="25"/>
      <c r="AJ329" s="25"/>
      <c r="AK329" s="25"/>
      <c r="AL329" s="25"/>
    </row>
    <row r="330">
      <c r="A330" s="26" t="s">
        <v>445</v>
      </c>
      <c r="B330" s="25" t="s">
        <v>400</v>
      </c>
      <c r="C330" s="25" t="s">
        <v>260</v>
      </c>
      <c r="D330" s="28">
        <v>103.01602526926264</v>
      </c>
      <c r="E330" s="29">
        <v>0.18</v>
      </c>
      <c r="F330" s="30">
        <v>0.0</v>
      </c>
      <c r="G330" s="33"/>
      <c r="H330" s="34" t="s">
        <v>64</v>
      </c>
      <c r="I330" s="35" t="s">
        <v>28</v>
      </c>
      <c r="J330" s="36">
        <v>3000.0</v>
      </c>
      <c r="K330" s="28" t="s">
        <v>64</v>
      </c>
      <c r="L330" s="28" t="s">
        <v>64</v>
      </c>
      <c r="M330" s="34" t="s">
        <v>64</v>
      </c>
      <c r="N330" s="35" t="s">
        <v>29</v>
      </c>
      <c r="O330" s="36">
        <v>3000.0</v>
      </c>
      <c r="P330" s="28" t="s">
        <v>64</v>
      </c>
      <c r="Q330" s="37" t="s">
        <v>64</v>
      </c>
      <c r="R330" s="38" t="s">
        <v>64</v>
      </c>
      <c r="S330" s="39" t="s">
        <v>64</v>
      </c>
      <c r="T330" s="40" t="s">
        <v>64</v>
      </c>
      <c r="U330" s="40" t="s">
        <v>64</v>
      </c>
      <c r="V330" s="40" t="s">
        <v>64</v>
      </c>
      <c r="W330" s="40" t="s">
        <v>64</v>
      </c>
      <c r="X330" s="39" t="s">
        <v>64</v>
      </c>
      <c r="Y330" s="41" t="s">
        <v>64</v>
      </c>
      <c r="Z330" s="41" t="s">
        <v>64</v>
      </c>
      <c r="AA330" s="41" t="s">
        <v>64</v>
      </c>
      <c r="AB330" s="42">
        <v>0.0</v>
      </c>
      <c r="AC330" s="42">
        <v>1.0</v>
      </c>
      <c r="AD330" s="42">
        <v>0.0</v>
      </c>
      <c r="AE330" s="42">
        <v>0.0</v>
      </c>
      <c r="AF330" s="42">
        <v>0.0</v>
      </c>
      <c r="AG330" s="25"/>
      <c r="AH330" s="25"/>
      <c r="AI330" s="25"/>
      <c r="AJ330" s="25"/>
      <c r="AK330" s="25"/>
      <c r="AL330" s="25"/>
    </row>
    <row r="331">
      <c r="A331" s="26" t="s">
        <v>443</v>
      </c>
      <c r="B331" s="25" t="s">
        <v>400</v>
      </c>
      <c r="C331" s="25" t="s">
        <v>260</v>
      </c>
      <c r="D331" s="28">
        <v>103.01602526926264</v>
      </c>
      <c r="E331" s="29">
        <v>0.16840845070422536</v>
      </c>
      <c r="F331" s="30">
        <v>0.0</v>
      </c>
      <c r="G331" s="33"/>
      <c r="H331" s="34" t="s">
        <v>64</v>
      </c>
      <c r="I331" s="35" t="s">
        <v>45</v>
      </c>
      <c r="J331" s="36">
        <v>4000.0</v>
      </c>
      <c r="K331" s="28" t="s">
        <v>64</v>
      </c>
      <c r="L331" s="28" t="s">
        <v>64</v>
      </c>
      <c r="M331" s="34" t="s">
        <v>64</v>
      </c>
      <c r="N331" s="35" t="s">
        <v>30</v>
      </c>
      <c r="O331" s="36">
        <v>3600.0</v>
      </c>
      <c r="P331" s="28" t="s">
        <v>64</v>
      </c>
      <c r="Q331" s="37" t="s">
        <v>64</v>
      </c>
      <c r="R331" s="38" t="s">
        <v>64</v>
      </c>
      <c r="S331" s="39" t="s">
        <v>64</v>
      </c>
      <c r="T331" s="40" t="s">
        <v>64</v>
      </c>
      <c r="U331" s="40" t="s">
        <v>64</v>
      </c>
      <c r="V331" s="40" t="s">
        <v>64</v>
      </c>
      <c r="W331" s="40" t="s">
        <v>64</v>
      </c>
      <c r="X331" s="39" t="s">
        <v>64</v>
      </c>
      <c r="Y331" s="41" t="s">
        <v>64</v>
      </c>
      <c r="Z331" s="41" t="s">
        <v>64</v>
      </c>
      <c r="AA331" s="41" t="s">
        <v>64</v>
      </c>
      <c r="AB331" s="42">
        <v>0.0</v>
      </c>
      <c r="AC331" s="42">
        <v>0.0</v>
      </c>
      <c r="AD331" s="42">
        <v>0.0</v>
      </c>
      <c r="AE331" s="42">
        <v>1.0</v>
      </c>
      <c r="AF331" s="42">
        <v>1.0</v>
      </c>
      <c r="AG331" s="25"/>
      <c r="AH331" s="25"/>
      <c r="AI331" s="25"/>
      <c r="AJ331" s="25"/>
      <c r="AK331" s="25"/>
      <c r="AL331" s="25"/>
    </row>
    <row r="332">
      <c r="A332" s="26" t="s">
        <v>440</v>
      </c>
      <c r="B332" s="25" t="s">
        <v>400</v>
      </c>
      <c r="C332" s="25" t="s">
        <v>260</v>
      </c>
      <c r="D332" s="28">
        <v>103.01602526926264</v>
      </c>
      <c r="E332" s="29">
        <v>0.20560441075120606</v>
      </c>
      <c r="F332" s="30">
        <v>0.0</v>
      </c>
      <c r="G332" s="33"/>
      <c r="H332" s="34" t="s">
        <v>64</v>
      </c>
      <c r="I332" s="35" t="s">
        <v>44</v>
      </c>
      <c r="J332" s="36">
        <v>5000.0</v>
      </c>
      <c r="K332" s="28" t="s">
        <v>64</v>
      </c>
      <c r="L332" s="28" t="s">
        <v>64</v>
      </c>
      <c r="M332" s="34" t="s">
        <v>64</v>
      </c>
      <c r="N332" s="35" t="s">
        <v>30</v>
      </c>
      <c r="O332" s="36">
        <v>6000.0</v>
      </c>
      <c r="P332" s="28" t="s">
        <v>64</v>
      </c>
      <c r="Q332" s="37" t="s">
        <v>64</v>
      </c>
      <c r="R332" s="38" t="s">
        <v>64</v>
      </c>
      <c r="S332" s="39" t="s">
        <v>64</v>
      </c>
      <c r="T332" s="40" t="s">
        <v>64</v>
      </c>
      <c r="U332" s="40" t="s">
        <v>64</v>
      </c>
      <c r="V332" s="40" t="s">
        <v>64</v>
      </c>
      <c r="W332" s="40" t="s">
        <v>64</v>
      </c>
      <c r="X332" s="39" t="s">
        <v>64</v>
      </c>
      <c r="Y332" s="41" t="s">
        <v>64</v>
      </c>
      <c r="Z332" s="41" t="s">
        <v>64</v>
      </c>
      <c r="AA332" s="41" t="s">
        <v>64</v>
      </c>
      <c r="AB332" s="42">
        <v>0.0</v>
      </c>
      <c r="AC332" s="42">
        <v>0.0</v>
      </c>
      <c r="AD332" s="42">
        <v>1.0</v>
      </c>
      <c r="AE332" s="42">
        <v>1.0</v>
      </c>
      <c r="AF332" s="42">
        <v>0.0</v>
      </c>
      <c r="AG332" s="25"/>
      <c r="AH332" s="25"/>
      <c r="AI332" s="25"/>
      <c r="AJ332" s="25"/>
      <c r="AK332" s="25"/>
      <c r="AL332" s="25"/>
    </row>
    <row r="333">
      <c r="A333" s="26" t="s">
        <v>446</v>
      </c>
      <c r="B333" s="25" t="s">
        <v>400</v>
      </c>
      <c r="C333" s="25" t="s">
        <v>260</v>
      </c>
      <c r="D333" s="28">
        <v>103.01602526926264</v>
      </c>
      <c r="E333" s="29">
        <v>0.18</v>
      </c>
      <c r="F333" s="30">
        <v>0.0</v>
      </c>
      <c r="G333" s="33"/>
      <c r="H333" s="34" t="s">
        <v>64</v>
      </c>
      <c r="I333" s="35" t="s">
        <v>30</v>
      </c>
      <c r="J333" s="36">
        <v>3000.0</v>
      </c>
      <c r="K333" s="28" t="s">
        <v>64</v>
      </c>
      <c r="L333" s="28" t="s">
        <v>64</v>
      </c>
      <c r="M333" s="34" t="s">
        <v>64</v>
      </c>
      <c r="N333" s="35" t="s">
        <v>30</v>
      </c>
      <c r="O333" s="36">
        <v>3000.0</v>
      </c>
      <c r="P333" s="28" t="s">
        <v>64</v>
      </c>
      <c r="Q333" s="37" t="s">
        <v>64</v>
      </c>
      <c r="R333" s="38" t="s">
        <v>64</v>
      </c>
      <c r="S333" s="39" t="s">
        <v>64</v>
      </c>
      <c r="T333" s="40" t="s">
        <v>64</v>
      </c>
      <c r="U333" s="40" t="s">
        <v>64</v>
      </c>
      <c r="V333" s="40" t="s">
        <v>64</v>
      </c>
      <c r="W333" s="40" t="s">
        <v>64</v>
      </c>
      <c r="X333" s="39" t="s">
        <v>64</v>
      </c>
      <c r="Y333" s="41" t="s">
        <v>64</v>
      </c>
      <c r="Z333" s="41" t="s">
        <v>64</v>
      </c>
      <c r="AA333" s="41" t="s">
        <v>64</v>
      </c>
      <c r="AB333" s="42">
        <v>0.0</v>
      </c>
      <c r="AC333" s="42">
        <v>0.0</v>
      </c>
      <c r="AD333" s="42">
        <v>0.0</v>
      </c>
      <c r="AE333" s="42">
        <v>1.0</v>
      </c>
      <c r="AF333" s="42">
        <v>0.0</v>
      </c>
      <c r="AG333" s="25"/>
      <c r="AH333" s="25"/>
      <c r="AI333" s="25"/>
      <c r="AJ333" s="25"/>
      <c r="AK333" s="25"/>
      <c r="AL333" s="25"/>
    </row>
    <row r="334">
      <c r="A334" s="26" t="s">
        <v>447</v>
      </c>
      <c r="B334" s="25" t="s">
        <v>400</v>
      </c>
      <c r="C334" s="25" t="s">
        <v>260</v>
      </c>
      <c r="D334" s="28">
        <v>103.01602526926264</v>
      </c>
      <c r="E334" s="29">
        <v>0.16133333333333333</v>
      </c>
      <c r="F334" s="30">
        <v>0.0</v>
      </c>
      <c r="G334" s="33"/>
      <c r="H334" s="34" t="s">
        <v>64</v>
      </c>
      <c r="I334" s="35" t="s">
        <v>28</v>
      </c>
      <c r="J334" s="36">
        <v>3000.0</v>
      </c>
      <c r="K334" s="28" t="s">
        <v>64</v>
      </c>
      <c r="L334" s="28" t="s">
        <v>64</v>
      </c>
      <c r="M334" s="34" t="s">
        <v>64</v>
      </c>
      <c r="N334" s="35" t="s">
        <v>28</v>
      </c>
      <c r="O334" s="36">
        <v>3000.0</v>
      </c>
      <c r="P334" s="28" t="s">
        <v>64</v>
      </c>
      <c r="Q334" s="37" t="s">
        <v>64</v>
      </c>
      <c r="R334" s="38" t="s">
        <v>64</v>
      </c>
      <c r="S334" s="39" t="s">
        <v>64</v>
      </c>
      <c r="T334" s="40" t="s">
        <v>64</v>
      </c>
      <c r="U334" s="40" t="s">
        <v>64</v>
      </c>
      <c r="V334" s="40" t="s">
        <v>64</v>
      </c>
      <c r="W334" s="40" t="s">
        <v>64</v>
      </c>
      <c r="X334" s="39" t="s">
        <v>64</v>
      </c>
      <c r="Y334" s="41" t="s">
        <v>64</v>
      </c>
      <c r="Z334" s="41" t="s">
        <v>64</v>
      </c>
      <c r="AA334" s="41" t="s">
        <v>64</v>
      </c>
      <c r="AB334" s="42">
        <v>0.0</v>
      </c>
      <c r="AC334" s="42">
        <v>1.0</v>
      </c>
      <c r="AD334" s="42">
        <v>0.0</v>
      </c>
      <c r="AE334" s="42">
        <v>0.0</v>
      </c>
      <c r="AF334" s="42">
        <v>0.0</v>
      </c>
      <c r="AG334" s="25"/>
      <c r="AH334" s="25"/>
      <c r="AI334" s="25"/>
      <c r="AJ334" s="25"/>
      <c r="AK334" s="25"/>
      <c r="AL334" s="25"/>
    </row>
    <row r="335">
      <c r="A335" s="26"/>
      <c r="B335" s="25"/>
      <c r="C335" s="25"/>
      <c r="D335" s="28"/>
      <c r="E335" s="29"/>
      <c r="F335" s="30"/>
      <c r="G335" s="33"/>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33"/>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33"/>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33"/>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33"/>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33"/>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33"/>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33"/>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33"/>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33"/>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33"/>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33"/>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33"/>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33"/>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33"/>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33"/>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33"/>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33"/>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33"/>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33"/>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33"/>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33"/>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33"/>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33"/>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33"/>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33"/>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33"/>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33"/>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33"/>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33"/>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33"/>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33"/>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33"/>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33"/>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33"/>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33"/>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33"/>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33"/>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33"/>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33"/>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33"/>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33"/>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33"/>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33"/>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33"/>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33"/>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33"/>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33"/>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33"/>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33"/>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33"/>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33"/>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33"/>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33"/>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33"/>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33"/>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33"/>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33"/>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33"/>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33"/>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33"/>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33"/>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33"/>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33"/>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33"/>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33"/>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33"/>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33"/>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33"/>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33"/>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33"/>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33"/>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33"/>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33"/>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33"/>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33"/>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33"/>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33"/>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33"/>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33"/>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33"/>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33"/>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33"/>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33"/>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33"/>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33"/>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33"/>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33"/>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33"/>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33"/>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2.0"/>
    <col customWidth="1" min="35" max="35" width="23.57"/>
    <col customWidth="1" min="36" max="36" width="20.71"/>
    <col customWidth="1" hidden="1" min="37" max="38" width="11.29"/>
  </cols>
  <sheetData>
    <row r="1" ht="14.25" customHeight="1">
      <c r="A1" s="3" t="s">
        <v>0</v>
      </c>
      <c r="B1" s="3" t="s">
        <v>1</v>
      </c>
      <c r="C1" s="3" t="s">
        <v>2</v>
      </c>
      <c r="D1" s="3" t="s">
        <v>3</v>
      </c>
      <c r="E1" s="3" t="s">
        <v>4</v>
      </c>
      <c r="F1" s="5" t="s">
        <v>5</v>
      </c>
      <c r="G1" s="5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79</v>
      </c>
      <c r="B2" s="25" t="s">
        <v>37</v>
      </c>
      <c r="C2" s="25" t="s">
        <v>205</v>
      </c>
      <c r="D2" s="28">
        <v>95.5950983844242</v>
      </c>
      <c r="E2" s="29">
        <v>0.183659767507797</v>
      </c>
      <c r="F2" s="30">
        <v>35.0</v>
      </c>
      <c r="G2" s="58"/>
      <c r="H2" s="34">
        <v>26.79402792282587</v>
      </c>
      <c r="I2" s="35" t="s">
        <v>40</v>
      </c>
      <c r="J2" s="36">
        <v>6000.0</v>
      </c>
      <c r="K2" s="28">
        <v>4.465671320470978</v>
      </c>
      <c r="L2" s="28">
        <v>4.957732959829631</v>
      </c>
      <c r="M2" s="34">
        <v>26.443701959659194</v>
      </c>
      <c r="N2" s="35" t="s">
        <v>29</v>
      </c>
      <c r="O2" s="36">
        <v>6100.0</v>
      </c>
      <c r="P2" s="28">
        <v>4.335033108140852</v>
      </c>
      <c r="Q2" s="37">
        <v>4.766554610651321</v>
      </c>
      <c r="R2" s="38">
        <f t="shared" ref="R2:R200" si="2">if(or(F2=0,F2=""),"",D2*(F2/48)*(if($G2="",$E2,$G2)*exp(0.9*(if($G2="",$E2,$G2)-0.2))))</f>
        <v>12.61506917</v>
      </c>
      <c r="S2" s="39" t="str">
        <f t="array" ref="S2">if(R2="","", if(index(Index_of_Stuff!J:J,match(B2,Index_of_Stuff!F:F,0))&gt;0,(D2-index(Index_of_Stuff!J:J,match(B2,Index_of_Stuff!F:F,0)))*(R2/index(Index_of_Stuff!I:I,match(B2,Index_of_Stuff!F:F,0))),(D2/index(Index_of_Stuff!I:I,match(B2,Index_of_Stuff!F:F,0)))*R2))</f>
        <v>#DIV/0!</v>
      </c>
      <c r="T2" s="40" t="str">
        <f t="array" ref="T2">if(or($F2=0,$F2=""),"", iferror(index(EPS!B:B,match($A2,EPS!$A:$A,0)),index(Ghosts!B:B,match($A2,Ghosts!$A:$A,0)))*($S2/(($F2/48)*$D2)/$E2))</f>
        <v>#DIV/0!</v>
      </c>
      <c r="U2" s="40" t="str">
        <f t="array" ref="U2">if(or($F2=0,$F2=""),"", iferror(index(EPS!D:D,match($A2,EPS!$A:$A,0)),index(Ghosts!D:D,match($A2,Ghosts!$A:$A,0)))*($S2/(($F2/48)*$D2)/$E2))</f>
        <v>#DIV/0!</v>
      </c>
      <c r="V2" s="40" t="str">
        <f t="array" ref="V2">if(or($F2=0,$F2=""),"", iferror(index(EPS!F:F,match($A2,EPS!$A:$A,0)),index(Ghosts!F:F,match($A2,Ghosts!$A:$A,0)))*($S2/(($F2/48)*$D2)/$E2))</f>
        <v>#DIV/0!</v>
      </c>
      <c r="W2" s="40" t="str">
        <f t="array" ref="W2">if(or($F2=0,$F2=""),"", iferror(index(EPS!M:M,match($A2,EPS!$A:$A,0)),index(Ghosts!M:M,match($A2,Ghosts!$A:$A,0)))*($S2/(($F2/48)*$D2)/$E2))</f>
        <v>#DIV/0!</v>
      </c>
      <c r="X2" s="39" t="str">
        <f t="shared" ref="X2:X200" si="3">if(or(F2=0,F2=""),"",((T2*2)+(U2*3.5)+V2-(0.5*W2))*D2*(F2/48))</f>
        <v>#DIV/0!</v>
      </c>
      <c r="Y2" s="41">
        <f t="array" ref="Y2">if(or(F2=0,F2=""),"",((iferror(index(EPS!H:H,match(A2,EPS!A:A,0)),index(Ghosts!H:H,match(A2,Ghosts!A:A,0)))*1.25)+(iferror(index(EPS!I:I,match(A2,EPS!A:A,0)),index(Ghosts!I:I,match(A2,Ghosts!A:A,0)))*1.25)+(iferror(index(EPS!J:J,match(A2,EPS!A:A,0)),index(Ghosts!J:J,match(A2,Ghosts!A:A,0)))*1.5)+(iferror(index(EPS!K:K,match(A2,EPS!A:A,0)),index(Ghosts!K:K,match(A2,Ghosts!A:A,0)))*2)+(iferror(index(EPS!L:L,match(A2,EPS!A:A,0)),index(Ghosts!L:L,match(A2,Ghosts!A:A,0)))*2))*D2*(F2/48))</f>
        <v>14.36266564</v>
      </c>
      <c r="Z2" s="41" t="str">
        <f t="shared" ref="Z2:Z200" si="4">if(or(F2=0,F2=""),"",((T2*2)+(U2*3)+V2-W2)*D2*(F2/48))</f>
        <v>#DIV/0!</v>
      </c>
      <c r="AA2" s="41">
        <f t="array" ref="AA2">if(or(F2=0,F2=""),"",((iferror(index(EPS!H:H,match(A2,EPS!A:A,0)),index(Ghosts!H:H,match(A2,Ghosts!A:A,0)))*1.2)+(iferror(index(EPS!I:I,match(A2,EPS!A:A,0)),index(Ghosts!I:I,match(A2,Ghosts!A:A,0)))*1.2)+(iferror(index(EPS!J:J,match(A2,EPS!A:A,0)),index(Ghosts!J:J,match(A2,Ghosts!A:A,0)))*1.5)+(iferror(index(EPS!K:K,match(A2,EPS!A:A,0)),index(Ghosts!K:K,match(A2,Ghosts!A:A,0)))*3)+(iferror(index(EPS!L:L,match(A2,EPS!A:A,0)),index(Ghosts!L:L,match(A2,Ghosts!A:A,0)))*3))*D2*(F2/48))</f>
        <v>15.76930768</v>
      </c>
      <c r="AB2" s="42">
        <f t="shared" ref="AB2:AF2" si="1">if(iferror(search(AB$1,$I2),0)&gt;0,1,0)</f>
        <v>0</v>
      </c>
      <c r="AC2" s="42">
        <f t="shared" si="1"/>
        <v>1</v>
      </c>
      <c r="AD2" s="42">
        <f t="shared" si="1"/>
        <v>1</v>
      </c>
      <c r="AE2" s="42">
        <f t="shared" si="1"/>
        <v>0</v>
      </c>
      <c r="AF2" s="42">
        <f t="shared" si="1"/>
        <v>0</v>
      </c>
      <c r="AG2" s="25"/>
      <c r="AH2" s="43">
        <v>43032.0</v>
      </c>
      <c r="AI2" s="45">
        <v>0.7465277777777778</v>
      </c>
      <c r="AJ2" s="24"/>
      <c r="AK2" s="46"/>
      <c r="AL2" s="46"/>
    </row>
    <row r="3">
      <c r="A3" s="26" t="s">
        <v>84</v>
      </c>
      <c r="B3" s="25" t="s">
        <v>37</v>
      </c>
      <c r="C3" s="25" t="s">
        <v>205</v>
      </c>
      <c r="D3" s="28">
        <v>95.5950983844242</v>
      </c>
      <c r="E3" s="29">
        <v>0.17328571428571427</v>
      </c>
      <c r="F3" s="30">
        <v>35.0</v>
      </c>
      <c r="G3" s="58"/>
      <c r="H3" s="34">
        <v>26.916137218240195</v>
      </c>
      <c r="I3" s="35" t="s">
        <v>44</v>
      </c>
      <c r="J3" s="36">
        <v>6000.0</v>
      </c>
      <c r="K3" s="28">
        <v>4.486022869706699</v>
      </c>
      <c r="L3" s="28">
        <v>4.996932234082105</v>
      </c>
      <c r="M3" s="34">
        <v>27.00523741248574</v>
      </c>
      <c r="N3" s="35" t="s">
        <v>30</v>
      </c>
      <c r="O3" s="36">
        <v>6900.0</v>
      </c>
      <c r="P3" s="28">
        <v>3.9138025235486587</v>
      </c>
      <c r="Q3" s="37">
        <v>4.370101993750835</v>
      </c>
      <c r="R3" s="38">
        <f t="shared" si="2"/>
        <v>11.79189252</v>
      </c>
      <c r="S3" s="39" t="str">
        <f t="array" ref="S3">if(R3="","", if(index(Index_of_Stuff!J:J,match(B3,Index_of_Stuff!F:F,0))&gt;0,(D3-index(Index_of_Stuff!J:J,match(B3,Index_of_Stuff!F:F,0)))*(R3/index(Index_of_Stuff!I:I,match(B3,Index_of_Stuff!F:F,0))),(D3/index(Index_of_Stuff!I:I,match(B3,Index_of_Stuff!F:F,0)))*R3))</f>
        <v>#DIV/0!</v>
      </c>
      <c r="T3" s="40" t="str">
        <f t="array" ref="T3">if(or($F3=0,$F3=""),"", iferror(index(EPS!B:B,match($A3,EPS!$A:$A,0)),index(Ghosts!B:B,match($A3,Ghosts!$A:$A,0)))*($S3/(($F3/48)*$D3)/$E3))</f>
        <v>#DIV/0!</v>
      </c>
      <c r="U3" s="40" t="str">
        <f t="array" ref="U3">if(or($F3=0,$F3=""),"", iferror(index(EPS!D:D,match($A3,EPS!$A:$A,0)),index(Ghosts!D:D,match($A3,Ghosts!$A:$A,0)))*($S3/(($F3/48)*$D3)/$E3))</f>
        <v>#DIV/0!</v>
      </c>
      <c r="V3" s="40" t="str">
        <f t="array" ref="V3">if(or($F3=0,$F3=""),"", iferror(index(EPS!F:F,match($A3,EPS!$A:$A,0)),index(Ghosts!F:F,match($A3,Ghosts!$A:$A,0)))*($S3/(($F3/48)*$D3)/$E3))</f>
        <v>#DIV/0!</v>
      </c>
      <c r="W3" s="40" t="str">
        <f t="array" ref="W3">if(or($F3=0,$F3=""),"", iferror(index(EPS!M:M,match($A3,EPS!$A:$A,0)),index(Ghosts!M:M,match($A3,Ghosts!$A:$A,0)))*($S3/(($F3/48)*$D3)/$E3))</f>
        <v>#DIV/0!</v>
      </c>
      <c r="X3" s="39" t="str">
        <f t="shared" si="3"/>
        <v>#DIV/0!</v>
      </c>
      <c r="Y3" s="41">
        <f t="array" ref="Y3">if(or(F3=0,F3=""),"",((iferror(index(EPS!H:H,match(A3,EPS!A:A,0)),index(Ghosts!H:H,match(A3,Ghosts!A:A,0)))*1.25)+(iferror(index(EPS!I:I,match(A3,EPS!A:A,0)),index(Ghosts!I:I,match(A3,Ghosts!A:A,0)))*1.25)+(iferror(index(EPS!J:J,match(A3,EPS!A:A,0)),index(Ghosts!J:J,match(A3,Ghosts!A:A,0)))*1.5)+(iferror(index(EPS!K:K,match(A3,EPS!A:A,0)),index(Ghosts!K:K,match(A3,Ghosts!A:A,0)))*2)+(iferror(index(EPS!L:L,match(A3,EPS!A:A,0)),index(Ghosts!L:L,match(A3,Ghosts!A:A,0)))*2))*D3*(F3/48))</f>
        <v>15.66788726</v>
      </c>
      <c r="Z3" s="41" t="str">
        <f t="shared" si="4"/>
        <v>#DIV/0!</v>
      </c>
      <c r="AA3" s="41">
        <f t="array" ref="AA3">if(or(F3=0,F3=""),"",((iferror(index(EPS!H:H,match(A3,EPS!A:A,0)),index(Ghosts!H:H,match(A3,Ghosts!A:A,0)))*1.2)+(iferror(index(EPS!I:I,match(A3,EPS!A:A,0)),index(Ghosts!I:I,match(A3,Ghosts!A:A,0)))*1.2)+(iferror(index(EPS!J:J,match(A3,EPS!A:A,0)),index(Ghosts!J:J,match(A3,Ghosts!A:A,0)))*1.5)+(iferror(index(EPS!K:K,match(A3,EPS!A:A,0)),index(Ghosts!K:K,match(A3,Ghosts!A:A,0)))*3)+(iferror(index(EPS!L:L,match(A3,EPS!A:A,0)),index(Ghosts!L:L,match(A3,Ghosts!A:A,0)))*3))*D3*(F3/48))</f>
        <v>17.14946192</v>
      </c>
      <c r="AB3" s="42">
        <f t="shared" ref="AB3:AF3" si="5">if(iferror(search(AB$1,$I3),0)&gt;0,1,0)</f>
        <v>0</v>
      </c>
      <c r="AC3" s="42">
        <f t="shared" si="5"/>
        <v>0</v>
      </c>
      <c r="AD3" s="42">
        <f t="shared" si="5"/>
        <v>1</v>
      </c>
      <c r="AE3" s="42">
        <f t="shared" si="5"/>
        <v>1</v>
      </c>
      <c r="AF3" s="42">
        <f t="shared" si="5"/>
        <v>0</v>
      </c>
      <c r="AG3" s="25"/>
      <c r="AH3" s="25"/>
      <c r="AI3" s="25"/>
      <c r="AJ3" s="25"/>
      <c r="AK3" s="49"/>
    </row>
    <row r="4">
      <c r="A4" s="26" t="s">
        <v>76</v>
      </c>
      <c r="B4" s="25" t="s">
        <v>37</v>
      </c>
      <c r="C4" s="25" t="s">
        <v>205</v>
      </c>
      <c r="D4" s="28">
        <v>95.5950983844242</v>
      </c>
      <c r="E4" s="29">
        <v>0.3041733599401347</v>
      </c>
      <c r="F4" s="30">
        <v>34.0</v>
      </c>
      <c r="G4" s="58"/>
      <c r="H4" s="34">
        <v>41.050041923515934</v>
      </c>
      <c r="I4" s="35" t="s">
        <v>27</v>
      </c>
      <c r="J4" s="36">
        <v>8700.0</v>
      </c>
      <c r="K4" s="28">
        <v>4.718395623392636</v>
      </c>
      <c r="L4" s="28">
        <v>7.158497535338074</v>
      </c>
      <c r="M4" s="34">
        <v>39.941730953654215</v>
      </c>
      <c r="N4" s="35" t="s">
        <v>27</v>
      </c>
      <c r="O4" s="36">
        <v>9100.0</v>
      </c>
      <c r="P4" s="28">
        <v>4.389201203698265</v>
      </c>
      <c r="Q4" s="37">
        <v>6.5269657209127265</v>
      </c>
      <c r="R4" s="38">
        <f t="shared" si="2"/>
        <v>22.62102101</v>
      </c>
      <c r="S4" s="39" t="str">
        <f t="array" ref="S4">if(R4="","", if(index(Index_of_Stuff!J:J,match(B4,Index_of_Stuff!F:F,0))&gt;0,(D4-index(Index_of_Stuff!J:J,match(B4,Index_of_Stuff!F:F,0)))*(R4/index(Index_of_Stuff!I:I,match(B4,Index_of_Stuff!F:F,0))),(D4/index(Index_of_Stuff!I:I,match(B4,Index_of_Stuff!F:F,0)))*R4))</f>
        <v>#DIV/0!</v>
      </c>
      <c r="T4" s="40" t="str">
        <f t="array" ref="T4">if(or($F4=0,$F4=""),"", iferror(index(EPS!B:B,match($A4,EPS!$A:$A,0)),index(Ghosts!B:B,match($A4,Ghosts!$A:$A,0)))*($S4/(($F4/48)*$D4)/$E4))</f>
        <v>#DIV/0!</v>
      </c>
      <c r="U4" s="40" t="str">
        <f t="array" ref="U4">if(or($F4=0,$F4=""),"", iferror(index(EPS!D:D,match($A4,EPS!$A:$A,0)),index(Ghosts!D:D,match($A4,Ghosts!$A:$A,0)))*($S4/(($F4/48)*$D4)/$E4))</f>
        <v>#DIV/0!</v>
      </c>
      <c r="V4" s="40" t="str">
        <f t="array" ref="V4">if(or($F4=0,$F4=""),"", iferror(index(EPS!F:F,match($A4,EPS!$A:$A,0)),index(Ghosts!F:F,match($A4,Ghosts!$A:$A,0)))*($S4/(($F4/48)*$D4)/$E4))</f>
        <v>#DIV/0!</v>
      </c>
      <c r="W4" s="40" t="str">
        <f t="array" ref="W4">if(or($F4=0,$F4=""),"", iferror(index(EPS!M:M,match($A4,EPS!$A:$A,0)),index(Ghosts!M:M,match($A4,Ghosts!$A:$A,0)))*($S4/(($F4/48)*$D4)/$E4))</f>
        <v>#DIV/0!</v>
      </c>
      <c r="X4" s="39" t="str">
        <f t="shared" si="3"/>
        <v>#DIV/0!</v>
      </c>
      <c r="Y4" s="41">
        <f t="array" ref="Y4">if(or(F4=0,F4=""),"",((iferror(index(EPS!H:H,match(A4,EPS!A:A,0)),index(Ghosts!H:H,match(A4,Ghosts!A:A,0)))*1.25)+(iferror(index(EPS!I:I,match(A4,EPS!A:A,0)),index(Ghosts!I:I,match(A4,Ghosts!A:A,0)))*1.25)+(iferror(index(EPS!J:J,match(A4,EPS!A:A,0)),index(Ghosts!J:J,match(A4,Ghosts!A:A,0)))*1.5)+(iferror(index(EPS!K:K,match(A4,EPS!A:A,0)),index(Ghosts!K:K,match(A4,Ghosts!A:A,0)))*2)+(iferror(index(EPS!L:L,match(A4,EPS!A:A,0)),index(Ghosts!L:L,match(A4,Ghosts!A:A,0)))*2))*D4*(F4/48))</f>
        <v>14.51770894</v>
      </c>
      <c r="Z4" s="41" t="str">
        <f t="shared" si="4"/>
        <v>#DIV/0!</v>
      </c>
      <c r="AA4" s="41">
        <f t="array" ref="AA4">if(or(F4=0,F4=""),"",((iferror(index(EPS!H:H,match(A4,EPS!A:A,0)),index(Ghosts!H:H,match(A4,Ghosts!A:A,0)))*1.2)+(iferror(index(EPS!I:I,match(A4,EPS!A:A,0)),index(Ghosts!I:I,match(A4,Ghosts!A:A,0)))*1.2)+(iferror(index(EPS!J:J,match(A4,EPS!A:A,0)),index(Ghosts!J:J,match(A4,Ghosts!A:A,0)))*1.5)+(iferror(index(EPS!K:K,match(A4,EPS!A:A,0)),index(Ghosts!K:K,match(A4,Ghosts!A:A,0)))*3)+(iferror(index(EPS!L:L,match(A4,EPS!A:A,0)),index(Ghosts!L:L,match(A4,Ghosts!A:A,0)))*3))*D4*(F4/48))</f>
        <v>15.84691895</v>
      </c>
      <c r="AB4" s="42">
        <f t="shared" ref="AB4:AF4" si="6">if(iferror(search(AB$1,$I4),0)&gt;0,1,0)</f>
        <v>1</v>
      </c>
      <c r="AC4" s="42">
        <f t="shared" si="6"/>
        <v>0</v>
      </c>
      <c r="AD4" s="42">
        <f t="shared" si="6"/>
        <v>0</v>
      </c>
      <c r="AE4" s="42">
        <f t="shared" si="6"/>
        <v>0</v>
      </c>
      <c r="AF4" s="42">
        <f t="shared" si="6"/>
        <v>0</v>
      </c>
      <c r="AG4" s="25"/>
      <c r="AH4" s="46"/>
      <c r="AI4" s="46"/>
      <c r="AJ4" s="46"/>
      <c r="AK4" s="49"/>
    </row>
    <row r="5">
      <c r="A5" s="26" t="s">
        <v>74</v>
      </c>
      <c r="B5" s="25" t="s">
        <v>37</v>
      </c>
      <c r="C5" s="25" t="s">
        <v>205</v>
      </c>
      <c r="D5" s="28">
        <v>95.5950983844242</v>
      </c>
      <c r="E5" s="29">
        <v>0.19239346811819594</v>
      </c>
      <c r="F5" s="30">
        <v>32.0</v>
      </c>
      <c r="G5" s="58"/>
      <c r="H5" s="34">
        <v>33.49639439813378</v>
      </c>
      <c r="I5" s="35" t="s">
        <v>45</v>
      </c>
      <c r="J5" s="36">
        <v>6700.0</v>
      </c>
      <c r="K5" s="28">
        <v>4.999461850467728</v>
      </c>
      <c r="L5" s="28">
        <v>6.535808535220984</v>
      </c>
      <c r="M5" s="34">
        <v>33.99778953308109</v>
      </c>
      <c r="N5" s="35" t="s">
        <v>31</v>
      </c>
      <c r="O5" s="36">
        <v>7300.0</v>
      </c>
      <c r="P5" s="28">
        <v>4.657231442887821</v>
      </c>
      <c r="Q5" s="37">
        <v>6.154992508793286</v>
      </c>
      <c r="R5" s="38">
        <f t="shared" si="2"/>
        <v>12.17759599</v>
      </c>
      <c r="S5" s="39" t="str">
        <f t="array" ref="S5">if(R5="","", if(index(Index_of_Stuff!J:J,match(B5,Index_of_Stuff!F:F,0))&gt;0,(D5-index(Index_of_Stuff!J:J,match(B5,Index_of_Stuff!F:F,0)))*(R5/index(Index_of_Stuff!I:I,match(B5,Index_of_Stuff!F:F,0))),(D5/index(Index_of_Stuff!I:I,match(B5,Index_of_Stuff!F:F,0)))*R5))</f>
        <v>#DIV/0!</v>
      </c>
      <c r="T5" s="40" t="str">
        <f t="array" ref="T5">if(or($F5=0,$F5=""),"", iferror(index(EPS!B:B,match($A5,EPS!$A:$A,0)),index(Ghosts!B:B,match($A5,Ghosts!$A:$A,0)))*($S5/(($F5/48)*$D5)/$E5))</f>
        <v>#DIV/0!</v>
      </c>
      <c r="U5" s="40" t="str">
        <f t="array" ref="U5">if(or($F5=0,$F5=""),"", iferror(index(EPS!D:D,match($A5,EPS!$A:$A,0)),index(Ghosts!D:D,match($A5,Ghosts!$A:$A,0)))*($S5/(($F5/48)*$D5)/$E5))</f>
        <v>#DIV/0!</v>
      </c>
      <c r="V5" s="40" t="str">
        <f t="array" ref="V5">if(or($F5=0,$F5=""),"", iferror(index(EPS!F:F,match($A5,EPS!$A:$A,0)),index(Ghosts!F:F,match($A5,Ghosts!$A:$A,0)))*($S5/(($F5/48)*$D5)/$E5))</f>
        <v>#DIV/0!</v>
      </c>
      <c r="W5" s="40" t="str">
        <f t="array" ref="W5">if(or($F5=0,$F5=""),"", iferror(index(EPS!M:M,match($A5,EPS!$A:$A,0)),index(Ghosts!M:M,match($A5,Ghosts!$A:$A,0)))*($S5/(($F5/48)*$D5)/$E5))</f>
        <v>#DIV/0!</v>
      </c>
      <c r="X5" s="39" t="str">
        <f t="shared" si="3"/>
        <v>#DIV/0!</v>
      </c>
      <c r="Y5" s="41">
        <f t="array" ref="Y5">if(or(F5=0,F5=""),"",((iferror(index(EPS!H:H,match(A5,EPS!A:A,0)),index(Ghosts!H:H,match(A5,Ghosts!A:A,0)))*1.25)+(iferror(index(EPS!I:I,match(A5,EPS!A:A,0)),index(Ghosts!I:I,match(A5,Ghosts!A:A,0)))*1.25)+(iferror(index(EPS!J:J,match(A5,EPS!A:A,0)),index(Ghosts!J:J,match(A5,Ghosts!A:A,0)))*1.5)+(iferror(index(EPS!K:K,match(A5,EPS!A:A,0)),index(Ghosts!K:K,match(A5,Ghosts!A:A,0)))*2)+(iferror(index(EPS!L:L,match(A5,EPS!A:A,0)),index(Ghosts!L:L,match(A5,Ghosts!A:A,0)))*2))*D5*(F5/48))</f>
        <v>18.26981655</v>
      </c>
      <c r="Z5" s="41" t="str">
        <f t="shared" si="4"/>
        <v>#DIV/0!</v>
      </c>
      <c r="AA5" s="41">
        <f t="array" ref="AA5">if(or(F5=0,F5=""),"",((iferror(index(EPS!H:H,match(A5,EPS!A:A,0)),index(Ghosts!H:H,match(A5,Ghosts!A:A,0)))*1.2)+(iferror(index(EPS!I:I,match(A5,EPS!A:A,0)),index(Ghosts!I:I,match(A5,Ghosts!A:A,0)))*1.2)+(iferror(index(EPS!J:J,match(A5,EPS!A:A,0)),index(Ghosts!J:J,match(A5,Ghosts!A:A,0)))*1.5)+(iferror(index(EPS!K:K,match(A5,EPS!A:A,0)),index(Ghosts!K:K,match(A5,Ghosts!A:A,0)))*3)+(iferror(index(EPS!L:L,match(A5,EPS!A:A,0)),index(Ghosts!L:L,match(A5,Ghosts!A:A,0)))*3))*D5*(F5/48))</f>
        <v>19.69259027</v>
      </c>
      <c r="AB5" s="42">
        <f t="shared" ref="AB5:AF5" si="7">if(iferror(search(AB$1,$I5),0)&gt;0,1,0)</f>
        <v>0</v>
      </c>
      <c r="AC5" s="42">
        <f t="shared" si="7"/>
        <v>0</v>
      </c>
      <c r="AD5" s="42">
        <f t="shared" si="7"/>
        <v>0</v>
      </c>
      <c r="AE5" s="42">
        <f t="shared" si="7"/>
        <v>1</v>
      </c>
      <c r="AF5" s="42">
        <f t="shared" si="7"/>
        <v>1</v>
      </c>
      <c r="AG5" s="25"/>
      <c r="AH5" s="25"/>
      <c r="AI5" s="25"/>
      <c r="AJ5" s="25"/>
      <c r="AK5" s="25"/>
      <c r="AL5" s="25"/>
    </row>
    <row r="6">
      <c r="A6" s="26" t="s">
        <v>89</v>
      </c>
      <c r="B6" s="25" t="s">
        <v>37</v>
      </c>
      <c r="C6" s="25" t="s">
        <v>205</v>
      </c>
      <c r="D6" s="28">
        <v>95.5950983844242</v>
      </c>
      <c r="E6" s="29">
        <v>0.17174937552039968</v>
      </c>
      <c r="F6" s="30">
        <v>28.0</v>
      </c>
      <c r="G6" s="59"/>
      <c r="H6" s="34">
        <v>22.952671919987672</v>
      </c>
      <c r="I6" s="35" t="s">
        <v>58</v>
      </c>
      <c r="J6" s="36">
        <v>5500.0</v>
      </c>
      <c r="K6" s="28">
        <v>4.173213076361395</v>
      </c>
      <c r="L6" s="28">
        <v>4.136848709838883</v>
      </c>
      <c r="M6" s="34">
        <v>22.664238550014076</v>
      </c>
      <c r="N6" s="35" t="s">
        <v>28</v>
      </c>
      <c r="O6" s="36">
        <v>5500.0</v>
      </c>
      <c r="P6" s="28">
        <v>4.120770645457105</v>
      </c>
      <c r="Q6" s="37">
        <v>4.0472218760373115</v>
      </c>
      <c r="R6" s="38">
        <f t="shared" si="2"/>
        <v>9.336957969</v>
      </c>
      <c r="S6" s="39" t="str">
        <f t="array" ref="S6">if(R6="","", if(index(Index_of_Stuff!J:J,match(B6,Index_of_Stuff!F:F,0))&gt;0,(D6-index(Index_of_Stuff!J:J,match(B6,Index_of_Stuff!F:F,0)))*(R6/index(Index_of_Stuff!I:I,match(B6,Index_of_Stuff!F:F,0))),(D6/index(Index_of_Stuff!I:I,match(B6,Index_of_Stuff!F:F,0)))*R6))</f>
        <v>#DIV/0!</v>
      </c>
      <c r="T6" s="40" t="str">
        <f t="array" ref="T6">if(or($F6=0,$F6=""),"", iferror(index(EPS!B:B,match($A6,EPS!$A:$A,0)),index(Ghosts!B:B,match($A6,Ghosts!$A:$A,0)))*($S6/(($F6/48)*$D6)/$E6))</f>
        <v>#DIV/0!</v>
      </c>
      <c r="U6" s="40" t="str">
        <f t="array" ref="U6">if(or($F6=0,$F6=""),"", iferror(index(EPS!D:D,match($A6,EPS!$A:$A,0)),index(Ghosts!D:D,match($A6,Ghosts!$A:$A,0)))*($S6/(($F6/48)*$D6)/$E6))</f>
        <v>#DIV/0!</v>
      </c>
      <c r="V6" s="40" t="str">
        <f t="array" ref="V6">if(or($F6=0,$F6=""),"", iferror(index(EPS!F:F,match($A6,EPS!$A:$A,0)),index(Ghosts!F:F,match($A6,Ghosts!$A:$A,0)))*($S6/(($F6/48)*$D6)/$E6))</f>
        <v>#DIV/0!</v>
      </c>
      <c r="W6" s="40" t="str">
        <f t="array" ref="W6">if(or($F6=0,$F6=""),"", iferror(index(EPS!M:M,match($A6,EPS!$A:$A,0)),index(Ghosts!M:M,match($A6,Ghosts!$A:$A,0)))*($S6/(($F6/48)*$D6)/$E6))</f>
        <v>#DIV/0!</v>
      </c>
      <c r="X6" s="39" t="str">
        <f t="shared" si="3"/>
        <v>#DIV/0!</v>
      </c>
      <c r="Y6" s="41">
        <f t="array" ref="Y6">if(or(F6=0,F6=""),"",((iferror(index(EPS!H:H,match(A6,EPS!A:A,0)),index(Ghosts!H:H,match(A6,Ghosts!A:A,0)))*1.25)+(iferror(index(EPS!I:I,match(A6,EPS!A:A,0)),index(Ghosts!I:I,match(A6,Ghosts!A:A,0)))*1.25)+(iferror(index(EPS!J:J,match(A6,EPS!A:A,0)),index(Ghosts!J:J,match(A6,Ghosts!A:A,0)))*1.5)+(iferror(index(EPS!K:K,match(A6,EPS!A:A,0)),index(Ghosts!K:K,match(A6,Ghosts!A:A,0)))*2)+(iferror(index(EPS!L:L,match(A6,EPS!A:A,0)),index(Ghosts!L:L,match(A6,Ghosts!A:A,0)))*2))*D6*(F6/48))</f>
        <v>13.69977338</v>
      </c>
      <c r="Z6" s="41" t="str">
        <f t="shared" si="4"/>
        <v>#DIV/0!</v>
      </c>
      <c r="AA6" s="41">
        <f t="array" ref="AA6">if(or(F6=0,F6=""),"",((iferror(index(EPS!H:H,match(A6,EPS!A:A,0)),index(Ghosts!H:H,match(A6,Ghosts!A:A,0)))*1.2)+(iferror(index(EPS!I:I,match(A6,EPS!A:A,0)),index(Ghosts!I:I,match(A6,Ghosts!A:A,0)))*1.2)+(iferror(index(EPS!J:J,match(A6,EPS!A:A,0)),index(Ghosts!J:J,match(A6,Ghosts!A:A,0)))*1.5)+(iferror(index(EPS!K:K,match(A6,EPS!A:A,0)),index(Ghosts!K:K,match(A6,Ghosts!A:A,0)))*3)+(iferror(index(EPS!L:L,match(A6,EPS!A:A,0)),index(Ghosts!L:L,match(A6,Ghosts!A:A,0)))*3))*D6*(F6/48))</f>
        <v>14.90733863</v>
      </c>
      <c r="AB6" s="42">
        <f t="shared" ref="AB6:AF6" si="8">if(iferror(search(AB$1,$I6),0)&gt;0,1,0)</f>
        <v>1</v>
      </c>
      <c r="AC6" s="42">
        <f t="shared" si="8"/>
        <v>1</v>
      </c>
      <c r="AD6" s="42">
        <f t="shared" si="8"/>
        <v>0</v>
      </c>
      <c r="AE6" s="42">
        <f t="shared" si="8"/>
        <v>0</v>
      </c>
      <c r="AF6" s="42">
        <f t="shared" si="8"/>
        <v>0</v>
      </c>
      <c r="AG6" s="25"/>
      <c r="AH6" s="25"/>
      <c r="AI6" s="50" t="s">
        <v>46</v>
      </c>
      <c r="AJ6" s="51" t="s">
        <v>47</v>
      </c>
      <c r="AK6" s="25"/>
      <c r="AL6" s="25"/>
    </row>
    <row r="7">
      <c r="A7" s="26" t="s">
        <v>93</v>
      </c>
      <c r="B7" s="25" t="s">
        <v>37</v>
      </c>
      <c r="C7" s="25" t="s">
        <v>205</v>
      </c>
      <c r="D7" s="28">
        <v>95.5950983844242</v>
      </c>
      <c r="E7" s="29">
        <v>0.17376470588235293</v>
      </c>
      <c r="F7" s="30">
        <v>20.0</v>
      </c>
      <c r="G7" s="58"/>
      <c r="H7" s="34">
        <v>16.133065571104353</v>
      </c>
      <c r="I7" s="35" t="s">
        <v>27</v>
      </c>
      <c r="J7" s="36">
        <v>3300.0</v>
      </c>
      <c r="K7" s="28">
        <v>4.888807748819501</v>
      </c>
      <c r="L7" s="28">
        <v>3.7438038818800154</v>
      </c>
      <c r="M7" s="34">
        <v>16.151498657088055</v>
      </c>
      <c r="N7" s="35" t="s">
        <v>27</v>
      </c>
      <c r="O7" s="36">
        <v>3100.0</v>
      </c>
      <c r="P7" s="28">
        <v>5.210160857125179</v>
      </c>
      <c r="Q7" s="37">
        <v>3.9932298283817085</v>
      </c>
      <c r="R7" s="38">
        <f t="shared" si="2"/>
        <v>6.759763367</v>
      </c>
      <c r="S7" s="39" t="str">
        <f t="array" ref="S7">if(R7="","", if(index(Index_of_Stuff!J:J,match(B7,Index_of_Stuff!F:F,0))&gt;0,(D7-index(Index_of_Stuff!J:J,match(B7,Index_of_Stuff!F:F,0)))*(R7/index(Index_of_Stuff!I:I,match(B7,Index_of_Stuff!F:F,0))),(D7/index(Index_of_Stuff!I:I,match(B7,Index_of_Stuff!F:F,0)))*R7))</f>
        <v>#DIV/0!</v>
      </c>
      <c r="T7" s="40" t="str">
        <f t="array" ref="T7">if(or($F7=0,$F7=""),"", iferror(index(EPS!B:B,match($A7,EPS!$A:$A,0)),index(Ghosts!B:B,match($A7,Ghosts!$A:$A,0)))*($S7/(($F7/48)*$D7)/$E7))</f>
        <v>#DIV/0!</v>
      </c>
      <c r="U7" s="40" t="str">
        <f t="array" ref="U7">if(or($F7=0,$F7=""),"", iferror(index(EPS!D:D,match($A7,EPS!$A:$A,0)),index(Ghosts!D:D,match($A7,Ghosts!$A:$A,0)))*($S7/(($F7/48)*$D7)/$E7))</f>
        <v>#DIV/0!</v>
      </c>
      <c r="V7" s="40" t="str">
        <f t="array" ref="V7">if(or($F7=0,$F7=""),"", iferror(index(EPS!F:F,match($A7,EPS!$A:$A,0)),index(Ghosts!F:F,match($A7,Ghosts!$A:$A,0)))*($S7/(($F7/48)*$D7)/$E7))</f>
        <v>#DIV/0!</v>
      </c>
      <c r="W7" s="40" t="str">
        <f t="array" ref="W7">if(or($F7=0,$F7=""),"", iferror(index(EPS!M:M,match($A7,EPS!$A:$A,0)),index(Ghosts!M:M,match($A7,Ghosts!$A:$A,0)))*($S7/(($F7/48)*$D7)/$E7))</f>
        <v>#DIV/0!</v>
      </c>
      <c r="X7" s="39" t="str">
        <f t="shared" si="3"/>
        <v>#DIV/0!</v>
      </c>
      <c r="Y7" s="41">
        <f t="array" ref="Y7">if(or(F7=0,F7=""),"",((iferror(index(EPS!H:H,match(A7,EPS!A:A,0)),index(Ghosts!H:H,match(A7,Ghosts!A:A,0)))*1.25)+(iferror(index(EPS!I:I,match(A7,EPS!A:A,0)),index(Ghosts!I:I,match(A7,Ghosts!A:A,0)))*1.25)+(iferror(index(EPS!J:J,match(A7,EPS!A:A,0)),index(Ghosts!J:J,match(A7,Ghosts!A:A,0)))*1.5)+(iferror(index(EPS!K:K,match(A7,EPS!A:A,0)),index(Ghosts!K:K,match(A7,Ghosts!A:A,0)))*2)+(iferror(index(EPS!L:L,match(A7,EPS!A:A,0)),index(Ghosts!L:L,match(A7,Ghosts!A:A,0)))*2))*D7*(F7/48))</f>
        <v>8.969010949</v>
      </c>
      <c r="Z7" s="41" t="str">
        <f t="shared" si="4"/>
        <v>#DIV/0!</v>
      </c>
      <c r="AA7" s="41">
        <f t="array" ref="AA7">if(or(F7=0,F7=""),"",((iferror(index(EPS!H:H,match(A7,EPS!A:A,0)),index(Ghosts!H:H,match(A7,Ghosts!A:A,0)))*1.2)+(iferror(index(EPS!I:I,match(A7,EPS!A:A,0)),index(Ghosts!I:I,match(A7,Ghosts!A:A,0)))*1.2)+(iferror(index(EPS!J:J,match(A7,EPS!A:A,0)),index(Ghosts!J:J,match(A7,Ghosts!A:A,0)))*1.5)+(iferror(index(EPS!K:K,match(A7,EPS!A:A,0)),index(Ghosts!K:K,match(A7,Ghosts!A:A,0)))*3)+(iferror(index(EPS!L:L,match(A7,EPS!A:A,0)),index(Ghosts!L:L,match(A7,Ghosts!A:A,0)))*3))*D7*(F7/48))</f>
        <v>9.754284851</v>
      </c>
      <c r="AB7" s="42">
        <f t="shared" ref="AB7:AF7" si="9">if(iferror(search(AB$1,$I7),0)&gt;0,1,0)</f>
        <v>1</v>
      </c>
      <c r="AC7" s="42">
        <f t="shared" si="9"/>
        <v>0</v>
      </c>
      <c r="AD7" s="42">
        <f t="shared" si="9"/>
        <v>0</v>
      </c>
      <c r="AE7" s="42">
        <f t="shared" si="9"/>
        <v>0</v>
      </c>
      <c r="AF7" s="42">
        <f t="shared" si="9"/>
        <v>0</v>
      </c>
      <c r="AG7" s="25"/>
    </row>
    <row r="8">
      <c r="A8" s="26" t="s">
        <v>90</v>
      </c>
      <c r="B8" s="25" t="s">
        <v>37</v>
      </c>
      <c r="C8" s="25" t="s">
        <v>205</v>
      </c>
      <c r="D8" s="28">
        <v>95.5950983844242</v>
      </c>
      <c r="E8" s="29">
        <v>0.14365380249716234</v>
      </c>
      <c r="F8" s="30">
        <v>19.0</v>
      </c>
      <c r="G8" s="58"/>
      <c r="H8" s="34">
        <v>16.04675660428373</v>
      </c>
      <c r="I8" s="35" t="s">
        <v>31</v>
      </c>
      <c r="J8" s="36">
        <v>3400.0</v>
      </c>
      <c r="K8" s="28">
        <v>4.719634295377567</v>
      </c>
      <c r="L8" s="28">
        <v>3.6000876068647982</v>
      </c>
      <c r="M8" s="34">
        <v>16.223127976507953</v>
      </c>
      <c r="N8" s="35" t="s">
        <v>31</v>
      </c>
      <c r="O8" s="36">
        <v>3600.0</v>
      </c>
      <c r="P8" s="28">
        <v>4.506424437918876</v>
      </c>
      <c r="Q8" s="37">
        <v>3.465070700473053</v>
      </c>
      <c r="R8" s="38">
        <f t="shared" si="2"/>
        <v>5.167034435</v>
      </c>
      <c r="S8" s="39" t="str">
        <f t="array" ref="S8">if(R8="","", if(index(Index_of_Stuff!J:J,match(B8,Index_of_Stuff!F:F,0))&gt;0,(D8-index(Index_of_Stuff!J:J,match(B8,Index_of_Stuff!F:F,0)))*(R8/index(Index_of_Stuff!I:I,match(B8,Index_of_Stuff!F:F,0))),(D8/index(Index_of_Stuff!I:I,match(B8,Index_of_Stuff!F:F,0)))*R8))</f>
        <v>#DIV/0!</v>
      </c>
      <c r="T8" s="40" t="str">
        <f t="array" ref="T8">if(or($F8=0,$F8=""),"", iferror(index(EPS!B:B,match($A8,EPS!$A:$A,0)),index(Ghosts!B:B,match($A8,Ghosts!$A:$A,0)))*($S8/(($F8/48)*$D8)/$E8))</f>
        <v>#DIV/0!</v>
      </c>
      <c r="U8" s="40" t="str">
        <f t="array" ref="U8">if(or($F8=0,$F8=""),"", iferror(index(EPS!D:D,match($A8,EPS!$A:$A,0)),index(Ghosts!D:D,match($A8,Ghosts!$A:$A,0)))*($S8/(($F8/48)*$D8)/$E8))</f>
        <v>#DIV/0!</v>
      </c>
      <c r="V8" s="40" t="str">
        <f t="array" ref="V8">if(or($F8=0,$F8=""),"", iferror(index(EPS!F:F,match($A8,EPS!$A:$A,0)),index(Ghosts!F:F,match($A8,Ghosts!$A:$A,0)))*($S8/(($F8/48)*$D8)/$E8))</f>
        <v>#DIV/0!</v>
      </c>
      <c r="W8" s="40" t="str">
        <f t="array" ref="W8">if(or($F8=0,$F8=""),"", iferror(index(EPS!M:M,match($A8,EPS!$A:$A,0)),index(Ghosts!M:M,match($A8,Ghosts!$A:$A,0)))*($S8/(($F8/48)*$D8)/$E8))</f>
        <v>#DIV/0!</v>
      </c>
      <c r="X8" s="39" t="str">
        <f t="shared" si="3"/>
        <v>#DIV/0!</v>
      </c>
      <c r="Y8" s="41">
        <f t="array" ref="Y8">if(or(F8=0,F8=""),"",((iferror(index(EPS!H:H,match(A8,EPS!A:A,0)),index(Ghosts!H:H,match(A8,Ghosts!A:A,0)))*1.25)+(iferror(index(EPS!I:I,match(A8,EPS!A:A,0)),index(Ghosts!I:I,match(A8,Ghosts!A:A,0)))*1.25)+(iferror(index(EPS!J:J,match(A8,EPS!A:A,0)),index(Ghosts!J:J,match(A8,Ghosts!A:A,0)))*1.5)+(iferror(index(EPS!K:K,match(A8,EPS!A:A,0)),index(Ghosts!K:K,match(A8,Ghosts!A:A,0)))*2)+(iferror(index(EPS!L:L,match(A8,EPS!A:A,0)),index(Ghosts!L:L,match(A8,Ghosts!A:A,0)))*2))*D8*(F8/48))</f>
        <v>9.236677225</v>
      </c>
      <c r="Z8" s="41" t="str">
        <f t="shared" si="4"/>
        <v>#DIV/0!</v>
      </c>
      <c r="AA8" s="41">
        <f t="array" ref="AA8">if(or(F8=0,F8=""),"",((iferror(index(EPS!H:H,match(A8,EPS!A:A,0)),index(Ghosts!H:H,match(A8,Ghosts!A:A,0)))*1.2)+(iferror(index(EPS!I:I,match(A8,EPS!A:A,0)),index(Ghosts!I:I,match(A8,Ghosts!A:A,0)))*1.2)+(iferror(index(EPS!J:J,match(A8,EPS!A:A,0)),index(Ghosts!J:J,match(A8,Ghosts!A:A,0)))*1.5)+(iferror(index(EPS!K:K,match(A8,EPS!A:A,0)),index(Ghosts!K:K,match(A8,Ghosts!A:A,0)))*3)+(iferror(index(EPS!L:L,match(A8,EPS!A:A,0)),index(Ghosts!L:L,match(A8,Ghosts!A:A,0)))*3))*D8*(F8/48))</f>
        <v>9.85573515</v>
      </c>
      <c r="AB8" s="42">
        <f t="shared" ref="AB8:AF8" si="10">if(iferror(search(AB$1,$I8),0)&gt;0,1,0)</f>
        <v>0</v>
      </c>
      <c r="AC8" s="42">
        <f t="shared" si="10"/>
        <v>0</v>
      </c>
      <c r="AD8" s="42">
        <f t="shared" si="10"/>
        <v>0</v>
      </c>
      <c r="AE8" s="42">
        <f t="shared" si="10"/>
        <v>0</v>
      </c>
      <c r="AF8" s="42">
        <f t="shared" si="10"/>
        <v>1</v>
      </c>
      <c r="AG8" s="25"/>
    </row>
    <row r="9">
      <c r="A9" s="26" t="s">
        <v>91</v>
      </c>
      <c r="B9" s="25" t="s">
        <v>37</v>
      </c>
      <c r="C9" s="25" t="s">
        <v>205</v>
      </c>
      <c r="D9" s="28">
        <v>95.5950983844242</v>
      </c>
      <c r="E9" s="29">
        <v>0.175015479876161</v>
      </c>
      <c r="F9" s="30">
        <v>13.0</v>
      </c>
      <c r="G9" s="58"/>
      <c r="H9" s="34">
        <v>10.94235546560556</v>
      </c>
      <c r="I9" s="35" t="s">
        <v>44</v>
      </c>
      <c r="J9" s="36">
        <v>3000.0</v>
      </c>
      <c r="K9" s="28">
        <v>3.64745182186852</v>
      </c>
      <c r="L9" s="28">
        <v>2.102187639724981</v>
      </c>
      <c r="M9" s="34">
        <v>10.90433422450814</v>
      </c>
      <c r="N9" s="35" t="s">
        <v>29</v>
      </c>
      <c r="O9" s="36">
        <v>3000.0</v>
      </c>
      <c r="P9" s="28">
        <v>3.6347780748360465</v>
      </c>
      <c r="Q9" s="37">
        <v>2.089552073545847</v>
      </c>
      <c r="R9" s="38">
        <f t="shared" si="2"/>
        <v>4.430458035</v>
      </c>
      <c r="S9" s="39" t="str">
        <f t="array" ref="S9">if(R9="","", if(index(Index_of_Stuff!J:J,match(B9,Index_of_Stuff!F:F,0))&gt;0,(D9-index(Index_of_Stuff!J:J,match(B9,Index_of_Stuff!F:F,0)))*(R9/index(Index_of_Stuff!I:I,match(B9,Index_of_Stuff!F:F,0))),(D9/index(Index_of_Stuff!I:I,match(B9,Index_of_Stuff!F:F,0)))*R9))</f>
        <v>#DIV/0!</v>
      </c>
      <c r="T9" s="40" t="str">
        <f t="array" ref="T9">if(or($F9=0,$F9=""),"", iferror(index(EPS!B:B,match($A9,EPS!$A:$A,0)),index(Ghosts!B:B,match($A9,Ghosts!$A:$A,0)))*($S9/(($F9/48)*$D9)/$E9))</f>
        <v>#DIV/0!</v>
      </c>
      <c r="U9" s="40" t="str">
        <f t="array" ref="U9">if(or($F9=0,$F9=""),"", iferror(index(EPS!D:D,match($A9,EPS!$A:$A,0)),index(Ghosts!D:D,match($A9,Ghosts!$A:$A,0)))*($S9/(($F9/48)*$D9)/$E9))</f>
        <v>#DIV/0!</v>
      </c>
      <c r="V9" s="40" t="str">
        <f t="array" ref="V9">if(or($F9=0,$F9=""),"", iferror(index(EPS!F:F,match($A9,EPS!$A:$A,0)),index(Ghosts!F:F,match($A9,Ghosts!$A:$A,0)))*($S9/(($F9/48)*$D9)/$E9))</f>
        <v>#DIV/0!</v>
      </c>
      <c r="W9" s="40" t="str">
        <f t="array" ref="W9">if(or($F9=0,$F9=""),"", iferror(index(EPS!M:M,match($A9,EPS!$A:$A,0)),index(Ghosts!M:M,match($A9,Ghosts!$A:$A,0)))*($S9/(($F9/48)*$D9)/$E9))</f>
        <v>#DIV/0!</v>
      </c>
      <c r="X9" s="39" t="str">
        <f t="shared" si="3"/>
        <v>#DIV/0!</v>
      </c>
      <c r="Y9" s="41">
        <f t="array" ref="Y9">if(or(F9=0,F9=""),"",((iferror(index(EPS!H:H,match(A9,EPS!A:A,0)),index(Ghosts!H:H,match(A9,Ghosts!A:A,0)))*1.25)+(iferror(index(EPS!I:I,match(A9,EPS!A:A,0)),index(Ghosts!I:I,match(A9,Ghosts!A:A,0)))*1.25)+(iferror(index(EPS!J:J,match(A9,EPS!A:A,0)),index(Ghosts!J:J,match(A9,Ghosts!A:A,0)))*1.5)+(iferror(index(EPS!K:K,match(A9,EPS!A:A,0)),index(Ghosts!K:K,match(A9,Ghosts!A:A,0)))*2)+(iferror(index(EPS!L:L,match(A9,EPS!A:A,0)),index(Ghosts!L:L,match(A9,Ghosts!A:A,0)))*2))*D9*(F9/48))</f>
        <v>4.482912223</v>
      </c>
      <c r="Z9" s="41" t="str">
        <f t="shared" si="4"/>
        <v>#DIV/0!</v>
      </c>
      <c r="AA9" s="41">
        <f t="array" ref="AA9">if(or(F9=0,F9=""),"",((iferror(index(EPS!H:H,match(A9,EPS!A:A,0)),index(Ghosts!H:H,match(A9,Ghosts!A:A,0)))*1.2)+(iferror(index(EPS!I:I,match(A9,EPS!A:A,0)),index(Ghosts!I:I,match(A9,Ghosts!A:A,0)))*1.2)+(iferror(index(EPS!J:J,match(A9,EPS!A:A,0)),index(Ghosts!J:J,match(A9,Ghosts!A:A,0)))*1.5)+(iferror(index(EPS!K:K,match(A9,EPS!A:A,0)),index(Ghosts!K:K,match(A9,Ghosts!A:A,0)))*3)+(iferror(index(EPS!L:L,match(A9,EPS!A:A,0)),index(Ghosts!L:L,match(A9,Ghosts!A:A,0)))*3))*D9*(F9/48))</f>
        <v>4.948420521</v>
      </c>
      <c r="AB9" s="42">
        <f t="shared" ref="AB9:AF9" si="11">if(iferror(search(AB$1,$I9),0)&gt;0,1,0)</f>
        <v>0</v>
      </c>
      <c r="AC9" s="42">
        <f t="shared" si="11"/>
        <v>0</v>
      </c>
      <c r="AD9" s="42">
        <f t="shared" si="11"/>
        <v>1</v>
      </c>
      <c r="AE9" s="42">
        <f t="shared" si="11"/>
        <v>1</v>
      </c>
      <c r="AF9" s="42">
        <f t="shared" si="11"/>
        <v>0</v>
      </c>
      <c r="AG9" s="25"/>
    </row>
    <row r="10">
      <c r="A10" s="26" t="s">
        <v>94</v>
      </c>
      <c r="B10" s="25" t="s">
        <v>37</v>
      </c>
      <c r="C10" s="25" t="s">
        <v>205</v>
      </c>
      <c r="D10" s="28">
        <v>95.5950983844242</v>
      </c>
      <c r="E10" s="29">
        <v>0.17494955489614242</v>
      </c>
      <c r="F10" s="30">
        <v>9.0</v>
      </c>
      <c r="G10" s="58"/>
      <c r="H10" s="34">
        <v>7.8839681298989905</v>
      </c>
      <c r="I10" s="35" t="s">
        <v>30</v>
      </c>
      <c r="J10" s="36">
        <v>3000.0</v>
      </c>
      <c r="K10" s="28">
        <v>2.6279893766329967</v>
      </c>
      <c r="L10" s="28">
        <v>1.1914790329799483</v>
      </c>
      <c r="M10" s="34">
        <v>7.926764098776377</v>
      </c>
      <c r="N10" s="35" t="s">
        <v>28</v>
      </c>
      <c r="O10" s="36">
        <v>3000.0</v>
      </c>
      <c r="P10" s="28">
        <v>2.642254699592126</v>
      </c>
      <c r="Q10" s="37">
        <v>1.202703523770784</v>
      </c>
      <c r="R10" s="38">
        <f t="shared" si="2"/>
        <v>3.065902894</v>
      </c>
      <c r="S10" s="39" t="str">
        <f t="array" ref="S10">if(R10="","", if(index(Index_of_Stuff!J:J,match(B10,Index_of_Stuff!F:F,0))&gt;0,(D10-index(Index_of_Stuff!J:J,match(B10,Index_of_Stuff!F:F,0)))*(R10/index(Index_of_Stuff!I:I,match(B10,Index_of_Stuff!F:F,0))),(D10/index(Index_of_Stuff!I:I,match(B10,Index_of_Stuff!F:F,0)))*R10))</f>
        <v>#DIV/0!</v>
      </c>
      <c r="T10" s="40" t="str">
        <f t="array" ref="T10">if(or($F10=0,$F10=""),"", iferror(index(EPS!B:B,match($A10,EPS!$A:$A,0)),index(Ghosts!B:B,match($A10,Ghosts!$A:$A,0)))*($S10/(($F10/48)*$D10)/$E10))</f>
        <v>#DIV/0!</v>
      </c>
      <c r="U10" s="40" t="str">
        <f t="array" ref="U10">if(or($F10=0,$F10=""),"", iferror(index(EPS!D:D,match($A10,EPS!$A:$A,0)),index(Ghosts!D:D,match($A10,Ghosts!$A:$A,0)))*($S10/(($F10/48)*$D10)/$E10))</f>
        <v>#DIV/0!</v>
      </c>
      <c r="V10" s="40" t="str">
        <f t="array" ref="V10">if(or($F10=0,$F10=""),"", iferror(index(EPS!F:F,match($A10,EPS!$A:$A,0)),index(Ghosts!F:F,match($A10,Ghosts!$A:$A,0)))*($S10/(($F10/48)*$D10)/$E10))</f>
        <v>#DIV/0!</v>
      </c>
      <c r="W10" s="40" t="str">
        <f t="array" ref="W10">if(or($F10=0,$F10=""),"", iferror(index(EPS!M:M,match($A10,EPS!$A:$A,0)),index(Ghosts!M:M,match($A10,Ghosts!$A:$A,0)))*($S10/(($F10/48)*$D10)/$E10))</f>
        <v>#DIV/0!</v>
      </c>
      <c r="X10" s="39" t="str">
        <f t="shared" si="3"/>
        <v>#DIV/0!</v>
      </c>
      <c r="Y10" s="41">
        <f t="array" ref="Y10">if(or(F10=0,F10=""),"",((iferror(index(EPS!H:H,match(A10,EPS!A:A,0)),index(Ghosts!H:H,match(A10,Ghosts!A:A,0)))*1.25)+(iferror(index(EPS!I:I,match(A10,EPS!A:A,0)),index(Ghosts!I:I,match(A10,Ghosts!A:A,0)))*1.25)+(iferror(index(EPS!J:J,match(A10,EPS!A:A,0)),index(Ghosts!J:J,match(A10,Ghosts!A:A,0)))*1.5)+(iferror(index(EPS!K:K,match(A10,EPS!A:A,0)),index(Ghosts!K:K,match(A10,Ghosts!A:A,0)))*2)+(iferror(index(EPS!L:L,match(A10,EPS!A:A,0)),index(Ghosts!L:L,match(A10,Ghosts!A:A,0)))*2))*D10*(F10/48))</f>
        <v>4.031125805</v>
      </c>
      <c r="Z10" s="41" t="str">
        <f t="shared" si="4"/>
        <v>#DIV/0!</v>
      </c>
      <c r="AA10" s="41">
        <f t="array" ref="AA10">if(or(F10=0,F10=""),"",((iferror(index(EPS!H:H,match(A10,EPS!A:A,0)),index(Ghosts!H:H,match(A10,Ghosts!A:A,0)))*1.2)+(iferror(index(EPS!I:I,match(A10,EPS!A:A,0)),index(Ghosts!I:I,match(A10,Ghosts!A:A,0)))*1.2)+(iferror(index(EPS!J:J,match(A10,EPS!A:A,0)),index(Ghosts!J:J,match(A10,Ghosts!A:A,0)))*1.5)+(iferror(index(EPS!K:K,match(A10,EPS!A:A,0)),index(Ghosts!K:K,match(A10,Ghosts!A:A,0)))*3)+(iferror(index(EPS!L:L,match(A10,EPS!A:A,0)),index(Ghosts!L:L,match(A10,Ghosts!A:A,0)))*3))*D10*(F10/48))</f>
        <v>4.442662704</v>
      </c>
      <c r="AB10" s="42">
        <f t="shared" ref="AB10:AF10" si="12">if(iferror(search(AB$1,$I10),0)&gt;0,1,0)</f>
        <v>0</v>
      </c>
      <c r="AC10" s="42">
        <f t="shared" si="12"/>
        <v>0</v>
      </c>
      <c r="AD10" s="42">
        <f t="shared" si="12"/>
        <v>0</v>
      </c>
      <c r="AE10" s="42">
        <f t="shared" si="12"/>
        <v>1</v>
      </c>
      <c r="AF10" s="42">
        <f t="shared" si="12"/>
        <v>0</v>
      </c>
      <c r="AG10" s="25"/>
    </row>
    <row r="11">
      <c r="A11" s="26" t="s">
        <v>97</v>
      </c>
      <c r="B11" s="25" t="s">
        <v>37</v>
      </c>
      <c r="C11" s="25" t="s">
        <v>205</v>
      </c>
      <c r="D11" s="28">
        <v>95.5950983844242</v>
      </c>
      <c r="E11" s="29">
        <v>0.1793159609120521</v>
      </c>
      <c r="F11" s="30">
        <v>6.0</v>
      </c>
      <c r="G11" s="59"/>
      <c r="H11" s="34">
        <v>5.644321577579696</v>
      </c>
      <c r="I11" s="35" t="s">
        <v>45</v>
      </c>
      <c r="J11" s="36">
        <v>3000.0</v>
      </c>
      <c r="K11" s="28">
        <v>1.8814405258598987</v>
      </c>
      <c r="L11" s="28">
        <v>0.6678954461034664</v>
      </c>
      <c r="M11" s="34">
        <v>5.671099006594268</v>
      </c>
      <c r="N11" s="35" t="s">
        <v>30</v>
      </c>
      <c r="O11" s="36">
        <v>3000.0</v>
      </c>
      <c r="P11" s="28">
        <v>1.8903663355314226</v>
      </c>
      <c r="Q11" s="37">
        <v>0.6733931254501143</v>
      </c>
      <c r="R11" s="38">
        <f t="shared" si="2"/>
        <v>2.103196826</v>
      </c>
      <c r="S11" s="39" t="str">
        <f t="array" ref="S11">if(R11="","", if(index(Index_of_Stuff!J:J,match(B11,Index_of_Stuff!F:F,0))&gt;0,(D11-index(Index_of_Stuff!J:J,match(B11,Index_of_Stuff!F:F,0)))*(R11/index(Index_of_Stuff!I:I,match(B11,Index_of_Stuff!F:F,0))),(D11/index(Index_of_Stuff!I:I,match(B11,Index_of_Stuff!F:F,0)))*R11))</f>
        <v>#DIV/0!</v>
      </c>
      <c r="T11" s="40" t="str">
        <f t="array" ref="T11">if(or($F11=0,$F11=""),"", iferror(index(EPS!B:B,match($A11,EPS!$A:$A,0)),index(Ghosts!B:B,match($A11,Ghosts!$A:$A,0)))*($S11/(($F11/48)*$D11)/$E11))</f>
        <v>#DIV/0!</v>
      </c>
      <c r="U11" s="40" t="str">
        <f t="array" ref="U11">if(or($F11=0,$F11=""),"", iferror(index(EPS!D:D,match($A11,EPS!$A:$A,0)),index(Ghosts!D:D,match($A11,Ghosts!$A:$A,0)))*($S11/(($F11/48)*$D11)/$E11))</f>
        <v>#DIV/0!</v>
      </c>
      <c r="V11" s="40" t="str">
        <f t="array" ref="V11">if(or($F11=0,$F11=""),"", iferror(index(EPS!F:F,match($A11,EPS!$A:$A,0)),index(Ghosts!F:F,match($A11,Ghosts!$A:$A,0)))*($S11/(($F11/48)*$D11)/$E11))</f>
        <v>#DIV/0!</v>
      </c>
      <c r="W11" s="40" t="str">
        <f t="array" ref="W11">if(or($F11=0,$F11=""),"", iferror(index(EPS!M:M,match($A11,EPS!$A:$A,0)),index(Ghosts!M:M,match($A11,Ghosts!$A:$A,0)))*($S11/(($F11/48)*$D11)/$E11))</f>
        <v>#DIV/0!</v>
      </c>
      <c r="X11" s="39" t="str">
        <f t="shared" si="3"/>
        <v>#DIV/0!</v>
      </c>
      <c r="Y11" s="41">
        <f t="array" ref="Y11">if(or(F11=0,F11=""),"",((iferror(index(EPS!H:H,match(A11,EPS!A:A,0)),index(Ghosts!H:H,match(A11,Ghosts!A:A,0)))*1.25)+(iferror(index(EPS!I:I,match(A11,EPS!A:A,0)),index(Ghosts!I:I,match(A11,Ghosts!A:A,0)))*1.25)+(iferror(index(EPS!J:J,match(A11,EPS!A:A,0)),index(Ghosts!J:J,match(A11,Ghosts!A:A,0)))*1.5)+(iferror(index(EPS!K:K,match(A11,EPS!A:A,0)),index(Ghosts!K:K,match(A11,Ghosts!A:A,0)))*2)+(iferror(index(EPS!L:L,match(A11,EPS!A:A,0)),index(Ghosts!L:L,match(A11,Ghosts!A:A,0)))*2))*D11*(F11/48))</f>
        <v>3.206618081</v>
      </c>
      <c r="Z11" s="41" t="str">
        <f t="shared" si="4"/>
        <v>#DIV/0!</v>
      </c>
      <c r="AA11" s="41">
        <f t="array" ref="AA11">if(or(F11=0,F11=""),"",((iferror(index(EPS!H:H,match(A11,EPS!A:A,0)),index(Ghosts!H:H,match(A11,Ghosts!A:A,0)))*1.2)+(iferror(index(EPS!I:I,match(A11,EPS!A:A,0)),index(Ghosts!I:I,match(A11,Ghosts!A:A,0)))*1.2)+(iferror(index(EPS!J:J,match(A11,EPS!A:A,0)),index(Ghosts!J:J,match(A11,Ghosts!A:A,0)))*1.5)+(iferror(index(EPS!K:K,match(A11,EPS!A:A,0)),index(Ghosts!K:K,match(A11,Ghosts!A:A,0)))*3)+(iferror(index(EPS!L:L,match(A11,EPS!A:A,0)),index(Ghosts!L:L,match(A11,Ghosts!A:A,0)))*3))*D11*(F11/48))</f>
        <v>3.462215476</v>
      </c>
      <c r="AB11" s="42">
        <f t="shared" ref="AB11:AF11" si="13">if(iferror(search(AB$1,$I11),0)&gt;0,1,0)</f>
        <v>0</v>
      </c>
      <c r="AC11" s="42">
        <f t="shared" si="13"/>
        <v>0</v>
      </c>
      <c r="AD11" s="42">
        <f t="shared" si="13"/>
        <v>0</v>
      </c>
      <c r="AE11" s="42">
        <f t="shared" si="13"/>
        <v>1</v>
      </c>
      <c r="AF11" s="42">
        <f t="shared" si="13"/>
        <v>1</v>
      </c>
      <c r="AG11" s="25"/>
    </row>
    <row r="12">
      <c r="A12" s="26" t="s">
        <v>98</v>
      </c>
      <c r="B12" s="25" t="s">
        <v>37</v>
      </c>
      <c r="C12" s="25" t="s">
        <v>205</v>
      </c>
      <c r="D12" s="28">
        <v>95.5950983844242</v>
      </c>
      <c r="E12" s="29">
        <v>0.17282926829268294</v>
      </c>
      <c r="F12" s="30">
        <v>5.0</v>
      </c>
      <c r="G12" s="58"/>
      <c r="H12" s="34">
        <v>3.9618206869056416</v>
      </c>
      <c r="I12" s="35" t="s">
        <v>28</v>
      </c>
      <c r="J12" s="36">
        <v>3000.0</v>
      </c>
      <c r="K12" s="28">
        <v>1.3206068956352137</v>
      </c>
      <c r="L12" s="28">
        <v>0.3617953185981814</v>
      </c>
      <c r="M12" s="34">
        <v>3.887952360966162</v>
      </c>
      <c r="N12" s="35" t="s">
        <v>28</v>
      </c>
      <c r="O12" s="36">
        <v>3000.0</v>
      </c>
      <c r="P12" s="28">
        <v>1.295984120322054</v>
      </c>
      <c r="Q12" s="37">
        <v>0.35019131154998223</v>
      </c>
      <c r="R12" s="38">
        <f t="shared" si="2"/>
        <v>1.679428789</v>
      </c>
      <c r="S12" s="39" t="str">
        <f t="array" ref="S12">if(R12="","", if(index(Index_of_Stuff!J:J,match(B12,Index_of_Stuff!F:F,0))&gt;0,(D12-index(Index_of_Stuff!J:J,match(B12,Index_of_Stuff!F:F,0)))*(R12/index(Index_of_Stuff!I:I,match(B12,Index_of_Stuff!F:F,0))),(D12/index(Index_of_Stuff!I:I,match(B12,Index_of_Stuff!F:F,0)))*R12))</f>
        <v>#DIV/0!</v>
      </c>
      <c r="T12" s="40" t="str">
        <f t="array" ref="T12">if(or($F12=0,$F12=""),"", iferror(index(EPS!B:B,match($A12,EPS!$A:$A,0)),index(Ghosts!B:B,match($A12,Ghosts!$A:$A,0)))*($S12/(($F12/48)*$D12)/$E12))</f>
        <v>#DIV/0!</v>
      </c>
      <c r="U12" s="40" t="str">
        <f t="array" ref="U12">if(or($F12=0,$F12=""),"", iferror(index(EPS!D:D,match($A12,EPS!$A:$A,0)),index(Ghosts!D:D,match($A12,Ghosts!$A:$A,0)))*($S12/(($F12/48)*$D12)/$E12))</f>
        <v>#DIV/0!</v>
      </c>
      <c r="V12" s="40" t="str">
        <f t="array" ref="V12">if(or($F12=0,$F12=""),"", iferror(index(EPS!F:F,match($A12,EPS!$A:$A,0)),index(Ghosts!F:F,match($A12,Ghosts!$A:$A,0)))*($S12/(($F12/48)*$D12)/$E12))</f>
        <v>#DIV/0!</v>
      </c>
      <c r="W12" s="40" t="str">
        <f t="array" ref="W12">if(or($F12=0,$F12=""),"", iferror(index(EPS!M:M,match($A12,EPS!$A:$A,0)),index(Ghosts!M:M,match($A12,Ghosts!$A:$A,0)))*($S12/(($F12/48)*$D12)/$E12))</f>
        <v>#DIV/0!</v>
      </c>
      <c r="X12" s="39" t="str">
        <f t="shared" si="3"/>
        <v>#DIV/0!</v>
      </c>
      <c r="Y12" s="41">
        <f t="array" ref="Y12">if(or(F12=0,F12=""),"",((iferror(index(EPS!H:H,match(A12,EPS!A:A,0)),index(Ghosts!H:H,match(A12,Ghosts!A:A,0)))*1.25)+(iferror(index(EPS!I:I,match(A12,EPS!A:A,0)),index(Ghosts!I:I,match(A12,Ghosts!A:A,0)))*1.25)+(iferror(index(EPS!J:J,match(A12,EPS!A:A,0)),index(Ghosts!J:J,match(A12,Ghosts!A:A,0)))*1.5)+(iferror(index(EPS!K:K,match(A12,EPS!A:A,0)),index(Ghosts!K:K,match(A12,Ghosts!A:A,0)))*2)+(iferror(index(EPS!L:L,match(A12,EPS!A:A,0)),index(Ghosts!L:L,match(A12,Ghosts!A:A,0)))*2))*D12*(F12/48))</f>
        <v>1.817800543</v>
      </c>
      <c r="Z12" s="41" t="str">
        <f t="shared" si="4"/>
        <v>#DIV/0!</v>
      </c>
      <c r="AA12" s="41">
        <f t="array" ref="AA12">if(or(F12=0,F12=""),"",((iferror(index(EPS!H:H,match(A12,EPS!A:A,0)),index(Ghosts!H:H,match(A12,Ghosts!A:A,0)))*1.2)+(iferror(index(EPS!I:I,match(A12,EPS!A:A,0)),index(Ghosts!I:I,match(A12,Ghosts!A:A,0)))*1.2)+(iferror(index(EPS!J:J,match(A12,EPS!A:A,0)),index(Ghosts!J:J,match(A12,Ghosts!A:A,0)))*1.5)+(iferror(index(EPS!K:K,match(A12,EPS!A:A,0)),index(Ghosts!K:K,match(A12,Ghosts!A:A,0)))*3)+(iferror(index(EPS!L:L,match(A12,EPS!A:A,0)),index(Ghosts!L:L,match(A12,Ghosts!A:A,0)))*3))*D12*(F12/48))</f>
        <v>2.011380617</v>
      </c>
      <c r="AB12" s="42">
        <f t="shared" ref="AB12:AF12" si="14">if(iferror(search(AB$1,$I12),0)&gt;0,1,0)</f>
        <v>0</v>
      </c>
      <c r="AC12" s="42">
        <f t="shared" si="14"/>
        <v>1</v>
      </c>
      <c r="AD12" s="42">
        <f t="shared" si="14"/>
        <v>0</v>
      </c>
      <c r="AE12" s="42">
        <f t="shared" si="14"/>
        <v>0</v>
      </c>
      <c r="AF12" s="42">
        <f t="shared" si="14"/>
        <v>0</v>
      </c>
      <c r="AG12" s="25"/>
    </row>
    <row r="13">
      <c r="A13" s="26" t="s">
        <v>92</v>
      </c>
      <c r="B13" s="25" t="s">
        <v>37</v>
      </c>
      <c r="C13" s="25" t="s">
        <v>205</v>
      </c>
      <c r="D13" s="28">
        <v>95.5950983844242</v>
      </c>
      <c r="E13" s="29">
        <v>0.18751807228915662</v>
      </c>
      <c r="F13" s="30">
        <v>3.0</v>
      </c>
      <c r="G13" s="58"/>
      <c r="H13" s="34">
        <v>2.4920825978009216</v>
      </c>
      <c r="I13" s="35" t="s">
        <v>45</v>
      </c>
      <c r="J13" s="36">
        <v>3000.0</v>
      </c>
      <c r="K13" s="28">
        <v>0.8306941992669739</v>
      </c>
      <c r="L13" s="28">
        <v>0.16208582160883236</v>
      </c>
      <c r="M13" s="34">
        <v>2.545808959411668</v>
      </c>
      <c r="N13" s="35" t="s">
        <v>30</v>
      </c>
      <c r="O13" s="36">
        <v>3000.0</v>
      </c>
      <c r="P13" s="28">
        <v>0.848602986470556</v>
      </c>
      <c r="Q13" s="37">
        <v>0.16818593277223723</v>
      </c>
      <c r="R13" s="38">
        <f t="shared" si="2"/>
        <v>1.107847603</v>
      </c>
      <c r="S13" s="39" t="str">
        <f t="array" ref="S13">if(R13="","", if(index(Index_of_Stuff!J:J,match(B13,Index_of_Stuff!F:F,0))&gt;0,(D13-index(Index_of_Stuff!J:J,match(B13,Index_of_Stuff!F:F,0)))*(R13/index(Index_of_Stuff!I:I,match(B13,Index_of_Stuff!F:F,0))),(D13/index(Index_of_Stuff!I:I,match(B13,Index_of_Stuff!F:F,0)))*R13))</f>
        <v>#DIV/0!</v>
      </c>
      <c r="T13" s="40" t="str">
        <f t="array" ref="T13">if(or($F13=0,$F13=""),"", iferror(index(EPS!B:B,match($A13,EPS!$A:$A,0)),index(Ghosts!B:B,match($A13,Ghosts!$A:$A,0)))*($S13/(($F13/48)*$D13)/$E13))</f>
        <v>#DIV/0!</v>
      </c>
      <c r="U13" s="40" t="str">
        <f t="array" ref="U13">if(or($F13=0,$F13=""),"", iferror(index(EPS!D:D,match($A13,EPS!$A:$A,0)),index(Ghosts!D:D,match($A13,Ghosts!$A:$A,0)))*($S13/(($F13/48)*$D13)/$E13))</f>
        <v>#DIV/0!</v>
      </c>
      <c r="V13" s="40" t="str">
        <f t="array" ref="V13">if(or($F13=0,$F13=""),"", iferror(index(EPS!F:F,match($A13,EPS!$A:$A,0)),index(Ghosts!F:F,match($A13,Ghosts!$A:$A,0)))*($S13/(($F13/48)*$D13)/$E13))</f>
        <v>#DIV/0!</v>
      </c>
      <c r="W13" s="40" t="str">
        <f t="array" ref="W13">if(or($F13=0,$F13=""),"", iferror(index(EPS!M:M,match($A13,EPS!$A:$A,0)),index(Ghosts!M:M,match($A13,Ghosts!$A:$A,0)))*($S13/(($F13/48)*$D13)/$E13))</f>
        <v>#DIV/0!</v>
      </c>
      <c r="X13" s="39" t="str">
        <f t="shared" si="3"/>
        <v>#DIV/0!</v>
      </c>
      <c r="Y13" s="41">
        <f t="array" ref="Y13">if(or(F13=0,F13=""),"",((iferror(index(EPS!H:H,match(A13,EPS!A:A,0)),index(Ghosts!H:H,match(A13,Ghosts!A:A,0)))*1.25)+(iferror(index(EPS!I:I,match(A13,EPS!A:A,0)),index(Ghosts!I:I,match(A13,Ghosts!A:A,0)))*1.25)+(iferror(index(EPS!J:J,match(A13,EPS!A:A,0)),index(Ghosts!J:J,match(A13,Ghosts!A:A,0)))*1.5)+(iferror(index(EPS!K:K,match(A13,EPS!A:A,0)),index(Ghosts!K:K,match(A13,Ghosts!A:A,0)))*2)+(iferror(index(EPS!L:L,match(A13,EPS!A:A,0)),index(Ghosts!L:L,match(A13,Ghosts!A:A,0)))*2))*D13*(F13/48))</f>
        <v>1.646924304</v>
      </c>
      <c r="Z13" s="41" t="str">
        <f t="shared" si="4"/>
        <v>#DIV/0!</v>
      </c>
      <c r="AA13" s="41">
        <f t="array" ref="AA13">if(or(F13=0,F13=""),"",((iferror(index(EPS!H:H,match(A13,EPS!A:A,0)),index(Ghosts!H:H,match(A13,Ghosts!A:A,0)))*1.2)+(iferror(index(EPS!I:I,match(A13,EPS!A:A,0)),index(Ghosts!I:I,match(A13,Ghosts!A:A,0)))*1.2)+(iferror(index(EPS!J:J,match(A13,EPS!A:A,0)),index(Ghosts!J:J,match(A13,Ghosts!A:A,0)))*1.5)+(iferror(index(EPS!K:K,match(A13,EPS!A:A,0)),index(Ghosts!K:K,match(A13,Ghosts!A:A,0)))*3)+(iferror(index(EPS!L:L,match(A13,EPS!A:A,0)),index(Ghosts!L:L,match(A13,Ghosts!A:A,0)))*3))*D13*(F13/48))</f>
        <v>1.794917466</v>
      </c>
      <c r="AB13" s="42">
        <f t="shared" ref="AB13:AF13" si="15">if(iferror(search(AB$1,$I13),0)&gt;0,1,0)</f>
        <v>0</v>
      </c>
      <c r="AC13" s="42">
        <f t="shared" si="15"/>
        <v>0</v>
      </c>
      <c r="AD13" s="42">
        <f t="shared" si="15"/>
        <v>0</v>
      </c>
      <c r="AE13" s="42">
        <f t="shared" si="15"/>
        <v>1</v>
      </c>
      <c r="AF13" s="42">
        <f t="shared" si="15"/>
        <v>1</v>
      </c>
      <c r="AG13" s="25"/>
    </row>
    <row r="14">
      <c r="A14" s="26" t="s">
        <v>96</v>
      </c>
      <c r="B14" s="25" t="s">
        <v>37</v>
      </c>
      <c r="C14" s="25" t="s">
        <v>205</v>
      </c>
      <c r="D14" s="28">
        <v>95.5950983844242</v>
      </c>
      <c r="E14" s="29">
        <v>0.2729275362318841</v>
      </c>
      <c r="F14" s="30">
        <v>0.0</v>
      </c>
      <c r="G14" s="59"/>
      <c r="H14" s="34" t="s">
        <v>64</v>
      </c>
      <c r="I14" s="35" t="s">
        <v>40</v>
      </c>
      <c r="J14" s="36">
        <v>4000.0</v>
      </c>
      <c r="K14" s="28" t="s">
        <v>64</v>
      </c>
      <c r="L14" s="28" t="s">
        <v>64</v>
      </c>
      <c r="M14" s="34" t="s">
        <v>64</v>
      </c>
      <c r="N14" s="35" t="s">
        <v>64</v>
      </c>
      <c r="O14" s="36" t="s">
        <v>64</v>
      </c>
      <c r="P14" s="28" t="s">
        <v>64</v>
      </c>
      <c r="Q14" s="37" t="s">
        <v>64</v>
      </c>
      <c r="R14" s="38" t="str">
        <f t="shared" si="2"/>
        <v/>
      </c>
      <c r="S14" s="39" t="str">
        <f t="array" ref="S14">if(R14="","", if(index(Index_of_Stuff!J:J,match(B14,Index_of_Stuff!F:F,0))&gt;0,(D14-index(Index_of_Stuff!J:J,match(B14,Index_of_Stuff!F:F,0)))*(R14/index(Index_of_Stuff!I:I,match(B14,Index_of_Stuff!F:F,0))),(D14/index(Index_of_Stuff!I:I,match(B14,Index_of_Stuff!F:F,0)))*R14))</f>
        <v/>
      </c>
      <c r="T14" s="40" t="str">
        <f t="array" ref="T14">if(or($F14=0,$F14=""),"", iferror(index(EPS!B:B,match($A14,EPS!$A:$A,0)),index(Ghosts!B:B,match($A14,Ghosts!$A:$A,0)))*($S14/(($F14/48)*$D14)/$E14))</f>
        <v/>
      </c>
      <c r="U14" s="40" t="str">
        <f t="array" ref="U14">if(or($F14=0,$F14=""),"", iferror(index(EPS!D:D,match($A14,EPS!$A:$A,0)),index(Ghosts!D:D,match($A14,Ghosts!$A:$A,0)))*($S14/(($F14/48)*$D14)/$E14))</f>
        <v/>
      </c>
      <c r="V14" s="40" t="str">
        <f t="array" ref="V14">if(or($F14=0,$F14=""),"", iferror(index(EPS!F:F,match($A14,EPS!$A:$A,0)),index(Ghosts!F:F,match($A14,Ghosts!$A:$A,0)))*($S14/(($F14/48)*$D14)/$E14))</f>
        <v/>
      </c>
      <c r="W14" s="40" t="str">
        <f t="array" ref="W14">if(or($F14=0,$F14=""),"", iferror(index(EPS!M:M,match($A14,EPS!$A:$A,0)),index(Ghosts!M:M,match($A14,Ghosts!$A:$A,0)))*($S14/(($F14/48)*$D14)/$E14))</f>
        <v/>
      </c>
      <c r="X14" s="39" t="str">
        <f t="shared" si="3"/>
        <v/>
      </c>
      <c r="Y14" s="41" t="str">
        <f t="array" ref="Y14">if(or(F14=0,F14=""),"",((iferror(index(EPS!H:H,match(A14,EPS!A:A,0)),index(Ghosts!H:H,match(A14,Ghosts!A:A,0)))*1.25)+(iferror(index(EPS!I:I,match(A14,EPS!A:A,0)),index(Ghosts!I:I,match(A14,Ghosts!A:A,0)))*1.25)+(iferror(index(EPS!J:J,match(A14,EPS!A:A,0)),index(Ghosts!J:J,match(A14,Ghosts!A:A,0)))*1.5)+(iferror(index(EPS!K:K,match(A14,EPS!A:A,0)),index(Ghosts!K:K,match(A14,Ghosts!A:A,0)))*2)+(iferror(index(EPS!L:L,match(A14,EPS!A:A,0)),index(Ghosts!L:L,match(A14,Ghosts!A:A,0)))*2))*D14*(F14/48))</f>
        <v/>
      </c>
      <c r="Z14" s="41" t="str">
        <f t="shared" si="4"/>
        <v/>
      </c>
      <c r="AA14" s="41" t="str">
        <f t="array" ref="AA14">if(or(F14=0,F14=""),"",((iferror(index(EPS!H:H,match(A14,EPS!A:A,0)),index(Ghosts!H:H,match(A14,Ghosts!A:A,0)))*1.2)+(iferror(index(EPS!I:I,match(A14,EPS!A:A,0)),index(Ghosts!I:I,match(A14,Ghosts!A:A,0)))*1.2)+(iferror(index(EPS!J:J,match(A14,EPS!A:A,0)),index(Ghosts!J:J,match(A14,Ghosts!A:A,0)))*1.5)+(iferror(index(EPS!K:K,match(A14,EPS!A:A,0)),index(Ghosts!K:K,match(A14,Ghosts!A:A,0)))*3)+(iferror(index(EPS!L:L,match(A14,EPS!A:A,0)),index(Ghosts!L:L,match(A14,Ghosts!A:A,0)))*3))*D14*(F14/48))</f>
        <v/>
      </c>
      <c r="AB14" s="42">
        <f t="shared" ref="AB14:AF14" si="16">if(iferror(search(AB$1,$I14),0)&gt;0,1,0)</f>
        <v>0</v>
      </c>
      <c r="AC14" s="42">
        <f t="shared" si="16"/>
        <v>1</v>
      </c>
      <c r="AD14" s="42">
        <f t="shared" si="16"/>
        <v>1</v>
      </c>
      <c r="AE14" s="42">
        <f t="shared" si="16"/>
        <v>0</v>
      </c>
      <c r="AF14" s="42">
        <f t="shared" si="16"/>
        <v>0</v>
      </c>
      <c r="AG14" s="25"/>
    </row>
    <row r="15">
      <c r="A15" s="26" t="s">
        <v>99</v>
      </c>
      <c r="B15" s="25" t="s">
        <v>37</v>
      </c>
      <c r="C15" s="25" t="s">
        <v>205</v>
      </c>
      <c r="D15" s="28">
        <v>95.5950983844242</v>
      </c>
      <c r="E15" s="29">
        <v>0.18</v>
      </c>
      <c r="F15" s="30">
        <v>0.0</v>
      </c>
      <c r="G15" s="58"/>
      <c r="H15" s="34" t="s">
        <v>64</v>
      </c>
      <c r="I15" s="35" t="s">
        <v>28</v>
      </c>
      <c r="J15" s="36">
        <v>3000.0</v>
      </c>
      <c r="K15" s="28" t="s">
        <v>64</v>
      </c>
      <c r="L15" s="28" t="s">
        <v>64</v>
      </c>
      <c r="M15" s="34" t="s">
        <v>64</v>
      </c>
      <c r="N15" s="35" t="s">
        <v>27</v>
      </c>
      <c r="O15" s="36">
        <v>3000.0</v>
      </c>
      <c r="P15" s="28" t="s">
        <v>64</v>
      </c>
      <c r="Q15" s="37" t="s">
        <v>64</v>
      </c>
      <c r="R15" s="38" t="str">
        <f t="shared" si="2"/>
        <v/>
      </c>
      <c r="S15" s="39" t="str">
        <f t="array" ref="S15">if(R15="","", if(index(Index_of_Stuff!J:J,match(B15,Index_of_Stuff!F:F,0))&gt;0,(D15-index(Index_of_Stuff!J:J,match(B15,Index_of_Stuff!F:F,0)))*(R15/index(Index_of_Stuff!I:I,match(B15,Index_of_Stuff!F:F,0))),(D15/index(Index_of_Stuff!I:I,match(B15,Index_of_Stuff!F:F,0)))*R15))</f>
        <v/>
      </c>
      <c r="T15" s="40" t="str">
        <f t="array" ref="T15">if(or($F15=0,$F15=""),"", iferror(index(EPS!B:B,match($A15,EPS!$A:$A,0)),index(Ghosts!B:B,match($A15,Ghosts!$A:$A,0)))*($S15/(($F15/48)*$D15)/$E15))</f>
        <v/>
      </c>
      <c r="U15" s="40" t="str">
        <f t="array" ref="U15">if(or($F15=0,$F15=""),"", iferror(index(EPS!D:D,match($A15,EPS!$A:$A,0)),index(Ghosts!D:D,match($A15,Ghosts!$A:$A,0)))*($S15/(($F15/48)*$D15)/$E15))</f>
        <v/>
      </c>
      <c r="V15" s="40" t="str">
        <f t="array" ref="V15">if(or($F15=0,$F15=""),"", iferror(index(EPS!F:F,match($A15,EPS!$A:$A,0)),index(Ghosts!F:F,match($A15,Ghosts!$A:$A,0)))*($S15/(($F15/48)*$D15)/$E15))</f>
        <v/>
      </c>
      <c r="W15" s="40" t="str">
        <f t="array" ref="W15">if(or($F15=0,$F15=""),"", iferror(index(EPS!M:M,match($A15,EPS!$A:$A,0)),index(Ghosts!M:M,match($A15,Ghosts!$A:$A,0)))*($S15/(($F15/48)*$D15)/$E15))</f>
        <v/>
      </c>
      <c r="X15" s="39" t="str">
        <f t="shared" si="3"/>
        <v/>
      </c>
      <c r="Y15" s="41" t="str">
        <f t="array" ref="Y15">if(or(F15=0,F15=""),"",((iferror(index(EPS!H:H,match(A15,EPS!A:A,0)),index(Ghosts!H:H,match(A15,Ghosts!A:A,0)))*1.25)+(iferror(index(EPS!I:I,match(A15,EPS!A:A,0)),index(Ghosts!I:I,match(A15,Ghosts!A:A,0)))*1.25)+(iferror(index(EPS!J:J,match(A15,EPS!A:A,0)),index(Ghosts!J:J,match(A15,Ghosts!A:A,0)))*1.5)+(iferror(index(EPS!K:K,match(A15,EPS!A:A,0)),index(Ghosts!K:K,match(A15,Ghosts!A:A,0)))*2)+(iferror(index(EPS!L:L,match(A15,EPS!A:A,0)),index(Ghosts!L:L,match(A15,Ghosts!A:A,0)))*2))*D15*(F15/48))</f>
        <v/>
      </c>
      <c r="Z15" s="41" t="str">
        <f t="shared" si="4"/>
        <v/>
      </c>
      <c r="AA15" s="41" t="str">
        <f t="array" ref="AA15">if(or(F15=0,F15=""),"",((iferror(index(EPS!H:H,match(A15,EPS!A:A,0)),index(Ghosts!H:H,match(A15,Ghosts!A:A,0)))*1.2)+(iferror(index(EPS!I:I,match(A15,EPS!A:A,0)),index(Ghosts!I:I,match(A15,Ghosts!A:A,0)))*1.2)+(iferror(index(EPS!J:J,match(A15,EPS!A:A,0)),index(Ghosts!J:J,match(A15,Ghosts!A:A,0)))*1.5)+(iferror(index(EPS!K:K,match(A15,EPS!A:A,0)),index(Ghosts!K:K,match(A15,Ghosts!A:A,0)))*3)+(iferror(index(EPS!L:L,match(A15,EPS!A:A,0)),index(Ghosts!L:L,match(A15,Ghosts!A:A,0)))*3))*D15*(F15/48))</f>
        <v/>
      </c>
      <c r="AB15" s="42">
        <f t="shared" ref="AB15:AF15" si="17">if(iferror(search(AB$1,$I15),0)&gt;0,1,0)</f>
        <v>0</v>
      </c>
      <c r="AC15" s="42">
        <f t="shared" si="17"/>
        <v>1</v>
      </c>
      <c r="AD15" s="42">
        <f t="shared" si="17"/>
        <v>0</v>
      </c>
      <c r="AE15" s="42">
        <f t="shared" si="17"/>
        <v>0</v>
      </c>
      <c r="AF15" s="42">
        <f t="shared" si="17"/>
        <v>0</v>
      </c>
      <c r="AG15" s="25"/>
    </row>
    <row r="16">
      <c r="A16" s="26" t="s">
        <v>95</v>
      </c>
      <c r="B16" s="25" t="s">
        <v>37</v>
      </c>
      <c r="C16" s="25" t="s">
        <v>205</v>
      </c>
      <c r="D16" s="28">
        <v>95.5950983844242</v>
      </c>
      <c r="E16" s="29">
        <v>0.20265621500559908</v>
      </c>
      <c r="F16" s="30">
        <v>0.0</v>
      </c>
      <c r="G16" s="58"/>
      <c r="H16" s="34" t="s">
        <v>64</v>
      </c>
      <c r="I16" s="35" t="s">
        <v>44</v>
      </c>
      <c r="J16" s="36">
        <v>4500.0</v>
      </c>
      <c r="K16" s="28" t="s">
        <v>64</v>
      </c>
      <c r="L16" s="28" t="s">
        <v>64</v>
      </c>
      <c r="M16" s="34" t="s">
        <v>64</v>
      </c>
      <c r="N16" s="35" t="s">
        <v>30</v>
      </c>
      <c r="O16" s="36">
        <v>4900.0</v>
      </c>
      <c r="P16" s="28" t="s">
        <v>64</v>
      </c>
      <c r="Q16" s="37" t="s">
        <v>64</v>
      </c>
      <c r="R16" s="38" t="str">
        <f t="shared" si="2"/>
        <v/>
      </c>
      <c r="S16" s="39" t="str">
        <f t="array" ref="S16">if(R16="","", if(index(Index_of_Stuff!J:J,match(B16,Index_of_Stuff!F:F,0))&gt;0,(D16-index(Index_of_Stuff!J:J,match(B16,Index_of_Stuff!F:F,0)))*(R16/index(Index_of_Stuff!I:I,match(B16,Index_of_Stuff!F:F,0))),(D16/index(Index_of_Stuff!I:I,match(B16,Index_of_Stuff!F:F,0)))*R16))</f>
        <v/>
      </c>
      <c r="T16" s="40" t="str">
        <f t="array" ref="T16">if(or($F16=0,$F16=""),"", iferror(index(EPS!B:B,match($A16,EPS!$A:$A,0)),index(Ghosts!B:B,match($A16,Ghosts!$A:$A,0)))*($S16/(($F16/48)*$D16)/$E16))</f>
        <v/>
      </c>
      <c r="U16" s="40" t="str">
        <f t="array" ref="U16">if(or($F16=0,$F16=""),"", iferror(index(EPS!D:D,match($A16,EPS!$A:$A,0)),index(Ghosts!D:D,match($A16,Ghosts!$A:$A,0)))*($S16/(($F16/48)*$D16)/$E16))</f>
        <v/>
      </c>
      <c r="V16" s="40" t="str">
        <f t="array" ref="V16">if(or($F16=0,$F16=""),"", iferror(index(EPS!F:F,match($A16,EPS!$A:$A,0)),index(Ghosts!F:F,match($A16,Ghosts!$A:$A,0)))*($S16/(($F16/48)*$D16)/$E16))</f>
        <v/>
      </c>
      <c r="W16" s="40" t="str">
        <f t="array" ref="W16">if(or($F16=0,$F16=""),"", iferror(index(EPS!M:M,match($A16,EPS!$A:$A,0)),index(Ghosts!M:M,match($A16,Ghosts!$A:$A,0)))*($S16/(($F16/48)*$D16)/$E16))</f>
        <v/>
      </c>
      <c r="X16" s="39" t="str">
        <f t="shared" si="3"/>
        <v/>
      </c>
      <c r="Y16" s="41" t="str">
        <f t="array" ref="Y16">if(or(F16=0,F16=""),"",((iferror(index(EPS!H:H,match(A16,EPS!A:A,0)),index(Ghosts!H:H,match(A16,Ghosts!A:A,0)))*1.25)+(iferror(index(EPS!I:I,match(A16,EPS!A:A,0)),index(Ghosts!I:I,match(A16,Ghosts!A:A,0)))*1.25)+(iferror(index(EPS!J:J,match(A16,EPS!A:A,0)),index(Ghosts!J:J,match(A16,Ghosts!A:A,0)))*1.5)+(iferror(index(EPS!K:K,match(A16,EPS!A:A,0)),index(Ghosts!K:K,match(A16,Ghosts!A:A,0)))*2)+(iferror(index(EPS!L:L,match(A16,EPS!A:A,0)),index(Ghosts!L:L,match(A16,Ghosts!A:A,0)))*2))*D16*(F16/48))</f>
        <v/>
      </c>
      <c r="Z16" s="41" t="str">
        <f t="shared" si="4"/>
        <v/>
      </c>
      <c r="AA16" s="41" t="str">
        <f t="array" ref="AA16">if(or(F16=0,F16=""),"",((iferror(index(EPS!H:H,match(A16,EPS!A:A,0)),index(Ghosts!H:H,match(A16,Ghosts!A:A,0)))*1.2)+(iferror(index(EPS!I:I,match(A16,EPS!A:A,0)),index(Ghosts!I:I,match(A16,Ghosts!A:A,0)))*1.2)+(iferror(index(EPS!J:J,match(A16,EPS!A:A,0)),index(Ghosts!J:J,match(A16,Ghosts!A:A,0)))*1.5)+(iferror(index(EPS!K:K,match(A16,EPS!A:A,0)),index(Ghosts!K:K,match(A16,Ghosts!A:A,0)))*3)+(iferror(index(EPS!L:L,match(A16,EPS!A:A,0)),index(Ghosts!L:L,match(A16,Ghosts!A:A,0)))*3))*D16*(F16/48))</f>
        <v/>
      </c>
      <c r="AB16" s="42">
        <f t="shared" ref="AB16:AF16" si="18">if(iferror(search(AB$1,$I16),0)&gt;0,1,0)</f>
        <v>0</v>
      </c>
      <c r="AC16" s="42">
        <f t="shared" si="18"/>
        <v>0</v>
      </c>
      <c r="AD16" s="42">
        <f t="shared" si="18"/>
        <v>1</v>
      </c>
      <c r="AE16" s="42">
        <f t="shared" si="18"/>
        <v>1</v>
      </c>
      <c r="AF16" s="42">
        <f t="shared" si="18"/>
        <v>0</v>
      </c>
      <c r="AG16" s="25"/>
    </row>
    <row r="17">
      <c r="A17" s="26" t="s">
        <v>87</v>
      </c>
      <c r="B17" s="25" t="s">
        <v>37</v>
      </c>
      <c r="C17" s="25" t="s">
        <v>205</v>
      </c>
      <c r="D17" s="28">
        <v>95.5950983844242</v>
      </c>
      <c r="E17" s="29">
        <v>0.18571822166562305</v>
      </c>
      <c r="F17" s="30">
        <v>0.0</v>
      </c>
      <c r="G17" s="58"/>
      <c r="H17" s="34" t="s">
        <v>64</v>
      </c>
      <c r="I17" s="35" t="s">
        <v>40</v>
      </c>
      <c r="J17" s="36">
        <v>5800.0</v>
      </c>
      <c r="K17" s="28" t="s">
        <v>64</v>
      </c>
      <c r="L17" s="28" t="s">
        <v>64</v>
      </c>
      <c r="M17" s="34" t="s">
        <v>64</v>
      </c>
      <c r="N17" s="35" t="s">
        <v>28</v>
      </c>
      <c r="O17" s="36">
        <v>6600.0</v>
      </c>
      <c r="P17" s="28" t="s">
        <v>64</v>
      </c>
      <c r="Q17" s="37" t="s">
        <v>64</v>
      </c>
      <c r="R17" s="38" t="str">
        <f t="shared" si="2"/>
        <v/>
      </c>
      <c r="S17" s="39" t="str">
        <f t="array" ref="S17">if(R17="","", if(index(Index_of_Stuff!J:J,match(B17,Index_of_Stuff!F:F,0))&gt;0,(D17-index(Index_of_Stuff!J:J,match(B17,Index_of_Stuff!F:F,0)))*(R17/index(Index_of_Stuff!I:I,match(B17,Index_of_Stuff!F:F,0))),(D17/index(Index_of_Stuff!I:I,match(B17,Index_of_Stuff!F:F,0)))*R17))</f>
        <v/>
      </c>
      <c r="T17" s="40" t="str">
        <f t="array" ref="T17">if(or($F17=0,$F17=""),"", iferror(index(EPS!B:B,match($A17,EPS!$A:$A,0)),index(Ghosts!B:B,match($A17,Ghosts!$A:$A,0)))*($S17/(($F17/48)*$D17)/$E17))</f>
        <v/>
      </c>
      <c r="U17" s="40" t="str">
        <f t="array" ref="U17">if(or($F17=0,$F17=""),"", iferror(index(EPS!D:D,match($A17,EPS!$A:$A,0)),index(Ghosts!D:D,match($A17,Ghosts!$A:$A,0)))*($S17/(($F17/48)*$D17)/$E17))</f>
        <v/>
      </c>
      <c r="V17" s="40" t="str">
        <f t="array" ref="V17">if(or($F17=0,$F17=""),"", iferror(index(EPS!F:F,match($A17,EPS!$A:$A,0)),index(Ghosts!F:F,match($A17,Ghosts!$A:$A,0)))*($S17/(($F17/48)*$D17)/$E17))</f>
        <v/>
      </c>
      <c r="W17" s="40" t="str">
        <f t="array" ref="W17">if(or($F17=0,$F17=""),"", iferror(index(EPS!M:M,match($A17,EPS!$A:$A,0)),index(Ghosts!M:M,match($A17,Ghosts!$A:$A,0)))*($S17/(($F17/48)*$D17)/$E17))</f>
        <v/>
      </c>
      <c r="X17" s="39" t="str">
        <f t="shared" si="3"/>
        <v/>
      </c>
      <c r="Y17" s="41" t="str">
        <f t="array" ref="Y17">if(or(F17=0,F17=""),"",((iferror(index(EPS!H:H,match(A17,EPS!A:A,0)),index(Ghosts!H:H,match(A17,Ghosts!A:A,0)))*1.25)+(iferror(index(EPS!I:I,match(A17,EPS!A:A,0)),index(Ghosts!I:I,match(A17,Ghosts!A:A,0)))*1.25)+(iferror(index(EPS!J:J,match(A17,EPS!A:A,0)),index(Ghosts!J:J,match(A17,Ghosts!A:A,0)))*1.5)+(iferror(index(EPS!K:K,match(A17,EPS!A:A,0)),index(Ghosts!K:K,match(A17,Ghosts!A:A,0)))*2)+(iferror(index(EPS!L:L,match(A17,EPS!A:A,0)),index(Ghosts!L:L,match(A17,Ghosts!A:A,0)))*2))*D17*(F17/48))</f>
        <v/>
      </c>
      <c r="Z17" s="41" t="str">
        <f t="shared" si="4"/>
        <v/>
      </c>
      <c r="AA17" s="41" t="str">
        <f t="array" ref="AA17">if(or(F17=0,F17=""),"",((iferror(index(EPS!H:H,match(A17,EPS!A:A,0)),index(Ghosts!H:H,match(A17,Ghosts!A:A,0)))*1.2)+(iferror(index(EPS!I:I,match(A17,EPS!A:A,0)),index(Ghosts!I:I,match(A17,Ghosts!A:A,0)))*1.2)+(iferror(index(EPS!J:J,match(A17,EPS!A:A,0)),index(Ghosts!J:J,match(A17,Ghosts!A:A,0)))*1.5)+(iferror(index(EPS!K:K,match(A17,EPS!A:A,0)),index(Ghosts!K:K,match(A17,Ghosts!A:A,0)))*3)+(iferror(index(EPS!L:L,match(A17,EPS!A:A,0)),index(Ghosts!L:L,match(A17,Ghosts!A:A,0)))*3))*D17*(F17/48))</f>
        <v/>
      </c>
      <c r="AB17" s="42">
        <f t="shared" ref="AB17:AF17" si="19">if(iferror(search(AB$1,$I17),0)&gt;0,1,0)</f>
        <v>0</v>
      </c>
      <c r="AC17" s="42">
        <f t="shared" si="19"/>
        <v>1</v>
      </c>
      <c r="AD17" s="42">
        <f t="shared" si="19"/>
        <v>1</v>
      </c>
      <c r="AE17" s="42">
        <f t="shared" si="19"/>
        <v>0</v>
      </c>
      <c r="AF17" s="42">
        <f t="shared" si="19"/>
        <v>0</v>
      </c>
      <c r="AG17" s="25"/>
      <c r="AH17" s="25"/>
      <c r="AI17" s="25"/>
      <c r="AJ17" s="25"/>
      <c r="AK17" s="25"/>
      <c r="AL17" s="25"/>
    </row>
    <row r="18">
      <c r="A18" s="26" t="s">
        <v>34</v>
      </c>
      <c r="B18" s="25" t="s">
        <v>100</v>
      </c>
      <c r="C18" s="25" t="s">
        <v>88</v>
      </c>
      <c r="D18" s="28">
        <v>106.24455260977629</v>
      </c>
      <c r="E18" s="29">
        <v>0.26158912093249154</v>
      </c>
      <c r="F18" s="30">
        <v>30.0</v>
      </c>
      <c r="G18" s="58"/>
      <c r="H18" s="34">
        <v>36.081996283951305</v>
      </c>
      <c r="I18" s="35" t="s">
        <v>27</v>
      </c>
      <c r="J18" s="36">
        <v>7800.0</v>
      </c>
      <c r="K18" s="28">
        <v>4.6258969594809365</v>
      </c>
      <c r="L18" s="28">
        <v>6.385747837182352</v>
      </c>
      <c r="M18" s="34">
        <v>34.52892713481293</v>
      </c>
      <c r="N18" s="35" t="s">
        <v>27</v>
      </c>
      <c r="O18" s="36">
        <v>7800.0</v>
      </c>
      <c r="P18" s="28">
        <v>4.426785530104222</v>
      </c>
      <c r="Q18" s="37">
        <v>5.917205480256906</v>
      </c>
      <c r="R18" s="38">
        <f t="shared" si="2"/>
        <v>18.3602843</v>
      </c>
      <c r="S18" s="39">
        <f t="array" ref="S18">if(R18="","", if(index(Index_of_Stuff!J:J,match(B18,Index_of_Stuff!F:F,0))&gt;0,(D18-index(Index_of_Stuff!J:J,match(B18,Index_of_Stuff!F:F,0)))*(R18/index(Index_of_Stuff!I:I,match(B18,Index_of_Stuff!F:F,0))),(D18/index(Index_of_Stuff!I:I,match(B18,Index_of_Stuff!F:F,0)))*R18))</f>
        <v>20.84710056</v>
      </c>
      <c r="T18" s="40">
        <f t="array" ref="T18">if(or($F18=0,$F18=""),"", iferror(index(EPS!B:B,match($A18,EPS!$A:$A,0)),index(Ghosts!B:B,match($A18,Ghosts!$A:$A,0)))*($S18/(($F18/48)*$D18)/$E18))</f>
        <v>0.07693028174</v>
      </c>
      <c r="U18" s="40">
        <f t="array" ref="U18">if(or($F18=0,$F18=""),"", iferror(index(EPS!D:D,match($A18,EPS!$A:$A,0)),index(Ghosts!D:D,match($A18,Ghosts!$A:$A,0)))*($S18/(($F18/48)*$D18)/$E18))</f>
        <v>0.03804508473</v>
      </c>
      <c r="V18" s="40">
        <f t="array" ref="V18">if(or($F18=0,$F18=""),"", iferror(index(EPS!F:F,match($A18,EPS!$A:$A,0)),index(Ghosts!F:F,match($A18,Ghosts!$A:$A,0)))*($S18/(($F18/48)*$D18)/$E18))</f>
        <v>0.04716630378</v>
      </c>
      <c r="W18" s="40">
        <f t="array" ref="W18">if(or($F18=0,$F18=""),"", iferror(index(EPS!M:M,match($A18,EPS!$A:$A,0)),index(Ghosts!M:M,match($A18,Ghosts!$A:$A,0)))*($S18/(($F18/48)*$D18)/$E18))</f>
        <v>0.05484733035</v>
      </c>
      <c r="X18" s="39">
        <f t="shared" si="3"/>
        <v>20.36980316</v>
      </c>
      <c r="Y18" s="41">
        <f t="array" ref="Y18">if(or(F18=0,F18=""),"",((iferror(index(EPS!H:H,match(A18,EPS!A:A,0)),index(Ghosts!H:H,match(A18,Ghosts!A:A,0)))*1.25)+(iferror(index(EPS!I:I,match(A18,EPS!A:A,0)),index(Ghosts!I:I,match(A18,Ghosts!A:A,0)))*1.25)+(iferror(index(EPS!J:J,match(A18,EPS!A:A,0)),index(Ghosts!J:J,match(A18,Ghosts!A:A,0)))*1.5)+(iferror(index(EPS!K:K,match(A18,EPS!A:A,0)),index(Ghosts!K:K,match(A18,Ghosts!A:A,0)))*2)+(iferror(index(EPS!L:L,match(A18,EPS!A:A,0)),index(Ghosts!L:L,match(A18,Ghosts!A:A,0)))*2))*D18*(F18/48))</f>
        <v>15.79723692</v>
      </c>
      <c r="Z18" s="41">
        <f t="shared" si="4"/>
        <v>17.28564282</v>
      </c>
      <c r="AA18" s="41">
        <f t="array" ref="AA18">if(or(F18=0,F18=""),"",((iferror(index(EPS!H:H,match(A18,EPS!A:A,0)),index(Ghosts!H:H,match(A18,Ghosts!A:A,0)))*1.2)+(iferror(index(EPS!I:I,match(A18,EPS!A:A,0)),index(Ghosts!I:I,match(A18,Ghosts!A:A,0)))*1.2)+(iferror(index(EPS!J:J,match(A18,EPS!A:A,0)),index(Ghosts!J:J,match(A18,Ghosts!A:A,0)))*1.5)+(iferror(index(EPS!K:K,match(A18,EPS!A:A,0)),index(Ghosts!K:K,match(A18,Ghosts!A:A,0)))*3)+(iferror(index(EPS!L:L,match(A18,EPS!A:A,0)),index(Ghosts!L:L,match(A18,Ghosts!A:A,0)))*3))*D18*(F18/48))</f>
        <v>17.19169667</v>
      </c>
      <c r="AB18" s="42">
        <f t="shared" ref="AB18:AF18" si="20">if(iferror(search(AB$1,$I18),0)&gt;0,1,0)</f>
        <v>1</v>
      </c>
      <c r="AC18" s="42">
        <f t="shared" si="20"/>
        <v>0</v>
      </c>
      <c r="AD18" s="42">
        <f t="shared" si="20"/>
        <v>0</v>
      </c>
      <c r="AE18" s="42">
        <f t="shared" si="20"/>
        <v>0</v>
      </c>
      <c r="AF18" s="42">
        <f t="shared" si="20"/>
        <v>0</v>
      </c>
      <c r="AG18" s="25"/>
      <c r="AH18" s="25"/>
      <c r="AI18" s="25"/>
      <c r="AJ18" s="25"/>
      <c r="AK18" s="25"/>
      <c r="AL18" s="25"/>
    </row>
    <row r="19">
      <c r="A19" s="26" t="s">
        <v>104</v>
      </c>
      <c r="B19" s="25" t="s">
        <v>100</v>
      </c>
      <c r="C19" s="25" t="s">
        <v>88</v>
      </c>
      <c r="D19" s="28">
        <v>106.24455260977629</v>
      </c>
      <c r="E19" s="29">
        <v>0.17097943192948092</v>
      </c>
      <c r="F19" s="30">
        <v>28.0</v>
      </c>
      <c r="G19" s="59"/>
      <c r="H19" s="34">
        <v>25.21094226926775</v>
      </c>
      <c r="I19" s="35" t="s">
        <v>356</v>
      </c>
      <c r="J19" s="36">
        <v>5000.0</v>
      </c>
      <c r="K19" s="28">
        <v>5.04218845385355</v>
      </c>
      <c r="L19" s="28">
        <v>5.353693325262372</v>
      </c>
      <c r="M19" s="34">
        <v>24.883561901637044</v>
      </c>
      <c r="N19" s="35" t="s">
        <v>28</v>
      </c>
      <c r="O19" s="36">
        <v>5800.0</v>
      </c>
      <c r="P19" s="28">
        <v>4.290269293385697</v>
      </c>
      <c r="Q19" s="37">
        <v>4.51194149902844</v>
      </c>
      <c r="R19" s="38">
        <f t="shared" si="2"/>
        <v>10.32343459</v>
      </c>
      <c r="S19" s="39">
        <f t="array" ref="S19">if(R19="","", if(index(Index_of_Stuff!J:J,match(B19,Index_of_Stuff!F:F,0))&gt;0,(D19-index(Index_of_Stuff!J:J,match(B19,Index_of_Stuff!F:F,0)))*(R19/index(Index_of_Stuff!I:I,match(B19,Index_of_Stuff!F:F,0))),(D19/index(Index_of_Stuff!I:I,match(B19,Index_of_Stuff!F:F,0)))*R19))</f>
        <v>11.72169644</v>
      </c>
      <c r="T19" s="40">
        <f t="array" ref="T19">if(or($F19=0,$F19=""),"", iferror(index(EPS!B:B,match($A19,EPS!$A:$A,0)),index(Ghosts!B:B,match($A19,Ghosts!$A:$A,0)))*($S19/(($F19/48)*$D19)/$E19))</f>
        <v>0.04988841155</v>
      </c>
      <c r="U19" s="40">
        <f t="array" ref="U19">if(or($F19=0,$F19=""),"", iferror(index(EPS!D:D,match($A19,EPS!$A:$A,0)),index(Ghosts!D:D,match($A19,Ghosts!$A:$A,0)))*($S19/(($F19/48)*$D19)/$E19))</f>
        <v>0.02488889711</v>
      </c>
      <c r="V19" s="40">
        <f t="array" ref="V19">if(or($F19=0,$F19=""),"", iferror(index(EPS!F:F,match($A19,EPS!$A:$A,0)),index(Ghosts!F:F,match($A19,Ghosts!$A:$A,0)))*($S19/(($F19/48)*$D19)/$E19))</f>
        <v>0.03108346706</v>
      </c>
      <c r="W19" s="40">
        <f t="array" ref="W19">if(or($F19=0,$F19=""),"", iferror(index(EPS!M:M,match($A19,EPS!$A:$A,0)),index(Ghosts!M:M,match($A19,Ghosts!$A:$A,0)))*($S19/(($F19/48)*$D19)/$E19))</f>
        <v>0.02853926869</v>
      </c>
      <c r="X19" s="39">
        <f t="shared" si="3"/>
        <v>12.62462025</v>
      </c>
      <c r="Y19" s="41">
        <f t="array" ref="Y19">if(or(F19=0,F19=""),"",((iferror(index(EPS!H:H,match(A19,EPS!A:A,0)),index(Ghosts!H:H,match(A19,Ghosts!A:A,0)))*1.25)+(iferror(index(EPS!I:I,match(A19,EPS!A:A,0)),index(Ghosts!I:I,match(A19,Ghosts!A:A,0)))*1.25)+(iferror(index(EPS!J:J,match(A19,EPS!A:A,0)),index(Ghosts!J:J,match(A19,Ghosts!A:A,0)))*1.5)+(iferror(index(EPS!K:K,match(A19,EPS!A:A,0)),index(Ghosts!K:K,match(A19,Ghosts!A:A,0)))*2)+(iferror(index(EPS!L:L,match(A19,EPS!A:A,0)),index(Ghosts!L:L,match(A19,Ghosts!A:A,0)))*2))*D19*(F19/48))</f>
        <v>12.9824203</v>
      </c>
      <c r="Z19" s="41">
        <f t="shared" si="4"/>
        <v>10.96898855</v>
      </c>
      <c r="AA19" s="41">
        <f t="array" ref="AA19">if(or(F19=0,F19=""),"",((iferror(index(EPS!H:H,match(A19,EPS!A:A,0)),index(Ghosts!H:H,match(A19,Ghosts!A:A,0)))*1.2)+(iferror(index(EPS!I:I,match(A19,EPS!A:A,0)),index(Ghosts!I:I,match(A19,Ghosts!A:A,0)))*1.2)+(iferror(index(EPS!J:J,match(A19,EPS!A:A,0)),index(Ghosts!J:J,match(A19,Ghosts!A:A,0)))*1.5)+(iferror(index(EPS!K:K,match(A19,EPS!A:A,0)),index(Ghosts!K:K,match(A19,Ghosts!A:A,0)))*3)+(iferror(index(EPS!L:L,match(A19,EPS!A:A,0)),index(Ghosts!L:L,match(A19,Ghosts!A:A,0)))*3))*D19*(F19/48))</f>
        <v>14.30157923</v>
      </c>
      <c r="AB19" s="42">
        <f t="shared" ref="AB19:AF19" si="21">if(iferror(search(AB$1,$I19),0)&gt;0,1,0)</f>
        <v>1</v>
      </c>
      <c r="AC19" s="42">
        <f t="shared" si="21"/>
        <v>0</v>
      </c>
      <c r="AD19" s="42">
        <f t="shared" si="21"/>
        <v>1</v>
      </c>
      <c r="AE19" s="42">
        <f t="shared" si="21"/>
        <v>0</v>
      </c>
      <c r="AF19" s="42">
        <f t="shared" si="21"/>
        <v>0</v>
      </c>
      <c r="AG19" s="25"/>
      <c r="AH19" s="25"/>
      <c r="AI19" s="25"/>
      <c r="AJ19" s="25"/>
      <c r="AK19" s="25"/>
      <c r="AL19" s="25"/>
    </row>
    <row r="20">
      <c r="A20" s="26" t="s">
        <v>102</v>
      </c>
      <c r="B20" s="25" t="s">
        <v>100</v>
      </c>
      <c r="C20" s="25" t="s">
        <v>88</v>
      </c>
      <c r="D20" s="28">
        <v>106.24455260977629</v>
      </c>
      <c r="E20" s="29">
        <v>0.1592233549582947</v>
      </c>
      <c r="F20" s="30">
        <v>27.0</v>
      </c>
      <c r="G20" s="58"/>
      <c r="H20" s="34">
        <v>23.533462159270027</v>
      </c>
      <c r="I20" s="35" t="s">
        <v>44</v>
      </c>
      <c r="J20" s="36">
        <v>5000.0</v>
      </c>
      <c r="K20" s="28">
        <v>4.706692431854005</v>
      </c>
      <c r="L20" s="28">
        <v>4.751815112271746</v>
      </c>
      <c r="M20" s="34">
        <v>23.55724269169027</v>
      </c>
      <c r="N20" s="35" t="s">
        <v>29</v>
      </c>
      <c r="O20" s="36">
        <v>5800.0</v>
      </c>
      <c r="P20" s="28">
        <v>4.061593567532805</v>
      </c>
      <c r="Q20" s="37">
        <v>4.103564639211214</v>
      </c>
      <c r="R20" s="38">
        <f t="shared" si="2"/>
        <v>9.172712987</v>
      </c>
      <c r="S20" s="39">
        <f t="array" ref="S20">if(R20="","", if(index(Index_of_Stuff!J:J,match(B20,Index_of_Stuff!F:F,0))&gt;0,(D20-index(Index_of_Stuff!J:J,match(B20,Index_of_Stuff!F:F,0)))*(R20/index(Index_of_Stuff!I:I,match(B20,Index_of_Stuff!F:F,0))),(D20/index(Index_of_Stuff!I:I,match(B20,Index_of_Stuff!F:F,0)))*R20))</f>
        <v>10.41511487</v>
      </c>
      <c r="T20" s="40">
        <f t="array" ref="T20">if(or($F20=0,$F20=""),"", iferror(index(EPS!B:B,match($A20,EPS!$A:$A,0)),index(Ghosts!B:B,match($A20,Ghosts!$A:$A,0)))*($S20/(($F20/48)*$D20)/$E20))</f>
        <v>0.03874639994</v>
      </c>
      <c r="U20" s="40">
        <f t="array" ref="U20">if(or($F20=0,$F20=""),"", iferror(index(EPS!D:D,match($A20,EPS!$A:$A,0)),index(Ghosts!D:D,match($A20,Ghosts!$A:$A,0)))*($S20/(($F20/48)*$D20)/$E20))</f>
        <v>0.02528366775</v>
      </c>
      <c r="V20" s="40">
        <f t="array" ref="V20">if(or($F20=0,$F20=""),"", iferror(index(EPS!F:F,match($A20,EPS!$A:$A,0)),index(Ghosts!F:F,match($A20,Ghosts!$A:$A,0)))*($S20/(($F20/48)*$D20)/$E20))</f>
        <v>0.02626874572</v>
      </c>
      <c r="W20" s="40">
        <f t="array" ref="W20">if(or($F20=0,$F20=""),"", iferror(index(EPS!M:M,match($A20,EPS!$A:$A,0)),index(Ghosts!M:M,match($A20,Ghosts!$A:$A,0)))*($S20/(($F20/48)*$D20)/$E20))</f>
        <v>0.01598015365</v>
      </c>
      <c r="X20" s="39">
        <f t="shared" si="3"/>
        <v>11.01210679</v>
      </c>
      <c r="Y20" s="41">
        <f t="array" ref="Y20">if(or(F20=0,F20=""),"",((iferror(index(EPS!H:H,match(A20,EPS!A:A,0)),index(Ghosts!H:H,match(A20,Ghosts!A:A,0)))*1.25)+(iferror(index(EPS!I:I,match(A20,EPS!A:A,0)),index(Ghosts!I:I,match(A20,Ghosts!A:A,0)))*1.25)+(iferror(index(EPS!J:J,match(A20,EPS!A:A,0)),index(Ghosts!J:J,match(A20,Ghosts!A:A,0)))*1.5)+(iferror(index(EPS!K:K,match(A20,EPS!A:A,0)),index(Ghosts!K:K,match(A20,Ghosts!A:A,0)))*2)+(iferror(index(EPS!L:L,match(A20,EPS!A:A,0)),index(Ghosts!L:L,match(A20,Ghosts!A:A,0)))*2))*D20*(F20/48))</f>
        <v>10.52418696</v>
      </c>
      <c r="Z20" s="41">
        <f t="shared" si="4"/>
        <v>9.779090975</v>
      </c>
      <c r="AA20" s="41">
        <f t="array" ref="AA20">if(or(F20=0,F20=""),"",((iferror(index(EPS!H:H,match(A20,EPS!A:A,0)),index(Ghosts!H:H,match(A20,Ghosts!A:A,0)))*1.2)+(iferror(index(EPS!I:I,match(A20,EPS!A:A,0)),index(Ghosts!I:I,match(A20,Ghosts!A:A,0)))*1.2)+(iferror(index(EPS!J:J,match(A20,EPS!A:A,0)),index(Ghosts!J:J,match(A20,Ghosts!A:A,0)))*1.5)+(iferror(index(EPS!K:K,match(A20,EPS!A:A,0)),index(Ghosts!K:K,match(A20,Ghosts!A:A,0)))*3)+(iferror(index(EPS!L:L,match(A20,EPS!A:A,0)),index(Ghosts!L:L,match(A20,Ghosts!A:A,0)))*3))*D20*(F20/48))</f>
        <v>11.77740787</v>
      </c>
      <c r="AB20" s="42">
        <f t="shared" ref="AB20:AF20" si="22">if(iferror(search(AB$1,$I20),0)&gt;0,1,0)</f>
        <v>0</v>
      </c>
      <c r="AC20" s="42">
        <f t="shared" si="22"/>
        <v>0</v>
      </c>
      <c r="AD20" s="42">
        <f t="shared" si="22"/>
        <v>1</v>
      </c>
      <c r="AE20" s="42">
        <f t="shared" si="22"/>
        <v>1</v>
      </c>
      <c r="AF20" s="42">
        <f t="shared" si="22"/>
        <v>0</v>
      </c>
      <c r="AG20" s="25"/>
      <c r="AH20" s="25"/>
      <c r="AI20" s="25"/>
      <c r="AJ20" s="25"/>
      <c r="AK20" s="54"/>
      <c r="AL20" s="55"/>
    </row>
    <row r="21">
      <c r="A21" s="26" t="s">
        <v>103</v>
      </c>
      <c r="B21" s="25" t="s">
        <v>100</v>
      </c>
      <c r="C21" s="25" t="s">
        <v>88</v>
      </c>
      <c r="D21" s="28">
        <v>106.24455260977629</v>
      </c>
      <c r="E21" s="29">
        <v>0.18833726067746687</v>
      </c>
      <c r="F21" s="30">
        <v>27.0</v>
      </c>
      <c r="G21" s="59"/>
      <c r="H21" s="34">
        <v>28.124788768722613</v>
      </c>
      <c r="I21" s="35" t="s">
        <v>44</v>
      </c>
      <c r="J21" s="36">
        <v>5200.0</v>
      </c>
      <c r="K21" s="28">
        <v>5.408613224754348</v>
      </c>
      <c r="L21" s="28">
        <v>6.221468342703081</v>
      </c>
      <c r="M21" s="34">
        <v>28.765621818228087</v>
      </c>
      <c r="N21" s="35" t="s">
        <v>30</v>
      </c>
      <c r="O21" s="36">
        <v>6200.0</v>
      </c>
      <c r="P21" s="28">
        <v>4.639616422294853</v>
      </c>
      <c r="Q21" s="37">
        <v>5.425650264753969</v>
      </c>
      <c r="R21" s="38">
        <f t="shared" si="2"/>
        <v>11.13799173</v>
      </c>
      <c r="S21" s="39">
        <f t="array" ref="S21">if(R21="","", if(index(Index_of_Stuff!J:J,match(B21,Index_of_Stuff!F:F,0))&gt;0,(D21-index(Index_of_Stuff!J:J,match(B21,Index_of_Stuff!F:F,0)))*(R21/index(Index_of_Stuff!I:I,match(B21,Index_of_Stuff!F:F,0))),(D21/index(Index_of_Stuff!I:I,match(B21,Index_of_Stuff!F:F,0)))*R21))</f>
        <v>12.64658161</v>
      </c>
      <c r="T21" s="40">
        <f t="array" ref="T21">if(or($F21=0,$F21=""),"", iferror(index(EPS!B:B,match($A21,EPS!$A:$A,0)),index(Ghosts!B:B,match($A21,Ghosts!$A:$A,0)))*($S21/(($F21/48)*$D21)/$E21))</f>
        <v>0.06842660537</v>
      </c>
      <c r="U21" s="40">
        <f t="array" ref="U21">if(or($F21=0,$F21=""),"", iferror(index(EPS!D:D,match($A21,EPS!$A:$A,0)),index(Ghosts!D:D,match($A21,Ghosts!$A:$A,0)))*($S21/(($F21/48)*$D21)/$E21))</f>
        <v>0.006516819559</v>
      </c>
      <c r="V21" s="40">
        <f t="array" ref="V21">if(or($F21=0,$F21=""),"", iferror(index(EPS!F:F,match($A21,EPS!$A:$A,0)),index(Ghosts!F:F,match($A21,Ghosts!$A:$A,0)))*($S21/(($F21/48)*$D21)/$E21))</f>
        <v>0.05786486332</v>
      </c>
      <c r="W21" s="40">
        <f t="array" ref="W21">if(or($F21=0,$F21=""),"", iferror(index(EPS!M:M,match($A21,EPS!$A:$A,0)),index(Ghosts!M:M,match($A21,Ghosts!$A:$A,0)))*($S21/(($F21/48)*$D21)/$E21))</f>
        <v>0.03269645675</v>
      </c>
      <c r="X21" s="39">
        <f t="shared" si="3"/>
        <v>12.02295514</v>
      </c>
      <c r="Y21" s="41">
        <f t="array" ref="Y21">if(or(F21=0,F21=""),"",((iferror(index(EPS!H:H,match(A21,EPS!A:A,0)),index(Ghosts!H:H,match(A21,Ghosts!A:A,0)))*1.25)+(iferror(index(EPS!I:I,match(A21,EPS!A:A,0)),index(Ghosts!I:I,match(A21,Ghosts!A:A,0)))*1.25)+(iferror(index(EPS!J:J,match(A21,EPS!A:A,0)),index(Ghosts!J:J,match(A21,Ghosts!A:A,0)))*1.5)+(iferror(index(EPS!K:K,match(A21,EPS!A:A,0)),index(Ghosts!K:K,match(A21,Ghosts!A:A,0)))*2)+(iferror(index(EPS!L:L,match(A21,EPS!A:A,0)),index(Ghosts!L:L,match(A21,Ghosts!A:A,0)))*2))*D21*(F21/48))</f>
        <v>16.57365219</v>
      </c>
      <c r="Z21" s="41">
        <f t="shared" si="4"/>
        <v>10.85121224</v>
      </c>
      <c r="AA21" s="41">
        <f t="array" ref="AA21">if(or(F21=0,F21=""),"",((iferror(index(EPS!H:H,match(A21,EPS!A:A,0)),index(Ghosts!H:H,match(A21,Ghosts!A:A,0)))*1.2)+(iferror(index(EPS!I:I,match(A21,EPS!A:A,0)),index(Ghosts!I:I,match(A21,Ghosts!A:A,0)))*1.2)+(iferror(index(EPS!J:J,match(A21,EPS!A:A,0)),index(Ghosts!J:J,match(A21,Ghosts!A:A,0)))*1.5)+(iferror(index(EPS!K:K,match(A21,EPS!A:A,0)),index(Ghosts!K:K,match(A21,Ghosts!A:A,0)))*3)+(iferror(index(EPS!L:L,match(A21,EPS!A:A,0)),index(Ghosts!L:L,match(A21,Ghosts!A:A,0)))*3))*D21*(F21/48))</f>
        <v>18.3967091</v>
      </c>
      <c r="AB21" s="42">
        <f t="shared" ref="AB21:AF21" si="23">if(iferror(search(AB$1,$I21),0)&gt;0,1,0)</f>
        <v>0</v>
      </c>
      <c r="AC21" s="42">
        <f t="shared" si="23"/>
        <v>0</v>
      </c>
      <c r="AD21" s="42">
        <f t="shared" si="23"/>
        <v>1</v>
      </c>
      <c r="AE21" s="42">
        <f t="shared" si="23"/>
        <v>1</v>
      </c>
      <c r="AF21" s="42">
        <f t="shared" si="23"/>
        <v>0</v>
      </c>
      <c r="AG21" s="25"/>
      <c r="AH21" s="25"/>
      <c r="AI21" s="25"/>
      <c r="AJ21" s="25"/>
      <c r="AK21" s="54"/>
      <c r="AL21" s="55"/>
    </row>
    <row r="22">
      <c r="A22" s="26" t="s">
        <v>109</v>
      </c>
      <c r="B22" s="25" t="s">
        <v>100</v>
      </c>
      <c r="C22" s="25" t="s">
        <v>88</v>
      </c>
      <c r="D22" s="28">
        <v>106.24455260977629</v>
      </c>
      <c r="E22" s="29">
        <v>0.15255024946543122</v>
      </c>
      <c r="F22" s="30">
        <v>25.0</v>
      </c>
      <c r="G22" s="58"/>
      <c r="H22" s="34">
        <v>19.368831725336918</v>
      </c>
      <c r="I22" s="35" t="s">
        <v>40</v>
      </c>
      <c r="J22" s="36">
        <v>4900.0</v>
      </c>
      <c r="K22" s="28">
        <v>3.9528228010891673</v>
      </c>
      <c r="L22" s="28">
        <v>3.4604489641427523</v>
      </c>
      <c r="M22" s="34">
        <v>18.96955754757429</v>
      </c>
      <c r="N22" s="35" t="s">
        <v>29</v>
      </c>
      <c r="O22" s="36">
        <v>4800.0</v>
      </c>
      <c r="P22" s="28">
        <v>3.951991155744644</v>
      </c>
      <c r="Q22" s="37">
        <v>3.4073658811488103</v>
      </c>
      <c r="R22" s="38">
        <f t="shared" si="2"/>
        <v>8.088573146</v>
      </c>
      <c r="S22" s="39">
        <f t="array" ref="S22">if(R22="","", if(index(Index_of_Stuff!J:J,match(B22,Index_of_Stuff!F:F,0))&gt;0,(D22-index(Index_of_Stuff!J:J,match(B22,Index_of_Stuff!F:F,0)))*(R22/index(Index_of_Stuff!I:I,match(B22,Index_of_Stuff!F:F,0))),(D22/index(Index_of_Stuff!I:I,match(B22,Index_of_Stuff!F:F,0)))*R22))</f>
        <v>9.184133264</v>
      </c>
      <c r="T22" s="40">
        <f t="array" ref="T22">if(or($F22=0,$F22=""),"", iferror(index(EPS!B:B,match($A22,EPS!$A:$A,0)),index(Ghosts!B:B,match($A22,Ghosts!$A:$A,0)))*($S22/(($F22/48)*$D22)/$E22))</f>
        <v>0.04199592157</v>
      </c>
      <c r="U22" s="40">
        <f t="array" ref="U22">if(or($F22=0,$F22=""),"", iferror(index(EPS!D:D,match($A22,EPS!$A:$A,0)),index(Ghosts!D:D,match($A22,Ghosts!$A:$A,0)))*($S22/(($F22/48)*$D22)/$E22))</f>
        <v>0.02894019465</v>
      </c>
      <c r="V22" s="40">
        <f t="array" ref="V22">if(or($F22=0,$F22=""),"", iferror(index(EPS!F:F,match($A22,EPS!$A:$A,0)),index(Ghosts!F:F,match($A22,Ghosts!$A:$A,0)))*($S22/(($F22/48)*$D22)/$E22))</f>
        <v>0.02654664472</v>
      </c>
      <c r="W22" s="40">
        <f t="array" ref="W22">if(or($F22=0,$F22=""),"", iferror(index(EPS!M:M,match($A22,EPS!$A:$A,0)),index(Ghosts!M:M,match($A22,Ghosts!$A:$A,0)))*($S22/(($F22/48)*$D22)/$E22))</f>
        <v>0.01544927685</v>
      </c>
      <c r="X22" s="39">
        <f t="shared" si="3"/>
        <v>11.294268</v>
      </c>
      <c r="Y22" s="41">
        <f t="array" ref="Y22">if(or(F22=0,F22=""),"",((iferror(index(EPS!H:H,match(A22,EPS!A:A,0)),index(Ghosts!H:H,match(A22,Ghosts!A:A,0)))*1.25)+(iferror(index(EPS!I:I,match(A22,EPS!A:A,0)),index(Ghosts!I:I,match(A22,Ghosts!A:A,0)))*1.25)+(iferror(index(EPS!J:J,match(A22,EPS!A:A,0)),index(Ghosts!J:J,match(A22,Ghosts!A:A,0)))*1.5)+(iferror(index(EPS!K:K,match(A22,EPS!A:A,0)),index(Ghosts!K:K,match(A22,Ghosts!A:A,0)))*2)+(iferror(index(EPS!L:L,match(A22,EPS!A:A,0)),index(Ghosts!L:L,match(A22,Ghosts!A:A,0)))*2))*D22*(F22/48))</f>
        <v>7.009650366</v>
      </c>
      <c r="Z22" s="41">
        <f t="shared" si="4"/>
        <v>10.06610666</v>
      </c>
      <c r="AA22" s="41">
        <f t="array" ref="AA22">if(or(F22=0,F22=""),"",((iferror(index(EPS!H:H,match(A22,EPS!A:A,0)),index(Ghosts!H:H,match(A22,Ghosts!A:A,0)))*1.2)+(iferror(index(EPS!I:I,match(A22,EPS!A:A,0)),index(Ghosts!I:I,match(A22,Ghosts!A:A,0)))*1.2)+(iferror(index(EPS!J:J,match(A22,EPS!A:A,0)),index(Ghosts!J:J,match(A22,Ghosts!A:A,0)))*1.5)+(iferror(index(EPS!K:K,match(A22,EPS!A:A,0)),index(Ghosts!K:K,match(A22,Ghosts!A:A,0)))*3)+(iferror(index(EPS!L:L,match(A22,EPS!A:A,0)),index(Ghosts!L:L,match(A22,Ghosts!A:A,0)))*3))*D22*(F22/48))</f>
        <v>7.779093336</v>
      </c>
      <c r="AB22" s="42">
        <f t="shared" ref="AB22:AF22" si="24">if(iferror(search(AB$1,$I22),0)&gt;0,1,0)</f>
        <v>0</v>
      </c>
      <c r="AC22" s="42">
        <f t="shared" si="24"/>
        <v>1</v>
      </c>
      <c r="AD22" s="42">
        <f t="shared" si="24"/>
        <v>1</v>
      </c>
      <c r="AE22" s="42">
        <f t="shared" si="24"/>
        <v>0</v>
      </c>
      <c r="AF22" s="42">
        <f t="shared" si="24"/>
        <v>0</v>
      </c>
      <c r="AG22" s="25"/>
      <c r="AH22" s="25"/>
      <c r="AI22" s="25"/>
      <c r="AJ22" s="25"/>
      <c r="AK22" s="54"/>
      <c r="AL22" s="55"/>
    </row>
    <row r="23">
      <c r="A23" s="26" t="s">
        <v>121</v>
      </c>
      <c r="B23" s="25" t="s">
        <v>100</v>
      </c>
      <c r="C23" s="25" t="s">
        <v>88</v>
      </c>
      <c r="D23" s="28">
        <v>106.24455260977629</v>
      </c>
      <c r="E23" s="29">
        <v>0.19389516327031672</v>
      </c>
      <c r="F23" s="30">
        <v>23.0</v>
      </c>
      <c r="G23" s="58"/>
      <c r="H23" s="34">
        <v>24.42194952006691</v>
      </c>
      <c r="I23" s="35" t="s">
        <v>45</v>
      </c>
      <c r="J23" s="36">
        <v>5800.0</v>
      </c>
      <c r="K23" s="28">
        <v>4.210680951735674</v>
      </c>
      <c r="L23" s="28">
        <v>4.367953902843463</v>
      </c>
      <c r="M23" s="34">
        <v>24.49102336710773</v>
      </c>
      <c r="N23" s="35" t="s">
        <v>30</v>
      </c>
      <c r="O23" s="36">
        <v>6000.0</v>
      </c>
      <c r="P23" s="28">
        <v>4.081837227851288</v>
      </c>
      <c r="Q23" s="37">
        <v>4.243061524247675</v>
      </c>
      <c r="R23" s="38">
        <f t="shared" si="2"/>
        <v>9.816893493</v>
      </c>
      <c r="S23" s="39">
        <f t="array" ref="S23">if(R23="","", if(index(Index_of_Stuff!J:J,match(B23,Index_of_Stuff!F:F,0))&gt;0,(D23-index(Index_of_Stuff!J:J,match(B23,Index_of_Stuff!F:F,0)))*(R23/index(Index_of_Stuff!I:I,match(B23,Index_of_Stuff!F:F,0))),(D23/index(Index_of_Stuff!I:I,match(B23,Index_of_Stuff!F:F,0)))*R23))</f>
        <v>11.14654667</v>
      </c>
      <c r="T23" s="40">
        <f t="array" ref="T23">if(or($F23=0,$F23=""),"", iferror(index(EPS!B:B,match($A23,EPS!$A:$A,0)),index(Ghosts!B:B,match($A23,Ghosts!$A:$A,0)))*($S23/(($F23/48)*$D23)/$E23))</f>
        <v>0.07633554109</v>
      </c>
      <c r="U23" s="40">
        <f t="array" ref="U23">if(or($F23=0,$F23=""),"", iferror(index(EPS!D:D,match($A23,EPS!$A:$A,0)),index(Ghosts!D:D,match($A23,Ghosts!$A:$A,0)))*($S23/(($F23/48)*$D23)/$E23))</f>
        <v>0.004855663116</v>
      </c>
      <c r="V23" s="40">
        <f t="array" ref="V23">if(or($F23=0,$F23=""),"", iferror(index(EPS!F:F,match($A23,EPS!$A:$A,0)),index(Ghosts!F:F,match($A23,Ghosts!$A:$A,0)))*($S23/(($F23/48)*$D23)/$E23))</f>
        <v>0.02518169477</v>
      </c>
      <c r="W23" s="40">
        <f t="array" ref="W23">if(or($F23=0,$F23=""),"", iferror(index(EPS!M:M,match($A23,EPS!$A:$A,0)),index(Ghosts!M:M,match($A23,Ghosts!$A:$A,0)))*($S23/(($F23/48)*$D23)/$E23))</f>
        <v>0.0287952115</v>
      </c>
      <c r="X23" s="39">
        <f t="shared" si="3"/>
        <v>9.186501242</v>
      </c>
      <c r="Y23" s="41">
        <f t="array" ref="Y23">if(or(F23=0,F23=""),"",((iferror(index(EPS!H:H,match(A23,EPS!A:A,0)),index(Ghosts!H:H,match(A23,Ghosts!A:A,0)))*1.25)+(iferror(index(EPS!I:I,match(A23,EPS!A:A,0)),index(Ghosts!I:I,match(A23,Ghosts!A:A,0)))*1.25)+(iferror(index(EPS!J:J,match(A23,EPS!A:A,0)),index(Ghosts!J:J,match(A23,Ghosts!A:A,0)))*1.5)+(iferror(index(EPS!K:K,match(A23,EPS!A:A,0)),index(Ghosts!K:K,match(A23,Ghosts!A:A,0)))*2)+(iferror(index(EPS!L:L,match(A23,EPS!A:A,0)),index(Ghosts!L:L,match(A23,Ghosts!A:A,0)))*2))*D23*(F23/48))</f>
        <v>13.04157417</v>
      </c>
      <c r="Z23" s="41">
        <f t="shared" si="4"/>
        <v>8.329937609</v>
      </c>
      <c r="AA23" s="41">
        <f t="array" ref="AA23">if(or(F23=0,F23=""),"",((iferror(index(EPS!H:H,match(A23,EPS!A:A,0)),index(Ghosts!H:H,match(A23,Ghosts!A:A,0)))*1.2)+(iferror(index(EPS!I:I,match(A23,EPS!A:A,0)),index(Ghosts!I:I,match(A23,Ghosts!A:A,0)))*1.2)+(iferror(index(EPS!J:J,match(A23,EPS!A:A,0)),index(Ghosts!J:J,match(A23,Ghosts!A:A,0)))*1.5)+(iferror(index(EPS!K:K,match(A23,EPS!A:A,0)),index(Ghosts!K:K,match(A23,Ghosts!A:A,0)))*3)+(iferror(index(EPS!L:L,match(A23,EPS!A:A,0)),index(Ghosts!L:L,match(A23,Ghosts!A:A,0)))*3))*D23*(F23/48))</f>
        <v>13.80037055</v>
      </c>
      <c r="AB23" s="42">
        <f t="shared" ref="AB23:AF23" si="25">if(iferror(search(AB$1,$I23),0)&gt;0,1,0)</f>
        <v>0</v>
      </c>
      <c r="AC23" s="42">
        <f t="shared" si="25"/>
        <v>0</v>
      </c>
      <c r="AD23" s="42">
        <f t="shared" si="25"/>
        <v>0</v>
      </c>
      <c r="AE23" s="42">
        <f t="shared" si="25"/>
        <v>1</v>
      </c>
      <c r="AF23" s="42">
        <f t="shared" si="25"/>
        <v>1</v>
      </c>
      <c r="AG23" s="25"/>
      <c r="AH23" s="25"/>
      <c r="AI23" s="25"/>
      <c r="AJ23" s="25"/>
      <c r="AK23" s="54"/>
      <c r="AL23" s="55"/>
    </row>
    <row r="24">
      <c r="A24" s="26" t="s">
        <v>113</v>
      </c>
      <c r="B24" s="25" t="s">
        <v>100</v>
      </c>
      <c r="C24" s="25" t="s">
        <v>88</v>
      </c>
      <c r="D24" s="28">
        <v>106.24455260977629</v>
      </c>
      <c r="E24" s="29">
        <v>0.15009278350515465</v>
      </c>
      <c r="F24" s="30">
        <v>19.0</v>
      </c>
      <c r="G24" s="59"/>
      <c r="H24" s="34">
        <v>17.34267411908232</v>
      </c>
      <c r="I24" s="35" t="s">
        <v>58</v>
      </c>
      <c r="J24" s="36">
        <v>4100.0</v>
      </c>
      <c r="K24" s="28">
        <v>4.229920516849347</v>
      </c>
      <c r="L24" s="28">
        <v>3.4152942086949705</v>
      </c>
      <c r="M24" s="34">
        <v>17.275510327586062</v>
      </c>
      <c r="N24" s="35" t="s">
        <v>27</v>
      </c>
      <c r="O24" s="36">
        <v>4400.0</v>
      </c>
      <c r="P24" s="28">
        <v>3.92625234717865</v>
      </c>
      <c r="Q24" s="37">
        <v>3.161116401293184</v>
      </c>
      <c r="R24" s="38">
        <f t="shared" si="2"/>
        <v>6.034924783</v>
      </c>
      <c r="S24" s="39">
        <f t="array" ref="S24">if(R24="","", if(index(Index_of_Stuff!J:J,match(B24,Index_of_Stuff!F:F,0))&gt;0,(D24-index(Index_of_Stuff!J:J,match(B24,Index_of_Stuff!F:F,0)))*(R24/index(Index_of_Stuff!I:I,match(B24,Index_of_Stuff!F:F,0))),(D24/index(Index_of_Stuff!I:I,match(B24,Index_of_Stuff!F:F,0)))*R24))</f>
        <v>6.852327653</v>
      </c>
      <c r="T24" s="40">
        <f t="array" ref="T24">if(or($F24=0,$F24=""),"", iferror(index(EPS!B:B,match($A24,EPS!$A:$A,0)),index(Ghosts!B:B,match($A24,Ghosts!$A:$A,0)))*($S24/(($F24/48)*$D24)/$E24))</f>
        <v>0.04364005878</v>
      </c>
      <c r="U24" s="40">
        <f t="array" ref="U24">if(or($F24=0,$F24=""),"", iferror(index(EPS!D:D,match($A24,EPS!$A:$A,0)),index(Ghosts!D:D,match($A24,Ghosts!$A:$A,0)))*($S24/(($F24/48)*$D24)/$E24))</f>
        <v>0.01899753802</v>
      </c>
      <c r="V24" s="40">
        <f t="array" ref="V24">if(or($F24=0,$F24=""),"", iferror(index(EPS!F:F,match($A24,EPS!$A:$A,0)),index(Ghosts!F:F,match($A24,Ghosts!$A:$A,0)))*($S24/(($F24/48)*$D24)/$E24))</f>
        <v>0.04961071358</v>
      </c>
      <c r="W24" s="40">
        <f t="array" ref="W24">if(or($F24=0,$F24=""),"", iferror(index(EPS!M:M,match($A24,EPS!$A:$A,0)),index(Ghosts!M:M,match($A24,Ghosts!$A:$A,0)))*($S24/(($F24/48)*$D24)/$E24))</f>
        <v>0.03126451972</v>
      </c>
      <c r="X24" s="39">
        <f t="shared" si="3"/>
        <v>7.895849753</v>
      </c>
      <c r="Y24" s="41">
        <f t="array" ref="Y24">if(or(F24=0,F24=""),"",((iferror(index(EPS!H:H,match(A24,EPS!A:A,0)),index(Ghosts!H:H,match(A24,Ghosts!A:A,0)))*1.25)+(iferror(index(EPS!I:I,match(A24,EPS!A:A,0)),index(Ghosts!I:I,match(A24,Ghosts!A:A,0)))*1.25)+(iferror(index(EPS!J:J,match(A24,EPS!A:A,0)),index(Ghosts!J:J,match(A24,Ghosts!A:A,0)))*1.5)+(iferror(index(EPS!K:K,match(A24,EPS!A:A,0)),index(Ghosts!K:K,match(A24,Ghosts!A:A,0)))*2)+(iferror(index(EPS!L:L,match(A24,EPS!A:A,0)),index(Ghosts!L:L,match(A24,Ghosts!A:A,0)))*2))*D24*(F24/48))</f>
        <v>10.17524001</v>
      </c>
      <c r="Z24" s="41">
        <f t="shared" si="4"/>
        <v>6.838960931</v>
      </c>
      <c r="AA24" s="41">
        <f t="array" ref="AA24">if(or(F24=0,F24=""),"",((iferror(index(EPS!H:H,match(A24,EPS!A:A,0)),index(Ghosts!H:H,match(A24,Ghosts!A:A,0)))*1.2)+(iferror(index(EPS!I:I,match(A24,EPS!A:A,0)),index(Ghosts!I:I,match(A24,Ghosts!A:A,0)))*1.2)+(iferror(index(EPS!J:J,match(A24,EPS!A:A,0)),index(Ghosts!J:J,match(A24,Ghosts!A:A,0)))*1.5)+(iferror(index(EPS!K:K,match(A24,EPS!A:A,0)),index(Ghosts!K:K,match(A24,Ghosts!A:A,0)))*3)+(iferror(index(EPS!L:L,match(A24,EPS!A:A,0)),index(Ghosts!L:L,match(A24,Ghosts!A:A,0)))*3))*D24*(F24/48))</f>
        <v>11.10634071</v>
      </c>
      <c r="AB24" s="42">
        <f t="shared" ref="AB24:AF24" si="26">if(iferror(search(AB$1,$I24),0)&gt;0,1,0)</f>
        <v>1</v>
      </c>
      <c r="AC24" s="42">
        <f t="shared" si="26"/>
        <v>1</v>
      </c>
      <c r="AD24" s="42">
        <f t="shared" si="26"/>
        <v>0</v>
      </c>
      <c r="AE24" s="42">
        <f t="shared" si="26"/>
        <v>0</v>
      </c>
      <c r="AF24" s="42">
        <f t="shared" si="26"/>
        <v>0</v>
      </c>
      <c r="AG24" s="25"/>
      <c r="AH24" s="25"/>
      <c r="AI24" s="25"/>
      <c r="AJ24" s="25"/>
      <c r="AK24" s="54"/>
      <c r="AL24" s="55"/>
    </row>
    <row r="25">
      <c r="A25" s="26" t="s">
        <v>115</v>
      </c>
      <c r="B25" s="25" t="s">
        <v>100</v>
      </c>
      <c r="C25" s="25" t="s">
        <v>88</v>
      </c>
      <c r="D25" s="28">
        <v>106.24455260977629</v>
      </c>
      <c r="E25" s="29">
        <v>0.17021816168327797</v>
      </c>
      <c r="F25" s="30">
        <v>16.0</v>
      </c>
      <c r="G25" s="58"/>
      <c r="H25" s="34">
        <v>15.419760872674605</v>
      </c>
      <c r="I25" s="35" t="s">
        <v>31</v>
      </c>
      <c r="J25" s="36">
        <v>3300.0</v>
      </c>
      <c r="K25" s="28">
        <v>4.672654809901395</v>
      </c>
      <c r="L25" s="28">
        <v>3.461759509174557</v>
      </c>
      <c r="M25" s="34">
        <v>15.638887847630574</v>
      </c>
      <c r="N25" s="35" t="s">
        <v>31</v>
      </c>
      <c r="O25" s="36">
        <v>3100.0</v>
      </c>
      <c r="P25" s="28">
        <v>5.044802531493734</v>
      </c>
      <c r="Q25" s="37">
        <v>3.7762743556124967</v>
      </c>
      <c r="R25" s="38">
        <f t="shared" si="2"/>
        <v>5.868817897</v>
      </c>
      <c r="S25" s="39">
        <f t="array" ref="S25">if(R25="","", if(index(Index_of_Stuff!J:J,match(B25,Index_of_Stuff!F:F,0))&gt;0,(D25-index(Index_of_Stuff!J:J,match(B25,Index_of_Stuff!F:F,0)))*(R25/index(Index_of_Stuff!I:I,match(B25,Index_of_Stuff!F:F,0))),(D25/index(Index_of_Stuff!I:I,match(B25,Index_of_Stuff!F:F,0)))*R25))</f>
        <v>6.663722352</v>
      </c>
      <c r="T25" s="40">
        <f t="array" ref="T25">if(or($F25=0,$F25=""),"", iferror(index(EPS!B:B,match($A25,EPS!$A:$A,0)),index(Ghosts!B:B,match($A25,Ghosts!$A:$A,0)))*($S25/(($F25/48)*$D25)/$E25))</f>
        <v>0.07682638264</v>
      </c>
      <c r="U25" s="40">
        <f t="array" ref="U25">if(or($F25=0,$F25=""),"", iferror(index(EPS!D:D,match($A25,EPS!$A:$A,0)),index(Ghosts!D:D,match($A25,Ghosts!$A:$A,0)))*($S25/(($F25/48)*$D25)/$E25))</f>
        <v>0.0005527077888</v>
      </c>
      <c r="V25" s="40">
        <f t="array" ref="V25">if(or($F25=0,$F25=""),"", iferror(index(EPS!F:F,match($A25,EPS!$A:$A,0)),index(Ghosts!F:F,match($A25,Ghosts!$A:$A,0)))*($S25/(($F25/48)*$D25)/$E25))</f>
        <v>0.03283084265</v>
      </c>
      <c r="W25" s="40">
        <f t="array" ref="W25">if(or($F25=0,$F25=""),"", iferror(index(EPS!M:M,match($A25,EPS!$A:$A,0)),index(Ghosts!M:M,match($A25,Ghosts!$A:$A,0)))*($S25/(($F25/48)*$D25)/$E25))</f>
        <v>0.02796701411</v>
      </c>
      <c r="X25" s="39">
        <f t="shared" si="3"/>
        <v>6.177574571</v>
      </c>
      <c r="Y25" s="41">
        <f t="array" ref="Y25">if(or(F25=0,F25=""),"",((iferror(index(EPS!H:H,match(A25,EPS!A:A,0)),index(Ghosts!H:H,match(A25,Ghosts!A:A,0)))*1.25)+(iferror(index(EPS!I:I,match(A25,EPS!A:A,0)),index(Ghosts!I:I,match(A25,Ghosts!A:A,0)))*1.25)+(iferror(index(EPS!J:J,match(A25,EPS!A:A,0)),index(Ghosts!J:J,match(A25,Ghosts!A:A,0)))*1.5)+(iferror(index(EPS!K:K,match(A25,EPS!A:A,0)),index(Ghosts!K:K,match(A25,Ghosts!A:A,0)))*2)+(iferror(index(EPS!L:L,match(A25,EPS!A:A,0)),index(Ghosts!L:L,match(A25,Ghosts!A:A,0)))*2))*D25*(F25/48))</f>
        <v>7.719552118</v>
      </c>
      <c r="Z25" s="41">
        <f t="shared" si="4"/>
        <v>5.672563722</v>
      </c>
      <c r="AA25" s="41">
        <f t="array" ref="AA25">if(or(F25=0,F25=""),"",((iferror(index(EPS!H:H,match(A25,EPS!A:A,0)),index(Ghosts!H:H,match(A25,Ghosts!A:A,0)))*1.2)+(iferror(index(EPS!I:I,match(A25,EPS!A:A,0)),index(Ghosts!I:I,match(A25,Ghosts!A:A,0)))*1.2)+(iferror(index(EPS!J:J,match(A25,EPS!A:A,0)),index(Ghosts!J:J,match(A25,Ghosts!A:A,0)))*1.5)+(iferror(index(EPS!K:K,match(A25,EPS!A:A,0)),index(Ghosts!K:K,match(A25,Ghosts!A:A,0)))*3)+(iferror(index(EPS!L:L,match(A25,EPS!A:A,0)),index(Ghosts!L:L,match(A25,Ghosts!A:A,0)))*3))*D25*(F25/48))</f>
        <v>8.236077718</v>
      </c>
      <c r="AB25" s="42">
        <f t="shared" ref="AB25:AF25" si="27">if(iferror(search(AB$1,$I25),0)&gt;0,1,0)</f>
        <v>0</v>
      </c>
      <c r="AC25" s="42">
        <f t="shared" si="27"/>
        <v>0</v>
      </c>
      <c r="AD25" s="42">
        <f t="shared" si="27"/>
        <v>0</v>
      </c>
      <c r="AE25" s="42">
        <f t="shared" si="27"/>
        <v>0</v>
      </c>
      <c r="AF25" s="42">
        <f t="shared" si="27"/>
        <v>1</v>
      </c>
      <c r="AG25" s="25"/>
      <c r="AH25" s="25"/>
      <c r="AI25" s="25"/>
      <c r="AJ25" s="25"/>
      <c r="AK25" s="54"/>
      <c r="AL25" s="55"/>
    </row>
    <row r="26">
      <c r="A26" s="26" t="s">
        <v>125</v>
      </c>
      <c r="B26" s="25" t="s">
        <v>100</v>
      </c>
      <c r="C26" s="25" t="s">
        <v>88</v>
      </c>
      <c r="D26" s="28">
        <v>106.24455260977629</v>
      </c>
      <c r="E26" s="29">
        <v>0.17536986301369864</v>
      </c>
      <c r="F26" s="30">
        <v>14.0</v>
      </c>
      <c r="G26" s="59"/>
      <c r="H26" s="34">
        <v>13.114807839049654</v>
      </c>
      <c r="I26" s="35" t="s">
        <v>45</v>
      </c>
      <c r="J26" s="36">
        <v>3600.0</v>
      </c>
      <c r="K26" s="28">
        <v>3.6430021775137926</v>
      </c>
      <c r="L26" s="28">
        <v>2.3972755473571197</v>
      </c>
      <c r="M26" s="34">
        <v>13.7169815473119</v>
      </c>
      <c r="N26" s="35" t="s">
        <v>31</v>
      </c>
      <c r="O26" s="36">
        <v>3600.0</v>
      </c>
      <c r="P26" s="28">
        <v>3.8102726520310832</v>
      </c>
      <c r="Q26" s="37">
        <v>2.5911174362845824</v>
      </c>
      <c r="R26" s="38">
        <f t="shared" si="2"/>
        <v>5.315221577</v>
      </c>
      <c r="S26" s="39">
        <f t="array" ref="S26">if(R26="","", if(index(Index_of_Stuff!J:J,match(B26,Index_of_Stuff!F:F,0))&gt;0,(D26-index(Index_of_Stuff!J:J,match(B26,Index_of_Stuff!F:F,0)))*(R26/index(Index_of_Stuff!I:I,match(B26,Index_of_Stuff!F:F,0))),(D26/index(Index_of_Stuff!I:I,match(B26,Index_of_Stuff!F:F,0)))*R26))</f>
        <v>6.035143951</v>
      </c>
      <c r="T26" s="40">
        <f t="array" ref="T26">if(or($F26=0,$F26=""),"", iferror(index(EPS!B:B,match($A26,EPS!$A:$A,0)),index(Ghosts!B:B,match($A26,Ghosts!$A:$A,0)))*($S26/(($F26/48)*$D26)/$E26))</f>
        <v>0.07029799044</v>
      </c>
      <c r="U26" s="40">
        <f t="array" ref="U26">if(or($F26=0,$F26=""),"", iferror(index(EPS!D:D,match($A26,EPS!$A:$A,0)),index(Ghosts!D:D,match($A26,Ghosts!$A:$A,0)))*($S26/(($F26/48)*$D26)/$E26))</f>
        <v>0.001887939712</v>
      </c>
      <c r="V26" s="40">
        <f t="array" ref="V26">if(or($F26=0,$F26=""),"", iferror(index(EPS!F:F,match($A26,EPS!$A:$A,0)),index(Ghosts!F:F,match($A26,Ghosts!$A:$A,0)))*($S26/(($F26/48)*$D26)/$E26))</f>
        <v>0.0359819098</v>
      </c>
      <c r="W26" s="40">
        <f t="array" ref="W26">if(or($F26=0,$F26=""),"", iferror(index(EPS!M:M,match($A26,EPS!$A:$A,0)),index(Ghosts!M:M,match($A26,Ghosts!$A:$A,0)))*($S26/(($F26/48)*$D26)/$E26))</f>
        <v>0.02765276401</v>
      </c>
      <c r="X26" s="39">
        <f t="shared" si="3"/>
        <v>5.248104986</v>
      </c>
      <c r="Y26" s="41">
        <f t="array" ref="Y26">if(or(F26=0,F26=""),"",((iferror(index(EPS!H:H,match(A26,EPS!A:A,0)),index(Ghosts!H:H,match(A26,Ghosts!A:A,0)))*1.25)+(iferror(index(EPS!I:I,match(A26,EPS!A:A,0)),index(Ghosts!I:I,match(A26,Ghosts!A:A,0)))*1.25)+(iferror(index(EPS!J:J,match(A26,EPS!A:A,0)),index(Ghosts!J:J,match(A26,Ghosts!A:A,0)))*1.5)+(iferror(index(EPS!K:K,match(A26,EPS!A:A,0)),index(Ghosts!K:K,match(A26,Ghosts!A:A,0)))*2)+(iferror(index(EPS!L:L,match(A26,EPS!A:A,0)),index(Ghosts!L:L,match(A26,Ghosts!A:A,0)))*2))*D26*(F26/48))</f>
        <v>7.50994047</v>
      </c>
      <c r="Z26" s="41">
        <f t="shared" si="4"/>
        <v>4.790401404</v>
      </c>
      <c r="AA26" s="41">
        <f t="array" ref="AA26">if(or(F26=0,F26=""),"",((iferror(index(EPS!H:H,match(A26,EPS!A:A,0)),index(Ghosts!H:H,match(A26,Ghosts!A:A,0)))*1.2)+(iferror(index(EPS!I:I,match(A26,EPS!A:A,0)),index(Ghosts!I:I,match(A26,Ghosts!A:A,0)))*1.2)+(iferror(index(EPS!J:J,match(A26,EPS!A:A,0)),index(Ghosts!J:J,match(A26,Ghosts!A:A,0)))*1.5)+(iferror(index(EPS!K:K,match(A26,EPS!A:A,0)),index(Ghosts!K:K,match(A26,Ghosts!A:A,0)))*3)+(iferror(index(EPS!L:L,match(A26,EPS!A:A,0)),index(Ghosts!L:L,match(A26,Ghosts!A:A,0)))*3))*D26*(F26/48))</f>
        <v>8.522008371</v>
      </c>
      <c r="AB26" s="42">
        <f t="shared" ref="AB26:AF26" si="28">if(iferror(search(AB$1,$I26),0)&gt;0,1,0)</f>
        <v>0</v>
      </c>
      <c r="AC26" s="42">
        <f t="shared" si="28"/>
        <v>0</v>
      </c>
      <c r="AD26" s="42">
        <f t="shared" si="28"/>
        <v>0</v>
      </c>
      <c r="AE26" s="42">
        <f t="shared" si="28"/>
        <v>1</v>
      </c>
      <c r="AF26" s="42">
        <f t="shared" si="28"/>
        <v>1</v>
      </c>
      <c r="AG26" s="25"/>
      <c r="AH26" s="25"/>
      <c r="AI26" s="25"/>
      <c r="AJ26" s="25"/>
      <c r="AK26" s="54"/>
      <c r="AL26" s="55"/>
    </row>
    <row r="27">
      <c r="A27" s="26" t="s">
        <v>117</v>
      </c>
      <c r="B27" s="25" t="s">
        <v>100</v>
      </c>
      <c r="C27" s="25" t="s">
        <v>88</v>
      </c>
      <c r="D27" s="28">
        <v>106.24455260977629</v>
      </c>
      <c r="E27" s="29">
        <v>0.17355138978668389</v>
      </c>
      <c r="F27" s="30">
        <v>14.0</v>
      </c>
      <c r="G27" s="58"/>
      <c r="H27" s="34">
        <v>12.828021548674563</v>
      </c>
      <c r="I27" s="35" t="s">
        <v>45</v>
      </c>
      <c r="J27" s="36">
        <v>3000.0</v>
      </c>
      <c r="K27" s="28">
        <v>4.276007182891521</v>
      </c>
      <c r="L27" s="28">
        <v>2.7686471797056758</v>
      </c>
      <c r="M27" s="34">
        <v>12.8082328302458</v>
      </c>
      <c r="N27" s="35" t="s">
        <v>30</v>
      </c>
      <c r="O27" s="36">
        <v>3000.0</v>
      </c>
      <c r="P27" s="28">
        <v>4.2694109434152665</v>
      </c>
      <c r="Q27" s="37">
        <v>2.761253835782448</v>
      </c>
      <c r="R27" s="38">
        <f t="shared" si="2"/>
        <v>5.251504346</v>
      </c>
      <c r="S27" s="39">
        <f t="array" ref="S27">if(R27="","", if(index(Index_of_Stuff!J:J,match(B27,Index_of_Stuff!F:F,0))&gt;0,(D27-index(Index_of_Stuff!J:J,match(B27,Index_of_Stuff!F:F,0)))*(R27/index(Index_of_Stuff!I:I,match(B27,Index_of_Stuff!F:F,0))),(D27/index(Index_of_Stuff!I:I,match(B27,Index_of_Stuff!F:F,0)))*R27))</f>
        <v>5.962796514</v>
      </c>
      <c r="T27" s="40">
        <f t="array" ref="T27">if(or($F27=0,$F27=""),"", iferror(index(EPS!B:B,match($A27,EPS!$A:$A,0)),index(Ghosts!B:B,match($A27,Ghosts!$A:$A,0)))*($S27/(($F27/48)*$D27)/$E27))</f>
        <v>0.04556907831</v>
      </c>
      <c r="U27" s="40">
        <f t="array" ref="U27">if(or($F27=0,$F27=""),"", iferror(index(EPS!D:D,match($A27,EPS!$A:$A,0)),index(Ghosts!D:D,match($A27,Ghosts!$A:$A,0)))*($S27/(($F27/48)*$D27)/$E27))</f>
        <v>0.01807240819</v>
      </c>
      <c r="V27" s="40">
        <f t="array" ref="V27">if(or($F27=0,$F27=""),"", iferror(index(EPS!F:F,match($A27,EPS!$A:$A,0)),index(Ghosts!F:F,match($A27,Ghosts!$A:$A,0)))*($S27/(($F27/48)*$D27)/$E27))</f>
        <v>0.03104462756</v>
      </c>
      <c r="W27" s="40">
        <f t="array" ref="W27">if(or($F27=0,$F27=""),"", iferror(index(EPS!M:M,match($A27,EPS!$A:$A,0)),index(Ghosts!M:M,match($A27,Ghosts!$A:$A,0)))*($S27/(($F27/48)*$D27)/$E27))</f>
        <v>0.02117687094</v>
      </c>
      <c r="X27" s="39">
        <f t="shared" si="3"/>
        <v>5.418181965</v>
      </c>
      <c r="Y27" s="41">
        <f t="array" ref="Y27">if(or(F27=0,F27=""),"",((iferror(index(EPS!H:H,match(A27,EPS!A:A,0)),index(Ghosts!H:H,match(A27,Ghosts!A:A,0)))*1.25)+(iferror(index(EPS!I:I,match(A27,EPS!A:A,0)),index(Ghosts!I:I,match(A27,Ghosts!A:A,0)))*1.25)+(iferror(index(EPS!J:J,match(A27,EPS!A:A,0)),index(Ghosts!J:J,match(A27,Ghosts!A:A,0)))*1.5)+(iferror(index(EPS!K:K,match(A27,EPS!A:A,0)),index(Ghosts!K:K,match(A27,Ghosts!A:A,0)))*2)+(iferror(index(EPS!L:L,match(A27,EPS!A:A,0)),index(Ghosts!L:L,match(A27,Ghosts!A:A,0)))*2))*D27*(F27/48))</f>
        <v>5.705664489</v>
      </c>
      <c r="Z27" s="41">
        <f t="shared" si="4"/>
        <v>4.810053742</v>
      </c>
      <c r="AA27" s="41">
        <f t="array" ref="AA27">if(or(F27=0,F27=""),"",((iferror(index(EPS!H:H,match(A27,EPS!A:A,0)),index(Ghosts!H:H,match(A27,Ghosts!A:A,0)))*1.2)+(iferror(index(EPS!I:I,match(A27,EPS!A:A,0)),index(Ghosts!I:I,match(A27,Ghosts!A:A,0)))*1.2)+(iferror(index(EPS!J:J,match(A27,EPS!A:A,0)),index(Ghosts!J:J,match(A27,Ghosts!A:A,0)))*1.5)+(iferror(index(EPS!K:K,match(A27,EPS!A:A,0)),index(Ghosts!K:K,match(A27,Ghosts!A:A,0)))*3)+(iferror(index(EPS!L:L,match(A27,EPS!A:A,0)),index(Ghosts!L:L,match(A27,Ghosts!A:A,0)))*3))*D27*(F27/48))</f>
        <v>6.122607956</v>
      </c>
      <c r="AB27" s="42">
        <f t="shared" ref="AB27:AF27" si="29">if(iferror(search(AB$1,$I27),0)&gt;0,1,0)</f>
        <v>0</v>
      </c>
      <c r="AC27" s="42">
        <f t="shared" si="29"/>
        <v>0</v>
      </c>
      <c r="AD27" s="42">
        <f t="shared" si="29"/>
        <v>0</v>
      </c>
      <c r="AE27" s="42">
        <f t="shared" si="29"/>
        <v>1</v>
      </c>
      <c r="AF27" s="42">
        <f t="shared" si="29"/>
        <v>1</v>
      </c>
      <c r="AG27" s="25"/>
      <c r="AH27" s="25"/>
      <c r="AI27" s="25"/>
      <c r="AJ27" s="25"/>
      <c r="AK27" s="54"/>
      <c r="AL27" s="55"/>
    </row>
    <row r="28">
      <c r="A28" s="26" t="s">
        <v>111</v>
      </c>
      <c r="B28" s="25" t="s">
        <v>100</v>
      </c>
      <c r="C28" s="25" t="s">
        <v>88</v>
      </c>
      <c r="D28" s="28">
        <v>106.24455260977629</v>
      </c>
      <c r="E28" s="29">
        <v>0.161317028319235</v>
      </c>
      <c r="F28" s="30">
        <v>13.0</v>
      </c>
      <c r="G28" s="58"/>
      <c r="H28" s="34">
        <v>10.327035300489595</v>
      </c>
      <c r="I28" s="35" t="s">
        <v>40</v>
      </c>
      <c r="J28" s="36">
        <v>3400.0</v>
      </c>
      <c r="K28" s="28">
        <v>3.03736332367341</v>
      </c>
      <c r="L28" s="28">
        <v>1.677947801390934</v>
      </c>
      <c r="M28" s="34">
        <v>9.8248993840265</v>
      </c>
      <c r="N28" s="35" t="s">
        <v>29</v>
      </c>
      <c r="O28" s="36">
        <v>3100.0</v>
      </c>
      <c r="P28" s="28">
        <v>3.169322381944032</v>
      </c>
      <c r="Q28" s="37">
        <v>1.688111051472329</v>
      </c>
      <c r="R28" s="38">
        <f t="shared" si="2"/>
        <v>4.483004544</v>
      </c>
      <c r="S28" s="39">
        <f t="array" ref="S28">if(R28="","", if(index(Index_of_Stuff!J:J,match(B28,Index_of_Stuff!F:F,0))&gt;0,(D28-index(Index_of_Stuff!J:J,match(B28,Index_of_Stuff!F:F,0)))*(R28/index(Index_of_Stuff!I:I,match(B28,Index_of_Stuff!F:F,0))),(D28/index(Index_of_Stuff!I:I,match(B28,Index_of_Stuff!F:F,0)))*R28))</f>
        <v>5.090206939</v>
      </c>
      <c r="T28" s="40">
        <f t="array" ref="T28">if(or($F28=0,$F28=""),"", iferror(index(EPS!B:B,match($A28,EPS!$A:$A,0)),index(Ghosts!B:B,match($A28,Ghosts!$A:$A,0)))*($S28/(($F28/48)*$D28)/$E28))</f>
        <v>0.03684560704</v>
      </c>
      <c r="U28" s="40">
        <f t="array" ref="U28">if(or($F28=0,$F28=""),"", iferror(index(EPS!D:D,match($A28,EPS!$A:$A,0)),index(Ghosts!D:D,match($A28,Ghosts!$A:$A,0)))*($S28/(($F28/48)*$D28)/$E28))</f>
        <v>0.03728424521</v>
      </c>
      <c r="V28" s="40">
        <f t="array" ref="V28">if(or($F28=0,$F28=""),"", iferror(index(EPS!F:F,match($A28,EPS!$A:$A,0)),index(Ghosts!F:F,match($A28,Ghosts!$A:$A,0)))*($S28/(($F28/48)*$D28)/$E28))</f>
        <v>0.02116429214</v>
      </c>
      <c r="W28" s="40">
        <f t="array" ref="W28">if(or($F28=0,$F28=""),"", iferror(index(EPS!M:M,match($A28,EPS!$A:$A,0)),index(Ghosts!M:M,match($A28,Ghosts!$A:$A,0)))*($S28/(($F28/48)*$D28)/$E28))</f>
        <v>0.02522169529</v>
      </c>
      <c r="X28" s="39">
        <f t="shared" si="3"/>
        <v>6.121487338</v>
      </c>
      <c r="Y28" s="41">
        <f t="array" ref="Y28">if(or(F28=0,F28=""),"",((iferror(index(EPS!H:H,match(A28,EPS!A:A,0)),index(Ghosts!H:H,match(A28,Ghosts!A:A,0)))*1.25)+(iferror(index(EPS!I:I,match(A28,EPS!A:A,0)),index(Ghosts!I:I,match(A28,Ghosts!A:A,0)))*1.25)+(iferror(index(EPS!J:J,match(A28,EPS!A:A,0)),index(Ghosts!J:J,match(A28,Ghosts!A:A,0)))*1.5)+(iferror(index(EPS!K:K,match(A28,EPS!A:A,0)),index(Ghosts!K:K,match(A28,Ghosts!A:A,0)))*2)+(iferror(index(EPS!L:L,match(A28,EPS!A:A,0)),index(Ghosts!L:L,match(A28,Ghosts!A:A,0)))*2))*D28*(F28/48))</f>
        <v>4.196051135</v>
      </c>
      <c r="Z28" s="41">
        <f t="shared" si="4"/>
        <v>5.222196672</v>
      </c>
      <c r="AA28" s="41">
        <f t="array" ref="AA28">if(or(F28=0,F28=""),"",((iferror(index(EPS!H:H,match(A28,EPS!A:A,0)),index(Ghosts!H:H,match(A28,Ghosts!A:A,0)))*1.2)+(iferror(index(EPS!I:I,match(A28,EPS!A:A,0)),index(Ghosts!I:I,match(A28,Ghosts!A:A,0)))*1.2)+(iferror(index(EPS!J:J,match(A28,EPS!A:A,0)),index(Ghosts!J:J,match(A28,Ghosts!A:A,0)))*1.5)+(iferror(index(EPS!K:K,match(A28,EPS!A:A,0)),index(Ghosts!K:K,match(A28,Ghosts!A:A,0)))*3)+(iferror(index(EPS!L:L,match(A28,EPS!A:A,0)),index(Ghosts!L:L,match(A28,Ghosts!A:A,0)))*3))*D28*(F28/48))</f>
        <v>4.610548763</v>
      </c>
      <c r="AB28" s="42">
        <f t="shared" ref="AB28:AF28" si="30">if(iferror(search(AB$1,$I28),0)&gt;0,1,0)</f>
        <v>0</v>
      </c>
      <c r="AC28" s="42">
        <f t="shared" si="30"/>
        <v>1</v>
      </c>
      <c r="AD28" s="42">
        <f t="shared" si="30"/>
        <v>1</v>
      </c>
      <c r="AE28" s="42">
        <f t="shared" si="30"/>
        <v>0</v>
      </c>
      <c r="AF28" s="42">
        <f t="shared" si="30"/>
        <v>0</v>
      </c>
      <c r="AG28" s="25"/>
      <c r="AH28" s="25"/>
      <c r="AI28" s="25"/>
      <c r="AJ28" s="25"/>
      <c r="AK28" s="54"/>
      <c r="AL28" s="55"/>
    </row>
    <row r="29">
      <c r="A29" s="26" t="s">
        <v>123</v>
      </c>
      <c r="B29" s="25" t="s">
        <v>100</v>
      </c>
      <c r="C29" s="25" t="s">
        <v>88</v>
      </c>
      <c r="D29" s="28">
        <v>106.24455260977629</v>
      </c>
      <c r="E29" s="29">
        <v>0.18826189174412247</v>
      </c>
      <c r="F29" s="30">
        <v>0.0</v>
      </c>
      <c r="G29" s="59"/>
      <c r="H29" s="34" t="s">
        <v>64</v>
      </c>
      <c r="I29" s="35" t="s">
        <v>58</v>
      </c>
      <c r="J29" s="36">
        <v>3000.0</v>
      </c>
      <c r="K29" s="28" t="s">
        <v>64</v>
      </c>
      <c r="L29" s="28" t="s">
        <v>64</v>
      </c>
      <c r="M29" s="34" t="s">
        <v>64</v>
      </c>
      <c r="N29" s="35" t="s">
        <v>27</v>
      </c>
      <c r="O29" s="36">
        <v>3600.0</v>
      </c>
      <c r="P29" s="28" t="s">
        <v>64</v>
      </c>
      <c r="Q29" s="37" t="s">
        <v>64</v>
      </c>
      <c r="R29" s="38" t="str">
        <f t="shared" si="2"/>
        <v/>
      </c>
      <c r="S29" s="39" t="str">
        <f t="array" ref="S29">if(R29="","", if(index(Index_of_Stuff!J:J,match(B29,Index_of_Stuff!F:F,0))&gt;0,(D29-index(Index_of_Stuff!J:J,match(B29,Index_of_Stuff!F:F,0)))*(R29/index(Index_of_Stuff!I:I,match(B29,Index_of_Stuff!F:F,0))),(D29/index(Index_of_Stuff!I:I,match(B29,Index_of_Stuff!F:F,0)))*R29))</f>
        <v/>
      </c>
      <c r="T29" s="40" t="str">
        <f t="array" ref="T29">if(or($F29=0,$F29=""),"", iferror(index(EPS!B:B,match($A29,EPS!$A:$A,0)),index(Ghosts!B:B,match($A29,Ghosts!$A:$A,0)))*($S29/(($F29/48)*$D29)/$E29))</f>
        <v/>
      </c>
      <c r="U29" s="40" t="str">
        <f t="array" ref="U29">if(or($F29=0,$F29=""),"", iferror(index(EPS!D:D,match($A29,EPS!$A:$A,0)),index(Ghosts!D:D,match($A29,Ghosts!$A:$A,0)))*($S29/(($F29/48)*$D29)/$E29))</f>
        <v/>
      </c>
      <c r="V29" s="40" t="str">
        <f t="array" ref="V29">if(or($F29=0,$F29=""),"", iferror(index(EPS!F:F,match($A29,EPS!$A:$A,0)),index(Ghosts!F:F,match($A29,Ghosts!$A:$A,0)))*($S29/(($F29/48)*$D29)/$E29))</f>
        <v/>
      </c>
      <c r="W29" s="40" t="str">
        <f t="array" ref="W29">if(or($F29=0,$F29=""),"", iferror(index(EPS!M:M,match($A29,EPS!$A:$A,0)),index(Ghosts!M:M,match($A29,Ghosts!$A:$A,0)))*($S29/(($F29/48)*$D29)/$E29))</f>
        <v/>
      </c>
      <c r="X29" s="39" t="str">
        <f t="shared" si="3"/>
        <v/>
      </c>
      <c r="Y29" s="41" t="str">
        <f t="array" ref="Y29">if(or(F29=0,F29=""),"",((iferror(index(EPS!H:H,match(A29,EPS!A:A,0)),index(Ghosts!H:H,match(A29,Ghosts!A:A,0)))*1.25)+(iferror(index(EPS!I:I,match(A29,EPS!A:A,0)),index(Ghosts!I:I,match(A29,Ghosts!A:A,0)))*1.25)+(iferror(index(EPS!J:J,match(A29,EPS!A:A,0)),index(Ghosts!J:J,match(A29,Ghosts!A:A,0)))*1.5)+(iferror(index(EPS!K:K,match(A29,EPS!A:A,0)),index(Ghosts!K:K,match(A29,Ghosts!A:A,0)))*2)+(iferror(index(EPS!L:L,match(A29,EPS!A:A,0)),index(Ghosts!L:L,match(A29,Ghosts!A:A,0)))*2))*D29*(F29/48))</f>
        <v/>
      </c>
      <c r="Z29" s="41" t="str">
        <f t="shared" si="4"/>
        <v/>
      </c>
      <c r="AA29" s="41" t="str">
        <f t="array" ref="AA29">if(or(F29=0,F29=""),"",((iferror(index(EPS!H:H,match(A29,EPS!A:A,0)),index(Ghosts!H:H,match(A29,Ghosts!A:A,0)))*1.2)+(iferror(index(EPS!I:I,match(A29,EPS!A:A,0)),index(Ghosts!I:I,match(A29,Ghosts!A:A,0)))*1.2)+(iferror(index(EPS!J:J,match(A29,EPS!A:A,0)),index(Ghosts!J:J,match(A29,Ghosts!A:A,0)))*1.5)+(iferror(index(EPS!K:K,match(A29,EPS!A:A,0)),index(Ghosts!K:K,match(A29,Ghosts!A:A,0)))*3)+(iferror(index(EPS!L:L,match(A29,EPS!A:A,0)),index(Ghosts!L:L,match(A29,Ghosts!A:A,0)))*3))*D29*(F29/48))</f>
        <v/>
      </c>
      <c r="AB29" s="42">
        <f t="shared" ref="AB29:AF29" si="31">if(iferror(search(AB$1,$I29),0)&gt;0,1,0)</f>
        <v>1</v>
      </c>
      <c r="AC29" s="42">
        <f t="shared" si="31"/>
        <v>1</v>
      </c>
      <c r="AD29" s="42">
        <f t="shared" si="31"/>
        <v>0</v>
      </c>
      <c r="AE29" s="42">
        <f t="shared" si="31"/>
        <v>0</v>
      </c>
      <c r="AF29" s="42">
        <f t="shared" si="31"/>
        <v>0</v>
      </c>
      <c r="AG29" s="25"/>
      <c r="AH29" s="25"/>
      <c r="AI29" s="25"/>
      <c r="AJ29" s="25"/>
      <c r="AK29" s="54"/>
      <c r="AL29" s="55"/>
    </row>
    <row r="30">
      <c r="A30" s="26" t="s">
        <v>545</v>
      </c>
      <c r="B30" s="25" t="s">
        <v>100</v>
      </c>
      <c r="C30" s="25" t="s">
        <v>88</v>
      </c>
      <c r="D30" s="28">
        <v>106.24455260977629</v>
      </c>
      <c r="E30" s="29">
        <v>0.18</v>
      </c>
      <c r="F30" s="30">
        <v>0.0</v>
      </c>
      <c r="G30" s="58"/>
      <c r="H30" s="34" t="s">
        <v>64</v>
      </c>
      <c r="I30" s="35" t="s">
        <v>27</v>
      </c>
      <c r="J30" s="36">
        <v>3000.0</v>
      </c>
      <c r="K30" s="28" t="s">
        <v>64</v>
      </c>
      <c r="L30" s="28" t="s">
        <v>64</v>
      </c>
      <c r="M30" s="34" t="s">
        <v>64</v>
      </c>
      <c r="N30" s="35" t="s">
        <v>27</v>
      </c>
      <c r="O30" s="36">
        <v>3000.0</v>
      </c>
      <c r="P30" s="28" t="s">
        <v>64</v>
      </c>
      <c r="Q30" s="37" t="s">
        <v>64</v>
      </c>
      <c r="R30" s="38" t="str">
        <f t="shared" si="2"/>
        <v/>
      </c>
      <c r="S30" s="39" t="str">
        <f t="array" ref="S30">if(R30="","", if(index(Index_of_Stuff!J:J,match(B30,Index_of_Stuff!F:F,0))&gt;0,(D30-index(Index_of_Stuff!J:J,match(B30,Index_of_Stuff!F:F,0)))*(R30/index(Index_of_Stuff!I:I,match(B30,Index_of_Stuff!F:F,0))),(D30/index(Index_of_Stuff!I:I,match(B30,Index_of_Stuff!F:F,0)))*R30))</f>
        <v/>
      </c>
      <c r="T30" s="40" t="str">
        <f t="array" ref="T30">if(or($F30=0,$F30=""),"", iferror(index(EPS!B:B,match($A30,EPS!$A:$A,0)),index(Ghosts!B:B,match($A30,Ghosts!$A:$A,0)))*($S30/(($F30/48)*$D30)/$E30))</f>
        <v/>
      </c>
      <c r="U30" s="40" t="str">
        <f t="array" ref="U30">if(or($F30=0,$F30=""),"", iferror(index(EPS!D:D,match($A30,EPS!$A:$A,0)),index(Ghosts!D:D,match($A30,Ghosts!$A:$A,0)))*($S30/(($F30/48)*$D30)/$E30))</f>
        <v/>
      </c>
      <c r="V30" s="40" t="str">
        <f t="array" ref="V30">if(or($F30=0,$F30=""),"", iferror(index(EPS!F:F,match($A30,EPS!$A:$A,0)),index(Ghosts!F:F,match($A30,Ghosts!$A:$A,0)))*($S30/(($F30/48)*$D30)/$E30))</f>
        <v/>
      </c>
      <c r="W30" s="40" t="str">
        <f t="array" ref="W30">if(or($F30=0,$F30=""),"", iferror(index(EPS!M:M,match($A30,EPS!$A:$A,0)),index(Ghosts!M:M,match($A30,Ghosts!$A:$A,0)))*($S30/(($F30/48)*$D30)/$E30))</f>
        <v/>
      </c>
      <c r="X30" s="39" t="str">
        <f t="shared" si="3"/>
        <v/>
      </c>
      <c r="Y30" s="41" t="str">
        <f t="array" ref="Y30">if(or(F30=0,F30=""),"",((iferror(index(EPS!H:H,match(A30,EPS!A:A,0)),index(Ghosts!H:H,match(A30,Ghosts!A:A,0)))*1.25)+(iferror(index(EPS!I:I,match(A30,EPS!A:A,0)),index(Ghosts!I:I,match(A30,Ghosts!A:A,0)))*1.25)+(iferror(index(EPS!J:J,match(A30,EPS!A:A,0)),index(Ghosts!J:J,match(A30,Ghosts!A:A,0)))*1.5)+(iferror(index(EPS!K:K,match(A30,EPS!A:A,0)),index(Ghosts!K:K,match(A30,Ghosts!A:A,0)))*2)+(iferror(index(EPS!L:L,match(A30,EPS!A:A,0)),index(Ghosts!L:L,match(A30,Ghosts!A:A,0)))*2))*D30*(F30/48))</f>
        <v/>
      </c>
      <c r="Z30" s="41" t="str">
        <f t="shared" si="4"/>
        <v/>
      </c>
      <c r="AA30" s="41" t="str">
        <f t="array" ref="AA30">if(or(F30=0,F30=""),"",((iferror(index(EPS!H:H,match(A30,EPS!A:A,0)),index(Ghosts!H:H,match(A30,Ghosts!A:A,0)))*1.2)+(iferror(index(EPS!I:I,match(A30,EPS!A:A,0)),index(Ghosts!I:I,match(A30,Ghosts!A:A,0)))*1.2)+(iferror(index(EPS!J:J,match(A30,EPS!A:A,0)),index(Ghosts!J:J,match(A30,Ghosts!A:A,0)))*1.5)+(iferror(index(EPS!K:K,match(A30,EPS!A:A,0)),index(Ghosts!K:K,match(A30,Ghosts!A:A,0)))*3)+(iferror(index(EPS!L:L,match(A30,EPS!A:A,0)),index(Ghosts!L:L,match(A30,Ghosts!A:A,0)))*3))*D30*(F30/48))</f>
        <v/>
      </c>
      <c r="AB30" s="42">
        <f t="shared" ref="AB30:AF30" si="32">if(iferror(search(AB$1,$I30),0)&gt;0,1,0)</f>
        <v>1</v>
      </c>
      <c r="AC30" s="42">
        <f t="shared" si="32"/>
        <v>0</v>
      </c>
      <c r="AD30" s="42">
        <f t="shared" si="32"/>
        <v>0</v>
      </c>
      <c r="AE30" s="42">
        <f t="shared" si="32"/>
        <v>0</v>
      </c>
      <c r="AF30" s="42">
        <f t="shared" si="32"/>
        <v>0</v>
      </c>
      <c r="AG30" s="25"/>
      <c r="AH30" s="25"/>
      <c r="AI30" s="25"/>
      <c r="AJ30" s="25"/>
      <c r="AK30" s="54"/>
      <c r="AL30" s="55"/>
    </row>
    <row r="31">
      <c r="A31" s="26" t="s">
        <v>127</v>
      </c>
      <c r="B31" s="25" t="s">
        <v>100</v>
      </c>
      <c r="C31" s="25" t="s">
        <v>88</v>
      </c>
      <c r="D31" s="28">
        <v>106.24455260977629</v>
      </c>
      <c r="E31" s="29">
        <v>0.2590732496964792</v>
      </c>
      <c r="F31" s="30">
        <v>0.0</v>
      </c>
      <c r="G31" s="59"/>
      <c r="H31" s="34" t="s">
        <v>64</v>
      </c>
      <c r="I31" s="35" t="s">
        <v>58</v>
      </c>
      <c r="J31" s="36">
        <v>4000.0</v>
      </c>
      <c r="K31" s="28" t="s">
        <v>64</v>
      </c>
      <c r="L31" s="28" t="s">
        <v>64</v>
      </c>
      <c r="M31" s="34" t="s">
        <v>64</v>
      </c>
      <c r="N31" s="35" t="s">
        <v>64</v>
      </c>
      <c r="O31" s="36" t="s">
        <v>64</v>
      </c>
      <c r="P31" s="28" t="s">
        <v>64</v>
      </c>
      <c r="Q31" s="37" t="s">
        <v>64</v>
      </c>
      <c r="R31" s="38" t="str">
        <f t="shared" si="2"/>
        <v/>
      </c>
      <c r="S31" s="39" t="str">
        <f t="array" ref="S31">if(R31="","", if(index(Index_of_Stuff!J:J,match(B31,Index_of_Stuff!F:F,0))&gt;0,(D31-index(Index_of_Stuff!J:J,match(B31,Index_of_Stuff!F:F,0)))*(R31/index(Index_of_Stuff!I:I,match(B31,Index_of_Stuff!F:F,0))),(D31/index(Index_of_Stuff!I:I,match(B31,Index_of_Stuff!F:F,0)))*R31))</f>
        <v/>
      </c>
      <c r="T31" s="40" t="str">
        <f t="array" ref="T31">if(or($F31=0,$F31=""),"", iferror(index(EPS!B:B,match($A31,EPS!$A:$A,0)),index(Ghosts!B:B,match($A31,Ghosts!$A:$A,0)))*($S31/(($F31/48)*$D31)/$E31))</f>
        <v/>
      </c>
      <c r="U31" s="40" t="str">
        <f t="array" ref="U31">if(or($F31=0,$F31=""),"", iferror(index(EPS!D:D,match($A31,EPS!$A:$A,0)),index(Ghosts!D:D,match($A31,Ghosts!$A:$A,0)))*($S31/(($F31/48)*$D31)/$E31))</f>
        <v/>
      </c>
      <c r="V31" s="40" t="str">
        <f t="array" ref="V31">if(or($F31=0,$F31=""),"", iferror(index(EPS!F:F,match($A31,EPS!$A:$A,0)),index(Ghosts!F:F,match($A31,Ghosts!$A:$A,0)))*($S31/(($F31/48)*$D31)/$E31))</f>
        <v/>
      </c>
      <c r="W31" s="40" t="str">
        <f t="array" ref="W31">if(or($F31=0,$F31=""),"", iferror(index(EPS!M:M,match($A31,EPS!$A:$A,0)),index(Ghosts!M:M,match($A31,Ghosts!$A:$A,0)))*($S31/(($F31/48)*$D31)/$E31))</f>
        <v/>
      </c>
      <c r="X31" s="39" t="str">
        <f t="shared" si="3"/>
        <v/>
      </c>
      <c r="Y31" s="41" t="str">
        <f t="array" ref="Y31">if(or(F31=0,F31=""),"",((iferror(index(EPS!H:H,match(A31,EPS!A:A,0)),index(Ghosts!H:H,match(A31,Ghosts!A:A,0)))*1.25)+(iferror(index(EPS!I:I,match(A31,EPS!A:A,0)),index(Ghosts!I:I,match(A31,Ghosts!A:A,0)))*1.25)+(iferror(index(EPS!J:J,match(A31,EPS!A:A,0)),index(Ghosts!J:J,match(A31,Ghosts!A:A,0)))*1.5)+(iferror(index(EPS!K:K,match(A31,EPS!A:A,0)),index(Ghosts!K:K,match(A31,Ghosts!A:A,0)))*2)+(iferror(index(EPS!L:L,match(A31,EPS!A:A,0)),index(Ghosts!L:L,match(A31,Ghosts!A:A,0)))*2))*D31*(F31/48))</f>
        <v/>
      </c>
      <c r="Z31" s="41" t="str">
        <f t="shared" si="4"/>
        <v/>
      </c>
      <c r="AA31" s="41" t="str">
        <f t="array" ref="AA31">if(or(F31=0,F31=""),"",((iferror(index(EPS!H:H,match(A31,EPS!A:A,0)),index(Ghosts!H:H,match(A31,Ghosts!A:A,0)))*1.2)+(iferror(index(EPS!I:I,match(A31,EPS!A:A,0)),index(Ghosts!I:I,match(A31,Ghosts!A:A,0)))*1.2)+(iferror(index(EPS!J:J,match(A31,EPS!A:A,0)),index(Ghosts!J:J,match(A31,Ghosts!A:A,0)))*1.5)+(iferror(index(EPS!K:K,match(A31,EPS!A:A,0)),index(Ghosts!K:K,match(A31,Ghosts!A:A,0)))*3)+(iferror(index(EPS!L:L,match(A31,EPS!A:A,0)),index(Ghosts!L:L,match(A31,Ghosts!A:A,0)))*3))*D31*(F31/48))</f>
        <v/>
      </c>
      <c r="AB31" s="42">
        <f t="shared" ref="AB31:AF31" si="33">if(iferror(search(AB$1,$I31),0)&gt;0,1,0)</f>
        <v>1</v>
      </c>
      <c r="AC31" s="42">
        <f t="shared" si="33"/>
        <v>1</v>
      </c>
      <c r="AD31" s="42">
        <f t="shared" si="33"/>
        <v>0</v>
      </c>
      <c r="AE31" s="42">
        <f t="shared" si="33"/>
        <v>0</v>
      </c>
      <c r="AF31" s="42">
        <f t="shared" si="33"/>
        <v>0</v>
      </c>
      <c r="AG31" s="25"/>
      <c r="AH31" s="25"/>
      <c r="AI31" s="25"/>
      <c r="AJ31" s="25"/>
      <c r="AK31" s="54"/>
      <c r="AL31" s="55"/>
    </row>
    <row r="32">
      <c r="A32" s="26" t="s">
        <v>129</v>
      </c>
      <c r="B32" s="25" t="s">
        <v>100</v>
      </c>
      <c r="C32" s="25" t="s">
        <v>88</v>
      </c>
      <c r="D32" s="28">
        <v>106.24455260977629</v>
      </c>
      <c r="E32" s="29">
        <v>0.23168567026194145</v>
      </c>
      <c r="F32" s="30">
        <v>0.0</v>
      </c>
      <c r="G32" s="59"/>
      <c r="H32" s="34" t="s">
        <v>64</v>
      </c>
      <c r="I32" s="35" t="s">
        <v>58</v>
      </c>
      <c r="J32" s="36">
        <v>4000.0</v>
      </c>
      <c r="K32" s="28" t="s">
        <v>64</v>
      </c>
      <c r="L32" s="28" t="s">
        <v>64</v>
      </c>
      <c r="M32" s="34" t="s">
        <v>64</v>
      </c>
      <c r="N32" s="35" t="s">
        <v>28</v>
      </c>
      <c r="O32" s="36">
        <v>4000.0</v>
      </c>
      <c r="P32" s="28" t="s">
        <v>64</v>
      </c>
      <c r="Q32" s="37" t="s">
        <v>64</v>
      </c>
      <c r="R32" s="38" t="str">
        <f t="shared" si="2"/>
        <v/>
      </c>
      <c r="S32" s="39" t="str">
        <f t="array" ref="S32">if(R32="","", if(index(Index_of_Stuff!J:J,match(B32,Index_of_Stuff!F:F,0))&gt;0,(D32-index(Index_of_Stuff!J:J,match(B32,Index_of_Stuff!F:F,0)))*(R32/index(Index_of_Stuff!I:I,match(B32,Index_of_Stuff!F:F,0))),(D32/index(Index_of_Stuff!I:I,match(B32,Index_of_Stuff!F:F,0)))*R32))</f>
        <v/>
      </c>
      <c r="T32" s="40" t="str">
        <f t="array" ref="T32">if(or($F32=0,$F32=""),"", iferror(index(EPS!B:B,match($A32,EPS!$A:$A,0)),index(Ghosts!B:B,match($A32,Ghosts!$A:$A,0)))*($S32/(($F32/48)*$D32)/$E32))</f>
        <v/>
      </c>
      <c r="U32" s="40" t="str">
        <f t="array" ref="U32">if(or($F32=0,$F32=""),"", iferror(index(EPS!D:D,match($A32,EPS!$A:$A,0)),index(Ghosts!D:D,match($A32,Ghosts!$A:$A,0)))*($S32/(($F32/48)*$D32)/$E32))</f>
        <v/>
      </c>
      <c r="V32" s="40" t="str">
        <f t="array" ref="V32">if(or($F32=0,$F32=""),"", iferror(index(EPS!F:F,match($A32,EPS!$A:$A,0)),index(Ghosts!F:F,match($A32,Ghosts!$A:$A,0)))*($S32/(($F32/48)*$D32)/$E32))</f>
        <v/>
      </c>
      <c r="W32" s="40" t="str">
        <f t="array" ref="W32">if(or($F32=0,$F32=""),"", iferror(index(EPS!M:M,match($A32,EPS!$A:$A,0)),index(Ghosts!M:M,match($A32,Ghosts!$A:$A,0)))*($S32/(($F32/48)*$D32)/$E32))</f>
        <v/>
      </c>
      <c r="X32" s="39" t="str">
        <f t="shared" si="3"/>
        <v/>
      </c>
      <c r="Y32" s="41" t="str">
        <f t="array" ref="Y32">if(or(F32=0,F32=""),"",((iferror(index(EPS!H:H,match(A32,EPS!A:A,0)),index(Ghosts!H:H,match(A32,Ghosts!A:A,0)))*1.25)+(iferror(index(EPS!I:I,match(A32,EPS!A:A,0)),index(Ghosts!I:I,match(A32,Ghosts!A:A,0)))*1.25)+(iferror(index(EPS!J:J,match(A32,EPS!A:A,0)),index(Ghosts!J:J,match(A32,Ghosts!A:A,0)))*1.5)+(iferror(index(EPS!K:K,match(A32,EPS!A:A,0)),index(Ghosts!K:K,match(A32,Ghosts!A:A,0)))*2)+(iferror(index(EPS!L:L,match(A32,EPS!A:A,0)),index(Ghosts!L:L,match(A32,Ghosts!A:A,0)))*2))*D32*(F32/48))</f>
        <v/>
      </c>
      <c r="Z32" s="41" t="str">
        <f t="shared" si="4"/>
        <v/>
      </c>
      <c r="AA32" s="41" t="str">
        <f t="array" ref="AA32">if(or(F32=0,F32=""),"",((iferror(index(EPS!H:H,match(A32,EPS!A:A,0)),index(Ghosts!H:H,match(A32,Ghosts!A:A,0)))*1.2)+(iferror(index(EPS!I:I,match(A32,EPS!A:A,0)),index(Ghosts!I:I,match(A32,Ghosts!A:A,0)))*1.2)+(iferror(index(EPS!J:J,match(A32,EPS!A:A,0)),index(Ghosts!J:J,match(A32,Ghosts!A:A,0)))*1.5)+(iferror(index(EPS!K:K,match(A32,EPS!A:A,0)),index(Ghosts!K:K,match(A32,Ghosts!A:A,0)))*3)+(iferror(index(EPS!L:L,match(A32,EPS!A:A,0)),index(Ghosts!L:L,match(A32,Ghosts!A:A,0)))*3))*D32*(F32/48))</f>
        <v/>
      </c>
      <c r="AB32" s="42">
        <f t="shared" ref="AB32:AF32" si="34">if(iferror(search(AB$1,$I32),0)&gt;0,1,0)</f>
        <v>1</v>
      </c>
      <c r="AC32" s="42">
        <f t="shared" si="34"/>
        <v>1</v>
      </c>
      <c r="AD32" s="42">
        <f t="shared" si="34"/>
        <v>0</v>
      </c>
      <c r="AE32" s="42">
        <f t="shared" si="34"/>
        <v>0</v>
      </c>
      <c r="AF32" s="42">
        <f t="shared" si="34"/>
        <v>0</v>
      </c>
      <c r="AG32" s="25"/>
      <c r="AH32" s="25"/>
      <c r="AI32" s="25"/>
      <c r="AJ32" s="25"/>
      <c r="AK32" s="54"/>
      <c r="AL32" s="55"/>
    </row>
    <row r="33">
      <c r="A33" s="26" t="s">
        <v>119</v>
      </c>
      <c r="B33" s="25" t="s">
        <v>100</v>
      </c>
      <c r="C33" s="25" t="s">
        <v>88</v>
      </c>
      <c r="D33" s="28">
        <v>106.24455260977629</v>
      </c>
      <c r="E33" s="29">
        <v>0.16869922879177376</v>
      </c>
      <c r="F33" s="30">
        <v>0.0</v>
      </c>
      <c r="G33" s="59"/>
      <c r="H33" s="34" t="s">
        <v>64</v>
      </c>
      <c r="I33" s="35" t="s">
        <v>31</v>
      </c>
      <c r="J33" s="36">
        <v>3000.0</v>
      </c>
      <c r="K33" s="28" t="s">
        <v>64</v>
      </c>
      <c r="L33" s="28" t="s">
        <v>64</v>
      </c>
      <c r="M33" s="34" t="s">
        <v>64</v>
      </c>
      <c r="N33" s="35" t="s">
        <v>31</v>
      </c>
      <c r="O33" s="36">
        <v>3000.0</v>
      </c>
      <c r="P33" s="28" t="s">
        <v>64</v>
      </c>
      <c r="Q33" s="37" t="s">
        <v>64</v>
      </c>
      <c r="R33" s="38" t="str">
        <f t="shared" si="2"/>
        <v/>
      </c>
      <c r="S33" s="39" t="str">
        <f t="array" ref="S33">if(R33="","", if(index(Index_of_Stuff!J:J,match(B33,Index_of_Stuff!F:F,0))&gt;0,(D33-index(Index_of_Stuff!J:J,match(B33,Index_of_Stuff!F:F,0)))*(R33/index(Index_of_Stuff!I:I,match(B33,Index_of_Stuff!F:F,0))),(D33/index(Index_of_Stuff!I:I,match(B33,Index_of_Stuff!F:F,0)))*R33))</f>
        <v/>
      </c>
      <c r="T33" s="40" t="str">
        <f t="array" ref="T33">if(or($F33=0,$F33=""),"", iferror(index(EPS!B:B,match($A33,EPS!$A:$A,0)),index(Ghosts!B:B,match($A33,Ghosts!$A:$A,0)))*($S33/(($F33/48)*$D33)/$E33))</f>
        <v/>
      </c>
      <c r="U33" s="40" t="str">
        <f t="array" ref="U33">if(or($F33=0,$F33=""),"", iferror(index(EPS!D:D,match($A33,EPS!$A:$A,0)),index(Ghosts!D:D,match($A33,Ghosts!$A:$A,0)))*($S33/(($F33/48)*$D33)/$E33))</f>
        <v/>
      </c>
      <c r="V33" s="40" t="str">
        <f t="array" ref="V33">if(or($F33=0,$F33=""),"", iferror(index(EPS!F:F,match($A33,EPS!$A:$A,0)),index(Ghosts!F:F,match($A33,Ghosts!$A:$A,0)))*($S33/(($F33/48)*$D33)/$E33))</f>
        <v/>
      </c>
      <c r="W33" s="40" t="str">
        <f t="array" ref="W33">if(or($F33=0,$F33=""),"", iferror(index(EPS!M:M,match($A33,EPS!$A:$A,0)),index(Ghosts!M:M,match($A33,Ghosts!$A:$A,0)))*($S33/(($F33/48)*$D33)/$E33))</f>
        <v/>
      </c>
      <c r="X33" s="39" t="str">
        <f t="shared" si="3"/>
        <v/>
      </c>
      <c r="Y33" s="41" t="str">
        <f t="array" ref="Y33">if(or(F33=0,F33=""),"",((iferror(index(EPS!H:H,match(A33,EPS!A:A,0)),index(Ghosts!H:H,match(A33,Ghosts!A:A,0)))*1.25)+(iferror(index(EPS!I:I,match(A33,EPS!A:A,0)),index(Ghosts!I:I,match(A33,Ghosts!A:A,0)))*1.25)+(iferror(index(EPS!J:J,match(A33,EPS!A:A,0)),index(Ghosts!J:J,match(A33,Ghosts!A:A,0)))*1.5)+(iferror(index(EPS!K:K,match(A33,EPS!A:A,0)),index(Ghosts!K:K,match(A33,Ghosts!A:A,0)))*2)+(iferror(index(EPS!L:L,match(A33,EPS!A:A,0)),index(Ghosts!L:L,match(A33,Ghosts!A:A,0)))*2))*D33*(F33/48))</f>
        <v/>
      </c>
      <c r="Z33" s="41" t="str">
        <f t="shared" si="4"/>
        <v/>
      </c>
      <c r="AA33" s="41" t="str">
        <f t="array" ref="AA33">if(or(F33=0,F33=""),"",((iferror(index(EPS!H:H,match(A33,EPS!A:A,0)),index(Ghosts!H:H,match(A33,Ghosts!A:A,0)))*1.2)+(iferror(index(EPS!I:I,match(A33,EPS!A:A,0)),index(Ghosts!I:I,match(A33,Ghosts!A:A,0)))*1.2)+(iferror(index(EPS!J:J,match(A33,EPS!A:A,0)),index(Ghosts!J:J,match(A33,Ghosts!A:A,0)))*1.5)+(iferror(index(EPS!K:K,match(A33,EPS!A:A,0)),index(Ghosts!K:K,match(A33,Ghosts!A:A,0)))*3)+(iferror(index(EPS!L:L,match(A33,EPS!A:A,0)),index(Ghosts!L:L,match(A33,Ghosts!A:A,0)))*3))*D33*(F33/48))</f>
        <v/>
      </c>
      <c r="AB33" s="42">
        <f t="shared" ref="AB33:AF33" si="35">if(iferror(search(AB$1,$I33),0)&gt;0,1,0)</f>
        <v>0</v>
      </c>
      <c r="AC33" s="42">
        <f t="shared" si="35"/>
        <v>0</v>
      </c>
      <c r="AD33" s="42">
        <f t="shared" si="35"/>
        <v>0</v>
      </c>
      <c r="AE33" s="42">
        <f t="shared" si="35"/>
        <v>0</v>
      </c>
      <c r="AF33" s="42">
        <f t="shared" si="35"/>
        <v>1</v>
      </c>
      <c r="AG33" s="25"/>
      <c r="AH33" s="25"/>
      <c r="AI33" s="25"/>
      <c r="AJ33" s="25"/>
      <c r="AK33" s="54"/>
      <c r="AL33" s="55"/>
    </row>
    <row r="34">
      <c r="A34" s="26" t="s">
        <v>131</v>
      </c>
      <c r="B34" s="25" t="s">
        <v>100</v>
      </c>
      <c r="C34" s="25" t="s">
        <v>88</v>
      </c>
      <c r="D34" s="28">
        <v>106.24455260977629</v>
      </c>
      <c r="E34" s="29">
        <v>0.18</v>
      </c>
      <c r="F34" s="30">
        <v>0.0</v>
      </c>
      <c r="G34" s="59"/>
      <c r="H34" s="34" t="s">
        <v>64</v>
      </c>
      <c r="I34" s="35" t="s">
        <v>28</v>
      </c>
      <c r="J34" s="36">
        <v>3000.0</v>
      </c>
      <c r="K34" s="28" t="s">
        <v>64</v>
      </c>
      <c r="L34" s="28" t="s">
        <v>64</v>
      </c>
      <c r="M34" s="34" t="s">
        <v>64</v>
      </c>
      <c r="N34" s="35" t="s">
        <v>28</v>
      </c>
      <c r="O34" s="36">
        <v>3000.0</v>
      </c>
      <c r="P34" s="28" t="s">
        <v>64</v>
      </c>
      <c r="Q34" s="37" t="s">
        <v>64</v>
      </c>
      <c r="R34" s="38" t="str">
        <f t="shared" si="2"/>
        <v/>
      </c>
      <c r="S34" s="39" t="str">
        <f t="array" ref="S34">if(R34="","", if(index(Index_of_Stuff!J:J,match(B34,Index_of_Stuff!F:F,0))&gt;0,(D34-index(Index_of_Stuff!J:J,match(B34,Index_of_Stuff!F:F,0)))*(R34/index(Index_of_Stuff!I:I,match(B34,Index_of_Stuff!F:F,0))),(D34/index(Index_of_Stuff!I:I,match(B34,Index_of_Stuff!F:F,0)))*R34))</f>
        <v/>
      </c>
      <c r="T34" s="40" t="str">
        <f t="array" ref="T34">if(or($F34=0,$F34=""),"", iferror(index(EPS!B:B,match($A34,EPS!$A:$A,0)),index(Ghosts!B:B,match($A34,Ghosts!$A:$A,0)))*($S34/(($F34/48)*$D34)/$E34))</f>
        <v/>
      </c>
      <c r="U34" s="40" t="str">
        <f t="array" ref="U34">if(or($F34=0,$F34=""),"", iferror(index(EPS!D:D,match($A34,EPS!$A:$A,0)),index(Ghosts!D:D,match($A34,Ghosts!$A:$A,0)))*($S34/(($F34/48)*$D34)/$E34))</f>
        <v/>
      </c>
      <c r="V34" s="40" t="str">
        <f t="array" ref="V34">if(or($F34=0,$F34=""),"", iferror(index(EPS!F:F,match($A34,EPS!$A:$A,0)),index(Ghosts!F:F,match($A34,Ghosts!$A:$A,0)))*($S34/(($F34/48)*$D34)/$E34))</f>
        <v/>
      </c>
      <c r="W34" s="40" t="str">
        <f t="array" ref="W34">if(or($F34=0,$F34=""),"", iferror(index(EPS!M:M,match($A34,EPS!$A:$A,0)),index(Ghosts!M:M,match($A34,Ghosts!$A:$A,0)))*($S34/(($F34/48)*$D34)/$E34))</f>
        <v/>
      </c>
      <c r="X34" s="39" t="str">
        <f t="shared" si="3"/>
        <v/>
      </c>
      <c r="Y34" s="41" t="str">
        <f t="array" ref="Y34">if(or(F34=0,F34=""),"",((iferror(index(EPS!H:H,match(A34,EPS!A:A,0)),index(Ghosts!H:H,match(A34,Ghosts!A:A,0)))*1.25)+(iferror(index(EPS!I:I,match(A34,EPS!A:A,0)),index(Ghosts!I:I,match(A34,Ghosts!A:A,0)))*1.25)+(iferror(index(EPS!J:J,match(A34,EPS!A:A,0)),index(Ghosts!J:J,match(A34,Ghosts!A:A,0)))*1.5)+(iferror(index(EPS!K:K,match(A34,EPS!A:A,0)),index(Ghosts!K:K,match(A34,Ghosts!A:A,0)))*2)+(iferror(index(EPS!L:L,match(A34,EPS!A:A,0)),index(Ghosts!L:L,match(A34,Ghosts!A:A,0)))*2))*D34*(F34/48))</f>
        <v/>
      </c>
      <c r="Z34" s="41" t="str">
        <f t="shared" si="4"/>
        <v/>
      </c>
      <c r="AA34" s="41" t="str">
        <f t="array" ref="AA34">if(or(F34=0,F34=""),"",((iferror(index(EPS!H:H,match(A34,EPS!A:A,0)),index(Ghosts!H:H,match(A34,Ghosts!A:A,0)))*1.2)+(iferror(index(EPS!I:I,match(A34,EPS!A:A,0)),index(Ghosts!I:I,match(A34,Ghosts!A:A,0)))*1.2)+(iferror(index(EPS!J:J,match(A34,EPS!A:A,0)),index(Ghosts!J:J,match(A34,Ghosts!A:A,0)))*1.5)+(iferror(index(EPS!K:K,match(A34,EPS!A:A,0)),index(Ghosts!K:K,match(A34,Ghosts!A:A,0)))*3)+(iferror(index(EPS!L:L,match(A34,EPS!A:A,0)),index(Ghosts!L:L,match(A34,Ghosts!A:A,0)))*3))*D34*(F34/48))</f>
        <v/>
      </c>
      <c r="AB34" s="42">
        <f t="shared" ref="AB34:AF34" si="36">if(iferror(search(AB$1,$I34),0)&gt;0,1,0)</f>
        <v>0</v>
      </c>
      <c r="AC34" s="42">
        <f t="shared" si="36"/>
        <v>1</v>
      </c>
      <c r="AD34" s="42">
        <f t="shared" si="36"/>
        <v>0</v>
      </c>
      <c r="AE34" s="42">
        <f t="shared" si="36"/>
        <v>0</v>
      </c>
      <c r="AF34" s="42">
        <f t="shared" si="36"/>
        <v>0</v>
      </c>
      <c r="AG34" s="25"/>
      <c r="AH34" s="25"/>
      <c r="AI34" s="25"/>
      <c r="AJ34" s="25"/>
      <c r="AK34" s="25"/>
      <c r="AL34" s="25"/>
    </row>
    <row r="35">
      <c r="A35" s="26" t="s">
        <v>449</v>
      </c>
      <c r="B35" s="25" t="s">
        <v>450</v>
      </c>
      <c r="C35" s="25" t="s">
        <v>38</v>
      </c>
      <c r="D35" s="28">
        <v>95.29416942833471</v>
      </c>
      <c r="E35" s="29">
        <v>0.1744878048780488</v>
      </c>
      <c r="F35" s="30">
        <v>35.0</v>
      </c>
      <c r="G35" s="59"/>
      <c r="H35" s="34">
        <v>29.25952524872229</v>
      </c>
      <c r="I35" s="35" t="s">
        <v>40</v>
      </c>
      <c r="J35" s="36">
        <v>5900.0</v>
      </c>
      <c r="K35" s="28">
        <v>4.959241567580049</v>
      </c>
      <c r="L35" s="28">
        <v>5.872153592012078</v>
      </c>
      <c r="M35" s="34">
        <v>28.98326862721747</v>
      </c>
      <c r="N35" s="35" t="s">
        <v>28</v>
      </c>
      <c r="O35" s="36">
        <v>6400.0</v>
      </c>
      <c r="P35" s="28">
        <v>4.528635723002729</v>
      </c>
      <c r="Q35" s="37">
        <v>5.325170840388604</v>
      </c>
      <c r="R35" s="38">
        <f t="shared" si="2"/>
        <v>11.84912798</v>
      </c>
      <c r="S35" s="39">
        <f t="array" ref="S35">if(R35="","", if(index(Index_of_Stuff!J:J,match(B35,Index_of_Stuff!F:F,0))&gt;0,(D35-index(Index_of_Stuff!J:J,match(B35,Index_of_Stuff!F:F,0)))*(R35/index(Index_of_Stuff!I:I,match(B35,Index_of_Stuff!F:F,0))),(D35/index(Index_of_Stuff!I:I,match(B35,Index_of_Stuff!F:F,0)))*R35))</f>
        <v>13.62133512</v>
      </c>
      <c r="T35" s="40">
        <f t="array" ref="T35">if(or($F35=0,$F35=""),"", iferror(index(EPS!B:B,match($A35,EPS!$A:$A,0)),index(Ghosts!B:B,match($A35,Ghosts!$A:$A,0)))*($S35/(($F35/48)*$D35)/$E35))</f>
        <v>0.04336594026</v>
      </c>
      <c r="U35" s="40">
        <f t="array" ref="U35">if(or($F35=0,$F35=""),"", iferror(index(EPS!D:D,match($A35,EPS!$A:$A,0)),index(Ghosts!D:D,match($A35,Ghosts!$A:$A,0)))*($S35/(($F35/48)*$D35)/$E35))</f>
        <v>0.03112011775</v>
      </c>
      <c r="V35" s="40">
        <f t="array" ref="V35">if(or($F35=0,$F35=""),"", iferror(index(EPS!F:F,match($A35,EPS!$A:$A,0)),index(Ghosts!F:F,match($A35,Ghosts!$A:$A,0)))*($S35/(($F35/48)*$D35)/$E35))</f>
        <v>0.02651389093</v>
      </c>
      <c r="W35" s="40">
        <f t="array" ref="W35">if(or($F35=0,$F35=""),"", iferror(index(EPS!M:M,match($A35,EPS!$A:$A,0)),index(Ghosts!M:M,match($A35,Ghosts!$A:$A,0)))*($S35/(($F35/48)*$D35)/$E35))</f>
        <v>0.024828686</v>
      </c>
      <c r="X35" s="39">
        <f t="shared" si="3"/>
        <v>14.57467625</v>
      </c>
      <c r="Y35" s="41">
        <f t="array" ref="Y35">if(or(F35=0,F35=""),"",((iferror(index(EPS!H:H,match(A35,EPS!A:A,0)),index(Ghosts!H:H,match(A35,Ghosts!A:A,0)))*1.25)+(iferror(index(EPS!I:I,match(A35,EPS!A:A,0)),index(Ghosts!I:I,match(A35,Ghosts!A:A,0)))*1.25)+(iferror(index(EPS!J:J,match(A35,EPS!A:A,0)),index(Ghosts!J:J,match(A35,Ghosts!A:A,0)))*1.5)+(iferror(index(EPS!K:K,match(A35,EPS!A:A,0)),index(Ghosts!K:K,match(A35,Ghosts!A:A,0)))*2)+(iferror(index(EPS!L:L,match(A35,EPS!A:A,0)),index(Ghosts!L:L,match(A35,Ghosts!A:A,0)))*2))*D35*(F35/48))</f>
        <v>12.45524574</v>
      </c>
      <c r="Z35" s="41">
        <f t="shared" si="4"/>
        <v>12.63086565</v>
      </c>
      <c r="AA35" s="41">
        <f t="array" ref="AA35">if(or(F35=0,F35=""),"",((iferror(index(EPS!H:H,match(A35,EPS!A:A,0)),index(Ghosts!H:H,match(A35,Ghosts!A:A,0)))*1.2)+(iferror(index(EPS!I:I,match(A35,EPS!A:A,0)),index(Ghosts!I:I,match(A35,Ghosts!A:A,0)))*1.2)+(iferror(index(EPS!J:J,match(A35,EPS!A:A,0)),index(Ghosts!J:J,match(A35,Ghosts!A:A,0)))*1.5)+(iferror(index(EPS!K:K,match(A35,EPS!A:A,0)),index(Ghosts!K:K,match(A35,Ghosts!A:A,0)))*3)+(iferror(index(EPS!L:L,match(A35,EPS!A:A,0)),index(Ghosts!L:L,match(A35,Ghosts!A:A,0)))*3))*D35*(F35/48))</f>
        <v>14.1750077</v>
      </c>
      <c r="AB35" s="42">
        <f t="shared" ref="AB35:AF35" si="37">if(iferror(search(AB$1,$I35),0)&gt;0,1,0)</f>
        <v>0</v>
      </c>
      <c r="AC35" s="42">
        <f t="shared" si="37"/>
        <v>1</v>
      </c>
      <c r="AD35" s="42">
        <f t="shared" si="37"/>
        <v>1</v>
      </c>
      <c r="AE35" s="42">
        <f t="shared" si="37"/>
        <v>0</v>
      </c>
      <c r="AF35" s="42">
        <f t="shared" si="37"/>
        <v>0</v>
      </c>
      <c r="AG35" s="25"/>
      <c r="AH35" s="25"/>
      <c r="AI35" s="25"/>
      <c r="AJ35" s="25"/>
      <c r="AK35" s="25"/>
      <c r="AL35" s="25"/>
    </row>
    <row r="36">
      <c r="A36" s="26" t="s">
        <v>455</v>
      </c>
      <c r="B36" s="25" t="s">
        <v>450</v>
      </c>
      <c r="C36" s="25" t="s">
        <v>38</v>
      </c>
      <c r="D36" s="28">
        <v>95.29416942833471</v>
      </c>
      <c r="E36" s="29">
        <v>0.17471033938437253</v>
      </c>
      <c r="F36" s="30">
        <v>33.0</v>
      </c>
      <c r="G36" s="59"/>
      <c r="H36" s="34">
        <v>28.318108295436808</v>
      </c>
      <c r="I36" s="35" t="s">
        <v>58</v>
      </c>
      <c r="J36" s="36">
        <v>5000.0</v>
      </c>
      <c r="K36" s="28">
        <v>5.663621659087362</v>
      </c>
      <c r="L36" s="28">
        <v>6.5475531453818885</v>
      </c>
      <c r="M36" s="34">
        <v>27.928345898770473</v>
      </c>
      <c r="N36" s="35" t="s">
        <v>27</v>
      </c>
      <c r="O36" s="36">
        <v>6400.0</v>
      </c>
      <c r="P36" s="28">
        <v>4.363804046682887</v>
      </c>
      <c r="Q36" s="37">
        <v>4.993945607855345</v>
      </c>
      <c r="R36" s="38">
        <f t="shared" si="2"/>
        <v>11.18852393</v>
      </c>
      <c r="S36" s="39">
        <f t="array" ref="S36">if(R36="","", if(index(Index_of_Stuff!J:J,match(B36,Index_of_Stuff!F:F,0))&gt;0,(D36-index(Index_of_Stuff!J:J,match(B36,Index_of_Stuff!F:F,0)))*(R36/index(Index_of_Stuff!I:I,match(B36,Index_of_Stuff!F:F,0))),(D36/index(Index_of_Stuff!I:I,match(B36,Index_of_Stuff!F:F,0)))*R36))</f>
        <v>12.86192825</v>
      </c>
      <c r="T36" s="40">
        <f t="array" ref="T36">if(or($F36=0,$F36=""),"", iferror(index(EPS!B:B,match($A36,EPS!$A:$A,0)),index(Ghosts!B:B,match($A36,Ghosts!$A:$A,0)))*($S36/(($F36/48)*$D36)/$E36))</f>
        <v>0.05371262038</v>
      </c>
      <c r="U36" s="40">
        <f t="array" ref="U36">if(or($F36=0,$F36=""),"", iferror(index(EPS!D:D,match($A36,EPS!$A:$A,0)),index(Ghosts!D:D,match($A36,Ghosts!$A:$A,0)))*($S36/(($F36/48)*$D36)/$E36))</f>
        <v>0.01932755378</v>
      </c>
      <c r="V36" s="40">
        <f t="array" ref="V36">if(or($F36=0,$F36=""),"", iferror(index(EPS!F:F,match($A36,EPS!$A:$A,0)),index(Ghosts!F:F,match($A36,Ghosts!$A:$A,0)))*($S36/(($F36/48)*$D36)/$E36))</f>
        <v>0.04258804001</v>
      </c>
      <c r="W36" s="40">
        <f t="array" ref="W36">if(or($F36=0,$F36=""),"", iferror(index(EPS!M:M,match($A36,EPS!$A:$A,0)),index(Ghosts!M:M,match($A36,Ghosts!$A:$A,0)))*($S36/(($F36/48)*$D36)/$E36))</f>
        <v>0.03202530713</v>
      </c>
      <c r="X36" s="39">
        <f t="shared" si="3"/>
        <v>13.21085536</v>
      </c>
      <c r="Y36" s="41">
        <f t="array" ref="Y36">if(or(F36=0,F36=""),"",((iferror(index(EPS!H:H,match(A36,EPS!A:A,0)),index(Ghosts!H:H,match(A36,Ghosts!A:A,0)))*1.25)+(iferror(index(EPS!I:I,match(A36,EPS!A:A,0)),index(Ghosts!I:I,match(A36,Ghosts!A:A,0)))*1.25)+(iferror(index(EPS!J:J,match(A36,EPS!A:A,0)),index(Ghosts!J:J,match(A36,Ghosts!A:A,0)))*1.5)+(iferror(index(EPS!K:K,match(A36,EPS!A:A,0)),index(Ghosts!K:K,match(A36,Ghosts!A:A,0)))*2)+(iferror(index(EPS!L:L,match(A36,EPS!A:A,0)),index(Ghosts!L:L,match(A36,Ghosts!A:A,0)))*2))*D36*(F36/48))</f>
        <v>14.75064404</v>
      </c>
      <c r="Z36" s="41">
        <f t="shared" si="4"/>
        <v>11.52867066</v>
      </c>
      <c r="AA36" s="41">
        <f t="array" ref="AA36">if(or(F36=0,F36=""),"",((iferror(index(EPS!H:H,match(A36,EPS!A:A,0)),index(Ghosts!H:H,match(A36,Ghosts!A:A,0)))*1.2)+(iferror(index(EPS!I:I,match(A36,EPS!A:A,0)),index(Ghosts!I:I,match(A36,Ghosts!A:A,0)))*1.2)+(iferror(index(EPS!J:J,match(A36,EPS!A:A,0)),index(Ghosts!J:J,match(A36,Ghosts!A:A,0)))*1.5)+(iferror(index(EPS!K:K,match(A36,EPS!A:A,0)),index(Ghosts!K:K,match(A36,Ghosts!A:A,0)))*3)+(iferror(index(EPS!L:L,match(A36,EPS!A:A,0)),index(Ghosts!L:L,match(A36,Ghosts!A:A,0)))*3))*D36*(F36/48))</f>
        <v>16.08321389</v>
      </c>
      <c r="AB36" s="42">
        <f t="shared" ref="AB36:AF36" si="38">if(iferror(search(AB$1,$I36),0)&gt;0,1,0)</f>
        <v>1</v>
      </c>
      <c r="AC36" s="42">
        <f t="shared" si="38"/>
        <v>1</v>
      </c>
      <c r="AD36" s="42">
        <f t="shared" si="38"/>
        <v>0</v>
      </c>
      <c r="AE36" s="42">
        <f t="shared" si="38"/>
        <v>0</v>
      </c>
      <c r="AF36" s="42">
        <f t="shared" si="38"/>
        <v>0</v>
      </c>
      <c r="AG36" s="25"/>
      <c r="AH36" s="25"/>
      <c r="AI36" s="25"/>
      <c r="AJ36" s="25"/>
      <c r="AK36" s="25"/>
      <c r="AL36" s="25"/>
    </row>
    <row r="37">
      <c r="A37" s="26" t="s">
        <v>460</v>
      </c>
      <c r="B37" s="25" t="s">
        <v>450</v>
      </c>
      <c r="C37" s="25" t="s">
        <v>38</v>
      </c>
      <c r="D37" s="28">
        <v>95.29416942833471</v>
      </c>
      <c r="E37" s="29">
        <v>0.1530034438226431</v>
      </c>
      <c r="F37" s="30">
        <v>30.0</v>
      </c>
      <c r="G37" s="59"/>
      <c r="H37" s="34">
        <v>20.999625282801368</v>
      </c>
      <c r="I37" s="35" t="s">
        <v>44</v>
      </c>
      <c r="J37" s="36">
        <v>3600.0</v>
      </c>
      <c r="K37" s="28">
        <v>5.833229245222602</v>
      </c>
      <c r="L37" s="28">
        <v>5.417951012681079</v>
      </c>
      <c r="M37" s="34">
        <v>20.416200497513557</v>
      </c>
      <c r="N37" s="35" t="s">
        <v>29</v>
      </c>
      <c r="O37" s="36">
        <v>4000.0</v>
      </c>
      <c r="P37" s="28">
        <v>5.104050124378389</v>
      </c>
      <c r="Q37" s="37">
        <v>4.643902898658511</v>
      </c>
      <c r="R37" s="38">
        <f t="shared" si="2"/>
        <v>8.735308394</v>
      </c>
      <c r="S37" s="39">
        <f t="array" ref="S37">if(R37="","", if(index(Index_of_Stuff!J:J,match(B37,Index_of_Stuff!F:F,0))&gt;0,(D37-index(Index_of_Stuff!J:J,match(B37,Index_of_Stuff!F:F,0)))*(R37/index(Index_of_Stuff!I:I,match(B37,Index_of_Stuff!F:F,0))),(D37/index(Index_of_Stuff!I:I,match(B37,Index_of_Stuff!F:F,0)))*R37))</f>
        <v>10.04179913</v>
      </c>
      <c r="T37" s="40">
        <f t="array" ref="T37">if(or($F37=0,$F37=""),"", iferror(index(EPS!B:B,match($A37,EPS!$A:$A,0)),index(Ghosts!B:B,match($A37,Ghosts!$A:$A,0)))*($S37/(($F37/48)*$D37)/$E37))</f>
        <v>0.04198449683</v>
      </c>
      <c r="U37" s="40">
        <f t="array" ref="U37">if(or($F37=0,$F37=""),"", iferror(index(EPS!D:D,match($A37,EPS!$A:$A,0)),index(Ghosts!D:D,match($A37,Ghosts!$A:$A,0)))*($S37/(($F37/48)*$D37)/$E37))</f>
        <v>0.02512458078</v>
      </c>
      <c r="V37" s="40">
        <f t="array" ref="V37">if(or($F37=0,$F37=""),"", iferror(index(EPS!F:F,match($A37,EPS!$A:$A,0)),index(Ghosts!F:F,match($A37,Ghosts!$A:$A,0)))*($S37/(($F37/48)*$D37)/$E37))</f>
        <v>0.02314106124</v>
      </c>
      <c r="W37" s="40">
        <f t="array" ref="W37">if(or($F37=0,$F37=""),"", iferror(index(EPS!M:M,match($A37,EPS!$A:$A,0)),index(Ghosts!M:M,match($A37,Ghosts!$A:$A,0)))*($S37/(($F37/48)*$D37)/$E37))</f>
        <v>0.03107513938</v>
      </c>
      <c r="X37" s="39">
        <f t="shared" si="3"/>
        <v>10.69132195</v>
      </c>
      <c r="Y37" s="41">
        <f t="array" ref="Y37">if(or(F37=0,F37=""),"",((iferror(index(EPS!H:H,match(A37,EPS!A:A,0)),index(Ghosts!H:H,match(A37,Ghosts!A:A,0)))*1.25)+(iferror(index(EPS!I:I,match(A37,EPS!A:A,0)),index(Ghosts!I:I,match(A37,Ghosts!A:A,0)))*1.25)+(iferror(index(EPS!J:J,match(A37,EPS!A:A,0)),index(Ghosts!J:J,match(A37,Ghosts!A:A,0)))*1.5)+(iferror(index(EPS!K:K,match(A37,EPS!A:A,0)),index(Ghosts!K:K,match(A37,Ghosts!A:A,0)))*2)+(iferror(index(EPS!L:L,match(A37,EPS!A:A,0)),index(Ghosts!L:L,match(A37,Ghosts!A:A,0)))*2))*D37*(F37/48))</f>
        <v>11.13155017</v>
      </c>
      <c r="Z37" s="41">
        <f t="shared" si="4"/>
        <v>9.017726434</v>
      </c>
      <c r="AA37" s="41">
        <f t="array" ref="AA37">if(or(F37=0,F37=""),"",((iferror(index(EPS!H:H,match(A37,EPS!A:A,0)),index(Ghosts!H:H,match(A37,Ghosts!A:A,0)))*1.2)+(iferror(index(EPS!I:I,match(A37,EPS!A:A,0)),index(Ghosts!I:I,match(A37,Ghosts!A:A,0)))*1.2)+(iferror(index(EPS!J:J,match(A37,EPS!A:A,0)),index(Ghosts!J:J,match(A37,Ghosts!A:A,0)))*1.5)+(iferror(index(EPS!K:K,match(A37,EPS!A:A,0)),index(Ghosts!K:K,match(A37,Ghosts!A:A,0)))*3)+(iferror(index(EPS!L:L,match(A37,EPS!A:A,0)),index(Ghosts!L:L,match(A37,Ghosts!A:A,0)))*3))*D37*(F37/48))</f>
        <v>12.14464631</v>
      </c>
      <c r="AB37" s="42">
        <f t="shared" ref="AB37:AF37" si="39">if(iferror(search(AB$1,$I37),0)&gt;0,1,0)</f>
        <v>0</v>
      </c>
      <c r="AC37" s="42">
        <f t="shared" si="39"/>
        <v>0</v>
      </c>
      <c r="AD37" s="42">
        <f t="shared" si="39"/>
        <v>1</v>
      </c>
      <c r="AE37" s="42">
        <f t="shared" si="39"/>
        <v>1</v>
      </c>
      <c r="AF37" s="42">
        <f t="shared" si="39"/>
        <v>0</v>
      </c>
      <c r="AG37" s="25"/>
      <c r="AH37" s="25"/>
      <c r="AI37" s="25"/>
      <c r="AJ37" s="25"/>
      <c r="AK37" s="25"/>
      <c r="AL37" s="25"/>
    </row>
    <row r="38">
      <c r="A38" s="26" t="s">
        <v>453</v>
      </c>
      <c r="B38" s="25" t="s">
        <v>450</v>
      </c>
      <c r="C38" s="25" t="s">
        <v>38</v>
      </c>
      <c r="D38" s="28">
        <v>95.29416942833471</v>
      </c>
      <c r="E38" s="29">
        <v>0.18188434849653046</v>
      </c>
      <c r="F38" s="30">
        <v>30.0</v>
      </c>
      <c r="G38" s="59"/>
      <c r="H38" s="34">
        <v>27.528438865508818</v>
      </c>
      <c r="I38" s="35" t="s">
        <v>31</v>
      </c>
      <c r="J38" s="36">
        <v>5800.0</v>
      </c>
      <c r="K38" s="28">
        <v>4.746282563018762</v>
      </c>
      <c r="L38" s="28">
        <v>5.374608820312648</v>
      </c>
      <c r="M38" s="34">
        <v>28.238012910909173</v>
      </c>
      <c r="N38" s="35" t="s">
        <v>31</v>
      </c>
      <c r="O38" s="36">
        <v>6000.0</v>
      </c>
      <c r="P38" s="28">
        <v>4.706335485151529</v>
      </c>
      <c r="Q38" s="37">
        <v>5.429591801185337</v>
      </c>
      <c r="R38" s="38">
        <f t="shared" si="2"/>
        <v>10.65763642</v>
      </c>
      <c r="S38" s="39">
        <f t="array" ref="S38">if(R38="","", if(index(Index_of_Stuff!J:J,match(B38,Index_of_Stuff!F:F,0))&gt;0,(D38-index(Index_of_Stuff!J:J,match(B38,Index_of_Stuff!F:F,0)))*(R38/index(Index_of_Stuff!I:I,match(B38,Index_of_Stuff!F:F,0))),(D38/index(Index_of_Stuff!I:I,match(B38,Index_of_Stuff!F:F,0)))*R38))</f>
        <v>12.2516389</v>
      </c>
      <c r="T38" s="40">
        <f t="array" ref="T38">if(or($F38=0,$F38=""),"", iferror(index(EPS!B:B,match($A38,EPS!$A:$A,0)),index(Ghosts!B:B,match($A38,Ghosts!$A:$A,0)))*($S38/(($F38/48)*$D38)/$E38))</f>
        <v>0.09353152648</v>
      </c>
      <c r="U38" s="40">
        <f t="array" ref="U38">if(or($F38=0,$F38=""),"", iferror(index(EPS!D:D,match($A38,EPS!$A:$A,0)),index(Ghosts!D:D,match($A38,Ghosts!$A:$A,0)))*($S38/(($F38/48)*$D38)/$E38))</f>
        <v>0.0003392921154</v>
      </c>
      <c r="V38" s="40">
        <f t="array" ref="V38">if(or($F38=0,$F38=""),"", iferror(index(EPS!F:F,match($A38,EPS!$A:$A,0)),index(Ghosts!F:F,match($A38,Ghosts!$A:$A,0)))*($S38/(($F38/48)*$D38)/$E38))</f>
        <v>0.02680407712</v>
      </c>
      <c r="W38" s="40">
        <f t="array" ref="W38">if(or($F38=0,$F38=""),"", iferror(index(EPS!M:M,match($A38,EPS!$A:$A,0)),index(Ghosts!M:M,match($A38,Ghosts!$A:$A,0)))*($S38/(($F38/48)*$D38)/$E38))</f>
        <v>0.02261947436</v>
      </c>
      <c r="X38" s="39">
        <f t="shared" si="3"/>
        <v>12.13481405</v>
      </c>
      <c r="Y38" s="41">
        <f t="array" ref="Y38">if(or(F38=0,F38=""),"",((iferror(index(EPS!H:H,match(A38,EPS!A:A,0)),index(Ghosts!H:H,match(A38,Ghosts!A:A,0)))*1.25)+(iferror(index(EPS!I:I,match(A38,EPS!A:A,0)),index(Ghosts!I:I,match(A38,Ghosts!A:A,0)))*1.25)+(iferror(index(EPS!J:J,match(A38,EPS!A:A,0)),index(Ghosts!J:J,match(A38,Ghosts!A:A,0)))*1.5)+(iferror(index(EPS!K:K,match(A38,EPS!A:A,0)),index(Ghosts!K:K,match(A38,Ghosts!A:A,0)))*2)+(iferror(index(EPS!L:L,match(A38,EPS!A:A,0)),index(Ghosts!L:L,match(A38,Ghosts!A:A,0)))*2))*D38*(F38/48))</f>
        <v>13.52134926</v>
      </c>
      <c r="Z38" s="41">
        <f t="shared" si="4"/>
        <v>11.45111512</v>
      </c>
      <c r="AA38" s="41">
        <f t="array" ref="AA38">if(or(F38=0,F38=""),"",((iferror(index(EPS!H:H,match(A38,EPS!A:A,0)),index(Ghosts!H:H,match(A38,Ghosts!A:A,0)))*1.2)+(iferror(index(EPS!I:I,match(A38,EPS!A:A,0)),index(Ghosts!I:I,match(A38,Ghosts!A:A,0)))*1.2)+(iferror(index(EPS!J:J,match(A38,EPS!A:A,0)),index(Ghosts!J:J,match(A38,Ghosts!A:A,0)))*1.5)+(iferror(index(EPS!K:K,match(A38,EPS!A:A,0)),index(Ghosts!K:K,match(A38,Ghosts!A:A,0)))*3)+(iferror(index(EPS!L:L,match(A38,EPS!A:A,0)),index(Ghosts!L:L,match(A38,Ghosts!A:A,0)))*3))*D38*(F38/48))</f>
        <v>14.74617713</v>
      </c>
      <c r="AB38" s="42">
        <f t="shared" ref="AB38:AF38" si="40">if(iferror(search(AB$1,$I38),0)&gt;0,1,0)</f>
        <v>0</v>
      </c>
      <c r="AC38" s="42">
        <f t="shared" si="40"/>
        <v>0</v>
      </c>
      <c r="AD38" s="42">
        <f t="shared" si="40"/>
        <v>0</v>
      </c>
      <c r="AE38" s="42">
        <f t="shared" si="40"/>
        <v>0</v>
      </c>
      <c r="AF38" s="42">
        <f t="shared" si="40"/>
        <v>1</v>
      </c>
      <c r="AG38" s="25"/>
      <c r="AH38" s="25"/>
      <c r="AI38" s="25"/>
      <c r="AJ38" s="25"/>
      <c r="AK38" s="25"/>
      <c r="AL38" s="25"/>
    </row>
    <row r="39">
      <c r="A39" s="26" t="s">
        <v>452</v>
      </c>
      <c r="B39" s="25" t="s">
        <v>450</v>
      </c>
      <c r="C39" s="25" t="s">
        <v>38</v>
      </c>
      <c r="D39" s="28">
        <v>95.29416942833471</v>
      </c>
      <c r="E39" s="29">
        <v>0.1915656108597285</v>
      </c>
      <c r="F39" s="30">
        <v>29.0</v>
      </c>
      <c r="G39" s="58"/>
      <c r="H39" s="34">
        <v>29.732402149070886</v>
      </c>
      <c r="I39" s="35" t="s">
        <v>30</v>
      </c>
      <c r="J39" s="36">
        <v>5700.0</v>
      </c>
      <c r="K39" s="28">
        <v>5.216210903345769</v>
      </c>
      <c r="L39" s="28">
        <v>6.2493428655938</v>
      </c>
      <c r="M39" s="34">
        <v>29.23457869300715</v>
      </c>
      <c r="N39" s="35" t="s">
        <v>30</v>
      </c>
      <c r="O39" s="36">
        <v>6300.0</v>
      </c>
      <c r="P39" s="28">
        <v>4.6404093163503415</v>
      </c>
      <c r="Q39" s="37">
        <v>5.49119991609852</v>
      </c>
      <c r="R39" s="38">
        <f t="shared" si="2"/>
        <v>10.94570983</v>
      </c>
      <c r="S39" s="39">
        <f t="array" ref="S39">if(R39="","", if(index(Index_of_Stuff!J:J,match(B39,Index_of_Stuff!F:F,0))&gt;0,(D39-index(Index_of_Stuff!J:J,match(B39,Index_of_Stuff!F:F,0)))*(R39/index(Index_of_Stuff!I:I,match(B39,Index_of_Stuff!F:F,0))),(D39/index(Index_of_Stuff!I:I,match(B39,Index_of_Stuff!F:F,0)))*R39))</f>
        <v>12.58279781</v>
      </c>
      <c r="T39" s="40">
        <f t="array" ref="T39">if(or($F39=0,$F39=""),"", iferror(index(EPS!B:B,match($A39,EPS!$A:$A,0)),index(Ghosts!B:B,match($A39,Ghosts!$A:$A,0)))*($S39/(($F39/48)*$D39)/$E39))</f>
        <v>0.07027765989</v>
      </c>
      <c r="U39" s="40">
        <f t="array" ref="U39">if(or($F39=0,$F39=""),"", iferror(index(EPS!D:D,match($A39,EPS!$A:$A,0)),index(Ghosts!D:D,match($A39,Ghosts!$A:$A,0)))*($S39/(($F39/48)*$D39)/$E39))</f>
        <v>0.03502474283</v>
      </c>
      <c r="V39" s="40">
        <f t="array" ref="V39">if(or($F39=0,$F39=""),"", iferror(index(EPS!F:F,match($A39,EPS!$A:$A,0)),index(Ghosts!F:F,match($A39,Ghosts!$A:$A,0)))*($S39/(($F39/48)*$D39)/$E39))</f>
        <v>0.04517849564</v>
      </c>
      <c r="W39" s="40">
        <f t="array" ref="W39">if(or($F39=0,$F39=""),"", iferror(index(EPS!M:M,match($A39,EPS!$A:$A,0)),index(Ghosts!M:M,match($A39,Ghosts!$A:$A,0)))*($S39/(($F39/48)*$D39)/$E39))</f>
        <v>0.0324007393</v>
      </c>
      <c r="X39" s="39">
        <f t="shared" si="3"/>
        <v>16.81839118</v>
      </c>
      <c r="Y39" s="41">
        <f t="array" ref="Y39">if(or(F39=0,F39=""),"",((iferror(index(EPS!H:H,match(A39,EPS!A:A,0)),index(Ghosts!H:H,match(A39,Ghosts!A:A,0)))*1.25)+(iferror(index(EPS!I:I,match(A39,EPS!A:A,0)),index(Ghosts!I:I,match(A39,Ghosts!A:A,0)))*1.25)+(iferror(index(EPS!J:J,match(A39,EPS!A:A,0)),index(Ghosts!J:J,match(A39,Ghosts!A:A,0)))*1.5)+(iferror(index(EPS!K:K,match(A39,EPS!A:A,0)),index(Ghosts!K:K,match(A39,Ghosts!A:A,0)))*2)+(iferror(index(EPS!L:L,match(A39,EPS!A:A,0)),index(Ghosts!L:L,match(A39,Ghosts!A:A,0)))*2))*D39*(F39/48))</f>
        <v>14.770497</v>
      </c>
      <c r="Z39" s="41">
        <f t="shared" si="4"/>
        <v>14.87742864</v>
      </c>
      <c r="AA39" s="41">
        <f t="array" ref="AA39">if(or(F39=0,F39=""),"",((iferror(index(EPS!H:H,match(A39,EPS!A:A,0)),index(Ghosts!H:H,match(A39,Ghosts!A:A,0)))*1.2)+(iferror(index(EPS!I:I,match(A39,EPS!A:A,0)),index(Ghosts!I:I,match(A39,Ghosts!A:A,0)))*1.2)+(iferror(index(EPS!J:J,match(A39,EPS!A:A,0)),index(Ghosts!J:J,match(A39,Ghosts!A:A,0)))*1.5)+(iferror(index(EPS!K:K,match(A39,EPS!A:A,0)),index(Ghosts!K:K,match(A39,Ghosts!A:A,0)))*3)+(iferror(index(EPS!L:L,match(A39,EPS!A:A,0)),index(Ghosts!L:L,match(A39,Ghosts!A:A,0)))*3))*D39*(F39/48))</f>
        <v>15.70549162</v>
      </c>
      <c r="AB39" s="42">
        <f t="shared" ref="AB39:AF39" si="41">if(iferror(search(AB$1,$I39),0)&gt;0,1,0)</f>
        <v>0</v>
      </c>
      <c r="AC39" s="42">
        <f t="shared" si="41"/>
        <v>0</v>
      </c>
      <c r="AD39" s="42">
        <f t="shared" si="41"/>
        <v>0</v>
      </c>
      <c r="AE39" s="42">
        <f t="shared" si="41"/>
        <v>1</v>
      </c>
      <c r="AF39" s="42">
        <f t="shared" si="41"/>
        <v>0</v>
      </c>
      <c r="AG39" s="25"/>
      <c r="AH39" s="25"/>
      <c r="AI39" s="25"/>
      <c r="AJ39" s="25"/>
      <c r="AK39" s="25"/>
      <c r="AL39" s="25"/>
    </row>
    <row r="40">
      <c r="A40" s="26" t="s">
        <v>457</v>
      </c>
      <c r="B40" s="25" t="s">
        <v>450</v>
      </c>
      <c r="C40" s="25" t="s">
        <v>38</v>
      </c>
      <c r="D40" s="28">
        <v>95.29416942833471</v>
      </c>
      <c r="E40" s="29">
        <v>0.15728836424957843</v>
      </c>
      <c r="F40" s="30">
        <v>24.0</v>
      </c>
      <c r="G40" s="58"/>
      <c r="H40" s="34">
        <v>18.77498213563473</v>
      </c>
      <c r="I40" s="35" t="s">
        <v>40</v>
      </c>
      <c r="J40" s="36">
        <v>4000.0</v>
      </c>
      <c r="K40" s="28">
        <v>4.693745533908682</v>
      </c>
      <c r="L40" s="28">
        <v>4.016469434826342</v>
      </c>
      <c r="M40" s="34">
        <v>17.802681369705404</v>
      </c>
      <c r="N40" s="35" t="s">
        <v>28</v>
      </c>
      <c r="O40" s="36">
        <v>4700.0</v>
      </c>
      <c r="P40" s="28">
        <v>3.7878045467458303</v>
      </c>
      <c r="Q40" s="37">
        <v>3.117499710528815</v>
      </c>
      <c r="R40" s="38">
        <f t="shared" si="2"/>
        <v>7.211713156</v>
      </c>
      <c r="S40" s="39">
        <f t="array" ref="S40">if(R40="","", if(index(Index_of_Stuff!J:J,match(B40,Index_of_Stuff!F:F,0))&gt;0,(D40-index(Index_of_Stuff!J:J,match(B40,Index_of_Stuff!F:F,0)))*(R40/index(Index_of_Stuff!I:I,match(B40,Index_of_Stuff!F:F,0))),(D40/index(Index_of_Stuff!I:I,match(B40,Index_of_Stuff!F:F,0)))*R40))</f>
        <v>8.290328355</v>
      </c>
      <c r="T40" s="40">
        <f t="array" ref="T40">if(or($F40=0,$F40=""),"", iferror(index(EPS!B:B,match($A40,EPS!$A:$A,0)),index(Ghosts!B:B,match($A40,Ghosts!$A:$A,0)))*($S40/(($F40/48)*$D40)/$E40))</f>
        <v>0.02964651145</v>
      </c>
      <c r="U40" s="40">
        <f t="array" ref="U40">if(or($F40=0,$F40=""),"", iferror(index(EPS!D:D,match($A40,EPS!$A:$A,0)),index(Ghosts!D:D,match($A40,Ghosts!$A:$A,0)))*($S40/(($F40/48)*$D40)/$E40))</f>
        <v>0.04214671963</v>
      </c>
      <c r="V40" s="40">
        <f t="array" ref="V40">if(or($F40=0,$F40=""),"", iferror(index(EPS!F:F,match($A40,EPS!$A:$A,0)),index(Ghosts!F:F,match($A40,Ghosts!$A:$A,0)))*($S40/(($F40/48)*$D40)/$E40))</f>
        <v>0.01670381802</v>
      </c>
      <c r="W40" s="40">
        <f t="array" ref="W40">if(or($F40=0,$F40=""),"", iferror(index(EPS!M:M,match($A40,EPS!$A:$A,0)),index(Ghosts!M:M,match($A40,Ghosts!$A:$A,0)))*($S40/(($F40/48)*$D40)/$E40))</f>
        <v>0.03053148194</v>
      </c>
      <c r="X40" s="39">
        <f t="shared" si="3"/>
        <v>9.922248986</v>
      </c>
      <c r="Y40" s="41">
        <f t="array" ref="Y40">if(or(F40=0,F40=""),"",((iferror(index(EPS!H:H,match(A40,EPS!A:A,0)),index(Ghosts!H:H,match(A40,Ghosts!A:A,0)))*1.25)+(iferror(index(EPS!I:I,match(A40,EPS!A:A,0)),index(Ghosts!I:I,match(A40,Ghosts!A:A,0)))*1.25)+(iferror(index(EPS!J:J,match(A40,EPS!A:A,0)),index(Ghosts!J:J,match(A40,Ghosts!A:A,0)))*1.5)+(iferror(index(EPS!K:K,match(A40,EPS!A:A,0)),index(Ghosts!K:K,match(A40,Ghosts!A:A,0)))*2)+(iferror(index(EPS!L:L,match(A40,EPS!A:A,0)),index(Ghosts!L:L,match(A40,Ghosts!A:A,0)))*2))*D40*(F40/48))</f>
        <v>9.878431838</v>
      </c>
      <c r="Z40" s="41">
        <f t="shared" si="4"/>
        <v>8.190796773</v>
      </c>
      <c r="AA40" s="41">
        <f t="array" ref="AA40">if(or(F40=0,F40=""),"",((iferror(index(EPS!H:H,match(A40,EPS!A:A,0)),index(Ghosts!H:H,match(A40,Ghosts!A:A,0)))*1.2)+(iferror(index(EPS!I:I,match(A40,EPS!A:A,0)),index(Ghosts!I:I,match(A40,Ghosts!A:A,0)))*1.2)+(iferror(index(EPS!J:J,match(A40,EPS!A:A,0)),index(Ghosts!J:J,match(A40,Ghosts!A:A,0)))*1.5)+(iferror(index(EPS!K:K,match(A40,EPS!A:A,0)),index(Ghosts!K:K,match(A40,Ghosts!A:A,0)))*3)+(iferror(index(EPS!L:L,match(A40,EPS!A:A,0)),index(Ghosts!L:L,match(A40,Ghosts!A:A,0)))*3))*D40*(F40/48))</f>
        <v>10.72631171</v>
      </c>
      <c r="AB40" s="42">
        <f t="shared" ref="AB40:AF40" si="42">if(iferror(search(AB$1,$I40),0)&gt;0,1,0)</f>
        <v>0</v>
      </c>
      <c r="AC40" s="42">
        <f t="shared" si="42"/>
        <v>1</v>
      </c>
      <c r="AD40" s="42">
        <f t="shared" si="42"/>
        <v>1</v>
      </c>
      <c r="AE40" s="42">
        <f t="shared" si="42"/>
        <v>0</v>
      </c>
      <c r="AF40" s="42">
        <f t="shared" si="42"/>
        <v>0</v>
      </c>
      <c r="AG40" s="25"/>
      <c r="AH40" s="25"/>
      <c r="AI40" s="25"/>
      <c r="AJ40" s="25"/>
      <c r="AK40" s="25"/>
      <c r="AL40" s="25"/>
    </row>
    <row r="41">
      <c r="A41" s="26" t="s">
        <v>463</v>
      </c>
      <c r="B41" s="25" t="s">
        <v>450</v>
      </c>
      <c r="C41" s="25" t="s">
        <v>38</v>
      </c>
      <c r="D41" s="28">
        <v>95.29416942833471</v>
      </c>
      <c r="E41" s="29">
        <v>0.1358456742010912</v>
      </c>
      <c r="F41" s="30">
        <v>20.0</v>
      </c>
      <c r="G41" s="59"/>
      <c r="H41" s="34">
        <v>17.49664379673178</v>
      </c>
      <c r="I41" s="35" t="s">
        <v>45</v>
      </c>
      <c r="J41" s="36">
        <v>3300.0</v>
      </c>
      <c r="K41" s="28">
        <v>5.302013271736904</v>
      </c>
      <c r="L41" s="28">
        <v>4.308705779911867</v>
      </c>
      <c r="M41" s="34">
        <v>17.640524578893054</v>
      </c>
      <c r="N41" s="35" t="s">
        <v>31</v>
      </c>
      <c r="O41" s="36">
        <v>3200.0</v>
      </c>
      <c r="P41" s="28">
        <v>5.51266393090408</v>
      </c>
      <c r="Q41" s="37">
        <v>4.506830911452513</v>
      </c>
      <c r="R41" s="38">
        <f t="shared" si="2"/>
        <v>5.091259322</v>
      </c>
      <c r="S41" s="39">
        <f t="array" ref="S41">if(R41="","", if(index(Index_of_Stuff!J:J,match(B41,Index_of_Stuff!F:F,0))&gt;0,(D41-index(Index_of_Stuff!J:J,match(B41,Index_of_Stuff!F:F,0)))*(R41/index(Index_of_Stuff!I:I,match(B41,Index_of_Stuff!F:F,0))),(D41/index(Index_of_Stuff!I:I,match(B41,Index_of_Stuff!F:F,0)))*R41))</f>
        <v>5.852730218</v>
      </c>
      <c r="T41" s="40">
        <f t="array" ref="T41">if(or($F41=0,$F41=""),"", iferror(index(EPS!B:B,match($A41,EPS!$A:$A,0)),index(Ghosts!B:B,match($A41,Ghosts!$A:$A,0)))*($S41/(($F41/48)*$D41)/$E41))</f>
        <v>0.06857640008</v>
      </c>
      <c r="U41" s="40">
        <f t="array" ref="U41">if(or($F41=0,$F41=""),"", iferror(index(EPS!D:D,match($A41,EPS!$A:$A,0)),index(Ghosts!D:D,match($A41,Ghosts!$A:$A,0)))*($S41/(($F41/48)*$D41)/$E41))</f>
        <v>0.000759548735</v>
      </c>
      <c r="V41" s="40">
        <f t="array" ref="V41">if(or($F41=0,$F41=""),"", iferror(index(EPS!F:F,match($A41,EPS!$A:$A,0)),index(Ghosts!F:F,match($A41,Ghosts!$A:$A,0)))*($S41/(($F41/48)*$D41)/$E41))</f>
        <v>0.03244358168</v>
      </c>
      <c r="W41" s="40">
        <f t="array" ref="W41">if(or($F41=0,$F41=""),"", iferror(index(EPS!M:M,match($A41,EPS!$A:$A,0)),index(Ghosts!M:M,match($A41,Ghosts!$A:$A,0)))*($S41/(($F41/48)*$D41)/$E41))</f>
        <v>0.02690972661</v>
      </c>
      <c r="X41" s="39">
        <f t="shared" si="3"/>
        <v>6.305295126</v>
      </c>
      <c r="Y41" s="41">
        <f t="array" ref="Y41">if(or(F41=0,F41=""),"",((iferror(index(EPS!H:H,match(A41,EPS!A:A,0)),index(Ghosts!H:H,match(A41,Ghosts!A:A,0)))*1.25)+(iferror(index(EPS!I:I,match(A41,EPS!A:A,0)),index(Ghosts!I:I,match(A41,Ghosts!A:A,0)))*1.25)+(iferror(index(EPS!J:J,match(A41,EPS!A:A,0)),index(Ghosts!J:J,match(A41,Ghosts!A:A,0)))*1.5)+(iferror(index(EPS!K:K,match(A41,EPS!A:A,0)),index(Ghosts!K:K,match(A41,Ghosts!A:A,0)))*2)+(iferror(index(EPS!L:L,match(A41,EPS!A:A,0)),index(Ghosts!L:L,match(A41,Ghosts!A:A,0)))*2))*D41*(F41/48))</f>
        <v>10.89331474</v>
      </c>
      <c r="Z41" s="41">
        <f t="shared" si="4"/>
        <v>5.755978332</v>
      </c>
      <c r="AA41" s="41">
        <f t="array" ref="AA41">if(or(F41=0,F41=""),"",((iferror(index(EPS!H:H,match(A41,EPS!A:A,0)),index(Ghosts!H:H,match(A41,Ghosts!A:A,0)))*1.2)+(iferror(index(EPS!I:I,match(A41,EPS!A:A,0)),index(Ghosts!I:I,match(A41,Ghosts!A:A,0)))*1.2)+(iferror(index(EPS!J:J,match(A41,EPS!A:A,0)),index(Ghosts!J:J,match(A41,Ghosts!A:A,0)))*1.5)+(iferror(index(EPS!K:K,match(A41,EPS!A:A,0)),index(Ghosts!K:K,match(A41,Ghosts!A:A,0)))*3)+(iferror(index(EPS!L:L,match(A41,EPS!A:A,0)),index(Ghosts!L:L,match(A41,Ghosts!A:A,0)))*3))*D41*(F41/48))</f>
        <v>11.59015336</v>
      </c>
      <c r="AB41" s="42">
        <f t="shared" ref="AB41:AF41" si="43">if(iferror(search(AB$1,$I41),0)&gt;0,1,0)</f>
        <v>0</v>
      </c>
      <c r="AC41" s="42">
        <f t="shared" si="43"/>
        <v>0</v>
      </c>
      <c r="AD41" s="42">
        <f t="shared" si="43"/>
        <v>0</v>
      </c>
      <c r="AE41" s="42">
        <f t="shared" si="43"/>
        <v>1</v>
      </c>
      <c r="AF41" s="42">
        <f t="shared" si="43"/>
        <v>1</v>
      </c>
      <c r="AG41" s="25"/>
      <c r="AH41" s="25"/>
      <c r="AI41" s="25"/>
      <c r="AJ41" s="25"/>
      <c r="AK41" s="25"/>
      <c r="AL41" s="25"/>
    </row>
    <row r="42">
      <c r="A42" s="26" t="s">
        <v>470</v>
      </c>
      <c r="B42" s="25" t="s">
        <v>450</v>
      </c>
      <c r="C42" s="25" t="s">
        <v>38</v>
      </c>
      <c r="D42" s="28">
        <v>95.29416942833471</v>
      </c>
      <c r="E42" s="29">
        <v>0.2144777975133215</v>
      </c>
      <c r="F42" s="30">
        <v>15.0</v>
      </c>
      <c r="G42" s="59"/>
      <c r="H42" s="34">
        <v>14.596984591192975</v>
      </c>
      <c r="I42" s="35" t="s">
        <v>27</v>
      </c>
      <c r="J42" s="36">
        <v>3000.0</v>
      </c>
      <c r="K42" s="28">
        <v>4.8656615303976585</v>
      </c>
      <c r="L42" s="28">
        <v>3.462913741333667</v>
      </c>
      <c r="M42" s="34">
        <v>14.301109503320442</v>
      </c>
      <c r="N42" s="35" t="s">
        <v>27</v>
      </c>
      <c r="O42" s="36">
        <v>3000.0</v>
      </c>
      <c r="P42" s="28">
        <v>4.767036501106814</v>
      </c>
      <c r="Q42" s="37">
        <v>3.342241463405187</v>
      </c>
      <c r="R42" s="38">
        <f t="shared" si="2"/>
        <v>6.470793743</v>
      </c>
      <c r="S42" s="39">
        <f t="array" ref="S42">if(R42="","", if(index(Index_of_Stuff!J:J,match(B42,Index_of_Stuff!F:F,0))&gt;0,(D42-index(Index_of_Stuff!J:J,match(B42,Index_of_Stuff!F:F,0)))*(R42/index(Index_of_Stuff!I:I,match(B42,Index_of_Stuff!F:F,0))),(D42/index(Index_of_Stuff!I:I,match(B42,Index_of_Stuff!F:F,0)))*R42))</f>
        <v>7.438593809</v>
      </c>
      <c r="T42" s="40">
        <f t="array" ref="T42">if(or($F42=0,$F42=""),"", iferror(index(EPS!B:B,match($A42,EPS!$A:$A,0)),index(Ghosts!B:B,match($A42,Ghosts!$A:$A,0)))*($S42/(($F42/48)*$D42)/$E42))</f>
        <v>0.07919560211</v>
      </c>
      <c r="U42" s="40">
        <f t="array" ref="U42">if(or($F42=0,$F42=""),"", iferror(index(EPS!D:D,match($A42,EPS!$A:$A,0)),index(Ghosts!D:D,match($A42,Ghosts!$A:$A,0)))*($S42/(($F42/48)*$D42)/$E42))</f>
        <v>0.01560619218</v>
      </c>
      <c r="V42" s="40">
        <f t="array" ref="V42">if(or($F42=0,$F42=""),"", iferror(index(EPS!F:F,match($A42,EPS!$A:$A,0)),index(Ghosts!F:F,match($A42,Ghosts!$A:$A,0)))*($S42/(($F42/48)*$D42)/$E42))</f>
        <v>0.04809968187</v>
      </c>
      <c r="W42" s="40">
        <f t="array" ref="W42">if(or($F42=0,$F42=""),"", iferror(index(EPS!M:M,match($A42,EPS!$A:$A,0)),index(Ghosts!M:M,match($A42,Ghosts!$A:$A,0)))*($S42/(($F42/48)*$D42)/$E42))</f>
        <v>0.05205946198</v>
      </c>
      <c r="X42" s="39">
        <f t="shared" si="3"/>
        <v>7.00063213</v>
      </c>
      <c r="Y42" s="41">
        <f t="array" ref="Y42">if(or(F42=0,F42=""),"",((iferror(index(EPS!H:H,match(A42,EPS!A:A,0)),index(Ghosts!H:H,match(A42,Ghosts!A:A,0)))*1.25)+(iferror(index(EPS!I:I,match(A42,EPS!A:A,0)),index(Ghosts!I:I,match(A42,Ghosts!A:A,0)))*1.25)+(iferror(index(EPS!J:J,match(A42,EPS!A:A,0)),index(Ghosts!J:J,match(A42,Ghosts!A:A,0)))*1.5)+(iferror(index(EPS!K:K,match(A42,EPS!A:A,0)),index(Ghosts!K:K,match(A42,Ghosts!A:A,0)))*2)+(iferror(index(EPS!L:L,match(A42,EPS!A:A,0)),index(Ghosts!L:L,match(A42,Ghosts!A:A,0)))*2))*D42*(F42/48))</f>
        <v>7.930261662</v>
      </c>
      <c r="Z42" s="41">
        <f t="shared" si="4"/>
        <v>5.993109894</v>
      </c>
      <c r="AA42" s="41">
        <f t="array" ref="AA42">if(or(F42=0,F42=""),"",((iferror(index(EPS!H:H,match(A42,EPS!A:A,0)),index(Ghosts!H:H,match(A42,Ghosts!A:A,0)))*1.2)+(iferror(index(EPS!I:I,match(A42,EPS!A:A,0)),index(Ghosts!I:I,match(A42,Ghosts!A:A,0)))*1.2)+(iferror(index(EPS!J:J,match(A42,EPS!A:A,0)),index(Ghosts!J:J,match(A42,Ghosts!A:A,0)))*1.5)+(iferror(index(EPS!K:K,match(A42,EPS!A:A,0)),index(Ghosts!K:K,match(A42,Ghosts!A:A,0)))*3)+(iferror(index(EPS!L:L,match(A42,EPS!A:A,0)),index(Ghosts!L:L,match(A42,Ghosts!A:A,0)))*3))*D42*(F42/48))</f>
        <v>8.761405496</v>
      </c>
      <c r="AB42" s="42">
        <f t="shared" ref="AB42:AF42" si="44">if(iferror(search(AB$1,$I42),0)&gt;0,1,0)</f>
        <v>1</v>
      </c>
      <c r="AC42" s="42">
        <f t="shared" si="44"/>
        <v>0</v>
      </c>
      <c r="AD42" s="42">
        <f t="shared" si="44"/>
        <v>0</v>
      </c>
      <c r="AE42" s="42">
        <f t="shared" si="44"/>
        <v>0</v>
      </c>
      <c r="AF42" s="42">
        <f t="shared" si="44"/>
        <v>0</v>
      </c>
      <c r="AG42" s="25"/>
      <c r="AH42" s="25"/>
      <c r="AI42" s="25"/>
      <c r="AJ42" s="25"/>
      <c r="AK42" s="25"/>
      <c r="AL42" s="25"/>
    </row>
    <row r="43">
      <c r="A43" s="26" t="s">
        <v>454</v>
      </c>
      <c r="B43" s="25" t="s">
        <v>450</v>
      </c>
      <c r="C43" s="25" t="s">
        <v>38</v>
      </c>
      <c r="D43" s="28">
        <v>95.29416942833471</v>
      </c>
      <c r="E43" s="29">
        <v>0.12943589743589742</v>
      </c>
      <c r="F43" s="30">
        <v>14.0</v>
      </c>
      <c r="G43" s="59"/>
      <c r="H43" s="34">
        <v>10.446329688212813</v>
      </c>
      <c r="I43" s="35" t="s">
        <v>58</v>
      </c>
      <c r="J43" s="36">
        <v>3000.0</v>
      </c>
      <c r="K43" s="28">
        <v>3.482109896070938</v>
      </c>
      <c r="L43" s="28">
        <v>1.9398836982799612</v>
      </c>
      <c r="M43" s="34">
        <v>10.502182970461032</v>
      </c>
      <c r="N43" s="35" t="s">
        <v>28</v>
      </c>
      <c r="O43" s="36">
        <v>3200.0</v>
      </c>
      <c r="P43" s="28">
        <v>3.2819321782690727</v>
      </c>
      <c r="Q43" s="37">
        <v>1.83551586911121</v>
      </c>
      <c r="R43" s="38">
        <f t="shared" si="2"/>
        <v>3.376189589</v>
      </c>
      <c r="S43" s="39">
        <f t="array" ref="S43">if(R43="","", if(index(Index_of_Stuff!J:J,match(B43,Index_of_Stuff!F:F,0))&gt;0,(D43-index(Index_of_Stuff!J:J,match(B43,Index_of_Stuff!F:F,0)))*(R43/index(Index_of_Stuff!I:I,match(B43,Index_of_Stuff!F:F,0))),(D43/index(Index_of_Stuff!I:I,match(B43,Index_of_Stuff!F:F,0)))*R43))</f>
        <v>3.881147194</v>
      </c>
      <c r="T43" s="40">
        <f t="array" ref="T43">if(or($F43=0,$F43=""),"", iferror(index(EPS!B:B,match($A43,EPS!$A:$A,0)),index(Ghosts!B:B,match($A43,Ghosts!$A:$A,0)))*($S43/(($F43/48)*$D43)/$E43))</f>
        <v>0.0612774357</v>
      </c>
      <c r="U43" s="40">
        <f t="array" ref="U43">if(or($F43=0,$F43=""),"", iferror(index(EPS!D:D,match($A43,EPS!$A:$A,0)),index(Ghosts!D:D,match($A43,Ghosts!$A:$A,0)))*($S43/(($F43/48)*$D43)/$E43))</f>
        <v>0.009709452839</v>
      </c>
      <c r="V43" s="40">
        <f t="array" ref="V43">if(or($F43=0,$F43=""),"", iferror(index(EPS!F:F,match($A43,EPS!$A:$A,0)),index(Ghosts!F:F,match($A43,Ghosts!$A:$A,0)))*($S43/(($F43/48)*$D43)/$E43))</f>
        <v>0.03851416293</v>
      </c>
      <c r="W43" s="40">
        <f t="array" ref="W43">if(or($F43=0,$F43=""),"", iferror(index(EPS!M:M,match($A43,EPS!$A:$A,0)),index(Ghosts!M:M,match($A43,Ghosts!$A:$A,0)))*($S43/(($F43/48)*$D43)/$E43))</f>
        <v>0.02459728053</v>
      </c>
      <c r="X43" s="39">
        <f t="shared" si="3"/>
        <v>5.079474456</v>
      </c>
      <c r="Y43" s="41">
        <f t="array" ref="Y43">if(or(F43=0,F43=""),"",((iferror(index(EPS!H:H,match(A43,EPS!A:A,0)),index(Ghosts!H:H,match(A43,Ghosts!A:A,0)))*1.25)+(iferror(index(EPS!I:I,match(A43,EPS!A:A,0)),index(Ghosts!I:I,match(A43,Ghosts!A:A,0)))*1.25)+(iferror(index(EPS!J:J,match(A43,EPS!A:A,0)),index(Ghosts!J:J,match(A43,Ghosts!A:A,0)))*1.5)+(iferror(index(EPS!K:K,match(A43,EPS!A:A,0)),index(Ghosts!K:K,match(A43,Ghosts!A:A,0)))*2)+(iferror(index(EPS!L:L,match(A43,EPS!A:A,0)),index(Ghosts!L:L,match(A43,Ghosts!A:A,0)))*2))*D43*(F43/48))</f>
        <v>5.799940652</v>
      </c>
      <c r="Z43" s="41">
        <f t="shared" si="4"/>
        <v>4.602711505</v>
      </c>
      <c r="AA43" s="41">
        <f t="array" ref="AA43">if(or(F43=0,F43=""),"",((iferror(index(EPS!H:H,match(A43,EPS!A:A,0)),index(Ghosts!H:H,match(A43,Ghosts!A:A,0)))*1.2)+(iferror(index(EPS!I:I,match(A43,EPS!A:A,0)),index(Ghosts!I:I,match(A43,Ghosts!A:A,0)))*1.2)+(iferror(index(EPS!J:J,match(A43,EPS!A:A,0)),index(Ghosts!J:J,match(A43,Ghosts!A:A,0)))*1.5)+(iferror(index(EPS!K:K,match(A43,EPS!A:A,0)),index(Ghosts!K:K,match(A43,Ghosts!A:A,0)))*3)+(iferror(index(EPS!L:L,match(A43,EPS!A:A,0)),index(Ghosts!L:L,match(A43,Ghosts!A:A,0)))*3))*D43*(F43/48))</f>
        <v>6.470474104</v>
      </c>
      <c r="AB43" s="42">
        <f t="shared" ref="AB43:AF43" si="45">if(iferror(search(AB$1,$I43),0)&gt;0,1,0)</f>
        <v>1</v>
      </c>
      <c r="AC43" s="42">
        <f t="shared" si="45"/>
        <v>1</v>
      </c>
      <c r="AD43" s="42">
        <f t="shared" si="45"/>
        <v>0</v>
      </c>
      <c r="AE43" s="42">
        <f t="shared" si="45"/>
        <v>0</v>
      </c>
      <c r="AF43" s="42">
        <f t="shared" si="45"/>
        <v>0</v>
      </c>
      <c r="AG43" s="25"/>
      <c r="AH43" s="25"/>
      <c r="AI43" s="25"/>
      <c r="AJ43" s="25"/>
      <c r="AK43" s="25"/>
      <c r="AL43" s="25"/>
    </row>
    <row r="44">
      <c r="A44" s="26" t="s">
        <v>465</v>
      </c>
      <c r="B44" s="25" t="s">
        <v>450</v>
      </c>
      <c r="C44" s="25" t="s">
        <v>38</v>
      </c>
      <c r="D44" s="28">
        <v>95.29416942833471</v>
      </c>
      <c r="E44" s="29">
        <v>0.18476923076923077</v>
      </c>
      <c r="F44" s="30">
        <v>12.0</v>
      </c>
      <c r="G44" s="59"/>
      <c r="H44" s="34">
        <v>8.664468951598863</v>
      </c>
      <c r="I44" s="35" t="s">
        <v>40</v>
      </c>
      <c r="J44" s="36">
        <v>3000.0</v>
      </c>
      <c r="K44" s="28">
        <v>2.888156317199621</v>
      </c>
      <c r="L44" s="28">
        <v>1.403122040711878</v>
      </c>
      <c r="M44" s="34">
        <v>8.423717065501556</v>
      </c>
      <c r="N44" s="35" t="s">
        <v>29</v>
      </c>
      <c r="O44" s="36">
        <v>3300.0</v>
      </c>
      <c r="P44" s="28">
        <v>2.5526415350004714</v>
      </c>
      <c r="Q44" s="37">
        <v>1.2148023259954421</v>
      </c>
      <c r="R44" s="38">
        <f t="shared" si="2"/>
        <v>4.341929959</v>
      </c>
      <c r="S44" s="39">
        <f t="array" ref="S44">if(R44="","", if(index(Index_of_Stuff!J:J,match(B44,Index_of_Stuff!F:F,0))&gt;0,(D44-index(Index_of_Stuff!J:J,match(B44,Index_of_Stuff!F:F,0)))*(R44/index(Index_of_Stuff!I:I,match(B44,Index_of_Stuff!F:F,0))),(D44/index(Index_of_Stuff!I:I,match(B44,Index_of_Stuff!F:F,0)))*R44))</f>
        <v>4.991327896</v>
      </c>
      <c r="T44" s="40">
        <f t="array" ref="T44">if(or($F44=0,$F44=""),"", iferror(index(EPS!B:B,match($A44,EPS!$A:$A,0)),index(Ghosts!B:B,match($A44,Ghosts!$A:$A,0)))*($S44/(($F44/48)*$D44)/$E44))</f>
        <v>0.03050228625</v>
      </c>
      <c r="U44" s="40">
        <f t="array" ref="U44">if(or($F44=0,$F44=""),"", iferror(index(EPS!D:D,match($A44,EPS!$A:$A,0)),index(Ghosts!D:D,match($A44,Ghosts!$A:$A,0)))*($S44/(($F44/48)*$D44)/$E44))</f>
        <v>0.01836940659</v>
      </c>
      <c r="V44" s="40">
        <f t="array" ref="V44">if(or($F44=0,$F44=""),"", iferror(index(EPS!F:F,match($A44,EPS!$A:$A,0)),index(Ghosts!F:F,match($A44,Ghosts!$A:$A,0)))*($S44/(($F44/48)*$D44)/$E44))</f>
        <v>0.0256264561</v>
      </c>
      <c r="W44" s="40">
        <f t="array" ref="W44">if(or($F44=0,$F44=""),"", iferror(index(EPS!M:M,match($A44,EPS!$A:$A,0)),index(Ghosts!M:M,match($A44,Ghosts!$A:$A,0)))*($S44/(($F44/48)*$D44)/$E44))</f>
        <v>0.01802923239</v>
      </c>
      <c r="X44" s="39">
        <f t="shared" si="3"/>
        <v>3.380783064</v>
      </c>
      <c r="Y44" s="41">
        <f t="array" ref="Y44">if(or(F44=0,F44=""),"",((iferror(index(EPS!H:H,match(A44,EPS!A:A,0)),index(Ghosts!H:H,match(A44,Ghosts!A:A,0)))*1.25)+(iferror(index(EPS!I:I,match(A44,EPS!A:A,0)),index(Ghosts!I:I,match(A44,Ghosts!A:A,0)))*1.25)+(iferror(index(EPS!J:J,match(A44,EPS!A:A,0)),index(Ghosts!J:J,match(A44,Ghosts!A:A,0)))*1.5)+(iferror(index(EPS!K:K,match(A44,EPS!A:A,0)),index(Ghosts!K:K,match(A44,Ghosts!A:A,0)))*2)+(iferror(index(EPS!L:L,match(A44,EPS!A:A,0)),index(Ghosts!L:L,match(A44,Ghosts!A:A,0)))*2))*D44*(F44/48))</f>
        <v>2.743876491</v>
      </c>
      <c r="Z44" s="41">
        <f t="shared" si="4"/>
        <v>2.947210805</v>
      </c>
      <c r="AA44" s="41">
        <f t="array" ref="AA44">if(or(F44=0,F44=""),"",((iferror(index(EPS!H:H,match(A44,EPS!A:A,0)),index(Ghosts!H:H,match(A44,Ghosts!A:A,0)))*1.2)+(iferror(index(EPS!I:I,match(A44,EPS!A:A,0)),index(Ghosts!I:I,match(A44,Ghosts!A:A,0)))*1.2)+(iferror(index(EPS!J:J,match(A44,EPS!A:A,0)),index(Ghosts!J:J,match(A44,Ghosts!A:A,0)))*1.5)+(iferror(index(EPS!K:K,match(A44,EPS!A:A,0)),index(Ghosts!K:K,match(A44,Ghosts!A:A,0)))*3)+(iferror(index(EPS!L:L,match(A44,EPS!A:A,0)),index(Ghosts!L:L,match(A44,Ghosts!A:A,0)))*3))*D44*(F44/48))</f>
        <v>2.97818103</v>
      </c>
      <c r="AB44" s="42">
        <f t="shared" ref="AB44:AF44" si="46">if(iferror(search(AB$1,$I44),0)&gt;0,1,0)</f>
        <v>0</v>
      </c>
      <c r="AC44" s="42">
        <f t="shared" si="46"/>
        <v>1</v>
      </c>
      <c r="AD44" s="42">
        <f t="shared" si="46"/>
        <v>1</v>
      </c>
      <c r="AE44" s="42">
        <f t="shared" si="46"/>
        <v>0</v>
      </c>
      <c r="AF44" s="42">
        <f t="shared" si="46"/>
        <v>0</v>
      </c>
      <c r="AG44" s="25"/>
      <c r="AH44" s="25"/>
      <c r="AI44" s="25"/>
      <c r="AJ44" s="25"/>
      <c r="AK44" s="25"/>
      <c r="AL44" s="25"/>
    </row>
    <row r="45">
      <c r="A45" s="26" t="s">
        <v>467</v>
      </c>
      <c r="B45" s="25" t="s">
        <v>450</v>
      </c>
      <c r="C45" s="25" t="s">
        <v>38</v>
      </c>
      <c r="D45" s="28">
        <v>95.29416942833471</v>
      </c>
      <c r="E45" s="29">
        <v>0.17970297029702972</v>
      </c>
      <c r="F45" s="30">
        <v>0.0</v>
      </c>
      <c r="G45" s="59"/>
      <c r="H45" s="34" t="s">
        <v>64</v>
      </c>
      <c r="I45" s="35" t="s">
        <v>27</v>
      </c>
      <c r="J45" s="36">
        <v>3000.0</v>
      </c>
      <c r="K45" s="28" t="s">
        <v>64</v>
      </c>
      <c r="L45" s="28" t="s">
        <v>64</v>
      </c>
      <c r="M45" s="34" t="s">
        <v>64</v>
      </c>
      <c r="N45" s="35" t="s">
        <v>27</v>
      </c>
      <c r="O45" s="36">
        <v>3000.0</v>
      </c>
      <c r="P45" s="28" t="s">
        <v>64</v>
      </c>
      <c r="Q45" s="37" t="s">
        <v>64</v>
      </c>
      <c r="R45" s="38" t="str">
        <f t="shared" si="2"/>
        <v/>
      </c>
      <c r="S45" s="39" t="str">
        <f t="array" ref="S45">if(R45="","", if(index(Index_of_Stuff!J:J,match(B45,Index_of_Stuff!F:F,0))&gt;0,(D45-index(Index_of_Stuff!J:J,match(B45,Index_of_Stuff!F:F,0)))*(R45/index(Index_of_Stuff!I:I,match(B45,Index_of_Stuff!F:F,0))),(D45/index(Index_of_Stuff!I:I,match(B45,Index_of_Stuff!F:F,0)))*R45))</f>
        <v/>
      </c>
      <c r="T45" s="40" t="str">
        <f t="array" ref="T45">if(or($F45=0,$F45=""),"", iferror(index(EPS!B:B,match($A45,EPS!$A:$A,0)),index(Ghosts!B:B,match($A45,Ghosts!$A:$A,0)))*($S45/(($F45/48)*$D45)/$E45))</f>
        <v/>
      </c>
      <c r="U45" s="40" t="str">
        <f t="array" ref="U45">if(or($F45=0,$F45=""),"", iferror(index(EPS!D:D,match($A45,EPS!$A:$A,0)),index(Ghosts!D:D,match($A45,Ghosts!$A:$A,0)))*($S45/(($F45/48)*$D45)/$E45))</f>
        <v/>
      </c>
      <c r="V45" s="40" t="str">
        <f t="array" ref="V45">if(or($F45=0,$F45=""),"", iferror(index(EPS!F:F,match($A45,EPS!$A:$A,0)),index(Ghosts!F:F,match($A45,Ghosts!$A:$A,0)))*($S45/(($F45/48)*$D45)/$E45))</f>
        <v/>
      </c>
      <c r="W45" s="40" t="str">
        <f t="array" ref="W45">if(or($F45=0,$F45=""),"", iferror(index(EPS!M:M,match($A45,EPS!$A:$A,0)),index(Ghosts!M:M,match($A45,Ghosts!$A:$A,0)))*($S45/(($F45/48)*$D45)/$E45))</f>
        <v/>
      </c>
      <c r="X45" s="39" t="str">
        <f t="shared" si="3"/>
        <v/>
      </c>
      <c r="Y45" s="41" t="str">
        <f t="array" ref="Y45">if(or(F45=0,F45=""),"",((iferror(index(EPS!H:H,match(A45,EPS!A:A,0)),index(Ghosts!H:H,match(A45,Ghosts!A:A,0)))*1.25)+(iferror(index(EPS!I:I,match(A45,EPS!A:A,0)),index(Ghosts!I:I,match(A45,Ghosts!A:A,0)))*1.25)+(iferror(index(EPS!J:J,match(A45,EPS!A:A,0)),index(Ghosts!J:J,match(A45,Ghosts!A:A,0)))*1.5)+(iferror(index(EPS!K:K,match(A45,EPS!A:A,0)),index(Ghosts!K:K,match(A45,Ghosts!A:A,0)))*2)+(iferror(index(EPS!L:L,match(A45,EPS!A:A,0)),index(Ghosts!L:L,match(A45,Ghosts!A:A,0)))*2))*D45*(F45/48))</f>
        <v/>
      </c>
      <c r="Z45" s="41" t="str">
        <f t="shared" si="4"/>
        <v/>
      </c>
      <c r="AA45" s="41" t="str">
        <f t="array" ref="AA45">if(or(F45=0,F45=""),"",((iferror(index(EPS!H:H,match(A45,EPS!A:A,0)),index(Ghosts!H:H,match(A45,Ghosts!A:A,0)))*1.2)+(iferror(index(EPS!I:I,match(A45,EPS!A:A,0)),index(Ghosts!I:I,match(A45,Ghosts!A:A,0)))*1.2)+(iferror(index(EPS!J:J,match(A45,EPS!A:A,0)),index(Ghosts!J:J,match(A45,Ghosts!A:A,0)))*1.5)+(iferror(index(EPS!K:K,match(A45,EPS!A:A,0)),index(Ghosts!K:K,match(A45,Ghosts!A:A,0)))*3)+(iferror(index(EPS!L:L,match(A45,EPS!A:A,0)),index(Ghosts!L:L,match(A45,Ghosts!A:A,0)))*3))*D45*(F45/48))</f>
        <v/>
      </c>
      <c r="AB45" s="42">
        <f t="shared" ref="AB45:AF45" si="47">if(iferror(search(AB$1,$I45),0)&gt;0,1,0)</f>
        <v>1</v>
      </c>
      <c r="AC45" s="42">
        <f t="shared" si="47"/>
        <v>0</v>
      </c>
      <c r="AD45" s="42">
        <f t="shared" si="47"/>
        <v>0</v>
      </c>
      <c r="AE45" s="42">
        <f t="shared" si="47"/>
        <v>0</v>
      </c>
      <c r="AF45" s="42">
        <f t="shared" si="47"/>
        <v>0</v>
      </c>
      <c r="AG45" s="25"/>
      <c r="AH45" s="25"/>
      <c r="AI45" s="25"/>
      <c r="AJ45" s="25"/>
      <c r="AK45" s="25"/>
      <c r="AL45" s="25"/>
    </row>
    <row r="46">
      <c r="A46" s="26" t="s">
        <v>468</v>
      </c>
      <c r="B46" s="25" t="s">
        <v>450</v>
      </c>
      <c r="C46" s="25" t="s">
        <v>38</v>
      </c>
      <c r="D46" s="28">
        <v>95.29416942833471</v>
      </c>
      <c r="E46" s="29">
        <v>0.1870388466159391</v>
      </c>
      <c r="F46" s="30">
        <v>0.0</v>
      </c>
      <c r="G46" s="59"/>
      <c r="H46" s="34" t="s">
        <v>64</v>
      </c>
      <c r="I46" s="35" t="s">
        <v>30</v>
      </c>
      <c r="J46" s="36">
        <v>5600.0</v>
      </c>
      <c r="K46" s="28" t="s">
        <v>64</v>
      </c>
      <c r="L46" s="28" t="s">
        <v>64</v>
      </c>
      <c r="M46" s="34" t="s">
        <v>64</v>
      </c>
      <c r="N46" s="35" t="s">
        <v>30</v>
      </c>
      <c r="O46" s="36">
        <v>3700.0</v>
      </c>
      <c r="P46" s="28" t="s">
        <v>64</v>
      </c>
      <c r="Q46" s="37" t="s">
        <v>64</v>
      </c>
      <c r="R46" s="38" t="str">
        <f t="shared" si="2"/>
        <v/>
      </c>
      <c r="S46" s="39" t="str">
        <f t="array" ref="S46">if(R46="","", if(index(Index_of_Stuff!J:J,match(B46,Index_of_Stuff!F:F,0))&gt;0,(D46-index(Index_of_Stuff!J:J,match(B46,Index_of_Stuff!F:F,0)))*(R46/index(Index_of_Stuff!I:I,match(B46,Index_of_Stuff!F:F,0))),(D46/index(Index_of_Stuff!I:I,match(B46,Index_of_Stuff!F:F,0)))*R46))</f>
        <v/>
      </c>
      <c r="T46" s="40" t="str">
        <f t="array" ref="T46">if(or($F46=0,$F46=""),"", iferror(index(EPS!B:B,match($A46,EPS!$A:$A,0)),index(Ghosts!B:B,match($A46,Ghosts!$A:$A,0)))*($S46/(($F46/48)*$D46)/$E46))</f>
        <v/>
      </c>
      <c r="U46" s="40" t="str">
        <f t="array" ref="U46">if(or($F46=0,$F46=""),"", iferror(index(EPS!D:D,match($A46,EPS!$A:$A,0)),index(Ghosts!D:D,match($A46,Ghosts!$A:$A,0)))*($S46/(($F46/48)*$D46)/$E46))</f>
        <v/>
      </c>
      <c r="V46" s="40" t="str">
        <f t="array" ref="V46">if(or($F46=0,$F46=""),"", iferror(index(EPS!F:F,match($A46,EPS!$A:$A,0)),index(Ghosts!F:F,match($A46,Ghosts!$A:$A,0)))*($S46/(($F46/48)*$D46)/$E46))</f>
        <v/>
      </c>
      <c r="W46" s="40" t="str">
        <f t="array" ref="W46">if(or($F46=0,$F46=""),"", iferror(index(EPS!M:M,match($A46,EPS!$A:$A,0)),index(Ghosts!M:M,match($A46,Ghosts!$A:$A,0)))*($S46/(($F46/48)*$D46)/$E46))</f>
        <v/>
      </c>
      <c r="X46" s="39" t="str">
        <f t="shared" si="3"/>
        <v/>
      </c>
      <c r="Y46" s="41" t="str">
        <f t="array" ref="Y46">if(or(F46=0,F46=""),"",((iferror(index(EPS!H:H,match(A46,EPS!A:A,0)),index(Ghosts!H:H,match(A46,Ghosts!A:A,0)))*1.25)+(iferror(index(EPS!I:I,match(A46,EPS!A:A,0)),index(Ghosts!I:I,match(A46,Ghosts!A:A,0)))*1.25)+(iferror(index(EPS!J:J,match(A46,EPS!A:A,0)),index(Ghosts!J:J,match(A46,Ghosts!A:A,0)))*1.5)+(iferror(index(EPS!K:K,match(A46,EPS!A:A,0)),index(Ghosts!K:K,match(A46,Ghosts!A:A,0)))*2)+(iferror(index(EPS!L:L,match(A46,EPS!A:A,0)),index(Ghosts!L:L,match(A46,Ghosts!A:A,0)))*2))*D46*(F46/48))</f>
        <v/>
      </c>
      <c r="Z46" s="41" t="str">
        <f t="shared" si="4"/>
        <v/>
      </c>
      <c r="AA46" s="41" t="str">
        <f t="array" ref="AA46">if(or(F46=0,F46=""),"",((iferror(index(EPS!H:H,match(A46,EPS!A:A,0)),index(Ghosts!H:H,match(A46,Ghosts!A:A,0)))*1.2)+(iferror(index(EPS!I:I,match(A46,EPS!A:A,0)),index(Ghosts!I:I,match(A46,Ghosts!A:A,0)))*1.2)+(iferror(index(EPS!J:J,match(A46,EPS!A:A,0)),index(Ghosts!J:J,match(A46,Ghosts!A:A,0)))*1.5)+(iferror(index(EPS!K:K,match(A46,EPS!A:A,0)),index(Ghosts!K:K,match(A46,Ghosts!A:A,0)))*3)+(iferror(index(EPS!L:L,match(A46,EPS!A:A,0)),index(Ghosts!L:L,match(A46,Ghosts!A:A,0)))*3))*D46*(F46/48))</f>
        <v/>
      </c>
      <c r="AB46" s="42">
        <f t="shared" ref="AB46:AF46" si="48">if(iferror(search(AB$1,$I46),0)&gt;0,1,0)</f>
        <v>0</v>
      </c>
      <c r="AC46" s="42">
        <f t="shared" si="48"/>
        <v>0</v>
      </c>
      <c r="AD46" s="42">
        <f t="shared" si="48"/>
        <v>0</v>
      </c>
      <c r="AE46" s="42">
        <f t="shared" si="48"/>
        <v>1</v>
      </c>
      <c r="AF46" s="42">
        <f t="shared" si="48"/>
        <v>0</v>
      </c>
      <c r="AG46" s="25"/>
      <c r="AH46" s="25"/>
      <c r="AI46" s="25"/>
      <c r="AJ46" s="25"/>
      <c r="AK46" s="25"/>
      <c r="AL46" s="25"/>
    </row>
    <row r="47">
      <c r="A47" s="26" t="s">
        <v>469</v>
      </c>
      <c r="B47" s="25" t="s">
        <v>450</v>
      </c>
      <c r="C47" s="25" t="s">
        <v>38</v>
      </c>
      <c r="D47" s="28">
        <v>95.29416942833471</v>
      </c>
      <c r="E47" s="29">
        <v>0.20184615384615384</v>
      </c>
      <c r="F47" s="30">
        <v>0.0</v>
      </c>
      <c r="G47" s="59"/>
      <c r="H47" s="34" t="s">
        <v>64</v>
      </c>
      <c r="I47" s="35" t="s">
        <v>58</v>
      </c>
      <c r="J47" s="36">
        <v>3000.0</v>
      </c>
      <c r="K47" s="28" t="s">
        <v>64</v>
      </c>
      <c r="L47" s="28" t="s">
        <v>64</v>
      </c>
      <c r="M47" s="34" t="s">
        <v>64</v>
      </c>
      <c r="N47" s="35" t="s">
        <v>27</v>
      </c>
      <c r="O47" s="36">
        <v>3000.0</v>
      </c>
      <c r="P47" s="28" t="s">
        <v>64</v>
      </c>
      <c r="Q47" s="37" t="s">
        <v>64</v>
      </c>
      <c r="R47" s="38" t="str">
        <f t="shared" si="2"/>
        <v/>
      </c>
      <c r="S47" s="39" t="str">
        <f t="array" ref="S47">if(R47="","", if(index(Index_of_Stuff!J:J,match(B47,Index_of_Stuff!F:F,0))&gt;0,(D47-index(Index_of_Stuff!J:J,match(B47,Index_of_Stuff!F:F,0)))*(R47/index(Index_of_Stuff!I:I,match(B47,Index_of_Stuff!F:F,0))),(D47/index(Index_of_Stuff!I:I,match(B47,Index_of_Stuff!F:F,0)))*R47))</f>
        <v/>
      </c>
      <c r="T47" s="40" t="str">
        <f t="array" ref="T47">if(or($F47=0,$F47=""),"", iferror(index(EPS!B:B,match($A47,EPS!$A:$A,0)),index(Ghosts!B:B,match($A47,Ghosts!$A:$A,0)))*($S47/(($F47/48)*$D47)/$E47))</f>
        <v/>
      </c>
      <c r="U47" s="40" t="str">
        <f t="array" ref="U47">if(or($F47=0,$F47=""),"", iferror(index(EPS!D:D,match($A47,EPS!$A:$A,0)),index(Ghosts!D:D,match($A47,Ghosts!$A:$A,0)))*($S47/(($F47/48)*$D47)/$E47))</f>
        <v/>
      </c>
      <c r="V47" s="40" t="str">
        <f t="array" ref="V47">if(or($F47=0,$F47=""),"", iferror(index(EPS!F:F,match($A47,EPS!$A:$A,0)),index(Ghosts!F:F,match($A47,Ghosts!$A:$A,0)))*($S47/(($F47/48)*$D47)/$E47))</f>
        <v/>
      </c>
      <c r="W47" s="40" t="str">
        <f t="array" ref="W47">if(or($F47=0,$F47=""),"", iferror(index(EPS!M:M,match($A47,EPS!$A:$A,0)),index(Ghosts!M:M,match($A47,Ghosts!$A:$A,0)))*($S47/(($F47/48)*$D47)/$E47))</f>
        <v/>
      </c>
      <c r="X47" s="39" t="str">
        <f t="shared" si="3"/>
        <v/>
      </c>
      <c r="Y47" s="41" t="str">
        <f t="array" ref="Y47">if(or(F47=0,F47=""),"",((iferror(index(EPS!H:H,match(A47,EPS!A:A,0)),index(Ghosts!H:H,match(A47,Ghosts!A:A,0)))*1.25)+(iferror(index(EPS!I:I,match(A47,EPS!A:A,0)),index(Ghosts!I:I,match(A47,Ghosts!A:A,0)))*1.25)+(iferror(index(EPS!J:J,match(A47,EPS!A:A,0)),index(Ghosts!J:J,match(A47,Ghosts!A:A,0)))*1.5)+(iferror(index(EPS!K:K,match(A47,EPS!A:A,0)),index(Ghosts!K:K,match(A47,Ghosts!A:A,0)))*2)+(iferror(index(EPS!L:L,match(A47,EPS!A:A,0)),index(Ghosts!L:L,match(A47,Ghosts!A:A,0)))*2))*D47*(F47/48))</f>
        <v/>
      </c>
      <c r="Z47" s="41" t="str">
        <f t="shared" si="4"/>
        <v/>
      </c>
      <c r="AA47" s="41" t="str">
        <f t="array" ref="AA47">if(or(F47=0,F47=""),"",((iferror(index(EPS!H:H,match(A47,EPS!A:A,0)),index(Ghosts!H:H,match(A47,Ghosts!A:A,0)))*1.2)+(iferror(index(EPS!I:I,match(A47,EPS!A:A,0)),index(Ghosts!I:I,match(A47,Ghosts!A:A,0)))*1.2)+(iferror(index(EPS!J:J,match(A47,EPS!A:A,0)),index(Ghosts!J:J,match(A47,Ghosts!A:A,0)))*1.5)+(iferror(index(EPS!K:K,match(A47,EPS!A:A,0)),index(Ghosts!K:K,match(A47,Ghosts!A:A,0)))*3)+(iferror(index(EPS!L:L,match(A47,EPS!A:A,0)),index(Ghosts!L:L,match(A47,Ghosts!A:A,0)))*3))*D47*(F47/48))</f>
        <v/>
      </c>
      <c r="AB47" s="42">
        <f t="shared" ref="AB47:AF47" si="49">if(iferror(search(AB$1,$I47),0)&gt;0,1,0)</f>
        <v>1</v>
      </c>
      <c r="AC47" s="42">
        <f t="shared" si="49"/>
        <v>1</v>
      </c>
      <c r="AD47" s="42">
        <f t="shared" si="49"/>
        <v>0</v>
      </c>
      <c r="AE47" s="42">
        <f t="shared" si="49"/>
        <v>0</v>
      </c>
      <c r="AF47" s="42">
        <f t="shared" si="49"/>
        <v>0</v>
      </c>
      <c r="AG47" s="25"/>
      <c r="AH47" s="25"/>
      <c r="AI47" s="25"/>
      <c r="AJ47" s="25"/>
      <c r="AK47" s="25"/>
      <c r="AL47" s="25"/>
    </row>
    <row r="48">
      <c r="A48" s="26" t="s">
        <v>456</v>
      </c>
      <c r="B48" s="25" t="s">
        <v>450</v>
      </c>
      <c r="C48" s="25" t="s">
        <v>38</v>
      </c>
      <c r="D48" s="28">
        <v>95.29416942833471</v>
      </c>
      <c r="E48" s="29">
        <v>0.14775521557719054</v>
      </c>
      <c r="F48" s="30">
        <v>0.0</v>
      </c>
      <c r="G48" s="59"/>
      <c r="H48" s="34" t="s">
        <v>64</v>
      </c>
      <c r="I48" s="35" t="s">
        <v>27</v>
      </c>
      <c r="J48" s="36">
        <v>5000.0</v>
      </c>
      <c r="K48" s="28" t="s">
        <v>64</v>
      </c>
      <c r="L48" s="28" t="s">
        <v>64</v>
      </c>
      <c r="M48" s="34" t="s">
        <v>64</v>
      </c>
      <c r="N48" s="35" t="s">
        <v>27</v>
      </c>
      <c r="O48" s="36">
        <v>3700.0</v>
      </c>
      <c r="P48" s="28" t="s">
        <v>64</v>
      </c>
      <c r="Q48" s="37" t="s">
        <v>64</v>
      </c>
      <c r="R48" s="38" t="str">
        <f t="shared" si="2"/>
        <v/>
      </c>
      <c r="S48" s="39" t="str">
        <f t="array" ref="S48">if(R48="","", if(index(Index_of_Stuff!J:J,match(B48,Index_of_Stuff!F:F,0))&gt;0,(D48-index(Index_of_Stuff!J:J,match(B48,Index_of_Stuff!F:F,0)))*(R48/index(Index_of_Stuff!I:I,match(B48,Index_of_Stuff!F:F,0))),(D48/index(Index_of_Stuff!I:I,match(B48,Index_of_Stuff!F:F,0)))*R48))</f>
        <v/>
      </c>
      <c r="T48" s="40" t="str">
        <f t="array" ref="T48">if(or($F48=0,$F48=""),"", iferror(index(EPS!B:B,match($A48,EPS!$A:$A,0)),index(Ghosts!B:B,match($A48,Ghosts!$A:$A,0)))*($S48/(($F48/48)*$D48)/$E48))</f>
        <v/>
      </c>
      <c r="U48" s="40" t="str">
        <f t="array" ref="U48">if(or($F48=0,$F48=""),"", iferror(index(EPS!D:D,match($A48,EPS!$A:$A,0)),index(Ghosts!D:D,match($A48,Ghosts!$A:$A,0)))*($S48/(($F48/48)*$D48)/$E48))</f>
        <v/>
      </c>
      <c r="V48" s="40" t="str">
        <f t="array" ref="V48">if(or($F48=0,$F48=""),"", iferror(index(EPS!F:F,match($A48,EPS!$A:$A,0)),index(Ghosts!F:F,match($A48,Ghosts!$A:$A,0)))*($S48/(($F48/48)*$D48)/$E48))</f>
        <v/>
      </c>
      <c r="W48" s="40" t="str">
        <f t="array" ref="W48">if(or($F48=0,$F48=""),"", iferror(index(EPS!M:M,match($A48,EPS!$A:$A,0)),index(Ghosts!M:M,match($A48,Ghosts!$A:$A,0)))*($S48/(($F48/48)*$D48)/$E48))</f>
        <v/>
      </c>
      <c r="X48" s="39" t="str">
        <f t="shared" si="3"/>
        <v/>
      </c>
      <c r="Y48" s="41" t="str">
        <f t="array" ref="Y48">if(or(F48=0,F48=""),"",((iferror(index(EPS!H:H,match(A48,EPS!A:A,0)),index(Ghosts!H:H,match(A48,Ghosts!A:A,0)))*1.25)+(iferror(index(EPS!I:I,match(A48,EPS!A:A,0)),index(Ghosts!I:I,match(A48,Ghosts!A:A,0)))*1.25)+(iferror(index(EPS!J:J,match(A48,EPS!A:A,0)),index(Ghosts!J:J,match(A48,Ghosts!A:A,0)))*1.5)+(iferror(index(EPS!K:K,match(A48,EPS!A:A,0)),index(Ghosts!K:K,match(A48,Ghosts!A:A,0)))*2)+(iferror(index(EPS!L:L,match(A48,EPS!A:A,0)),index(Ghosts!L:L,match(A48,Ghosts!A:A,0)))*2))*D48*(F48/48))</f>
        <v/>
      </c>
      <c r="Z48" s="41" t="str">
        <f t="shared" si="4"/>
        <v/>
      </c>
      <c r="AA48" s="41" t="str">
        <f t="array" ref="AA48">if(or(F48=0,F48=""),"",((iferror(index(EPS!H:H,match(A48,EPS!A:A,0)),index(Ghosts!H:H,match(A48,Ghosts!A:A,0)))*1.2)+(iferror(index(EPS!I:I,match(A48,EPS!A:A,0)),index(Ghosts!I:I,match(A48,Ghosts!A:A,0)))*1.2)+(iferror(index(EPS!J:J,match(A48,EPS!A:A,0)),index(Ghosts!J:J,match(A48,Ghosts!A:A,0)))*1.5)+(iferror(index(EPS!K:K,match(A48,EPS!A:A,0)),index(Ghosts!K:K,match(A48,Ghosts!A:A,0)))*3)+(iferror(index(EPS!L:L,match(A48,EPS!A:A,0)),index(Ghosts!L:L,match(A48,Ghosts!A:A,0)))*3))*D48*(F48/48))</f>
        <v/>
      </c>
      <c r="AB48" s="42">
        <f t="shared" ref="AB48:AF48" si="50">if(iferror(search(AB$1,$I48),0)&gt;0,1,0)</f>
        <v>1</v>
      </c>
      <c r="AC48" s="42">
        <f t="shared" si="50"/>
        <v>0</v>
      </c>
      <c r="AD48" s="42">
        <f t="shared" si="50"/>
        <v>0</v>
      </c>
      <c r="AE48" s="42">
        <f t="shared" si="50"/>
        <v>0</v>
      </c>
      <c r="AF48" s="42">
        <f t="shared" si="50"/>
        <v>0</v>
      </c>
      <c r="AG48" s="25"/>
      <c r="AH48" s="25"/>
      <c r="AI48" s="25"/>
      <c r="AJ48" s="25"/>
      <c r="AK48" s="25"/>
      <c r="AL48" s="25"/>
    </row>
    <row r="49">
      <c r="A49" s="26" t="s">
        <v>471</v>
      </c>
      <c r="B49" s="25" t="s">
        <v>450</v>
      </c>
      <c r="C49" s="25" t="s">
        <v>38</v>
      </c>
      <c r="D49" s="28">
        <v>95.29416942833471</v>
      </c>
      <c r="E49" s="29">
        <v>0.19569431643625193</v>
      </c>
      <c r="F49" s="30">
        <v>0.0</v>
      </c>
      <c r="G49" s="59"/>
      <c r="H49" s="34" t="s">
        <v>64</v>
      </c>
      <c r="I49" s="35" t="s">
        <v>45</v>
      </c>
      <c r="J49" s="36">
        <v>5000.0</v>
      </c>
      <c r="K49" s="28" t="s">
        <v>64</v>
      </c>
      <c r="L49" s="28" t="s">
        <v>64</v>
      </c>
      <c r="M49" s="34" t="s">
        <v>64</v>
      </c>
      <c r="N49" s="35" t="s">
        <v>30</v>
      </c>
      <c r="O49" s="36">
        <v>5000.0</v>
      </c>
      <c r="P49" s="28" t="s">
        <v>64</v>
      </c>
      <c r="Q49" s="37" t="s">
        <v>64</v>
      </c>
      <c r="R49" s="38" t="str">
        <f t="shared" si="2"/>
        <v/>
      </c>
      <c r="S49" s="39" t="str">
        <f t="array" ref="S49">if(R49="","", if(index(Index_of_Stuff!J:J,match(B49,Index_of_Stuff!F:F,0))&gt;0,(D49-index(Index_of_Stuff!J:J,match(B49,Index_of_Stuff!F:F,0)))*(R49/index(Index_of_Stuff!I:I,match(B49,Index_of_Stuff!F:F,0))),(D49/index(Index_of_Stuff!I:I,match(B49,Index_of_Stuff!F:F,0)))*R49))</f>
        <v/>
      </c>
      <c r="T49" s="40" t="str">
        <f t="array" ref="T49">if(or($F49=0,$F49=""),"", iferror(index(EPS!B:B,match($A49,EPS!$A:$A,0)),index(Ghosts!B:B,match($A49,Ghosts!$A:$A,0)))*($S49/(($F49/48)*$D49)/$E49))</f>
        <v/>
      </c>
      <c r="U49" s="40" t="str">
        <f t="array" ref="U49">if(or($F49=0,$F49=""),"", iferror(index(EPS!D:D,match($A49,EPS!$A:$A,0)),index(Ghosts!D:D,match($A49,Ghosts!$A:$A,0)))*($S49/(($F49/48)*$D49)/$E49))</f>
        <v/>
      </c>
      <c r="V49" s="40" t="str">
        <f t="array" ref="V49">if(or($F49=0,$F49=""),"", iferror(index(EPS!F:F,match($A49,EPS!$A:$A,0)),index(Ghosts!F:F,match($A49,Ghosts!$A:$A,0)))*($S49/(($F49/48)*$D49)/$E49))</f>
        <v/>
      </c>
      <c r="W49" s="40" t="str">
        <f t="array" ref="W49">if(or($F49=0,$F49=""),"", iferror(index(EPS!M:M,match($A49,EPS!$A:$A,0)),index(Ghosts!M:M,match($A49,Ghosts!$A:$A,0)))*($S49/(($F49/48)*$D49)/$E49))</f>
        <v/>
      </c>
      <c r="X49" s="39" t="str">
        <f t="shared" si="3"/>
        <v/>
      </c>
      <c r="Y49" s="41" t="str">
        <f t="array" ref="Y49">if(or(F49=0,F49=""),"",((iferror(index(EPS!H:H,match(A49,EPS!A:A,0)),index(Ghosts!H:H,match(A49,Ghosts!A:A,0)))*1.25)+(iferror(index(EPS!I:I,match(A49,EPS!A:A,0)),index(Ghosts!I:I,match(A49,Ghosts!A:A,0)))*1.25)+(iferror(index(EPS!J:J,match(A49,EPS!A:A,0)),index(Ghosts!J:J,match(A49,Ghosts!A:A,0)))*1.5)+(iferror(index(EPS!K:K,match(A49,EPS!A:A,0)),index(Ghosts!K:K,match(A49,Ghosts!A:A,0)))*2)+(iferror(index(EPS!L:L,match(A49,EPS!A:A,0)),index(Ghosts!L:L,match(A49,Ghosts!A:A,0)))*2))*D49*(F49/48))</f>
        <v/>
      </c>
      <c r="Z49" s="41" t="str">
        <f t="shared" si="4"/>
        <v/>
      </c>
      <c r="AA49" s="41" t="str">
        <f t="array" ref="AA49">if(or(F49=0,F49=""),"",((iferror(index(EPS!H:H,match(A49,EPS!A:A,0)),index(Ghosts!H:H,match(A49,Ghosts!A:A,0)))*1.2)+(iferror(index(EPS!I:I,match(A49,EPS!A:A,0)),index(Ghosts!I:I,match(A49,Ghosts!A:A,0)))*1.2)+(iferror(index(EPS!J:J,match(A49,EPS!A:A,0)),index(Ghosts!J:J,match(A49,Ghosts!A:A,0)))*1.5)+(iferror(index(EPS!K:K,match(A49,EPS!A:A,0)),index(Ghosts!K:K,match(A49,Ghosts!A:A,0)))*3)+(iferror(index(EPS!L:L,match(A49,EPS!A:A,0)),index(Ghosts!L:L,match(A49,Ghosts!A:A,0)))*3))*D49*(F49/48))</f>
        <v/>
      </c>
      <c r="AB49" s="42">
        <f t="shared" ref="AB49:AF49" si="51">if(iferror(search(AB$1,$I49),0)&gt;0,1,0)</f>
        <v>0</v>
      </c>
      <c r="AC49" s="42">
        <f t="shared" si="51"/>
        <v>0</v>
      </c>
      <c r="AD49" s="42">
        <f t="shared" si="51"/>
        <v>0</v>
      </c>
      <c r="AE49" s="42">
        <f t="shared" si="51"/>
        <v>1</v>
      </c>
      <c r="AF49" s="42">
        <f t="shared" si="51"/>
        <v>1</v>
      </c>
      <c r="AG49" s="25"/>
      <c r="AH49" s="25"/>
      <c r="AI49" s="25"/>
      <c r="AJ49" s="25"/>
      <c r="AK49" s="25"/>
      <c r="AL49" s="25"/>
    </row>
    <row r="50">
      <c r="A50" s="26" t="s">
        <v>472</v>
      </c>
      <c r="B50" s="25" t="s">
        <v>450</v>
      </c>
      <c r="C50" s="25" t="s">
        <v>38</v>
      </c>
      <c r="D50" s="28">
        <v>95.29416942833471</v>
      </c>
      <c r="E50" s="29">
        <v>0.17911575562700965</v>
      </c>
      <c r="F50" s="30">
        <v>0.0</v>
      </c>
      <c r="G50" s="59"/>
      <c r="H50" s="34" t="s">
        <v>64</v>
      </c>
      <c r="I50" s="35" t="s">
        <v>27</v>
      </c>
      <c r="J50" s="36">
        <v>3000.0</v>
      </c>
      <c r="K50" s="28" t="s">
        <v>64</v>
      </c>
      <c r="L50" s="28" t="s">
        <v>64</v>
      </c>
      <c r="M50" s="34" t="s">
        <v>64</v>
      </c>
      <c r="N50" s="35" t="s">
        <v>27</v>
      </c>
      <c r="O50" s="36">
        <v>3000.0</v>
      </c>
      <c r="P50" s="28" t="s">
        <v>64</v>
      </c>
      <c r="Q50" s="37" t="s">
        <v>64</v>
      </c>
      <c r="R50" s="38" t="str">
        <f t="shared" si="2"/>
        <v/>
      </c>
      <c r="S50" s="39" t="str">
        <f t="array" ref="S50">if(R50="","", if(index(Index_of_Stuff!J:J,match(B50,Index_of_Stuff!F:F,0))&gt;0,(D50-index(Index_of_Stuff!J:J,match(B50,Index_of_Stuff!F:F,0)))*(R50/index(Index_of_Stuff!I:I,match(B50,Index_of_Stuff!F:F,0))),(D50/index(Index_of_Stuff!I:I,match(B50,Index_of_Stuff!F:F,0)))*R50))</f>
        <v/>
      </c>
      <c r="T50" s="40" t="str">
        <f t="array" ref="T50">if(or($F50=0,$F50=""),"", iferror(index(EPS!B:B,match($A50,EPS!$A:$A,0)),index(Ghosts!B:B,match($A50,Ghosts!$A:$A,0)))*($S50/(($F50/48)*$D50)/$E50))</f>
        <v/>
      </c>
      <c r="U50" s="40" t="str">
        <f t="array" ref="U50">if(or($F50=0,$F50=""),"", iferror(index(EPS!D:D,match($A50,EPS!$A:$A,0)),index(Ghosts!D:D,match($A50,Ghosts!$A:$A,0)))*($S50/(($F50/48)*$D50)/$E50))</f>
        <v/>
      </c>
      <c r="V50" s="40" t="str">
        <f t="array" ref="V50">if(or($F50=0,$F50=""),"", iferror(index(EPS!F:F,match($A50,EPS!$A:$A,0)),index(Ghosts!F:F,match($A50,Ghosts!$A:$A,0)))*($S50/(($F50/48)*$D50)/$E50))</f>
        <v/>
      </c>
      <c r="W50" s="40" t="str">
        <f t="array" ref="W50">if(or($F50=0,$F50=""),"", iferror(index(EPS!M:M,match($A50,EPS!$A:$A,0)),index(Ghosts!M:M,match($A50,Ghosts!$A:$A,0)))*($S50/(($F50/48)*$D50)/$E50))</f>
        <v/>
      </c>
      <c r="X50" s="39" t="str">
        <f t="shared" si="3"/>
        <v/>
      </c>
      <c r="Y50" s="41" t="str">
        <f t="array" ref="Y50">if(or(F50=0,F50=""),"",((iferror(index(EPS!H:H,match(A50,EPS!A:A,0)),index(Ghosts!H:H,match(A50,Ghosts!A:A,0)))*1.25)+(iferror(index(EPS!I:I,match(A50,EPS!A:A,0)),index(Ghosts!I:I,match(A50,Ghosts!A:A,0)))*1.25)+(iferror(index(EPS!J:J,match(A50,EPS!A:A,0)),index(Ghosts!J:J,match(A50,Ghosts!A:A,0)))*1.5)+(iferror(index(EPS!K:K,match(A50,EPS!A:A,0)),index(Ghosts!K:K,match(A50,Ghosts!A:A,0)))*2)+(iferror(index(EPS!L:L,match(A50,EPS!A:A,0)),index(Ghosts!L:L,match(A50,Ghosts!A:A,0)))*2))*D50*(F50/48))</f>
        <v/>
      </c>
      <c r="Z50" s="41" t="str">
        <f t="shared" si="4"/>
        <v/>
      </c>
      <c r="AA50" s="41" t="str">
        <f t="array" ref="AA50">if(or(F50=0,F50=""),"",((iferror(index(EPS!H:H,match(A50,EPS!A:A,0)),index(Ghosts!H:H,match(A50,Ghosts!A:A,0)))*1.2)+(iferror(index(EPS!I:I,match(A50,EPS!A:A,0)),index(Ghosts!I:I,match(A50,Ghosts!A:A,0)))*1.2)+(iferror(index(EPS!J:J,match(A50,EPS!A:A,0)),index(Ghosts!J:J,match(A50,Ghosts!A:A,0)))*1.5)+(iferror(index(EPS!K:K,match(A50,EPS!A:A,0)),index(Ghosts!K:K,match(A50,Ghosts!A:A,0)))*3)+(iferror(index(EPS!L:L,match(A50,EPS!A:A,0)),index(Ghosts!L:L,match(A50,Ghosts!A:A,0)))*3))*D50*(F50/48))</f>
        <v/>
      </c>
      <c r="AB50" s="42">
        <f t="shared" ref="AB50:AF50" si="52">if(iferror(search(AB$1,$I50),0)&gt;0,1,0)</f>
        <v>1</v>
      </c>
      <c r="AC50" s="42">
        <f t="shared" si="52"/>
        <v>0</v>
      </c>
      <c r="AD50" s="42">
        <f t="shared" si="52"/>
        <v>0</v>
      </c>
      <c r="AE50" s="42">
        <f t="shared" si="52"/>
        <v>0</v>
      </c>
      <c r="AF50" s="42">
        <f t="shared" si="52"/>
        <v>0</v>
      </c>
      <c r="AG50" s="25"/>
      <c r="AH50" s="25"/>
      <c r="AI50" s="25"/>
      <c r="AJ50" s="25"/>
      <c r="AK50" s="25"/>
      <c r="AL50" s="25"/>
    </row>
    <row r="51">
      <c r="A51" s="26" t="s">
        <v>473</v>
      </c>
      <c r="B51" s="25" t="s">
        <v>450</v>
      </c>
      <c r="C51" s="25" t="s">
        <v>38</v>
      </c>
      <c r="D51" s="28">
        <v>95.29416942833471</v>
      </c>
      <c r="E51" s="29">
        <v>0.21393877551020407</v>
      </c>
      <c r="F51" s="30">
        <v>0.0</v>
      </c>
      <c r="G51" s="59"/>
      <c r="H51" s="34" t="s">
        <v>64</v>
      </c>
      <c r="I51" s="35" t="s">
        <v>58</v>
      </c>
      <c r="J51" s="36">
        <v>4500.0</v>
      </c>
      <c r="K51" s="28" t="s">
        <v>64</v>
      </c>
      <c r="L51" s="28" t="s">
        <v>64</v>
      </c>
      <c r="M51" s="34" t="s">
        <v>64</v>
      </c>
      <c r="N51" s="35" t="s">
        <v>28</v>
      </c>
      <c r="O51" s="36">
        <v>5200.0</v>
      </c>
      <c r="P51" s="28" t="s">
        <v>64</v>
      </c>
      <c r="Q51" s="37" t="s">
        <v>64</v>
      </c>
      <c r="R51" s="38" t="str">
        <f t="shared" si="2"/>
        <v/>
      </c>
      <c r="S51" s="39" t="str">
        <f t="array" ref="S51">if(R51="","", if(index(Index_of_Stuff!J:J,match(B51,Index_of_Stuff!F:F,0))&gt;0,(D51-index(Index_of_Stuff!J:J,match(B51,Index_of_Stuff!F:F,0)))*(R51/index(Index_of_Stuff!I:I,match(B51,Index_of_Stuff!F:F,0))),(D51/index(Index_of_Stuff!I:I,match(B51,Index_of_Stuff!F:F,0)))*R51))</f>
        <v/>
      </c>
      <c r="T51" s="40" t="str">
        <f t="array" ref="T51">if(or($F51=0,$F51=""),"", iferror(index(EPS!B:B,match($A51,EPS!$A:$A,0)),index(Ghosts!B:B,match($A51,Ghosts!$A:$A,0)))*($S51/(($F51/48)*$D51)/$E51))</f>
        <v/>
      </c>
      <c r="U51" s="40" t="str">
        <f t="array" ref="U51">if(or($F51=0,$F51=""),"", iferror(index(EPS!D:D,match($A51,EPS!$A:$A,0)),index(Ghosts!D:D,match($A51,Ghosts!$A:$A,0)))*($S51/(($F51/48)*$D51)/$E51))</f>
        <v/>
      </c>
      <c r="V51" s="40" t="str">
        <f t="array" ref="V51">if(or($F51=0,$F51=""),"", iferror(index(EPS!F:F,match($A51,EPS!$A:$A,0)),index(Ghosts!F:F,match($A51,Ghosts!$A:$A,0)))*($S51/(($F51/48)*$D51)/$E51))</f>
        <v/>
      </c>
      <c r="W51" s="40" t="str">
        <f t="array" ref="W51">if(or($F51=0,$F51=""),"", iferror(index(EPS!M:M,match($A51,EPS!$A:$A,0)),index(Ghosts!M:M,match($A51,Ghosts!$A:$A,0)))*($S51/(($F51/48)*$D51)/$E51))</f>
        <v/>
      </c>
      <c r="X51" s="39" t="str">
        <f t="shared" si="3"/>
        <v/>
      </c>
      <c r="Y51" s="41" t="str">
        <f t="array" ref="Y51">if(or(F51=0,F51=""),"",((iferror(index(EPS!H:H,match(A51,EPS!A:A,0)),index(Ghosts!H:H,match(A51,Ghosts!A:A,0)))*1.25)+(iferror(index(EPS!I:I,match(A51,EPS!A:A,0)),index(Ghosts!I:I,match(A51,Ghosts!A:A,0)))*1.25)+(iferror(index(EPS!J:J,match(A51,EPS!A:A,0)),index(Ghosts!J:J,match(A51,Ghosts!A:A,0)))*1.5)+(iferror(index(EPS!K:K,match(A51,EPS!A:A,0)),index(Ghosts!K:K,match(A51,Ghosts!A:A,0)))*2)+(iferror(index(EPS!L:L,match(A51,EPS!A:A,0)),index(Ghosts!L:L,match(A51,Ghosts!A:A,0)))*2))*D51*(F51/48))</f>
        <v/>
      </c>
      <c r="Z51" s="41" t="str">
        <f t="shared" si="4"/>
        <v/>
      </c>
      <c r="AA51" s="41" t="str">
        <f t="array" ref="AA51">if(or(F51=0,F51=""),"",((iferror(index(EPS!H:H,match(A51,EPS!A:A,0)),index(Ghosts!H:H,match(A51,Ghosts!A:A,0)))*1.2)+(iferror(index(EPS!I:I,match(A51,EPS!A:A,0)),index(Ghosts!I:I,match(A51,Ghosts!A:A,0)))*1.2)+(iferror(index(EPS!J:J,match(A51,EPS!A:A,0)),index(Ghosts!J:J,match(A51,Ghosts!A:A,0)))*1.5)+(iferror(index(EPS!K:K,match(A51,EPS!A:A,0)),index(Ghosts!K:K,match(A51,Ghosts!A:A,0)))*3)+(iferror(index(EPS!L:L,match(A51,EPS!A:A,0)),index(Ghosts!L:L,match(A51,Ghosts!A:A,0)))*3))*D51*(F51/48))</f>
        <v/>
      </c>
      <c r="AB51" s="42">
        <f t="shared" ref="AB51:AF51" si="53">if(iferror(search(AB$1,$I51),0)&gt;0,1,0)</f>
        <v>1</v>
      </c>
      <c r="AC51" s="42">
        <f t="shared" si="53"/>
        <v>1</v>
      </c>
      <c r="AD51" s="42">
        <f t="shared" si="53"/>
        <v>0</v>
      </c>
      <c r="AE51" s="42">
        <f t="shared" si="53"/>
        <v>0</v>
      </c>
      <c r="AF51" s="42">
        <f t="shared" si="53"/>
        <v>0</v>
      </c>
      <c r="AG51" s="25"/>
      <c r="AH51" s="25"/>
      <c r="AI51" s="25"/>
      <c r="AJ51" s="25"/>
      <c r="AK51" s="25"/>
      <c r="AL51" s="25"/>
    </row>
    <row r="52">
      <c r="A52" s="26" t="s">
        <v>139</v>
      </c>
      <c r="B52" s="25" t="s">
        <v>38</v>
      </c>
      <c r="C52" s="25" t="s">
        <v>450</v>
      </c>
      <c r="D52" s="28">
        <v>95.29416942833471</v>
      </c>
      <c r="E52" s="29">
        <v>0.29976502732240434</v>
      </c>
      <c r="F52" s="30">
        <v>35.0</v>
      </c>
      <c r="G52" s="58">
        <v>0.29</v>
      </c>
      <c r="H52" s="34">
        <v>48.06444481949562</v>
      </c>
      <c r="I52" s="35" t="s">
        <v>44</v>
      </c>
      <c r="J52" s="36">
        <v>10000.0</v>
      </c>
      <c r="K52" s="28">
        <v>4.806444481949562</v>
      </c>
      <c r="L52" s="28">
        <v>8.18473262358398</v>
      </c>
      <c r="M52" s="34">
        <v>47.40591446078817</v>
      </c>
      <c r="N52" s="35" t="s">
        <v>29</v>
      </c>
      <c r="O52" s="36">
        <v>10700.0</v>
      </c>
      <c r="P52" s="28">
        <v>4.430459295400763</v>
      </c>
      <c r="Q52" s="37">
        <v>7.468670618698068</v>
      </c>
      <c r="R52" s="38">
        <f t="shared" si="2"/>
        <v>21.85088277</v>
      </c>
      <c r="S52" s="39">
        <f t="array" ref="S52">if(R52="","", if(index(Index_of_Stuff!J:J,match(B52,Index_of_Stuff!F:F,0))&gt;0,(D52-index(Index_of_Stuff!J:J,match(B52,Index_of_Stuff!F:F,0)))*(R52/index(Index_of_Stuff!I:I,match(B52,Index_of_Stuff!F:F,0))),(D52/index(Index_of_Stuff!I:I,match(B52,Index_of_Stuff!F:F,0)))*R52))</f>
        <v>20.70165318</v>
      </c>
      <c r="T52" s="40">
        <f t="array" ref="T52">if(or($F52=0,$F52=""),"", iferror(index(EPS!B:B,match($A52,EPS!$A:$A,0)),index(Ghosts!B:B,match($A52,Ghosts!$A:$A,0)))*($S52/(($F52/48)*$D52)/$E52))</f>
        <v>0.1143947918</v>
      </c>
      <c r="U52" s="40">
        <f t="array" ref="U52">if(or($F52=0,$F52=""),"", iferror(index(EPS!D:D,match($A52,EPS!$A:$A,0)),index(Ghosts!D:D,match($A52,Ghosts!$A:$A,0)))*($S52/(($F52/48)*$D52)/$E52))</f>
        <v>0.0179891028</v>
      </c>
      <c r="V52" s="40">
        <f t="array" ref="V52">if(or($F52=0,$F52=""),"", iferror(index(EPS!F:F,match($A52,EPS!$A:$A,0)),index(Ghosts!F:F,match($A52,Ghosts!$A:$A,0)))*($S52/(($F52/48)*$D52)/$E52))</f>
        <v>0.0649992996</v>
      </c>
      <c r="W52" s="40">
        <f t="array" ref="W52">if(or($F52=0,$F52=""),"", iferror(index(EPS!M:M,match($A52,EPS!$A:$A,0)),index(Ghosts!M:M,match($A52,Ghosts!$A:$A,0)))*($S52/(($F52/48)*$D52)/$E52))</f>
        <v>0.04512183795</v>
      </c>
      <c r="X52" s="39">
        <f t="shared" si="3"/>
        <v>23.22129083</v>
      </c>
      <c r="Y52" s="41">
        <f t="array" ref="Y52">if(or(F52=0,F52=""),"",((iferror(index(EPS!H:H,match(A52,EPS!A:A,0)),index(Ghosts!H:H,match(A52,Ghosts!A:A,0)))*1.25)+(iferror(index(EPS!I:I,match(A52,EPS!A:A,0)),index(Ghosts!I:I,match(A52,Ghosts!A:A,0)))*1.25)+(iferror(index(EPS!J:J,match(A52,EPS!A:A,0)),index(Ghosts!J:J,match(A52,Ghosts!A:A,0)))*1.5)+(iferror(index(EPS!K:K,match(A52,EPS!A:A,0)),index(Ghosts!K:K,match(A52,Ghosts!A:A,0)))*2)+(iferror(index(EPS!L:L,match(A52,EPS!A:A,0)),index(Ghosts!L:L,match(A52,Ghosts!A:A,0)))*2))*D52*(F52/48))</f>
        <v>23.23415785</v>
      </c>
      <c r="Z52" s="41">
        <f t="shared" si="4"/>
        <v>21.0286485</v>
      </c>
      <c r="AA52" s="41">
        <f t="array" ref="AA52">if(or(F52=0,F52=""),"",((iferror(index(EPS!H:H,match(A52,EPS!A:A,0)),index(Ghosts!H:H,match(A52,Ghosts!A:A,0)))*1.2)+(iferror(index(EPS!I:I,match(A52,EPS!A:A,0)),index(Ghosts!I:I,match(A52,Ghosts!A:A,0)))*1.2)+(iferror(index(EPS!J:J,match(A52,EPS!A:A,0)),index(Ghosts!J:J,match(A52,Ghosts!A:A,0)))*1.5)+(iferror(index(EPS!K:K,match(A52,EPS!A:A,0)),index(Ghosts!K:K,match(A52,Ghosts!A:A,0)))*3)+(iferror(index(EPS!L:L,match(A52,EPS!A:A,0)),index(Ghosts!L:L,match(A52,Ghosts!A:A,0)))*3))*D52*(F52/48))</f>
        <v>24.59780748</v>
      </c>
      <c r="AB52" s="42">
        <f t="shared" ref="AB52:AF52" si="54">if(iferror(search(AB$1,$I52),0)&gt;0,1,0)</f>
        <v>0</v>
      </c>
      <c r="AC52" s="42">
        <f t="shared" si="54"/>
        <v>0</v>
      </c>
      <c r="AD52" s="42">
        <f t="shared" si="54"/>
        <v>1</v>
      </c>
      <c r="AE52" s="42">
        <f t="shared" si="54"/>
        <v>1</v>
      </c>
      <c r="AF52" s="42">
        <f t="shared" si="54"/>
        <v>0</v>
      </c>
      <c r="AG52" s="25"/>
      <c r="AH52" s="25"/>
      <c r="AI52" s="25"/>
      <c r="AJ52" s="25"/>
      <c r="AK52" s="25"/>
      <c r="AL52" s="25"/>
    </row>
    <row r="53">
      <c r="A53" s="26" t="s">
        <v>141</v>
      </c>
      <c r="B53" s="25" t="s">
        <v>38</v>
      </c>
      <c r="C53" s="25" t="s">
        <v>450</v>
      </c>
      <c r="D53" s="28">
        <v>95.29416942833471</v>
      </c>
      <c r="E53" s="29">
        <v>0.17428160200250314</v>
      </c>
      <c r="F53" s="30">
        <v>32.0</v>
      </c>
      <c r="G53" s="59"/>
      <c r="H53" s="34">
        <v>25.670525427566286</v>
      </c>
      <c r="I53" s="35" t="s">
        <v>44</v>
      </c>
      <c r="J53" s="36">
        <v>4700.0</v>
      </c>
      <c r="K53" s="28">
        <v>5.461813920758784</v>
      </c>
      <c r="L53" s="28">
        <v>5.876446042262103</v>
      </c>
      <c r="M53" s="34">
        <v>25.71101679936686</v>
      </c>
      <c r="N53" s="35" t="s">
        <v>30</v>
      </c>
      <c r="O53" s="36">
        <v>5500.0</v>
      </c>
      <c r="P53" s="28">
        <v>4.6747303271576115</v>
      </c>
      <c r="Q53" s="37">
        <v>5.035417674036938</v>
      </c>
      <c r="R53" s="38">
        <f t="shared" si="2"/>
        <v>10.8186779</v>
      </c>
      <c r="S53" s="39">
        <f t="array" ref="S53">if(R53="","", if(index(Index_of_Stuff!J:J,match(B53,Index_of_Stuff!F:F,0))&gt;0,(D53-index(Index_of_Stuff!J:J,match(B53,Index_of_Stuff!F:F,0)))*(R53/index(Index_of_Stuff!I:I,match(B53,Index_of_Stuff!F:F,0))),(D53/index(Index_of_Stuff!I:I,match(B53,Index_of_Stuff!F:F,0)))*R53))</f>
        <v>10.24967824</v>
      </c>
      <c r="T53" s="40">
        <f t="array" ref="T53">if(or($F53=0,$F53=""),"", iferror(index(EPS!B:B,match($A53,EPS!$A:$A,0)),index(Ghosts!B:B,match($A53,Ghosts!$A:$A,0)))*($S53/(($F53/48)*$D53)/$E53))</f>
        <v>0.03776972145</v>
      </c>
      <c r="U53" s="40">
        <f t="array" ref="U53">if(or($F53=0,$F53=""),"", iferror(index(EPS!D:D,match($A53,EPS!$A:$A,0)),index(Ghosts!D:D,match($A53,Ghosts!$A:$A,0)))*($S53/(($F53/48)*$D53)/$E53))</f>
        <v>0.02277292029</v>
      </c>
      <c r="V53" s="40">
        <f t="array" ref="V53">if(or($F53=0,$F53=""),"", iferror(index(EPS!F:F,match($A53,EPS!$A:$A,0)),index(Ghosts!F:F,match($A53,Ghosts!$A:$A,0)))*($S53/(($F53/48)*$D53)/$E53))</f>
        <v>0.03203020495</v>
      </c>
      <c r="W53" s="40">
        <f t="array" ref="W53">if(or($F53=0,$F53=""),"", iferror(index(EPS!M:M,match($A53,EPS!$A:$A,0)),index(Ghosts!M:M,match($A53,Ghosts!$A:$A,0)))*($S53/(($F53/48)*$D53)/$E53))</f>
        <v>0.01425621839</v>
      </c>
      <c r="X53" s="39">
        <f t="shared" si="3"/>
        <v>11.44462389</v>
      </c>
      <c r="Y53" s="41">
        <f t="array" ref="Y53">if(or(F53=0,F53=""),"",((iferror(index(EPS!H:H,match(A53,EPS!A:A,0)),index(Ghosts!H:H,match(A53,Ghosts!A:A,0)))*1.25)+(iferror(index(EPS!I:I,match(A53,EPS!A:A,0)),index(Ghosts!I:I,match(A53,Ghosts!A:A,0)))*1.25)+(iferror(index(EPS!J:J,match(A53,EPS!A:A,0)),index(Ghosts!J:J,match(A53,Ghosts!A:A,0)))*1.5)+(iferror(index(EPS!K:K,match(A53,EPS!A:A,0)),index(Ghosts!K:K,match(A53,Ghosts!A:A,0)))*2)+(iferror(index(EPS!L:L,match(A53,EPS!A:A,0)),index(Ghosts!L:L,match(A53,Ghosts!A:A,0)))*2))*D53*(F53/48))</f>
        <v>12.06900656</v>
      </c>
      <c r="Z53" s="41">
        <f t="shared" si="4"/>
        <v>10.26840355</v>
      </c>
      <c r="AA53" s="41">
        <f t="array" ref="AA53">if(or(F53=0,F53=""),"",((iferror(index(EPS!H:H,match(A53,EPS!A:A,0)),index(Ghosts!H:H,match(A53,Ghosts!A:A,0)))*1.2)+(iferror(index(EPS!I:I,match(A53,EPS!A:A,0)),index(Ghosts!I:I,match(A53,Ghosts!A:A,0)))*1.2)+(iferror(index(EPS!J:J,match(A53,EPS!A:A,0)),index(Ghosts!J:J,match(A53,Ghosts!A:A,0)))*1.5)+(iferror(index(EPS!K:K,match(A53,EPS!A:A,0)),index(Ghosts!K:K,match(A53,Ghosts!A:A,0)))*3)+(iferror(index(EPS!L:L,match(A53,EPS!A:A,0)),index(Ghosts!L:L,match(A53,Ghosts!A:A,0)))*3))*D53*(F53/48))</f>
        <v>13.25923073</v>
      </c>
      <c r="AB53" s="42">
        <f t="shared" ref="AB53:AF53" si="55">if(iferror(search(AB$1,$I53),0)&gt;0,1,0)</f>
        <v>0</v>
      </c>
      <c r="AC53" s="42">
        <f t="shared" si="55"/>
        <v>0</v>
      </c>
      <c r="AD53" s="42">
        <f t="shared" si="55"/>
        <v>1</v>
      </c>
      <c r="AE53" s="42">
        <f t="shared" si="55"/>
        <v>1</v>
      </c>
      <c r="AF53" s="42">
        <f t="shared" si="55"/>
        <v>0</v>
      </c>
      <c r="AG53" s="25"/>
      <c r="AH53" s="25"/>
      <c r="AI53" s="25"/>
      <c r="AJ53" s="25"/>
      <c r="AK53" s="25"/>
      <c r="AL53" s="25"/>
    </row>
    <row r="54">
      <c r="A54" s="26" t="s">
        <v>143</v>
      </c>
      <c r="B54" s="25" t="s">
        <v>38</v>
      </c>
      <c r="C54" s="25" t="s">
        <v>450</v>
      </c>
      <c r="D54" s="28">
        <v>95.29416942833471</v>
      </c>
      <c r="E54" s="29">
        <v>0.24758817876021144</v>
      </c>
      <c r="F54" s="30">
        <v>31.0</v>
      </c>
      <c r="G54" s="59"/>
      <c r="H54" s="34">
        <v>35.807279218823346</v>
      </c>
      <c r="I54" s="35" t="s">
        <v>45</v>
      </c>
      <c r="J54" s="36">
        <v>7400.0</v>
      </c>
      <c r="K54" s="28">
        <v>4.838821516057209</v>
      </c>
      <c r="L54" s="28">
        <v>6.642408258960764</v>
      </c>
      <c r="M54" s="34">
        <v>34.659682937222286</v>
      </c>
      <c r="N54" s="35" t="s">
        <v>31</v>
      </c>
      <c r="O54" s="36">
        <v>8300.0</v>
      </c>
      <c r="P54" s="28">
        <v>4.175865414123167</v>
      </c>
      <c r="Q54" s="37">
        <v>5.597270872088052</v>
      </c>
      <c r="R54" s="38">
        <f t="shared" si="2"/>
        <v>15.90439839</v>
      </c>
      <c r="S54" s="39">
        <f t="array" ref="S54">if(R54="","", if(index(Index_of_Stuff!J:J,match(B54,Index_of_Stuff!F:F,0))&gt;0,(D54-index(Index_of_Stuff!J:J,match(B54,Index_of_Stuff!F:F,0)))*(R54/index(Index_of_Stuff!I:I,match(B54,Index_of_Stuff!F:F,0))),(D54/index(Index_of_Stuff!I:I,match(B54,Index_of_Stuff!F:F,0)))*R54))</f>
        <v>15.06791936</v>
      </c>
      <c r="T54" s="40">
        <f t="array" ref="T54">if(or($F54=0,$F54=""),"", iferror(index(EPS!B:B,match($A54,EPS!$A:$A,0)),index(Ghosts!B:B,match($A54,Ghosts!$A:$A,0)))*($S54/(($F54/48)*$D54)/$E54))</f>
        <v>0.05458529656</v>
      </c>
      <c r="U54" s="40">
        <f t="array" ref="U54">if(or($F54=0,$F54=""),"", iferror(index(EPS!D:D,match($A54,EPS!$A:$A,0)),index(Ghosts!D:D,match($A54,Ghosts!$A:$A,0)))*($S54/(($F54/48)*$D54)/$E54))</f>
        <v>0.03114921815</v>
      </c>
      <c r="V54" s="40">
        <f t="array" ref="V54">if(or($F54=0,$F54=""),"", iferror(index(EPS!F:F,match($A54,EPS!$A:$A,0)),index(Ghosts!F:F,match($A54,Ghosts!$A:$A,0)))*($S54/(($F54/48)*$D54)/$E54))</f>
        <v>0.06081514019</v>
      </c>
      <c r="W54" s="40">
        <f t="array" ref="W54">if(or($F54=0,$F54=""),"", iferror(index(EPS!M:M,match($A54,EPS!$A:$A,0)),index(Ghosts!M:M,match($A54,Ghosts!$A:$A,0)))*($S54/(($F54/48)*$D54)/$E54))</f>
        <v>0.02630378421</v>
      </c>
      <c r="X54" s="39">
        <f t="shared" si="3"/>
        <v>16.36188828</v>
      </c>
      <c r="Y54" s="41">
        <f t="array" ref="Y54">if(or(F54=0,F54=""),"",((iferror(index(EPS!H:H,match(A54,EPS!A:A,0)),index(Ghosts!H:H,match(A54,Ghosts!A:A,0)))*1.25)+(iferror(index(EPS!I:I,match(A54,EPS!A:A,0)),index(Ghosts!I:I,match(A54,Ghosts!A:A,0)))*1.25)+(iferror(index(EPS!J:J,match(A54,EPS!A:A,0)),index(Ghosts!J:J,match(A54,Ghosts!A:A,0)))*1.5)+(iferror(index(EPS!K:K,match(A54,EPS!A:A,0)),index(Ghosts!K:K,match(A54,Ghosts!A:A,0)))*2)+(iferror(index(EPS!L:L,match(A54,EPS!A:A,0)),index(Ghosts!L:L,match(A54,Ghosts!A:A,0)))*2))*D54*(F54/48))</f>
        <v>17.77087363</v>
      </c>
      <c r="Z54" s="41">
        <f t="shared" si="4"/>
        <v>14.59394015</v>
      </c>
      <c r="AA54" s="41">
        <f t="array" ref="AA54">if(or(F54=0,F54=""),"",((iferror(index(EPS!H:H,match(A54,EPS!A:A,0)),index(Ghosts!H:H,match(A54,Ghosts!A:A,0)))*1.2)+(iferror(index(EPS!I:I,match(A54,EPS!A:A,0)),index(Ghosts!I:I,match(A54,Ghosts!A:A,0)))*1.2)+(iferror(index(EPS!J:J,match(A54,EPS!A:A,0)),index(Ghosts!J:J,match(A54,Ghosts!A:A,0)))*1.5)+(iferror(index(EPS!K:K,match(A54,EPS!A:A,0)),index(Ghosts!K:K,match(A54,Ghosts!A:A,0)))*3)+(iferror(index(EPS!L:L,match(A54,EPS!A:A,0)),index(Ghosts!L:L,match(A54,Ghosts!A:A,0)))*3))*D54*(F54/48))</f>
        <v>18.34877321</v>
      </c>
      <c r="AB54" s="42">
        <f t="shared" ref="AB54:AF54" si="56">if(iferror(search(AB$1,$I54),0)&gt;0,1,0)</f>
        <v>0</v>
      </c>
      <c r="AC54" s="42">
        <f t="shared" si="56"/>
        <v>0</v>
      </c>
      <c r="AD54" s="42">
        <f t="shared" si="56"/>
        <v>0</v>
      </c>
      <c r="AE54" s="42">
        <f t="shared" si="56"/>
        <v>1</v>
      </c>
      <c r="AF54" s="42">
        <f t="shared" si="56"/>
        <v>1</v>
      </c>
      <c r="AG54" s="25"/>
      <c r="AH54" s="25"/>
      <c r="AI54" s="25"/>
      <c r="AJ54" s="25"/>
      <c r="AK54" s="25"/>
      <c r="AL54" s="25"/>
    </row>
    <row r="55">
      <c r="A55" s="26" t="s">
        <v>168</v>
      </c>
      <c r="B55" s="25" t="s">
        <v>38</v>
      </c>
      <c r="C55" s="25" t="s">
        <v>450</v>
      </c>
      <c r="D55" s="28">
        <v>95.29416942833471</v>
      </c>
      <c r="E55" s="29">
        <v>0.11771966527196653</v>
      </c>
      <c r="F55" s="30">
        <v>29.0</v>
      </c>
      <c r="G55" s="58">
        <v>0.19</v>
      </c>
      <c r="H55" s="34">
        <v>28.027844694010533</v>
      </c>
      <c r="I55" s="35" t="s">
        <v>45</v>
      </c>
      <c r="J55" s="36">
        <v>4000.0</v>
      </c>
      <c r="K55" s="28">
        <v>7.006961173502633</v>
      </c>
      <c r="L55" s="28">
        <v>8.039682935925121</v>
      </c>
      <c r="M55" s="34">
        <v>28.155542516596014</v>
      </c>
      <c r="N55" s="35" t="s">
        <v>31</v>
      </c>
      <c r="O55" s="36">
        <v>3600.0</v>
      </c>
      <c r="P55" s="28">
        <v>7.8209840323877815</v>
      </c>
      <c r="Q55" s="37">
        <v>9.00359233607787</v>
      </c>
      <c r="R55" s="38">
        <f t="shared" si="2"/>
        <v>10.84096745</v>
      </c>
      <c r="S55" s="39">
        <f t="array" ref="S55">if(R55="","", if(index(Index_of_Stuff!J:J,match(B55,Index_of_Stuff!F:F,0))&gt;0,(D55-index(Index_of_Stuff!J:J,match(B55,Index_of_Stuff!F:F,0)))*(R55/index(Index_of_Stuff!I:I,match(B55,Index_of_Stuff!F:F,0))),(D55/index(Index_of_Stuff!I:I,match(B55,Index_of_Stuff!F:F,0)))*R55))</f>
        <v>10.27079549</v>
      </c>
      <c r="T55" s="40">
        <f t="array" ref="T55">if(or($F55=0,$F55=""),"", iferror(index(EPS!B:B,match($A55,EPS!$A:$A,0)),index(Ghosts!B:B,match($A55,Ghosts!$A:$A,0)))*($S55/(($F55/48)*$D55)/$E55))</f>
        <v>0.08501485818</v>
      </c>
      <c r="U55" s="40">
        <f t="array" ref="U55">if(or($F55=0,$F55=""),"", iferror(index(EPS!D:D,match($A55,EPS!$A:$A,0)),index(Ghosts!D:D,match($A55,Ghosts!$A:$A,0)))*($S55/(($F55/48)*$D55)/$E55))</f>
        <v>0.0004546249101</v>
      </c>
      <c r="V55" s="40">
        <f t="array" ref="V55">if(or($F55=0,$F55=""),"", iferror(index(EPS!F:F,match($A55,EPS!$A:$A,0)),index(Ghosts!F:F,match($A55,Ghosts!$A:$A,0)))*($S55/(($F55/48)*$D55)/$E55))</f>
        <v>0.0450078661</v>
      </c>
      <c r="W55" s="40">
        <f t="array" ref="W55">if(or($F55=0,$F55=""),"", iferror(index(EPS!M:M,match($A55,EPS!$A:$A,0)),index(Ghosts!M:M,match($A55,Ghosts!$A:$A,0)))*($S55/(($F55/48)*$D55)/$E55))</f>
        <v>0.02151891241</v>
      </c>
      <c r="X55" s="39">
        <f t="shared" si="3"/>
        <v>11.85262941</v>
      </c>
      <c r="Y55" s="41">
        <f t="array" ref="Y55">if(or(F55=0,F55=""),"",((iferror(index(EPS!H:H,match(A55,EPS!A:A,0)),index(Ghosts!H:H,match(A55,Ghosts!A:A,0)))*1.25)+(iferror(index(EPS!I:I,match(A55,EPS!A:A,0)),index(Ghosts!I:I,match(A55,Ghosts!A:A,0)))*1.25)+(iferror(index(EPS!J:J,match(A55,EPS!A:A,0)),index(Ghosts!J:J,match(A55,Ghosts!A:A,0)))*1.5)+(iferror(index(EPS!K:K,match(A55,EPS!A:A,0)),index(Ghosts!K:K,match(A55,Ghosts!A:A,0)))*2)+(iferror(index(EPS!L:L,match(A55,EPS!A:A,0)),index(Ghosts!L:L,match(A55,Ghosts!A:A,0)))*2))*D55*(F55/48))</f>
        <v>14.10120435</v>
      </c>
      <c r="Z55" s="41">
        <f t="shared" si="4"/>
        <v>11.22008202</v>
      </c>
      <c r="AA55" s="41">
        <f t="array" ref="AA55">if(or(F55=0,F55=""),"",((iferror(index(EPS!H:H,match(A55,EPS!A:A,0)),index(Ghosts!H:H,match(A55,Ghosts!A:A,0)))*1.2)+(iferror(index(EPS!I:I,match(A55,EPS!A:A,0)),index(Ghosts!I:I,match(A55,Ghosts!A:A,0)))*1.2)+(iferror(index(EPS!J:J,match(A55,EPS!A:A,0)),index(Ghosts!J:J,match(A55,Ghosts!A:A,0)))*1.5)+(iferror(index(EPS!K:K,match(A55,EPS!A:A,0)),index(Ghosts!K:K,match(A55,Ghosts!A:A,0)))*3)+(iferror(index(EPS!L:L,match(A55,EPS!A:A,0)),index(Ghosts!L:L,match(A55,Ghosts!A:A,0)))*3))*D55*(F55/48))</f>
        <v>14.76934553</v>
      </c>
      <c r="AB55" s="42">
        <f t="shared" ref="AB55:AF55" si="57">if(iferror(search(AB$1,$I55),0)&gt;0,1,0)</f>
        <v>0</v>
      </c>
      <c r="AC55" s="42">
        <f t="shared" si="57"/>
        <v>0</v>
      </c>
      <c r="AD55" s="42">
        <f t="shared" si="57"/>
        <v>0</v>
      </c>
      <c r="AE55" s="42">
        <f t="shared" si="57"/>
        <v>1</v>
      </c>
      <c r="AF55" s="42">
        <f t="shared" si="57"/>
        <v>1</v>
      </c>
      <c r="AG55" s="25"/>
      <c r="AH55" s="25"/>
      <c r="AI55" s="25"/>
      <c r="AJ55" s="25"/>
      <c r="AK55" s="25"/>
      <c r="AL55" s="25"/>
    </row>
    <row r="56">
      <c r="A56" s="26" t="s">
        <v>148</v>
      </c>
      <c r="B56" s="25" t="s">
        <v>38</v>
      </c>
      <c r="C56" s="25" t="s">
        <v>450</v>
      </c>
      <c r="D56" s="28">
        <v>95.29416942833471</v>
      </c>
      <c r="E56" s="29">
        <v>0.27968170077488574</v>
      </c>
      <c r="F56" s="30">
        <v>26.0</v>
      </c>
      <c r="G56" s="59"/>
      <c r="H56" s="34">
        <v>28.345117410354824</v>
      </c>
      <c r="I56" s="35" t="s">
        <v>58</v>
      </c>
      <c r="J56" s="36">
        <v>5000.0</v>
      </c>
      <c r="K56" s="28">
        <v>5.6690234820709655</v>
      </c>
      <c r="L56" s="28">
        <v>6.558373396733764</v>
      </c>
      <c r="M56" s="34">
        <v>28.4580047111097</v>
      </c>
      <c r="N56" s="35" t="s">
        <v>28</v>
      </c>
      <c r="O56" s="36">
        <v>5000.0</v>
      </c>
      <c r="P56" s="28">
        <v>5.69160094222194</v>
      </c>
      <c r="Q56" s="37">
        <v>6.603679425365443</v>
      </c>
      <c r="R56" s="38">
        <f t="shared" si="2"/>
        <v>15.50983874</v>
      </c>
      <c r="S56" s="39">
        <f t="array" ref="S56">if(R56="","", if(index(Index_of_Stuff!J:J,match(B56,Index_of_Stuff!F:F,0))&gt;0,(D56-index(Index_of_Stuff!J:J,match(B56,Index_of_Stuff!F:F,0)))*(R56/index(Index_of_Stuff!I:I,match(B56,Index_of_Stuff!F:F,0))),(D56/index(Index_of_Stuff!I:I,match(B56,Index_of_Stuff!F:F,0)))*R56))</f>
        <v>14.69411125</v>
      </c>
      <c r="T56" s="40">
        <f t="array" ref="T56">if(or($F56=0,$F56=""),"", iferror(index(EPS!B:B,match($A56,EPS!$A:$A,0)),index(Ghosts!B:B,match($A56,Ghosts!$A:$A,0)))*($S56/(($F56/48)*$D56)/$E56))</f>
        <v>0.1099270536</v>
      </c>
      <c r="U56" s="40">
        <f t="array" ref="U56">if(or($F56=0,$F56=""),"", iferror(index(EPS!D:D,match($A56,EPS!$A:$A,0)),index(Ghosts!D:D,match($A56,Ghosts!$A:$A,0)))*($S56/(($F56/48)*$D56)/$E56))</f>
        <v>0.00712490162</v>
      </c>
      <c r="V56" s="40">
        <f t="array" ref="V56">if(or($F56=0,$F56=""),"", iferror(index(EPS!F:F,match($A56,EPS!$A:$A,0)),index(Ghosts!F:F,match($A56,Ghosts!$A:$A,0)))*($S56/(($F56/48)*$D56)/$E56))</f>
        <v>0.05903489914</v>
      </c>
      <c r="W56" s="40">
        <f t="array" ref="W56">if(or($F56=0,$F56=""),"", iferror(index(EPS!M:M,match($A56,EPS!$A:$A,0)),index(Ghosts!M:M,match($A56,Ghosts!$A:$A,0)))*($S56/(($F56/48)*$D56)/$E56))</f>
        <v>0.03725305704</v>
      </c>
      <c r="X56" s="39">
        <f t="shared" si="3"/>
        <v>14.72134202</v>
      </c>
      <c r="Y56" s="41">
        <f t="array" ref="Y56">if(or(F56=0,F56=""),"",((iferror(index(EPS!H:H,match(A56,EPS!A:A,0)),index(Ghosts!H:H,match(A56,Ghosts!A:A,0)))*1.25)+(iferror(index(EPS!I:I,match(A56,EPS!A:A,0)),index(Ghosts!I:I,match(A56,Ghosts!A:A,0)))*1.25)+(iferror(index(EPS!J:J,match(A56,EPS!A:A,0)),index(Ghosts!J:J,match(A56,Ghosts!A:A,0)))*1.5)+(iferror(index(EPS!K:K,match(A56,EPS!A:A,0)),index(Ghosts!K:K,match(A56,Ghosts!A:A,0)))*2)+(iferror(index(EPS!L:L,match(A56,EPS!A:A,0)),index(Ghosts!L:L,match(A56,Ghosts!A:A,0)))*2))*D56*(F56/48))</f>
        <v>11.7649586</v>
      </c>
      <c r="Z56" s="41">
        <f t="shared" si="4"/>
        <v>13.57599849</v>
      </c>
      <c r="AA56" s="41">
        <f t="array" ref="AA56">if(or(F56=0,F56=""),"",((iferror(index(EPS!H:H,match(A56,EPS!A:A,0)),index(Ghosts!H:H,match(A56,Ghosts!A:A,0)))*1.2)+(iferror(index(EPS!I:I,match(A56,EPS!A:A,0)),index(Ghosts!I:I,match(A56,Ghosts!A:A,0)))*1.2)+(iferror(index(EPS!J:J,match(A56,EPS!A:A,0)),index(Ghosts!J:J,match(A56,Ghosts!A:A,0)))*1.5)+(iferror(index(EPS!K:K,match(A56,EPS!A:A,0)),index(Ghosts!K:K,match(A56,Ghosts!A:A,0)))*3)+(iferror(index(EPS!L:L,match(A56,EPS!A:A,0)),index(Ghosts!L:L,match(A56,Ghosts!A:A,0)))*3))*D56*(F56/48))</f>
        <v>12.79550548</v>
      </c>
      <c r="AB56" s="42">
        <f t="shared" ref="AB56:AF56" si="58">if(iferror(search(AB$1,$I56),0)&gt;0,1,0)</f>
        <v>1</v>
      </c>
      <c r="AC56" s="42">
        <f t="shared" si="58"/>
        <v>1</v>
      </c>
      <c r="AD56" s="42">
        <f t="shared" si="58"/>
        <v>0</v>
      </c>
      <c r="AE56" s="42">
        <f t="shared" si="58"/>
        <v>0</v>
      </c>
      <c r="AF56" s="42">
        <f t="shared" si="58"/>
        <v>0</v>
      </c>
      <c r="AG56" s="25"/>
      <c r="AH56" s="25"/>
      <c r="AI56" s="25"/>
      <c r="AJ56" s="25"/>
      <c r="AK56" s="25"/>
      <c r="AL56" s="25"/>
    </row>
    <row r="57">
      <c r="A57" s="26" t="s">
        <v>146</v>
      </c>
      <c r="B57" s="25" t="s">
        <v>38</v>
      </c>
      <c r="C57" s="25" t="s">
        <v>450</v>
      </c>
      <c r="D57" s="28">
        <v>95.29416942833471</v>
      </c>
      <c r="E57" s="29">
        <v>0.1405809094633347</v>
      </c>
      <c r="F57" s="30">
        <v>26.0</v>
      </c>
      <c r="G57" s="59"/>
      <c r="H57" s="34">
        <v>18.009164603944313</v>
      </c>
      <c r="I57" s="35" t="s">
        <v>40</v>
      </c>
      <c r="J57" s="36">
        <v>3600.0</v>
      </c>
      <c r="K57" s="28">
        <v>5.002545723317865</v>
      </c>
      <c r="L57" s="28">
        <v>4.15217975693459</v>
      </c>
      <c r="M57" s="34">
        <v>17.655176744537368</v>
      </c>
      <c r="N57" s="35" t="s">
        <v>28</v>
      </c>
      <c r="O57" s="36">
        <v>4000.0</v>
      </c>
      <c r="P57" s="28">
        <v>4.413794186134342</v>
      </c>
      <c r="Q57" s="37">
        <v>3.61065325766688</v>
      </c>
      <c r="R57" s="38">
        <f t="shared" si="2"/>
        <v>6.878598228</v>
      </c>
      <c r="S57" s="39">
        <f t="array" ref="S57">if(R57="","", if(index(Index_of_Stuff!J:J,match(B57,Index_of_Stuff!F:F,0))&gt;0,(D57-index(Index_of_Stuff!J:J,match(B57,Index_of_Stuff!F:F,0)))*(R57/index(Index_of_Stuff!I:I,match(B57,Index_of_Stuff!F:F,0))),(D57/index(Index_of_Stuff!I:I,match(B57,Index_of_Stuff!F:F,0)))*R57))</f>
        <v>6.51682389</v>
      </c>
      <c r="T57" s="40">
        <f t="array" ref="T57">if(or($F57=0,$F57=""),"", iferror(index(EPS!B:B,match($A57,EPS!$A:$A,0)),index(Ghosts!B:B,match($A57,Ghosts!$A:$A,0)))*($S57/(($F57/48)*$D57)/$E57))</f>
        <v>0.02343968138</v>
      </c>
      <c r="U57" s="40">
        <f t="array" ref="U57">if(or($F57=0,$F57=""),"", iferror(index(EPS!D:D,match($A57,EPS!$A:$A,0)),index(Ghosts!D:D,match($A57,Ghosts!$A:$A,0)))*($S57/(($F57/48)*$D57)/$E57))</f>
        <v>0.03188155896</v>
      </c>
      <c r="V57" s="40">
        <f t="array" ref="V57">if(or($F57=0,$F57=""),"", iferror(index(EPS!F:F,match($A57,EPS!$A:$A,0)),index(Ghosts!F:F,match($A57,Ghosts!$A:$A,0)))*($S57/(($F57/48)*$D57)/$E57))</f>
        <v>0.009878792917</v>
      </c>
      <c r="W57" s="40">
        <f t="array" ref="W57">if(or($F57=0,$F57=""),"", iferror(index(EPS!M:M,match($A57,EPS!$A:$A,0)),index(Ghosts!M:M,match($A57,Ghosts!$A:$A,0)))*($S57/(($F57/48)*$D57)/$E57))</f>
        <v>0.01113609383</v>
      </c>
      <c r="X57" s="39">
        <f t="shared" si="3"/>
        <v>8.402096235</v>
      </c>
      <c r="Y57" s="41">
        <f t="array" ref="Y57">if(or(F57=0,F57=""),"",((iferror(index(EPS!H:H,match(A57,EPS!A:A,0)),index(Ghosts!H:H,match(A57,Ghosts!A:A,0)))*1.25)+(iferror(index(EPS!I:I,match(A57,EPS!A:A,0)),index(Ghosts!I:I,match(A57,Ghosts!A:A,0)))*1.25)+(iferror(index(EPS!J:J,match(A57,EPS!A:A,0)),index(Ghosts!J:J,match(A57,Ghosts!A:A,0)))*1.5)+(iferror(index(EPS!K:K,match(A57,EPS!A:A,0)),index(Ghosts!K:K,match(A57,Ghosts!A:A,0)))*2)+(iferror(index(EPS!L:L,match(A57,EPS!A:A,0)),index(Ghosts!L:L,match(A57,Ghosts!A:A,0)))*2))*D57*(F57/48))</f>
        <v>6.925801557</v>
      </c>
      <c r="Z57" s="41">
        <f t="shared" si="4"/>
        <v>7.291860622</v>
      </c>
      <c r="AA57" s="41">
        <f t="array" ref="AA57">if(or(F57=0,F57=""),"",((iferror(index(EPS!H:H,match(A57,EPS!A:A,0)),index(Ghosts!H:H,match(A57,Ghosts!A:A,0)))*1.2)+(iferror(index(EPS!I:I,match(A57,EPS!A:A,0)),index(Ghosts!I:I,match(A57,Ghosts!A:A,0)))*1.2)+(iferror(index(EPS!J:J,match(A57,EPS!A:A,0)),index(Ghosts!J:J,match(A57,Ghosts!A:A,0)))*1.5)+(iferror(index(EPS!K:K,match(A57,EPS!A:A,0)),index(Ghosts!K:K,match(A57,Ghosts!A:A,0)))*3)+(iferror(index(EPS!L:L,match(A57,EPS!A:A,0)),index(Ghosts!L:L,match(A57,Ghosts!A:A,0)))*3))*D57*(F57/48))</f>
        <v>7.680710056</v>
      </c>
      <c r="AB57" s="42">
        <f t="shared" ref="AB57:AF57" si="59">if(iferror(search(AB$1,$I57),0)&gt;0,1,0)</f>
        <v>0</v>
      </c>
      <c r="AC57" s="42">
        <f t="shared" si="59"/>
        <v>1</v>
      </c>
      <c r="AD57" s="42">
        <f t="shared" si="59"/>
        <v>1</v>
      </c>
      <c r="AE57" s="42">
        <f t="shared" si="59"/>
        <v>0</v>
      </c>
      <c r="AF57" s="42">
        <f t="shared" si="59"/>
        <v>0</v>
      </c>
      <c r="AG57" s="25"/>
      <c r="AH57" s="25"/>
      <c r="AI57" s="25"/>
      <c r="AJ57" s="25"/>
      <c r="AK57" s="25"/>
      <c r="AL57" s="25"/>
    </row>
    <row r="58">
      <c r="A58" s="26" t="s">
        <v>158</v>
      </c>
      <c r="B58" s="25" t="s">
        <v>38</v>
      </c>
      <c r="C58" s="25" t="s">
        <v>450</v>
      </c>
      <c r="D58" s="28">
        <v>95.29416942833471</v>
      </c>
      <c r="E58" s="29">
        <v>0.14131072703362768</v>
      </c>
      <c r="F58" s="30">
        <v>18.0</v>
      </c>
      <c r="G58" s="59"/>
      <c r="H58" s="34">
        <v>11.535824397238914</v>
      </c>
      <c r="I58" s="35" t="s">
        <v>58</v>
      </c>
      <c r="J58" s="36">
        <v>3700.0</v>
      </c>
      <c r="K58" s="28">
        <v>3.1177903776321387</v>
      </c>
      <c r="L58" s="28">
        <v>1.8677574369370828</v>
      </c>
      <c r="M58" s="34">
        <v>11.626730492436733</v>
      </c>
      <c r="N58" s="35" t="s">
        <v>28</v>
      </c>
      <c r="O58" s="36">
        <v>4500.0</v>
      </c>
      <c r="P58" s="28">
        <v>2.583717887208163</v>
      </c>
      <c r="Q58" s="37">
        <v>1.5567332176142223</v>
      </c>
      <c r="R58" s="38">
        <f t="shared" si="2"/>
        <v>4.789973856</v>
      </c>
      <c r="S58" s="39">
        <f t="array" ref="S58">if(R58="","", if(index(Index_of_Stuff!J:J,match(B58,Index_of_Stuff!F:F,0))&gt;0,(D58-index(Index_of_Stuff!J:J,match(B58,Index_of_Stuff!F:F,0)))*(R58/index(Index_of_Stuff!I:I,match(B58,Index_of_Stuff!F:F,0))),(D58/index(Index_of_Stuff!I:I,match(B58,Index_of_Stuff!F:F,0)))*R58))</f>
        <v>4.538049036</v>
      </c>
      <c r="T58" s="40">
        <f t="array" ref="T58">if(or($F58=0,$F58=""),"", iferror(index(EPS!B:B,match($A58,EPS!$A:$A,0)),index(Ghosts!B:B,match($A58,Ghosts!$A:$A,0)))*($S58/(($F58/48)*$D58)/$E58))</f>
        <v>0.02462334327</v>
      </c>
      <c r="U58" s="40">
        <f t="array" ref="U58">if(or($F58=0,$F58=""),"", iferror(index(EPS!D:D,match($A58,EPS!$A:$A,0)),index(Ghosts!D:D,match($A58,Ghosts!$A:$A,0)))*($S58/(($F58/48)*$D58)/$E58))</f>
        <v>0.01671511623</v>
      </c>
      <c r="V58" s="40">
        <f t="array" ref="V58">if(or($F58=0,$F58=""),"", iferror(index(EPS!F:F,match($A58,EPS!$A:$A,0)),index(Ghosts!F:F,match($A58,Ghosts!$A:$A,0)))*($S58/(($F58/48)*$D58)/$E58))</f>
        <v>0.01662525002</v>
      </c>
      <c r="W58" s="40">
        <f t="array" ref="W58">if(or($F58=0,$F58=""),"", iferror(index(EPS!M:M,match($A58,EPS!$A:$A,0)),index(Ghosts!M:M,match($A58,Ghosts!$A:$A,0)))*($S58/(($F58/48)*$D58)/$E58))</f>
        <v>0.01626578515</v>
      </c>
      <c r="X58" s="39">
        <f t="shared" si="3"/>
        <v>4.153942557</v>
      </c>
      <c r="Y58" s="41">
        <f t="array" ref="Y58">if(or(F58=0,F58=""),"",((iferror(index(EPS!H:H,match(A58,EPS!A:A,0)),index(Ghosts!H:H,match(A58,Ghosts!A:A,0)))*1.25)+(iferror(index(EPS!I:I,match(A58,EPS!A:A,0)),index(Ghosts!I:I,match(A58,Ghosts!A:A,0)))*1.25)+(iferror(index(EPS!J:J,match(A58,EPS!A:A,0)),index(Ghosts!J:J,match(A58,Ghosts!A:A,0)))*1.5)+(iferror(index(EPS!K:K,match(A58,EPS!A:A,0)),index(Ghosts!K:K,match(A58,Ghosts!A:A,0)))*2)+(iferror(index(EPS!L:L,match(A58,EPS!A:A,0)),index(Ghosts!L:L,match(A58,Ghosts!A:A,0)))*2))*D58*(F58/48))</f>
        <v>5.772146519</v>
      </c>
      <c r="Z58" s="41">
        <f t="shared" si="4"/>
        <v>3.564651132</v>
      </c>
      <c r="AA58" s="41">
        <f t="array" ref="AA58">if(or(F58=0,F58=""),"",((iferror(index(EPS!H:H,match(A58,EPS!A:A,0)),index(Ghosts!H:H,match(A58,Ghosts!A:A,0)))*1.2)+(iferror(index(EPS!I:I,match(A58,EPS!A:A,0)),index(Ghosts!I:I,match(A58,Ghosts!A:A,0)))*1.2)+(iferror(index(EPS!J:J,match(A58,EPS!A:A,0)),index(Ghosts!J:J,match(A58,Ghosts!A:A,0)))*1.5)+(iferror(index(EPS!K:K,match(A58,EPS!A:A,0)),index(Ghosts!K:K,match(A58,Ghosts!A:A,0)))*3)+(iferror(index(EPS!L:L,match(A58,EPS!A:A,0)),index(Ghosts!L:L,match(A58,Ghosts!A:A,0)))*3))*D58*(F58/48))</f>
        <v>6.400194654</v>
      </c>
      <c r="AB58" s="42">
        <f t="shared" ref="AB58:AF58" si="60">if(iferror(search(AB$1,$I58),0)&gt;0,1,0)</f>
        <v>1</v>
      </c>
      <c r="AC58" s="42">
        <f t="shared" si="60"/>
        <v>1</v>
      </c>
      <c r="AD58" s="42">
        <f t="shared" si="60"/>
        <v>0</v>
      </c>
      <c r="AE58" s="42">
        <f t="shared" si="60"/>
        <v>0</v>
      </c>
      <c r="AF58" s="42">
        <f t="shared" si="60"/>
        <v>0</v>
      </c>
      <c r="AG58" s="25"/>
      <c r="AH58" s="25"/>
      <c r="AI58" s="25"/>
      <c r="AJ58" s="25"/>
      <c r="AK58" s="25"/>
      <c r="AL58" s="25"/>
    </row>
    <row r="59">
      <c r="A59" s="26" t="s">
        <v>164</v>
      </c>
      <c r="B59" s="25" t="s">
        <v>38</v>
      </c>
      <c r="C59" s="25" t="s">
        <v>450</v>
      </c>
      <c r="D59" s="28">
        <v>95.29416942833471</v>
      </c>
      <c r="E59" s="29">
        <v>0.1493311897106109</v>
      </c>
      <c r="F59" s="30">
        <v>16.0</v>
      </c>
      <c r="G59" s="59"/>
      <c r="H59" s="34">
        <v>11.784718626533845</v>
      </c>
      <c r="I59" s="35" t="s">
        <v>27</v>
      </c>
      <c r="J59" s="36">
        <v>3000.0</v>
      </c>
      <c r="K59" s="28">
        <v>3.9282395421779484</v>
      </c>
      <c r="L59" s="28">
        <v>2.3903310970920733</v>
      </c>
      <c r="M59" s="34">
        <v>11.461145660752631</v>
      </c>
      <c r="N59" s="35" t="s">
        <v>27</v>
      </c>
      <c r="O59" s="36">
        <v>3700.0</v>
      </c>
      <c r="P59" s="28">
        <v>3.097606935338549</v>
      </c>
      <c r="Q59" s="37">
        <v>1.8468645458486435</v>
      </c>
      <c r="R59" s="38">
        <f t="shared" si="2"/>
        <v>4.53201077</v>
      </c>
      <c r="S59" s="39">
        <f t="array" ref="S59">if(R59="","", if(index(Index_of_Stuff!J:J,match(B59,Index_of_Stuff!F:F,0))&gt;0,(D59-index(Index_of_Stuff!J:J,match(B59,Index_of_Stuff!F:F,0)))*(R59/index(Index_of_Stuff!I:I,match(B59,Index_of_Stuff!F:F,0))),(D59/index(Index_of_Stuff!I:I,match(B59,Index_of_Stuff!F:F,0)))*R59))</f>
        <v>4.293653311</v>
      </c>
      <c r="T59" s="40">
        <f t="array" ref="T59">if(or($F59=0,$F59=""),"", iferror(index(EPS!B:B,match($A59,EPS!$A:$A,0)),index(Ghosts!B:B,match($A59,Ghosts!$A:$A,0)))*($S59/(($F59/48)*$D59)/$E59))</f>
        <v>0.02643103845</v>
      </c>
      <c r="U59" s="40">
        <f t="array" ref="U59">if(or($F59=0,$F59=""),"", iferror(index(EPS!D:D,match($A59,EPS!$A:$A,0)),index(Ghosts!D:D,match($A59,Ghosts!$A:$A,0)))*($S59/(($F59/48)*$D59)/$E59))</f>
        <v>0.0154784506</v>
      </c>
      <c r="V59" s="40">
        <f t="array" ref="V59">if(or($F59=0,$F59=""),"", iferror(index(EPS!F:F,match($A59,EPS!$A:$A,0)),index(Ghosts!F:F,match($A59,Ghosts!$A:$A,0)))*($S59/(($F59/48)*$D59)/$E59))</f>
        <v>0.009956898048</v>
      </c>
      <c r="W59" s="40">
        <f t="array" ref="W59">if(or($F59=0,$F59=""),"", iferror(index(EPS!M:M,match($A59,EPS!$A:$A,0)),index(Ghosts!M:M,match($A59,Ghosts!$A:$A,0)))*($S59/(($F59/48)*$D59)/$E59))</f>
        <v>0.0199137961</v>
      </c>
      <c r="X59" s="39">
        <f t="shared" si="3"/>
        <v>3.399989681</v>
      </c>
      <c r="Y59" s="41">
        <f t="array" ref="Y59">if(or(F59=0,F59=""),"",((iferror(index(EPS!H:H,match(A59,EPS!A:A,0)),index(Ghosts!H:H,match(A59,Ghosts!A:A,0)))*1.25)+(iferror(index(EPS!I:I,match(A59,EPS!A:A,0)),index(Ghosts!I:I,match(A59,Ghosts!A:A,0)))*1.25)+(iferror(index(EPS!J:J,match(A59,EPS!A:A,0)),index(Ghosts!J:J,match(A59,Ghosts!A:A,0)))*1.5)+(iferror(index(EPS!K:K,match(A59,EPS!A:A,0)),index(Ghosts!K:K,match(A59,Ghosts!A:A,0)))*2)+(iferror(index(EPS!L:L,match(A59,EPS!A:A,0)),index(Ghosts!L:L,match(A59,Ghosts!A:A,0)))*2))*D59*(F59/48))</f>
        <v>6.395032887</v>
      </c>
      <c r="Z59" s="41">
        <f t="shared" si="4"/>
        <v>2.837877222</v>
      </c>
      <c r="AA59" s="41">
        <f t="array" ref="AA59">if(or(F59=0,F59=""),"",((iferror(index(EPS!H:H,match(A59,EPS!A:A,0)),index(Ghosts!H:H,match(A59,Ghosts!A:A,0)))*1.2)+(iferror(index(EPS!I:I,match(A59,EPS!A:A,0)),index(Ghosts!I:I,match(A59,Ghosts!A:A,0)))*1.2)+(iferror(index(EPS!J:J,match(A59,EPS!A:A,0)),index(Ghosts!J:J,match(A59,Ghosts!A:A,0)))*1.5)+(iferror(index(EPS!K:K,match(A59,EPS!A:A,0)),index(Ghosts!K:K,match(A59,Ghosts!A:A,0)))*3)+(iferror(index(EPS!L:L,match(A59,EPS!A:A,0)),index(Ghosts!L:L,match(A59,Ghosts!A:A,0)))*3))*D59*(F59/48))</f>
        <v>6.6258036</v>
      </c>
      <c r="AB59" s="42">
        <f t="shared" ref="AB59:AF59" si="61">if(iferror(search(AB$1,$I59),0)&gt;0,1,0)</f>
        <v>1</v>
      </c>
      <c r="AC59" s="42">
        <f t="shared" si="61"/>
        <v>0</v>
      </c>
      <c r="AD59" s="42">
        <f t="shared" si="61"/>
        <v>0</v>
      </c>
      <c r="AE59" s="42">
        <f t="shared" si="61"/>
        <v>0</v>
      </c>
      <c r="AF59" s="42">
        <f t="shared" si="61"/>
        <v>0</v>
      </c>
      <c r="AG59" s="25"/>
      <c r="AH59" s="25"/>
      <c r="AI59" s="25"/>
      <c r="AJ59" s="25"/>
      <c r="AK59" s="25"/>
      <c r="AL59" s="25"/>
    </row>
    <row r="60">
      <c r="A60" s="26" t="s">
        <v>149</v>
      </c>
      <c r="B60" s="25" t="s">
        <v>38</v>
      </c>
      <c r="C60" s="25" t="s">
        <v>450</v>
      </c>
      <c r="D60" s="28">
        <v>95.29416942833471</v>
      </c>
      <c r="E60" s="29">
        <v>0.20570429078983327</v>
      </c>
      <c r="F60" s="30">
        <v>15.0</v>
      </c>
      <c r="G60" s="59"/>
      <c r="H60" s="34">
        <v>11.369279024713286</v>
      </c>
      <c r="I60" s="35" t="s">
        <v>44</v>
      </c>
      <c r="J60" s="36">
        <v>3000.0</v>
      </c>
      <c r="K60" s="28">
        <v>3.7897596749044284</v>
      </c>
      <c r="L60" s="28">
        <v>2.2462692436930753</v>
      </c>
      <c r="M60" s="34">
        <v>11.280194525637661</v>
      </c>
      <c r="N60" s="35" t="s">
        <v>29</v>
      </c>
      <c r="O60" s="36">
        <v>3000.0</v>
      </c>
      <c r="P60" s="28">
        <v>3.7600648418792204</v>
      </c>
      <c r="Q60" s="37">
        <v>2.215871354395724</v>
      </c>
      <c r="R60" s="38">
        <f t="shared" si="2"/>
        <v>6.157285756</v>
      </c>
      <c r="S60" s="39">
        <f t="array" ref="S60">if(R60="","", if(index(Index_of_Stuff!J:J,match(B60,Index_of_Stuff!F:F,0))&gt;0,(D60-index(Index_of_Stuff!J:J,match(B60,Index_of_Stuff!F:F,0)))*(R60/index(Index_of_Stuff!I:I,match(B60,Index_of_Stuff!F:F,0))),(D60/index(Index_of_Stuff!I:I,match(B60,Index_of_Stuff!F:F,0)))*R60))</f>
        <v>5.833448267</v>
      </c>
      <c r="T60" s="40">
        <f t="array" ref="T60">if(or($F60=0,$F60=""),"", iferror(index(EPS!B:B,match($A60,EPS!$A:$A,0)),index(Ghosts!B:B,match($A60,Ghosts!$A:$A,0)))*($S60/(($F60/48)*$D60)/$E60))</f>
        <v>0.05723215792</v>
      </c>
      <c r="U60" s="40">
        <f t="array" ref="U60">if(or($F60=0,$F60=""),"", iferror(index(EPS!D:D,match($A60,EPS!$A:$A,0)),index(Ghosts!D:D,match($A60,Ghosts!$A:$A,0)))*($S60/(($F60/48)*$D60)/$E60))</f>
        <v>0.01266535275</v>
      </c>
      <c r="V60" s="40">
        <f t="array" ref="V60">if(or($F60=0,$F60=""),"", iferror(index(EPS!F:F,match($A60,EPS!$A:$A,0)),index(Ghosts!F:F,match($A60,Ghosts!$A:$A,0)))*($S60/(($F60/48)*$D60)/$E60))</f>
        <v>0.04104336117</v>
      </c>
      <c r="W60" s="40">
        <f t="array" ref="W60">if(or($F60=0,$F60=""),"", iferror(index(EPS!M:M,match($A60,EPS!$A:$A,0)),index(Ghosts!M:M,match($A60,Ghosts!$A:$A,0)))*($S60/(($F60/48)*$D60)/$E60))</f>
        <v>0.01875995859</v>
      </c>
      <c r="X60" s="39">
        <f t="shared" si="3"/>
        <v>5.671683604</v>
      </c>
      <c r="Y60" s="41">
        <f t="array" ref="Y60">if(or(F60=0,F60=""),"",((iferror(index(EPS!H:H,match(A60,EPS!A:A,0)),index(Ghosts!H:H,match(A60,Ghosts!A:A,0)))*1.25)+(iferror(index(EPS!I:I,match(A60,EPS!A:A,0)),index(Ghosts!I:I,match(A60,Ghosts!A:A,0)))*1.25)+(iferror(index(EPS!J:J,match(A60,EPS!A:A,0)),index(Ghosts!J:J,match(A60,Ghosts!A:A,0)))*1.5)+(iferror(index(EPS!K:K,match(A60,EPS!A:A,0)),index(Ghosts!K:K,match(A60,Ghosts!A:A,0)))*2)+(iferror(index(EPS!L:L,match(A60,EPS!A:A,0)),index(Ghosts!L:L,match(A60,Ghosts!A:A,0)))*2))*D60*(F60/48))</f>
        <v>4.358963766</v>
      </c>
      <c r="Z60" s="41">
        <f t="shared" si="4"/>
        <v>5.203769707</v>
      </c>
      <c r="AA60" s="41">
        <f t="array" ref="AA60">if(or(F60=0,F60=""),"",((iferror(index(EPS!H:H,match(A60,EPS!A:A,0)),index(Ghosts!H:H,match(A60,Ghosts!A:A,0)))*1.2)+(iferror(index(EPS!I:I,match(A60,EPS!A:A,0)),index(Ghosts!I:I,match(A60,Ghosts!A:A,0)))*1.2)+(iferror(index(EPS!J:J,match(A60,EPS!A:A,0)),index(Ghosts!J:J,match(A60,Ghosts!A:A,0)))*1.5)+(iferror(index(EPS!K:K,match(A60,EPS!A:A,0)),index(Ghosts!K:K,match(A60,Ghosts!A:A,0)))*3)+(iferror(index(EPS!L:L,match(A60,EPS!A:A,0)),index(Ghosts!L:L,match(A60,Ghosts!A:A,0)))*3))*D60*(F60/48))</f>
        <v>4.67417901</v>
      </c>
      <c r="AB60" s="42">
        <f t="shared" ref="AB60:AF60" si="62">if(iferror(search(AB$1,$I60),0)&gt;0,1,0)</f>
        <v>0</v>
      </c>
      <c r="AC60" s="42">
        <f t="shared" si="62"/>
        <v>0</v>
      </c>
      <c r="AD60" s="42">
        <f t="shared" si="62"/>
        <v>1</v>
      </c>
      <c r="AE60" s="42">
        <f t="shared" si="62"/>
        <v>1</v>
      </c>
      <c r="AF60" s="42">
        <f t="shared" si="62"/>
        <v>0</v>
      </c>
      <c r="AG60" s="25"/>
      <c r="AH60" s="25"/>
      <c r="AI60" s="25"/>
      <c r="AJ60" s="25"/>
      <c r="AK60" s="25"/>
      <c r="AL60" s="25"/>
    </row>
    <row r="61">
      <c r="A61" s="26" t="s">
        <v>151</v>
      </c>
      <c r="B61" s="25" t="s">
        <v>38</v>
      </c>
      <c r="C61" s="25" t="s">
        <v>450</v>
      </c>
      <c r="D61" s="28">
        <v>95.29416942833471</v>
      </c>
      <c r="E61" s="29">
        <v>0.15086672019269368</v>
      </c>
      <c r="F61" s="30">
        <v>13.0</v>
      </c>
      <c r="G61" s="59"/>
      <c r="H61" s="34">
        <v>8.532737688466451</v>
      </c>
      <c r="I61" s="35" t="s">
        <v>40</v>
      </c>
      <c r="J61" s="36">
        <v>3200.0</v>
      </c>
      <c r="K61" s="28">
        <v>2.6664805276457657</v>
      </c>
      <c r="L61" s="28">
        <v>1.2809802323239354</v>
      </c>
      <c r="M61" s="34">
        <v>8.2520900630751</v>
      </c>
      <c r="N61" s="35" t="s">
        <v>28</v>
      </c>
      <c r="O61" s="36">
        <v>3000.0</v>
      </c>
      <c r="P61" s="28">
        <v>2.7506966876917</v>
      </c>
      <c r="Q61" s="37">
        <v>1.2894784573735572</v>
      </c>
      <c r="R61" s="38">
        <f t="shared" si="2"/>
        <v>3.725267058</v>
      </c>
      <c r="S61" s="39">
        <f t="array" ref="S61">if(R61="","", if(index(Index_of_Stuff!J:J,match(B61,Index_of_Stuff!F:F,0))&gt;0,(D61-index(Index_of_Stuff!J:J,match(B61,Index_of_Stuff!F:F,0)))*(R61/index(Index_of_Stuff!I:I,match(B61,Index_of_Stuff!F:F,0))),(D61/index(Index_of_Stuff!I:I,match(B61,Index_of_Stuff!F:F,0)))*R61))</f>
        <v>3.529339635</v>
      </c>
      <c r="T61" s="40">
        <f t="array" ref="T61">if(or($F61=0,$F61=""),"", iferror(index(EPS!B:B,match($A61,EPS!$A:$A,0)),index(Ghosts!B:B,match($A61,Ghosts!$A:$A,0)))*($S61/(($F61/48)*$D61)/$E61))</f>
        <v>0.01604371086</v>
      </c>
      <c r="U61" s="40">
        <f t="array" ref="U61">if(or($F61=0,$F61=""),"", iferror(index(EPS!D:D,match($A61,EPS!$A:$A,0)),index(Ghosts!D:D,match($A61,Ghosts!$A:$A,0)))*($S61/(($F61/48)*$D61)/$E61))</f>
        <v>0.03371898555</v>
      </c>
      <c r="V61" s="40">
        <f t="array" ref="V61">if(or($F61=0,$F61=""),"", iferror(index(EPS!F:F,match($A61,EPS!$A:$A,0)),index(Ghosts!F:F,match($A61,Ghosts!$A:$A,0)))*($S61/(($F61/48)*$D61)/$E61))</f>
        <v>0.01214608619</v>
      </c>
      <c r="W61" s="40">
        <f t="array" ref="W61">if(or($F61=0,$F61=""),"", iferror(index(EPS!M:M,match($A61,EPS!$A:$A,0)),index(Ghosts!M:M,match($A61,Ghosts!$A:$A,0)))*($S61/(($F61/48)*$D61)/$E61))</f>
        <v>0.01432150461</v>
      </c>
      <c r="X61" s="39">
        <f t="shared" si="3"/>
        <v>4.002672099</v>
      </c>
      <c r="Y61" s="41">
        <f t="array" ref="Y61">if(or(F61=0,F61=""),"",((iferror(index(EPS!H:H,match(A61,EPS!A:A,0)),index(Ghosts!H:H,match(A61,Ghosts!A:A,0)))*1.25)+(iferror(index(EPS!I:I,match(A61,EPS!A:A,0)),index(Ghosts!I:I,match(A61,Ghosts!A:A,0)))*1.25)+(iferror(index(EPS!J:J,match(A61,EPS!A:A,0)),index(Ghosts!J:J,match(A61,Ghosts!A:A,0)))*1.5)+(iferror(index(EPS!K:K,match(A61,EPS!A:A,0)),index(Ghosts!K:K,match(A61,Ghosts!A:A,0)))*2)+(iferror(index(EPS!L:L,match(A61,EPS!A:A,0)),index(Ghosts!L:L,match(A61,Ghosts!A:A,0)))*2))*D61*(F61/48))</f>
        <v>3.535165524</v>
      </c>
      <c r="Z61" s="41">
        <f t="shared" si="4"/>
        <v>3.382737495</v>
      </c>
      <c r="AA61" s="41">
        <f t="array" ref="AA61">if(or(F61=0,F61=""),"",((iferror(index(EPS!H:H,match(A61,EPS!A:A,0)),index(Ghosts!H:H,match(A61,Ghosts!A:A,0)))*1.2)+(iferror(index(EPS!I:I,match(A61,EPS!A:A,0)),index(Ghosts!I:I,match(A61,Ghosts!A:A,0)))*1.2)+(iferror(index(EPS!J:J,match(A61,EPS!A:A,0)),index(Ghosts!J:J,match(A61,Ghosts!A:A,0)))*1.5)+(iferror(index(EPS!K:K,match(A61,EPS!A:A,0)),index(Ghosts!K:K,match(A61,Ghosts!A:A,0)))*3)+(iferror(index(EPS!L:L,match(A61,EPS!A:A,0)),index(Ghosts!L:L,match(A61,Ghosts!A:A,0)))*3))*D61*(F61/48))</f>
        <v>3.85274327</v>
      </c>
      <c r="AB61" s="42">
        <f t="shared" ref="AB61:AF61" si="63">if(iferror(search(AB$1,$I61),0)&gt;0,1,0)</f>
        <v>0</v>
      </c>
      <c r="AC61" s="42">
        <f t="shared" si="63"/>
        <v>1</v>
      </c>
      <c r="AD61" s="42">
        <f t="shared" si="63"/>
        <v>1</v>
      </c>
      <c r="AE61" s="42">
        <f t="shared" si="63"/>
        <v>0</v>
      </c>
      <c r="AF61" s="42">
        <f t="shared" si="63"/>
        <v>0</v>
      </c>
      <c r="AG61" s="25"/>
      <c r="AH61" s="25"/>
      <c r="AI61" s="25"/>
      <c r="AJ61" s="25"/>
      <c r="AK61" s="25"/>
      <c r="AL61" s="25"/>
    </row>
    <row r="62">
      <c r="A62" s="26" t="s">
        <v>155</v>
      </c>
      <c r="B62" s="25" t="s">
        <v>38</v>
      </c>
      <c r="C62" s="25" t="s">
        <v>450</v>
      </c>
      <c r="D62" s="28">
        <v>95.29416942833471</v>
      </c>
      <c r="E62" s="29">
        <v>0.17830573248407644</v>
      </c>
      <c r="F62" s="30">
        <v>0.0</v>
      </c>
      <c r="G62" s="59"/>
      <c r="H62" s="34" t="s">
        <v>64</v>
      </c>
      <c r="I62" s="35" t="s">
        <v>45</v>
      </c>
      <c r="J62" s="36">
        <v>3000.0</v>
      </c>
      <c r="K62" s="28" t="s">
        <v>64</v>
      </c>
      <c r="L62" s="28" t="s">
        <v>64</v>
      </c>
      <c r="M62" s="34" t="s">
        <v>64</v>
      </c>
      <c r="N62" s="35" t="s">
        <v>31</v>
      </c>
      <c r="O62" s="36">
        <v>3000.0</v>
      </c>
      <c r="P62" s="28" t="s">
        <v>64</v>
      </c>
      <c r="Q62" s="37" t="s">
        <v>64</v>
      </c>
      <c r="R62" s="38" t="str">
        <f t="shared" si="2"/>
        <v/>
      </c>
      <c r="S62" s="39" t="str">
        <f t="array" ref="S62">if(R62="","", if(index(Index_of_Stuff!J:J,match(B62,Index_of_Stuff!F:F,0))&gt;0,(D62-index(Index_of_Stuff!J:J,match(B62,Index_of_Stuff!F:F,0)))*(R62/index(Index_of_Stuff!I:I,match(B62,Index_of_Stuff!F:F,0))),(D62/index(Index_of_Stuff!I:I,match(B62,Index_of_Stuff!F:F,0)))*R62))</f>
        <v/>
      </c>
      <c r="T62" s="40" t="str">
        <f t="array" ref="T62">if(or($F62=0,$F62=""),"", iferror(index(EPS!B:B,match($A62,EPS!$A:$A,0)),index(Ghosts!B:B,match($A62,Ghosts!$A:$A,0)))*($S62/(($F62/48)*$D62)/$E62))</f>
        <v/>
      </c>
      <c r="U62" s="40" t="str">
        <f t="array" ref="U62">if(or($F62=0,$F62=""),"", iferror(index(EPS!D:D,match($A62,EPS!$A:$A,0)),index(Ghosts!D:D,match($A62,Ghosts!$A:$A,0)))*($S62/(($F62/48)*$D62)/$E62))</f>
        <v/>
      </c>
      <c r="V62" s="40" t="str">
        <f t="array" ref="V62">if(or($F62=0,$F62=""),"", iferror(index(EPS!F:F,match($A62,EPS!$A:$A,0)),index(Ghosts!F:F,match($A62,Ghosts!$A:$A,0)))*($S62/(($F62/48)*$D62)/$E62))</f>
        <v/>
      </c>
      <c r="W62" s="40" t="str">
        <f t="array" ref="W62">if(or($F62=0,$F62=""),"", iferror(index(EPS!M:M,match($A62,EPS!$A:$A,0)),index(Ghosts!M:M,match($A62,Ghosts!$A:$A,0)))*($S62/(($F62/48)*$D62)/$E62))</f>
        <v/>
      </c>
      <c r="X62" s="39" t="str">
        <f t="shared" si="3"/>
        <v/>
      </c>
      <c r="Y62" s="41" t="str">
        <f t="array" ref="Y62">if(or(F62=0,F62=""),"",((iferror(index(EPS!H:H,match(A62,EPS!A:A,0)),index(Ghosts!H:H,match(A62,Ghosts!A:A,0)))*1.25)+(iferror(index(EPS!I:I,match(A62,EPS!A:A,0)),index(Ghosts!I:I,match(A62,Ghosts!A:A,0)))*1.25)+(iferror(index(EPS!J:J,match(A62,EPS!A:A,0)),index(Ghosts!J:J,match(A62,Ghosts!A:A,0)))*1.5)+(iferror(index(EPS!K:K,match(A62,EPS!A:A,0)),index(Ghosts!K:K,match(A62,Ghosts!A:A,0)))*2)+(iferror(index(EPS!L:L,match(A62,EPS!A:A,0)),index(Ghosts!L:L,match(A62,Ghosts!A:A,0)))*2))*D62*(F62/48))</f>
        <v/>
      </c>
      <c r="Z62" s="41" t="str">
        <f t="shared" si="4"/>
        <v/>
      </c>
      <c r="AA62" s="41" t="str">
        <f t="array" ref="AA62">if(or(F62=0,F62=""),"",((iferror(index(EPS!H:H,match(A62,EPS!A:A,0)),index(Ghosts!H:H,match(A62,Ghosts!A:A,0)))*1.2)+(iferror(index(EPS!I:I,match(A62,EPS!A:A,0)),index(Ghosts!I:I,match(A62,Ghosts!A:A,0)))*1.2)+(iferror(index(EPS!J:J,match(A62,EPS!A:A,0)),index(Ghosts!J:J,match(A62,Ghosts!A:A,0)))*1.5)+(iferror(index(EPS!K:K,match(A62,EPS!A:A,0)),index(Ghosts!K:K,match(A62,Ghosts!A:A,0)))*3)+(iferror(index(EPS!L:L,match(A62,EPS!A:A,0)),index(Ghosts!L:L,match(A62,Ghosts!A:A,0)))*3))*D62*(F62/48))</f>
        <v/>
      </c>
      <c r="AB62" s="42">
        <f t="shared" ref="AB62:AF62" si="64">if(iferror(search(AB$1,$I62),0)&gt;0,1,0)</f>
        <v>0</v>
      </c>
      <c r="AC62" s="42">
        <f t="shared" si="64"/>
        <v>0</v>
      </c>
      <c r="AD62" s="42">
        <f t="shared" si="64"/>
        <v>0</v>
      </c>
      <c r="AE62" s="42">
        <f t="shared" si="64"/>
        <v>1</v>
      </c>
      <c r="AF62" s="42">
        <f t="shared" si="64"/>
        <v>1</v>
      </c>
      <c r="AG62" s="25"/>
      <c r="AH62" s="25"/>
      <c r="AI62" s="25"/>
      <c r="AJ62" s="25"/>
      <c r="AK62" s="25"/>
      <c r="AL62" s="25"/>
    </row>
    <row r="63">
      <c r="A63" s="26" t="s">
        <v>156</v>
      </c>
      <c r="B63" s="25" t="s">
        <v>38</v>
      </c>
      <c r="C63" s="25" t="s">
        <v>450</v>
      </c>
      <c r="D63" s="28">
        <v>95.29416942833471</v>
      </c>
      <c r="E63" s="29">
        <v>0.17523510971786832</v>
      </c>
      <c r="F63" s="30">
        <v>0.0</v>
      </c>
      <c r="G63" s="59"/>
      <c r="H63" s="34" t="s">
        <v>64</v>
      </c>
      <c r="I63" s="35" t="s">
        <v>40</v>
      </c>
      <c r="J63" s="36">
        <v>3000.0</v>
      </c>
      <c r="K63" s="28" t="s">
        <v>64</v>
      </c>
      <c r="L63" s="28" t="s">
        <v>64</v>
      </c>
      <c r="M63" s="34" t="s">
        <v>64</v>
      </c>
      <c r="N63" s="35" t="s">
        <v>29</v>
      </c>
      <c r="O63" s="36">
        <v>3000.0</v>
      </c>
      <c r="P63" s="28" t="s">
        <v>64</v>
      </c>
      <c r="Q63" s="37" t="s">
        <v>64</v>
      </c>
      <c r="R63" s="38" t="str">
        <f t="shared" si="2"/>
        <v/>
      </c>
      <c r="S63" s="39" t="str">
        <f t="array" ref="S63">if(R63="","", if(index(Index_of_Stuff!J:J,match(B63,Index_of_Stuff!F:F,0))&gt;0,(D63-index(Index_of_Stuff!J:J,match(B63,Index_of_Stuff!F:F,0)))*(R63/index(Index_of_Stuff!I:I,match(B63,Index_of_Stuff!F:F,0))),(D63/index(Index_of_Stuff!I:I,match(B63,Index_of_Stuff!F:F,0)))*R63))</f>
        <v/>
      </c>
      <c r="T63" s="40" t="str">
        <f t="array" ref="T63">if(or($F63=0,$F63=""),"", iferror(index(EPS!B:B,match($A63,EPS!$A:$A,0)),index(Ghosts!B:B,match($A63,Ghosts!$A:$A,0)))*($S63/(($F63/48)*$D63)/$E63))</f>
        <v/>
      </c>
      <c r="U63" s="40" t="str">
        <f t="array" ref="U63">if(or($F63=0,$F63=""),"", iferror(index(EPS!D:D,match($A63,EPS!$A:$A,0)),index(Ghosts!D:D,match($A63,Ghosts!$A:$A,0)))*($S63/(($F63/48)*$D63)/$E63))</f>
        <v/>
      </c>
      <c r="V63" s="40" t="str">
        <f t="array" ref="V63">if(or($F63=0,$F63=""),"", iferror(index(EPS!F:F,match($A63,EPS!$A:$A,0)),index(Ghosts!F:F,match($A63,Ghosts!$A:$A,0)))*($S63/(($F63/48)*$D63)/$E63))</f>
        <v/>
      </c>
      <c r="W63" s="40" t="str">
        <f t="array" ref="W63">if(or($F63=0,$F63=""),"", iferror(index(EPS!M:M,match($A63,EPS!$A:$A,0)),index(Ghosts!M:M,match($A63,Ghosts!$A:$A,0)))*($S63/(($F63/48)*$D63)/$E63))</f>
        <v/>
      </c>
      <c r="X63" s="39" t="str">
        <f t="shared" si="3"/>
        <v/>
      </c>
      <c r="Y63" s="41" t="str">
        <f t="array" ref="Y63">if(or(F63=0,F63=""),"",((iferror(index(EPS!H:H,match(A63,EPS!A:A,0)),index(Ghosts!H:H,match(A63,Ghosts!A:A,0)))*1.25)+(iferror(index(EPS!I:I,match(A63,EPS!A:A,0)),index(Ghosts!I:I,match(A63,Ghosts!A:A,0)))*1.25)+(iferror(index(EPS!J:J,match(A63,EPS!A:A,0)),index(Ghosts!J:J,match(A63,Ghosts!A:A,0)))*1.5)+(iferror(index(EPS!K:K,match(A63,EPS!A:A,0)),index(Ghosts!K:K,match(A63,Ghosts!A:A,0)))*2)+(iferror(index(EPS!L:L,match(A63,EPS!A:A,0)),index(Ghosts!L:L,match(A63,Ghosts!A:A,0)))*2))*D63*(F63/48))</f>
        <v/>
      </c>
      <c r="Z63" s="41" t="str">
        <f t="shared" si="4"/>
        <v/>
      </c>
      <c r="AA63" s="41" t="str">
        <f t="array" ref="AA63">if(or(F63=0,F63=""),"",((iferror(index(EPS!H:H,match(A63,EPS!A:A,0)),index(Ghosts!H:H,match(A63,Ghosts!A:A,0)))*1.2)+(iferror(index(EPS!I:I,match(A63,EPS!A:A,0)),index(Ghosts!I:I,match(A63,Ghosts!A:A,0)))*1.2)+(iferror(index(EPS!J:J,match(A63,EPS!A:A,0)),index(Ghosts!J:J,match(A63,Ghosts!A:A,0)))*1.5)+(iferror(index(EPS!K:K,match(A63,EPS!A:A,0)),index(Ghosts!K:K,match(A63,Ghosts!A:A,0)))*3)+(iferror(index(EPS!L:L,match(A63,EPS!A:A,0)),index(Ghosts!L:L,match(A63,Ghosts!A:A,0)))*3))*D63*(F63/48))</f>
        <v/>
      </c>
      <c r="AB63" s="42">
        <f t="shared" ref="AB63:AF63" si="65">if(iferror(search(AB$1,$I63),0)&gt;0,1,0)</f>
        <v>0</v>
      </c>
      <c r="AC63" s="42">
        <f t="shared" si="65"/>
        <v>1</v>
      </c>
      <c r="AD63" s="42">
        <f t="shared" si="65"/>
        <v>1</v>
      </c>
      <c r="AE63" s="42">
        <f t="shared" si="65"/>
        <v>0</v>
      </c>
      <c r="AF63" s="42">
        <f t="shared" si="65"/>
        <v>0</v>
      </c>
      <c r="AG63" s="25"/>
      <c r="AH63" s="25"/>
      <c r="AI63" s="25"/>
      <c r="AJ63" s="25"/>
      <c r="AK63" s="25"/>
      <c r="AL63" s="25"/>
    </row>
    <row r="64">
      <c r="A64" s="26" t="s">
        <v>153</v>
      </c>
      <c r="B64" s="25" t="s">
        <v>38</v>
      </c>
      <c r="C64" s="25" t="s">
        <v>450</v>
      </c>
      <c r="D64" s="28">
        <v>95.29416942833471</v>
      </c>
      <c r="E64" s="29">
        <v>0.1901178829190056</v>
      </c>
      <c r="F64" s="30">
        <v>0.0</v>
      </c>
      <c r="G64" s="59"/>
      <c r="H64" s="34" t="s">
        <v>64</v>
      </c>
      <c r="I64" s="35" t="s">
        <v>45</v>
      </c>
      <c r="J64" s="36">
        <v>3100.0</v>
      </c>
      <c r="K64" s="28" t="s">
        <v>64</v>
      </c>
      <c r="L64" s="28" t="s">
        <v>64</v>
      </c>
      <c r="M64" s="34" t="s">
        <v>64</v>
      </c>
      <c r="N64" s="35" t="s">
        <v>31</v>
      </c>
      <c r="O64" s="36">
        <v>3000.0</v>
      </c>
      <c r="P64" s="28" t="s">
        <v>64</v>
      </c>
      <c r="Q64" s="37" t="s">
        <v>64</v>
      </c>
      <c r="R64" s="38" t="str">
        <f t="shared" si="2"/>
        <v/>
      </c>
      <c r="S64" s="39" t="str">
        <f t="array" ref="S64">if(R64="","", if(index(Index_of_Stuff!J:J,match(B64,Index_of_Stuff!F:F,0))&gt;0,(D64-index(Index_of_Stuff!J:J,match(B64,Index_of_Stuff!F:F,0)))*(R64/index(Index_of_Stuff!I:I,match(B64,Index_of_Stuff!F:F,0))),(D64/index(Index_of_Stuff!I:I,match(B64,Index_of_Stuff!F:F,0)))*R64))</f>
        <v/>
      </c>
      <c r="T64" s="40" t="str">
        <f t="array" ref="T64">if(or($F64=0,$F64=""),"", iferror(index(EPS!B:B,match($A64,EPS!$A:$A,0)),index(Ghosts!B:B,match($A64,Ghosts!$A:$A,0)))*($S64/(($F64/48)*$D64)/$E64))</f>
        <v/>
      </c>
      <c r="U64" s="40" t="str">
        <f t="array" ref="U64">if(or($F64=0,$F64=""),"", iferror(index(EPS!D:D,match($A64,EPS!$A:$A,0)),index(Ghosts!D:D,match($A64,Ghosts!$A:$A,0)))*($S64/(($F64/48)*$D64)/$E64))</f>
        <v/>
      </c>
      <c r="V64" s="40" t="str">
        <f t="array" ref="V64">if(or($F64=0,$F64=""),"", iferror(index(EPS!F:F,match($A64,EPS!$A:$A,0)),index(Ghosts!F:F,match($A64,Ghosts!$A:$A,0)))*($S64/(($F64/48)*$D64)/$E64))</f>
        <v/>
      </c>
      <c r="W64" s="40" t="str">
        <f t="array" ref="W64">if(or($F64=0,$F64=""),"", iferror(index(EPS!M:M,match($A64,EPS!$A:$A,0)),index(Ghosts!M:M,match($A64,Ghosts!$A:$A,0)))*($S64/(($F64/48)*$D64)/$E64))</f>
        <v/>
      </c>
      <c r="X64" s="39" t="str">
        <f t="shared" si="3"/>
        <v/>
      </c>
      <c r="Y64" s="41" t="str">
        <f t="array" ref="Y64">if(or(F64=0,F64=""),"",((iferror(index(EPS!H:H,match(A64,EPS!A:A,0)),index(Ghosts!H:H,match(A64,Ghosts!A:A,0)))*1.25)+(iferror(index(EPS!I:I,match(A64,EPS!A:A,0)),index(Ghosts!I:I,match(A64,Ghosts!A:A,0)))*1.25)+(iferror(index(EPS!J:J,match(A64,EPS!A:A,0)),index(Ghosts!J:J,match(A64,Ghosts!A:A,0)))*1.5)+(iferror(index(EPS!K:K,match(A64,EPS!A:A,0)),index(Ghosts!K:K,match(A64,Ghosts!A:A,0)))*2)+(iferror(index(EPS!L:L,match(A64,EPS!A:A,0)),index(Ghosts!L:L,match(A64,Ghosts!A:A,0)))*2))*D64*(F64/48))</f>
        <v/>
      </c>
      <c r="Z64" s="41" t="str">
        <f t="shared" si="4"/>
        <v/>
      </c>
      <c r="AA64" s="41" t="str">
        <f t="array" ref="AA64">if(or(F64=0,F64=""),"",((iferror(index(EPS!H:H,match(A64,EPS!A:A,0)),index(Ghosts!H:H,match(A64,Ghosts!A:A,0)))*1.2)+(iferror(index(EPS!I:I,match(A64,EPS!A:A,0)),index(Ghosts!I:I,match(A64,Ghosts!A:A,0)))*1.2)+(iferror(index(EPS!J:J,match(A64,EPS!A:A,0)),index(Ghosts!J:J,match(A64,Ghosts!A:A,0)))*1.5)+(iferror(index(EPS!K:K,match(A64,EPS!A:A,0)),index(Ghosts!K:K,match(A64,Ghosts!A:A,0)))*3)+(iferror(index(EPS!L:L,match(A64,EPS!A:A,0)),index(Ghosts!L:L,match(A64,Ghosts!A:A,0)))*3))*D64*(F64/48))</f>
        <v/>
      </c>
      <c r="AB64" s="42">
        <f t="shared" ref="AB64:AF64" si="66">if(iferror(search(AB$1,$I64),0)&gt;0,1,0)</f>
        <v>0</v>
      </c>
      <c r="AC64" s="42">
        <f t="shared" si="66"/>
        <v>0</v>
      </c>
      <c r="AD64" s="42">
        <f t="shared" si="66"/>
        <v>0</v>
      </c>
      <c r="AE64" s="42">
        <f t="shared" si="66"/>
        <v>1</v>
      </c>
      <c r="AF64" s="42">
        <f t="shared" si="66"/>
        <v>1</v>
      </c>
      <c r="AG64" s="25"/>
      <c r="AH64" s="25"/>
      <c r="AI64" s="25"/>
      <c r="AJ64" s="25"/>
      <c r="AK64" s="25"/>
      <c r="AL64" s="25"/>
    </row>
    <row r="65">
      <c r="A65" s="26" t="s">
        <v>145</v>
      </c>
      <c r="B65" s="25" t="s">
        <v>38</v>
      </c>
      <c r="C65" s="25" t="s">
        <v>450</v>
      </c>
      <c r="D65" s="28">
        <v>95.29416942833471</v>
      </c>
      <c r="E65" s="29">
        <v>0.25091638795986626</v>
      </c>
      <c r="F65" s="30">
        <v>0.0</v>
      </c>
      <c r="G65" s="59"/>
      <c r="H65" s="34" t="s">
        <v>64</v>
      </c>
      <c r="I65" s="35" t="s">
        <v>27</v>
      </c>
      <c r="J65" s="36">
        <v>4900.0</v>
      </c>
      <c r="K65" s="28" t="s">
        <v>64</v>
      </c>
      <c r="L65" s="28" t="s">
        <v>64</v>
      </c>
      <c r="M65" s="34" t="s">
        <v>64</v>
      </c>
      <c r="N65" s="35" t="s">
        <v>27</v>
      </c>
      <c r="O65" s="36">
        <v>5300.0</v>
      </c>
      <c r="P65" s="28" t="s">
        <v>64</v>
      </c>
      <c r="Q65" s="37" t="s">
        <v>64</v>
      </c>
      <c r="R65" s="38" t="str">
        <f t="shared" si="2"/>
        <v/>
      </c>
      <c r="S65" s="39" t="str">
        <f t="array" ref="S65">if(R65="","", if(index(Index_of_Stuff!J:J,match(B65,Index_of_Stuff!F:F,0))&gt;0,(D65-index(Index_of_Stuff!J:J,match(B65,Index_of_Stuff!F:F,0)))*(R65/index(Index_of_Stuff!I:I,match(B65,Index_of_Stuff!F:F,0))),(D65/index(Index_of_Stuff!I:I,match(B65,Index_of_Stuff!F:F,0)))*R65))</f>
        <v/>
      </c>
      <c r="T65" s="40" t="str">
        <f t="array" ref="T65">if(or($F65=0,$F65=""),"", iferror(index(EPS!B:B,match($A65,EPS!$A:$A,0)),index(Ghosts!B:B,match($A65,Ghosts!$A:$A,0)))*($S65/(($F65/48)*$D65)/$E65))</f>
        <v/>
      </c>
      <c r="U65" s="40" t="str">
        <f t="array" ref="U65">if(or($F65=0,$F65=""),"", iferror(index(EPS!D:D,match($A65,EPS!$A:$A,0)),index(Ghosts!D:D,match($A65,Ghosts!$A:$A,0)))*($S65/(($F65/48)*$D65)/$E65))</f>
        <v/>
      </c>
      <c r="V65" s="40" t="str">
        <f t="array" ref="V65">if(or($F65=0,$F65=""),"", iferror(index(EPS!F:F,match($A65,EPS!$A:$A,0)),index(Ghosts!F:F,match($A65,Ghosts!$A:$A,0)))*($S65/(($F65/48)*$D65)/$E65))</f>
        <v/>
      </c>
      <c r="W65" s="40" t="str">
        <f t="array" ref="W65">if(or($F65=0,$F65=""),"", iferror(index(EPS!M:M,match($A65,EPS!$A:$A,0)),index(Ghosts!M:M,match($A65,Ghosts!$A:$A,0)))*($S65/(($F65/48)*$D65)/$E65))</f>
        <v/>
      </c>
      <c r="X65" s="39" t="str">
        <f t="shared" si="3"/>
        <v/>
      </c>
      <c r="Y65" s="41" t="str">
        <f t="array" ref="Y65">if(or(F65=0,F65=""),"",((iferror(index(EPS!H:H,match(A65,EPS!A:A,0)),index(Ghosts!H:H,match(A65,Ghosts!A:A,0)))*1.25)+(iferror(index(EPS!I:I,match(A65,EPS!A:A,0)),index(Ghosts!I:I,match(A65,Ghosts!A:A,0)))*1.25)+(iferror(index(EPS!J:J,match(A65,EPS!A:A,0)),index(Ghosts!J:J,match(A65,Ghosts!A:A,0)))*1.5)+(iferror(index(EPS!K:K,match(A65,EPS!A:A,0)),index(Ghosts!K:K,match(A65,Ghosts!A:A,0)))*2)+(iferror(index(EPS!L:L,match(A65,EPS!A:A,0)),index(Ghosts!L:L,match(A65,Ghosts!A:A,0)))*2))*D65*(F65/48))</f>
        <v/>
      </c>
      <c r="Z65" s="41" t="str">
        <f t="shared" si="4"/>
        <v/>
      </c>
      <c r="AA65" s="41" t="str">
        <f t="array" ref="AA65">if(or(F65=0,F65=""),"",((iferror(index(EPS!H:H,match(A65,EPS!A:A,0)),index(Ghosts!H:H,match(A65,Ghosts!A:A,0)))*1.2)+(iferror(index(EPS!I:I,match(A65,EPS!A:A,0)),index(Ghosts!I:I,match(A65,Ghosts!A:A,0)))*1.2)+(iferror(index(EPS!J:J,match(A65,EPS!A:A,0)),index(Ghosts!J:J,match(A65,Ghosts!A:A,0)))*1.5)+(iferror(index(EPS!K:K,match(A65,EPS!A:A,0)),index(Ghosts!K:K,match(A65,Ghosts!A:A,0)))*3)+(iferror(index(EPS!L:L,match(A65,EPS!A:A,0)),index(Ghosts!L:L,match(A65,Ghosts!A:A,0)))*3))*D65*(F65/48))</f>
        <v/>
      </c>
      <c r="AB65" s="42">
        <f t="shared" ref="AB65:AF65" si="67">if(iferror(search(AB$1,$I65),0)&gt;0,1,0)</f>
        <v>1</v>
      </c>
      <c r="AC65" s="42">
        <f t="shared" si="67"/>
        <v>0</v>
      </c>
      <c r="AD65" s="42">
        <f t="shared" si="67"/>
        <v>0</v>
      </c>
      <c r="AE65" s="42">
        <f t="shared" si="67"/>
        <v>0</v>
      </c>
      <c r="AF65" s="42">
        <f t="shared" si="67"/>
        <v>0</v>
      </c>
      <c r="AG65" s="25"/>
      <c r="AH65" s="25"/>
      <c r="AI65" s="25"/>
      <c r="AJ65" s="25"/>
      <c r="AK65" s="25"/>
      <c r="AL65" s="25"/>
    </row>
    <row r="66">
      <c r="A66" s="26" t="s">
        <v>160</v>
      </c>
      <c r="B66" s="25" t="s">
        <v>38</v>
      </c>
      <c r="C66" s="25" t="s">
        <v>450</v>
      </c>
      <c r="D66" s="28">
        <v>95.29416942833471</v>
      </c>
      <c r="E66" s="29">
        <v>0.3270713857228555</v>
      </c>
      <c r="F66" s="30">
        <v>0.0</v>
      </c>
      <c r="G66" s="59"/>
      <c r="H66" s="34" t="s">
        <v>64</v>
      </c>
      <c r="I66" s="35" t="s">
        <v>27</v>
      </c>
      <c r="J66" s="36">
        <v>6600.0</v>
      </c>
      <c r="K66" s="28" t="s">
        <v>64</v>
      </c>
      <c r="L66" s="28" t="s">
        <v>64</v>
      </c>
      <c r="M66" s="34" t="s">
        <v>64</v>
      </c>
      <c r="N66" s="35" t="s">
        <v>64</v>
      </c>
      <c r="O66" s="36" t="s">
        <v>64</v>
      </c>
      <c r="P66" s="28" t="s">
        <v>64</v>
      </c>
      <c r="Q66" s="37" t="s">
        <v>64</v>
      </c>
      <c r="R66" s="38" t="str">
        <f t="shared" si="2"/>
        <v/>
      </c>
      <c r="S66" s="39" t="str">
        <f t="array" ref="S66">if(R66="","", if(index(Index_of_Stuff!J:J,match(B66,Index_of_Stuff!F:F,0))&gt;0,(D66-index(Index_of_Stuff!J:J,match(B66,Index_of_Stuff!F:F,0)))*(R66/index(Index_of_Stuff!I:I,match(B66,Index_of_Stuff!F:F,0))),(D66/index(Index_of_Stuff!I:I,match(B66,Index_of_Stuff!F:F,0)))*R66))</f>
        <v/>
      </c>
      <c r="T66" s="40" t="str">
        <f t="array" ref="T66">if(or($F66=0,$F66=""),"", iferror(index(EPS!B:B,match($A66,EPS!$A:$A,0)),index(Ghosts!B:B,match($A66,Ghosts!$A:$A,0)))*($S66/(($F66/48)*$D66)/$E66))</f>
        <v/>
      </c>
      <c r="U66" s="40" t="str">
        <f t="array" ref="U66">if(or($F66=0,$F66=""),"", iferror(index(EPS!D:D,match($A66,EPS!$A:$A,0)),index(Ghosts!D:D,match($A66,Ghosts!$A:$A,0)))*($S66/(($F66/48)*$D66)/$E66))</f>
        <v/>
      </c>
      <c r="V66" s="40" t="str">
        <f t="array" ref="V66">if(or($F66=0,$F66=""),"", iferror(index(EPS!F:F,match($A66,EPS!$A:$A,0)),index(Ghosts!F:F,match($A66,Ghosts!$A:$A,0)))*($S66/(($F66/48)*$D66)/$E66))</f>
        <v/>
      </c>
      <c r="W66" s="40" t="str">
        <f t="array" ref="W66">if(or($F66=0,$F66=""),"", iferror(index(EPS!M:M,match($A66,EPS!$A:$A,0)),index(Ghosts!M:M,match($A66,Ghosts!$A:$A,0)))*($S66/(($F66/48)*$D66)/$E66))</f>
        <v/>
      </c>
      <c r="X66" s="39" t="str">
        <f t="shared" si="3"/>
        <v/>
      </c>
      <c r="Y66" s="41" t="str">
        <f t="array" ref="Y66">if(or(F66=0,F66=""),"",((iferror(index(EPS!H:H,match(A66,EPS!A:A,0)),index(Ghosts!H:H,match(A66,Ghosts!A:A,0)))*1.25)+(iferror(index(EPS!I:I,match(A66,EPS!A:A,0)),index(Ghosts!I:I,match(A66,Ghosts!A:A,0)))*1.25)+(iferror(index(EPS!J:J,match(A66,EPS!A:A,0)),index(Ghosts!J:J,match(A66,Ghosts!A:A,0)))*1.5)+(iferror(index(EPS!K:K,match(A66,EPS!A:A,0)),index(Ghosts!K:K,match(A66,Ghosts!A:A,0)))*2)+(iferror(index(EPS!L:L,match(A66,EPS!A:A,0)),index(Ghosts!L:L,match(A66,Ghosts!A:A,0)))*2))*D66*(F66/48))</f>
        <v/>
      </c>
      <c r="Z66" s="41" t="str">
        <f t="shared" si="4"/>
        <v/>
      </c>
      <c r="AA66" s="41" t="str">
        <f t="array" ref="AA66">if(or(F66=0,F66=""),"",((iferror(index(EPS!H:H,match(A66,EPS!A:A,0)),index(Ghosts!H:H,match(A66,Ghosts!A:A,0)))*1.2)+(iferror(index(EPS!I:I,match(A66,EPS!A:A,0)),index(Ghosts!I:I,match(A66,Ghosts!A:A,0)))*1.2)+(iferror(index(EPS!J:J,match(A66,EPS!A:A,0)),index(Ghosts!J:J,match(A66,Ghosts!A:A,0)))*1.5)+(iferror(index(EPS!K:K,match(A66,EPS!A:A,0)),index(Ghosts!K:K,match(A66,Ghosts!A:A,0)))*3)+(iferror(index(EPS!L:L,match(A66,EPS!A:A,0)),index(Ghosts!L:L,match(A66,Ghosts!A:A,0)))*3))*D66*(F66/48))</f>
        <v/>
      </c>
      <c r="AB66" s="42">
        <f t="shared" ref="AB66:AF66" si="68">if(iferror(search(AB$1,$I66),0)&gt;0,1,0)</f>
        <v>1</v>
      </c>
      <c r="AC66" s="42">
        <f t="shared" si="68"/>
        <v>0</v>
      </c>
      <c r="AD66" s="42">
        <f t="shared" si="68"/>
        <v>0</v>
      </c>
      <c r="AE66" s="42">
        <f t="shared" si="68"/>
        <v>0</v>
      </c>
      <c r="AF66" s="42">
        <f t="shared" si="68"/>
        <v>0</v>
      </c>
      <c r="AG66" s="25"/>
      <c r="AH66" s="25"/>
      <c r="AI66" s="25"/>
      <c r="AJ66" s="25"/>
      <c r="AK66" s="25"/>
      <c r="AL66" s="25"/>
    </row>
    <row r="67">
      <c r="A67" s="26" t="s">
        <v>162</v>
      </c>
      <c r="B67" s="25" t="s">
        <v>38</v>
      </c>
      <c r="C67" s="25" t="s">
        <v>450</v>
      </c>
      <c r="D67" s="28">
        <v>95.29416942833471</v>
      </c>
      <c r="E67" s="29">
        <v>0.18</v>
      </c>
      <c r="F67" s="30">
        <v>0.0</v>
      </c>
      <c r="G67" s="59"/>
      <c r="H67" s="34" t="s">
        <v>64</v>
      </c>
      <c r="I67" s="35" t="s">
        <v>40</v>
      </c>
      <c r="J67" s="36">
        <v>3000.0</v>
      </c>
      <c r="K67" s="28" t="s">
        <v>64</v>
      </c>
      <c r="L67" s="28" t="s">
        <v>64</v>
      </c>
      <c r="M67" s="34" t="s">
        <v>64</v>
      </c>
      <c r="N67" s="35" t="s">
        <v>29</v>
      </c>
      <c r="O67" s="36">
        <v>3000.0</v>
      </c>
      <c r="P67" s="28" t="s">
        <v>64</v>
      </c>
      <c r="Q67" s="37" t="s">
        <v>64</v>
      </c>
      <c r="R67" s="38" t="str">
        <f t="shared" si="2"/>
        <v/>
      </c>
      <c r="S67" s="39" t="str">
        <f t="array" ref="S67">if(R67="","", if(index(Index_of_Stuff!J:J,match(B67,Index_of_Stuff!F:F,0))&gt;0,(D67-index(Index_of_Stuff!J:J,match(B67,Index_of_Stuff!F:F,0)))*(R67/index(Index_of_Stuff!I:I,match(B67,Index_of_Stuff!F:F,0))),(D67/index(Index_of_Stuff!I:I,match(B67,Index_of_Stuff!F:F,0)))*R67))</f>
        <v/>
      </c>
      <c r="T67" s="40" t="str">
        <f t="array" ref="T67">if(or($F67=0,$F67=""),"", iferror(index(EPS!B:B,match($A67,EPS!$A:$A,0)),index(Ghosts!B:B,match($A67,Ghosts!$A:$A,0)))*($S67/(($F67/48)*$D67)/$E67))</f>
        <v/>
      </c>
      <c r="U67" s="40" t="str">
        <f t="array" ref="U67">if(or($F67=0,$F67=""),"", iferror(index(EPS!D:D,match($A67,EPS!$A:$A,0)),index(Ghosts!D:D,match($A67,Ghosts!$A:$A,0)))*($S67/(($F67/48)*$D67)/$E67))</f>
        <v/>
      </c>
      <c r="V67" s="40" t="str">
        <f t="array" ref="V67">if(or($F67=0,$F67=""),"", iferror(index(EPS!F:F,match($A67,EPS!$A:$A,0)),index(Ghosts!F:F,match($A67,Ghosts!$A:$A,0)))*($S67/(($F67/48)*$D67)/$E67))</f>
        <v/>
      </c>
      <c r="W67" s="40" t="str">
        <f t="array" ref="W67">if(or($F67=0,$F67=""),"", iferror(index(EPS!M:M,match($A67,EPS!$A:$A,0)),index(Ghosts!M:M,match($A67,Ghosts!$A:$A,0)))*($S67/(($F67/48)*$D67)/$E67))</f>
        <v/>
      </c>
      <c r="X67" s="39" t="str">
        <f t="shared" si="3"/>
        <v/>
      </c>
      <c r="Y67" s="41" t="str">
        <f t="array" ref="Y67">if(or(F67=0,F67=""),"",((iferror(index(EPS!H:H,match(A67,EPS!A:A,0)),index(Ghosts!H:H,match(A67,Ghosts!A:A,0)))*1.25)+(iferror(index(EPS!I:I,match(A67,EPS!A:A,0)),index(Ghosts!I:I,match(A67,Ghosts!A:A,0)))*1.25)+(iferror(index(EPS!J:J,match(A67,EPS!A:A,0)),index(Ghosts!J:J,match(A67,Ghosts!A:A,0)))*1.5)+(iferror(index(EPS!K:K,match(A67,EPS!A:A,0)),index(Ghosts!K:K,match(A67,Ghosts!A:A,0)))*2)+(iferror(index(EPS!L:L,match(A67,EPS!A:A,0)),index(Ghosts!L:L,match(A67,Ghosts!A:A,0)))*2))*D67*(F67/48))</f>
        <v/>
      </c>
      <c r="Z67" s="41" t="str">
        <f t="shared" si="4"/>
        <v/>
      </c>
      <c r="AA67" s="41" t="str">
        <f t="array" ref="AA67">if(or(F67=0,F67=""),"",((iferror(index(EPS!H:H,match(A67,EPS!A:A,0)),index(Ghosts!H:H,match(A67,Ghosts!A:A,0)))*1.2)+(iferror(index(EPS!I:I,match(A67,EPS!A:A,0)),index(Ghosts!I:I,match(A67,Ghosts!A:A,0)))*1.2)+(iferror(index(EPS!J:J,match(A67,EPS!A:A,0)),index(Ghosts!J:J,match(A67,Ghosts!A:A,0)))*1.5)+(iferror(index(EPS!K:K,match(A67,EPS!A:A,0)),index(Ghosts!K:K,match(A67,Ghosts!A:A,0)))*3)+(iferror(index(EPS!L:L,match(A67,EPS!A:A,0)),index(Ghosts!L:L,match(A67,Ghosts!A:A,0)))*3))*D67*(F67/48))</f>
        <v/>
      </c>
      <c r="AB67" s="42">
        <f t="shared" ref="AB67:AF67" si="69">if(iferror(search(AB$1,$I67),0)&gt;0,1,0)</f>
        <v>0</v>
      </c>
      <c r="AC67" s="42">
        <f t="shared" si="69"/>
        <v>1</v>
      </c>
      <c r="AD67" s="42">
        <f t="shared" si="69"/>
        <v>1</v>
      </c>
      <c r="AE67" s="42">
        <f t="shared" si="69"/>
        <v>0</v>
      </c>
      <c r="AF67" s="42">
        <f t="shared" si="69"/>
        <v>0</v>
      </c>
      <c r="AG67" s="25"/>
      <c r="AH67" s="25"/>
      <c r="AI67" s="25"/>
      <c r="AJ67" s="25"/>
      <c r="AK67" s="25"/>
      <c r="AL67" s="25"/>
    </row>
    <row r="68">
      <c r="A68" s="26" t="s">
        <v>166</v>
      </c>
      <c r="B68" s="25" t="s">
        <v>38</v>
      </c>
      <c r="C68" s="25" t="s">
        <v>450</v>
      </c>
      <c r="D68" s="28">
        <v>95.29416942833471</v>
      </c>
      <c r="E68" s="29">
        <v>0.18</v>
      </c>
      <c r="F68" s="30">
        <v>0.0</v>
      </c>
      <c r="G68" s="59"/>
      <c r="H68" s="34" t="s">
        <v>64</v>
      </c>
      <c r="I68" s="35" t="s">
        <v>27</v>
      </c>
      <c r="J68" s="36">
        <v>3000.0</v>
      </c>
      <c r="K68" s="28" t="s">
        <v>64</v>
      </c>
      <c r="L68" s="28" t="s">
        <v>64</v>
      </c>
      <c r="M68" s="34" t="s">
        <v>64</v>
      </c>
      <c r="N68" s="35" t="s">
        <v>27</v>
      </c>
      <c r="O68" s="36">
        <v>3000.0</v>
      </c>
      <c r="P68" s="28" t="s">
        <v>64</v>
      </c>
      <c r="Q68" s="37" t="s">
        <v>64</v>
      </c>
      <c r="R68" s="38" t="str">
        <f t="shared" si="2"/>
        <v/>
      </c>
      <c r="S68" s="39" t="str">
        <f t="array" ref="S68">if(R68="","", if(index(Index_of_Stuff!J:J,match(B68,Index_of_Stuff!F:F,0))&gt;0,(D68-index(Index_of_Stuff!J:J,match(B68,Index_of_Stuff!F:F,0)))*(R68/index(Index_of_Stuff!I:I,match(B68,Index_of_Stuff!F:F,0))),(D68/index(Index_of_Stuff!I:I,match(B68,Index_of_Stuff!F:F,0)))*R68))</f>
        <v/>
      </c>
      <c r="T68" s="40" t="str">
        <f t="array" ref="T68">if(or($F68=0,$F68=""),"", iferror(index(EPS!B:B,match($A68,EPS!$A:$A,0)),index(Ghosts!B:B,match($A68,Ghosts!$A:$A,0)))*($S68/(($F68/48)*$D68)/$E68))</f>
        <v/>
      </c>
      <c r="U68" s="40" t="str">
        <f t="array" ref="U68">if(or($F68=0,$F68=""),"", iferror(index(EPS!D:D,match($A68,EPS!$A:$A,0)),index(Ghosts!D:D,match($A68,Ghosts!$A:$A,0)))*($S68/(($F68/48)*$D68)/$E68))</f>
        <v/>
      </c>
      <c r="V68" s="40" t="str">
        <f t="array" ref="V68">if(or($F68=0,$F68=""),"", iferror(index(EPS!F:F,match($A68,EPS!$A:$A,0)),index(Ghosts!F:F,match($A68,Ghosts!$A:$A,0)))*($S68/(($F68/48)*$D68)/$E68))</f>
        <v/>
      </c>
      <c r="W68" s="40" t="str">
        <f t="array" ref="W68">if(or($F68=0,$F68=""),"", iferror(index(EPS!M:M,match($A68,EPS!$A:$A,0)),index(Ghosts!M:M,match($A68,Ghosts!$A:$A,0)))*($S68/(($F68/48)*$D68)/$E68))</f>
        <v/>
      </c>
      <c r="X68" s="39" t="str">
        <f t="shared" si="3"/>
        <v/>
      </c>
      <c r="Y68" s="41" t="str">
        <f t="array" ref="Y68">if(or(F68=0,F68=""),"",((iferror(index(EPS!H:H,match(A68,EPS!A:A,0)),index(Ghosts!H:H,match(A68,Ghosts!A:A,0)))*1.25)+(iferror(index(EPS!I:I,match(A68,EPS!A:A,0)),index(Ghosts!I:I,match(A68,Ghosts!A:A,0)))*1.25)+(iferror(index(EPS!J:J,match(A68,EPS!A:A,0)),index(Ghosts!J:J,match(A68,Ghosts!A:A,0)))*1.5)+(iferror(index(EPS!K:K,match(A68,EPS!A:A,0)),index(Ghosts!K:K,match(A68,Ghosts!A:A,0)))*2)+(iferror(index(EPS!L:L,match(A68,EPS!A:A,0)),index(Ghosts!L:L,match(A68,Ghosts!A:A,0)))*2))*D68*(F68/48))</f>
        <v/>
      </c>
      <c r="Z68" s="41" t="str">
        <f t="shared" si="4"/>
        <v/>
      </c>
      <c r="AA68" s="41" t="str">
        <f t="array" ref="AA68">if(or(F68=0,F68=""),"",((iferror(index(EPS!H:H,match(A68,EPS!A:A,0)),index(Ghosts!H:H,match(A68,Ghosts!A:A,0)))*1.2)+(iferror(index(EPS!I:I,match(A68,EPS!A:A,0)),index(Ghosts!I:I,match(A68,Ghosts!A:A,0)))*1.2)+(iferror(index(EPS!J:J,match(A68,EPS!A:A,0)),index(Ghosts!J:J,match(A68,Ghosts!A:A,0)))*1.5)+(iferror(index(EPS!K:K,match(A68,EPS!A:A,0)),index(Ghosts!K:K,match(A68,Ghosts!A:A,0)))*3)+(iferror(index(EPS!L:L,match(A68,EPS!A:A,0)),index(Ghosts!L:L,match(A68,Ghosts!A:A,0)))*3))*D68*(F68/48))</f>
        <v/>
      </c>
      <c r="AB68" s="42">
        <f t="shared" ref="AB68:AF68" si="70">if(iferror(search(AB$1,$I68),0)&gt;0,1,0)</f>
        <v>1</v>
      </c>
      <c r="AC68" s="42">
        <f t="shared" si="70"/>
        <v>0</v>
      </c>
      <c r="AD68" s="42">
        <f t="shared" si="70"/>
        <v>0</v>
      </c>
      <c r="AE68" s="42">
        <f t="shared" si="70"/>
        <v>0</v>
      </c>
      <c r="AF68" s="42">
        <f t="shared" si="70"/>
        <v>0</v>
      </c>
      <c r="AG68" s="25"/>
      <c r="AH68" s="25"/>
      <c r="AI68" s="25"/>
      <c r="AJ68" s="25"/>
      <c r="AK68" s="25"/>
      <c r="AL68" s="25"/>
    </row>
    <row r="69">
      <c r="A69" s="26" t="s">
        <v>207</v>
      </c>
      <c r="B69" s="25" t="s">
        <v>204</v>
      </c>
      <c r="C69" s="25" t="s">
        <v>107</v>
      </c>
      <c r="D69" s="28">
        <v>96.38722038111018</v>
      </c>
      <c r="E69" s="29">
        <v>0.1696343713956171</v>
      </c>
      <c r="F69" s="30">
        <v>34.0</v>
      </c>
      <c r="G69" s="59"/>
      <c r="H69" s="34">
        <v>30.840501540349948</v>
      </c>
      <c r="I69" s="35" t="s">
        <v>44</v>
      </c>
      <c r="J69" s="36">
        <v>5600.0</v>
      </c>
      <c r="K69" s="28">
        <v>5.507232417919634</v>
      </c>
      <c r="L69" s="28">
        <v>6.777132116193172</v>
      </c>
      <c r="M69" s="34">
        <v>31.522617454002408</v>
      </c>
      <c r="N69" s="35" t="s">
        <v>30</v>
      </c>
      <c r="O69" s="36">
        <v>6000.0</v>
      </c>
      <c r="P69" s="28">
        <v>5.253769575667068</v>
      </c>
      <c r="Q69" s="37">
        <v>6.5695960318174915</v>
      </c>
      <c r="R69" s="38">
        <f t="shared" si="2"/>
        <v>11.26943459</v>
      </c>
      <c r="S69" s="39">
        <f t="array" ref="S69">if(R69="","", if(index(Index_of_Stuff!J:J,match(B69,Index_of_Stuff!F:F,0))&gt;0,(D69-index(Index_of_Stuff!J:J,match(B69,Index_of_Stuff!F:F,0)))*(R69/index(Index_of_Stuff!I:I,match(B69,Index_of_Stuff!F:F,0))),(D69/index(Index_of_Stuff!I:I,match(B69,Index_of_Stuff!F:F,0)))*R69))</f>
        <v>11.15949082</v>
      </c>
      <c r="T69" s="40">
        <f t="array" ref="T69">if(or($F69=0,$F69=""),"", iferror(index(EPS!B:B,match($A69,EPS!$A:$A,0)),index(Ghosts!B:B,match($A69,Ghosts!$A:$A,0)))*($S69/(($F69/48)*$D69)/$E69))</f>
        <v>0.07939636168</v>
      </c>
      <c r="U69" s="40">
        <f t="array" ref="U69">if(or($F69=0,$F69=""),"", iferror(index(EPS!D:D,match($A69,EPS!$A:$A,0)),index(Ghosts!D:D,match($A69,Ghosts!$A:$A,0)))*($S69/(($F69/48)*$D69)/$E69))</f>
        <v>0.006552126935</v>
      </c>
      <c r="V69" s="40">
        <f t="array" ref="V69">if(or($F69=0,$F69=""),"", iferror(index(EPS!F:F,match($A69,EPS!$A:$A,0)),index(Ghosts!F:F,match($A69,Ghosts!$A:$A,0)))*($S69/(($F69/48)*$D69)/$E69))</f>
        <v>0.01705480099</v>
      </c>
      <c r="W69" s="40">
        <f t="array" ref="W69">if(or($F69=0,$F69=""),"", iferror(index(EPS!M:M,match($A69,EPS!$A:$A,0)),index(Ghosts!M:M,match($A69,Ghosts!$A:$A,0)))*($S69/(($F69/48)*$D69)/$E69))</f>
        <v>0.019560026</v>
      </c>
      <c r="X69" s="39">
        <f t="shared" si="3"/>
        <v>12.9038361</v>
      </c>
      <c r="Y69" s="41">
        <f t="array" ref="Y69">if(or(F69=0,F69=""),"",((iferror(index(EPS!H:H,match(A69,EPS!A:A,0)),index(Ghosts!H:H,match(A69,Ghosts!A:A,0)))*1.25)+(iferror(index(EPS!I:I,match(A69,EPS!A:A,0)),index(Ghosts!I:I,match(A69,Ghosts!A:A,0)))*1.25)+(iferror(index(EPS!J:J,match(A69,EPS!A:A,0)),index(Ghosts!J:J,match(A69,Ghosts!A:A,0)))*1.5)+(iferror(index(EPS!K:K,match(A69,EPS!A:A,0)),index(Ghosts!K:K,match(A69,Ghosts!A:A,0)))*2)+(iferror(index(EPS!L:L,match(A69,EPS!A:A,0)),index(Ghosts!L:L,match(A69,Ghosts!A:A,0)))*2))*D69*(F69/48))</f>
        <v>14.72505558</v>
      </c>
      <c r="Z69" s="41">
        <f t="shared" si="4"/>
        <v>12.01244186</v>
      </c>
      <c r="AA69" s="41">
        <f t="array" ref="AA69">if(or(F69=0,F69=""),"",((iferror(index(EPS!H:H,match(A69,EPS!A:A,0)),index(Ghosts!H:H,match(A69,Ghosts!A:A,0)))*1.2)+(iferror(index(EPS!I:I,match(A69,EPS!A:A,0)),index(Ghosts!I:I,match(A69,Ghosts!A:A,0)))*1.2)+(iferror(index(EPS!J:J,match(A69,EPS!A:A,0)),index(Ghosts!J:J,match(A69,Ghosts!A:A,0)))*1.5)+(iferror(index(EPS!K:K,match(A69,EPS!A:A,0)),index(Ghosts!K:K,match(A69,Ghosts!A:A,0)))*3)+(iferror(index(EPS!L:L,match(A69,EPS!A:A,0)),index(Ghosts!L:L,match(A69,Ghosts!A:A,0)))*3))*D69*(F69/48))</f>
        <v>16.11341308</v>
      </c>
      <c r="AB69" s="42">
        <f t="shared" ref="AB69:AF69" si="71">if(iferror(search(AB$1,$I69),0)&gt;0,1,0)</f>
        <v>0</v>
      </c>
      <c r="AC69" s="42">
        <f t="shared" si="71"/>
        <v>0</v>
      </c>
      <c r="AD69" s="42">
        <f t="shared" si="71"/>
        <v>1</v>
      </c>
      <c r="AE69" s="42">
        <f t="shared" si="71"/>
        <v>1</v>
      </c>
      <c r="AF69" s="42">
        <f t="shared" si="71"/>
        <v>0</v>
      </c>
      <c r="AG69" s="25"/>
      <c r="AH69" s="25"/>
      <c r="AI69" s="25"/>
      <c r="AJ69" s="25"/>
      <c r="AK69" s="25"/>
      <c r="AL69" s="25"/>
    </row>
    <row r="70">
      <c r="A70" s="26" t="s">
        <v>209</v>
      </c>
      <c r="B70" s="25" t="s">
        <v>204</v>
      </c>
      <c r="C70" s="25" t="s">
        <v>107</v>
      </c>
      <c r="D70" s="28">
        <v>96.38722038111018</v>
      </c>
      <c r="E70" s="29">
        <v>0.21399219185722254</v>
      </c>
      <c r="F70" s="30">
        <v>34.0</v>
      </c>
      <c r="G70" s="59"/>
      <c r="H70" s="34">
        <v>32.01231596559637</v>
      </c>
      <c r="I70" s="35" t="s">
        <v>58</v>
      </c>
      <c r="J70" s="36">
        <v>7200.0</v>
      </c>
      <c r="K70" s="28">
        <v>4.446154995221718</v>
      </c>
      <c r="L70" s="28">
        <v>5.622807212459865</v>
      </c>
      <c r="M70" s="34">
        <v>31.725974943339644</v>
      </c>
      <c r="N70" s="35" t="s">
        <v>28</v>
      </c>
      <c r="O70" s="36">
        <v>7600.0</v>
      </c>
      <c r="P70" s="28">
        <v>4.174470387281532</v>
      </c>
      <c r="Q70" s="37">
        <v>5.244612804722238</v>
      </c>
      <c r="R70" s="38">
        <f t="shared" si="2"/>
        <v>14.79531178</v>
      </c>
      <c r="S70" s="39">
        <f t="array" ref="S70">if(R70="","", if(index(Index_of_Stuff!J:J,match(B70,Index_of_Stuff!F:F,0))&gt;0,(D70-index(Index_of_Stuff!J:J,match(B70,Index_of_Stuff!F:F,0)))*(R70/index(Index_of_Stuff!I:I,match(B70,Index_of_Stuff!F:F,0))),(D70/index(Index_of_Stuff!I:I,match(B70,Index_of_Stuff!F:F,0)))*R70))</f>
        <v>14.65096982</v>
      </c>
      <c r="T70" s="40">
        <f t="array" ref="T70">if(or($F70=0,$F70=""),"", iferror(index(EPS!B:B,match($A70,EPS!$A:$A,0)),index(Ghosts!B:B,match($A70,Ghosts!$A:$A,0)))*($S70/(($F70/48)*$D70)/$E70))</f>
        <v>0.06718713363</v>
      </c>
      <c r="U70" s="40">
        <f t="array" ref="U70">if(or($F70=0,$F70=""),"", iferror(index(EPS!D:D,match($A70,EPS!$A:$A,0)),index(Ghosts!D:D,match($A70,Ghosts!$A:$A,0)))*($S70/(($F70/48)*$D70)/$E70))</f>
        <v>0.02216172617</v>
      </c>
      <c r="V70" s="40">
        <f t="array" ref="V70">if(or($F70=0,$F70=""),"", iferror(index(EPS!F:F,match($A70,EPS!$A:$A,0)),index(Ghosts!F:F,match($A70,Ghosts!$A:$A,0)))*($S70/(($F70/48)*$D70)/$E70))</f>
        <v>0.04011172157</v>
      </c>
      <c r="W70" s="40">
        <f t="array" ref="W70">if(or($F70=0,$F70=""),"", iferror(index(EPS!M:M,match($A70,EPS!$A:$A,0)),index(Ghosts!M:M,match($A70,Ghosts!$A:$A,0)))*($S70/(($F70/48)*$D70)/$E70))</f>
        <v>0.0331924496</v>
      </c>
      <c r="X70" s="39">
        <f t="shared" si="3"/>
        <v>16.07557586</v>
      </c>
      <c r="Y70" s="41">
        <f t="array" ref="Y70">if(or(F70=0,F70=""),"",((iferror(index(EPS!H:H,match(A70,EPS!A:A,0)),index(Ghosts!H:H,match(A70,Ghosts!A:A,0)))*1.25)+(iferror(index(EPS!I:I,match(A70,EPS!A:A,0)),index(Ghosts!I:I,match(A70,Ghosts!A:A,0)))*1.25)+(iferror(index(EPS!J:J,match(A70,EPS!A:A,0)),index(Ghosts!J:J,match(A70,Ghosts!A:A,0)))*1.5)+(iferror(index(EPS!K:K,match(A70,EPS!A:A,0)),index(Ghosts!K:K,match(A70,Ghosts!A:A,0)))*2)+(iferror(index(EPS!L:L,match(A70,EPS!A:A,0)),index(Ghosts!L:L,match(A70,Ghosts!A:A,0)))*2))*D70*(F70/48))</f>
        <v>14.06108819</v>
      </c>
      <c r="Z70" s="41">
        <f t="shared" si="4"/>
        <v>14.18594258</v>
      </c>
      <c r="AA70" s="41">
        <f t="array" ref="AA70">if(or(F70=0,F70=""),"",((iferror(index(EPS!H:H,match(A70,EPS!A:A,0)),index(Ghosts!H:H,match(A70,Ghosts!A:A,0)))*1.2)+(iferror(index(EPS!I:I,match(A70,EPS!A:A,0)),index(Ghosts!I:I,match(A70,Ghosts!A:A,0)))*1.2)+(iferror(index(EPS!J:J,match(A70,EPS!A:A,0)),index(Ghosts!J:J,match(A70,Ghosts!A:A,0)))*1.5)+(iferror(index(EPS!K:K,match(A70,EPS!A:A,0)),index(Ghosts!K:K,match(A70,Ghosts!A:A,0)))*3)+(iferror(index(EPS!L:L,match(A70,EPS!A:A,0)),index(Ghosts!L:L,match(A70,Ghosts!A:A,0)))*3))*D70*(F70/48))</f>
        <v>15.51328215</v>
      </c>
      <c r="AB70" s="42">
        <f t="shared" ref="AB70:AF70" si="72">if(iferror(search(AB$1,$I70),0)&gt;0,1,0)</f>
        <v>1</v>
      </c>
      <c r="AC70" s="42">
        <f t="shared" si="72"/>
        <v>1</v>
      </c>
      <c r="AD70" s="42">
        <f t="shared" si="72"/>
        <v>0</v>
      </c>
      <c r="AE70" s="42">
        <f t="shared" si="72"/>
        <v>0</v>
      </c>
      <c r="AF70" s="42">
        <f t="shared" si="72"/>
        <v>0</v>
      </c>
      <c r="AG70" s="25"/>
      <c r="AH70" s="25"/>
      <c r="AI70" s="25"/>
      <c r="AJ70" s="25"/>
      <c r="AK70" s="25"/>
      <c r="AL70" s="25"/>
    </row>
    <row r="71">
      <c r="A71" s="26" t="s">
        <v>203</v>
      </c>
      <c r="B71" s="25" t="s">
        <v>204</v>
      </c>
      <c r="C71" s="25" t="s">
        <v>107</v>
      </c>
      <c r="D71" s="28">
        <v>96.38722038111018</v>
      </c>
      <c r="E71" s="29">
        <v>0.19585752688172042</v>
      </c>
      <c r="F71" s="30">
        <v>31.0</v>
      </c>
      <c r="G71" s="59"/>
      <c r="H71" s="34">
        <v>26.89346024355791</v>
      </c>
      <c r="I71" s="35" t="s">
        <v>27</v>
      </c>
      <c r="J71" s="36">
        <v>5700.0</v>
      </c>
      <c r="K71" s="28">
        <v>4.71815091992244</v>
      </c>
      <c r="L71" s="28">
        <v>5.252255425270131</v>
      </c>
      <c r="M71" s="34">
        <v>26.473542706129656</v>
      </c>
      <c r="N71" s="35" t="s">
        <v>27</v>
      </c>
      <c r="O71" s="36">
        <v>6500.0</v>
      </c>
      <c r="P71" s="28">
        <v>4.072852724019947</v>
      </c>
      <c r="Q71" s="37">
        <v>4.481974957773184</v>
      </c>
      <c r="R71" s="38">
        <f t="shared" si="2"/>
        <v>12.14677624</v>
      </c>
      <c r="S71" s="39">
        <f t="array" ref="S71">if(R71="","", if(index(Index_of_Stuff!J:J,match(B71,Index_of_Stuff!F:F,0))&gt;0,(D71-index(Index_of_Stuff!J:J,match(B71,Index_of_Stuff!F:F,0)))*(R71/index(Index_of_Stuff!I:I,match(B71,Index_of_Stuff!F:F,0))),(D71/index(Index_of_Stuff!I:I,match(B71,Index_of_Stuff!F:F,0)))*R71))</f>
        <v>12.02827319</v>
      </c>
      <c r="T71" s="40">
        <f t="array" ref="T71">if(or($F71=0,$F71=""),"", iferror(index(EPS!B:B,match($A71,EPS!$A:$A,0)),index(Ghosts!B:B,match($A71,Ghosts!$A:$A,0)))*($S71/(($F71/48)*$D71)/$E71))</f>
        <v>0.0576150511</v>
      </c>
      <c r="U71" s="40">
        <f t="array" ref="U71">if(or($F71=0,$F71=""),"", iferror(index(EPS!D:D,match($A71,EPS!$A:$A,0)),index(Ghosts!D:D,match($A71,Ghosts!$A:$A,0)))*($S71/(($F71/48)*$D71)/$E71))</f>
        <v>0.01312123595</v>
      </c>
      <c r="V71" s="40">
        <f t="array" ref="V71">if(or($F71=0,$F71=""),"", iferror(index(EPS!F:F,match($A71,EPS!$A:$A,0)),index(Ghosts!F:F,match($A71,Ghosts!$A:$A,0)))*($S71/(($F71/48)*$D71)/$E71))</f>
        <v>0.03502284784</v>
      </c>
      <c r="W71" s="40">
        <f t="array" ref="W71">if(or($F71=0,$F71=""),"", iferror(index(EPS!M:M,match($A71,EPS!$A:$A,0)),index(Ghosts!M:M,match($A71,Ghosts!$A:$A,0)))*($S71/(($F71/48)*$D71)/$E71))</f>
        <v>0.02545322463</v>
      </c>
      <c r="X71" s="39">
        <f t="shared" si="3"/>
        <v>11.41981845</v>
      </c>
      <c r="Y71" s="41">
        <f t="array" ref="Y71">if(or(F71=0,F71=""),"",((iferror(index(EPS!H:H,match(A71,EPS!A:A,0)),index(Ghosts!H:H,match(A71,Ghosts!A:A,0)))*1.25)+(iferror(index(EPS!I:I,match(A71,EPS!A:A,0)),index(Ghosts!I:I,match(A71,Ghosts!A:A,0)))*1.25)+(iferror(index(EPS!J:J,match(A71,EPS!A:A,0)),index(Ghosts!J:J,match(A71,Ghosts!A:A,0)))*1.5)+(iferror(index(EPS!K:K,match(A71,EPS!A:A,0)),index(Ghosts!K:K,match(A71,Ghosts!A:A,0)))*2)+(iferror(index(EPS!L:L,match(A71,EPS!A:A,0)),index(Ghosts!L:L,match(A71,Ghosts!A:A,0)))*2))*D71*(F71/48))</f>
        <v>11.75748383</v>
      </c>
      <c r="Z71" s="41">
        <f t="shared" si="4"/>
        <v>10.21918683</v>
      </c>
      <c r="AA71" s="41">
        <f t="array" ref="AA71">if(or(F71=0,F71=""),"",((iferror(index(EPS!H:H,match(A71,EPS!A:A,0)),index(Ghosts!H:H,match(A71,Ghosts!A:A,0)))*1.2)+(iferror(index(EPS!I:I,match(A71,EPS!A:A,0)),index(Ghosts!I:I,match(A71,Ghosts!A:A,0)))*1.2)+(iferror(index(EPS!J:J,match(A71,EPS!A:A,0)),index(Ghosts!J:J,match(A71,Ghosts!A:A,0)))*1.5)+(iferror(index(EPS!K:K,match(A71,EPS!A:A,0)),index(Ghosts!K:K,match(A71,Ghosts!A:A,0)))*3)+(iferror(index(EPS!L:L,match(A71,EPS!A:A,0)),index(Ghosts!L:L,match(A71,Ghosts!A:A,0)))*3))*D71*(F71/48))</f>
        <v>12.6299187</v>
      </c>
      <c r="AB71" s="42">
        <f t="shared" ref="AB71:AF71" si="73">if(iferror(search(AB$1,$I71),0)&gt;0,1,0)</f>
        <v>1</v>
      </c>
      <c r="AC71" s="42">
        <f t="shared" si="73"/>
        <v>0</v>
      </c>
      <c r="AD71" s="42">
        <f t="shared" si="73"/>
        <v>0</v>
      </c>
      <c r="AE71" s="42">
        <f t="shared" si="73"/>
        <v>0</v>
      </c>
      <c r="AF71" s="42">
        <f t="shared" si="73"/>
        <v>0</v>
      </c>
      <c r="AG71" s="25"/>
      <c r="AH71" s="25"/>
      <c r="AI71" s="25"/>
      <c r="AJ71" s="25"/>
      <c r="AK71" s="25"/>
      <c r="AL71" s="25"/>
    </row>
    <row r="72">
      <c r="A72" s="26" t="s">
        <v>213</v>
      </c>
      <c r="B72" s="25" t="s">
        <v>204</v>
      </c>
      <c r="C72" s="25" t="s">
        <v>107</v>
      </c>
      <c r="D72" s="28">
        <v>96.38722038111018</v>
      </c>
      <c r="E72" s="29">
        <v>0.15882636315510854</v>
      </c>
      <c r="F72" s="30">
        <v>29.0</v>
      </c>
      <c r="G72" s="59"/>
      <c r="H72" s="34">
        <v>21.21856901397559</v>
      </c>
      <c r="I72" s="35" t="s">
        <v>45</v>
      </c>
      <c r="J72" s="36">
        <v>4600.0</v>
      </c>
      <c r="K72" s="28">
        <v>4.612732394342519</v>
      </c>
      <c r="L72" s="28">
        <v>4.316997987692923</v>
      </c>
      <c r="M72" s="34">
        <v>21.143792579666957</v>
      </c>
      <c r="N72" s="35" t="s">
        <v>30</v>
      </c>
      <c r="O72" s="36">
        <v>4800.0</v>
      </c>
      <c r="P72" s="28">
        <v>4.404956787430616</v>
      </c>
      <c r="Q72" s="37">
        <v>4.111902960834332</v>
      </c>
      <c r="R72" s="38">
        <f t="shared" si="2"/>
        <v>8.912621703</v>
      </c>
      <c r="S72" s="39">
        <f t="array" ref="S72">if(R72="","", if(index(Index_of_Stuff!J:J,match(B72,Index_of_Stuff!F:F,0))&gt;0,(D72-index(Index_of_Stuff!J:J,match(B72,Index_of_Stuff!F:F,0)))*(R72/index(Index_of_Stuff!I:I,match(B72,Index_of_Stuff!F:F,0))),(D72/index(Index_of_Stuff!I:I,match(B72,Index_of_Stuff!F:F,0)))*R72))</f>
        <v>8.825670827</v>
      </c>
      <c r="T72" s="40">
        <f t="array" ref="T72">if(or($F72=0,$F72=""),"", iferror(index(EPS!B:B,match($A72,EPS!$A:$A,0)),index(Ghosts!B:B,match($A72,Ghosts!$A:$A,0)))*($S72/(($F72/48)*$D72)/$E72))</f>
        <v>0.05572649962</v>
      </c>
      <c r="U72" s="40">
        <f t="array" ref="U72">if(or($F72=0,$F72=""),"", iferror(index(EPS!D:D,match($A72,EPS!$A:$A,0)),index(Ghosts!D:D,match($A72,Ghosts!$A:$A,0)))*($S72/(($F72/48)*$D72)/$E72))</f>
        <v>0.01364535864</v>
      </c>
      <c r="V72" s="40">
        <f t="array" ref="V72">if(or($F72=0,$F72=""),"", iferror(index(EPS!F:F,match($A72,EPS!$A:$A,0)),index(Ghosts!F:F,match($A72,Ghosts!$A:$A,0)))*($S72/(($F72/48)*$D72)/$E72))</f>
        <v>0.02414178836</v>
      </c>
      <c r="W72" s="40">
        <f t="array" ref="W72">if(or($F72=0,$F72=""),"", iferror(index(EPS!M:M,match($A72,EPS!$A:$A,0)),index(Ghosts!M:M,match($A72,Ghosts!$A:$A,0)))*($S72/(($F72/48)*$D72)/$E72))</f>
        <v>0.02814951608</v>
      </c>
      <c r="X72" s="39">
        <f t="shared" si="3"/>
        <v>9.857771554</v>
      </c>
      <c r="Y72" s="41">
        <f t="array" ref="Y72">if(or(F72=0,F72=""),"",((iferror(index(EPS!H:H,match(A72,EPS!A:A,0)),index(Ghosts!H:H,match(A72,Ghosts!A:A,0)))*1.25)+(iferror(index(EPS!I:I,match(A72,EPS!A:A,0)),index(Ghosts!I:I,match(A72,Ghosts!A:A,0)))*1.25)+(iferror(index(EPS!J:J,match(A72,EPS!A:A,0)),index(Ghosts!J:J,match(A72,Ghosts!A:A,0)))*1.5)+(iferror(index(EPS!K:K,match(A72,EPS!A:A,0)),index(Ghosts!K:K,match(A72,Ghosts!A:A,0)))*2)+(iferror(index(EPS!L:L,match(A72,EPS!A:A,0)),index(Ghosts!L:L,match(A72,Ghosts!A:A,0)))*2))*D72*(F72/48))</f>
        <v>14.091159</v>
      </c>
      <c r="Z72" s="41">
        <f t="shared" si="4"/>
        <v>8.640831323</v>
      </c>
      <c r="AA72" s="41">
        <f t="array" ref="AA72">if(or(F72=0,F72=""),"",((iferror(index(EPS!H:H,match(A72,EPS!A:A,0)),index(Ghosts!H:H,match(A72,Ghosts!A:A,0)))*1.2)+(iferror(index(EPS!I:I,match(A72,EPS!A:A,0)),index(Ghosts!I:I,match(A72,Ghosts!A:A,0)))*1.2)+(iferror(index(EPS!J:J,match(A72,EPS!A:A,0)),index(Ghosts!J:J,match(A72,Ghosts!A:A,0)))*1.5)+(iferror(index(EPS!K:K,match(A72,EPS!A:A,0)),index(Ghosts!K:K,match(A72,Ghosts!A:A,0)))*3)+(iferror(index(EPS!L:L,match(A72,EPS!A:A,0)),index(Ghosts!L:L,match(A72,Ghosts!A:A,0)))*3))*D72*(F72/48))</f>
        <v>15.21303596</v>
      </c>
      <c r="AB72" s="42">
        <f t="shared" ref="AB72:AF72" si="74">if(iferror(search(AB$1,$I72),0)&gt;0,1,0)</f>
        <v>0</v>
      </c>
      <c r="AC72" s="42">
        <f t="shared" si="74"/>
        <v>0</v>
      </c>
      <c r="AD72" s="42">
        <f t="shared" si="74"/>
        <v>0</v>
      </c>
      <c r="AE72" s="42">
        <f t="shared" si="74"/>
        <v>1</v>
      </c>
      <c r="AF72" s="42">
        <f t="shared" si="74"/>
        <v>1</v>
      </c>
      <c r="AG72" s="25"/>
      <c r="AH72" s="25"/>
      <c r="AI72" s="25"/>
      <c r="AJ72" s="25"/>
      <c r="AK72" s="25"/>
      <c r="AL72" s="25"/>
    </row>
    <row r="73">
      <c r="A73" s="26" t="s">
        <v>211</v>
      </c>
      <c r="B73" s="25" t="s">
        <v>204</v>
      </c>
      <c r="C73" s="25" t="s">
        <v>107</v>
      </c>
      <c r="D73" s="28">
        <v>96.38722038111018</v>
      </c>
      <c r="E73" s="29">
        <v>0.21205603201829615</v>
      </c>
      <c r="F73" s="30">
        <v>27.0</v>
      </c>
      <c r="G73" s="59"/>
      <c r="H73" s="34">
        <v>20.830403570795234</v>
      </c>
      <c r="I73" s="35" t="s">
        <v>40</v>
      </c>
      <c r="J73" s="36">
        <v>4000.0</v>
      </c>
      <c r="K73" s="28">
        <v>5.207600892698808</v>
      </c>
      <c r="L73" s="28">
        <v>4.80829823932555</v>
      </c>
      <c r="M73" s="34">
        <v>19.619888635682557</v>
      </c>
      <c r="N73" s="35" t="s">
        <v>29</v>
      </c>
      <c r="O73" s="36">
        <v>3800.0</v>
      </c>
      <c r="P73" s="28">
        <v>5.163128588337515</v>
      </c>
      <c r="Q73" s="37">
        <v>4.5628110632296135</v>
      </c>
      <c r="R73" s="38">
        <f t="shared" si="2"/>
        <v>11.62264291</v>
      </c>
      <c r="S73" s="39">
        <f t="array" ref="S73">if(R73="","", if(index(Index_of_Stuff!J:J,match(B73,Index_of_Stuff!F:F,0))&gt;0,(D73-index(Index_of_Stuff!J:J,match(B73,Index_of_Stuff!F:F,0)))*(R73/index(Index_of_Stuff!I:I,match(B73,Index_of_Stuff!F:F,0))),(D73/index(Index_of_Stuff!I:I,match(B73,Index_of_Stuff!F:F,0)))*R73))</f>
        <v>11.50925327</v>
      </c>
      <c r="T73" s="40">
        <f t="array" ref="T73">if(or($F73=0,$F73=""),"", iferror(index(EPS!B:B,match($A73,EPS!$A:$A,0)),index(Ghosts!B:B,match($A73,Ghosts!$A:$A,0)))*($S73/(($F73/48)*$D73)/$E73))</f>
        <v>0.04865089149</v>
      </c>
      <c r="U73" s="40">
        <f t="array" ref="U73">if(or($F73=0,$F73=""),"", iferror(index(EPS!D:D,match($A73,EPS!$A:$A,0)),index(Ghosts!D:D,match($A73,Ghosts!$A:$A,0)))*($S73/(($F73/48)*$D73)/$E73))</f>
        <v>0.02973110036</v>
      </c>
      <c r="V73" s="40">
        <f t="array" ref="V73">if(or($F73=0,$F73=""),"", iferror(index(EPS!F:F,match($A73,EPS!$A:$A,0)),index(Ghosts!F:F,match($A73,Ghosts!$A:$A,0)))*($S73/(($F73/48)*$D73)/$E73))</f>
        <v>0.03783958227</v>
      </c>
      <c r="W73" s="40">
        <f t="array" ref="W73">if(or($F73=0,$F73=""),"", iferror(index(EPS!M:M,match($A73,EPS!$A:$A,0)),index(Ghosts!M:M,match($A73,Ghosts!$A:$A,0)))*($S73/(($F73/48)*$D73)/$E73))</f>
        <v>0.02502617875</v>
      </c>
      <c r="X73" s="39">
        <f t="shared" si="3"/>
        <v>12.29047992</v>
      </c>
      <c r="Y73" s="41">
        <f t="array" ref="Y73">if(or(F73=0,F73=""),"",((iferror(index(EPS!H:H,match(A73,EPS!A:A,0)),index(Ghosts!H:H,match(A73,Ghosts!A:A,0)))*1.25)+(iferror(index(EPS!I:I,match(A73,EPS!A:A,0)),index(Ghosts!I:I,match(A73,Ghosts!A:A,0)))*1.25)+(iferror(index(EPS!J:J,match(A73,EPS!A:A,0)),index(Ghosts!J:J,match(A73,Ghosts!A:A,0)))*1.5)+(iferror(index(EPS!K:K,match(A73,EPS!A:A,0)),index(Ghosts!K:K,match(A73,Ghosts!A:A,0)))*2)+(iferror(index(EPS!L:L,match(A73,EPS!A:A,0)),index(Ghosts!L:L,match(A73,Ghosts!A:A,0)))*2))*D73*(F73/48))</f>
        <v>7.339736227</v>
      </c>
      <c r="Z73" s="41">
        <f t="shared" si="4"/>
        <v>10.80607</v>
      </c>
      <c r="AA73" s="41">
        <f t="array" ref="AA73">if(or(F73=0,F73=""),"",((iferror(index(EPS!H:H,match(A73,EPS!A:A,0)),index(Ghosts!H:H,match(A73,Ghosts!A:A,0)))*1.2)+(iferror(index(EPS!I:I,match(A73,EPS!A:A,0)),index(Ghosts!I:I,match(A73,Ghosts!A:A,0)))*1.2)+(iferror(index(EPS!J:J,match(A73,EPS!A:A,0)),index(Ghosts!J:J,match(A73,Ghosts!A:A,0)))*1.5)+(iferror(index(EPS!K:K,match(A73,EPS!A:A,0)),index(Ghosts!K:K,match(A73,Ghosts!A:A,0)))*3)+(iferror(index(EPS!L:L,match(A73,EPS!A:A,0)),index(Ghosts!L:L,match(A73,Ghosts!A:A,0)))*3))*D73*(F73/48))</f>
        <v>7.765074958</v>
      </c>
      <c r="AB73" s="42">
        <f t="shared" ref="AB73:AF73" si="75">if(iferror(search(AB$1,$I73),0)&gt;0,1,0)</f>
        <v>0</v>
      </c>
      <c r="AC73" s="42">
        <f t="shared" si="75"/>
        <v>1</v>
      </c>
      <c r="AD73" s="42">
        <f t="shared" si="75"/>
        <v>1</v>
      </c>
      <c r="AE73" s="42">
        <f t="shared" si="75"/>
        <v>0</v>
      </c>
      <c r="AF73" s="42">
        <f t="shared" si="75"/>
        <v>0</v>
      </c>
      <c r="AG73" s="25"/>
      <c r="AH73" s="25"/>
      <c r="AI73" s="25"/>
      <c r="AJ73" s="25"/>
      <c r="AK73" s="25"/>
      <c r="AL73" s="25"/>
    </row>
    <row r="74">
      <c r="A74" s="26" t="s">
        <v>215</v>
      </c>
      <c r="B74" s="25" t="s">
        <v>204</v>
      </c>
      <c r="C74" s="25" t="s">
        <v>107</v>
      </c>
      <c r="D74" s="28">
        <v>96.38722038111018</v>
      </c>
      <c r="E74" s="29">
        <v>0.18850449623784182</v>
      </c>
      <c r="F74" s="30">
        <v>23.0</v>
      </c>
      <c r="G74" s="59"/>
      <c r="H74" s="34">
        <v>18.572821841691557</v>
      </c>
      <c r="I74" s="35" t="s">
        <v>27</v>
      </c>
      <c r="J74" s="36">
        <v>3800.0</v>
      </c>
      <c r="K74" s="28">
        <v>4.887584695181989</v>
      </c>
      <c r="L74" s="28">
        <v>4.14932432773277</v>
      </c>
      <c r="M74" s="34">
        <v>18.507635873979282</v>
      </c>
      <c r="N74" s="35" t="s">
        <v>27</v>
      </c>
      <c r="O74" s="36">
        <v>3900.0</v>
      </c>
      <c r="P74" s="28">
        <v>4.7455476599946875</v>
      </c>
      <c r="Q74" s="37">
        <v>4.0183857331045685</v>
      </c>
      <c r="R74" s="38">
        <f t="shared" si="2"/>
        <v>8.616573123</v>
      </c>
      <c r="S74" s="39">
        <f t="array" ref="S74">if(R74="","", if(index(Index_of_Stuff!J:J,match(B74,Index_of_Stuff!F:F,0))&gt;0,(D74-index(Index_of_Stuff!J:J,match(B74,Index_of_Stuff!F:F,0)))*(R74/index(Index_of_Stuff!I:I,match(B74,Index_of_Stuff!F:F,0))),(D74/index(Index_of_Stuff!I:I,match(B74,Index_of_Stuff!F:F,0)))*R74))</f>
        <v>8.532510475</v>
      </c>
      <c r="T74" s="40">
        <f t="array" ref="T74">if(or($F74=0,$F74=""),"", iferror(index(EPS!B:B,match($A74,EPS!$A:$A,0)),index(Ghosts!B:B,match($A74,Ghosts!$A:$A,0)))*($S74/(($F74/48)*$D74)/$E74))</f>
        <v>0.05703901884</v>
      </c>
      <c r="U74" s="40">
        <f t="array" ref="U74">if(or($F74=0,$F74=""),"", iferror(index(EPS!D:D,match($A74,EPS!$A:$A,0)),index(Ghosts!D:D,match($A74,Ghosts!$A:$A,0)))*($S74/(($F74/48)*$D74)/$E74))</f>
        <v>0.01107458613</v>
      </c>
      <c r="V74" s="40">
        <f t="array" ref="V74">if(or($F74=0,$F74=""),"", iferror(index(EPS!F:F,match($A74,EPS!$A:$A,0)),index(Ghosts!F:F,match($A74,Ghosts!$A:$A,0)))*($S74/(($F74/48)*$D74)/$E74))</f>
        <v>0.02802948349</v>
      </c>
      <c r="W74" s="40">
        <f t="array" ref="W74">if(or($F74=0,$F74=""),"", iferror(index(EPS!M:M,match($A74,EPS!$A:$A,0)),index(Ghosts!M:M,match($A74,Ghosts!$A:$A,0)))*($S74/(($F74/48)*$D74)/$E74))</f>
        <v>0.02587336937</v>
      </c>
      <c r="X74" s="39">
        <f t="shared" si="3"/>
        <v>7.756025448</v>
      </c>
      <c r="Y74" s="41">
        <f t="array" ref="Y74">if(or(F74=0,F74=""),"",((iferror(index(EPS!H:H,match(A74,EPS!A:A,0)),index(Ghosts!H:H,match(A74,Ghosts!A:A,0)))*1.25)+(iferror(index(EPS!I:I,match(A74,EPS!A:A,0)),index(Ghosts!I:I,match(A74,Ghosts!A:A,0)))*1.25)+(iferror(index(EPS!J:J,match(A74,EPS!A:A,0)),index(Ghosts!J:J,match(A74,Ghosts!A:A,0)))*1.5)+(iferror(index(EPS!K:K,match(A74,EPS!A:A,0)),index(Ghosts!K:K,match(A74,Ghosts!A:A,0)))*2)+(iferror(index(EPS!L:L,match(A74,EPS!A:A,0)),index(Ghosts!L:L,match(A74,Ghosts!A:A,0)))*2))*D74*(F74/48))</f>
        <v>9.170139582</v>
      </c>
      <c r="Z74" s="41">
        <f t="shared" si="4"/>
        <v>6.902794753</v>
      </c>
      <c r="AA74" s="41">
        <f t="array" ref="AA74">if(or(F74=0,F74=""),"",((iferror(index(EPS!H:H,match(A74,EPS!A:A,0)),index(Ghosts!H:H,match(A74,Ghosts!A:A,0)))*1.2)+(iferror(index(EPS!I:I,match(A74,EPS!A:A,0)),index(Ghosts!I:I,match(A74,Ghosts!A:A,0)))*1.2)+(iferror(index(EPS!J:J,match(A74,EPS!A:A,0)),index(Ghosts!J:J,match(A74,Ghosts!A:A,0)))*1.5)+(iferror(index(EPS!K:K,match(A74,EPS!A:A,0)),index(Ghosts!K:K,match(A74,Ghosts!A:A,0)))*3)+(iferror(index(EPS!L:L,match(A74,EPS!A:A,0)),index(Ghosts!L:L,match(A74,Ghosts!A:A,0)))*3))*D74*(F74/48))</f>
        <v>9.915112393</v>
      </c>
      <c r="AB74" s="42">
        <f t="shared" ref="AB74:AF74" si="76">if(iferror(search(AB$1,$I74),0)&gt;0,1,0)</f>
        <v>1</v>
      </c>
      <c r="AC74" s="42">
        <f t="shared" si="76"/>
        <v>0</v>
      </c>
      <c r="AD74" s="42">
        <f t="shared" si="76"/>
        <v>0</v>
      </c>
      <c r="AE74" s="42">
        <f t="shared" si="76"/>
        <v>0</v>
      </c>
      <c r="AF74" s="42">
        <f t="shared" si="76"/>
        <v>0</v>
      </c>
      <c r="AG74" s="25"/>
      <c r="AH74" s="25"/>
      <c r="AI74" s="25"/>
      <c r="AJ74" s="25"/>
      <c r="AK74" s="25"/>
      <c r="AL74" s="25"/>
    </row>
    <row r="75">
      <c r="A75" s="26" t="s">
        <v>217</v>
      </c>
      <c r="B75" s="25" t="s">
        <v>204</v>
      </c>
      <c r="C75" s="25" t="s">
        <v>107</v>
      </c>
      <c r="D75" s="28">
        <v>96.38722038111018</v>
      </c>
      <c r="E75" s="29">
        <v>0.19815789473684212</v>
      </c>
      <c r="F75" s="30">
        <v>22.0</v>
      </c>
      <c r="G75" s="59"/>
      <c r="H75" s="34">
        <v>18.99312429205645</v>
      </c>
      <c r="I75" s="35" t="s">
        <v>40</v>
      </c>
      <c r="J75" s="36">
        <v>4500.0</v>
      </c>
      <c r="K75" s="28">
        <v>4.2206942871236555</v>
      </c>
      <c r="L75" s="28">
        <v>3.6423479505028937</v>
      </c>
      <c r="M75" s="34">
        <v>18.46370077814253</v>
      </c>
      <c r="N75" s="35" t="s">
        <v>29</v>
      </c>
      <c r="O75" s="36">
        <v>3800.0</v>
      </c>
      <c r="P75" s="28">
        <v>4.8588686258269815</v>
      </c>
      <c r="Q75" s="37">
        <v>4.107190273133727</v>
      </c>
      <c r="R75" s="38">
        <f t="shared" si="2"/>
        <v>8.739614262</v>
      </c>
      <c r="S75" s="39">
        <f t="array" ref="S75">if(R75="","", if(index(Index_of_Stuff!J:J,match(B75,Index_of_Stuff!F:F,0))&gt;0,(D75-index(Index_of_Stuff!J:J,match(B75,Index_of_Stuff!F:F,0)))*(R75/index(Index_of_Stuff!I:I,match(B75,Index_of_Stuff!F:F,0))),(D75/index(Index_of_Stuff!I:I,match(B75,Index_of_Stuff!F:F,0)))*R75))</f>
        <v>8.654351234</v>
      </c>
      <c r="T75" s="40">
        <f t="array" ref="T75">if(or($F75=0,$F75=""),"", iferror(index(EPS!B:B,match($A75,EPS!$A:$A,0)),index(Ghosts!B:B,match($A75,Ghosts!$A:$A,0)))*($S75/(($F75/48)*$D75)/$E75))</f>
        <v>0.06079912841</v>
      </c>
      <c r="U75" s="40">
        <f t="array" ref="U75">if(or($F75=0,$F75=""),"", iferror(index(EPS!D:D,match($A75,EPS!$A:$A,0)),index(Ghosts!D:D,match($A75,Ghosts!$A:$A,0)))*($S75/(($F75/48)*$D75)/$E75))</f>
        <v>0.006920225997</v>
      </c>
      <c r="V75" s="40">
        <f t="array" ref="V75">if(or($F75=0,$F75=""),"", iferror(index(EPS!F:F,match($A75,EPS!$A:$A,0)),index(Ghosts!F:F,match($A75,Ghosts!$A:$A,0)))*($S75/(($F75/48)*$D75)/$E75))</f>
        <v>0.02174928171</v>
      </c>
      <c r="W75" s="40">
        <f t="array" ref="W75">if(or($F75=0,$F75=""),"", iferror(index(EPS!M:M,match($A75,EPS!$A:$A,0)),index(Ghosts!M:M,match($A75,Ghosts!$A:$A,0)))*($S75/(($F75/48)*$D75)/$E75))</f>
        <v>0.02600027768</v>
      </c>
      <c r="X75" s="39">
        <f t="shared" si="3"/>
        <v>6.828432535</v>
      </c>
      <c r="Y75" s="41">
        <f t="array" ref="Y75">if(or(F75=0,F75=""),"",((iferror(index(EPS!H:H,match(A75,EPS!A:A,0)),index(Ghosts!H:H,match(A75,Ghosts!A:A,0)))*1.25)+(iferror(index(EPS!I:I,match(A75,EPS!A:A,0)),index(Ghosts!I:I,match(A75,Ghosts!A:A,0)))*1.25)+(iferror(index(EPS!J:J,match(A75,EPS!A:A,0)),index(Ghosts!J:J,match(A75,Ghosts!A:A,0)))*1.5)+(iferror(index(EPS!K:K,match(A75,EPS!A:A,0)),index(Ghosts!K:K,match(A75,Ghosts!A:A,0)))*2)+(iferror(index(EPS!L:L,match(A75,EPS!A:A,0)),index(Ghosts!L:L,match(A75,Ghosts!A:A,0)))*2))*D75*(F75/48))</f>
        <v>8.813406464</v>
      </c>
      <c r="Z75" s="41">
        <f t="shared" si="4"/>
        <v>6.101260154</v>
      </c>
      <c r="AA75" s="41">
        <f t="array" ref="AA75">if(or(F75=0,F75=""),"",((iferror(index(EPS!H:H,match(A75,EPS!A:A,0)),index(Ghosts!H:H,match(A75,Ghosts!A:A,0)))*1.2)+(iferror(index(EPS!I:I,match(A75,EPS!A:A,0)),index(Ghosts!I:I,match(A75,Ghosts!A:A,0)))*1.2)+(iferror(index(EPS!J:J,match(A75,EPS!A:A,0)),index(Ghosts!J:J,match(A75,Ghosts!A:A,0)))*1.5)+(iferror(index(EPS!K:K,match(A75,EPS!A:A,0)),index(Ghosts!K:K,match(A75,Ghosts!A:A,0)))*3)+(iferror(index(EPS!L:L,match(A75,EPS!A:A,0)),index(Ghosts!L:L,match(A75,Ghosts!A:A,0)))*3))*D75*(F75/48))</f>
        <v>9.067868725</v>
      </c>
      <c r="AB75" s="42">
        <f t="shared" ref="AB75:AF75" si="77">if(iferror(search(AB$1,$I75),0)&gt;0,1,0)</f>
        <v>0</v>
      </c>
      <c r="AC75" s="42">
        <f t="shared" si="77"/>
        <v>1</v>
      </c>
      <c r="AD75" s="42">
        <f t="shared" si="77"/>
        <v>1</v>
      </c>
      <c r="AE75" s="42">
        <f t="shared" si="77"/>
        <v>0</v>
      </c>
      <c r="AF75" s="42">
        <f t="shared" si="77"/>
        <v>0</v>
      </c>
      <c r="AG75" s="25"/>
      <c r="AH75" s="25"/>
      <c r="AI75" s="25"/>
      <c r="AJ75" s="25"/>
      <c r="AK75" s="25"/>
      <c r="AL75" s="25"/>
    </row>
    <row r="76">
      <c r="A76" s="26" t="s">
        <v>221</v>
      </c>
      <c r="B76" s="25" t="s">
        <v>204</v>
      </c>
      <c r="C76" s="25" t="s">
        <v>107</v>
      </c>
      <c r="D76" s="28">
        <v>96.38722038111018</v>
      </c>
      <c r="E76" s="29">
        <v>0.24837433155080213</v>
      </c>
      <c r="F76" s="30">
        <v>18.0</v>
      </c>
      <c r="G76" s="59"/>
      <c r="H76" s="34">
        <v>20.69220858188787</v>
      </c>
      <c r="I76" s="35" t="s">
        <v>45</v>
      </c>
      <c r="J76" s="36">
        <v>3800.0</v>
      </c>
      <c r="K76" s="28">
        <v>5.4453180478652286</v>
      </c>
      <c r="L76" s="28">
        <v>5.003348065283308</v>
      </c>
      <c r="M76" s="34">
        <v>21.077653453617792</v>
      </c>
      <c r="N76" s="35" t="s">
        <v>31</v>
      </c>
      <c r="O76" s="36">
        <v>4100.0</v>
      </c>
      <c r="P76" s="28">
        <v>5.140891086248242</v>
      </c>
      <c r="Q76" s="37">
        <v>4.7878833123621085</v>
      </c>
      <c r="R76" s="38">
        <f t="shared" si="2"/>
        <v>9.377029235</v>
      </c>
      <c r="S76" s="39">
        <f t="array" ref="S76">if(R76="","", if(index(Index_of_Stuff!J:J,match(B76,Index_of_Stuff!F:F,0))&gt;0,(D76-index(Index_of_Stuff!J:J,match(B76,Index_of_Stuff!F:F,0)))*(R76/index(Index_of_Stuff!I:I,match(B76,Index_of_Stuff!F:F,0))),(D76/index(Index_of_Stuff!I:I,match(B76,Index_of_Stuff!F:F,0)))*R76))</f>
        <v>9.285547633</v>
      </c>
      <c r="T76" s="40">
        <f t="array" ref="T76">if(or($F76=0,$F76=""),"", iferror(index(EPS!B:B,match($A76,EPS!$A:$A,0)),index(Ghosts!B:B,match($A76,Ghosts!$A:$A,0)))*($S76/(($F76/48)*$D76)/$E76))</f>
        <v>0.1240135872</v>
      </c>
      <c r="U76" s="40">
        <f t="array" ref="U76">if(or($F76=0,$F76=""),"", iferror(index(EPS!D:D,match($A76,EPS!$A:$A,0)),index(Ghosts!D:D,match($A76,Ghosts!$A:$A,0)))*($S76/(($F76/48)*$D76)/$E76))</f>
        <v>0.0001034308484</v>
      </c>
      <c r="V76" s="40">
        <f t="array" ref="V76">if(or($F76=0,$F76=""),"", iferror(index(EPS!F:F,match($A76,EPS!$A:$A,0)),index(Ghosts!F:F,match($A76,Ghosts!$A:$A,0)))*($S76/(($F76/48)*$D76)/$E76))</f>
        <v>0.02709888227</v>
      </c>
      <c r="W76" s="40">
        <f t="array" ref="W76">if(or($F76=0,$F76=""),"", iferror(index(EPS!M:M,match($A76,EPS!$A:$A,0)),index(Ghosts!M:M,match($A76,Ghosts!$A:$A,0)))*($S76/(($F76/48)*$D76)/$E76))</f>
        <v>0.01468718047</v>
      </c>
      <c r="X76" s="39">
        <f t="shared" si="3"/>
        <v>9.692137706</v>
      </c>
      <c r="Y76" s="41">
        <f t="array" ref="Y76">if(or(F76=0,F76=""),"",((iferror(index(EPS!H:H,match(A76,EPS!A:A,0)),index(Ghosts!H:H,match(A76,Ghosts!A:A,0)))*1.25)+(iferror(index(EPS!I:I,match(A76,EPS!A:A,0)),index(Ghosts!I:I,match(A76,Ghosts!A:A,0)))*1.25)+(iferror(index(EPS!J:J,match(A76,EPS!A:A,0)),index(Ghosts!J:J,match(A76,Ghosts!A:A,0)))*1.5)+(iferror(index(EPS!K:K,match(A76,EPS!A:A,0)),index(Ghosts!K:K,match(A76,Ghosts!A:A,0)))*2)+(iferror(index(EPS!L:L,match(A76,EPS!A:A,0)),index(Ghosts!L:L,match(A76,Ghosts!A:A,0)))*2))*D76*(F76/48))</f>
        <v>8.814912514</v>
      </c>
      <c r="Z76" s="41">
        <f t="shared" si="4"/>
        <v>9.424832847</v>
      </c>
      <c r="AA76" s="41">
        <f t="array" ref="AA76">if(or(F76=0,F76=""),"",((iferror(index(EPS!H:H,match(A76,EPS!A:A,0)),index(Ghosts!H:H,match(A76,Ghosts!A:A,0)))*1.2)+(iferror(index(EPS!I:I,match(A76,EPS!A:A,0)),index(Ghosts!I:I,match(A76,Ghosts!A:A,0)))*1.2)+(iferror(index(EPS!J:J,match(A76,EPS!A:A,0)),index(Ghosts!J:J,match(A76,Ghosts!A:A,0)))*1.5)+(iferror(index(EPS!K:K,match(A76,EPS!A:A,0)),index(Ghosts!K:K,match(A76,Ghosts!A:A,0)))*3)+(iferror(index(EPS!L:L,match(A76,EPS!A:A,0)),index(Ghosts!L:L,match(A76,Ghosts!A:A,0)))*3))*D76*(F76/48))</f>
        <v>9.263655267</v>
      </c>
      <c r="AB76" s="42">
        <f t="shared" ref="AB76:AF76" si="78">if(iferror(search(AB$1,$I76),0)&gt;0,1,0)</f>
        <v>0</v>
      </c>
      <c r="AC76" s="42">
        <f t="shared" si="78"/>
        <v>0</v>
      </c>
      <c r="AD76" s="42">
        <f t="shared" si="78"/>
        <v>0</v>
      </c>
      <c r="AE76" s="42">
        <f t="shared" si="78"/>
        <v>1</v>
      </c>
      <c r="AF76" s="42">
        <f t="shared" si="78"/>
        <v>1</v>
      </c>
      <c r="AG76" s="25"/>
      <c r="AH76" s="25"/>
      <c r="AI76" s="25"/>
      <c r="AJ76" s="25"/>
      <c r="AK76" s="25"/>
      <c r="AL76" s="25"/>
    </row>
    <row r="77">
      <c r="A77" s="26" t="s">
        <v>219</v>
      </c>
      <c r="B77" s="25" t="s">
        <v>204</v>
      </c>
      <c r="C77" s="25" t="s">
        <v>107</v>
      </c>
      <c r="D77" s="28">
        <v>96.38722038111018</v>
      </c>
      <c r="E77" s="29">
        <v>0.16933333333333334</v>
      </c>
      <c r="F77" s="30">
        <v>14.0</v>
      </c>
      <c r="G77" s="59"/>
      <c r="H77" s="34">
        <v>13.489790329303492</v>
      </c>
      <c r="I77" s="35" t="s">
        <v>44</v>
      </c>
      <c r="J77" s="36">
        <v>3000.0</v>
      </c>
      <c r="K77" s="28">
        <v>4.496596776434497</v>
      </c>
      <c r="L77" s="28">
        <v>3.020683085105039</v>
      </c>
      <c r="M77" s="34">
        <v>13.499912309702463</v>
      </c>
      <c r="N77" s="35" t="s">
        <v>30</v>
      </c>
      <c r="O77" s="36">
        <v>3600.0</v>
      </c>
      <c r="P77" s="28">
        <v>3.7499756415840175</v>
      </c>
      <c r="Q77" s="37">
        <v>2.520508286967748</v>
      </c>
      <c r="R77" s="38">
        <f t="shared" si="2"/>
        <v>4.630865681</v>
      </c>
      <c r="S77" s="39">
        <f t="array" ref="S77">if(R77="","", if(index(Index_of_Stuff!J:J,match(B77,Index_of_Stuff!F:F,0))&gt;0,(D77-index(Index_of_Stuff!J:J,match(B77,Index_of_Stuff!F:F,0)))*(R77/index(Index_of_Stuff!I:I,match(B77,Index_of_Stuff!F:F,0))),(D77/index(Index_of_Stuff!I:I,match(B77,Index_of_Stuff!F:F,0)))*R77))</f>
        <v>4.585687299</v>
      </c>
      <c r="T77" s="40">
        <f t="array" ref="T77">if(or($F77=0,$F77=""),"", iferror(index(EPS!B:B,match($A77,EPS!$A:$A,0)),index(Ghosts!B:B,match($A77,Ghosts!$A:$A,0)))*($S77/(($F77/48)*$D77)/$E77))</f>
        <v>0.06877869579</v>
      </c>
      <c r="U77" s="40">
        <f t="array" ref="U77">if(or($F77=0,$F77=""),"", iferror(index(EPS!D:D,match($A77,EPS!$A:$A,0)),index(Ghosts!D:D,match($A77,Ghosts!$A:$A,0)))*($S77/(($F77/48)*$D77)/$E77))</f>
        <v>0.01473829195</v>
      </c>
      <c r="V77" s="40">
        <f t="array" ref="V77">if(or($F77=0,$F77=""),"", iferror(index(EPS!F:F,match($A77,EPS!$A:$A,0)),index(Ghosts!F:F,match($A77,Ghosts!$A:$A,0)))*($S77/(($F77/48)*$D77)/$E77))</f>
        <v>0.0293802552</v>
      </c>
      <c r="W77" s="40">
        <f t="array" ref="W77">if(or($F77=0,$F77=""),"", iferror(index(EPS!M:M,match($A77,EPS!$A:$A,0)),index(Ghosts!M:M,match($A77,Ghosts!$A:$A,0)))*($S77/(($F77/48)*$D77)/$E77))</f>
        <v>0.02533444957</v>
      </c>
      <c r="X77" s="39">
        <f t="shared" si="3"/>
        <v>5.787173479</v>
      </c>
      <c r="Y77" s="41">
        <f t="array" ref="Y77">if(or(F77=0,F77=""),"",((iferror(index(EPS!H:H,match(A77,EPS!A:A,0)),index(Ghosts!H:H,match(A77,Ghosts!A:A,0)))*1.25)+(iferror(index(EPS!I:I,match(A77,EPS!A:A,0)),index(Ghosts!I:I,match(A77,Ghosts!A:A,0)))*1.25)+(iferror(index(EPS!J:J,match(A77,EPS!A:A,0)),index(Ghosts!J:J,match(A77,Ghosts!A:A,0)))*1.5)+(iferror(index(EPS!K:K,match(A77,EPS!A:A,0)),index(Ghosts!K:K,match(A77,Ghosts!A:A,0)))*2)+(iferror(index(EPS!L:L,match(A77,EPS!A:A,0)),index(Ghosts!L:L,match(A77,Ghosts!A:A,0)))*2))*D77*(F77/48))</f>
        <v>6.322600044</v>
      </c>
      <c r="Z77" s="41">
        <f t="shared" si="4"/>
        <v>5.223892205</v>
      </c>
      <c r="AA77" s="41">
        <f t="array" ref="AA77">if(or(F77=0,F77=""),"",((iferror(index(EPS!H:H,match(A77,EPS!A:A,0)),index(Ghosts!H:H,match(A77,Ghosts!A:A,0)))*1.2)+(iferror(index(EPS!I:I,match(A77,EPS!A:A,0)),index(Ghosts!I:I,match(A77,Ghosts!A:A,0)))*1.2)+(iferror(index(EPS!J:J,match(A77,EPS!A:A,0)),index(Ghosts!J:J,match(A77,Ghosts!A:A,0)))*1.5)+(iferror(index(EPS!K:K,match(A77,EPS!A:A,0)),index(Ghosts!K:K,match(A77,Ghosts!A:A,0)))*3)+(iferror(index(EPS!L:L,match(A77,EPS!A:A,0)),index(Ghosts!L:L,match(A77,Ghosts!A:A,0)))*3))*D77*(F77/48))</f>
        <v>6.865179772</v>
      </c>
      <c r="AB77" s="42">
        <f t="shared" ref="AB77:AF77" si="79">if(iferror(search(AB$1,$I77),0)&gt;0,1,0)</f>
        <v>0</v>
      </c>
      <c r="AC77" s="42">
        <f t="shared" si="79"/>
        <v>0</v>
      </c>
      <c r="AD77" s="42">
        <f t="shared" si="79"/>
        <v>1</v>
      </c>
      <c r="AE77" s="42">
        <f t="shared" si="79"/>
        <v>1</v>
      </c>
      <c r="AF77" s="42">
        <f t="shared" si="79"/>
        <v>0</v>
      </c>
      <c r="AG77" s="25"/>
      <c r="AH77" s="25"/>
      <c r="AI77" s="25"/>
      <c r="AJ77" s="25"/>
      <c r="AK77" s="25"/>
      <c r="AL77" s="25"/>
    </row>
    <row r="78">
      <c r="A78" s="26" t="s">
        <v>223</v>
      </c>
      <c r="B78" s="25" t="s">
        <v>204</v>
      </c>
      <c r="C78" s="25" t="s">
        <v>107</v>
      </c>
      <c r="D78" s="28">
        <v>96.38722038111018</v>
      </c>
      <c r="E78" s="29">
        <v>0.1592439024390244</v>
      </c>
      <c r="F78" s="30">
        <v>9.0</v>
      </c>
      <c r="G78" s="59"/>
      <c r="H78" s="34">
        <v>6.104109490054261</v>
      </c>
      <c r="I78" s="35" t="s">
        <v>40</v>
      </c>
      <c r="J78" s="36">
        <v>3000.0</v>
      </c>
      <c r="K78" s="28">
        <v>2.0347031633514208</v>
      </c>
      <c r="L78" s="28">
        <v>0.7649208701890543</v>
      </c>
      <c r="M78" s="34">
        <v>6.1215250912396275</v>
      </c>
      <c r="N78" s="35" t="s">
        <v>28</v>
      </c>
      <c r="O78" s="36">
        <v>3000.0</v>
      </c>
      <c r="P78" s="28">
        <v>2.040508363746542</v>
      </c>
      <c r="Q78" s="37">
        <v>0.7687048296725897</v>
      </c>
      <c r="R78" s="38">
        <f t="shared" si="2"/>
        <v>2.774299903</v>
      </c>
      <c r="S78" s="39">
        <f t="array" ref="S78">if(R78="","", if(index(Index_of_Stuff!J:J,match(B78,Index_of_Stuff!F:F,0))&gt;0,(D78-index(Index_of_Stuff!J:J,match(B78,Index_of_Stuff!F:F,0)))*(R78/index(Index_of_Stuff!I:I,match(B78,Index_of_Stuff!F:F,0))),(D78/index(Index_of_Stuff!I:I,match(B78,Index_of_Stuff!F:F,0)))*R78))</f>
        <v>2.747234039</v>
      </c>
      <c r="T78" s="40">
        <f t="array" ref="T78">if(or($F78=0,$F78=""),"", iferror(index(EPS!B:B,match($A78,EPS!$A:$A,0)),index(Ghosts!B:B,match($A78,Ghosts!$A:$A,0)))*($S78/(($F78/48)*$D78)/$E78))</f>
        <v>0.03894684497</v>
      </c>
      <c r="U78" s="40">
        <f t="array" ref="U78">if(or($F78=0,$F78=""),"", iferror(index(EPS!D:D,match($A78,EPS!$A:$A,0)),index(Ghosts!D:D,match($A78,Ghosts!$A:$A,0)))*($S78/(($F78/48)*$D78)/$E78))</f>
        <v>0.009450337382</v>
      </c>
      <c r="V78" s="40">
        <f t="array" ref="V78">if(or($F78=0,$F78=""),"", iferror(index(EPS!F:F,match($A78,EPS!$A:$A,0)),index(Ghosts!F:F,match($A78,Ghosts!$A:$A,0)))*($S78/(($F78/48)*$D78)/$E78))</f>
        <v>0.02262353495</v>
      </c>
      <c r="W78" s="40">
        <f t="array" ref="W78">if(or($F78=0,$F78=""),"", iferror(index(EPS!M:M,match($A78,EPS!$A:$A,0)),index(Ghosts!M:M,match($A78,Ghosts!$A:$A,0)))*($S78/(($F78/48)*$D78)/$E78))</f>
        <v>0.01975979634</v>
      </c>
      <c r="X78" s="39">
        <f t="shared" si="3"/>
        <v>2.235825209</v>
      </c>
      <c r="Y78" s="41">
        <f t="array" ref="Y78">if(or(F78=0,F78=""),"",((iferror(index(EPS!H:H,match(A78,EPS!A:A,0)),index(Ghosts!H:H,match(A78,Ghosts!A:A,0)))*1.25)+(iferror(index(EPS!I:I,match(A78,EPS!A:A,0)),index(Ghosts!I:I,match(A78,Ghosts!A:A,0)))*1.25)+(iferror(index(EPS!J:J,match(A78,EPS!A:A,0)),index(Ghosts!J:J,match(A78,Ghosts!A:A,0)))*1.5)+(iferror(index(EPS!K:K,match(A78,EPS!A:A,0)),index(Ghosts!K:K,match(A78,Ghosts!A:A,0)))*2)+(iferror(index(EPS!L:L,match(A78,EPS!A:A,0)),index(Ghosts!L:L,match(A78,Ghosts!A:A,0)))*2))*D78*(F78/48))</f>
        <v>2.206664927</v>
      </c>
      <c r="Z78" s="41">
        <f t="shared" si="4"/>
        <v>1.971873622</v>
      </c>
      <c r="AA78" s="41">
        <f t="array" ref="AA78">if(or(F78=0,F78=""),"",((iferror(index(EPS!H:H,match(A78,EPS!A:A,0)),index(Ghosts!H:H,match(A78,Ghosts!A:A,0)))*1.2)+(iferror(index(EPS!I:I,match(A78,EPS!A:A,0)),index(Ghosts!I:I,match(A78,Ghosts!A:A,0)))*1.2)+(iferror(index(EPS!J:J,match(A78,EPS!A:A,0)),index(Ghosts!J:J,match(A78,Ghosts!A:A,0)))*1.5)+(iferror(index(EPS!K:K,match(A78,EPS!A:A,0)),index(Ghosts!K:K,match(A78,Ghosts!A:A,0)))*3)+(iferror(index(EPS!L:L,match(A78,EPS!A:A,0)),index(Ghosts!L:L,match(A78,Ghosts!A:A,0)))*3))*D78*(F78/48))</f>
        <v>2.46148864</v>
      </c>
      <c r="AB78" s="42">
        <f t="shared" ref="AB78:AF78" si="80">if(iferror(search(AB$1,$I78),0)&gt;0,1,0)</f>
        <v>0</v>
      </c>
      <c r="AC78" s="42">
        <f t="shared" si="80"/>
        <v>1</v>
      </c>
      <c r="AD78" s="42">
        <f t="shared" si="80"/>
        <v>1</v>
      </c>
      <c r="AE78" s="42">
        <f t="shared" si="80"/>
        <v>0</v>
      </c>
      <c r="AF78" s="42">
        <f t="shared" si="80"/>
        <v>0</v>
      </c>
      <c r="AG78" s="25"/>
      <c r="AH78" s="25"/>
      <c r="AI78" s="25"/>
      <c r="AJ78" s="25"/>
      <c r="AK78" s="25"/>
      <c r="AL78" s="25"/>
    </row>
    <row r="79">
      <c r="A79" s="26" t="s">
        <v>225</v>
      </c>
      <c r="B79" s="25" t="s">
        <v>204</v>
      </c>
      <c r="C79" s="25" t="s">
        <v>107</v>
      </c>
      <c r="D79" s="28">
        <v>96.38722038111018</v>
      </c>
      <c r="E79" s="29">
        <v>0.17221153846153847</v>
      </c>
      <c r="F79" s="30">
        <v>0.0</v>
      </c>
      <c r="G79" s="59"/>
      <c r="H79" s="34" t="s">
        <v>64</v>
      </c>
      <c r="I79" s="35" t="s">
        <v>29</v>
      </c>
      <c r="J79" s="36">
        <v>3000.0</v>
      </c>
      <c r="K79" s="28" t="s">
        <v>64</v>
      </c>
      <c r="L79" s="28" t="s">
        <v>64</v>
      </c>
      <c r="M79" s="34" t="s">
        <v>64</v>
      </c>
      <c r="N79" s="35" t="s">
        <v>30</v>
      </c>
      <c r="O79" s="36">
        <v>3000.0</v>
      </c>
      <c r="P79" s="28" t="s">
        <v>64</v>
      </c>
      <c r="Q79" s="37" t="s">
        <v>64</v>
      </c>
      <c r="R79" s="38" t="str">
        <f t="shared" si="2"/>
        <v/>
      </c>
      <c r="S79" s="39" t="str">
        <f t="array" ref="S79">if(R79="","", if(index(Index_of_Stuff!J:J,match(B79,Index_of_Stuff!F:F,0))&gt;0,(D79-index(Index_of_Stuff!J:J,match(B79,Index_of_Stuff!F:F,0)))*(R79/index(Index_of_Stuff!I:I,match(B79,Index_of_Stuff!F:F,0))),(D79/index(Index_of_Stuff!I:I,match(B79,Index_of_Stuff!F:F,0)))*R79))</f>
        <v/>
      </c>
      <c r="T79" s="40" t="str">
        <f t="array" ref="T79">if(or($F79=0,$F79=""),"", iferror(index(EPS!B:B,match($A79,EPS!$A:$A,0)),index(Ghosts!B:B,match($A79,Ghosts!$A:$A,0)))*($S79/(($F79/48)*$D79)/$E79))</f>
        <v/>
      </c>
      <c r="U79" s="40" t="str">
        <f t="array" ref="U79">if(or($F79=0,$F79=""),"", iferror(index(EPS!D:D,match($A79,EPS!$A:$A,0)),index(Ghosts!D:D,match($A79,Ghosts!$A:$A,0)))*($S79/(($F79/48)*$D79)/$E79))</f>
        <v/>
      </c>
      <c r="V79" s="40" t="str">
        <f t="array" ref="V79">if(or($F79=0,$F79=""),"", iferror(index(EPS!F:F,match($A79,EPS!$A:$A,0)),index(Ghosts!F:F,match($A79,Ghosts!$A:$A,0)))*($S79/(($F79/48)*$D79)/$E79))</f>
        <v/>
      </c>
      <c r="W79" s="40" t="str">
        <f t="array" ref="W79">if(or($F79=0,$F79=""),"", iferror(index(EPS!M:M,match($A79,EPS!$A:$A,0)),index(Ghosts!M:M,match($A79,Ghosts!$A:$A,0)))*($S79/(($F79/48)*$D79)/$E79))</f>
        <v/>
      </c>
      <c r="X79" s="39" t="str">
        <f t="shared" si="3"/>
        <v/>
      </c>
      <c r="Y79" s="41" t="str">
        <f t="array" ref="Y79">if(or(F79=0,F79=""),"",((iferror(index(EPS!H:H,match(A79,EPS!A:A,0)),index(Ghosts!H:H,match(A79,Ghosts!A:A,0)))*1.25)+(iferror(index(EPS!I:I,match(A79,EPS!A:A,0)),index(Ghosts!I:I,match(A79,Ghosts!A:A,0)))*1.25)+(iferror(index(EPS!J:J,match(A79,EPS!A:A,0)),index(Ghosts!J:J,match(A79,Ghosts!A:A,0)))*1.5)+(iferror(index(EPS!K:K,match(A79,EPS!A:A,0)),index(Ghosts!K:K,match(A79,Ghosts!A:A,0)))*2)+(iferror(index(EPS!L:L,match(A79,EPS!A:A,0)),index(Ghosts!L:L,match(A79,Ghosts!A:A,0)))*2))*D79*(F79/48))</f>
        <v/>
      </c>
      <c r="Z79" s="41" t="str">
        <f t="shared" si="4"/>
        <v/>
      </c>
      <c r="AA79" s="41" t="str">
        <f t="array" ref="AA79">if(or(F79=0,F79=""),"",((iferror(index(EPS!H:H,match(A79,EPS!A:A,0)),index(Ghosts!H:H,match(A79,Ghosts!A:A,0)))*1.2)+(iferror(index(EPS!I:I,match(A79,EPS!A:A,0)),index(Ghosts!I:I,match(A79,Ghosts!A:A,0)))*1.2)+(iferror(index(EPS!J:J,match(A79,EPS!A:A,0)),index(Ghosts!J:J,match(A79,Ghosts!A:A,0)))*1.5)+(iferror(index(EPS!K:K,match(A79,EPS!A:A,0)),index(Ghosts!K:K,match(A79,Ghosts!A:A,0)))*3)+(iferror(index(EPS!L:L,match(A79,EPS!A:A,0)),index(Ghosts!L:L,match(A79,Ghosts!A:A,0)))*3))*D79*(F79/48))</f>
        <v/>
      </c>
      <c r="AB79" s="42">
        <f t="shared" ref="AB79:AF79" si="81">if(iferror(search(AB$1,$I79),0)&gt;0,1,0)</f>
        <v>0</v>
      </c>
      <c r="AC79" s="42">
        <f t="shared" si="81"/>
        <v>0</v>
      </c>
      <c r="AD79" s="42">
        <f t="shared" si="81"/>
        <v>1</v>
      </c>
      <c r="AE79" s="42">
        <f t="shared" si="81"/>
        <v>0</v>
      </c>
      <c r="AF79" s="42">
        <f t="shared" si="81"/>
        <v>0</v>
      </c>
      <c r="AG79" s="25"/>
      <c r="AH79" s="25"/>
      <c r="AI79" s="25"/>
      <c r="AJ79" s="25"/>
      <c r="AK79" s="25"/>
      <c r="AL79" s="25"/>
    </row>
    <row r="80">
      <c r="A80" s="26" t="s">
        <v>227</v>
      </c>
      <c r="B80" s="25" t="s">
        <v>204</v>
      </c>
      <c r="C80" s="25" t="s">
        <v>107</v>
      </c>
      <c r="D80" s="28">
        <v>96.38722038111018</v>
      </c>
      <c r="E80" s="29">
        <v>0.18</v>
      </c>
      <c r="F80" s="30">
        <v>0.0</v>
      </c>
      <c r="G80" s="59"/>
      <c r="H80" s="34" t="s">
        <v>64</v>
      </c>
      <c r="I80" s="35" t="s">
        <v>27</v>
      </c>
      <c r="J80" s="36">
        <v>3000.0</v>
      </c>
      <c r="K80" s="28" t="s">
        <v>64</v>
      </c>
      <c r="L80" s="28" t="s">
        <v>64</v>
      </c>
      <c r="M80" s="34" t="s">
        <v>64</v>
      </c>
      <c r="N80" s="35" t="s">
        <v>27</v>
      </c>
      <c r="O80" s="36">
        <v>3000.0</v>
      </c>
      <c r="P80" s="28" t="s">
        <v>64</v>
      </c>
      <c r="Q80" s="37" t="s">
        <v>64</v>
      </c>
      <c r="R80" s="38" t="str">
        <f t="shared" si="2"/>
        <v/>
      </c>
      <c r="S80" s="39" t="str">
        <f t="array" ref="S80">if(R80="","", if(index(Index_of_Stuff!J:J,match(B80,Index_of_Stuff!F:F,0))&gt;0,(D80-index(Index_of_Stuff!J:J,match(B80,Index_of_Stuff!F:F,0)))*(R80/index(Index_of_Stuff!I:I,match(B80,Index_of_Stuff!F:F,0))),(D80/index(Index_of_Stuff!I:I,match(B80,Index_of_Stuff!F:F,0)))*R80))</f>
        <v/>
      </c>
      <c r="T80" s="40" t="str">
        <f t="array" ref="T80">if(or($F80=0,$F80=""),"", iferror(index(EPS!B:B,match($A80,EPS!$A:$A,0)),index(Ghosts!B:B,match($A80,Ghosts!$A:$A,0)))*($S80/(($F80/48)*$D80)/$E80))</f>
        <v/>
      </c>
      <c r="U80" s="40" t="str">
        <f t="array" ref="U80">if(or($F80=0,$F80=""),"", iferror(index(EPS!D:D,match($A80,EPS!$A:$A,0)),index(Ghosts!D:D,match($A80,Ghosts!$A:$A,0)))*($S80/(($F80/48)*$D80)/$E80))</f>
        <v/>
      </c>
      <c r="V80" s="40" t="str">
        <f t="array" ref="V80">if(or($F80=0,$F80=""),"", iferror(index(EPS!F:F,match($A80,EPS!$A:$A,0)),index(Ghosts!F:F,match($A80,Ghosts!$A:$A,0)))*($S80/(($F80/48)*$D80)/$E80))</f>
        <v/>
      </c>
      <c r="W80" s="40" t="str">
        <f t="array" ref="W80">if(or($F80=0,$F80=""),"", iferror(index(EPS!M:M,match($A80,EPS!$A:$A,0)),index(Ghosts!M:M,match($A80,Ghosts!$A:$A,0)))*($S80/(($F80/48)*$D80)/$E80))</f>
        <v/>
      </c>
      <c r="X80" s="39" t="str">
        <f t="shared" si="3"/>
        <v/>
      </c>
      <c r="Y80" s="41" t="str">
        <f t="array" ref="Y80">if(or(F80=0,F80=""),"",((iferror(index(EPS!H:H,match(A80,EPS!A:A,0)),index(Ghosts!H:H,match(A80,Ghosts!A:A,0)))*1.25)+(iferror(index(EPS!I:I,match(A80,EPS!A:A,0)),index(Ghosts!I:I,match(A80,Ghosts!A:A,0)))*1.25)+(iferror(index(EPS!J:J,match(A80,EPS!A:A,0)),index(Ghosts!J:J,match(A80,Ghosts!A:A,0)))*1.5)+(iferror(index(EPS!K:K,match(A80,EPS!A:A,0)),index(Ghosts!K:K,match(A80,Ghosts!A:A,0)))*2)+(iferror(index(EPS!L:L,match(A80,EPS!A:A,0)),index(Ghosts!L:L,match(A80,Ghosts!A:A,0)))*2))*D80*(F80/48))</f>
        <v/>
      </c>
      <c r="Z80" s="41" t="str">
        <f t="shared" si="4"/>
        <v/>
      </c>
      <c r="AA80" s="41" t="str">
        <f t="array" ref="AA80">if(or(F80=0,F80=""),"",((iferror(index(EPS!H:H,match(A80,EPS!A:A,0)),index(Ghosts!H:H,match(A80,Ghosts!A:A,0)))*1.2)+(iferror(index(EPS!I:I,match(A80,EPS!A:A,0)),index(Ghosts!I:I,match(A80,Ghosts!A:A,0)))*1.2)+(iferror(index(EPS!J:J,match(A80,EPS!A:A,0)),index(Ghosts!J:J,match(A80,Ghosts!A:A,0)))*1.5)+(iferror(index(EPS!K:K,match(A80,EPS!A:A,0)),index(Ghosts!K:K,match(A80,Ghosts!A:A,0)))*3)+(iferror(index(EPS!L:L,match(A80,EPS!A:A,0)),index(Ghosts!L:L,match(A80,Ghosts!A:A,0)))*3))*D80*(F80/48))</f>
        <v/>
      </c>
      <c r="AB80" s="42">
        <f t="shared" ref="AB80:AF80" si="82">if(iferror(search(AB$1,$I80),0)&gt;0,1,0)</f>
        <v>1</v>
      </c>
      <c r="AC80" s="42">
        <f t="shared" si="82"/>
        <v>0</v>
      </c>
      <c r="AD80" s="42">
        <f t="shared" si="82"/>
        <v>0</v>
      </c>
      <c r="AE80" s="42">
        <f t="shared" si="82"/>
        <v>0</v>
      </c>
      <c r="AF80" s="42">
        <f t="shared" si="82"/>
        <v>0</v>
      </c>
      <c r="AG80" s="25"/>
      <c r="AH80" s="25"/>
      <c r="AI80" s="25"/>
      <c r="AJ80" s="25"/>
      <c r="AK80" s="25"/>
      <c r="AL80" s="25"/>
    </row>
    <row r="81">
      <c r="A81" s="26" t="s">
        <v>229</v>
      </c>
      <c r="B81" s="25" t="s">
        <v>204</v>
      </c>
      <c r="C81" s="25" t="s">
        <v>107</v>
      </c>
      <c r="D81" s="28">
        <v>96.38722038111018</v>
      </c>
      <c r="E81" s="29">
        <v>0.1328826291079812</v>
      </c>
      <c r="F81" s="30">
        <v>0.0</v>
      </c>
      <c r="G81" s="59"/>
      <c r="H81" s="34" t="s">
        <v>64</v>
      </c>
      <c r="I81" s="35" t="s">
        <v>40</v>
      </c>
      <c r="J81" s="36">
        <v>3800.0</v>
      </c>
      <c r="K81" s="28" t="s">
        <v>64</v>
      </c>
      <c r="L81" s="28" t="s">
        <v>64</v>
      </c>
      <c r="M81" s="34" t="s">
        <v>64</v>
      </c>
      <c r="N81" s="35" t="s">
        <v>29</v>
      </c>
      <c r="O81" s="36">
        <v>3000.0</v>
      </c>
      <c r="P81" s="28" t="s">
        <v>64</v>
      </c>
      <c r="Q81" s="37" t="s">
        <v>64</v>
      </c>
      <c r="R81" s="38" t="str">
        <f t="shared" si="2"/>
        <v/>
      </c>
      <c r="S81" s="39" t="str">
        <f t="array" ref="S81">if(R81="","", if(index(Index_of_Stuff!J:J,match(B81,Index_of_Stuff!F:F,0))&gt;0,(D81-index(Index_of_Stuff!J:J,match(B81,Index_of_Stuff!F:F,0)))*(R81/index(Index_of_Stuff!I:I,match(B81,Index_of_Stuff!F:F,0))),(D81/index(Index_of_Stuff!I:I,match(B81,Index_of_Stuff!F:F,0)))*R81))</f>
        <v/>
      </c>
      <c r="T81" s="40" t="str">
        <f t="array" ref="T81">if(or($F81=0,$F81=""),"", iferror(index(EPS!B:B,match($A81,EPS!$A:$A,0)),index(Ghosts!B:B,match($A81,Ghosts!$A:$A,0)))*($S81/(($F81/48)*$D81)/$E81))</f>
        <v/>
      </c>
      <c r="U81" s="40" t="str">
        <f t="array" ref="U81">if(or($F81=0,$F81=""),"", iferror(index(EPS!D:D,match($A81,EPS!$A:$A,0)),index(Ghosts!D:D,match($A81,Ghosts!$A:$A,0)))*($S81/(($F81/48)*$D81)/$E81))</f>
        <v/>
      </c>
      <c r="V81" s="40" t="str">
        <f t="array" ref="V81">if(or($F81=0,$F81=""),"", iferror(index(EPS!F:F,match($A81,EPS!$A:$A,0)),index(Ghosts!F:F,match($A81,Ghosts!$A:$A,0)))*($S81/(($F81/48)*$D81)/$E81))</f>
        <v/>
      </c>
      <c r="W81" s="40" t="str">
        <f t="array" ref="W81">if(or($F81=0,$F81=""),"", iferror(index(EPS!M:M,match($A81,EPS!$A:$A,0)),index(Ghosts!M:M,match($A81,Ghosts!$A:$A,0)))*($S81/(($F81/48)*$D81)/$E81))</f>
        <v/>
      </c>
      <c r="X81" s="39" t="str">
        <f t="shared" si="3"/>
        <v/>
      </c>
      <c r="Y81" s="41" t="str">
        <f t="array" ref="Y81">if(or(F81=0,F81=""),"",((iferror(index(EPS!H:H,match(A81,EPS!A:A,0)),index(Ghosts!H:H,match(A81,Ghosts!A:A,0)))*1.25)+(iferror(index(EPS!I:I,match(A81,EPS!A:A,0)),index(Ghosts!I:I,match(A81,Ghosts!A:A,0)))*1.25)+(iferror(index(EPS!J:J,match(A81,EPS!A:A,0)),index(Ghosts!J:J,match(A81,Ghosts!A:A,0)))*1.5)+(iferror(index(EPS!K:K,match(A81,EPS!A:A,0)),index(Ghosts!K:K,match(A81,Ghosts!A:A,0)))*2)+(iferror(index(EPS!L:L,match(A81,EPS!A:A,0)),index(Ghosts!L:L,match(A81,Ghosts!A:A,0)))*2))*D81*(F81/48))</f>
        <v/>
      </c>
      <c r="Z81" s="41" t="str">
        <f t="shared" si="4"/>
        <v/>
      </c>
      <c r="AA81" s="41" t="str">
        <f t="array" ref="AA81">if(or(F81=0,F81=""),"",((iferror(index(EPS!H:H,match(A81,EPS!A:A,0)),index(Ghosts!H:H,match(A81,Ghosts!A:A,0)))*1.2)+(iferror(index(EPS!I:I,match(A81,EPS!A:A,0)),index(Ghosts!I:I,match(A81,Ghosts!A:A,0)))*1.2)+(iferror(index(EPS!J:J,match(A81,EPS!A:A,0)),index(Ghosts!J:J,match(A81,Ghosts!A:A,0)))*1.5)+(iferror(index(EPS!K:K,match(A81,EPS!A:A,0)),index(Ghosts!K:K,match(A81,Ghosts!A:A,0)))*3)+(iferror(index(EPS!L:L,match(A81,EPS!A:A,0)),index(Ghosts!L:L,match(A81,Ghosts!A:A,0)))*3))*D81*(F81/48))</f>
        <v/>
      </c>
      <c r="AB81" s="42">
        <f t="shared" ref="AB81:AF81" si="83">if(iferror(search(AB$1,$I81),0)&gt;0,1,0)</f>
        <v>0</v>
      </c>
      <c r="AC81" s="42">
        <f t="shared" si="83"/>
        <v>1</v>
      </c>
      <c r="AD81" s="42">
        <f t="shared" si="83"/>
        <v>1</v>
      </c>
      <c r="AE81" s="42">
        <f t="shared" si="83"/>
        <v>0</v>
      </c>
      <c r="AF81" s="42">
        <f t="shared" si="83"/>
        <v>0</v>
      </c>
      <c r="AG81" s="25"/>
      <c r="AH81" s="25"/>
      <c r="AI81" s="25"/>
      <c r="AJ81" s="25"/>
      <c r="AK81" s="25"/>
      <c r="AL81" s="25"/>
    </row>
    <row r="82">
      <c r="A82" s="26" t="s">
        <v>230</v>
      </c>
      <c r="B82" s="25" t="s">
        <v>204</v>
      </c>
      <c r="C82" s="25" t="s">
        <v>107</v>
      </c>
      <c r="D82" s="28">
        <v>96.38722038111018</v>
      </c>
      <c r="E82" s="29">
        <v>0.17950819672131146</v>
      </c>
      <c r="F82" s="30">
        <v>0.0</v>
      </c>
      <c r="G82" s="59"/>
      <c r="H82" s="34" t="s">
        <v>64</v>
      </c>
      <c r="I82" s="35" t="s">
        <v>45</v>
      </c>
      <c r="J82" s="36">
        <v>3000.0</v>
      </c>
      <c r="K82" s="28" t="s">
        <v>64</v>
      </c>
      <c r="L82" s="28" t="s">
        <v>64</v>
      </c>
      <c r="M82" s="34" t="s">
        <v>64</v>
      </c>
      <c r="N82" s="35" t="s">
        <v>31</v>
      </c>
      <c r="O82" s="36">
        <v>3000.0</v>
      </c>
      <c r="P82" s="28" t="s">
        <v>64</v>
      </c>
      <c r="Q82" s="37" t="s">
        <v>64</v>
      </c>
      <c r="R82" s="38" t="str">
        <f t="shared" si="2"/>
        <v/>
      </c>
      <c r="S82" s="39" t="str">
        <f t="array" ref="S82">if(R82="","", if(index(Index_of_Stuff!J:J,match(B82,Index_of_Stuff!F:F,0))&gt;0,(D82-index(Index_of_Stuff!J:J,match(B82,Index_of_Stuff!F:F,0)))*(R82/index(Index_of_Stuff!I:I,match(B82,Index_of_Stuff!F:F,0))),(D82/index(Index_of_Stuff!I:I,match(B82,Index_of_Stuff!F:F,0)))*R82))</f>
        <v/>
      </c>
      <c r="T82" s="40" t="str">
        <f t="array" ref="T82">if(or($F82=0,$F82=""),"", iferror(index(EPS!B:B,match($A82,EPS!$A:$A,0)),index(Ghosts!B:B,match($A82,Ghosts!$A:$A,0)))*($S82/(($F82/48)*$D82)/$E82))</f>
        <v/>
      </c>
      <c r="U82" s="40" t="str">
        <f t="array" ref="U82">if(or($F82=0,$F82=""),"", iferror(index(EPS!D:D,match($A82,EPS!$A:$A,0)),index(Ghosts!D:D,match($A82,Ghosts!$A:$A,0)))*($S82/(($F82/48)*$D82)/$E82))</f>
        <v/>
      </c>
      <c r="V82" s="40" t="str">
        <f t="array" ref="V82">if(or($F82=0,$F82=""),"", iferror(index(EPS!F:F,match($A82,EPS!$A:$A,0)),index(Ghosts!F:F,match($A82,Ghosts!$A:$A,0)))*($S82/(($F82/48)*$D82)/$E82))</f>
        <v/>
      </c>
      <c r="W82" s="40" t="str">
        <f t="array" ref="W82">if(or($F82=0,$F82=""),"", iferror(index(EPS!M:M,match($A82,EPS!$A:$A,0)),index(Ghosts!M:M,match($A82,Ghosts!$A:$A,0)))*($S82/(($F82/48)*$D82)/$E82))</f>
        <v/>
      </c>
      <c r="X82" s="39" t="str">
        <f t="shared" si="3"/>
        <v/>
      </c>
      <c r="Y82" s="41" t="str">
        <f t="array" ref="Y82">if(or(F82=0,F82=""),"",((iferror(index(EPS!H:H,match(A82,EPS!A:A,0)),index(Ghosts!H:H,match(A82,Ghosts!A:A,0)))*1.25)+(iferror(index(EPS!I:I,match(A82,EPS!A:A,0)),index(Ghosts!I:I,match(A82,Ghosts!A:A,0)))*1.25)+(iferror(index(EPS!J:J,match(A82,EPS!A:A,0)),index(Ghosts!J:J,match(A82,Ghosts!A:A,0)))*1.5)+(iferror(index(EPS!K:K,match(A82,EPS!A:A,0)),index(Ghosts!K:K,match(A82,Ghosts!A:A,0)))*2)+(iferror(index(EPS!L:L,match(A82,EPS!A:A,0)),index(Ghosts!L:L,match(A82,Ghosts!A:A,0)))*2))*D82*(F82/48))</f>
        <v/>
      </c>
      <c r="Z82" s="41" t="str">
        <f t="shared" si="4"/>
        <v/>
      </c>
      <c r="AA82" s="41" t="str">
        <f t="array" ref="AA82">if(or(F82=0,F82=""),"",((iferror(index(EPS!H:H,match(A82,EPS!A:A,0)),index(Ghosts!H:H,match(A82,Ghosts!A:A,0)))*1.2)+(iferror(index(EPS!I:I,match(A82,EPS!A:A,0)),index(Ghosts!I:I,match(A82,Ghosts!A:A,0)))*1.2)+(iferror(index(EPS!J:J,match(A82,EPS!A:A,0)),index(Ghosts!J:J,match(A82,Ghosts!A:A,0)))*1.5)+(iferror(index(EPS!K:K,match(A82,EPS!A:A,0)),index(Ghosts!K:K,match(A82,Ghosts!A:A,0)))*3)+(iferror(index(EPS!L:L,match(A82,EPS!A:A,0)),index(Ghosts!L:L,match(A82,Ghosts!A:A,0)))*3))*D82*(F82/48))</f>
        <v/>
      </c>
      <c r="AB82" s="42">
        <f t="shared" ref="AB82:AF82" si="84">if(iferror(search(AB$1,$I82),0)&gt;0,1,0)</f>
        <v>0</v>
      </c>
      <c r="AC82" s="42">
        <f t="shared" si="84"/>
        <v>0</v>
      </c>
      <c r="AD82" s="42">
        <f t="shared" si="84"/>
        <v>0</v>
      </c>
      <c r="AE82" s="42">
        <f t="shared" si="84"/>
        <v>1</v>
      </c>
      <c r="AF82" s="42">
        <f t="shared" si="84"/>
        <v>1</v>
      </c>
      <c r="AG82" s="25"/>
      <c r="AH82" s="25"/>
      <c r="AI82" s="25"/>
      <c r="AJ82" s="25"/>
      <c r="AK82" s="25"/>
      <c r="AL82" s="25"/>
    </row>
    <row r="83">
      <c r="A83" s="26" t="s">
        <v>232</v>
      </c>
      <c r="B83" s="25" t="s">
        <v>204</v>
      </c>
      <c r="C83" s="25" t="s">
        <v>107</v>
      </c>
      <c r="D83" s="28">
        <v>96.38722038111018</v>
      </c>
      <c r="E83" s="29">
        <v>0.17458375634517767</v>
      </c>
      <c r="F83" s="30">
        <v>0.0</v>
      </c>
      <c r="G83" s="59"/>
      <c r="H83" s="34" t="s">
        <v>64</v>
      </c>
      <c r="I83" s="35" t="s">
        <v>58</v>
      </c>
      <c r="J83" s="36">
        <v>3000.0</v>
      </c>
      <c r="K83" s="28" t="s">
        <v>64</v>
      </c>
      <c r="L83" s="28" t="s">
        <v>64</v>
      </c>
      <c r="M83" s="34" t="s">
        <v>64</v>
      </c>
      <c r="N83" s="35" t="s">
        <v>27</v>
      </c>
      <c r="O83" s="36">
        <v>3000.0</v>
      </c>
      <c r="P83" s="28" t="s">
        <v>64</v>
      </c>
      <c r="Q83" s="37" t="s">
        <v>64</v>
      </c>
      <c r="R83" s="38" t="str">
        <f t="shared" si="2"/>
        <v/>
      </c>
      <c r="S83" s="39" t="str">
        <f t="array" ref="S83">if(R83="","", if(index(Index_of_Stuff!J:J,match(B83,Index_of_Stuff!F:F,0))&gt;0,(D83-index(Index_of_Stuff!J:J,match(B83,Index_of_Stuff!F:F,0)))*(R83/index(Index_of_Stuff!I:I,match(B83,Index_of_Stuff!F:F,0))),(D83/index(Index_of_Stuff!I:I,match(B83,Index_of_Stuff!F:F,0)))*R83))</f>
        <v/>
      </c>
      <c r="T83" s="40" t="str">
        <f t="array" ref="T83">if(or($F83=0,$F83=""),"", iferror(index(EPS!B:B,match($A83,EPS!$A:$A,0)),index(Ghosts!B:B,match($A83,Ghosts!$A:$A,0)))*($S83/(($F83/48)*$D83)/$E83))</f>
        <v/>
      </c>
      <c r="U83" s="40" t="str">
        <f t="array" ref="U83">if(or($F83=0,$F83=""),"", iferror(index(EPS!D:D,match($A83,EPS!$A:$A,0)),index(Ghosts!D:D,match($A83,Ghosts!$A:$A,0)))*($S83/(($F83/48)*$D83)/$E83))</f>
        <v/>
      </c>
      <c r="V83" s="40" t="str">
        <f t="array" ref="V83">if(or($F83=0,$F83=""),"", iferror(index(EPS!F:F,match($A83,EPS!$A:$A,0)),index(Ghosts!F:F,match($A83,Ghosts!$A:$A,0)))*($S83/(($F83/48)*$D83)/$E83))</f>
        <v/>
      </c>
      <c r="W83" s="40" t="str">
        <f t="array" ref="W83">if(or($F83=0,$F83=""),"", iferror(index(EPS!M:M,match($A83,EPS!$A:$A,0)),index(Ghosts!M:M,match($A83,Ghosts!$A:$A,0)))*($S83/(($F83/48)*$D83)/$E83))</f>
        <v/>
      </c>
      <c r="X83" s="39" t="str">
        <f t="shared" si="3"/>
        <v/>
      </c>
      <c r="Y83" s="41" t="str">
        <f t="array" ref="Y83">if(or(F83=0,F83=""),"",((iferror(index(EPS!H:H,match(A83,EPS!A:A,0)),index(Ghosts!H:H,match(A83,Ghosts!A:A,0)))*1.25)+(iferror(index(EPS!I:I,match(A83,EPS!A:A,0)),index(Ghosts!I:I,match(A83,Ghosts!A:A,0)))*1.25)+(iferror(index(EPS!J:J,match(A83,EPS!A:A,0)),index(Ghosts!J:J,match(A83,Ghosts!A:A,0)))*1.5)+(iferror(index(EPS!K:K,match(A83,EPS!A:A,0)),index(Ghosts!K:K,match(A83,Ghosts!A:A,0)))*2)+(iferror(index(EPS!L:L,match(A83,EPS!A:A,0)),index(Ghosts!L:L,match(A83,Ghosts!A:A,0)))*2))*D83*(F83/48))</f>
        <v/>
      </c>
      <c r="Z83" s="41" t="str">
        <f t="shared" si="4"/>
        <v/>
      </c>
      <c r="AA83" s="41" t="str">
        <f t="array" ref="AA83">if(or(F83=0,F83=""),"",((iferror(index(EPS!H:H,match(A83,EPS!A:A,0)),index(Ghosts!H:H,match(A83,Ghosts!A:A,0)))*1.2)+(iferror(index(EPS!I:I,match(A83,EPS!A:A,0)),index(Ghosts!I:I,match(A83,Ghosts!A:A,0)))*1.2)+(iferror(index(EPS!J:J,match(A83,EPS!A:A,0)),index(Ghosts!J:J,match(A83,Ghosts!A:A,0)))*1.5)+(iferror(index(EPS!K:K,match(A83,EPS!A:A,0)),index(Ghosts!K:K,match(A83,Ghosts!A:A,0)))*3)+(iferror(index(EPS!L:L,match(A83,EPS!A:A,0)),index(Ghosts!L:L,match(A83,Ghosts!A:A,0)))*3))*D83*(F83/48))</f>
        <v/>
      </c>
      <c r="AB83" s="42">
        <f t="shared" ref="AB83:AF83" si="85">if(iferror(search(AB$1,$I83),0)&gt;0,1,0)</f>
        <v>1</v>
      </c>
      <c r="AC83" s="42">
        <f t="shared" si="85"/>
        <v>1</v>
      </c>
      <c r="AD83" s="42">
        <f t="shared" si="85"/>
        <v>0</v>
      </c>
      <c r="AE83" s="42">
        <f t="shared" si="85"/>
        <v>0</v>
      </c>
      <c r="AF83" s="42">
        <f t="shared" si="85"/>
        <v>0</v>
      </c>
      <c r="AG83" s="25"/>
      <c r="AH83" s="25"/>
      <c r="AI83" s="25"/>
      <c r="AJ83" s="25"/>
      <c r="AK83" s="25"/>
      <c r="AL83" s="25"/>
    </row>
    <row r="84">
      <c r="A84" s="26" t="s">
        <v>210</v>
      </c>
      <c r="B84" s="25" t="s">
        <v>204</v>
      </c>
      <c r="C84" s="25" t="s">
        <v>107</v>
      </c>
      <c r="D84" s="28">
        <v>96.38722038111018</v>
      </c>
      <c r="E84" s="29">
        <v>0.19518144611186905</v>
      </c>
      <c r="F84" s="30">
        <v>0.0</v>
      </c>
      <c r="G84" s="59"/>
      <c r="H84" s="34" t="s">
        <v>64</v>
      </c>
      <c r="I84" s="35" t="s">
        <v>31</v>
      </c>
      <c r="J84" s="36">
        <v>7900.0</v>
      </c>
      <c r="K84" s="28" t="s">
        <v>64</v>
      </c>
      <c r="L84" s="28" t="s">
        <v>64</v>
      </c>
      <c r="M84" s="34" t="s">
        <v>64</v>
      </c>
      <c r="N84" s="35" t="s">
        <v>31</v>
      </c>
      <c r="O84" s="36">
        <v>8700.0</v>
      </c>
      <c r="P84" s="28" t="s">
        <v>64</v>
      </c>
      <c r="Q84" s="37" t="s">
        <v>64</v>
      </c>
      <c r="R84" s="38" t="str">
        <f t="shared" si="2"/>
        <v/>
      </c>
      <c r="S84" s="39" t="str">
        <f t="array" ref="S84">if(R84="","", if(index(Index_of_Stuff!J:J,match(B84,Index_of_Stuff!F:F,0))&gt;0,(D84-index(Index_of_Stuff!J:J,match(B84,Index_of_Stuff!F:F,0)))*(R84/index(Index_of_Stuff!I:I,match(B84,Index_of_Stuff!F:F,0))),(D84/index(Index_of_Stuff!I:I,match(B84,Index_of_Stuff!F:F,0)))*R84))</f>
        <v/>
      </c>
      <c r="T84" s="40" t="str">
        <f t="array" ref="T84">if(or($F84=0,$F84=""),"", iferror(index(EPS!B:B,match($A84,EPS!$A:$A,0)),index(Ghosts!B:B,match($A84,Ghosts!$A:$A,0)))*($S84/(($F84/48)*$D84)/$E84))</f>
        <v/>
      </c>
      <c r="U84" s="40" t="str">
        <f t="array" ref="U84">if(or($F84=0,$F84=""),"", iferror(index(EPS!D:D,match($A84,EPS!$A:$A,0)),index(Ghosts!D:D,match($A84,Ghosts!$A:$A,0)))*($S84/(($F84/48)*$D84)/$E84))</f>
        <v/>
      </c>
      <c r="V84" s="40" t="str">
        <f t="array" ref="V84">if(or($F84=0,$F84=""),"", iferror(index(EPS!F:F,match($A84,EPS!$A:$A,0)),index(Ghosts!F:F,match($A84,Ghosts!$A:$A,0)))*($S84/(($F84/48)*$D84)/$E84))</f>
        <v/>
      </c>
      <c r="W84" s="40" t="str">
        <f t="array" ref="W84">if(or($F84=0,$F84=""),"", iferror(index(EPS!M:M,match($A84,EPS!$A:$A,0)),index(Ghosts!M:M,match($A84,Ghosts!$A:$A,0)))*($S84/(($F84/48)*$D84)/$E84))</f>
        <v/>
      </c>
      <c r="X84" s="39" t="str">
        <f t="shared" si="3"/>
        <v/>
      </c>
      <c r="Y84" s="41" t="str">
        <f t="array" ref="Y84">if(or(F84=0,F84=""),"",((iferror(index(EPS!H:H,match(A84,EPS!A:A,0)),index(Ghosts!H:H,match(A84,Ghosts!A:A,0)))*1.25)+(iferror(index(EPS!I:I,match(A84,EPS!A:A,0)),index(Ghosts!I:I,match(A84,Ghosts!A:A,0)))*1.25)+(iferror(index(EPS!J:J,match(A84,EPS!A:A,0)),index(Ghosts!J:J,match(A84,Ghosts!A:A,0)))*1.5)+(iferror(index(EPS!K:K,match(A84,EPS!A:A,0)),index(Ghosts!K:K,match(A84,Ghosts!A:A,0)))*2)+(iferror(index(EPS!L:L,match(A84,EPS!A:A,0)),index(Ghosts!L:L,match(A84,Ghosts!A:A,0)))*2))*D84*(F84/48))</f>
        <v/>
      </c>
      <c r="Z84" s="41" t="str">
        <f t="shared" si="4"/>
        <v/>
      </c>
      <c r="AA84" s="41" t="str">
        <f t="array" ref="AA84">if(or(F84=0,F84=""),"",((iferror(index(EPS!H:H,match(A84,EPS!A:A,0)),index(Ghosts!H:H,match(A84,Ghosts!A:A,0)))*1.2)+(iferror(index(EPS!I:I,match(A84,EPS!A:A,0)),index(Ghosts!I:I,match(A84,Ghosts!A:A,0)))*1.2)+(iferror(index(EPS!J:J,match(A84,EPS!A:A,0)),index(Ghosts!J:J,match(A84,Ghosts!A:A,0)))*1.5)+(iferror(index(EPS!K:K,match(A84,EPS!A:A,0)),index(Ghosts!K:K,match(A84,Ghosts!A:A,0)))*3)+(iferror(index(EPS!L:L,match(A84,EPS!A:A,0)),index(Ghosts!L:L,match(A84,Ghosts!A:A,0)))*3))*D84*(F84/48))</f>
        <v/>
      </c>
      <c r="AB84" s="42">
        <f t="shared" ref="AB84:AF84" si="86">if(iferror(search(AB$1,$I84),0)&gt;0,1,0)</f>
        <v>0</v>
      </c>
      <c r="AC84" s="42">
        <f t="shared" si="86"/>
        <v>0</v>
      </c>
      <c r="AD84" s="42">
        <f t="shared" si="86"/>
        <v>0</v>
      </c>
      <c r="AE84" s="42">
        <f t="shared" si="86"/>
        <v>0</v>
      </c>
      <c r="AF84" s="42">
        <f t="shared" si="86"/>
        <v>1</v>
      </c>
      <c r="AG84" s="25"/>
      <c r="AH84" s="25"/>
      <c r="AI84" s="25"/>
      <c r="AJ84" s="25"/>
      <c r="AK84" s="25"/>
      <c r="AL84" s="25"/>
    </row>
    <row r="85">
      <c r="A85" s="26" t="s">
        <v>234</v>
      </c>
      <c r="B85" s="25" t="s">
        <v>235</v>
      </c>
      <c r="C85" s="25" t="s">
        <v>172</v>
      </c>
      <c r="D85" s="28">
        <v>91.20071975973487</v>
      </c>
      <c r="E85" s="29">
        <v>0.27660248447204966</v>
      </c>
      <c r="F85" s="30">
        <v>34.0</v>
      </c>
      <c r="G85" s="59"/>
      <c r="H85" s="34">
        <v>40.51365296028852</v>
      </c>
      <c r="I85" s="35" t="s">
        <v>45</v>
      </c>
      <c r="J85" s="36">
        <v>9000.0</v>
      </c>
      <c r="K85" s="28">
        <v>4.501516995587613</v>
      </c>
      <c r="L85" s="28">
        <v>6.764018705389761</v>
      </c>
      <c r="M85" s="34">
        <v>40.12312144729957</v>
      </c>
      <c r="N85" s="35" t="s">
        <v>30</v>
      </c>
      <c r="O85" s="36">
        <v>10200.0</v>
      </c>
      <c r="P85" s="28">
        <v>3.933639357578389</v>
      </c>
      <c r="Q85" s="37">
        <v>5.86895709498002</v>
      </c>
      <c r="R85" s="38">
        <f t="shared" si="2"/>
        <v>19.14402509</v>
      </c>
      <c r="S85" s="39">
        <f t="array" ref="S85">if(R85="","", if(index(Index_of_Stuff!J:J,match(B85,Index_of_Stuff!F:F,0))&gt;0,(D85-index(Index_of_Stuff!J:J,match(B85,Index_of_Stuff!F:F,0)))*(R85/index(Index_of_Stuff!I:I,match(B85,Index_of_Stuff!F:F,0))),(D85/index(Index_of_Stuff!I:I,match(B85,Index_of_Stuff!F:F,0)))*R85))</f>
        <v>19.02460515</v>
      </c>
      <c r="T85" s="40">
        <f t="array" ref="T85">if(or($F85=0,$F85=""),"", iferror(index(EPS!B:B,match($A85,EPS!$A:$A,0)),index(Ghosts!B:B,match($A85,Ghosts!$A:$A,0)))*($S85/(($F85/48)*$D85)/$E85))</f>
        <v>0.1179677755</v>
      </c>
      <c r="U85" s="40">
        <f t="array" ref="U85">if(or($F85=0,$F85=""),"", iferror(index(EPS!D:D,match($A85,EPS!$A:$A,0)),index(Ghosts!D:D,match($A85,Ghosts!$A:$A,0)))*($S85/(($F85/48)*$D85)/$E85))</f>
        <v>0.007665776025</v>
      </c>
      <c r="V85" s="40">
        <f t="array" ref="V85">if(or($F85=0,$F85=""),"", iferror(index(EPS!F:F,match($A85,EPS!$A:$A,0)),index(Ghosts!F:F,match($A85,Ghosts!$A:$A,0)))*($S85/(($F85/48)*$D85)/$E85))</f>
        <v>0.0696307989</v>
      </c>
      <c r="W85" s="40">
        <f t="array" ref="W85">if(or($F85=0,$F85=""),"", iferror(index(EPS!M:M,match($A85,EPS!$A:$A,0)),index(Ghosts!M:M,match($A85,Ghosts!$A:$A,0)))*($S85/(($F85/48)*$D85)/$E85))</f>
        <v>0.03215367166</v>
      </c>
      <c r="X85" s="39">
        <f t="shared" si="3"/>
        <v>20.43441584</v>
      </c>
      <c r="Y85" s="41">
        <f t="array" ref="Y85">if(or(F85=0,F85=""),"",((iferror(index(EPS!H:H,match(A85,EPS!A:A,0)),index(Ghosts!H:H,match(A85,Ghosts!A:A,0)))*1.25)+(iferror(index(EPS!I:I,match(A85,EPS!A:A,0)),index(Ghosts!I:I,match(A85,Ghosts!A:A,0)))*1.25)+(iferror(index(EPS!J:J,match(A85,EPS!A:A,0)),index(Ghosts!J:J,match(A85,Ghosts!A:A,0)))*1.5)+(iferror(index(EPS!K:K,match(A85,EPS!A:A,0)),index(Ghosts!K:K,match(A85,Ghosts!A:A,0)))*2)+(iferror(index(EPS!L:L,match(A85,EPS!A:A,0)),index(Ghosts!L:L,match(A85,Ghosts!A:A,0)))*2))*D85*(F85/48))</f>
        <v>17.61332901</v>
      </c>
      <c r="Z85" s="41">
        <f t="shared" si="4"/>
        <v>19.14823753</v>
      </c>
      <c r="AA85" s="41">
        <f t="array" ref="AA85">if(or(F85=0,F85=""),"",((iferror(index(EPS!H:H,match(A85,EPS!A:A,0)),index(Ghosts!H:H,match(A85,Ghosts!A:A,0)))*1.2)+(iferror(index(EPS!I:I,match(A85,EPS!A:A,0)),index(Ghosts!I:I,match(A85,Ghosts!A:A,0)))*1.2)+(iferror(index(EPS!J:J,match(A85,EPS!A:A,0)),index(Ghosts!J:J,match(A85,Ghosts!A:A,0)))*1.5)+(iferror(index(EPS!K:K,match(A85,EPS!A:A,0)),index(Ghosts!K:K,match(A85,Ghosts!A:A,0)))*3)+(iferror(index(EPS!L:L,match(A85,EPS!A:A,0)),index(Ghosts!L:L,match(A85,Ghosts!A:A,0)))*3))*D85*(F85/48))</f>
        <v>18.22315782</v>
      </c>
      <c r="AB85" s="42">
        <f t="shared" ref="AB85:AF85" si="87">if(iferror(search(AB$1,$I85),0)&gt;0,1,0)</f>
        <v>0</v>
      </c>
      <c r="AC85" s="42">
        <f t="shared" si="87"/>
        <v>0</v>
      </c>
      <c r="AD85" s="42">
        <f t="shared" si="87"/>
        <v>0</v>
      </c>
      <c r="AE85" s="42">
        <f t="shared" si="87"/>
        <v>1</v>
      </c>
      <c r="AF85" s="42">
        <f t="shared" si="87"/>
        <v>1</v>
      </c>
      <c r="AG85" s="25"/>
      <c r="AH85" s="25"/>
      <c r="AI85" s="25"/>
      <c r="AJ85" s="25"/>
      <c r="AK85" s="25"/>
      <c r="AL85" s="25"/>
    </row>
    <row r="86">
      <c r="A86" s="26" t="s">
        <v>237</v>
      </c>
      <c r="B86" s="25" t="s">
        <v>235</v>
      </c>
      <c r="C86" s="25" t="s">
        <v>172</v>
      </c>
      <c r="D86" s="28">
        <v>91.20071975973487</v>
      </c>
      <c r="E86" s="29">
        <v>0.20152280025690433</v>
      </c>
      <c r="F86" s="30">
        <v>33.0</v>
      </c>
      <c r="G86" s="59"/>
      <c r="H86" s="34">
        <v>28.271942935696696</v>
      </c>
      <c r="I86" s="35" t="s">
        <v>29</v>
      </c>
      <c r="J86" s="36">
        <v>5500.0</v>
      </c>
      <c r="K86" s="28">
        <v>5.140353261035763</v>
      </c>
      <c r="L86" s="28">
        <v>5.935523732803784</v>
      </c>
      <c r="M86" s="34">
        <v>27.555018725623043</v>
      </c>
      <c r="N86" s="35" t="s">
        <v>29</v>
      </c>
      <c r="O86" s="36">
        <v>6500.0</v>
      </c>
      <c r="P86" s="28">
        <v>4.239233650095852</v>
      </c>
      <c r="Q86" s="37">
        <v>4.803827976127242</v>
      </c>
      <c r="R86" s="38">
        <f t="shared" si="2"/>
        <v>12.65290849</v>
      </c>
      <c r="S86" s="39">
        <f t="array" ref="S86">if(R86="","", if(index(Index_of_Stuff!J:J,match(B86,Index_of_Stuff!F:F,0))&gt;0,(D86-index(Index_of_Stuff!J:J,match(B86,Index_of_Stuff!F:F,0)))*(R86/index(Index_of_Stuff!I:I,match(B86,Index_of_Stuff!F:F,0))),(D86/index(Index_of_Stuff!I:I,match(B86,Index_of_Stuff!F:F,0)))*R86))</f>
        <v>12.57397996</v>
      </c>
      <c r="T86" s="40">
        <f t="array" ref="T86">if(or($F86=0,$F86=""),"", iferror(index(EPS!B:B,match($A86,EPS!$A:$A,0)),index(Ghosts!B:B,match($A86,Ghosts!$A:$A,0)))*($S86/(($F86/48)*$D86)/$E86))</f>
        <v>0.04607428426</v>
      </c>
      <c r="U86" s="40">
        <f t="array" ref="U86">if(or($F86=0,$F86=""),"", iferror(index(EPS!D:D,match($A86,EPS!$A:$A,0)),index(Ghosts!D:D,match($A86,Ghosts!$A:$A,0)))*($S86/(($F86/48)*$D86)/$E86))</f>
        <v>0.02368397333</v>
      </c>
      <c r="V86" s="40">
        <f t="array" ref="V86">if(or($F86=0,$F86=""),"", iferror(index(EPS!F:F,match($A86,EPS!$A:$A,0)),index(Ghosts!F:F,match($A86,Ghosts!$A:$A,0)))*($S86/(($F86/48)*$D86)/$E86))</f>
        <v>0.0711514325</v>
      </c>
      <c r="W86" s="40">
        <f t="array" ref="W86">if(or($F86=0,$F86=""),"", iferror(index(EPS!M:M,match($A86,EPS!$A:$A,0)),index(Ghosts!M:M,match($A86,Ghosts!$A:$A,0)))*($S86/(($F86/48)*$D86)/$E86))</f>
        <v>0.01920591115</v>
      </c>
      <c r="X86" s="39">
        <f t="shared" si="3"/>
        <v>14.83436977</v>
      </c>
      <c r="Y86" s="41">
        <f t="array" ref="Y86">if(or(F86=0,F86=""),"",((iferror(index(EPS!H:H,match(A86,EPS!A:A,0)),index(Ghosts!H:H,match(A86,Ghosts!A:A,0)))*1.25)+(iferror(index(EPS!I:I,match(A86,EPS!A:A,0)),index(Ghosts!I:I,match(A86,Ghosts!A:A,0)))*1.25)+(iferror(index(EPS!J:J,match(A86,EPS!A:A,0)),index(Ghosts!J:J,match(A86,Ghosts!A:A,0)))*1.5)+(iferror(index(EPS!K:K,match(A86,EPS!A:A,0)),index(Ghosts!K:K,match(A86,Ghosts!A:A,0)))*2)+(iferror(index(EPS!L:L,match(A86,EPS!A:A,0)),index(Ghosts!L:L,match(A86,Ghosts!A:A,0)))*2))*D86*(F86/48))</f>
        <v>10.25936847</v>
      </c>
      <c r="Z86" s="41">
        <f t="shared" si="4"/>
        <v>13.48976128</v>
      </c>
      <c r="AA86" s="41">
        <f t="array" ref="AA86">if(or(F86=0,F86=""),"",((iferror(index(EPS!H:H,match(A86,EPS!A:A,0)),index(Ghosts!H:H,match(A86,Ghosts!A:A,0)))*1.2)+(iferror(index(EPS!I:I,match(A86,EPS!A:A,0)),index(Ghosts!I:I,match(A86,Ghosts!A:A,0)))*1.2)+(iferror(index(EPS!J:J,match(A86,EPS!A:A,0)),index(Ghosts!J:J,match(A86,Ghosts!A:A,0)))*1.5)+(iferror(index(EPS!K:K,match(A86,EPS!A:A,0)),index(Ghosts!K:K,match(A86,Ghosts!A:A,0)))*3)+(iferror(index(EPS!L:L,match(A86,EPS!A:A,0)),index(Ghosts!L:L,match(A86,Ghosts!A:A,0)))*3))*D86*(F86/48))</f>
        <v>10.89295697</v>
      </c>
      <c r="AB86" s="42">
        <f t="shared" ref="AB86:AF86" si="88">if(iferror(search(AB$1,$I86),0)&gt;0,1,0)</f>
        <v>0</v>
      </c>
      <c r="AC86" s="42">
        <f t="shared" si="88"/>
        <v>0</v>
      </c>
      <c r="AD86" s="42">
        <f t="shared" si="88"/>
        <v>1</v>
      </c>
      <c r="AE86" s="42">
        <f t="shared" si="88"/>
        <v>0</v>
      </c>
      <c r="AF86" s="42">
        <f t="shared" si="88"/>
        <v>0</v>
      </c>
      <c r="AG86" s="25"/>
      <c r="AH86" s="25"/>
      <c r="AI86" s="25"/>
      <c r="AJ86" s="25"/>
      <c r="AK86" s="25"/>
      <c r="AL86" s="25"/>
    </row>
    <row r="87">
      <c r="A87" s="26" t="s">
        <v>239</v>
      </c>
      <c r="B87" s="25" t="s">
        <v>235</v>
      </c>
      <c r="C87" s="25" t="s">
        <v>172</v>
      </c>
      <c r="D87" s="28">
        <v>91.20071975973487</v>
      </c>
      <c r="E87" s="29">
        <v>0.15810647851186657</v>
      </c>
      <c r="F87" s="30">
        <v>31.0</v>
      </c>
      <c r="G87" s="59"/>
      <c r="H87" s="34">
        <v>31.652374436536128</v>
      </c>
      <c r="I87" s="35" t="s">
        <v>31</v>
      </c>
      <c r="J87" s="36">
        <v>7000.0</v>
      </c>
      <c r="K87" s="28">
        <v>4.5217677766480175</v>
      </c>
      <c r="L87" s="28">
        <v>5.671290507992799</v>
      </c>
      <c r="M87" s="34">
        <v>32.81821046703641</v>
      </c>
      <c r="N87" s="35" t="s">
        <v>31</v>
      </c>
      <c r="O87" s="36">
        <v>8300.0</v>
      </c>
      <c r="P87" s="28">
        <v>3.954001261088724</v>
      </c>
      <c r="Q87" s="37">
        <v>5.092252585769614</v>
      </c>
      <c r="R87" s="38">
        <f t="shared" si="2"/>
        <v>8.967960266</v>
      </c>
      <c r="S87" s="39">
        <f t="array" ref="S87">if(R87="","", if(index(Index_of_Stuff!J:J,match(B87,Index_of_Stuff!F:F,0))&gt;0,(D87-index(Index_of_Stuff!J:J,match(B87,Index_of_Stuff!F:F,0)))*(R87/index(Index_of_Stuff!I:I,match(B87,Index_of_Stuff!F:F,0))),(D87/index(Index_of_Stuff!I:I,match(B87,Index_of_Stuff!F:F,0)))*R87))</f>
        <v>8.912018357</v>
      </c>
      <c r="T87" s="40">
        <f t="array" ref="T87">if(or($F87=0,$F87=""),"", iferror(index(EPS!B:B,match($A87,EPS!$A:$A,0)),index(Ghosts!B:B,match($A87,Ghosts!$A:$A,0)))*($S87/(($F87/48)*$D87)/$E87))</f>
        <v>0.06794633453</v>
      </c>
      <c r="U87" s="40">
        <f t="array" ref="U87">if(or($F87=0,$F87=""),"", iferror(index(EPS!D:D,match($A87,EPS!$A:$A,0)),index(Ghosts!D:D,match($A87,Ghosts!$A:$A,0)))*($S87/(($F87/48)*$D87)/$E87))</f>
        <v>0</v>
      </c>
      <c r="V87" s="40">
        <f t="array" ref="V87">if(or($F87=0,$F87=""),"", iferror(index(EPS!F:F,match($A87,EPS!$A:$A,0)),index(Ghosts!F:F,match($A87,Ghosts!$A:$A,0)))*($S87/(($F87/48)*$D87)/$E87))</f>
        <v>0.03560005133</v>
      </c>
      <c r="W87" s="40">
        <f t="array" ref="W87">if(or($F87=0,$F87=""),"", iferror(index(EPS!M:M,match($A87,EPS!$A:$A,0)),index(Ghosts!M:M,match($A87,Ghosts!$A:$A,0)))*($S87/(($F87/48)*$D87)/$E87))</f>
        <v>0.01684303504</v>
      </c>
      <c r="X87" s="39">
        <f t="shared" si="3"/>
        <v>9.604969653</v>
      </c>
      <c r="Y87" s="41">
        <f t="array" ref="Y87">if(or(F87=0,F87=""),"",((iferror(index(EPS!H:H,match(A87,EPS!A:A,0)),index(Ghosts!H:H,match(A87,Ghosts!A:A,0)))*1.25)+(iferror(index(EPS!I:I,match(A87,EPS!A:A,0)),index(Ghosts!I:I,match(A87,Ghosts!A:A,0)))*1.25)+(iferror(index(EPS!J:J,match(A87,EPS!A:A,0)),index(Ghosts!J:J,match(A87,Ghosts!A:A,0)))*1.5)+(iferror(index(EPS!K:K,match(A87,EPS!A:A,0)),index(Ghosts!K:K,match(A87,Ghosts!A:A,0)))*2)+(iferror(index(EPS!L:L,match(A87,EPS!A:A,0)),index(Ghosts!L:L,match(A87,Ghosts!A:A,0)))*2))*D87*(F87/48))</f>
        <v>20.29121014</v>
      </c>
      <c r="Z87" s="41">
        <f t="shared" si="4"/>
        <v>9.108938356</v>
      </c>
      <c r="AA87" s="41">
        <f t="array" ref="AA87">if(or(F87=0,F87=""),"",((iferror(index(EPS!H:H,match(A87,EPS!A:A,0)),index(Ghosts!H:H,match(A87,Ghosts!A:A,0)))*1.2)+(iferror(index(EPS!I:I,match(A87,EPS!A:A,0)),index(Ghosts!I:I,match(A87,Ghosts!A:A,0)))*1.2)+(iferror(index(EPS!J:J,match(A87,EPS!A:A,0)),index(Ghosts!J:J,match(A87,Ghosts!A:A,0)))*1.5)+(iferror(index(EPS!K:K,match(A87,EPS!A:A,0)),index(Ghosts!K:K,match(A87,Ghosts!A:A,0)))*3)+(iferror(index(EPS!L:L,match(A87,EPS!A:A,0)),index(Ghosts!L:L,match(A87,Ghosts!A:A,0)))*3))*D87*(F87/48))</f>
        <v>21.72720347</v>
      </c>
      <c r="AB87" s="42">
        <f t="shared" ref="AB87:AF87" si="89">if(iferror(search(AB$1,$I87),0)&gt;0,1,0)</f>
        <v>0</v>
      </c>
      <c r="AC87" s="42">
        <f t="shared" si="89"/>
        <v>0</v>
      </c>
      <c r="AD87" s="42">
        <f t="shared" si="89"/>
        <v>0</v>
      </c>
      <c r="AE87" s="42">
        <f t="shared" si="89"/>
        <v>0</v>
      </c>
      <c r="AF87" s="42">
        <f t="shared" si="89"/>
        <v>1</v>
      </c>
      <c r="AG87" s="25"/>
      <c r="AH87" s="25"/>
      <c r="AI87" s="25"/>
      <c r="AJ87" s="25"/>
      <c r="AK87" s="25"/>
      <c r="AL87" s="25"/>
    </row>
    <row r="88">
      <c r="A88" s="26" t="s">
        <v>241</v>
      </c>
      <c r="B88" s="25" t="s">
        <v>235</v>
      </c>
      <c r="C88" s="25" t="s">
        <v>172</v>
      </c>
      <c r="D88" s="28">
        <v>91.20071975973487</v>
      </c>
      <c r="E88" s="29">
        <v>0.15261320229927683</v>
      </c>
      <c r="F88" s="30">
        <v>30.0</v>
      </c>
      <c r="G88" s="59"/>
      <c r="H88" s="34">
        <v>23.019589809019458</v>
      </c>
      <c r="I88" s="35" t="s">
        <v>58</v>
      </c>
      <c r="J88" s="36">
        <v>4800.0</v>
      </c>
      <c r="K88" s="28">
        <v>4.795747876879053</v>
      </c>
      <c r="L88" s="28">
        <v>4.76410118650832</v>
      </c>
      <c r="M88" s="34">
        <v>22.952718598946632</v>
      </c>
      <c r="N88" s="35" t="s">
        <v>27</v>
      </c>
      <c r="O88" s="36">
        <v>6000.0</v>
      </c>
      <c r="P88" s="28">
        <v>3.8254530998244385</v>
      </c>
      <c r="Q88" s="37">
        <v>3.7921246749986546</v>
      </c>
      <c r="R88" s="38">
        <f t="shared" si="2"/>
        <v>8.335824186</v>
      </c>
      <c r="S88" s="39">
        <f t="array" ref="S88">if(R88="","", if(index(Index_of_Stuff!J:J,match(B88,Index_of_Stuff!F:F,0))&gt;0,(D88-index(Index_of_Stuff!J:J,match(B88,Index_of_Stuff!F:F,0)))*(R88/index(Index_of_Stuff!I:I,match(B88,Index_of_Stuff!F:F,0))),(D88/index(Index_of_Stuff!I:I,match(B88,Index_of_Stuff!F:F,0)))*R88))</f>
        <v>8.283825525</v>
      </c>
      <c r="T88" s="40">
        <f t="array" ref="T88">if(or($F88=0,$F88=""),"", iferror(index(EPS!B:B,match($A88,EPS!$A:$A,0)),index(Ghosts!B:B,match($A88,Ghosts!$A:$A,0)))*($S88/(($F88/48)*$D88)/$E88))</f>
        <v>0.02856812974</v>
      </c>
      <c r="U88" s="40">
        <f t="array" ref="U88">if(or($F88=0,$F88=""),"", iferror(index(EPS!D:D,match($A88,EPS!$A:$A,0)),index(Ghosts!D:D,match($A88,Ghosts!$A:$A,0)))*($S88/(($F88/48)*$D88)/$E88))</f>
        <v>0.02533040837</v>
      </c>
      <c r="V88" s="40">
        <f t="array" ref="V88">if(or($F88=0,$F88=""),"", iferror(index(EPS!F:F,match($A88,EPS!$A:$A,0)),index(Ghosts!F:F,match($A88,Ghosts!$A:$A,0)))*($S88/(($F88/48)*$D88)/$E88))</f>
        <v>0.01675996945</v>
      </c>
      <c r="W88" s="40">
        <f t="array" ref="W88">if(or($F88=0,$F88=""),"", iferror(index(EPS!M:M,match($A88,EPS!$A:$A,0)),index(Ghosts!M:M,match($A88,Ghosts!$A:$A,0)))*($S88/(($F88/48)*$D88)/$E88))</f>
        <v>0.0219022328</v>
      </c>
      <c r="X88" s="39">
        <f t="shared" si="3"/>
        <v>8.641356081</v>
      </c>
      <c r="Y88" s="41">
        <f t="array" ref="Y88">if(or(F88=0,F88=""),"",((iferror(index(EPS!H:H,match(A88,EPS!A:A,0)),index(Ghosts!H:H,match(A88,Ghosts!A:A,0)))*1.25)+(iferror(index(EPS!I:I,match(A88,EPS!A:A,0)),index(Ghosts!I:I,match(A88,Ghosts!A:A,0)))*1.25)+(iferror(index(EPS!J:J,match(A88,EPS!A:A,0)),index(Ghosts!J:J,match(A88,Ghosts!A:A,0)))*1.5)+(iferror(index(EPS!K:K,match(A88,EPS!A:A,0)),index(Ghosts!K:K,match(A88,Ghosts!A:A,0)))*2)+(iferror(index(EPS!L:L,match(A88,EPS!A:A,0)),index(Ghosts!L:L,match(A88,Ghosts!A:A,0)))*2))*D88*(F88/48))</f>
        <v>12.8236762</v>
      </c>
      <c r="Z88" s="41">
        <f t="shared" si="4"/>
        <v>7.295215184</v>
      </c>
      <c r="AA88" s="41">
        <f t="array" ref="AA88">if(or(F88=0,F88=""),"",((iferror(index(EPS!H:H,match(A88,EPS!A:A,0)),index(Ghosts!H:H,match(A88,Ghosts!A:A,0)))*1.2)+(iferror(index(EPS!I:I,match(A88,EPS!A:A,0)),index(Ghosts!I:I,match(A88,Ghosts!A:A,0)))*1.2)+(iferror(index(EPS!J:J,match(A88,EPS!A:A,0)),index(Ghosts!J:J,match(A88,Ghosts!A:A,0)))*1.5)+(iferror(index(EPS!K:K,match(A88,EPS!A:A,0)),index(Ghosts!K:K,match(A88,Ghosts!A:A,0)))*3)+(iferror(index(EPS!L:L,match(A88,EPS!A:A,0)),index(Ghosts!L:L,match(A88,Ghosts!A:A,0)))*3))*D88*(F88/48))</f>
        <v>14.03408076</v>
      </c>
      <c r="AB88" s="42">
        <f t="shared" ref="AB88:AF88" si="90">if(iferror(search(AB$1,$I88),0)&gt;0,1,0)</f>
        <v>1</v>
      </c>
      <c r="AC88" s="42">
        <f t="shared" si="90"/>
        <v>1</v>
      </c>
      <c r="AD88" s="42">
        <f t="shared" si="90"/>
        <v>0</v>
      </c>
      <c r="AE88" s="42">
        <f t="shared" si="90"/>
        <v>0</v>
      </c>
      <c r="AF88" s="42">
        <f t="shared" si="90"/>
        <v>0</v>
      </c>
      <c r="AG88" s="25"/>
      <c r="AH88" s="25"/>
      <c r="AI88" s="25"/>
      <c r="AJ88" s="25"/>
      <c r="AK88" s="25"/>
      <c r="AL88" s="25"/>
    </row>
    <row r="89">
      <c r="A89" s="26" t="s">
        <v>243</v>
      </c>
      <c r="B89" s="25" t="s">
        <v>235</v>
      </c>
      <c r="C89" s="25" t="s">
        <v>172</v>
      </c>
      <c r="D89" s="28">
        <v>91.20071975973487</v>
      </c>
      <c r="E89" s="29">
        <v>0.19876186545604624</v>
      </c>
      <c r="F89" s="30">
        <v>28.0</v>
      </c>
      <c r="G89" s="59"/>
      <c r="H89" s="34">
        <v>19.728751091154038</v>
      </c>
      <c r="I89" s="35" t="s">
        <v>58</v>
      </c>
      <c r="J89" s="36">
        <v>3800.0</v>
      </c>
      <c r="K89" s="28">
        <v>5.191776602935273</v>
      </c>
      <c r="L89" s="28">
        <v>4.606750591356915</v>
      </c>
      <c r="M89" s="34">
        <v>19.2342093030067</v>
      </c>
      <c r="N89" s="35" t="s">
        <v>28</v>
      </c>
      <c r="O89" s="36">
        <v>4500.0</v>
      </c>
      <c r="P89" s="28">
        <v>4.274268734001489</v>
      </c>
      <c r="Q89" s="37">
        <v>3.722798066842375</v>
      </c>
      <c r="R89" s="38">
        <f t="shared" si="2"/>
        <v>10.56243819</v>
      </c>
      <c r="S89" s="39">
        <f t="array" ref="S89">if(R89="","", if(index(Index_of_Stuff!J:J,match(B89,Index_of_Stuff!F:F,0))&gt;0,(D89-index(Index_of_Stuff!J:J,match(B89,Index_of_Stuff!F:F,0)))*(R89/index(Index_of_Stuff!I:I,match(B89,Index_of_Stuff!F:F,0))),(D89/index(Index_of_Stuff!I:I,match(B89,Index_of_Stuff!F:F,0)))*R89))</f>
        <v>10.49654996</v>
      </c>
      <c r="T89" s="40">
        <f t="array" ref="T89">if(or($F89=0,$F89=""),"", iferror(index(EPS!B:B,match($A89,EPS!$A:$A,0)),index(Ghosts!B:B,match($A89,Ghosts!$A:$A,0)))*($S89/(($F89/48)*$D89)/$E89))</f>
        <v>0.04913643597</v>
      </c>
      <c r="U89" s="40">
        <f t="array" ref="U89">if(or($F89=0,$F89=""),"", iferror(index(EPS!D:D,match($A89,EPS!$A:$A,0)),index(Ghosts!D:D,match($A89,Ghosts!$A:$A,0)))*($S89/(($F89/48)*$D89)/$E89))</f>
        <v>0.02034943308</v>
      </c>
      <c r="V89" s="40">
        <f t="array" ref="V89">if(or($F89=0,$F89=""),"", iferror(index(EPS!F:F,match($A89,EPS!$A:$A,0)),index(Ghosts!F:F,match($A89,Ghosts!$A:$A,0)))*($S89/(($F89/48)*$D89)/$E89))</f>
        <v>0.02848920631</v>
      </c>
      <c r="W89" s="40">
        <f t="array" ref="W89">if(or($F89=0,$F89=""),"", iferror(index(EPS!M:M,match($A89,EPS!$A:$A,0)),index(Ghosts!M:M,match($A89,Ghosts!$A:$A,0)))*($S89/(($F89/48)*$D89)/$E89))</f>
        <v>0.02312886784</v>
      </c>
      <c r="X89" s="39">
        <f t="shared" si="3"/>
        <v>9.917657388</v>
      </c>
      <c r="Y89" s="41">
        <f t="array" ref="Y89">if(or(F89=0,F89=""),"",((iferror(index(EPS!H:H,match(A89,EPS!A:A,0)),index(Ghosts!H:H,match(A89,Ghosts!A:A,0)))*1.25)+(iferror(index(EPS!I:I,match(A89,EPS!A:A,0)),index(Ghosts!I:I,match(A89,Ghosts!A:A,0)))*1.25)+(iferror(index(EPS!J:J,match(A89,EPS!A:A,0)),index(Ghosts!J:J,match(A89,Ghosts!A:A,0)))*1.5)+(iferror(index(EPS!K:K,match(A89,EPS!A:A,0)),index(Ghosts!K:K,match(A89,Ghosts!A:A,0)))*2)+(iferror(index(EPS!L:L,match(A89,EPS!A:A,0)),index(Ghosts!L:L,match(A89,Ghosts!A:A,0)))*2))*D89*(F89/48))</f>
        <v>7.696770743</v>
      </c>
      <c r="Z89" s="41">
        <f t="shared" si="4"/>
        <v>8.761125456</v>
      </c>
      <c r="AA89" s="41">
        <f t="array" ref="AA89">if(or(F89=0,F89=""),"",((iferror(index(EPS!H:H,match(A89,EPS!A:A,0)),index(Ghosts!H:H,match(A89,Ghosts!A:A,0)))*1.2)+(iferror(index(EPS!I:I,match(A89,EPS!A:A,0)),index(Ghosts!I:I,match(A89,Ghosts!A:A,0)))*1.2)+(iferror(index(EPS!J:J,match(A89,EPS!A:A,0)),index(Ghosts!J:J,match(A89,Ghosts!A:A,0)))*1.5)+(iferror(index(EPS!K:K,match(A89,EPS!A:A,0)),index(Ghosts!K:K,match(A89,Ghosts!A:A,0)))*3)+(iferror(index(EPS!L:L,match(A89,EPS!A:A,0)),index(Ghosts!L:L,match(A89,Ghosts!A:A,0)))*3))*D89*(F89/48))</f>
        <v>8.465250808</v>
      </c>
      <c r="AB89" s="42">
        <f t="shared" ref="AB89:AF89" si="91">if(iferror(search(AB$1,$I89),0)&gt;0,1,0)</f>
        <v>1</v>
      </c>
      <c r="AC89" s="42">
        <f t="shared" si="91"/>
        <v>1</v>
      </c>
      <c r="AD89" s="42">
        <f t="shared" si="91"/>
        <v>0</v>
      </c>
      <c r="AE89" s="42">
        <f t="shared" si="91"/>
        <v>0</v>
      </c>
      <c r="AF89" s="42">
        <f t="shared" si="91"/>
        <v>0</v>
      </c>
      <c r="AG89" s="25"/>
      <c r="AH89" s="25"/>
      <c r="AI89" s="25"/>
      <c r="AJ89" s="25"/>
      <c r="AK89" s="25"/>
      <c r="AL89" s="25"/>
    </row>
    <row r="90">
      <c r="A90" s="26" t="s">
        <v>245</v>
      </c>
      <c r="B90" s="25" t="s">
        <v>235</v>
      </c>
      <c r="C90" s="25" t="s">
        <v>172</v>
      </c>
      <c r="D90" s="28">
        <v>91.20071975973487</v>
      </c>
      <c r="E90" s="29">
        <v>0.27304212637913744</v>
      </c>
      <c r="F90" s="30">
        <v>25.0</v>
      </c>
      <c r="G90" s="59"/>
      <c r="H90" s="34">
        <v>23.960323993890157</v>
      </c>
      <c r="I90" s="35" t="s">
        <v>58</v>
      </c>
      <c r="J90" s="36">
        <v>4900.0</v>
      </c>
      <c r="K90" s="28">
        <v>4.88986203956942</v>
      </c>
      <c r="L90" s="28">
        <v>5.002134226765508</v>
      </c>
      <c r="M90" s="34">
        <v>23.2094817101909</v>
      </c>
      <c r="N90" s="35" t="s">
        <v>28</v>
      </c>
      <c r="O90" s="36">
        <v>5500.0</v>
      </c>
      <c r="P90" s="28">
        <v>4.219905765489255</v>
      </c>
      <c r="Q90" s="37">
        <v>4.217346096041265</v>
      </c>
      <c r="R90" s="38">
        <f t="shared" si="2"/>
        <v>13.85084623</v>
      </c>
      <c r="S90" s="39">
        <f t="array" ref="S90">if(R90="","", if(index(Index_of_Stuff!J:J,match(B90,Index_of_Stuff!F:F,0))&gt;0,(D90-index(Index_of_Stuff!J:J,match(B90,Index_of_Stuff!F:F,0)))*(R90/index(Index_of_Stuff!I:I,match(B90,Index_of_Stuff!F:F,0))),(D90/index(Index_of_Stuff!I:I,match(B90,Index_of_Stuff!F:F,0)))*R90))</f>
        <v>13.764445</v>
      </c>
      <c r="T90" s="40">
        <f t="array" ref="T90">if(or($F90=0,$F90=""),"", iferror(index(EPS!B:B,match($A90,EPS!$A:$A,0)),index(Ghosts!B:B,match($A90,Ghosts!$A:$A,0)))*($S90/(($F90/48)*$D90)/$E90))</f>
        <v>0.05975034332</v>
      </c>
      <c r="U90" s="40">
        <f t="array" ref="U90">if(or($F90=0,$F90=""),"", iferror(index(EPS!D:D,match($A90,EPS!$A:$A,0)),index(Ghosts!D:D,match($A90,Ghosts!$A:$A,0)))*($S90/(($F90/48)*$D90)/$E90))</f>
        <v>0.03332434778</v>
      </c>
      <c r="V90" s="40">
        <f t="array" ref="V90">if(or($F90=0,$F90=""),"", iferror(index(EPS!F:F,match($A90,EPS!$A:$A,0)),index(Ghosts!F:F,match($A90,Ghosts!$A:$A,0)))*($S90/(($F90/48)*$D90)/$E90))</f>
        <v>0.08670698134</v>
      </c>
      <c r="W90" s="40">
        <f t="array" ref="W90">if(or($F90=0,$F90=""),"", iferror(index(EPS!M:M,match($A90,EPS!$A:$A,0)),index(Ghosts!M:M,match($A90,Ghosts!$A:$A,0)))*($S90/(($F90/48)*$D90)/$E90))</f>
        <v>0.03067113538</v>
      </c>
      <c r="X90" s="39">
        <f t="shared" si="3"/>
        <v>14.60671286</v>
      </c>
      <c r="Y90" s="41">
        <f t="array" ref="Y90">if(or(F90=0,F90=""),"",((iferror(index(EPS!H:H,match(A90,EPS!A:A,0)),index(Ghosts!H:H,match(A90,Ghosts!A:A,0)))*1.25)+(iferror(index(EPS!I:I,match(A90,EPS!A:A,0)),index(Ghosts!I:I,match(A90,Ghosts!A:A,0)))*1.25)+(iferror(index(EPS!J:J,match(A90,EPS!A:A,0)),index(Ghosts!J:J,match(A90,Ghosts!A:A,0)))*1.5)+(iferror(index(EPS!K:K,match(A90,EPS!A:A,0)),index(Ghosts!K:K,match(A90,Ghosts!A:A,0)))*2)+(iferror(index(EPS!L:L,match(A90,EPS!A:A,0)),index(Ghosts!L:L,match(A90,Ghosts!A:A,0)))*2))*D90*(F90/48))</f>
        <v>8.022813316</v>
      </c>
      <c r="Z90" s="41">
        <f t="shared" si="4"/>
        <v>13.08680814</v>
      </c>
      <c r="AA90" s="41">
        <f t="array" ref="AA90">if(or(F90=0,F90=""),"",((iferror(index(EPS!H:H,match(A90,EPS!A:A,0)),index(Ghosts!H:H,match(A90,Ghosts!A:A,0)))*1.2)+(iferror(index(EPS!I:I,match(A90,EPS!A:A,0)),index(Ghosts!I:I,match(A90,Ghosts!A:A,0)))*1.2)+(iferror(index(EPS!J:J,match(A90,EPS!A:A,0)),index(Ghosts!J:J,match(A90,Ghosts!A:A,0)))*1.5)+(iferror(index(EPS!K:K,match(A90,EPS!A:A,0)),index(Ghosts!K:K,match(A90,Ghosts!A:A,0)))*3)+(iferror(index(EPS!L:L,match(A90,EPS!A:A,0)),index(Ghosts!L:L,match(A90,Ghosts!A:A,0)))*3))*D90*(F90/48))</f>
        <v>8.837919749</v>
      </c>
      <c r="AB90" s="42">
        <f t="shared" ref="AB90:AF90" si="92">if(iferror(search(AB$1,$I90),0)&gt;0,1,0)</f>
        <v>1</v>
      </c>
      <c r="AC90" s="42">
        <f t="shared" si="92"/>
        <v>1</v>
      </c>
      <c r="AD90" s="42">
        <f t="shared" si="92"/>
        <v>0</v>
      </c>
      <c r="AE90" s="42">
        <f t="shared" si="92"/>
        <v>0</v>
      </c>
      <c r="AF90" s="42">
        <f t="shared" si="92"/>
        <v>0</v>
      </c>
      <c r="AG90" s="25"/>
      <c r="AH90" s="25"/>
      <c r="AI90" s="25"/>
      <c r="AJ90" s="25"/>
      <c r="AK90" s="25"/>
      <c r="AL90" s="25"/>
    </row>
    <row r="91">
      <c r="A91" s="26" t="s">
        <v>247</v>
      </c>
      <c r="B91" s="25" t="s">
        <v>235</v>
      </c>
      <c r="C91" s="25" t="s">
        <v>172</v>
      </c>
      <c r="D91" s="28">
        <v>91.20071975973487</v>
      </c>
      <c r="E91" s="29">
        <v>0.13203827751196173</v>
      </c>
      <c r="F91" s="30">
        <v>18.0</v>
      </c>
      <c r="G91" s="59"/>
      <c r="H91" s="34">
        <v>12.15681976643333</v>
      </c>
      <c r="I91" s="35" t="s">
        <v>44</v>
      </c>
      <c r="J91" s="36">
        <v>3100.0</v>
      </c>
      <c r="K91" s="28">
        <v>3.9215547633655903</v>
      </c>
      <c r="L91" s="28">
        <v>2.4411902411347737</v>
      </c>
      <c r="M91" s="34">
        <v>12.495849908055547</v>
      </c>
      <c r="N91" s="35" t="s">
        <v>29</v>
      </c>
      <c r="O91" s="36">
        <v>3400.0</v>
      </c>
      <c r="P91" s="28">
        <v>3.6752499729575137</v>
      </c>
      <c r="Q91" s="37">
        <v>2.3343994527722463</v>
      </c>
      <c r="R91" s="38">
        <f t="shared" si="2"/>
        <v>4.247814301</v>
      </c>
      <c r="S91" s="39">
        <f t="array" ref="S91">if(R91="","", if(index(Index_of_Stuff!J:J,match(B91,Index_of_Stuff!F:F,0))&gt;0,(D91-index(Index_of_Stuff!J:J,match(B91,Index_of_Stuff!F:F,0)))*(R91/index(Index_of_Stuff!I:I,match(B91,Index_of_Stuff!F:F,0))),(D91/index(Index_of_Stuff!I:I,match(B91,Index_of_Stuff!F:F,0)))*R91))</f>
        <v>4.221316543</v>
      </c>
      <c r="T91" s="40">
        <f t="array" ref="T91">if(or($F91=0,$F91=""),"", iferror(index(EPS!B:B,match($A91,EPS!$A:$A,0)),index(Ghosts!B:B,match($A91,Ghosts!$A:$A,0)))*($S91/(($F91/48)*$D91)/$E91))</f>
        <v>0.0315962278</v>
      </c>
      <c r="U91" s="40">
        <f t="array" ref="U91">if(or($F91=0,$F91=""),"", iferror(index(EPS!D:D,match($A91,EPS!$A:$A,0)),index(Ghosts!D:D,match($A91,Ghosts!$A:$A,0)))*($S91/(($F91/48)*$D91)/$E91))</f>
        <v>0.01607855379</v>
      </c>
      <c r="V91" s="40">
        <f t="array" ref="V91">if(or($F91=0,$F91=""),"", iferror(index(EPS!F:F,match($A91,EPS!$A:$A,0)),index(Ghosts!F:F,match($A91,Ghosts!$A:$A,0)))*($S91/(($F91/48)*$D91)/$E91))</f>
        <v>0.01196543538</v>
      </c>
      <c r="W91" s="40">
        <f t="array" ref="W91">if(or($F91=0,$F91=""),"", iferror(index(EPS!M:M,match($A91,EPS!$A:$A,0)),index(Ghosts!M:M,match($A91,Ghosts!$A:$A,0)))*($S91/(($F91/48)*$D91)/$E91))</f>
        <v>0.01233935524</v>
      </c>
      <c r="X91" s="39">
        <f t="shared" si="3"/>
        <v>4.284033596</v>
      </c>
      <c r="Y91" s="41">
        <f t="array" ref="Y91">if(or(F91=0,F91=""),"",((iferror(index(EPS!H:H,match(A91,EPS!A:A,0)),index(Ghosts!H:H,match(A91,Ghosts!A:A,0)))*1.25)+(iferror(index(EPS!I:I,match(A91,EPS!A:A,0)),index(Ghosts!I:I,match(A91,Ghosts!A:A,0)))*1.25)+(iferror(index(EPS!J:J,match(A91,EPS!A:A,0)),index(Ghosts!J:J,match(A91,Ghosts!A:A,0)))*1.5)+(iferror(index(EPS!K:K,match(A91,EPS!A:A,0)),index(Ghosts!K:K,match(A91,Ghosts!A:A,0)))*2)+(iferror(index(EPS!L:L,match(A91,EPS!A:A,0)),index(Ghosts!L:L,match(A91,Ghosts!A:A,0)))*2))*D91*(F91/48))</f>
        <v>5.674679785</v>
      </c>
      <c r="Z91" s="41">
        <f t="shared" si="4"/>
        <v>3.798083516</v>
      </c>
      <c r="AA91" s="41">
        <f t="array" ref="AA91">if(or(F91=0,F91=""),"",((iferror(index(EPS!H:H,match(A91,EPS!A:A,0)),index(Ghosts!H:H,match(A91,Ghosts!A:A,0)))*1.2)+(iferror(index(EPS!I:I,match(A91,EPS!A:A,0)),index(Ghosts!I:I,match(A91,Ghosts!A:A,0)))*1.2)+(iferror(index(EPS!J:J,match(A91,EPS!A:A,0)),index(Ghosts!J:J,match(A91,Ghosts!A:A,0)))*1.5)+(iferror(index(EPS!K:K,match(A91,EPS!A:A,0)),index(Ghosts!K:K,match(A91,Ghosts!A:A,0)))*3)+(iferror(index(EPS!L:L,match(A91,EPS!A:A,0)),index(Ghosts!L:L,match(A91,Ghosts!A:A,0)))*3))*D91*(F91/48))</f>
        <v>6.420758673</v>
      </c>
      <c r="AB91" s="42">
        <f t="shared" ref="AB91:AF91" si="93">if(iferror(search(AB$1,$I91),0)&gt;0,1,0)</f>
        <v>0</v>
      </c>
      <c r="AC91" s="42">
        <f t="shared" si="93"/>
        <v>0</v>
      </c>
      <c r="AD91" s="42">
        <f t="shared" si="93"/>
        <v>1</v>
      </c>
      <c r="AE91" s="42">
        <f t="shared" si="93"/>
        <v>1</v>
      </c>
      <c r="AF91" s="42">
        <f t="shared" si="93"/>
        <v>0</v>
      </c>
      <c r="AG91" s="25"/>
      <c r="AH91" s="25"/>
      <c r="AI91" s="25"/>
      <c r="AJ91" s="25"/>
      <c r="AK91" s="25"/>
      <c r="AL91" s="25"/>
    </row>
    <row r="92">
      <c r="A92" s="26" t="s">
        <v>252</v>
      </c>
      <c r="B92" s="25" t="s">
        <v>235</v>
      </c>
      <c r="C92" s="25" t="s">
        <v>172</v>
      </c>
      <c r="D92" s="28">
        <v>91.20071975973487</v>
      </c>
      <c r="E92" s="29">
        <v>0.1481645569620253</v>
      </c>
      <c r="F92" s="30">
        <v>12.0</v>
      </c>
      <c r="G92" s="59"/>
      <c r="H92" s="34">
        <v>8.661949324952229</v>
      </c>
      <c r="I92" s="35" t="s">
        <v>44</v>
      </c>
      <c r="J92" s="36">
        <v>3000.0</v>
      </c>
      <c r="K92" s="28">
        <v>2.887316441650743</v>
      </c>
      <c r="L92" s="28">
        <v>1.402415391161617</v>
      </c>
      <c r="M92" s="34">
        <v>8.620457679664868</v>
      </c>
      <c r="N92" s="35" t="s">
        <v>29</v>
      </c>
      <c r="O92" s="36">
        <v>3000.0</v>
      </c>
      <c r="P92" s="28">
        <v>2.873485893221623</v>
      </c>
      <c r="Q92" s="37">
        <v>1.3908003735977539</v>
      </c>
      <c r="R92" s="38">
        <f t="shared" si="2"/>
        <v>3.224199743</v>
      </c>
      <c r="S92" s="39">
        <f t="array" ref="S92">if(R92="","", if(index(Index_of_Stuff!J:J,match(B92,Index_of_Stuff!F:F,0))&gt;0,(D92-index(Index_of_Stuff!J:J,match(B92,Index_of_Stuff!F:F,0)))*(R92/index(Index_of_Stuff!I:I,match(B92,Index_of_Stuff!F:F,0))),(D92/index(Index_of_Stuff!I:I,match(B92,Index_of_Stuff!F:F,0)))*R92))</f>
        <v>3.204087267</v>
      </c>
      <c r="T92" s="40">
        <f t="array" ref="T92">if(or($F92=0,$F92=""),"", iferror(index(EPS!B:B,match($A92,EPS!$A:$A,0)),index(Ghosts!B:B,match($A92,Ghosts!$A:$A,0)))*($S92/(($F92/48)*$D92)/$E92))</f>
        <v>0.04761298965</v>
      </c>
      <c r="U92" s="40">
        <f t="array" ref="U92">if(or($F92=0,$F92=""),"", iferror(index(EPS!D:D,match($A92,EPS!$A:$A,0)),index(Ghosts!D:D,match($A92,Ghosts!$A:$A,0)))*($S92/(($F92/48)*$D92)/$E92))</f>
        <v>0.0228580289</v>
      </c>
      <c r="V92" s="40">
        <f t="array" ref="V92">if(or($F92=0,$F92=""),"", iferror(index(EPS!F:F,match($A92,EPS!$A:$A,0)),index(Ghosts!F:F,match($A92,Ghosts!$A:$A,0)))*($S92/(($F92/48)*$D92)/$E92))</f>
        <v>0.01735692651</v>
      </c>
      <c r="W92" s="40">
        <f t="array" ref="W92">if(or($F92=0,$F92=""),"", iferror(index(EPS!M:M,match($A92,EPS!$A:$A,0)),index(Ghosts!M:M,match($A92,Ghosts!$A:$A,0)))*($S92/(($F92/48)*$D92)/$E92))</f>
        <v>0.0187796254</v>
      </c>
      <c r="X92" s="39">
        <f t="shared" si="3"/>
        <v>4.176906193</v>
      </c>
      <c r="Y92" s="41">
        <f t="array" ref="Y92">if(or(F92=0,F92=""),"",((iferror(index(EPS!H:H,match(A92,EPS!A:A,0)),index(Ghosts!H:H,match(A92,Ghosts!A:A,0)))*1.25)+(iferror(index(EPS!I:I,match(A92,EPS!A:A,0)),index(Ghosts!I:I,match(A92,Ghosts!A:A,0)))*1.25)+(iferror(index(EPS!J:J,match(A92,EPS!A:A,0)),index(Ghosts!J:J,match(A92,Ghosts!A:A,0)))*1.5)+(iferror(index(EPS!K:K,match(A92,EPS!A:A,0)),index(Ghosts!K:K,match(A92,Ghosts!A:A,0)))*2)+(iferror(index(EPS!L:L,match(A92,EPS!A:A,0)),index(Ghosts!L:L,match(A92,Ghosts!A:A,0)))*2))*D92*(F92/48))</f>
        <v>5.05194987</v>
      </c>
      <c r="Z92" s="41">
        <f t="shared" si="4"/>
        <v>3.702233188</v>
      </c>
      <c r="AA92" s="41">
        <f t="array" ref="AA92">if(or(F92=0,F92=""),"",((iferror(index(EPS!H:H,match(A92,EPS!A:A,0)),index(Ghosts!H:H,match(A92,Ghosts!A:A,0)))*1.2)+(iferror(index(EPS!I:I,match(A92,EPS!A:A,0)),index(Ghosts!I:I,match(A92,Ghosts!A:A,0)))*1.2)+(iferror(index(EPS!J:J,match(A92,EPS!A:A,0)),index(Ghosts!J:J,match(A92,Ghosts!A:A,0)))*1.5)+(iferror(index(EPS!K:K,match(A92,EPS!A:A,0)),index(Ghosts!K:K,match(A92,Ghosts!A:A,0)))*3)+(iferror(index(EPS!L:L,match(A92,EPS!A:A,0)),index(Ghosts!L:L,match(A92,Ghosts!A:A,0)))*3))*D92*(F92/48))</f>
        <v>5.536339693</v>
      </c>
      <c r="AB92" s="42">
        <f t="shared" ref="AB92:AF92" si="94">if(iferror(search(AB$1,$I92),0)&gt;0,1,0)</f>
        <v>0</v>
      </c>
      <c r="AC92" s="42">
        <f t="shared" si="94"/>
        <v>0</v>
      </c>
      <c r="AD92" s="42">
        <f t="shared" si="94"/>
        <v>1</v>
      </c>
      <c r="AE92" s="42">
        <f t="shared" si="94"/>
        <v>1</v>
      </c>
      <c r="AF92" s="42">
        <f t="shared" si="94"/>
        <v>0</v>
      </c>
      <c r="AG92" s="25"/>
      <c r="AH92" s="25"/>
      <c r="AI92" s="25"/>
      <c r="AJ92" s="25"/>
      <c r="AK92" s="25"/>
      <c r="AL92" s="25"/>
    </row>
    <row r="93">
      <c r="A93" s="26" t="s">
        <v>249</v>
      </c>
      <c r="B93" s="25" t="s">
        <v>235</v>
      </c>
      <c r="C93" s="25" t="s">
        <v>172</v>
      </c>
      <c r="D93" s="28">
        <v>91.20071975973487</v>
      </c>
      <c r="E93" s="29">
        <v>0.1590277544154752</v>
      </c>
      <c r="F93" s="30">
        <v>11.0</v>
      </c>
      <c r="G93" s="59"/>
      <c r="H93" s="34">
        <v>9.513983629790511</v>
      </c>
      <c r="I93" s="35" t="s">
        <v>31</v>
      </c>
      <c r="J93" s="36">
        <v>3000.0</v>
      </c>
      <c r="K93" s="28">
        <v>3.171327876596837</v>
      </c>
      <c r="L93" s="28">
        <v>1.649879133702333</v>
      </c>
      <c r="M93" s="34">
        <v>9.808232946624615</v>
      </c>
      <c r="N93" s="35" t="s">
        <v>31</v>
      </c>
      <c r="O93" s="36">
        <v>3300.0</v>
      </c>
      <c r="P93" s="28">
        <v>2.972191802007459</v>
      </c>
      <c r="Q93" s="37">
        <v>1.5811448479213457</v>
      </c>
      <c r="R93" s="38">
        <f t="shared" si="2"/>
        <v>3.20337677</v>
      </c>
      <c r="S93" s="39">
        <f t="array" ref="S93">if(R93="","", if(index(Index_of_Stuff!J:J,match(B93,Index_of_Stuff!F:F,0))&gt;0,(D93-index(Index_of_Stuff!J:J,match(B93,Index_of_Stuff!F:F,0)))*(R93/index(Index_of_Stuff!I:I,match(B93,Index_of_Stuff!F:F,0))),(D93/index(Index_of_Stuff!I:I,match(B93,Index_of_Stuff!F:F,0)))*R93))</f>
        <v>3.183394187</v>
      </c>
      <c r="T93" s="40">
        <f t="array" ref="T93">if(or($F93=0,$F93=""),"", iferror(index(EPS!B:B,match($A93,EPS!$A:$A,0)),index(Ghosts!B:B,match($A93,Ghosts!$A:$A,0)))*($S93/(($F93/48)*$D93)/$E93))</f>
        <v>0.07489874348</v>
      </c>
      <c r="U93" s="40">
        <f t="array" ref="U93">if(or($F93=0,$F93=""),"", iferror(index(EPS!D:D,match($A93,EPS!$A:$A,0)),index(Ghosts!D:D,match($A93,Ghosts!$A:$A,0)))*($S93/(($F93/48)*$D93)/$E93))</f>
        <v>0.003639580885</v>
      </c>
      <c r="V93" s="40">
        <f t="array" ref="V93">if(or($F93=0,$F93=""),"", iferror(index(EPS!F:F,match($A93,EPS!$A:$A,0)),index(Ghosts!F:F,match($A93,Ghosts!$A:$A,0)))*($S93/(($F93/48)*$D93)/$E93))</f>
        <v>0.02729685664</v>
      </c>
      <c r="W93" s="40">
        <f t="array" ref="W93">if(or($F93=0,$F93=""),"", iferror(index(EPS!M:M,match($A93,EPS!$A:$A,0)),index(Ghosts!M:M,match($A93,Ghosts!$A:$A,0)))*($S93/(($F93/48)*$D93)/$E93))</f>
        <v>0.02011347331</v>
      </c>
      <c r="X93" s="39">
        <f t="shared" si="3"/>
        <v>3.75735098</v>
      </c>
      <c r="Y93" s="41">
        <f t="array" ref="Y93">if(or(F93=0,F93=""),"",((iferror(index(EPS!H:H,match(A93,EPS!A:A,0)),index(Ghosts!H:H,match(A93,Ghosts!A:A,0)))*1.25)+(iferror(index(EPS!I:I,match(A93,EPS!A:A,0)),index(Ghosts!I:I,match(A93,Ghosts!A:A,0)))*1.25)+(iferror(index(EPS!J:J,match(A93,EPS!A:A,0)),index(Ghosts!J:J,match(A93,Ghosts!A:A,0)))*1.5)+(iferror(index(EPS!K:K,match(A93,EPS!A:A,0)),index(Ghosts!K:K,match(A93,Ghosts!A:A,0)))*2)+(iferror(index(EPS!L:L,match(A93,EPS!A:A,0)),index(Ghosts!L:L,match(A93,Ghosts!A:A,0)))*2))*D93*(F93/48))</f>
        <v>6.041715181</v>
      </c>
      <c r="Z93" s="41">
        <f t="shared" si="4"/>
        <v>3.509129605</v>
      </c>
      <c r="AA93" s="41">
        <f t="array" ref="AA93">if(or(F93=0,F93=""),"",((iferror(index(EPS!H:H,match(A93,EPS!A:A,0)),index(Ghosts!H:H,match(A93,Ghosts!A:A,0)))*1.2)+(iferror(index(EPS!I:I,match(A93,EPS!A:A,0)),index(Ghosts!I:I,match(A93,Ghosts!A:A,0)))*1.2)+(iferror(index(EPS!J:J,match(A93,EPS!A:A,0)),index(Ghosts!J:J,match(A93,Ghosts!A:A,0)))*1.5)+(iferror(index(EPS!K:K,match(A93,EPS!A:A,0)),index(Ghosts!K:K,match(A93,Ghosts!A:A,0)))*3)+(iferror(index(EPS!L:L,match(A93,EPS!A:A,0)),index(Ghosts!L:L,match(A93,Ghosts!A:A,0)))*3))*D93*(F93/48))</f>
        <v>6.623680274</v>
      </c>
      <c r="AB93" s="42">
        <f t="shared" ref="AB93:AF93" si="95">if(iferror(search(AB$1,$I93),0)&gt;0,1,0)</f>
        <v>0</v>
      </c>
      <c r="AC93" s="42">
        <f t="shared" si="95"/>
        <v>0</v>
      </c>
      <c r="AD93" s="42">
        <f t="shared" si="95"/>
        <v>0</v>
      </c>
      <c r="AE93" s="42">
        <f t="shared" si="95"/>
        <v>0</v>
      </c>
      <c r="AF93" s="42">
        <f t="shared" si="95"/>
        <v>1</v>
      </c>
      <c r="AG93" s="25"/>
      <c r="AH93" s="25"/>
      <c r="AI93" s="25"/>
      <c r="AJ93" s="25"/>
      <c r="AK93" s="25"/>
      <c r="AL93" s="25"/>
    </row>
    <row r="94">
      <c r="A94" s="26" t="s">
        <v>251</v>
      </c>
      <c r="B94" s="25" t="s">
        <v>235</v>
      </c>
      <c r="C94" s="25" t="s">
        <v>172</v>
      </c>
      <c r="D94" s="28">
        <v>91.20071975973487</v>
      </c>
      <c r="E94" s="29">
        <v>0.18542990654205607</v>
      </c>
      <c r="F94" s="30">
        <v>9.0</v>
      </c>
      <c r="G94" s="59"/>
      <c r="H94" s="34">
        <v>7.348287687132638</v>
      </c>
      <c r="I94" s="35" t="s">
        <v>28</v>
      </c>
      <c r="J94" s="36">
        <v>3000.0</v>
      </c>
      <c r="K94" s="28">
        <v>2.449429229044213</v>
      </c>
      <c r="L94" s="28">
        <v>1.054768538161286</v>
      </c>
      <c r="M94" s="34">
        <v>7.219962044520846</v>
      </c>
      <c r="N94" s="35" t="s">
        <v>28</v>
      </c>
      <c r="O94" s="36">
        <v>3000.0</v>
      </c>
      <c r="P94" s="28">
        <v>2.406654014840282</v>
      </c>
      <c r="Q94" s="37">
        <v>1.023068792508647</v>
      </c>
      <c r="R94" s="38">
        <f t="shared" si="2"/>
        <v>3.12956789</v>
      </c>
      <c r="S94" s="39">
        <f t="array" ref="S94">if(R94="","", if(index(Index_of_Stuff!J:J,match(B94,Index_of_Stuff!F:F,0))&gt;0,(D94-index(Index_of_Stuff!J:J,match(B94,Index_of_Stuff!F:F,0)))*(R94/index(Index_of_Stuff!I:I,match(B94,Index_of_Stuff!F:F,0))),(D94/index(Index_of_Stuff!I:I,match(B94,Index_of_Stuff!F:F,0)))*R94))</f>
        <v>3.110045725</v>
      </c>
      <c r="T94" s="40">
        <f t="array" ref="T94">if(or($F94=0,$F94=""),"", iferror(index(EPS!B:B,match($A94,EPS!$A:$A,0)),index(Ghosts!B:B,match($A94,Ghosts!$A:$A,0)))*($S94/(($F94/48)*$D94)/$E94))</f>
        <v>0.05257172732</v>
      </c>
      <c r="U94" s="40">
        <f t="array" ref="U94">if(or($F94=0,$F94=""),"", iferror(index(EPS!D:D,match($A94,EPS!$A:$A,0)),index(Ghosts!D:D,match($A94,Ghosts!$A:$A,0)))*($S94/(($F94/48)*$D94)/$E94))</f>
        <v>0.01745852139</v>
      </c>
      <c r="V94" s="40">
        <f t="array" ref="V94">if(or($F94=0,$F94=""),"", iferror(index(EPS!F:F,match($A94,EPS!$A:$A,0)),index(Ghosts!F:F,match($A94,Ghosts!$A:$A,0)))*($S94/(($F94/48)*$D94)/$E94))</f>
        <v>0.04237124292</v>
      </c>
      <c r="W94" s="40">
        <f t="array" ref="W94">if(or($F94=0,$F94=""),"", iferror(index(EPS!M:M,match($A94,EPS!$A:$A,0)),index(Ghosts!M:M,match($A94,Ghosts!$A:$A,0)))*($S94/(($F94/48)*$D94)/$E94))</f>
        <v>0.03030720847</v>
      </c>
      <c r="X94" s="39">
        <f t="shared" si="3"/>
        <v>3.30829331</v>
      </c>
      <c r="Y94" s="41">
        <f t="array" ref="Y94">if(or(F94=0,F94=""),"",((iferror(index(EPS!H:H,match(A94,EPS!A:A,0)),index(Ghosts!H:H,match(A94,Ghosts!A:A,0)))*1.25)+(iferror(index(EPS!I:I,match(A94,EPS!A:A,0)),index(Ghosts!I:I,match(A94,Ghosts!A:A,0)))*1.25)+(iferror(index(EPS!J:J,match(A94,EPS!A:A,0)),index(Ghosts!J:J,match(A94,Ghosts!A:A,0)))*1.5)+(iferror(index(EPS!K:K,match(A94,EPS!A:A,0)),index(Ghosts!K:K,match(A94,Ghosts!A:A,0)))*2)+(iferror(index(EPS!L:L,match(A94,EPS!A:A,0)),index(Ghosts!L:L,match(A94,Ghosts!A:A,0)))*2))*D94*(F94/48))</f>
        <v>3.076741782</v>
      </c>
      <c r="Z94" s="41">
        <f t="shared" si="4"/>
        <v>2.899893096</v>
      </c>
      <c r="AA94" s="41">
        <f t="array" ref="AA94">if(or(F94=0,F94=""),"",((iferror(index(EPS!H:H,match(A94,EPS!A:A,0)),index(Ghosts!H:H,match(A94,Ghosts!A:A,0)))*1.2)+(iferror(index(EPS!I:I,match(A94,EPS!A:A,0)),index(Ghosts!I:I,match(A94,Ghosts!A:A,0)))*1.2)+(iferror(index(EPS!J:J,match(A94,EPS!A:A,0)),index(Ghosts!J:J,match(A94,Ghosts!A:A,0)))*1.5)+(iferror(index(EPS!K:K,match(A94,EPS!A:A,0)),index(Ghosts!K:K,match(A94,Ghosts!A:A,0)))*3)+(iferror(index(EPS!L:L,match(A94,EPS!A:A,0)),index(Ghosts!L:L,match(A94,Ghosts!A:A,0)))*3))*D94*(F94/48))</f>
        <v>3.481758478</v>
      </c>
      <c r="AB94" s="42">
        <f t="shared" ref="AB94:AF94" si="96">if(iferror(search(AB$1,$I94),0)&gt;0,1,0)</f>
        <v>0</v>
      </c>
      <c r="AC94" s="42">
        <f t="shared" si="96"/>
        <v>1</v>
      </c>
      <c r="AD94" s="42">
        <f t="shared" si="96"/>
        <v>0</v>
      </c>
      <c r="AE94" s="42">
        <f t="shared" si="96"/>
        <v>0</v>
      </c>
      <c r="AF94" s="42">
        <f t="shared" si="96"/>
        <v>0</v>
      </c>
      <c r="AG94" s="25"/>
      <c r="AH94" s="25"/>
      <c r="AI94" s="25"/>
      <c r="AJ94" s="25"/>
      <c r="AK94" s="25"/>
      <c r="AL94" s="25"/>
    </row>
    <row r="95">
      <c r="A95" s="26" t="s">
        <v>253</v>
      </c>
      <c r="B95" s="25" t="s">
        <v>235</v>
      </c>
      <c r="C95" s="25" t="s">
        <v>172</v>
      </c>
      <c r="D95" s="28">
        <v>91.20071975973487</v>
      </c>
      <c r="E95" s="29">
        <v>0.18</v>
      </c>
      <c r="F95" s="30">
        <v>5.0</v>
      </c>
      <c r="G95" s="59"/>
      <c r="H95" s="34">
        <v>4.3527020320207725</v>
      </c>
      <c r="I95" s="35" t="s">
        <v>27</v>
      </c>
      <c r="J95" s="36">
        <v>3000.0</v>
      </c>
      <c r="K95" s="28">
        <v>1.4509006773402575</v>
      </c>
      <c r="L95" s="28">
        <v>0.4258353197624024</v>
      </c>
      <c r="M95" s="34">
        <v>4.264545619472733</v>
      </c>
      <c r="N95" s="35" t="s">
        <v>27</v>
      </c>
      <c r="O95" s="36">
        <v>3000.0</v>
      </c>
      <c r="P95" s="28">
        <v>1.421515206490911</v>
      </c>
      <c r="Q95" s="37">
        <v>0.4110080952350963</v>
      </c>
      <c r="R95" s="38">
        <f t="shared" si="2"/>
        <v>1.67950862</v>
      </c>
      <c r="S95" s="39">
        <f t="array" ref="S95">if(R95="","", if(index(Index_of_Stuff!J:J,match(B95,Index_of_Stuff!F:F,0))&gt;0,(D95-index(Index_of_Stuff!J:J,match(B95,Index_of_Stuff!F:F,0)))*(R95/index(Index_of_Stuff!I:I,match(B95,Index_of_Stuff!F:F,0))),(D95/index(Index_of_Stuff!I:I,match(B95,Index_of_Stuff!F:F,0)))*R95))</f>
        <v>1.669031888</v>
      </c>
      <c r="T95" s="40">
        <f t="array" ref="T95">if(or($F95=0,$F95=""),"", iferror(index(EPS!B:B,match($A95,EPS!$A:$A,0)),index(Ghosts!B:B,match($A95,Ghosts!$A:$A,0)))*($S95/(($F95/48)*$D95)/$E95))</f>
        <v>0.06012371514</v>
      </c>
      <c r="U95" s="40">
        <f t="array" ref="U95">if(or($F95=0,$F95=""),"", iferror(index(EPS!D:D,match($A95,EPS!$A:$A,0)),index(Ghosts!D:D,match($A95,Ghosts!$A:$A,0)))*($S95/(($F95/48)*$D95)/$E95))</f>
        <v>0.02127754854</v>
      </c>
      <c r="V95" s="40">
        <f t="array" ref="V95">if(or($F95=0,$F95=""),"", iferror(index(EPS!F:F,match($A95,EPS!$A:$A,0)),index(Ghosts!F:F,match($A95,Ghosts!$A:$A,0)))*($S95/(($F95/48)*$D95)/$E95))</f>
        <v>0.03660128763</v>
      </c>
      <c r="W95" s="40">
        <f t="array" ref="W95">if(or($F95=0,$F95=""),"", iferror(index(EPS!M:M,match($A95,EPS!$A:$A,0)),index(Ghosts!M:M,match($A95,Ghosts!$A:$A,0)))*($S95/(($F95/48)*$D95)/$E95))</f>
        <v>0.04089583871</v>
      </c>
      <c r="X95" s="39">
        <f t="shared" si="3"/>
        <v>2.003301885</v>
      </c>
      <c r="Y95" s="41">
        <f t="array" ref="Y95">if(or(F95=0,F95=""),"",((iferror(index(EPS!H:H,match(A95,EPS!A:A,0)),index(Ghosts!H:H,match(A95,Ghosts!A:A,0)))*1.25)+(iferror(index(EPS!I:I,match(A95,EPS!A:A,0)),index(Ghosts!I:I,match(A95,Ghosts!A:A,0)))*1.25)+(iferror(index(EPS!J:J,match(A95,EPS!A:A,0)),index(Ghosts!J:J,match(A95,Ghosts!A:A,0)))*1.5)+(iferror(index(EPS!K:K,match(A95,EPS!A:A,0)),index(Ghosts!K:K,match(A95,Ghosts!A:A,0)))*2)+(iferror(index(EPS!L:L,match(A95,EPS!A:A,0)),index(Ghosts!L:L,match(A95,Ghosts!A:A,0)))*2))*D95*(F95/48))</f>
        <v>2.31113074</v>
      </c>
      <c r="Z95" s="41">
        <f t="shared" si="4"/>
        <v>1.707975965</v>
      </c>
      <c r="AA95" s="41">
        <f t="array" ref="AA95">if(or(F95=0,F95=""),"",((iferror(index(EPS!H:H,match(A95,EPS!A:A,0)),index(Ghosts!H:H,match(A95,Ghosts!A:A,0)))*1.2)+(iferror(index(EPS!I:I,match(A95,EPS!A:A,0)),index(Ghosts!I:I,match(A95,Ghosts!A:A,0)))*1.2)+(iferror(index(EPS!J:J,match(A95,EPS!A:A,0)),index(Ghosts!J:J,match(A95,Ghosts!A:A,0)))*1.5)+(iferror(index(EPS!K:K,match(A95,EPS!A:A,0)),index(Ghosts!K:K,match(A95,Ghosts!A:A,0)))*3)+(iferror(index(EPS!L:L,match(A95,EPS!A:A,0)),index(Ghosts!L:L,match(A95,Ghosts!A:A,0)))*3))*D95*(F95/48))</f>
        <v>2.503459757</v>
      </c>
      <c r="AB95" s="42">
        <f t="shared" ref="AB95:AF95" si="97">if(iferror(search(AB$1,$I95),0)&gt;0,1,0)</f>
        <v>1</v>
      </c>
      <c r="AC95" s="42">
        <f t="shared" si="97"/>
        <v>0</v>
      </c>
      <c r="AD95" s="42">
        <f t="shared" si="97"/>
        <v>0</v>
      </c>
      <c r="AE95" s="42">
        <f t="shared" si="97"/>
        <v>0</v>
      </c>
      <c r="AF95" s="42">
        <f t="shared" si="97"/>
        <v>0</v>
      </c>
      <c r="AG95" s="25"/>
      <c r="AH95" s="25"/>
      <c r="AI95" s="25"/>
      <c r="AJ95" s="25"/>
      <c r="AK95" s="25"/>
      <c r="AL95" s="25"/>
    </row>
    <row r="96">
      <c r="A96" s="26" t="s">
        <v>254</v>
      </c>
      <c r="B96" s="25" t="s">
        <v>235</v>
      </c>
      <c r="C96" s="25" t="s">
        <v>172</v>
      </c>
      <c r="D96" s="28">
        <v>91.20071975973487</v>
      </c>
      <c r="E96" s="29">
        <v>0.18086746987951807</v>
      </c>
      <c r="F96" s="30">
        <v>0.0</v>
      </c>
      <c r="G96" s="59"/>
      <c r="H96" s="34" t="s">
        <v>64</v>
      </c>
      <c r="I96" s="35" t="s">
        <v>45</v>
      </c>
      <c r="J96" s="36">
        <v>3000.0</v>
      </c>
      <c r="K96" s="28" t="s">
        <v>64</v>
      </c>
      <c r="L96" s="28" t="s">
        <v>64</v>
      </c>
      <c r="M96" s="34" t="s">
        <v>64</v>
      </c>
      <c r="N96" s="35" t="s">
        <v>30</v>
      </c>
      <c r="O96" s="36">
        <v>3000.0</v>
      </c>
      <c r="P96" s="28" t="s">
        <v>64</v>
      </c>
      <c r="Q96" s="37" t="s">
        <v>64</v>
      </c>
      <c r="R96" s="38" t="str">
        <f t="shared" si="2"/>
        <v/>
      </c>
      <c r="S96" s="39" t="str">
        <f t="array" ref="S96">if(R96="","", if(index(Index_of_Stuff!J:J,match(B96,Index_of_Stuff!F:F,0))&gt;0,(D96-index(Index_of_Stuff!J:J,match(B96,Index_of_Stuff!F:F,0)))*(R96/index(Index_of_Stuff!I:I,match(B96,Index_of_Stuff!F:F,0))),(D96/index(Index_of_Stuff!I:I,match(B96,Index_of_Stuff!F:F,0)))*R96))</f>
        <v/>
      </c>
      <c r="T96" s="40" t="str">
        <f t="array" ref="T96">if(or($F96=0,$F96=""),"", iferror(index(EPS!B:B,match($A96,EPS!$A:$A,0)),index(Ghosts!B:B,match($A96,Ghosts!$A:$A,0)))*($S96/(($F96/48)*$D96)/$E96))</f>
        <v/>
      </c>
      <c r="U96" s="40" t="str">
        <f t="array" ref="U96">if(or($F96=0,$F96=""),"", iferror(index(EPS!D:D,match($A96,EPS!$A:$A,0)),index(Ghosts!D:D,match($A96,Ghosts!$A:$A,0)))*($S96/(($F96/48)*$D96)/$E96))</f>
        <v/>
      </c>
      <c r="V96" s="40" t="str">
        <f t="array" ref="V96">if(or($F96=0,$F96=""),"", iferror(index(EPS!F:F,match($A96,EPS!$A:$A,0)),index(Ghosts!F:F,match($A96,Ghosts!$A:$A,0)))*($S96/(($F96/48)*$D96)/$E96))</f>
        <v/>
      </c>
      <c r="W96" s="40" t="str">
        <f t="array" ref="W96">if(or($F96=0,$F96=""),"", iferror(index(EPS!M:M,match($A96,EPS!$A:$A,0)),index(Ghosts!M:M,match($A96,Ghosts!$A:$A,0)))*($S96/(($F96/48)*$D96)/$E96))</f>
        <v/>
      </c>
      <c r="X96" s="39" t="str">
        <f t="shared" si="3"/>
        <v/>
      </c>
      <c r="Y96" s="41" t="str">
        <f t="array" ref="Y96">if(or(F96=0,F96=""),"",((iferror(index(EPS!H:H,match(A96,EPS!A:A,0)),index(Ghosts!H:H,match(A96,Ghosts!A:A,0)))*1.25)+(iferror(index(EPS!I:I,match(A96,EPS!A:A,0)),index(Ghosts!I:I,match(A96,Ghosts!A:A,0)))*1.25)+(iferror(index(EPS!J:J,match(A96,EPS!A:A,0)),index(Ghosts!J:J,match(A96,Ghosts!A:A,0)))*1.5)+(iferror(index(EPS!K:K,match(A96,EPS!A:A,0)),index(Ghosts!K:K,match(A96,Ghosts!A:A,0)))*2)+(iferror(index(EPS!L:L,match(A96,EPS!A:A,0)),index(Ghosts!L:L,match(A96,Ghosts!A:A,0)))*2))*D96*(F96/48))</f>
        <v/>
      </c>
      <c r="Z96" s="41" t="str">
        <f t="shared" si="4"/>
        <v/>
      </c>
      <c r="AA96" s="41" t="str">
        <f t="array" ref="AA96">if(or(F96=0,F96=""),"",((iferror(index(EPS!H:H,match(A96,EPS!A:A,0)),index(Ghosts!H:H,match(A96,Ghosts!A:A,0)))*1.2)+(iferror(index(EPS!I:I,match(A96,EPS!A:A,0)),index(Ghosts!I:I,match(A96,Ghosts!A:A,0)))*1.2)+(iferror(index(EPS!J:J,match(A96,EPS!A:A,0)),index(Ghosts!J:J,match(A96,Ghosts!A:A,0)))*1.5)+(iferror(index(EPS!K:K,match(A96,EPS!A:A,0)),index(Ghosts!K:K,match(A96,Ghosts!A:A,0)))*3)+(iferror(index(EPS!L:L,match(A96,EPS!A:A,0)),index(Ghosts!L:L,match(A96,Ghosts!A:A,0)))*3))*D96*(F96/48))</f>
        <v/>
      </c>
      <c r="AB96" s="42">
        <f t="shared" ref="AB96:AF96" si="98">if(iferror(search(AB$1,$I96),0)&gt;0,1,0)</f>
        <v>0</v>
      </c>
      <c r="AC96" s="42">
        <f t="shared" si="98"/>
        <v>0</v>
      </c>
      <c r="AD96" s="42">
        <f t="shared" si="98"/>
        <v>0</v>
      </c>
      <c r="AE96" s="42">
        <f t="shared" si="98"/>
        <v>1</v>
      </c>
      <c r="AF96" s="42">
        <f t="shared" si="98"/>
        <v>1</v>
      </c>
      <c r="AG96" s="25"/>
      <c r="AH96" s="25"/>
      <c r="AI96" s="25"/>
      <c r="AJ96" s="25"/>
      <c r="AK96" s="25"/>
      <c r="AL96" s="25"/>
    </row>
    <row r="97">
      <c r="A97" s="26" t="s">
        <v>255</v>
      </c>
      <c r="B97" s="25" t="s">
        <v>235</v>
      </c>
      <c r="C97" s="25" t="s">
        <v>172</v>
      </c>
      <c r="D97" s="28">
        <v>91.20071975973487</v>
      </c>
      <c r="E97" s="29">
        <v>0.18</v>
      </c>
      <c r="F97" s="30">
        <v>0.0</v>
      </c>
      <c r="G97" s="59"/>
      <c r="H97" s="34" t="s">
        <v>64</v>
      </c>
      <c r="I97" s="35" t="s">
        <v>28</v>
      </c>
      <c r="J97" s="36">
        <v>3000.0</v>
      </c>
      <c r="K97" s="28" t="s">
        <v>64</v>
      </c>
      <c r="L97" s="28" t="s">
        <v>64</v>
      </c>
      <c r="M97" s="34" t="s">
        <v>64</v>
      </c>
      <c r="N97" s="35" t="s">
        <v>28</v>
      </c>
      <c r="O97" s="36">
        <v>3000.0</v>
      </c>
      <c r="P97" s="28" t="s">
        <v>64</v>
      </c>
      <c r="Q97" s="37" t="s">
        <v>64</v>
      </c>
      <c r="R97" s="38" t="str">
        <f t="shared" si="2"/>
        <v/>
      </c>
      <c r="S97" s="39" t="str">
        <f t="array" ref="S97">if(R97="","", if(index(Index_of_Stuff!J:J,match(B97,Index_of_Stuff!F:F,0))&gt;0,(D97-index(Index_of_Stuff!J:J,match(B97,Index_of_Stuff!F:F,0)))*(R97/index(Index_of_Stuff!I:I,match(B97,Index_of_Stuff!F:F,0))),(D97/index(Index_of_Stuff!I:I,match(B97,Index_of_Stuff!F:F,0)))*R97))</f>
        <v/>
      </c>
      <c r="T97" s="40" t="str">
        <f t="array" ref="T97">if(or($F97=0,$F97=""),"", iferror(index(EPS!B:B,match($A97,EPS!$A:$A,0)),index(Ghosts!B:B,match($A97,Ghosts!$A:$A,0)))*($S97/(($F97/48)*$D97)/$E97))</f>
        <v/>
      </c>
      <c r="U97" s="40" t="str">
        <f t="array" ref="U97">if(or($F97=0,$F97=""),"", iferror(index(EPS!D:D,match($A97,EPS!$A:$A,0)),index(Ghosts!D:D,match($A97,Ghosts!$A:$A,0)))*($S97/(($F97/48)*$D97)/$E97))</f>
        <v/>
      </c>
      <c r="V97" s="40" t="str">
        <f t="array" ref="V97">if(or($F97=0,$F97=""),"", iferror(index(EPS!F:F,match($A97,EPS!$A:$A,0)),index(Ghosts!F:F,match($A97,Ghosts!$A:$A,0)))*($S97/(($F97/48)*$D97)/$E97))</f>
        <v/>
      </c>
      <c r="W97" s="40" t="str">
        <f t="array" ref="W97">if(or($F97=0,$F97=""),"", iferror(index(EPS!M:M,match($A97,EPS!$A:$A,0)),index(Ghosts!M:M,match($A97,Ghosts!$A:$A,0)))*($S97/(($F97/48)*$D97)/$E97))</f>
        <v/>
      </c>
      <c r="X97" s="39" t="str">
        <f t="shared" si="3"/>
        <v/>
      </c>
      <c r="Y97" s="41" t="str">
        <f t="array" ref="Y97">if(or(F97=0,F97=""),"",((iferror(index(EPS!H:H,match(A97,EPS!A:A,0)),index(Ghosts!H:H,match(A97,Ghosts!A:A,0)))*1.25)+(iferror(index(EPS!I:I,match(A97,EPS!A:A,0)),index(Ghosts!I:I,match(A97,Ghosts!A:A,0)))*1.25)+(iferror(index(EPS!J:J,match(A97,EPS!A:A,0)),index(Ghosts!J:J,match(A97,Ghosts!A:A,0)))*1.5)+(iferror(index(EPS!K:K,match(A97,EPS!A:A,0)),index(Ghosts!K:K,match(A97,Ghosts!A:A,0)))*2)+(iferror(index(EPS!L:L,match(A97,EPS!A:A,0)),index(Ghosts!L:L,match(A97,Ghosts!A:A,0)))*2))*D97*(F97/48))</f>
        <v/>
      </c>
      <c r="Z97" s="41" t="str">
        <f t="shared" si="4"/>
        <v/>
      </c>
      <c r="AA97" s="41" t="str">
        <f t="array" ref="AA97">if(or(F97=0,F97=""),"",((iferror(index(EPS!H:H,match(A97,EPS!A:A,0)),index(Ghosts!H:H,match(A97,Ghosts!A:A,0)))*1.2)+(iferror(index(EPS!I:I,match(A97,EPS!A:A,0)),index(Ghosts!I:I,match(A97,Ghosts!A:A,0)))*1.2)+(iferror(index(EPS!J:J,match(A97,EPS!A:A,0)),index(Ghosts!J:J,match(A97,Ghosts!A:A,0)))*1.5)+(iferror(index(EPS!K:K,match(A97,EPS!A:A,0)),index(Ghosts!K:K,match(A97,Ghosts!A:A,0)))*3)+(iferror(index(EPS!L:L,match(A97,EPS!A:A,0)),index(Ghosts!L:L,match(A97,Ghosts!A:A,0)))*3))*D97*(F97/48))</f>
        <v/>
      </c>
      <c r="AB97" s="42">
        <f t="shared" ref="AB97:AF97" si="99">if(iferror(search(AB$1,$I97),0)&gt;0,1,0)</f>
        <v>0</v>
      </c>
      <c r="AC97" s="42">
        <f t="shared" si="99"/>
        <v>1</v>
      </c>
      <c r="AD97" s="42">
        <f t="shared" si="99"/>
        <v>0</v>
      </c>
      <c r="AE97" s="42">
        <f t="shared" si="99"/>
        <v>0</v>
      </c>
      <c r="AF97" s="42">
        <f t="shared" si="99"/>
        <v>0</v>
      </c>
      <c r="AG97" s="25"/>
      <c r="AH97" s="25"/>
      <c r="AI97" s="25"/>
      <c r="AJ97" s="25"/>
      <c r="AK97" s="25"/>
      <c r="AL97" s="25"/>
    </row>
    <row r="98">
      <c r="A98" s="26" t="s">
        <v>256</v>
      </c>
      <c r="B98" s="25" t="s">
        <v>235</v>
      </c>
      <c r="C98" s="25" t="s">
        <v>172</v>
      </c>
      <c r="D98" s="28">
        <v>91.20071975973487</v>
      </c>
      <c r="E98" s="29">
        <v>0.18</v>
      </c>
      <c r="F98" s="30">
        <v>0.0</v>
      </c>
      <c r="G98" s="59"/>
      <c r="H98" s="34" t="s">
        <v>64</v>
      </c>
      <c r="I98" s="35" t="s">
        <v>44</v>
      </c>
      <c r="J98" s="36">
        <v>3000.0</v>
      </c>
      <c r="K98" s="28" t="s">
        <v>64</v>
      </c>
      <c r="L98" s="28" t="s">
        <v>64</v>
      </c>
      <c r="M98" s="34" t="s">
        <v>64</v>
      </c>
      <c r="N98" s="35" t="s">
        <v>30</v>
      </c>
      <c r="O98" s="36">
        <v>3000.0</v>
      </c>
      <c r="P98" s="28" t="s">
        <v>64</v>
      </c>
      <c r="Q98" s="37" t="s">
        <v>64</v>
      </c>
      <c r="R98" s="38" t="str">
        <f t="shared" si="2"/>
        <v/>
      </c>
      <c r="S98" s="39" t="str">
        <f t="array" ref="S98">if(R98="","", if(index(Index_of_Stuff!J:J,match(B98,Index_of_Stuff!F:F,0))&gt;0,(D98-index(Index_of_Stuff!J:J,match(B98,Index_of_Stuff!F:F,0)))*(R98/index(Index_of_Stuff!I:I,match(B98,Index_of_Stuff!F:F,0))),(D98/index(Index_of_Stuff!I:I,match(B98,Index_of_Stuff!F:F,0)))*R98))</f>
        <v/>
      </c>
      <c r="T98" s="40" t="str">
        <f t="array" ref="T98">if(or($F98=0,$F98=""),"", iferror(index(EPS!B:B,match($A98,EPS!$A:$A,0)),index(Ghosts!B:B,match($A98,Ghosts!$A:$A,0)))*($S98/(($F98/48)*$D98)/$E98))</f>
        <v/>
      </c>
      <c r="U98" s="40" t="str">
        <f t="array" ref="U98">if(or($F98=0,$F98=""),"", iferror(index(EPS!D:D,match($A98,EPS!$A:$A,0)),index(Ghosts!D:D,match($A98,Ghosts!$A:$A,0)))*($S98/(($F98/48)*$D98)/$E98))</f>
        <v/>
      </c>
      <c r="V98" s="40" t="str">
        <f t="array" ref="V98">if(or($F98=0,$F98=""),"", iferror(index(EPS!F:F,match($A98,EPS!$A:$A,0)),index(Ghosts!F:F,match($A98,Ghosts!$A:$A,0)))*($S98/(($F98/48)*$D98)/$E98))</f>
        <v/>
      </c>
      <c r="W98" s="40" t="str">
        <f t="array" ref="W98">if(or($F98=0,$F98=""),"", iferror(index(EPS!M:M,match($A98,EPS!$A:$A,0)),index(Ghosts!M:M,match($A98,Ghosts!$A:$A,0)))*($S98/(($F98/48)*$D98)/$E98))</f>
        <v/>
      </c>
      <c r="X98" s="39" t="str">
        <f t="shared" si="3"/>
        <v/>
      </c>
      <c r="Y98" s="41" t="str">
        <f t="array" ref="Y98">if(or(F98=0,F98=""),"",((iferror(index(EPS!H:H,match(A98,EPS!A:A,0)),index(Ghosts!H:H,match(A98,Ghosts!A:A,0)))*1.25)+(iferror(index(EPS!I:I,match(A98,EPS!A:A,0)),index(Ghosts!I:I,match(A98,Ghosts!A:A,0)))*1.25)+(iferror(index(EPS!J:J,match(A98,EPS!A:A,0)),index(Ghosts!J:J,match(A98,Ghosts!A:A,0)))*1.5)+(iferror(index(EPS!K:K,match(A98,EPS!A:A,0)),index(Ghosts!K:K,match(A98,Ghosts!A:A,0)))*2)+(iferror(index(EPS!L:L,match(A98,EPS!A:A,0)),index(Ghosts!L:L,match(A98,Ghosts!A:A,0)))*2))*D98*(F98/48))</f>
        <v/>
      </c>
      <c r="Z98" s="41" t="str">
        <f t="shared" si="4"/>
        <v/>
      </c>
      <c r="AA98" s="41" t="str">
        <f t="array" ref="AA98">if(or(F98=0,F98=""),"",((iferror(index(EPS!H:H,match(A98,EPS!A:A,0)),index(Ghosts!H:H,match(A98,Ghosts!A:A,0)))*1.2)+(iferror(index(EPS!I:I,match(A98,EPS!A:A,0)),index(Ghosts!I:I,match(A98,Ghosts!A:A,0)))*1.2)+(iferror(index(EPS!J:J,match(A98,EPS!A:A,0)),index(Ghosts!J:J,match(A98,Ghosts!A:A,0)))*1.5)+(iferror(index(EPS!K:K,match(A98,EPS!A:A,0)),index(Ghosts!K:K,match(A98,Ghosts!A:A,0)))*3)+(iferror(index(EPS!L:L,match(A98,EPS!A:A,0)),index(Ghosts!L:L,match(A98,Ghosts!A:A,0)))*3))*D98*(F98/48))</f>
        <v/>
      </c>
      <c r="AB98" s="42">
        <f t="shared" ref="AB98:AF98" si="100">if(iferror(search(AB$1,$I98),0)&gt;0,1,0)</f>
        <v>0</v>
      </c>
      <c r="AC98" s="42">
        <f t="shared" si="100"/>
        <v>0</v>
      </c>
      <c r="AD98" s="42">
        <f t="shared" si="100"/>
        <v>1</v>
      </c>
      <c r="AE98" s="42">
        <f t="shared" si="100"/>
        <v>1</v>
      </c>
      <c r="AF98" s="42">
        <f t="shared" si="100"/>
        <v>0</v>
      </c>
      <c r="AG98" s="25"/>
      <c r="AH98" s="25"/>
      <c r="AI98" s="25"/>
      <c r="AJ98" s="25"/>
      <c r="AK98" s="25"/>
      <c r="AL98" s="25"/>
    </row>
    <row r="99">
      <c r="A99" s="26" t="s">
        <v>257</v>
      </c>
      <c r="B99" s="25" t="s">
        <v>235</v>
      </c>
      <c r="C99" s="25" t="s">
        <v>172</v>
      </c>
      <c r="D99" s="28">
        <v>91.20071975973487</v>
      </c>
      <c r="E99" s="29">
        <v>0.17962601626016259</v>
      </c>
      <c r="F99" s="30">
        <v>0.0</v>
      </c>
      <c r="G99" s="59"/>
      <c r="H99" s="34" t="s">
        <v>64</v>
      </c>
      <c r="I99" s="35" t="s">
        <v>58</v>
      </c>
      <c r="J99" s="36">
        <v>4000.0</v>
      </c>
      <c r="K99" s="28" t="s">
        <v>64</v>
      </c>
      <c r="L99" s="28" t="s">
        <v>64</v>
      </c>
      <c r="M99" s="34" t="s">
        <v>64</v>
      </c>
      <c r="N99" s="35" t="s">
        <v>27</v>
      </c>
      <c r="O99" s="36">
        <v>4400.0</v>
      </c>
      <c r="P99" s="28" t="s">
        <v>64</v>
      </c>
      <c r="Q99" s="37" t="s">
        <v>64</v>
      </c>
      <c r="R99" s="38" t="str">
        <f t="shared" si="2"/>
        <v/>
      </c>
      <c r="S99" s="39" t="str">
        <f t="array" ref="S99">if(R99="","", if(index(Index_of_Stuff!J:J,match(B99,Index_of_Stuff!F:F,0))&gt;0,(D99-index(Index_of_Stuff!J:J,match(B99,Index_of_Stuff!F:F,0)))*(R99/index(Index_of_Stuff!I:I,match(B99,Index_of_Stuff!F:F,0))),(D99/index(Index_of_Stuff!I:I,match(B99,Index_of_Stuff!F:F,0)))*R99))</f>
        <v/>
      </c>
      <c r="T99" s="40" t="str">
        <f t="array" ref="T99">if(or($F99=0,$F99=""),"", iferror(index(EPS!B:B,match($A99,EPS!$A:$A,0)),index(Ghosts!B:B,match($A99,Ghosts!$A:$A,0)))*($S99/(($F99/48)*$D99)/$E99))</f>
        <v/>
      </c>
      <c r="U99" s="40" t="str">
        <f t="array" ref="U99">if(or($F99=0,$F99=""),"", iferror(index(EPS!D:D,match($A99,EPS!$A:$A,0)),index(Ghosts!D:D,match($A99,Ghosts!$A:$A,0)))*($S99/(($F99/48)*$D99)/$E99))</f>
        <v/>
      </c>
      <c r="V99" s="40" t="str">
        <f t="array" ref="V99">if(or($F99=0,$F99=""),"", iferror(index(EPS!F:F,match($A99,EPS!$A:$A,0)),index(Ghosts!F:F,match($A99,Ghosts!$A:$A,0)))*($S99/(($F99/48)*$D99)/$E99))</f>
        <v/>
      </c>
      <c r="W99" s="40" t="str">
        <f t="array" ref="W99">if(or($F99=0,$F99=""),"", iferror(index(EPS!M:M,match($A99,EPS!$A:$A,0)),index(Ghosts!M:M,match($A99,Ghosts!$A:$A,0)))*($S99/(($F99/48)*$D99)/$E99))</f>
        <v/>
      </c>
      <c r="X99" s="39" t="str">
        <f t="shared" si="3"/>
        <v/>
      </c>
      <c r="Y99" s="41" t="str">
        <f t="array" ref="Y99">if(or(F99=0,F99=""),"",((iferror(index(EPS!H:H,match(A99,EPS!A:A,0)),index(Ghosts!H:H,match(A99,Ghosts!A:A,0)))*1.25)+(iferror(index(EPS!I:I,match(A99,EPS!A:A,0)),index(Ghosts!I:I,match(A99,Ghosts!A:A,0)))*1.25)+(iferror(index(EPS!J:J,match(A99,EPS!A:A,0)),index(Ghosts!J:J,match(A99,Ghosts!A:A,0)))*1.5)+(iferror(index(EPS!K:K,match(A99,EPS!A:A,0)),index(Ghosts!K:K,match(A99,Ghosts!A:A,0)))*2)+(iferror(index(EPS!L:L,match(A99,EPS!A:A,0)),index(Ghosts!L:L,match(A99,Ghosts!A:A,0)))*2))*D99*(F99/48))</f>
        <v/>
      </c>
      <c r="Z99" s="41" t="str">
        <f t="shared" si="4"/>
        <v/>
      </c>
      <c r="AA99" s="41" t="str">
        <f t="array" ref="AA99">if(or(F99=0,F99=""),"",((iferror(index(EPS!H:H,match(A99,EPS!A:A,0)),index(Ghosts!H:H,match(A99,Ghosts!A:A,0)))*1.2)+(iferror(index(EPS!I:I,match(A99,EPS!A:A,0)),index(Ghosts!I:I,match(A99,Ghosts!A:A,0)))*1.2)+(iferror(index(EPS!J:J,match(A99,EPS!A:A,0)),index(Ghosts!J:J,match(A99,Ghosts!A:A,0)))*1.5)+(iferror(index(EPS!K:K,match(A99,EPS!A:A,0)),index(Ghosts!K:K,match(A99,Ghosts!A:A,0)))*3)+(iferror(index(EPS!L:L,match(A99,EPS!A:A,0)),index(Ghosts!L:L,match(A99,Ghosts!A:A,0)))*3))*D99*(F99/48))</f>
        <v/>
      </c>
      <c r="AB99" s="42">
        <f t="shared" ref="AB99:AF99" si="101">if(iferror(search(AB$1,$I99),0)&gt;0,1,0)</f>
        <v>1</v>
      </c>
      <c r="AC99" s="42">
        <f t="shared" si="101"/>
        <v>1</v>
      </c>
      <c r="AD99" s="42">
        <f t="shared" si="101"/>
        <v>0</v>
      </c>
      <c r="AE99" s="42">
        <f t="shared" si="101"/>
        <v>0</v>
      </c>
      <c r="AF99" s="42">
        <f t="shared" si="101"/>
        <v>0</v>
      </c>
      <c r="AG99" s="25"/>
      <c r="AH99" s="25"/>
      <c r="AI99" s="25"/>
      <c r="AJ99" s="25"/>
      <c r="AK99" s="25"/>
      <c r="AL99" s="25"/>
    </row>
    <row r="100">
      <c r="A100" s="26" t="s">
        <v>258</v>
      </c>
      <c r="B100" s="25" t="s">
        <v>235</v>
      </c>
      <c r="C100" s="25" t="s">
        <v>172</v>
      </c>
      <c r="D100" s="28">
        <v>91.20071975973487</v>
      </c>
      <c r="E100" s="29">
        <v>0.16762664601084432</v>
      </c>
      <c r="F100" s="30">
        <v>0.0</v>
      </c>
      <c r="G100" s="59"/>
      <c r="H100" s="34" t="s">
        <v>64</v>
      </c>
      <c r="I100" s="35" t="s">
        <v>45</v>
      </c>
      <c r="J100" s="36">
        <v>3000.0</v>
      </c>
      <c r="K100" s="28" t="s">
        <v>64</v>
      </c>
      <c r="L100" s="28" t="s">
        <v>64</v>
      </c>
      <c r="M100" s="34" t="s">
        <v>64</v>
      </c>
      <c r="N100" s="35" t="s">
        <v>30</v>
      </c>
      <c r="O100" s="36">
        <v>3000.0</v>
      </c>
      <c r="P100" s="28" t="s">
        <v>64</v>
      </c>
      <c r="Q100" s="37" t="s">
        <v>64</v>
      </c>
      <c r="R100" s="38" t="str">
        <f t="shared" si="2"/>
        <v/>
      </c>
      <c r="S100" s="39" t="str">
        <f t="array" ref="S100">if(R100="","", if(index(Index_of_Stuff!J:J,match(B100,Index_of_Stuff!F:F,0))&gt;0,(D100-index(Index_of_Stuff!J:J,match(B100,Index_of_Stuff!F:F,0)))*(R100/index(Index_of_Stuff!I:I,match(B100,Index_of_Stuff!F:F,0))),(D100/index(Index_of_Stuff!I:I,match(B100,Index_of_Stuff!F:F,0)))*R100))</f>
        <v/>
      </c>
      <c r="T100" s="40" t="str">
        <f t="array" ref="T100">if(or($F100=0,$F100=""),"", iferror(index(EPS!B:B,match($A100,EPS!$A:$A,0)),index(Ghosts!B:B,match($A100,Ghosts!$A:$A,0)))*($S100/(($F100/48)*$D100)/$E100))</f>
        <v/>
      </c>
      <c r="U100" s="40" t="str">
        <f t="array" ref="U100">if(or($F100=0,$F100=""),"", iferror(index(EPS!D:D,match($A100,EPS!$A:$A,0)),index(Ghosts!D:D,match($A100,Ghosts!$A:$A,0)))*($S100/(($F100/48)*$D100)/$E100))</f>
        <v/>
      </c>
      <c r="V100" s="40" t="str">
        <f t="array" ref="V100">if(or($F100=0,$F100=""),"", iferror(index(EPS!F:F,match($A100,EPS!$A:$A,0)),index(Ghosts!F:F,match($A100,Ghosts!$A:$A,0)))*($S100/(($F100/48)*$D100)/$E100))</f>
        <v/>
      </c>
      <c r="W100" s="40" t="str">
        <f t="array" ref="W100">if(or($F100=0,$F100=""),"", iferror(index(EPS!M:M,match($A100,EPS!$A:$A,0)),index(Ghosts!M:M,match($A100,Ghosts!$A:$A,0)))*($S100/(($F100/48)*$D100)/$E100))</f>
        <v/>
      </c>
      <c r="X100" s="39" t="str">
        <f t="shared" si="3"/>
        <v/>
      </c>
      <c r="Y100" s="41" t="str">
        <f t="array" ref="Y100">if(or(F100=0,F100=""),"",((iferror(index(EPS!H:H,match(A100,EPS!A:A,0)),index(Ghosts!H:H,match(A100,Ghosts!A:A,0)))*1.25)+(iferror(index(EPS!I:I,match(A100,EPS!A:A,0)),index(Ghosts!I:I,match(A100,Ghosts!A:A,0)))*1.25)+(iferror(index(EPS!J:J,match(A100,EPS!A:A,0)),index(Ghosts!J:J,match(A100,Ghosts!A:A,0)))*1.5)+(iferror(index(EPS!K:K,match(A100,EPS!A:A,0)),index(Ghosts!K:K,match(A100,Ghosts!A:A,0)))*2)+(iferror(index(EPS!L:L,match(A100,EPS!A:A,0)),index(Ghosts!L:L,match(A100,Ghosts!A:A,0)))*2))*D100*(F100/48))</f>
        <v/>
      </c>
      <c r="Z100" s="41" t="str">
        <f t="shared" si="4"/>
        <v/>
      </c>
      <c r="AA100" s="41" t="str">
        <f t="array" ref="AA100">if(or(F100=0,F100=""),"",((iferror(index(EPS!H:H,match(A100,EPS!A:A,0)),index(Ghosts!H:H,match(A100,Ghosts!A:A,0)))*1.2)+(iferror(index(EPS!I:I,match(A100,EPS!A:A,0)),index(Ghosts!I:I,match(A100,Ghosts!A:A,0)))*1.2)+(iferror(index(EPS!J:J,match(A100,EPS!A:A,0)),index(Ghosts!J:J,match(A100,Ghosts!A:A,0)))*1.5)+(iferror(index(EPS!K:K,match(A100,EPS!A:A,0)),index(Ghosts!K:K,match(A100,Ghosts!A:A,0)))*3)+(iferror(index(EPS!L:L,match(A100,EPS!A:A,0)),index(Ghosts!L:L,match(A100,Ghosts!A:A,0)))*3))*D100*(F100/48))</f>
        <v/>
      </c>
      <c r="AB100" s="42">
        <f t="shared" ref="AB100:AF100" si="102">if(iferror(search(AB$1,$I100),0)&gt;0,1,0)</f>
        <v>0</v>
      </c>
      <c r="AC100" s="42">
        <f t="shared" si="102"/>
        <v>0</v>
      </c>
      <c r="AD100" s="42">
        <f t="shared" si="102"/>
        <v>0</v>
      </c>
      <c r="AE100" s="42">
        <f t="shared" si="102"/>
        <v>1</v>
      </c>
      <c r="AF100" s="42">
        <f t="shared" si="102"/>
        <v>1</v>
      </c>
      <c r="AG100" s="25"/>
      <c r="AH100" s="25"/>
      <c r="AI100" s="25"/>
      <c r="AJ100" s="25"/>
      <c r="AK100" s="25"/>
      <c r="AL100" s="25"/>
    </row>
    <row r="101">
      <c r="A101" s="26" t="s">
        <v>296</v>
      </c>
      <c r="B101" s="25" t="s">
        <v>107</v>
      </c>
      <c r="C101" s="25" t="s">
        <v>204</v>
      </c>
      <c r="D101" s="28">
        <v>96.38722038111018</v>
      </c>
      <c r="E101" s="29">
        <v>0.2572569316081331</v>
      </c>
      <c r="F101" s="30">
        <v>36.0</v>
      </c>
      <c r="G101" s="59"/>
      <c r="H101" s="34">
        <v>36.10597686668602</v>
      </c>
      <c r="I101" s="35" t="s">
        <v>28</v>
      </c>
      <c r="J101" s="36">
        <v>7000.0</v>
      </c>
      <c r="K101" s="28">
        <v>5.15799669524086</v>
      </c>
      <c r="L101" s="28">
        <v>7.123740605185261</v>
      </c>
      <c r="M101" s="34">
        <v>36.68711497200586</v>
      </c>
      <c r="N101" s="35" t="s">
        <v>29</v>
      </c>
      <c r="O101" s="36">
        <v>8300.0</v>
      </c>
      <c r="P101" s="28">
        <v>4.420134333976609</v>
      </c>
      <c r="Q101" s="37">
        <v>6.176449344437778</v>
      </c>
      <c r="R101" s="38">
        <f t="shared" si="2"/>
        <v>19.58066952</v>
      </c>
      <c r="S101" s="39" t="str">
        <f t="array" ref="S101">if(R101="","", if(index(Index_of_Stuff!J:J,match(B101,Index_of_Stuff!F:F,0))&gt;0,(D101-index(Index_of_Stuff!J:J,match(B101,Index_of_Stuff!F:F,0)))*(R101/index(Index_of_Stuff!I:I,match(B101,Index_of_Stuff!F:F,0))),(D101/index(Index_of_Stuff!I:I,match(B101,Index_of_Stuff!F:F,0)))*R101))</f>
        <v>#DIV/0!</v>
      </c>
      <c r="T101" s="40" t="str">
        <f t="array" ref="T101">if(or($F101=0,$F101=""),"", iferror(index(EPS!B:B,match($A101,EPS!$A:$A,0)),index(Ghosts!B:B,match($A101,Ghosts!$A:$A,0)))*($S101/(($F101/48)*$D101)/$E101))</f>
        <v>#DIV/0!</v>
      </c>
      <c r="U101" s="40" t="str">
        <f t="array" ref="U101">if(or($F101=0,$F101=""),"", iferror(index(EPS!D:D,match($A101,EPS!$A:$A,0)),index(Ghosts!D:D,match($A101,Ghosts!$A:$A,0)))*($S101/(($F101/48)*$D101)/$E101))</f>
        <v>#DIV/0!</v>
      </c>
      <c r="V101" s="40" t="str">
        <f t="array" ref="V101">if(or($F101=0,$F101=""),"", iferror(index(EPS!F:F,match($A101,EPS!$A:$A,0)),index(Ghosts!F:F,match($A101,Ghosts!$A:$A,0)))*($S101/(($F101/48)*$D101)/$E101))</f>
        <v>#DIV/0!</v>
      </c>
      <c r="W101" s="40" t="str">
        <f t="array" ref="W101">if(or($F101=0,$F101=""),"", iferror(index(EPS!M:M,match($A101,EPS!$A:$A,0)),index(Ghosts!M:M,match($A101,Ghosts!$A:$A,0)))*($S101/(($F101/48)*$D101)/$E101))</f>
        <v>#DIV/0!</v>
      </c>
      <c r="X101" s="39" t="str">
        <f t="shared" si="3"/>
        <v>#DIV/0!</v>
      </c>
      <c r="Y101" s="41">
        <f t="array" ref="Y101">if(or(F101=0,F101=""),"",((iferror(index(EPS!H:H,match(A101,EPS!A:A,0)),index(Ghosts!H:H,match(A101,Ghosts!A:A,0)))*1.25)+(iferror(index(EPS!I:I,match(A101,EPS!A:A,0)),index(Ghosts!I:I,match(A101,Ghosts!A:A,0)))*1.25)+(iferror(index(EPS!J:J,match(A101,EPS!A:A,0)),index(Ghosts!J:J,match(A101,Ghosts!A:A,0)))*1.5)+(iferror(index(EPS!K:K,match(A101,EPS!A:A,0)),index(Ghosts!K:K,match(A101,Ghosts!A:A,0)))*2)+(iferror(index(EPS!L:L,match(A101,EPS!A:A,0)),index(Ghosts!L:L,match(A101,Ghosts!A:A,0)))*2))*D101*(F101/48))</f>
        <v>16.59607209</v>
      </c>
      <c r="Z101" s="41" t="str">
        <f t="shared" si="4"/>
        <v>#DIV/0!</v>
      </c>
      <c r="AA101" s="41">
        <f t="array" ref="AA101">if(or(F101=0,F101=""),"",((iferror(index(EPS!H:H,match(A101,EPS!A:A,0)),index(Ghosts!H:H,match(A101,Ghosts!A:A,0)))*1.2)+(iferror(index(EPS!I:I,match(A101,EPS!A:A,0)),index(Ghosts!I:I,match(A101,Ghosts!A:A,0)))*1.2)+(iferror(index(EPS!J:J,match(A101,EPS!A:A,0)),index(Ghosts!J:J,match(A101,Ghosts!A:A,0)))*1.5)+(iferror(index(EPS!K:K,match(A101,EPS!A:A,0)),index(Ghosts!K:K,match(A101,Ghosts!A:A,0)))*3)+(iferror(index(EPS!L:L,match(A101,EPS!A:A,0)),index(Ghosts!L:L,match(A101,Ghosts!A:A,0)))*3))*D101*(F101/48))</f>
        <v>18.14561714</v>
      </c>
      <c r="AB101" s="42">
        <f t="shared" ref="AB101:AF101" si="103">if(iferror(search(AB$1,$I101),0)&gt;0,1,0)</f>
        <v>0</v>
      </c>
      <c r="AC101" s="42">
        <f t="shared" si="103"/>
        <v>1</v>
      </c>
      <c r="AD101" s="42">
        <f t="shared" si="103"/>
        <v>0</v>
      </c>
      <c r="AE101" s="42">
        <f t="shared" si="103"/>
        <v>0</v>
      </c>
      <c r="AF101" s="42">
        <f t="shared" si="103"/>
        <v>0</v>
      </c>
      <c r="AG101" s="25"/>
      <c r="AH101" s="25"/>
      <c r="AI101" s="25"/>
      <c r="AJ101" s="25"/>
      <c r="AK101" s="25"/>
      <c r="AL101" s="25"/>
    </row>
    <row r="102">
      <c r="A102" s="26" t="s">
        <v>295</v>
      </c>
      <c r="B102" s="25" t="s">
        <v>107</v>
      </c>
      <c r="C102" s="25" t="s">
        <v>204</v>
      </c>
      <c r="D102" s="28">
        <v>96.38722038111018</v>
      </c>
      <c r="E102" s="29">
        <v>0.28672941176470584</v>
      </c>
      <c r="F102" s="30">
        <v>35.0</v>
      </c>
      <c r="G102" s="59"/>
      <c r="H102" s="34">
        <v>30.512445875797383</v>
      </c>
      <c r="I102" s="35" t="s">
        <v>44</v>
      </c>
      <c r="J102" s="36">
        <v>6900.0</v>
      </c>
      <c r="K102" s="28">
        <v>4.422093605188026</v>
      </c>
      <c r="L102" s="28">
        <v>5.39933823449015</v>
      </c>
      <c r="M102" s="34">
        <v>30.3308026676932</v>
      </c>
      <c r="N102" s="35" t="s">
        <v>28</v>
      </c>
      <c r="O102" s="36">
        <v>6900.0</v>
      </c>
      <c r="P102" s="28">
        <v>4.395768502564232</v>
      </c>
      <c r="Q102" s="37">
        <v>5.343786778514372</v>
      </c>
      <c r="R102" s="38">
        <f t="shared" si="2"/>
        <v>21.78803185</v>
      </c>
      <c r="S102" s="39" t="str">
        <f t="array" ref="S102">if(R102="","", if(index(Index_of_Stuff!J:J,match(B102,Index_of_Stuff!F:F,0))&gt;0,(D102-index(Index_of_Stuff!J:J,match(B102,Index_of_Stuff!F:F,0)))*(R102/index(Index_of_Stuff!I:I,match(B102,Index_of_Stuff!F:F,0))),(D102/index(Index_of_Stuff!I:I,match(B102,Index_of_Stuff!F:F,0)))*R102))</f>
        <v>#DIV/0!</v>
      </c>
      <c r="T102" s="40" t="str">
        <f t="array" ref="T102">if(or($F102=0,$F102=""),"", iferror(index(EPS!B:B,match($A102,EPS!$A:$A,0)),index(Ghosts!B:B,match($A102,Ghosts!$A:$A,0)))*($S102/(($F102/48)*$D102)/$E102))</f>
        <v>#DIV/0!</v>
      </c>
      <c r="U102" s="40" t="str">
        <f t="array" ref="U102">if(or($F102=0,$F102=""),"", iferror(index(EPS!D:D,match($A102,EPS!$A:$A,0)),index(Ghosts!D:D,match($A102,Ghosts!$A:$A,0)))*($S102/(($F102/48)*$D102)/$E102))</f>
        <v>#DIV/0!</v>
      </c>
      <c r="V102" s="40" t="str">
        <f t="array" ref="V102">if(or($F102=0,$F102=""),"", iferror(index(EPS!F:F,match($A102,EPS!$A:$A,0)),index(Ghosts!F:F,match($A102,Ghosts!$A:$A,0)))*($S102/(($F102/48)*$D102)/$E102))</f>
        <v>#DIV/0!</v>
      </c>
      <c r="W102" s="40" t="str">
        <f t="array" ref="W102">if(or($F102=0,$F102=""),"", iferror(index(EPS!M:M,match($A102,EPS!$A:$A,0)),index(Ghosts!M:M,match($A102,Ghosts!$A:$A,0)))*($S102/(($F102/48)*$D102)/$E102))</f>
        <v>#DIV/0!</v>
      </c>
      <c r="X102" s="39" t="str">
        <f t="shared" si="3"/>
        <v>#DIV/0!</v>
      </c>
      <c r="Y102" s="41">
        <f t="array" ref="Y102">if(or(F102=0,F102=""),"",((iferror(index(EPS!H:H,match(A102,EPS!A:A,0)),index(Ghosts!H:H,match(A102,Ghosts!A:A,0)))*1.25)+(iferror(index(EPS!I:I,match(A102,EPS!A:A,0)),index(Ghosts!I:I,match(A102,Ghosts!A:A,0)))*1.25)+(iferror(index(EPS!J:J,match(A102,EPS!A:A,0)),index(Ghosts!J:J,match(A102,Ghosts!A:A,0)))*1.5)+(iferror(index(EPS!K:K,match(A102,EPS!A:A,0)),index(Ghosts!K:K,match(A102,Ghosts!A:A,0)))*2)+(iferror(index(EPS!L:L,match(A102,EPS!A:A,0)),index(Ghosts!L:L,match(A102,Ghosts!A:A,0)))*2))*D102*(F102/48))</f>
        <v>10.68467398</v>
      </c>
      <c r="Z102" s="41" t="str">
        <f t="shared" si="4"/>
        <v>#DIV/0!</v>
      </c>
      <c r="AA102" s="41">
        <f t="array" ref="AA102">if(or(F102=0,F102=""),"",((iferror(index(EPS!H:H,match(A102,EPS!A:A,0)),index(Ghosts!H:H,match(A102,Ghosts!A:A,0)))*1.2)+(iferror(index(EPS!I:I,match(A102,EPS!A:A,0)),index(Ghosts!I:I,match(A102,Ghosts!A:A,0)))*1.2)+(iferror(index(EPS!J:J,match(A102,EPS!A:A,0)),index(Ghosts!J:J,match(A102,Ghosts!A:A,0)))*1.5)+(iferror(index(EPS!K:K,match(A102,EPS!A:A,0)),index(Ghosts!K:K,match(A102,Ghosts!A:A,0)))*3)+(iferror(index(EPS!L:L,match(A102,EPS!A:A,0)),index(Ghosts!L:L,match(A102,Ghosts!A:A,0)))*3))*D102*(F102/48))</f>
        <v>11.81165144</v>
      </c>
      <c r="AB102" s="42">
        <f t="shared" ref="AB102:AF102" si="104">if(iferror(search(AB$1,$I102),0)&gt;0,1,0)</f>
        <v>0</v>
      </c>
      <c r="AC102" s="42">
        <f t="shared" si="104"/>
        <v>0</v>
      </c>
      <c r="AD102" s="42">
        <f t="shared" si="104"/>
        <v>1</v>
      </c>
      <c r="AE102" s="42">
        <f t="shared" si="104"/>
        <v>1</v>
      </c>
      <c r="AF102" s="42">
        <f t="shared" si="104"/>
        <v>0</v>
      </c>
      <c r="AG102" s="25"/>
      <c r="AH102" s="25"/>
      <c r="AI102" s="25"/>
      <c r="AJ102" s="25"/>
      <c r="AK102" s="25"/>
      <c r="AL102" s="25"/>
    </row>
    <row r="103">
      <c r="A103" s="26" t="s">
        <v>297</v>
      </c>
      <c r="B103" s="25" t="s">
        <v>107</v>
      </c>
      <c r="C103" s="25" t="s">
        <v>204</v>
      </c>
      <c r="D103" s="28">
        <v>96.38722038111018</v>
      </c>
      <c r="E103" s="29">
        <v>0.26955905511811024</v>
      </c>
      <c r="F103" s="30">
        <v>35.0</v>
      </c>
      <c r="G103" s="59"/>
      <c r="H103" s="34">
        <v>43.32555573284135</v>
      </c>
      <c r="I103" s="35" t="s">
        <v>31</v>
      </c>
      <c r="J103" s="36">
        <v>8600.0</v>
      </c>
      <c r="K103" s="28">
        <v>5.037855317772251</v>
      </c>
      <c r="L103" s="28">
        <v>7.951069723306471</v>
      </c>
      <c r="M103" s="34">
        <v>43.423037664450916</v>
      </c>
      <c r="N103" s="35" t="s">
        <v>31</v>
      </c>
      <c r="O103" s="36">
        <v>10100.0</v>
      </c>
      <c r="P103" s="28">
        <v>4.299310659846625</v>
      </c>
      <c r="Q103" s="37">
        <v>6.796623667283491</v>
      </c>
      <c r="R103" s="38">
        <f t="shared" si="2"/>
        <v>20.16918693</v>
      </c>
      <c r="S103" s="39" t="str">
        <f t="array" ref="S103">if(R103="","", if(index(Index_of_Stuff!J:J,match(B103,Index_of_Stuff!F:F,0))&gt;0,(D103-index(Index_of_Stuff!J:J,match(B103,Index_of_Stuff!F:F,0)))*(R103/index(Index_of_Stuff!I:I,match(B103,Index_of_Stuff!F:F,0))),(D103/index(Index_of_Stuff!I:I,match(B103,Index_of_Stuff!F:F,0)))*R103))</f>
        <v>#DIV/0!</v>
      </c>
      <c r="T103" s="40" t="str">
        <f t="array" ref="T103">if(or($F103=0,$F103=""),"", iferror(index(EPS!B:B,match($A103,EPS!$A:$A,0)),index(Ghosts!B:B,match($A103,Ghosts!$A:$A,0)))*($S103/(($F103/48)*$D103)/$E103))</f>
        <v>#DIV/0!</v>
      </c>
      <c r="U103" s="40" t="str">
        <f t="array" ref="U103">if(or($F103=0,$F103=""),"", iferror(index(EPS!D:D,match($A103,EPS!$A:$A,0)),index(Ghosts!D:D,match($A103,Ghosts!$A:$A,0)))*($S103/(($F103/48)*$D103)/$E103))</f>
        <v>#DIV/0!</v>
      </c>
      <c r="V103" s="40" t="str">
        <f t="array" ref="V103">if(or($F103=0,$F103=""),"", iferror(index(EPS!F:F,match($A103,EPS!$A:$A,0)),index(Ghosts!F:F,match($A103,Ghosts!$A:$A,0)))*($S103/(($F103/48)*$D103)/$E103))</f>
        <v>#DIV/0!</v>
      </c>
      <c r="W103" s="40" t="str">
        <f t="array" ref="W103">if(or($F103=0,$F103=""),"", iferror(index(EPS!M:M,match($A103,EPS!$A:$A,0)),index(Ghosts!M:M,match($A103,Ghosts!$A:$A,0)))*($S103/(($F103/48)*$D103)/$E103))</f>
        <v>#DIV/0!</v>
      </c>
      <c r="X103" s="39" t="str">
        <f t="shared" si="3"/>
        <v>#DIV/0!</v>
      </c>
      <c r="Y103" s="41">
        <f t="array" ref="Y103">if(or(F103=0,F103=""),"",((iferror(index(EPS!H:H,match(A103,EPS!A:A,0)),index(Ghosts!H:H,match(A103,Ghosts!A:A,0)))*1.25)+(iferror(index(EPS!I:I,match(A103,EPS!A:A,0)),index(Ghosts!I:I,match(A103,Ghosts!A:A,0)))*1.25)+(iferror(index(EPS!J:J,match(A103,EPS!A:A,0)),index(Ghosts!J:J,match(A103,Ghosts!A:A,0)))*1.5)+(iferror(index(EPS!K:K,match(A103,EPS!A:A,0)),index(Ghosts!K:K,match(A103,Ghosts!A:A,0)))*2)+(iferror(index(EPS!L:L,match(A103,EPS!A:A,0)),index(Ghosts!L:L,match(A103,Ghosts!A:A,0)))*2))*D103*(F103/48))</f>
        <v>22.61861671</v>
      </c>
      <c r="Z103" s="41" t="str">
        <f t="shared" si="4"/>
        <v>#DIV/0!</v>
      </c>
      <c r="AA103" s="41">
        <f t="array" ref="AA103">if(or(F103=0,F103=""),"",((iferror(index(EPS!H:H,match(A103,EPS!A:A,0)),index(Ghosts!H:H,match(A103,Ghosts!A:A,0)))*1.2)+(iferror(index(EPS!I:I,match(A103,EPS!A:A,0)),index(Ghosts!I:I,match(A103,Ghosts!A:A,0)))*1.2)+(iferror(index(EPS!J:J,match(A103,EPS!A:A,0)),index(Ghosts!J:J,match(A103,Ghosts!A:A,0)))*1.5)+(iferror(index(EPS!K:K,match(A103,EPS!A:A,0)),index(Ghosts!K:K,match(A103,Ghosts!A:A,0)))*3)+(iferror(index(EPS!L:L,match(A103,EPS!A:A,0)),index(Ghosts!L:L,match(A103,Ghosts!A:A,0)))*3))*D103*(F103/48))</f>
        <v>24.20313225</v>
      </c>
      <c r="AB103" s="42">
        <f t="shared" ref="AB103:AF103" si="105">if(iferror(search(AB$1,$I103),0)&gt;0,1,0)</f>
        <v>0</v>
      </c>
      <c r="AC103" s="42">
        <f t="shared" si="105"/>
        <v>0</v>
      </c>
      <c r="AD103" s="42">
        <f t="shared" si="105"/>
        <v>0</v>
      </c>
      <c r="AE103" s="42">
        <f t="shared" si="105"/>
        <v>0</v>
      </c>
      <c r="AF103" s="42">
        <f t="shared" si="105"/>
        <v>1</v>
      </c>
      <c r="AG103" s="25"/>
      <c r="AH103" s="25"/>
      <c r="AI103" s="25"/>
      <c r="AJ103" s="25"/>
      <c r="AK103" s="25"/>
      <c r="AL103" s="25"/>
    </row>
    <row r="104">
      <c r="A104" s="26" t="s">
        <v>298</v>
      </c>
      <c r="B104" s="25" t="s">
        <v>107</v>
      </c>
      <c r="C104" s="25" t="s">
        <v>204</v>
      </c>
      <c r="D104" s="28">
        <v>96.38722038111018</v>
      </c>
      <c r="E104" s="29">
        <v>0.21430455259026687</v>
      </c>
      <c r="F104" s="30">
        <v>32.0</v>
      </c>
      <c r="G104" s="59"/>
      <c r="H104" s="34">
        <v>31.489071748139132</v>
      </c>
      <c r="I104" s="35" t="s">
        <v>27</v>
      </c>
      <c r="J104" s="36">
        <v>6200.0</v>
      </c>
      <c r="K104" s="28">
        <v>5.078882540022441</v>
      </c>
      <c r="L104" s="28">
        <v>6.345959603910174</v>
      </c>
      <c r="M104" s="34">
        <v>31.28884505858153</v>
      </c>
      <c r="N104" s="35" t="s">
        <v>27</v>
      </c>
      <c r="O104" s="36">
        <v>7000.0</v>
      </c>
      <c r="P104" s="28">
        <v>4.46983500836879</v>
      </c>
      <c r="Q104" s="37">
        <v>5.558947950284769</v>
      </c>
      <c r="R104" s="38">
        <f t="shared" si="2"/>
        <v>13.94924634</v>
      </c>
      <c r="S104" s="39" t="str">
        <f t="array" ref="S104">if(R104="","", if(index(Index_of_Stuff!J:J,match(B104,Index_of_Stuff!F:F,0))&gt;0,(D104-index(Index_of_Stuff!J:J,match(B104,Index_of_Stuff!F:F,0)))*(R104/index(Index_of_Stuff!I:I,match(B104,Index_of_Stuff!F:F,0))),(D104/index(Index_of_Stuff!I:I,match(B104,Index_of_Stuff!F:F,0)))*R104))</f>
        <v>#DIV/0!</v>
      </c>
      <c r="T104" s="40" t="str">
        <f t="array" ref="T104">if(or($F104=0,$F104=""),"", iferror(index(EPS!B:B,match($A104,EPS!$A:$A,0)),index(Ghosts!B:B,match($A104,Ghosts!$A:$A,0)))*($S104/(($F104/48)*$D104)/$E104))</f>
        <v>#DIV/0!</v>
      </c>
      <c r="U104" s="40" t="str">
        <f t="array" ref="U104">if(or($F104=0,$F104=""),"", iferror(index(EPS!D:D,match($A104,EPS!$A:$A,0)),index(Ghosts!D:D,match($A104,Ghosts!$A:$A,0)))*($S104/(($F104/48)*$D104)/$E104))</f>
        <v>#DIV/0!</v>
      </c>
      <c r="V104" s="40" t="str">
        <f t="array" ref="V104">if(or($F104=0,$F104=""),"", iferror(index(EPS!F:F,match($A104,EPS!$A:$A,0)),index(Ghosts!F:F,match($A104,Ghosts!$A:$A,0)))*($S104/(($F104/48)*$D104)/$E104))</f>
        <v>#DIV/0!</v>
      </c>
      <c r="W104" s="40" t="str">
        <f t="array" ref="W104">if(or($F104=0,$F104=""),"", iferror(index(EPS!M:M,match($A104,EPS!$A:$A,0)),index(Ghosts!M:M,match($A104,Ghosts!$A:$A,0)))*($S104/(($F104/48)*$D104)/$E104))</f>
        <v>#DIV/0!</v>
      </c>
      <c r="X104" s="39" t="str">
        <f t="shared" si="3"/>
        <v>#DIV/0!</v>
      </c>
      <c r="Y104" s="41">
        <f t="array" ref="Y104">if(or(F104=0,F104=""),"",((iferror(index(EPS!H:H,match(A104,EPS!A:A,0)),index(Ghosts!H:H,match(A104,Ghosts!A:A,0)))*1.25)+(iferror(index(EPS!I:I,match(A104,EPS!A:A,0)),index(Ghosts!I:I,match(A104,Ghosts!A:A,0)))*1.25)+(iferror(index(EPS!J:J,match(A104,EPS!A:A,0)),index(Ghosts!J:J,match(A104,Ghosts!A:A,0)))*1.5)+(iferror(index(EPS!K:K,match(A104,EPS!A:A,0)),index(Ghosts!K:K,match(A104,Ghosts!A:A,0)))*2)+(iferror(index(EPS!L:L,match(A104,EPS!A:A,0)),index(Ghosts!L:L,match(A104,Ghosts!A:A,0)))*2))*D104*(F104/48))</f>
        <v>17.20351238</v>
      </c>
      <c r="Z104" s="41" t="str">
        <f t="shared" si="4"/>
        <v>#DIV/0!</v>
      </c>
      <c r="AA104" s="41">
        <f t="array" ref="AA104">if(or(F104=0,F104=""),"",((iferror(index(EPS!H:H,match(A104,EPS!A:A,0)),index(Ghosts!H:H,match(A104,Ghosts!A:A,0)))*1.2)+(iferror(index(EPS!I:I,match(A104,EPS!A:A,0)),index(Ghosts!I:I,match(A104,Ghosts!A:A,0)))*1.2)+(iferror(index(EPS!J:J,match(A104,EPS!A:A,0)),index(Ghosts!J:J,match(A104,Ghosts!A:A,0)))*1.5)+(iferror(index(EPS!K:K,match(A104,EPS!A:A,0)),index(Ghosts!K:K,match(A104,Ghosts!A:A,0)))*3)+(iferror(index(EPS!L:L,match(A104,EPS!A:A,0)),index(Ghosts!L:L,match(A104,Ghosts!A:A,0)))*3))*D104*(F104/48))</f>
        <v>18.44465849</v>
      </c>
      <c r="AB104" s="42">
        <f t="shared" ref="AB104:AF104" si="106">if(iferror(search(AB$1,$I104),0)&gt;0,1,0)</f>
        <v>1</v>
      </c>
      <c r="AC104" s="42">
        <f t="shared" si="106"/>
        <v>0</v>
      </c>
      <c r="AD104" s="42">
        <f t="shared" si="106"/>
        <v>0</v>
      </c>
      <c r="AE104" s="42">
        <f t="shared" si="106"/>
        <v>0</v>
      </c>
      <c r="AF104" s="42">
        <f t="shared" si="106"/>
        <v>0</v>
      </c>
      <c r="AG104" s="25"/>
      <c r="AH104" s="25"/>
      <c r="AI104" s="25"/>
      <c r="AJ104" s="25"/>
      <c r="AK104" s="25"/>
      <c r="AL104" s="25"/>
    </row>
    <row r="105">
      <c r="A105" s="26" t="s">
        <v>299</v>
      </c>
      <c r="B105" s="25" t="s">
        <v>107</v>
      </c>
      <c r="C105" s="25" t="s">
        <v>204</v>
      </c>
      <c r="D105" s="28">
        <v>96.38722038111018</v>
      </c>
      <c r="E105" s="29">
        <v>0.1902874109263658</v>
      </c>
      <c r="F105" s="30">
        <v>26.0</v>
      </c>
      <c r="G105" s="59"/>
      <c r="H105" s="34">
        <v>21.242922673773556</v>
      </c>
      <c r="I105" s="35" t="s">
        <v>45</v>
      </c>
      <c r="J105" s="36">
        <v>4300.0</v>
      </c>
      <c r="K105" s="28">
        <v>4.940214575296176</v>
      </c>
      <c r="L105" s="28">
        <v>4.627368539046114</v>
      </c>
      <c r="M105" s="34">
        <v>21.923458135500702</v>
      </c>
      <c r="N105" s="35" t="s">
        <v>30</v>
      </c>
      <c r="O105" s="36">
        <v>4800.0</v>
      </c>
      <c r="P105" s="28">
        <v>4.567387111562646</v>
      </c>
      <c r="Q105" s="37">
        <v>4.378056700835717</v>
      </c>
      <c r="R105" s="38">
        <f t="shared" si="2"/>
        <v>9.848391678</v>
      </c>
      <c r="S105" s="39" t="str">
        <f t="array" ref="S105">if(R105="","", if(index(Index_of_Stuff!J:J,match(B105,Index_of_Stuff!F:F,0))&gt;0,(D105-index(Index_of_Stuff!J:J,match(B105,Index_of_Stuff!F:F,0)))*(R105/index(Index_of_Stuff!I:I,match(B105,Index_of_Stuff!F:F,0))),(D105/index(Index_of_Stuff!I:I,match(B105,Index_of_Stuff!F:F,0)))*R105))</f>
        <v>#DIV/0!</v>
      </c>
      <c r="T105" s="40" t="str">
        <f t="array" ref="T105">if(or($F105=0,$F105=""),"", iferror(index(EPS!B:B,match($A105,EPS!$A:$A,0)),index(Ghosts!B:B,match($A105,Ghosts!$A:$A,0)))*($S105/(($F105/48)*$D105)/$E105))</f>
        <v>#DIV/0!</v>
      </c>
      <c r="U105" s="40" t="str">
        <f t="array" ref="U105">if(or($F105=0,$F105=""),"", iferror(index(EPS!D:D,match($A105,EPS!$A:$A,0)),index(Ghosts!D:D,match($A105,Ghosts!$A:$A,0)))*($S105/(($F105/48)*$D105)/$E105))</f>
        <v>#DIV/0!</v>
      </c>
      <c r="V105" s="40" t="str">
        <f t="array" ref="V105">if(or($F105=0,$F105=""),"", iferror(index(EPS!F:F,match($A105,EPS!$A:$A,0)),index(Ghosts!F:F,match($A105,Ghosts!$A:$A,0)))*($S105/(($F105/48)*$D105)/$E105))</f>
        <v>#DIV/0!</v>
      </c>
      <c r="W105" s="40" t="str">
        <f t="array" ref="W105">if(or($F105=0,$F105=""),"", iferror(index(EPS!M:M,match($A105,EPS!$A:$A,0)),index(Ghosts!M:M,match($A105,Ghosts!$A:$A,0)))*($S105/(($F105/48)*$D105)/$E105))</f>
        <v>#DIV/0!</v>
      </c>
      <c r="X105" s="39" t="str">
        <f t="shared" si="3"/>
        <v>#DIV/0!</v>
      </c>
      <c r="Y105" s="41">
        <f t="array" ref="Y105">if(or(F105=0,F105=""),"",((iferror(index(EPS!H:H,match(A105,EPS!A:A,0)),index(Ghosts!H:H,match(A105,Ghosts!A:A,0)))*1.25)+(iferror(index(EPS!I:I,match(A105,EPS!A:A,0)),index(Ghosts!I:I,match(A105,Ghosts!A:A,0)))*1.25)+(iferror(index(EPS!J:J,match(A105,EPS!A:A,0)),index(Ghosts!J:J,match(A105,Ghosts!A:A,0)))*1.5)+(iferror(index(EPS!K:K,match(A105,EPS!A:A,0)),index(Ghosts!K:K,match(A105,Ghosts!A:A,0)))*2)+(iferror(index(EPS!L:L,match(A105,EPS!A:A,0)),index(Ghosts!L:L,match(A105,Ghosts!A:A,0)))*2))*D105*(F105/48))</f>
        <v>11.36475611</v>
      </c>
      <c r="Z105" s="41" t="str">
        <f t="shared" si="4"/>
        <v>#DIV/0!</v>
      </c>
      <c r="AA105" s="41">
        <f t="array" ref="AA105">if(or(F105=0,F105=""),"",((iferror(index(EPS!H:H,match(A105,EPS!A:A,0)),index(Ghosts!H:H,match(A105,Ghosts!A:A,0)))*1.2)+(iferror(index(EPS!I:I,match(A105,EPS!A:A,0)),index(Ghosts!I:I,match(A105,Ghosts!A:A,0)))*1.2)+(iferror(index(EPS!J:J,match(A105,EPS!A:A,0)),index(Ghosts!J:J,match(A105,Ghosts!A:A,0)))*1.5)+(iferror(index(EPS!K:K,match(A105,EPS!A:A,0)),index(Ghosts!K:K,match(A105,Ghosts!A:A,0)))*3)+(iferror(index(EPS!L:L,match(A105,EPS!A:A,0)),index(Ghosts!L:L,match(A105,Ghosts!A:A,0)))*3))*D105*(F105/48))</f>
        <v>12.23587569</v>
      </c>
      <c r="AB105" s="42">
        <f t="shared" ref="AB105:AF105" si="107">if(iferror(search(AB$1,$I105),0)&gt;0,1,0)</f>
        <v>0</v>
      </c>
      <c r="AC105" s="42">
        <f t="shared" si="107"/>
        <v>0</v>
      </c>
      <c r="AD105" s="42">
        <f t="shared" si="107"/>
        <v>0</v>
      </c>
      <c r="AE105" s="42">
        <f t="shared" si="107"/>
        <v>1</v>
      </c>
      <c r="AF105" s="42">
        <f t="shared" si="107"/>
        <v>1</v>
      </c>
      <c r="AG105" s="25"/>
      <c r="AH105" s="25"/>
      <c r="AI105" s="25"/>
      <c r="AJ105" s="25"/>
      <c r="AK105" s="25"/>
      <c r="AL105" s="25"/>
    </row>
    <row r="106">
      <c r="A106" s="26" t="s">
        <v>300</v>
      </c>
      <c r="B106" s="25" t="s">
        <v>107</v>
      </c>
      <c r="C106" s="25" t="s">
        <v>204</v>
      </c>
      <c r="D106" s="28">
        <v>96.38722038111018</v>
      </c>
      <c r="E106" s="29">
        <v>0.22340796393688955</v>
      </c>
      <c r="F106" s="30">
        <v>19.0</v>
      </c>
      <c r="G106" s="59"/>
      <c r="H106" s="34">
        <v>14.146910012570965</v>
      </c>
      <c r="I106" s="35" t="s">
        <v>28</v>
      </c>
      <c r="J106" s="36">
        <v>3900.0</v>
      </c>
      <c r="K106" s="28">
        <v>3.6274128237361447</v>
      </c>
      <c r="L106" s="28">
        <v>2.523130601673275</v>
      </c>
      <c r="M106" s="34">
        <v>13.824178928304395</v>
      </c>
      <c r="N106" s="35" t="s">
        <v>28</v>
      </c>
      <c r="O106" s="36">
        <v>3600.0</v>
      </c>
      <c r="P106" s="28">
        <v>3.8400497023067763</v>
      </c>
      <c r="Q106" s="37">
        <v>2.6262907263519497</v>
      </c>
      <c r="R106" s="38">
        <f t="shared" si="2"/>
        <v>8.70522148</v>
      </c>
      <c r="S106" s="39" t="str">
        <f t="array" ref="S106">if(R106="","", if(index(Index_of_Stuff!J:J,match(B106,Index_of_Stuff!F:F,0))&gt;0,(D106-index(Index_of_Stuff!J:J,match(B106,Index_of_Stuff!F:F,0)))*(R106/index(Index_of_Stuff!I:I,match(B106,Index_of_Stuff!F:F,0))),(D106/index(Index_of_Stuff!I:I,match(B106,Index_of_Stuff!F:F,0)))*R106))</f>
        <v>#DIV/0!</v>
      </c>
      <c r="T106" s="40" t="str">
        <f t="array" ref="T106">if(or($F106=0,$F106=""),"", iferror(index(EPS!B:B,match($A106,EPS!$A:$A,0)),index(Ghosts!B:B,match($A106,Ghosts!$A:$A,0)))*($S106/(($F106/48)*$D106)/$E106))</f>
        <v>#DIV/0!</v>
      </c>
      <c r="U106" s="40" t="str">
        <f t="array" ref="U106">if(or($F106=0,$F106=""),"", iferror(index(EPS!D:D,match($A106,EPS!$A:$A,0)),index(Ghosts!D:D,match($A106,Ghosts!$A:$A,0)))*($S106/(($F106/48)*$D106)/$E106))</f>
        <v>#DIV/0!</v>
      </c>
      <c r="V106" s="40" t="str">
        <f t="array" ref="V106">if(or($F106=0,$F106=""),"", iferror(index(EPS!F:F,match($A106,EPS!$A:$A,0)),index(Ghosts!F:F,match($A106,Ghosts!$A:$A,0)))*($S106/(($F106/48)*$D106)/$E106))</f>
        <v>#DIV/0!</v>
      </c>
      <c r="W106" s="40" t="str">
        <f t="array" ref="W106">if(or($F106=0,$F106=""),"", iferror(index(EPS!M:M,match($A106,EPS!$A:$A,0)),index(Ghosts!M:M,match($A106,Ghosts!$A:$A,0)))*($S106/(($F106/48)*$D106)/$E106))</f>
        <v>#DIV/0!</v>
      </c>
      <c r="X106" s="39" t="str">
        <f t="shared" si="3"/>
        <v>#DIV/0!</v>
      </c>
      <c r="Y106" s="41">
        <f t="array" ref="Y106">if(or(F106=0,F106=""),"",((iferror(index(EPS!H:H,match(A106,EPS!A:A,0)),index(Ghosts!H:H,match(A106,Ghosts!A:A,0)))*1.25)+(iferror(index(EPS!I:I,match(A106,EPS!A:A,0)),index(Ghosts!I:I,match(A106,Ghosts!A:A,0)))*1.25)+(iferror(index(EPS!J:J,match(A106,EPS!A:A,0)),index(Ghosts!J:J,match(A106,Ghosts!A:A,0)))*1.5)+(iferror(index(EPS!K:K,match(A106,EPS!A:A,0)),index(Ghosts!K:K,match(A106,Ghosts!A:A,0)))*2)+(iferror(index(EPS!L:L,match(A106,EPS!A:A,0)),index(Ghosts!L:L,match(A106,Ghosts!A:A,0)))*2))*D106*(F106/48))</f>
        <v>4.750082704</v>
      </c>
      <c r="Z106" s="41" t="str">
        <f t="shared" si="4"/>
        <v>#DIV/0!</v>
      </c>
      <c r="AA106" s="41">
        <f t="array" ref="AA106">if(or(F106=0,F106=""),"",((iferror(index(EPS!H:H,match(A106,EPS!A:A,0)),index(Ghosts!H:H,match(A106,Ghosts!A:A,0)))*1.2)+(iferror(index(EPS!I:I,match(A106,EPS!A:A,0)),index(Ghosts!I:I,match(A106,Ghosts!A:A,0)))*1.2)+(iferror(index(EPS!J:J,match(A106,EPS!A:A,0)),index(Ghosts!J:J,match(A106,Ghosts!A:A,0)))*1.5)+(iferror(index(EPS!K:K,match(A106,EPS!A:A,0)),index(Ghosts!K:K,match(A106,Ghosts!A:A,0)))*3)+(iferror(index(EPS!L:L,match(A106,EPS!A:A,0)),index(Ghosts!L:L,match(A106,Ghosts!A:A,0)))*3))*D106*(F106/48))</f>
        <v>5.209066599</v>
      </c>
      <c r="AB106" s="42">
        <f t="shared" ref="AB106:AF106" si="108">if(iferror(search(AB$1,$I106),0)&gt;0,1,0)</f>
        <v>0</v>
      </c>
      <c r="AC106" s="42">
        <f t="shared" si="108"/>
        <v>1</v>
      </c>
      <c r="AD106" s="42">
        <f t="shared" si="108"/>
        <v>0</v>
      </c>
      <c r="AE106" s="42">
        <f t="shared" si="108"/>
        <v>0</v>
      </c>
      <c r="AF106" s="42">
        <f t="shared" si="108"/>
        <v>0</v>
      </c>
      <c r="AG106" s="25"/>
      <c r="AH106" s="25"/>
      <c r="AI106" s="25"/>
      <c r="AJ106" s="25"/>
      <c r="AK106" s="25"/>
      <c r="AL106" s="25"/>
    </row>
    <row r="107">
      <c r="A107" s="26" t="s">
        <v>301</v>
      </c>
      <c r="B107" s="25" t="s">
        <v>107</v>
      </c>
      <c r="C107" s="25" t="s">
        <v>204</v>
      </c>
      <c r="D107" s="28">
        <v>96.38722038111018</v>
      </c>
      <c r="E107" s="29">
        <v>0.14401086956521741</v>
      </c>
      <c r="F107" s="30">
        <v>16.0</v>
      </c>
      <c r="G107" s="59"/>
      <c r="H107" s="34">
        <v>12.247535889387478</v>
      </c>
      <c r="I107" s="35" t="s">
        <v>58</v>
      </c>
      <c r="J107" s="36">
        <v>3000.0</v>
      </c>
      <c r="K107" s="28">
        <v>4.08251196312916</v>
      </c>
      <c r="L107" s="28">
        <v>2.555255964795037</v>
      </c>
      <c r="M107" s="34">
        <v>12.482630742736161</v>
      </c>
      <c r="N107" s="35" t="s">
        <v>27</v>
      </c>
      <c r="O107" s="36">
        <v>3000.0</v>
      </c>
      <c r="P107" s="28">
        <v>4.160876914245387</v>
      </c>
      <c r="Q107" s="37">
        <v>2.640806935481113</v>
      </c>
      <c r="R107" s="38">
        <f t="shared" si="2"/>
        <v>4.399560365</v>
      </c>
      <c r="S107" s="39" t="str">
        <f t="array" ref="S107">if(R107="","", if(index(Index_of_Stuff!J:J,match(B107,Index_of_Stuff!F:F,0))&gt;0,(D107-index(Index_of_Stuff!J:J,match(B107,Index_of_Stuff!F:F,0)))*(R107/index(Index_of_Stuff!I:I,match(B107,Index_of_Stuff!F:F,0))),(D107/index(Index_of_Stuff!I:I,match(B107,Index_of_Stuff!F:F,0)))*R107))</f>
        <v>#DIV/0!</v>
      </c>
      <c r="T107" s="40" t="str">
        <f t="array" ref="T107">if(or($F107=0,$F107=""),"", iferror(index(EPS!B:B,match($A107,EPS!$A:$A,0)),index(Ghosts!B:B,match($A107,Ghosts!$A:$A,0)))*($S107/(($F107/48)*$D107)/$E107))</f>
        <v>#DIV/0!</v>
      </c>
      <c r="U107" s="40" t="str">
        <f t="array" ref="U107">if(or($F107=0,$F107=""),"", iferror(index(EPS!D:D,match($A107,EPS!$A:$A,0)),index(Ghosts!D:D,match($A107,Ghosts!$A:$A,0)))*($S107/(($F107/48)*$D107)/$E107))</f>
        <v>#DIV/0!</v>
      </c>
      <c r="V107" s="40" t="str">
        <f t="array" ref="V107">if(or($F107=0,$F107=""),"", iferror(index(EPS!F:F,match($A107,EPS!$A:$A,0)),index(Ghosts!F:F,match($A107,Ghosts!$A:$A,0)))*($S107/(($F107/48)*$D107)/$E107))</f>
        <v>#DIV/0!</v>
      </c>
      <c r="W107" s="40" t="str">
        <f t="array" ref="W107">if(or($F107=0,$F107=""),"", iferror(index(EPS!M:M,match($A107,EPS!$A:$A,0)),index(Ghosts!M:M,match($A107,Ghosts!$A:$A,0)))*($S107/(($F107/48)*$D107)/$E107))</f>
        <v>#DIV/0!</v>
      </c>
      <c r="X107" s="39" t="str">
        <f t="shared" si="3"/>
        <v>#DIV/0!</v>
      </c>
      <c r="Y107" s="41">
        <f t="array" ref="Y107">if(or(F107=0,F107=""),"",((iferror(index(EPS!H:H,match(A107,EPS!A:A,0)),index(Ghosts!H:H,match(A107,Ghosts!A:A,0)))*1.25)+(iferror(index(EPS!I:I,match(A107,EPS!A:A,0)),index(Ghosts!I:I,match(A107,Ghosts!A:A,0)))*1.25)+(iferror(index(EPS!J:J,match(A107,EPS!A:A,0)),index(Ghosts!J:J,match(A107,Ghosts!A:A,0)))*1.5)+(iferror(index(EPS!K:K,match(A107,EPS!A:A,0)),index(Ghosts!K:K,match(A107,Ghosts!A:A,0)))*2)+(iferror(index(EPS!L:L,match(A107,EPS!A:A,0)),index(Ghosts!L:L,match(A107,Ghosts!A:A,0)))*2))*D107*(F107/48))</f>
        <v>8.266007375</v>
      </c>
      <c r="Z107" s="41" t="str">
        <f t="shared" si="4"/>
        <v>#DIV/0!</v>
      </c>
      <c r="AA107" s="41">
        <f t="array" ref="AA107">if(or(F107=0,F107=""),"",((iferror(index(EPS!H:H,match(A107,EPS!A:A,0)),index(Ghosts!H:H,match(A107,Ghosts!A:A,0)))*1.2)+(iferror(index(EPS!I:I,match(A107,EPS!A:A,0)),index(Ghosts!I:I,match(A107,Ghosts!A:A,0)))*1.2)+(iferror(index(EPS!J:J,match(A107,EPS!A:A,0)),index(Ghosts!J:J,match(A107,Ghosts!A:A,0)))*1.5)+(iferror(index(EPS!K:K,match(A107,EPS!A:A,0)),index(Ghosts!K:K,match(A107,Ghosts!A:A,0)))*3)+(iferror(index(EPS!L:L,match(A107,EPS!A:A,0)),index(Ghosts!L:L,match(A107,Ghosts!A:A,0)))*3))*D107*(F107/48))</f>
        <v>9.104736837</v>
      </c>
      <c r="AB107" s="42">
        <f t="shared" ref="AB107:AF107" si="109">if(iferror(search(AB$1,$I107),0)&gt;0,1,0)</f>
        <v>1</v>
      </c>
      <c r="AC107" s="42">
        <f t="shared" si="109"/>
        <v>1</v>
      </c>
      <c r="AD107" s="42">
        <f t="shared" si="109"/>
        <v>0</v>
      </c>
      <c r="AE107" s="42">
        <f t="shared" si="109"/>
        <v>0</v>
      </c>
      <c r="AF107" s="42">
        <f t="shared" si="109"/>
        <v>0</v>
      </c>
      <c r="AG107" s="25"/>
      <c r="AH107" s="25"/>
      <c r="AI107" s="25"/>
      <c r="AJ107" s="25"/>
      <c r="AK107" s="25"/>
      <c r="AL107" s="25"/>
    </row>
    <row r="108">
      <c r="A108" s="26" t="s">
        <v>302</v>
      </c>
      <c r="B108" s="25" t="s">
        <v>107</v>
      </c>
      <c r="C108" s="25" t="s">
        <v>204</v>
      </c>
      <c r="D108" s="28">
        <v>96.38722038111018</v>
      </c>
      <c r="E108" s="29">
        <v>0.1469045891529113</v>
      </c>
      <c r="F108" s="30">
        <v>14.0</v>
      </c>
      <c r="G108" s="59"/>
      <c r="H108" s="34">
        <v>11.687024210123568</v>
      </c>
      <c r="I108" s="35" t="s">
        <v>45</v>
      </c>
      <c r="J108" s="36">
        <v>3600.0</v>
      </c>
      <c r="K108" s="28">
        <v>3.246395613923213</v>
      </c>
      <c r="L108" s="28">
        <v>1.963427986813496</v>
      </c>
      <c r="M108" s="34">
        <v>12.260702940150484</v>
      </c>
      <c r="N108" s="35" t="s">
        <v>30</v>
      </c>
      <c r="O108" s="36">
        <v>3100.0</v>
      </c>
      <c r="P108" s="28">
        <v>3.9550654645646723</v>
      </c>
      <c r="Q108" s="37">
        <v>2.4774347910835535</v>
      </c>
      <c r="R108" s="38">
        <f t="shared" si="2"/>
        <v>3.937209079</v>
      </c>
      <c r="S108" s="39" t="str">
        <f t="array" ref="S108">if(R108="","", if(index(Index_of_Stuff!J:J,match(B108,Index_of_Stuff!F:F,0))&gt;0,(D108-index(Index_of_Stuff!J:J,match(B108,Index_of_Stuff!F:F,0)))*(R108/index(Index_of_Stuff!I:I,match(B108,Index_of_Stuff!F:F,0))),(D108/index(Index_of_Stuff!I:I,match(B108,Index_of_Stuff!F:F,0)))*R108))</f>
        <v>#DIV/0!</v>
      </c>
      <c r="T108" s="40" t="str">
        <f t="array" ref="T108">if(or($F108=0,$F108=""),"", iferror(index(EPS!B:B,match($A108,EPS!$A:$A,0)),index(Ghosts!B:B,match($A108,Ghosts!$A:$A,0)))*($S108/(($F108/48)*$D108)/$E108))</f>
        <v>#DIV/0!</v>
      </c>
      <c r="U108" s="40" t="str">
        <f t="array" ref="U108">if(or($F108=0,$F108=""),"", iferror(index(EPS!D:D,match($A108,EPS!$A:$A,0)),index(Ghosts!D:D,match($A108,Ghosts!$A:$A,0)))*($S108/(($F108/48)*$D108)/$E108))</f>
        <v>#DIV/0!</v>
      </c>
      <c r="V108" s="40" t="str">
        <f t="array" ref="V108">if(or($F108=0,$F108=""),"", iferror(index(EPS!F:F,match($A108,EPS!$A:$A,0)),index(Ghosts!F:F,match($A108,Ghosts!$A:$A,0)))*($S108/(($F108/48)*$D108)/$E108))</f>
        <v>#DIV/0!</v>
      </c>
      <c r="W108" s="40" t="str">
        <f t="array" ref="W108">if(or($F108=0,$F108=""),"", iferror(index(EPS!M:M,match($A108,EPS!$A:$A,0)),index(Ghosts!M:M,match($A108,Ghosts!$A:$A,0)))*($S108/(($F108/48)*$D108)/$E108))</f>
        <v>#DIV/0!</v>
      </c>
      <c r="X108" s="39" t="str">
        <f t="shared" si="3"/>
        <v>#DIV/0!</v>
      </c>
      <c r="Y108" s="41">
        <f t="array" ref="Y108">if(or(F108=0,F108=""),"",((iferror(index(EPS!H:H,match(A108,EPS!A:A,0)),index(Ghosts!H:H,match(A108,Ghosts!A:A,0)))*1.25)+(iferror(index(EPS!I:I,match(A108,EPS!A:A,0)),index(Ghosts!I:I,match(A108,Ghosts!A:A,0)))*1.25)+(iferror(index(EPS!J:J,match(A108,EPS!A:A,0)),index(Ghosts!J:J,match(A108,Ghosts!A:A,0)))*1.5)+(iferror(index(EPS!K:K,match(A108,EPS!A:A,0)),index(Ghosts!K:K,match(A108,Ghosts!A:A,0)))*2)+(iferror(index(EPS!L:L,match(A108,EPS!A:A,0)),index(Ghosts!L:L,match(A108,Ghosts!A:A,0)))*2))*D108*(F108/48))</f>
        <v>7.579248429</v>
      </c>
      <c r="Z108" s="41" t="str">
        <f t="shared" si="4"/>
        <v>#DIV/0!</v>
      </c>
      <c r="AA108" s="41">
        <f t="array" ref="AA108">if(or(F108=0,F108=""),"",((iferror(index(EPS!H:H,match(A108,EPS!A:A,0)),index(Ghosts!H:H,match(A108,Ghosts!A:A,0)))*1.2)+(iferror(index(EPS!I:I,match(A108,EPS!A:A,0)),index(Ghosts!I:I,match(A108,Ghosts!A:A,0)))*1.2)+(iferror(index(EPS!J:J,match(A108,EPS!A:A,0)),index(Ghosts!J:J,match(A108,Ghosts!A:A,0)))*1.5)+(iferror(index(EPS!K:K,match(A108,EPS!A:A,0)),index(Ghosts!K:K,match(A108,Ghosts!A:A,0)))*3)+(iferror(index(EPS!L:L,match(A108,EPS!A:A,0)),index(Ghosts!L:L,match(A108,Ghosts!A:A,0)))*3))*D108*(F108/48))</f>
        <v>8.330988426</v>
      </c>
      <c r="AB108" s="42">
        <f t="shared" ref="AB108:AF108" si="110">if(iferror(search(AB$1,$I108),0)&gt;0,1,0)</f>
        <v>0</v>
      </c>
      <c r="AC108" s="42">
        <f t="shared" si="110"/>
        <v>0</v>
      </c>
      <c r="AD108" s="42">
        <f t="shared" si="110"/>
        <v>0</v>
      </c>
      <c r="AE108" s="42">
        <f t="shared" si="110"/>
        <v>1</v>
      </c>
      <c r="AF108" s="42">
        <f t="shared" si="110"/>
        <v>1</v>
      </c>
      <c r="AG108" s="25"/>
      <c r="AH108" s="25"/>
      <c r="AI108" s="25"/>
      <c r="AJ108" s="25"/>
      <c r="AK108" s="25"/>
      <c r="AL108" s="25"/>
    </row>
    <row r="109">
      <c r="A109" s="26" t="s">
        <v>303</v>
      </c>
      <c r="B109" s="25" t="s">
        <v>107</v>
      </c>
      <c r="C109" s="25" t="s">
        <v>204</v>
      </c>
      <c r="D109" s="28">
        <v>96.38722038111018</v>
      </c>
      <c r="E109" s="29">
        <v>0.17023827392120075</v>
      </c>
      <c r="F109" s="30">
        <v>13.0</v>
      </c>
      <c r="G109" s="59"/>
      <c r="H109" s="34">
        <v>9.98676095062176</v>
      </c>
      <c r="I109" s="35" t="s">
        <v>44</v>
      </c>
      <c r="J109" s="36">
        <v>3100.0</v>
      </c>
      <c r="K109" s="28">
        <v>3.221535790523148</v>
      </c>
      <c r="L109" s="28">
        <v>1.736571167166251</v>
      </c>
      <c r="M109" s="34">
        <v>9.960943862190103</v>
      </c>
      <c r="N109" s="35" t="s">
        <v>29</v>
      </c>
      <c r="O109" s="36">
        <v>3000.0</v>
      </c>
      <c r="P109" s="28">
        <v>3.3203146207300342</v>
      </c>
      <c r="Q109" s="37">
        <v>1.7864296552279189</v>
      </c>
      <c r="R109" s="38">
        <f t="shared" si="2"/>
        <v>4.326592174</v>
      </c>
      <c r="S109" s="39" t="str">
        <f t="array" ref="S109">if(R109="","", if(index(Index_of_Stuff!J:J,match(B109,Index_of_Stuff!F:F,0))&gt;0,(D109-index(Index_of_Stuff!J:J,match(B109,Index_of_Stuff!F:F,0)))*(R109/index(Index_of_Stuff!I:I,match(B109,Index_of_Stuff!F:F,0))),(D109/index(Index_of_Stuff!I:I,match(B109,Index_of_Stuff!F:F,0)))*R109))</f>
        <v>#DIV/0!</v>
      </c>
      <c r="T109" s="40" t="str">
        <f t="array" ref="T109">if(or($F109=0,$F109=""),"", iferror(index(EPS!B:B,match($A109,EPS!$A:$A,0)),index(Ghosts!B:B,match($A109,Ghosts!$A:$A,0)))*($S109/(($F109/48)*$D109)/$E109))</f>
        <v>#DIV/0!</v>
      </c>
      <c r="U109" s="40" t="str">
        <f t="array" ref="U109">if(or($F109=0,$F109=""),"", iferror(index(EPS!D:D,match($A109,EPS!$A:$A,0)),index(Ghosts!D:D,match($A109,Ghosts!$A:$A,0)))*($S109/(($F109/48)*$D109)/$E109))</f>
        <v>#DIV/0!</v>
      </c>
      <c r="V109" s="40" t="str">
        <f t="array" ref="V109">if(or($F109=0,$F109=""),"", iferror(index(EPS!F:F,match($A109,EPS!$A:$A,0)),index(Ghosts!F:F,match($A109,Ghosts!$A:$A,0)))*($S109/(($F109/48)*$D109)/$E109))</f>
        <v>#DIV/0!</v>
      </c>
      <c r="W109" s="40" t="str">
        <f t="array" ref="W109">if(or($F109=0,$F109=""),"", iferror(index(EPS!M:M,match($A109,EPS!$A:$A,0)),index(Ghosts!M:M,match($A109,Ghosts!$A:$A,0)))*($S109/(($F109/48)*$D109)/$E109))</f>
        <v>#DIV/0!</v>
      </c>
      <c r="X109" s="39" t="str">
        <f t="shared" si="3"/>
        <v>#DIV/0!</v>
      </c>
      <c r="Y109" s="41">
        <f t="array" ref="Y109">if(or(F109=0,F109=""),"",((iferror(index(EPS!H:H,match(A109,EPS!A:A,0)),index(Ghosts!H:H,match(A109,Ghosts!A:A,0)))*1.25)+(iferror(index(EPS!I:I,match(A109,EPS!A:A,0)),index(Ghosts!I:I,match(A109,Ghosts!A:A,0)))*1.25)+(iferror(index(EPS!J:J,match(A109,EPS!A:A,0)),index(Ghosts!J:J,match(A109,Ghosts!A:A,0)))*1.5)+(iferror(index(EPS!K:K,match(A109,EPS!A:A,0)),index(Ghosts!K:K,match(A109,Ghosts!A:A,0)))*2)+(iferror(index(EPS!L:L,match(A109,EPS!A:A,0)),index(Ghosts!L:L,match(A109,Ghosts!A:A,0)))*2))*D109*(F109/48))</f>
        <v>5.90165898</v>
      </c>
      <c r="Z109" s="41" t="str">
        <f t="shared" si="4"/>
        <v>#DIV/0!</v>
      </c>
      <c r="AA109" s="41">
        <f t="array" ref="AA109">if(or(F109=0,F109=""),"",((iferror(index(EPS!H:H,match(A109,EPS!A:A,0)),index(Ghosts!H:H,match(A109,Ghosts!A:A,0)))*1.2)+(iferror(index(EPS!I:I,match(A109,EPS!A:A,0)),index(Ghosts!I:I,match(A109,Ghosts!A:A,0)))*1.2)+(iferror(index(EPS!J:J,match(A109,EPS!A:A,0)),index(Ghosts!J:J,match(A109,Ghosts!A:A,0)))*1.5)+(iferror(index(EPS!K:K,match(A109,EPS!A:A,0)),index(Ghosts!K:K,match(A109,Ghosts!A:A,0)))*3)+(iferror(index(EPS!L:L,match(A109,EPS!A:A,0)),index(Ghosts!L:L,match(A109,Ghosts!A:A,0)))*3))*D109*(F109/48))</f>
        <v>6.417099681</v>
      </c>
      <c r="AB109" s="42">
        <f t="shared" ref="AB109:AF109" si="111">if(iferror(search(AB$1,$I109),0)&gt;0,1,0)</f>
        <v>0</v>
      </c>
      <c r="AC109" s="42">
        <f t="shared" si="111"/>
        <v>0</v>
      </c>
      <c r="AD109" s="42">
        <f t="shared" si="111"/>
        <v>1</v>
      </c>
      <c r="AE109" s="42">
        <f t="shared" si="111"/>
        <v>1</v>
      </c>
      <c r="AF109" s="42">
        <f t="shared" si="111"/>
        <v>0</v>
      </c>
      <c r="AG109" s="25"/>
      <c r="AH109" s="25"/>
      <c r="AI109" s="25"/>
      <c r="AJ109" s="25"/>
      <c r="AK109" s="25"/>
      <c r="AL109" s="25"/>
    </row>
    <row r="110">
      <c r="A110" s="26" t="s">
        <v>304</v>
      </c>
      <c r="B110" s="25" t="s">
        <v>107</v>
      </c>
      <c r="C110" s="25" t="s">
        <v>204</v>
      </c>
      <c r="D110" s="28">
        <v>96.38722038111018</v>
      </c>
      <c r="E110" s="29">
        <v>0.20816203844980163</v>
      </c>
      <c r="F110" s="30">
        <v>10.0</v>
      </c>
      <c r="G110" s="59"/>
      <c r="H110" s="34">
        <v>7.419597843501827</v>
      </c>
      <c r="I110" s="35" t="s">
        <v>40</v>
      </c>
      <c r="J110" s="36">
        <v>3000.0</v>
      </c>
      <c r="K110" s="28">
        <v>2.473199281167276</v>
      </c>
      <c r="L110" s="28">
        <v>1.0725604081949713</v>
      </c>
      <c r="M110" s="34">
        <v>7.282056841763484</v>
      </c>
      <c r="N110" s="35" t="s">
        <v>29</v>
      </c>
      <c r="O110" s="36">
        <v>3000.0</v>
      </c>
      <c r="P110" s="28">
        <v>2.427352280587828</v>
      </c>
      <c r="Q110" s="37">
        <v>1.0383567589589489</v>
      </c>
      <c r="R110" s="38">
        <f t="shared" si="2"/>
        <v>4.210852281</v>
      </c>
      <c r="S110" s="39" t="str">
        <f t="array" ref="S110">if(R110="","", if(index(Index_of_Stuff!J:J,match(B110,Index_of_Stuff!F:F,0))&gt;0,(D110-index(Index_of_Stuff!J:J,match(B110,Index_of_Stuff!F:F,0)))*(R110/index(Index_of_Stuff!I:I,match(B110,Index_of_Stuff!F:F,0))),(D110/index(Index_of_Stuff!I:I,match(B110,Index_of_Stuff!F:F,0)))*R110))</f>
        <v>#DIV/0!</v>
      </c>
      <c r="T110" s="40" t="str">
        <f t="array" ref="T110">if(or($F110=0,$F110=""),"", iferror(index(EPS!B:B,match($A110,EPS!$A:$A,0)),index(Ghosts!B:B,match($A110,Ghosts!$A:$A,0)))*($S110/(($F110/48)*$D110)/$E110))</f>
        <v>#DIV/0!</v>
      </c>
      <c r="U110" s="40" t="str">
        <f t="array" ref="U110">if(or($F110=0,$F110=""),"", iferror(index(EPS!D:D,match($A110,EPS!$A:$A,0)),index(Ghosts!D:D,match($A110,Ghosts!$A:$A,0)))*($S110/(($F110/48)*$D110)/$E110))</f>
        <v>#DIV/0!</v>
      </c>
      <c r="V110" s="40" t="str">
        <f t="array" ref="V110">if(or($F110=0,$F110=""),"", iferror(index(EPS!F:F,match($A110,EPS!$A:$A,0)),index(Ghosts!F:F,match($A110,Ghosts!$A:$A,0)))*($S110/(($F110/48)*$D110)/$E110))</f>
        <v>#DIV/0!</v>
      </c>
      <c r="W110" s="40" t="str">
        <f t="array" ref="W110">if(or($F110=0,$F110=""),"", iferror(index(EPS!M:M,match($A110,EPS!$A:$A,0)),index(Ghosts!M:M,match($A110,Ghosts!$A:$A,0)))*($S110/(($F110/48)*$D110)/$E110))</f>
        <v>#DIV/0!</v>
      </c>
      <c r="X110" s="39" t="str">
        <f t="shared" si="3"/>
        <v>#DIV/0!</v>
      </c>
      <c r="Y110" s="41">
        <f t="array" ref="Y110">if(or(F110=0,F110=""),"",((iferror(index(EPS!H:H,match(A110,EPS!A:A,0)),index(Ghosts!H:H,match(A110,Ghosts!A:A,0)))*1.25)+(iferror(index(EPS!I:I,match(A110,EPS!A:A,0)),index(Ghosts!I:I,match(A110,Ghosts!A:A,0)))*1.25)+(iferror(index(EPS!J:J,match(A110,EPS!A:A,0)),index(Ghosts!J:J,match(A110,Ghosts!A:A,0)))*1.5)+(iferror(index(EPS!K:K,match(A110,EPS!A:A,0)),index(Ghosts!K:K,match(A110,Ghosts!A:A,0)))*2)+(iferror(index(EPS!L:L,match(A110,EPS!A:A,0)),index(Ghosts!L:L,match(A110,Ghosts!A:A,0)))*2))*D110*(F110/48))</f>
        <v>2.790209223</v>
      </c>
      <c r="Z110" s="41" t="str">
        <f t="shared" si="4"/>
        <v>#DIV/0!</v>
      </c>
      <c r="AA110" s="41">
        <f t="array" ref="AA110">if(or(F110=0,F110=""),"",((iferror(index(EPS!H:H,match(A110,EPS!A:A,0)),index(Ghosts!H:H,match(A110,Ghosts!A:A,0)))*1.2)+(iferror(index(EPS!I:I,match(A110,EPS!A:A,0)),index(Ghosts!I:I,match(A110,Ghosts!A:A,0)))*1.2)+(iferror(index(EPS!J:J,match(A110,EPS!A:A,0)),index(Ghosts!J:J,match(A110,Ghosts!A:A,0)))*1.5)+(iferror(index(EPS!K:K,match(A110,EPS!A:A,0)),index(Ghosts!K:K,match(A110,Ghosts!A:A,0)))*3)+(iferror(index(EPS!L:L,match(A110,EPS!A:A,0)),index(Ghosts!L:L,match(A110,Ghosts!A:A,0)))*3))*D110*(F110/48))</f>
        <v>2.940412642</v>
      </c>
      <c r="AB110" s="42">
        <f t="shared" ref="AB110:AF110" si="112">if(iferror(search(AB$1,$I110),0)&gt;0,1,0)</f>
        <v>0</v>
      </c>
      <c r="AC110" s="42">
        <f t="shared" si="112"/>
        <v>1</v>
      </c>
      <c r="AD110" s="42">
        <f t="shared" si="112"/>
        <v>1</v>
      </c>
      <c r="AE110" s="42">
        <f t="shared" si="112"/>
        <v>0</v>
      </c>
      <c r="AF110" s="42">
        <f t="shared" si="112"/>
        <v>0</v>
      </c>
      <c r="AG110" s="25"/>
      <c r="AH110" s="25"/>
      <c r="AI110" s="25"/>
      <c r="AJ110" s="25"/>
      <c r="AK110" s="25"/>
      <c r="AL110" s="25"/>
    </row>
    <row r="111">
      <c r="A111" s="26" t="s">
        <v>305</v>
      </c>
      <c r="B111" s="25" t="s">
        <v>107</v>
      </c>
      <c r="C111" s="25" t="s">
        <v>204</v>
      </c>
      <c r="D111" s="28">
        <v>96.38722038111018</v>
      </c>
      <c r="E111" s="29">
        <v>0.18856046065259116</v>
      </c>
      <c r="F111" s="30">
        <v>0.0</v>
      </c>
      <c r="G111" s="59"/>
      <c r="H111" s="34" t="s">
        <v>64</v>
      </c>
      <c r="I111" s="35" t="s">
        <v>58</v>
      </c>
      <c r="J111" s="36">
        <v>3000.0</v>
      </c>
      <c r="K111" s="28" t="s">
        <v>64</v>
      </c>
      <c r="L111" s="28" t="s">
        <v>64</v>
      </c>
      <c r="M111" s="34" t="s">
        <v>64</v>
      </c>
      <c r="N111" s="35" t="s">
        <v>27</v>
      </c>
      <c r="O111" s="36">
        <v>3000.0</v>
      </c>
      <c r="P111" s="28" t="s">
        <v>64</v>
      </c>
      <c r="Q111" s="37" t="s">
        <v>64</v>
      </c>
      <c r="R111" s="38" t="str">
        <f t="shared" si="2"/>
        <v/>
      </c>
      <c r="S111" s="39" t="str">
        <f t="array" ref="S111">if(R111="","", if(index(Index_of_Stuff!J:J,match(B111,Index_of_Stuff!F:F,0))&gt;0,(D111-index(Index_of_Stuff!J:J,match(B111,Index_of_Stuff!F:F,0)))*(R111/index(Index_of_Stuff!I:I,match(B111,Index_of_Stuff!F:F,0))),(D111/index(Index_of_Stuff!I:I,match(B111,Index_of_Stuff!F:F,0)))*R111))</f>
        <v/>
      </c>
      <c r="T111" s="40" t="str">
        <f t="array" ref="T111">if(or($F111=0,$F111=""),"", iferror(index(EPS!B:B,match($A111,EPS!$A:$A,0)),index(Ghosts!B:B,match($A111,Ghosts!$A:$A,0)))*($S111/(($F111/48)*$D111)/$E111))</f>
        <v/>
      </c>
      <c r="U111" s="40" t="str">
        <f t="array" ref="U111">if(or($F111=0,$F111=""),"", iferror(index(EPS!D:D,match($A111,EPS!$A:$A,0)),index(Ghosts!D:D,match($A111,Ghosts!$A:$A,0)))*($S111/(($F111/48)*$D111)/$E111))</f>
        <v/>
      </c>
      <c r="V111" s="40" t="str">
        <f t="array" ref="V111">if(or($F111=0,$F111=""),"", iferror(index(EPS!F:F,match($A111,EPS!$A:$A,0)),index(Ghosts!F:F,match($A111,Ghosts!$A:$A,0)))*($S111/(($F111/48)*$D111)/$E111))</f>
        <v/>
      </c>
      <c r="W111" s="40" t="str">
        <f t="array" ref="W111">if(or($F111=0,$F111=""),"", iferror(index(EPS!M:M,match($A111,EPS!$A:$A,0)),index(Ghosts!M:M,match($A111,Ghosts!$A:$A,0)))*($S111/(($F111/48)*$D111)/$E111))</f>
        <v/>
      </c>
      <c r="X111" s="39" t="str">
        <f t="shared" si="3"/>
        <v/>
      </c>
      <c r="Y111" s="41" t="str">
        <f t="array" ref="Y111">if(or(F111=0,F111=""),"",((iferror(index(EPS!H:H,match(A111,EPS!A:A,0)),index(Ghosts!H:H,match(A111,Ghosts!A:A,0)))*1.25)+(iferror(index(EPS!I:I,match(A111,EPS!A:A,0)),index(Ghosts!I:I,match(A111,Ghosts!A:A,0)))*1.25)+(iferror(index(EPS!J:J,match(A111,EPS!A:A,0)),index(Ghosts!J:J,match(A111,Ghosts!A:A,0)))*1.5)+(iferror(index(EPS!K:K,match(A111,EPS!A:A,0)),index(Ghosts!K:K,match(A111,Ghosts!A:A,0)))*2)+(iferror(index(EPS!L:L,match(A111,EPS!A:A,0)),index(Ghosts!L:L,match(A111,Ghosts!A:A,0)))*2))*D111*(F111/48))</f>
        <v/>
      </c>
      <c r="Z111" s="41" t="str">
        <f t="shared" si="4"/>
        <v/>
      </c>
      <c r="AA111" s="41" t="str">
        <f t="array" ref="AA111">if(or(F111=0,F111=""),"",((iferror(index(EPS!H:H,match(A111,EPS!A:A,0)),index(Ghosts!H:H,match(A111,Ghosts!A:A,0)))*1.2)+(iferror(index(EPS!I:I,match(A111,EPS!A:A,0)),index(Ghosts!I:I,match(A111,Ghosts!A:A,0)))*1.2)+(iferror(index(EPS!J:J,match(A111,EPS!A:A,0)),index(Ghosts!J:J,match(A111,Ghosts!A:A,0)))*1.5)+(iferror(index(EPS!K:K,match(A111,EPS!A:A,0)),index(Ghosts!K:K,match(A111,Ghosts!A:A,0)))*3)+(iferror(index(EPS!L:L,match(A111,EPS!A:A,0)),index(Ghosts!L:L,match(A111,Ghosts!A:A,0)))*3))*D111*(F111/48))</f>
        <v/>
      </c>
      <c r="AB111" s="42">
        <f t="shared" ref="AB111:AF111" si="113">if(iferror(search(AB$1,$I111),0)&gt;0,1,0)</f>
        <v>1</v>
      </c>
      <c r="AC111" s="42">
        <f t="shared" si="113"/>
        <v>1</v>
      </c>
      <c r="AD111" s="42">
        <f t="shared" si="113"/>
        <v>0</v>
      </c>
      <c r="AE111" s="42">
        <f t="shared" si="113"/>
        <v>0</v>
      </c>
      <c r="AF111" s="42">
        <f t="shared" si="113"/>
        <v>0</v>
      </c>
      <c r="AG111" s="25"/>
      <c r="AH111" s="25"/>
      <c r="AI111" s="25"/>
      <c r="AJ111" s="25"/>
      <c r="AK111" s="25"/>
      <c r="AL111" s="25"/>
    </row>
    <row r="112">
      <c r="A112" s="26" t="s">
        <v>306</v>
      </c>
      <c r="B112" s="25" t="s">
        <v>107</v>
      </c>
      <c r="C112" s="25" t="s">
        <v>204</v>
      </c>
      <c r="D112" s="28">
        <v>96.38722038111018</v>
      </c>
      <c r="E112" s="29">
        <v>0.1708379705400982</v>
      </c>
      <c r="F112" s="30">
        <v>0.0</v>
      </c>
      <c r="G112" s="59"/>
      <c r="H112" s="34" t="s">
        <v>64</v>
      </c>
      <c r="I112" s="35" t="s">
        <v>40</v>
      </c>
      <c r="J112" s="36">
        <v>3000.0</v>
      </c>
      <c r="K112" s="28" t="s">
        <v>64</v>
      </c>
      <c r="L112" s="28" t="s">
        <v>64</v>
      </c>
      <c r="M112" s="34" t="s">
        <v>64</v>
      </c>
      <c r="N112" s="35" t="s">
        <v>29</v>
      </c>
      <c r="O112" s="36">
        <v>3000.0</v>
      </c>
      <c r="P112" s="28" t="s">
        <v>64</v>
      </c>
      <c r="Q112" s="37" t="s">
        <v>64</v>
      </c>
      <c r="R112" s="38" t="str">
        <f t="shared" si="2"/>
        <v/>
      </c>
      <c r="S112" s="39" t="str">
        <f t="array" ref="S112">if(R112="","", if(index(Index_of_Stuff!J:J,match(B112,Index_of_Stuff!F:F,0))&gt;0,(D112-index(Index_of_Stuff!J:J,match(B112,Index_of_Stuff!F:F,0)))*(R112/index(Index_of_Stuff!I:I,match(B112,Index_of_Stuff!F:F,0))),(D112/index(Index_of_Stuff!I:I,match(B112,Index_of_Stuff!F:F,0)))*R112))</f>
        <v/>
      </c>
      <c r="T112" s="40" t="str">
        <f t="array" ref="T112">if(or($F112=0,$F112=""),"", iferror(index(EPS!B:B,match($A112,EPS!$A:$A,0)),index(Ghosts!B:B,match($A112,Ghosts!$A:$A,0)))*($S112/(($F112/48)*$D112)/$E112))</f>
        <v/>
      </c>
      <c r="U112" s="40" t="str">
        <f t="array" ref="U112">if(or($F112=0,$F112=""),"", iferror(index(EPS!D:D,match($A112,EPS!$A:$A,0)),index(Ghosts!D:D,match($A112,Ghosts!$A:$A,0)))*($S112/(($F112/48)*$D112)/$E112))</f>
        <v/>
      </c>
      <c r="V112" s="40" t="str">
        <f t="array" ref="V112">if(or($F112=0,$F112=""),"", iferror(index(EPS!F:F,match($A112,EPS!$A:$A,0)),index(Ghosts!F:F,match($A112,Ghosts!$A:$A,0)))*($S112/(($F112/48)*$D112)/$E112))</f>
        <v/>
      </c>
      <c r="W112" s="40" t="str">
        <f t="array" ref="W112">if(or($F112=0,$F112=""),"", iferror(index(EPS!M:M,match($A112,EPS!$A:$A,0)),index(Ghosts!M:M,match($A112,Ghosts!$A:$A,0)))*($S112/(($F112/48)*$D112)/$E112))</f>
        <v/>
      </c>
      <c r="X112" s="39" t="str">
        <f t="shared" si="3"/>
        <v/>
      </c>
      <c r="Y112" s="41" t="str">
        <f t="array" ref="Y112">if(or(F112=0,F112=""),"",((iferror(index(EPS!H:H,match(A112,EPS!A:A,0)),index(Ghosts!H:H,match(A112,Ghosts!A:A,0)))*1.25)+(iferror(index(EPS!I:I,match(A112,EPS!A:A,0)),index(Ghosts!I:I,match(A112,Ghosts!A:A,0)))*1.25)+(iferror(index(EPS!J:J,match(A112,EPS!A:A,0)),index(Ghosts!J:J,match(A112,Ghosts!A:A,0)))*1.5)+(iferror(index(EPS!K:K,match(A112,EPS!A:A,0)),index(Ghosts!K:K,match(A112,Ghosts!A:A,0)))*2)+(iferror(index(EPS!L:L,match(A112,EPS!A:A,0)),index(Ghosts!L:L,match(A112,Ghosts!A:A,0)))*2))*D112*(F112/48))</f>
        <v/>
      </c>
      <c r="Z112" s="41" t="str">
        <f t="shared" si="4"/>
        <v/>
      </c>
      <c r="AA112" s="41" t="str">
        <f t="array" ref="AA112">if(or(F112=0,F112=""),"",((iferror(index(EPS!H:H,match(A112,EPS!A:A,0)),index(Ghosts!H:H,match(A112,Ghosts!A:A,0)))*1.2)+(iferror(index(EPS!I:I,match(A112,EPS!A:A,0)),index(Ghosts!I:I,match(A112,Ghosts!A:A,0)))*1.2)+(iferror(index(EPS!J:J,match(A112,EPS!A:A,0)),index(Ghosts!J:J,match(A112,Ghosts!A:A,0)))*1.5)+(iferror(index(EPS!K:K,match(A112,EPS!A:A,0)),index(Ghosts!K:K,match(A112,Ghosts!A:A,0)))*3)+(iferror(index(EPS!L:L,match(A112,EPS!A:A,0)),index(Ghosts!L:L,match(A112,Ghosts!A:A,0)))*3))*D112*(F112/48))</f>
        <v/>
      </c>
      <c r="AB112" s="42">
        <f t="shared" ref="AB112:AF112" si="114">if(iferror(search(AB$1,$I112),0)&gt;0,1,0)</f>
        <v>0</v>
      </c>
      <c r="AC112" s="42">
        <f t="shared" si="114"/>
        <v>1</v>
      </c>
      <c r="AD112" s="42">
        <f t="shared" si="114"/>
        <v>1</v>
      </c>
      <c r="AE112" s="42">
        <f t="shared" si="114"/>
        <v>0</v>
      </c>
      <c r="AF112" s="42">
        <f t="shared" si="114"/>
        <v>0</v>
      </c>
      <c r="AG112" s="25"/>
      <c r="AH112" s="25"/>
      <c r="AI112" s="25"/>
      <c r="AJ112" s="25"/>
      <c r="AK112" s="25"/>
      <c r="AL112" s="25"/>
    </row>
    <row r="113">
      <c r="A113" s="26" t="s">
        <v>307</v>
      </c>
      <c r="B113" s="25" t="s">
        <v>107</v>
      </c>
      <c r="C113" s="25" t="s">
        <v>204</v>
      </c>
      <c r="D113" s="28">
        <v>96.38722038111018</v>
      </c>
      <c r="E113" s="29">
        <v>0.11567241379310346</v>
      </c>
      <c r="F113" s="30">
        <v>0.0</v>
      </c>
      <c r="G113" s="59"/>
      <c r="H113" s="34" t="s">
        <v>64</v>
      </c>
      <c r="I113" s="35" t="s">
        <v>31</v>
      </c>
      <c r="J113" s="36">
        <v>3000.0</v>
      </c>
      <c r="K113" s="28" t="s">
        <v>64</v>
      </c>
      <c r="L113" s="28" t="s">
        <v>64</v>
      </c>
      <c r="M113" s="34" t="s">
        <v>64</v>
      </c>
      <c r="N113" s="35" t="s">
        <v>31</v>
      </c>
      <c r="O113" s="36">
        <v>3000.0</v>
      </c>
      <c r="P113" s="28" t="s">
        <v>64</v>
      </c>
      <c r="Q113" s="37" t="s">
        <v>64</v>
      </c>
      <c r="R113" s="38" t="str">
        <f t="shared" si="2"/>
        <v/>
      </c>
      <c r="S113" s="39" t="str">
        <f t="array" ref="S113">if(R113="","", if(index(Index_of_Stuff!J:J,match(B113,Index_of_Stuff!F:F,0))&gt;0,(D113-index(Index_of_Stuff!J:J,match(B113,Index_of_Stuff!F:F,0)))*(R113/index(Index_of_Stuff!I:I,match(B113,Index_of_Stuff!F:F,0))),(D113/index(Index_of_Stuff!I:I,match(B113,Index_of_Stuff!F:F,0)))*R113))</f>
        <v/>
      </c>
      <c r="T113" s="40" t="str">
        <f t="array" ref="T113">if(or($F113=0,$F113=""),"", iferror(index(EPS!B:B,match($A113,EPS!$A:$A,0)),index(Ghosts!B:B,match($A113,Ghosts!$A:$A,0)))*($S113/(($F113/48)*$D113)/$E113))</f>
        <v/>
      </c>
      <c r="U113" s="40" t="str">
        <f t="array" ref="U113">if(or($F113=0,$F113=""),"", iferror(index(EPS!D:D,match($A113,EPS!$A:$A,0)),index(Ghosts!D:D,match($A113,Ghosts!$A:$A,0)))*($S113/(($F113/48)*$D113)/$E113))</f>
        <v/>
      </c>
      <c r="V113" s="40" t="str">
        <f t="array" ref="V113">if(or($F113=0,$F113=""),"", iferror(index(EPS!F:F,match($A113,EPS!$A:$A,0)),index(Ghosts!F:F,match($A113,Ghosts!$A:$A,0)))*($S113/(($F113/48)*$D113)/$E113))</f>
        <v/>
      </c>
      <c r="W113" s="40" t="str">
        <f t="array" ref="W113">if(or($F113=0,$F113=""),"", iferror(index(EPS!M:M,match($A113,EPS!$A:$A,0)),index(Ghosts!M:M,match($A113,Ghosts!$A:$A,0)))*($S113/(($F113/48)*$D113)/$E113))</f>
        <v/>
      </c>
      <c r="X113" s="39" t="str">
        <f t="shared" si="3"/>
        <v/>
      </c>
      <c r="Y113" s="41" t="str">
        <f t="array" ref="Y113">if(or(F113=0,F113=""),"",((iferror(index(EPS!H:H,match(A113,EPS!A:A,0)),index(Ghosts!H:H,match(A113,Ghosts!A:A,0)))*1.25)+(iferror(index(EPS!I:I,match(A113,EPS!A:A,0)),index(Ghosts!I:I,match(A113,Ghosts!A:A,0)))*1.25)+(iferror(index(EPS!J:J,match(A113,EPS!A:A,0)),index(Ghosts!J:J,match(A113,Ghosts!A:A,0)))*1.5)+(iferror(index(EPS!K:K,match(A113,EPS!A:A,0)),index(Ghosts!K:K,match(A113,Ghosts!A:A,0)))*2)+(iferror(index(EPS!L:L,match(A113,EPS!A:A,0)),index(Ghosts!L:L,match(A113,Ghosts!A:A,0)))*2))*D113*(F113/48))</f>
        <v/>
      </c>
      <c r="Z113" s="41" t="str">
        <f t="shared" si="4"/>
        <v/>
      </c>
      <c r="AA113" s="41" t="str">
        <f t="array" ref="AA113">if(or(F113=0,F113=""),"",((iferror(index(EPS!H:H,match(A113,EPS!A:A,0)),index(Ghosts!H:H,match(A113,Ghosts!A:A,0)))*1.2)+(iferror(index(EPS!I:I,match(A113,EPS!A:A,0)),index(Ghosts!I:I,match(A113,Ghosts!A:A,0)))*1.2)+(iferror(index(EPS!J:J,match(A113,EPS!A:A,0)),index(Ghosts!J:J,match(A113,Ghosts!A:A,0)))*1.5)+(iferror(index(EPS!K:K,match(A113,EPS!A:A,0)),index(Ghosts!K:K,match(A113,Ghosts!A:A,0)))*3)+(iferror(index(EPS!L:L,match(A113,EPS!A:A,0)),index(Ghosts!L:L,match(A113,Ghosts!A:A,0)))*3))*D113*(F113/48))</f>
        <v/>
      </c>
      <c r="AB113" s="42">
        <f t="shared" ref="AB113:AF113" si="115">if(iferror(search(AB$1,$I113),0)&gt;0,1,0)</f>
        <v>0</v>
      </c>
      <c r="AC113" s="42">
        <f t="shared" si="115"/>
        <v>0</v>
      </c>
      <c r="AD113" s="42">
        <f t="shared" si="115"/>
        <v>0</v>
      </c>
      <c r="AE113" s="42">
        <f t="shared" si="115"/>
        <v>0</v>
      </c>
      <c r="AF113" s="42">
        <f t="shared" si="115"/>
        <v>1</v>
      </c>
      <c r="AG113" s="25"/>
      <c r="AH113" s="25"/>
      <c r="AI113" s="25"/>
      <c r="AJ113" s="25"/>
      <c r="AK113" s="25"/>
      <c r="AL113" s="25"/>
    </row>
    <row r="114">
      <c r="A114" s="26" t="s">
        <v>308</v>
      </c>
      <c r="B114" s="25" t="s">
        <v>107</v>
      </c>
      <c r="C114" s="25" t="s">
        <v>204</v>
      </c>
      <c r="D114" s="28">
        <v>96.38722038111018</v>
      </c>
      <c r="E114" s="29">
        <v>0.18</v>
      </c>
      <c r="F114" s="30">
        <v>0.0</v>
      </c>
      <c r="G114" s="59"/>
      <c r="H114" s="34" t="s">
        <v>64</v>
      </c>
      <c r="I114" s="35" t="s">
        <v>31</v>
      </c>
      <c r="J114" s="36">
        <v>3000.0</v>
      </c>
      <c r="K114" s="28" t="s">
        <v>64</v>
      </c>
      <c r="L114" s="28" t="s">
        <v>64</v>
      </c>
      <c r="M114" s="34" t="s">
        <v>64</v>
      </c>
      <c r="N114" s="35" t="s">
        <v>31</v>
      </c>
      <c r="O114" s="36">
        <v>3000.0</v>
      </c>
      <c r="P114" s="28" t="s">
        <v>64</v>
      </c>
      <c r="Q114" s="37" t="s">
        <v>64</v>
      </c>
      <c r="R114" s="38" t="str">
        <f t="shared" si="2"/>
        <v/>
      </c>
      <c r="S114" s="39" t="str">
        <f t="array" ref="S114">if(R114="","", if(index(Index_of_Stuff!J:J,match(B114,Index_of_Stuff!F:F,0))&gt;0,(D114-index(Index_of_Stuff!J:J,match(B114,Index_of_Stuff!F:F,0)))*(R114/index(Index_of_Stuff!I:I,match(B114,Index_of_Stuff!F:F,0))),(D114/index(Index_of_Stuff!I:I,match(B114,Index_of_Stuff!F:F,0)))*R114))</f>
        <v/>
      </c>
      <c r="T114" s="40" t="str">
        <f t="array" ref="T114">if(or($F114=0,$F114=""),"", iferror(index(EPS!B:B,match($A114,EPS!$A:$A,0)),index(Ghosts!B:B,match($A114,Ghosts!$A:$A,0)))*($S114/(($F114/48)*$D114)/$E114))</f>
        <v/>
      </c>
      <c r="U114" s="40" t="str">
        <f t="array" ref="U114">if(or($F114=0,$F114=""),"", iferror(index(EPS!D:D,match($A114,EPS!$A:$A,0)),index(Ghosts!D:D,match($A114,Ghosts!$A:$A,0)))*($S114/(($F114/48)*$D114)/$E114))</f>
        <v/>
      </c>
      <c r="V114" s="40" t="str">
        <f t="array" ref="V114">if(or($F114=0,$F114=""),"", iferror(index(EPS!F:F,match($A114,EPS!$A:$A,0)),index(Ghosts!F:F,match($A114,Ghosts!$A:$A,0)))*($S114/(($F114/48)*$D114)/$E114))</f>
        <v/>
      </c>
      <c r="W114" s="40" t="str">
        <f t="array" ref="W114">if(or($F114=0,$F114=""),"", iferror(index(EPS!M:M,match($A114,EPS!$A:$A,0)),index(Ghosts!M:M,match($A114,Ghosts!$A:$A,0)))*($S114/(($F114/48)*$D114)/$E114))</f>
        <v/>
      </c>
      <c r="X114" s="39" t="str">
        <f t="shared" si="3"/>
        <v/>
      </c>
      <c r="Y114" s="41" t="str">
        <f t="array" ref="Y114">if(or(F114=0,F114=""),"",((iferror(index(EPS!H:H,match(A114,EPS!A:A,0)),index(Ghosts!H:H,match(A114,Ghosts!A:A,0)))*1.25)+(iferror(index(EPS!I:I,match(A114,EPS!A:A,0)),index(Ghosts!I:I,match(A114,Ghosts!A:A,0)))*1.25)+(iferror(index(EPS!J:J,match(A114,EPS!A:A,0)),index(Ghosts!J:J,match(A114,Ghosts!A:A,0)))*1.5)+(iferror(index(EPS!K:K,match(A114,EPS!A:A,0)),index(Ghosts!K:K,match(A114,Ghosts!A:A,0)))*2)+(iferror(index(EPS!L:L,match(A114,EPS!A:A,0)),index(Ghosts!L:L,match(A114,Ghosts!A:A,0)))*2))*D114*(F114/48))</f>
        <v/>
      </c>
      <c r="Z114" s="41" t="str">
        <f t="shared" si="4"/>
        <v/>
      </c>
      <c r="AA114" s="41" t="str">
        <f t="array" ref="AA114">if(or(F114=0,F114=""),"",((iferror(index(EPS!H:H,match(A114,EPS!A:A,0)),index(Ghosts!H:H,match(A114,Ghosts!A:A,0)))*1.2)+(iferror(index(EPS!I:I,match(A114,EPS!A:A,0)),index(Ghosts!I:I,match(A114,Ghosts!A:A,0)))*1.2)+(iferror(index(EPS!J:J,match(A114,EPS!A:A,0)),index(Ghosts!J:J,match(A114,Ghosts!A:A,0)))*1.5)+(iferror(index(EPS!K:K,match(A114,EPS!A:A,0)),index(Ghosts!K:K,match(A114,Ghosts!A:A,0)))*3)+(iferror(index(EPS!L:L,match(A114,EPS!A:A,0)),index(Ghosts!L:L,match(A114,Ghosts!A:A,0)))*3))*D114*(F114/48))</f>
        <v/>
      </c>
      <c r="AB114" s="42">
        <f t="shared" ref="AB114:AF114" si="116">if(iferror(search(AB$1,$I114),0)&gt;0,1,0)</f>
        <v>0</v>
      </c>
      <c r="AC114" s="42">
        <f t="shared" si="116"/>
        <v>0</v>
      </c>
      <c r="AD114" s="42">
        <f t="shared" si="116"/>
        <v>0</v>
      </c>
      <c r="AE114" s="42">
        <f t="shared" si="116"/>
        <v>0</v>
      </c>
      <c r="AF114" s="42">
        <f t="shared" si="116"/>
        <v>1</v>
      </c>
      <c r="AG114" s="25"/>
      <c r="AH114" s="25"/>
      <c r="AI114" s="25"/>
      <c r="AJ114" s="25"/>
      <c r="AK114" s="25"/>
      <c r="AL114" s="25"/>
    </row>
    <row r="115">
      <c r="A115" s="26" t="s">
        <v>309</v>
      </c>
      <c r="B115" s="25" t="s">
        <v>107</v>
      </c>
      <c r="C115" s="25" t="s">
        <v>204</v>
      </c>
      <c r="D115" s="28">
        <v>96.38722038111018</v>
      </c>
      <c r="E115" s="29">
        <v>0.1667035175879397</v>
      </c>
      <c r="F115" s="30">
        <v>0.0</v>
      </c>
      <c r="G115" s="59"/>
      <c r="H115" s="34" t="s">
        <v>64</v>
      </c>
      <c r="I115" s="35" t="s">
        <v>40</v>
      </c>
      <c r="J115" s="36">
        <v>3000.0</v>
      </c>
      <c r="K115" s="28" t="s">
        <v>64</v>
      </c>
      <c r="L115" s="28" t="s">
        <v>64</v>
      </c>
      <c r="M115" s="34" t="s">
        <v>64</v>
      </c>
      <c r="N115" s="35" t="s">
        <v>28</v>
      </c>
      <c r="O115" s="36">
        <v>3000.0</v>
      </c>
      <c r="P115" s="28" t="s">
        <v>64</v>
      </c>
      <c r="Q115" s="37" t="s">
        <v>64</v>
      </c>
      <c r="R115" s="38" t="str">
        <f t="shared" si="2"/>
        <v/>
      </c>
      <c r="S115" s="39" t="str">
        <f t="array" ref="S115">if(R115="","", if(index(Index_of_Stuff!J:J,match(B115,Index_of_Stuff!F:F,0))&gt;0,(D115-index(Index_of_Stuff!J:J,match(B115,Index_of_Stuff!F:F,0)))*(R115/index(Index_of_Stuff!I:I,match(B115,Index_of_Stuff!F:F,0))),(D115/index(Index_of_Stuff!I:I,match(B115,Index_of_Stuff!F:F,0)))*R115))</f>
        <v/>
      </c>
      <c r="T115" s="40" t="str">
        <f t="array" ref="T115">if(or($F115=0,$F115=""),"", iferror(index(EPS!B:B,match($A115,EPS!$A:$A,0)),index(Ghosts!B:B,match($A115,Ghosts!$A:$A,0)))*($S115/(($F115/48)*$D115)/$E115))</f>
        <v/>
      </c>
      <c r="U115" s="40" t="str">
        <f t="array" ref="U115">if(or($F115=0,$F115=""),"", iferror(index(EPS!D:D,match($A115,EPS!$A:$A,0)),index(Ghosts!D:D,match($A115,Ghosts!$A:$A,0)))*($S115/(($F115/48)*$D115)/$E115))</f>
        <v/>
      </c>
      <c r="V115" s="40" t="str">
        <f t="array" ref="V115">if(or($F115=0,$F115=""),"", iferror(index(EPS!F:F,match($A115,EPS!$A:$A,0)),index(Ghosts!F:F,match($A115,Ghosts!$A:$A,0)))*($S115/(($F115/48)*$D115)/$E115))</f>
        <v/>
      </c>
      <c r="W115" s="40" t="str">
        <f t="array" ref="W115">if(or($F115=0,$F115=""),"", iferror(index(EPS!M:M,match($A115,EPS!$A:$A,0)),index(Ghosts!M:M,match($A115,Ghosts!$A:$A,0)))*($S115/(($F115/48)*$D115)/$E115))</f>
        <v/>
      </c>
      <c r="X115" s="39" t="str">
        <f t="shared" si="3"/>
        <v/>
      </c>
      <c r="Y115" s="41" t="str">
        <f t="array" ref="Y115">if(or(F115=0,F115=""),"",((iferror(index(EPS!H:H,match(A115,EPS!A:A,0)),index(Ghosts!H:H,match(A115,Ghosts!A:A,0)))*1.25)+(iferror(index(EPS!I:I,match(A115,EPS!A:A,0)),index(Ghosts!I:I,match(A115,Ghosts!A:A,0)))*1.25)+(iferror(index(EPS!J:J,match(A115,EPS!A:A,0)),index(Ghosts!J:J,match(A115,Ghosts!A:A,0)))*1.5)+(iferror(index(EPS!K:K,match(A115,EPS!A:A,0)),index(Ghosts!K:K,match(A115,Ghosts!A:A,0)))*2)+(iferror(index(EPS!L:L,match(A115,EPS!A:A,0)),index(Ghosts!L:L,match(A115,Ghosts!A:A,0)))*2))*D115*(F115/48))</f>
        <v/>
      </c>
      <c r="Z115" s="41" t="str">
        <f t="shared" si="4"/>
        <v/>
      </c>
      <c r="AA115" s="41" t="str">
        <f t="array" ref="AA115">if(or(F115=0,F115=""),"",((iferror(index(EPS!H:H,match(A115,EPS!A:A,0)),index(Ghosts!H:H,match(A115,Ghosts!A:A,0)))*1.2)+(iferror(index(EPS!I:I,match(A115,EPS!A:A,0)),index(Ghosts!I:I,match(A115,Ghosts!A:A,0)))*1.2)+(iferror(index(EPS!J:J,match(A115,EPS!A:A,0)),index(Ghosts!J:J,match(A115,Ghosts!A:A,0)))*1.5)+(iferror(index(EPS!K:K,match(A115,EPS!A:A,0)),index(Ghosts!K:K,match(A115,Ghosts!A:A,0)))*3)+(iferror(index(EPS!L:L,match(A115,EPS!A:A,0)),index(Ghosts!L:L,match(A115,Ghosts!A:A,0)))*3))*D115*(F115/48))</f>
        <v/>
      </c>
      <c r="AB115" s="42">
        <f t="shared" ref="AB115:AF115" si="117">if(iferror(search(AB$1,$I115),0)&gt;0,1,0)</f>
        <v>0</v>
      </c>
      <c r="AC115" s="42">
        <f t="shared" si="117"/>
        <v>1</v>
      </c>
      <c r="AD115" s="42">
        <f t="shared" si="117"/>
        <v>1</v>
      </c>
      <c r="AE115" s="42">
        <f t="shared" si="117"/>
        <v>0</v>
      </c>
      <c r="AF115" s="42">
        <f t="shared" si="117"/>
        <v>0</v>
      </c>
      <c r="AG115" s="25"/>
      <c r="AH115" s="25"/>
      <c r="AI115" s="25"/>
      <c r="AJ115" s="25"/>
      <c r="AK115" s="25"/>
      <c r="AL115" s="25"/>
    </row>
    <row r="116">
      <c r="A116" s="26" t="s">
        <v>530</v>
      </c>
      <c r="B116" s="25" t="s">
        <v>451</v>
      </c>
      <c r="C116" s="25" t="s">
        <v>330</v>
      </c>
      <c r="D116" s="28">
        <v>100.03978873239436</v>
      </c>
      <c r="E116" s="29">
        <v>0.31859760013520366</v>
      </c>
      <c r="F116" s="30">
        <v>35.0</v>
      </c>
      <c r="G116" s="59"/>
      <c r="H116" s="34">
        <v>49.51435917703522</v>
      </c>
      <c r="I116" s="35" t="s">
        <v>45</v>
      </c>
      <c r="J116" s="36">
        <v>10900.0</v>
      </c>
      <c r="K116" s="28">
        <v>4.5426017593610295</v>
      </c>
      <c r="L116" s="28">
        <v>7.905584427101529</v>
      </c>
      <c r="M116" s="34">
        <v>51.330233740275816</v>
      </c>
      <c r="N116" s="35" t="s">
        <v>30</v>
      </c>
      <c r="O116" s="36">
        <v>12200.0</v>
      </c>
      <c r="P116" s="28">
        <v>4.207396208219329</v>
      </c>
      <c r="Q116" s="37">
        <v>7.517847714892802</v>
      </c>
      <c r="R116" s="38">
        <f t="shared" si="2"/>
        <v>25.85816653</v>
      </c>
      <c r="S116" s="39">
        <f t="array" ref="S116">if(R116="","", if(index(Index_of_Stuff!J:J,match(B116,Index_of_Stuff!F:F,0))&gt;0,(D116-index(Index_of_Stuff!J:J,match(B116,Index_of_Stuff!F:F,0)))*(R116/index(Index_of_Stuff!I:I,match(B116,Index_of_Stuff!F:F,0))),(D116/index(Index_of_Stuff!I:I,match(B116,Index_of_Stuff!F:F,0)))*R116))</f>
        <v>22.86571174</v>
      </c>
      <c r="T116" s="40">
        <f t="array" ref="T116">if(or($F116=0,$F116=""),"", iferror(index(EPS!B:B,match($A116,EPS!$A:$A,0)),index(Ghosts!B:B,match($A116,Ghosts!$A:$A,0)))*($S116/(($F116/48)*$D116)/$E116))</f>
        <v>0.124756133</v>
      </c>
      <c r="U116" s="40">
        <f t="array" ref="U116">if(or($F116=0,$F116=""),"", iferror(index(EPS!D:D,match($A116,EPS!$A:$A,0)),index(Ghosts!D:D,match($A116,Ghosts!$A:$A,0)))*($S116/(($F116/48)*$D116)/$E116))</f>
        <v>0.005608122699</v>
      </c>
      <c r="V116" s="40">
        <f t="array" ref="V116">if(or($F116=0,$F116=""),"", iferror(index(EPS!F:F,match($A116,EPS!$A:$A,0)),index(Ghosts!F:F,match($A116,Ghosts!$A:$A,0)))*($S116/(($F116/48)*$D116)/$E116))</f>
        <v>0.08067825637</v>
      </c>
      <c r="W116" s="40">
        <f t="array" ref="W116">if(or($F116=0,$F116=""),"", iferror(index(EPS!M:M,match($A116,EPS!$A:$A,0)),index(Ghosts!M:M,match($A116,Ghosts!$A:$A,0)))*($S116/(($F116/48)*$D116)/$E116))</f>
        <v>0.02676156797</v>
      </c>
      <c r="X116" s="39">
        <f t="shared" si="3"/>
        <v>24.54171069</v>
      </c>
      <c r="Y116" s="41">
        <f t="array" ref="Y116">if(or(F116=0,F116=""),"",((iferror(index(EPS!H:H,match(A116,EPS!A:A,0)),index(Ghosts!H:H,match(A116,Ghosts!A:A,0)))*1.25)+(iferror(index(EPS!I:I,match(A116,EPS!A:A,0)),index(Ghosts!I:I,match(A116,Ghosts!A:A,0)))*1.25)+(iferror(index(EPS!J:J,match(A116,EPS!A:A,0)),index(Ghosts!J:J,match(A116,Ghosts!A:A,0)))*1.5)+(iferror(index(EPS!K:K,match(A116,EPS!A:A,0)),index(Ghosts!K:K,match(A116,Ghosts!A:A,0)))*2)+(iferror(index(EPS!L:L,match(A116,EPS!A:A,0)),index(Ghosts!L:L,match(A116,Ghosts!A:A,0)))*2))*D116*(F116/48))</f>
        <v>23.56692533</v>
      </c>
      <c r="Z116" s="41">
        <f t="shared" si="4"/>
        <v>23.36109615</v>
      </c>
      <c r="AA116" s="41">
        <f t="array" ref="AA116">if(or(F116=0,F116=""),"",((iferror(index(EPS!H:H,match(A116,EPS!A:A,0)),index(Ghosts!H:H,match(A116,Ghosts!A:A,0)))*1.2)+(iferror(index(EPS!I:I,match(A116,EPS!A:A,0)),index(Ghosts!I:I,match(A116,Ghosts!A:A,0)))*1.2)+(iferror(index(EPS!J:J,match(A116,EPS!A:A,0)),index(Ghosts!J:J,match(A116,Ghosts!A:A,0)))*1.5)+(iferror(index(EPS!K:K,match(A116,EPS!A:A,0)),index(Ghosts!K:K,match(A116,Ghosts!A:A,0)))*3)+(iferror(index(EPS!L:L,match(A116,EPS!A:A,0)),index(Ghosts!L:L,match(A116,Ghosts!A:A,0)))*3))*D116*(F116/48))</f>
        <v>26.31296543</v>
      </c>
      <c r="AB116" s="42">
        <f t="shared" ref="AB116:AF116" si="118">if(iferror(search(AB$1,$I116),0)&gt;0,1,0)</f>
        <v>0</v>
      </c>
      <c r="AC116" s="42">
        <f t="shared" si="118"/>
        <v>0</v>
      </c>
      <c r="AD116" s="42">
        <f t="shared" si="118"/>
        <v>0</v>
      </c>
      <c r="AE116" s="42">
        <f t="shared" si="118"/>
        <v>1</v>
      </c>
      <c r="AF116" s="42">
        <f t="shared" si="118"/>
        <v>1</v>
      </c>
      <c r="AG116" s="25"/>
      <c r="AH116" s="25"/>
      <c r="AI116" s="25"/>
      <c r="AJ116" s="25"/>
      <c r="AK116" s="25"/>
      <c r="AL116" s="25"/>
    </row>
    <row r="117">
      <c r="A117" s="26" t="s">
        <v>532</v>
      </c>
      <c r="B117" s="25" t="s">
        <v>451</v>
      </c>
      <c r="C117" s="25" t="s">
        <v>330</v>
      </c>
      <c r="D117" s="28">
        <v>100.03978873239436</v>
      </c>
      <c r="E117" s="29">
        <v>0.23071399594320488</v>
      </c>
      <c r="F117" s="30">
        <v>35.0</v>
      </c>
      <c r="G117" s="58">
        <v>0.21</v>
      </c>
      <c r="H117" s="34">
        <v>35.26742877270841</v>
      </c>
      <c r="I117" s="35" t="s">
        <v>58</v>
      </c>
      <c r="J117" s="36">
        <v>6500.0</v>
      </c>
      <c r="K117" s="28">
        <v>5.425758272724371</v>
      </c>
      <c r="L117" s="28">
        <v>7.365744999893313</v>
      </c>
      <c r="M117" s="34">
        <v>35.38662374852372</v>
      </c>
      <c r="N117" s="35" t="s">
        <v>27</v>
      </c>
      <c r="O117" s="36">
        <v>6900.0</v>
      </c>
      <c r="P117" s="28">
        <v>5.12849619543822</v>
      </c>
      <c r="Q117" s="37">
        <v>6.979414195292649</v>
      </c>
      <c r="R117" s="38">
        <f t="shared" si="2"/>
        <v>15.45708225</v>
      </c>
      <c r="S117" s="39">
        <f t="array" ref="S117">if(R117="","", if(index(Index_of_Stuff!J:J,match(B117,Index_of_Stuff!F:F,0))&gt;0,(D117-index(Index_of_Stuff!J:J,match(B117,Index_of_Stuff!F:F,0)))*(R117/index(Index_of_Stuff!I:I,match(B117,Index_of_Stuff!F:F,0))),(D117/index(Index_of_Stuff!I:I,match(B117,Index_of_Stuff!F:F,0)))*R117))</f>
        <v>13.66830037</v>
      </c>
      <c r="T117" s="40">
        <f t="array" ref="T117">if(or($F117=0,$F117=""),"", iferror(index(EPS!B:B,match($A117,EPS!$A:$A,0)),index(Ghosts!B:B,match($A117,Ghosts!$A:$A,0)))*($S117/(($F117/48)*$D117)/$E117))</f>
        <v>0.05750084909</v>
      </c>
      <c r="U117" s="40">
        <f t="array" ref="U117">if(or($F117=0,$F117=""),"", iferror(index(EPS!D:D,match($A117,EPS!$A:$A,0)),index(Ghosts!D:D,match($A117,Ghosts!$A:$A,0)))*($S117/(($F117/48)*$D117)/$E117))</f>
        <v>0.0134818375</v>
      </c>
      <c r="V117" s="40">
        <f t="array" ref="V117">if(or($F117=0,$F117=""),"", iferror(index(EPS!F:F,match($A117,EPS!$A:$A,0)),index(Ghosts!F:F,match($A117,Ghosts!$A:$A,0)))*($S117/(($F117/48)*$D117)/$E117))</f>
        <v>0.02265923291</v>
      </c>
      <c r="W117" s="40">
        <f t="array" ref="W117">if(or($F117=0,$F117=""),"", iferror(index(EPS!M:M,match($A117,EPS!$A:$A,0)),index(Ghosts!M:M,match($A117,Ghosts!$A:$A,0)))*($S117/(($F117/48)*$D117)/$E117))</f>
        <v>0.03232392364</v>
      </c>
      <c r="X117" s="39">
        <f t="shared" si="3"/>
        <v>12.30487113</v>
      </c>
      <c r="Y117" s="41">
        <f t="array" ref="Y117">if(or(F117=0,F117=""),"",((iferror(index(EPS!H:H,match(A117,EPS!A:A,0)),index(Ghosts!H:H,match(A117,Ghosts!A:A,0)))*1.25)+(iferror(index(EPS!I:I,match(A117,EPS!A:A,0)),index(Ghosts!I:I,match(A117,Ghosts!A:A,0)))*1.25)+(iferror(index(EPS!J:J,match(A117,EPS!A:A,0)),index(Ghosts!J:J,match(A117,Ghosts!A:A,0)))*1.5)+(iferror(index(EPS!K:K,match(A117,EPS!A:A,0)),index(Ghosts!K:K,match(A117,Ghosts!A:A,0)))*2)+(iferror(index(EPS!L:L,match(A117,EPS!A:A,0)),index(Ghosts!L:L,match(A117,Ghosts!A:A,0)))*2))*D117*(F117/48))</f>
        <v>19.62056409</v>
      </c>
      <c r="Z117" s="41">
        <f t="shared" si="4"/>
        <v>10.63420495</v>
      </c>
      <c r="AA117" s="41">
        <f t="array" ref="AA117">if(or(F117=0,F117=""),"",((iferror(index(EPS!H:H,match(A117,EPS!A:A,0)),index(Ghosts!H:H,match(A117,Ghosts!A:A,0)))*1.2)+(iferror(index(EPS!I:I,match(A117,EPS!A:A,0)),index(Ghosts!I:I,match(A117,Ghosts!A:A,0)))*1.2)+(iferror(index(EPS!J:J,match(A117,EPS!A:A,0)),index(Ghosts!J:J,match(A117,Ghosts!A:A,0)))*1.5)+(iferror(index(EPS!K:K,match(A117,EPS!A:A,0)),index(Ghosts!K:K,match(A117,Ghosts!A:A,0)))*3)+(iferror(index(EPS!L:L,match(A117,EPS!A:A,0)),index(Ghosts!L:L,match(A117,Ghosts!A:A,0)))*3))*D117*(F117/48))</f>
        <v>21.18999038</v>
      </c>
      <c r="AB117" s="42">
        <f t="shared" ref="AB117:AF117" si="119">if(iferror(search(AB$1,$I117),0)&gt;0,1,0)</f>
        <v>1</v>
      </c>
      <c r="AC117" s="42">
        <f t="shared" si="119"/>
        <v>1</v>
      </c>
      <c r="AD117" s="42">
        <f t="shared" si="119"/>
        <v>0</v>
      </c>
      <c r="AE117" s="42">
        <f t="shared" si="119"/>
        <v>0</v>
      </c>
      <c r="AF117" s="42">
        <f t="shared" si="119"/>
        <v>0</v>
      </c>
      <c r="AG117" s="25"/>
      <c r="AH117" s="25"/>
      <c r="AI117" s="25"/>
      <c r="AJ117" s="25"/>
      <c r="AK117" s="25"/>
      <c r="AL117" s="25"/>
    </row>
    <row r="118">
      <c r="A118" s="26" t="s">
        <v>531</v>
      </c>
      <c r="B118" s="25" t="s">
        <v>451</v>
      </c>
      <c r="C118" s="25" t="s">
        <v>330</v>
      </c>
      <c r="D118" s="28">
        <v>100.03978873239436</v>
      </c>
      <c r="E118" s="29">
        <v>0.3544806671721001</v>
      </c>
      <c r="F118" s="30">
        <v>34.0</v>
      </c>
      <c r="G118" s="59"/>
      <c r="H118" s="34">
        <v>51.5098688946029</v>
      </c>
      <c r="I118" s="35" t="s">
        <v>45</v>
      </c>
      <c r="J118" s="36">
        <v>10500.0</v>
      </c>
      <c r="K118" s="28">
        <v>4.905701799485991</v>
      </c>
      <c r="L118" s="28">
        <v>8.788038032759209</v>
      </c>
      <c r="M118" s="34">
        <v>51.32524212808447</v>
      </c>
      <c r="N118" s="35" t="s">
        <v>31</v>
      </c>
      <c r="O118" s="36">
        <v>11400.0</v>
      </c>
      <c r="P118" s="28">
        <v>4.502214221761796</v>
      </c>
      <c r="Q118" s="37">
        <v>8.044060907033296</v>
      </c>
      <c r="R118" s="38">
        <f t="shared" si="2"/>
        <v>28.86583276</v>
      </c>
      <c r="S118" s="39">
        <f t="array" ref="S118">if(R118="","", if(index(Index_of_Stuff!J:J,match(B118,Index_of_Stuff!F:F,0))&gt;0,(D118-index(Index_of_Stuff!J:J,match(B118,Index_of_Stuff!F:F,0)))*(R118/index(Index_of_Stuff!I:I,match(B118,Index_of_Stuff!F:F,0))),(D118/index(Index_of_Stuff!I:I,match(B118,Index_of_Stuff!F:F,0)))*R118))</f>
        <v>25.52531365</v>
      </c>
      <c r="T118" s="40">
        <f t="array" ref="T118">if(or($F118=0,$F118=""),"", iferror(index(EPS!B:B,match($A118,EPS!$A:$A,0)),index(Ghosts!B:B,match($A118,Ghosts!$A:$A,0)))*($S118/(($F118/48)*$D118)/$E118))</f>
        <v>0.1088322376</v>
      </c>
      <c r="U118" s="40">
        <f t="array" ref="U118">if(or($F118=0,$F118=""),"", iferror(index(EPS!D:D,match($A118,EPS!$A:$A,0)),index(Ghosts!D:D,match($A118,Ghosts!$A:$A,0)))*($S118/(($F118/48)*$D118)/$E118))</f>
        <v>0.01636040172</v>
      </c>
      <c r="V118" s="40">
        <f t="array" ref="V118">if(or($F118=0,$F118=""),"", iferror(index(EPS!F:F,match($A118,EPS!$A:$A,0)),index(Ghosts!F:F,match($A118,Ghosts!$A:$A,0)))*($S118/(($F118/48)*$D118)/$E118))</f>
        <v>0.09379286206</v>
      </c>
      <c r="W118" s="40">
        <f t="array" ref="W118">if(or($F118=0,$F118=""),"", iferror(index(EPS!M:M,match($A118,EPS!$A:$A,0)),index(Ghosts!M:M,match($A118,Ghosts!$A:$A,0)))*($S118/(($F118/48)*$D118)/$E118))</f>
        <v>0.04969090959</v>
      </c>
      <c r="X118" s="39">
        <f t="shared" si="3"/>
        <v>24.36738288</v>
      </c>
      <c r="Y118" s="41">
        <f t="array" ref="Y118">if(or(F118=0,F118=""),"",((iferror(index(EPS!H:H,match(A118,EPS!A:A,0)),index(Ghosts!H:H,match(A118,Ghosts!A:A,0)))*1.25)+(iferror(index(EPS!I:I,match(A118,EPS!A:A,0)),index(Ghosts!I:I,match(A118,Ghosts!A:A,0)))*1.25)+(iferror(index(EPS!J:J,match(A118,EPS!A:A,0)),index(Ghosts!J:J,match(A118,Ghosts!A:A,0)))*1.5)+(iferror(index(EPS!K:K,match(A118,EPS!A:A,0)),index(Ghosts!K:K,match(A118,Ghosts!A:A,0)))*2)+(iferror(index(EPS!L:L,match(A118,EPS!A:A,0)),index(Ghosts!L:L,match(A118,Ghosts!A:A,0)))*2))*D118*(F118/48))</f>
        <v>25.02120166</v>
      </c>
      <c r="Z118" s="41">
        <f t="shared" si="4"/>
        <v>22.02713482</v>
      </c>
      <c r="AA118" s="41">
        <f t="array" ref="AA118">if(or(F118=0,F118=""),"",((iferror(index(EPS!H:H,match(A118,EPS!A:A,0)),index(Ghosts!H:H,match(A118,Ghosts!A:A,0)))*1.2)+(iferror(index(EPS!I:I,match(A118,EPS!A:A,0)),index(Ghosts!I:I,match(A118,Ghosts!A:A,0)))*1.2)+(iferror(index(EPS!J:J,match(A118,EPS!A:A,0)),index(Ghosts!J:J,match(A118,Ghosts!A:A,0)))*1.5)+(iferror(index(EPS!K:K,match(A118,EPS!A:A,0)),index(Ghosts!K:K,match(A118,Ghosts!A:A,0)))*3)+(iferror(index(EPS!L:L,match(A118,EPS!A:A,0)),index(Ghosts!L:L,match(A118,Ghosts!A:A,0)))*3))*D118*(F118/48))</f>
        <v>26.95997276</v>
      </c>
      <c r="AB118" s="42">
        <f t="shared" ref="AB118:AF118" si="120">if(iferror(search(AB$1,$I118),0)&gt;0,1,0)</f>
        <v>0</v>
      </c>
      <c r="AC118" s="42">
        <f t="shared" si="120"/>
        <v>0</v>
      </c>
      <c r="AD118" s="42">
        <f t="shared" si="120"/>
        <v>0</v>
      </c>
      <c r="AE118" s="42">
        <f t="shared" si="120"/>
        <v>1</v>
      </c>
      <c r="AF118" s="42">
        <f t="shared" si="120"/>
        <v>1</v>
      </c>
      <c r="AG118" s="25"/>
      <c r="AH118" s="25"/>
      <c r="AI118" s="25"/>
      <c r="AJ118" s="25"/>
      <c r="AK118" s="25"/>
      <c r="AL118" s="25"/>
    </row>
    <row r="119">
      <c r="A119" s="26" t="s">
        <v>533</v>
      </c>
      <c r="B119" s="25" t="s">
        <v>451</v>
      </c>
      <c r="C119" s="25" t="s">
        <v>330</v>
      </c>
      <c r="D119" s="28">
        <v>100.03978873239436</v>
      </c>
      <c r="E119" s="29">
        <v>0.1725847953216374</v>
      </c>
      <c r="F119" s="30">
        <v>31.0</v>
      </c>
      <c r="G119" s="59"/>
      <c r="H119" s="34">
        <v>21.21324329940621</v>
      </c>
      <c r="I119" s="35" t="s">
        <v>40</v>
      </c>
      <c r="J119" s="36">
        <v>4000.0</v>
      </c>
      <c r="K119" s="28">
        <v>5.303310824851552</v>
      </c>
      <c r="L119" s="28">
        <v>4.962389632342875</v>
      </c>
      <c r="M119" s="34">
        <v>21.393530435034652</v>
      </c>
      <c r="N119" s="35" t="s">
        <v>28</v>
      </c>
      <c r="O119" s="36">
        <v>4200.0</v>
      </c>
      <c r="P119" s="28">
        <v>5.093697722627298</v>
      </c>
      <c r="Q119" s="37">
        <v>4.795871271825634</v>
      </c>
      <c r="R119" s="38">
        <f t="shared" si="2"/>
        <v>10.87877787</v>
      </c>
      <c r="S119" s="39">
        <f t="array" ref="S119">if(R119="","", if(index(Index_of_Stuff!J:J,match(B119,Index_of_Stuff!F:F,0))&gt;0,(D119-index(Index_of_Stuff!J:J,match(B119,Index_of_Stuff!F:F,0)))*(R119/index(Index_of_Stuff!I:I,match(B119,Index_of_Stuff!F:F,0))),(D119/index(Index_of_Stuff!I:I,match(B119,Index_of_Stuff!F:F,0)))*R119))</f>
        <v>9.619823536</v>
      </c>
      <c r="T119" s="40">
        <f t="array" ref="T119">if(or($F119=0,$F119=""),"", iferror(index(EPS!B:B,match($A119,EPS!$A:$A,0)),index(Ghosts!B:B,match($A119,Ghosts!$A:$A,0)))*($S119/(($F119/48)*$D119)/$E119))</f>
        <v>0.04210087997</v>
      </c>
      <c r="U119" s="40">
        <f t="array" ref="U119">if(or($F119=0,$F119=""),"", iferror(index(EPS!D:D,match($A119,EPS!$A:$A,0)),index(Ghosts!D:D,match($A119,Ghosts!$A:$A,0)))*($S119/(($F119/48)*$D119)/$E119))</f>
        <v>0.01501137933</v>
      </c>
      <c r="V119" s="40">
        <f t="array" ref="V119">if(or($F119=0,$F119=""),"", iferror(index(EPS!F:F,match($A119,EPS!$A:$A,0)),index(Ghosts!F:F,match($A119,Ghosts!$A:$A,0)))*($S119/(($F119/48)*$D119)/$E119))</f>
        <v>0.01268202737</v>
      </c>
      <c r="W119" s="40">
        <f t="array" ref="W119">if(or($F119=0,$F119=""),"", iferror(index(EPS!M:M,match($A119,EPS!$A:$A,0)),index(Ghosts!M:M,match($A119,Ghosts!$A:$A,0)))*($S119/(($F119/48)*$D119)/$E119))</f>
        <v>0.01466629015</v>
      </c>
      <c r="X119" s="39">
        <f t="shared" si="3"/>
        <v>9.180327464</v>
      </c>
      <c r="Y119" s="41">
        <f t="array" ref="Y119">if(or(F119=0,F119=""),"",((iferror(index(EPS!H:H,match(A119,EPS!A:A,0)),index(Ghosts!H:H,match(A119,Ghosts!A:A,0)))*1.25)+(iferror(index(EPS!I:I,match(A119,EPS!A:A,0)),index(Ghosts!I:I,match(A119,Ghosts!A:A,0)))*1.25)+(iferror(index(EPS!J:J,match(A119,EPS!A:A,0)),index(Ghosts!J:J,match(A119,Ghosts!A:A,0)))*1.5)+(iferror(index(EPS!K:K,match(A119,EPS!A:A,0)),index(Ghosts!K:K,match(A119,Ghosts!A:A,0)))*2)+(iferror(index(EPS!L:L,match(A119,EPS!A:A,0)),index(Ghosts!L:L,match(A119,Ghosts!A:A,0)))*2))*D119*(F119/48))</f>
        <v>9.461992476</v>
      </c>
      <c r="Z119" s="41">
        <f t="shared" si="4"/>
        <v>8.221604742</v>
      </c>
      <c r="AA119" s="41">
        <f t="array" ref="AA119">if(or(F119=0,F119=""),"",((iferror(index(EPS!H:H,match(A119,EPS!A:A,0)),index(Ghosts!H:H,match(A119,Ghosts!A:A,0)))*1.2)+(iferror(index(EPS!I:I,match(A119,EPS!A:A,0)),index(Ghosts!I:I,match(A119,Ghosts!A:A,0)))*1.2)+(iferror(index(EPS!J:J,match(A119,EPS!A:A,0)),index(Ghosts!J:J,match(A119,Ghosts!A:A,0)))*1.5)+(iferror(index(EPS!K:K,match(A119,EPS!A:A,0)),index(Ghosts!K:K,match(A119,Ghosts!A:A,0)))*3)+(iferror(index(EPS!L:L,match(A119,EPS!A:A,0)),index(Ghosts!L:L,match(A119,Ghosts!A:A,0)))*3))*D119*(F119/48))</f>
        <v>10.67793442</v>
      </c>
      <c r="AB119" s="42">
        <f t="shared" ref="AB119:AF119" si="121">if(iferror(search(AB$1,$I119),0)&gt;0,1,0)</f>
        <v>0</v>
      </c>
      <c r="AC119" s="42">
        <f t="shared" si="121"/>
        <v>1</v>
      </c>
      <c r="AD119" s="42">
        <f t="shared" si="121"/>
        <v>1</v>
      </c>
      <c r="AE119" s="42">
        <f t="shared" si="121"/>
        <v>0</v>
      </c>
      <c r="AF119" s="42">
        <f t="shared" si="121"/>
        <v>0</v>
      </c>
      <c r="AG119" s="25"/>
      <c r="AH119" s="25"/>
      <c r="AI119" s="25"/>
      <c r="AJ119" s="25"/>
      <c r="AK119" s="25"/>
      <c r="AL119" s="25"/>
    </row>
    <row r="120">
      <c r="A120" s="26" t="s">
        <v>535</v>
      </c>
      <c r="B120" s="25" t="s">
        <v>451</v>
      </c>
      <c r="C120" s="25" t="s">
        <v>330</v>
      </c>
      <c r="D120" s="28">
        <v>100.03978873239436</v>
      </c>
      <c r="E120" s="29">
        <v>0.15761870503597122</v>
      </c>
      <c r="F120" s="30">
        <v>29.0</v>
      </c>
      <c r="G120" s="58">
        <v>0.13</v>
      </c>
      <c r="H120" s="34">
        <v>21.492914359721972</v>
      </c>
      <c r="I120" s="35" t="s">
        <v>27</v>
      </c>
      <c r="J120" s="36">
        <v>3000.0</v>
      </c>
      <c r="K120" s="28">
        <v>7.16430478657399</v>
      </c>
      <c r="L120" s="28">
        <v>6.768335993323875</v>
      </c>
      <c r="M120" s="34">
        <v>21.097147968863037</v>
      </c>
      <c r="N120" s="35" t="s">
        <v>27</v>
      </c>
      <c r="O120" s="36">
        <v>3800.0</v>
      </c>
      <c r="P120" s="28">
        <v>5.551881044437642</v>
      </c>
      <c r="Q120" s="37">
        <v>5.1741524087724</v>
      </c>
      <c r="R120" s="38">
        <f t="shared" si="2"/>
        <v>7.3775528</v>
      </c>
      <c r="S120" s="39">
        <f t="array" ref="S120">if(R120="","", if(index(Index_of_Stuff!J:J,match(B120,Index_of_Stuff!F:F,0))&gt;0,(D120-index(Index_of_Stuff!J:J,match(B120,Index_of_Stuff!F:F,0)))*(R120/index(Index_of_Stuff!I:I,match(B120,Index_of_Stuff!F:F,0))),(D120/index(Index_of_Stuff!I:I,match(B120,Index_of_Stuff!F:F,0)))*R120))</f>
        <v>6.523780234</v>
      </c>
      <c r="T120" s="40">
        <f t="array" ref="T120">if(or($F120=0,$F120=""),"", iferror(index(EPS!B:B,match($A120,EPS!$A:$A,0)),index(Ghosts!B:B,match($A120,Ghosts!$A:$A,0)))*($S120/(($F120/48)*$D120)/$E120))</f>
        <v>0.02362550694</v>
      </c>
      <c r="U120" s="40">
        <f t="array" ref="U120">if(or($F120=0,$F120=""),"", iferror(index(EPS!D:D,match($A120,EPS!$A:$A,0)),index(Ghosts!D:D,match($A120,Ghosts!$A:$A,0)))*($S120/(($F120/48)*$D120)/$E120))</f>
        <v>0.01479162174</v>
      </c>
      <c r="V120" s="40">
        <f t="array" ref="V120">if(or($F120=0,$F120=""),"", iferror(index(EPS!F:F,match($A120,EPS!$A:$A,0)),index(Ghosts!F:F,match($A120,Ghosts!$A:$A,0)))*($S120/(($F120/48)*$D120)/$E120))</f>
        <v>0.009176283856</v>
      </c>
      <c r="W120" s="40">
        <f t="array" ref="W120">if(or($F120=0,$F120=""),"", iferror(index(EPS!M:M,match($A120,EPS!$A:$A,0)),index(Ghosts!M:M,match($A120,Ghosts!$A:$A,0)))*($S120/(($F120/48)*$D120)/$E120))</f>
        <v>0.02033847989</v>
      </c>
      <c r="X120" s="39">
        <f t="shared" si="3"/>
        <v>5.924925854</v>
      </c>
      <c r="Y120" s="41">
        <f t="array" ref="Y120">if(or(F120=0,F120=""),"",((iferror(index(EPS!H:H,match(A120,EPS!A:A,0)),index(Ghosts!H:H,match(A120,Ghosts!A:A,0)))*1.25)+(iferror(index(EPS!I:I,match(A120,EPS!A:A,0)),index(Ghosts!I:I,match(A120,Ghosts!A:A,0)))*1.25)+(iferror(index(EPS!J:J,match(A120,EPS!A:A,0)),index(Ghosts!J:J,match(A120,Ghosts!A:A,0)))*1.5)+(iferror(index(EPS!K:K,match(A120,EPS!A:A,0)),index(Ghosts!K:K,match(A120,Ghosts!A:A,0)))*2)+(iferror(index(EPS!L:L,match(A120,EPS!A:A,0)),index(Ghosts!L:L,match(A120,Ghosts!A:A,0)))*2))*D120*(F120/48))</f>
        <v>13.31659848</v>
      </c>
      <c r="Z120" s="41">
        <f t="shared" si="4"/>
        <v>4.863281787</v>
      </c>
      <c r="AA120" s="41">
        <f t="array" ref="AA120">if(or(F120=0,F120=""),"",((iferror(index(EPS!H:H,match(A120,EPS!A:A,0)),index(Ghosts!H:H,match(A120,Ghosts!A:A,0)))*1.2)+(iferror(index(EPS!I:I,match(A120,EPS!A:A,0)),index(Ghosts!I:I,match(A120,Ghosts!A:A,0)))*1.2)+(iferror(index(EPS!J:J,match(A120,EPS!A:A,0)),index(Ghosts!J:J,match(A120,Ghosts!A:A,0)))*1.5)+(iferror(index(EPS!K:K,match(A120,EPS!A:A,0)),index(Ghosts!K:K,match(A120,Ghosts!A:A,0)))*3)+(iferror(index(EPS!L:L,match(A120,EPS!A:A,0)),index(Ghosts!L:L,match(A120,Ghosts!A:A,0)))*3))*D120*(F120/48))</f>
        <v>13.98537489</v>
      </c>
      <c r="AB120" s="42">
        <f t="shared" ref="AB120:AF120" si="122">if(iferror(search(AB$1,$I120),0)&gt;0,1,0)</f>
        <v>1</v>
      </c>
      <c r="AC120" s="42">
        <f t="shared" si="122"/>
        <v>0</v>
      </c>
      <c r="AD120" s="42">
        <f t="shared" si="122"/>
        <v>0</v>
      </c>
      <c r="AE120" s="42">
        <f t="shared" si="122"/>
        <v>0</v>
      </c>
      <c r="AF120" s="42">
        <f t="shared" si="122"/>
        <v>0</v>
      </c>
      <c r="AG120" s="25"/>
      <c r="AH120" s="25"/>
      <c r="AI120" s="25"/>
      <c r="AJ120" s="25"/>
      <c r="AK120" s="25"/>
      <c r="AL120" s="25"/>
    </row>
    <row r="121">
      <c r="A121" s="26" t="s">
        <v>534</v>
      </c>
      <c r="B121" s="25" t="s">
        <v>451</v>
      </c>
      <c r="C121" s="25" t="s">
        <v>330</v>
      </c>
      <c r="D121" s="28">
        <v>100.03978873239436</v>
      </c>
      <c r="E121" s="29">
        <v>0.11283533173461231</v>
      </c>
      <c r="F121" s="30">
        <v>27.0</v>
      </c>
      <c r="G121" s="59"/>
      <c r="H121" s="34">
        <v>16.055159891968184</v>
      </c>
      <c r="I121" s="35" t="s">
        <v>44</v>
      </c>
      <c r="J121" s="36">
        <v>3500.0</v>
      </c>
      <c r="K121" s="28">
        <v>4.587188540562338</v>
      </c>
      <c r="L121" s="28">
        <v>3.5004006665079324</v>
      </c>
      <c r="M121" s="34">
        <v>16.578827176785143</v>
      </c>
      <c r="N121" s="35" t="s">
        <v>29</v>
      </c>
      <c r="O121" s="36">
        <v>3700.0</v>
      </c>
      <c r="P121" s="28">
        <v>4.480764101833823</v>
      </c>
      <c r="Q121" s="37">
        <v>3.5004786052884844</v>
      </c>
      <c r="R121" s="38">
        <f t="shared" si="2"/>
        <v>5.870441732</v>
      </c>
      <c r="S121" s="39">
        <f t="array" ref="S121">if(R121="","", if(index(Index_of_Stuff!J:J,match(B121,Index_of_Stuff!F:F,0))&gt;0,(D121-index(Index_of_Stuff!J:J,match(B121,Index_of_Stuff!F:F,0)))*(R121/index(Index_of_Stuff!I:I,match(B121,Index_of_Stuff!F:F,0))),(D121/index(Index_of_Stuff!I:I,match(B121,Index_of_Stuff!F:F,0)))*R121))</f>
        <v>5.191080671</v>
      </c>
      <c r="T121" s="40">
        <f t="array" ref="T121">if(or($F121=0,$F121=""),"", iferror(index(EPS!B:B,match($A121,EPS!$A:$A,0)),index(Ghosts!B:B,match($A121,Ghosts!$A:$A,0)))*($S121/(($F121/48)*$D121)/$E121))</f>
        <v>0.02902322898</v>
      </c>
      <c r="U121" s="40">
        <f t="array" ref="U121">if(or($F121=0,$F121=""),"", iferror(index(EPS!D:D,match($A121,EPS!$A:$A,0)),index(Ghosts!D:D,match($A121,Ghosts!$A:$A,0)))*($S121/(($F121/48)*$D121)/$E121))</f>
        <v>0.0103012024</v>
      </c>
      <c r="V121" s="40">
        <f t="array" ref="V121">if(or($F121=0,$F121=""),"", iferror(index(EPS!F:F,match($A121,EPS!$A:$A,0)),index(Ghosts!F:F,match($A121,Ghosts!$A:$A,0)))*($S121/(($F121/48)*$D121)/$E121))</f>
        <v>0.00817555746</v>
      </c>
      <c r="W121" s="40">
        <f t="array" ref="W121">if(or($F121=0,$F121=""),"", iferror(index(EPS!M:M,match($A121,EPS!$A:$A,0)),index(Ghosts!M:M,match($A121,Ghosts!$A:$A,0)))*($S121/(($F121/48)*$D121)/$E121))</f>
        <v>0.007439757289</v>
      </c>
      <c r="X121" s="39">
        <f t="shared" si="3"/>
        <v>5.546000222</v>
      </c>
      <c r="Y121" s="41">
        <f t="array" ref="Y121">if(or(F121=0,F121=""),"",((iferror(index(EPS!H:H,match(A121,EPS!A:A,0)),index(Ghosts!H:H,match(A121,Ghosts!A:A,0)))*1.25)+(iferror(index(EPS!I:I,match(A121,EPS!A:A,0)),index(Ghosts!I:I,match(A121,Ghosts!A:A,0)))*1.25)+(iferror(index(EPS!J:J,match(A121,EPS!A:A,0)),index(Ghosts!J:J,match(A121,Ghosts!A:A,0)))*1.5)+(iferror(index(EPS!K:K,match(A121,EPS!A:A,0)),index(Ghosts!K:K,match(A121,Ghosts!A:A,0)))*2)+(iferror(index(EPS!L:L,match(A121,EPS!A:A,0)),index(Ghosts!L:L,match(A121,Ghosts!A:A,0)))*2))*D121*(F121/48))</f>
        <v>7.810606505</v>
      </c>
      <c r="Z121" s="41">
        <f t="shared" si="4"/>
        <v>5.046837199</v>
      </c>
      <c r="AA121" s="41">
        <f t="array" ref="AA121">if(or(F121=0,F121=""),"",((iferror(index(EPS!H:H,match(A121,EPS!A:A,0)),index(Ghosts!H:H,match(A121,Ghosts!A:A,0)))*1.2)+(iferror(index(EPS!I:I,match(A121,EPS!A:A,0)),index(Ghosts!I:I,match(A121,Ghosts!A:A,0)))*1.2)+(iferror(index(EPS!J:J,match(A121,EPS!A:A,0)),index(Ghosts!J:J,match(A121,Ghosts!A:A,0)))*1.5)+(iferror(index(EPS!K:K,match(A121,EPS!A:A,0)),index(Ghosts!K:K,match(A121,Ghosts!A:A,0)))*3)+(iferror(index(EPS!L:L,match(A121,EPS!A:A,0)),index(Ghosts!L:L,match(A121,Ghosts!A:A,0)))*3))*D121*(F121/48))</f>
        <v>8.628244204</v>
      </c>
      <c r="AB121" s="42">
        <f t="shared" ref="AB121:AF121" si="123">if(iferror(search(AB$1,$I121),0)&gt;0,1,0)</f>
        <v>0</v>
      </c>
      <c r="AC121" s="42">
        <f t="shared" si="123"/>
        <v>0</v>
      </c>
      <c r="AD121" s="42">
        <f t="shared" si="123"/>
        <v>1</v>
      </c>
      <c r="AE121" s="42">
        <f t="shared" si="123"/>
        <v>1</v>
      </c>
      <c r="AF121" s="42">
        <f t="shared" si="123"/>
        <v>0</v>
      </c>
      <c r="AG121" s="25"/>
      <c r="AH121" s="25"/>
      <c r="AI121" s="25"/>
      <c r="AJ121" s="25"/>
      <c r="AK121" s="25"/>
      <c r="AL121" s="25"/>
    </row>
    <row r="122">
      <c r="A122" s="26" t="s">
        <v>536</v>
      </c>
      <c r="B122" s="25" t="s">
        <v>451</v>
      </c>
      <c r="C122" s="25" t="s">
        <v>330</v>
      </c>
      <c r="D122" s="28">
        <v>100.03978873239436</v>
      </c>
      <c r="E122" s="29">
        <v>0.18548438842738468</v>
      </c>
      <c r="F122" s="30">
        <v>25.0</v>
      </c>
      <c r="G122" s="59"/>
      <c r="H122" s="34">
        <v>19.004749003886147</v>
      </c>
      <c r="I122" s="35" t="s">
        <v>58</v>
      </c>
      <c r="J122" s="36">
        <v>3800.0</v>
      </c>
      <c r="K122" s="28">
        <v>5.001249737864775</v>
      </c>
      <c r="L122" s="28">
        <v>4.317880339878517</v>
      </c>
      <c r="M122" s="34">
        <v>18.73812826322191</v>
      </c>
      <c r="N122" s="35" t="s">
        <v>27</v>
      </c>
      <c r="O122" s="36">
        <v>3900.0</v>
      </c>
      <c r="P122" s="28">
        <v>4.8046482726210025</v>
      </c>
      <c r="Q122" s="37">
        <v>4.10546021921675</v>
      </c>
      <c r="R122" s="38">
        <f t="shared" si="2"/>
        <v>9.539052843</v>
      </c>
      <c r="S122" s="39">
        <f t="array" ref="S122">if(R122="","", if(index(Index_of_Stuff!J:J,match(B122,Index_of_Stuff!F:F,0))&gt;0,(D122-index(Index_of_Stuff!J:J,match(B122,Index_of_Stuff!F:F,0)))*(R122/index(Index_of_Stuff!I:I,match(B122,Index_of_Stuff!F:F,0))),(D122/index(Index_of_Stuff!I:I,match(B122,Index_of_Stuff!F:F,0)))*R122))</f>
        <v>8.435139141</v>
      </c>
      <c r="T122" s="40">
        <f t="array" ref="T122">if(or($F122=0,$F122=""),"", iferror(index(EPS!B:B,match($A122,EPS!$A:$A,0)),index(Ghosts!B:B,match($A122,Ghosts!$A:$A,0)))*($S122/(($F122/48)*$D122)/$E122))</f>
        <v>0.04721832927</v>
      </c>
      <c r="U122" s="40">
        <f t="array" ref="U122">if(or($F122=0,$F122=""),"", iferror(index(EPS!D:D,match($A122,EPS!$A:$A,0)),index(Ghosts!D:D,match($A122,Ghosts!$A:$A,0)))*($S122/(($F122/48)*$D122)/$E122))</f>
        <v>0.02260544784</v>
      </c>
      <c r="V122" s="40">
        <f t="array" ref="V122">if(or($F122=0,$F122=""),"", iferror(index(EPS!F:F,match($A122,EPS!$A:$A,0)),index(Ghosts!F:F,match($A122,Ghosts!$A:$A,0)))*($S122/(($F122/48)*$D122)/$E122))</f>
        <v>0.02085985341</v>
      </c>
      <c r="W122" s="40">
        <f t="array" ref="W122">if(or($F122=0,$F122=""),"", iferror(index(EPS!M:M,match($A122,EPS!$A:$A,0)),index(Ghosts!M:M,match($A122,Ghosts!$A:$A,0)))*($S122/(($F122/48)*$D122)/$E122))</f>
        <v>0.02199448979</v>
      </c>
      <c r="X122" s="39">
        <f t="shared" si="3"/>
        <v>9.556839287</v>
      </c>
      <c r="Y122" s="41">
        <f t="array" ref="Y122">if(or(F122=0,F122=""),"",((iferror(index(EPS!H:H,match(A122,EPS!A:A,0)),index(Ghosts!H:H,match(A122,Ghosts!A:A,0)))*1.25)+(iferror(index(EPS!I:I,match(A122,EPS!A:A,0)),index(Ghosts!I:I,match(A122,Ghosts!A:A,0)))*1.25)+(iferror(index(EPS!J:J,match(A122,EPS!A:A,0)),index(Ghosts!J:J,match(A122,Ghosts!A:A,0)))*1.5)+(iferror(index(EPS!K:K,match(A122,EPS!A:A,0)),index(Ghosts!K:K,match(A122,Ghosts!A:A,0)))*2)+(iferror(index(EPS!L:L,match(A122,EPS!A:A,0)),index(Ghosts!L:L,match(A122,Ghosts!A:A,0)))*2))*D122*(F122/48))</f>
        <v>8.578932924</v>
      </c>
      <c r="Z122" s="41">
        <f t="shared" si="4"/>
        <v>8.394920449</v>
      </c>
      <c r="AA122" s="41">
        <f t="array" ref="AA122">if(or(F122=0,F122=""),"",((iferror(index(EPS!H:H,match(A122,EPS!A:A,0)),index(Ghosts!H:H,match(A122,Ghosts!A:A,0)))*1.2)+(iferror(index(EPS!I:I,match(A122,EPS!A:A,0)),index(Ghosts!I:I,match(A122,Ghosts!A:A,0)))*1.2)+(iferror(index(EPS!J:J,match(A122,EPS!A:A,0)),index(Ghosts!J:J,match(A122,Ghosts!A:A,0)))*1.5)+(iferror(index(EPS!K:K,match(A122,EPS!A:A,0)),index(Ghosts!K:K,match(A122,Ghosts!A:A,0)))*3)+(iferror(index(EPS!L:L,match(A122,EPS!A:A,0)),index(Ghosts!L:L,match(A122,Ghosts!A:A,0)))*3))*D122*(F122/48))</f>
        <v>9.461575644</v>
      </c>
      <c r="AB122" s="42">
        <f t="shared" ref="AB122:AF122" si="124">if(iferror(search(AB$1,$I122),0)&gt;0,1,0)</f>
        <v>1</v>
      </c>
      <c r="AC122" s="42">
        <f t="shared" si="124"/>
        <v>1</v>
      </c>
      <c r="AD122" s="42">
        <f t="shared" si="124"/>
        <v>0</v>
      </c>
      <c r="AE122" s="42">
        <f t="shared" si="124"/>
        <v>0</v>
      </c>
      <c r="AF122" s="42">
        <f t="shared" si="124"/>
        <v>0</v>
      </c>
      <c r="AG122" s="25"/>
      <c r="AH122" s="25"/>
      <c r="AI122" s="25"/>
      <c r="AJ122" s="25"/>
      <c r="AK122" s="25"/>
      <c r="AL122" s="25"/>
    </row>
    <row r="123">
      <c r="A123" s="26" t="s">
        <v>538</v>
      </c>
      <c r="B123" s="25" t="s">
        <v>451</v>
      </c>
      <c r="C123" s="25" t="s">
        <v>330</v>
      </c>
      <c r="D123" s="28">
        <v>100.03978873239436</v>
      </c>
      <c r="E123" s="29">
        <v>0.1654160583941606</v>
      </c>
      <c r="F123" s="30">
        <v>15.0</v>
      </c>
      <c r="G123" s="59"/>
      <c r="H123" s="34">
        <v>9.031429069344894</v>
      </c>
      <c r="I123" s="35" t="s">
        <v>29</v>
      </c>
      <c r="J123" s="36">
        <v>3000.0</v>
      </c>
      <c r="K123" s="28">
        <v>3.0104763564482977</v>
      </c>
      <c r="L123" s="28">
        <v>1.5076395451122524</v>
      </c>
      <c r="M123" s="34">
        <v>9.119169808997242</v>
      </c>
      <c r="N123" s="35" t="s">
        <v>29</v>
      </c>
      <c r="O123" s="36">
        <v>3000.0</v>
      </c>
      <c r="P123" s="28">
        <v>3.0397232696657475</v>
      </c>
      <c r="Q123" s="37">
        <v>1.533098655486203</v>
      </c>
      <c r="R123" s="38">
        <f t="shared" si="2"/>
        <v>5.012827986</v>
      </c>
      <c r="S123" s="39">
        <f t="array" ref="S123">if(R123="","", if(index(Index_of_Stuff!J:J,match(B123,Index_of_Stuff!F:F,0))&gt;0,(D123-index(Index_of_Stuff!J:J,match(B123,Index_of_Stuff!F:F,0)))*(R123/index(Index_of_Stuff!I:I,match(B123,Index_of_Stuff!F:F,0))),(D123/index(Index_of_Stuff!I:I,match(B123,Index_of_Stuff!F:F,0)))*R123))</f>
        <v>4.432714888</v>
      </c>
      <c r="T123" s="40">
        <f t="array" ref="T123">if(or($F123=0,$F123=""),"", iferror(index(EPS!B:B,match($A123,EPS!$A:$A,0)),index(Ghosts!B:B,match($A123,Ghosts!$A:$A,0)))*($S123/(($F123/48)*$D123)/$E123))</f>
        <v>0.0243437614</v>
      </c>
      <c r="U123" s="40">
        <f t="array" ref="U123">if(or($F123=0,$F123=""),"", iferror(index(EPS!D:D,match($A123,EPS!$A:$A,0)),index(Ghosts!D:D,match($A123,Ghosts!$A:$A,0)))*($S123/(($F123/48)*$D123)/$E123))</f>
        <v>0.01457196985</v>
      </c>
      <c r="V123" s="40">
        <f t="array" ref="V123">if(or($F123=0,$F123=""),"", iferror(index(EPS!F:F,match($A123,EPS!$A:$A,0)),index(Ghosts!F:F,match($A123,Ghosts!$A:$A,0)))*($S123/(($F123/48)*$D123)/$E123))</f>
        <v>0.01714349395</v>
      </c>
      <c r="W123" s="40">
        <f t="array" ref="W123">if(or($F123=0,$F123=""),"", iferror(index(EPS!M:M,match($A123,EPS!$A:$A,0)),index(Ghosts!M:M,match($A123,Ghosts!$A:$A,0)))*($S123/(($F123/48)*$D123)/$E123))</f>
        <v>0.01628631925</v>
      </c>
      <c r="X123" s="39">
        <f t="shared" si="3"/>
        <v>3.397906184</v>
      </c>
      <c r="Y123" s="41">
        <f t="array" ref="Y123">if(or(F123=0,F123=""),"",((iferror(index(EPS!H:H,match(A123,EPS!A:A,0)),index(Ghosts!H:H,match(A123,Ghosts!A:A,0)))*1.25)+(iferror(index(EPS!I:I,match(A123,EPS!A:A,0)),index(Ghosts!I:I,match(A123,Ghosts!A:A,0)))*1.25)+(iferror(index(EPS!J:J,match(A123,EPS!A:A,0)),index(Ghosts!J:J,match(A123,Ghosts!A:A,0)))*1.5)+(iferror(index(EPS!K:K,match(A123,EPS!A:A,0)),index(Ghosts!K:K,match(A123,Ghosts!A:A,0)))*2)+(iferror(index(EPS!L:L,match(A123,EPS!A:A,0)),index(Ghosts!L:L,match(A123,Ghosts!A:A,0)))*2))*D123*(F123/48))</f>
        <v>3.277866203</v>
      </c>
      <c r="Z123" s="41">
        <f t="shared" si="4"/>
        <v>2.915553571</v>
      </c>
      <c r="AA123" s="41">
        <f t="array" ref="AA123">if(or(F123=0,F123=""),"",((iferror(index(EPS!H:H,match(A123,EPS!A:A,0)),index(Ghosts!H:H,match(A123,Ghosts!A:A,0)))*1.2)+(iferror(index(EPS!I:I,match(A123,EPS!A:A,0)),index(Ghosts!I:I,match(A123,Ghosts!A:A,0)))*1.2)+(iferror(index(EPS!J:J,match(A123,EPS!A:A,0)),index(Ghosts!J:J,match(A123,Ghosts!A:A,0)))*1.5)+(iferror(index(EPS!K:K,match(A123,EPS!A:A,0)),index(Ghosts!K:K,match(A123,Ghosts!A:A,0)))*3)+(iferror(index(EPS!L:L,match(A123,EPS!A:A,0)),index(Ghosts!L:L,match(A123,Ghosts!A:A,0)))*3))*D123*(F123/48))</f>
        <v>3.708349919</v>
      </c>
      <c r="AB123" s="42">
        <f t="shared" ref="AB123:AF123" si="125">if(iferror(search(AB$1,$I123),0)&gt;0,1,0)</f>
        <v>0</v>
      </c>
      <c r="AC123" s="42">
        <f t="shared" si="125"/>
        <v>0</v>
      </c>
      <c r="AD123" s="42">
        <f t="shared" si="125"/>
        <v>1</v>
      </c>
      <c r="AE123" s="42">
        <f t="shared" si="125"/>
        <v>0</v>
      </c>
      <c r="AF123" s="42">
        <f t="shared" si="125"/>
        <v>0</v>
      </c>
      <c r="AG123" s="25"/>
      <c r="AH123" s="25"/>
      <c r="AI123" s="25"/>
      <c r="AJ123" s="25"/>
      <c r="AK123" s="25"/>
      <c r="AL123" s="25"/>
    </row>
    <row r="124">
      <c r="A124" s="26" t="s">
        <v>537</v>
      </c>
      <c r="B124" s="25" t="s">
        <v>451</v>
      </c>
      <c r="C124" s="25" t="s">
        <v>330</v>
      </c>
      <c r="D124" s="28">
        <v>100.03978873239436</v>
      </c>
      <c r="E124" s="29">
        <v>0.17814873574615764</v>
      </c>
      <c r="F124" s="30">
        <v>12.0</v>
      </c>
      <c r="G124" s="59"/>
      <c r="H124" s="34">
        <v>9.550650250130985</v>
      </c>
      <c r="I124" s="35" t="s">
        <v>40</v>
      </c>
      <c r="J124" s="36">
        <v>3200.0</v>
      </c>
      <c r="K124" s="28">
        <v>2.984578203165933</v>
      </c>
      <c r="L124" s="28">
        <v>1.5571013062702108</v>
      </c>
      <c r="M124" s="34">
        <v>10.07603944090791</v>
      </c>
      <c r="N124" s="35" t="s">
        <v>29</v>
      </c>
      <c r="O124" s="36">
        <v>3000.0</v>
      </c>
      <c r="P124" s="28">
        <v>3.35867981363597</v>
      </c>
      <c r="Q124" s="37">
        <v>1.822333065910125</v>
      </c>
      <c r="R124" s="38">
        <f t="shared" si="2"/>
        <v>4.368724158</v>
      </c>
      <c r="S124" s="39">
        <f t="array" ref="S124">if(R124="","", if(index(Index_of_Stuff!J:J,match(B124,Index_of_Stuff!F:F,0))&gt;0,(D124-index(Index_of_Stuff!J:J,match(B124,Index_of_Stuff!F:F,0)))*(R124/index(Index_of_Stuff!I:I,match(B124,Index_of_Stuff!F:F,0))),(D124/index(Index_of_Stuff!I:I,match(B124,Index_of_Stuff!F:F,0)))*R124))</f>
        <v>3.863150435</v>
      </c>
      <c r="T124" s="40">
        <f t="array" ref="T124">if(or($F124=0,$F124=""),"", iferror(index(EPS!B:B,match($A124,EPS!$A:$A,0)),index(Ghosts!B:B,match($A124,Ghosts!$A:$A,0)))*($S124/(($F124/48)*$D124)/$E124))</f>
        <v>0.05358393164</v>
      </c>
      <c r="U124" s="40">
        <f t="array" ref="U124">if(or($F124=0,$F124=""),"", iferror(index(EPS!D:D,match($A124,EPS!$A:$A,0)),index(Ghosts!D:D,match($A124,Ghosts!$A:$A,0)))*($S124/(($F124/48)*$D124)/$E124))</f>
        <v>0.003381510249</v>
      </c>
      <c r="V124" s="40">
        <f t="array" ref="V124">if(or($F124=0,$F124=""),"", iferror(index(EPS!F:F,match($A124,EPS!$A:$A,0)),index(Ghosts!F:F,match($A124,Ghosts!$A:$A,0)))*($S124/(($F124/48)*$D124)/$E124))</f>
        <v>0.01916189141</v>
      </c>
      <c r="W124" s="40">
        <f t="array" ref="W124">if(or($F124=0,$F124=""),"", iferror(index(EPS!M:M,match($A124,EPS!$A:$A,0)),index(Ghosts!M:M,match($A124,Ghosts!$A:$A,0)))*($S124/(($F124/48)*$D124)/$E124))</f>
        <v>0.0193353022</v>
      </c>
      <c r="X124" s="39">
        <f t="shared" si="3"/>
        <v>3.213712924</v>
      </c>
      <c r="Y124" s="41">
        <f t="array" ref="Y124">if(or(F124=0,F124=""),"",((iferror(index(EPS!H:H,match(A124,EPS!A:A,0)),index(Ghosts!H:H,match(A124,Ghosts!A:A,0)))*1.25)+(iferror(index(EPS!I:I,match(A124,EPS!A:A,0)),index(Ghosts!I:I,match(A124,Ghosts!A:A,0)))*1.25)+(iferror(index(EPS!J:J,match(A124,EPS!A:A,0)),index(Ghosts!J:J,match(A124,Ghosts!A:A,0)))*1.5)+(iferror(index(EPS!K:K,match(A124,EPS!A:A,0)),index(Ghosts!K:K,match(A124,Ghosts!A:A,0)))*2)+(iferror(index(EPS!L:L,match(A124,EPS!A:A,0)),index(Ghosts!L:L,match(A124,Ghosts!A:A,0)))*2))*D124*(F124/48))</f>
        <v>4.898198156</v>
      </c>
      <c r="Z124" s="41">
        <f t="shared" si="4"/>
        <v>2.929639784</v>
      </c>
      <c r="AA124" s="41">
        <f t="array" ref="AA124">if(or(F124=0,F124=""),"",((iferror(index(EPS!H:H,match(A124,EPS!A:A,0)),index(Ghosts!H:H,match(A124,Ghosts!A:A,0)))*1.2)+(iferror(index(EPS!I:I,match(A124,EPS!A:A,0)),index(Ghosts!I:I,match(A124,Ghosts!A:A,0)))*1.2)+(iferror(index(EPS!J:J,match(A124,EPS!A:A,0)),index(Ghosts!J:J,match(A124,Ghosts!A:A,0)))*1.5)+(iferror(index(EPS!K:K,match(A124,EPS!A:A,0)),index(Ghosts!K:K,match(A124,Ghosts!A:A,0)))*3)+(iferror(index(EPS!L:L,match(A124,EPS!A:A,0)),index(Ghosts!L:L,match(A124,Ghosts!A:A,0)))*3))*D124*(F124/48))</f>
        <v>5.567964541</v>
      </c>
      <c r="AB124" s="42">
        <f t="shared" ref="AB124:AF124" si="126">if(iferror(search(AB$1,$I124),0)&gt;0,1,0)</f>
        <v>0</v>
      </c>
      <c r="AC124" s="42">
        <f t="shared" si="126"/>
        <v>1</v>
      </c>
      <c r="AD124" s="42">
        <f t="shared" si="126"/>
        <v>1</v>
      </c>
      <c r="AE124" s="42">
        <f t="shared" si="126"/>
        <v>0</v>
      </c>
      <c r="AF124" s="42">
        <f t="shared" si="126"/>
        <v>0</v>
      </c>
      <c r="AG124" s="25"/>
      <c r="AH124" s="25"/>
      <c r="AI124" s="25"/>
      <c r="AJ124" s="25"/>
      <c r="AK124" s="25"/>
      <c r="AL124" s="25"/>
    </row>
    <row r="125">
      <c r="A125" s="26" t="s">
        <v>541</v>
      </c>
      <c r="B125" s="25" t="s">
        <v>451</v>
      </c>
      <c r="C125" s="25" t="s">
        <v>330</v>
      </c>
      <c r="D125" s="28">
        <v>100.03978873239436</v>
      </c>
      <c r="E125" s="29">
        <v>0.1696530612244898</v>
      </c>
      <c r="F125" s="30">
        <v>0.0</v>
      </c>
      <c r="G125" s="59"/>
      <c r="H125" s="34" t="s">
        <v>64</v>
      </c>
      <c r="I125" s="35" t="s">
        <v>31</v>
      </c>
      <c r="J125" s="36">
        <v>3000.0</v>
      </c>
      <c r="K125" s="28" t="s">
        <v>64</v>
      </c>
      <c r="L125" s="28" t="s">
        <v>64</v>
      </c>
      <c r="M125" s="34" t="s">
        <v>64</v>
      </c>
      <c r="N125" s="35" t="s">
        <v>31</v>
      </c>
      <c r="O125" s="36">
        <v>3200.0</v>
      </c>
      <c r="P125" s="28" t="s">
        <v>64</v>
      </c>
      <c r="Q125" s="37" t="s">
        <v>64</v>
      </c>
      <c r="R125" s="38" t="str">
        <f t="shared" si="2"/>
        <v/>
      </c>
      <c r="S125" s="39" t="str">
        <f t="array" ref="S125">if(R125="","", if(index(Index_of_Stuff!J:J,match(B125,Index_of_Stuff!F:F,0))&gt;0,(D125-index(Index_of_Stuff!J:J,match(B125,Index_of_Stuff!F:F,0)))*(R125/index(Index_of_Stuff!I:I,match(B125,Index_of_Stuff!F:F,0))),(D125/index(Index_of_Stuff!I:I,match(B125,Index_of_Stuff!F:F,0)))*R125))</f>
        <v/>
      </c>
      <c r="T125" s="40" t="str">
        <f t="array" ref="T125">if(or($F125=0,$F125=""),"", iferror(index(EPS!B:B,match($A125,EPS!$A:$A,0)),index(Ghosts!B:B,match($A125,Ghosts!$A:$A,0)))*($S125/(($F125/48)*$D125)/$E125))</f>
        <v/>
      </c>
      <c r="U125" s="40" t="str">
        <f t="array" ref="U125">if(or($F125=0,$F125=""),"", iferror(index(EPS!D:D,match($A125,EPS!$A:$A,0)),index(Ghosts!D:D,match($A125,Ghosts!$A:$A,0)))*($S125/(($F125/48)*$D125)/$E125))</f>
        <v/>
      </c>
      <c r="V125" s="40" t="str">
        <f t="array" ref="V125">if(or($F125=0,$F125=""),"", iferror(index(EPS!F:F,match($A125,EPS!$A:$A,0)),index(Ghosts!F:F,match($A125,Ghosts!$A:$A,0)))*($S125/(($F125/48)*$D125)/$E125))</f>
        <v/>
      </c>
      <c r="W125" s="40" t="str">
        <f t="array" ref="W125">if(or($F125=0,$F125=""),"", iferror(index(EPS!M:M,match($A125,EPS!$A:$A,0)),index(Ghosts!M:M,match($A125,Ghosts!$A:$A,0)))*($S125/(($F125/48)*$D125)/$E125))</f>
        <v/>
      </c>
      <c r="X125" s="39" t="str">
        <f t="shared" si="3"/>
        <v/>
      </c>
      <c r="Y125" s="41" t="str">
        <f t="array" ref="Y125">if(or(F125=0,F125=""),"",((iferror(index(EPS!H:H,match(A125,EPS!A:A,0)),index(Ghosts!H:H,match(A125,Ghosts!A:A,0)))*1.25)+(iferror(index(EPS!I:I,match(A125,EPS!A:A,0)),index(Ghosts!I:I,match(A125,Ghosts!A:A,0)))*1.25)+(iferror(index(EPS!J:J,match(A125,EPS!A:A,0)),index(Ghosts!J:J,match(A125,Ghosts!A:A,0)))*1.5)+(iferror(index(EPS!K:K,match(A125,EPS!A:A,0)),index(Ghosts!K:K,match(A125,Ghosts!A:A,0)))*2)+(iferror(index(EPS!L:L,match(A125,EPS!A:A,0)),index(Ghosts!L:L,match(A125,Ghosts!A:A,0)))*2))*D125*(F125/48))</f>
        <v/>
      </c>
      <c r="Z125" s="41" t="str">
        <f t="shared" si="4"/>
        <v/>
      </c>
      <c r="AA125" s="41" t="str">
        <f t="array" ref="AA125">if(or(F125=0,F125=""),"",((iferror(index(EPS!H:H,match(A125,EPS!A:A,0)),index(Ghosts!H:H,match(A125,Ghosts!A:A,0)))*1.2)+(iferror(index(EPS!I:I,match(A125,EPS!A:A,0)),index(Ghosts!I:I,match(A125,Ghosts!A:A,0)))*1.2)+(iferror(index(EPS!J:J,match(A125,EPS!A:A,0)),index(Ghosts!J:J,match(A125,Ghosts!A:A,0)))*1.5)+(iferror(index(EPS!K:K,match(A125,EPS!A:A,0)),index(Ghosts!K:K,match(A125,Ghosts!A:A,0)))*3)+(iferror(index(EPS!L:L,match(A125,EPS!A:A,0)),index(Ghosts!L:L,match(A125,Ghosts!A:A,0)))*3))*D125*(F125/48))</f>
        <v/>
      </c>
      <c r="AB125" s="42">
        <f t="shared" ref="AB125:AF125" si="127">if(iferror(search(AB$1,$I125),0)&gt;0,1,0)</f>
        <v>0</v>
      </c>
      <c r="AC125" s="42">
        <f t="shared" si="127"/>
        <v>0</v>
      </c>
      <c r="AD125" s="42">
        <f t="shared" si="127"/>
        <v>0</v>
      </c>
      <c r="AE125" s="42">
        <f t="shared" si="127"/>
        <v>0</v>
      </c>
      <c r="AF125" s="42">
        <f t="shared" si="127"/>
        <v>1</v>
      </c>
      <c r="AG125" s="25"/>
      <c r="AH125" s="25"/>
      <c r="AI125" s="25"/>
      <c r="AJ125" s="25"/>
      <c r="AK125" s="25"/>
      <c r="AL125" s="25"/>
    </row>
    <row r="126">
      <c r="A126" s="26" t="s">
        <v>602</v>
      </c>
      <c r="B126" s="25" t="s">
        <v>451</v>
      </c>
      <c r="C126" s="25" t="s">
        <v>330</v>
      </c>
      <c r="D126" s="28">
        <v>100.03978873239436</v>
      </c>
      <c r="E126" s="29">
        <v>0.18</v>
      </c>
      <c r="F126" s="30">
        <v>0.0</v>
      </c>
      <c r="G126" s="59"/>
      <c r="H126" s="34" t="s">
        <v>64</v>
      </c>
      <c r="I126" s="35" t="s">
        <v>28</v>
      </c>
      <c r="J126" s="36">
        <v>3000.0</v>
      </c>
      <c r="K126" s="28" t="s">
        <v>64</v>
      </c>
      <c r="L126" s="28" t="s">
        <v>64</v>
      </c>
      <c r="M126" s="34" t="s">
        <v>64</v>
      </c>
      <c r="N126" s="35" t="s">
        <v>28</v>
      </c>
      <c r="O126" s="36">
        <v>3000.0</v>
      </c>
      <c r="P126" s="28" t="s">
        <v>64</v>
      </c>
      <c r="Q126" s="37" t="s">
        <v>64</v>
      </c>
      <c r="R126" s="38" t="str">
        <f t="shared" si="2"/>
        <v/>
      </c>
      <c r="S126" s="39" t="str">
        <f t="array" ref="S126">if(R126="","", if(index(Index_of_Stuff!J:J,match(B126,Index_of_Stuff!F:F,0))&gt;0,(D126-index(Index_of_Stuff!J:J,match(B126,Index_of_Stuff!F:F,0)))*(R126/index(Index_of_Stuff!I:I,match(B126,Index_of_Stuff!F:F,0))),(D126/index(Index_of_Stuff!I:I,match(B126,Index_of_Stuff!F:F,0)))*R126))</f>
        <v/>
      </c>
      <c r="T126" s="40" t="str">
        <f t="array" ref="T126">if(or($F126=0,$F126=""),"", iferror(index(EPS!B:B,match($A126,EPS!$A:$A,0)),index(Ghosts!B:B,match($A126,Ghosts!$A:$A,0)))*($S126/(($F126/48)*$D126)/$E126))</f>
        <v/>
      </c>
      <c r="U126" s="40" t="str">
        <f t="array" ref="U126">if(or($F126=0,$F126=""),"", iferror(index(EPS!D:D,match($A126,EPS!$A:$A,0)),index(Ghosts!D:D,match($A126,Ghosts!$A:$A,0)))*($S126/(($F126/48)*$D126)/$E126))</f>
        <v/>
      </c>
      <c r="V126" s="40" t="str">
        <f t="array" ref="V126">if(or($F126=0,$F126=""),"", iferror(index(EPS!F:F,match($A126,EPS!$A:$A,0)),index(Ghosts!F:F,match($A126,Ghosts!$A:$A,0)))*($S126/(($F126/48)*$D126)/$E126))</f>
        <v/>
      </c>
      <c r="W126" s="40" t="str">
        <f t="array" ref="W126">if(or($F126=0,$F126=""),"", iferror(index(EPS!M:M,match($A126,EPS!$A:$A,0)),index(Ghosts!M:M,match($A126,Ghosts!$A:$A,0)))*($S126/(($F126/48)*$D126)/$E126))</f>
        <v/>
      </c>
      <c r="X126" s="39" t="str">
        <f t="shared" si="3"/>
        <v/>
      </c>
      <c r="Y126" s="41" t="str">
        <f t="array" ref="Y126">if(or(F126=0,F126=""),"",((iferror(index(EPS!H:H,match(A126,EPS!A:A,0)),index(Ghosts!H:H,match(A126,Ghosts!A:A,0)))*1.25)+(iferror(index(EPS!I:I,match(A126,EPS!A:A,0)),index(Ghosts!I:I,match(A126,Ghosts!A:A,0)))*1.25)+(iferror(index(EPS!J:J,match(A126,EPS!A:A,0)),index(Ghosts!J:J,match(A126,Ghosts!A:A,0)))*1.5)+(iferror(index(EPS!K:K,match(A126,EPS!A:A,0)),index(Ghosts!K:K,match(A126,Ghosts!A:A,0)))*2)+(iferror(index(EPS!L:L,match(A126,EPS!A:A,0)),index(Ghosts!L:L,match(A126,Ghosts!A:A,0)))*2))*D126*(F126/48))</f>
        <v/>
      </c>
      <c r="Z126" s="41" t="str">
        <f t="shared" si="4"/>
        <v/>
      </c>
      <c r="AA126" s="41" t="str">
        <f t="array" ref="AA126">if(or(F126=0,F126=""),"",((iferror(index(EPS!H:H,match(A126,EPS!A:A,0)),index(Ghosts!H:H,match(A126,Ghosts!A:A,0)))*1.2)+(iferror(index(EPS!I:I,match(A126,EPS!A:A,0)),index(Ghosts!I:I,match(A126,Ghosts!A:A,0)))*1.2)+(iferror(index(EPS!J:J,match(A126,EPS!A:A,0)),index(Ghosts!J:J,match(A126,Ghosts!A:A,0)))*1.5)+(iferror(index(EPS!K:K,match(A126,EPS!A:A,0)),index(Ghosts!K:K,match(A126,Ghosts!A:A,0)))*3)+(iferror(index(EPS!L:L,match(A126,EPS!A:A,0)),index(Ghosts!L:L,match(A126,Ghosts!A:A,0)))*3))*D126*(F126/48))</f>
        <v/>
      </c>
      <c r="AB126" s="42">
        <f t="shared" ref="AB126:AF126" si="128">if(iferror(search(AB$1,$I126),0)&gt;0,1,0)</f>
        <v>0</v>
      </c>
      <c r="AC126" s="42">
        <f t="shared" si="128"/>
        <v>1</v>
      </c>
      <c r="AD126" s="42">
        <f t="shared" si="128"/>
        <v>0</v>
      </c>
      <c r="AE126" s="42">
        <f t="shared" si="128"/>
        <v>0</v>
      </c>
      <c r="AF126" s="42">
        <f t="shared" si="128"/>
        <v>0</v>
      </c>
      <c r="AG126" s="25"/>
      <c r="AH126" s="25"/>
      <c r="AI126" s="25"/>
      <c r="AJ126" s="25"/>
      <c r="AK126" s="25"/>
      <c r="AL126" s="25"/>
    </row>
    <row r="127">
      <c r="A127" s="26" t="s">
        <v>539</v>
      </c>
      <c r="B127" s="25" t="s">
        <v>451</v>
      </c>
      <c r="C127" s="25" t="s">
        <v>330</v>
      </c>
      <c r="D127" s="28">
        <v>100.03978873239436</v>
      </c>
      <c r="E127" s="29">
        <v>0.1828693181818182</v>
      </c>
      <c r="F127" s="30">
        <v>0.0</v>
      </c>
      <c r="G127" s="59"/>
      <c r="H127" s="34" t="s">
        <v>64</v>
      </c>
      <c r="I127" s="35" t="s">
        <v>30</v>
      </c>
      <c r="J127" s="36">
        <v>3000.0</v>
      </c>
      <c r="K127" s="28" t="s">
        <v>64</v>
      </c>
      <c r="L127" s="28" t="s">
        <v>64</v>
      </c>
      <c r="M127" s="34" t="s">
        <v>64</v>
      </c>
      <c r="N127" s="35" t="s">
        <v>30</v>
      </c>
      <c r="O127" s="36">
        <v>3000.0</v>
      </c>
      <c r="P127" s="28" t="s">
        <v>64</v>
      </c>
      <c r="Q127" s="37" t="s">
        <v>64</v>
      </c>
      <c r="R127" s="38" t="str">
        <f t="shared" si="2"/>
        <v/>
      </c>
      <c r="S127" s="39" t="str">
        <f t="array" ref="S127">if(R127="","", if(index(Index_of_Stuff!J:J,match(B127,Index_of_Stuff!F:F,0))&gt;0,(D127-index(Index_of_Stuff!J:J,match(B127,Index_of_Stuff!F:F,0)))*(R127/index(Index_of_Stuff!I:I,match(B127,Index_of_Stuff!F:F,0))),(D127/index(Index_of_Stuff!I:I,match(B127,Index_of_Stuff!F:F,0)))*R127))</f>
        <v/>
      </c>
      <c r="T127" s="40" t="str">
        <f t="array" ref="T127">if(or($F127=0,$F127=""),"", iferror(index(EPS!B:B,match($A127,EPS!$A:$A,0)),index(Ghosts!B:B,match($A127,Ghosts!$A:$A,0)))*($S127/(($F127/48)*$D127)/$E127))</f>
        <v/>
      </c>
      <c r="U127" s="40" t="str">
        <f t="array" ref="U127">if(or($F127=0,$F127=""),"", iferror(index(EPS!D:D,match($A127,EPS!$A:$A,0)),index(Ghosts!D:D,match($A127,Ghosts!$A:$A,0)))*($S127/(($F127/48)*$D127)/$E127))</f>
        <v/>
      </c>
      <c r="V127" s="40" t="str">
        <f t="array" ref="V127">if(or($F127=0,$F127=""),"", iferror(index(EPS!F:F,match($A127,EPS!$A:$A,0)),index(Ghosts!F:F,match($A127,Ghosts!$A:$A,0)))*($S127/(($F127/48)*$D127)/$E127))</f>
        <v/>
      </c>
      <c r="W127" s="40" t="str">
        <f t="array" ref="W127">if(or($F127=0,$F127=""),"", iferror(index(EPS!M:M,match($A127,EPS!$A:$A,0)),index(Ghosts!M:M,match($A127,Ghosts!$A:$A,0)))*($S127/(($F127/48)*$D127)/$E127))</f>
        <v/>
      </c>
      <c r="X127" s="39" t="str">
        <f t="shared" si="3"/>
        <v/>
      </c>
      <c r="Y127" s="41" t="str">
        <f t="array" ref="Y127">if(or(F127=0,F127=""),"",((iferror(index(EPS!H:H,match(A127,EPS!A:A,0)),index(Ghosts!H:H,match(A127,Ghosts!A:A,0)))*1.25)+(iferror(index(EPS!I:I,match(A127,EPS!A:A,0)),index(Ghosts!I:I,match(A127,Ghosts!A:A,0)))*1.25)+(iferror(index(EPS!J:J,match(A127,EPS!A:A,0)),index(Ghosts!J:J,match(A127,Ghosts!A:A,0)))*1.5)+(iferror(index(EPS!K:K,match(A127,EPS!A:A,0)),index(Ghosts!K:K,match(A127,Ghosts!A:A,0)))*2)+(iferror(index(EPS!L:L,match(A127,EPS!A:A,0)),index(Ghosts!L:L,match(A127,Ghosts!A:A,0)))*2))*D127*(F127/48))</f>
        <v/>
      </c>
      <c r="Z127" s="41" t="str">
        <f t="shared" si="4"/>
        <v/>
      </c>
      <c r="AA127" s="41" t="str">
        <f t="array" ref="AA127">if(or(F127=0,F127=""),"",((iferror(index(EPS!H:H,match(A127,EPS!A:A,0)),index(Ghosts!H:H,match(A127,Ghosts!A:A,0)))*1.2)+(iferror(index(EPS!I:I,match(A127,EPS!A:A,0)),index(Ghosts!I:I,match(A127,Ghosts!A:A,0)))*1.2)+(iferror(index(EPS!J:J,match(A127,EPS!A:A,0)),index(Ghosts!J:J,match(A127,Ghosts!A:A,0)))*1.5)+(iferror(index(EPS!K:K,match(A127,EPS!A:A,0)),index(Ghosts!K:K,match(A127,Ghosts!A:A,0)))*3)+(iferror(index(EPS!L:L,match(A127,EPS!A:A,0)),index(Ghosts!L:L,match(A127,Ghosts!A:A,0)))*3))*D127*(F127/48))</f>
        <v/>
      </c>
      <c r="AB127" s="42">
        <f t="shared" ref="AB127:AF127" si="129">if(iferror(search(AB$1,$I127),0)&gt;0,1,0)</f>
        <v>0</v>
      </c>
      <c r="AC127" s="42">
        <f t="shared" si="129"/>
        <v>0</v>
      </c>
      <c r="AD127" s="42">
        <f t="shared" si="129"/>
        <v>0</v>
      </c>
      <c r="AE127" s="42">
        <f t="shared" si="129"/>
        <v>1</v>
      </c>
      <c r="AF127" s="42">
        <f t="shared" si="129"/>
        <v>0</v>
      </c>
      <c r="AG127" s="25"/>
      <c r="AH127" s="25"/>
      <c r="AI127" s="25"/>
      <c r="AJ127" s="25"/>
      <c r="AK127" s="25"/>
      <c r="AL127" s="25"/>
    </row>
    <row r="128">
      <c r="A128" s="26" t="s">
        <v>542</v>
      </c>
      <c r="B128" s="25" t="s">
        <v>451</v>
      </c>
      <c r="C128" s="25" t="s">
        <v>330</v>
      </c>
      <c r="D128" s="28">
        <v>100.03978873239436</v>
      </c>
      <c r="E128" s="29">
        <v>0.18</v>
      </c>
      <c r="F128" s="30">
        <v>0.0</v>
      </c>
      <c r="G128" s="59"/>
      <c r="H128" s="34" t="s">
        <v>64</v>
      </c>
      <c r="I128" s="35" t="s">
        <v>27</v>
      </c>
      <c r="J128" s="36">
        <v>3000.0</v>
      </c>
      <c r="K128" s="28" t="s">
        <v>64</v>
      </c>
      <c r="L128" s="28" t="s">
        <v>64</v>
      </c>
      <c r="M128" s="34" t="s">
        <v>64</v>
      </c>
      <c r="N128" s="35" t="s">
        <v>27</v>
      </c>
      <c r="O128" s="36">
        <v>3000.0</v>
      </c>
      <c r="P128" s="28" t="s">
        <v>64</v>
      </c>
      <c r="Q128" s="37" t="s">
        <v>64</v>
      </c>
      <c r="R128" s="38" t="str">
        <f t="shared" si="2"/>
        <v/>
      </c>
      <c r="S128" s="39" t="str">
        <f t="array" ref="S128">if(R128="","", if(index(Index_of_Stuff!J:J,match(B128,Index_of_Stuff!F:F,0))&gt;0,(D128-index(Index_of_Stuff!J:J,match(B128,Index_of_Stuff!F:F,0)))*(R128/index(Index_of_Stuff!I:I,match(B128,Index_of_Stuff!F:F,0))),(D128/index(Index_of_Stuff!I:I,match(B128,Index_of_Stuff!F:F,0)))*R128))</f>
        <v/>
      </c>
      <c r="T128" s="40" t="str">
        <f t="array" ref="T128">if(or($F128=0,$F128=""),"", iferror(index(EPS!B:B,match($A128,EPS!$A:$A,0)),index(Ghosts!B:B,match($A128,Ghosts!$A:$A,0)))*($S128/(($F128/48)*$D128)/$E128))</f>
        <v/>
      </c>
      <c r="U128" s="40" t="str">
        <f t="array" ref="U128">if(or($F128=0,$F128=""),"", iferror(index(EPS!D:D,match($A128,EPS!$A:$A,0)),index(Ghosts!D:D,match($A128,Ghosts!$A:$A,0)))*($S128/(($F128/48)*$D128)/$E128))</f>
        <v/>
      </c>
      <c r="V128" s="40" t="str">
        <f t="array" ref="V128">if(or($F128=0,$F128=""),"", iferror(index(EPS!F:F,match($A128,EPS!$A:$A,0)),index(Ghosts!F:F,match($A128,Ghosts!$A:$A,0)))*($S128/(($F128/48)*$D128)/$E128))</f>
        <v/>
      </c>
      <c r="W128" s="40" t="str">
        <f t="array" ref="W128">if(or($F128=0,$F128=""),"", iferror(index(EPS!M:M,match($A128,EPS!$A:$A,0)),index(Ghosts!M:M,match($A128,Ghosts!$A:$A,0)))*($S128/(($F128/48)*$D128)/$E128))</f>
        <v/>
      </c>
      <c r="X128" s="39" t="str">
        <f t="shared" si="3"/>
        <v/>
      </c>
      <c r="Y128" s="41" t="str">
        <f t="array" ref="Y128">if(or(F128=0,F128=""),"",((iferror(index(EPS!H:H,match(A128,EPS!A:A,0)),index(Ghosts!H:H,match(A128,Ghosts!A:A,0)))*1.25)+(iferror(index(EPS!I:I,match(A128,EPS!A:A,0)),index(Ghosts!I:I,match(A128,Ghosts!A:A,0)))*1.25)+(iferror(index(EPS!J:J,match(A128,EPS!A:A,0)),index(Ghosts!J:J,match(A128,Ghosts!A:A,0)))*1.5)+(iferror(index(EPS!K:K,match(A128,EPS!A:A,0)),index(Ghosts!K:K,match(A128,Ghosts!A:A,0)))*2)+(iferror(index(EPS!L:L,match(A128,EPS!A:A,0)),index(Ghosts!L:L,match(A128,Ghosts!A:A,0)))*2))*D128*(F128/48))</f>
        <v/>
      </c>
      <c r="Z128" s="41" t="str">
        <f t="shared" si="4"/>
        <v/>
      </c>
      <c r="AA128" s="41" t="str">
        <f t="array" ref="AA128">if(or(F128=0,F128=""),"",((iferror(index(EPS!H:H,match(A128,EPS!A:A,0)),index(Ghosts!H:H,match(A128,Ghosts!A:A,0)))*1.2)+(iferror(index(EPS!I:I,match(A128,EPS!A:A,0)),index(Ghosts!I:I,match(A128,Ghosts!A:A,0)))*1.2)+(iferror(index(EPS!J:J,match(A128,EPS!A:A,0)),index(Ghosts!J:J,match(A128,Ghosts!A:A,0)))*1.5)+(iferror(index(EPS!K:K,match(A128,EPS!A:A,0)),index(Ghosts!K:K,match(A128,Ghosts!A:A,0)))*3)+(iferror(index(EPS!L:L,match(A128,EPS!A:A,0)),index(Ghosts!L:L,match(A128,Ghosts!A:A,0)))*3))*D128*(F128/48))</f>
        <v/>
      </c>
      <c r="AB128" s="42">
        <f t="shared" ref="AB128:AF128" si="130">if(iferror(search(AB$1,$I128),0)&gt;0,1,0)</f>
        <v>1</v>
      </c>
      <c r="AC128" s="42">
        <f t="shared" si="130"/>
        <v>0</v>
      </c>
      <c r="AD128" s="42">
        <f t="shared" si="130"/>
        <v>0</v>
      </c>
      <c r="AE128" s="42">
        <f t="shared" si="130"/>
        <v>0</v>
      </c>
      <c r="AF128" s="42">
        <f t="shared" si="130"/>
        <v>0</v>
      </c>
      <c r="AG128" s="25"/>
      <c r="AH128" s="25"/>
      <c r="AI128" s="25"/>
      <c r="AJ128" s="25"/>
      <c r="AK128" s="25"/>
      <c r="AL128" s="25"/>
    </row>
    <row r="129">
      <c r="A129" s="26" t="s">
        <v>543</v>
      </c>
      <c r="B129" s="25" t="s">
        <v>451</v>
      </c>
      <c r="C129" s="25" t="s">
        <v>330</v>
      </c>
      <c r="D129" s="28">
        <v>100.03978873239436</v>
      </c>
      <c r="E129" s="29">
        <v>0.18</v>
      </c>
      <c r="F129" s="30">
        <v>0.0</v>
      </c>
      <c r="G129" s="59"/>
      <c r="H129" s="34" t="s">
        <v>64</v>
      </c>
      <c r="I129" s="35" t="s">
        <v>29</v>
      </c>
      <c r="J129" s="36">
        <v>3000.0</v>
      </c>
      <c r="K129" s="28" t="s">
        <v>64</v>
      </c>
      <c r="L129" s="28" t="s">
        <v>64</v>
      </c>
      <c r="M129" s="34" t="s">
        <v>64</v>
      </c>
      <c r="N129" s="35" t="s">
        <v>29</v>
      </c>
      <c r="O129" s="36">
        <v>3000.0</v>
      </c>
      <c r="P129" s="28" t="s">
        <v>64</v>
      </c>
      <c r="Q129" s="37" t="s">
        <v>64</v>
      </c>
      <c r="R129" s="38" t="str">
        <f t="shared" si="2"/>
        <v/>
      </c>
      <c r="S129" s="39" t="str">
        <f t="array" ref="S129">if(R129="","", if(index(Index_of_Stuff!J:J,match(B129,Index_of_Stuff!F:F,0))&gt;0,(D129-index(Index_of_Stuff!J:J,match(B129,Index_of_Stuff!F:F,0)))*(R129/index(Index_of_Stuff!I:I,match(B129,Index_of_Stuff!F:F,0))),(D129/index(Index_of_Stuff!I:I,match(B129,Index_of_Stuff!F:F,0)))*R129))</f>
        <v/>
      </c>
      <c r="T129" s="40" t="str">
        <f t="array" ref="T129">if(or($F129=0,$F129=""),"", iferror(index(EPS!B:B,match($A129,EPS!$A:$A,0)),index(Ghosts!B:B,match($A129,Ghosts!$A:$A,0)))*($S129/(($F129/48)*$D129)/$E129))</f>
        <v/>
      </c>
      <c r="U129" s="40" t="str">
        <f t="array" ref="U129">if(or($F129=0,$F129=""),"", iferror(index(EPS!D:D,match($A129,EPS!$A:$A,0)),index(Ghosts!D:D,match($A129,Ghosts!$A:$A,0)))*($S129/(($F129/48)*$D129)/$E129))</f>
        <v/>
      </c>
      <c r="V129" s="40" t="str">
        <f t="array" ref="V129">if(or($F129=0,$F129=""),"", iferror(index(EPS!F:F,match($A129,EPS!$A:$A,0)),index(Ghosts!F:F,match($A129,Ghosts!$A:$A,0)))*($S129/(($F129/48)*$D129)/$E129))</f>
        <v/>
      </c>
      <c r="W129" s="40" t="str">
        <f t="array" ref="W129">if(or($F129=0,$F129=""),"", iferror(index(EPS!M:M,match($A129,EPS!$A:$A,0)),index(Ghosts!M:M,match($A129,Ghosts!$A:$A,0)))*($S129/(($F129/48)*$D129)/$E129))</f>
        <v/>
      </c>
      <c r="X129" s="39" t="str">
        <f t="shared" si="3"/>
        <v/>
      </c>
      <c r="Y129" s="41" t="str">
        <f t="array" ref="Y129">if(or(F129=0,F129=""),"",((iferror(index(EPS!H:H,match(A129,EPS!A:A,0)),index(Ghosts!H:H,match(A129,Ghosts!A:A,0)))*1.25)+(iferror(index(EPS!I:I,match(A129,EPS!A:A,0)),index(Ghosts!I:I,match(A129,Ghosts!A:A,0)))*1.25)+(iferror(index(EPS!J:J,match(A129,EPS!A:A,0)),index(Ghosts!J:J,match(A129,Ghosts!A:A,0)))*1.5)+(iferror(index(EPS!K:K,match(A129,EPS!A:A,0)),index(Ghosts!K:K,match(A129,Ghosts!A:A,0)))*2)+(iferror(index(EPS!L:L,match(A129,EPS!A:A,0)),index(Ghosts!L:L,match(A129,Ghosts!A:A,0)))*2))*D129*(F129/48))</f>
        <v/>
      </c>
      <c r="Z129" s="41" t="str">
        <f t="shared" si="4"/>
        <v/>
      </c>
      <c r="AA129" s="41" t="str">
        <f t="array" ref="AA129">if(or(F129=0,F129=""),"",((iferror(index(EPS!H:H,match(A129,EPS!A:A,0)),index(Ghosts!H:H,match(A129,Ghosts!A:A,0)))*1.2)+(iferror(index(EPS!I:I,match(A129,EPS!A:A,0)),index(Ghosts!I:I,match(A129,Ghosts!A:A,0)))*1.2)+(iferror(index(EPS!J:J,match(A129,EPS!A:A,0)),index(Ghosts!J:J,match(A129,Ghosts!A:A,0)))*1.5)+(iferror(index(EPS!K:K,match(A129,EPS!A:A,0)),index(Ghosts!K:K,match(A129,Ghosts!A:A,0)))*3)+(iferror(index(EPS!L:L,match(A129,EPS!A:A,0)),index(Ghosts!L:L,match(A129,Ghosts!A:A,0)))*3))*D129*(F129/48))</f>
        <v/>
      </c>
      <c r="AB129" s="42">
        <f t="shared" ref="AB129:AF129" si="131">if(iferror(search(AB$1,$I129),0)&gt;0,1,0)</f>
        <v>0</v>
      </c>
      <c r="AC129" s="42">
        <f t="shared" si="131"/>
        <v>0</v>
      </c>
      <c r="AD129" s="42">
        <f t="shared" si="131"/>
        <v>1</v>
      </c>
      <c r="AE129" s="42">
        <f t="shared" si="131"/>
        <v>0</v>
      </c>
      <c r="AF129" s="42">
        <f t="shared" si="131"/>
        <v>0</v>
      </c>
      <c r="AG129" s="25"/>
      <c r="AH129" s="25"/>
      <c r="AI129" s="25"/>
      <c r="AJ129" s="25"/>
      <c r="AK129" s="25"/>
      <c r="AL129" s="25"/>
    </row>
    <row r="130">
      <c r="A130" s="26" t="s">
        <v>544</v>
      </c>
      <c r="B130" s="25" t="s">
        <v>451</v>
      </c>
      <c r="C130" s="25" t="s">
        <v>330</v>
      </c>
      <c r="D130" s="28">
        <v>100.03978873239436</v>
      </c>
      <c r="E130" s="29">
        <v>0.10839901477832513</v>
      </c>
      <c r="F130" s="30">
        <v>0.0</v>
      </c>
      <c r="G130" s="59"/>
      <c r="H130" s="34" t="s">
        <v>64</v>
      </c>
      <c r="I130" s="35" t="s">
        <v>31</v>
      </c>
      <c r="J130" s="36">
        <v>3000.0</v>
      </c>
      <c r="K130" s="28" t="s">
        <v>64</v>
      </c>
      <c r="L130" s="28" t="s">
        <v>64</v>
      </c>
      <c r="M130" s="34" t="s">
        <v>64</v>
      </c>
      <c r="N130" s="35" t="s">
        <v>31</v>
      </c>
      <c r="O130" s="36">
        <v>3000.0</v>
      </c>
      <c r="P130" s="28" t="s">
        <v>64</v>
      </c>
      <c r="Q130" s="37" t="s">
        <v>64</v>
      </c>
      <c r="R130" s="38" t="str">
        <f t="shared" si="2"/>
        <v/>
      </c>
      <c r="S130" s="39" t="str">
        <f t="array" ref="S130">if(R130="","", if(index(Index_of_Stuff!J:J,match(B130,Index_of_Stuff!F:F,0))&gt;0,(D130-index(Index_of_Stuff!J:J,match(B130,Index_of_Stuff!F:F,0)))*(R130/index(Index_of_Stuff!I:I,match(B130,Index_of_Stuff!F:F,0))),(D130/index(Index_of_Stuff!I:I,match(B130,Index_of_Stuff!F:F,0)))*R130))</f>
        <v/>
      </c>
      <c r="T130" s="40" t="str">
        <f t="array" ref="T130">if(or($F130=0,$F130=""),"", iferror(index(EPS!B:B,match($A130,EPS!$A:$A,0)),index(Ghosts!B:B,match($A130,Ghosts!$A:$A,0)))*($S130/(($F130/48)*$D130)/$E130))</f>
        <v/>
      </c>
      <c r="U130" s="40" t="str">
        <f t="array" ref="U130">if(or($F130=0,$F130=""),"", iferror(index(EPS!D:D,match($A130,EPS!$A:$A,0)),index(Ghosts!D:D,match($A130,Ghosts!$A:$A,0)))*($S130/(($F130/48)*$D130)/$E130))</f>
        <v/>
      </c>
      <c r="V130" s="40" t="str">
        <f t="array" ref="V130">if(or($F130=0,$F130=""),"", iferror(index(EPS!F:F,match($A130,EPS!$A:$A,0)),index(Ghosts!F:F,match($A130,Ghosts!$A:$A,0)))*($S130/(($F130/48)*$D130)/$E130))</f>
        <v/>
      </c>
      <c r="W130" s="40" t="str">
        <f t="array" ref="W130">if(or($F130=0,$F130=""),"", iferror(index(EPS!M:M,match($A130,EPS!$A:$A,0)),index(Ghosts!M:M,match($A130,Ghosts!$A:$A,0)))*($S130/(($F130/48)*$D130)/$E130))</f>
        <v/>
      </c>
      <c r="X130" s="39" t="str">
        <f t="shared" si="3"/>
        <v/>
      </c>
      <c r="Y130" s="41" t="str">
        <f t="array" ref="Y130">if(or(F130=0,F130=""),"",((iferror(index(EPS!H:H,match(A130,EPS!A:A,0)),index(Ghosts!H:H,match(A130,Ghosts!A:A,0)))*1.25)+(iferror(index(EPS!I:I,match(A130,EPS!A:A,0)),index(Ghosts!I:I,match(A130,Ghosts!A:A,0)))*1.25)+(iferror(index(EPS!J:J,match(A130,EPS!A:A,0)),index(Ghosts!J:J,match(A130,Ghosts!A:A,0)))*1.5)+(iferror(index(EPS!K:K,match(A130,EPS!A:A,0)),index(Ghosts!K:K,match(A130,Ghosts!A:A,0)))*2)+(iferror(index(EPS!L:L,match(A130,EPS!A:A,0)),index(Ghosts!L:L,match(A130,Ghosts!A:A,0)))*2))*D130*(F130/48))</f>
        <v/>
      </c>
      <c r="Z130" s="41" t="str">
        <f t="shared" si="4"/>
        <v/>
      </c>
      <c r="AA130" s="41" t="str">
        <f t="array" ref="AA130">if(or(F130=0,F130=""),"",((iferror(index(EPS!H:H,match(A130,EPS!A:A,0)),index(Ghosts!H:H,match(A130,Ghosts!A:A,0)))*1.2)+(iferror(index(EPS!I:I,match(A130,EPS!A:A,0)),index(Ghosts!I:I,match(A130,Ghosts!A:A,0)))*1.2)+(iferror(index(EPS!J:J,match(A130,EPS!A:A,0)),index(Ghosts!J:J,match(A130,Ghosts!A:A,0)))*1.5)+(iferror(index(EPS!K:K,match(A130,EPS!A:A,0)),index(Ghosts!K:K,match(A130,Ghosts!A:A,0)))*3)+(iferror(index(EPS!L:L,match(A130,EPS!A:A,0)),index(Ghosts!L:L,match(A130,Ghosts!A:A,0)))*3))*D130*(F130/48))</f>
        <v/>
      </c>
      <c r="AB130" s="42">
        <f t="shared" ref="AB130:AF130" si="132">if(iferror(search(AB$1,$I130),0)&gt;0,1,0)</f>
        <v>0</v>
      </c>
      <c r="AC130" s="42">
        <f t="shared" si="132"/>
        <v>0</v>
      </c>
      <c r="AD130" s="42">
        <f t="shared" si="132"/>
        <v>0</v>
      </c>
      <c r="AE130" s="42">
        <f t="shared" si="132"/>
        <v>0</v>
      </c>
      <c r="AF130" s="42">
        <f t="shared" si="132"/>
        <v>1</v>
      </c>
      <c r="AG130" s="25"/>
      <c r="AH130" s="25"/>
      <c r="AI130" s="25"/>
      <c r="AJ130" s="25"/>
      <c r="AK130" s="25"/>
      <c r="AL130" s="25"/>
    </row>
    <row r="131">
      <c r="A131" s="26" t="s">
        <v>546</v>
      </c>
      <c r="B131" s="25" t="s">
        <v>451</v>
      </c>
      <c r="C131" s="25" t="s">
        <v>330</v>
      </c>
      <c r="D131" s="28">
        <v>100.03978873239436</v>
      </c>
      <c r="E131" s="29">
        <v>0.1790741473059812</v>
      </c>
      <c r="F131" s="30">
        <v>0.0</v>
      </c>
      <c r="G131" s="59"/>
      <c r="H131" s="34" t="s">
        <v>64</v>
      </c>
      <c r="I131" s="35" t="s">
        <v>27</v>
      </c>
      <c r="J131" s="36">
        <v>5400.0</v>
      </c>
      <c r="K131" s="28" t="s">
        <v>64</v>
      </c>
      <c r="L131" s="28" t="s">
        <v>64</v>
      </c>
      <c r="M131" s="34" t="s">
        <v>64</v>
      </c>
      <c r="N131" s="35" t="s">
        <v>27</v>
      </c>
      <c r="O131" s="36">
        <v>5800.0</v>
      </c>
      <c r="P131" s="28" t="s">
        <v>64</v>
      </c>
      <c r="Q131" s="37" t="s">
        <v>64</v>
      </c>
      <c r="R131" s="38" t="str">
        <f t="shared" si="2"/>
        <v/>
      </c>
      <c r="S131" s="39" t="str">
        <f t="array" ref="S131">if(R131="","", if(index(Index_of_Stuff!J:J,match(B131,Index_of_Stuff!F:F,0))&gt;0,(D131-index(Index_of_Stuff!J:J,match(B131,Index_of_Stuff!F:F,0)))*(R131/index(Index_of_Stuff!I:I,match(B131,Index_of_Stuff!F:F,0))),(D131/index(Index_of_Stuff!I:I,match(B131,Index_of_Stuff!F:F,0)))*R131))</f>
        <v/>
      </c>
      <c r="T131" s="40" t="str">
        <f t="array" ref="T131">if(or($F131=0,$F131=""),"", iferror(index(EPS!B:B,match($A131,EPS!$A:$A,0)),index(Ghosts!B:B,match($A131,Ghosts!$A:$A,0)))*($S131/(($F131/48)*$D131)/$E131))</f>
        <v/>
      </c>
      <c r="U131" s="40" t="str">
        <f t="array" ref="U131">if(or($F131=0,$F131=""),"", iferror(index(EPS!D:D,match($A131,EPS!$A:$A,0)),index(Ghosts!D:D,match($A131,Ghosts!$A:$A,0)))*($S131/(($F131/48)*$D131)/$E131))</f>
        <v/>
      </c>
      <c r="V131" s="40" t="str">
        <f t="array" ref="V131">if(or($F131=0,$F131=""),"", iferror(index(EPS!F:F,match($A131,EPS!$A:$A,0)),index(Ghosts!F:F,match($A131,Ghosts!$A:$A,0)))*($S131/(($F131/48)*$D131)/$E131))</f>
        <v/>
      </c>
      <c r="W131" s="40" t="str">
        <f t="array" ref="W131">if(or($F131=0,$F131=""),"", iferror(index(EPS!M:M,match($A131,EPS!$A:$A,0)),index(Ghosts!M:M,match($A131,Ghosts!$A:$A,0)))*($S131/(($F131/48)*$D131)/$E131))</f>
        <v/>
      </c>
      <c r="X131" s="39" t="str">
        <f t="shared" si="3"/>
        <v/>
      </c>
      <c r="Y131" s="41" t="str">
        <f t="array" ref="Y131">if(or(F131=0,F131=""),"",((iferror(index(EPS!H:H,match(A131,EPS!A:A,0)),index(Ghosts!H:H,match(A131,Ghosts!A:A,0)))*1.25)+(iferror(index(EPS!I:I,match(A131,EPS!A:A,0)),index(Ghosts!I:I,match(A131,Ghosts!A:A,0)))*1.25)+(iferror(index(EPS!J:J,match(A131,EPS!A:A,0)),index(Ghosts!J:J,match(A131,Ghosts!A:A,0)))*1.5)+(iferror(index(EPS!K:K,match(A131,EPS!A:A,0)),index(Ghosts!K:K,match(A131,Ghosts!A:A,0)))*2)+(iferror(index(EPS!L:L,match(A131,EPS!A:A,0)),index(Ghosts!L:L,match(A131,Ghosts!A:A,0)))*2))*D131*(F131/48))</f>
        <v/>
      </c>
      <c r="Z131" s="41" t="str">
        <f t="shared" si="4"/>
        <v/>
      </c>
      <c r="AA131" s="41" t="str">
        <f t="array" ref="AA131">if(or(F131=0,F131=""),"",((iferror(index(EPS!H:H,match(A131,EPS!A:A,0)),index(Ghosts!H:H,match(A131,Ghosts!A:A,0)))*1.2)+(iferror(index(EPS!I:I,match(A131,EPS!A:A,0)),index(Ghosts!I:I,match(A131,Ghosts!A:A,0)))*1.2)+(iferror(index(EPS!J:J,match(A131,EPS!A:A,0)),index(Ghosts!J:J,match(A131,Ghosts!A:A,0)))*1.5)+(iferror(index(EPS!K:K,match(A131,EPS!A:A,0)),index(Ghosts!K:K,match(A131,Ghosts!A:A,0)))*3)+(iferror(index(EPS!L:L,match(A131,EPS!A:A,0)),index(Ghosts!L:L,match(A131,Ghosts!A:A,0)))*3))*D131*(F131/48))</f>
        <v/>
      </c>
      <c r="AB131" s="42">
        <f t="shared" ref="AB131:AF131" si="133">if(iferror(search(AB$1,$I131),0)&gt;0,1,0)</f>
        <v>1</v>
      </c>
      <c r="AC131" s="42">
        <f t="shared" si="133"/>
        <v>0</v>
      </c>
      <c r="AD131" s="42">
        <f t="shared" si="133"/>
        <v>0</v>
      </c>
      <c r="AE131" s="42">
        <f t="shared" si="133"/>
        <v>0</v>
      </c>
      <c r="AF131" s="42">
        <f t="shared" si="133"/>
        <v>0</v>
      </c>
      <c r="AG131" s="25"/>
      <c r="AH131" s="25"/>
      <c r="AI131" s="25"/>
      <c r="AJ131" s="25"/>
      <c r="AK131" s="25"/>
      <c r="AL131" s="25"/>
    </row>
    <row r="132">
      <c r="A132" s="26" t="s">
        <v>547</v>
      </c>
      <c r="B132" s="25" t="s">
        <v>451</v>
      </c>
      <c r="C132" s="25" t="s">
        <v>330</v>
      </c>
      <c r="D132" s="28">
        <v>100.03978873239436</v>
      </c>
      <c r="E132" s="29">
        <v>0.11966482153082648</v>
      </c>
      <c r="F132" s="30">
        <v>0.0</v>
      </c>
      <c r="G132" s="59"/>
      <c r="H132" s="34" t="s">
        <v>64</v>
      </c>
      <c r="I132" s="35" t="s">
        <v>44</v>
      </c>
      <c r="J132" s="36">
        <v>3000.0</v>
      </c>
      <c r="K132" s="28" t="s">
        <v>64</v>
      </c>
      <c r="L132" s="28" t="s">
        <v>64</v>
      </c>
      <c r="M132" s="34" t="s">
        <v>64</v>
      </c>
      <c r="N132" s="35" t="s">
        <v>64</v>
      </c>
      <c r="O132" s="36" t="s">
        <v>64</v>
      </c>
      <c r="P132" s="28" t="s">
        <v>64</v>
      </c>
      <c r="Q132" s="37" t="s">
        <v>64</v>
      </c>
      <c r="R132" s="38" t="str">
        <f t="shared" si="2"/>
        <v/>
      </c>
      <c r="S132" s="39" t="str">
        <f t="array" ref="S132">if(R132="","", if(index(Index_of_Stuff!J:J,match(B132,Index_of_Stuff!F:F,0))&gt;0,(D132-index(Index_of_Stuff!J:J,match(B132,Index_of_Stuff!F:F,0)))*(R132/index(Index_of_Stuff!I:I,match(B132,Index_of_Stuff!F:F,0))),(D132/index(Index_of_Stuff!I:I,match(B132,Index_of_Stuff!F:F,0)))*R132))</f>
        <v/>
      </c>
      <c r="T132" s="40" t="str">
        <f t="array" ref="T132">if(or($F132=0,$F132=""),"", iferror(index(EPS!B:B,match($A132,EPS!$A:$A,0)),index(Ghosts!B:B,match($A132,Ghosts!$A:$A,0)))*($S132/(($F132/48)*$D132)/$E132))</f>
        <v/>
      </c>
      <c r="U132" s="40" t="str">
        <f t="array" ref="U132">if(or($F132=0,$F132=""),"", iferror(index(EPS!D:D,match($A132,EPS!$A:$A,0)),index(Ghosts!D:D,match($A132,Ghosts!$A:$A,0)))*($S132/(($F132/48)*$D132)/$E132))</f>
        <v/>
      </c>
      <c r="V132" s="40" t="str">
        <f t="array" ref="V132">if(or($F132=0,$F132=""),"", iferror(index(EPS!F:F,match($A132,EPS!$A:$A,0)),index(Ghosts!F:F,match($A132,Ghosts!$A:$A,0)))*($S132/(($F132/48)*$D132)/$E132))</f>
        <v/>
      </c>
      <c r="W132" s="40" t="str">
        <f t="array" ref="W132">if(or($F132=0,$F132=""),"", iferror(index(EPS!M:M,match($A132,EPS!$A:$A,0)),index(Ghosts!M:M,match($A132,Ghosts!$A:$A,0)))*($S132/(($F132/48)*$D132)/$E132))</f>
        <v/>
      </c>
      <c r="X132" s="39" t="str">
        <f t="shared" si="3"/>
        <v/>
      </c>
      <c r="Y132" s="41" t="str">
        <f t="array" ref="Y132">if(or(F132=0,F132=""),"",((iferror(index(EPS!H:H,match(A132,EPS!A:A,0)),index(Ghosts!H:H,match(A132,Ghosts!A:A,0)))*1.25)+(iferror(index(EPS!I:I,match(A132,EPS!A:A,0)),index(Ghosts!I:I,match(A132,Ghosts!A:A,0)))*1.25)+(iferror(index(EPS!J:J,match(A132,EPS!A:A,0)),index(Ghosts!J:J,match(A132,Ghosts!A:A,0)))*1.5)+(iferror(index(EPS!K:K,match(A132,EPS!A:A,0)),index(Ghosts!K:K,match(A132,Ghosts!A:A,0)))*2)+(iferror(index(EPS!L:L,match(A132,EPS!A:A,0)),index(Ghosts!L:L,match(A132,Ghosts!A:A,0)))*2))*D132*(F132/48))</f>
        <v/>
      </c>
      <c r="Z132" s="41" t="str">
        <f t="shared" si="4"/>
        <v/>
      </c>
      <c r="AA132" s="41" t="str">
        <f t="array" ref="AA132">if(or(F132=0,F132=""),"",((iferror(index(EPS!H:H,match(A132,EPS!A:A,0)),index(Ghosts!H:H,match(A132,Ghosts!A:A,0)))*1.2)+(iferror(index(EPS!I:I,match(A132,EPS!A:A,0)),index(Ghosts!I:I,match(A132,Ghosts!A:A,0)))*1.2)+(iferror(index(EPS!J:J,match(A132,EPS!A:A,0)),index(Ghosts!J:J,match(A132,Ghosts!A:A,0)))*1.5)+(iferror(index(EPS!K:K,match(A132,EPS!A:A,0)),index(Ghosts!K:K,match(A132,Ghosts!A:A,0)))*3)+(iferror(index(EPS!L:L,match(A132,EPS!A:A,0)),index(Ghosts!L:L,match(A132,Ghosts!A:A,0)))*3))*D132*(F132/48))</f>
        <v/>
      </c>
      <c r="AB132" s="42">
        <f t="shared" ref="AB132:AF132" si="134">if(iferror(search(AB$1,$I132),0)&gt;0,1,0)</f>
        <v>0</v>
      </c>
      <c r="AC132" s="42">
        <f t="shared" si="134"/>
        <v>0</v>
      </c>
      <c r="AD132" s="42">
        <f t="shared" si="134"/>
        <v>1</v>
      </c>
      <c r="AE132" s="42">
        <f t="shared" si="134"/>
        <v>1</v>
      </c>
      <c r="AF132" s="42">
        <f t="shared" si="134"/>
        <v>0</v>
      </c>
      <c r="AG132" s="25"/>
      <c r="AH132" s="25"/>
      <c r="AI132" s="25"/>
      <c r="AJ132" s="25"/>
      <c r="AK132" s="25"/>
      <c r="AL132" s="25"/>
    </row>
    <row r="133">
      <c r="A133" s="26" t="s">
        <v>310</v>
      </c>
      <c r="B133" s="25" t="s">
        <v>205</v>
      </c>
      <c r="C133" s="25" t="s">
        <v>37</v>
      </c>
      <c r="D133" s="28">
        <v>95.5950983844242</v>
      </c>
      <c r="E133" s="29">
        <v>0.24651106427818756</v>
      </c>
      <c r="F133" s="30">
        <v>34.0</v>
      </c>
      <c r="G133" s="59"/>
      <c r="H133" s="34">
        <v>37.83450399439707</v>
      </c>
      <c r="I133" s="35" t="s">
        <v>45</v>
      </c>
      <c r="J133" s="36">
        <v>8500.0</v>
      </c>
      <c r="K133" s="28">
        <v>4.451118116987891</v>
      </c>
      <c r="L133" s="28">
        <v>6.361555735635317</v>
      </c>
      <c r="M133" s="34">
        <v>38.48167413988014</v>
      </c>
      <c r="N133" s="35" t="s">
        <v>30</v>
      </c>
      <c r="O133" s="36">
        <v>9300.0</v>
      </c>
      <c r="P133" s="28">
        <v>4.137814423643026</v>
      </c>
      <c r="Q133" s="37">
        <v>5.98766437666997</v>
      </c>
      <c r="R133" s="38">
        <f t="shared" si="2"/>
        <v>17.40561086</v>
      </c>
      <c r="S133" s="39">
        <f t="array" ref="S133">if(R133="","", if(index(Index_of_Stuff!J:J,match(B133,Index_of_Stuff!F:F,0))&gt;0,(D133-index(Index_of_Stuff!J:J,match(B133,Index_of_Stuff!F:F,0)))*(R133/index(Index_of_Stuff!I:I,match(B133,Index_of_Stuff!F:F,0))),(D133/index(Index_of_Stuff!I:I,match(B133,Index_of_Stuff!F:F,0)))*R133))</f>
        <v>16.84904355</v>
      </c>
      <c r="T133" s="40">
        <f t="array" ref="T133">if(or($F133=0,$F133=""),"", iferror(index(EPS!B:B,match($A133,EPS!$A:$A,0)),index(Ghosts!B:B,match($A133,Ghosts!$A:$A,0)))*($S133/(($F133/48)*$D133)/$E133))</f>
        <v>0.08590038137</v>
      </c>
      <c r="U133" s="40">
        <f t="array" ref="U133">if(or($F133=0,$F133=""),"", iferror(index(EPS!D:D,match($A133,EPS!$A:$A,0)),index(Ghosts!D:D,match($A133,Ghosts!$A:$A,0)))*($S133/(($F133/48)*$D133)/$E133))</f>
        <v>0.0227116167</v>
      </c>
      <c r="V133" s="40">
        <f t="array" ref="V133">if(or($F133=0,$F133=""),"", iferror(index(EPS!F:F,match($A133,EPS!$A:$A,0)),index(Ghosts!F:F,match($A133,Ghosts!$A:$A,0)))*($S133/(($F133/48)*$D133)/$E133))</f>
        <v>0.05259001022</v>
      </c>
      <c r="W133" s="40">
        <f t="array" ref="W133">if(or($F133=0,$F133=""),"", iferror(index(EPS!M:M,match($A133,EPS!$A:$A,0)),index(Ghosts!M:M,match($A133,Ghosts!$A:$A,0)))*($S133/(($F133/48)*$D133)/$E133))</f>
        <v>0.0281624047</v>
      </c>
      <c r="X133" s="39">
        <f t="shared" si="3"/>
        <v>19.62329933</v>
      </c>
      <c r="Y133" s="41">
        <f t="array" ref="Y133">if(or(F133=0,F133=""),"",((iferror(index(EPS!H:H,match(A133,EPS!A:A,0)),index(Ghosts!H:H,match(A133,Ghosts!A:A,0)))*1.25)+(iferror(index(EPS!I:I,match(A133,EPS!A:A,0)),index(Ghosts!I:I,match(A133,Ghosts!A:A,0)))*1.25)+(iferror(index(EPS!J:J,match(A133,EPS!A:A,0)),index(Ghosts!J:J,match(A133,Ghosts!A:A,0)))*1.5)+(iferror(index(EPS!K:K,match(A133,EPS!A:A,0)),index(Ghosts!K:K,match(A133,Ghosts!A:A,0)))*2)+(iferror(index(EPS!L:L,match(A133,EPS!A:A,0)),index(Ghosts!L:L,match(A133,Ghosts!A:A,0)))*2))*D133*(F133/48))</f>
        <v>18.05572336</v>
      </c>
      <c r="Z133" s="41">
        <f t="shared" si="4"/>
        <v>17.90087807</v>
      </c>
      <c r="AA133" s="41">
        <f t="array" ref="AA133">if(or(F133=0,F133=""),"",((iferror(index(EPS!H:H,match(A133,EPS!A:A,0)),index(Ghosts!H:H,match(A133,Ghosts!A:A,0)))*1.2)+(iferror(index(EPS!I:I,match(A133,EPS!A:A,0)),index(Ghosts!I:I,match(A133,Ghosts!A:A,0)))*1.2)+(iferror(index(EPS!J:J,match(A133,EPS!A:A,0)),index(Ghosts!J:J,match(A133,Ghosts!A:A,0)))*1.5)+(iferror(index(EPS!K:K,match(A133,EPS!A:A,0)),index(Ghosts!K:K,match(A133,Ghosts!A:A,0)))*3)+(iferror(index(EPS!L:L,match(A133,EPS!A:A,0)),index(Ghosts!L:L,match(A133,Ghosts!A:A,0)))*3))*D133*(F133/48))</f>
        <v>20.47850147</v>
      </c>
      <c r="AB133" s="42">
        <f t="shared" ref="AB133:AF133" si="135">if(iferror(search(AB$1,$I133),0)&gt;0,1,0)</f>
        <v>0</v>
      </c>
      <c r="AC133" s="42">
        <f t="shared" si="135"/>
        <v>0</v>
      </c>
      <c r="AD133" s="42">
        <f t="shared" si="135"/>
        <v>0</v>
      </c>
      <c r="AE133" s="42">
        <f t="shared" si="135"/>
        <v>1</v>
      </c>
      <c r="AF133" s="42">
        <f t="shared" si="135"/>
        <v>1</v>
      </c>
      <c r="AG133" s="25"/>
      <c r="AH133" s="25"/>
      <c r="AI133" s="25"/>
      <c r="AJ133" s="25"/>
      <c r="AK133" s="25"/>
      <c r="AL133" s="25"/>
    </row>
    <row r="134">
      <c r="A134" s="26" t="s">
        <v>311</v>
      </c>
      <c r="B134" s="25" t="s">
        <v>205</v>
      </c>
      <c r="C134" s="25" t="s">
        <v>37</v>
      </c>
      <c r="D134" s="28">
        <v>95.5950983844242</v>
      </c>
      <c r="E134" s="29">
        <v>0.2214751338944147</v>
      </c>
      <c r="F134" s="30">
        <v>33.0</v>
      </c>
      <c r="G134" s="59"/>
      <c r="H134" s="34">
        <v>26.113337788429604</v>
      </c>
      <c r="I134" s="35" t="s">
        <v>40</v>
      </c>
      <c r="J134" s="36">
        <v>5000.0</v>
      </c>
      <c r="K134" s="28">
        <v>5.222667557685921</v>
      </c>
      <c r="L134" s="28">
        <v>5.689939341614844</v>
      </c>
      <c r="M134" s="34">
        <v>25.090362708289447</v>
      </c>
      <c r="N134" s="35" t="s">
        <v>28</v>
      </c>
      <c r="O134" s="36">
        <v>4700.0</v>
      </c>
      <c r="P134" s="28">
        <v>5.338375044316904</v>
      </c>
      <c r="Q134" s="37">
        <v>5.648319657346714</v>
      </c>
      <c r="R134" s="38">
        <f t="shared" si="2"/>
        <v>14.83977031</v>
      </c>
      <c r="S134" s="39">
        <f t="array" ref="S134">if(R134="","", if(index(Index_of_Stuff!J:J,match(B134,Index_of_Stuff!F:F,0))&gt;0,(D134-index(Index_of_Stuff!J:J,match(B134,Index_of_Stuff!F:F,0)))*(R134/index(Index_of_Stuff!I:I,match(B134,Index_of_Stuff!F:F,0))),(D134/index(Index_of_Stuff!I:I,match(B134,Index_of_Stuff!F:F,0)))*R134))</f>
        <v>14.36524913</v>
      </c>
      <c r="T134" s="40">
        <f t="array" ref="T134">if(or($F134=0,$F134=""),"", iferror(index(EPS!B:B,match($A134,EPS!$A:$A,0)),index(Ghosts!B:B,match($A134,Ghosts!$A:$A,0)))*($S134/(($F134/48)*$D134)/$E134))</f>
        <v>0.04855623055</v>
      </c>
      <c r="U134" s="40">
        <f t="array" ref="U134">if(or($F134=0,$F134=""),"", iferror(index(EPS!D:D,match($A134,EPS!$A:$A,0)),index(Ghosts!D:D,match($A134,Ghosts!$A:$A,0)))*($S134/(($F134/48)*$D134)/$E134))</f>
        <v>0.03039698986</v>
      </c>
      <c r="V134" s="40">
        <f t="array" ref="V134">if(or($F134=0,$F134=""),"", iferror(index(EPS!F:F,match($A134,EPS!$A:$A,0)),index(Ghosts!F:F,match($A134,Ghosts!$A:$A,0)))*($S134/(($F134/48)*$D134)/$E134))</f>
        <v>0.0340485763</v>
      </c>
      <c r="W134" s="40">
        <f t="array" ref="W134">if(or($F134=0,$F134=""),"", iferror(index(EPS!M:M,match($A134,EPS!$A:$A,0)),index(Ghosts!M:M,match($A134,Ghosts!$A:$A,0)))*($S134/(($F134/48)*$D134)/$E134))</f>
        <v>0.02121867799</v>
      </c>
      <c r="X134" s="39">
        <f t="shared" si="3"/>
        <v>14.91494317</v>
      </c>
      <c r="Y134" s="41">
        <f t="array" ref="Y134">if(or(F134=0,F134=""),"",((iferror(index(EPS!H:H,match(A134,EPS!A:A,0)),index(Ghosts!H:H,match(A134,Ghosts!A:A,0)))*1.25)+(iferror(index(EPS!I:I,match(A134,EPS!A:A,0)),index(Ghosts!I:I,match(A134,Ghosts!A:A,0)))*1.25)+(iferror(index(EPS!J:J,match(A134,EPS!A:A,0)),index(Ghosts!J:J,match(A134,Ghosts!A:A,0)))*1.5)+(iferror(index(EPS!K:K,match(A134,EPS!A:A,0)),index(Ghosts!K:K,match(A134,Ghosts!A:A,0)))*2)+(iferror(index(EPS!L:L,match(A134,EPS!A:A,0)),index(Ghosts!L:L,match(A134,Ghosts!A:A,0)))*2))*D134*(F134/48))</f>
        <v>9.196099097</v>
      </c>
      <c r="Z134" s="41">
        <f t="shared" si="4"/>
        <v>13.21881026</v>
      </c>
      <c r="AA134" s="41">
        <f t="array" ref="AA134">if(or(F134=0,F134=""),"",((iferror(index(EPS!H:H,match(A134,EPS!A:A,0)),index(Ghosts!H:H,match(A134,Ghosts!A:A,0)))*1.2)+(iferror(index(EPS!I:I,match(A134,EPS!A:A,0)),index(Ghosts!I:I,match(A134,Ghosts!A:A,0)))*1.2)+(iferror(index(EPS!J:J,match(A134,EPS!A:A,0)),index(Ghosts!J:J,match(A134,Ghosts!A:A,0)))*1.5)+(iferror(index(EPS!K:K,match(A134,EPS!A:A,0)),index(Ghosts!K:K,match(A134,Ghosts!A:A,0)))*3)+(iferror(index(EPS!L:L,match(A134,EPS!A:A,0)),index(Ghosts!L:L,match(A134,Ghosts!A:A,0)))*3))*D134*(F134/48))</f>
        <v>9.980486753</v>
      </c>
      <c r="AB134" s="42">
        <f t="shared" ref="AB134:AF134" si="136">if(iferror(search(AB$1,$I134),0)&gt;0,1,0)</f>
        <v>0</v>
      </c>
      <c r="AC134" s="42">
        <f t="shared" si="136"/>
        <v>1</v>
      </c>
      <c r="AD134" s="42">
        <f t="shared" si="136"/>
        <v>1</v>
      </c>
      <c r="AE134" s="42">
        <f t="shared" si="136"/>
        <v>0</v>
      </c>
      <c r="AF134" s="42">
        <f t="shared" si="136"/>
        <v>0</v>
      </c>
      <c r="AG134" s="25"/>
      <c r="AH134" s="25"/>
      <c r="AI134" s="25"/>
      <c r="AJ134" s="25"/>
      <c r="AK134" s="25"/>
      <c r="AL134" s="25"/>
    </row>
    <row r="135">
      <c r="A135" s="26" t="s">
        <v>312</v>
      </c>
      <c r="B135" s="25" t="s">
        <v>205</v>
      </c>
      <c r="C135" s="25" t="s">
        <v>37</v>
      </c>
      <c r="D135" s="28">
        <v>95.5950983844242</v>
      </c>
      <c r="E135" s="29">
        <v>0.14971184022824535</v>
      </c>
      <c r="F135" s="30">
        <v>32.0</v>
      </c>
      <c r="G135" s="59"/>
      <c r="H135" s="34">
        <v>20.569859597241305</v>
      </c>
      <c r="I135" s="35" t="s">
        <v>40</v>
      </c>
      <c r="J135" s="36">
        <v>3900.0</v>
      </c>
      <c r="K135" s="28">
        <v>5.274322973651617</v>
      </c>
      <c r="L135" s="28">
        <v>4.825238385620423</v>
      </c>
      <c r="M135" s="34">
        <v>20.713568050746122</v>
      </c>
      <c r="N135" s="35" t="s">
        <v>28</v>
      </c>
      <c r="O135" s="36">
        <v>4000.0</v>
      </c>
      <c r="P135" s="28">
        <v>5.178392012686531</v>
      </c>
      <c r="Q135" s="37">
        <v>4.761682103957946</v>
      </c>
      <c r="R135" s="38">
        <f t="shared" si="2"/>
        <v>9.118945725</v>
      </c>
      <c r="S135" s="39">
        <f t="array" ref="S135">if(R135="","", if(index(Index_of_Stuff!J:J,match(B135,Index_of_Stuff!F:F,0))&gt;0,(D135-index(Index_of_Stuff!J:J,match(B135,Index_of_Stuff!F:F,0)))*(R135/index(Index_of_Stuff!I:I,match(B135,Index_of_Stuff!F:F,0))),(D135/index(Index_of_Stuff!I:I,match(B135,Index_of_Stuff!F:F,0)))*R135))</f>
        <v>8.827355438</v>
      </c>
      <c r="T135" s="40">
        <f t="array" ref="T135">if(or($F135=0,$F135=""),"", iferror(index(EPS!B:B,match($A135,EPS!$A:$A,0)),index(Ghosts!B:B,match($A135,Ghosts!$A:$A,0)))*($S135/(($F135/48)*$D135)/$E135))</f>
        <v>0.03858034926</v>
      </c>
      <c r="U135" s="40">
        <f t="array" ref="U135">if(or($F135=0,$F135=""),"", iferror(index(EPS!D:D,match($A135,EPS!$A:$A,0)),index(Ghosts!D:D,match($A135,Ghosts!$A:$A,0)))*($S135/(($F135/48)*$D135)/$E135))</f>
        <v>0.01508056818</v>
      </c>
      <c r="V135" s="40">
        <f t="array" ref="V135">if(or($F135=0,$F135=""),"", iferror(index(EPS!F:F,match($A135,EPS!$A:$A,0)),index(Ghosts!F:F,match($A135,Ghosts!$A:$A,0)))*($S135/(($F135/48)*$D135)/$E135))</f>
        <v>0.01850376463</v>
      </c>
      <c r="W135" s="40">
        <f t="array" ref="W135">if(or($F135=0,$F135=""),"", iferror(index(EPS!M:M,match($A135,EPS!$A:$A,0)),index(Ghosts!M:M,match($A135,Ghosts!$A:$A,0)))*($S135/(($F135/48)*$D135)/$E135))</f>
        <v>0.01258255995</v>
      </c>
      <c r="X135" s="39">
        <f t="shared" si="3"/>
        <v>9.059558422</v>
      </c>
      <c r="Y135" s="41">
        <f t="array" ref="Y135">if(or(F135=0,F135=""),"",((iferror(index(EPS!H:H,match(A135,EPS!A:A,0)),index(Ghosts!H:H,match(A135,Ghosts!A:A,0)))*1.25)+(iferror(index(EPS!I:I,match(A135,EPS!A:A,0)),index(Ghosts!I:I,match(A135,Ghosts!A:A,0)))*1.25)+(iferror(index(EPS!J:J,match(A135,EPS!A:A,0)),index(Ghosts!J:J,match(A135,Ghosts!A:A,0)))*1.5)+(iferror(index(EPS!K:K,match(A135,EPS!A:A,0)),index(Ghosts!K:K,match(A135,Ghosts!A:A,0)))*2)+(iferror(index(EPS!L:L,match(A135,EPS!A:A,0)),index(Ghosts!L:L,match(A135,Ghosts!A:A,0)))*2))*D135*(F135/48))</f>
        <v>8.388469883</v>
      </c>
      <c r="Z135" s="41">
        <f t="shared" si="4"/>
        <v>8.178071937</v>
      </c>
      <c r="AA135" s="41">
        <f t="array" ref="AA135">if(or(F135=0,F135=""),"",((iferror(index(EPS!H:H,match(A135,EPS!A:A,0)),index(Ghosts!H:H,match(A135,Ghosts!A:A,0)))*1.2)+(iferror(index(EPS!I:I,match(A135,EPS!A:A,0)),index(Ghosts!I:I,match(A135,Ghosts!A:A,0)))*1.2)+(iferror(index(EPS!J:J,match(A135,EPS!A:A,0)),index(Ghosts!J:J,match(A135,Ghosts!A:A,0)))*1.5)+(iferror(index(EPS!K:K,match(A135,EPS!A:A,0)),index(Ghosts!K:K,match(A135,Ghosts!A:A,0)))*3)+(iferror(index(EPS!L:L,match(A135,EPS!A:A,0)),index(Ghosts!L:L,match(A135,Ghosts!A:A,0)))*3))*D135*(F135/48))</f>
        <v>9.343464916</v>
      </c>
      <c r="AB135" s="42">
        <f t="shared" ref="AB135:AF135" si="137">if(iferror(search(AB$1,$I135),0)&gt;0,1,0)</f>
        <v>0</v>
      </c>
      <c r="AC135" s="42">
        <f t="shared" si="137"/>
        <v>1</v>
      </c>
      <c r="AD135" s="42">
        <f t="shared" si="137"/>
        <v>1</v>
      </c>
      <c r="AE135" s="42">
        <f t="shared" si="137"/>
        <v>0</v>
      </c>
      <c r="AF135" s="42">
        <f t="shared" si="137"/>
        <v>0</v>
      </c>
      <c r="AG135" s="25"/>
      <c r="AH135" s="25"/>
      <c r="AI135" s="25"/>
      <c r="AJ135" s="25"/>
      <c r="AK135" s="25"/>
      <c r="AL135" s="25"/>
    </row>
    <row r="136">
      <c r="A136" s="26" t="s">
        <v>326</v>
      </c>
      <c r="B136" s="25" t="s">
        <v>205</v>
      </c>
      <c r="C136" s="25" t="s">
        <v>37</v>
      </c>
      <c r="D136" s="28">
        <v>95.5950983844242</v>
      </c>
      <c r="E136" s="29">
        <v>0.19361904761904764</v>
      </c>
      <c r="F136" s="30">
        <v>27.0</v>
      </c>
      <c r="G136" s="59"/>
      <c r="H136" s="34">
        <v>22.33118775946795</v>
      </c>
      <c r="I136" s="35" t="s">
        <v>27</v>
      </c>
      <c r="J136" s="36">
        <v>4000.0</v>
      </c>
      <c r="K136" s="28">
        <v>5.582796939866988</v>
      </c>
      <c r="L136" s="28">
        <v>5.424051710052908</v>
      </c>
      <c r="M136" s="34">
        <v>21.84852238887523</v>
      </c>
      <c r="N136" s="35" t="s">
        <v>27</v>
      </c>
      <c r="O136" s="36">
        <v>4100.0</v>
      </c>
      <c r="P136" s="28">
        <v>5.3289078997256665</v>
      </c>
      <c r="Q136" s="37">
        <v>5.09522331466201</v>
      </c>
      <c r="R136" s="38">
        <f t="shared" si="2"/>
        <v>10.35171102</v>
      </c>
      <c r="S136" s="39">
        <f t="array" ref="S136">if(R136="","", if(index(Index_of_Stuff!J:J,match(B136,Index_of_Stuff!F:F,0))&gt;0,(D136-index(Index_of_Stuff!J:J,match(B136,Index_of_Stuff!F:F,0)))*(R136/index(Index_of_Stuff!I:I,match(B136,Index_of_Stuff!F:F,0))),(D136/index(Index_of_Stuff!I:I,match(B136,Index_of_Stuff!F:F,0)))*R136))</f>
        <v>10.02070144</v>
      </c>
      <c r="T136" s="40">
        <f t="array" ref="T136">if(or($F136=0,$F136=""),"", iferror(index(EPS!B:B,match($A136,EPS!$A:$A,0)),index(Ghosts!B:B,match($A136,Ghosts!$A:$A,0)))*($S136/(($F136/48)*$D136)/$E136))</f>
        <v>0.05389890212</v>
      </c>
      <c r="U136" s="40">
        <f t="array" ref="U136">if(or($F136=0,$F136=""),"", iferror(index(EPS!D:D,match($A136,EPS!$A:$A,0)),index(Ghosts!D:D,match($A136,Ghosts!$A:$A,0)))*($S136/(($F136/48)*$D136)/$E136))</f>
        <v>0.00769984316</v>
      </c>
      <c r="V136" s="40">
        <f t="array" ref="V136">if(or($F136=0,$F136=""),"", iferror(index(EPS!F:F,match($A136,EPS!$A:$A,0)),index(Ghosts!F:F,match($A136,Ghosts!$A:$A,0)))*($S136/(($F136/48)*$D136)/$E136))</f>
        <v>0.05187769329</v>
      </c>
      <c r="W136" s="40">
        <f t="array" ref="W136">if(or($F136=0,$F136=""),"", iferror(index(EPS!M:M,match($A136,EPS!$A:$A,0)),index(Ghosts!M:M,match($A136,Ghosts!$A:$A,0)))*($S136/(($F136/48)*$D136)/$E136))</f>
        <v>0.02560197851</v>
      </c>
      <c r="X136" s="39">
        <f t="shared" si="3"/>
        <v>9.346904153</v>
      </c>
      <c r="Y136" s="41">
        <f t="array" ref="Y136">if(or(F136=0,F136=""),"",((iferror(index(EPS!H:H,match(A136,EPS!A:A,0)),index(Ghosts!H:H,match(A136,Ghosts!A:A,0)))*1.25)+(iferror(index(EPS!I:I,match(A136,EPS!A:A,0)),index(Ghosts!I:I,match(A136,Ghosts!A:A,0)))*1.25)+(iferror(index(EPS!J:J,match(A136,EPS!A:A,0)),index(Ghosts!J:J,match(A136,Ghosts!A:A,0)))*1.5)+(iferror(index(EPS!K:K,match(A136,EPS!A:A,0)),index(Ghosts!K:K,match(A136,Ghosts!A:A,0)))*2)+(iferror(index(EPS!L:L,match(A136,EPS!A:A,0)),index(Ghosts!L:L,match(A136,Ghosts!A:A,0)))*2))*D136*(F136/48))</f>
        <v>10.00163717</v>
      </c>
      <c r="Z136" s="41">
        <f t="shared" si="4"/>
        <v>8.451547332</v>
      </c>
      <c r="AA136" s="41">
        <f t="array" ref="AA136">if(or(F136=0,F136=""),"",((iferror(index(EPS!H:H,match(A136,EPS!A:A,0)),index(Ghosts!H:H,match(A136,Ghosts!A:A,0)))*1.2)+(iferror(index(EPS!I:I,match(A136,EPS!A:A,0)),index(Ghosts!I:I,match(A136,Ghosts!A:A,0)))*1.2)+(iferror(index(EPS!J:J,match(A136,EPS!A:A,0)),index(Ghosts!J:J,match(A136,Ghosts!A:A,0)))*1.5)+(iferror(index(EPS!K:K,match(A136,EPS!A:A,0)),index(Ghosts!K:K,match(A136,Ghosts!A:A,0)))*3)+(iferror(index(EPS!L:L,match(A136,EPS!A:A,0)),index(Ghosts!L:L,match(A136,Ghosts!A:A,0)))*3))*D136*(F136/48))</f>
        <v>10.5968959</v>
      </c>
      <c r="AB136" s="42">
        <f t="shared" ref="AB136:AF136" si="138">if(iferror(search(AB$1,$I136),0)&gt;0,1,0)</f>
        <v>1</v>
      </c>
      <c r="AC136" s="42">
        <f t="shared" si="138"/>
        <v>0</v>
      </c>
      <c r="AD136" s="42">
        <f t="shared" si="138"/>
        <v>0</v>
      </c>
      <c r="AE136" s="42">
        <f t="shared" si="138"/>
        <v>0</v>
      </c>
      <c r="AF136" s="42">
        <f t="shared" si="138"/>
        <v>0</v>
      </c>
      <c r="AG136" s="25"/>
      <c r="AH136" s="25"/>
      <c r="AI136" s="25"/>
      <c r="AJ136" s="25"/>
      <c r="AK136" s="25"/>
      <c r="AL136" s="25"/>
    </row>
    <row r="137">
      <c r="A137" s="26" t="s">
        <v>316</v>
      </c>
      <c r="B137" s="25" t="s">
        <v>205</v>
      </c>
      <c r="C137" s="25" t="s">
        <v>37</v>
      </c>
      <c r="D137" s="28">
        <v>95.5950983844242</v>
      </c>
      <c r="E137" s="29">
        <v>0.15714224507283633</v>
      </c>
      <c r="F137" s="30">
        <v>23.0</v>
      </c>
      <c r="G137" s="59"/>
      <c r="H137" s="34">
        <v>14.607682572414198</v>
      </c>
      <c r="I137" s="35" t="s">
        <v>44</v>
      </c>
      <c r="J137" s="36">
        <v>3400.0</v>
      </c>
      <c r="K137" s="28">
        <v>4.296377227180646</v>
      </c>
      <c r="L137" s="28">
        <v>3.0593918394869353</v>
      </c>
      <c r="M137" s="34">
        <v>13.97313080792694</v>
      </c>
      <c r="N137" s="35" t="s">
        <v>29</v>
      </c>
      <c r="O137" s="36">
        <v>3500.0</v>
      </c>
      <c r="P137" s="28">
        <v>3.9923230879791256</v>
      </c>
      <c r="Q137" s="37">
        <v>2.7519394648314526</v>
      </c>
      <c r="R137" s="38">
        <f t="shared" si="2"/>
        <v>6.925698462</v>
      </c>
      <c r="S137" s="39">
        <f t="array" ref="S137">if(R137="","", if(index(Index_of_Stuff!J:J,match(B137,Index_of_Stuff!F:F,0))&gt;0,(D137-index(Index_of_Stuff!J:J,match(B137,Index_of_Stuff!F:F,0)))*(R137/index(Index_of_Stuff!I:I,match(B137,Index_of_Stuff!F:F,0))),(D137/index(Index_of_Stuff!I:I,match(B137,Index_of_Stuff!F:F,0)))*R137))</f>
        <v>6.704240142</v>
      </c>
      <c r="T137" s="40">
        <f t="array" ref="T137">if(or($F137=0,$F137=""),"", iferror(index(EPS!B:B,match($A137,EPS!$A:$A,0)),index(Ghosts!B:B,match($A137,Ghosts!$A:$A,0)))*($S137/(($F137/48)*$D137)/$E137))</f>
        <v>0.04321677608</v>
      </c>
      <c r="U137" s="40">
        <f t="array" ref="U137">if(or($F137=0,$F137=""),"", iferror(index(EPS!D:D,match($A137,EPS!$A:$A,0)),index(Ghosts!D:D,match($A137,Ghosts!$A:$A,0)))*($S137/(($F137/48)*$D137)/$E137))</f>
        <v>0.02384373853</v>
      </c>
      <c r="V137" s="40">
        <f t="array" ref="V137">if(or($F137=0,$F137=""),"", iferror(index(EPS!F:F,match($A137,EPS!$A:$A,0)),index(Ghosts!F:F,match($A137,Ghosts!$A:$A,0)))*($S137/(($F137/48)*$D137)/$E137))</f>
        <v>0.01946617716</v>
      </c>
      <c r="W137" s="40">
        <f t="array" ref="W137">if(or($F137=0,$F137=""),"", iferror(index(EPS!M:M,match($A137,EPS!$A:$A,0)),index(Ghosts!M:M,match($A137,Ghosts!$A:$A,0)))*($S137/(($F137/48)*$D137)/$E137))</f>
        <v>0.01359838213</v>
      </c>
      <c r="X137" s="39">
        <f t="shared" si="3"/>
        <v>8.362048456</v>
      </c>
      <c r="Y137" s="41">
        <f t="array" ref="Y137">if(or(F137=0,F137=""),"",((iferror(index(EPS!H:H,match(A137,EPS!A:A,0)),index(Ghosts!H:H,match(A137,Ghosts!A:A,0)))*1.25)+(iferror(index(EPS!I:I,match(A137,EPS!A:A,0)),index(Ghosts!I:I,match(A137,Ghosts!A:A,0)))*1.25)+(iferror(index(EPS!J:J,match(A137,EPS!A:A,0)),index(Ghosts!J:J,match(A137,Ghosts!A:A,0)))*1.5)+(iferror(index(EPS!K:K,match(A137,EPS!A:A,0)),index(Ghosts!K:K,match(A137,Ghosts!A:A,0)))*2)+(iferror(index(EPS!L:L,match(A137,EPS!A:A,0)),index(Ghosts!L:L,match(A137,Ghosts!A:A,0)))*2))*D137*(F137/48))</f>
        <v>5.433734928</v>
      </c>
      <c r="Z137" s="41">
        <f t="shared" si="4"/>
        <v>7.504511854</v>
      </c>
      <c r="AA137" s="41">
        <f t="array" ref="AA137">if(or(F137=0,F137=""),"",((iferror(index(EPS!H:H,match(A137,EPS!A:A,0)),index(Ghosts!H:H,match(A137,Ghosts!A:A,0)))*1.2)+(iferror(index(EPS!I:I,match(A137,EPS!A:A,0)),index(Ghosts!I:I,match(A137,Ghosts!A:A,0)))*1.2)+(iferror(index(EPS!J:J,match(A137,EPS!A:A,0)),index(Ghosts!J:J,match(A137,Ghosts!A:A,0)))*1.5)+(iferror(index(EPS!K:K,match(A137,EPS!A:A,0)),index(Ghosts!K:K,match(A137,Ghosts!A:A,0)))*3)+(iferror(index(EPS!L:L,match(A137,EPS!A:A,0)),index(Ghosts!L:L,match(A137,Ghosts!A:A,0)))*3))*D137*(F137/48))</f>
        <v>5.712464345</v>
      </c>
      <c r="AB137" s="42">
        <f t="shared" ref="AB137:AF137" si="139">if(iferror(search(AB$1,$I137),0)&gt;0,1,0)</f>
        <v>0</v>
      </c>
      <c r="AC137" s="42">
        <f t="shared" si="139"/>
        <v>0</v>
      </c>
      <c r="AD137" s="42">
        <f t="shared" si="139"/>
        <v>1</v>
      </c>
      <c r="AE137" s="42">
        <f t="shared" si="139"/>
        <v>1</v>
      </c>
      <c r="AF137" s="42">
        <f t="shared" si="139"/>
        <v>0</v>
      </c>
      <c r="AG137" s="25"/>
      <c r="AH137" s="25"/>
      <c r="AI137" s="25"/>
      <c r="AJ137" s="25"/>
      <c r="AK137" s="25"/>
      <c r="AL137" s="25"/>
    </row>
    <row r="138">
      <c r="A138" s="26" t="s">
        <v>314</v>
      </c>
      <c r="B138" s="25" t="s">
        <v>205</v>
      </c>
      <c r="C138" s="25" t="s">
        <v>37</v>
      </c>
      <c r="D138" s="28">
        <v>95.5950983844242</v>
      </c>
      <c r="E138" s="29">
        <v>0.27078350515463917</v>
      </c>
      <c r="F138" s="30">
        <v>22.0</v>
      </c>
      <c r="G138" s="59"/>
      <c r="H138" s="34">
        <v>24.774689556783777</v>
      </c>
      <c r="I138" s="35" t="s">
        <v>45</v>
      </c>
      <c r="J138" s="36">
        <v>5300.0</v>
      </c>
      <c r="K138" s="28">
        <v>4.674469727695052</v>
      </c>
      <c r="L138" s="28">
        <v>4.900238246625441</v>
      </c>
      <c r="M138" s="34">
        <v>24.479463380695613</v>
      </c>
      <c r="N138" s="35" t="s">
        <v>31</v>
      </c>
      <c r="O138" s="36">
        <v>5600.0</v>
      </c>
      <c r="P138" s="28">
        <v>4.371332746552788</v>
      </c>
      <c r="Q138" s="37">
        <v>4.54242132324594</v>
      </c>
      <c r="R138" s="38">
        <f t="shared" si="2"/>
        <v>12.6446284</v>
      </c>
      <c r="S138" s="39">
        <f t="array" ref="S138">if(R138="","", if(index(Index_of_Stuff!J:J,match(B138,Index_of_Stuff!F:F,0))&gt;0,(D138-index(Index_of_Stuff!J:J,match(B138,Index_of_Stuff!F:F,0)))*(R138/index(Index_of_Stuff!I:I,match(B138,Index_of_Stuff!F:F,0))),(D138/index(Index_of_Stuff!I:I,match(B138,Index_of_Stuff!F:F,0)))*R138))</f>
        <v>12.24029977</v>
      </c>
      <c r="T138" s="40">
        <f t="array" ref="T138">if(or($F138=0,$F138=""),"", iferror(index(EPS!B:B,match($A138,EPS!$A:$A,0)),index(Ghosts!B:B,match($A138,Ghosts!$A:$A,0)))*($S138/(($F138/48)*$D138)/$E138))</f>
        <v>0.1167882651</v>
      </c>
      <c r="U138" s="40">
        <f t="array" ref="U138">if(or($F138=0,$F138=""),"", iferror(index(EPS!D:D,match($A138,EPS!$A:$A,0)),index(Ghosts!D:D,match($A138,Ghosts!$A:$A,0)))*($S138/(($F138/48)*$D138)/$E138))</f>
        <v>0.001031698455</v>
      </c>
      <c r="V138" s="40">
        <f t="array" ref="V138">if(or($F138=0,$F138=""),"", iferror(index(EPS!F:F,match($A138,EPS!$A:$A,0)),index(Ghosts!F:F,match($A138,Ghosts!$A:$A,0)))*($S138/(($F138/48)*$D138)/$E138))</f>
        <v>0.05282296091</v>
      </c>
      <c r="W138" s="40">
        <f t="array" ref="W138">if(or($F138=0,$F138=""),"", iferror(index(EPS!M:M,match($A138,EPS!$A:$A,0)),index(Ghosts!M:M,match($A138,Ghosts!$A:$A,0)))*($S138/(($F138/48)*$D138)/$E138))</f>
        <v>0.03033193459</v>
      </c>
      <c r="X138" s="39">
        <f t="shared" si="3"/>
        <v>12.042151</v>
      </c>
      <c r="Y138" s="41">
        <f t="array" ref="Y138">if(or(F138=0,F138=""),"",((iferror(index(EPS!H:H,match(A138,EPS!A:A,0)),index(Ghosts!H:H,match(A138,Ghosts!A:A,0)))*1.25)+(iferror(index(EPS!I:I,match(A138,EPS!A:A,0)),index(Ghosts!I:I,match(A138,Ghosts!A:A,0)))*1.25)+(iferror(index(EPS!J:J,match(A138,EPS!A:A,0)),index(Ghosts!J:J,match(A138,Ghosts!A:A,0)))*1.5)+(iferror(index(EPS!K:K,match(A138,EPS!A:A,0)),index(Ghosts!K:K,match(A138,Ghosts!A:A,0)))*2)+(iferror(index(EPS!L:L,match(A138,EPS!A:A,0)),index(Ghosts!L:L,match(A138,Ghosts!A:A,0)))*2))*D138*(F138/48))</f>
        <v>11.16391424</v>
      </c>
      <c r="Z138" s="41">
        <f t="shared" si="4"/>
        <v>11.35506131</v>
      </c>
      <c r="AA138" s="41">
        <f t="array" ref="AA138">if(or(F138=0,F138=""),"",((iferror(index(EPS!H:H,match(A138,EPS!A:A,0)),index(Ghosts!H:H,match(A138,Ghosts!A:A,0)))*1.2)+(iferror(index(EPS!I:I,match(A138,EPS!A:A,0)),index(Ghosts!I:I,match(A138,Ghosts!A:A,0)))*1.2)+(iferror(index(EPS!J:J,match(A138,EPS!A:A,0)),index(Ghosts!J:J,match(A138,Ghosts!A:A,0)))*1.5)+(iferror(index(EPS!K:K,match(A138,EPS!A:A,0)),index(Ghosts!K:K,match(A138,Ghosts!A:A,0)))*3)+(iferror(index(EPS!L:L,match(A138,EPS!A:A,0)),index(Ghosts!L:L,match(A138,Ghosts!A:A,0)))*3))*D138*(F138/48))</f>
        <v>11.51311517</v>
      </c>
      <c r="AB138" s="42">
        <f t="shared" ref="AB138:AF138" si="140">if(iferror(search(AB$1,$I138),0)&gt;0,1,0)</f>
        <v>0</v>
      </c>
      <c r="AC138" s="42">
        <f t="shared" si="140"/>
        <v>0</v>
      </c>
      <c r="AD138" s="42">
        <f t="shared" si="140"/>
        <v>0</v>
      </c>
      <c r="AE138" s="42">
        <f t="shared" si="140"/>
        <v>1</v>
      </c>
      <c r="AF138" s="42">
        <f t="shared" si="140"/>
        <v>1</v>
      </c>
      <c r="AG138" s="25"/>
      <c r="AH138" s="25"/>
      <c r="AI138" s="25"/>
      <c r="AJ138" s="25"/>
      <c r="AK138" s="25"/>
      <c r="AL138" s="25"/>
    </row>
    <row r="139">
      <c r="A139" s="26" t="s">
        <v>317</v>
      </c>
      <c r="B139" s="25" t="s">
        <v>205</v>
      </c>
      <c r="C139" s="25" t="s">
        <v>37</v>
      </c>
      <c r="D139" s="28">
        <v>95.5950983844242</v>
      </c>
      <c r="E139" s="29">
        <v>0.18178738483345142</v>
      </c>
      <c r="F139" s="30">
        <v>22.0</v>
      </c>
      <c r="G139" s="59"/>
      <c r="H139" s="34">
        <v>24.056422241849273</v>
      </c>
      <c r="I139" s="35" t="s">
        <v>45</v>
      </c>
      <c r="J139" s="36">
        <v>4200.0</v>
      </c>
      <c r="K139" s="28">
        <v>5.727719581392684</v>
      </c>
      <c r="L139" s="28">
        <v>5.876422925110935</v>
      </c>
      <c r="M139" s="34">
        <v>25.081962013776586</v>
      </c>
      <c r="N139" s="35" t="s">
        <v>31</v>
      </c>
      <c r="O139" s="36">
        <v>5200.0</v>
      </c>
      <c r="P139" s="28">
        <v>4.823454233418574</v>
      </c>
      <c r="Q139" s="37">
        <v>5.102251740877597</v>
      </c>
      <c r="R139" s="38">
        <f t="shared" si="2"/>
        <v>7.835417378</v>
      </c>
      <c r="S139" s="39">
        <f t="array" ref="S139">if(R139="","", if(index(Index_of_Stuff!J:J,match(B139,Index_of_Stuff!F:F,0))&gt;0,(D139-index(Index_of_Stuff!J:J,match(B139,Index_of_Stuff!F:F,0)))*(R139/index(Index_of_Stuff!I:I,match(B139,Index_of_Stuff!F:F,0))),(D139/index(Index_of_Stuff!I:I,match(B139,Index_of_Stuff!F:F,0)))*R139))</f>
        <v>7.584869599</v>
      </c>
      <c r="T139" s="40">
        <f t="array" ref="T139">if(or($F139=0,$F139=""),"", iferror(index(EPS!B:B,match($A139,EPS!$A:$A,0)),index(Ghosts!B:B,match($A139,Ghosts!$A:$A,0)))*($S139/(($F139/48)*$D139)/$E139))</f>
        <v>0.07294509233</v>
      </c>
      <c r="U139" s="40">
        <f t="array" ref="U139">if(or($F139=0,$F139=""),"", iferror(index(EPS!D:D,match($A139,EPS!$A:$A,0)),index(Ghosts!D:D,match($A139,Ghosts!$A:$A,0)))*($S139/(($F139/48)*$D139)/$E139))</f>
        <v>0.001428428701</v>
      </c>
      <c r="V139" s="40">
        <f t="array" ref="V139">if(or($F139=0,$F139=""),"", iferror(index(EPS!F:F,match($A139,EPS!$A:$A,0)),index(Ghosts!F:F,match($A139,Ghosts!$A:$A,0)))*($S139/(($F139/48)*$D139)/$E139))</f>
        <v>0.0262830881</v>
      </c>
      <c r="W139" s="40">
        <f t="array" ref="W139">if(or($F139=0,$F139=""),"", iferror(index(EPS!M:M,match($A139,EPS!$A:$A,0)),index(Ghosts!M:M,match($A139,Ghosts!$A:$A,0)))*($S139/(($F139/48)*$D139)/$E139))</f>
        <v>0.02828288828</v>
      </c>
      <c r="X139" s="39">
        <f t="shared" si="3"/>
        <v>7.143123141</v>
      </c>
      <c r="Y139" s="41">
        <f t="array" ref="Y139">if(or(F139=0,F139=""),"",((iferror(index(EPS!H:H,match(A139,EPS!A:A,0)),index(Ghosts!H:H,match(A139,Ghosts!A:A,0)))*1.25)+(iferror(index(EPS!I:I,match(A139,EPS!A:A,0)),index(Ghosts!I:I,match(A139,Ghosts!A:A,0)))*1.25)+(iferror(index(EPS!J:J,match(A139,EPS!A:A,0)),index(Ghosts!J:J,match(A139,Ghosts!A:A,0)))*1.5)+(iferror(index(EPS!K:K,match(A139,EPS!A:A,0)),index(Ghosts!K:K,match(A139,Ghosts!A:A,0)))*2)+(iferror(index(EPS!L:L,match(A139,EPS!A:A,0)),index(Ghosts!L:L,match(A139,Ghosts!A:A,0)))*2))*D139*(F139/48))</f>
        <v>14.70411938</v>
      </c>
      <c r="Z139" s="41">
        <f t="shared" si="4"/>
        <v>6.492231079</v>
      </c>
      <c r="AA139" s="41">
        <f t="array" ref="AA139">if(or(F139=0,F139=""),"",((iferror(index(EPS!H:H,match(A139,EPS!A:A,0)),index(Ghosts!H:H,match(A139,Ghosts!A:A,0)))*1.2)+(iferror(index(EPS!I:I,match(A139,EPS!A:A,0)),index(Ghosts!I:I,match(A139,Ghosts!A:A,0)))*1.2)+(iferror(index(EPS!J:J,match(A139,EPS!A:A,0)),index(Ghosts!J:J,match(A139,Ghosts!A:A,0)))*1.5)+(iferror(index(EPS!K:K,match(A139,EPS!A:A,0)),index(Ghosts!K:K,match(A139,Ghosts!A:A,0)))*3)+(iferror(index(EPS!L:L,match(A139,EPS!A:A,0)),index(Ghosts!L:L,match(A139,Ghosts!A:A,0)))*3))*D139*(F139/48))</f>
        <v>16.16226328</v>
      </c>
      <c r="AB139" s="42">
        <f t="shared" ref="AB139:AF139" si="141">if(iferror(search(AB$1,$I139),0)&gt;0,1,0)</f>
        <v>0</v>
      </c>
      <c r="AC139" s="42">
        <f t="shared" si="141"/>
        <v>0</v>
      </c>
      <c r="AD139" s="42">
        <f t="shared" si="141"/>
        <v>0</v>
      </c>
      <c r="AE139" s="42">
        <f t="shared" si="141"/>
        <v>1</v>
      </c>
      <c r="AF139" s="42">
        <f t="shared" si="141"/>
        <v>1</v>
      </c>
      <c r="AG139" s="25"/>
      <c r="AH139" s="25"/>
      <c r="AI139" s="25"/>
      <c r="AJ139" s="25"/>
      <c r="AK139" s="25"/>
      <c r="AL139" s="25"/>
    </row>
    <row r="140">
      <c r="A140" s="26" t="s">
        <v>318</v>
      </c>
      <c r="B140" s="25" t="s">
        <v>205</v>
      </c>
      <c r="C140" s="25" t="s">
        <v>37</v>
      </c>
      <c r="D140" s="28">
        <v>95.5950983844242</v>
      </c>
      <c r="E140" s="29">
        <v>0.24538872276804785</v>
      </c>
      <c r="F140" s="30">
        <v>16.0</v>
      </c>
      <c r="G140" s="59"/>
      <c r="H140" s="34">
        <v>15.977245419155246</v>
      </c>
      <c r="I140" s="35" t="s">
        <v>44</v>
      </c>
      <c r="J140" s="36">
        <v>3800.0</v>
      </c>
      <c r="K140" s="28">
        <v>4.204538268198749</v>
      </c>
      <c r="L140" s="28">
        <v>3.1970015880743636</v>
      </c>
      <c r="M140" s="34">
        <v>15.942807638286116</v>
      </c>
      <c r="N140" s="35" t="s">
        <v>30</v>
      </c>
      <c r="O140" s="36">
        <v>3400.0</v>
      </c>
      <c r="P140" s="28">
        <v>4.6890610700841515</v>
      </c>
      <c r="Q140" s="37">
        <v>3.5597903909978807</v>
      </c>
      <c r="R140" s="38">
        <f t="shared" si="2"/>
        <v>8.145351579</v>
      </c>
      <c r="S140" s="39">
        <f t="array" ref="S140">if(R140="","", if(index(Index_of_Stuff!J:J,match(B140,Index_of_Stuff!F:F,0))&gt;0,(D140-index(Index_of_Stuff!J:J,match(B140,Index_of_Stuff!F:F,0)))*(R140/index(Index_of_Stuff!I:I,match(B140,Index_of_Stuff!F:F,0))),(D140/index(Index_of_Stuff!I:I,match(B140,Index_of_Stuff!F:F,0)))*R140))</f>
        <v>7.884893246</v>
      </c>
      <c r="T140" s="40">
        <f t="array" ref="T140">if(or($F140=0,$F140=""),"", iferror(index(EPS!B:B,match($A140,EPS!$A:$A,0)),index(Ghosts!B:B,match($A140,Ghosts!$A:$A,0)))*($S140/(($F140/48)*$D140)/$E140))</f>
        <v>0.0969059036</v>
      </c>
      <c r="U140" s="40">
        <f t="array" ref="U140">if(or($F140=0,$F140=""),"", iferror(index(EPS!D:D,match($A140,EPS!$A:$A,0)),index(Ghosts!D:D,match($A140,Ghosts!$A:$A,0)))*($S140/(($F140/48)*$D140)/$E140))</f>
        <v>0.00796625014</v>
      </c>
      <c r="V140" s="40">
        <f t="array" ref="V140">if(or($F140=0,$F140=""),"", iferror(index(EPS!F:F,match($A140,EPS!$A:$A,0)),index(Ghosts!F:F,match($A140,Ghosts!$A:$A,0)))*($S140/(($F140/48)*$D140)/$E140))</f>
        <v>0.03438596579</v>
      </c>
      <c r="W140" s="40">
        <f t="array" ref="W140">if(or($F140=0,$F140=""),"", iferror(index(EPS!M:M,match($A140,EPS!$A:$A,0)),index(Ghosts!M:M,match($A140,Ghosts!$A:$A,0)))*($S140/(($F140/48)*$D140)/$E140))</f>
        <v>0.02783145618</v>
      </c>
      <c r="X140" s="39">
        <f t="shared" si="3"/>
        <v>7.716561265</v>
      </c>
      <c r="Y140" s="41">
        <f t="array" ref="Y140">if(or(F140=0,F140=""),"",((iferror(index(EPS!H:H,match(A140,EPS!A:A,0)),index(Ghosts!H:H,match(A140,Ghosts!A:A,0)))*1.25)+(iferror(index(EPS!I:I,match(A140,EPS!A:A,0)),index(Ghosts!I:I,match(A140,Ghosts!A:A,0)))*1.25)+(iferror(index(EPS!J:J,match(A140,EPS!A:A,0)),index(Ghosts!J:J,match(A140,Ghosts!A:A,0)))*1.5)+(iferror(index(EPS!K:K,match(A140,EPS!A:A,0)),index(Ghosts!K:K,match(A140,Ghosts!A:A,0)))*2)+(iferror(index(EPS!L:L,match(A140,EPS!A:A,0)),index(Ghosts!L:L,match(A140,Ghosts!A:A,0)))*2))*D140*(F140/48))</f>
        <v>6.364243675</v>
      </c>
      <c r="Z140" s="41">
        <f t="shared" si="4"/>
        <v>7.146213722</v>
      </c>
      <c r="AA140" s="41">
        <f t="array" ref="AA140">if(or(F140=0,F140=""),"",((iferror(index(EPS!H:H,match(A140,EPS!A:A,0)),index(Ghosts!H:H,match(A140,Ghosts!A:A,0)))*1.2)+(iferror(index(EPS!I:I,match(A140,EPS!A:A,0)),index(Ghosts!I:I,match(A140,Ghosts!A:A,0)))*1.2)+(iferror(index(EPS!J:J,match(A140,EPS!A:A,0)),index(Ghosts!J:J,match(A140,Ghosts!A:A,0)))*1.5)+(iferror(index(EPS!K:K,match(A140,EPS!A:A,0)),index(Ghosts!K:K,match(A140,Ghosts!A:A,0)))*3)+(iferror(index(EPS!L:L,match(A140,EPS!A:A,0)),index(Ghosts!L:L,match(A140,Ghosts!A:A,0)))*3))*D140*(F140/48))</f>
        <v>6.923952976</v>
      </c>
      <c r="AB140" s="42">
        <f t="shared" ref="AB140:AF140" si="142">if(iferror(search(AB$1,$I140),0)&gt;0,1,0)</f>
        <v>0</v>
      </c>
      <c r="AC140" s="42">
        <f t="shared" si="142"/>
        <v>0</v>
      </c>
      <c r="AD140" s="42">
        <f t="shared" si="142"/>
        <v>1</v>
      </c>
      <c r="AE140" s="42">
        <f t="shared" si="142"/>
        <v>1</v>
      </c>
      <c r="AF140" s="42">
        <f t="shared" si="142"/>
        <v>0</v>
      </c>
      <c r="AG140" s="25"/>
      <c r="AH140" s="25"/>
      <c r="AI140" s="25"/>
      <c r="AJ140" s="25"/>
      <c r="AK140" s="25"/>
      <c r="AL140" s="25"/>
    </row>
    <row r="141">
      <c r="A141" s="26" t="s">
        <v>327</v>
      </c>
      <c r="B141" s="25" t="s">
        <v>205</v>
      </c>
      <c r="C141" s="25" t="s">
        <v>37</v>
      </c>
      <c r="D141" s="28">
        <v>95.5950983844242</v>
      </c>
      <c r="E141" s="29">
        <v>0.15951734245236932</v>
      </c>
      <c r="F141" s="30">
        <v>16.0</v>
      </c>
      <c r="G141" s="58"/>
      <c r="H141" s="34">
        <v>11.538911907374057</v>
      </c>
      <c r="I141" s="35" t="s">
        <v>58</v>
      </c>
      <c r="J141" s="36">
        <v>3100.0</v>
      </c>
      <c r="K141" s="28">
        <v>3.7222296475400185</v>
      </c>
      <c r="L141" s="28">
        <v>2.2302924071597254</v>
      </c>
      <c r="M141" s="34">
        <v>11.451614470530025</v>
      </c>
      <c r="N141" s="35" t="s">
        <v>27</v>
      </c>
      <c r="O141" s="36">
        <v>3300.0</v>
      </c>
      <c r="P141" s="28">
        <v>3.4701862031909165</v>
      </c>
      <c r="Q141" s="37">
        <v>2.0677451711650585</v>
      </c>
      <c r="R141" s="38">
        <f t="shared" si="2"/>
        <v>4.901161577</v>
      </c>
      <c r="S141" s="39">
        <f t="array" ref="S141">if(R141="","", if(index(Index_of_Stuff!J:J,match(B141,Index_of_Stuff!F:F,0))&gt;0,(D141-index(Index_of_Stuff!J:J,match(B141,Index_of_Stuff!F:F,0)))*(R141/index(Index_of_Stuff!I:I,match(B141,Index_of_Stuff!F:F,0))),(D141/index(Index_of_Stuff!I:I,match(B141,Index_of_Stuff!F:F,0)))*R141))</f>
        <v>4.744440487</v>
      </c>
      <c r="T141" s="40">
        <f t="array" ref="T141">if(or($F141=0,$F141=""),"", iferror(index(EPS!B:B,match($A141,EPS!$A:$A,0)),index(Ghosts!B:B,match($A141,Ghosts!$A:$A,0)))*($S141/(($F141/48)*$D141)/$E141))</f>
        <v>0.03808227554</v>
      </c>
      <c r="U141" s="40">
        <f t="array" ref="U141">if(or($F141=0,$F141=""),"", iferror(index(EPS!D:D,match($A141,EPS!$A:$A,0)),index(Ghosts!D:D,match($A141,Ghosts!$A:$A,0)))*($S141/(($F141/48)*$D141)/$E141))</f>
        <v>0.01764105411</v>
      </c>
      <c r="V141" s="40">
        <f t="array" ref="V141">if(or($F141=0,$F141=""),"", iferror(index(EPS!F:F,match($A141,EPS!$A:$A,0)),index(Ghosts!F:F,match($A141,Ghosts!$A:$A,0)))*($S141/(($F141/48)*$D141)/$E141))</f>
        <v>0.02501482805</v>
      </c>
      <c r="W141" s="40">
        <f t="array" ref="W141">if(or($F141=0,$F141=""),"", iferror(index(EPS!M:M,match($A141,EPS!$A:$A,0)),index(Ghosts!M:M,match($A141,Ghosts!$A:$A,0)))*($S141/(($F141/48)*$D141)/$E141))</f>
        <v>0.03388202456</v>
      </c>
      <c r="X141" s="39">
        <f t="shared" si="3"/>
        <v>4.651723009</v>
      </c>
      <c r="Y141" s="41">
        <f t="array" ref="Y141">if(or(F141=0,F141=""),"",((iferror(index(EPS!H:H,match(A141,EPS!A:A,0)),index(Ghosts!H:H,match(A141,Ghosts!A:A,0)))*1.25)+(iferror(index(EPS!I:I,match(A141,EPS!A:A,0)),index(Ghosts!I:I,match(A141,Ghosts!A:A,0)))*1.25)+(iferror(index(EPS!J:J,match(A141,EPS!A:A,0)),index(Ghosts!J:J,match(A141,Ghosts!A:A,0)))*1.5)+(iferror(index(EPS!K:K,match(A141,EPS!A:A,0)),index(Ghosts!K:K,match(A141,Ghosts!A:A,0)))*2)+(iferror(index(EPS!L:L,match(A141,EPS!A:A,0)),index(Ghosts!L:L,match(A141,Ghosts!A:A,0)))*2))*D141*(F141/48))</f>
        <v>7.246108458</v>
      </c>
      <c r="Z141" s="41">
        <f t="shared" si="4"/>
        <v>3.830830713</v>
      </c>
      <c r="AA141" s="41">
        <f t="array" ref="AA141">if(or(F141=0,F141=""),"",((iferror(index(EPS!H:H,match(A141,EPS!A:A,0)),index(Ghosts!H:H,match(A141,Ghosts!A:A,0)))*1.2)+(iferror(index(EPS!I:I,match(A141,EPS!A:A,0)),index(Ghosts!I:I,match(A141,Ghosts!A:A,0)))*1.2)+(iferror(index(EPS!J:J,match(A141,EPS!A:A,0)),index(Ghosts!J:J,match(A141,Ghosts!A:A,0)))*1.5)+(iferror(index(EPS!K:K,match(A141,EPS!A:A,0)),index(Ghosts!K:K,match(A141,Ghosts!A:A,0)))*3)+(iferror(index(EPS!L:L,match(A141,EPS!A:A,0)),index(Ghosts!L:L,match(A141,Ghosts!A:A,0)))*3))*D141*(F141/48))</f>
        <v>8.007045441</v>
      </c>
      <c r="AB141" s="42">
        <f t="shared" ref="AB141:AF141" si="143">if(iferror(search(AB$1,$I141),0)&gt;0,1,0)</f>
        <v>1</v>
      </c>
      <c r="AC141" s="42">
        <f t="shared" si="143"/>
        <v>1</v>
      </c>
      <c r="AD141" s="42">
        <f t="shared" si="143"/>
        <v>0</v>
      </c>
      <c r="AE141" s="42">
        <f t="shared" si="143"/>
        <v>0</v>
      </c>
      <c r="AF141" s="42">
        <f t="shared" si="143"/>
        <v>0</v>
      </c>
      <c r="AG141" s="25"/>
      <c r="AH141" s="25"/>
      <c r="AI141" s="25"/>
      <c r="AJ141" s="25"/>
      <c r="AK141" s="25"/>
      <c r="AL141" s="25"/>
    </row>
    <row r="142">
      <c r="A142" s="26" t="s">
        <v>320</v>
      </c>
      <c r="B142" s="25" t="s">
        <v>205</v>
      </c>
      <c r="C142" s="25" t="s">
        <v>37</v>
      </c>
      <c r="D142" s="28">
        <v>95.5950983844242</v>
      </c>
      <c r="E142" s="29">
        <v>0.13664893617021276</v>
      </c>
      <c r="F142" s="30">
        <v>10.0</v>
      </c>
      <c r="G142" s="59"/>
      <c r="H142" s="34">
        <v>6.101177987993739</v>
      </c>
      <c r="I142" s="35" t="s">
        <v>44</v>
      </c>
      <c r="J142" s="36">
        <v>3000.0</v>
      </c>
      <c r="K142" s="28">
        <v>2.033725995997913</v>
      </c>
      <c r="L142" s="28">
        <v>0.7642847067962248</v>
      </c>
      <c r="M142" s="34">
        <v>6.011947778025418</v>
      </c>
      <c r="N142" s="35" t="s">
        <v>29</v>
      </c>
      <c r="O142" s="36">
        <v>3000.0</v>
      </c>
      <c r="P142" s="28">
        <v>2.003982592675139</v>
      </c>
      <c r="Q142" s="37">
        <v>0.7450280956350861</v>
      </c>
      <c r="R142" s="38">
        <f t="shared" si="2"/>
        <v>2.570626181</v>
      </c>
      <c r="S142" s="39">
        <f t="array" ref="S142">if(R142="","", if(index(Index_of_Stuff!J:J,match(B142,Index_of_Stuff!F:F,0))&gt;0,(D142-index(Index_of_Stuff!J:J,match(B142,Index_of_Stuff!F:F,0)))*(R142/index(Index_of_Stuff!I:I,match(B142,Index_of_Stuff!F:F,0))),(D142/index(Index_of_Stuff!I:I,match(B142,Index_of_Stuff!F:F,0)))*R142))</f>
        <v>2.488427027</v>
      </c>
      <c r="T142" s="40">
        <f t="array" ref="T142">if(or($F142=0,$F142=""),"", iferror(index(EPS!B:B,match($A142,EPS!$A:$A,0)),index(Ghosts!B:B,match($A142,Ghosts!$A:$A,0)))*($S142/(($F142/48)*$D142)/$E142))</f>
        <v>0.04142118025</v>
      </c>
      <c r="U142" s="40">
        <f t="array" ref="U142">if(or($F142=0,$F142=""),"", iferror(index(EPS!D:D,match($A142,EPS!$A:$A,0)),index(Ghosts!D:D,match($A142,Ghosts!$A:$A,0)))*($S142/(($F142/48)*$D142)/$E142))</f>
        <v>0.01216118537</v>
      </c>
      <c r="V142" s="40">
        <f t="array" ref="V142">if(or($F142=0,$F142=""),"", iferror(index(EPS!F:F,match($A142,EPS!$A:$A,0)),index(Ghosts!F:F,match($A142,Ghosts!$A:$A,0)))*($S142/(($F142/48)*$D142)/$E142))</f>
        <v>0.02624255791</v>
      </c>
      <c r="W142" s="40">
        <f t="array" ref="W142">if(or($F142=0,$F142=""),"", iferror(index(EPS!M:M,match($A142,EPS!$A:$A,0)),index(Ghosts!M:M,match($A142,Ghosts!$A:$A,0)))*($S142/(($F142/48)*$D142)/$E142))</f>
        <v>0.01682449706</v>
      </c>
      <c r="X142" s="39">
        <f t="shared" si="3"/>
        <v>2.852653703</v>
      </c>
      <c r="Y142" s="41">
        <f t="array" ref="Y142">if(or(F142=0,F142=""),"",((iferror(index(EPS!H:H,match(A142,EPS!A:A,0)),index(Ghosts!H:H,match(A142,Ghosts!A:A,0)))*1.25)+(iferror(index(EPS!I:I,match(A142,EPS!A:A,0)),index(Ghosts!I:I,match(A142,Ghosts!A:A,0)))*1.25)+(iferror(index(EPS!J:J,match(A142,EPS!A:A,0)),index(Ghosts!J:J,match(A142,Ghosts!A:A,0)))*1.5)+(iferror(index(EPS!K:K,match(A142,EPS!A:A,0)),index(Ghosts!K:K,match(A142,Ghosts!A:A,0)))*2)+(iferror(index(EPS!L:L,match(A142,EPS!A:A,0)),index(Ghosts!L:L,match(A142,Ghosts!A:A,0)))*2))*D142*(F142/48))</f>
        <v>2.640316702</v>
      </c>
      <c r="Z142" s="41">
        <f t="shared" si="4"/>
        <v>2.564019415</v>
      </c>
      <c r="AA142" s="41">
        <f t="array" ref="AA142">if(or(F142=0,F142=""),"",((iferror(index(EPS!H:H,match(A142,EPS!A:A,0)),index(Ghosts!H:H,match(A142,Ghosts!A:A,0)))*1.2)+(iferror(index(EPS!I:I,match(A142,EPS!A:A,0)),index(Ghosts!I:I,match(A142,Ghosts!A:A,0)))*1.2)+(iferror(index(EPS!J:J,match(A142,EPS!A:A,0)),index(Ghosts!J:J,match(A142,Ghosts!A:A,0)))*1.5)+(iferror(index(EPS!K:K,match(A142,EPS!A:A,0)),index(Ghosts!K:K,match(A142,Ghosts!A:A,0)))*3)+(iferror(index(EPS!L:L,match(A142,EPS!A:A,0)),index(Ghosts!L:L,match(A142,Ghosts!A:A,0)))*3))*D142*(F142/48))</f>
        <v>2.807508546</v>
      </c>
      <c r="AB142" s="42">
        <f t="shared" ref="AB142:AF142" si="144">if(iferror(search(AB$1,$I142),0)&gt;0,1,0)</f>
        <v>0</v>
      </c>
      <c r="AC142" s="42">
        <f t="shared" si="144"/>
        <v>0</v>
      </c>
      <c r="AD142" s="42">
        <f t="shared" si="144"/>
        <v>1</v>
      </c>
      <c r="AE142" s="42">
        <f t="shared" si="144"/>
        <v>1</v>
      </c>
      <c r="AF142" s="42">
        <f t="shared" si="144"/>
        <v>0</v>
      </c>
      <c r="AG142" s="25"/>
      <c r="AH142" s="25"/>
      <c r="AI142" s="25"/>
      <c r="AJ142" s="25"/>
      <c r="AK142" s="25"/>
      <c r="AL142" s="25"/>
    </row>
    <row r="143">
      <c r="A143" s="26" t="s">
        <v>319</v>
      </c>
      <c r="B143" s="25" t="s">
        <v>205</v>
      </c>
      <c r="C143" s="25" t="s">
        <v>37</v>
      </c>
      <c r="D143" s="28">
        <v>95.5950983844242</v>
      </c>
      <c r="E143" s="29">
        <v>0.1979480164158687</v>
      </c>
      <c r="F143" s="30">
        <v>4.0</v>
      </c>
      <c r="G143" s="59"/>
      <c r="H143" s="34">
        <v>4.359400593181254</v>
      </c>
      <c r="I143" s="35" t="s">
        <v>45</v>
      </c>
      <c r="J143" s="36">
        <v>4500.0</v>
      </c>
      <c r="K143" s="28">
        <v>0.9687556873736121</v>
      </c>
      <c r="L143" s="28">
        <v>0.2846473566244905</v>
      </c>
      <c r="M143" s="34">
        <v>4.373371343367625</v>
      </c>
      <c r="N143" s="35" t="s">
        <v>31</v>
      </c>
      <c r="O143" s="36">
        <v>4500.0</v>
      </c>
      <c r="P143" s="28">
        <v>0.9718602985261388</v>
      </c>
      <c r="Q143" s="37">
        <v>0.2862292227320316</v>
      </c>
      <c r="R143" s="38">
        <f t="shared" si="2"/>
        <v>1.573995491</v>
      </c>
      <c r="S143" s="39">
        <f t="array" ref="S143">if(R143="","", if(index(Index_of_Stuff!J:J,match(B143,Index_of_Stuff!F:F,0))&gt;0,(D143-index(Index_of_Stuff!J:J,match(B143,Index_of_Stuff!F:F,0)))*(R143/index(Index_of_Stuff!I:I,match(B143,Index_of_Stuff!F:F,0))),(D143/index(Index_of_Stuff!I:I,match(B143,Index_of_Stuff!F:F,0)))*R143))</f>
        <v>1.523664915</v>
      </c>
      <c r="T143" s="40">
        <f t="array" ref="T143">if(or($F143=0,$F143=""),"", iferror(index(EPS!B:B,match($A143,EPS!$A:$A,0)),index(Ghosts!B:B,match($A143,Ghosts!$A:$A,0)))*($S143/(($F143/48)*$D143)/$E143))</f>
        <v>0.0864782654</v>
      </c>
      <c r="U143" s="40">
        <f t="array" ref="U143">if(or($F143=0,$F143=""),"", iferror(index(EPS!D:D,match($A143,EPS!$A:$A,0)),index(Ghosts!D:D,match($A143,Ghosts!$A:$A,0)))*($S143/(($F143/48)*$D143)/$E143))</f>
        <v>0.002125722725</v>
      </c>
      <c r="V143" s="40">
        <f t="array" ref="V143">if(or($F143=0,$F143=""),"", iferror(index(EPS!F:F,match($A143,EPS!$A:$A,0)),index(Ghosts!F:F,match($A143,Ghosts!$A:$A,0)))*($S143/(($F143/48)*$D143)/$E143))</f>
        <v>0.03275545472</v>
      </c>
      <c r="W143" s="40">
        <f t="array" ref="W143">if(or($F143=0,$F143=""),"", iferror(index(EPS!M:M,match($A143,EPS!$A:$A,0)),index(Ghosts!M:M,match($A143,Ghosts!$A:$A,0)))*($S143/(($F143/48)*$D143)/$E143))</f>
        <v>0.03546092</v>
      </c>
      <c r="X143" s="39">
        <f t="shared" si="3"/>
        <v>1.556778565</v>
      </c>
      <c r="Y143" s="41">
        <f t="array" ref="Y143">if(or(F143=0,F143=""),"",((iferror(index(EPS!H:H,match(A143,EPS!A:A,0)),index(Ghosts!H:H,match(A143,Ghosts!A:A,0)))*1.25)+(iferror(index(EPS!I:I,match(A143,EPS!A:A,0)),index(Ghosts!I:I,match(A143,Ghosts!A:A,0)))*1.25)+(iferror(index(EPS!J:J,match(A143,EPS!A:A,0)),index(Ghosts!J:J,match(A143,Ghosts!A:A,0)))*1.5)+(iferror(index(EPS!K:K,match(A143,EPS!A:A,0)),index(Ghosts!K:K,match(A143,Ghosts!A:A,0)))*2)+(iferror(index(EPS!L:L,match(A143,EPS!A:A,0)),index(Ghosts!L:L,match(A143,Ghosts!A:A,0)))*2))*D143*(F143/48))</f>
        <v>2.739795351</v>
      </c>
      <c r="Z143" s="41">
        <f t="shared" si="4"/>
        <v>1.407066115</v>
      </c>
      <c r="AA143" s="41">
        <f t="array" ref="AA143">if(or(F143=0,F143=""),"",((iferror(index(EPS!H:H,match(A143,EPS!A:A,0)),index(Ghosts!H:H,match(A143,Ghosts!A:A,0)))*1.2)+(iferror(index(EPS!I:I,match(A143,EPS!A:A,0)),index(Ghosts!I:I,match(A143,Ghosts!A:A,0)))*1.2)+(iferror(index(EPS!J:J,match(A143,EPS!A:A,0)),index(Ghosts!J:J,match(A143,Ghosts!A:A,0)))*1.5)+(iferror(index(EPS!K:K,match(A143,EPS!A:A,0)),index(Ghosts!K:K,match(A143,Ghosts!A:A,0)))*3)+(iferror(index(EPS!L:L,match(A143,EPS!A:A,0)),index(Ghosts!L:L,match(A143,Ghosts!A:A,0)))*3))*D143*(F143/48))</f>
        <v>2.915650501</v>
      </c>
      <c r="AB143" s="42">
        <f t="shared" ref="AB143:AF143" si="145">if(iferror(search(AB$1,$I143),0)&gt;0,1,0)</f>
        <v>0</v>
      </c>
      <c r="AC143" s="42">
        <f t="shared" si="145"/>
        <v>0</v>
      </c>
      <c r="AD143" s="42">
        <f t="shared" si="145"/>
        <v>0</v>
      </c>
      <c r="AE143" s="42">
        <f t="shared" si="145"/>
        <v>1</v>
      </c>
      <c r="AF143" s="42">
        <f t="shared" si="145"/>
        <v>1</v>
      </c>
      <c r="AG143" s="25"/>
      <c r="AH143" s="25"/>
      <c r="AI143" s="25"/>
      <c r="AJ143" s="25"/>
      <c r="AK143" s="25"/>
      <c r="AL143" s="25"/>
    </row>
    <row r="144">
      <c r="A144" s="26" t="s">
        <v>321</v>
      </c>
      <c r="B144" s="25" t="s">
        <v>205</v>
      </c>
      <c r="C144" s="25" t="s">
        <v>37</v>
      </c>
      <c r="D144" s="28">
        <v>95.5950983844242</v>
      </c>
      <c r="E144" s="29">
        <v>0.17941176470588235</v>
      </c>
      <c r="F144" s="30">
        <v>0.0</v>
      </c>
      <c r="G144" s="59"/>
      <c r="H144" s="34" t="s">
        <v>64</v>
      </c>
      <c r="I144" s="35" t="s">
        <v>28</v>
      </c>
      <c r="J144" s="36">
        <v>3000.0</v>
      </c>
      <c r="K144" s="28" t="s">
        <v>64</v>
      </c>
      <c r="L144" s="28" t="s">
        <v>64</v>
      </c>
      <c r="M144" s="34" t="s">
        <v>64</v>
      </c>
      <c r="N144" s="35" t="s">
        <v>28</v>
      </c>
      <c r="O144" s="36">
        <v>3000.0</v>
      </c>
      <c r="P144" s="28" t="s">
        <v>64</v>
      </c>
      <c r="Q144" s="37" t="s">
        <v>64</v>
      </c>
      <c r="R144" s="38" t="str">
        <f t="shared" si="2"/>
        <v/>
      </c>
      <c r="S144" s="39" t="str">
        <f t="array" ref="S144">if(R144="","", if(index(Index_of_Stuff!J:J,match(B144,Index_of_Stuff!F:F,0))&gt;0,(D144-index(Index_of_Stuff!J:J,match(B144,Index_of_Stuff!F:F,0)))*(R144/index(Index_of_Stuff!I:I,match(B144,Index_of_Stuff!F:F,0))),(D144/index(Index_of_Stuff!I:I,match(B144,Index_of_Stuff!F:F,0)))*R144))</f>
        <v/>
      </c>
      <c r="T144" s="40" t="str">
        <f t="array" ref="T144">if(or($F144=0,$F144=""),"", iferror(index(EPS!B:B,match($A144,EPS!$A:$A,0)),index(Ghosts!B:B,match($A144,Ghosts!$A:$A,0)))*($S144/(($F144/48)*$D144)/$E144))</f>
        <v/>
      </c>
      <c r="U144" s="40" t="str">
        <f t="array" ref="U144">if(or($F144=0,$F144=""),"", iferror(index(EPS!D:D,match($A144,EPS!$A:$A,0)),index(Ghosts!D:D,match($A144,Ghosts!$A:$A,0)))*($S144/(($F144/48)*$D144)/$E144))</f>
        <v/>
      </c>
      <c r="V144" s="40" t="str">
        <f t="array" ref="V144">if(or($F144=0,$F144=""),"", iferror(index(EPS!F:F,match($A144,EPS!$A:$A,0)),index(Ghosts!F:F,match($A144,Ghosts!$A:$A,0)))*($S144/(($F144/48)*$D144)/$E144))</f>
        <v/>
      </c>
      <c r="W144" s="40" t="str">
        <f t="array" ref="W144">if(or($F144=0,$F144=""),"", iferror(index(EPS!M:M,match($A144,EPS!$A:$A,0)),index(Ghosts!M:M,match($A144,Ghosts!$A:$A,0)))*($S144/(($F144/48)*$D144)/$E144))</f>
        <v/>
      </c>
      <c r="X144" s="39" t="str">
        <f t="shared" si="3"/>
        <v/>
      </c>
      <c r="Y144" s="41" t="str">
        <f t="array" ref="Y144">if(or(F144=0,F144=""),"",((iferror(index(EPS!H:H,match(A144,EPS!A:A,0)),index(Ghosts!H:H,match(A144,Ghosts!A:A,0)))*1.25)+(iferror(index(EPS!I:I,match(A144,EPS!A:A,0)),index(Ghosts!I:I,match(A144,Ghosts!A:A,0)))*1.25)+(iferror(index(EPS!J:J,match(A144,EPS!A:A,0)),index(Ghosts!J:J,match(A144,Ghosts!A:A,0)))*1.5)+(iferror(index(EPS!K:K,match(A144,EPS!A:A,0)),index(Ghosts!K:K,match(A144,Ghosts!A:A,0)))*2)+(iferror(index(EPS!L:L,match(A144,EPS!A:A,0)),index(Ghosts!L:L,match(A144,Ghosts!A:A,0)))*2))*D144*(F144/48))</f>
        <v/>
      </c>
      <c r="Z144" s="41" t="str">
        <f t="shared" si="4"/>
        <v/>
      </c>
      <c r="AA144" s="41" t="str">
        <f t="array" ref="AA144">if(or(F144=0,F144=""),"",((iferror(index(EPS!H:H,match(A144,EPS!A:A,0)),index(Ghosts!H:H,match(A144,Ghosts!A:A,0)))*1.2)+(iferror(index(EPS!I:I,match(A144,EPS!A:A,0)),index(Ghosts!I:I,match(A144,Ghosts!A:A,0)))*1.2)+(iferror(index(EPS!J:J,match(A144,EPS!A:A,0)),index(Ghosts!J:J,match(A144,Ghosts!A:A,0)))*1.5)+(iferror(index(EPS!K:K,match(A144,EPS!A:A,0)),index(Ghosts!K:K,match(A144,Ghosts!A:A,0)))*3)+(iferror(index(EPS!L:L,match(A144,EPS!A:A,0)),index(Ghosts!L:L,match(A144,Ghosts!A:A,0)))*3))*D144*(F144/48))</f>
        <v/>
      </c>
      <c r="AB144" s="42">
        <f t="shared" ref="AB144:AF144" si="146">if(iferror(search(AB$1,$I144),0)&gt;0,1,0)</f>
        <v>0</v>
      </c>
      <c r="AC144" s="42">
        <f t="shared" si="146"/>
        <v>1</v>
      </c>
      <c r="AD144" s="42">
        <f t="shared" si="146"/>
        <v>0</v>
      </c>
      <c r="AE144" s="42">
        <f t="shared" si="146"/>
        <v>0</v>
      </c>
      <c r="AF144" s="42">
        <f t="shared" si="146"/>
        <v>0</v>
      </c>
      <c r="AG144" s="25"/>
      <c r="AH144" s="25"/>
      <c r="AI144" s="25"/>
      <c r="AJ144" s="25"/>
      <c r="AK144" s="25"/>
      <c r="AL144" s="25"/>
    </row>
    <row r="145">
      <c r="A145" s="26" t="s">
        <v>315</v>
      </c>
      <c r="B145" s="25" t="s">
        <v>205</v>
      </c>
      <c r="C145" s="25" t="s">
        <v>37</v>
      </c>
      <c r="D145" s="28">
        <v>95.5950983844242</v>
      </c>
      <c r="E145" s="29">
        <v>0.17949367088607596</v>
      </c>
      <c r="F145" s="30">
        <v>0.0</v>
      </c>
      <c r="G145" s="59"/>
      <c r="H145" s="34" t="s">
        <v>64</v>
      </c>
      <c r="I145" s="35" t="s">
        <v>58</v>
      </c>
      <c r="J145" s="36">
        <v>3300.0</v>
      </c>
      <c r="K145" s="28" t="s">
        <v>64</v>
      </c>
      <c r="L145" s="28" t="s">
        <v>64</v>
      </c>
      <c r="M145" s="34" t="s">
        <v>64</v>
      </c>
      <c r="N145" s="35" t="s">
        <v>27</v>
      </c>
      <c r="O145" s="36">
        <v>3200.0</v>
      </c>
      <c r="P145" s="28" t="s">
        <v>64</v>
      </c>
      <c r="Q145" s="37" t="s">
        <v>64</v>
      </c>
      <c r="R145" s="38" t="str">
        <f t="shared" si="2"/>
        <v/>
      </c>
      <c r="S145" s="39" t="str">
        <f t="array" ref="S145">if(R145="","", if(index(Index_of_Stuff!J:J,match(B145,Index_of_Stuff!F:F,0))&gt;0,(D145-index(Index_of_Stuff!J:J,match(B145,Index_of_Stuff!F:F,0)))*(R145/index(Index_of_Stuff!I:I,match(B145,Index_of_Stuff!F:F,0))),(D145/index(Index_of_Stuff!I:I,match(B145,Index_of_Stuff!F:F,0)))*R145))</f>
        <v/>
      </c>
      <c r="T145" s="40" t="str">
        <f t="array" ref="T145">if(or($F145=0,$F145=""),"", iferror(index(EPS!B:B,match($A145,EPS!$A:$A,0)),index(Ghosts!B:B,match($A145,Ghosts!$A:$A,0)))*($S145/(($F145/48)*$D145)/$E145))</f>
        <v/>
      </c>
      <c r="U145" s="40" t="str">
        <f t="array" ref="U145">if(or($F145=0,$F145=""),"", iferror(index(EPS!D:D,match($A145,EPS!$A:$A,0)),index(Ghosts!D:D,match($A145,Ghosts!$A:$A,0)))*($S145/(($F145/48)*$D145)/$E145))</f>
        <v/>
      </c>
      <c r="V145" s="40" t="str">
        <f t="array" ref="V145">if(or($F145=0,$F145=""),"", iferror(index(EPS!F:F,match($A145,EPS!$A:$A,0)),index(Ghosts!F:F,match($A145,Ghosts!$A:$A,0)))*($S145/(($F145/48)*$D145)/$E145))</f>
        <v/>
      </c>
      <c r="W145" s="40" t="str">
        <f t="array" ref="W145">if(or($F145=0,$F145=""),"", iferror(index(EPS!M:M,match($A145,EPS!$A:$A,0)),index(Ghosts!M:M,match($A145,Ghosts!$A:$A,0)))*($S145/(($F145/48)*$D145)/$E145))</f>
        <v/>
      </c>
      <c r="X145" s="39" t="str">
        <f t="shared" si="3"/>
        <v/>
      </c>
      <c r="Y145" s="41" t="str">
        <f t="array" ref="Y145">if(or(F145=0,F145=""),"",((iferror(index(EPS!H:H,match(A145,EPS!A:A,0)),index(Ghosts!H:H,match(A145,Ghosts!A:A,0)))*1.25)+(iferror(index(EPS!I:I,match(A145,EPS!A:A,0)),index(Ghosts!I:I,match(A145,Ghosts!A:A,0)))*1.25)+(iferror(index(EPS!J:J,match(A145,EPS!A:A,0)),index(Ghosts!J:J,match(A145,Ghosts!A:A,0)))*1.5)+(iferror(index(EPS!K:K,match(A145,EPS!A:A,0)),index(Ghosts!K:K,match(A145,Ghosts!A:A,0)))*2)+(iferror(index(EPS!L:L,match(A145,EPS!A:A,0)),index(Ghosts!L:L,match(A145,Ghosts!A:A,0)))*2))*D145*(F145/48))</f>
        <v/>
      </c>
      <c r="Z145" s="41" t="str">
        <f t="shared" si="4"/>
        <v/>
      </c>
      <c r="AA145" s="41" t="str">
        <f t="array" ref="AA145">if(or(F145=0,F145=""),"",((iferror(index(EPS!H:H,match(A145,EPS!A:A,0)),index(Ghosts!H:H,match(A145,Ghosts!A:A,0)))*1.2)+(iferror(index(EPS!I:I,match(A145,EPS!A:A,0)),index(Ghosts!I:I,match(A145,Ghosts!A:A,0)))*1.2)+(iferror(index(EPS!J:J,match(A145,EPS!A:A,0)),index(Ghosts!J:J,match(A145,Ghosts!A:A,0)))*1.5)+(iferror(index(EPS!K:K,match(A145,EPS!A:A,0)),index(Ghosts!K:K,match(A145,Ghosts!A:A,0)))*3)+(iferror(index(EPS!L:L,match(A145,EPS!A:A,0)),index(Ghosts!L:L,match(A145,Ghosts!A:A,0)))*3))*D145*(F145/48))</f>
        <v/>
      </c>
      <c r="AB145" s="42">
        <f t="shared" ref="AB145:AF145" si="147">if(iferror(search(AB$1,$I145),0)&gt;0,1,0)</f>
        <v>1</v>
      </c>
      <c r="AC145" s="42">
        <f t="shared" si="147"/>
        <v>1</v>
      </c>
      <c r="AD145" s="42">
        <f t="shared" si="147"/>
        <v>0</v>
      </c>
      <c r="AE145" s="42">
        <f t="shared" si="147"/>
        <v>0</v>
      </c>
      <c r="AF145" s="42">
        <f t="shared" si="147"/>
        <v>0</v>
      </c>
      <c r="AG145" s="25"/>
      <c r="AH145" s="25"/>
      <c r="AI145" s="25"/>
      <c r="AJ145" s="25"/>
      <c r="AK145" s="25"/>
      <c r="AL145" s="25"/>
    </row>
    <row r="146">
      <c r="A146" s="26" t="s">
        <v>322</v>
      </c>
      <c r="B146" s="25" t="s">
        <v>205</v>
      </c>
      <c r="C146" s="25" t="s">
        <v>37</v>
      </c>
      <c r="D146" s="28">
        <v>95.5950983844242</v>
      </c>
      <c r="E146" s="29">
        <v>0.18</v>
      </c>
      <c r="F146" s="30">
        <v>0.0</v>
      </c>
      <c r="G146" s="59"/>
      <c r="H146" s="34" t="s">
        <v>64</v>
      </c>
      <c r="I146" s="35" t="s">
        <v>30</v>
      </c>
      <c r="J146" s="36">
        <v>3000.0</v>
      </c>
      <c r="K146" s="28" t="s">
        <v>64</v>
      </c>
      <c r="L146" s="28" t="s">
        <v>64</v>
      </c>
      <c r="M146" s="34" t="s">
        <v>64</v>
      </c>
      <c r="N146" s="35" t="s">
        <v>30</v>
      </c>
      <c r="O146" s="36">
        <v>3000.0</v>
      </c>
      <c r="P146" s="28" t="s">
        <v>64</v>
      </c>
      <c r="Q146" s="37" t="s">
        <v>64</v>
      </c>
      <c r="R146" s="38" t="str">
        <f t="shared" si="2"/>
        <v/>
      </c>
      <c r="S146" s="39" t="str">
        <f t="array" ref="S146">if(R146="","", if(index(Index_of_Stuff!J:J,match(B146,Index_of_Stuff!F:F,0))&gt;0,(D146-index(Index_of_Stuff!J:J,match(B146,Index_of_Stuff!F:F,0)))*(R146/index(Index_of_Stuff!I:I,match(B146,Index_of_Stuff!F:F,0))),(D146/index(Index_of_Stuff!I:I,match(B146,Index_of_Stuff!F:F,0)))*R146))</f>
        <v/>
      </c>
      <c r="T146" s="40" t="str">
        <f t="array" ref="T146">if(or($F146=0,$F146=""),"", iferror(index(EPS!B:B,match($A146,EPS!$A:$A,0)),index(Ghosts!B:B,match($A146,Ghosts!$A:$A,0)))*($S146/(($F146/48)*$D146)/$E146))</f>
        <v/>
      </c>
      <c r="U146" s="40" t="str">
        <f t="array" ref="U146">if(or($F146=0,$F146=""),"", iferror(index(EPS!D:D,match($A146,EPS!$A:$A,0)),index(Ghosts!D:D,match($A146,Ghosts!$A:$A,0)))*($S146/(($F146/48)*$D146)/$E146))</f>
        <v/>
      </c>
      <c r="V146" s="40" t="str">
        <f t="array" ref="V146">if(or($F146=0,$F146=""),"", iferror(index(EPS!F:F,match($A146,EPS!$A:$A,0)),index(Ghosts!F:F,match($A146,Ghosts!$A:$A,0)))*($S146/(($F146/48)*$D146)/$E146))</f>
        <v/>
      </c>
      <c r="W146" s="40" t="str">
        <f t="array" ref="W146">if(or($F146=0,$F146=""),"", iferror(index(EPS!M:M,match($A146,EPS!$A:$A,0)),index(Ghosts!M:M,match($A146,Ghosts!$A:$A,0)))*($S146/(($F146/48)*$D146)/$E146))</f>
        <v/>
      </c>
      <c r="X146" s="39" t="str">
        <f t="shared" si="3"/>
        <v/>
      </c>
      <c r="Y146" s="41" t="str">
        <f t="array" ref="Y146">if(or(F146=0,F146=""),"",((iferror(index(EPS!H:H,match(A146,EPS!A:A,0)),index(Ghosts!H:H,match(A146,Ghosts!A:A,0)))*1.25)+(iferror(index(EPS!I:I,match(A146,EPS!A:A,0)),index(Ghosts!I:I,match(A146,Ghosts!A:A,0)))*1.25)+(iferror(index(EPS!J:J,match(A146,EPS!A:A,0)),index(Ghosts!J:J,match(A146,Ghosts!A:A,0)))*1.5)+(iferror(index(EPS!K:K,match(A146,EPS!A:A,0)),index(Ghosts!K:K,match(A146,Ghosts!A:A,0)))*2)+(iferror(index(EPS!L:L,match(A146,EPS!A:A,0)),index(Ghosts!L:L,match(A146,Ghosts!A:A,0)))*2))*D146*(F146/48))</f>
        <v/>
      </c>
      <c r="Z146" s="41" t="str">
        <f t="shared" si="4"/>
        <v/>
      </c>
      <c r="AA146" s="41" t="str">
        <f t="array" ref="AA146">if(or(F146=0,F146=""),"",((iferror(index(EPS!H:H,match(A146,EPS!A:A,0)),index(Ghosts!H:H,match(A146,Ghosts!A:A,0)))*1.2)+(iferror(index(EPS!I:I,match(A146,EPS!A:A,0)),index(Ghosts!I:I,match(A146,Ghosts!A:A,0)))*1.2)+(iferror(index(EPS!J:J,match(A146,EPS!A:A,0)),index(Ghosts!J:J,match(A146,Ghosts!A:A,0)))*1.5)+(iferror(index(EPS!K:K,match(A146,EPS!A:A,0)),index(Ghosts!K:K,match(A146,Ghosts!A:A,0)))*3)+(iferror(index(EPS!L:L,match(A146,EPS!A:A,0)),index(Ghosts!L:L,match(A146,Ghosts!A:A,0)))*3))*D146*(F146/48))</f>
        <v/>
      </c>
      <c r="AB146" s="42">
        <f t="shared" ref="AB146:AF146" si="148">if(iferror(search(AB$1,$I146),0)&gt;0,1,0)</f>
        <v>0</v>
      </c>
      <c r="AC146" s="42">
        <f t="shared" si="148"/>
        <v>0</v>
      </c>
      <c r="AD146" s="42">
        <f t="shared" si="148"/>
        <v>0</v>
      </c>
      <c r="AE146" s="42">
        <f t="shared" si="148"/>
        <v>1</v>
      </c>
      <c r="AF146" s="42">
        <f t="shared" si="148"/>
        <v>0</v>
      </c>
      <c r="AG146" s="25"/>
      <c r="AH146" s="25"/>
      <c r="AI146" s="25"/>
      <c r="AJ146" s="25"/>
      <c r="AK146" s="25"/>
      <c r="AL146" s="25"/>
    </row>
    <row r="147">
      <c r="A147" s="26" t="s">
        <v>313</v>
      </c>
      <c r="B147" s="25" t="s">
        <v>205</v>
      </c>
      <c r="C147" s="25" t="s">
        <v>37</v>
      </c>
      <c r="D147" s="28">
        <v>95.5950983844242</v>
      </c>
      <c r="E147" s="29">
        <v>0.16276923076923075</v>
      </c>
      <c r="F147" s="30">
        <v>0.0</v>
      </c>
      <c r="G147" s="59"/>
      <c r="H147" s="34" t="s">
        <v>64</v>
      </c>
      <c r="I147" s="35" t="s">
        <v>27</v>
      </c>
      <c r="J147" s="36">
        <v>3200.0</v>
      </c>
      <c r="K147" s="28" t="s">
        <v>64</v>
      </c>
      <c r="L147" s="28" t="s">
        <v>64</v>
      </c>
      <c r="M147" s="34" t="s">
        <v>64</v>
      </c>
      <c r="N147" s="35" t="s">
        <v>27</v>
      </c>
      <c r="O147" s="36">
        <v>3000.0</v>
      </c>
      <c r="P147" s="28" t="s">
        <v>64</v>
      </c>
      <c r="Q147" s="37" t="s">
        <v>64</v>
      </c>
      <c r="R147" s="38" t="str">
        <f t="shared" si="2"/>
        <v/>
      </c>
      <c r="S147" s="39" t="str">
        <f t="array" ref="S147">if(R147="","", if(index(Index_of_Stuff!J:J,match(B147,Index_of_Stuff!F:F,0))&gt;0,(D147-index(Index_of_Stuff!J:J,match(B147,Index_of_Stuff!F:F,0)))*(R147/index(Index_of_Stuff!I:I,match(B147,Index_of_Stuff!F:F,0))),(D147/index(Index_of_Stuff!I:I,match(B147,Index_of_Stuff!F:F,0)))*R147))</f>
        <v/>
      </c>
      <c r="T147" s="40" t="str">
        <f t="array" ref="T147">if(or($F147=0,$F147=""),"", iferror(index(EPS!B:B,match($A147,EPS!$A:$A,0)),index(Ghosts!B:B,match($A147,Ghosts!$A:$A,0)))*($S147/(($F147/48)*$D147)/$E147))</f>
        <v/>
      </c>
      <c r="U147" s="40" t="str">
        <f t="array" ref="U147">if(or($F147=0,$F147=""),"", iferror(index(EPS!D:D,match($A147,EPS!$A:$A,0)),index(Ghosts!D:D,match($A147,Ghosts!$A:$A,0)))*($S147/(($F147/48)*$D147)/$E147))</f>
        <v/>
      </c>
      <c r="V147" s="40" t="str">
        <f t="array" ref="V147">if(or($F147=0,$F147=""),"", iferror(index(EPS!F:F,match($A147,EPS!$A:$A,0)),index(Ghosts!F:F,match($A147,Ghosts!$A:$A,0)))*($S147/(($F147/48)*$D147)/$E147))</f>
        <v/>
      </c>
      <c r="W147" s="40" t="str">
        <f t="array" ref="W147">if(or($F147=0,$F147=""),"", iferror(index(EPS!M:M,match($A147,EPS!$A:$A,0)),index(Ghosts!M:M,match($A147,Ghosts!$A:$A,0)))*($S147/(($F147/48)*$D147)/$E147))</f>
        <v/>
      </c>
      <c r="X147" s="39" t="str">
        <f t="shared" si="3"/>
        <v/>
      </c>
      <c r="Y147" s="41" t="str">
        <f t="array" ref="Y147">if(or(F147=0,F147=""),"",((iferror(index(EPS!H:H,match(A147,EPS!A:A,0)),index(Ghosts!H:H,match(A147,Ghosts!A:A,0)))*1.25)+(iferror(index(EPS!I:I,match(A147,EPS!A:A,0)),index(Ghosts!I:I,match(A147,Ghosts!A:A,0)))*1.25)+(iferror(index(EPS!J:J,match(A147,EPS!A:A,0)),index(Ghosts!J:J,match(A147,Ghosts!A:A,0)))*1.5)+(iferror(index(EPS!K:K,match(A147,EPS!A:A,0)),index(Ghosts!K:K,match(A147,Ghosts!A:A,0)))*2)+(iferror(index(EPS!L:L,match(A147,EPS!A:A,0)),index(Ghosts!L:L,match(A147,Ghosts!A:A,0)))*2))*D147*(F147/48))</f>
        <v/>
      </c>
      <c r="Z147" s="41" t="str">
        <f t="shared" si="4"/>
        <v/>
      </c>
      <c r="AA147" s="41" t="str">
        <f t="array" ref="AA147">if(or(F147=0,F147=""),"",((iferror(index(EPS!H:H,match(A147,EPS!A:A,0)),index(Ghosts!H:H,match(A147,Ghosts!A:A,0)))*1.2)+(iferror(index(EPS!I:I,match(A147,EPS!A:A,0)),index(Ghosts!I:I,match(A147,Ghosts!A:A,0)))*1.2)+(iferror(index(EPS!J:J,match(A147,EPS!A:A,0)),index(Ghosts!J:J,match(A147,Ghosts!A:A,0)))*1.5)+(iferror(index(EPS!K:K,match(A147,EPS!A:A,0)),index(Ghosts!K:K,match(A147,Ghosts!A:A,0)))*3)+(iferror(index(EPS!L:L,match(A147,EPS!A:A,0)),index(Ghosts!L:L,match(A147,Ghosts!A:A,0)))*3))*D147*(F147/48))</f>
        <v/>
      </c>
      <c r="AB147" s="42">
        <f t="shared" ref="AB147:AF147" si="149">if(iferror(search(AB$1,$I147),0)&gt;0,1,0)</f>
        <v>1</v>
      </c>
      <c r="AC147" s="42">
        <f t="shared" si="149"/>
        <v>0</v>
      </c>
      <c r="AD147" s="42">
        <f t="shared" si="149"/>
        <v>0</v>
      </c>
      <c r="AE147" s="42">
        <f t="shared" si="149"/>
        <v>0</v>
      </c>
      <c r="AF147" s="42">
        <f t="shared" si="149"/>
        <v>0</v>
      </c>
      <c r="AG147" s="25"/>
      <c r="AH147" s="25"/>
      <c r="AI147" s="25"/>
      <c r="AJ147" s="25"/>
      <c r="AK147" s="25"/>
      <c r="AL147" s="25"/>
    </row>
    <row r="148">
      <c r="A148" s="26" t="s">
        <v>323</v>
      </c>
      <c r="B148" s="25" t="s">
        <v>205</v>
      </c>
      <c r="C148" s="25" t="s">
        <v>37</v>
      </c>
      <c r="D148" s="28">
        <v>95.5950983844242</v>
      </c>
      <c r="E148" s="29">
        <v>0.1320998278829604</v>
      </c>
      <c r="F148" s="30">
        <v>0.0</v>
      </c>
      <c r="G148" s="59"/>
      <c r="H148" s="34" t="s">
        <v>64</v>
      </c>
      <c r="I148" s="35" t="s">
        <v>31</v>
      </c>
      <c r="J148" s="36">
        <v>4000.0</v>
      </c>
      <c r="K148" s="28" t="s">
        <v>64</v>
      </c>
      <c r="L148" s="28" t="s">
        <v>64</v>
      </c>
      <c r="M148" s="34" t="s">
        <v>64</v>
      </c>
      <c r="N148" s="35" t="s">
        <v>31</v>
      </c>
      <c r="O148" s="36">
        <v>3000.0</v>
      </c>
      <c r="P148" s="28" t="s">
        <v>64</v>
      </c>
      <c r="Q148" s="37" t="s">
        <v>64</v>
      </c>
      <c r="R148" s="38" t="str">
        <f t="shared" si="2"/>
        <v/>
      </c>
      <c r="S148" s="39" t="str">
        <f t="array" ref="S148">if(R148="","", if(index(Index_of_Stuff!J:J,match(B148,Index_of_Stuff!F:F,0))&gt;0,(D148-index(Index_of_Stuff!J:J,match(B148,Index_of_Stuff!F:F,0)))*(R148/index(Index_of_Stuff!I:I,match(B148,Index_of_Stuff!F:F,0))),(D148/index(Index_of_Stuff!I:I,match(B148,Index_of_Stuff!F:F,0)))*R148))</f>
        <v/>
      </c>
      <c r="T148" s="40" t="str">
        <f t="array" ref="T148">if(or($F148=0,$F148=""),"", iferror(index(EPS!B:B,match($A148,EPS!$A:$A,0)),index(Ghosts!B:B,match($A148,Ghosts!$A:$A,0)))*($S148/(($F148/48)*$D148)/$E148))</f>
        <v/>
      </c>
      <c r="U148" s="40" t="str">
        <f t="array" ref="U148">if(or($F148=0,$F148=""),"", iferror(index(EPS!D:D,match($A148,EPS!$A:$A,0)),index(Ghosts!D:D,match($A148,Ghosts!$A:$A,0)))*($S148/(($F148/48)*$D148)/$E148))</f>
        <v/>
      </c>
      <c r="V148" s="40" t="str">
        <f t="array" ref="V148">if(or($F148=0,$F148=""),"", iferror(index(EPS!F:F,match($A148,EPS!$A:$A,0)),index(Ghosts!F:F,match($A148,Ghosts!$A:$A,0)))*($S148/(($F148/48)*$D148)/$E148))</f>
        <v/>
      </c>
      <c r="W148" s="40" t="str">
        <f t="array" ref="W148">if(or($F148=0,$F148=""),"", iferror(index(EPS!M:M,match($A148,EPS!$A:$A,0)),index(Ghosts!M:M,match($A148,Ghosts!$A:$A,0)))*($S148/(($F148/48)*$D148)/$E148))</f>
        <v/>
      </c>
      <c r="X148" s="39" t="str">
        <f t="shared" si="3"/>
        <v/>
      </c>
      <c r="Y148" s="41" t="str">
        <f t="array" ref="Y148">if(or(F148=0,F148=""),"",((iferror(index(EPS!H:H,match(A148,EPS!A:A,0)),index(Ghosts!H:H,match(A148,Ghosts!A:A,0)))*1.25)+(iferror(index(EPS!I:I,match(A148,EPS!A:A,0)),index(Ghosts!I:I,match(A148,Ghosts!A:A,0)))*1.25)+(iferror(index(EPS!J:J,match(A148,EPS!A:A,0)),index(Ghosts!J:J,match(A148,Ghosts!A:A,0)))*1.5)+(iferror(index(EPS!K:K,match(A148,EPS!A:A,0)),index(Ghosts!K:K,match(A148,Ghosts!A:A,0)))*2)+(iferror(index(EPS!L:L,match(A148,EPS!A:A,0)),index(Ghosts!L:L,match(A148,Ghosts!A:A,0)))*2))*D148*(F148/48))</f>
        <v/>
      </c>
      <c r="Z148" s="41" t="str">
        <f t="shared" si="4"/>
        <v/>
      </c>
      <c r="AA148" s="41" t="str">
        <f t="array" ref="AA148">if(or(F148=0,F148=""),"",((iferror(index(EPS!H:H,match(A148,EPS!A:A,0)),index(Ghosts!H:H,match(A148,Ghosts!A:A,0)))*1.2)+(iferror(index(EPS!I:I,match(A148,EPS!A:A,0)),index(Ghosts!I:I,match(A148,Ghosts!A:A,0)))*1.2)+(iferror(index(EPS!J:J,match(A148,EPS!A:A,0)),index(Ghosts!J:J,match(A148,Ghosts!A:A,0)))*1.5)+(iferror(index(EPS!K:K,match(A148,EPS!A:A,0)),index(Ghosts!K:K,match(A148,Ghosts!A:A,0)))*3)+(iferror(index(EPS!L:L,match(A148,EPS!A:A,0)),index(Ghosts!L:L,match(A148,Ghosts!A:A,0)))*3))*D148*(F148/48))</f>
        <v/>
      </c>
      <c r="AB148" s="42">
        <f t="shared" ref="AB148:AF148" si="150">if(iferror(search(AB$1,$I148),0)&gt;0,1,0)</f>
        <v>0</v>
      </c>
      <c r="AC148" s="42">
        <f t="shared" si="150"/>
        <v>0</v>
      </c>
      <c r="AD148" s="42">
        <f t="shared" si="150"/>
        <v>0</v>
      </c>
      <c r="AE148" s="42">
        <f t="shared" si="150"/>
        <v>0</v>
      </c>
      <c r="AF148" s="42">
        <f t="shared" si="150"/>
        <v>1</v>
      </c>
      <c r="AG148" s="25"/>
      <c r="AH148" s="25"/>
      <c r="AI148" s="25"/>
      <c r="AJ148" s="25"/>
      <c r="AK148" s="25"/>
      <c r="AL148" s="25"/>
    </row>
    <row r="149">
      <c r="A149" s="26" t="s">
        <v>324</v>
      </c>
      <c r="B149" s="25" t="s">
        <v>205</v>
      </c>
      <c r="C149" s="25" t="s">
        <v>37</v>
      </c>
      <c r="D149" s="28">
        <v>95.5950983844242</v>
      </c>
      <c r="E149" s="29">
        <v>0.18</v>
      </c>
      <c r="F149" s="30">
        <v>0.0</v>
      </c>
      <c r="G149" s="59"/>
      <c r="H149" s="34" t="s">
        <v>64</v>
      </c>
      <c r="I149" s="35" t="s">
        <v>30</v>
      </c>
      <c r="J149" s="36">
        <v>3000.0</v>
      </c>
      <c r="K149" s="28" t="s">
        <v>64</v>
      </c>
      <c r="L149" s="28" t="s">
        <v>64</v>
      </c>
      <c r="M149" s="34" t="s">
        <v>64</v>
      </c>
      <c r="N149" s="35" t="s">
        <v>30</v>
      </c>
      <c r="O149" s="36">
        <v>3000.0</v>
      </c>
      <c r="P149" s="28" t="s">
        <v>64</v>
      </c>
      <c r="Q149" s="37" t="s">
        <v>64</v>
      </c>
      <c r="R149" s="38" t="str">
        <f t="shared" si="2"/>
        <v/>
      </c>
      <c r="S149" s="39" t="str">
        <f t="array" ref="S149">if(R149="","", if(index(Index_of_Stuff!J:J,match(B149,Index_of_Stuff!F:F,0))&gt;0,(D149-index(Index_of_Stuff!J:J,match(B149,Index_of_Stuff!F:F,0)))*(R149/index(Index_of_Stuff!I:I,match(B149,Index_of_Stuff!F:F,0))),(D149/index(Index_of_Stuff!I:I,match(B149,Index_of_Stuff!F:F,0)))*R149))</f>
        <v/>
      </c>
      <c r="T149" s="40" t="str">
        <f t="array" ref="T149">if(or($F149=0,$F149=""),"", iferror(index(EPS!B:B,match($A149,EPS!$A:$A,0)),index(Ghosts!B:B,match($A149,Ghosts!$A:$A,0)))*($S149/(($F149/48)*$D149)/$E149))</f>
        <v/>
      </c>
      <c r="U149" s="40" t="str">
        <f t="array" ref="U149">if(or($F149=0,$F149=""),"", iferror(index(EPS!D:D,match($A149,EPS!$A:$A,0)),index(Ghosts!D:D,match($A149,Ghosts!$A:$A,0)))*($S149/(($F149/48)*$D149)/$E149))</f>
        <v/>
      </c>
      <c r="V149" s="40" t="str">
        <f t="array" ref="V149">if(or($F149=0,$F149=""),"", iferror(index(EPS!F:F,match($A149,EPS!$A:$A,0)),index(Ghosts!F:F,match($A149,Ghosts!$A:$A,0)))*($S149/(($F149/48)*$D149)/$E149))</f>
        <v/>
      </c>
      <c r="W149" s="40" t="str">
        <f t="array" ref="W149">if(or($F149=0,$F149=""),"", iferror(index(EPS!M:M,match($A149,EPS!$A:$A,0)),index(Ghosts!M:M,match($A149,Ghosts!$A:$A,0)))*($S149/(($F149/48)*$D149)/$E149))</f>
        <v/>
      </c>
      <c r="X149" s="39" t="str">
        <f t="shared" si="3"/>
        <v/>
      </c>
      <c r="Y149" s="41" t="str">
        <f t="array" ref="Y149">if(or(F149=0,F149=""),"",((iferror(index(EPS!H:H,match(A149,EPS!A:A,0)),index(Ghosts!H:H,match(A149,Ghosts!A:A,0)))*1.25)+(iferror(index(EPS!I:I,match(A149,EPS!A:A,0)),index(Ghosts!I:I,match(A149,Ghosts!A:A,0)))*1.25)+(iferror(index(EPS!J:J,match(A149,EPS!A:A,0)),index(Ghosts!J:J,match(A149,Ghosts!A:A,0)))*1.5)+(iferror(index(EPS!K:K,match(A149,EPS!A:A,0)),index(Ghosts!K:K,match(A149,Ghosts!A:A,0)))*2)+(iferror(index(EPS!L:L,match(A149,EPS!A:A,0)),index(Ghosts!L:L,match(A149,Ghosts!A:A,0)))*2))*D149*(F149/48))</f>
        <v/>
      </c>
      <c r="Z149" s="41" t="str">
        <f t="shared" si="4"/>
        <v/>
      </c>
      <c r="AA149" s="41" t="str">
        <f t="array" ref="AA149">if(or(F149=0,F149=""),"",((iferror(index(EPS!H:H,match(A149,EPS!A:A,0)),index(Ghosts!H:H,match(A149,Ghosts!A:A,0)))*1.2)+(iferror(index(EPS!I:I,match(A149,EPS!A:A,0)),index(Ghosts!I:I,match(A149,Ghosts!A:A,0)))*1.2)+(iferror(index(EPS!J:J,match(A149,EPS!A:A,0)),index(Ghosts!J:J,match(A149,Ghosts!A:A,0)))*1.5)+(iferror(index(EPS!K:K,match(A149,EPS!A:A,0)),index(Ghosts!K:K,match(A149,Ghosts!A:A,0)))*3)+(iferror(index(EPS!L:L,match(A149,EPS!A:A,0)),index(Ghosts!L:L,match(A149,Ghosts!A:A,0)))*3))*D149*(F149/48))</f>
        <v/>
      </c>
      <c r="AB149" s="42">
        <f t="shared" ref="AB149:AF149" si="151">if(iferror(search(AB$1,$I149),0)&gt;0,1,0)</f>
        <v>0</v>
      </c>
      <c r="AC149" s="42">
        <f t="shared" si="151"/>
        <v>0</v>
      </c>
      <c r="AD149" s="42">
        <f t="shared" si="151"/>
        <v>0</v>
      </c>
      <c r="AE149" s="42">
        <f t="shared" si="151"/>
        <v>1</v>
      </c>
      <c r="AF149" s="42">
        <f t="shared" si="151"/>
        <v>0</v>
      </c>
      <c r="AG149" s="25"/>
      <c r="AH149" s="25"/>
      <c r="AI149" s="25"/>
      <c r="AJ149" s="25"/>
      <c r="AK149" s="25"/>
      <c r="AL149" s="25"/>
    </row>
    <row r="150">
      <c r="A150" s="26" t="s">
        <v>325</v>
      </c>
      <c r="B150" s="25" t="s">
        <v>205</v>
      </c>
      <c r="C150" s="25" t="s">
        <v>37</v>
      </c>
      <c r="D150" s="28">
        <v>95.5950983844242</v>
      </c>
      <c r="E150" s="29">
        <v>0.1921841763942931</v>
      </c>
      <c r="F150" s="30">
        <v>0.0</v>
      </c>
      <c r="G150" s="59"/>
      <c r="H150" s="34" t="s">
        <v>64</v>
      </c>
      <c r="I150" s="35" t="s">
        <v>29</v>
      </c>
      <c r="J150" s="36">
        <v>3000.0</v>
      </c>
      <c r="K150" s="28" t="s">
        <v>64</v>
      </c>
      <c r="L150" s="28" t="s">
        <v>64</v>
      </c>
      <c r="M150" s="34" t="s">
        <v>64</v>
      </c>
      <c r="N150" s="35" t="s">
        <v>30</v>
      </c>
      <c r="O150" s="36">
        <v>3000.0</v>
      </c>
      <c r="P150" s="28" t="s">
        <v>64</v>
      </c>
      <c r="Q150" s="37" t="s">
        <v>64</v>
      </c>
      <c r="R150" s="38" t="str">
        <f t="shared" si="2"/>
        <v/>
      </c>
      <c r="S150" s="39" t="str">
        <f t="array" ref="S150">if(R150="","", if(index(Index_of_Stuff!J:J,match(B150,Index_of_Stuff!F:F,0))&gt;0,(D150-index(Index_of_Stuff!J:J,match(B150,Index_of_Stuff!F:F,0)))*(R150/index(Index_of_Stuff!I:I,match(B150,Index_of_Stuff!F:F,0))),(D150/index(Index_of_Stuff!I:I,match(B150,Index_of_Stuff!F:F,0)))*R150))</f>
        <v/>
      </c>
      <c r="T150" s="40" t="str">
        <f t="array" ref="T150">if(or($F150=0,$F150=""),"", iferror(index(EPS!B:B,match($A150,EPS!$A:$A,0)),index(Ghosts!B:B,match($A150,Ghosts!$A:$A,0)))*($S150/(($F150/48)*$D150)/$E150))</f>
        <v/>
      </c>
      <c r="U150" s="40" t="str">
        <f t="array" ref="U150">if(or($F150=0,$F150=""),"", iferror(index(EPS!D:D,match($A150,EPS!$A:$A,0)),index(Ghosts!D:D,match($A150,Ghosts!$A:$A,0)))*($S150/(($F150/48)*$D150)/$E150))</f>
        <v/>
      </c>
      <c r="V150" s="40" t="str">
        <f t="array" ref="V150">if(or($F150=0,$F150=""),"", iferror(index(EPS!F:F,match($A150,EPS!$A:$A,0)),index(Ghosts!F:F,match($A150,Ghosts!$A:$A,0)))*($S150/(($F150/48)*$D150)/$E150))</f>
        <v/>
      </c>
      <c r="W150" s="40" t="str">
        <f t="array" ref="W150">if(or($F150=0,$F150=""),"", iferror(index(EPS!M:M,match($A150,EPS!$A:$A,0)),index(Ghosts!M:M,match($A150,Ghosts!$A:$A,0)))*($S150/(($F150/48)*$D150)/$E150))</f>
        <v/>
      </c>
      <c r="X150" s="39" t="str">
        <f t="shared" si="3"/>
        <v/>
      </c>
      <c r="Y150" s="41" t="str">
        <f t="array" ref="Y150">if(or(F150=0,F150=""),"",((iferror(index(EPS!H:H,match(A150,EPS!A:A,0)),index(Ghosts!H:H,match(A150,Ghosts!A:A,0)))*1.25)+(iferror(index(EPS!I:I,match(A150,EPS!A:A,0)),index(Ghosts!I:I,match(A150,Ghosts!A:A,0)))*1.25)+(iferror(index(EPS!J:J,match(A150,EPS!A:A,0)),index(Ghosts!J:J,match(A150,Ghosts!A:A,0)))*1.5)+(iferror(index(EPS!K:K,match(A150,EPS!A:A,0)),index(Ghosts!K:K,match(A150,Ghosts!A:A,0)))*2)+(iferror(index(EPS!L:L,match(A150,EPS!A:A,0)),index(Ghosts!L:L,match(A150,Ghosts!A:A,0)))*2))*D150*(F150/48))</f>
        <v/>
      </c>
      <c r="Z150" s="41" t="str">
        <f t="shared" si="4"/>
        <v/>
      </c>
      <c r="AA150" s="41" t="str">
        <f t="array" ref="AA150">if(or(F150=0,F150=""),"",((iferror(index(EPS!H:H,match(A150,EPS!A:A,0)),index(Ghosts!H:H,match(A150,Ghosts!A:A,0)))*1.2)+(iferror(index(EPS!I:I,match(A150,EPS!A:A,0)),index(Ghosts!I:I,match(A150,Ghosts!A:A,0)))*1.2)+(iferror(index(EPS!J:J,match(A150,EPS!A:A,0)),index(Ghosts!J:J,match(A150,Ghosts!A:A,0)))*1.5)+(iferror(index(EPS!K:K,match(A150,EPS!A:A,0)),index(Ghosts!K:K,match(A150,Ghosts!A:A,0)))*3)+(iferror(index(EPS!L:L,match(A150,EPS!A:A,0)),index(Ghosts!L:L,match(A150,Ghosts!A:A,0)))*3))*D150*(F150/48))</f>
        <v/>
      </c>
      <c r="AB150" s="42">
        <f t="shared" ref="AB150:AF150" si="152">if(iferror(search(AB$1,$I150),0)&gt;0,1,0)</f>
        <v>0</v>
      </c>
      <c r="AC150" s="42">
        <f t="shared" si="152"/>
        <v>0</v>
      </c>
      <c r="AD150" s="42">
        <f t="shared" si="152"/>
        <v>1</v>
      </c>
      <c r="AE150" s="42">
        <f t="shared" si="152"/>
        <v>0</v>
      </c>
      <c r="AF150" s="42">
        <f t="shared" si="152"/>
        <v>0</v>
      </c>
      <c r="AG150" s="25"/>
      <c r="AH150" s="25"/>
      <c r="AI150" s="25"/>
      <c r="AJ150" s="25"/>
      <c r="AK150" s="25"/>
      <c r="AL150" s="25"/>
    </row>
    <row r="151">
      <c r="A151" s="26" t="s">
        <v>346</v>
      </c>
      <c r="B151" s="25" t="s">
        <v>88</v>
      </c>
      <c r="C151" s="25" t="s">
        <v>100</v>
      </c>
      <c r="D151" s="28">
        <v>106.24455260977629</v>
      </c>
      <c r="E151" s="29">
        <v>0.20066881807180315</v>
      </c>
      <c r="F151" s="30">
        <v>32.0</v>
      </c>
      <c r="G151" s="59"/>
      <c r="H151" s="34">
        <v>31.95443037499394</v>
      </c>
      <c r="I151" s="35" t="s">
        <v>44</v>
      </c>
      <c r="J151" s="36">
        <v>6900.0</v>
      </c>
      <c r="K151" s="28">
        <v>4.631076865941151</v>
      </c>
      <c r="L151" s="28">
        <v>5.848913271675025</v>
      </c>
      <c r="M151" s="34">
        <v>32.17763137699794</v>
      </c>
      <c r="N151" s="35" t="s">
        <v>30</v>
      </c>
      <c r="O151" s="36">
        <v>8000.0</v>
      </c>
      <c r="P151" s="28">
        <v>4.022203922124742</v>
      </c>
      <c r="Q151" s="37">
        <v>5.105875972950111</v>
      </c>
      <c r="R151" s="38">
        <f t="shared" si="2"/>
        <v>14.22187062</v>
      </c>
      <c r="S151" s="39" t="str">
        <f t="array" ref="S151">if(R151="","", if(index(Index_of_Stuff!J:J,match(B151,Index_of_Stuff!F:F,0))&gt;0,(D151-index(Index_of_Stuff!J:J,match(B151,Index_of_Stuff!F:F,0)))*(R151/index(Index_of_Stuff!I:I,match(B151,Index_of_Stuff!F:F,0))),(D151/index(Index_of_Stuff!I:I,match(B151,Index_of_Stuff!F:F,0)))*R151))</f>
        <v>#DIV/0!</v>
      </c>
      <c r="T151" s="40" t="str">
        <f t="array" ref="T151">if(or($F151=0,$F151=""),"", iferror(index(EPS!B:B,match($A151,EPS!$A:$A,0)),index(Ghosts!B:B,match($A151,Ghosts!$A:$A,0)))*($S151/(($F151/48)*$D151)/$E151))</f>
        <v>#DIV/0!</v>
      </c>
      <c r="U151" s="40" t="str">
        <f t="array" ref="U151">if(or($F151=0,$F151=""),"", iferror(index(EPS!D:D,match($A151,EPS!$A:$A,0)),index(Ghosts!D:D,match($A151,Ghosts!$A:$A,0)))*($S151/(($F151/48)*$D151)/$E151))</f>
        <v>#DIV/0!</v>
      </c>
      <c r="V151" s="40" t="str">
        <f t="array" ref="V151">if(or($F151=0,$F151=""),"", iferror(index(EPS!F:F,match($A151,EPS!$A:$A,0)),index(Ghosts!F:F,match($A151,Ghosts!$A:$A,0)))*($S151/(($F151/48)*$D151)/$E151))</f>
        <v>#DIV/0!</v>
      </c>
      <c r="W151" s="40" t="str">
        <f t="array" ref="W151">if(or($F151=0,$F151=""),"", iferror(index(EPS!M:M,match($A151,EPS!$A:$A,0)),index(Ghosts!M:M,match($A151,Ghosts!$A:$A,0)))*($S151/(($F151/48)*$D151)/$E151))</f>
        <v>#DIV/0!</v>
      </c>
      <c r="X151" s="39" t="str">
        <f t="shared" si="3"/>
        <v>#DIV/0!</v>
      </c>
      <c r="Y151" s="41">
        <f t="array" ref="Y151">if(or(F151=0,F151=""),"",((iferror(index(EPS!H:H,match(A151,EPS!A:A,0)),index(Ghosts!H:H,match(A151,Ghosts!A:A,0)))*1.25)+(iferror(index(EPS!I:I,match(A151,EPS!A:A,0)),index(Ghosts!I:I,match(A151,Ghosts!A:A,0)))*1.25)+(iferror(index(EPS!J:J,match(A151,EPS!A:A,0)),index(Ghosts!J:J,match(A151,Ghosts!A:A,0)))*1.5)+(iferror(index(EPS!K:K,match(A151,EPS!A:A,0)),index(Ghosts!K:K,match(A151,Ghosts!A:A,0)))*2)+(iferror(index(EPS!L:L,match(A151,EPS!A:A,0)),index(Ghosts!L:L,match(A151,Ghosts!A:A,0)))*2))*D151*(F151/48))</f>
        <v>16.43603229</v>
      </c>
      <c r="Z151" s="41" t="str">
        <f t="shared" si="4"/>
        <v>#DIV/0!</v>
      </c>
      <c r="AA151" s="41">
        <f t="array" ref="AA151">if(or(F151=0,F151=""),"",((iferror(index(EPS!H:H,match(A151,EPS!A:A,0)),index(Ghosts!H:H,match(A151,Ghosts!A:A,0)))*1.2)+(iferror(index(EPS!I:I,match(A151,EPS!A:A,0)),index(Ghosts!I:I,match(A151,Ghosts!A:A,0)))*1.2)+(iferror(index(EPS!J:J,match(A151,EPS!A:A,0)),index(Ghosts!J:J,match(A151,Ghosts!A:A,0)))*1.5)+(iferror(index(EPS!K:K,match(A151,EPS!A:A,0)),index(Ghosts!K:K,match(A151,Ghosts!A:A,0)))*3)+(iferror(index(EPS!L:L,match(A151,EPS!A:A,0)),index(Ghosts!L:L,match(A151,Ghosts!A:A,0)))*3))*D151*(F151/48))</f>
        <v>17.80021234</v>
      </c>
      <c r="AB151" s="42">
        <f t="shared" ref="AB151:AF151" si="153">if(iferror(search(AB$1,$I151),0)&gt;0,1,0)</f>
        <v>0</v>
      </c>
      <c r="AC151" s="42">
        <f t="shared" si="153"/>
        <v>0</v>
      </c>
      <c r="AD151" s="42">
        <f t="shared" si="153"/>
        <v>1</v>
      </c>
      <c r="AE151" s="42">
        <f t="shared" si="153"/>
        <v>1</v>
      </c>
      <c r="AF151" s="42">
        <f t="shared" si="153"/>
        <v>0</v>
      </c>
      <c r="AG151" s="25"/>
      <c r="AH151" s="25"/>
      <c r="AI151" s="25"/>
      <c r="AJ151" s="25"/>
      <c r="AK151" s="25"/>
      <c r="AL151" s="25"/>
    </row>
    <row r="152">
      <c r="A152" s="26" t="s">
        <v>347</v>
      </c>
      <c r="B152" s="25" t="s">
        <v>88</v>
      </c>
      <c r="C152" s="25" t="s">
        <v>100</v>
      </c>
      <c r="D152" s="28">
        <v>106.24455260977629</v>
      </c>
      <c r="E152" s="29">
        <v>0.23167070217917674</v>
      </c>
      <c r="F152" s="30">
        <v>32.0</v>
      </c>
      <c r="G152" s="59"/>
      <c r="H152" s="34">
        <v>29.586292946634273</v>
      </c>
      <c r="I152" s="35" t="s">
        <v>40</v>
      </c>
      <c r="J152" s="36">
        <v>6100.0</v>
      </c>
      <c r="K152" s="28">
        <v>4.850211958464635</v>
      </c>
      <c r="L152" s="28">
        <v>5.789935763184256</v>
      </c>
      <c r="M152" s="34">
        <v>28.516534048064738</v>
      </c>
      <c r="N152" s="35" t="s">
        <v>29</v>
      </c>
      <c r="O152" s="36">
        <v>7000.0</v>
      </c>
      <c r="P152" s="28">
        <v>4.073790578294962</v>
      </c>
      <c r="Q152" s="37">
        <v>4.733729557261344</v>
      </c>
      <c r="R152" s="38">
        <f t="shared" si="2"/>
        <v>16.88361725</v>
      </c>
      <c r="S152" s="39" t="str">
        <f t="array" ref="S152">if(R152="","", if(index(Index_of_Stuff!J:J,match(B152,Index_of_Stuff!F:F,0))&gt;0,(D152-index(Index_of_Stuff!J:J,match(B152,Index_of_Stuff!F:F,0)))*(R152/index(Index_of_Stuff!I:I,match(B152,Index_of_Stuff!F:F,0))),(D152/index(Index_of_Stuff!I:I,match(B152,Index_of_Stuff!F:F,0)))*R152))</f>
        <v>#DIV/0!</v>
      </c>
      <c r="T152" s="40" t="str">
        <f t="array" ref="T152">if(or($F152=0,$F152=""),"", iferror(index(EPS!B:B,match($A152,EPS!$A:$A,0)),index(Ghosts!B:B,match($A152,Ghosts!$A:$A,0)))*($S152/(($F152/48)*$D152)/$E152))</f>
        <v>#DIV/0!</v>
      </c>
      <c r="U152" s="40" t="str">
        <f t="array" ref="U152">if(or($F152=0,$F152=""),"", iferror(index(EPS!D:D,match($A152,EPS!$A:$A,0)),index(Ghosts!D:D,match($A152,Ghosts!$A:$A,0)))*($S152/(($F152/48)*$D152)/$E152))</f>
        <v>#DIV/0!</v>
      </c>
      <c r="V152" s="40" t="str">
        <f t="array" ref="V152">if(or($F152=0,$F152=""),"", iferror(index(EPS!F:F,match($A152,EPS!$A:$A,0)),index(Ghosts!F:F,match($A152,Ghosts!$A:$A,0)))*($S152/(($F152/48)*$D152)/$E152))</f>
        <v>#DIV/0!</v>
      </c>
      <c r="W152" s="40" t="str">
        <f t="array" ref="W152">if(or($F152=0,$F152=""),"", iferror(index(EPS!M:M,match($A152,EPS!$A:$A,0)),index(Ghosts!M:M,match($A152,Ghosts!$A:$A,0)))*($S152/(($F152/48)*$D152)/$E152))</f>
        <v>#DIV/0!</v>
      </c>
      <c r="X152" s="39" t="str">
        <f t="shared" si="3"/>
        <v>#DIV/0!</v>
      </c>
      <c r="Y152" s="41">
        <f t="array" ref="Y152">if(or(F152=0,F152=""),"",((iferror(index(EPS!H:H,match(A152,EPS!A:A,0)),index(Ghosts!H:H,match(A152,Ghosts!A:A,0)))*1.25)+(iferror(index(EPS!I:I,match(A152,EPS!A:A,0)),index(Ghosts!I:I,match(A152,Ghosts!A:A,0)))*1.25)+(iferror(index(EPS!J:J,match(A152,EPS!A:A,0)),index(Ghosts!J:J,match(A152,Ghosts!A:A,0)))*1.5)+(iferror(index(EPS!K:K,match(A152,EPS!A:A,0)),index(Ghosts!K:K,match(A152,Ghosts!A:A,0)))*2)+(iferror(index(EPS!L:L,match(A152,EPS!A:A,0)),index(Ghosts!L:L,match(A152,Ghosts!A:A,0)))*2))*D152*(F152/48))</f>
        <v>10.34644868</v>
      </c>
      <c r="Z152" s="41" t="str">
        <f t="shared" si="4"/>
        <v>#DIV/0!</v>
      </c>
      <c r="AA152" s="41">
        <f t="array" ref="AA152">if(or(F152=0,F152=""),"",((iferror(index(EPS!H:H,match(A152,EPS!A:A,0)),index(Ghosts!H:H,match(A152,Ghosts!A:A,0)))*1.2)+(iferror(index(EPS!I:I,match(A152,EPS!A:A,0)),index(Ghosts!I:I,match(A152,Ghosts!A:A,0)))*1.2)+(iferror(index(EPS!J:J,match(A152,EPS!A:A,0)),index(Ghosts!J:J,match(A152,Ghosts!A:A,0)))*1.5)+(iferror(index(EPS!K:K,match(A152,EPS!A:A,0)),index(Ghosts!K:K,match(A152,Ghosts!A:A,0)))*3)+(iferror(index(EPS!L:L,match(A152,EPS!A:A,0)),index(Ghosts!L:L,match(A152,Ghosts!A:A,0)))*3))*D152*(F152/48))</f>
        <v>11.26404747</v>
      </c>
      <c r="AB152" s="42">
        <f t="shared" ref="AB152:AF152" si="154">if(iferror(search(AB$1,$I152),0)&gt;0,1,0)</f>
        <v>0</v>
      </c>
      <c r="AC152" s="42">
        <f t="shared" si="154"/>
        <v>1</v>
      </c>
      <c r="AD152" s="42">
        <f t="shared" si="154"/>
        <v>1</v>
      </c>
      <c r="AE152" s="42">
        <f t="shared" si="154"/>
        <v>0</v>
      </c>
      <c r="AF152" s="42">
        <f t="shared" si="154"/>
        <v>0</v>
      </c>
      <c r="AG152" s="25"/>
      <c r="AH152" s="25"/>
      <c r="AI152" s="25"/>
      <c r="AJ152" s="25"/>
      <c r="AK152" s="25"/>
      <c r="AL152" s="25"/>
    </row>
    <row r="153">
      <c r="A153" s="26" t="s">
        <v>348</v>
      </c>
      <c r="B153" s="25" t="s">
        <v>88</v>
      </c>
      <c r="C153" s="25" t="s">
        <v>100</v>
      </c>
      <c r="D153" s="28">
        <v>106.24455260977629</v>
      </c>
      <c r="E153" s="29">
        <v>0.24284109248913718</v>
      </c>
      <c r="F153" s="30">
        <v>32.0</v>
      </c>
      <c r="G153" s="59"/>
      <c r="H153" s="34">
        <v>42.10622079669289</v>
      </c>
      <c r="I153" s="35" t="s">
        <v>31</v>
      </c>
      <c r="J153" s="36">
        <v>8300.0</v>
      </c>
      <c r="K153" s="28">
        <v>5.073038650203962</v>
      </c>
      <c r="L153" s="28">
        <v>7.841012840614605</v>
      </c>
      <c r="M153" s="34">
        <v>42.52523335009311</v>
      </c>
      <c r="N153" s="35" t="s">
        <v>31</v>
      </c>
      <c r="O153" s="36">
        <v>9800.0</v>
      </c>
      <c r="P153" s="28">
        <v>4.339309525519705</v>
      </c>
      <c r="Q153" s="37">
        <v>6.755737489352989</v>
      </c>
      <c r="R153" s="38">
        <f t="shared" si="2"/>
        <v>17.87650753</v>
      </c>
      <c r="S153" s="39" t="str">
        <f t="array" ref="S153">if(R153="","", if(index(Index_of_Stuff!J:J,match(B153,Index_of_Stuff!F:F,0))&gt;0,(D153-index(Index_of_Stuff!J:J,match(B153,Index_of_Stuff!F:F,0)))*(R153/index(Index_of_Stuff!I:I,match(B153,Index_of_Stuff!F:F,0))),(D153/index(Index_of_Stuff!I:I,match(B153,Index_of_Stuff!F:F,0)))*R153))</f>
        <v>#DIV/0!</v>
      </c>
      <c r="T153" s="40" t="str">
        <f t="array" ref="T153">if(or($F153=0,$F153=""),"", iferror(index(EPS!B:B,match($A153,EPS!$A:$A,0)),index(Ghosts!B:B,match($A153,Ghosts!$A:$A,0)))*($S153/(($F153/48)*$D153)/$E153))</f>
        <v>#DIV/0!</v>
      </c>
      <c r="U153" s="40" t="str">
        <f t="array" ref="U153">if(or($F153=0,$F153=""),"", iferror(index(EPS!D:D,match($A153,EPS!$A:$A,0)),index(Ghosts!D:D,match($A153,Ghosts!$A:$A,0)))*($S153/(($F153/48)*$D153)/$E153))</f>
        <v>#DIV/0!</v>
      </c>
      <c r="V153" s="40" t="str">
        <f t="array" ref="V153">if(or($F153=0,$F153=""),"", iferror(index(EPS!F:F,match($A153,EPS!$A:$A,0)),index(Ghosts!F:F,match($A153,Ghosts!$A:$A,0)))*($S153/(($F153/48)*$D153)/$E153))</f>
        <v>#DIV/0!</v>
      </c>
      <c r="W153" s="40" t="str">
        <f t="array" ref="W153">if(or($F153=0,$F153=""),"", iferror(index(EPS!M:M,match($A153,EPS!$A:$A,0)),index(Ghosts!M:M,match($A153,Ghosts!$A:$A,0)))*($S153/(($F153/48)*$D153)/$E153))</f>
        <v>#DIV/0!</v>
      </c>
      <c r="X153" s="39" t="str">
        <f t="shared" si="3"/>
        <v>#DIV/0!</v>
      </c>
      <c r="Y153" s="41">
        <f t="array" ref="Y153">if(or(F153=0,F153=""),"",((iferror(index(EPS!H:H,match(A153,EPS!A:A,0)),index(Ghosts!H:H,match(A153,Ghosts!A:A,0)))*1.25)+(iferror(index(EPS!I:I,match(A153,EPS!A:A,0)),index(Ghosts!I:I,match(A153,Ghosts!A:A,0)))*1.25)+(iferror(index(EPS!J:J,match(A153,EPS!A:A,0)),index(Ghosts!J:J,match(A153,Ghosts!A:A,0)))*1.5)+(iferror(index(EPS!K:K,match(A153,EPS!A:A,0)),index(Ghosts!K:K,match(A153,Ghosts!A:A,0)))*2)+(iferror(index(EPS!L:L,match(A153,EPS!A:A,0)),index(Ghosts!L:L,match(A153,Ghosts!A:A,0)))*2))*D153*(F153/48))</f>
        <v>21.50389745</v>
      </c>
      <c r="Z153" s="41" t="str">
        <f t="shared" si="4"/>
        <v>#DIV/0!</v>
      </c>
      <c r="AA153" s="41">
        <f t="array" ref="AA153">if(or(F153=0,F153=""),"",((iferror(index(EPS!H:H,match(A153,EPS!A:A,0)),index(Ghosts!H:H,match(A153,Ghosts!A:A,0)))*1.2)+(iferror(index(EPS!I:I,match(A153,EPS!A:A,0)),index(Ghosts!I:I,match(A153,Ghosts!A:A,0)))*1.2)+(iferror(index(EPS!J:J,match(A153,EPS!A:A,0)),index(Ghosts!J:J,match(A153,Ghosts!A:A,0)))*1.5)+(iferror(index(EPS!K:K,match(A153,EPS!A:A,0)),index(Ghosts!K:K,match(A153,Ghosts!A:A,0)))*3)+(iferror(index(EPS!L:L,match(A153,EPS!A:A,0)),index(Ghosts!L:L,match(A153,Ghosts!A:A,0)))*3))*D153*(F153/48))</f>
        <v>22.63433949</v>
      </c>
      <c r="AB153" s="42">
        <f t="shared" ref="AB153:AF153" si="155">if(iferror(search(AB$1,$I153),0)&gt;0,1,0)</f>
        <v>0</v>
      </c>
      <c r="AC153" s="42">
        <f t="shared" si="155"/>
        <v>0</v>
      </c>
      <c r="AD153" s="42">
        <f t="shared" si="155"/>
        <v>0</v>
      </c>
      <c r="AE153" s="42">
        <f t="shared" si="155"/>
        <v>0</v>
      </c>
      <c r="AF153" s="42">
        <f t="shared" si="155"/>
        <v>1</v>
      </c>
      <c r="AG153" s="25"/>
      <c r="AH153" s="25"/>
      <c r="AI153" s="25"/>
      <c r="AJ153" s="25"/>
      <c r="AK153" s="25"/>
      <c r="AL153" s="25"/>
    </row>
    <row r="154">
      <c r="A154" s="26" t="s">
        <v>351</v>
      </c>
      <c r="B154" s="25" t="s">
        <v>88</v>
      </c>
      <c r="C154" s="25" t="s">
        <v>100</v>
      </c>
      <c r="D154" s="28">
        <v>106.24455260977629</v>
      </c>
      <c r="E154" s="29">
        <v>0.1903295408370581</v>
      </c>
      <c r="F154" s="30">
        <v>30.0</v>
      </c>
      <c r="G154" s="59"/>
      <c r="H154" s="34">
        <v>25.04591867124997</v>
      </c>
      <c r="I154" s="35" t="s">
        <v>40</v>
      </c>
      <c r="J154" s="36">
        <v>4400.0</v>
      </c>
      <c r="K154" s="28">
        <v>5.692254243465903</v>
      </c>
      <c r="L154" s="28">
        <v>6.014933290184836</v>
      </c>
      <c r="M154" s="34">
        <v>24.7824978750213</v>
      </c>
      <c r="N154" s="35" t="s">
        <v>28</v>
      </c>
      <c r="O154" s="36">
        <v>5200.0</v>
      </c>
      <c r="P154" s="28">
        <v>4.765864975965634</v>
      </c>
      <c r="Q154" s="37">
        <v>4.997200375196545</v>
      </c>
      <c r="R154" s="38">
        <f t="shared" si="2"/>
        <v>12.52890294</v>
      </c>
      <c r="S154" s="39" t="str">
        <f t="array" ref="S154">if(R154="","", if(index(Index_of_Stuff!J:J,match(B154,Index_of_Stuff!F:F,0))&gt;0,(D154-index(Index_of_Stuff!J:J,match(B154,Index_of_Stuff!F:F,0)))*(R154/index(Index_of_Stuff!I:I,match(B154,Index_of_Stuff!F:F,0))),(D154/index(Index_of_Stuff!I:I,match(B154,Index_of_Stuff!F:F,0)))*R154))</f>
        <v>#DIV/0!</v>
      </c>
      <c r="T154" s="40" t="str">
        <f t="array" ref="T154">if(or($F154=0,$F154=""),"", iferror(index(EPS!B:B,match($A154,EPS!$A:$A,0)),index(Ghosts!B:B,match($A154,Ghosts!$A:$A,0)))*($S154/(($F154/48)*$D154)/$E154))</f>
        <v>#DIV/0!</v>
      </c>
      <c r="U154" s="40" t="str">
        <f t="array" ref="U154">if(or($F154=0,$F154=""),"", iferror(index(EPS!D:D,match($A154,EPS!$A:$A,0)),index(Ghosts!D:D,match($A154,Ghosts!$A:$A,0)))*($S154/(($F154/48)*$D154)/$E154))</f>
        <v>#DIV/0!</v>
      </c>
      <c r="V154" s="40" t="str">
        <f t="array" ref="V154">if(or($F154=0,$F154=""),"", iferror(index(EPS!F:F,match($A154,EPS!$A:$A,0)),index(Ghosts!F:F,match($A154,Ghosts!$A:$A,0)))*($S154/(($F154/48)*$D154)/$E154))</f>
        <v>#DIV/0!</v>
      </c>
      <c r="W154" s="40" t="str">
        <f t="array" ref="W154">if(or($F154=0,$F154=""),"", iferror(index(EPS!M:M,match($A154,EPS!$A:$A,0)),index(Ghosts!M:M,match($A154,Ghosts!$A:$A,0)))*($S154/(($F154/48)*$D154)/$E154))</f>
        <v>#DIV/0!</v>
      </c>
      <c r="X154" s="39" t="str">
        <f t="shared" si="3"/>
        <v>#DIV/0!</v>
      </c>
      <c r="Y154" s="41">
        <f t="array" ref="Y154">if(or(F154=0,F154=""),"",((iferror(index(EPS!H:H,match(A154,EPS!A:A,0)),index(Ghosts!H:H,match(A154,Ghosts!A:A,0)))*1.25)+(iferror(index(EPS!I:I,match(A154,EPS!A:A,0)),index(Ghosts!I:I,match(A154,Ghosts!A:A,0)))*1.25)+(iferror(index(EPS!J:J,match(A154,EPS!A:A,0)),index(Ghosts!J:J,match(A154,Ghosts!A:A,0)))*1.5)+(iferror(index(EPS!K:K,match(A154,EPS!A:A,0)),index(Ghosts!K:K,match(A154,Ghosts!A:A,0)))*2)+(iferror(index(EPS!L:L,match(A154,EPS!A:A,0)),index(Ghosts!L:L,match(A154,Ghosts!A:A,0)))*2))*D154*(F154/48))</f>
        <v>8.670551536</v>
      </c>
      <c r="Z154" s="41" t="str">
        <f t="shared" si="4"/>
        <v>#DIV/0!</v>
      </c>
      <c r="AA154" s="41">
        <f t="array" ref="AA154">if(or(F154=0,F154=""),"",((iferror(index(EPS!H:H,match(A154,EPS!A:A,0)),index(Ghosts!H:H,match(A154,Ghosts!A:A,0)))*1.2)+(iferror(index(EPS!I:I,match(A154,EPS!A:A,0)),index(Ghosts!I:I,match(A154,Ghosts!A:A,0)))*1.2)+(iferror(index(EPS!J:J,match(A154,EPS!A:A,0)),index(Ghosts!J:J,match(A154,Ghosts!A:A,0)))*1.5)+(iferror(index(EPS!K:K,match(A154,EPS!A:A,0)),index(Ghosts!K:K,match(A154,Ghosts!A:A,0)))*3)+(iferror(index(EPS!L:L,match(A154,EPS!A:A,0)),index(Ghosts!L:L,match(A154,Ghosts!A:A,0)))*3))*D154*(F154/48))</f>
        <v>9.876759222</v>
      </c>
      <c r="AB154" s="42">
        <f t="shared" ref="AB154:AF154" si="156">if(iferror(search(AB$1,$I154),0)&gt;0,1,0)</f>
        <v>0</v>
      </c>
      <c r="AC154" s="42">
        <f t="shared" si="156"/>
        <v>1</v>
      </c>
      <c r="AD154" s="42">
        <f t="shared" si="156"/>
        <v>1</v>
      </c>
      <c r="AE154" s="42">
        <f t="shared" si="156"/>
        <v>0</v>
      </c>
      <c r="AF154" s="42">
        <f t="shared" si="156"/>
        <v>0</v>
      </c>
      <c r="AG154" s="25"/>
      <c r="AH154" s="25"/>
      <c r="AI154" s="25"/>
      <c r="AJ154" s="25"/>
      <c r="AK154" s="25"/>
      <c r="AL154" s="25"/>
    </row>
    <row r="155">
      <c r="A155" s="26" t="s">
        <v>359</v>
      </c>
      <c r="B155" s="25" t="s">
        <v>88</v>
      </c>
      <c r="C155" s="25" t="s">
        <v>100</v>
      </c>
      <c r="D155" s="28">
        <v>106.24455260977629</v>
      </c>
      <c r="E155" s="29">
        <v>0.19279931389365354</v>
      </c>
      <c r="F155" s="30">
        <v>28.0</v>
      </c>
      <c r="G155" s="59"/>
      <c r="H155" s="34">
        <v>25.08818234012822</v>
      </c>
      <c r="I155" s="35" t="s">
        <v>58</v>
      </c>
      <c r="J155" s="36">
        <v>5100.0</v>
      </c>
      <c r="K155" s="28">
        <v>4.919251439240827</v>
      </c>
      <c r="L155" s="28">
        <v>5.204530734339877</v>
      </c>
      <c r="M155" s="34">
        <v>23.934710968908966</v>
      </c>
      <c r="N155" s="35" t="s">
        <v>27</v>
      </c>
      <c r="O155" s="36">
        <v>5900.0</v>
      </c>
      <c r="P155" s="28">
        <v>4.0567306726964345</v>
      </c>
      <c r="Q155" s="37">
        <v>4.146626071915907</v>
      </c>
      <c r="R155" s="38">
        <f t="shared" si="2"/>
        <v>11.87174211</v>
      </c>
      <c r="S155" s="39" t="str">
        <f t="array" ref="S155">if(R155="","", if(index(Index_of_Stuff!J:J,match(B155,Index_of_Stuff!F:F,0))&gt;0,(D155-index(Index_of_Stuff!J:J,match(B155,Index_of_Stuff!F:F,0)))*(R155/index(Index_of_Stuff!I:I,match(B155,Index_of_Stuff!F:F,0))),(D155/index(Index_of_Stuff!I:I,match(B155,Index_of_Stuff!F:F,0)))*R155))</f>
        <v>#DIV/0!</v>
      </c>
      <c r="T155" s="40" t="str">
        <f t="array" ref="T155">if(or($F155=0,$F155=""),"", iferror(index(EPS!B:B,match($A155,EPS!$A:$A,0)),index(Ghosts!B:B,match($A155,Ghosts!$A:$A,0)))*($S155/(($F155/48)*$D155)/$E155))</f>
        <v>#DIV/0!</v>
      </c>
      <c r="U155" s="40" t="str">
        <f t="array" ref="U155">if(or($F155=0,$F155=""),"", iferror(index(EPS!D:D,match($A155,EPS!$A:$A,0)),index(Ghosts!D:D,match($A155,Ghosts!$A:$A,0)))*($S155/(($F155/48)*$D155)/$E155))</f>
        <v>#DIV/0!</v>
      </c>
      <c r="V155" s="40" t="str">
        <f t="array" ref="V155">if(or($F155=0,$F155=""),"", iferror(index(EPS!F:F,match($A155,EPS!$A:$A,0)),index(Ghosts!F:F,match($A155,Ghosts!$A:$A,0)))*($S155/(($F155/48)*$D155)/$E155))</f>
        <v>#DIV/0!</v>
      </c>
      <c r="W155" s="40" t="str">
        <f t="array" ref="W155">if(or($F155=0,$F155=""),"", iferror(index(EPS!M:M,match($A155,EPS!$A:$A,0)),index(Ghosts!M:M,match($A155,Ghosts!$A:$A,0)))*($S155/(($F155/48)*$D155)/$E155))</f>
        <v>#DIV/0!</v>
      </c>
      <c r="X155" s="39" t="str">
        <f t="shared" si="3"/>
        <v>#DIV/0!</v>
      </c>
      <c r="Y155" s="41">
        <f t="array" ref="Y155">if(or(F155=0,F155=""),"",((iferror(index(EPS!H:H,match(A155,EPS!A:A,0)),index(Ghosts!H:H,match(A155,Ghosts!A:A,0)))*1.25)+(iferror(index(EPS!I:I,match(A155,EPS!A:A,0)),index(Ghosts!I:I,match(A155,Ghosts!A:A,0)))*1.25)+(iferror(index(EPS!J:J,match(A155,EPS!A:A,0)),index(Ghosts!J:J,match(A155,Ghosts!A:A,0)))*1.5)+(iferror(index(EPS!K:K,match(A155,EPS!A:A,0)),index(Ghosts!K:K,match(A155,Ghosts!A:A,0)))*2)+(iferror(index(EPS!L:L,match(A155,EPS!A:A,0)),index(Ghosts!L:L,match(A155,Ghosts!A:A,0)))*2))*D155*(F155/48))</f>
        <v>10.94186086</v>
      </c>
      <c r="Z155" s="41" t="str">
        <f t="shared" si="4"/>
        <v>#DIV/0!</v>
      </c>
      <c r="AA155" s="41">
        <f t="array" ref="AA155">if(or(F155=0,F155=""),"",((iferror(index(EPS!H:H,match(A155,EPS!A:A,0)),index(Ghosts!H:H,match(A155,Ghosts!A:A,0)))*1.2)+(iferror(index(EPS!I:I,match(A155,EPS!A:A,0)),index(Ghosts!I:I,match(A155,Ghosts!A:A,0)))*1.2)+(iferror(index(EPS!J:J,match(A155,EPS!A:A,0)),index(Ghosts!J:J,match(A155,Ghosts!A:A,0)))*1.5)+(iferror(index(EPS!K:K,match(A155,EPS!A:A,0)),index(Ghosts!K:K,match(A155,Ghosts!A:A,0)))*3)+(iferror(index(EPS!L:L,match(A155,EPS!A:A,0)),index(Ghosts!L:L,match(A155,Ghosts!A:A,0)))*3))*D155*(F155/48))</f>
        <v>11.55170459</v>
      </c>
      <c r="AB155" s="42">
        <f t="shared" ref="AB155:AF155" si="157">if(iferror(search(AB$1,$I155),0)&gt;0,1,0)</f>
        <v>1</v>
      </c>
      <c r="AC155" s="42">
        <f t="shared" si="157"/>
        <v>1</v>
      </c>
      <c r="AD155" s="42">
        <f t="shared" si="157"/>
        <v>0</v>
      </c>
      <c r="AE155" s="42">
        <f t="shared" si="157"/>
        <v>0</v>
      </c>
      <c r="AF155" s="42">
        <f t="shared" si="157"/>
        <v>0</v>
      </c>
      <c r="AG155" s="25"/>
      <c r="AH155" s="25"/>
      <c r="AI155" s="25"/>
      <c r="AJ155" s="25"/>
      <c r="AK155" s="25"/>
      <c r="AL155" s="25"/>
    </row>
    <row r="156">
      <c r="A156" s="26" t="s">
        <v>350</v>
      </c>
      <c r="B156" s="25" t="s">
        <v>88</v>
      </c>
      <c r="C156" s="25" t="s">
        <v>100</v>
      </c>
      <c r="D156" s="28">
        <v>106.24455260977629</v>
      </c>
      <c r="E156" s="29">
        <v>0.18276133651551313</v>
      </c>
      <c r="F156" s="30">
        <v>22.0</v>
      </c>
      <c r="G156" s="59"/>
      <c r="H156" s="34">
        <v>18.479287576191226</v>
      </c>
      <c r="I156" s="35" t="s">
        <v>40</v>
      </c>
      <c r="J156" s="36">
        <v>4200.0</v>
      </c>
      <c r="K156" s="28">
        <v>4.399830375283625</v>
      </c>
      <c r="L156" s="28">
        <v>3.721464451504702</v>
      </c>
      <c r="M156" s="34">
        <v>18.39212725322431</v>
      </c>
      <c r="N156" s="35" t="s">
        <v>29</v>
      </c>
      <c r="O156" s="36">
        <v>4400.0</v>
      </c>
      <c r="P156" s="28">
        <v>4.180028921187343</v>
      </c>
      <c r="Q156" s="37">
        <v>3.5233366101530916</v>
      </c>
      <c r="R156" s="38">
        <f t="shared" si="2"/>
        <v>8.762629515</v>
      </c>
      <c r="S156" s="39" t="str">
        <f t="array" ref="S156">if(R156="","", if(index(Index_of_Stuff!J:J,match(B156,Index_of_Stuff!F:F,0))&gt;0,(D156-index(Index_of_Stuff!J:J,match(B156,Index_of_Stuff!F:F,0)))*(R156/index(Index_of_Stuff!I:I,match(B156,Index_of_Stuff!F:F,0))),(D156/index(Index_of_Stuff!I:I,match(B156,Index_of_Stuff!F:F,0)))*R156))</f>
        <v>#DIV/0!</v>
      </c>
      <c r="T156" s="40" t="str">
        <f t="array" ref="T156">if(or($F156=0,$F156=""),"", iferror(index(EPS!B:B,match($A156,EPS!$A:$A,0)),index(Ghosts!B:B,match($A156,Ghosts!$A:$A,0)))*($S156/(($F156/48)*$D156)/$E156))</f>
        <v>#DIV/0!</v>
      </c>
      <c r="U156" s="40" t="str">
        <f t="array" ref="U156">if(or($F156=0,$F156=""),"", iferror(index(EPS!D:D,match($A156,EPS!$A:$A,0)),index(Ghosts!D:D,match($A156,Ghosts!$A:$A,0)))*($S156/(($F156/48)*$D156)/$E156))</f>
        <v>#DIV/0!</v>
      </c>
      <c r="V156" s="40" t="str">
        <f t="array" ref="V156">if(or($F156=0,$F156=""),"", iferror(index(EPS!F:F,match($A156,EPS!$A:$A,0)),index(Ghosts!F:F,match($A156,Ghosts!$A:$A,0)))*($S156/(($F156/48)*$D156)/$E156))</f>
        <v>#DIV/0!</v>
      </c>
      <c r="W156" s="40" t="str">
        <f t="array" ref="W156">if(or($F156=0,$F156=""),"", iferror(index(EPS!M:M,match($A156,EPS!$A:$A,0)),index(Ghosts!M:M,match($A156,Ghosts!$A:$A,0)))*($S156/(($F156/48)*$D156)/$E156))</f>
        <v>#DIV/0!</v>
      </c>
      <c r="X156" s="39" t="str">
        <f t="shared" si="3"/>
        <v>#DIV/0!</v>
      </c>
      <c r="Y156" s="41">
        <f t="array" ref="Y156">if(or(F156=0,F156=""),"",((iferror(index(EPS!H:H,match(A156,EPS!A:A,0)),index(Ghosts!H:H,match(A156,Ghosts!A:A,0)))*1.25)+(iferror(index(EPS!I:I,match(A156,EPS!A:A,0)),index(Ghosts!I:I,match(A156,Ghosts!A:A,0)))*1.25)+(iferror(index(EPS!J:J,match(A156,EPS!A:A,0)),index(Ghosts!J:J,match(A156,Ghosts!A:A,0)))*1.5)+(iferror(index(EPS!K:K,match(A156,EPS!A:A,0)),index(Ghosts!K:K,match(A156,Ghosts!A:A,0)))*2)+(iferror(index(EPS!L:L,match(A156,EPS!A:A,0)),index(Ghosts!L:L,match(A156,Ghosts!A:A,0)))*2))*D156*(F156/48))</f>
        <v>9.14378248</v>
      </c>
      <c r="Z156" s="41" t="str">
        <f t="shared" si="4"/>
        <v>#DIV/0!</v>
      </c>
      <c r="AA156" s="41">
        <f t="array" ref="AA156">if(or(F156=0,F156=""),"",((iferror(index(EPS!H:H,match(A156,EPS!A:A,0)),index(Ghosts!H:H,match(A156,Ghosts!A:A,0)))*1.2)+(iferror(index(EPS!I:I,match(A156,EPS!A:A,0)),index(Ghosts!I:I,match(A156,Ghosts!A:A,0)))*1.2)+(iferror(index(EPS!J:J,match(A156,EPS!A:A,0)),index(Ghosts!J:J,match(A156,Ghosts!A:A,0)))*1.5)+(iferror(index(EPS!K:K,match(A156,EPS!A:A,0)),index(Ghosts!K:K,match(A156,Ghosts!A:A,0)))*3)+(iferror(index(EPS!L:L,match(A156,EPS!A:A,0)),index(Ghosts!L:L,match(A156,Ghosts!A:A,0)))*3))*D156*(F156/48))</f>
        <v>10.17929059</v>
      </c>
      <c r="AB156" s="42">
        <f t="shared" ref="AB156:AF156" si="158">if(iferror(search(AB$1,$I156),0)&gt;0,1,0)</f>
        <v>0</v>
      </c>
      <c r="AC156" s="42">
        <f t="shared" si="158"/>
        <v>1</v>
      </c>
      <c r="AD156" s="42">
        <f t="shared" si="158"/>
        <v>1</v>
      </c>
      <c r="AE156" s="42">
        <f t="shared" si="158"/>
        <v>0</v>
      </c>
      <c r="AF156" s="42">
        <f t="shared" si="158"/>
        <v>0</v>
      </c>
      <c r="AG156" s="25"/>
      <c r="AH156" s="25"/>
      <c r="AI156" s="25"/>
      <c r="AJ156" s="25"/>
      <c r="AK156" s="25"/>
      <c r="AL156" s="25"/>
    </row>
    <row r="157">
      <c r="A157" s="26" t="s">
        <v>352</v>
      </c>
      <c r="B157" s="25" t="s">
        <v>88</v>
      </c>
      <c r="C157" s="25" t="s">
        <v>100</v>
      </c>
      <c r="D157" s="28">
        <v>106.24455260977629</v>
      </c>
      <c r="E157" s="29">
        <v>0.19255769230769232</v>
      </c>
      <c r="F157" s="30">
        <v>20.0</v>
      </c>
      <c r="G157" s="59"/>
      <c r="H157" s="34">
        <v>18.805336034115253</v>
      </c>
      <c r="I157" s="35" t="s">
        <v>27</v>
      </c>
      <c r="J157" s="36">
        <v>3000.0</v>
      </c>
      <c r="K157" s="28">
        <v>6.268445344705084</v>
      </c>
      <c r="L157" s="28">
        <v>5.370297568047345</v>
      </c>
      <c r="M157" s="34">
        <v>18.272661852120034</v>
      </c>
      <c r="N157" s="35" t="s">
        <v>27</v>
      </c>
      <c r="O157" s="36">
        <v>3700.0</v>
      </c>
      <c r="P157" s="28">
        <v>4.938557257329739</v>
      </c>
      <c r="Q157" s="37">
        <v>4.1428874286665955</v>
      </c>
      <c r="R157" s="38">
        <f t="shared" si="2"/>
        <v>8.467347138</v>
      </c>
      <c r="S157" s="39" t="str">
        <f t="array" ref="S157">if(R157="","", if(index(Index_of_Stuff!J:J,match(B157,Index_of_Stuff!F:F,0))&gt;0,(D157-index(Index_of_Stuff!J:J,match(B157,Index_of_Stuff!F:F,0)))*(R157/index(Index_of_Stuff!I:I,match(B157,Index_of_Stuff!F:F,0))),(D157/index(Index_of_Stuff!I:I,match(B157,Index_of_Stuff!F:F,0)))*R157))</f>
        <v>#DIV/0!</v>
      </c>
      <c r="T157" s="40" t="str">
        <f t="array" ref="T157">if(or($F157=0,$F157=""),"", iferror(index(EPS!B:B,match($A157,EPS!$A:$A,0)),index(Ghosts!B:B,match($A157,Ghosts!$A:$A,0)))*($S157/(($F157/48)*$D157)/$E157))</f>
        <v>#DIV/0!</v>
      </c>
      <c r="U157" s="40" t="str">
        <f t="array" ref="U157">if(or($F157=0,$F157=""),"", iferror(index(EPS!D:D,match($A157,EPS!$A:$A,0)),index(Ghosts!D:D,match($A157,Ghosts!$A:$A,0)))*($S157/(($F157/48)*$D157)/$E157))</f>
        <v>#DIV/0!</v>
      </c>
      <c r="V157" s="40" t="str">
        <f t="array" ref="V157">if(or($F157=0,$F157=""),"", iferror(index(EPS!F:F,match($A157,EPS!$A:$A,0)),index(Ghosts!F:F,match($A157,Ghosts!$A:$A,0)))*($S157/(($F157/48)*$D157)/$E157))</f>
        <v>#DIV/0!</v>
      </c>
      <c r="W157" s="40" t="str">
        <f t="array" ref="W157">if(or($F157=0,$F157=""),"", iferror(index(EPS!M:M,match($A157,EPS!$A:$A,0)),index(Ghosts!M:M,match($A157,Ghosts!$A:$A,0)))*($S157/(($F157/48)*$D157)/$E157))</f>
        <v>#DIV/0!</v>
      </c>
      <c r="X157" s="39" t="str">
        <f t="shared" si="3"/>
        <v>#DIV/0!</v>
      </c>
      <c r="Y157" s="41">
        <f t="array" ref="Y157">if(or(F157=0,F157=""),"",((iferror(index(EPS!H:H,match(A157,EPS!A:A,0)),index(Ghosts!H:H,match(A157,Ghosts!A:A,0)))*1.25)+(iferror(index(EPS!I:I,match(A157,EPS!A:A,0)),index(Ghosts!I:I,match(A157,Ghosts!A:A,0)))*1.25)+(iferror(index(EPS!J:J,match(A157,EPS!A:A,0)),index(Ghosts!J:J,match(A157,Ghosts!A:A,0)))*1.5)+(iferror(index(EPS!K:K,match(A157,EPS!A:A,0)),index(Ghosts!K:K,match(A157,Ghosts!A:A,0)))*2)+(iferror(index(EPS!L:L,match(A157,EPS!A:A,0)),index(Ghosts!L:L,match(A157,Ghosts!A:A,0)))*2))*D157*(F157/48))</f>
        <v>9.529915026</v>
      </c>
      <c r="Z157" s="41" t="str">
        <f t="shared" si="4"/>
        <v>#DIV/0!</v>
      </c>
      <c r="AA157" s="41">
        <f t="array" ref="AA157">if(or(F157=0,F157=""),"",((iferror(index(EPS!H:H,match(A157,EPS!A:A,0)),index(Ghosts!H:H,match(A157,Ghosts!A:A,0)))*1.2)+(iferror(index(EPS!I:I,match(A157,EPS!A:A,0)),index(Ghosts!I:I,match(A157,Ghosts!A:A,0)))*1.2)+(iferror(index(EPS!J:J,match(A157,EPS!A:A,0)),index(Ghosts!J:J,match(A157,Ghosts!A:A,0)))*1.5)+(iferror(index(EPS!K:K,match(A157,EPS!A:A,0)),index(Ghosts!K:K,match(A157,Ghosts!A:A,0)))*3)+(iferror(index(EPS!L:L,match(A157,EPS!A:A,0)),index(Ghosts!L:L,match(A157,Ghosts!A:A,0)))*3))*D157*(F157/48))</f>
        <v>10.18088425</v>
      </c>
      <c r="AB157" s="42">
        <f t="shared" ref="AB157:AF157" si="159">if(iferror(search(AB$1,$I157),0)&gt;0,1,0)</f>
        <v>1</v>
      </c>
      <c r="AC157" s="42">
        <f t="shared" si="159"/>
        <v>0</v>
      </c>
      <c r="AD157" s="42">
        <f t="shared" si="159"/>
        <v>0</v>
      </c>
      <c r="AE157" s="42">
        <f t="shared" si="159"/>
        <v>0</v>
      </c>
      <c r="AF157" s="42">
        <f t="shared" si="159"/>
        <v>0</v>
      </c>
      <c r="AG157" s="25"/>
      <c r="AH157" s="25"/>
      <c r="AI157" s="25"/>
      <c r="AJ157" s="25"/>
      <c r="AK157" s="25"/>
      <c r="AL157" s="25"/>
    </row>
    <row r="158">
      <c r="A158" s="26" t="s">
        <v>353</v>
      </c>
      <c r="B158" s="25" t="s">
        <v>88</v>
      </c>
      <c r="C158" s="25" t="s">
        <v>100</v>
      </c>
      <c r="D158" s="28">
        <v>106.24455260977629</v>
      </c>
      <c r="E158" s="29">
        <v>0.16358700696055684</v>
      </c>
      <c r="F158" s="30">
        <v>18.0</v>
      </c>
      <c r="G158" s="59"/>
      <c r="H158" s="34">
        <v>17.243723995946596</v>
      </c>
      <c r="I158" s="35" t="s">
        <v>44</v>
      </c>
      <c r="J158" s="36">
        <v>3700.0</v>
      </c>
      <c r="K158" s="28">
        <v>4.660465944850431</v>
      </c>
      <c r="L158" s="28">
        <v>3.7471933881125734</v>
      </c>
      <c r="M158" s="34">
        <v>17.585043333257385</v>
      </c>
      <c r="N158" s="35" t="s">
        <v>30</v>
      </c>
      <c r="O158" s="36">
        <v>4200.0</v>
      </c>
      <c r="P158" s="28">
        <v>4.1869150793469965</v>
      </c>
      <c r="Q158" s="37">
        <v>3.4150920596422996</v>
      </c>
      <c r="R158" s="38">
        <f t="shared" si="2"/>
        <v>6.307455287</v>
      </c>
      <c r="S158" s="39" t="str">
        <f t="array" ref="S158">if(R158="","", if(index(Index_of_Stuff!J:J,match(B158,Index_of_Stuff!F:F,0))&gt;0,(D158-index(Index_of_Stuff!J:J,match(B158,Index_of_Stuff!F:F,0)))*(R158/index(Index_of_Stuff!I:I,match(B158,Index_of_Stuff!F:F,0))),(D158/index(Index_of_Stuff!I:I,match(B158,Index_of_Stuff!F:F,0)))*R158))</f>
        <v>#DIV/0!</v>
      </c>
      <c r="T158" s="40" t="str">
        <f t="array" ref="T158">if(or($F158=0,$F158=""),"", iferror(index(EPS!B:B,match($A158,EPS!$A:$A,0)),index(Ghosts!B:B,match($A158,Ghosts!$A:$A,0)))*($S158/(($F158/48)*$D158)/$E158))</f>
        <v>#DIV/0!</v>
      </c>
      <c r="U158" s="40" t="str">
        <f t="array" ref="U158">if(or($F158=0,$F158=""),"", iferror(index(EPS!D:D,match($A158,EPS!$A:$A,0)),index(Ghosts!D:D,match($A158,Ghosts!$A:$A,0)))*($S158/(($F158/48)*$D158)/$E158))</f>
        <v>#DIV/0!</v>
      </c>
      <c r="V158" s="40" t="str">
        <f t="array" ref="V158">if(or($F158=0,$F158=""),"", iferror(index(EPS!F:F,match($A158,EPS!$A:$A,0)),index(Ghosts!F:F,match($A158,Ghosts!$A:$A,0)))*($S158/(($F158/48)*$D158)/$E158))</f>
        <v>#DIV/0!</v>
      </c>
      <c r="W158" s="40" t="str">
        <f t="array" ref="W158">if(or($F158=0,$F158=""),"", iferror(index(EPS!M:M,match($A158,EPS!$A:$A,0)),index(Ghosts!M:M,match($A158,Ghosts!$A:$A,0)))*($S158/(($F158/48)*$D158)/$E158))</f>
        <v>#DIV/0!</v>
      </c>
      <c r="X158" s="39" t="str">
        <f t="shared" si="3"/>
        <v>#DIV/0!</v>
      </c>
      <c r="Y158" s="41">
        <f t="array" ref="Y158">if(or(F158=0,F158=""),"",((iferror(index(EPS!H:H,match(A158,EPS!A:A,0)),index(Ghosts!H:H,match(A158,Ghosts!A:A,0)))*1.25)+(iferror(index(EPS!I:I,match(A158,EPS!A:A,0)),index(Ghosts!I:I,match(A158,Ghosts!A:A,0)))*1.25)+(iferror(index(EPS!J:J,match(A158,EPS!A:A,0)),index(Ghosts!J:J,match(A158,Ghosts!A:A,0)))*1.5)+(iferror(index(EPS!K:K,match(A158,EPS!A:A,0)),index(Ghosts!K:K,match(A158,Ghosts!A:A,0)))*2)+(iferror(index(EPS!L:L,match(A158,EPS!A:A,0)),index(Ghosts!L:L,match(A158,Ghosts!A:A,0)))*2))*D158*(F158/48))</f>
        <v>10.35485971</v>
      </c>
      <c r="Z158" s="41" t="str">
        <f t="shared" si="4"/>
        <v>#DIV/0!</v>
      </c>
      <c r="AA158" s="41">
        <f t="array" ref="AA158">if(or(F158=0,F158=""),"",((iferror(index(EPS!H:H,match(A158,EPS!A:A,0)),index(Ghosts!H:H,match(A158,Ghosts!A:A,0)))*1.2)+(iferror(index(EPS!I:I,match(A158,EPS!A:A,0)),index(Ghosts!I:I,match(A158,Ghosts!A:A,0)))*1.2)+(iferror(index(EPS!J:J,match(A158,EPS!A:A,0)),index(Ghosts!J:J,match(A158,Ghosts!A:A,0)))*1.5)+(iferror(index(EPS!K:K,match(A158,EPS!A:A,0)),index(Ghosts!K:K,match(A158,Ghosts!A:A,0)))*3)+(iferror(index(EPS!L:L,match(A158,EPS!A:A,0)),index(Ghosts!L:L,match(A158,Ghosts!A:A,0)))*3))*D158*(F158/48))</f>
        <v>11.51863598</v>
      </c>
      <c r="AB158" s="42">
        <f t="shared" ref="AB158:AF158" si="160">if(iferror(search(AB$1,$I158),0)&gt;0,1,0)</f>
        <v>0</v>
      </c>
      <c r="AC158" s="42">
        <f t="shared" si="160"/>
        <v>0</v>
      </c>
      <c r="AD158" s="42">
        <f t="shared" si="160"/>
        <v>1</v>
      </c>
      <c r="AE158" s="42">
        <f t="shared" si="160"/>
        <v>1</v>
      </c>
      <c r="AF158" s="42">
        <f t="shared" si="160"/>
        <v>0</v>
      </c>
      <c r="AG158" s="25"/>
      <c r="AH158" s="25"/>
      <c r="AI158" s="25"/>
      <c r="AJ158" s="25"/>
      <c r="AK158" s="25"/>
      <c r="AL158" s="25"/>
    </row>
    <row r="159">
      <c r="A159" s="26" t="s">
        <v>354</v>
      </c>
      <c r="B159" s="25" t="s">
        <v>88</v>
      </c>
      <c r="C159" s="25" t="s">
        <v>100</v>
      </c>
      <c r="D159" s="28">
        <v>106.24455260977629</v>
      </c>
      <c r="E159" s="29">
        <v>0.1443969722455845</v>
      </c>
      <c r="F159" s="30">
        <v>15.0</v>
      </c>
      <c r="G159" s="59"/>
      <c r="H159" s="34">
        <v>14.23395160656667</v>
      </c>
      <c r="I159" s="35" t="s">
        <v>45</v>
      </c>
      <c r="J159" s="36">
        <v>3700.0</v>
      </c>
      <c r="K159" s="28">
        <v>3.8470139477207215</v>
      </c>
      <c r="L159" s="28">
        <v>2.687921700644581</v>
      </c>
      <c r="M159" s="34">
        <v>14.874585142277574</v>
      </c>
      <c r="N159" s="35" t="s">
        <v>31</v>
      </c>
      <c r="O159" s="36">
        <v>3300.0</v>
      </c>
      <c r="P159" s="28">
        <v>4.507450043114416</v>
      </c>
      <c r="Q159" s="37">
        <v>3.252521155683732</v>
      </c>
      <c r="R159" s="38">
        <f t="shared" si="2"/>
        <v>4.560174916</v>
      </c>
      <c r="S159" s="39" t="str">
        <f t="array" ref="S159">if(R159="","", if(index(Index_of_Stuff!J:J,match(B159,Index_of_Stuff!F:F,0))&gt;0,(D159-index(Index_of_Stuff!J:J,match(B159,Index_of_Stuff!F:F,0)))*(R159/index(Index_of_Stuff!I:I,match(B159,Index_of_Stuff!F:F,0))),(D159/index(Index_of_Stuff!I:I,match(B159,Index_of_Stuff!F:F,0)))*R159))</f>
        <v>#DIV/0!</v>
      </c>
      <c r="T159" s="40" t="str">
        <f t="array" ref="T159">if(or($F159=0,$F159=""),"", iferror(index(EPS!B:B,match($A159,EPS!$A:$A,0)),index(Ghosts!B:B,match($A159,Ghosts!$A:$A,0)))*($S159/(($F159/48)*$D159)/$E159))</f>
        <v>#DIV/0!</v>
      </c>
      <c r="U159" s="40" t="str">
        <f t="array" ref="U159">if(or($F159=0,$F159=""),"", iferror(index(EPS!D:D,match($A159,EPS!$A:$A,0)),index(Ghosts!D:D,match($A159,Ghosts!$A:$A,0)))*($S159/(($F159/48)*$D159)/$E159))</f>
        <v>#DIV/0!</v>
      </c>
      <c r="V159" s="40" t="str">
        <f t="array" ref="V159">if(or($F159=0,$F159=""),"", iferror(index(EPS!F:F,match($A159,EPS!$A:$A,0)),index(Ghosts!F:F,match($A159,Ghosts!$A:$A,0)))*($S159/(($F159/48)*$D159)/$E159))</f>
        <v>#DIV/0!</v>
      </c>
      <c r="W159" s="40" t="str">
        <f t="array" ref="W159">if(or($F159=0,$F159=""),"", iferror(index(EPS!M:M,match($A159,EPS!$A:$A,0)),index(Ghosts!M:M,match($A159,Ghosts!$A:$A,0)))*($S159/(($F159/48)*$D159)/$E159))</f>
        <v>#DIV/0!</v>
      </c>
      <c r="X159" s="39" t="str">
        <f t="shared" si="3"/>
        <v>#DIV/0!</v>
      </c>
      <c r="Y159" s="41">
        <f t="array" ref="Y159">if(or(F159=0,F159=""),"",((iferror(index(EPS!H:H,match(A159,EPS!A:A,0)),index(Ghosts!H:H,match(A159,Ghosts!A:A,0)))*1.25)+(iferror(index(EPS!I:I,match(A159,EPS!A:A,0)),index(Ghosts!I:I,match(A159,Ghosts!A:A,0)))*1.25)+(iferror(index(EPS!J:J,match(A159,EPS!A:A,0)),index(Ghosts!J:J,match(A159,Ghosts!A:A,0)))*1.5)+(iferror(index(EPS!K:K,match(A159,EPS!A:A,0)),index(Ghosts!K:K,match(A159,Ghosts!A:A,0)))*2)+(iferror(index(EPS!L:L,match(A159,EPS!A:A,0)),index(Ghosts!L:L,match(A159,Ghosts!A:A,0)))*2))*D159*(F159/48))</f>
        <v>9.322129456</v>
      </c>
      <c r="Z159" s="41" t="str">
        <f t="shared" si="4"/>
        <v>#DIV/0!</v>
      </c>
      <c r="AA159" s="41">
        <f t="array" ref="AA159">if(or(F159=0,F159=""),"",((iferror(index(EPS!H:H,match(A159,EPS!A:A,0)),index(Ghosts!H:H,match(A159,Ghosts!A:A,0)))*1.2)+(iferror(index(EPS!I:I,match(A159,EPS!A:A,0)),index(Ghosts!I:I,match(A159,Ghosts!A:A,0)))*1.2)+(iferror(index(EPS!J:J,match(A159,EPS!A:A,0)),index(Ghosts!J:J,match(A159,Ghosts!A:A,0)))*1.5)+(iferror(index(EPS!K:K,match(A159,EPS!A:A,0)),index(Ghosts!K:K,match(A159,Ghosts!A:A,0)))*3)+(iferror(index(EPS!L:L,match(A159,EPS!A:A,0)),index(Ghosts!L:L,match(A159,Ghosts!A:A,0)))*3))*D159*(F159/48))</f>
        <v>10.12178572</v>
      </c>
      <c r="AB159" s="42">
        <f t="shared" ref="AB159:AF159" si="161">if(iferror(search(AB$1,$I159),0)&gt;0,1,0)</f>
        <v>0</v>
      </c>
      <c r="AC159" s="42">
        <f t="shared" si="161"/>
        <v>0</v>
      </c>
      <c r="AD159" s="42">
        <f t="shared" si="161"/>
        <v>0</v>
      </c>
      <c r="AE159" s="42">
        <f t="shared" si="161"/>
        <v>1</v>
      </c>
      <c r="AF159" s="42">
        <f t="shared" si="161"/>
        <v>1</v>
      </c>
      <c r="AG159" s="25"/>
      <c r="AH159" s="25"/>
      <c r="AI159" s="25"/>
      <c r="AJ159" s="25"/>
      <c r="AK159" s="25"/>
      <c r="AL159" s="25"/>
    </row>
    <row r="160">
      <c r="A160" s="26" t="s">
        <v>358</v>
      </c>
      <c r="B160" s="25" t="s">
        <v>88</v>
      </c>
      <c r="C160" s="25" t="s">
        <v>100</v>
      </c>
      <c r="D160" s="28">
        <v>106.24455260977629</v>
      </c>
      <c r="E160" s="29">
        <v>0.14813059033989265</v>
      </c>
      <c r="F160" s="30">
        <v>5.0</v>
      </c>
      <c r="G160" s="59"/>
      <c r="H160" s="34">
        <v>3.5957478640357428</v>
      </c>
      <c r="I160" s="35" t="s">
        <v>40</v>
      </c>
      <c r="J160" s="36">
        <v>3000.0</v>
      </c>
      <c r="K160" s="28">
        <v>1.1985826213452475</v>
      </c>
      <c r="L160" s="28">
        <v>0.3058679215248333</v>
      </c>
      <c r="M160" s="34">
        <v>3.4612295182796453</v>
      </c>
      <c r="N160" s="35" t="s">
        <v>28</v>
      </c>
      <c r="O160" s="36">
        <v>3000.0</v>
      </c>
      <c r="P160" s="28">
        <v>1.1537431727598817</v>
      </c>
      <c r="Q160" s="37">
        <v>0.2863209939722555</v>
      </c>
      <c r="R160" s="38">
        <f t="shared" si="2"/>
        <v>1.564610549</v>
      </c>
      <c r="S160" s="39" t="str">
        <f t="array" ref="S160">if(R160="","", if(index(Index_of_Stuff!J:J,match(B160,Index_of_Stuff!F:F,0))&gt;0,(D160-index(Index_of_Stuff!J:J,match(B160,Index_of_Stuff!F:F,0)))*(R160/index(Index_of_Stuff!I:I,match(B160,Index_of_Stuff!F:F,0))),(D160/index(Index_of_Stuff!I:I,match(B160,Index_of_Stuff!F:F,0)))*R160))</f>
        <v>#DIV/0!</v>
      </c>
      <c r="T160" s="40" t="str">
        <f t="array" ref="T160">if(or($F160=0,$F160=""),"", iferror(index(EPS!B:B,match($A160,EPS!$A:$A,0)),index(Ghosts!B:B,match($A160,Ghosts!$A:$A,0)))*($S160/(($F160/48)*$D160)/$E160))</f>
        <v>#DIV/0!</v>
      </c>
      <c r="U160" s="40" t="str">
        <f t="array" ref="U160">if(or($F160=0,$F160=""),"", iferror(index(EPS!D:D,match($A160,EPS!$A:$A,0)),index(Ghosts!D:D,match($A160,Ghosts!$A:$A,0)))*($S160/(($F160/48)*$D160)/$E160))</f>
        <v>#DIV/0!</v>
      </c>
      <c r="V160" s="40" t="str">
        <f t="array" ref="V160">if(or($F160=0,$F160=""),"", iferror(index(EPS!F:F,match($A160,EPS!$A:$A,0)),index(Ghosts!F:F,match($A160,Ghosts!$A:$A,0)))*($S160/(($F160/48)*$D160)/$E160))</f>
        <v>#DIV/0!</v>
      </c>
      <c r="W160" s="40" t="str">
        <f t="array" ref="W160">if(or($F160=0,$F160=""),"", iferror(index(EPS!M:M,match($A160,EPS!$A:$A,0)),index(Ghosts!M:M,match($A160,Ghosts!$A:$A,0)))*($S160/(($F160/48)*$D160)/$E160))</f>
        <v>#DIV/0!</v>
      </c>
      <c r="X160" s="39" t="str">
        <f t="shared" si="3"/>
        <v>#DIV/0!</v>
      </c>
      <c r="Y160" s="41">
        <f t="array" ref="Y160">if(or(F160=0,F160=""),"",((iferror(index(EPS!H:H,match(A160,EPS!A:A,0)),index(Ghosts!H:H,match(A160,Ghosts!A:A,0)))*1.25)+(iferror(index(EPS!I:I,match(A160,EPS!A:A,0)),index(Ghosts!I:I,match(A160,Ghosts!A:A,0)))*1.25)+(iferror(index(EPS!J:J,match(A160,EPS!A:A,0)),index(Ghosts!J:J,match(A160,Ghosts!A:A,0)))*1.5)+(iferror(index(EPS!K:K,match(A160,EPS!A:A,0)),index(Ghosts!K:K,match(A160,Ghosts!A:A,0)))*2)+(iferror(index(EPS!L:L,match(A160,EPS!A:A,0)),index(Ghosts!L:L,match(A160,Ghosts!A:A,0)))*2))*D160*(F160/48))</f>
        <v>1.198848038</v>
      </c>
      <c r="Z160" s="41" t="str">
        <f t="shared" si="4"/>
        <v>#DIV/0!</v>
      </c>
      <c r="AA160" s="41">
        <f t="array" ref="AA160">if(or(F160=0,F160=""),"",((iferror(index(EPS!H:H,match(A160,EPS!A:A,0)),index(Ghosts!H:H,match(A160,Ghosts!A:A,0)))*1.2)+(iferror(index(EPS!I:I,match(A160,EPS!A:A,0)),index(Ghosts!I:I,match(A160,Ghosts!A:A,0)))*1.2)+(iferror(index(EPS!J:J,match(A160,EPS!A:A,0)),index(Ghosts!J:J,match(A160,Ghosts!A:A,0)))*1.5)+(iferror(index(EPS!K:K,match(A160,EPS!A:A,0)),index(Ghosts!K:K,match(A160,Ghosts!A:A,0)))*3)+(iferror(index(EPS!L:L,match(A160,EPS!A:A,0)),index(Ghosts!L:L,match(A160,Ghosts!A:A,0)))*3))*D160*(F160/48))</f>
        <v>1.254017735</v>
      </c>
      <c r="AB160" s="42">
        <f t="shared" ref="AB160:AF160" si="162">if(iferror(search(AB$1,$I160),0)&gt;0,1,0)</f>
        <v>0</v>
      </c>
      <c r="AC160" s="42">
        <f t="shared" si="162"/>
        <v>1</v>
      </c>
      <c r="AD160" s="42">
        <f t="shared" si="162"/>
        <v>1</v>
      </c>
      <c r="AE160" s="42">
        <f t="shared" si="162"/>
        <v>0</v>
      </c>
      <c r="AF160" s="42">
        <f t="shared" si="162"/>
        <v>0</v>
      </c>
      <c r="AG160" s="25"/>
      <c r="AH160" s="25"/>
      <c r="AI160" s="25"/>
      <c r="AJ160" s="25"/>
      <c r="AK160" s="25"/>
      <c r="AL160" s="25"/>
    </row>
    <row r="161">
      <c r="A161" s="26" t="s">
        <v>355</v>
      </c>
      <c r="B161" s="25" t="s">
        <v>88</v>
      </c>
      <c r="C161" s="25" t="s">
        <v>100</v>
      </c>
      <c r="D161" s="28">
        <v>106.24455260977629</v>
      </c>
      <c r="E161" s="29">
        <v>0.18435093033318908</v>
      </c>
      <c r="F161" s="30">
        <v>5.0</v>
      </c>
      <c r="G161" s="59"/>
      <c r="H161" s="34">
        <v>3.9932761141784163</v>
      </c>
      <c r="I161" s="35" t="s">
        <v>28</v>
      </c>
      <c r="J161" s="36">
        <v>3400.0</v>
      </c>
      <c r="K161" s="28">
        <v>1.1744929747583577</v>
      </c>
      <c r="L161" s="28">
        <v>0.32363393417650704</v>
      </c>
      <c r="M161" s="34">
        <v>3.907828543240618</v>
      </c>
      <c r="N161" s="35" t="s">
        <v>29</v>
      </c>
      <c r="O161" s="36">
        <v>3200.0</v>
      </c>
      <c r="P161" s="28">
        <v>1.2211964197626932</v>
      </c>
      <c r="Q161" s="37">
        <v>0.33121682038172734</v>
      </c>
      <c r="R161" s="38">
        <f t="shared" si="2"/>
        <v>2.011704088</v>
      </c>
      <c r="S161" s="39" t="str">
        <f t="array" ref="S161">if(R161="","", if(index(Index_of_Stuff!J:J,match(B161,Index_of_Stuff!F:F,0))&gt;0,(D161-index(Index_of_Stuff!J:J,match(B161,Index_of_Stuff!F:F,0)))*(R161/index(Index_of_Stuff!I:I,match(B161,Index_of_Stuff!F:F,0))),(D161/index(Index_of_Stuff!I:I,match(B161,Index_of_Stuff!F:F,0)))*R161))</f>
        <v>#DIV/0!</v>
      </c>
      <c r="T161" s="40" t="str">
        <f t="array" ref="T161">if(or($F161=0,$F161=""),"", iferror(index(EPS!B:B,match($A161,EPS!$A:$A,0)),index(Ghosts!B:B,match($A161,Ghosts!$A:$A,0)))*($S161/(($F161/48)*$D161)/$E161))</f>
        <v>#DIV/0!</v>
      </c>
      <c r="U161" s="40" t="str">
        <f t="array" ref="U161">if(or($F161=0,$F161=""),"", iferror(index(EPS!D:D,match($A161,EPS!$A:$A,0)),index(Ghosts!D:D,match($A161,Ghosts!$A:$A,0)))*($S161/(($F161/48)*$D161)/$E161))</f>
        <v>#DIV/0!</v>
      </c>
      <c r="V161" s="40" t="str">
        <f t="array" ref="V161">if(or($F161=0,$F161=""),"", iferror(index(EPS!F:F,match($A161,EPS!$A:$A,0)),index(Ghosts!F:F,match($A161,Ghosts!$A:$A,0)))*($S161/(($F161/48)*$D161)/$E161))</f>
        <v>#DIV/0!</v>
      </c>
      <c r="W161" s="40" t="str">
        <f t="array" ref="W161">if(or($F161=0,$F161=""),"", iferror(index(EPS!M:M,match($A161,EPS!$A:$A,0)),index(Ghosts!M:M,match($A161,Ghosts!$A:$A,0)))*($S161/(($F161/48)*$D161)/$E161))</f>
        <v>#DIV/0!</v>
      </c>
      <c r="X161" s="39" t="str">
        <f t="shared" si="3"/>
        <v>#DIV/0!</v>
      </c>
      <c r="Y161" s="41">
        <f t="array" ref="Y161">if(or(F161=0,F161=""),"",((iferror(index(EPS!H:H,match(A161,EPS!A:A,0)),index(Ghosts!H:H,match(A161,Ghosts!A:A,0)))*1.25)+(iferror(index(EPS!I:I,match(A161,EPS!A:A,0)),index(Ghosts!I:I,match(A161,Ghosts!A:A,0)))*1.25)+(iferror(index(EPS!J:J,match(A161,EPS!A:A,0)),index(Ghosts!J:J,match(A161,Ghosts!A:A,0)))*1.5)+(iferror(index(EPS!K:K,match(A161,EPS!A:A,0)),index(Ghosts!K:K,match(A161,Ghosts!A:A,0)))*2)+(iferror(index(EPS!L:L,match(A161,EPS!A:A,0)),index(Ghosts!L:L,match(A161,Ghosts!A:A,0)))*2))*D161*(F161/48))</f>
        <v>1.959990653</v>
      </c>
      <c r="Z161" s="41" t="str">
        <f t="shared" si="4"/>
        <v>#DIV/0!</v>
      </c>
      <c r="AA161" s="41">
        <f t="array" ref="AA161">if(or(F161=0,F161=""),"",((iferror(index(EPS!H:H,match(A161,EPS!A:A,0)),index(Ghosts!H:H,match(A161,Ghosts!A:A,0)))*1.2)+(iferror(index(EPS!I:I,match(A161,EPS!A:A,0)),index(Ghosts!I:I,match(A161,Ghosts!A:A,0)))*1.2)+(iferror(index(EPS!J:J,match(A161,EPS!A:A,0)),index(Ghosts!J:J,match(A161,Ghosts!A:A,0)))*1.5)+(iferror(index(EPS!K:K,match(A161,EPS!A:A,0)),index(Ghosts!K:K,match(A161,Ghosts!A:A,0)))*3)+(iferror(index(EPS!L:L,match(A161,EPS!A:A,0)),index(Ghosts!L:L,match(A161,Ghosts!A:A,0)))*3))*D161*(F161/48))</f>
        <v>2.13651155</v>
      </c>
      <c r="AB161" s="42">
        <f t="shared" ref="AB161:AF161" si="163">if(iferror(search(AB$1,$I161),0)&gt;0,1,0)</f>
        <v>0</v>
      </c>
      <c r="AC161" s="42">
        <f t="shared" si="163"/>
        <v>1</v>
      </c>
      <c r="AD161" s="42">
        <f t="shared" si="163"/>
        <v>0</v>
      </c>
      <c r="AE161" s="42">
        <f t="shared" si="163"/>
        <v>0</v>
      </c>
      <c r="AF161" s="42">
        <f t="shared" si="163"/>
        <v>0</v>
      </c>
      <c r="AG161" s="25"/>
      <c r="AH161" s="25"/>
      <c r="AI161" s="25"/>
      <c r="AJ161" s="25"/>
      <c r="AK161" s="25"/>
      <c r="AL161" s="25"/>
    </row>
    <row r="162">
      <c r="A162" s="26" t="s">
        <v>357</v>
      </c>
      <c r="B162" s="25" t="s">
        <v>88</v>
      </c>
      <c r="C162" s="25" t="s">
        <v>100</v>
      </c>
      <c r="D162" s="28">
        <v>106.24455260977629</v>
      </c>
      <c r="E162" s="29">
        <v>0.18982978723404254</v>
      </c>
      <c r="F162" s="30">
        <v>0.0</v>
      </c>
      <c r="G162" s="59"/>
      <c r="H162" s="34" t="s">
        <v>64</v>
      </c>
      <c r="I162" s="35" t="s">
        <v>30</v>
      </c>
      <c r="J162" s="36">
        <v>3000.0</v>
      </c>
      <c r="K162" s="28" t="s">
        <v>64</v>
      </c>
      <c r="L162" s="28" t="s">
        <v>64</v>
      </c>
      <c r="M162" s="34" t="s">
        <v>64</v>
      </c>
      <c r="N162" s="35" t="s">
        <v>30</v>
      </c>
      <c r="O162" s="36">
        <v>3000.0</v>
      </c>
      <c r="P162" s="28" t="s">
        <v>64</v>
      </c>
      <c r="Q162" s="37" t="s">
        <v>64</v>
      </c>
      <c r="R162" s="38" t="str">
        <f t="shared" si="2"/>
        <v/>
      </c>
      <c r="S162" s="39" t="str">
        <f t="array" ref="S162">if(R162="","", if(index(Index_of_Stuff!J:J,match(B162,Index_of_Stuff!F:F,0))&gt;0,(D162-index(Index_of_Stuff!J:J,match(B162,Index_of_Stuff!F:F,0)))*(R162/index(Index_of_Stuff!I:I,match(B162,Index_of_Stuff!F:F,0))),(D162/index(Index_of_Stuff!I:I,match(B162,Index_of_Stuff!F:F,0)))*R162))</f>
        <v/>
      </c>
      <c r="T162" s="40" t="str">
        <f t="array" ref="T162">if(or($F162=0,$F162=""),"", iferror(index(EPS!B:B,match($A162,EPS!$A:$A,0)),index(Ghosts!B:B,match($A162,Ghosts!$A:$A,0)))*($S162/(($F162/48)*$D162)/$E162))</f>
        <v/>
      </c>
      <c r="U162" s="40" t="str">
        <f t="array" ref="U162">if(or($F162=0,$F162=""),"", iferror(index(EPS!D:D,match($A162,EPS!$A:$A,0)),index(Ghosts!D:D,match($A162,Ghosts!$A:$A,0)))*($S162/(($F162/48)*$D162)/$E162))</f>
        <v/>
      </c>
      <c r="V162" s="40" t="str">
        <f t="array" ref="V162">if(or($F162=0,$F162=""),"", iferror(index(EPS!F:F,match($A162,EPS!$A:$A,0)),index(Ghosts!F:F,match($A162,Ghosts!$A:$A,0)))*($S162/(($F162/48)*$D162)/$E162))</f>
        <v/>
      </c>
      <c r="W162" s="40" t="str">
        <f t="array" ref="W162">if(or($F162=0,$F162=""),"", iferror(index(EPS!M:M,match($A162,EPS!$A:$A,0)),index(Ghosts!M:M,match($A162,Ghosts!$A:$A,0)))*($S162/(($F162/48)*$D162)/$E162))</f>
        <v/>
      </c>
      <c r="X162" s="39" t="str">
        <f t="shared" si="3"/>
        <v/>
      </c>
      <c r="Y162" s="41" t="str">
        <f t="array" ref="Y162">if(or(F162=0,F162=""),"",((iferror(index(EPS!H:H,match(A162,EPS!A:A,0)),index(Ghosts!H:H,match(A162,Ghosts!A:A,0)))*1.25)+(iferror(index(EPS!I:I,match(A162,EPS!A:A,0)),index(Ghosts!I:I,match(A162,Ghosts!A:A,0)))*1.25)+(iferror(index(EPS!J:J,match(A162,EPS!A:A,0)),index(Ghosts!J:J,match(A162,Ghosts!A:A,0)))*1.5)+(iferror(index(EPS!K:K,match(A162,EPS!A:A,0)),index(Ghosts!K:K,match(A162,Ghosts!A:A,0)))*2)+(iferror(index(EPS!L:L,match(A162,EPS!A:A,0)),index(Ghosts!L:L,match(A162,Ghosts!A:A,0)))*2))*D162*(F162/48))</f>
        <v/>
      </c>
      <c r="Z162" s="41" t="str">
        <f t="shared" si="4"/>
        <v/>
      </c>
      <c r="AA162" s="41" t="str">
        <f t="array" ref="AA162">if(or(F162=0,F162=""),"",((iferror(index(EPS!H:H,match(A162,EPS!A:A,0)),index(Ghosts!H:H,match(A162,Ghosts!A:A,0)))*1.2)+(iferror(index(EPS!I:I,match(A162,EPS!A:A,0)),index(Ghosts!I:I,match(A162,Ghosts!A:A,0)))*1.2)+(iferror(index(EPS!J:J,match(A162,EPS!A:A,0)),index(Ghosts!J:J,match(A162,Ghosts!A:A,0)))*1.5)+(iferror(index(EPS!K:K,match(A162,EPS!A:A,0)),index(Ghosts!K:K,match(A162,Ghosts!A:A,0)))*3)+(iferror(index(EPS!L:L,match(A162,EPS!A:A,0)),index(Ghosts!L:L,match(A162,Ghosts!A:A,0)))*3))*D162*(F162/48))</f>
        <v/>
      </c>
      <c r="AB162" s="42">
        <f t="shared" ref="AB162:AF162" si="164">if(iferror(search(AB$1,$I162),0)&gt;0,1,0)</f>
        <v>0</v>
      </c>
      <c r="AC162" s="42">
        <f t="shared" si="164"/>
        <v>0</v>
      </c>
      <c r="AD162" s="42">
        <f t="shared" si="164"/>
        <v>0</v>
      </c>
      <c r="AE162" s="42">
        <f t="shared" si="164"/>
        <v>1</v>
      </c>
      <c r="AF162" s="42">
        <f t="shared" si="164"/>
        <v>0</v>
      </c>
      <c r="AG162" s="25"/>
      <c r="AH162" s="25"/>
      <c r="AI162" s="25"/>
      <c r="AJ162" s="25"/>
      <c r="AK162" s="25"/>
      <c r="AL162" s="25"/>
    </row>
    <row r="163">
      <c r="A163" s="26" t="s">
        <v>349</v>
      </c>
      <c r="B163" s="25" t="s">
        <v>88</v>
      </c>
      <c r="C163" s="25" t="s">
        <v>100</v>
      </c>
      <c r="D163" s="28">
        <v>106.24455260977629</v>
      </c>
      <c r="E163" s="29">
        <v>0.2148711162255466</v>
      </c>
      <c r="F163" s="30">
        <v>0.0</v>
      </c>
      <c r="G163" s="59"/>
      <c r="H163" s="34" t="s">
        <v>64</v>
      </c>
      <c r="I163" s="35" t="s">
        <v>27</v>
      </c>
      <c r="J163" s="36">
        <v>7300.0</v>
      </c>
      <c r="K163" s="28" t="s">
        <v>64</v>
      </c>
      <c r="L163" s="28" t="s">
        <v>64</v>
      </c>
      <c r="M163" s="34" t="s">
        <v>64</v>
      </c>
      <c r="N163" s="35" t="s">
        <v>27</v>
      </c>
      <c r="O163" s="36">
        <v>6900.0</v>
      </c>
      <c r="P163" s="28" t="s">
        <v>64</v>
      </c>
      <c r="Q163" s="37" t="s">
        <v>64</v>
      </c>
      <c r="R163" s="38" t="str">
        <f t="shared" si="2"/>
        <v/>
      </c>
      <c r="S163" s="39" t="str">
        <f t="array" ref="S163">if(R163="","", if(index(Index_of_Stuff!J:J,match(B163,Index_of_Stuff!F:F,0))&gt;0,(D163-index(Index_of_Stuff!J:J,match(B163,Index_of_Stuff!F:F,0)))*(R163/index(Index_of_Stuff!I:I,match(B163,Index_of_Stuff!F:F,0))),(D163/index(Index_of_Stuff!I:I,match(B163,Index_of_Stuff!F:F,0)))*R163))</f>
        <v/>
      </c>
      <c r="T163" s="40" t="str">
        <f t="array" ref="T163">if(or($F163=0,$F163=""),"", iferror(index(EPS!B:B,match($A163,EPS!$A:$A,0)),index(Ghosts!B:B,match($A163,Ghosts!$A:$A,0)))*($S163/(($F163/48)*$D163)/$E163))</f>
        <v/>
      </c>
      <c r="U163" s="40" t="str">
        <f t="array" ref="U163">if(or($F163=0,$F163=""),"", iferror(index(EPS!D:D,match($A163,EPS!$A:$A,0)),index(Ghosts!D:D,match($A163,Ghosts!$A:$A,0)))*($S163/(($F163/48)*$D163)/$E163))</f>
        <v/>
      </c>
      <c r="V163" s="40" t="str">
        <f t="array" ref="V163">if(or($F163=0,$F163=""),"", iferror(index(EPS!F:F,match($A163,EPS!$A:$A,0)),index(Ghosts!F:F,match($A163,Ghosts!$A:$A,0)))*($S163/(($F163/48)*$D163)/$E163))</f>
        <v/>
      </c>
      <c r="W163" s="40" t="str">
        <f t="array" ref="W163">if(or($F163=0,$F163=""),"", iferror(index(EPS!M:M,match($A163,EPS!$A:$A,0)),index(Ghosts!M:M,match($A163,Ghosts!$A:$A,0)))*($S163/(($F163/48)*$D163)/$E163))</f>
        <v/>
      </c>
      <c r="X163" s="39" t="str">
        <f t="shared" si="3"/>
        <v/>
      </c>
      <c r="Y163" s="41" t="str">
        <f t="array" ref="Y163">if(or(F163=0,F163=""),"",((iferror(index(EPS!H:H,match(A163,EPS!A:A,0)),index(Ghosts!H:H,match(A163,Ghosts!A:A,0)))*1.25)+(iferror(index(EPS!I:I,match(A163,EPS!A:A,0)),index(Ghosts!I:I,match(A163,Ghosts!A:A,0)))*1.25)+(iferror(index(EPS!J:J,match(A163,EPS!A:A,0)),index(Ghosts!J:J,match(A163,Ghosts!A:A,0)))*1.5)+(iferror(index(EPS!K:K,match(A163,EPS!A:A,0)),index(Ghosts!K:K,match(A163,Ghosts!A:A,0)))*2)+(iferror(index(EPS!L:L,match(A163,EPS!A:A,0)),index(Ghosts!L:L,match(A163,Ghosts!A:A,0)))*2))*D163*(F163/48))</f>
        <v/>
      </c>
      <c r="Z163" s="41" t="str">
        <f t="shared" si="4"/>
        <v/>
      </c>
      <c r="AA163" s="41" t="str">
        <f t="array" ref="AA163">if(or(F163=0,F163=""),"",((iferror(index(EPS!H:H,match(A163,EPS!A:A,0)),index(Ghosts!H:H,match(A163,Ghosts!A:A,0)))*1.2)+(iferror(index(EPS!I:I,match(A163,EPS!A:A,0)),index(Ghosts!I:I,match(A163,Ghosts!A:A,0)))*1.2)+(iferror(index(EPS!J:J,match(A163,EPS!A:A,0)),index(Ghosts!J:J,match(A163,Ghosts!A:A,0)))*1.5)+(iferror(index(EPS!K:K,match(A163,EPS!A:A,0)),index(Ghosts!K:K,match(A163,Ghosts!A:A,0)))*3)+(iferror(index(EPS!L:L,match(A163,EPS!A:A,0)),index(Ghosts!L:L,match(A163,Ghosts!A:A,0)))*3))*D163*(F163/48))</f>
        <v/>
      </c>
      <c r="AB163" s="42">
        <f t="shared" ref="AB163:AF163" si="165">if(iferror(search(AB$1,$I163),0)&gt;0,1,0)</f>
        <v>1</v>
      </c>
      <c r="AC163" s="42">
        <f t="shared" si="165"/>
        <v>0</v>
      </c>
      <c r="AD163" s="42">
        <f t="shared" si="165"/>
        <v>0</v>
      </c>
      <c r="AE163" s="42">
        <f t="shared" si="165"/>
        <v>0</v>
      </c>
      <c r="AF163" s="42">
        <f t="shared" si="165"/>
        <v>0</v>
      </c>
      <c r="AG163" s="25"/>
      <c r="AH163" s="25"/>
      <c r="AI163" s="25"/>
      <c r="AJ163" s="25"/>
      <c r="AK163" s="25"/>
      <c r="AL163" s="25"/>
    </row>
    <row r="164">
      <c r="A164" s="26" t="s">
        <v>360</v>
      </c>
      <c r="B164" s="25" t="s">
        <v>88</v>
      </c>
      <c r="C164" s="25" t="s">
        <v>100</v>
      </c>
      <c r="D164" s="28">
        <v>106.24455260977629</v>
      </c>
      <c r="E164" s="29">
        <v>0.18</v>
      </c>
      <c r="F164" s="30">
        <v>0.0</v>
      </c>
      <c r="G164" s="59"/>
      <c r="H164" s="34" t="s">
        <v>64</v>
      </c>
      <c r="I164" s="35" t="s">
        <v>40</v>
      </c>
      <c r="J164" s="36">
        <v>3000.0</v>
      </c>
      <c r="K164" s="28" t="s">
        <v>64</v>
      </c>
      <c r="L164" s="28" t="s">
        <v>64</v>
      </c>
      <c r="M164" s="34" t="s">
        <v>64</v>
      </c>
      <c r="N164" s="35" t="s">
        <v>29</v>
      </c>
      <c r="O164" s="36">
        <v>3000.0</v>
      </c>
      <c r="P164" s="28" t="s">
        <v>64</v>
      </c>
      <c r="Q164" s="37" t="s">
        <v>64</v>
      </c>
      <c r="R164" s="38" t="str">
        <f t="shared" si="2"/>
        <v/>
      </c>
      <c r="S164" s="39" t="str">
        <f t="array" ref="S164">if(R164="","", if(index(Index_of_Stuff!J:J,match(B164,Index_of_Stuff!F:F,0))&gt;0,(D164-index(Index_of_Stuff!J:J,match(B164,Index_of_Stuff!F:F,0)))*(R164/index(Index_of_Stuff!I:I,match(B164,Index_of_Stuff!F:F,0))),(D164/index(Index_of_Stuff!I:I,match(B164,Index_of_Stuff!F:F,0)))*R164))</f>
        <v/>
      </c>
      <c r="T164" s="40" t="str">
        <f t="array" ref="T164">if(or($F164=0,$F164=""),"", iferror(index(EPS!B:B,match($A164,EPS!$A:$A,0)),index(Ghosts!B:B,match($A164,Ghosts!$A:$A,0)))*($S164/(($F164/48)*$D164)/$E164))</f>
        <v/>
      </c>
      <c r="U164" s="40" t="str">
        <f t="array" ref="U164">if(or($F164=0,$F164=""),"", iferror(index(EPS!D:D,match($A164,EPS!$A:$A,0)),index(Ghosts!D:D,match($A164,Ghosts!$A:$A,0)))*($S164/(($F164/48)*$D164)/$E164))</f>
        <v/>
      </c>
      <c r="V164" s="40" t="str">
        <f t="array" ref="V164">if(or($F164=0,$F164=""),"", iferror(index(EPS!F:F,match($A164,EPS!$A:$A,0)),index(Ghosts!F:F,match($A164,Ghosts!$A:$A,0)))*($S164/(($F164/48)*$D164)/$E164))</f>
        <v/>
      </c>
      <c r="W164" s="40" t="str">
        <f t="array" ref="W164">if(or($F164=0,$F164=""),"", iferror(index(EPS!M:M,match($A164,EPS!$A:$A,0)),index(Ghosts!M:M,match($A164,Ghosts!$A:$A,0)))*($S164/(($F164/48)*$D164)/$E164))</f>
        <v/>
      </c>
      <c r="X164" s="39" t="str">
        <f t="shared" si="3"/>
        <v/>
      </c>
      <c r="Y164" s="41" t="str">
        <f t="array" ref="Y164">if(or(F164=0,F164=""),"",((iferror(index(EPS!H:H,match(A164,EPS!A:A,0)),index(Ghosts!H:H,match(A164,Ghosts!A:A,0)))*1.25)+(iferror(index(EPS!I:I,match(A164,EPS!A:A,0)),index(Ghosts!I:I,match(A164,Ghosts!A:A,0)))*1.25)+(iferror(index(EPS!J:J,match(A164,EPS!A:A,0)),index(Ghosts!J:J,match(A164,Ghosts!A:A,0)))*1.5)+(iferror(index(EPS!K:K,match(A164,EPS!A:A,0)),index(Ghosts!K:K,match(A164,Ghosts!A:A,0)))*2)+(iferror(index(EPS!L:L,match(A164,EPS!A:A,0)),index(Ghosts!L:L,match(A164,Ghosts!A:A,0)))*2))*D164*(F164/48))</f>
        <v/>
      </c>
      <c r="Z164" s="41" t="str">
        <f t="shared" si="4"/>
        <v/>
      </c>
      <c r="AA164" s="41" t="str">
        <f t="array" ref="AA164">if(or(F164=0,F164=""),"",((iferror(index(EPS!H:H,match(A164,EPS!A:A,0)),index(Ghosts!H:H,match(A164,Ghosts!A:A,0)))*1.2)+(iferror(index(EPS!I:I,match(A164,EPS!A:A,0)),index(Ghosts!I:I,match(A164,Ghosts!A:A,0)))*1.2)+(iferror(index(EPS!J:J,match(A164,EPS!A:A,0)),index(Ghosts!J:J,match(A164,Ghosts!A:A,0)))*1.5)+(iferror(index(EPS!K:K,match(A164,EPS!A:A,0)),index(Ghosts!K:K,match(A164,Ghosts!A:A,0)))*3)+(iferror(index(EPS!L:L,match(A164,EPS!A:A,0)),index(Ghosts!L:L,match(A164,Ghosts!A:A,0)))*3))*D164*(F164/48))</f>
        <v/>
      </c>
      <c r="AB164" s="42">
        <f t="shared" ref="AB164:AF164" si="166">if(iferror(search(AB$1,$I164),0)&gt;0,1,0)</f>
        <v>0</v>
      </c>
      <c r="AC164" s="42">
        <f t="shared" si="166"/>
        <v>1</v>
      </c>
      <c r="AD164" s="42">
        <f t="shared" si="166"/>
        <v>1</v>
      </c>
      <c r="AE164" s="42">
        <f t="shared" si="166"/>
        <v>0</v>
      </c>
      <c r="AF164" s="42">
        <f t="shared" si="166"/>
        <v>0</v>
      </c>
      <c r="AG164" s="25"/>
      <c r="AH164" s="25"/>
      <c r="AI164" s="25"/>
      <c r="AJ164" s="25"/>
      <c r="AK164" s="25"/>
      <c r="AL164" s="25"/>
    </row>
    <row r="165">
      <c r="A165" s="26" t="s">
        <v>361</v>
      </c>
      <c r="B165" s="25" t="s">
        <v>88</v>
      </c>
      <c r="C165" s="25" t="s">
        <v>100</v>
      </c>
      <c r="D165" s="28">
        <v>106.24455260977629</v>
      </c>
      <c r="E165" s="29">
        <v>0.1823225806451613</v>
      </c>
      <c r="F165" s="30">
        <v>0.0</v>
      </c>
      <c r="G165" s="59"/>
      <c r="H165" s="34" t="s">
        <v>64</v>
      </c>
      <c r="I165" s="35" t="s">
        <v>30</v>
      </c>
      <c r="J165" s="36">
        <v>3000.0</v>
      </c>
      <c r="K165" s="28" t="s">
        <v>64</v>
      </c>
      <c r="L165" s="28" t="s">
        <v>64</v>
      </c>
      <c r="M165" s="34" t="s">
        <v>64</v>
      </c>
      <c r="N165" s="35" t="s">
        <v>30</v>
      </c>
      <c r="O165" s="36">
        <v>3000.0</v>
      </c>
      <c r="P165" s="28" t="s">
        <v>64</v>
      </c>
      <c r="Q165" s="37" t="s">
        <v>64</v>
      </c>
      <c r="R165" s="38" t="str">
        <f t="shared" si="2"/>
        <v/>
      </c>
      <c r="S165" s="39" t="str">
        <f t="array" ref="S165">if(R165="","", if(index(Index_of_Stuff!J:J,match(B165,Index_of_Stuff!F:F,0))&gt;0,(D165-index(Index_of_Stuff!J:J,match(B165,Index_of_Stuff!F:F,0)))*(R165/index(Index_of_Stuff!I:I,match(B165,Index_of_Stuff!F:F,0))),(D165/index(Index_of_Stuff!I:I,match(B165,Index_of_Stuff!F:F,0)))*R165))</f>
        <v/>
      </c>
      <c r="T165" s="40" t="str">
        <f t="array" ref="T165">if(or($F165=0,$F165=""),"", iferror(index(EPS!B:B,match($A165,EPS!$A:$A,0)),index(Ghosts!B:B,match($A165,Ghosts!$A:$A,0)))*($S165/(($F165/48)*$D165)/$E165))</f>
        <v/>
      </c>
      <c r="U165" s="40" t="str">
        <f t="array" ref="U165">if(or($F165=0,$F165=""),"", iferror(index(EPS!D:D,match($A165,EPS!$A:$A,0)),index(Ghosts!D:D,match($A165,Ghosts!$A:$A,0)))*($S165/(($F165/48)*$D165)/$E165))</f>
        <v/>
      </c>
      <c r="V165" s="40" t="str">
        <f t="array" ref="V165">if(or($F165=0,$F165=""),"", iferror(index(EPS!F:F,match($A165,EPS!$A:$A,0)),index(Ghosts!F:F,match($A165,Ghosts!$A:$A,0)))*($S165/(($F165/48)*$D165)/$E165))</f>
        <v/>
      </c>
      <c r="W165" s="40" t="str">
        <f t="array" ref="W165">if(or($F165=0,$F165=""),"", iferror(index(EPS!M:M,match($A165,EPS!$A:$A,0)),index(Ghosts!M:M,match($A165,Ghosts!$A:$A,0)))*($S165/(($F165/48)*$D165)/$E165))</f>
        <v/>
      </c>
      <c r="X165" s="39" t="str">
        <f t="shared" si="3"/>
        <v/>
      </c>
      <c r="Y165" s="41" t="str">
        <f t="array" ref="Y165">if(or(F165=0,F165=""),"",((iferror(index(EPS!H:H,match(A165,EPS!A:A,0)),index(Ghosts!H:H,match(A165,Ghosts!A:A,0)))*1.25)+(iferror(index(EPS!I:I,match(A165,EPS!A:A,0)),index(Ghosts!I:I,match(A165,Ghosts!A:A,0)))*1.25)+(iferror(index(EPS!J:J,match(A165,EPS!A:A,0)),index(Ghosts!J:J,match(A165,Ghosts!A:A,0)))*1.5)+(iferror(index(EPS!K:K,match(A165,EPS!A:A,0)),index(Ghosts!K:K,match(A165,Ghosts!A:A,0)))*2)+(iferror(index(EPS!L:L,match(A165,EPS!A:A,0)),index(Ghosts!L:L,match(A165,Ghosts!A:A,0)))*2))*D165*(F165/48))</f>
        <v/>
      </c>
      <c r="Z165" s="41" t="str">
        <f t="shared" si="4"/>
        <v/>
      </c>
      <c r="AA165" s="41" t="str">
        <f t="array" ref="AA165">if(or(F165=0,F165=""),"",((iferror(index(EPS!H:H,match(A165,EPS!A:A,0)),index(Ghosts!H:H,match(A165,Ghosts!A:A,0)))*1.2)+(iferror(index(EPS!I:I,match(A165,EPS!A:A,0)),index(Ghosts!I:I,match(A165,Ghosts!A:A,0)))*1.2)+(iferror(index(EPS!J:J,match(A165,EPS!A:A,0)),index(Ghosts!J:J,match(A165,Ghosts!A:A,0)))*1.5)+(iferror(index(EPS!K:K,match(A165,EPS!A:A,0)),index(Ghosts!K:K,match(A165,Ghosts!A:A,0)))*3)+(iferror(index(EPS!L:L,match(A165,EPS!A:A,0)),index(Ghosts!L:L,match(A165,Ghosts!A:A,0)))*3))*D165*(F165/48))</f>
        <v/>
      </c>
      <c r="AB165" s="42">
        <f t="shared" ref="AB165:AF165" si="167">if(iferror(search(AB$1,$I165),0)&gt;0,1,0)</f>
        <v>0</v>
      </c>
      <c r="AC165" s="42">
        <f t="shared" si="167"/>
        <v>0</v>
      </c>
      <c r="AD165" s="42">
        <f t="shared" si="167"/>
        <v>0</v>
      </c>
      <c r="AE165" s="42">
        <f t="shared" si="167"/>
        <v>1</v>
      </c>
      <c r="AF165" s="42">
        <f t="shared" si="167"/>
        <v>0</v>
      </c>
      <c r="AG165" s="25"/>
      <c r="AH165" s="25"/>
      <c r="AI165" s="25"/>
      <c r="AJ165" s="25"/>
      <c r="AK165" s="25"/>
      <c r="AL165" s="25"/>
    </row>
    <row r="166">
      <c r="A166" s="26" t="s">
        <v>362</v>
      </c>
      <c r="B166" s="25" t="s">
        <v>88</v>
      </c>
      <c r="C166" s="25" t="s">
        <v>100</v>
      </c>
      <c r="D166" s="28">
        <v>106.24455260977629</v>
      </c>
      <c r="E166" s="29">
        <v>0.22920851818988466</v>
      </c>
      <c r="F166" s="30">
        <v>0.0</v>
      </c>
      <c r="G166" s="59"/>
      <c r="H166" s="34" t="s">
        <v>64</v>
      </c>
      <c r="I166" s="35" t="s">
        <v>45</v>
      </c>
      <c r="J166" s="36">
        <v>3000.0</v>
      </c>
      <c r="K166" s="28" t="s">
        <v>64</v>
      </c>
      <c r="L166" s="28" t="s">
        <v>64</v>
      </c>
      <c r="M166" s="34" t="s">
        <v>64</v>
      </c>
      <c r="N166" s="35" t="s">
        <v>31</v>
      </c>
      <c r="O166" s="36">
        <v>3100.0</v>
      </c>
      <c r="P166" s="28" t="s">
        <v>64</v>
      </c>
      <c r="Q166" s="37" t="s">
        <v>64</v>
      </c>
      <c r="R166" s="38" t="str">
        <f t="shared" si="2"/>
        <v/>
      </c>
      <c r="S166" s="39" t="str">
        <f t="array" ref="S166">if(R166="","", if(index(Index_of_Stuff!J:J,match(B166,Index_of_Stuff!F:F,0))&gt;0,(D166-index(Index_of_Stuff!J:J,match(B166,Index_of_Stuff!F:F,0)))*(R166/index(Index_of_Stuff!I:I,match(B166,Index_of_Stuff!F:F,0))),(D166/index(Index_of_Stuff!I:I,match(B166,Index_of_Stuff!F:F,0)))*R166))</f>
        <v/>
      </c>
      <c r="T166" s="40" t="str">
        <f t="array" ref="T166">if(or($F166=0,$F166=""),"", iferror(index(EPS!B:B,match($A166,EPS!$A:$A,0)),index(Ghosts!B:B,match($A166,Ghosts!$A:$A,0)))*($S166/(($F166/48)*$D166)/$E166))</f>
        <v/>
      </c>
      <c r="U166" s="40" t="str">
        <f t="array" ref="U166">if(or($F166=0,$F166=""),"", iferror(index(EPS!D:D,match($A166,EPS!$A:$A,0)),index(Ghosts!D:D,match($A166,Ghosts!$A:$A,0)))*($S166/(($F166/48)*$D166)/$E166))</f>
        <v/>
      </c>
      <c r="V166" s="40" t="str">
        <f t="array" ref="V166">if(or($F166=0,$F166=""),"", iferror(index(EPS!F:F,match($A166,EPS!$A:$A,0)),index(Ghosts!F:F,match($A166,Ghosts!$A:$A,0)))*($S166/(($F166/48)*$D166)/$E166))</f>
        <v/>
      </c>
      <c r="W166" s="40" t="str">
        <f t="array" ref="W166">if(or($F166=0,$F166=""),"", iferror(index(EPS!M:M,match($A166,EPS!$A:$A,0)),index(Ghosts!M:M,match($A166,Ghosts!$A:$A,0)))*($S166/(($F166/48)*$D166)/$E166))</f>
        <v/>
      </c>
      <c r="X166" s="39" t="str">
        <f t="shared" si="3"/>
        <v/>
      </c>
      <c r="Y166" s="41" t="str">
        <f t="array" ref="Y166">if(or(F166=0,F166=""),"",((iferror(index(EPS!H:H,match(A166,EPS!A:A,0)),index(Ghosts!H:H,match(A166,Ghosts!A:A,0)))*1.25)+(iferror(index(EPS!I:I,match(A166,EPS!A:A,0)),index(Ghosts!I:I,match(A166,Ghosts!A:A,0)))*1.25)+(iferror(index(EPS!J:J,match(A166,EPS!A:A,0)),index(Ghosts!J:J,match(A166,Ghosts!A:A,0)))*1.5)+(iferror(index(EPS!K:K,match(A166,EPS!A:A,0)),index(Ghosts!K:K,match(A166,Ghosts!A:A,0)))*2)+(iferror(index(EPS!L:L,match(A166,EPS!A:A,0)),index(Ghosts!L:L,match(A166,Ghosts!A:A,0)))*2))*D166*(F166/48))</f>
        <v/>
      </c>
      <c r="Z166" s="41" t="str">
        <f t="shared" si="4"/>
        <v/>
      </c>
      <c r="AA166" s="41" t="str">
        <f t="array" ref="AA166">if(or(F166=0,F166=""),"",((iferror(index(EPS!H:H,match(A166,EPS!A:A,0)),index(Ghosts!H:H,match(A166,Ghosts!A:A,0)))*1.2)+(iferror(index(EPS!I:I,match(A166,EPS!A:A,0)),index(Ghosts!I:I,match(A166,Ghosts!A:A,0)))*1.2)+(iferror(index(EPS!J:J,match(A166,EPS!A:A,0)),index(Ghosts!J:J,match(A166,Ghosts!A:A,0)))*1.5)+(iferror(index(EPS!K:K,match(A166,EPS!A:A,0)),index(Ghosts!K:K,match(A166,Ghosts!A:A,0)))*3)+(iferror(index(EPS!L:L,match(A166,EPS!A:A,0)),index(Ghosts!L:L,match(A166,Ghosts!A:A,0)))*3))*D166*(F166/48))</f>
        <v/>
      </c>
      <c r="AB166" s="42">
        <f t="shared" ref="AB166:AF166" si="168">if(iferror(search(AB$1,$I166),0)&gt;0,1,0)</f>
        <v>0</v>
      </c>
      <c r="AC166" s="42">
        <f t="shared" si="168"/>
        <v>0</v>
      </c>
      <c r="AD166" s="42">
        <f t="shared" si="168"/>
        <v>0</v>
      </c>
      <c r="AE166" s="42">
        <f t="shared" si="168"/>
        <v>1</v>
      </c>
      <c r="AF166" s="42">
        <f t="shared" si="168"/>
        <v>1</v>
      </c>
      <c r="AG166" s="25"/>
      <c r="AH166" s="25"/>
      <c r="AI166" s="25"/>
      <c r="AJ166" s="25"/>
      <c r="AK166" s="25"/>
      <c r="AL166" s="25"/>
    </row>
    <row r="167">
      <c r="A167" s="26" t="s">
        <v>604</v>
      </c>
      <c r="B167" s="25" t="s">
        <v>88</v>
      </c>
      <c r="C167" s="25" t="s">
        <v>100</v>
      </c>
      <c r="D167" s="28">
        <v>106.24455260977629</v>
      </c>
      <c r="E167" s="29">
        <v>0.18</v>
      </c>
      <c r="F167" s="30">
        <v>0.0</v>
      </c>
      <c r="G167" s="59"/>
      <c r="H167" s="34" t="s">
        <v>64</v>
      </c>
      <c r="I167" s="35" t="s">
        <v>40</v>
      </c>
      <c r="J167" s="36">
        <v>3000.0</v>
      </c>
      <c r="K167" s="28" t="s">
        <v>64</v>
      </c>
      <c r="L167" s="28" t="s">
        <v>64</v>
      </c>
      <c r="M167" s="34" t="s">
        <v>64</v>
      </c>
      <c r="N167" s="35" t="s">
        <v>29</v>
      </c>
      <c r="O167" s="36">
        <v>3000.0</v>
      </c>
      <c r="P167" s="28" t="s">
        <v>64</v>
      </c>
      <c r="Q167" s="37" t="s">
        <v>64</v>
      </c>
      <c r="R167" s="38" t="str">
        <f t="shared" si="2"/>
        <v/>
      </c>
      <c r="S167" s="39" t="str">
        <f t="array" ref="S167">if(R167="","", if(index(Index_of_Stuff!J:J,match(B167,Index_of_Stuff!F:F,0))&gt;0,(D167-index(Index_of_Stuff!J:J,match(B167,Index_of_Stuff!F:F,0)))*(R167/index(Index_of_Stuff!I:I,match(B167,Index_of_Stuff!F:F,0))),(D167/index(Index_of_Stuff!I:I,match(B167,Index_of_Stuff!F:F,0)))*R167))</f>
        <v/>
      </c>
      <c r="T167" s="40" t="str">
        <f t="array" ref="T167">if(or($F167=0,$F167=""),"", iferror(index(EPS!B:B,match($A167,EPS!$A:$A,0)),index(Ghosts!B:B,match($A167,Ghosts!$A:$A,0)))*($S167/(($F167/48)*$D167)/$E167))</f>
        <v/>
      </c>
      <c r="U167" s="40" t="str">
        <f t="array" ref="U167">if(or($F167=0,$F167=""),"", iferror(index(EPS!D:D,match($A167,EPS!$A:$A,0)),index(Ghosts!D:D,match($A167,Ghosts!$A:$A,0)))*($S167/(($F167/48)*$D167)/$E167))</f>
        <v/>
      </c>
      <c r="V167" s="40" t="str">
        <f t="array" ref="V167">if(or($F167=0,$F167=""),"", iferror(index(EPS!F:F,match($A167,EPS!$A:$A,0)),index(Ghosts!F:F,match($A167,Ghosts!$A:$A,0)))*($S167/(($F167/48)*$D167)/$E167))</f>
        <v/>
      </c>
      <c r="W167" s="40" t="str">
        <f t="array" ref="W167">if(or($F167=0,$F167=""),"", iferror(index(EPS!M:M,match($A167,EPS!$A:$A,0)),index(Ghosts!M:M,match($A167,Ghosts!$A:$A,0)))*($S167/(($F167/48)*$D167)/$E167))</f>
        <v/>
      </c>
      <c r="X167" s="39" t="str">
        <f t="shared" si="3"/>
        <v/>
      </c>
      <c r="Y167" s="41" t="str">
        <f t="array" ref="Y167">if(or(F167=0,F167=""),"",((iferror(index(EPS!H:H,match(A167,EPS!A:A,0)),index(Ghosts!H:H,match(A167,Ghosts!A:A,0)))*1.25)+(iferror(index(EPS!I:I,match(A167,EPS!A:A,0)),index(Ghosts!I:I,match(A167,Ghosts!A:A,0)))*1.25)+(iferror(index(EPS!J:J,match(A167,EPS!A:A,0)),index(Ghosts!J:J,match(A167,Ghosts!A:A,0)))*1.5)+(iferror(index(EPS!K:K,match(A167,EPS!A:A,0)),index(Ghosts!K:K,match(A167,Ghosts!A:A,0)))*2)+(iferror(index(EPS!L:L,match(A167,EPS!A:A,0)),index(Ghosts!L:L,match(A167,Ghosts!A:A,0)))*2))*D167*(F167/48))</f>
        <v/>
      </c>
      <c r="Z167" s="41" t="str">
        <f t="shared" si="4"/>
        <v/>
      </c>
      <c r="AA167" s="41" t="str">
        <f t="array" ref="AA167">if(or(F167=0,F167=""),"",((iferror(index(EPS!H:H,match(A167,EPS!A:A,0)),index(Ghosts!H:H,match(A167,Ghosts!A:A,0)))*1.2)+(iferror(index(EPS!I:I,match(A167,EPS!A:A,0)),index(Ghosts!I:I,match(A167,Ghosts!A:A,0)))*1.2)+(iferror(index(EPS!J:J,match(A167,EPS!A:A,0)),index(Ghosts!J:J,match(A167,Ghosts!A:A,0)))*1.5)+(iferror(index(EPS!K:K,match(A167,EPS!A:A,0)),index(Ghosts!K:K,match(A167,Ghosts!A:A,0)))*3)+(iferror(index(EPS!L:L,match(A167,EPS!A:A,0)),index(Ghosts!L:L,match(A167,Ghosts!A:A,0)))*3))*D167*(F167/48))</f>
        <v/>
      </c>
      <c r="AB167" s="42">
        <f t="shared" ref="AB167:AF167" si="169">if(iferror(search(AB$1,$I167),0)&gt;0,1,0)</f>
        <v>0</v>
      </c>
      <c r="AC167" s="42">
        <f t="shared" si="169"/>
        <v>1</v>
      </c>
      <c r="AD167" s="42">
        <f t="shared" si="169"/>
        <v>1</v>
      </c>
      <c r="AE167" s="42">
        <f t="shared" si="169"/>
        <v>0</v>
      </c>
      <c r="AF167" s="42">
        <f t="shared" si="169"/>
        <v>0</v>
      </c>
      <c r="AG167" s="25"/>
      <c r="AH167" s="25"/>
      <c r="AI167" s="25"/>
      <c r="AJ167" s="25"/>
      <c r="AK167" s="25"/>
      <c r="AL167" s="25"/>
    </row>
    <row r="168">
      <c r="A168" s="26" t="s">
        <v>365</v>
      </c>
      <c r="B168" s="25" t="s">
        <v>330</v>
      </c>
      <c r="C168" s="25" t="s">
        <v>451</v>
      </c>
      <c r="D168" s="28">
        <v>100.03978873239436</v>
      </c>
      <c r="E168" s="29">
        <v>0.27378071182548797</v>
      </c>
      <c r="F168" s="30">
        <v>34.0</v>
      </c>
      <c r="G168" s="59"/>
      <c r="H168" s="34">
        <v>34.661702078164886</v>
      </c>
      <c r="I168" s="35" t="s">
        <v>58</v>
      </c>
      <c r="J168" s="36">
        <v>7100.0</v>
      </c>
      <c r="K168" s="28">
        <v>4.881929870164068</v>
      </c>
      <c r="L168" s="28">
        <v>6.543948733657292</v>
      </c>
      <c r="M168" s="34">
        <v>33.69812427260878</v>
      </c>
      <c r="N168" s="35" t="s">
        <v>28</v>
      </c>
      <c r="O168" s="36">
        <v>7800.0</v>
      </c>
      <c r="P168" s="28">
        <v>4.320272342642151</v>
      </c>
      <c r="Q168" s="37">
        <v>5.67278248378699</v>
      </c>
      <c r="R168" s="38">
        <f t="shared" si="2"/>
        <v>20.73249619</v>
      </c>
      <c r="S168" s="39">
        <f t="array" ref="S168">if(R168="","", if(index(Index_of_Stuff!J:J,match(B168,Index_of_Stuff!F:F,0))&gt;0,(D168-index(Index_of_Stuff!J:J,match(B168,Index_of_Stuff!F:F,0)))*(R168/index(Index_of_Stuff!I:I,match(B168,Index_of_Stuff!F:F,0))),(D168/index(Index_of_Stuff!I:I,match(B168,Index_of_Stuff!F:F,0)))*R168))</f>
        <v>20.68850111</v>
      </c>
      <c r="T168" s="40">
        <f t="array" ref="T168">if(or($F168=0,$F168=""),"", iferror(index(EPS!B:B,match($A168,EPS!$A:$A,0)),index(Ghosts!B:B,match($A168,Ghosts!$A:$A,0)))*($S168/(($F168/48)*$D168)/$E168))</f>
        <v>0.08477794045</v>
      </c>
      <c r="U168" s="40">
        <f t="array" ref="U168">if(or($F168=0,$F168=""),"", iferror(index(EPS!D:D,match($A168,EPS!$A:$A,0)),index(Ghosts!D:D,match($A168,Ghosts!$A:$A,0)))*($S168/(($F168/48)*$D168)/$E168))</f>
        <v>0.0340178151</v>
      </c>
      <c r="V168" s="40">
        <f t="array" ref="V168">if(or($F168=0,$F168=""),"", iferror(index(EPS!F:F,match($A168,EPS!$A:$A,0)),index(Ghosts!F:F,match($A168,Ghosts!$A:$A,0)))*($S168/(($F168/48)*$D168)/$E168))</f>
        <v>0.04393523455</v>
      </c>
      <c r="W168" s="40">
        <f t="array" ref="W168">if(or($F168=0,$F168=""),"", iferror(index(EPS!M:M,match($A168,EPS!$A:$A,0)),index(Ghosts!M:M,match($A168,Ghosts!$A:$A,0)))*($S168/(($F168/48)*$D168)/$E168))</f>
        <v>0.0323115924</v>
      </c>
      <c r="X168" s="39">
        <f t="shared" si="3"/>
        <v>22.42041902</v>
      </c>
      <c r="Y168" s="41">
        <f t="array" ref="Y168">if(or(F168=0,F168=""),"",((iferror(index(EPS!H:H,match(A168,EPS!A:A,0)),index(Ghosts!H:H,match(A168,Ghosts!A:A,0)))*1.25)+(iferror(index(EPS!I:I,match(A168,EPS!A:A,0)),index(Ghosts!I:I,match(A168,Ghosts!A:A,0)))*1.25)+(iferror(index(EPS!J:J,match(A168,EPS!A:A,0)),index(Ghosts!J:J,match(A168,Ghosts!A:A,0)))*1.5)+(iferror(index(EPS!K:K,match(A168,EPS!A:A,0)),index(Ghosts!K:K,match(A168,Ghosts!A:A,0)))*2)+(iferror(index(EPS!L:L,match(A168,EPS!A:A,0)),index(Ghosts!L:L,match(A168,Ghosts!A:A,0)))*2))*D168*(F168/48))</f>
        <v>12.41670932</v>
      </c>
      <c r="Z168" s="41">
        <f t="shared" si="4"/>
        <v>20.07031781</v>
      </c>
      <c r="AA168" s="41">
        <f t="array" ref="AA168">if(or(F168=0,F168=""),"",((iferror(index(EPS!H:H,match(A168,EPS!A:A,0)),index(Ghosts!H:H,match(A168,Ghosts!A:A,0)))*1.2)+(iferror(index(EPS!I:I,match(A168,EPS!A:A,0)),index(Ghosts!I:I,match(A168,Ghosts!A:A,0)))*1.2)+(iferror(index(EPS!J:J,match(A168,EPS!A:A,0)),index(Ghosts!J:J,match(A168,Ghosts!A:A,0)))*1.5)+(iferror(index(EPS!K:K,match(A168,EPS!A:A,0)),index(Ghosts!K:K,match(A168,Ghosts!A:A,0)))*3)+(iferror(index(EPS!L:L,match(A168,EPS!A:A,0)),index(Ghosts!L:L,match(A168,Ghosts!A:A,0)))*3))*D168*(F168/48))</f>
        <v>13.6351731</v>
      </c>
      <c r="AB168" s="42">
        <f t="shared" ref="AB168:AF168" si="170">if(iferror(search(AB$1,$I168),0)&gt;0,1,0)</f>
        <v>1</v>
      </c>
      <c r="AC168" s="42">
        <f t="shared" si="170"/>
        <v>1</v>
      </c>
      <c r="AD168" s="42">
        <f t="shared" si="170"/>
        <v>0</v>
      </c>
      <c r="AE168" s="42">
        <f t="shared" si="170"/>
        <v>0</v>
      </c>
      <c r="AF168" s="42">
        <f t="shared" si="170"/>
        <v>0</v>
      </c>
      <c r="AG168" s="25"/>
      <c r="AH168" s="25"/>
      <c r="AI168" s="25"/>
      <c r="AJ168" s="25"/>
      <c r="AK168" s="25"/>
      <c r="AL168" s="25"/>
    </row>
    <row r="169">
      <c r="A169" s="26" t="s">
        <v>366</v>
      </c>
      <c r="B169" s="25" t="s">
        <v>330</v>
      </c>
      <c r="C169" s="25" t="s">
        <v>451</v>
      </c>
      <c r="D169" s="28">
        <v>100.03978873239436</v>
      </c>
      <c r="E169" s="29">
        <v>0.3081116156437674</v>
      </c>
      <c r="F169" s="30">
        <v>34.0</v>
      </c>
      <c r="G169" s="59"/>
      <c r="H169" s="34">
        <v>41.81917252191172</v>
      </c>
      <c r="I169" s="35" t="s">
        <v>27</v>
      </c>
      <c r="J169" s="36">
        <v>8400.0</v>
      </c>
      <c r="K169" s="28">
        <v>4.978472919275204</v>
      </c>
      <c r="L169" s="28">
        <v>7.656412890551683</v>
      </c>
      <c r="M169" s="34">
        <v>40.09658993105779</v>
      </c>
      <c r="N169" s="35" t="s">
        <v>27</v>
      </c>
      <c r="O169" s="36">
        <v>9900.0</v>
      </c>
      <c r="P169" s="28">
        <v>4.050160599096746</v>
      </c>
      <c r="Q169" s="37">
        <v>6.039880411936749</v>
      </c>
      <c r="R169" s="38">
        <f t="shared" si="2"/>
        <v>24.06442933</v>
      </c>
      <c r="S169" s="39">
        <f t="array" ref="S169">if(R169="","", if(index(Index_of_Stuff!J:J,match(B169,Index_of_Stuff!F:F,0))&gt;0,(D169-index(Index_of_Stuff!J:J,match(B169,Index_of_Stuff!F:F,0)))*(R169/index(Index_of_Stuff!I:I,match(B169,Index_of_Stuff!F:F,0))),(D169/index(Index_of_Stuff!I:I,match(B169,Index_of_Stuff!F:F,0)))*R169))</f>
        <v>24.01336377</v>
      </c>
      <c r="T169" s="40">
        <f t="array" ref="T169">if(or($F169=0,$F169=""),"", iferror(index(EPS!B:B,match($A169,EPS!$A:$A,0)),index(Ghosts!B:B,match($A169,Ghosts!$A:$A,0)))*($S169/(($F169/48)*$D169)/$E169))</f>
        <v>0.08017925403</v>
      </c>
      <c r="U169" s="40">
        <f t="array" ref="U169">if(or($F169=0,$F169=""),"", iferror(index(EPS!D:D,match($A169,EPS!$A:$A,0)),index(Ghosts!D:D,match($A169,Ghosts!$A:$A,0)))*($S169/(($F169/48)*$D169)/$E169))</f>
        <v>0.03882479653</v>
      </c>
      <c r="V169" s="40">
        <f t="array" ref="V169">if(or($F169=0,$F169=""),"", iferror(index(EPS!F:F,match($A169,EPS!$A:$A,0)),index(Ghosts!F:F,match($A169,Ghosts!$A:$A,0)))*($S169/(($F169/48)*$D169)/$E169))</f>
        <v>0.08314885603</v>
      </c>
      <c r="W169" s="40">
        <f t="array" ref="W169">if(or($F169=0,$F169=""),"", iferror(index(EPS!M:M,match($A169,EPS!$A:$A,0)),index(Ghosts!M:M,match($A169,Ghosts!$A:$A,0)))*($S169/(($F169/48)*$D169)/$E169))</f>
        <v>0.03904476705</v>
      </c>
      <c r="X169" s="39">
        <f t="shared" si="3"/>
        <v>25.50105944</v>
      </c>
      <c r="Y169" s="41">
        <f t="array" ref="Y169">if(or(F169=0,F169=""),"",((iferror(index(EPS!H:H,match(A169,EPS!A:A,0)),index(Ghosts!H:H,match(A169,Ghosts!A:A,0)))*1.25)+(iferror(index(EPS!I:I,match(A169,EPS!A:A,0)),index(Ghosts!I:I,match(A169,Ghosts!A:A,0)))*1.25)+(iferror(index(EPS!J:J,match(A169,EPS!A:A,0)),index(Ghosts!J:J,match(A169,Ghosts!A:A,0)))*1.5)+(iferror(index(EPS!K:K,match(A169,EPS!A:A,0)),index(Ghosts!K:K,match(A169,Ghosts!A:A,0)))*2)+(iferror(index(EPS!L:L,match(A169,EPS!A:A,0)),index(Ghosts!L:L,match(A169,Ghosts!A:A,0)))*2))*D169*(F169/48))</f>
        <v>16.33712275</v>
      </c>
      <c r="Z169" s="41">
        <f t="shared" si="4"/>
        <v>22.74208174</v>
      </c>
      <c r="AA169" s="41">
        <f t="array" ref="AA169">if(or(F169=0,F169=""),"",((iferror(index(EPS!H:H,match(A169,EPS!A:A,0)),index(Ghosts!H:H,match(A169,Ghosts!A:A,0)))*1.2)+(iferror(index(EPS!I:I,match(A169,EPS!A:A,0)),index(Ghosts!I:I,match(A169,Ghosts!A:A,0)))*1.2)+(iferror(index(EPS!J:J,match(A169,EPS!A:A,0)),index(Ghosts!J:J,match(A169,Ghosts!A:A,0)))*1.5)+(iferror(index(EPS!K:K,match(A169,EPS!A:A,0)),index(Ghosts!K:K,match(A169,Ghosts!A:A,0)))*3)+(iferror(index(EPS!L:L,match(A169,EPS!A:A,0)),index(Ghosts!L:L,match(A169,Ghosts!A:A,0)))*3))*D169*(F169/48))</f>
        <v>17.1194339</v>
      </c>
      <c r="AB169" s="42">
        <f t="shared" ref="AB169:AF169" si="171">if(iferror(search(AB$1,$I169),0)&gt;0,1,0)</f>
        <v>1</v>
      </c>
      <c r="AC169" s="42">
        <f t="shared" si="171"/>
        <v>0</v>
      </c>
      <c r="AD169" s="42">
        <f t="shared" si="171"/>
        <v>0</v>
      </c>
      <c r="AE169" s="42">
        <f t="shared" si="171"/>
        <v>0</v>
      </c>
      <c r="AF169" s="42">
        <f t="shared" si="171"/>
        <v>0</v>
      </c>
      <c r="AG169" s="25"/>
      <c r="AH169" s="25"/>
      <c r="AI169" s="25"/>
      <c r="AJ169" s="25"/>
      <c r="AK169" s="25"/>
      <c r="AL169" s="25"/>
    </row>
    <row r="170">
      <c r="A170" s="26" t="s">
        <v>376</v>
      </c>
      <c r="B170" s="25" t="s">
        <v>330</v>
      </c>
      <c r="C170" s="25" t="s">
        <v>451</v>
      </c>
      <c r="D170" s="28">
        <v>100.03978873239436</v>
      </c>
      <c r="E170" s="29">
        <v>0.15748760330578512</v>
      </c>
      <c r="F170" s="30">
        <v>30.0</v>
      </c>
      <c r="G170" s="59"/>
      <c r="H170" s="34">
        <v>25.527970589302765</v>
      </c>
      <c r="I170" s="35" t="s">
        <v>44</v>
      </c>
      <c r="J170" s="36">
        <v>4800.0</v>
      </c>
      <c r="K170" s="28">
        <v>5.318327206104743</v>
      </c>
      <c r="L170" s="28">
        <v>5.698787531522568</v>
      </c>
      <c r="M170" s="34">
        <v>25.788940527794786</v>
      </c>
      <c r="N170" s="35" t="s">
        <v>30</v>
      </c>
      <c r="O170" s="36">
        <v>5300.0</v>
      </c>
      <c r="P170" s="28">
        <v>4.865837835432979</v>
      </c>
      <c r="Q170" s="37">
        <v>5.252894337362945</v>
      </c>
      <c r="R170" s="38">
        <f t="shared" si="2"/>
        <v>9.477254598</v>
      </c>
      <c r="S170" s="39">
        <f t="array" ref="S170">if(R170="","", if(index(Index_of_Stuff!J:J,match(B170,Index_of_Stuff!F:F,0))&gt;0,(D170-index(Index_of_Stuff!J:J,match(B170,Index_of_Stuff!F:F,0)))*(R170/index(Index_of_Stuff!I:I,match(B170,Index_of_Stuff!F:F,0))),(D170/index(Index_of_Stuff!I:I,match(B170,Index_of_Stuff!F:F,0)))*R170))</f>
        <v>9.457143533</v>
      </c>
      <c r="T170" s="40">
        <f t="array" ref="T170">if(or($F170=0,$F170=""),"", iferror(index(EPS!B:B,match($A170,EPS!$A:$A,0)),index(Ghosts!B:B,match($A170,Ghosts!$A:$A,0)))*($S170/(($F170/48)*$D170)/$E170))</f>
        <v>0.03275029395</v>
      </c>
      <c r="U170" s="40">
        <f t="array" ref="U170">if(or($F170=0,$F170=""),"", iferror(index(EPS!D:D,match($A170,EPS!$A:$A,0)),index(Ghosts!D:D,match($A170,Ghosts!$A:$A,0)))*($S170/(($F170/48)*$D170)/$E170))</f>
        <v>0.01805588054</v>
      </c>
      <c r="V170" s="40">
        <f t="array" ref="V170">if(or($F170=0,$F170=""),"", iferror(index(EPS!F:F,match($A170,EPS!$A:$A,0)),index(Ghosts!F:F,match($A170,Ghosts!$A:$A,0)))*($S170/(($F170/48)*$D170)/$E170))</f>
        <v>0.02228172492</v>
      </c>
      <c r="W170" s="40">
        <f t="array" ref="W170">if(or($F170=0,$F170=""),"", iferror(index(EPS!M:M,match($A170,EPS!$A:$A,0)),index(Ghosts!M:M,match($A170,Ghosts!$A:$A,0)))*($S170/(($F170/48)*$D170)/$E170))</f>
        <v>0.02016880273</v>
      </c>
      <c r="X170" s="39">
        <f t="shared" si="3"/>
        <v>8.809347067</v>
      </c>
      <c r="Y170" s="41">
        <f t="array" ref="Y170">if(or(F170=0,F170=""),"",((iferror(index(EPS!H:H,match(A170,EPS!A:A,0)),index(Ghosts!H:H,match(A170,Ghosts!A:A,0)))*1.25)+(iferror(index(EPS!I:I,match(A170,EPS!A:A,0)),index(Ghosts!I:I,match(A170,Ghosts!A:A,0)))*1.25)+(iferror(index(EPS!J:J,match(A170,EPS!A:A,0)),index(Ghosts!J:J,match(A170,Ghosts!A:A,0)))*1.5)+(iferror(index(EPS!K:K,match(A170,EPS!A:A,0)),index(Ghosts!K:K,match(A170,Ghosts!A:A,0)))*2)+(iferror(index(EPS!L:L,match(A170,EPS!A:A,0)),index(Ghosts!L:L,match(A170,Ghosts!A:A,0)))*2))*D170*(F170/48))</f>
        <v>14.15875635</v>
      </c>
      <c r="Z170" s="41">
        <f t="shared" si="4"/>
        <v>7.61435043</v>
      </c>
      <c r="AA170" s="41">
        <f t="array" ref="AA170">if(or(F170=0,F170=""),"",((iferror(index(EPS!H:H,match(A170,EPS!A:A,0)),index(Ghosts!H:H,match(A170,Ghosts!A:A,0)))*1.2)+(iferror(index(EPS!I:I,match(A170,EPS!A:A,0)),index(Ghosts!I:I,match(A170,Ghosts!A:A,0)))*1.2)+(iferror(index(EPS!J:J,match(A170,EPS!A:A,0)),index(Ghosts!J:J,match(A170,Ghosts!A:A,0)))*1.5)+(iferror(index(EPS!K:K,match(A170,EPS!A:A,0)),index(Ghosts!K:K,match(A170,Ghosts!A:A,0)))*3)+(iferror(index(EPS!L:L,match(A170,EPS!A:A,0)),index(Ghosts!L:L,match(A170,Ghosts!A:A,0)))*3))*D170*(F170/48))</f>
        <v>15.25169104</v>
      </c>
      <c r="AB170" s="42">
        <f t="shared" ref="AB170:AF170" si="172">if(iferror(search(AB$1,$I170),0)&gt;0,1,0)</f>
        <v>0</v>
      </c>
      <c r="AC170" s="42">
        <f t="shared" si="172"/>
        <v>0</v>
      </c>
      <c r="AD170" s="42">
        <f t="shared" si="172"/>
        <v>1</v>
      </c>
      <c r="AE170" s="42">
        <f t="shared" si="172"/>
        <v>1</v>
      </c>
      <c r="AF170" s="42">
        <f t="shared" si="172"/>
        <v>0</v>
      </c>
      <c r="AG170" s="25"/>
      <c r="AH170" s="25"/>
      <c r="AI170" s="25"/>
      <c r="AJ170" s="25"/>
      <c r="AK170" s="25"/>
      <c r="AL170" s="25"/>
    </row>
    <row r="171">
      <c r="A171" s="26" t="s">
        <v>368</v>
      </c>
      <c r="B171" s="25" t="s">
        <v>330</v>
      </c>
      <c r="C171" s="25" t="s">
        <v>451</v>
      </c>
      <c r="D171" s="28">
        <v>100.03978873239436</v>
      </c>
      <c r="E171" s="29">
        <v>0.18185849056603773</v>
      </c>
      <c r="F171" s="30">
        <v>28.0</v>
      </c>
      <c r="G171" s="59"/>
      <c r="H171" s="34">
        <v>24.162996949700105</v>
      </c>
      <c r="I171" s="35" t="s">
        <v>40</v>
      </c>
      <c r="J171" s="36">
        <v>4300.0</v>
      </c>
      <c r="K171" s="28">
        <v>5.619301616209327</v>
      </c>
      <c r="L171" s="28">
        <v>5.783876390959397</v>
      </c>
      <c r="M171" s="34">
        <v>24.074816099671793</v>
      </c>
      <c r="N171" s="35" t="s">
        <v>28</v>
      </c>
      <c r="O171" s="36">
        <v>5500.0</v>
      </c>
      <c r="P171" s="28">
        <v>4.377239290849417</v>
      </c>
      <c r="Q171" s="37">
        <v>4.4933948466218325</v>
      </c>
      <c r="R171" s="38">
        <f t="shared" si="2"/>
        <v>10.44076354</v>
      </c>
      <c r="S171" s="39">
        <f t="array" ref="S171">if(R171="","", if(index(Index_of_Stuff!J:J,match(B171,Index_of_Stuff!F:F,0))&gt;0,(D171-index(Index_of_Stuff!J:J,match(B171,Index_of_Stuff!F:F,0)))*(R171/index(Index_of_Stuff!I:I,match(B171,Index_of_Stuff!F:F,0))),(D171/index(Index_of_Stuff!I:I,match(B171,Index_of_Stuff!F:F,0)))*R171))</f>
        <v>10.41860788</v>
      </c>
      <c r="T171" s="40">
        <f t="array" ref="T171">if(or($F171=0,$F171=""),"", iferror(index(EPS!B:B,match($A171,EPS!$A:$A,0)),index(Ghosts!B:B,match($A171,Ghosts!$A:$A,0)))*($S171/(($F171/48)*$D171)/$E171))</f>
        <v>0.06008111353</v>
      </c>
      <c r="U171" s="40">
        <f t="array" ref="U171">if(or($F171=0,$F171=""),"", iferror(index(EPS!D:D,match($A171,EPS!$A:$A,0)),index(Ghosts!D:D,match($A171,Ghosts!$A:$A,0)))*($S171/(($F171/48)*$D171)/$E171))</f>
        <v>0.005792133494</v>
      </c>
      <c r="V171" s="40">
        <f t="array" ref="V171">if(or($F171=0,$F171=""),"", iferror(index(EPS!F:F,match($A171,EPS!$A:$A,0)),index(Ghosts!F:F,match($A171,Ghosts!$A:$A,0)))*($S171/(($F171/48)*$D171)/$E171))</f>
        <v>0.02670271712</v>
      </c>
      <c r="W171" s="40">
        <f t="array" ref="W171">if(or($F171=0,$F171=""),"", iferror(index(EPS!M:M,match($A171,EPS!$A:$A,0)),index(Ghosts!M:M,match($A171,Ghosts!$A:$A,0)))*($S171/(($F171/48)*$D171)/$E171))</f>
        <v>0.03013872852</v>
      </c>
      <c r="X171" s="39">
        <f t="shared" si="3"/>
        <v>8.874165598</v>
      </c>
      <c r="Y171" s="41">
        <f t="array" ref="Y171">if(or(F171=0,F171=""),"",((iferror(index(EPS!H:H,match(A171,EPS!A:A,0)),index(Ghosts!H:H,match(A171,Ghosts!A:A,0)))*1.25)+(iferror(index(EPS!I:I,match(A171,EPS!A:A,0)),index(Ghosts!I:I,match(A171,Ghosts!A:A,0)))*1.25)+(iferror(index(EPS!J:J,match(A171,EPS!A:A,0)),index(Ghosts!J:J,match(A171,Ghosts!A:A,0)))*1.5)+(iferror(index(EPS!K:K,match(A171,EPS!A:A,0)),index(Ghosts!K:K,match(A171,Ghosts!A:A,0)))*2)+(iferror(index(EPS!L:L,match(A171,EPS!A:A,0)),index(Ghosts!L:L,match(A171,Ghosts!A:A,0)))*2))*D171*(F171/48))</f>
        <v>13.37094301</v>
      </c>
      <c r="Z171" s="41">
        <f t="shared" si="4"/>
        <v>7.825765143</v>
      </c>
      <c r="AA171" s="41">
        <f t="array" ref="AA171">if(or(F171=0,F171=""),"",((iferror(index(EPS!H:H,match(A171,EPS!A:A,0)),index(Ghosts!H:H,match(A171,Ghosts!A:A,0)))*1.2)+(iferror(index(EPS!I:I,match(A171,EPS!A:A,0)),index(Ghosts!I:I,match(A171,Ghosts!A:A,0)))*1.2)+(iferror(index(EPS!J:J,match(A171,EPS!A:A,0)),index(Ghosts!J:J,match(A171,Ghosts!A:A,0)))*1.5)+(iferror(index(EPS!K:K,match(A171,EPS!A:A,0)),index(Ghosts!K:K,match(A171,Ghosts!A:A,0)))*3)+(iferror(index(EPS!L:L,match(A171,EPS!A:A,0)),index(Ghosts!L:L,match(A171,Ghosts!A:A,0)))*3))*D171*(F171/48))</f>
        <v>14.22090607</v>
      </c>
      <c r="AB171" s="42">
        <f t="shared" ref="AB171:AF171" si="173">if(iferror(search(AB$1,$I171),0)&gt;0,1,0)</f>
        <v>0</v>
      </c>
      <c r="AC171" s="42">
        <f t="shared" si="173"/>
        <v>1</v>
      </c>
      <c r="AD171" s="42">
        <f t="shared" si="173"/>
        <v>1</v>
      </c>
      <c r="AE171" s="42">
        <f t="shared" si="173"/>
        <v>0</v>
      </c>
      <c r="AF171" s="42">
        <f t="shared" si="173"/>
        <v>0</v>
      </c>
      <c r="AG171" s="25"/>
      <c r="AH171" s="25"/>
      <c r="AI171" s="25"/>
      <c r="AJ171" s="25"/>
      <c r="AK171" s="25"/>
      <c r="AL171" s="25"/>
    </row>
    <row r="172">
      <c r="A172" s="26" t="s">
        <v>369</v>
      </c>
      <c r="B172" s="25" t="s">
        <v>330</v>
      </c>
      <c r="C172" s="25" t="s">
        <v>451</v>
      </c>
      <c r="D172" s="28">
        <v>100.03978873239436</v>
      </c>
      <c r="E172" s="29">
        <v>0.23625748687866624</v>
      </c>
      <c r="F172" s="30">
        <v>28.0</v>
      </c>
      <c r="G172" s="59"/>
      <c r="H172" s="34">
        <v>32.2845471979124</v>
      </c>
      <c r="I172" s="35" t="s">
        <v>31</v>
      </c>
      <c r="J172" s="36">
        <v>6800.0</v>
      </c>
      <c r="K172" s="28">
        <v>4.747727529104766</v>
      </c>
      <c r="L172" s="28">
        <v>6.041524979084498</v>
      </c>
      <c r="M172" s="34">
        <v>33.22260214401455</v>
      </c>
      <c r="N172" s="35" t="s">
        <v>31</v>
      </c>
      <c r="O172" s="36">
        <v>7900.0</v>
      </c>
      <c r="P172" s="28">
        <v>4.205392676457538</v>
      </c>
      <c r="Q172" s="37">
        <v>5.4647875486361075</v>
      </c>
      <c r="R172" s="38">
        <f t="shared" si="2"/>
        <v>14.24449062</v>
      </c>
      <c r="S172" s="39">
        <f t="array" ref="S172">if(R172="","", if(index(Index_of_Stuff!J:J,match(B172,Index_of_Stuff!F:F,0))&gt;0,(D172-index(Index_of_Stuff!J:J,match(B172,Index_of_Stuff!F:F,0)))*(R172/index(Index_of_Stuff!I:I,match(B172,Index_of_Stuff!F:F,0))),(D172/index(Index_of_Stuff!I:I,match(B172,Index_of_Stuff!F:F,0)))*R172))</f>
        <v>14.21426332</v>
      </c>
      <c r="T172" s="40">
        <f t="array" ref="T172">if(or($F172=0,$F172=""),"", iferror(index(EPS!B:B,match($A172,EPS!$A:$A,0)),index(Ghosts!B:B,match($A172,Ghosts!$A:$A,0)))*($S172/(($F172/48)*$D172)/$E172))</f>
        <v>0.09598401171</v>
      </c>
      <c r="U172" s="40">
        <f t="array" ref="U172">if(or($F172=0,$F172=""),"", iferror(index(EPS!D:D,match($A172,EPS!$A:$A,0)),index(Ghosts!D:D,match($A172,Ghosts!$A:$A,0)))*($S172/(($F172/48)*$D172)/$E172))</f>
        <v>0.0001030977569</v>
      </c>
      <c r="V172" s="40">
        <f t="array" ref="V172">if(or($F172=0,$F172=""),"", iferror(index(EPS!F:F,match($A172,EPS!$A:$A,0)),index(Ghosts!F:F,match($A172,Ghosts!$A:$A,0)))*($S172/(($F172/48)*$D172)/$E172))</f>
        <v>0.04567230632</v>
      </c>
      <c r="W172" s="40">
        <f t="array" ref="W172">if(or($F172=0,$F172=""),"", iferror(index(EPS!M:M,match($A172,EPS!$A:$A,0)),index(Ghosts!M:M,match($A172,Ghosts!$A:$A,0)))*($S172/(($F172/48)*$D172)/$E172))</f>
        <v>0.04608469735</v>
      </c>
      <c r="X172" s="39">
        <f t="shared" si="3"/>
        <v>12.5442539</v>
      </c>
      <c r="Y172" s="41">
        <f t="array" ref="Y172">if(or(F172=0,F172=""),"",((iferror(index(EPS!H:H,match(A172,EPS!A:A,0)),index(Ghosts!H:H,match(A172,Ghosts!A:A,0)))*1.25)+(iferror(index(EPS!I:I,match(A172,EPS!A:A,0)),index(Ghosts!I:I,match(A172,Ghosts!A:A,0)))*1.25)+(iferror(index(EPS!J:J,match(A172,EPS!A:A,0)),index(Ghosts!J:J,match(A172,Ghosts!A:A,0)))*1.5)+(iferror(index(EPS!K:K,match(A172,EPS!A:A,0)),index(Ghosts!K:K,match(A172,Ghosts!A:A,0)))*2)+(iferror(index(EPS!L:L,match(A172,EPS!A:A,0)),index(Ghosts!L:L,match(A172,Ghosts!A:A,0)))*2))*D172*(F172/48))</f>
        <v>20.16802141</v>
      </c>
      <c r="Z172" s="41">
        <f t="shared" si="4"/>
        <v>11.19657387</v>
      </c>
      <c r="AA172" s="41">
        <f t="array" ref="AA172">if(or(F172=0,F172=""),"",((iferror(index(EPS!H:H,match(A172,EPS!A:A,0)),index(Ghosts!H:H,match(A172,Ghosts!A:A,0)))*1.2)+(iferror(index(EPS!I:I,match(A172,EPS!A:A,0)),index(Ghosts!I:I,match(A172,Ghosts!A:A,0)))*1.2)+(iferror(index(EPS!J:J,match(A172,EPS!A:A,0)),index(Ghosts!J:J,match(A172,Ghosts!A:A,0)))*1.5)+(iferror(index(EPS!K:K,match(A172,EPS!A:A,0)),index(Ghosts!K:K,match(A172,Ghosts!A:A,0)))*3)+(iferror(index(EPS!L:L,match(A172,EPS!A:A,0)),index(Ghosts!L:L,match(A172,Ghosts!A:A,0)))*3))*D172*(F172/48))</f>
        <v>22.21283469</v>
      </c>
      <c r="AB172" s="42">
        <f t="shared" ref="AB172:AF172" si="174">if(iferror(search(AB$1,$I172),0)&gt;0,1,0)</f>
        <v>0</v>
      </c>
      <c r="AC172" s="42">
        <f t="shared" si="174"/>
        <v>0</v>
      </c>
      <c r="AD172" s="42">
        <f t="shared" si="174"/>
        <v>0</v>
      </c>
      <c r="AE172" s="42">
        <f t="shared" si="174"/>
        <v>0</v>
      </c>
      <c r="AF172" s="42">
        <f t="shared" si="174"/>
        <v>1</v>
      </c>
      <c r="AG172" s="25"/>
      <c r="AH172" s="25"/>
      <c r="AI172" s="25"/>
      <c r="AJ172" s="25"/>
      <c r="AK172" s="25"/>
      <c r="AL172" s="25"/>
    </row>
    <row r="173">
      <c r="A173" s="26" t="s">
        <v>367</v>
      </c>
      <c r="B173" s="25" t="s">
        <v>330</v>
      </c>
      <c r="C173" s="25" t="s">
        <v>451</v>
      </c>
      <c r="D173" s="28">
        <v>100.03978873239436</v>
      </c>
      <c r="E173" s="29">
        <v>0.1506989404457435</v>
      </c>
      <c r="F173" s="30">
        <v>27.0</v>
      </c>
      <c r="G173" s="59"/>
      <c r="H173" s="34">
        <v>19.89381712770891</v>
      </c>
      <c r="I173" s="35" t="s">
        <v>44</v>
      </c>
      <c r="J173" s="36">
        <v>4000.0</v>
      </c>
      <c r="K173" s="28">
        <v>4.973454281927228</v>
      </c>
      <c r="L173" s="28">
        <v>4.440028723419439</v>
      </c>
      <c r="M173" s="34">
        <v>20.66574242960808</v>
      </c>
      <c r="N173" s="35" t="s">
        <v>29</v>
      </c>
      <c r="O173" s="36">
        <v>4800.0</v>
      </c>
      <c r="P173" s="28">
        <v>4.30536300616835</v>
      </c>
      <c r="Q173" s="37">
        <v>3.9522129827489247</v>
      </c>
      <c r="R173" s="38">
        <f t="shared" si="2"/>
        <v>8.112139889</v>
      </c>
      <c r="S173" s="39">
        <f t="array" ref="S173">if(R173="","", if(index(Index_of_Stuff!J:J,match(B173,Index_of_Stuff!F:F,0))&gt;0,(D173-index(Index_of_Stuff!J:J,match(B173,Index_of_Stuff!F:F,0)))*(R173/index(Index_of_Stuff!I:I,match(B173,Index_of_Stuff!F:F,0))),(D173/index(Index_of_Stuff!I:I,match(B173,Index_of_Stuff!F:F,0)))*R173))</f>
        <v>8.094925645</v>
      </c>
      <c r="T173" s="40">
        <f t="array" ref="T173">if(or($F173=0,$F173=""),"", iferror(index(EPS!B:B,match($A173,EPS!$A:$A,0)),index(Ghosts!B:B,match($A173,Ghosts!$A:$A,0)))*($S173/(($F173/48)*$D173)/$E173))</f>
        <v>0.04610568759</v>
      </c>
      <c r="U173" s="40">
        <f t="array" ref="U173">if(or($F173=0,$F173=""),"", iferror(index(EPS!D:D,match($A173,EPS!$A:$A,0)),index(Ghosts!D:D,match($A173,Ghosts!$A:$A,0)))*($S173/(($F173/48)*$D173)/$E173))</f>
        <v>0.01145482921</v>
      </c>
      <c r="V173" s="40">
        <f t="array" ref="V173">if(or($F173=0,$F173=""),"", iferror(index(EPS!F:F,match($A173,EPS!$A:$A,0)),index(Ghosts!F:F,match($A173,Ghosts!$A:$A,0)))*($S173/(($F173/48)*$D173)/$E173))</f>
        <v>0.01832772674</v>
      </c>
      <c r="W173" s="40">
        <f t="array" ref="W173">if(or($F173=0,$F173=""),"", iferror(index(EPS!M:M,match($A173,EPS!$A:$A,0)),index(Ghosts!M:M,match($A173,Ghosts!$A:$A,0)))*($S173/(($F173/48)*$D173)/$E173))</f>
        <v>0.01594130399</v>
      </c>
      <c r="X173" s="39">
        <f t="shared" si="3"/>
        <v>8.027837715</v>
      </c>
      <c r="Y173" s="41">
        <f t="array" ref="Y173">if(or(F173=0,F173=""),"",((iferror(index(EPS!H:H,match(A173,EPS!A:A,0)),index(Ghosts!H:H,match(A173,Ghosts!A:A,0)))*1.25)+(iferror(index(EPS!I:I,match(A173,EPS!A:A,0)),index(Ghosts!I:I,match(A173,Ghosts!A:A,0)))*1.25)+(iferror(index(EPS!J:J,match(A173,EPS!A:A,0)),index(Ghosts!J:J,match(A173,Ghosts!A:A,0)))*1.5)+(iferror(index(EPS!K:K,match(A173,EPS!A:A,0)),index(Ghosts!K:K,match(A173,Ghosts!A:A,0)))*2)+(iferror(index(EPS!L:L,match(A173,EPS!A:A,0)),index(Ghosts!L:L,match(A173,Ghosts!A:A,0)))*2))*D173*(F173/48))</f>
        <v>9.73793556</v>
      </c>
      <c r="Z173" s="41">
        <f t="shared" si="4"/>
        <v>7.25701489</v>
      </c>
      <c r="AA173" s="41">
        <f t="array" ref="AA173">if(or(F173=0,F173=""),"",((iferror(index(EPS!H:H,match(A173,EPS!A:A,0)),index(Ghosts!H:H,match(A173,Ghosts!A:A,0)))*1.2)+(iferror(index(EPS!I:I,match(A173,EPS!A:A,0)),index(Ghosts!I:I,match(A173,Ghosts!A:A,0)))*1.2)+(iferror(index(EPS!J:J,match(A173,EPS!A:A,0)),index(Ghosts!J:J,match(A173,Ghosts!A:A,0)))*1.5)+(iferror(index(EPS!K:K,match(A173,EPS!A:A,0)),index(Ghosts!K:K,match(A173,Ghosts!A:A,0)))*3)+(iferror(index(EPS!L:L,match(A173,EPS!A:A,0)),index(Ghosts!L:L,match(A173,Ghosts!A:A,0)))*3))*D173*(F173/48))</f>
        <v>11.1166089</v>
      </c>
      <c r="AB173" s="42">
        <f t="shared" ref="AB173:AF173" si="175">if(iferror(search(AB$1,$I173),0)&gt;0,1,0)</f>
        <v>0</v>
      </c>
      <c r="AC173" s="42">
        <f t="shared" si="175"/>
        <v>0</v>
      </c>
      <c r="AD173" s="42">
        <f t="shared" si="175"/>
        <v>1</v>
      </c>
      <c r="AE173" s="42">
        <f t="shared" si="175"/>
        <v>1</v>
      </c>
      <c r="AF173" s="42">
        <f t="shared" si="175"/>
        <v>0</v>
      </c>
      <c r="AG173" s="25"/>
      <c r="AH173" s="25"/>
      <c r="AI173" s="25"/>
      <c r="AJ173" s="25"/>
      <c r="AK173" s="25"/>
      <c r="AL173" s="25"/>
    </row>
    <row r="174">
      <c r="A174" s="26" t="s">
        <v>370</v>
      </c>
      <c r="B174" s="25" t="s">
        <v>330</v>
      </c>
      <c r="C174" s="25" t="s">
        <v>451</v>
      </c>
      <c r="D174" s="28">
        <v>100.03978873239436</v>
      </c>
      <c r="E174" s="29">
        <v>0.15207957559681698</v>
      </c>
      <c r="F174" s="30">
        <v>18.0</v>
      </c>
      <c r="G174" s="59"/>
      <c r="H174" s="34">
        <v>13.671583342504821</v>
      </c>
      <c r="I174" s="35" t="s">
        <v>40</v>
      </c>
      <c r="J174" s="36">
        <v>3000.0</v>
      </c>
      <c r="K174" s="28">
        <v>4.557194447501606</v>
      </c>
      <c r="L174" s="28">
        <v>3.0915383613394036</v>
      </c>
      <c r="M174" s="34">
        <v>13.199621231489518</v>
      </c>
      <c r="N174" s="35" t="s">
        <v>28</v>
      </c>
      <c r="O174" s="36">
        <v>3100.0</v>
      </c>
      <c r="P174" s="28">
        <v>4.257942332738555</v>
      </c>
      <c r="Q174" s="37">
        <v>2.815189951716461</v>
      </c>
      <c r="R174" s="38">
        <f t="shared" si="2"/>
        <v>5.464425473</v>
      </c>
      <c r="S174" s="39">
        <f t="array" ref="S174">if(R174="","", if(index(Index_of_Stuff!J:J,match(B174,Index_of_Stuff!F:F,0))&gt;0,(D174-index(Index_of_Stuff!J:J,match(B174,Index_of_Stuff!F:F,0)))*(R174/index(Index_of_Stuff!I:I,match(B174,Index_of_Stuff!F:F,0))),(D174/index(Index_of_Stuff!I:I,match(B174,Index_of_Stuff!F:F,0)))*R174))</f>
        <v>5.452829772</v>
      </c>
      <c r="T174" s="40">
        <f t="array" ref="T174">if(or($F174=0,$F174=""),"", iferror(index(EPS!B:B,match($A174,EPS!$A:$A,0)),index(Ghosts!B:B,match($A174,Ghosts!$A:$A,0)))*($S174/(($F174/48)*$D174)/$E174))</f>
        <v>0.0349806681</v>
      </c>
      <c r="U174" s="40">
        <f t="array" ref="U174">if(or($F174=0,$F174=""),"", iferror(index(EPS!D:D,match($A174,EPS!$A:$A,0)),index(Ghosts!D:D,match($A174,Ghosts!$A:$A,0)))*($S174/(($F174/48)*$D174)/$E174))</f>
        <v>0.02829037639</v>
      </c>
      <c r="V174" s="40">
        <f t="array" ref="V174">if(or($F174=0,$F174=""),"", iferror(index(EPS!F:F,match($A174,EPS!$A:$A,0)),index(Ghosts!F:F,match($A174,Ghosts!$A:$A,0)))*($S174/(($F174/48)*$D174)/$E174))</f>
        <v>0.02379832338</v>
      </c>
      <c r="W174" s="40">
        <f t="array" ref="W174">if(or($F174=0,$F174=""),"", iferror(index(EPS!M:M,match($A174,EPS!$A:$A,0)),index(Ghosts!M:M,match($A174,Ghosts!$A:$A,0)))*($S174/(($F174/48)*$D174)/$E174))</f>
        <v>0.02494523053</v>
      </c>
      <c r="X174" s="39">
        <f t="shared" si="3"/>
        <v>6.764066328</v>
      </c>
      <c r="Y174" s="41">
        <f t="array" ref="Y174">if(or(F174=0,F174=""),"",((iferror(index(EPS!H:H,match(A174,EPS!A:A,0)),index(Ghosts!H:H,match(A174,Ghosts!A:A,0)))*1.25)+(iferror(index(EPS!I:I,match(A174,EPS!A:A,0)),index(Ghosts!I:I,match(A174,Ghosts!A:A,0)))*1.25)+(iferror(index(EPS!J:J,match(A174,EPS!A:A,0)),index(Ghosts!J:J,match(A174,Ghosts!A:A,0)))*1.5)+(iferror(index(EPS!K:K,match(A174,EPS!A:A,0)),index(Ghosts!K:K,match(A174,Ghosts!A:A,0)))*2)+(iferror(index(EPS!L:L,match(A174,EPS!A:A,0)),index(Ghosts!L:L,match(A174,Ghosts!A:A,0)))*2))*D174*(F174/48))</f>
        <v>6.93932247</v>
      </c>
      <c r="Z174" s="41">
        <f t="shared" si="4"/>
        <v>5.76550154</v>
      </c>
      <c r="AA174" s="41">
        <f t="array" ref="AA174">if(or(F174=0,F174=""),"",((iferror(index(EPS!H:H,match(A174,EPS!A:A,0)),index(Ghosts!H:H,match(A174,Ghosts!A:A,0)))*1.2)+(iferror(index(EPS!I:I,match(A174,EPS!A:A,0)),index(Ghosts!I:I,match(A174,Ghosts!A:A,0)))*1.2)+(iferror(index(EPS!J:J,match(A174,EPS!A:A,0)),index(Ghosts!J:J,match(A174,Ghosts!A:A,0)))*1.5)+(iferror(index(EPS!K:K,match(A174,EPS!A:A,0)),index(Ghosts!K:K,match(A174,Ghosts!A:A,0)))*3)+(iferror(index(EPS!L:L,match(A174,EPS!A:A,0)),index(Ghosts!L:L,match(A174,Ghosts!A:A,0)))*3))*D174*(F174/48))</f>
        <v>7.364929246</v>
      </c>
      <c r="AB174" s="42">
        <f t="shared" ref="AB174:AF174" si="176">if(iferror(search(AB$1,$I174),0)&gt;0,1,0)</f>
        <v>0</v>
      </c>
      <c r="AC174" s="42">
        <f t="shared" si="176"/>
        <v>1</v>
      </c>
      <c r="AD174" s="42">
        <f t="shared" si="176"/>
        <v>1</v>
      </c>
      <c r="AE174" s="42">
        <f t="shared" si="176"/>
        <v>0</v>
      </c>
      <c r="AF174" s="42">
        <f t="shared" si="176"/>
        <v>0</v>
      </c>
      <c r="AG174" s="25"/>
      <c r="AH174" s="25"/>
      <c r="AI174" s="25"/>
      <c r="AJ174" s="25"/>
      <c r="AK174" s="25"/>
      <c r="AL174" s="25"/>
    </row>
    <row r="175">
      <c r="A175" s="26" t="s">
        <v>371</v>
      </c>
      <c r="B175" s="25" t="s">
        <v>330</v>
      </c>
      <c r="C175" s="25" t="s">
        <v>451</v>
      </c>
      <c r="D175" s="28">
        <v>100.03978873239436</v>
      </c>
      <c r="E175" s="29">
        <v>0.13306498037505451</v>
      </c>
      <c r="F175" s="30">
        <v>16.0</v>
      </c>
      <c r="G175" s="59"/>
      <c r="H175" s="34">
        <v>15.053040259091615</v>
      </c>
      <c r="I175" s="35" t="s">
        <v>45</v>
      </c>
      <c r="J175" s="36">
        <v>3400.0</v>
      </c>
      <c r="K175" s="28">
        <v>4.427364782085769</v>
      </c>
      <c r="L175" s="28">
        <v>3.2227459378954326</v>
      </c>
      <c r="M175" s="34">
        <v>15.591517252919527</v>
      </c>
      <c r="N175" s="35" t="s">
        <v>31</v>
      </c>
      <c r="O175" s="36">
        <v>4000.0</v>
      </c>
      <c r="P175" s="28">
        <v>3.8978793132298817</v>
      </c>
      <c r="Q175" s="37">
        <v>2.9112753952248713</v>
      </c>
      <c r="R175" s="38">
        <f t="shared" si="2"/>
        <v>4.17784888</v>
      </c>
      <c r="S175" s="39">
        <f t="array" ref="S175">if(R175="","", if(index(Index_of_Stuff!J:J,match(B175,Index_of_Stuff!F:F,0))&gt;0,(D175-index(Index_of_Stuff!J:J,match(B175,Index_of_Stuff!F:F,0)))*(R175/index(Index_of_Stuff!I:I,match(B175,Index_of_Stuff!F:F,0))),(D175/index(Index_of_Stuff!I:I,match(B175,Index_of_Stuff!F:F,0)))*R175))</f>
        <v>4.168983339</v>
      </c>
      <c r="T175" s="40">
        <f t="array" ref="T175">if(or($F175=0,$F175=""),"", iferror(index(EPS!B:B,match($A175,EPS!$A:$A,0)),index(Ghosts!B:B,match($A175,Ghosts!$A:$A,0)))*($S175/(($F175/48)*$D175)/$E175))</f>
        <v>0.05684211759</v>
      </c>
      <c r="U175" s="40">
        <f t="array" ref="U175">if(or($F175=0,$F175=""),"", iferror(index(EPS!D:D,match($A175,EPS!$A:$A,0)),index(Ghosts!D:D,match($A175,Ghosts!$A:$A,0)))*($S175/(($F175/48)*$D175)/$E175))</f>
        <v>0.0005637234802</v>
      </c>
      <c r="V175" s="40">
        <f t="array" ref="V175">if(or($F175=0,$F175=""),"", iferror(index(EPS!F:F,match($A175,EPS!$A:$A,0)),index(Ghosts!F:F,match($A175,Ghosts!$A:$A,0)))*($S175/(($F175/48)*$D175)/$E175))</f>
        <v>0.0266829114</v>
      </c>
      <c r="W175" s="40">
        <f t="array" ref="W175">if(or($F175=0,$F175=""),"", iferror(index(EPS!M:M,match($A175,EPS!$A:$A,0)),index(Ghosts!M:M,match($A175,Ghosts!$A:$A,0)))*($S175/(($F175/48)*$D175)/$E175))</f>
        <v>0.0161600731</v>
      </c>
      <c r="X175" s="39">
        <f t="shared" si="3"/>
        <v>4.477118754</v>
      </c>
      <c r="Y175" s="41">
        <f t="array" ref="Y175">if(or(F175=0,F175=""),"",((iferror(index(EPS!H:H,match(A175,EPS!A:A,0)),index(Ghosts!H:H,match(A175,Ghosts!A:A,0)))*1.25)+(iferror(index(EPS!I:I,match(A175,EPS!A:A,0)),index(Ghosts!I:I,match(A175,Ghosts!A:A,0)))*1.25)+(iferror(index(EPS!J:J,match(A175,EPS!A:A,0)),index(Ghosts!J:J,match(A175,Ghosts!A:A,0)))*1.5)+(iferror(index(EPS!K:K,match(A175,EPS!A:A,0)),index(Ghosts!K:K,match(A175,Ghosts!A:A,0)))*2)+(iferror(index(EPS!L:L,match(A175,EPS!A:A,0)),index(Ghosts!L:L,match(A175,Ghosts!A:A,0)))*2))*D175*(F175/48))</f>
        <v>9.091115801</v>
      </c>
      <c r="Z175" s="41">
        <f t="shared" si="4"/>
        <v>4.198277908</v>
      </c>
      <c r="AA175" s="41">
        <f t="array" ref="AA175">if(or(F175=0,F175=""),"",((iferror(index(EPS!H:H,match(A175,EPS!A:A,0)),index(Ghosts!H:H,match(A175,Ghosts!A:A,0)))*1.2)+(iferror(index(EPS!I:I,match(A175,EPS!A:A,0)),index(Ghosts!I:I,match(A175,Ghosts!A:A,0)))*1.2)+(iferror(index(EPS!J:J,match(A175,EPS!A:A,0)),index(Ghosts!J:J,match(A175,Ghosts!A:A,0)))*1.5)+(iferror(index(EPS!K:K,match(A175,EPS!A:A,0)),index(Ghosts!K:K,match(A175,Ghosts!A:A,0)))*3)+(iferror(index(EPS!L:L,match(A175,EPS!A:A,0)),index(Ghosts!L:L,match(A175,Ghosts!A:A,0)))*3))*D175*(F175/48))</f>
        <v>9.652839215</v>
      </c>
      <c r="AB175" s="42">
        <f t="shared" ref="AB175:AF175" si="177">if(iferror(search(AB$1,$I175),0)&gt;0,1,0)</f>
        <v>0</v>
      </c>
      <c r="AC175" s="42">
        <f t="shared" si="177"/>
        <v>0</v>
      </c>
      <c r="AD175" s="42">
        <f t="shared" si="177"/>
        <v>0</v>
      </c>
      <c r="AE175" s="42">
        <f t="shared" si="177"/>
        <v>1</v>
      </c>
      <c r="AF175" s="42">
        <f t="shared" si="177"/>
        <v>1</v>
      </c>
      <c r="AG175" s="25"/>
      <c r="AH175" s="25"/>
      <c r="AI175" s="25"/>
      <c r="AJ175" s="25"/>
      <c r="AK175" s="25"/>
      <c r="AL175" s="25"/>
    </row>
    <row r="176">
      <c r="A176" s="26" t="s">
        <v>373</v>
      </c>
      <c r="B176" s="25" t="s">
        <v>330</v>
      </c>
      <c r="C176" s="25" t="s">
        <v>451</v>
      </c>
      <c r="D176" s="28">
        <v>100.03978873239436</v>
      </c>
      <c r="E176" s="29">
        <v>0.191135593220339</v>
      </c>
      <c r="F176" s="30">
        <v>10.0</v>
      </c>
      <c r="G176" s="59"/>
      <c r="H176" s="34">
        <v>8.840694829058199</v>
      </c>
      <c r="I176" s="35" t="s">
        <v>30</v>
      </c>
      <c r="J176" s="36">
        <v>4000.0</v>
      </c>
      <c r="K176" s="28">
        <v>2.2101737072645498</v>
      </c>
      <c r="L176" s="28">
        <v>1.089688935618264</v>
      </c>
      <c r="M176" s="34">
        <v>8.959239653543968</v>
      </c>
      <c r="N176" s="35" t="s">
        <v>30</v>
      </c>
      <c r="O176" s="36">
        <v>3000.0</v>
      </c>
      <c r="P176" s="28">
        <v>2.986413217847989</v>
      </c>
      <c r="Q176" s="37">
        <v>1.486828120305544</v>
      </c>
      <c r="R176" s="38">
        <f t="shared" si="2"/>
        <v>3.951921513</v>
      </c>
      <c r="S176" s="39">
        <f t="array" ref="S176">if(R176="","", if(index(Index_of_Stuff!J:J,match(B176,Index_of_Stuff!F:F,0))&gt;0,(D176-index(Index_of_Stuff!J:J,match(B176,Index_of_Stuff!F:F,0)))*(R176/index(Index_of_Stuff!I:I,match(B176,Index_of_Stuff!F:F,0))),(D176/index(Index_of_Stuff!I:I,match(B176,Index_of_Stuff!F:F,0)))*R176))</f>
        <v>3.943535397</v>
      </c>
      <c r="T176" s="40">
        <f t="array" ref="T176">if(or($F176=0,$F176=""),"", iferror(index(EPS!B:B,match($A176,EPS!$A:$A,0)),index(Ghosts!B:B,match($A176,Ghosts!$A:$A,0)))*($S176/(($F176/48)*$D176)/$E176))</f>
        <v>0.06612856653</v>
      </c>
      <c r="U176" s="40">
        <f t="array" ref="U176">if(or($F176=0,$F176=""),"", iferror(index(EPS!D:D,match($A176,EPS!$A:$A,0)),index(Ghosts!D:D,match($A176,Ghosts!$A:$A,0)))*($S176/(($F176/48)*$D176)/$E176))</f>
        <v>0.005444717304</v>
      </c>
      <c r="V176" s="40">
        <f t="array" ref="V176">if(or($F176=0,$F176=""),"", iferror(index(EPS!F:F,match($A176,EPS!$A:$A,0)),index(Ghosts!F:F,match($A176,Ghosts!$A:$A,0)))*($S176/(($F176/48)*$D176)/$E176))</f>
        <v>0.03484619074</v>
      </c>
      <c r="W176" s="40">
        <f t="array" ref="W176">if(or($F176=0,$F176=""),"", iferror(index(EPS!M:M,match($A176,EPS!$A:$A,0)),index(Ghosts!M:M,match($A176,Ghosts!$A:$A,0)))*($S176/(($F176/48)*$D176)/$E176))</f>
        <v>0.0299954426</v>
      </c>
      <c r="X176" s="39">
        <f t="shared" si="3"/>
        <v>3.567296173</v>
      </c>
      <c r="Y176" s="41">
        <f t="array" ref="Y176">if(or(F176=0,F176=""),"",((iferror(index(EPS!H:H,match(A176,EPS!A:A,0)),index(Ghosts!H:H,match(A176,Ghosts!A:A,0)))*1.25)+(iferror(index(EPS!I:I,match(A176,EPS!A:A,0)),index(Ghosts!I:I,match(A176,Ghosts!A:A,0)))*1.25)+(iferror(index(EPS!J:J,match(A176,EPS!A:A,0)),index(Ghosts!J:J,match(A176,Ghosts!A:A,0)))*1.5)+(iferror(index(EPS!K:K,match(A176,EPS!A:A,0)),index(Ghosts!K:K,match(A176,Ghosts!A:A,0)))*2)+(iferror(index(EPS!L:L,match(A176,EPS!A:A,0)),index(Ghosts!L:L,match(A176,Ghosts!A:A,0)))*2))*D176*(F176/48))</f>
        <v>5.706957323</v>
      </c>
      <c r="Z176" s="41">
        <f t="shared" si="4"/>
        <v>3.197980953</v>
      </c>
      <c r="AA176" s="41">
        <f t="array" ref="AA176">if(or(F176=0,F176=""),"",((iferror(index(EPS!H:H,match(A176,EPS!A:A,0)),index(Ghosts!H:H,match(A176,Ghosts!A:A,0)))*1.2)+(iferror(index(EPS!I:I,match(A176,EPS!A:A,0)),index(Ghosts!I:I,match(A176,Ghosts!A:A,0)))*1.2)+(iferror(index(EPS!J:J,match(A176,EPS!A:A,0)),index(Ghosts!J:J,match(A176,Ghosts!A:A,0)))*1.5)+(iferror(index(EPS!K:K,match(A176,EPS!A:A,0)),index(Ghosts!K:K,match(A176,Ghosts!A:A,0)))*3)+(iferror(index(EPS!L:L,match(A176,EPS!A:A,0)),index(Ghosts!L:L,match(A176,Ghosts!A:A,0)))*3))*D176*(F176/48))</f>
        <v>6.149946012</v>
      </c>
      <c r="AB176" s="42">
        <f t="shared" ref="AB176:AF176" si="178">if(iferror(search(AB$1,$I176),0)&gt;0,1,0)</f>
        <v>0</v>
      </c>
      <c r="AC176" s="42">
        <f t="shared" si="178"/>
        <v>0</v>
      </c>
      <c r="AD176" s="42">
        <f t="shared" si="178"/>
        <v>0</v>
      </c>
      <c r="AE176" s="42">
        <f t="shared" si="178"/>
        <v>1</v>
      </c>
      <c r="AF176" s="42">
        <f t="shared" si="178"/>
        <v>0</v>
      </c>
      <c r="AG176" s="25"/>
      <c r="AH176" s="25"/>
      <c r="AI176" s="25"/>
      <c r="AJ176" s="25"/>
      <c r="AK176" s="25"/>
      <c r="AL176" s="25"/>
    </row>
    <row r="177">
      <c r="A177" s="26" t="s">
        <v>375</v>
      </c>
      <c r="B177" s="25" t="s">
        <v>330</v>
      </c>
      <c r="C177" s="25" t="s">
        <v>451</v>
      </c>
      <c r="D177" s="28">
        <v>100.03978873239436</v>
      </c>
      <c r="E177" s="29">
        <v>0.1831741225051617</v>
      </c>
      <c r="F177" s="30">
        <v>10.0</v>
      </c>
      <c r="G177" s="59"/>
      <c r="H177" s="34">
        <v>8.371223823028807</v>
      </c>
      <c r="I177" s="35" t="s">
        <v>58</v>
      </c>
      <c r="J177" s="36">
        <v>3400.0</v>
      </c>
      <c r="K177" s="28">
        <v>2.462124653832002</v>
      </c>
      <c r="L177" s="28">
        <v>1.1663756266731304</v>
      </c>
      <c r="M177" s="34">
        <v>8.197515519687375</v>
      </c>
      <c r="N177" s="35" t="s">
        <v>27</v>
      </c>
      <c r="O177" s="36">
        <v>3000.0</v>
      </c>
      <c r="P177" s="28">
        <v>2.732505173229125</v>
      </c>
      <c r="Q177" s="37">
        <v>1.2747435407188032</v>
      </c>
      <c r="R177" s="38">
        <f t="shared" si="2"/>
        <v>3.760269751</v>
      </c>
      <c r="S177" s="39">
        <f t="array" ref="S177">if(R177="","", if(index(Index_of_Stuff!J:J,match(B177,Index_of_Stuff!F:F,0))&gt;0,(D177-index(Index_of_Stuff!J:J,match(B177,Index_of_Stuff!F:F,0)))*(R177/index(Index_of_Stuff!I:I,match(B177,Index_of_Stuff!F:F,0))),(D177/index(Index_of_Stuff!I:I,match(B177,Index_of_Stuff!F:F,0)))*R177))</f>
        <v>3.752290327</v>
      </c>
      <c r="T177" s="40">
        <f t="array" ref="T177">if(or($F177=0,$F177=""),"", iferror(index(EPS!B:B,match($A177,EPS!$A:$A,0)),index(Ghosts!B:B,match($A177,Ghosts!$A:$A,0)))*($S177/(($F177/48)*$D177)/$E177))</f>
        <v>0.03390938246</v>
      </c>
      <c r="U177" s="40">
        <f t="array" ref="U177">if(or($F177=0,$F177=""),"", iferror(index(EPS!D:D,match($A177,EPS!$A:$A,0)),index(Ghosts!D:D,match($A177,Ghosts!$A:$A,0)))*($S177/(($F177/48)*$D177)/$E177))</f>
        <v>0.02594804918</v>
      </c>
      <c r="V177" s="40">
        <f t="array" ref="V177">if(or($F177=0,$F177=""),"", iferror(index(EPS!F:F,match($A177,EPS!$A:$A,0)),index(Ghosts!F:F,match($A177,Ghosts!$A:$A,0)))*($S177/(($F177/48)*$D177)/$E177))</f>
        <v>0.03164875696</v>
      </c>
      <c r="W177" s="40">
        <f t="array" ref="W177">if(or($F177=0,$F177=""),"", iferror(index(EPS!M:M,match($A177,EPS!$A:$A,0)),index(Ghosts!M:M,match($A177,Ghosts!$A:$A,0)))*($S177/(($F177/48)*$D177)/$E177))</f>
        <v>0.03341794213</v>
      </c>
      <c r="X177" s="39">
        <f t="shared" si="3"/>
        <v>3.617620561</v>
      </c>
      <c r="Y177" s="41">
        <f t="array" ref="Y177">if(or(F177=0,F177=""),"",((iferror(index(EPS!H:H,match(A177,EPS!A:A,0)),index(Ghosts!H:H,match(A177,Ghosts!A:A,0)))*1.25)+(iferror(index(EPS!I:I,match(A177,EPS!A:A,0)),index(Ghosts!I:I,match(A177,Ghosts!A:A,0)))*1.25)+(iferror(index(EPS!J:J,match(A177,EPS!A:A,0)),index(Ghosts!J:J,match(A177,Ghosts!A:A,0)))*1.5)+(iferror(index(EPS!K:K,match(A177,EPS!A:A,0)),index(Ghosts!K:K,match(A177,Ghosts!A:A,0)))*2)+(iferror(index(EPS!L:L,match(A177,EPS!A:A,0)),index(Ghosts!L:L,match(A177,Ghosts!A:A,0)))*2))*D177*(F177/48))</f>
        <v>4.277222009</v>
      </c>
      <c r="Z177" s="41">
        <f t="shared" si="4"/>
        <v>2.998978766</v>
      </c>
      <c r="AA177" s="41">
        <f t="array" ref="AA177">if(or(F177=0,F177=""),"",((iferror(index(EPS!H:H,match(A177,EPS!A:A,0)),index(Ghosts!H:H,match(A177,Ghosts!A:A,0)))*1.2)+(iferror(index(EPS!I:I,match(A177,EPS!A:A,0)),index(Ghosts!I:I,match(A177,Ghosts!A:A,0)))*1.2)+(iferror(index(EPS!J:J,match(A177,EPS!A:A,0)),index(Ghosts!J:J,match(A177,Ghosts!A:A,0)))*1.5)+(iferror(index(EPS!K:K,match(A177,EPS!A:A,0)),index(Ghosts!K:K,match(A177,Ghosts!A:A,0)))*3)+(iferror(index(EPS!L:L,match(A177,EPS!A:A,0)),index(Ghosts!L:L,match(A177,Ghosts!A:A,0)))*3))*D177*(F177/48))</f>
        <v>4.666230896</v>
      </c>
      <c r="AB177" s="42">
        <f t="shared" ref="AB177:AF177" si="179">if(iferror(search(AB$1,$I177),0)&gt;0,1,0)</f>
        <v>1</v>
      </c>
      <c r="AC177" s="42">
        <f t="shared" si="179"/>
        <v>1</v>
      </c>
      <c r="AD177" s="42">
        <f t="shared" si="179"/>
        <v>0</v>
      </c>
      <c r="AE177" s="42">
        <f t="shared" si="179"/>
        <v>0</v>
      </c>
      <c r="AF177" s="42">
        <f t="shared" si="179"/>
        <v>0</v>
      </c>
      <c r="AG177" s="25"/>
      <c r="AH177" s="25"/>
      <c r="AI177" s="25"/>
      <c r="AJ177" s="25"/>
      <c r="AK177" s="25"/>
      <c r="AL177" s="25"/>
    </row>
    <row r="178">
      <c r="A178" s="26" t="s">
        <v>374</v>
      </c>
      <c r="B178" s="25" t="s">
        <v>330</v>
      </c>
      <c r="C178" s="25" t="s">
        <v>451</v>
      </c>
      <c r="D178" s="28">
        <v>100.03978873239436</v>
      </c>
      <c r="E178" s="29">
        <v>0.18561783439490445</v>
      </c>
      <c r="F178" s="30">
        <v>6.0</v>
      </c>
      <c r="G178" s="59"/>
      <c r="H178" s="34">
        <v>5.280446323489754</v>
      </c>
      <c r="I178" s="35" t="s">
        <v>45</v>
      </c>
      <c r="J178" s="36">
        <v>3300.0</v>
      </c>
      <c r="K178" s="28">
        <v>1.6001352495423495</v>
      </c>
      <c r="L178" s="28">
        <v>0.5409888477751027</v>
      </c>
      <c r="M178" s="34">
        <v>5.376609827796984</v>
      </c>
      <c r="N178" s="35" t="s">
        <v>31</v>
      </c>
      <c r="O178" s="36">
        <v>3000.0</v>
      </c>
      <c r="P178" s="28">
        <v>1.792203275932328</v>
      </c>
      <c r="Q178" s="37">
        <v>0.6139833865554981</v>
      </c>
      <c r="R178" s="38">
        <f t="shared" si="2"/>
        <v>2.291294933</v>
      </c>
      <c r="S178" s="39">
        <f t="array" ref="S178">if(R178="","", if(index(Index_of_Stuff!J:J,match(B178,Index_of_Stuff!F:F,0))&gt;0,(D178-index(Index_of_Stuff!J:J,match(B178,Index_of_Stuff!F:F,0)))*(R178/index(Index_of_Stuff!I:I,match(B178,Index_of_Stuff!F:F,0))),(D178/index(Index_of_Stuff!I:I,match(B178,Index_of_Stuff!F:F,0)))*R178))</f>
        <v>2.286432725</v>
      </c>
      <c r="T178" s="40">
        <f t="array" ref="T178">if(or($F178=0,$F178=""),"", iferror(index(EPS!B:B,match($A178,EPS!$A:$A,0)),index(Ghosts!B:B,match($A178,Ghosts!$A:$A,0)))*($S178/(($F178/48)*$D178)/$E178))</f>
        <v>0.06471743805</v>
      </c>
      <c r="U178" s="40">
        <f t="array" ref="U178">if(or($F178=0,$F178=""),"", iferror(index(EPS!D:D,match($A178,EPS!$A:$A,0)),index(Ghosts!D:D,match($A178,Ghosts!$A:$A,0)))*($S178/(($F178/48)*$D178)/$E178))</f>
        <v>0.004334196764</v>
      </c>
      <c r="V178" s="40">
        <f t="array" ref="V178">if(or($F178=0,$F178=""),"", iferror(index(EPS!F:F,match($A178,EPS!$A:$A,0)),index(Ghosts!F:F,match($A178,Ghosts!$A:$A,0)))*($S178/(($F178/48)*$D178)/$E178))</f>
        <v>0.03201395337</v>
      </c>
      <c r="W178" s="40">
        <f t="array" ref="W178">if(or($F178=0,$F178=""),"", iferror(index(EPS!M:M,match($A178,EPS!$A:$A,0)),index(Ghosts!M:M,match($A178,Ghosts!$A:$A,0)))*($S178/(($F178/48)*$D178)/$E178))</f>
        <v>0.02699022531</v>
      </c>
      <c r="X178" s="39">
        <f t="shared" si="3"/>
        <v>2.039853878</v>
      </c>
      <c r="Y178" s="41">
        <f t="array" ref="Y178">if(or(F178=0,F178=""),"",((iferror(index(EPS!H:H,match(A178,EPS!A:A,0)),index(Ghosts!H:H,match(A178,Ghosts!A:A,0)))*1.25)+(iferror(index(EPS!I:I,match(A178,EPS!A:A,0)),index(Ghosts!I:I,match(A178,Ghosts!A:A,0)))*1.25)+(iferror(index(EPS!J:J,match(A178,EPS!A:A,0)),index(Ghosts!J:J,match(A178,Ghosts!A:A,0)))*1.5)+(iferror(index(EPS!K:K,match(A178,EPS!A:A,0)),index(Ghosts!K:K,match(A178,Ghosts!A:A,0)))*2)+(iferror(index(EPS!L:L,match(A178,EPS!A:A,0)),index(Ghosts!L:L,match(A178,Ghosts!A:A,0)))*2))*D178*(F178/48))</f>
        <v>3.004945154</v>
      </c>
      <c r="Z178" s="41">
        <f t="shared" si="4"/>
        <v>1.843998343</v>
      </c>
      <c r="AA178" s="41">
        <f t="array" ref="AA178">if(or(F178=0,F178=""),"",((iferror(index(EPS!H:H,match(A178,EPS!A:A,0)),index(Ghosts!H:H,match(A178,Ghosts!A:A,0)))*1.2)+(iferror(index(EPS!I:I,match(A178,EPS!A:A,0)),index(Ghosts!I:I,match(A178,Ghosts!A:A,0)))*1.2)+(iferror(index(EPS!J:J,match(A178,EPS!A:A,0)),index(Ghosts!J:J,match(A178,Ghosts!A:A,0)))*1.5)+(iferror(index(EPS!K:K,match(A178,EPS!A:A,0)),index(Ghosts!K:K,match(A178,Ghosts!A:A,0)))*3)+(iferror(index(EPS!L:L,match(A178,EPS!A:A,0)),index(Ghosts!L:L,match(A178,Ghosts!A:A,0)))*3))*D178*(F178/48))</f>
        <v>3.279179225</v>
      </c>
      <c r="AB178" s="42">
        <f t="shared" ref="AB178:AF178" si="180">if(iferror(search(AB$1,$I178),0)&gt;0,1,0)</f>
        <v>0</v>
      </c>
      <c r="AC178" s="42">
        <f t="shared" si="180"/>
        <v>0</v>
      </c>
      <c r="AD178" s="42">
        <f t="shared" si="180"/>
        <v>0</v>
      </c>
      <c r="AE178" s="42">
        <f t="shared" si="180"/>
        <v>1</v>
      </c>
      <c r="AF178" s="42">
        <f t="shared" si="180"/>
        <v>1</v>
      </c>
      <c r="AG178" s="25"/>
      <c r="AH178" s="25"/>
      <c r="AI178" s="25"/>
      <c r="AJ178" s="25"/>
      <c r="AK178" s="25"/>
      <c r="AL178" s="25"/>
    </row>
    <row r="179">
      <c r="A179" s="26" t="s">
        <v>377</v>
      </c>
      <c r="B179" s="25" t="s">
        <v>330</v>
      </c>
      <c r="C179" s="25" t="s">
        <v>451</v>
      </c>
      <c r="D179" s="28">
        <v>100.03978873239436</v>
      </c>
      <c r="E179" s="29">
        <v>0.17011787072243345</v>
      </c>
      <c r="F179" s="30">
        <v>0.0</v>
      </c>
      <c r="G179" s="59"/>
      <c r="H179" s="34" t="s">
        <v>64</v>
      </c>
      <c r="I179" s="35" t="s">
        <v>40</v>
      </c>
      <c r="J179" s="36">
        <v>3000.0</v>
      </c>
      <c r="K179" s="28" t="s">
        <v>64</v>
      </c>
      <c r="L179" s="28" t="s">
        <v>64</v>
      </c>
      <c r="M179" s="34" t="s">
        <v>64</v>
      </c>
      <c r="N179" s="35" t="s">
        <v>28</v>
      </c>
      <c r="O179" s="36">
        <v>3000.0</v>
      </c>
      <c r="P179" s="28" t="s">
        <v>64</v>
      </c>
      <c r="Q179" s="37" t="s">
        <v>64</v>
      </c>
      <c r="R179" s="38" t="str">
        <f t="shared" si="2"/>
        <v/>
      </c>
      <c r="S179" s="39" t="str">
        <f t="array" ref="S179">if(R179="","", if(index(Index_of_Stuff!J:J,match(B179,Index_of_Stuff!F:F,0))&gt;0,(D179-index(Index_of_Stuff!J:J,match(B179,Index_of_Stuff!F:F,0)))*(R179/index(Index_of_Stuff!I:I,match(B179,Index_of_Stuff!F:F,0))),(D179/index(Index_of_Stuff!I:I,match(B179,Index_of_Stuff!F:F,0)))*R179))</f>
        <v/>
      </c>
      <c r="T179" s="40" t="str">
        <f t="array" ref="T179">if(or($F179=0,$F179=""),"", iferror(index(EPS!B:B,match($A179,EPS!$A:$A,0)),index(Ghosts!B:B,match($A179,Ghosts!$A:$A,0)))*($S179/(($F179/48)*$D179)/$E179))</f>
        <v/>
      </c>
      <c r="U179" s="40" t="str">
        <f t="array" ref="U179">if(or($F179=0,$F179=""),"", iferror(index(EPS!D:D,match($A179,EPS!$A:$A,0)),index(Ghosts!D:D,match($A179,Ghosts!$A:$A,0)))*($S179/(($F179/48)*$D179)/$E179))</f>
        <v/>
      </c>
      <c r="V179" s="40" t="str">
        <f t="array" ref="V179">if(or($F179=0,$F179=""),"", iferror(index(EPS!F:F,match($A179,EPS!$A:$A,0)),index(Ghosts!F:F,match($A179,Ghosts!$A:$A,0)))*($S179/(($F179/48)*$D179)/$E179))</f>
        <v/>
      </c>
      <c r="W179" s="40" t="str">
        <f t="array" ref="W179">if(or($F179=0,$F179=""),"", iferror(index(EPS!M:M,match($A179,EPS!$A:$A,0)),index(Ghosts!M:M,match($A179,Ghosts!$A:$A,0)))*($S179/(($F179/48)*$D179)/$E179))</f>
        <v/>
      </c>
      <c r="X179" s="39" t="str">
        <f t="shared" si="3"/>
        <v/>
      </c>
      <c r="Y179" s="41" t="str">
        <f t="array" ref="Y179">if(or(F179=0,F179=""),"",((iferror(index(EPS!H:H,match(A179,EPS!A:A,0)),index(Ghosts!H:H,match(A179,Ghosts!A:A,0)))*1.25)+(iferror(index(EPS!I:I,match(A179,EPS!A:A,0)),index(Ghosts!I:I,match(A179,Ghosts!A:A,0)))*1.25)+(iferror(index(EPS!J:J,match(A179,EPS!A:A,0)),index(Ghosts!J:J,match(A179,Ghosts!A:A,0)))*1.5)+(iferror(index(EPS!K:K,match(A179,EPS!A:A,0)),index(Ghosts!K:K,match(A179,Ghosts!A:A,0)))*2)+(iferror(index(EPS!L:L,match(A179,EPS!A:A,0)),index(Ghosts!L:L,match(A179,Ghosts!A:A,0)))*2))*D179*(F179/48))</f>
        <v/>
      </c>
      <c r="Z179" s="41" t="str">
        <f t="shared" si="4"/>
        <v/>
      </c>
      <c r="AA179" s="41" t="str">
        <f t="array" ref="AA179">if(or(F179=0,F179=""),"",((iferror(index(EPS!H:H,match(A179,EPS!A:A,0)),index(Ghosts!H:H,match(A179,Ghosts!A:A,0)))*1.2)+(iferror(index(EPS!I:I,match(A179,EPS!A:A,0)),index(Ghosts!I:I,match(A179,Ghosts!A:A,0)))*1.2)+(iferror(index(EPS!J:J,match(A179,EPS!A:A,0)),index(Ghosts!J:J,match(A179,Ghosts!A:A,0)))*1.5)+(iferror(index(EPS!K:K,match(A179,EPS!A:A,0)),index(Ghosts!K:K,match(A179,Ghosts!A:A,0)))*3)+(iferror(index(EPS!L:L,match(A179,EPS!A:A,0)),index(Ghosts!L:L,match(A179,Ghosts!A:A,0)))*3))*D179*(F179/48))</f>
        <v/>
      </c>
      <c r="AB179" s="42">
        <f t="shared" ref="AB179:AF179" si="181">if(iferror(search(AB$1,$I179),0)&gt;0,1,0)</f>
        <v>0</v>
      </c>
      <c r="AC179" s="42">
        <f t="shared" si="181"/>
        <v>1</v>
      </c>
      <c r="AD179" s="42">
        <f t="shared" si="181"/>
        <v>1</v>
      </c>
      <c r="AE179" s="42">
        <f t="shared" si="181"/>
        <v>0</v>
      </c>
      <c r="AF179" s="42">
        <f t="shared" si="181"/>
        <v>0</v>
      </c>
      <c r="AG179" s="25"/>
      <c r="AH179" s="25"/>
      <c r="AI179" s="25"/>
      <c r="AJ179" s="25"/>
      <c r="AK179" s="25"/>
      <c r="AL179" s="25"/>
    </row>
    <row r="180">
      <c r="A180" s="26" t="s">
        <v>378</v>
      </c>
      <c r="B180" s="25" t="s">
        <v>330</v>
      </c>
      <c r="C180" s="25" t="s">
        <v>451</v>
      </c>
      <c r="D180" s="28">
        <v>100.03978873239436</v>
      </c>
      <c r="E180" s="29">
        <v>0.16634265734265735</v>
      </c>
      <c r="F180" s="30">
        <v>0.0</v>
      </c>
      <c r="G180" s="59"/>
      <c r="H180" s="34" t="s">
        <v>64</v>
      </c>
      <c r="I180" s="35" t="s">
        <v>44</v>
      </c>
      <c r="J180" s="36">
        <v>3000.0</v>
      </c>
      <c r="K180" s="28" t="s">
        <v>64</v>
      </c>
      <c r="L180" s="28" t="s">
        <v>64</v>
      </c>
      <c r="M180" s="34" t="s">
        <v>64</v>
      </c>
      <c r="N180" s="35" t="s">
        <v>29</v>
      </c>
      <c r="O180" s="36">
        <v>3000.0</v>
      </c>
      <c r="P180" s="28" t="s">
        <v>64</v>
      </c>
      <c r="Q180" s="37" t="s">
        <v>64</v>
      </c>
      <c r="R180" s="38" t="str">
        <f t="shared" si="2"/>
        <v/>
      </c>
      <c r="S180" s="39" t="str">
        <f t="array" ref="S180">if(R180="","", if(index(Index_of_Stuff!J:J,match(B180,Index_of_Stuff!F:F,0))&gt;0,(D180-index(Index_of_Stuff!J:J,match(B180,Index_of_Stuff!F:F,0)))*(R180/index(Index_of_Stuff!I:I,match(B180,Index_of_Stuff!F:F,0))),(D180/index(Index_of_Stuff!I:I,match(B180,Index_of_Stuff!F:F,0)))*R180))</f>
        <v/>
      </c>
      <c r="T180" s="40" t="str">
        <f t="array" ref="T180">if(or($F180=0,$F180=""),"", iferror(index(EPS!B:B,match($A180,EPS!$A:$A,0)),index(Ghosts!B:B,match($A180,Ghosts!$A:$A,0)))*($S180/(($F180/48)*$D180)/$E180))</f>
        <v/>
      </c>
      <c r="U180" s="40" t="str">
        <f t="array" ref="U180">if(or($F180=0,$F180=""),"", iferror(index(EPS!D:D,match($A180,EPS!$A:$A,0)),index(Ghosts!D:D,match($A180,Ghosts!$A:$A,0)))*($S180/(($F180/48)*$D180)/$E180))</f>
        <v/>
      </c>
      <c r="V180" s="40" t="str">
        <f t="array" ref="V180">if(or($F180=0,$F180=""),"", iferror(index(EPS!F:F,match($A180,EPS!$A:$A,0)),index(Ghosts!F:F,match($A180,Ghosts!$A:$A,0)))*($S180/(($F180/48)*$D180)/$E180))</f>
        <v/>
      </c>
      <c r="W180" s="40" t="str">
        <f t="array" ref="W180">if(or($F180=0,$F180=""),"", iferror(index(EPS!M:M,match($A180,EPS!$A:$A,0)),index(Ghosts!M:M,match($A180,Ghosts!$A:$A,0)))*($S180/(($F180/48)*$D180)/$E180))</f>
        <v/>
      </c>
      <c r="X180" s="39" t="str">
        <f t="shared" si="3"/>
        <v/>
      </c>
      <c r="Y180" s="41" t="str">
        <f t="array" ref="Y180">if(or(F180=0,F180=""),"",((iferror(index(EPS!H:H,match(A180,EPS!A:A,0)),index(Ghosts!H:H,match(A180,Ghosts!A:A,0)))*1.25)+(iferror(index(EPS!I:I,match(A180,EPS!A:A,0)),index(Ghosts!I:I,match(A180,Ghosts!A:A,0)))*1.25)+(iferror(index(EPS!J:J,match(A180,EPS!A:A,0)),index(Ghosts!J:J,match(A180,Ghosts!A:A,0)))*1.5)+(iferror(index(EPS!K:K,match(A180,EPS!A:A,0)),index(Ghosts!K:K,match(A180,Ghosts!A:A,0)))*2)+(iferror(index(EPS!L:L,match(A180,EPS!A:A,0)),index(Ghosts!L:L,match(A180,Ghosts!A:A,0)))*2))*D180*(F180/48))</f>
        <v/>
      </c>
      <c r="Z180" s="41" t="str">
        <f t="shared" si="4"/>
        <v/>
      </c>
      <c r="AA180" s="41" t="str">
        <f t="array" ref="AA180">if(or(F180=0,F180=""),"",((iferror(index(EPS!H:H,match(A180,EPS!A:A,0)),index(Ghosts!H:H,match(A180,Ghosts!A:A,0)))*1.2)+(iferror(index(EPS!I:I,match(A180,EPS!A:A,0)),index(Ghosts!I:I,match(A180,Ghosts!A:A,0)))*1.2)+(iferror(index(EPS!J:J,match(A180,EPS!A:A,0)),index(Ghosts!J:J,match(A180,Ghosts!A:A,0)))*1.5)+(iferror(index(EPS!K:K,match(A180,EPS!A:A,0)),index(Ghosts!K:K,match(A180,Ghosts!A:A,0)))*3)+(iferror(index(EPS!L:L,match(A180,EPS!A:A,0)),index(Ghosts!L:L,match(A180,Ghosts!A:A,0)))*3))*D180*(F180/48))</f>
        <v/>
      </c>
      <c r="AB180" s="42">
        <f t="shared" ref="AB180:AF180" si="182">if(iferror(search(AB$1,$I180),0)&gt;0,1,0)</f>
        <v>0</v>
      </c>
      <c r="AC180" s="42">
        <f t="shared" si="182"/>
        <v>0</v>
      </c>
      <c r="AD180" s="42">
        <f t="shared" si="182"/>
        <v>1</v>
      </c>
      <c r="AE180" s="42">
        <f t="shared" si="182"/>
        <v>1</v>
      </c>
      <c r="AF180" s="42">
        <f t="shared" si="182"/>
        <v>0</v>
      </c>
      <c r="AG180" s="25"/>
      <c r="AH180" s="25"/>
      <c r="AI180" s="25"/>
      <c r="AJ180" s="25"/>
      <c r="AK180" s="25"/>
      <c r="AL180" s="25"/>
    </row>
    <row r="181">
      <c r="A181" s="26" t="s">
        <v>379</v>
      </c>
      <c r="B181" s="25" t="s">
        <v>330</v>
      </c>
      <c r="C181" s="25" t="s">
        <v>451</v>
      </c>
      <c r="D181" s="28">
        <v>100.03978873239436</v>
      </c>
      <c r="E181" s="29">
        <v>0.15945551601423488</v>
      </c>
      <c r="F181" s="30">
        <v>0.0</v>
      </c>
      <c r="G181" s="59"/>
      <c r="H181" s="34" t="s">
        <v>64</v>
      </c>
      <c r="I181" s="35" t="s">
        <v>45</v>
      </c>
      <c r="J181" s="36">
        <v>3000.0</v>
      </c>
      <c r="K181" s="28" t="s">
        <v>64</v>
      </c>
      <c r="L181" s="28" t="s">
        <v>64</v>
      </c>
      <c r="M181" s="34" t="s">
        <v>64</v>
      </c>
      <c r="N181" s="35" t="s">
        <v>31</v>
      </c>
      <c r="O181" s="36">
        <v>3000.0</v>
      </c>
      <c r="P181" s="28" t="s">
        <v>64</v>
      </c>
      <c r="Q181" s="37" t="s">
        <v>64</v>
      </c>
      <c r="R181" s="38" t="str">
        <f t="shared" si="2"/>
        <v/>
      </c>
      <c r="S181" s="39" t="str">
        <f t="array" ref="S181">if(R181="","", if(index(Index_of_Stuff!J:J,match(B181,Index_of_Stuff!F:F,0))&gt;0,(D181-index(Index_of_Stuff!J:J,match(B181,Index_of_Stuff!F:F,0)))*(R181/index(Index_of_Stuff!I:I,match(B181,Index_of_Stuff!F:F,0))),(D181/index(Index_of_Stuff!I:I,match(B181,Index_of_Stuff!F:F,0)))*R181))</f>
        <v/>
      </c>
      <c r="T181" s="40" t="str">
        <f t="array" ref="T181">if(or($F181=0,$F181=""),"", iferror(index(EPS!B:B,match($A181,EPS!$A:$A,0)),index(Ghosts!B:B,match($A181,Ghosts!$A:$A,0)))*($S181/(($F181/48)*$D181)/$E181))</f>
        <v/>
      </c>
      <c r="U181" s="40" t="str">
        <f t="array" ref="U181">if(or($F181=0,$F181=""),"", iferror(index(EPS!D:D,match($A181,EPS!$A:$A,0)),index(Ghosts!D:D,match($A181,Ghosts!$A:$A,0)))*($S181/(($F181/48)*$D181)/$E181))</f>
        <v/>
      </c>
      <c r="V181" s="40" t="str">
        <f t="array" ref="V181">if(or($F181=0,$F181=""),"", iferror(index(EPS!F:F,match($A181,EPS!$A:$A,0)),index(Ghosts!F:F,match($A181,Ghosts!$A:$A,0)))*($S181/(($F181/48)*$D181)/$E181))</f>
        <v/>
      </c>
      <c r="W181" s="40" t="str">
        <f t="array" ref="W181">if(or($F181=0,$F181=""),"", iferror(index(EPS!M:M,match($A181,EPS!$A:$A,0)),index(Ghosts!M:M,match($A181,Ghosts!$A:$A,0)))*($S181/(($F181/48)*$D181)/$E181))</f>
        <v/>
      </c>
      <c r="X181" s="39" t="str">
        <f t="shared" si="3"/>
        <v/>
      </c>
      <c r="Y181" s="41" t="str">
        <f t="array" ref="Y181">if(or(F181=0,F181=""),"",((iferror(index(EPS!H:H,match(A181,EPS!A:A,0)),index(Ghosts!H:H,match(A181,Ghosts!A:A,0)))*1.25)+(iferror(index(EPS!I:I,match(A181,EPS!A:A,0)),index(Ghosts!I:I,match(A181,Ghosts!A:A,0)))*1.25)+(iferror(index(EPS!J:J,match(A181,EPS!A:A,0)),index(Ghosts!J:J,match(A181,Ghosts!A:A,0)))*1.5)+(iferror(index(EPS!K:K,match(A181,EPS!A:A,0)),index(Ghosts!K:K,match(A181,Ghosts!A:A,0)))*2)+(iferror(index(EPS!L:L,match(A181,EPS!A:A,0)),index(Ghosts!L:L,match(A181,Ghosts!A:A,0)))*2))*D181*(F181/48))</f>
        <v/>
      </c>
      <c r="Z181" s="41" t="str">
        <f t="shared" si="4"/>
        <v/>
      </c>
      <c r="AA181" s="41" t="str">
        <f t="array" ref="AA181">if(or(F181=0,F181=""),"",((iferror(index(EPS!H:H,match(A181,EPS!A:A,0)),index(Ghosts!H:H,match(A181,Ghosts!A:A,0)))*1.2)+(iferror(index(EPS!I:I,match(A181,EPS!A:A,0)),index(Ghosts!I:I,match(A181,Ghosts!A:A,0)))*1.2)+(iferror(index(EPS!J:J,match(A181,EPS!A:A,0)),index(Ghosts!J:J,match(A181,Ghosts!A:A,0)))*1.5)+(iferror(index(EPS!K:K,match(A181,EPS!A:A,0)),index(Ghosts!K:K,match(A181,Ghosts!A:A,0)))*3)+(iferror(index(EPS!L:L,match(A181,EPS!A:A,0)),index(Ghosts!L:L,match(A181,Ghosts!A:A,0)))*3))*D181*(F181/48))</f>
        <v/>
      </c>
      <c r="AB181" s="42">
        <f t="shared" ref="AB181:AF181" si="183">if(iferror(search(AB$1,$I181),0)&gt;0,1,0)</f>
        <v>0</v>
      </c>
      <c r="AC181" s="42">
        <f t="shared" si="183"/>
        <v>0</v>
      </c>
      <c r="AD181" s="42">
        <f t="shared" si="183"/>
        <v>0</v>
      </c>
      <c r="AE181" s="42">
        <f t="shared" si="183"/>
        <v>1</v>
      </c>
      <c r="AF181" s="42">
        <f t="shared" si="183"/>
        <v>1</v>
      </c>
      <c r="AG181" s="25"/>
      <c r="AH181" s="25"/>
      <c r="AI181" s="25"/>
      <c r="AJ181" s="25"/>
      <c r="AK181" s="25"/>
      <c r="AL181" s="25"/>
    </row>
    <row r="182">
      <c r="A182" s="26" t="s">
        <v>372</v>
      </c>
      <c r="B182" s="25" t="s">
        <v>330</v>
      </c>
      <c r="C182" s="25" t="s">
        <v>451</v>
      </c>
      <c r="D182" s="28">
        <v>100.03978873239436</v>
      </c>
      <c r="E182" s="29">
        <v>0.13320173391130377</v>
      </c>
      <c r="F182" s="30">
        <v>0.0</v>
      </c>
      <c r="G182" s="59"/>
      <c r="H182" s="34" t="s">
        <v>64</v>
      </c>
      <c r="I182" s="35" t="s">
        <v>45</v>
      </c>
      <c r="J182" s="36">
        <v>3500.0</v>
      </c>
      <c r="K182" s="28" t="s">
        <v>64</v>
      </c>
      <c r="L182" s="28" t="s">
        <v>64</v>
      </c>
      <c r="M182" s="34" t="s">
        <v>64</v>
      </c>
      <c r="N182" s="35" t="s">
        <v>30</v>
      </c>
      <c r="O182" s="36">
        <v>3100.0</v>
      </c>
      <c r="P182" s="28" t="s">
        <v>64</v>
      </c>
      <c r="Q182" s="37" t="s">
        <v>64</v>
      </c>
      <c r="R182" s="38" t="str">
        <f t="shared" si="2"/>
        <v/>
      </c>
      <c r="S182" s="39" t="str">
        <f t="array" ref="S182">if(R182="","", if(index(Index_of_Stuff!J:J,match(B182,Index_of_Stuff!F:F,0))&gt;0,(D182-index(Index_of_Stuff!J:J,match(B182,Index_of_Stuff!F:F,0)))*(R182/index(Index_of_Stuff!I:I,match(B182,Index_of_Stuff!F:F,0))),(D182/index(Index_of_Stuff!I:I,match(B182,Index_of_Stuff!F:F,0)))*R182))</f>
        <v/>
      </c>
      <c r="T182" s="40" t="str">
        <f t="array" ref="T182">if(or($F182=0,$F182=""),"", iferror(index(EPS!B:B,match($A182,EPS!$A:$A,0)),index(Ghosts!B:B,match($A182,Ghosts!$A:$A,0)))*($S182/(($F182/48)*$D182)/$E182))</f>
        <v/>
      </c>
      <c r="U182" s="40" t="str">
        <f t="array" ref="U182">if(or($F182=0,$F182=""),"", iferror(index(EPS!D:D,match($A182,EPS!$A:$A,0)),index(Ghosts!D:D,match($A182,Ghosts!$A:$A,0)))*($S182/(($F182/48)*$D182)/$E182))</f>
        <v/>
      </c>
      <c r="V182" s="40" t="str">
        <f t="array" ref="V182">if(or($F182=0,$F182=""),"", iferror(index(EPS!F:F,match($A182,EPS!$A:$A,0)),index(Ghosts!F:F,match($A182,Ghosts!$A:$A,0)))*($S182/(($F182/48)*$D182)/$E182))</f>
        <v/>
      </c>
      <c r="W182" s="40" t="str">
        <f t="array" ref="W182">if(or($F182=0,$F182=""),"", iferror(index(EPS!M:M,match($A182,EPS!$A:$A,0)),index(Ghosts!M:M,match($A182,Ghosts!$A:$A,0)))*($S182/(($F182/48)*$D182)/$E182))</f>
        <v/>
      </c>
      <c r="X182" s="39" t="str">
        <f t="shared" si="3"/>
        <v/>
      </c>
      <c r="Y182" s="41" t="str">
        <f t="array" ref="Y182">if(or(F182=0,F182=""),"",((iferror(index(EPS!H:H,match(A182,EPS!A:A,0)),index(Ghosts!H:H,match(A182,Ghosts!A:A,0)))*1.25)+(iferror(index(EPS!I:I,match(A182,EPS!A:A,0)),index(Ghosts!I:I,match(A182,Ghosts!A:A,0)))*1.25)+(iferror(index(EPS!J:J,match(A182,EPS!A:A,0)),index(Ghosts!J:J,match(A182,Ghosts!A:A,0)))*1.5)+(iferror(index(EPS!K:K,match(A182,EPS!A:A,0)),index(Ghosts!K:K,match(A182,Ghosts!A:A,0)))*2)+(iferror(index(EPS!L:L,match(A182,EPS!A:A,0)),index(Ghosts!L:L,match(A182,Ghosts!A:A,0)))*2))*D182*(F182/48))</f>
        <v/>
      </c>
      <c r="Z182" s="41" t="str">
        <f t="shared" si="4"/>
        <v/>
      </c>
      <c r="AA182" s="41" t="str">
        <f t="array" ref="AA182">if(or(F182=0,F182=""),"",((iferror(index(EPS!H:H,match(A182,EPS!A:A,0)),index(Ghosts!H:H,match(A182,Ghosts!A:A,0)))*1.2)+(iferror(index(EPS!I:I,match(A182,EPS!A:A,0)),index(Ghosts!I:I,match(A182,Ghosts!A:A,0)))*1.2)+(iferror(index(EPS!J:J,match(A182,EPS!A:A,0)),index(Ghosts!J:J,match(A182,Ghosts!A:A,0)))*1.5)+(iferror(index(EPS!K:K,match(A182,EPS!A:A,0)),index(Ghosts!K:K,match(A182,Ghosts!A:A,0)))*3)+(iferror(index(EPS!L:L,match(A182,EPS!A:A,0)),index(Ghosts!L:L,match(A182,Ghosts!A:A,0)))*3))*D182*(F182/48))</f>
        <v/>
      </c>
      <c r="AB182" s="42">
        <f t="shared" ref="AB182:AF182" si="184">if(iferror(search(AB$1,$I182),0)&gt;0,1,0)</f>
        <v>0</v>
      </c>
      <c r="AC182" s="42">
        <f t="shared" si="184"/>
        <v>0</v>
      </c>
      <c r="AD182" s="42">
        <f t="shared" si="184"/>
        <v>0</v>
      </c>
      <c r="AE182" s="42">
        <f t="shared" si="184"/>
        <v>1</v>
      </c>
      <c r="AF182" s="42">
        <f t="shared" si="184"/>
        <v>1</v>
      </c>
      <c r="AG182" s="25"/>
      <c r="AH182" s="25"/>
      <c r="AI182" s="25"/>
      <c r="AJ182" s="25"/>
      <c r="AK182" s="25"/>
      <c r="AL182" s="25"/>
    </row>
    <row r="183">
      <c r="A183" s="26" t="s">
        <v>380</v>
      </c>
      <c r="B183" s="25" t="s">
        <v>330</v>
      </c>
      <c r="C183" s="25" t="s">
        <v>451</v>
      </c>
      <c r="D183" s="28">
        <v>100.03978873239436</v>
      </c>
      <c r="E183" s="29">
        <v>0.17128167730173202</v>
      </c>
      <c r="F183" s="30">
        <v>0.0</v>
      </c>
      <c r="G183" s="59"/>
      <c r="H183" s="34" t="s">
        <v>64</v>
      </c>
      <c r="I183" s="35" t="s">
        <v>27</v>
      </c>
      <c r="J183" s="36">
        <v>3000.0</v>
      </c>
      <c r="K183" s="28" t="s">
        <v>64</v>
      </c>
      <c r="L183" s="28" t="s">
        <v>64</v>
      </c>
      <c r="M183" s="34" t="s">
        <v>64</v>
      </c>
      <c r="N183" s="35" t="s">
        <v>27</v>
      </c>
      <c r="O183" s="36">
        <v>3000.0</v>
      </c>
      <c r="P183" s="28" t="s">
        <v>64</v>
      </c>
      <c r="Q183" s="37" t="s">
        <v>64</v>
      </c>
      <c r="R183" s="38" t="str">
        <f t="shared" si="2"/>
        <v/>
      </c>
      <c r="S183" s="39" t="str">
        <f t="array" ref="S183">if(R183="","", if(index(Index_of_Stuff!J:J,match(B183,Index_of_Stuff!F:F,0))&gt;0,(D183-index(Index_of_Stuff!J:J,match(B183,Index_of_Stuff!F:F,0)))*(R183/index(Index_of_Stuff!I:I,match(B183,Index_of_Stuff!F:F,0))),(D183/index(Index_of_Stuff!I:I,match(B183,Index_of_Stuff!F:F,0)))*R183))</f>
        <v/>
      </c>
      <c r="T183" s="40" t="str">
        <f t="array" ref="T183">if(or($F183=0,$F183=""),"", iferror(index(EPS!B:B,match($A183,EPS!$A:$A,0)),index(Ghosts!B:B,match($A183,Ghosts!$A:$A,0)))*($S183/(($F183/48)*$D183)/$E183))</f>
        <v/>
      </c>
      <c r="U183" s="40" t="str">
        <f t="array" ref="U183">if(or($F183=0,$F183=""),"", iferror(index(EPS!D:D,match($A183,EPS!$A:$A,0)),index(Ghosts!D:D,match($A183,Ghosts!$A:$A,0)))*($S183/(($F183/48)*$D183)/$E183))</f>
        <v/>
      </c>
      <c r="V183" s="40" t="str">
        <f t="array" ref="V183">if(or($F183=0,$F183=""),"", iferror(index(EPS!F:F,match($A183,EPS!$A:$A,0)),index(Ghosts!F:F,match($A183,Ghosts!$A:$A,0)))*($S183/(($F183/48)*$D183)/$E183))</f>
        <v/>
      </c>
      <c r="W183" s="40" t="str">
        <f t="array" ref="W183">if(or($F183=0,$F183=""),"", iferror(index(EPS!M:M,match($A183,EPS!$A:$A,0)),index(Ghosts!M:M,match($A183,Ghosts!$A:$A,0)))*($S183/(($F183/48)*$D183)/$E183))</f>
        <v/>
      </c>
      <c r="X183" s="39" t="str">
        <f t="shared" si="3"/>
        <v/>
      </c>
      <c r="Y183" s="41" t="str">
        <f t="array" ref="Y183">if(or(F183=0,F183=""),"",((iferror(index(EPS!H:H,match(A183,EPS!A:A,0)),index(Ghosts!H:H,match(A183,Ghosts!A:A,0)))*1.25)+(iferror(index(EPS!I:I,match(A183,EPS!A:A,0)),index(Ghosts!I:I,match(A183,Ghosts!A:A,0)))*1.25)+(iferror(index(EPS!J:J,match(A183,EPS!A:A,0)),index(Ghosts!J:J,match(A183,Ghosts!A:A,0)))*1.5)+(iferror(index(EPS!K:K,match(A183,EPS!A:A,0)),index(Ghosts!K:K,match(A183,Ghosts!A:A,0)))*2)+(iferror(index(EPS!L:L,match(A183,EPS!A:A,0)),index(Ghosts!L:L,match(A183,Ghosts!A:A,0)))*2))*D183*(F183/48))</f>
        <v/>
      </c>
      <c r="Z183" s="41" t="str">
        <f t="shared" si="4"/>
        <v/>
      </c>
      <c r="AA183" s="41" t="str">
        <f t="array" ref="AA183">if(or(F183=0,F183=""),"",((iferror(index(EPS!H:H,match(A183,EPS!A:A,0)),index(Ghosts!H:H,match(A183,Ghosts!A:A,0)))*1.2)+(iferror(index(EPS!I:I,match(A183,EPS!A:A,0)),index(Ghosts!I:I,match(A183,Ghosts!A:A,0)))*1.2)+(iferror(index(EPS!J:J,match(A183,EPS!A:A,0)),index(Ghosts!J:J,match(A183,Ghosts!A:A,0)))*1.5)+(iferror(index(EPS!K:K,match(A183,EPS!A:A,0)),index(Ghosts!K:K,match(A183,Ghosts!A:A,0)))*3)+(iferror(index(EPS!L:L,match(A183,EPS!A:A,0)),index(Ghosts!L:L,match(A183,Ghosts!A:A,0)))*3))*D183*(F183/48))</f>
        <v/>
      </c>
      <c r="AB183" s="42">
        <f t="shared" ref="AB183:AF183" si="185">if(iferror(search(AB$1,$I183),0)&gt;0,1,0)</f>
        <v>1</v>
      </c>
      <c r="AC183" s="42">
        <f t="shared" si="185"/>
        <v>0</v>
      </c>
      <c r="AD183" s="42">
        <f t="shared" si="185"/>
        <v>0</v>
      </c>
      <c r="AE183" s="42">
        <f t="shared" si="185"/>
        <v>0</v>
      </c>
      <c r="AF183" s="42">
        <f t="shared" si="185"/>
        <v>0</v>
      </c>
      <c r="AG183" s="25"/>
      <c r="AH183" s="25"/>
      <c r="AI183" s="25"/>
      <c r="AJ183" s="25"/>
      <c r="AK183" s="25"/>
      <c r="AL183" s="25"/>
    </row>
    <row r="184">
      <c r="A184" s="26" t="s">
        <v>418</v>
      </c>
      <c r="B184" s="25" t="s">
        <v>172</v>
      </c>
      <c r="C184" s="25" t="s">
        <v>235</v>
      </c>
      <c r="D184" s="28">
        <v>91.20071975973487</v>
      </c>
      <c r="E184" s="29">
        <v>0.13780606942423612</v>
      </c>
      <c r="F184" s="30">
        <v>35.0</v>
      </c>
      <c r="G184" s="59"/>
      <c r="H184" s="34">
        <v>26.250265778688778</v>
      </c>
      <c r="I184" s="35" t="s">
        <v>40</v>
      </c>
      <c r="J184" s="36">
        <v>4700.0</v>
      </c>
      <c r="K184" s="28">
        <v>5.58516293163591</v>
      </c>
      <c r="L184" s="28">
        <v>6.108208059542449</v>
      </c>
      <c r="M184" s="34">
        <v>25.668595266465346</v>
      </c>
      <c r="N184" s="35" t="s">
        <v>29</v>
      </c>
      <c r="O184" s="36">
        <v>5000.0</v>
      </c>
      <c r="P184" s="28">
        <v>5.133719053293069</v>
      </c>
      <c r="Q184" s="37">
        <v>5.523139913437243</v>
      </c>
      <c r="R184" s="38">
        <f t="shared" si="2"/>
        <v>8.665307638</v>
      </c>
      <c r="S184" s="39">
        <f t="array" ref="S184">if(R184="","", if(index(Index_of_Stuff!J:J,match(B184,Index_of_Stuff!F:F,0))&gt;0,(D184-index(Index_of_Stuff!J:J,match(B184,Index_of_Stuff!F:F,0)))*(R184/index(Index_of_Stuff!I:I,match(B184,Index_of_Stuff!F:F,0))),(D184/index(Index_of_Stuff!I:I,match(B184,Index_of_Stuff!F:F,0)))*R184))</f>
        <v>8.581476258</v>
      </c>
      <c r="T184" s="40">
        <f t="array" ref="T184">if(or($F184=0,$F184=""),"", iferror(index(EPS!B:B,match($A184,EPS!$A:$A,0)),index(Ghosts!B:B,match($A184,Ghosts!$A:$A,0)))*($S184/(($F184/48)*$D184)/$E184))</f>
        <v>0.02125663151</v>
      </c>
      <c r="U184" s="40">
        <f t="array" ref="U184">if(or($F184=0,$F184=""),"", iferror(index(EPS!D:D,match($A184,EPS!$A:$A,0)),index(Ghosts!D:D,match($A184,Ghosts!$A:$A,0)))*($S184/(($F184/48)*$D184)/$E184))</f>
        <v>0.02930980468</v>
      </c>
      <c r="V184" s="40">
        <f t="array" ref="V184">if(or($F184=0,$F184=""),"", iferror(index(EPS!F:F,match($A184,EPS!$A:$A,0)),index(Ghosts!F:F,match($A184,Ghosts!$A:$A,0)))*($S184/(($F184/48)*$D184)/$E184))</f>
        <v>0.01048785343</v>
      </c>
      <c r="W184" s="40">
        <f t="array" ref="W184">if(or($F184=0,$F184=""),"", iferror(index(EPS!M:M,match($A184,EPS!$A:$A,0)),index(Ghosts!M:M,match($A184,Ghosts!$A:$A,0)))*($S184/(($F184/48)*$D184)/$E184))</f>
        <v>0.02575142584</v>
      </c>
      <c r="X184" s="39">
        <f t="shared" si="3"/>
        <v>9.490271272</v>
      </c>
      <c r="Y184" s="41">
        <f t="array" ref="Y184">if(or(F184=0,F184=""),"",((iferror(index(EPS!H:H,match(A184,EPS!A:A,0)),index(Ghosts!H:H,match(A184,Ghosts!A:A,0)))*1.25)+(iferror(index(EPS!I:I,match(A184,EPS!A:A,0)),index(Ghosts!I:I,match(A184,Ghosts!A:A,0)))*1.25)+(iferror(index(EPS!J:J,match(A184,EPS!A:A,0)),index(Ghosts!J:J,match(A184,Ghosts!A:A,0)))*1.5)+(iferror(index(EPS!K:K,match(A184,EPS!A:A,0)),index(Ghosts!K:K,match(A184,Ghosts!A:A,0)))*2)+(iferror(index(EPS!L:L,match(A184,EPS!A:A,0)),index(Ghosts!L:L,match(A184,Ghosts!A:A,0)))*2))*D184*(F184/48))</f>
        <v>14.58356509</v>
      </c>
      <c r="Z184" s="41">
        <f t="shared" si="4"/>
        <v>7.659470908</v>
      </c>
      <c r="AA184" s="41">
        <f t="array" ref="AA184">if(or(F184=0,F184=""),"",((iferror(index(EPS!H:H,match(A184,EPS!A:A,0)),index(Ghosts!H:H,match(A184,Ghosts!A:A,0)))*1.2)+(iferror(index(EPS!I:I,match(A184,EPS!A:A,0)),index(Ghosts!I:I,match(A184,Ghosts!A:A,0)))*1.2)+(iferror(index(EPS!J:J,match(A184,EPS!A:A,0)),index(Ghosts!J:J,match(A184,Ghosts!A:A,0)))*1.5)+(iferror(index(EPS!K:K,match(A184,EPS!A:A,0)),index(Ghosts!K:K,match(A184,Ghosts!A:A,0)))*3)+(iferror(index(EPS!L:L,match(A184,EPS!A:A,0)),index(Ghosts!L:L,match(A184,Ghosts!A:A,0)))*3))*D184*(F184/48))</f>
        <v>16.14167239</v>
      </c>
      <c r="AB184" s="42">
        <f t="shared" ref="AB184:AF184" si="186">if(iferror(search(AB$1,$I184),0)&gt;0,1,0)</f>
        <v>0</v>
      </c>
      <c r="AC184" s="42">
        <f t="shared" si="186"/>
        <v>1</v>
      </c>
      <c r="AD184" s="42">
        <f t="shared" si="186"/>
        <v>1</v>
      </c>
      <c r="AE184" s="42">
        <f t="shared" si="186"/>
        <v>0</v>
      </c>
      <c r="AF184" s="42">
        <f t="shared" si="186"/>
        <v>0</v>
      </c>
      <c r="AG184" s="25"/>
      <c r="AH184" s="25"/>
      <c r="AI184" s="25"/>
      <c r="AJ184" s="25"/>
      <c r="AK184" s="25"/>
      <c r="AL184" s="25"/>
    </row>
    <row r="185">
      <c r="A185" s="26" t="s">
        <v>417</v>
      </c>
      <c r="B185" s="25" t="s">
        <v>172</v>
      </c>
      <c r="C185" s="25" t="s">
        <v>235</v>
      </c>
      <c r="D185" s="28">
        <v>91.20071975973487</v>
      </c>
      <c r="E185" s="29">
        <v>0.17144139283962728</v>
      </c>
      <c r="F185" s="30">
        <v>33.0</v>
      </c>
      <c r="G185" s="59"/>
      <c r="H185" s="34">
        <v>36.668829393680156</v>
      </c>
      <c r="I185" s="35" t="s">
        <v>31</v>
      </c>
      <c r="J185" s="36">
        <v>7600.0</v>
      </c>
      <c r="K185" s="28">
        <v>4.8248459728526525</v>
      </c>
      <c r="L185" s="28">
        <v>6.739510733341847</v>
      </c>
      <c r="M185" s="34">
        <v>38.19802344659407</v>
      </c>
      <c r="N185" s="35" t="s">
        <v>31</v>
      </c>
      <c r="O185" s="36">
        <v>8500.0</v>
      </c>
      <c r="P185" s="28">
        <v>4.493885111364008</v>
      </c>
      <c r="Q185" s="37">
        <v>6.4677954588931135</v>
      </c>
      <c r="R185" s="38">
        <f t="shared" si="2"/>
        <v>10.47669</v>
      </c>
      <c r="S185" s="39">
        <f t="array" ref="S185">if(R185="","", if(index(Index_of_Stuff!J:J,match(B185,Index_of_Stuff!F:F,0))&gt;0,(D185-index(Index_of_Stuff!J:J,match(B185,Index_of_Stuff!F:F,0)))*(R185/index(Index_of_Stuff!I:I,match(B185,Index_of_Stuff!F:F,0))),(D185/index(Index_of_Stuff!I:I,match(B185,Index_of_Stuff!F:F,0)))*R185))</f>
        <v>10.37533464</v>
      </c>
      <c r="T185" s="40">
        <f t="array" ref="T185">if(or($F185=0,$F185=""),"", iferror(index(EPS!B:B,match($A185,EPS!$A:$A,0)),index(Ghosts!B:B,match($A185,Ghosts!$A:$A,0)))*($S185/(($F185/48)*$D185)/$E185))</f>
        <v>0.06910802487</v>
      </c>
      <c r="U185" s="40">
        <f t="array" ref="U185">if(or($F185=0,$F185=""),"", iferror(index(EPS!D:D,match($A185,EPS!$A:$A,0)),index(Ghosts!D:D,match($A185,Ghosts!$A:$A,0)))*($S185/(($F185/48)*$D185)/$E185))</f>
        <v>0</v>
      </c>
      <c r="V185" s="40">
        <f t="array" ref="V185">if(or($F185=0,$F185=""),"", iferror(index(EPS!F:F,match($A185,EPS!$A:$A,0)),index(Ghosts!F:F,match($A185,Ghosts!$A:$A,0)))*($S185/(($F185/48)*$D185)/$E185))</f>
        <v>0.04806675473</v>
      </c>
      <c r="W185" s="40">
        <f t="array" ref="W185">if(or($F185=0,$F185=""),"", iferror(index(EPS!M:M,match($A185,EPS!$A:$A,0)),index(Ghosts!M:M,match($A185,Ghosts!$A:$A,0)))*($S185/(($F185/48)*$D185)/$E185))</f>
        <v>0.02567421036</v>
      </c>
      <c r="X185" s="39">
        <f t="shared" si="3"/>
        <v>10.87513117</v>
      </c>
      <c r="Y185" s="41">
        <f t="array" ref="Y185">if(or(F185=0,F185=""),"",((iferror(index(EPS!H:H,match(A185,EPS!A:A,0)),index(Ghosts!H:H,match(A185,Ghosts!A:A,0)))*1.25)+(iferror(index(EPS!I:I,match(A185,EPS!A:A,0)),index(Ghosts!I:I,match(A185,Ghosts!A:A,0)))*1.25)+(iferror(index(EPS!J:J,match(A185,EPS!A:A,0)),index(Ghosts!J:J,match(A185,Ghosts!A:A,0)))*1.5)+(iferror(index(EPS!K:K,match(A185,EPS!A:A,0)),index(Ghosts!K:K,match(A185,Ghosts!A:A,0)))*2)+(iferror(index(EPS!L:L,match(A185,EPS!A:A,0)),index(Ghosts!L:L,match(A185,Ghosts!A:A,0)))*2))*D185*(F185/48))</f>
        <v>22.96562375</v>
      </c>
      <c r="Z185" s="41">
        <f t="shared" si="4"/>
        <v>10.07023833</v>
      </c>
      <c r="AA185" s="41">
        <f t="array" ref="AA185">if(or(F185=0,F185=""),"",((iferror(index(EPS!H:H,match(A185,EPS!A:A,0)),index(Ghosts!H:H,match(A185,Ghosts!A:A,0)))*1.2)+(iferror(index(EPS!I:I,match(A185,EPS!A:A,0)),index(Ghosts!I:I,match(A185,Ghosts!A:A,0)))*1.2)+(iferror(index(EPS!J:J,match(A185,EPS!A:A,0)),index(Ghosts!J:J,match(A185,Ghosts!A:A,0)))*1.5)+(iferror(index(EPS!K:K,match(A185,EPS!A:A,0)),index(Ghosts!K:K,match(A185,Ghosts!A:A,0)))*3)+(iferror(index(EPS!L:L,match(A185,EPS!A:A,0)),index(Ghosts!L:L,match(A185,Ghosts!A:A,0)))*3))*D185*(F185/48))</f>
        <v>25.42943969</v>
      </c>
      <c r="AB185" s="42">
        <f t="shared" ref="AB185:AF185" si="187">if(iferror(search(AB$1,$I185),0)&gt;0,1,0)</f>
        <v>0</v>
      </c>
      <c r="AC185" s="42">
        <f t="shared" si="187"/>
        <v>0</v>
      </c>
      <c r="AD185" s="42">
        <f t="shared" si="187"/>
        <v>0</v>
      </c>
      <c r="AE185" s="42">
        <f t="shared" si="187"/>
        <v>0</v>
      </c>
      <c r="AF185" s="42">
        <f t="shared" si="187"/>
        <v>1</v>
      </c>
      <c r="AG185" s="25"/>
      <c r="AH185" s="25"/>
      <c r="AI185" s="25"/>
      <c r="AJ185" s="25"/>
      <c r="AK185" s="25"/>
      <c r="AL185" s="25"/>
    </row>
    <row r="186">
      <c r="A186" s="26" t="s">
        <v>416</v>
      </c>
      <c r="B186" s="25" t="s">
        <v>172</v>
      </c>
      <c r="C186" s="25" t="s">
        <v>235</v>
      </c>
      <c r="D186" s="28">
        <v>91.20071975973487</v>
      </c>
      <c r="E186" s="29">
        <v>0.18188685649632283</v>
      </c>
      <c r="F186" s="30">
        <v>32.0</v>
      </c>
      <c r="G186" s="59"/>
      <c r="H186" s="34">
        <v>32.86621445652371</v>
      </c>
      <c r="I186" s="35" t="s">
        <v>27</v>
      </c>
      <c r="J186" s="36">
        <v>6400.0</v>
      </c>
      <c r="K186" s="28">
        <v>5.135346008831829</v>
      </c>
      <c r="L186" s="28">
        <v>6.620755384071591</v>
      </c>
      <c r="M186" s="34">
        <v>32.629093533237494</v>
      </c>
      <c r="N186" s="35" t="s">
        <v>27</v>
      </c>
      <c r="O186" s="36">
        <v>7500.0</v>
      </c>
      <c r="P186" s="28">
        <v>4.3505458044316665</v>
      </c>
      <c r="Q186" s="37">
        <v>5.57929743565798</v>
      </c>
      <c r="R186" s="38">
        <f t="shared" si="2"/>
        <v>10.87999084</v>
      </c>
      <c r="S186" s="39">
        <f t="array" ref="S186">if(R186="","", if(index(Index_of_Stuff!J:J,match(B186,Index_of_Stuff!F:F,0))&gt;0,(D186-index(Index_of_Stuff!J:J,match(B186,Index_of_Stuff!F:F,0)))*(R186/index(Index_of_Stuff!I:I,match(B186,Index_of_Stuff!F:F,0))),(D186/index(Index_of_Stuff!I:I,match(B186,Index_of_Stuff!F:F,0)))*R186))</f>
        <v>10.77473379</v>
      </c>
      <c r="T186" s="40">
        <f t="array" ref="T186">if(or($F186=0,$F186=""),"", iferror(index(EPS!B:B,match($A186,EPS!$A:$A,0)),index(Ghosts!B:B,match($A186,Ghosts!$A:$A,0)))*($S186/(($F186/48)*$D186)/$E186))</f>
        <v>0.03897249558</v>
      </c>
      <c r="U186" s="40">
        <f t="array" ref="U186">if(or($F186=0,$F186=""),"", iferror(index(EPS!D:D,match($A186,EPS!$A:$A,0)),index(Ghosts!D:D,match($A186,Ghosts!$A:$A,0)))*($S186/(($F186/48)*$D186)/$E186))</f>
        <v>0.01169174867</v>
      </c>
      <c r="V186" s="40">
        <f t="array" ref="V186">if(or($F186=0,$F186=""),"", iferror(index(EPS!F:F,match($A186,EPS!$A:$A,0)),index(Ghosts!F:F,match($A186,Ghosts!$A:$A,0)))*($S186/(($F186/48)*$D186)/$E186))</f>
        <v>0.05017708805</v>
      </c>
      <c r="W186" s="40">
        <f t="array" ref="W186">if(or($F186=0,$F186=""),"", iferror(index(EPS!M:M,match($A186,EPS!$A:$A,0)),index(Ghosts!M:M,match($A186,Ghosts!$A:$A,0)))*($S186/(($F186/48)*$D186)/$E186))</f>
        <v>0.03887506434</v>
      </c>
      <c r="X186" s="39">
        <f t="shared" si="3"/>
        <v>9.096096364</v>
      </c>
      <c r="Y186" s="41">
        <f t="array" ref="Y186">if(or(F186=0,F186=""),"",((iferror(index(EPS!H:H,match(A186,EPS!A:A,0)),index(Ghosts!H:H,match(A186,Ghosts!A:A,0)))*1.25)+(iferror(index(EPS!I:I,match(A186,EPS!A:A,0)),index(Ghosts!I:I,match(A186,Ghosts!A:A,0)))*1.25)+(iferror(index(EPS!J:J,match(A186,EPS!A:A,0)),index(Ghosts!J:J,match(A186,Ghosts!A:A,0)))*1.5)+(iferror(index(EPS!K:K,match(A186,EPS!A:A,0)),index(Ghosts!K:K,match(A186,Ghosts!A:A,0)))*2)+(iferror(index(EPS!L:L,match(A186,EPS!A:A,0)),index(Ghosts!L:L,match(A186,Ghosts!A:A,0)))*2))*D186*(F186/48))</f>
        <v>20.4639215</v>
      </c>
      <c r="Z186" s="41">
        <f t="shared" si="4"/>
        <v>7.558853117</v>
      </c>
      <c r="AA186" s="41">
        <f t="array" ref="AA186">if(or(F186=0,F186=""),"",((iferror(index(EPS!H:H,match(A186,EPS!A:A,0)),index(Ghosts!H:H,match(A186,Ghosts!A:A,0)))*1.2)+(iferror(index(EPS!I:I,match(A186,EPS!A:A,0)),index(Ghosts!I:I,match(A186,Ghosts!A:A,0)))*1.2)+(iferror(index(EPS!J:J,match(A186,EPS!A:A,0)),index(Ghosts!J:J,match(A186,Ghosts!A:A,0)))*1.5)+(iferror(index(EPS!K:K,match(A186,EPS!A:A,0)),index(Ghosts!K:K,match(A186,Ghosts!A:A,0)))*3)+(iferror(index(EPS!L:L,match(A186,EPS!A:A,0)),index(Ghosts!L:L,match(A186,Ghosts!A:A,0)))*3))*D186*(F186/48))</f>
        <v>21.93012507</v>
      </c>
      <c r="AB186" s="42">
        <f t="shared" ref="AB186:AF186" si="188">if(iferror(search(AB$1,$I186),0)&gt;0,1,0)</f>
        <v>1</v>
      </c>
      <c r="AC186" s="42">
        <f t="shared" si="188"/>
        <v>0</v>
      </c>
      <c r="AD186" s="42">
        <f t="shared" si="188"/>
        <v>0</v>
      </c>
      <c r="AE186" s="42">
        <f t="shared" si="188"/>
        <v>0</v>
      </c>
      <c r="AF186" s="42">
        <f t="shared" si="188"/>
        <v>0</v>
      </c>
      <c r="AG186" s="25"/>
      <c r="AH186" s="25"/>
      <c r="AI186" s="25"/>
      <c r="AJ186" s="25"/>
      <c r="AK186" s="25"/>
      <c r="AL186" s="25"/>
    </row>
    <row r="187">
      <c r="A187" s="26" t="s">
        <v>421</v>
      </c>
      <c r="B187" s="25" t="s">
        <v>172</v>
      </c>
      <c r="C187" s="25" t="s">
        <v>235</v>
      </c>
      <c r="D187" s="28">
        <v>91.20071975973487</v>
      </c>
      <c r="E187" s="29">
        <v>0.20168637532133674</v>
      </c>
      <c r="F187" s="30">
        <v>29.0</v>
      </c>
      <c r="G187" s="59"/>
      <c r="H187" s="34">
        <v>31.17031431807291</v>
      </c>
      <c r="I187" s="35" t="s">
        <v>45</v>
      </c>
      <c r="J187" s="36">
        <v>5000.0</v>
      </c>
      <c r="K187" s="28">
        <v>6.234062863614582</v>
      </c>
      <c r="L187" s="28">
        <v>7.7315330318784765</v>
      </c>
      <c r="M187" s="34">
        <v>32.091185659713204</v>
      </c>
      <c r="N187" s="35" t="s">
        <v>30</v>
      </c>
      <c r="O187" s="36">
        <v>5600.0</v>
      </c>
      <c r="P187" s="28">
        <v>5.73056886780593</v>
      </c>
      <c r="Q187" s="37">
        <v>7.26020110155186</v>
      </c>
      <c r="R187" s="38">
        <f t="shared" si="2"/>
        <v>11.12988642</v>
      </c>
      <c r="S187" s="39">
        <f t="array" ref="S187">if(R187="","", if(index(Index_of_Stuff!J:J,match(B187,Index_of_Stuff!F:F,0))&gt;0,(D187-index(Index_of_Stuff!J:J,match(B187,Index_of_Stuff!F:F,0)))*(R187/index(Index_of_Stuff!I:I,match(B187,Index_of_Stuff!F:F,0))),(D187/index(Index_of_Stuff!I:I,match(B187,Index_of_Stuff!F:F,0)))*R187))</f>
        <v>11.0222118</v>
      </c>
      <c r="T187" s="40">
        <f t="array" ref="T187">if(or($F187=0,$F187=""),"", iferror(index(EPS!B:B,match($A187,EPS!$A:$A,0)),index(Ghosts!B:B,match($A187,Ghosts!$A:$A,0)))*($S187/(($F187/48)*$D187)/$E187))</f>
        <v>0.09293445482</v>
      </c>
      <c r="U187" s="40">
        <f t="array" ref="U187">if(or($F187=0,$F187=""),"", iferror(index(EPS!D:D,match($A187,EPS!$A:$A,0)),index(Ghosts!D:D,match($A187,Ghosts!$A:$A,0)))*($S187/(($F187/48)*$D187)/$E187))</f>
        <v>0.001388561758</v>
      </c>
      <c r="V187" s="40">
        <f t="array" ref="V187">if(or($F187=0,$F187=""),"", iferror(index(EPS!F:F,match($A187,EPS!$A:$A,0)),index(Ghosts!F:F,match($A187,Ghosts!$A:$A,0)))*($S187/(($F187/48)*$D187)/$E187))</f>
        <v>0.0362017887</v>
      </c>
      <c r="W187" s="40">
        <f t="array" ref="W187">if(or($F187=0,$F187=""),"", iferror(index(EPS!M:M,match($A187,EPS!$A:$A,0)),index(Ghosts!M:M,match($A187,Ghosts!$A:$A,0)))*($S187/(($F187/48)*$D187)/$E187))</f>
        <v>0.02251453708</v>
      </c>
      <c r="X187" s="39">
        <f t="shared" si="3"/>
        <v>11.8836979</v>
      </c>
      <c r="Y187" s="41">
        <f t="array" ref="Y187">if(or(F187=0,F187=""),"",((iferror(index(EPS!H:H,match(A187,EPS!A:A,0)),index(Ghosts!H:H,match(A187,Ghosts!A:A,0)))*1.25)+(iferror(index(EPS!I:I,match(A187,EPS!A:A,0)),index(Ghosts!I:I,match(A187,Ghosts!A:A,0)))*1.25)+(iferror(index(EPS!J:J,match(A187,EPS!A:A,0)),index(Ghosts!J:J,match(A187,Ghosts!A:A,0)))*1.5)+(iferror(index(EPS!K:K,match(A187,EPS!A:A,0)),index(Ghosts!K:K,match(A187,Ghosts!A:A,0)))*2)+(iferror(index(EPS!L:L,match(A187,EPS!A:A,0)),index(Ghosts!L:L,match(A187,Ghosts!A:A,0)))*2))*D187*(F187/48))</f>
        <v>14.21866721</v>
      </c>
      <c r="Z187" s="41">
        <f t="shared" si="4"/>
        <v>11.22516233</v>
      </c>
      <c r="AA187" s="41">
        <f t="array" ref="AA187">if(or(F187=0,F187=""),"",((iferror(index(EPS!H:H,match(A187,EPS!A:A,0)),index(Ghosts!H:H,match(A187,Ghosts!A:A,0)))*1.2)+(iferror(index(EPS!I:I,match(A187,EPS!A:A,0)),index(Ghosts!I:I,match(A187,Ghosts!A:A,0)))*1.2)+(iferror(index(EPS!J:J,match(A187,EPS!A:A,0)),index(Ghosts!J:J,match(A187,Ghosts!A:A,0)))*1.5)+(iferror(index(EPS!K:K,match(A187,EPS!A:A,0)),index(Ghosts!K:K,match(A187,Ghosts!A:A,0)))*3)+(iferror(index(EPS!L:L,match(A187,EPS!A:A,0)),index(Ghosts!L:L,match(A187,Ghosts!A:A,0)))*3))*D187*(F187/48))</f>
        <v>15.58626001</v>
      </c>
      <c r="AB187" s="42">
        <f t="shared" ref="AB187:AF187" si="189">if(iferror(search(AB$1,$I187),0)&gt;0,1,0)</f>
        <v>0</v>
      </c>
      <c r="AC187" s="42">
        <f t="shared" si="189"/>
        <v>0</v>
      </c>
      <c r="AD187" s="42">
        <f t="shared" si="189"/>
        <v>0</v>
      </c>
      <c r="AE187" s="42">
        <f t="shared" si="189"/>
        <v>1</v>
      </c>
      <c r="AF187" s="42">
        <f t="shared" si="189"/>
        <v>1</v>
      </c>
      <c r="AG187" s="25"/>
      <c r="AH187" s="25"/>
      <c r="AI187" s="25"/>
      <c r="AJ187" s="25"/>
      <c r="AK187" s="25"/>
      <c r="AL187" s="25"/>
    </row>
    <row r="188">
      <c r="A188" s="26" t="s">
        <v>420</v>
      </c>
      <c r="B188" s="25" t="s">
        <v>172</v>
      </c>
      <c r="C188" s="25" t="s">
        <v>235</v>
      </c>
      <c r="D188" s="28">
        <v>91.20071975973487</v>
      </c>
      <c r="E188" s="29">
        <v>0.1888611111111111</v>
      </c>
      <c r="F188" s="30">
        <v>24.0</v>
      </c>
      <c r="G188" s="59"/>
      <c r="H188" s="34">
        <v>19.948720919940733</v>
      </c>
      <c r="I188" s="35" t="s">
        <v>58</v>
      </c>
      <c r="J188" s="36">
        <v>3800.0</v>
      </c>
      <c r="K188" s="28">
        <v>5.249663399984403</v>
      </c>
      <c r="L188" s="28">
        <v>4.696078235710447</v>
      </c>
      <c r="M188" s="34">
        <v>19.70933212792955</v>
      </c>
      <c r="N188" s="35" t="s">
        <v>28</v>
      </c>
      <c r="O188" s="36">
        <v>4000.0</v>
      </c>
      <c r="P188" s="28">
        <v>4.927333031982387</v>
      </c>
      <c r="Q188" s="37">
        <v>4.368954606854813</v>
      </c>
      <c r="R188" s="38">
        <f t="shared" si="2"/>
        <v>8.526229304</v>
      </c>
      <c r="S188" s="39">
        <f t="array" ref="S188">if(R188="","", if(index(Index_of_Stuff!J:J,match(B188,Index_of_Stuff!F:F,0))&gt;0,(D188-index(Index_of_Stuff!J:J,match(B188,Index_of_Stuff!F:F,0)))*(R188/index(Index_of_Stuff!I:I,match(B188,Index_of_Stuff!F:F,0))),(D188/index(Index_of_Stuff!I:I,match(B188,Index_of_Stuff!F:F,0)))*R188))</f>
        <v>8.44374342</v>
      </c>
      <c r="T188" s="40">
        <f t="array" ref="T188">if(or($F188=0,$F188=""),"", iferror(index(EPS!B:B,match($A188,EPS!$A:$A,0)),index(Ghosts!B:B,match($A188,Ghosts!$A:$A,0)))*($S188/(($F188/48)*$D188)/$E188))</f>
        <v>0.06117990623</v>
      </c>
      <c r="U188" s="40">
        <f t="array" ref="U188">if(or($F188=0,$F188=""),"", iferror(index(EPS!D:D,match($A188,EPS!$A:$A,0)),index(Ghosts!D:D,match($A188,Ghosts!$A:$A,0)))*($S188/(($F188/48)*$D188)/$E188))</f>
        <v>0.03255084755</v>
      </c>
      <c r="V188" s="40">
        <f t="array" ref="V188">if(or($F188=0,$F188=""),"", iferror(index(EPS!F:F,match($A188,EPS!$A:$A,0)),index(Ghosts!F:F,match($A188,Ghosts!$A:$A,0)))*($S188/(($F188/48)*$D188)/$E188))</f>
        <v>0.03902179917</v>
      </c>
      <c r="W188" s="40">
        <f t="array" ref="W188">if(or($F188=0,$F188=""),"", iferror(index(EPS!M:M,match($A188,EPS!$A:$A,0)),index(Ghosts!M:M,match($A188,Ghosts!$A:$A,0)))*($S188/(($F188/48)*$D188)/$E188))</f>
        <v>0.03715894946</v>
      </c>
      <c r="X188" s="39">
        <f t="shared" si="3"/>
        <v>11.7069851</v>
      </c>
      <c r="Y188" s="41">
        <f t="array" ref="Y188">if(or(F188=0,F188=""),"",((iferror(index(EPS!H:H,match(A188,EPS!A:A,0)),index(Ghosts!H:H,match(A188,Ghosts!A:A,0)))*1.25)+(iferror(index(EPS!I:I,match(A188,EPS!A:A,0)),index(Ghosts!I:I,match(A188,Ghosts!A:A,0)))*1.25)+(iferror(index(EPS!J:J,match(A188,EPS!A:A,0)),index(Ghosts!J:J,match(A188,Ghosts!A:A,0)))*1.5)+(iferror(index(EPS!K:K,match(A188,EPS!A:A,0)),index(Ghosts!K:K,match(A188,Ghosts!A:A,0)))*2)+(iferror(index(EPS!L:L,match(A188,EPS!A:A,0)),index(Ghosts!L:L,match(A188,Ghosts!A:A,0)))*2))*D188*(F188/48))</f>
        <v>9.173652399</v>
      </c>
      <c r="Z188" s="41">
        <f t="shared" si="4"/>
        <v>10.11758919</v>
      </c>
      <c r="AA188" s="41">
        <f t="array" ref="AA188">if(or(F188=0,F188=""),"",((iferror(index(EPS!H:H,match(A188,EPS!A:A,0)),index(Ghosts!H:H,match(A188,Ghosts!A:A,0)))*1.2)+(iferror(index(EPS!I:I,match(A188,EPS!A:A,0)),index(Ghosts!I:I,match(A188,Ghosts!A:A,0)))*1.2)+(iferror(index(EPS!J:J,match(A188,EPS!A:A,0)),index(Ghosts!J:J,match(A188,Ghosts!A:A,0)))*1.5)+(iferror(index(EPS!K:K,match(A188,EPS!A:A,0)),index(Ghosts!K:K,match(A188,Ghosts!A:A,0)))*3)+(iferror(index(EPS!L:L,match(A188,EPS!A:A,0)),index(Ghosts!L:L,match(A188,Ghosts!A:A,0)))*3))*D188*(F188/48))</f>
        <v>10.3777299</v>
      </c>
      <c r="AB188" s="42">
        <f t="shared" ref="AB188:AF188" si="190">if(iferror(search(AB$1,$I188),0)&gt;0,1,0)</f>
        <v>1</v>
      </c>
      <c r="AC188" s="42">
        <f t="shared" si="190"/>
        <v>1</v>
      </c>
      <c r="AD188" s="42">
        <f t="shared" si="190"/>
        <v>0</v>
      </c>
      <c r="AE188" s="42">
        <f t="shared" si="190"/>
        <v>0</v>
      </c>
      <c r="AF188" s="42">
        <f t="shared" si="190"/>
        <v>0</v>
      </c>
      <c r="AG188" s="25"/>
      <c r="AH188" s="25"/>
      <c r="AI188" s="25"/>
      <c r="AJ188" s="25"/>
      <c r="AK188" s="25"/>
      <c r="AL188" s="25"/>
    </row>
    <row r="189">
      <c r="A189" s="26" t="s">
        <v>428</v>
      </c>
      <c r="B189" s="25" t="s">
        <v>172</v>
      </c>
      <c r="C189" s="25" t="s">
        <v>235</v>
      </c>
      <c r="D189" s="28">
        <v>91.20071975973487</v>
      </c>
      <c r="E189" s="29">
        <v>0.1950922844175492</v>
      </c>
      <c r="F189" s="30">
        <v>22.0</v>
      </c>
      <c r="G189" s="59"/>
      <c r="H189" s="34">
        <v>17.870925644930153</v>
      </c>
      <c r="I189" s="35" t="s">
        <v>40</v>
      </c>
      <c r="J189" s="36">
        <v>3700.0</v>
      </c>
      <c r="K189" s="28">
        <v>4.829979904035176</v>
      </c>
      <c r="L189" s="28">
        <v>3.986397312564041</v>
      </c>
      <c r="M189" s="34">
        <v>17.119674956393865</v>
      </c>
      <c r="N189" s="35" t="s">
        <v>29</v>
      </c>
      <c r="O189" s="36">
        <v>3500.0</v>
      </c>
      <c r="P189" s="28">
        <v>4.891335701826819</v>
      </c>
      <c r="Q189" s="37">
        <v>3.9120901848316563</v>
      </c>
      <c r="R189" s="38">
        <f t="shared" si="2"/>
        <v>8.118981446</v>
      </c>
      <c r="S189" s="39">
        <f t="array" ref="S189">if(R189="","", if(index(Index_of_Stuff!J:J,match(B189,Index_of_Stuff!F:F,0))&gt;0,(D189-index(Index_of_Stuff!J:J,match(B189,Index_of_Stuff!F:F,0)))*(R189/index(Index_of_Stuff!I:I,match(B189,Index_of_Stuff!F:F,0))),(D189/index(Index_of_Stuff!I:I,match(B189,Index_of_Stuff!F:F,0)))*R189))</f>
        <v>8.040435427</v>
      </c>
      <c r="T189" s="40">
        <f t="array" ref="T189">if(or($F189=0,$F189=""),"", iferror(index(EPS!B:B,match($A189,EPS!$A:$A,0)),index(Ghosts!B:B,match($A189,Ghosts!$A:$A,0)))*($S189/(($F189/48)*$D189)/$E189))</f>
        <v>0.05097418705</v>
      </c>
      <c r="U189" s="40">
        <f t="array" ref="U189">if(or($F189=0,$F189=""),"", iferror(index(EPS!D:D,match($A189,EPS!$A:$A,0)),index(Ghosts!D:D,match($A189,Ghosts!$A:$A,0)))*($S189/(($F189/48)*$D189)/$E189))</f>
        <v>0.02011360572</v>
      </c>
      <c r="V189" s="40">
        <f t="array" ref="V189">if(or($F189=0,$F189=""),"", iferror(index(EPS!F:F,match($A189,EPS!$A:$A,0)),index(Ghosts!F:F,match($A189,Ghosts!$A:$A,0)))*($S189/(($F189/48)*$D189)/$E189))</f>
        <v>0.02090237457</v>
      </c>
      <c r="W189" s="40">
        <f t="array" ref="W189">if(or($F189=0,$F189=""),"", iferror(index(EPS!M:M,match($A189,EPS!$A:$A,0)),index(Ghosts!M:M,match($A189,Ghosts!$A:$A,0)))*($S189/(($F189/48)*$D189)/$E189))</f>
        <v>0.02060658625</v>
      </c>
      <c r="X189" s="39">
        <f t="shared" si="3"/>
        <v>7.64716451</v>
      </c>
      <c r="Y189" s="41">
        <f t="array" ref="Y189">if(or(F189=0,F189=""),"",((iferror(index(EPS!H:H,match(A189,EPS!A:A,0)),index(Ghosts!H:H,match(A189,Ghosts!A:A,0)))*1.25)+(iferror(index(EPS!I:I,match(A189,EPS!A:A,0)),index(Ghosts!I:I,match(A189,Ghosts!A:A,0)))*1.25)+(iferror(index(EPS!J:J,match(A189,EPS!A:A,0)),index(Ghosts!J:J,match(A189,Ghosts!A:A,0)))*1.5)+(iferror(index(EPS!K:K,match(A189,EPS!A:A,0)),index(Ghosts!K:K,match(A189,Ghosts!A:A,0)))*2)+(iferror(index(EPS!L:L,match(A189,EPS!A:A,0)),index(Ghosts!L:L,match(A189,Ghosts!A:A,0)))*2))*D189*(F189/48))</f>
        <v>6.675512683</v>
      </c>
      <c r="Z189" s="41">
        <f t="shared" si="4"/>
        <v>6.796105781</v>
      </c>
      <c r="AA189" s="41">
        <f t="array" ref="AA189">if(or(F189=0,F189=""),"",((iferror(index(EPS!H:H,match(A189,EPS!A:A,0)),index(Ghosts!H:H,match(A189,Ghosts!A:A,0)))*1.2)+(iferror(index(EPS!I:I,match(A189,EPS!A:A,0)),index(Ghosts!I:I,match(A189,Ghosts!A:A,0)))*1.2)+(iferror(index(EPS!J:J,match(A189,EPS!A:A,0)),index(Ghosts!J:J,match(A189,Ghosts!A:A,0)))*1.5)+(iferror(index(EPS!K:K,match(A189,EPS!A:A,0)),index(Ghosts!K:K,match(A189,Ghosts!A:A,0)))*3)+(iferror(index(EPS!L:L,match(A189,EPS!A:A,0)),index(Ghosts!L:L,match(A189,Ghosts!A:A,0)))*3))*D189*(F189/48))</f>
        <v>7.032487501</v>
      </c>
      <c r="AB189" s="42">
        <f t="shared" ref="AB189:AF189" si="191">if(iferror(search(AB$1,$I189),0)&gt;0,1,0)</f>
        <v>0</v>
      </c>
      <c r="AC189" s="42">
        <f t="shared" si="191"/>
        <v>1</v>
      </c>
      <c r="AD189" s="42">
        <f t="shared" si="191"/>
        <v>1</v>
      </c>
      <c r="AE189" s="42">
        <f t="shared" si="191"/>
        <v>0</v>
      </c>
      <c r="AF189" s="42">
        <f t="shared" si="191"/>
        <v>0</v>
      </c>
      <c r="AG189" s="25"/>
      <c r="AH189" s="25"/>
      <c r="AI189" s="25"/>
      <c r="AJ189" s="25"/>
      <c r="AK189" s="25"/>
      <c r="AL189" s="25"/>
    </row>
    <row r="190">
      <c r="A190" s="26" t="s">
        <v>422</v>
      </c>
      <c r="B190" s="25" t="s">
        <v>172</v>
      </c>
      <c r="C190" s="25" t="s">
        <v>235</v>
      </c>
      <c r="D190" s="28">
        <v>91.20071975973487</v>
      </c>
      <c r="E190" s="29">
        <v>0.13850103734439836</v>
      </c>
      <c r="F190" s="30">
        <v>20.0</v>
      </c>
      <c r="G190" s="59"/>
      <c r="H190" s="34">
        <v>14.374777573433255</v>
      </c>
      <c r="I190" s="35" t="s">
        <v>40</v>
      </c>
      <c r="J190" s="36">
        <v>3100.0</v>
      </c>
      <c r="K190" s="28">
        <v>4.637025023688146</v>
      </c>
      <c r="L190" s="28">
        <v>3.2633396980770537</v>
      </c>
      <c r="M190" s="34">
        <v>14.820489712756263</v>
      </c>
      <c r="N190" s="35" t="s">
        <v>29</v>
      </c>
      <c r="O190" s="36">
        <v>3700.0</v>
      </c>
      <c r="P190" s="28">
        <v>4.005537760204395</v>
      </c>
      <c r="Q190" s="37">
        <v>2.8826486281112347</v>
      </c>
      <c r="R190" s="38">
        <f t="shared" si="2"/>
        <v>4.979689411</v>
      </c>
      <c r="S190" s="39">
        <f t="array" ref="S190">if(R190="","", if(index(Index_of_Stuff!J:J,match(B190,Index_of_Stuff!F:F,0))&gt;0,(D190-index(Index_of_Stuff!J:J,match(B190,Index_of_Stuff!F:F,0)))*(R190/index(Index_of_Stuff!I:I,match(B190,Index_of_Stuff!F:F,0))),(D190/index(Index_of_Stuff!I:I,match(B190,Index_of_Stuff!F:F,0)))*R190))</f>
        <v>4.931514061</v>
      </c>
      <c r="T190" s="40">
        <f t="array" ref="T190">if(or($F190=0,$F190=""),"", iferror(index(EPS!B:B,match($A190,EPS!$A:$A,0)),index(Ghosts!B:B,match($A190,Ghosts!$A:$A,0)))*($S190/(($F190/48)*$D190)/$E190))</f>
        <v>0.031483246</v>
      </c>
      <c r="U190" s="40">
        <f t="array" ref="U190">if(or($F190=0,$F190=""),"", iferror(index(EPS!D:D,match($A190,EPS!$A:$A,0)),index(Ghosts!D:D,match($A190,Ghosts!$A:$A,0)))*($S190/(($F190/48)*$D190)/$E190))</f>
        <v>0.008995213143</v>
      </c>
      <c r="V190" s="40">
        <f t="array" ref="V190">if(or($F190=0,$F190=""),"", iferror(index(EPS!F:F,match($A190,EPS!$A:$A,0)),index(Ghosts!F:F,match($A190,Ghosts!$A:$A,0)))*($S190/(($F190/48)*$D190)/$E190))</f>
        <v>0.01461722136</v>
      </c>
      <c r="W190" s="40">
        <f t="array" ref="W190">if(or($F190=0,$F190=""),"", iferror(index(EPS!M:M,match($A190,EPS!$A:$A,0)),index(Ghosts!M:M,match($A190,Ghosts!$A:$A,0)))*($S190/(($F190/48)*$D190)/$E190))</f>
        <v>0.01424242081</v>
      </c>
      <c r="X190" s="39">
        <f t="shared" si="3"/>
        <v>3.873969034</v>
      </c>
      <c r="Y190" s="41">
        <f t="array" ref="Y190">if(or(F190=0,F190=""),"",((iferror(index(EPS!H:H,match(A190,EPS!A:A,0)),index(Ghosts!H:H,match(A190,Ghosts!A:A,0)))*1.25)+(iferror(index(EPS!I:I,match(A190,EPS!A:A,0)),index(Ghosts!I:I,match(A190,Ghosts!A:A,0)))*1.25)+(iferror(index(EPS!J:J,match(A190,EPS!A:A,0)),index(Ghosts!J:J,match(A190,Ghosts!A:A,0)))*1.5)+(iferror(index(EPS!K:K,match(A190,EPS!A:A,0)),index(Ghosts!K:K,match(A190,Ghosts!A:A,0)))*2)+(iferror(index(EPS!L:L,match(A190,EPS!A:A,0)),index(Ghosts!L:L,match(A190,Ghosts!A:A,0)))*2))*D190*(F190/48))</f>
        <v>7.110806119</v>
      </c>
      <c r="Z190" s="41">
        <f t="shared" si="4"/>
        <v>3.432450504</v>
      </c>
      <c r="AA190" s="41">
        <f t="array" ref="AA190">if(or(F190=0,F190=""),"",((iferror(index(EPS!H:H,match(A190,EPS!A:A,0)),index(Ghosts!H:H,match(A190,Ghosts!A:A,0)))*1.2)+(iferror(index(EPS!I:I,match(A190,EPS!A:A,0)),index(Ghosts!I:I,match(A190,Ghosts!A:A,0)))*1.2)+(iferror(index(EPS!J:J,match(A190,EPS!A:A,0)),index(Ghosts!J:J,match(A190,Ghosts!A:A,0)))*1.5)+(iferror(index(EPS!K:K,match(A190,EPS!A:A,0)),index(Ghosts!K:K,match(A190,Ghosts!A:A,0)))*3)+(iferror(index(EPS!L:L,match(A190,EPS!A:A,0)),index(Ghosts!L:L,match(A190,Ghosts!A:A,0)))*3))*D190*(F190/48))</f>
        <v>7.965242862</v>
      </c>
      <c r="AB190" s="42">
        <f t="shared" ref="AB190:AF190" si="192">if(iferror(search(AB$1,$I190),0)&gt;0,1,0)</f>
        <v>0</v>
      </c>
      <c r="AC190" s="42">
        <f t="shared" si="192"/>
        <v>1</v>
      </c>
      <c r="AD190" s="42">
        <f t="shared" si="192"/>
        <v>1</v>
      </c>
      <c r="AE190" s="42">
        <f t="shared" si="192"/>
        <v>0</v>
      </c>
      <c r="AF190" s="42">
        <f t="shared" si="192"/>
        <v>0</v>
      </c>
      <c r="AG190" s="25"/>
      <c r="AH190" s="25"/>
      <c r="AI190" s="25"/>
      <c r="AJ190" s="25"/>
      <c r="AK190" s="25"/>
      <c r="AL190" s="25"/>
    </row>
    <row r="191">
      <c r="A191" s="26" t="s">
        <v>425</v>
      </c>
      <c r="B191" s="25" t="s">
        <v>172</v>
      </c>
      <c r="C191" s="25" t="s">
        <v>235</v>
      </c>
      <c r="D191" s="28">
        <v>91.20071975973487</v>
      </c>
      <c r="E191" s="29">
        <v>0.213402717726992</v>
      </c>
      <c r="F191" s="30">
        <v>15.0</v>
      </c>
      <c r="G191" s="59"/>
      <c r="H191" s="34">
        <v>13.481267299731703</v>
      </c>
      <c r="I191" s="35" t="s">
        <v>58</v>
      </c>
      <c r="J191" s="36">
        <v>3400.0</v>
      </c>
      <c r="K191" s="28">
        <v>3.965078617568148</v>
      </c>
      <c r="L191" s="28">
        <v>2.662392544392278</v>
      </c>
      <c r="M191" s="34">
        <v>13.077334765059915</v>
      </c>
      <c r="N191" s="35" t="s">
        <v>28</v>
      </c>
      <c r="O191" s="36">
        <v>3400.0</v>
      </c>
      <c r="P191" s="28">
        <v>3.846274930899975</v>
      </c>
      <c r="Q191" s="37">
        <v>2.5257428751763706</v>
      </c>
      <c r="R191" s="38">
        <f t="shared" si="2"/>
        <v>6.155833818</v>
      </c>
      <c r="S191" s="39">
        <f t="array" ref="S191">if(R191="","", if(index(Index_of_Stuff!J:J,match(B191,Index_of_Stuff!F:F,0))&gt;0,(D191-index(Index_of_Stuff!J:J,match(B191,Index_of_Stuff!F:F,0)))*(R191/index(Index_of_Stuff!I:I,match(B191,Index_of_Stuff!F:F,0))),(D191/index(Index_of_Stuff!I:I,match(B191,Index_of_Stuff!F:F,0)))*R191))</f>
        <v>6.096280013</v>
      </c>
      <c r="T191" s="40">
        <f t="array" ref="T191">if(or($F191=0,$F191=""),"", iferror(index(EPS!B:B,match($A191,EPS!$A:$A,0)),index(Ghosts!B:B,match($A191,Ghosts!$A:$A,0)))*($S191/(($F191/48)*$D191)/$E191))</f>
        <v>0.05923851379</v>
      </c>
      <c r="U191" s="40">
        <f t="array" ref="U191">if(or($F191=0,$F191=""),"", iferror(index(EPS!D:D,match($A191,EPS!$A:$A,0)),index(Ghosts!D:D,match($A191,Ghosts!$A:$A,0)))*($S191/(($F191/48)*$D191)/$E191))</f>
        <v>0.01423328081</v>
      </c>
      <c r="V191" s="40">
        <f t="array" ref="V191">if(or($F191=0,$F191=""),"", iferror(index(EPS!F:F,match($A191,EPS!$A:$A,0)),index(Ghosts!F:F,match($A191,Ghosts!$A:$A,0)))*($S191/(($F191/48)*$D191)/$E191))</f>
        <v>0.0499167172</v>
      </c>
      <c r="W191" s="40">
        <f t="array" ref="W191">if(or($F191=0,$F191=""),"", iferror(index(EPS!M:M,match($A191,EPS!$A:$A,0)),index(Ghosts!M:M,match($A191,Ghosts!$A:$A,0)))*($S191/(($F191/48)*$D191)/$E191))</f>
        <v>0.02555976483</v>
      </c>
      <c r="X191" s="39">
        <f t="shared" si="3"/>
        <v>5.854811044</v>
      </c>
      <c r="Y191" s="41">
        <f t="array" ref="Y191">if(or(F191=0,F191=""),"",((iferror(index(EPS!H:H,match(A191,EPS!A:A,0)),index(Ghosts!H:H,match(A191,Ghosts!A:A,0)))*1.25)+(iferror(index(EPS!I:I,match(A191,EPS!A:A,0)),index(Ghosts!I:I,match(A191,Ghosts!A:A,0)))*1.25)+(iferror(index(EPS!J:J,match(A191,EPS!A:A,0)),index(Ghosts!J:J,match(A191,Ghosts!A:A,0)))*1.5)+(iferror(index(EPS!K:K,match(A191,EPS!A:A,0)),index(Ghosts!K:K,match(A191,Ghosts!A:A,0)))*2)+(iferror(index(EPS!L:L,match(A191,EPS!A:A,0)),index(Ghosts!L:L,match(A191,Ghosts!A:A,0)))*2))*D191*(F191/48))</f>
        <v>4.418247369</v>
      </c>
      <c r="Z191" s="41">
        <f t="shared" si="4"/>
        <v>5.287755669</v>
      </c>
      <c r="AA191" s="41">
        <f t="array" ref="AA191">if(or(F191=0,F191=""),"",((iferror(index(EPS!H:H,match(A191,EPS!A:A,0)),index(Ghosts!H:H,match(A191,Ghosts!A:A,0)))*1.2)+(iferror(index(EPS!I:I,match(A191,EPS!A:A,0)),index(Ghosts!I:I,match(A191,Ghosts!A:A,0)))*1.2)+(iferror(index(EPS!J:J,match(A191,EPS!A:A,0)),index(Ghosts!J:J,match(A191,Ghosts!A:A,0)))*1.5)+(iferror(index(EPS!K:K,match(A191,EPS!A:A,0)),index(Ghosts!K:K,match(A191,Ghosts!A:A,0)))*3)+(iferror(index(EPS!L:L,match(A191,EPS!A:A,0)),index(Ghosts!L:L,match(A191,Ghosts!A:A,0)))*3))*D191*(F191/48))</f>
        <v>4.724767288</v>
      </c>
      <c r="AB191" s="42">
        <f t="shared" ref="AB191:AF191" si="193">if(iferror(search(AB$1,$I191),0)&gt;0,1,0)</f>
        <v>1</v>
      </c>
      <c r="AC191" s="42">
        <f t="shared" si="193"/>
        <v>1</v>
      </c>
      <c r="AD191" s="42">
        <f t="shared" si="193"/>
        <v>0</v>
      </c>
      <c r="AE191" s="42">
        <f t="shared" si="193"/>
        <v>0</v>
      </c>
      <c r="AF191" s="42">
        <f t="shared" si="193"/>
        <v>0</v>
      </c>
      <c r="AG191" s="25"/>
      <c r="AH191" s="25"/>
      <c r="AI191" s="25"/>
      <c r="AJ191" s="25"/>
      <c r="AK191" s="25"/>
      <c r="AL191" s="25"/>
    </row>
    <row r="192">
      <c r="A192" s="26" t="s">
        <v>424</v>
      </c>
      <c r="B192" s="25" t="s">
        <v>172</v>
      </c>
      <c r="C192" s="25" t="s">
        <v>235</v>
      </c>
      <c r="D192" s="28">
        <v>91.20071975973487</v>
      </c>
      <c r="E192" s="29">
        <v>0.16228125000000002</v>
      </c>
      <c r="F192" s="30">
        <v>15.0</v>
      </c>
      <c r="G192" s="59"/>
      <c r="H192" s="34">
        <v>11.883088503059474</v>
      </c>
      <c r="I192" s="35" t="s">
        <v>45</v>
      </c>
      <c r="J192" s="36">
        <v>3000.0</v>
      </c>
      <c r="K192" s="28">
        <v>3.961029501019825</v>
      </c>
      <c r="L192" s="28">
        <v>2.424995641093168</v>
      </c>
      <c r="M192" s="34">
        <v>12.522956176341282</v>
      </c>
      <c r="N192" s="35" t="s">
        <v>31</v>
      </c>
      <c r="O192" s="36">
        <v>3000.0</v>
      </c>
      <c r="P192" s="28">
        <v>4.174318725447094</v>
      </c>
      <c r="Q192" s="37">
        <v>2.6556008560824282</v>
      </c>
      <c r="R192" s="38">
        <f t="shared" si="2"/>
        <v>4.470681091</v>
      </c>
      <c r="S192" s="39">
        <f t="array" ref="S192">if(R192="","", if(index(Index_of_Stuff!J:J,match(B192,Index_of_Stuff!F:F,0))&gt;0,(D192-index(Index_of_Stuff!J:J,match(B192,Index_of_Stuff!F:F,0)))*(R192/index(Index_of_Stuff!I:I,match(B192,Index_of_Stuff!F:F,0))),(D192/index(Index_of_Stuff!I:I,match(B192,Index_of_Stuff!F:F,0)))*R192))</f>
        <v>4.427430075</v>
      </c>
      <c r="T192" s="40">
        <f t="array" ref="T192">if(or($F192=0,$F192=""),"", iferror(index(EPS!B:B,match($A192,EPS!$A:$A,0)),index(Ghosts!B:B,match($A192,Ghosts!$A:$A,0)))*($S192/(($F192/48)*$D192)/$E192))</f>
        <v>0.0341745886</v>
      </c>
      <c r="U192" s="40">
        <f t="array" ref="U192">if(or($F192=0,$F192=""),"", iferror(index(EPS!D:D,match($A192,EPS!$A:$A,0)),index(Ghosts!D:D,match($A192,Ghosts!$A:$A,0)))*($S192/(($F192/48)*$D192)/$E192))</f>
        <v>0.002201724196</v>
      </c>
      <c r="V192" s="40">
        <f t="array" ref="V192">if(or($F192=0,$F192=""),"", iferror(index(EPS!F:F,match($A192,EPS!$A:$A,0)),index(Ghosts!F:F,match($A192,Ghosts!$A:$A,0)))*($S192/(($F192/48)*$D192)/$E192))</f>
        <v>0.02010269918</v>
      </c>
      <c r="W192" s="40">
        <f t="array" ref="W192">if(or($F192=0,$F192=""),"", iferror(index(EPS!M:M,match($A192,EPS!$A:$A,0)),index(Ghosts!M:M,match($A192,Ghosts!$A:$A,0)))*($S192/(($F192/48)*$D192)/$E192))</f>
        <v>0.01522061509</v>
      </c>
      <c r="X192" s="39">
        <f t="shared" si="3"/>
        <v>2.523626617</v>
      </c>
      <c r="Y192" s="41">
        <f t="array" ref="Y192">if(or(F192=0,F192=""),"",((iferror(index(EPS!H:H,match(A192,EPS!A:A,0)),index(Ghosts!H:H,match(A192,Ghosts!A:A,0)))*1.25)+(iferror(index(EPS!I:I,match(A192,EPS!A:A,0)),index(Ghosts!I:I,match(A192,Ghosts!A:A,0)))*1.25)+(iferror(index(EPS!J:J,match(A192,EPS!A:A,0)),index(Ghosts!J:J,match(A192,Ghosts!A:A,0)))*1.5)+(iferror(index(EPS!K:K,match(A192,EPS!A:A,0)),index(Ghosts!K:K,match(A192,Ghosts!A:A,0)))*2)+(iferror(index(EPS!L:L,match(A192,EPS!A:A,0)),index(Ghosts!L:L,match(A192,Ghosts!A:A,0)))*2))*D192*(F192/48))</f>
        <v>4.874963473</v>
      </c>
      <c r="Z192" s="41">
        <f t="shared" si="4"/>
        <v>2.275356323</v>
      </c>
      <c r="AA192" s="41">
        <f t="array" ref="AA192">if(or(F192=0,F192=""),"",((iferror(index(EPS!H:H,match(A192,EPS!A:A,0)),index(Ghosts!H:H,match(A192,Ghosts!A:A,0)))*1.2)+(iferror(index(EPS!I:I,match(A192,EPS!A:A,0)),index(Ghosts!I:I,match(A192,Ghosts!A:A,0)))*1.2)+(iferror(index(EPS!J:J,match(A192,EPS!A:A,0)),index(Ghosts!J:J,match(A192,Ghosts!A:A,0)))*1.5)+(iferror(index(EPS!K:K,match(A192,EPS!A:A,0)),index(Ghosts!K:K,match(A192,Ghosts!A:A,0)))*3)+(iferror(index(EPS!L:L,match(A192,EPS!A:A,0)),index(Ghosts!L:L,match(A192,Ghosts!A:A,0)))*3))*D192*(F192/48))</f>
        <v>5.607989258</v>
      </c>
      <c r="AB192" s="42">
        <f t="shared" ref="AB192:AF192" si="194">if(iferror(search(AB$1,$I192),0)&gt;0,1,0)</f>
        <v>0</v>
      </c>
      <c r="AC192" s="42">
        <f t="shared" si="194"/>
        <v>0</v>
      </c>
      <c r="AD192" s="42">
        <f t="shared" si="194"/>
        <v>0</v>
      </c>
      <c r="AE192" s="42">
        <f t="shared" si="194"/>
        <v>1</v>
      </c>
      <c r="AF192" s="42">
        <f t="shared" si="194"/>
        <v>1</v>
      </c>
      <c r="AG192" s="25"/>
      <c r="AH192" s="25"/>
      <c r="AI192" s="25"/>
      <c r="AJ192" s="25"/>
      <c r="AK192" s="25"/>
      <c r="AL192" s="25"/>
    </row>
    <row r="193">
      <c r="A193" s="26" t="s">
        <v>430</v>
      </c>
      <c r="B193" s="25" t="s">
        <v>172</v>
      </c>
      <c r="C193" s="25" t="s">
        <v>235</v>
      </c>
      <c r="D193" s="28">
        <v>91.20071975973487</v>
      </c>
      <c r="E193" s="29">
        <v>0.15244912923923007</v>
      </c>
      <c r="F193" s="30">
        <v>10.0</v>
      </c>
      <c r="G193" s="59"/>
      <c r="H193" s="34">
        <v>7.511944443081747</v>
      </c>
      <c r="I193" s="35" t="s">
        <v>27</v>
      </c>
      <c r="J193" s="36">
        <v>3000.0</v>
      </c>
      <c r="K193" s="28">
        <v>2.503981481027249</v>
      </c>
      <c r="L193" s="28">
        <v>1.0957874957612286</v>
      </c>
      <c r="M193" s="34">
        <v>7.349990027078227</v>
      </c>
      <c r="N193" s="35" t="s">
        <v>27</v>
      </c>
      <c r="O193" s="36">
        <v>3000.0</v>
      </c>
      <c r="P193" s="28">
        <v>2.4499966756927423</v>
      </c>
      <c r="Q193" s="37">
        <v>1.0551918054999911</v>
      </c>
      <c r="R193" s="38">
        <f t="shared" si="2"/>
        <v>2.775210972</v>
      </c>
      <c r="S193" s="39">
        <f t="array" ref="S193">if(R193="","", if(index(Index_of_Stuff!J:J,match(B193,Index_of_Stuff!F:F,0))&gt;0,(D193-index(Index_of_Stuff!J:J,match(B193,Index_of_Stuff!F:F,0)))*(R193/index(Index_of_Stuff!I:I,match(B193,Index_of_Stuff!F:F,0))),(D193/index(Index_of_Stuff!I:I,match(B193,Index_of_Stuff!F:F,0)))*R193))</f>
        <v>2.748362558</v>
      </c>
      <c r="T193" s="40">
        <f t="array" ref="T193">if(or($F193=0,$F193=""),"", iferror(index(EPS!B:B,match($A193,EPS!$A:$A,0)),index(Ghosts!B:B,match($A193,Ghosts!$A:$A,0)))*($S193/(($F193/48)*$D193)/$E193))</f>
        <v>0.04184375362</v>
      </c>
      <c r="U193" s="40">
        <f t="array" ref="U193">if(or($F193=0,$F193=""),"", iferror(index(EPS!D:D,match($A193,EPS!$A:$A,0)),index(Ghosts!D:D,match($A193,Ghosts!$A:$A,0)))*($S193/(($F193/48)*$D193)/$E193))</f>
        <v>0.01613024516</v>
      </c>
      <c r="V193" s="40">
        <f t="array" ref="V193">if(or($F193=0,$F193=""),"", iferror(index(EPS!F:F,match($A193,EPS!$A:$A,0)),index(Ghosts!F:F,match($A193,Ghosts!$A:$A,0)))*($S193/(($F193/48)*$D193)/$E193))</f>
        <v>0.02172838907</v>
      </c>
      <c r="W193" s="40">
        <f t="array" ref="W193">if(or($F193=0,$F193=""),"", iferror(index(EPS!M:M,match($A193,EPS!$A:$A,0)),index(Ghosts!M:M,match($A193,Ghosts!$A:$A,0)))*($S193/(($F193/48)*$D193)/$E193))</f>
        <v>0.03121676858</v>
      </c>
      <c r="X193" s="39">
        <f t="shared" si="3"/>
        <v>2.779025964</v>
      </c>
      <c r="Y193" s="41">
        <f t="array" ref="Y193">if(or(F193=0,F193=""),"",((iferror(index(EPS!H:H,match(A193,EPS!A:A,0)),index(Ghosts!H:H,match(A193,Ghosts!A:A,0)))*1.25)+(iferror(index(EPS!I:I,match(A193,EPS!A:A,0)),index(Ghosts!I:I,match(A193,Ghosts!A:A,0)))*1.25)+(iferror(index(EPS!J:J,match(A193,EPS!A:A,0)),index(Ghosts!J:J,match(A193,Ghosts!A:A,0)))*1.5)+(iferror(index(EPS!K:K,match(A193,EPS!A:A,0)),index(Ghosts!K:K,match(A193,Ghosts!A:A,0)))*2)+(iferror(index(EPS!L:L,match(A193,EPS!A:A,0)),index(Ghosts!L:L,match(A193,Ghosts!A:A,0)))*2))*D193*(F193/48))</f>
        <v>3.583428281</v>
      </c>
      <c r="Z193" s="41">
        <f t="shared" si="4"/>
        <v>2.329225784</v>
      </c>
      <c r="AA193" s="41">
        <f t="array" ref="AA193">if(or(F193=0,F193=""),"",((iferror(index(EPS!H:H,match(A193,EPS!A:A,0)),index(Ghosts!H:H,match(A193,Ghosts!A:A,0)))*1.2)+(iferror(index(EPS!I:I,match(A193,EPS!A:A,0)),index(Ghosts!I:I,match(A193,Ghosts!A:A,0)))*1.2)+(iferror(index(EPS!J:J,match(A193,EPS!A:A,0)),index(Ghosts!J:J,match(A193,Ghosts!A:A,0)))*1.5)+(iferror(index(EPS!K:K,match(A193,EPS!A:A,0)),index(Ghosts!K:K,match(A193,Ghosts!A:A,0)))*3)+(iferror(index(EPS!L:L,match(A193,EPS!A:A,0)),index(Ghosts!L:L,match(A193,Ghosts!A:A,0)))*3))*D193*(F193/48))</f>
        <v>3.982051427</v>
      </c>
      <c r="AB193" s="42">
        <f t="shared" ref="AB193:AF193" si="195">if(iferror(search(AB$1,$I193),0)&gt;0,1,0)</f>
        <v>1</v>
      </c>
      <c r="AC193" s="42">
        <f t="shared" si="195"/>
        <v>0</v>
      </c>
      <c r="AD193" s="42">
        <f t="shared" si="195"/>
        <v>0</v>
      </c>
      <c r="AE193" s="42">
        <f t="shared" si="195"/>
        <v>0</v>
      </c>
      <c r="AF193" s="42">
        <f t="shared" si="195"/>
        <v>0</v>
      </c>
      <c r="AG193" s="25"/>
      <c r="AH193" s="25"/>
      <c r="AI193" s="25"/>
      <c r="AJ193" s="25"/>
      <c r="AK193" s="25"/>
      <c r="AL193" s="25"/>
    </row>
    <row r="194">
      <c r="A194" s="26" t="s">
        <v>426</v>
      </c>
      <c r="B194" s="25" t="s">
        <v>172</v>
      </c>
      <c r="C194" s="25" t="s">
        <v>235</v>
      </c>
      <c r="D194" s="28">
        <v>91.20071975973487</v>
      </c>
      <c r="E194" s="29">
        <v>0.18267485549132947</v>
      </c>
      <c r="F194" s="30">
        <v>0.0</v>
      </c>
      <c r="G194" s="59"/>
      <c r="H194" s="34" t="s">
        <v>64</v>
      </c>
      <c r="I194" s="35" t="s">
        <v>58</v>
      </c>
      <c r="J194" s="36">
        <v>3000.0</v>
      </c>
      <c r="K194" s="28" t="s">
        <v>64</v>
      </c>
      <c r="L194" s="28" t="s">
        <v>64</v>
      </c>
      <c r="M194" s="34" t="s">
        <v>64</v>
      </c>
      <c r="N194" s="35" t="s">
        <v>27</v>
      </c>
      <c r="O194" s="36">
        <v>3000.0</v>
      </c>
      <c r="P194" s="28" t="s">
        <v>64</v>
      </c>
      <c r="Q194" s="37" t="s">
        <v>64</v>
      </c>
      <c r="R194" s="38" t="str">
        <f t="shared" si="2"/>
        <v/>
      </c>
      <c r="S194" s="39" t="str">
        <f t="array" ref="S194">if(R194="","", if(index(Index_of_Stuff!J:J,match(B194,Index_of_Stuff!F:F,0))&gt;0,(D194-index(Index_of_Stuff!J:J,match(B194,Index_of_Stuff!F:F,0)))*(R194/index(Index_of_Stuff!I:I,match(B194,Index_of_Stuff!F:F,0))),(D194/index(Index_of_Stuff!I:I,match(B194,Index_of_Stuff!F:F,0)))*R194))</f>
        <v/>
      </c>
      <c r="T194" s="40" t="str">
        <f t="array" ref="T194">if(or($F194=0,$F194=""),"", iferror(index(EPS!B:B,match($A194,EPS!$A:$A,0)),index(Ghosts!B:B,match($A194,Ghosts!$A:$A,0)))*($S194/(($F194/48)*$D194)/$E194))</f>
        <v/>
      </c>
      <c r="U194" s="40" t="str">
        <f t="array" ref="U194">if(or($F194=0,$F194=""),"", iferror(index(EPS!D:D,match($A194,EPS!$A:$A,0)),index(Ghosts!D:D,match($A194,Ghosts!$A:$A,0)))*($S194/(($F194/48)*$D194)/$E194))</f>
        <v/>
      </c>
      <c r="V194" s="40" t="str">
        <f t="array" ref="V194">if(or($F194=0,$F194=""),"", iferror(index(EPS!F:F,match($A194,EPS!$A:$A,0)),index(Ghosts!F:F,match($A194,Ghosts!$A:$A,0)))*($S194/(($F194/48)*$D194)/$E194))</f>
        <v/>
      </c>
      <c r="W194" s="40" t="str">
        <f t="array" ref="W194">if(or($F194=0,$F194=""),"", iferror(index(EPS!M:M,match($A194,EPS!$A:$A,0)),index(Ghosts!M:M,match($A194,Ghosts!$A:$A,0)))*($S194/(($F194/48)*$D194)/$E194))</f>
        <v/>
      </c>
      <c r="X194" s="39" t="str">
        <f t="shared" si="3"/>
        <v/>
      </c>
      <c r="Y194" s="41" t="str">
        <f t="array" ref="Y194">if(or(F194=0,F194=""),"",((iferror(index(EPS!H:H,match(A194,EPS!A:A,0)),index(Ghosts!H:H,match(A194,Ghosts!A:A,0)))*1.25)+(iferror(index(EPS!I:I,match(A194,EPS!A:A,0)),index(Ghosts!I:I,match(A194,Ghosts!A:A,0)))*1.25)+(iferror(index(EPS!J:J,match(A194,EPS!A:A,0)),index(Ghosts!J:J,match(A194,Ghosts!A:A,0)))*1.5)+(iferror(index(EPS!K:K,match(A194,EPS!A:A,0)),index(Ghosts!K:K,match(A194,Ghosts!A:A,0)))*2)+(iferror(index(EPS!L:L,match(A194,EPS!A:A,0)),index(Ghosts!L:L,match(A194,Ghosts!A:A,0)))*2))*D194*(F194/48))</f>
        <v/>
      </c>
      <c r="Z194" s="41" t="str">
        <f t="shared" si="4"/>
        <v/>
      </c>
      <c r="AA194" s="41" t="str">
        <f t="array" ref="AA194">if(or(F194=0,F194=""),"",((iferror(index(EPS!H:H,match(A194,EPS!A:A,0)),index(Ghosts!H:H,match(A194,Ghosts!A:A,0)))*1.2)+(iferror(index(EPS!I:I,match(A194,EPS!A:A,0)),index(Ghosts!I:I,match(A194,Ghosts!A:A,0)))*1.2)+(iferror(index(EPS!J:J,match(A194,EPS!A:A,0)),index(Ghosts!J:J,match(A194,Ghosts!A:A,0)))*1.5)+(iferror(index(EPS!K:K,match(A194,EPS!A:A,0)),index(Ghosts!K:K,match(A194,Ghosts!A:A,0)))*3)+(iferror(index(EPS!L:L,match(A194,EPS!A:A,0)),index(Ghosts!L:L,match(A194,Ghosts!A:A,0)))*3))*D194*(F194/48))</f>
        <v/>
      </c>
      <c r="AB194" s="42">
        <f t="shared" ref="AB194:AF194" si="196">if(iferror(search(AB$1,$I194),0)&gt;0,1,0)</f>
        <v>1</v>
      </c>
      <c r="AC194" s="42">
        <f t="shared" si="196"/>
        <v>1</v>
      </c>
      <c r="AD194" s="42">
        <f t="shared" si="196"/>
        <v>0</v>
      </c>
      <c r="AE194" s="42">
        <f t="shared" si="196"/>
        <v>0</v>
      </c>
      <c r="AF194" s="42">
        <f t="shared" si="196"/>
        <v>0</v>
      </c>
      <c r="AG194" s="25"/>
      <c r="AH194" s="25"/>
      <c r="AI194" s="25"/>
      <c r="AJ194" s="25"/>
      <c r="AK194" s="25"/>
      <c r="AL194" s="25"/>
    </row>
    <row r="195">
      <c r="A195" s="26" t="s">
        <v>427</v>
      </c>
      <c r="B195" s="25" t="s">
        <v>172</v>
      </c>
      <c r="C195" s="25" t="s">
        <v>235</v>
      </c>
      <c r="D195" s="28">
        <v>91.20071975973487</v>
      </c>
      <c r="E195" s="29">
        <v>0.18</v>
      </c>
      <c r="F195" s="30">
        <v>0.0</v>
      </c>
      <c r="G195" s="59"/>
      <c r="H195" s="34" t="s">
        <v>64</v>
      </c>
      <c r="I195" s="35" t="s">
        <v>44</v>
      </c>
      <c r="J195" s="36">
        <v>3000.0</v>
      </c>
      <c r="K195" s="28" t="s">
        <v>64</v>
      </c>
      <c r="L195" s="28" t="s">
        <v>64</v>
      </c>
      <c r="M195" s="34" t="s">
        <v>64</v>
      </c>
      <c r="N195" s="35" t="s">
        <v>29</v>
      </c>
      <c r="O195" s="36">
        <v>3000.0</v>
      </c>
      <c r="P195" s="28" t="s">
        <v>64</v>
      </c>
      <c r="Q195" s="37" t="s">
        <v>64</v>
      </c>
      <c r="R195" s="38" t="str">
        <f t="shared" si="2"/>
        <v/>
      </c>
      <c r="S195" s="39" t="str">
        <f t="array" ref="S195">if(R195="","", if(index(Index_of_Stuff!J:J,match(B195,Index_of_Stuff!F:F,0))&gt;0,(D195-index(Index_of_Stuff!J:J,match(B195,Index_of_Stuff!F:F,0)))*(R195/index(Index_of_Stuff!I:I,match(B195,Index_of_Stuff!F:F,0))),(D195/index(Index_of_Stuff!I:I,match(B195,Index_of_Stuff!F:F,0)))*R195))</f>
        <v/>
      </c>
      <c r="T195" s="40" t="str">
        <f t="array" ref="T195">if(or($F195=0,$F195=""),"", iferror(index(EPS!B:B,match($A195,EPS!$A:$A,0)),index(Ghosts!B:B,match($A195,Ghosts!$A:$A,0)))*($S195/(($F195/48)*$D195)/$E195))</f>
        <v/>
      </c>
      <c r="U195" s="40" t="str">
        <f t="array" ref="U195">if(or($F195=0,$F195=""),"", iferror(index(EPS!D:D,match($A195,EPS!$A:$A,0)),index(Ghosts!D:D,match($A195,Ghosts!$A:$A,0)))*($S195/(($F195/48)*$D195)/$E195))</f>
        <v/>
      </c>
      <c r="V195" s="40" t="str">
        <f t="array" ref="V195">if(or($F195=0,$F195=""),"", iferror(index(EPS!F:F,match($A195,EPS!$A:$A,0)),index(Ghosts!F:F,match($A195,Ghosts!$A:$A,0)))*($S195/(($F195/48)*$D195)/$E195))</f>
        <v/>
      </c>
      <c r="W195" s="40" t="str">
        <f t="array" ref="W195">if(or($F195=0,$F195=""),"", iferror(index(EPS!M:M,match($A195,EPS!$A:$A,0)),index(Ghosts!M:M,match($A195,Ghosts!$A:$A,0)))*($S195/(($F195/48)*$D195)/$E195))</f>
        <v/>
      </c>
      <c r="X195" s="39" t="str">
        <f t="shared" si="3"/>
        <v/>
      </c>
      <c r="Y195" s="41" t="str">
        <f t="array" ref="Y195">if(or(F195=0,F195=""),"",((iferror(index(EPS!H:H,match(A195,EPS!A:A,0)),index(Ghosts!H:H,match(A195,Ghosts!A:A,0)))*1.25)+(iferror(index(EPS!I:I,match(A195,EPS!A:A,0)),index(Ghosts!I:I,match(A195,Ghosts!A:A,0)))*1.25)+(iferror(index(EPS!J:J,match(A195,EPS!A:A,0)),index(Ghosts!J:J,match(A195,Ghosts!A:A,0)))*1.5)+(iferror(index(EPS!K:K,match(A195,EPS!A:A,0)),index(Ghosts!K:K,match(A195,Ghosts!A:A,0)))*2)+(iferror(index(EPS!L:L,match(A195,EPS!A:A,0)),index(Ghosts!L:L,match(A195,Ghosts!A:A,0)))*2))*D195*(F195/48))</f>
        <v/>
      </c>
      <c r="Z195" s="41" t="str">
        <f t="shared" si="4"/>
        <v/>
      </c>
      <c r="AA195" s="41" t="str">
        <f t="array" ref="AA195">if(or(F195=0,F195=""),"",((iferror(index(EPS!H:H,match(A195,EPS!A:A,0)),index(Ghosts!H:H,match(A195,Ghosts!A:A,0)))*1.2)+(iferror(index(EPS!I:I,match(A195,EPS!A:A,0)),index(Ghosts!I:I,match(A195,Ghosts!A:A,0)))*1.2)+(iferror(index(EPS!J:J,match(A195,EPS!A:A,0)),index(Ghosts!J:J,match(A195,Ghosts!A:A,0)))*1.5)+(iferror(index(EPS!K:K,match(A195,EPS!A:A,0)),index(Ghosts!K:K,match(A195,Ghosts!A:A,0)))*3)+(iferror(index(EPS!L:L,match(A195,EPS!A:A,0)),index(Ghosts!L:L,match(A195,Ghosts!A:A,0)))*3))*D195*(F195/48))</f>
        <v/>
      </c>
      <c r="AB195" s="42">
        <f t="shared" ref="AB195:AF195" si="197">if(iferror(search(AB$1,$I195),0)&gt;0,1,0)</f>
        <v>0</v>
      </c>
      <c r="AC195" s="42">
        <f t="shared" si="197"/>
        <v>0</v>
      </c>
      <c r="AD195" s="42">
        <f t="shared" si="197"/>
        <v>1</v>
      </c>
      <c r="AE195" s="42">
        <f t="shared" si="197"/>
        <v>1</v>
      </c>
      <c r="AF195" s="42">
        <f t="shared" si="197"/>
        <v>0</v>
      </c>
      <c r="AG195" s="25"/>
      <c r="AH195" s="25"/>
      <c r="AI195" s="25"/>
      <c r="AJ195" s="25"/>
      <c r="AK195" s="25"/>
      <c r="AL195" s="25"/>
    </row>
    <row r="196">
      <c r="A196" s="26" t="s">
        <v>423</v>
      </c>
      <c r="B196" s="25" t="s">
        <v>172</v>
      </c>
      <c r="C196" s="25" t="s">
        <v>235</v>
      </c>
      <c r="D196" s="28">
        <v>91.20071975973487</v>
      </c>
      <c r="E196" s="29">
        <v>0.12837566802892172</v>
      </c>
      <c r="F196" s="30">
        <v>0.0</v>
      </c>
      <c r="G196" s="59"/>
      <c r="H196" s="34" t="s">
        <v>64</v>
      </c>
      <c r="I196" s="35" t="s">
        <v>44</v>
      </c>
      <c r="J196" s="36">
        <v>3500.0</v>
      </c>
      <c r="K196" s="28" t="s">
        <v>64</v>
      </c>
      <c r="L196" s="28" t="s">
        <v>64</v>
      </c>
      <c r="M196" s="34" t="s">
        <v>64</v>
      </c>
      <c r="N196" s="35" t="s">
        <v>30</v>
      </c>
      <c r="O196" s="36">
        <v>3000.0</v>
      </c>
      <c r="P196" s="28" t="s">
        <v>64</v>
      </c>
      <c r="Q196" s="37" t="s">
        <v>64</v>
      </c>
      <c r="R196" s="38" t="str">
        <f t="shared" si="2"/>
        <v/>
      </c>
      <c r="S196" s="39" t="str">
        <f t="array" ref="S196">if(R196="","", if(index(Index_of_Stuff!J:J,match(B196,Index_of_Stuff!F:F,0))&gt;0,(D196-index(Index_of_Stuff!J:J,match(B196,Index_of_Stuff!F:F,0)))*(R196/index(Index_of_Stuff!I:I,match(B196,Index_of_Stuff!F:F,0))),(D196/index(Index_of_Stuff!I:I,match(B196,Index_of_Stuff!F:F,0)))*R196))</f>
        <v/>
      </c>
      <c r="T196" s="40" t="str">
        <f t="array" ref="T196">if(or($F196=0,$F196=""),"", iferror(index(EPS!B:B,match($A196,EPS!$A:$A,0)),index(Ghosts!B:B,match($A196,Ghosts!$A:$A,0)))*($S196/(($F196/48)*$D196)/$E196))</f>
        <v/>
      </c>
      <c r="U196" s="40" t="str">
        <f t="array" ref="U196">if(or($F196=0,$F196=""),"", iferror(index(EPS!D:D,match($A196,EPS!$A:$A,0)),index(Ghosts!D:D,match($A196,Ghosts!$A:$A,0)))*($S196/(($F196/48)*$D196)/$E196))</f>
        <v/>
      </c>
      <c r="V196" s="40" t="str">
        <f t="array" ref="V196">if(or($F196=0,$F196=""),"", iferror(index(EPS!F:F,match($A196,EPS!$A:$A,0)),index(Ghosts!F:F,match($A196,Ghosts!$A:$A,0)))*($S196/(($F196/48)*$D196)/$E196))</f>
        <v/>
      </c>
      <c r="W196" s="40" t="str">
        <f t="array" ref="W196">if(or($F196=0,$F196=""),"", iferror(index(EPS!M:M,match($A196,EPS!$A:$A,0)),index(Ghosts!M:M,match($A196,Ghosts!$A:$A,0)))*($S196/(($F196/48)*$D196)/$E196))</f>
        <v/>
      </c>
      <c r="X196" s="39" t="str">
        <f t="shared" si="3"/>
        <v/>
      </c>
      <c r="Y196" s="41" t="str">
        <f t="array" ref="Y196">if(or(F196=0,F196=""),"",((iferror(index(EPS!H:H,match(A196,EPS!A:A,0)),index(Ghosts!H:H,match(A196,Ghosts!A:A,0)))*1.25)+(iferror(index(EPS!I:I,match(A196,EPS!A:A,0)),index(Ghosts!I:I,match(A196,Ghosts!A:A,0)))*1.25)+(iferror(index(EPS!J:J,match(A196,EPS!A:A,0)),index(Ghosts!J:J,match(A196,Ghosts!A:A,0)))*1.5)+(iferror(index(EPS!K:K,match(A196,EPS!A:A,0)),index(Ghosts!K:K,match(A196,Ghosts!A:A,0)))*2)+(iferror(index(EPS!L:L,match(A196,EPS!A:A,0)),index(Ghosts!L:L,match(A196,Ghosts!A:A,0)))*2))*D196*(F196/48))</f>
        <v/>
      </c>
      <c r="Z196" s="41" t="str">
        <f t="shared" si="4"/>
        <v/>
      </c>
      <c r="AA196" s="41" t="str">
        <f t="array" ref="AA196">if(or(F196=0,F196=""),"",((iferror(index(EPS!H:H,match(A196,EPS!A:A,0)),index(Ghosts!H:H,match(A196,Ghosts!A:A,0)))*1.2)+(iferror(index(EPS!I:I,match(A196,EPS!A:A,0)),index(Ghosts!I:I,match(A196,Ghosts!A:A,0)))*1.2)+(iferror(index(EPS!J:J,match(A196,EPS!A:A,0)),index(Ghosts!J:J,match(A196,Ghosts!A:A,0)))*1.5)+(iferror(index(EPS!K:K,match(A196,EPS!A:A,0)),index(Ghosts!K:K,match(A196,Ghosts!A:A,0)))*3)+(iferror(index(EPS!L:L,match(A196,EPS!A:A,0)),index(Ghosts!L:L,match(A196,Ghosts!A:A,0)))*3))*D196*(F196/48))</f>
        <v/>
      </c>
      <c r="AB196" s="42">
        <f t="shared" ref="AB196:AF196" si="198">if(iferror(search(AB$1,$I196),0)&gt;0,1,0)</f>
        <v>0</v>
      </c>
      <c r="AC196" s="42">
        <f t="shared" si="198"/>
        <v>0</v>
      </c>
      <c r="AD196" s="42">
        <f t="shared" si="198"/>
        <v>1</v>
      </c>
      <c r="AE196" s="42">
        <f t="shared" si="198"/>
        <v>1</v>
      </c>
      <c r="AF196" s="42">
        <f t="shared" si="198"/>
        <v>0</v>
      </c>
      <c r="AG196" s="25"/>
      <c r="AH196" s="25"/>
      <c r="AI196" s="25"/>
      <c r="AJ196" s="25"/>
      <c r="AK196" s="25"/>
      <c r="AL196" s="25"/>
    </row>
    <row r="197">
      <c r="A197" s="26" t="s">
        <v>429</v>
      </c>
      <c r="B197" s="25" t="s">
        <v>172</v>
      </c>
      <c r="C197" s="25" t="s">
        <v>235</v>
      </c>
      <c r="D197" s="28">
        <v>91.20071975973487</v>
      </c>
      <c r="E197" s="29">
        <v>0.18</v>
      </c>
      <c r="F197" s="30">
        <v>0.0</v>
      </c>
      <c r="G197" s="59"/>
      <c r="H197" s="34" t="s">
        <v>64</v>
      </c>
      <c r="I197" s="35" t="s">
        <v>27</v>
      </c>
      <c r="J197" s="36">
        <v>3000.0</v>
      </c>
      <c r="K197" s="28" t="s">
        <v>64</v>
      </c>
      <c r="L197" s="28" t="s">
        <v>64</v>
      </c>
      <c r="M197" s="34" t="s">
        <v>64</v>
      </c>
      <c r="N197" s="35" t="s">
        <v>27</v>
      </c>
      <c r="O197" s="36">
        <v>3000.0</v>
      </c>
      <c r="P197" s="28" t="s">
        <v>64</v>
      </c>
      <c r="Q197" s="37" t="s">
        <v>64</v>
      </c>
      <c r="R197" s="38" t="str">
        <f t="shared" si="2"/>
        <v/>
      </c>
      <c r="S197" s="39" t="str">
        <f t="array" ref="S197">if(R197="","", if(index(Index_of_Stuff!J:J,match(B197,Index_of_Stuff!F:F,0))&gt;0,(D197-index(Index_of_Stuff!J:J,match(B197,Index_of_Stuff!F:F,0)))*(R197/index(Index_of_Stuff!I:I,match(B197,Index_of_Stuff!F:F,0))),(D197/index(Index_of_Stuff!I:I,match(B197,Index_of_Stuff!F:F,0)))*R197))</f>
        <v/>
      </c>
      <c r="T197" s="40" t="str">
        <f t="array" ref="T197">if(or($F197=0,$F197=""),"", iferror(index(EPS!B:B,match($A197,EPS!$A:$A,0)),index(Ghosts!B:B,match($A197,Ghosts!$A:$A,0)))*($S197/(($F197/48)*$D197)/$E197))</f>
        <v/>
      </c>
      <c r="U197" s="40" t="str">
        <f t="array" ref="U197">if(or($F197=0,$F197=""),"", iferror(index(EPS!D:D,match($A197,EPS!$A:$A,0)),index(Ghosts!D:D,match($A197,Ghosts!$A:$A,0)))*($S197/(($F197/48)*$D197)/$E197))</f>
        <v/>
      </c>
      <c r="V197" s="40" t="str">
        <f t="array" ref="V197">if(or($F197=0,$F197=""),"", iferror(index(EPS!F:F,match($A197,EPS!$A:$A,0)),index(Ghosts!F:F,match($A197,Ghosts!$A:$A,0)))*($S197/(($F197/48)*$D197)/$E197))</f>
        <v/>
      </c>
      <c r="W197" s="40" t="str">
        <f t="array" ref="W197">if(or($F197=0,$F197=""),"", iferror(index(EPS!M:M,match($A197,EPS!$A:$A,0)),index(Ghosts!M:M,match($A197,Ghosts!$A:$A,0)))*($S197/(($F197/48)*$D197)/$E197))</f>
        <v/>
      </c>
      <c r="X197" s="39" t="str">
        <f t="shared" si="3"/>
        <v/>
      </c>
      <c r="Y197" s="41" t="str">
        <f t="array" ref="Y197">if(or(F197=0,F197=""),"",((iferror(index(EPS!H:H,match(A197,EPS!A:A,0)),index(Ghosts!H:H,match(A197,Ghosts!A:A,0)))*1.25)+(iferror(index(EPS!I:I,match(A197,EPS!A:A,0)),index(Ghosts!I:I,match(A197,Ghosts!A:A,0)))*1.25)+(iferror(index(EPS!J:J,match(A197,EPS!A:A,0)),index(Ghosts!J:J,match(A197,Ghosts!A:A,0)))*1.5)+(iferror(index(EPS!K:K,match(A197,EPS!A:A,0)),index(Ghosts!K:K,match(A197,Ghosts!A:A,0)))*2)+(iferror(index(EPS!L:L,match(A197,EPS!A:A,0)),index(Ghosts!L:L,match(A197,Ghosts!A:A,0)))*2))*D197*(F197/48))</f>
        <v/>
      </c>
      <c r="Z197" s="41" t="str">
        <f t="shared" si="4"/>
        <v/>
      </c>
      <c r="AA197" s="41" t="str">
        <f t="array" ref="AA197">if(or(F197=0,F197=""),"",((iferror(index(EPS!H:H,match(A197,EPS!A:A,0)),index(Ghosts!H:H,match(A197,Ghosts!A:A,0)))*1.2)+(iferror(index(EPS!I:I,match(A197,EPS!A:A,0)),index(Ghosts!I:I,match(A197,Ghosts!A:A,0)))*1.2)+(iferror(index(EPS!J:J,match(A197,EPS!A:A,0)),index(Ghosts!J:J,match(A197,Ghosts!A:A,0)))*1.5)+(iferror(index(EPS!K:K,match(A197,EPS!A:A,0)),index(Ghosts!K:K,match(A197,Ghosts!A:A,0)))*3)+(iferror(index(EPS!L:L,match(A197,EPS!A:A,0)),index(Ghosts!L:L,match(A197,Ghosts!A:A,0)))*3))*D197*(F197/48))</f>
        <v/>
      </c>
      <c r="AB197" s="42">
        <f t="shared" ref="AB197:AF197" si="199">if(iferror(search(AB$1,$I197),0)&gt;0,1,0)</f>
        <v>1</v>
      </c>
      <c r="AC197" s="42">
        <f t="shared" si="199"/>
        <v>0</v>
      </c>
      <c r="AD197" s="42">
        <f t="shared" si="199"/>
        <v>0</v>
      </c>
      <c r="AE197" s="42">
        <f t="shared" si="199"/>
        <v>0</v>
      </c>
      <c r="AF197" s="42">
        <f t="shared" si="199"/>
        <v>0</v>
      </c>
      <c r="AG197" s="25"/>
      <c r="AH197" s="25"/>
      <c r="AI197" s="25"/>
      <c r="AJ197" s="25"/>
      <c r="AK197" s="25"/>
      <c r="AL197" s="25"/>
    </row>
    <row r="198">
      <c r="A198" s="26" t="s">
        <v>419</v>
      </c>
      <c r="B198" s="25" t="s">
        <v>172</v>
      </c>
      <c r="C198" s="25" t="s">
        <v>235</v>
      </c>
      <c r="D198" s="28">
        <v>91.20071975973487</v>
      </c>
      <c r="E198" s="29">
        <v>0.2242953434525341</v>
      </c>
      <c r="F198" s="30">
        <v>0.0</v>
      </c>
      <c r="G198" s="59"/>
      <c r="H198" s="34" t="s">
        <v>64</v>
      </c>
      <c r="I198" s="35" t="s">
        <v>40</v>
      </c>
      <c r="J198" s="36">
        <v>5100.0</v>
      </c>
      <c r="K198" s="28" t="s">
        <v>64</v>
      </c>
      <c r="L198" s="28" t="s">
        <v>64</v>
      </c>
      <c r="M198" s="34" t="s">
        <v>64</v>
      </c>
      <c r="N198" s="35" t="s">
        <v>28</v>
      </c>
      <c r="O198" s="36">
        <v>5000.0</v>
      </c>
      <c r="P198" s="28" t="s">
        <v>64</v>
      </c>
      <c r="Q198" s="37" t="s">
        <v>64</v>
      </c>
      <c r="R198" s="38" t="str">
        <f t="shared" si="2"/>
        <v/>
      </c>
      <c r="S198" s="39" t="str">
        <f t="array" ref="S198">if(R198="","", if(index(Index_of_Stuff!J:J,match(B198,Index_of_Stuff!F:F,0))&gt;0,(D198-index(Index_of_Stuff!J:J,match(B198,Index_of_Stuff!F:F,0)))*(R198/index(Index_of_Stuff!I:I,match(B198,Index_of_Stuff!F:F,0))),(D198/index(Index_of_Stuff!I:I,match(B198,Index_of_Stuff!F:F,0)))*R198))</f>
        <v/>
      </c>
      <c r="T198" s="40" t="str">
        <f t="array" ref="T198">if(or($F198=0,$F198=""),"", iferror(index(EPS!B:B,match($A198,EPS!$A:$A,0)),index(Ghosts!B:B,match($A198,Ghosts!$A:$A,0)))*($S198/(($F198/48)*$D198)/$E198))</f>
        <v/>
      </c>
      <c r="U198" s="40" t="str">
        <f t="array" ref="U198">if(or($F198=0,$F198=""),"", iferror(index(EPS!D:D,match($A198,EPS!$A:$A,0)),index(Ghosts!D:D,match($A198,Ghosts!$A:$A,0)))*($S198/(($F198/48)*$D198)/$E198))</f>
        <v/>
      </c>
      <c r="V198" s="40" t="str">
        <f t="array" ref="V198">if(or($F198=0,$F198=""),"", iferror(index(EPS!F:F,match($A198,EPS!$A:$A,0)),index(Ghosts!F:F,match($A198,Ghosts!$A:$A,0)))*($S198/(($F198/48)*$D198)/$E198))</f>
        <v/>
      </c>
      <c r="W198" s="40" t="str">
        <f t="array" ref="W198">if(or($F198=0,$F198=""),"", iferror(index(EPS!M:M,match($A198,EPS!$A:$A,0)),index(Ghosts!M:M,match($A198,Ghosts!$A:$A,0)))*($S198/(($F198/48)*$D198)/$E198))</f>
        <v/>
      </c>
      <c r="X198" s="39" t="str">
        <f t="shared" si="3"/>
        <v/>
      </c>
      <c r="Y198" s="41" t="str">
        <f t="array" ref="Y198">if(or(F198=0,F198=""),"",((iferror(index(EPS!H:H,match(A198,EPS!A:A,0)),index(Ghosts!H:H,match(A198,Ghosts!A:A,0)))*1.25)+(iferror(index(EPS!I:I,match(A198,EPS!A:A,0)),index(Ghosts!I:I,match(A198,Ghosts!A:A,0)))*1.25)+(iferror(index(EPS!J:J,match(A198,EPS!A:A,0)),index(Ghosts!J:J,match(A198,Ghosts!A:A,0)))*1.5)+(iferror(index(EPS!K:K,match(A198,EPS!A:A,0)),index(Ghosts!K:K,match(A198,Ghosts!A:A,0)))*2)+(iferror(index(EPS!L:L,match(A198,EPS!A:A,0)),index(Ghosts!L:L,match(A198,Ghosts!A:A,0)))*2))*D198*(F198/48))</f>
        <v/>
      </c>
      <c r="Z198" s="41" t="str">
        <f t="shared" si="4"/>
        <v/>
      </c>
      <c r="AA198" s="41" t="str">
        <f t="array" ref="AA198">if(or(F198=0,F198=""),"",((iferror(index(EPS!H:H,match(A198,EPS!A:A,0)),index(Ghosts!H:H,match(A198,Ghosts!A:A,0)))*1.2)+(iferror(index(EPS!I:I,match(A198,EPS!A:A,0)),index(Ghosts!I:I,match(A198,Ghosts!A:A,0)))*1.2)+(iferror(index(EPS!J:J,match(A198,EPS!A:A,0)),index(Ghosts!J:J,match(A198,Ghosts!A:A,0)))*1.5)+(iferror(index(EPS!K:K,match(A198,EPS!A:A,0)),index(Ghosts!K:K,match(A198,Ghosts!A:A,0)))*3)+(iferror(index(EPS!L:L,match(A198,EPS!A:A,0)),index(Ghosts!L:L,match(A198,Ghosts!A:A,0)))*3))*D198*(F198/48))</f>
        <v/>
      </c>
      <c r="AB198" s="42">
        <f t="shared" ref="AB198:AF198" si="200">if(iferror(search(AB$1,$I198),0)&gt;0,1,0)</f>
        <v>0</v>
      </c>
      <c r="AC198" s="42">
        <f t="shared" si="200"/>
        <v>1</v>
      </c>
      <c r="AD198" s="42">
        <f t="shared" si="200"/>
        <v>1</v>
      </c>
      <c r="AE198" s="42">
        <f t="shared" si="200"/>
        <v>0</v>
      </c>
      <c r="AF198" s="42">
        <f t="shared" si="200"/>
        <v>0</v>
      </c>
      <c r="AG198" s="25"/>
      <c r="AH198" s="25"/>
      <c r="AI198" s="25"/>
      <c r="AJ198" s="25"/>
      <c r="AK198" s="25"/>
      <c r="AL198" s="25"/>
    </row>
    <row r="199">
      <c r="A199" s="26" t="s">
        <v>431</v>
      </c>
      <c r="B199" s="25" t="s">
        <v>172</v>
      </c>
      <c r="C199" s="25" t="s">
        <v>235</v>
      </c>
      <c r="D199" s="28">
        <v>91.20071975973487</v>
      </c>
      <c r="E199" s="29">
        <v>0.17990033222591362</v>
      </c>
      <c r="F199" s="30">
        <v>0.0</v>
      </c>
      <c r="G199" s="59"/>
      <c r="H199" s="34" t="s">
        <v>64</v>
      </c>
      <c r="I199" s="35" t="s">
        <v>29</v>
      </c>
      <c r="J199" s="36">
        <v>3000.0</v>
      </c>
      <c r="K199" s="28" t="s">
        <v>64</v>
      </c>
      <c r="L199" s="28" t="s">
        <v>64</v>
      </c>
      <c r="M199" s="34" t="s">
        <v>64</v>
      </c>
      <c r="N199" s="35" t="s">
        <v>29</v>
      </c>
      <c r="O199" s="36">
        <v>3000.0</v>
      </c>
      <c r="P199" s="28" t="s">
        <v>64</v>
      </c>
      <c r="Q199" s="37" t="s">
        <v>64</v>
      </c>
      <c r="R199" s="38" t="str">
        <f t="shared" si="2"/>
        <v/>
      </c>
      <c r="S199" s="39" t="str">
        <f t="array" ref="S199">if(R199="","", if(index(Index_of_Stuff!J:J,match(B199,Index_of_Stuff!F:F,0))&gt;0,(D199-index(Index_of_Stuff!J:J,match(B199,Index_of_Stuff!F:F,0)))*(R199/index(Index_of_Stuff!I:I,match(B199,Index_of_Stuff!F:F,0))),(D199/index(Index_of_Stuff!I:I,match(B199,Index_of_Stuff!F:F,0)))*R199))</f>
        <v/>
      </c>
      <c r="T199" s="40" t="str">
        <f t="array" ref="T199">if(or($F199=0,$F199=""),"", iferror(index(EPS!B:B,match($A199,EPS!$A:$A,0)),index(Ghosts!B:B,match($A199,Ghosts!$A:$A,0)))*($S199/(($F199/48)*$D199)/$E199))</f>
        <v/>
      </c>
      <c r="U199" s="40" t="str">
        <f t="array" ref="U199">if(or($F199=0,$F199=""),"", iferror(index(EPS!D:D,match($A199,EPS!$A:$A,0)),index(Ghosts!D:D,match($A199,Ghosts!$A:$A,0)))*($S199/(($F199/48)*$D199)/$E199))</f>
        <v/>
      </c>
      <c r="V199" s="40" t="str">
        <f t="array" ref="V199">if(or($F199=0,$F199=""),"", iferror(index(EPS!F:F,match($A199,EPS!$A:$A,0)),index(Ghosts!F:F,match($A199,Ghosts!$A:$A,0)))*($S199/(($F199/48)*$D199)/$E199))</f>
        <v/>
      </c>
      <c r="W199" s="40" t="str">
        <f t="array" ref="W199">if(or($F199=0,$F199=""),"", iferror(index(EPS!M:M,match($A199,EPS!$A:$A,0)),index(Ghosts!M:M,match($A199,Ghosts!$A:$A,0)))*($S199/(($F199/48)*$D199)/$E199))</f>
        <v/>
      </c>
      <c r="X199" s="39" t="str">
        <f t="shared" si="3"/>
        <v/>
      </c>
      <c r="Y199" s="41" t="str">
        <f t="array" ref="Y199">if(or(F199=0,F199=""),"",((iferror(index(EPS!H:H,match(A199,EPS!A:A,0)),index(Ghosts!H:H,match(A199,Ghosts!A:A,0)))*1.25)+(iferror(index(EPS!I:I,match(A199,EPS!A:A,0)),index(Ghosts!I:I,match(A199,Ghosts!A:A,0)))*1.25)+(iferror(index(EPS!J:J,match(A199,EPS!A:A,0)),index(Ghosts!J:J,match(A199,Ghosts!A:A,0)))*1.5)+(iferror(index(EPS!K:K,match(A199,EPS!A:A,0)),index(Ghosts!K:K,match(A199,Ghosts!A:A,0)))*2)+(iferror(index(EPS!L:L,match(A199,EPS!A:A,0)),index(Ghosts!L:L,match(A199,Ghosts!A:A,0)))*2))*D199*(F199/48))</f>
        <v/>
      </c>
      <c r="Z199" s="41" t="str">
        <f t="shared" si="4"/>
        <v/>
      </c>
      <c r="AA199" s="41" t="str">
        <f t="array" ref="AA199">if(or(F199=0,F199=""),"",((iferror(index(EPS!H:H,match(A199,EPS!A:A,0)),index(Ghosts!H:H,match(A199,Ghosts!A:A,0)))*1.2)+(iferror(index(EPS!I:I,match(A199,EPS!A:A,0)),index(Ghosts!I:I,match(A199,Ghosts!A:A,0)))*1.2)+(iferror(index(EPS!J:J,match(A199,EPS!A:A,0)),index(Ghosts!J:J,match(A199,Ghosts!A:A,0)))*1.5)+(iferror(index(EPS!K:K,match(A199,EPS!A:A,0)),index(Ghosts!K:K,match(A199,Ghosts!A:A,0)))*3)+(iferror(index(EPS!L:L,match(A199,EPS!A:A,0)),index(Ghosts!L:L,match(A199,Ghosts!A:A,0)))*3))*D199*(F199/48))</f>
        <v/>
      </c>
      <c r="AB199" s="42">
        <f t="shared" ref="AB199:AF199" si="201">if(iferror(search(AB$1,$I199),0)&gt;0,1,0)</f>
        <v>0</v>
      </c>
      <c r="AC199" s="42">
        <f t="shared" si="201"/>
        <v>0</v>
      </c>
      <c r="AD199" s="42">
        <f t="shared" si="201"/>
        <v>1</v>
      </c>
      <c r="AE199" s="42">
        <f t="shared" si="201"/>
        <v>0</v>
      </c>
      <c r="AF199" s="42">
        <f t="shared" si="201"/>
        <v>0</v>
      </c>
      <c r="AG199" s="25"/>
      <c r="AH199" s="25"/>
      <c r="AI199" s="25"/>
      <c r="AJ199" s="25"/>
      <c r="AK199" s="25"/>
      <c r="AL199" s="25"/>
    </row>
    <row r="200">
      <c r="A200" s="26" t="s">
        <v>432</v>
      </c>
      <c r="B200" s="25" t="s">
        <v>172</v>
      </c>
      <c r="C200" s="25" t="s">
        <v>235</v>
      </c>
      <c r="D200" s="28">
        <v>91.20071975973487</v>
      </c>
      <c r="E200" s="29">
        <v>0.18</v>
      </c>
      <c r="F200" s="30">
        <v>0.0</v>
      </c>
      <c r="G200" s="59"/>
      <c r="H200" s="34" t="s">
        <v>64</v>
      </c>
      <c r="I200" s="35" t="s">
        <v>45</v>
      </c>
      <c r="J200" s="36">
        <v>3000.0</v>
      </c>
      <c r="K200" s="28" t="s">
        <v>64</v>
      </c>
      <c r="L200" s="28" t="s">
        <v>64</v>
      </c>
      <c r="M200" s="34" t="s">
        <v>64</v>
      </c>
      <c r="N200" s="35" t="s">
        <v>31</v>
      </c>
      <c r="O200" s="36">
        <v>3000.0</v>
      </c>
      <c r="P200" s="28" t="s">
        <v>64</v>
      </c>
      <c r="Q200" s="37" t="s">
        <v>64</v>
      </c>
      <c r="R200" s="38" t="str">
        <f t="shared" si="2"/>
        <v/>
      </c>
      <c r="S200" s="39" t="str">
        <f t="array" ref="S200">if(R200="","", if(index(Index_of_Stuff!J:J,match(B200,Index_of_Stuff!F:F,0))&gt;0,(D200-index(Index_of_Stuff!J:J,match(B200,Index_of_Stuff!F:F,0)))*(R200/index(Index_of_Stuff!I:I,match(B200,Index_of_Stuff!F:F,0))),(D200/index(Index_of_Stuff!I:I,match(B200,Index_of_Stuff!F:F,0)))*R200))</f>
        <v/>
      </c>
      <c r="T200" s="40" t="str">
        <f t="array" ref="T200">if(or($F200=0,$F200=""),"", iferror(index(EPS!B:B,match($A200,EPS!$A:$A,0)),index(Ghosts!B:B,match($A200,Ghosts!$A:$A,0)))*($S200/(($F200/48)*$D200)/$E200))</f>
        <v/>
      </c>
      <c r="U200" s="40" t="str">
        <f t="array" ref="U200">if(or($F200=0,$F200=""),"", iferror(index(EPS!D:D,match($A200,EPS!$A:$A,0)),index(Ghosts!D:D,match($A200,Ghosts!$A:$A,0)))*($S200/(($F200/48)*$D200)/$E200))</f>
        <v/>
      </c>
      <c r="V200" s="40" t="str">
        <f t="array" ref="V200">if(or($F200=0,$F200=""),"", iferror(index(EPS!F:F,match($A200,EPS!$A:$A,0)),index(Ghosts!F:F,match($A200,Ghosts!$A:$A,0)))*($S200/(($F200/48)*$D200)/$E200))</f>
        <v/>
      </c>
      <c r="W200" s="40" t="str">
        <f t="array" ref="W200">if(or($F200=0,$F200=""),"", iferror(index(EPS!M:M,match($A200,EPS!$A:$A,0)),index(Ghosts!M:M,match($A200,Ghosts!$A:$A,0)))*($S200/(($F200/48)*$D200)/$E200))</f>
        <v/>
      </c>
      <c r="X200" s="39" t="str">
        <f t="shared" si="3"/>
        <v/>
      </c>
      <c r="Y200" s="41" t="str">
        <f t="array" ref="Y200">if(or(F200=0,F200=""),"",((iferror(index(EPS!H:H,match(A200,EPS!A:A,0)),index(Ghosts!H:H,match(A200,Ghosts!A:A,0)))*1.25)+(iferror(index(EPS!I:I,match(A200,EPS!A:A,0)),index(Ghosts!I:I,match(A200,Ghosts!A:A,0)))*1.25)+(iferror(index(EPS!J:J,match(A200,EPS!A:A,0)),index(Ghosts!J:J,match(A200,Ghosts!A:A,0)))*1.5)+(iferror(index(EPS!K:K,match(A200,EPS!A:A,0)),index(Ghosts!K:K,match(A200,Ghosts!A:A,0)))*2)+(iferror(index(EPS!L:L,match(A200,EPS!A:A,0)),index(Ghosts!L:L,match(A200,Ghosts!A:A,0)))*2))*D200*(F200/48))</f>
        <v/>
      </c>
      <c r="Z200" s="41" t="str">
        <f t="shared" si="4"/>
        <v/>
      </c>
      <c r="AA200" s="41" t="str">
        <f t="array" ref="AA200">if(or(F200=0,F200=""),"",((iferror(index(EPS!H:H,match(A200,EPS!A:A,0)),index(Ghosts!H:H,match(A200,Ghosts!A:A,0)))*1.2)+(iferror(index(EPS!I:I,match(A200,EPS!A:A,0)),index(Ghosts!I:I,match(A200,Ghosts!A:A,0)))*1.2)+(iferror(index(EPS!J:J,match(A200,EPS!A:A,0)),index(Ghosts!J:J,match(A200,Ghosts!A:A,0)))*1.5)+(iferror(index(EPS!K:K,match(A200,EPS!A:A,0)),index(Ghosts!K:K,match(A200,Ghosts!A:A,0)))*3)+(iferror(index(EPS!L:L,match(A200,EPS!A:A,0)),index(Ghosts!L:L,match(A200,Ghosts!A:A,0)))*3))*D200*(F200/48))</f>
        <v/>
      </c>
      <c r="AB200" s="42">
        <f t="shared" ref="AB200:AF200" si="202">if(iferror(search(AB$1,$I200),0)&gt;0,1,0)</f>
        <v>0</v>
      </c>
      <c r="AC200" s="42">
        <f t="shared" si="202"/>
        <v>0</v>
      </c>
      <c r="AD200" s="42">
        <f t="shared" si="202"/>
        <v>0</v>
      </c>
      <c r="AE200" s="42">
        <f t="shared" si="202"/>
        <v>1</v>
      </c>
      <c r="AF200" s="42">
        <f t="shared" si="202"/>
        <v>1</v>
      </c>
      <c r="AG200" s="25"/>
      <c r="AH200" s="25"/>
      <c r="AI200" s="25"/>
      <c r="AJ200" s="25"/>
      <c r="AK200" s="25"/>
      <c r="AL200" s="25"/>
    </row>
    <row r="201">
      <c r="A201" s="26"/>
      <c r="B201" s="25"/>
      <c r="C201" s="25"/>
      <c r="D201" s="28"/>
      <c r="E201" s="29"/>
      <c r="F201" s="30"/>
      <c r="G201" s="59"/>
      <c r="H201" s="34"/>
      <c r="I201" s="35"/>
      <c r="J201" s="36"/>
      <c r="K201" s="28"/>
      <c r="L201" s="28"/>
      <c r="M201" s="34"/>
      <c r="N201" s="35"/>
      <c r="O201" s="36"/>
      <c r="P201" s="28"/>
      <c r="Q201" s="37"/>
      <c r="R201" s="38"/>
      <c r="S201" s="39"/>
      <c r="T201" s="40"/>
      <c r="U201" s="40"/>
      <c r="V201" s="40"/>
      <c r="W201" s="40"/>
      <c r="X201" s="39"/>
      <c r="Y201" s="41"/>
      <c r="Z201" s="41"/>
      <c r="AA201" s="41"/>
      <c r="AB201" s="42"/>
      <c r="AC201" s="42"/>
      <c r="AD201" s="42"/>
      <c r="AE201" s="42"/>
      <c r="AF201" s="42"/>
      <c r="AG201" s="25"/>
      <c r="AH201" s="25"/>
      <c r="AI201" s="25"/>
      <c r="AJ201" s="25"/>
      <c r="AK201" s="25"/>
      <c r="AL201" s="25"/>
    </row>
    <row r="202">
      <c r="A202" s="26"/>
      <c r="B202" s="25"/>
      <c r="C202" s="25"/>
      <c r="D202" s="28"/>
      <c r="E202" s="29"/>
      <c r="F202" s="30"/>
      <c r="G202" s="59"/>
      <c r="H202" s="34"/>
      <c r="I202" s="35"/>
      <c r="J202" s="36"/>
      <c r="K202" s="28"/>
      <c r="L202" s="28"/>
      <c r="M202" s="34"/>
      <c r="N202" s="35"/>
      <c r="O202" s="36"/>
      <c r="P202" s="28"/>
      <c r="Q202" s="37"/>
      <c r="R202" s="38"/>
      <c r="S202" s="39"/>
      <c r="T202" s="40"/>
      <c r="U202" s="40"/>
      <c r="V202" s="40"/>
      <c r="W202" s="40"/>
      <c r="X202" s="39"/>
      <c r="Y202" s="41"/>
      <c r="Z202" s="41"/>
      <c r="AA202" s="41"/>
      <c r="AB202" s="42"/>
      <c r="AC202" s="42"/>
      <c r="AD202" s="42"/>
      <c r="AE202" s="42"/>
      <c r="AF202" s="42"/>
      <c r="AG202" s="25"/>
      <c r="AH202" s="25"/>
      <c r="AI202" s="25"/>
      <c r="AJ202" s="25"/>
      <c r="AK202" s="25"/>
      <c r="AL202" s="25"/>
    </row>
    <row r="203">
      <c r="A203" s="26"/>
      <c r="B203" s="25"/>
      <c r="C203" s="25"/>
      <c r="D203" s="28"/>
      <c r="E203" s="29"/>
      <c r="F203" s="30"/>
      <c r="G203" s="59"/>
      <c r="H203" s="34"/>
      <c r="I203" s="35"/>
      <c r="J203" s="36"/>
      <c r="K203" s="28"/>
      <c r="L203" s="28"/>
      <c r="M203" s="34"/>
      <c r="N203" s="35"/>
      <c r="O203" s="36"/>
      <c r="P203" s="28"/>
      <c r="Q203" s="37"/>
      <c r="R203" s="38"/>
      <c r="S203" s="39"/>
      <c r="T203" s="40"/>
      <c r="U203" s="40"/>
      <c r="V203" s="40"/>
      <c r="W203" s="40"/>
      <c r="X203" s="39"/>
      <c r="Y203" s="41"/>
      <c r="Z203" s="41"/>
      <c r="AA203" s="41"/>
      <c r="AB203" s="42"/>
      <c r="AC203" s="42"/>
      <c r="AD203" s="42"/>
      <c r="AE203" s="42"/>
      <c r="AF203" s="42"/>
      <c r="AG203" s="25"/>
      <c r="AH203" s="25"/>
      <c r="AI203" s="25"/>
      <c r="AJ203" s="25"/>
      <c r="AK203" s="25"/>
      <c r="AL203" s="25"/>
    </row>
    <row r="204">
      <c r="A204" s="26"/>
      <c r="B204" s="25"/>
      <c r="C204" s="25"/>
      <c r="D204" s="28"/>
      <c r="E204" s="29"/>
      <c r="F204" s="30"/>
      <c r="G204" s="59"/>
      <c r="H204" s="34"/>
      <c r="I204" s="35"/>
      <c r="J204" s="36"/>
      <c r="K204" s="28"/>
      <c r="L204" s="28"/>
      <c r="M204" s="34"/>
      <c r="N204" s="35"/>
      <c r="O204" s="36"/>
      <c r="P204" s="28"/>
      <c r="Q204" s="37"/>
      <c r="R204" s="38"/>
      <c r="S204" s="39"/>
      <c r="T204" s="40"/>
      <c r="U204" s="40"/>
      <c r="V204" s="40"/>
      <c r="W204" s="40"/>
      <c r="X204" s="39"/>
      <c r="Y204" s="41"/>
      <c r="Z204" s="41"/>
      <c r="AA204" s="41"/>
      <c r="AB204" s="42"/>
      <c r="AC204" s="42"/>
      <c r="AD204" s="42"/>
      <c r="AE204" s="42"/>
      <c r="AF204" s="42"/>
      <c r="AG204" s="25"/>
      <c r="AH204" s="25"/>
      <c r="AI204" s="25"/>
      <c r="AJ204" s="25"/>
      <c r="AK204" s="25"/>
      <c r="AL204" s="25"/>
    </row>
    <row r="205">
      <c r="A205" s="26"/>
      <c r="B205" s="25"/>
      <c r="C205" s="25"/>
      <c r="D205" s="28"/>
      <c r="E205" s="29"/>
      <c r="F205" s="30"/>
      <c r="G205" s="59"/>
      <c r="H205" s="34"/>
      <c r="I205" s="35"/>
      <c r="J205" s="36"/>
      <c r="K205" s="28"/>
      <c r="L205" s="28"/>
      <c r="M205" s="34"/>
      <c r="N205" s="35"/>
      <c r="O205" s="36"/>
      <c r="P205" s="28"/>
      <c r="Q205" s="37"/>
      <c r="R205" s="38"/>
      <c r="S205" s="39"/>
      <c r="T205" s="40"/>
      <c r="U205" s="40"/>
      <c r="V205" s="40"/>
      <c r="W205" s="40"/>
      <c r="X205" s="39"/>
      <c r="Y205" s="41"/>
      <c r="Z205" s="41"/>
      <c r="AA205" s="41"/>
      <c r="AB205" s="42"/>
      <c r="AC205" s="42"/>
      <c r="AD205" s="42"/>
      <c r="AE205" s="42"/>
      <c r="AF205" s="42"/>
      <c r="AG205" s="25"/>
      <c r="AH205" s="25"/>
      <c r="AI205" s="25"/>
      <c r="AJ205" s="25"/>
      <c r="AK205" s="25"/>
      <c r="AL205" s="25"/>
    </row>
    <row r="206">
      <c r="A206" s="26"/>
      <c r="B206" s="25"/>
      <c r="C206" s="25"/>
      <c r="D206" s="28"/>
      <c r="E206" s="29"/>
      <c r="F206" s="30"/>
      <c r="G206" s="59"/>
      <c r="H206" s="34"/>
      <c r="I206" s="35"/>
      <c r="J206" s="36"/>
      <c r="K206" s="28"/>
      <c r="L206" s="28"/>
      <c r="M206" s="34"/>
      <c r="N206" s="35"/>
      <c r="O206" s="36"/>
      <c r="P206" s="28"/>
      <c r="Q206" s="37"/>
      <c r="R206" s="38"/>
      <c r="S206" s="39"/>
      <c r="T206" s="40"/>
      <c r="U206" s="40"/>
      <c r="V206" s="40"/>
      <c r="W206" s="40"/>
      <c r="X206" s="39"/>
      <c r="Y206" s="41"/>
      <c r="Z206" s="41"/>
      <c r="AA206" s="41"/>
      <c r="AB206" s="42"/>
      <c r="AC206" s="42"/>
      <c r="AD206" s="42"/>
      <c r="AE206" s="42"/>
      <c r="AF206" s="42"/>
      <c r="AG206" s="25"/>
      <c r="AH206" s="25"/>
      <c r="AI206" s="25"/>
      <c r="AJ206" s="25"/>
      <c r="AK206" s="25"/>
      <c r="AL206" s="25"/>
    </row>
    <row r="207">
      <c r="A207" s="26"/>
      <c r="B207" s="25"/>
      <c r="C207" s="25"/>
      <c r="D207" s="28"/>
      <c r="E207" s="29"/>
      <c r="F207" s="30"/>
      <c r="G207" s="59"/>
      <c r="H207" s="34"/>
      <c r="I207" s="35"/>
      <c r="J207" s="36"/>
      <c r="K207" s="28"/>
      <c r="L207" s="28"/>
      <c r="M207" s="34"/>
      <c r="N207" s="35"/>
      <c r="O207" s="36"/>
      <c r="P207" s="28"/>
      <c r="Q207" s="37"/>
      <c r="R207" s="38"/>
      <c r="S207" s="39"/>
      <c r="T207" s="40"/>
      <c r="U207" s="40"/>
      <c r="V207" s="40"/>
      <c r="W207" s="40"/>
      <c r="X207" s="39"/>
      <c r="Y207" s="41"/>
      <c r="Z207" s="41"/>
      <c r="AA207" s="41"/>
      <c r="AB207" s="42"/>
      <c r="AC207" s="42"/>
      <c r="AD207" s="42"/>
      <c r="AE207" s="42"/>
      <c r="AF207" s="42"/>
      <c r="AG207" s="25"/>
      <c r="AH207" s="25"/>
      <c r="AI207" s="25"/>
      <c r="AJ207" s="25"/>
      <c r="AK207" s="25"/>
      <c r="AL207" s="25"/>
    </row>
    <row r="208">
      <c r="A208" s="26"/>
      <c r="B208" s="25"/>
      <c r="C208" s="25"/>
      <c r="D208" s="28"/>
      <c r="E208" s="29"/>
      <c r="F208" s="30"/>
      <c r="G208" s="59"/>
      <c r="H208" s="34"/>
      <c r="I208" s="35"/>
      <c r="J208" s="36"/>
      <c r="K208" s="28"/>
      <c r="L208" s="28"/>
      <c r="M208" s="34"/>
      <c r="N208" s="35"/>
      <c r="O208" s="36"/>
      <c r="P208" s="28"/>
      <c r="Q208" s="37"/>
      <c r="R208" s="38"/>
      <c r="S208" s="39"/>
      <c r="T208" s="40"/>
      <c r="U208" s="40"/>
      <c r="V208" s="40"/>
      <c r="W208" s="40"/>
      <c r="X208" s="39"/>
      <c r="Y208" s="41"/>
      <c r="Z208" s="41"/>
      <c r="AA208" s="41"/>
      <c r="AB208" s="42"/>
      <c r="AC208" s="42"/>
      <c r="AD208" s="42"/>
      <c r="AE208" s="42"/>
      <c r="AF208" s="42"/>
      <c r="AG208" s="25"/>
      <c r="AH208" s="25"/>
      <c r="AI208" s="25"/>
      <c r="AJ208" s="25"/>
      <c r="AK208" s="25"/>
      <c r="AL208" s="25"/>
    </row>
    <row r="209">
      <c r="A209" s="26"/>
      <c r="B209" s="25"/>
      <c r="C209" s="25"/>
      <c r="D209" s="28"/>
      <c r="E209" s="29"/>
      <c r="F209" s="30"/>
      <c r="G209" s="59"/>
      <c r="H209" s="34"/>
      <c r="I209" s="35"/>
      <c r="J209" s="36"/>
      <c r="K209" s="28"/>
      <c r="L209" s="28"/>
      <c r="M209" s="34"/>
      <c r="N209" s="35"/>
      <c r="O209" s="36"/>
      <c r="P209" s="28"/>
      <c r="Q209" s="37"/>
      <c r="R209" s="38"/>
      <c r="S209" s="39"/>
      <c r="T209" s="40"/>
      <c r="U209" s="40"/>
      <c r="V209" s="40"/>
      <c r="W209" s="40"/>
      <c r="X209" s="39"/>
      <c r="Y209" s="41"/>
      <c r="Z209" s="41"/>
      <c r="AA209" s="41"/>
      <c r="AB209" s="42"/>
      <c r="AC209" s="42"/>
      <c r="AD209" s="42"/>
      <c r="AE209" s="42"/>
      <c r="AF209" s="42"/>
      <c r="AG209" s="25"/>
      <c r="AH209" s="25"/>
      <c r="AI209" s="25"/>
      <c r="AJ209" s="25"/>
      <c r="AK209" s="25"/>
      <c r="AL209" s="25"/>
    </row>
    <row r="210">
      <c r="A210" s="26"/>
      <c r="B210" s="25"/>
      <c r="C210" s="25"/>
      <c r="D210" s="28"/>
      <c r="E210" s="29"/>
      <c r="F210" s="30"/>
      <c r="G210" s="59"/>
      <c r="H210" s="34"/>
      <c r="I210" s="35"/>
      <c r="J210" s="36"/>
      <c r="K210" s="28"/>
      <c r="L210" s="28"/>
      <c r="M210" s="34"/>
      <c r="N210" s="35"/>
      <c r="O210" s="36"/>
      <c r="P210" s="28"/>
      <c r="Q210" s="37"/>
      <c r="R210" s="38"/>
      <c r="S210" s="39"/>
      <c r="T210" s="40"/>
      <c r="U210" s="40"/>
      <c r="V210" s="40"/>
      <c r="W210" s="40"/>
      <c r="X210" s="39"/>
      <c r="Y210" s="41"/>
      <c r="Z210" s="41"/>
      <c r="AA210" s="41"/>
      <c r="AB210" s="42"/>
      <c r="AC210" s="42"/>
      <c r="AD210" s="42"/>
      <c r="AE210" s="42"/>
      <c r="AF210" s="42"/>
      <c r="AG210" s="25"/>
      <c r="AH210" s="25"/>
      <c r="AI210" s="25"/>
      <c r="AJ210" s="25"/>
      <c r="AK210" s="25"/>
      <c r="AL210" s="25"/>
    </row>
    <row r="211">
      <c r="A211" s="26"/>
      <c r="B211" s="25"/>
      <c r="C211" s="25"/>
      <c r="D211" s="28"/>
      <c r="E211" s="29"/>
      <c r="F211" s="30"/>
      <c r="G211" s="59"/>
      <c r="H211" s="34"/>
      <c r="I211" s="35"/>
      <c r="J211" s="36"/>
      <c r="K211" s="28"/>
      <c r="L211" s="28"/>
      <c r="M211" s="34"/>
      <c r="N211" s="35"/>
      <c r="O211" s="36"/>
      <c r="P211" s="28"/>
      <c r="Q211" s="37"/>
      <c r="R211" s="38"/>
      <c r="S211" s="39"/>
      <c r="T211" s="40"/>
      <c r="U211" s="40"/>
      <c r="V211" s="40"/>
      <c r="W211" s="40"/>
      <c r="X211" s="39"/>
      <c r="Y211" s="41"/>
      <c r="Z211" s="41"/>
      <c r="AA211" s="41"/>
      <c r="AB211" s="42"/>
      <c r="AC211" s="42"/>
      <c r="AD211" s="42"/>
      <c r="AE211" s="42"/>
      <c r="AF211" s="42"/>
      <c r="AG211" s="25"/>
      <c r="AH211" s="25"/>
      <c r="AI211" s="25"/>
      <c r="AJ211" s="25"/>
      <c r="AK211" s="25"/>
      <c r="AL211" s="25"/>
    </row>
    <row r="212">
      <c r="A212" s="26"/>
      <c r="B212" s="25"/>
      <c r="C212" s="25"/>
      <c r="D212" s="28"/>
      <c r="E212" s="29"/>
      <c r="F212" s="30"/>
      <c r="G212" s="59"/>
      <c r="H212" s="34"/>
      <c r="I212" s="35"/>
      <c r="J212" s="36"/>
      <c r="K212" s="28"/>
      <c r="L212" s="28"/>
      <c r="M212" s="34"/>
      <c r="N212" s="35"/>
      <c r="O212" s="36"/>
      <c r="P212" s="28"/>
      <c r="Q212" s="37"/>
      <c r="R212" s="38"/>
      <c r="S212" s="39"/>
      <c r="T212" s="40"/>
      <c r="U212" s="40"/>
      <c r="V212" s="40"/>
      <c r="W212" s="40"/>
      <c r="X212" s="39"/>
      <c r="Y212" s="41"/>
      <c r="Z212" s="41"/>
      <c r="AA212" s="41"/>
      <c r="AB212" s="42"/>
      <c r="AC212" s="42"/>
      <c r="AD212" s="42"/>
      <c r="AE212" s="42"/>
      <c r="AF212" s="42"/>
      <c r="AG212" s="25"/>
      <c r="AH212" s="25"/>
      <c r="AI212" s="25"/>
      <c r="AJ212" s="25"/>
      <c r="AK212" s="25"/>
      <c r="AL212" s="25"/>
    </row>
    <row r="213">
      <c r="A213" s="26"/>
      <c r="B213" s="25"/>
      <c r="C213" s="25"/>
      <c r="D213" s="28"/>
      <c r="E213" s="29"/>
      <c r="F213" s="30"/>
      <c r="G213" s="59"/>
      <c r="H213" s="34"/>
      <c r="I213" s="35"/>
      <c r="J213" s="36"/>
      <c r="K213" s="28"/>
      <c r="L213" s="28"/>
      <c r="M213" s="34"/>
      <c r="N213" s="35"/>
      <c r="O213" s="36"/>
      <c r="P213" s="28"/>
      <c r="Q213" s="37"/>
      <c r="R213" s="38"/>
      <c r="S213" s="39"/>
      <c r="T213" s="40"/>
      <c r="U213" s="40"/>
      <c r="V213" s="40"/>
      <c r="W213" s="40"/>
      <c r="X213" s="39"/>
      <c r="Y213" s="41"/>
      <c r="Z213" s="41"/>
      <c r="AA213" s="41"/>
      <c r="AB213" s="42"/>
      <c r="AC213" s="42"/>
      <c r="AD213" s="42"/>
      <c r="AE213" s="42"/>
      <c r="AF213" s="42"/>
      <c r="AG213" s="25"/>
      <c r="AH213" s="25"/>
      <c r="AI213" s="25"/>
      <c r="AJ213" s="25"/>
      <c r="AK213" s="25"/>
      <c r="AL213" s="25"/>
    </row>
    <row r="214">
      <c r="A214" s="26"/>
      <c r="B214" s="25"/>
      <c r="C214" s="25"/>
      <c r="D214" s="28"/>
      <c r="E214" s="29"/>
      <c r="F214" s="30"/>
      <c r="G214" s="59"/>
      <c r="H214" s="34"/>
      <c r="I214" s="35"/>
      <c r="J214" s="36"/>
      <c r="K214" s="28"/>
      <c r="L214" s="28"/>
      <c r="M214" s="34"/>
      <c r="N214" s="35"/>
      <c r="O214" s="36"/>
      <c r="P214" s="28"/>
      <c r="Q214" s="37"/>
      <c r="R214" s="38"/>
      <c r="S214" s="39"/>
      <c r="T214" s="40"/>
      <c r="U214" s="40"/>
      <c r="V214" s="40"/>
      <c r="W214" s="40"/>
      <c r="X214" s="39"/>
      <c r="Y214" s="41"/>
      <c r="Z214" s="41"/>
      <c r="AA214" s="41"/>
      <c r="AB214" s="42"/>
      <c r="AC214" s="42"/>
      <c r="AD214" s="42"/>
      <c r="AE214" s="42"/>
      <c r="AF214" s="42"/>
      <c r="AG214" s="25"/>
      <c r="AH214" s="25"/>
      <c r="AI214" s="25"/>
      <c r="AJ214" s="25"/>
      <c r="AK214" s="25"/>
      <c r="AL214" s="25"/>
    </row>
    <row r="215">
      <c r="A215" s="26"/>
      <c r="B215" s="25"/>
      <c r="C215" s="25"/>
      <c r="D215" s="28"/>
      <c r="E215" s="29"/>
      <c r="F215" s="30"/>
      <c r="G215" s="59"/>
      <c r="H215" s="34"/>
      <c r="I215" s="35"/>
      <c r="J215" s="36"/>
      <c r="K215" s="28"/>
      <c r="L215" s="28"/>
      <c r="M215" s="34"/>
      <c r="N215" s="35"/>
      <c r="O215" s="36"/>
      <c r="P215" s="28"/>
      <c r="Q215" s="37"/>
      <c r="R215" s="38"/>
      <c r="S215" s="39"/>
      <c r="T215" s="40"/>
      <c r="U215" s="40"/>
      <c r="V215" s="40"/>
      <c r="W215" s="40"/>
      <c r="X215" s="39"/>
      <c r="Y215" s="41"/>
      <c r="Z215" s="41"/>
      <c r="AA215" s="41"/>
      <c r="AB215" s="42"/>
      <c r="AC215" s="42"/>
      <c r="AD215" s="42"/>
      <c r="AE215" s="42"/>
      <c r="AF215" s="42"/>
      <c r="AG215" s="25"/>
      <c r="AH215" s="25"/>
      <c r="AI215" s="25"/>
      <c r="AJ215" s="25"/>
      <c r="AK215" s="25"/>
      <c r="AL215" s="25"/>
    </row>
    <row r="216">
      <c r="A216" s="26"/>
      <c r="B216" s="25"/>
      <c r="C216" s="25"/>
      <c r="D216" s="28"/>
      <c r="E216" s="29"/>
      <c r="F216" s="30"/>
      <c r="G216" s="59"/>
      <c r="H216" s="34"/>
      <c r="I216" s="35"/>
      <c r="J216" s="36"/>
      <c r="K216" s="28"/>
      <c r="L216" s="28"/>
      <c r="M216" s="34"/>
      <c r="N216" s="35"/>
      <c r="O216" s="36"/>
      <c r="P216" s="28"/>
      <c r="Q216" s="37"/>
      <c r="R216" s="38"/>
      <c r="S216" s="39"/>
      <c r="T216" s="40"/>
      <c r="U216" s="40"/>
      <c r="V216" s="40"/>
      <c r="W216" s="40"/>
      <c r="X216" s="39"/>
      <c r="Y216" s="41"/>
      <c r="Z216" s="41"/>
      <c r="AA216" s="41"/>
      <c r="AB216" s="42"/>
      <c r="AC216" s="42"/>
      <c r="AD216" s="42"/>
      <c r="AE216" s="42"/>
      <c r="AF216" s="42"/>
      <c r="AG216" s="25"/>
      <c r="AH216" s="25"/>
      <c r="AI216" s="25"/>
      <c r="AJ216" s="25"/>
      <c r="AK216" s="25"/>
      <c r="AL216" s="25"/>
    </row>
    <row r="217">
      <c r="A217" s="26"/>
      <c r="B217" s="25"/>
      <c r="C217" s="25"/>
      <c r="D217" s="28"/>
      <c r="E217" s="29"/>
      <c r="F217" s="30"/>
      <c r="G217" s="59"/>
      <c r="H217" s="34"/>
      <c r="I217" s="35"/>
      <c r="J217" s="36"/>
      <c r="K217" s="28"/>
      <c r="L217" s="28"/>
      <c r="M217" s="34"/>
      <c r="N217" s="35"/>
      <c r="O217" s="36"/>
      <c r="P217" s="28"/>
      <c r="Q217" s="37"/>
      <c r="R217" s="38"/>
      <c r="S217" s="39"/>
      <c r="T217" s="40"/>
      <c r="U217" s="40"/>
      <c r="V217" s="40"/>
      <c r="W217" s="40"/>
      <c r="X217" s="39"/>
      <c r="Y217" s="41"/>
      <c r="Z217" s="41"/>
      <c r="AA217" s="41"/>
      <c r="AB217" s="42"/>
      <c r="AC217" s="42"/>
      <c r="AD217" s="42"/>
      <c r="AE217" s="42"/>
      <c r="AF217" s="42"/>
      <c r="AG217" s="25"/>
      <c r="AH217" s="25"/>
      <c r="AI217" s="25"/>
      <c r="AJ217" s="25"/>
      <c r="AK217" s="25"/>
      <c r="AL217" s="25"/>
    </row>
    <row r="218">
      <c r="A218" s="26"/>
      <c r="B218" s="25"/>
      <c r="C218" s="25"/>
      <c r="D218" s="28"/>
      <c r="E218" s="29"/>
      <c r="F218" s="30"/>
      <c r="G218" s="59"/>
      <c r="H218" s="34"/>
      <c r="I218" s="35"/>
      <c r="J218" s="36"/>
      <c r="K218" s="28"/>
      <c r="L218" s="28"/>
      <c r="M218" s="34"/>
      <c r="N218" s="35"/>
      <c r="O218" s="36"/>
      <c r="P218" s="28"/>
      <c r="Q218" s="37"/>
      <c r="R218" s="38"/>
      <c r="S218" s="39"/>
      <c r="T218" s="40"/>
      <c r="U218" s="40"/>
      <c r="V218" s="40"/>
      <c r="W218" s="40"/>
      <c r="X218" s="39"/>
      <c r="Y218" s="41"/>
      <c r="Z218" s="41"/>
      <c r="AA218" s="41"/>
      <c r="AB218" s="42"/>
      <c r="AC218" s="42"/>
      <c r="AD218" s="42"/>
      <c r="AE218" s="42"/>
      <c r="AF218" s="42"/>
      <c r="AG218" s="25"/>
      <c r="AH218" s="25"/>
      <c r="AI218" s="25"/>
      <c r="AJ218" s="25"/>
      <c r="AK218" s="25"/>
      <c r="AL218" s="25"/>
    </row>
    <row r="219">
      <c r="A219" s="26"/>
      <c r="B219" s="25"/>
      <c r="C219" s="25"/>
      <c r="D219" s="28"/>
      <c r="E219" s="29"/>
      <c r="F219" s="30"/>
      <c r="G219" s="59"/>
      <c r="H219" s="34"/>
      <c r="I219" s="35"/>
      <c r="J219" s="36"/>
      <c r="K219" s="28"/>
      <c r="L219" s="28"/>
      <c r="M219" s="34"/>
      <c r="N219" s="35"/>
      <c r="O219" s="36"/>
      <c r="P219" s="28"/>
      <c r="Q219" s="37"/>
      <c r="R219" s="38"/>
      <c r="S219" s="39"/>
      <c r="T219" s="40"/>
      <c r="U219" s="40"/>
      <c r="V219" s="40"/>
      <c r="W219" s="40"/>
      <c r="X219" s="39"/>
      <c r="Y219" s="41"/>
      <c r="Z219" s="41"/>
      <c r="AA219" s="41"/>
      <c r="AB219" s="42"/>
      <c r="AC219" s="42"/>
      <c r="AD219" s="42"/>
      <c r="AE219" s="42"/>
      <c r="AF219" s="42"/>
      <c r="AG219" s="25"/>
      <c r="AH219" s="25"/>
      <c r="AI219" s="25"/>
      <c r="AJ219" s="25"/>
      <c r="AK219" s="25"/>
      <c r="AL219" s="25"/>
    </row>
    <row r="220">
      <c r="A220" s="26"/>
      <c r="B220" s="25"/>
      <c r="C220" s="25"/>
      <c r="D220" s="28"/>
      <c r="E220" s="29"/>
      <c r="F220" s="30"/>
      <c r="G220" s="59"/>
      <c r="H220" s="34"/>
      <c r="I220" s="35"/>
      <c r="J220" s="36"/>
      <c r="K220" s="28"/>
      <c r="L220" s="28"/>
      <c r="M220" s="34"/>
      <c r="N220" s="35"/>
      <c r="O220" s="36"/>
      <c r="P220" s="28"/>
      <c r="Q220" s="37"/>
      <c r="R220" s="38"/>
      <c r="S220" s="39"/>
      <c r="T220" s="40"/>
      <c r="U220" s="40"/>
      <c r="V220" s="40"/>
      <c r="W220" s="40"/>
      <c r="X220" s="39"/>
      <c r="Y220" s="41"/>
      <c r="Z220" s="41"/>
      <c r="AA220" s="41"/>
      <c r="AB220" s="42"/>
      <c r="AC220" s="42"/>
      <c r="AD220" s="42"/>
      <c r="AE220" s="42"/>
      <c r="AF220" s="42"/>
      <c r="AG220" s="25"/>
      <c r="AH220" s="25"/>
      <c r="AI220" s="25"/>
      <c r="AJ220" s="25"/>
      <c r="AK220" s="25"/>
      <c r="AL220" s="25"/>
    </row>
    <row r="221">
      <c r="A221" s="26"/>
      <c r="B221" s="25"/>
      <c r="C221" s="25"/>
      <c r="D221" s="28"/>
      <c r="E221" s="29"/>
      <c r="F221" s="30"/>
      <c r="G221" s="59"/>
      <c r="H221" s="34"/>
      <c r="I221" s="35"/>
      <c r="J221" s="36"/>
      <c r="K221" s="28"/>
      <c r="L221" s="28"/>
      <c r="M221" s="34"/>
      <c r="N221" s="35"/>
      <c r="O221" s="36"/>
      <c r="P221" s="28"/>
      <c r="Q221" s="37"/>
      <c r="R221" s="38"/>
      <c r="S221" s="39"/>
      <c r="T221" s="40"/>
      <c r="U221" s="40"/>
      <c r="V221" s="40"/>
      <c r="W221" s="40"/>
      <c r="X221" s="39"/>
      <c r="Y221" s="41"/>
      <c r="Z221" s="41"/>
      <c r="AA221" s="41"/>
      <c r="AB221" s="42"/>
      <c r="AC221" s="42"/>
      <c r="AD221" s="42"/>
      <c r="AE221" s="42"/>
      <c r="AF221" s="42"/>
      <c r="AG221" s="25"/>
      <c r="AH221" s="25"/>
      <c r="AI221" s="25"/>
      <c r="AJ221" s="25"/>
      <c r="AK221" s="25"/>
      <c r="AL221" s="25"/>
    </row>
    <row r="222">
      <c r="A222" s="26"/>
      <c r="B222" s="25"/>
      <c r="C222" s="25"/>
      <c r="D222" s="28"/>
      <c r="E222" s="29"/>
      <c r="F222" s="30"/>
      <c r="G222" s="59"/>
      <c r="H222" s="34"/>
      <c r="I222" s="35"/>
      <c r="J222" s="36"/>
      <c r="K222" s="28"/>
      <c r="L222" s="28"/>
      <c r="M222" s="34"/>
      <c r="N222" s="35"/>
      <c r="O222" s="36"/>
      <c r="P222" s="28"/>
      <c r="Q222" s="37"/>
      <c r="R222" s="38"/>
      <c r="S222" s="39"/>
      <c r="T222" s="40"/>
      <c r="U222" s="40"/>
      <c r="V222" s="40"/>
      <c r="W222" s="40"/>
      <c r="X222" s="39"/>
      <c r="Y222" s="41"/>
      <c r="Z222" s="41"/>
      <c r="AA222" s="41"/>
      <c r="AB222" s="42"/>
      <c r="AC222" s="42"/>
      <c r="AD222" s="42"/>
      <c r="AE222" s="42"/>
      <c r="AF222" s="42"/>
      <c r="AG222" s="25"/>
      <c r="AH222" s="25"/>
      <c r="AI222" s="25"/>
      <c r="AJ222" s="25"/>
      <c r="AK222" s="25"/>
      <c r="AL222" s="25"/>
    </row>
    <row r="223">
      <c r="A223" s="26"/>
      <c r="B223" s="25"/>
      <c r="C223" s="25"/>
      <c r="D223" s="28"/>
      <c r="E223" s="29"/>
      <c r="F223" s="30"/>
      <c r="G223" s="59"/>
      <c r="H223" s="34"/>
      <c r="I223" s="35"/>
      <c r="J223" s="36"/>
      <c r="K223" s="28"/>
      <c r="L223" s="28"/>
      <c r="M223" s="34"/>
      <c r="N223" s="35"/>
      <c r="O223" s="36"/>
      <c r="P223" s="28"/>
      <c r="Q223" s="37"/>
      <c r="R223" s="38"/>
      <c r="S223" s="39"/>
      <c r="T223" s="40"/>
      <c r="U223" s="40"/>
      <c r="V223" s="40"/>
      <c r="W223" s="40"/>
      <c r="X223" s="39"/>
      <c r="Y223" s="41"/>
      <c r="Z223" s="41"/>
      <c r="AA223" s="41"/>
      <c r="AB223" s="42"/>
      <c r="AC223" s="42"/>
      <c r="AD223" s="42"/>
      <c r="AE223" s="42"/>
      <c r="AF223" s="42"/>
      <c r="AG223" s="25"/>
      <c r="AH223" s="25"/>
      <c r="AI223" s="25"/>
      <c r="AJ223" s="25"/>
      <c r="AK223" s="25"/>
      <c r="AL223" s="25"/>
    </row>
    <row r="224">
      <c r="A224" s="26"/>
      <c r="B224" s="25"/>
      <c r="C224" s="25"/>
      <c r="D224" s="28"/>
      <c r="E224" s="29"/>
      <c r="F224" s="30"/>
      <c r="G224" s="59"/>
      <c r="H224" s="34"/>
      <c r="I224" s="35"/>
      <c r="J224" s="36"/>
      <c r="K224" s="28"/>
      <c r="L224" s="28"/>
      <c r="M224" s="34"/>
      <c r="N224" s="35"/>
      <c r="O224" s="36"/>
      <c r="P224" s="28"/>
      <c r="Q224" s="37"/>
      <c r="R224" s="38"/>
      <c r="S224" s="39"/>
      <c r="T224" s="40"/>
      <c r="U224" s="40"/>
      <c r="V224" s="40"/>
      <c r="W224" s="40"/>
      <c r="X224" s="39"/>
      <c r="Y224" s="41"/>
      <c r="Z224" s="41"/>
      <c r="AA224" s="41"/>
      <c r="AB224" s="42"/>
      <c r="AC224" s="42"/>
      <c r="AD224" s="42"/>
      <c r="AE224" s="42"/>
      <c r="AF224" s="42"/>
      <c r="AG224" s="25"/>
      <c r="AH224" s="25"/>
      <c r="AI224" s="25"/>
      <c r="AJ224" s="25"/>
      <c r="AK224" s="25"/>
      <c r="AL224" s="25"/>
    </row>
    <row r="225">
      <c r="A225" s="26"/>
      <c r="B225" s="25"/>
      <c r="C225" s="25"/>
      <c r="D225" s="28"/>
      <c r="E225" s="29"/>
      <c r="F225" s="30"/>
      <c r="G225" s="59"/>
      <c r="H225" s="34"/>
      <c r="I225" s="35"/>
      <c r="J225" s="36"/>
      <c r="K225" s="28"/>
      <c r="L225" s="28"/>
      <c r="M225" s="34"/>
      <c r="N225" s="35"/>
      <c r="O225" s="36"/>
      <c r="P225" s="28"/>
      <c r="Q225" s="37"/>
      <c r="R225" s="38"/>
      <c r="S225" s="39"/>
      <c r="T225" s="40"/>
      <c r="U225" s="40"/>
      <c r="V225" s="40"/>
      <c r="W225" s="40"/>
      <c r="X225" s="39"/>
      <c r="Y225" s="41"/>
      <c r="Z225" s="41"/>
      <c r="AA225" s="41"/>
      <c r="AB225" s="42"/>
      <c r="AC225" s="42"/>
      <c r="AD225" s="42"/>
      <c r="AE225" s="42"/>
      <c r="AF225" s="42"/>
      <c r="AG225" s="25"/>
      <c r="AH225" s="25"/>
      <c r="AI225" s="25"/>
      <c r="AJ225" s="25"/>
      <c r="AK225" s="25"/>
      <c r="AL225" s="25"/>
    </row>
    <row r="226">
      <c r="A226" s="26"/>
      <c r="B226" s="25"/>
      <c r="C226" s="25"/>
      <c r="D226" s="28"/>
      <c r="E226" s="29"/>
      <c r="F226" s="30"/>
      <c r="G226" s="59"/>
      <c r="H226" s="34"/>
      <c r="I226" s="35"/>
      <c r="J226" s="36"/>
      <c r="K226" s="28"/>
      <c r="L226" s="28"/>
      <c r="M226" s="34"/>
      <c r="N226" s="35"/>
      <c r="O226" s="36"/>
      <c r="P226" s="28"/>
      <c r="Q226" s="37"/>
      <c r="R226" s="38"/>
      <c r="S226" s="39"/>
      <c r="T226" s="40"/>
      <c r="U226" s="40"/>
      <c r="V226" s="40"/>
      <c r="W226" s="40"/>
      <c r="X226" s="39"/>
      <c r="Y226" s="41"/>
      <c r="Z226" s="41"/>
      <c r="AA226" s="41"/>
      <c r="AB226" s="42"/>
      <c r="AC226" s="42"/>
      <c r="AD226" s="42"/>
      <c r="AE226" s="42"/>
      <c r="AF226" s="42"/>
      <c r="AG226" s="25"/>
      <c r="AH226" s="25"/>
      <c r="AI226" s="25"/>
      <c r="AJ226" s="25"/>
      <c r="AK226" s="25"/>
      <c r="AL226" s="25"/>
    </row>
    <row r="227">
      <c r="A227" s="26"/>
      <c r="B227" s="25"/>
      <c r="C227" s="25"/>
      <c r="D227" s="28"/>
      <c r="E227" s="29"/>
      <c r="F227" s="30"/>
      <c r="G227" s="59"/>
      <c r="H227" s="34"/>
      <c r="I227" s="35"/>
      <c r="J227" s="36"/>
      <c r="K227" s="28"/>
      <c r="L227" s="28"/>
      <c r="M227" s="34"/>
      <c r="N227" s="35"/>
      <c r="O227" s="36"/>
      <c r="P227" s="28"/>
      <c r="Q227" s="37"/>
      <c r="R227" s="38"/>
      <c r="S227" s="39"/>
      <c r="T227" s="40"/>
      <c r="U227" s="40"/>
      <c r="V227" s="40"/>
      <c r="W227" s="40"/>
      <c r="X227" s="39"/>
      <c r="Y227" s="41"/>
      <c r="Z227" s="41"/>
      <c r="AA227" s="41"/>
      <c r="AB227" s="42"/>
      <c r="AC227" s="42"/>
      <c r="AD227" s="42"/>
      <c r="AE227" s="42"/>
      <c r="AF227" s="42"/>
      <c r="AG227" s="25"/>
      <c r="AH227" s="25"/>
      <c r="AI227" s="25"/>
      <c r="AJ227" s="25"/>
      <c r="AK227" s="25"/>
      <c r="AL227" s="25"/>
    </row>
    <row r="228">
      <c r="A228" s="26"/>
      <c r="B228" s="25"/>
      <c r="C228" s="25"/>
      <c r="D228" s="28"/>
      <c r="E228" s="29"/>
      <c r="F228" s="30"/>
      <c r="G228" s="59"/>
      <c r="H228" s="34"/>
      <c r="I228" s="35"/>
      <c r="J228" s="36"/>
      <c r="K228" s="28"/>
      <c r="L228" s="28"/>
      <c r="M228" s="34"/>
      <c r="N228" s="35"/>
      <c r="O228" s="36"/>
      <c r="P228" s="28"/>
      <c r="Q228" s="37"/>
      <c r="R228" s="38"/>
      <c r="S228" s="39"/>
      <c r="T228" s="40"/>
      <c r="U228" s="40"/>
      <c r="V228" s="40"/>
      <c r="W228" s="40"/>
      <c r="X228" s="39"/>
      <c r="Y228" s="41"/>
      <c r="Z228" s="41"/>
      <c r="AA228" s="41"/>
      <c r="AB228" s="42"/>
      <c r="AC228" s="42"/>
      <c r="AD228" s="42"/>
      <c r="AE228" s="42"/>
      <c r="AF228" s="42"/>
      <c r="AG228" s="25"/>
      <c r="AH228" s="25"/>
      <c r="AI228" s="25"/>
      <c r="AJ228" s="25"/>
      <c r="AK228" s="25"/>
      <c r="AL228" s="25"/>
    </row>
    <row r="229">
      <c r="A229" s="26"/>
      <c r="B229" s="25"/>
      <c r="C229" s="25"/>
      <c r="D229" s="28"/>
      <c r="E229" s="29"/>
      <c r="F229" s="30"/>
      <c r="G229" s="59"/>
      <c r="H229" s="34"/>
      <c r="I229" s="35"/>
      <c r="J229" s="36"/>
      <c r="K229" s="28"/>
      <c r="L229" s="28"/>
      <c r="M229" s="34"/>
      <c r="N229" s="35"/>
      <c r="O229" s="36"/>
      <c r="P229" s="28"/>
      <c r="Q229" s="37"/>
      <c r="R229" s="38"/>
      <c r="S229" s="39"/>
      <c r="T229" s="40"/>
      <c r="U229" s="40"/>
      <c r="V229" s="40"/>
      <c r="W229" s="40"/>
      <c r="X229" s="39"/>
      <c r="Y229" s="41"/>
      <c r="Z229" s="41"/>
      <c r="AA229" s="41"/>
      <c r="AB229" s="42"/>
      <c r="AC229" s="42"/>
      <c r="AD229" s="42"/>
      <c r="AE229" s="42"/>
      <c r="AF229" s="42"/>
      <c r="AG229" s="25"/>
      <c r="AH229" s="25"/>
      <c r="AI229" s="25"/>
      <c r="AJ229" s="25"/>
      <c r="AK229" s="25"/>
      <c r="AL229" s="25"/>
    </row>
    <row r="230">
      <c r="A230" s="26"/>
      <c r="B230" s="25"/>
      <c r="C230" s="25"/>
      <c r="D230" s="28"/>
      <c r="E230" s="29"/>
      <c r="F230" s="30"/>
      <c r="G230" s="59"/>
      <c r="H230" s="34"/>
      <c r="I230" s="35"/>
      <c r="J230" s="36"/>
      <c r="K230" s="28"/>
      <c r="L230" s="28"/>
      <c r="M230" s="34"/>
      <c r="N230" s="35"/>
      <c r="O230" s="36"/>
      <c r="P230" s="28"/>
      <c r="Q230" s="37"/>
      <c r="R230" s="38"/>
      <c r="S230" s="39"/>
      <c r="T230" s="40"/>
      <c r="U230" s="40"/>
      <c r="V230" s="40"/>
      <c r="W230" s="40"/>
      <c r="X230" s="39"/>
      <c r="Y230" s="41"/>
      <c r="Z230" s="41"/>
      <c r="AA230" s="41"/>
      <c r="AB230" s="42"/>
      <c r="AC230" s="42"/>
      <c r="AD230" s="42"/>
      <c r="AE230" s="42"/>
      <c r="AF230" s="42"/>
      <c r="AG230" s="25"/>
      <c r="AH230" s="25"/>
      <c r="AI230" s="25"/>
      <c r="AJ230" s="25"/>
      <c r="AK230" s="25"/>
      <c r="AL230" s="25"/>
    </row>
    <row r="231">
      <c r="A231" s="26"/>
      <c r="B231" s="25"/>
      <c r="C231" s="25"/>
      <c r="D231" s="28"/>
      <c r="E231" s="29"/>
      <c r="F231" s="30"/>
      <c r="G231" s="59"/>
      <c r="H231" s="34"/>
      <c r="I231" s="35"/>
      <c r="J231" s="36"/>
      <c r="K231" s="28"/>
      <c r="L231" s="28"/>
      <c r="M231" s="34"/>
      <c r="N231" s="35"/>
      <c r="O231" s="36"/>
      <c r="P231" s="28"/>
      <c r="Q231" s="37"/>
      <c r="R231" s="38"/>
      <c r="S231" s="39"/>
      <c r="T231" s="40"/>
      <c r="U231" s="40"/>
      <c r="V231" s="40"/>
      <c r="W231" s="40"/>
      <c r="X231" s="39"/>
      <c r="Y231" s="41"/>
      <c r="Z231" s="41"/>
      <c r="AA231" s="41"/>
      <c r="AB231" s="42"/>
      <c r="AC231" s="42"/>
      <c r="AD231" s="42"/>
      <c r="AE231" s="42"/>
      <c r="AF231" s="42"/>
      <c r="AG231" s="25"/>
      <c r="AH231" s="25"/>
      <c r="AI231" s="25"/>
      <c r="AJ231" s="25"/>
      <c r="AK231" s="25"/>
      <c r="AL231" s="25"/>
    </row>
    <row r="232">
      <c r="A232" s="26"/>
      <c r="B232" s="25"/>
      <c r="C232" s="25"/>
      <c r="D232" s="28"/>
      <c r="E232" s="29"/>
      <c r="F232" s="30"/>
      <c r="G232" s="59"/>
      <c r="H232" s="34"/>
      <c r="I232" s="35"/>
      <c r="J232" s="36"/>
      <c r="K232" s="28"/>
      <c r="L232" s="28"/>
      <c r="M232" s="34"/>
      <c r="N232" s="35"/>
      <c r="O232" s="36"/>
      <c r="P232" s="28"/>
      <c r="Q232" s="37"/>
      <c r="R232" s="38"/>
      <c r="S232" s="39"/>
      <c r="T232" s="40"/>
      <c r="U232" s="40"/>
      <c r="V232" s="40"/>
      <c r="W232" s="40"/>
      <c r="X232" s="39"/>
      <c r="Y232" s="41"/>
      <c r="Z232" s="41"/>
      <c r="AA232" s="41"/>
      <c r="AB232" s="42"/>
      <c r="AC232" s="42"/>
      <c r="AD232" s="42"/>
      <c r="AE232" s="42"/>
      <c r="AF232" s="42"/>
      <c r="AG232" s="25"/>
      <c r="AH232" s="25"/>
      <c r="AI232" s="25"/>
      <c r="AJ232" s="25"/>
      <c r="AK232" s="25"/>
      <c r="AL232" s="25"/>
    </row>
    <row r="233">
      <c r="A233" s="26"/>
      <c r="B233" s="25"/>
      <c r="C233" s="25"/>
      <c r="D233" s="28"/>
      <c r="E233" s="29"/>
      <c r="F233" s="30"/>
      <c r="G233" s="59"/>
      <c r="H233" s="34"/>
      <c r="I233" s="35"/>
      <c r="J233" s="36"/>
      <c r="K233" s="28"/>
      <c r="L233" s="28"/>
      <c r="M233" s="34"/>
      <c r="N233" s="35"/>
      <c r="O233" s="36"/>
      <c r="P233" s="28"/>
      <c r="Q233" s="37"/>
      <c r="R233" s="38"/>
      <c r="S233" s="39"/>
      <c r="T233" s="40"/>
      <c r="U233" s="40"/>
      <c r="V233" s="40"/>
      <c r="W233" s="40"/>
      <c r="X233" s="39"/>
      <c r="Y233" s="41"/>
      <c r="Z233" s="41"/>
      <c r="AA233" s="41"/>
      <c r="AB233" s="42"/>
      <c r="AC233" s="42"/>
      <c r="AD233" s="42"/>
      <c r="AE233" s="42"/>
      <c r="AF233" s="42"/>
      <c r="AG233" s="25"/>
      <c r="AH233" s="25"/>
      <c r="AI233" s="25"/>
      <c r="AJ233" s="25"/>
      <c r="AK233" s="25"/>
      <c r="AL233" s="25"/>
    </row>
    <row r="234">
      <c r="A234" s="26"/>
      <c r="B234" s="25"/>
      <c r="C234" s="25"/>
      <c r="D234" s="28"/>
      <c r="E234" s="29"/>
      <c r="F234" s="30"/>
      <c r="G234" s="59"/>
      <c r="H234" s="34"/>
      <c r="I234" s="35"/>
      <c r="J234" s="36"/>
      <c r="K234" s="28"/>
      <c r="L234" s="28"/>
      <c r="M234" s="34"/>
      <c r="N234" s="35"/>
      <c r="O234" s="36"/>
      <c r="P234" s="28"/>
      <c r="Q234" s="37"/>
      <c r="R234" s="38"/>
      <c r="S234" s="39"/>
      <c r="T234" s="40"/>
      <c r="U234" s="40"/>
      <c r="V234" s="40"/>
      <c r="W234" s="40"/>
      <c r="X234" s="39"/>
      <c r="Y234" s="41"/>
      <c r="Z234" s="41"/>
      <c r="AA234" s="41"/>
      <c r="AB234" s="42"/>
      <c r="AC234" s="42"/>
      <c r="AD234" s="42"/>
      <c r="AE234" s="42"/>
      <c r="AF234" s="42"/>
      <c r="AG234" s="25"/>
      <c r="AH234" s="25"/>
      <c r="AI234" s="25"/>
      <c r="AJ234" s="25"/>
      <c r="AK234" s="25"/>
      <c r="AL234" s="25"/>
    </row>
    <row r="235">
      <c r="A235" s="26"/>
      <c r="B235" s="25"/>
      <c r="C235" s="25"/>
      <c r="D235" s="28"/>
      <c r="E235" s="29"/>
      <c r="F235" s="30"/>
      <c r="G235" s="59"/>
      <c r="H235" s="34"/>
      <c r="I235" s="35"/>
      <c r="J235" s="36"/>
      <c r="K235" s="28"/>
      <c r="L235" s="28"/>
      <c r="M235" s="34"/>
      <c r="N235" s="35"/>
      <c r="O235" s="36"/>
      <c r="P235" s="28"/>
      <c r="Q235" s="37"/>
      <c r="R235" s="38"/>
      <c r="S235" s="39"/>
      <c r="T235" s="40"/>
      <c r="U235" s="40"/>
      <c r="V235" s="40"/>
      <c r="W235" s="40"/>
      <c r="X235" s="39"/>
      <c r="Y235" s="41"/>
      <c r="Z235" s="41"/>
      <c r="AA235" s="41"/>
      <c r="AB235" s="42"/>
      <c r="AC235" s="42"/>
      <c r="AD235" s="42"/>
      <c r="AE235" s="42"/>
      <c r="AF235" s="42"/>
      <c r="AG235" s="25"/>
      <c r="AH235" s="25"/>
      <c r="AI235" s="25"/>
      <c r="AJ235" s="25"/>
      <c r="AK235" s="25"/>
      <c r="AL235" s="25"/>
    </row>
    <row r="236">
      <c r="A236" s="26"/>
      <c r="B236" s="25"/>
      <c r="C236" s="25"/>
      <c r="D236" s="28"/>
      <c r="E236" s="29"/>
      <c r="F236" s="30"/>
      <c r="G236" s="59"/>
      <c r="H236" s="34"/>
      <c r="I236" s="35"/>
      <c r="J236" s="36"/>
      <c r="K236" s="28"/>
      <c r="L236" s="28"/>
      <c r="M236" s="34"/>
      <c r="N236" s="35"/>
      <c r="O236" s="36"/>
      <c r="P236" s="28"/>
      <c r="Q236" s="37"/>
      <c r="R236" s="38"/>
      <c r="S236" s="39"/>
      <c r="T236" s="40"/>
      <c r="U236" s="40"/>
      <c r="V236" s="40"/>
      <c r="W236" s="40"/>
      <c r="X236" s="39"/>
      <c r="Y236" s="41"/>
      <c r="Z236" s="41"/>
      <c r="AA236" s="41"/>
      <c r="AB236" s="42"/>
      <c r="AC236" s="42"/>
      <c r="AD236" s="42"/>
      <c r="AE236" s="42"/>
      <c r="AF236" s="42"/>
      <c r="AG236" s="25"/>
      <c r="AH236" s="25"/>
      <c r="AI236" s="25"/>
      <c r="AJ236" s="25"/>
      <c r="AK236" s="25"/>
      <c r="AL236" s="25"/>
    </row>
    <row r="237">
      <c r="A237" s="26"/>
      <c r="B237" s="25"/>
      <c r="C237" s="25"/>
      <c r="D237" s="28"/>
      <c r="E237" s="29"/>
      <c r="F237" s="30"/>
      <c r="G237" s="59"/>
      <c r="H237" s="34"/>
      <c r="I237" s="35"/>
      <c r="J237" s="36"/>
      <c r="K237" s="28"/>
      <c r="L237" s="28"/>
      <c r="M237" s="34"/>
      <c r="N237" s="35"/>
      <c r="O237" s="36"/>
      <c r="P237" s="28"/>
      <c r="Q237" s="37"/>
      <c r="R237" s="38"/>
      <c r="S237" s="39"/>
      <c r="T237" s="40"/>
      <c r="U237" s="40"/>
      <c r="V237" s="40"/>
      <c r="W237" s="40"/>
      <c r="X237" s="39"/>
      <c r="Y237" s="41"/>
      <c r="Z237" s="41"/>
      <c r="AA237" s="41"/>
      <c r="AB237" s="42"/>
      <c r="AC237" s="42"/>
      <c r="AD237" s="42"/>
      <c r="AE237" s="42"/>
      <c r="AF237" s="42"/>
      <c r="AG237" s="25"/>
      <c r="AH237" s="25"/>
      <c r="AI237" s="25"/>
      <c r="AJ237" s="25"/>
      <c r="AK237" s="25"/>
      <c r="AL237" s="25"/>
    </row>
    <row r="238">
      <c r="A238" s="26"/>
      <c r="B238" s="25"/>
      <c r="C238" s="25"/>
      <c r="D238" s="28"/>
      <c r="E238" s="29"/>
      <c r="F238" s="30"/>
      <c r="G238" s="59"/>
      <c r="H238" s="34"/>
      <c r="I238" s="35"/>
      <c r="J238" s="36"/>
      <c r="K238" s="28"/>
      <c r="L238" s="28"/>
      <c r="M238" s="34"/>
      <c r="N238" s="35"/>
      <c r="O238" s="36"/>
      <c r="P238" s="28"/>
      <c r="Q238" s="37"/>
      <c r="R238" s="38"/>
      <c r="S238" s="39"/>
      <c r="T238" s="40"/>
      <c r="U238" s="40"/>
      <c r="V238" s="40"/>
      <c r="W238" s="40"/>
      <c r="X238" s="39"/>
      <c r="Y238" s="41"/>
      <c r="Z238" s="41"/>
      <c r="AA238" s="41"/>
      <c r="AB238" s="42"/>
      <c r="AC238" s="42"/>
      <c r="AD238" s="42"/>
      <c r="AE238" s="42"/>
      <c r="AF238" s="42"/>
      <c r="AG238" s="25"/>
      <c r="AH238" s="25"/>
      <c r="AI238" s="25"/>
      <c r="AJ238" s="25"/>
      <c r="AK238" s="25"/>
      <c r="AL238" s="25"/>
    </row>
    <row r="239">
      <c r="A239" s="26"/>
      <c r="B239" s="25"/>
      <c r="C239" s="25"/>
      <c r="D239" s="28"/>
      <c r="E239" s="29"/>
      <c r="F239" s="30"/>
      <c r="G239" s="59"/>
      <c r="H239" s="34"/>
      <c r="I239" s="35"/>
      <c r="J239" s="36"/>
      <c r="K239" s="28"/>
      <c r="L239" s="28"/>
      <c r="M239" s="34"/>
      <c r="N239" s="35"/>
      <c r="O239" s="36"/>
      <c r="P239" s="28"/>
      <c r="Q239" s="37"/>
      <c r="R239" s="38"/>
      <c r="S239" s="39"/>
      <c r="T239" s="40"/>
      <c r="U239" s="40"/>
      <c r="V239" s="40"/>
      <c r="W239" s="40"/>
      <c r="X239" s="39"/>
      <c r="Y239" s="41"/>
      <c r="Z239" s="41"/>
      <c r="AA239" s="41"/>
      <c r="AB239" s="42"/>
      <c r="AC239" s="42"/>
      <c r="AD239" s="42"/>
      <c r="AE239" s="42"/>
      <c r="AF239" s="42"/>
      <c r="AG239" s="25"/>
      <c r="AH239" s="25"/>
      <c r="AI239" s="25"/>
      <c r="AJ239" s="25"/>
      <c r="AK239" s="25"/>
      <c r="AL239" s="25"/>
    </row>
    <row r="240">
      <c r="A240" s="26"/>
      <c r="B240" s="25"/>
      <c r="C240" s="25"/>
      <c r="D240" s="28"/>
      <c r="E240" s="29"/>
      <c r="F240" s="30"/>
      <c r="G240" s="59"/>
      <c r="H240" s="34"/>
      <c r="I240" s="35"/>
      <c r="J240" s="36"/>
      <c r="K240" s="28"/>
      <c r="L240" s="28"/>
      <c r="M240" s="34"/>
      <c r="N240" s="35"/>
      <c r="O240" s="36"/>
      <c r="P240" s="28"/>
      <c r="Q240" s="37"/>
      <c r="R240" s="38"/>
      <c r="S240" s="39"/>
      <c r="T240" s="40"/>
      <c r="U240" s="40"/>
      <c r="V240" s="40"/>
      <c r="W240" s="40"/>
      <c r="X240" s="39"/>
      <c r="Y240" s="41"/>
      <c r="Z240" s="41"/>
      <c r="AA240" s="41"/>
      <c r="AB240" s="42"/>
      <c r="AC240" s="42"/>
      <c r="AD240" s="42"/>
      <c r="AE240" s="42"/>
      <c r="AF240" s="42"/>
      <c r="AG240" s="25"/>
      <c r="AH240" s="25"/>
      <c r="AI240" s="25"/>
      <c r="AJ240" s="25"/>
      <c r="AK240" s="25"/>
      <c r="AL240" s="25"/>
    </row>
    <row r="241">
      <c r="A241" s="26"/>
      <c r="B241" s="25"/>
      <c r="C241" s="25"/>
      <c r="D241" s="28"/>
      <c r="E241" s="29"/>
      <c r="F241" s="30"/>
      <c r="G241" s="59"/>
      <c r="H241" s="34"/>
      <c r="I241" s="35"/>
      <c r="J241" s="36"/>
      <c r="K241" s="28"/>
      <c r="L241" s="28"/>
      <c r="M241" s="34"/>
      <c r="N241" s="35"/>
      <c r="O241" s="36"/>
      <c r="P241" s="28"/>
      <c r="Q241" s="37"/>
      <c r="R241" s="38"/>
      <c r="S241" s="39"/>
      <c r="T241" s="40"/>
      <c r="U241" s="40"/>
      <c r="V241" s="40"/>
      <c r="W241" s="40"/>
      <c r="X241" s="39"/>
      <c r="Y241" s="41"/>
      <c r="Z241" s="41"/>
      <c r="AA241" s="41"/>
      <c r="AB241" s="42"/>
      <c r="AC241" s="42"/>
      <c r="AD241" s="42"/>
      <c r="AE241" s="42"/>
      <c r="AF241" s="42"/>
      <c r="AG241" s="25"/>
      <c r="AH241" s="25"/>
      <c r="AI241" s="25"/>
      <c r="AJ241" s="25"/>
      <c r="AK241" s="25"/>
      <c r="AL241" s="25"/>
    </row>
    <row r="242">
      <c r="A242" s="26"/>
      <c r="B242" s="25"/>
      <c r="C242" s="25"/>
      <c r="D242" s="28"/>
      <c r="E242" s="29"/>
      <c r="F242" s="30"/>
      <c r="G242" s="59"/>
      <c r="H242" s="34"/>
      <c r="I242" s="35"/>
      <c r="J242" s="36"/>
      <c r="K242" s="28"/>
      <c r="L242" s="28"/>
      <c r="M242" s="34"/>
      <c r="N242" s="35"/>
      <c r="O242" s="36"/>
      <c r="P242" s="28"/>
      <c r="Q242" s="37"/>
      <c r="R242" s="38"/>
      <c r="S242" s="39"/>
      <c r="T242" s="40"/>
      <c r="U242" s="40"/>
      <c r="V242" s="40"/>
      <c r="W242" s="40"/>
      <c r="X242" s="39"/>
      <c r="Y242" s="41"/>
      <c r="Z242" s="41"/>
      <c r="AA242" s="41"/>
      <c r="AB242" s="42"/>
      <c r="AC242" s="42"/>
      <c r="AD242" s="42"/>
      <c r="AE242" s="42"/>
      <c r="AF242" s="42"/>
      <c r="AG242" s="25"/>
      <c r="AH242" s="25"/>
      <c r="AI242" s="25"/>
      <c r="AJ242" s="25"/>
      <c r="AK242" s="25"/>
      <c r="AL242" s="25"/>
    </row>
    <row r="243">
      <c r="A243" s="26"/>
      <c r="B243" s="25"/>
      <c r="C243" s="25"/>
      <c r="D243" s="28"/>
      <c r="E243" s="29"/>
      <c r="F243" s="30"/>
      <c r="G243" s="59"/>
      <c r="H243" s="34"/>
      <c r="I243" s="35"/>
      <c r="J243" s="36"/>
      <c r="K243" s="28"/>
      <c r="L243" s="28"/>
      <c r="M243" s="34"/>
      <c r="N243" s="35"/>
      <c r="O243" s="36"/>
      <c r="P243" s="28"/>
      <c r="Q243" s="37"/>
      <c r="R243" s="38"/>
      <c r="S243" s="39"/>
      <c r="T243" s="40"/>
      <c r="U243" s="40"/>
      <c r="V243" s="40"/>
      <c r="W243" s="40"/>
      <c r="X243" s="39"/>
      <c r="Y243" s="41"/>
      <c r="Z243" s="41"/>
      <c r="AA243" s="41"/>
      <c r="AB243" s="42"/>
      <c r="AC243" s="42"/>
      <c r="AD243" s="42"/>
      <c r="AE243" s="42"/>
      <c r="AF243" s="42"/>
      <c r="AG243" s="25"/>
      <c r="AH243" s="25"/>
      <c r="AI243" s="25"/>
      <c r="AJ243" s="25"/>
      <c r="AK243" s="25"/>
      <c r="AL243" s="25"/>
    </row>
    <row r="244">
      <c r="A244" s="26"/>
      <c r="B244" s="25"/>
      <c r="C244" s="25"/>
      <c r="D244" s="28"/>
      <c r="E244" s="29"/>
      <c r="F244" s="30"/>
      <c r="G244" s="59"/>
      <c r="H244" s="34"/>
      <c r="I244" s="35"/>
      <c r="J244" s="36"/>
      <c r="K244" s="28"/>
      <c r="L244" s="28"/>
      <c r="M244" s="34"/>
      <c r="N244" s="35"/>
      <c r="O244" s="36"/>
      <c r="P244" s="28"/>
      <c r="Q244" s="37"/>
      <c r="R244" s="38"/>
      <c r="S244" s="39"/>
      <c r="T244" s="40"/>
      <c r="U244" s="40"/>
      <c r="V244" s="40"/>
      <c r="W244" s="40"/>
      <c r="X244" s="39"/>
      <c r="Y244" s="41"/>
      <c r="Z244" s="41"/>
      <c r="AA244" s="41"/>
      <c r="AB244" s="42"/>
      <c r="AC244" s="42"/>
      <c r="AD244" s="42"/>
      <c r="AE244" s="42"/>
      <c r="AF244" s="42"/>
      <c r="AG244" s="25"/>
      <c r="AH244" s="25"/>
      <c r="AI244" s="25"/>
      <c r="AJ244" s="25"/>
      <c r="AK244" s="25"/>
      <c r="AL244" s="25"/>
    </row>
    <row r="245">
      <c r="A245" s="26"/>
      <c r="B245" s="25"/>
      <c r="C245" s="25"/>
      <c r="D245" s="28"/>
      <c r="E245" s="29"/>
      <c r="F245" s="30"/>
      <c r="G245" s="59"/>
      <c r="H245" s="34"/>
      <c r="I245" s="35"/>
      <c r="J245" s="36"/>
      <c r="K245" s="28"/>
      <c r="L245" s="28"/>
      <c r="M245" s="34"/>
      <c r="N245" s="35"/>
      <c r="O245" s="36"/>
      <c r="P245" s="28"/>
      <c r="Q245" s="37"/>
      <c r="R245" s="38"/>
      <c r="S245" s="39"/>
      <c r="T245" s="40"/>
      <c r="U245" s="40"/>
      <c r="V245" s="40"/>
      <c r="W245" s="40"/>
      <c r="X245" s="39"/>
      <c r="Y245" s="41"/>
      <c r="Z245" s="41"/>
      <c r="AA245" s="41"/>
      <c r="AB245" s="42"/>
      <c r="AC245" s="42"/>
      <c r="AD245" s="42"/>
      <c r="AE245" s="42"/>
      <c r="AF245" s="42"/>
      <c r="AG245" s="25"/>
      <c r="AH245" s="25"/>
      <c r="AI245" s="25"/>
      <c r="AJ245" s="25"/>
      <c r="AK245" s="25"/>
      <c r="AL245" s="25"/>
    </row>
    <row r="246">
      <c r="A246" s="26"/>
      <c r="B246" s="25"/>
      <c r="C246" s="25"/>
      <c r="D246" s="28"/>
      <c r="E246" s="29"/>
      <c r="F246" s="30"/>
      <c r="G246" s="59"/>
      <c r="H246" s="34"/>
      <c r="I246" s="35"/>
      <c r="J246" s="36"/>
      <c r="K246" s="28"/>
      <c r="L246" s="28"/>
      <c r="M246" s="34"/>
      <c r="N246" s="35"/>
      <c r="O246" s="36"/>
      <c r="P246" s="28"/>
      <c r="Q246" s="37"/>
      <c r="R246" s="38"/>
      <c r="S246" s="39"/>
      <c r="T246" s="40"/>
      <c r="U246" s="40"/>
      <c r="V246" s="40"/>
      <c r="W246" s="40"/>
      <c r="X246" s="39"/>
      <c r="Y246" s="41"/>
      <c r="Z246" s="41"/>
      <c r="AA246" s="41"/>
      <c r="AB246" s="42"/>
      <c r="AC246" s="42"/>
      <c r="AD246" s="42"/>
      <c r="AE246" s="42"/>
      <c r="AF246" s="42"/>
      <c r="AG246" s="25"/>
      <c r="AH246" s="25"/>
      <c r="AI246" s="25"/>
      <c r="AJ246" s="25"/>
      <c r="AK246" s="25"/>
      <c r="AL246" s="25"/>
    </row>
    <row r="247">
      <c r="A247" s="26"/>
      <c r="B247" s="25"/>
      <c r="C247" s="25"/>
      <c r="D247" s="28"/>
      <c r="E247" s="29"/>
      <c r="F247" s="30"/>
      <c r="G247" s="59"/>
      <c r="H247" s="34"/>
      <c r="I247" s="35"/>
      <c r="J247" s="36"/>
      <c r="K247" s="28"/>
      <c r="L247" s="28"/>
      <c r="M247" s="34"/>
      <c r="N247" s="35"/>
      <c r="O247" s="36"/>
      <c r="P247" s="28"/>
      <c r="Q247" s="37"/>
      <c r="R247" s="38"/>
      <c r="S247" s="39"/>
      <c r="T247" s="40"/>
      <c r="U247" s="40"/>
      <c r="V247" s="40"/>
      <c r="W247" s="40"/>
      <c r="X247" s="39"/>
      <c r="Y247" s="41"/>
      <c r="Z247" s="41"/>
      <c r="AA247" s="41"/>
      <c r="AB247" s="42"/>
      <c r="AC247" s="42"/>
      <c r="AD247" s="42"/>
      <c r="AE247" s="42"/>
      <c r="AF247" s="42"/>
      <c r="AG247" s="25"/>
      <c r="AH247" s="25"/>
      <c r="AI247" s="25"/>
      <c r="AJ247" s="25"/>
      <c r="AK247" s="25"/>
      <c r="AL247" s="25"/>
    </row>
    <row r="248">
      <c r="A248" s="26"/>
      <c r="B248" s="25"/>
      <c r="C248" s="25"/>
      <c r="D248" s="28"/>
      <c r="E248" s="29"/>
      <c r="F248" s="30"/>
      <c r="G248" s="59"/>
      <c r="H248" s="34"/>
      <c r="I248" s="35"/>
      <c r="J248" s="36"/>
      <c r="K248" s="28"/>
      <c r="L248" s="28"/>
      <c r="M248" s="34"/>
      <c r="N248" s="35"/>
      <c r="O248" s="36"/>
      <c r="P248" s="28"/>
      <c r="Q248" s="37"/>
      <c r="R248" s="38"/>
      <c r="S248" s="39"/>
      <c r="T248" s="40"/>
      <c r="U248" s="40"/>
      <c r="V248" s="40"/>
      <c r="W248" s="40"/>
      <c r="X248" s="39"/>
      <c r="Y248" s="41"/>
      <c r="Z248" s="41"/>
      <c r="AA248" s="41"/>
      <c r="AB248" s="42"/>
      <c r="AC248" s="42"/>
      <c r="AD248" s="42"/>
      <c r="AE248" s="42"/>
      <c r="AF248" s="42"/>
      <c r="AG248" s="25"/>
      <c r="AH248" s="25"/>
      <c r="AI248" s="25"/>
      <c r="AJ248" s="25"/>
      <c r="AK248" s="25"/>
      <c r="AL248" s="25"/>
    </row>
    <row r="249">
      <c r="A249" s="26"/>
      <c r="B249" s="25"/>
      <c r="C249" s="25"/>
      <c r="D249" s="28"/>
      <c r="E249" s="29"/>
      <c r="F249" s="30"/>
      <c r="G249" s="59"/>
      <c r="H249" s="34"/>
      <c r="I249" s="35"/>
      <c r="J249" s="36"/>
      <c r="K249" s="28"/>
      <c r="L249" s="28"/>
      <c r="M249" s="34"/>
      <c r="N249" s="35"/>
      <c r="O249" s="36"/>
      <c r="P249" s="28"/>
      <c r="Q249" s="37"/>
      <c r="R249" s="38"/>
      <c r="S249" s="39"/>
      <c r="T249" s="40"/>
      <c r="U249" s="40"/>
      <c r="V249" s="40"/>
      <c r="W249" s="40"/>
      <c r="X249" s="39"/>
      <c r="Y249" s="41"/>
      <c r="Z249" s="41"/>
      <c r="AA249" s="41"/>
      <c r="AB249" s="42"/>
      <c r="AC249" s="42"/>
      <c r="AD249" s="42"/>
      <c r="AE249" s="42"/>
      <c r="AF249" s="42"/>
      <c r="AG249" s="25"/>
      <c r="AH249" s="25"/>
      <c r="AI249" s="25"/>
      <c r="AJ249" s="25"/>
      <c r="AK249" s="25"/>
      <c r="AL249" s="25"/>
    </row>
    <row r="250">
      <c r="A250" s="26"/>
      <c r="B250" s="25"/>
      <c r="C250" s="25"/>
      <c r="D250" s="28"/>
      <c r="E250" s="29"/>
      <c r="F250" s="30"/>
      <c r="G250" s="59"/>
      <c r="H250" s="34"/>
      <c r="I250" s="35"/>
      <c r="J250" s="36"/>
      <c r="K250" s="28"/>
      <c r="L250" s="28"/>
      <c r="M250" s="34"/>
      <c r="N250" s="35"/>
      <c r="O250" s="36"/>
      <c r="P250" s="28"/>
      <c r="Q250" s="37"/>
      <c r="R250" s="38"/>
      <c r="S250" s="39"/>
      <c r="T250" s="40"/>
      <c r="U250" s="40"/>
      <c r="V250" s="40"/>
      <c r="W250" s="40"/>
      <c r="X250" s="39"/>
      <c r="Y250" s="41"/>
      <c r="Z250" s="41"/>
      <c r="AA250" s="41"/>
      <c r="AB250" s="42"/>
      <c r="AC250" s="42"/>
      <c r="AD250" s="42"/>
      <c r="AE250" s="42"/>
      <c r="AF250" s="42"/>
      <c r="AG250" s="25"/>
      <c r="AH250" s="25"/>
      <c r="AI250" s="25"/>
      <c r="AJ250" s="25"/>
      <c r="AK250" s="25"/>
      <c r="AL250" s="25"/>
    </row>
    <row r="251">
      <c r="A251" s="26"/>
      <c r="B251" s="25"/>
      <c r="C251" s="25"/>
      <c r="D251" s="28"/>
      <c r="E251" s="29"/>
      <c r="F251" s="30"/>
      <c r="G251" s="59"/>
      <c r="H251" s="34"/>
      <c r="I251" s="35"/>
      <c r="J251" s="36"/>
      <c r="K251" s="28"/>
      <c r="L251" s="28"/>
      <c r="M251" s="34"/>
      <c r="N251" s="35"/>
      <c r="O251" s="36"/>
      <c r="P251" s="28"/>
      <c r="Q251" s="37"/>
      <c r="R251" s="38"/>
      <c r="S251" s="39"/>
      <c r="T251" s="40"/>
      <c r="U251" s="40"/>
      <c r="V251" s="40"/>
      <c r="W251" s="40"/>
      <c r="X251" s="39"/>
      <c r="Y251" s="41"/>
      <c r="Z251" s="41"/>
      <c r="AA251" s="41"/>
      <c r="AB251" s="42"/>
      <c r="AC251" s="42"/>
      <c r="AD251" s="42"/>
      <c r="AE251" s="42"/>
      <c r="AF251" s="42"/>
      <c r="AG251" s="25"/>
      <c r="AH251" s="25"/>
      <c r="AI251" s="25"/>
      <c r="AJ251" s="25"/>
      <c r="AK251" s="25"/>
      <c r="AL251" s="25"/>
    </row>
    <row r="252">
      <c r="A252" s="26"/>
      <c r="B252" s="25"/>
      <c r="C252" s="25"/>
      <c r="D252" s="28"/>
      <c r="E252" s="29"/>
      <c r="F252" s="30"/>
      <c r="G252" s="59"/>
      <c r="H252" s="34"/>
      <c r="I252" s="35"/>
      <c r="J252" s="36"/>
      <c r="K252" s="28"/>
      <c r="L252" s="28"/>
      <c r="M252" s="34"/>
      <c r="N252" s="35"/>
      <c r="O252" s="36"/>
      <c r="P252" s="28"/>
      <c r="Q252" s="37"/>
      <c r="R252" s="38"/>
      <c r="S252" s="39"/>
      <c r="T252" s="40"/>
      <c r="U252" s="40"/>
      <c r="V252" s="40"/>
      <c r="W252" s="40"/>
      <c r="X252" s="39"/>
      <c r="Y252" s="41"/>
      <c r="Z252" s="41"/>
      <c r="AA252" s="41"/>
      <c r="AB252" s="42"/>
      <c r="AC252" s="42"/>
      <c r="AD252" s="42"/>
      <c r="AE252" s="42"/>
      <c r="AF252" s="42"/>
      <c r="AG252" s="25"/>
      <c r="AH252" s="25"/>
      <c r="AI252" s="25"/>
      <c r="AJ252" s="25"/>
      <c r="AK252" s="25"/>
      <c r="AL252" s="25"/>
    </row>
    <row r="253">
      <c r="A253" s="26"/>
      <c r="B253" s="25"/>
      <c r="C253" s="25"/>
      <c r="D253" s="28"/>
      <c r="E253" s="29"/>
      <c r="F253" s="30"/>
      <c r="G253" s="59"/>
      <c r="H253" s="34"/>
      <c r="I253" s="35"/>
      <c r="J253" s="36"/>
      <c r="K253" s="28"/>
      <c r="L253" s="28"/>
      <c r="M253" s="34"/>
      <c r="N253" s="35"/>
      <c r="O253" s="36"/>
      <c r="P253" s="28"/>
      <c r="Q253" s="37"/>
      <c r="R253" s="38"/>
      <c r="S253" s="39"/>
      <c r="T253" s="40"/>
      <c r="U253" s="40"/>
      <c r="V253" s="40"/>
      <c r="W253" s="40"/>
      <c r="X253" s="39"/>
      <c r="Y253" s="41"/>
      <c r="Z253" s="41"/>
      <c r="AA253" s="41"/>
      <c r="AB253" s="42"/>
      <c r="AC253" s="42"/>
      <c r="AD253" s="42"/>
      <c r="AE253" s="42"/>
      <c r="AF253" s="42"/>
      <c r="AG253" s="25"/>
      <c r="AH253" s="25"/>
      <c r="AI253" s="25"/>
      <c r="AJ253" s="25"/>
      <c r="AK253" s="25"/>
      <c r="AL253" s="25"/>
    </row>
    <row r="254">
      <c r="A254" s="26"/>
      <c r="B254" s="25"/>
      <c r="C254" s="25"/>
      <c r="D254" s="28"/>
      <c r="E254" s="29"/>
      <c r="F254" s="30"/>
      <c r="G254" s="59"/>
      <c r="H254" s="34"/>
      <c r="I254" s="35"/>
      <c r="J254" s="36"/>
      <c r="K254" s="28"/>
      <c r="L254" s="28"/>
      <c r="M254" s="34"/>
      <c r="N254" s="35"/>
      <c r="O254" s="36"/>
      <c r="P254" s="28"/>
      <c r="Q254" s="37"/>
      <c r="R254" s="38"/>
      <c r="S254" s="39"/>
      <c r="T254" s="40"/>
      <c r="U254" s="40"/>
      <c r="V254" s="40"/>
      <c r="W254" s="40"/>
      <c r="X254" s="39"/>
      <c r="Y254" s="41"/>
      <c r="Z254" s="41"/>
      <c r="AA254" s="41"/>
      <c r="AB254" s="42"/>
      <c r="AC254" s="42"/>
      <c r="AD254" s="42"/>
      <c r="AE254" s="42"/>
      <c r="AF254" s="42"/>
      <c r="AG254" s="25"/>
      <c r="AH254" s="25"/>
      <c r="AI254" s="25"/>
      <c r="AJ254" s="25"/>
      <c r="AK254" s="25"/>
      <c r="AL254" s="25"/>
    </row>
    <row r="255">
      <c r="A255" s="26"/>
      <c r="B255" s="25"/>
      <c r="C255" s="25"/>
      <c r="D255" s="28"/>
      <c r="E255" s="29"/>
      <c r="F255" s="30"/>
      <c r="G255" s="59"/>
      <c r="H255" s="34"/>
      <c r="I255" s="35"/>
      <c r="J255" s="36"/>
      <c r="K255" s="28"/>
      <c r="L255" s="28"/>
      <c r="M255" s="34"/>
      <c r="N255" s="35"/>
      <c r="O255" s="36"/>
      <c r="P255" s="28"/>
      <c r="Q255" s="37"/>
      <c r="R255" s="38"/>
      <c r="S255" s="39"/>
      <c r="T255" s="40"/>
      <c r="U255" s="40"/>
      <c r="V255" s="40"/>
      <c r="W255" s="40"/>
      <c r="X255" s="39"/>
      <c r="Y255" s="41"/>
      <c r="Z255" s="41"/>
      <c r="AA255" s="41"/>
      <c r="AB255" s="42"/>
      <c r="AC255" s="42"/>
      <c r="AD255" s="42"/>
      <c r="AE255" s="42"/>
      <c r="AF255" s="42"/>
      <c r="AG255" s="25"/>
      <c r="AH255" s="25"/>
      <c r="AI255" s="25"/>
      <c r="AJ255" s="25"/>
      <c r="AK255" s="25"/>
      <c r="AL255" s="25"/>
    </row>
    <row r="256">
      <c r="A256" s="26"/>
      <c r="B256" s="25"/>
      <c r="C256" s="25"/>
      <c r="D256" s="28"/>
      <c r="E256" s="29"/>
      <c r="F256" s="30"/>
      <c r="G256" s="59"/>
      <c r="H256" s="34"/>
      <c r="I256" s="35"/>
      <c r="J256" s="36"/>
      <c r="K256" s="28"/>
      <c r="L256" s="28"/>
      <c r="M256" s="34"/>
      <c r="N256" s="35"/>
      <c r="O256" s="36"/>
      <c r="P256" s="28"/>
      <c r="Q256" s="37"/>
      <c r="R256" s="38"/>
      <c r="S256" s="39"/>
      <c r="T256" s="40"/>
      <c r="U256" s="40"/>
      <c r="V256" s="40"/>
      <c r="W256" s="40"/>
      <c r="X256" s="39"/>
      <c r="Y256" s="41"/>
      <c r="Z256" s="41"/>
      <c r="AA256" s="41"/>
      <c r="AB256" s="42"/>
      <c r="AC256" s="42"/>
      <c r="AD256" s="42"/>
      <c r="AE256" s="42"/>
      <c r="AF256" s="42"/>
      <c r="AG256" s="25"/>
      <c r="AH256" s="25"/>
      <c r="AI256" s="25"/>
      <c r="AJ256" s="25"/>
      <c r="AK256" s="25"/>
      <c r="AL256" s="25"/>
    </row>
    <row r="257">
      <c r="A257" s="26"/>
      <c r="B257" s="25"/>
      <c r="C257" s="25"/>
      <c r="D257" s="28"/>
      <c r="E257" s="29"/>
      <c r="F257" s="30"/>
      <c r="G257" s="59"/>
      <c r="H257" s="34"/>
      <c r="I257" s="35"/>
      <c r="J257" s="36"/>
      <c r="K257" s="28"/>
      <c r="L257" s="28"/>
      <c r="M257" s="34"/>
      <c r="N257" s="35"/>
      <c r="O257" s="36"/>
      <c r="P257" s="28"/>
      <c r="Q257" s="37"/>
      <c r="R257" s="38"/>
      <c r="S257" s="39"/>
      <c r="T257" s="40"/>
      <c r="U257" s="40"/>
      <c r="V257" s="40"/>
      <c r="W257" s="40"/>
      <c r="X257" s="39"/>
      <c r="Y257" s="41"/>
      <c r="Z257" s="41"/>
      <c r="AA257" s="41"/>
      <c r="AB257" s="42"/>
      <c r="AC257" s="42"/>
      <c r="AD257" s="42"/>
      <c r="AE257" s="42"/>
      <c r="AF257" s="42"/>
      <c r="AG257" s="25"/>
      <c r="AH257" s="25"/>
      <c r="AI257" s="25"/>
      <c r="AJ257" s="25"/>
      <c r="AK257" s="25"/>
      <c r="AL257" s="25"/>
    </row>
    <row r="258">
      <c r="A258" s="26"/>
      <c r="B258" s="25"/>
      <c r="C258" s="25"/>
      <c r="D258" s="28"/>
      <c r="E258" s="29"/>
      <c r="F258" s="30"/>
      <c r="G258" s="59"/>
      <c r="H258" s="34"/>
      <c r="I258" s="35"/>
      <c r="J258" s="36"/>
      <c r="K258" s="28"/>
      <c r="L258" s="28"/>
      <c r="M258" s="34"/>
      <c r="N258" s="35"/>
      <c r="O258" s="36"/>
      <c r="P258" s="28"/>
      <c r="Q258" s="37"/>
      <c r="R258" s="38"/>
      <c r="S258" s="39"/>
      <c r="T258" s="40"/>
      <c r="U258" s="40"/>
      <c r="V258" s="40"/>
      <c r="W258" s="40"/>
      <c r="X258" s="39"/>
      <c r="Y258" s="41"/>
      <c r="Z258" s="41"/>
      <c r="AA258" s="41"/>
      <c r="AB258" s="42"/>
      <c r="AC258" s="42"/>
      <c r="AD258" s="42"/>
      <c r="AE258" s="42"/>
      <c r="AF258" s="42"/>
      <c r="AG258" s="25"/>
      <c r="AH258" s="25"/>
      <c r="AI258" s="25"/>
      <c r="AJ258" s="25"/>
      <c r="AK258" s="25"/>
      <c r="AL258" s="25"/>
    </row>
    <row r="259">
      <c r="A259" s="26"/>
      <c r="B259" s="25"/>
      <c r="C259" s="25"/>
      <c r="D259" s="28"/>
      <c r="E259" s="29"/>
      <c r="F259" s="30"/>
      <c r="G259" s="59"/>
      <c r="H259" s="34"/>
      <c r="I259" s="35"/>
      <c r="J259" s="36"/>
      <c r="K259" s="28"/>
      <c r="L259" s="28"/>
      <c r="M259" s="34"/>
      <c r="N259" s="35"/>
      <c r="O259" s="36"/>
      <c r="P259" s="28"/>
      <c r="Q259" s="37"/>
      <c r="R259" s="38"/>
      <c r="S259" s="39"/>
      <c r="T259" s="40"/>
      <c r="U259" s="40"/>
      <c r="V259" s="40"/>
      <c r="W259" s="40"/>
      <c r="X259" s="39"/>
      <c r="Y259" s="41"/>
      <c r="Z259" s="41"/>
      <c r="AA259" s="41"/>
      <c r="AB259" s="42"/>
      <c r="AC259" s="42"/>
      <c r="AD259" s="42"/>
      <c r="AE259" s="42"/>
      <c r="AF259" s="42"/>
      <c r="AG259" s="25"/>
      <c r="AH259" s="25"/>
      <c r="AI259" s="25"/>
      <c r="AJ259" s="25"/>
      <c r="AK259" s="25"/>
      <c r="AL259" s="25"/>
    </row>
    <row r="260">
      <c r="A260" s="26"/>
      <c r="B260" s="25"/>
      <c r="C260" s="25"/>
      <c r="D260" s="28"/>
      <c r="E260" s="29"/>
      <c r="F260" s="30"/>
      <c r="G260" s="59"/>
      <c r="H260" s="34"/>
      <c r="I260" s="35"/>
      <c r="J260" s="36"/>
      <c r="K260" s="28"/>
      <c r="L260" s="28"/>
      <c r="M260" s="34"/>
      <c r="N260" s="35"/>
      <c r="O260" s="36"/>
      <c r="P260" s="28"/>
      <c r="Q260" s="37"/>
      <c r="R260" s="38"/>
      <c r="S260" s="39"/>
      <c r="T260" s="40"/>
      <c r="U260" s="40"/>
      <c r="V260" s="40"/>
      <c r="W260" s="40"/>
      <c r="X260" s="39"/>
      <c r="Y260" s="41"/>
      <c r="Z260" s="41"/>
      <c r="AA260" s="41"/>
      <c r="AB260" s="42"/>
      <c r="AC260" s="42"/>
      <c r="AD260" s="42"/>
      <c r="AE260" s="42"/>
      <c r="AF260" s="42"/>
      <c r="AG260" s="25"/>
      <c r="AH260" s="25"/>
      <c r="AI260" s="25"/>
      <c r="AJ260" s="25"/>
      <c r="AK260" s="25"/>
      <c r="AL260" s="25"/>
    </row>
    <row r="261">
      <c r="A261" s="26"/>
      <c r="B261" s="25"/>
      <c r="C261" s="25"/>
      <c r="D261" s="28"/>
      <c r="E261" s="29"/>
      <c r="F261" s="30"/>
      <c r="G261" s="59"/>
      <c r="H261" s="34"/>
      <c r="I261" s="35"/>
      <c r="J261" s="36"/>
      <c r="K261" s="28"/>
      <c r="L261" s="28"/>
      <c r="M261" s="34"/>
      <c r="N261" s="35"/>
      <c r="O261" s="36"/>
      <c r="P261" s="28"/>
      <c r="Q261" s="37"/>
      <c r="R261" s="38"/>
      <c r="S261" s="39"/>
      <c r="T261" s="40"/>
      <c r="U261" s="40"/>
      <c r="V261" s="40"/>
      <c r="W261" s="40"/>
      <c r="X261" s="39"/>
      <c r="Y261" s="41"/>
      <c r="Z261" s="41"/>
      <c r="AA261" s="41"/>
      <c r="AB261" s="42"/>
      <c r="AC261" s="42"/>
      <c r="AD261" s="42"/>
      <c r="AE261" s="42"/>
      <c r="AF261" s="42"/>
      <c r="AG261" s="25"/>
      <c r="AH261" s="25"/>
      <c r="AI261" s="25"/>
      <c r="AJ261" s="25"/>
      <c r="AK261" s="25"/>
      <c r="AL261" s="25"/>
    </row>
    <row r="262">
      <c r="A262" s="26"/>
      <c r="B262" s="25"/>
      <c r="C262" s="25"/>
      <c r="D262" s="28"/>
      <c r="E262" s="29"/>
      <c r="F262" s="30"/>
      <c r="G262" s="59"/>
      <c r="H262" s="34"/>
      <c r="I262" s="35"/>
      <c r="J262" s="36"/>
      <c r="K262" s="28"/>
      <c r="L262" s="28"/>
      <c r="M262" s="34"/>
      <c r="N262" s="35"/>
      <c r="O262" s="36"/>
      <c r="P262" s="28"/>
      <c r="Q262" s="37"/>
      <c r="R262" s="38"/>
      <c r="S262" s="39"/>
      <c r="T262" s="40"/>
      <c r="U262" s="40"/>
      <c r="V262" s="40"/>
      <c r="W262" s="40"/>
      <c r="X262" s="39"/>
      <c r="Y262" s="41"/>
      <c r="Z262" s="41"/>
      <c r="AA262" s="41"/>
      <c r="AB262" s="42"/>
      <c r="AC262" s="42"/>
      <c r="AD262" s="42"/>
      <c r="AE262" s="42"/>
      <c r="AF262" s="42"/>
      <c r="AG262" s="25"/>
      <c r="AH262" s="25"/>
      <c r="AI262" s="25"/>
      <c r="AJ262" s="25"/>
      <c r="AK262" s="25"/>
      <c r="AL262" s="25"/>
    </row>
    <row r="263">
      <c r="A263" s="26"/>
      <c r="B263" s="25"/>
      <c r="C263" s="25"/>
      <c r="D263" s="28"/>
      <c r="E263" s="29"/>
      <c r="F263" s="30"/>
      <c r="G263" s="59"/>
      <c r="H263" s="34"/>
      <c r="I263" s="35"/>
      <c r="J263" s="36"/>
      <c r="K263" s="28"/>
      <c r="L263" s="28"/>
      <c r="M263" s="34"/>
      <c r="N263" s="35"/>
      <c r="O263" s="36"/>
      <c r="P263" s="28"/>
      <c r="Q263" s="37"/>
      <c r="R263" s="38"/>
      <c r="S263" s="39"/>
      <c r="T263" s="40"/>
      <c r="U263" s="40"/>
      <c r="V263" s="40"/>
      <c r="W263" s="40"/>
      <c r="X263" s="39"/>
      <c r="Y263" s="41"/>
      <c r="Z263" s="41"/>
      <c r="AA263" s="41"/>
      <c r="AB263" s="42"/>
      <c r="AC263" s="42"/>
      <c r="AD263" s="42"/>
      <c r="AE263" s="42"/>
      <c r="AF263" s="42"/>
      <c r="AG263" s="25"/>
      <c r="AH263" s="25"/>
      <c r="AI263" s="25"/>
      <c r="AJ263" s="25"/>
      <c r="AK263" s="25"/>
      <c r="AL263" s="25"/>
    </row>
    <row r="264">
      <c r="A264" s="26"/>
      <c r="B264" s="25"/>
      <c r="C264" s="25"/>
      <c r="D264" s="28"/>
      <c r="E264" s="29"/>
      <c r="F264" s="30"/>
      <c r="G264" s="59"/>
      <c r="H264" s="34"/>
      <c r="I264" s="35"/>
      <c r="J264" s="36"/>
      <c r="K264" s="28"/>
      <c r="L264" s="28"/>
      <c r="M264" s="34"/>
      <c r="N264" s="35"/>
      <c r="O264" s="36"/>
      <c r="P264" s="28"/>
      <c r="Q264" s="37"/>
      <c r="R264" s="38"/>
      <c r="S264" s="39"/>
      <c r="T264" s="40"/>
      <c r="U264" s="40"/>
      <c r="V264" s="40"/>
      <c r="W264" s="40"/>
      <c r="X264" s="39"/>
      <c r="Y264" s="41"/>
      <c r="Z264" s="41"/>
      <c r="AA264" s="41"/>
      <c r="AB264" s="42"/>
      <c r="AC264" s="42"/>
      <c r="AD264" s="42"/>
      <c r="AE264" s="42"/>
      <c r="AF264" s="42"/>
      <c r="AG264" s="25"/>
      <c r="AH264" s="25"/>
      <c r="AI264" s="25"/>
      <c r="AJ264" s="25"/>
      <c r="AK264" s="25"/>
      <c r="AL264" s="25"/>
    </row>
    <row r="265">
      <c r="A265" s="26"/>
      <c r="B265" s="25"/>
      <c r="C265" s="25"/>
      <c r="D265" s="28"/>
      <c r="E265" s="29"/>
      <c r="F265" s="30"/>
      <c r="G265" s="59"/>
      <c r="H265" s="34"/>
      <c r="I265" s="35"/>
      <c r="J265" s="36"/>
      <c r="K265" s="28"/>
      <c r="L265" s="28"/>
      <c r="M265" s="34"/>
      <c r="N265" s="35"/>
      <c r="O265" s="36"/>
      <c r="P265" s="28"/>
      <c r="Q265" s="37"/>
      <c r="R265" s="38"/>
      <c r="S265" s="39"/>
      <c r="T265" s="40"/>
      <c r="U265" s="40"/>
      <c r="V265" s="40"/>
      <c r="W265" s="40"/>
      <c r="X265" s="39"/>
      <c r="Y265" s="41"/>
      <c r="Z265" s="41"/>
      <c r="AA265" s="41"/>
      <c r="AB265" s="42"/>
      <c r="AC265" s="42"/>
      <c r="AD265" s="42"/>
      <c r="AE265" s="42"/>
      <c r="AF265" s="42"/>
      <c r="AG265" s="25"/>
      <c r="AH265" s="25"/>
      <c r="AI265" s="25"/>
      <c r="AJ265" s="25"/>
      <c r="AK265" s="25"/>
      <c r="AL265" s="25"/>
    </row>
    <row r="266">
      <c r="A266" s="26"/>
      <c r="B266" s="25"/>
      <c r="C266" s="25"/>
      <c r="D266" s="28"/>
      <c r="E266" s="29"/>
      <c r="F266" s="30"/>
      <c r="G266" s="59"/>
      <c r="H266" s="34"/>
      <c r="I266" s="35"/>
      <c r="J266" s="36"/>
      <c r="K266" s="28"/>
      <c r="L266" s="28"/>
      <c r="M266" s="34"/>
      <c r="N266" s="35"/>
      <c r="O266" s="36"/>
      <c r="P266" s="28"/>
      <c r="Q266" s="37"/>
      <c r="R266" s="38"/>
      <c r="S266" s="39"/>
      <c r="T266" s="40"/>
      <c r="U266" s="40"/>
      <c r="V266" s="40"/>
      <c r="W266" s="40"/>
      <c r="X266" s="39"/>
      <c r="Y266" s="41"/>
      <c r="Z266" s="41"/>
      <c r="AA266" s="41"/>
      <c r="AB266" s="42"/>
      <c r="AC266" s="42"/>
      <c r="AD266" s="42"/>
      <c r="AE266" s="42"/>
      <c r="AF266" s="42"/>
      <c r="AG266" s="25"/>
      <c r="AH266" s="25"/>
      <c r="AI266" s="25"/>
      <c r="AJ266" s="25"/>
      <c r="AK266" s="25"/>
      <c r="AL266" s="25"/>
    </row>
    <row r="267">
      <c r="A267" s="26"/>
      <c r="B267" s="25"/>
      <c r="C267" s="25"/>
      <c r="D267" s="28"/>
      <c r="E267" s="29"/>
      <c r="F267" s="30"/>
      <c r="G267" s="59"/>
      <c r="H267" s="34"/>
      <c r="I267" s="35"/>
      <c r="J267" s="36"/>
      <c r="K267" s="28"/>
      <c r="L267" s="28"/>
      <c r="M267" s="34"/>
      <c r="N267" s="35"/>
      <c r="O267" s="36"/>
      <c r="P267" s="28"/>
      <c r="Q267" s="37"/>
      <c r="R267" s="38"/>
      <c r="S267" s="39"/>
      <c r="T267" s="40"/>
      <c r="U267" s="40"/>
      <c r="V267" s="40"/>
      <c r="W267" s="40"/>
      <c r="X267" s="39"/>
      <c r="Y267" s="41"/>
      <c r="Z267" s="41"/>
      <c r="AA267" s="41"/>
      <c r="AB267" s="42"/>
      <c r="AC267" s="42"/>
      <c r="AD267" s="42"/>
      <c r="AE267" s="42"/>
      <c r="AF267" s="42"/>
      <c r="AG267" s="25"/>
      <c r="AH267" s="25"/>
      <c r="AI267" s="25"/>
      <c r="AJ267" s="25"/>
      <c r="AK267" s="25"/>
      <c r="AL267" s="25"/>
    </row>
    <row r="268">
      <c r="A268" s="26"/>
      <c r="B268" s="25"/>
      <c r="C268" s="25"/>
      <c r="D268" s="28"/>
      <c r="E268" s="29"/>
      <c r="F268" s="30"/>
      <c r="G268" s="59"/>
      <c r="H268" s="34"/>
      <c r="I268" s="35"/>
      <c r="J268" s="36"/>
      <c r="K268" s="28"/>
      <c r="L268" s="28"/>
      <c r="M268" s="34"/>
      <c r="N268" s="35"/>
      <c r="O268" s="36"/>
      <c r="P268" s="28"/>
      <c r="Q268" s="37"/>
      <c r="R268" s="38"/>
      <c r="S268" s="39"/>
      <c r="T268" s="40"/>
      <c r="U268" s="40"/>
      <c r="V268" s="40"/>
      <c r="W268" s="40"/>
      <c r="X268" s="39"/>
      <c r="Y268" s="41"/>
      <c r="Z268" s="41"/>
      <c r="AA268" s="41"/>
      <c r="AB268" s="42"/>
      <c r="AC268" s="42"/>
      <c r="AD268" s="42"/>
      <c r="AE268" s="42"/>
      <c r="AF268" s="42"/>
      <c r="AG268" s="25"/>
      <c r="AH268" s="25"/>
      <c r="AI268" s="25"/>
      <c r="AJ268" s="25"/>
      <c r="AK268" s="25"/>
      <c r="AL268" s="25"/>
    </row>
    <row r="269">
      <c r="A269" s="26"/>
      <c r="B269" s="25"/>
      <c r="C269" s="25"/>
      <c r="D269" s="28"/>
      <c r="E269" s="29"/>
      <c r="F269" s="30"/>
      <c r="G269" s="59"/>
      <c r="H269" s="34"/>
      <c r="I269" s="35"/>
      <c r="J269" s="36"/>
      <c r="K269" s="28"/>
      <c r="L269" s="28"/>
      <c r="M269" s="34"/>
      <c r="N269" s="35"/>
      <c r="O269" s="36"/>
      <c r="P269" s="28"/>
      <c r="Q269" s="37"/>
      <c r="R269" s="38"/>
      <c r="S269" s="39"/>
      <c r="T269" s="40"/>
      <c r="U269" s="40"/>
      <c r="V269" s="40"/>
      <c r="W269" s="40"/>
      <c r="X269" s="39"/>
      <c r="Y269" s="41"/>
      <c r="Z269" s="41"/>
      <c r="AA269" s="41"/>
      <c r="AB269" s="42"/>
      <c r="AC269" s="42"/>
      <c r="AD269" s="42"/>
      <c r="AE269" s="42"/>
      <c r="AF269" s="42"/>
      <c r="AG269" s="25"/>
      <c r="AH269" s="25"/>
      <c r="AI269" s="25"/>
      <c r="AJ269" s="25"/>
      <c r="AK269" s="25"/>
      <c r="AL269" s="25"/>
    </row>
    <row r="270">
      <c r="A270" s="26"/>
      <c r="B270" s="25"/>
      <c r="C270" s="25"/>
      <c r="D270" s="28"/>
      <c r="E270" s="29"/>
      <c r="F270" s="30"/>
      <c r="G270" s="59"/>
      <c r="H270" s="34"/>
      <c r="I270" s="35"/>
      <c r="J270" s="36"/>
      <c r="K270" s="28"/>
      <c r="L270" s="28"/>
      <c r="M270" s="34"/>
      <c r="N270" s="35"/>
      <c r="O270" s="36"/>
      <c r="P270" s="28"/>
      <c r="Q270" s="37"/>
      <c r="R270" s="38"/>
      <c r="S270" s="39"/>
      <c r="T270" s="40"/>
      <c r="U270" s="40"/>
      <c r="V270" s="40"/>
      <c r="W270" s="40"/>
      <c r="X270" s="39"/>
      <c r="Y270" s="41"/>
      <c r="Z270" s="41"/>
      <c r="AA270" s="41"/>
      <c r="AB270" s="42"/>
      <c r="AC270" s="42"/>
      <c r="AD270" s="42"/>
      <c r="AE270" s="42"/>
      <c r="AF270" s="42"/>
      <c r="AG270" s="25"/>
      <c r="AH270" s="25"/>
      <c r="AI270" s="25"/>
      <c r="AJ270" s="25"/>
      <c r="AK270" s="25"/>
      <c r="AL270" s="25"/>
    </row>
    <row r="271">
      <c r="A271" s="26"/>
      <c r="B271" s="25"/>
      <c r="C271" s="25"/>
      <c r="D271" s="28"/>
      <c r="E271" s="29"/>
      <c r="F271" s="30"/>
      <c r="G271" s="59"/>
      <c r="H271" s="34"/>
      <c r="I271" s="35"/>
      <c r="J271" s="36"/>
      <c r="K271" s="28"/>
      <c r="L271" s="28"/>
      <c r="M271" s="34"/>
      <c r="N271" s="35"/>
      <c r="O271" s="36"/>
      <c r="P271" s="28"/>
      <c r="Q271" s="37"/>
      <c r="R271" s="38"/>
      <c r="S271" s="39"/>
      <c r="T271" s="40"/>
      <c r="U271" s="40"/>
      <c r="V271" s="40"/>
      <c r="W271" s="40"/>
      <c r="X271" s="39"/>
      <c r="Y271" s="41"/>
      <c r="Z271" s="41"/>
      <c r="AA271" s="41"/>
      <c r="AB271" s="42"/>
      <c r="AC271" s="42"/>
      <c r="AD271" s="42"/>
      <c r="AE271" s="42"/>
      <c r="AF271" s="42"/>
      <c r="AG271" s="25"/>
      <c r="AH271" s="25"/>
      <c r="AI271" s="25"/>
      <c r="AJ271" s="25"/>
      <c r="AK271" s="25"/>
      <c r="AL271" s="25"/>
    </row>
    <row r="272">
      <c r="A272" s="26"/>
      <c r="B272" s="25"/>
      <c r="C272" s="25"/>
      <c r="D272" s="28"/>
      <c r="E272" s="29"/>
      <c r="F272" s="30"/>
      <c r="G272" s="59"/>
      <c r="H272" s="34"/>
      <c r="I272" s="35"/>
      <c r="J272" s="36"/>
      <c r="K272" s="28"/>
      <c r="L272" s="28"/>
      <c r="M272" s="34"/>
      <c r="N272" s="35"/>
      <c r="O272" s="36"/>
      <c r="P272" s="28"/>
      <c r="Q272" s="37"/>
      <c r="R272" s="38"/>
      <c r="S272" s="39"/>
      <c r="T272" s="40"/>
      <c r="U272" s="40"/>
      <c r="V272" s="40"/>
      <c r="W272" s="40"/>
      <c r="X272" s="39"/>
      <c r="Y272" s="41"/>
      <c r="Z272" s="41"/>
      <c r="AA272" s="41"/>
      <c r="AB272" s="42"/>
      <c r="AC272" s="42"/>
      <c r="AD272" s="42"/>
      <c r="AE272" s="42"/>
      <c r="AF272" s="42"/>
      <c r="AG272" s="25"/>
      <c r="AH272" s="25"/>
      <c r="AI272" s="25"/>
      <c r="AJ272" s="25"/>
      <c r="AK272" s="25"/>
      <c r="AL272" s="25"/>
    </row>
    <row r="273">
      <c r="A273" s="26"/>
      <c r="B273" s="25"/>
      <c r="C273" s="25"/>
      <c r="D273" s="28"/>
      <c r="E273" s="29"/>
      <c r="F273" s="30"/>
      <c r="G273" s="59"/>
      <c r="H273" s="34"/>
      <c r="I273" s="35"/>
      <c r="J273" s="36"/>
      <c r="K273" s="28"/>
      <c r="L273" s="28"/>
      <c r="M273" s="34"/>
      <c r="N273" s="35"/>
      <c r="O273" s="36"/>
      <c r="P273" s="28"/>
      <c r="Q273" s="37"/>
      <c r="R273" s="38"/>
      <c r="S273" s="39"/>
      <c r="T273" s="40"/>
      <c r="U273" s="40"/>
      <c r="V273" s="40"/>
      <c r="W273" s="40"/>
      <c r="X273" s="39"/>
      <c r="Y273" s="41"/>
      <c r="Z273" s="41"/>
      <c r="AA273" s="41"/>
      <c r="AB273" s="42"/>
      <c r="AC273" s="42"/>
      <c r="AD273" s="42"/>
      <c r="AE273" s="42"/>
      <c r="AF273" s="42"/>
      <c r="AG273" s="25"/>
      <c r="AH273" s="25"/>
      <c r="AI273" s="25"/>
      <c r="AJ273" s="25"/>
      <c r="AK273" s="25"/>
      <c r="AL273" s="25"/>
    </row>
    <row r="274">
      <c r="A274" s="26"/>
      <c r="B274" s="25"/>
      <c r="C274" s="25"/>
      <c r="D274" s="28"/>
      <c r="E274" s="29"/>
      <c r="F274" s="30"/>
      <c r="G274" s="59"/>
      <c r="H274" s="34"/>
      <c r="I274" s="35"/>
      <c r="J274" s="36"/>
      <c r="K274" s="28"/>
      <c r="L274" s="28"/>
      <c r="M274" s="34"/>
      <c r="N274" s="35"/>
      <c r="O274" s="36"/>
      <c r="P274" s="28"/>
      <c r="Q274" s="37"/>
      <c r="R274" s="38"/>
      <c r="S274" s="39"/>
      <c r="T274" s="40"/>
      <c r="U274" s="40"/>
      <c r="V274" s="40"/>
      <c r="W274" s="40"/>
      <c r="X274" s="39"/>
      <c r="Y274" s="41"/>
      <c r="Z274" s="41"/>
      <c r="AA274" s="41"/>
      <c r="AB274" s="42"/>
      <c r="AC274" s="42"/>
      <c r="AD274" s="42"/>
      <c r="AE274" s="42"/>
      <c r="AF274" s="42"/>
      <c r="AG274" s="25"/>
      <c r="AH274" s="25"/>
      <c r="AI274" s="25"/>
      <c r="AJ274" s="25"/>
      <c r="AK274" s="25"/>
      <c r="AL274" s="25"/>
    </row>
    <row r="275">
      <c r="A275" s="26"/>
      <c r="B275" s="25"/>
      <c r="C275" s="25"/>
      <c r="D275" s="28"/>
      <c r="E275" s="29"/>
      <c r="F275" s="30"/>
      <c r="G275" s="59"/>
      <c r="H275" s="34"/>
      <c r="I275" s="35"/>
      <c r="J275" s="36"/>
      <c r="K275" s="28"/>
      <c r="L275" s="28"/>
      <c r="M275" s="34"/>
      <c r="N275" s="35"/>
      <c r="O275" s="36"/>
      <c r="P275" s="28"/>
      <c r="Q275" s="37"/>
      <c r="R275" s="38"/>
      <c r="S275" s="39"/>
      <c r="T275" s="40"/>
      <c r="U275" s="40"/>
      <c r="V275" s="40"/>
      <c r="W275" s="40"/>
      <c r="X275" s="39"/>
      <c r="Y275" s="41"/>
      <c r="Z275" s="41"/>
      <c r="AA275" s="41"/>
      <c r="AB275" s="42"/>
      <c r="AC275" s="42"/>
      <c r="AD275" s="42"/>
      <c r="AE275" s="42"/>
      <c r="AF275" s="42"/>
      <c r="AG275" s="25"/>
      <c r="AH275" s="25"/>
      <c r="AI275" s="25"/>
      <c r="AJ275" s="25"/>
      <c r="AK275" s="25"/>
      <c r="AL275" s="25"/>
    </row>
    <row r="276">
      <c r="A276" s="26"/>
      <c r="B276" s="25"/>
      <c r="C276" s="25"/>
      <c r="D276" s="28"/>
      <c r="E276" s="29"/>
      <c r="F276" s="30"/>
      <c r="G276" s="59"/>
      <c r="H276" s="34"/>
      <c r="I276" s="35"/>
      <c r="J276" s="36"/>
      <c r="K276" s="28"/>
      <c r="L276" s="28"/>
      <c r="M276" s="34"/>
      <c r="N276" s="35"/>
      <c r="O276" s="36"/>
      <c r="P276" s="28"/>
      <c r="Q276" s="37"/>
      <c r="R276" s="38"/>
      <c r="S276" s="39"/>
      <c r="T276" s="40"/>
      <c r="U276" s="40"/>
      <c r="V276" s="40"/>
      <c r="W276" s="40"/>
      <c r="X276" s="39"/>
      <c r="Y276" s="41"/>
      <c r="Z276" s="41"/>
      <c r="AA276" s="41"/>
      <c r="AB276" s="42"/>
      <c r="AC276" s="42"/>
      <c r="AD276" s="42"/>
      <c r="AE276" s="42"/>
      <c r="AF276" s="42"/>
      <c r="AG276" s="25"/>
      <c r="AH276" s="25"/>
      <c r="AI276" s="25"/>
      <c r="AJ276" s="25"/>
      <c r="AK276" s="25"/>
      <c r="AL276" s="25"/>
    </row>
    <row r="277">
      <c r="A277" s="26"/>
      <c r="B277" s="25"/>
      <c r="C277" s="25"/>
      <c r="D277" s="28"/>
      <c r="E277" s="29"/>
      <c r="F277" s="30"/>
      <c r="G277" s="59"/>
      <c r="H277" s="34"/>
      <c r="I277" s="35"/>
      <c r="J277" s="36"/>
      <c r="K277" s="28"/>
      <c r="L277" s="28"/>
      <c r="M277" s="34"/>
      <c r="N277" s="35"/>
      <c r="O277" s="36"/>
      <c r="P277" s="28"/>
      <c r="Q277" s="37"/>
      <c r="R277" s="38"/>
      <c r="S277" s="39"/>
      <c r="T277" s="40"/>
      <c r="U277" s="40"/>
      <c r="V277" s="40"/>
      <c r="W277" s="40"/>
      <c r="X277" s="39"/>
      <c r="Y277" s="41"/>
      <c r="Z277" s="41"/>
      <c r="AA277" s="41"/>
      <c r="AB277" s="42"/>
      <c r="AC277" s="42"/>
      <c r="AD277" s="42"/>
      <c r="AE277" s="42"/>
      <c r="AF277" s="42"/>
      <c r="AG277" s="25"/>
      <c r="AH277" s="25"/>
      <c r="AI277" s="25"/>
      <c r="AJ277" s="25"/>
      <c r="AK277" s="25"/>
      <c r="AL277" s="25"/>
    </row>
    <row r="278">
      <c r="A278" s="26"/>
      <c r="B278" s="25"/>
      <c r="C278" s="25"/>
      <c r="D278" s="28"/>
      <c r="E278" s="29"/>
      <c r="F278" s="30"/>
      <c r="G278" s="59"/>
      <c r="H278" s="34"/>
      <c r="I278" s="35"/>
      <c r="J278" s="36"/>
      <c r="K278" s="28"/>
      <c r="L278" s="28"/>
      <c r="M278" s="34"/>
      <c r="N278" s="35"/>
      <c r="O278" s="36"/>
      <c r="P278" s="28"/>
      <c r="Q278" s="37"/>
      <c r="R278" s="38"/>
      <c r="S278" s="39"/>
      <c r="T278" s="40"/>
      <c r="U278" s="40"/>
      <c r="V278" s="40"/>
      <c r="W278" s="40"/>
      <c r="X278" s="39"/>
      <c r="Y278" s="41"/>
      <c r="Z278" s="41"/>
      <c r="AA278" s="41"/>
      <c r="AB278" s="42"/>
      <c r="AC278" s="42"/>
      <c r="AD278" s="42"/>
      <c r="AE278" s="42"/>
      <c r="AF278" s="42"/>
      <c r="AG278" s="25"/>
      <c r="AH278" s="25"/>
      <c r="AI278" s="25"/>
      <c r="AJ278" s="25"/>
      <c r="AK278" s="25"/>
      <c r="AL278" s="25"/>
    </row>
    <row r="279">
      <c r="A279" s="26"/>
      <c r="B279" s="25"/>
      <c r="C279" s="25"/>
      <c r="D279" s="28"/>
      <c r="E279" s="29"/>
      <c r="F279" s="30"/>
      <c r="G279" s="59"/>
      <c r="H279" s="34"/>
      <c r="I279" s="35"/>
      <c r="J279" s="36"/>
      <c r="K279" s="28"/>
      <c r="L279" s="28"/>
      <c r="M279" s="34"/>
      <c r="N279" s="35"/>
      <c r="O279" s="36"/>
      <c r="P279" s="28"/>
      <c r="Q279" s="37"/>
      <c r="R279" s="38"/>
      <c r="S279" s="39"/>
      <c r="T279" s="40"/>
      <c r="U279" s="40"/>
      <c r="V279" s="40"/>
      <c r="W279" s="40"/>
      <c r="X279" s="39"/>
      <c r="Y279" s="41"/>
      <c r="Z279" s="41"/>
      <c r="AA279" s="41"/>
      <c r="AB279" s="42"/>
      <c r="AC279" s="42"/>
      <c r="AD279" s="42"/>
      <c r="AE279" s="42"/>
      <c r="AF279" s="42"/>
      <c r="AG279" s="25"/>
      <c r="AH279" s="25"/>
      <c r="AI279" s="25"/>
      <c r="AJ279" s="25"/>
      <c r="AK279" s="25"/>
      <c r="AL279" s="25"/>
    </row>
    <row r="280">
      <c r="A280" s="26"/>
      <c r="B280" s="25"/>
      <c r="C280" s="25"/>
      <c r="D280" s="28"/>
      <c r="E280" s="29"/>
      <c r="F280" s="30"/>
      <c r="G280" s="59"/>
      <c r="H280" s="34"/>
      <c r="I280" s="35"/>
      <c r="J280" s="36"/>
      <c r="K280" s="28"/>
      <c r="L280" s="28"/>
      <c r="M280" s="34"/>
      <c r="N280" s="35"/>
      <c r="O280" s="36"/>
      <c r="P280" s="28"/>
      <c r="Q280" s="37"/>
      <c r="R280" s="38"/>
      <c r="S280" s="39"/>
      <c r="T280" s="40"/>
      <c r="U280" s="40"/>
      <c r="V280" s="40"/>
      <c r="W280" s="40"/>
      <c r="X280" s="39"/>
      <c r="Y280" s="41"/>
      <c r="Z280" s="41"/>
      <c r="AA280" s="41"/>
      <c r="AB280" s="42"/>
      <c r="AC280" s="42"/>
      <c r="AD280" s="42"/>
      <c r="AE280" s="42"/>
      <c r="AF280" s="42"/>
      <c r="AG280" s="25"/>
      <c r="AH280" s="25"/>
      <c r="AI280" s="25"/>
      <c r="AJ280" s="25"/>
      <c r="AK280" s="25"/>
      <c r="AL280" s="25"/>
    </row>
    <row r="281">
      <c r="A281" s="26"/>
      <c r="B281" s="25"/>
      <c r="C281" s="25"/>
      <c r="D281" s="28"/>
      <c r="E281" s="29"/>
      <c r="F281" s="30"/>
      <c r="G281" s="59"/>
      <c r="H281" s="34"/>
      <c r="I281" s="35"/>
      <c r="J281" s="36"/>
      <c r="K281" s="28"/>
      <c r="L281" s="28"/>
      <c r="M281" s="34"/>
      <c r="N281" s="35"/>
      <c r="O281" s="36"/>
      <c r="P281" s="28"/>
      <c r="Q281" s="37"/>
      <c r="R281" s="38"/>
      <c r="S281" s="39"/>
      <c r="T281" s="40"/>
      <c r="U281" s="40"/>
      <c r="V281" s="40"/>
      <c r="W281" s="40"/>
      <c r="X281" s="39"/>
      <c r="Y281" s="41"/>
      <c r="Z281" s="41"/>
      <c r="AA281" s="41"/>
      <c r="AB281" s="42"/>
      <c r="AC281" s="42"/>
      <c r="AD281" s="42"/>
      <c r="AE281" s="42"/>
      <c r="AF281" s="42"/>
      <c r="AG281" s="25"/>
      <c r="AH281" s="25"/>
      <c r="AI281" s="25"/>
      <c r="AJ281" s="25"/>
      <c r="AK281" s="25"/>
      <c r="AL281" s="25"/>
    </row>
    <row r="282">
      <c r="A282" s="26"/>
      <c r="B282" s="25"/>
      <c r="C282" s="25"/>
      <c r="D282" s="28"/>
      <c r="E282" s="29"/>
      <c r="F282" s="30"/>
      <c r="G282" s="59"/>
      <c r="H282" s="34"/>
      <c r="I282" s="35"/>
      <c r="J282" s="36"/>
      <c r="K282" s="28"/>
      <c r="L282" s="28"/>
      <c r="M282" s="34"/>
      <c r="N282" s="35"/>
      <c r="O282" s="36"/>
      <c r="P282" s="28"/>
      <c r="Q282" s="37"/>
      <c r="R282" s="38"/>
      <c r="S282" s="39"/>
      <c r="T282" s="40"/>
      <c r="U282" s="40"/>
      <c r="V282" s="40"/>
      <c r="W282" s="40"/>
      <c r="X282" s="39"/>
      <c r="Y282" s="41"/>
      <c r="Z282" s="41"/>
      <c r="AA282" s="41"/>
      <c r="AB282" s="42"/>
      <c r="AC282" s="42"/>
      <c r="AD282" s="42"/>
      <c r="AE282" s="42"/>
      <c r="AF282" s="42"/>
      <c r="AG282" s="25"/>
      <c r="AH282" s="25"/>
      <c r="AI282" s="25"/>
      <c r="AJ282" s="25"/>
      <c r="AK282" s="25"/>
      <c r="AL282" s="25"/>
    </row>
    <row r="283">
      <c r="A283" s="26"/>
      <c r="B283" s="25"/>
      <c r="C283" s="25"/>
      <c r="D283" s="28"/>
      <c r="E283" s="29"/>
      <c r="F283" s="30"/>
      <c r="G283" s="59"/>
      <c r="H283" s="34"/>
      <c r="I283" s="35"/>
      <c r="J283" s="36"/>
      <c r="K283" s="28"/>
      <c r="L283" s="28"/>
      <c r="M283" s="34"/>
      <c r="N283" s="35"/>
      <c r="O283" s="36"/>
      <c r="P283" s="28"/>
      <c r="Q283" s="37"/>
      <c r="R283" s="38"/>
      <c r="S283" s="39"/>
      <c r="T283" s="40"/>
      <c r="U283" s="40"/>
      <c r="V283" s="40"/>
      <c r="W283" s="40"/>
      <c r="X283" s="39"/>
      <c r="Y283" s="41"/>
      <c r="Z283" s="41"/>
      <c r="AA283" s="41"/>
      <c r="AB283" s="42"/>
      <c r="AC283" s="42"/>
      <c r="AD283" s="42"/>
      <c r="AE283" s="42"/>
      <c r="AF283" s="42"/>
      <c r="AG283" s="25"/>
      <c r="AH283" s="25"/>
      <c r="AI283" s="25"/>
      <c r="AJ283" s="25"/>
      <c r="AK283" s="25"/>
      <c r="AL283" s="25"/>
    </row>
    <row r="284">
      <c r="A284" s="26"/>
      <c r="B284" s="25"/>
      <c r="C284" s="25"/>
      <c r="D284" s="28"/>
      <c r="E284" s="29"/>
      <c r="F284" s="30"/>
      <c r="G284" s="59"/>
      <c r="H284" s="34"/>
      <c r="I284" s="35"/>
      <c r="J284" s="36"/>
      <c r="K284" s="28"/>
      <c r="L284" s="28"/>
      <c r="M284" s="34"/>
      <c r="N284" s="35"/>
      <c r="O284" s="36"/>
      <c r="P284" s="28"/>
      <c r="Q284" s="37"/>
      <c r="R284" s="38"/>
      <c r="S284" s="39"/>
      <c r="T284" s="40"/>
      <c r="U284" s="40"/>
      <c r="V284" s="40"/>
      <c r="W284" s="40"/>
      <c r="X284" s="39"/>
      <c r="Y284" s="41"/>
      <c r="Z284" s="41"/>
      <c r="AA284" s="41"/>
      <c r="AB284" s="42"/>
      <c r="AC284" s="42"/>
      <c r="AD284" s="42"/>
      <c r="AE284" s="42"/>
      <c r="AF284" s="42"/>
      <c r="AG284" s="25"/>
      <c r="AH284" s="25"/>
      <c r="AI284" s="25"/>
      <c r="AJ284" s="25"/>
      <c r="AK284" s="25"/>
      <c r="AL284" s="25"/>
    </row>
    <row r="285">
      <c r="A285" s="26"/>
      <c r="B285" s="25"/>
      <c r="C285" s="25"/>
      <c r="D285" s="28"/>
      <c r="E285" s="29"/>
      <c r="F285" s="30"/>
      <c r="G285" s="59"/>
      <c r="H285" s="34"/>
      <c r="I285" s="35"/>
      <c r="J285" s="36"/>
      <c r="K285" s="28"/>
      <c r="L285" s="28"/>
      <c r="M285" s="34"/>
      <c r="N285" s="35"/>
      <c r="O285" s="36"/>
      <c r="P285" s="28"/>
      <c r="Q285" s="37"/>
      <c r="R285" s="38"/>
      <c r="S285" s="39"/>
      <c r="T285" s="40"/>
      <c r="U285" s="40"/>
      <c r="V285" s="40"/>
      <c r="W285" s="40"/>
      <c r="X285" s="39"/>
      <c r="Y285" s="41"/>
      <c r="Z285" s="41"/>
      <c r="AA285" s="41"/>
      <c r="AB285" s="42"/>
      <c r="AC285" s="42"/>
      <c r="AD285" s="42"/>
      <c r="AE285" s="42"/>
      <c r="AF285" s="42"/>
      <c r="AG285" s="25"/>
      <c r="AH285" s="25"/>
      <c r="AI285" s="25"/>
      <c r="AJ285" s="25"/>
      <c r="AK285" s="25"/>
      <c r="AL285" s="25"/>
    </row>
    <row r="286">
      <c r="A286" s="26"/>
      <c r="B286" s="25"/>
      <c r="C286" s="25"/>
      <c r="D286" s="28"/>
      <c r="E286" s="29"/>
      <c r="F286" s="30"/>
      <c r="G286" s="59"/>
      <c r="H286" s="34"/>
      <c r="I286" s="35"/>
      <c r="J286" s="36"/>
      <c r="K286" s="28"/>
      <c r="L286" s="28"/>
      <c r="M286" s="34"/>
      <c r="N286" s="35"/>
      <c r="O286" s="36"/>
      <c r="P286" s="28"/>
      <c r="Q286" s="37"/>
      <c r="R286" s="38"/>
      <c r="S286" s="39"/>
      <c r="T286" s="40"/>
      <c r="U286" s="40"/>
      <c r="V286" s="40"/>
      <c r="W286" s="40"/>
      <c r="X286" s="39"/>
      <c r="Y286" s="41"/>
      <c r="Z286" s="41"/>
      <c r="AA286" s="41"/>
      <c r="AB286" s="42"/>
      <c r="AC286" s="42"/>
      <c r="AD286" s="42"/>
      <c r="AE286" s="42"/>
      <c r="AF286" s="42"/>
      <c r="AG286" s="25"/>
      <c r="AH286" s="25"/>
      <c r="AI286" s="25"/>
      <c r="AJ286" s="25"/>
      <c r="AK286" s="25"/>
      <c r="AL286" s="25"/>
    </row>
    <row r="287">
      <c r="A287" s="26"/>
      <c r="B287" s="25"/>
      <c r="C287" s="25"/>
      <c r="D287" s="28"/>
      <c r="E287" s="29"/>
      <c r="F287" s="30"/>
      <c r="G287" s="59"/>
      <c r="H287" s="34"/>
      <c r="I287" s="35"/>
      <c r="J287" s="36"/>
      <c r="K287" s="28"/>
      <c r="L287" s="28"/>
      <c r="M287" s="34"/>
      <c r="N287" s="35"/>
      <c r="O287" s="36"/>
      <c r="P287" s="28"/>
      <c r="Q287" s="37"/>
      <c r="R287" s="38"/>
      <c r="S287" s="39"/>
      <c r="T287" s="40"/>
      <c r="U287" s="40"/>
      <c r="V287" s="40"/>
      <c r="W287" s="40"/>
      <c r="X287" s="39"/>
      <c r="Y287" s="41"/>
      <c r="Z287" s="41"/>
      <c r="AA287" s="41"/>
      <c r="AB287" s="42"/>
      <c r="AC287" s="42"/>
      <c r="AD287" s="42"/>
      <c r="AE287" s="42"/>
      <c r="AF287" s="42"/>
      <c r="AG287" s="25"/>
      <c r="AH287" s="25"/>
      <c r="AI287" s="25"/>
      <c r="AJ287" s="25"/>
      <c r="AK287" s="25"/>
      <c r="AL287" s="25"/>
    </row>
    <row r="288">
      <c r="A288" s="26"/>
      <c r="B288" s="25"/>
      <c r="C288" s="25"/>
      <c r="D288" s="28"/>
      <c r="E288" s="29"/>
      <c r="F288" s="30"/>
      <c r="G288" s="59"/>
      <c r="H288" s="34"/>
      <c r="I288" s="35"/>
      <c r="J288" s="36"/>
      <c r="K288" s="28"/>
      <c r="L288" s="28"/>
      <c r="M288" s="34"/>
      <c r="N288" s="35"/>
      <c r="O288" s="36"/>
      <c r="P288" s="28"/>
      <c r="Q288" s="37"/>
      <c r="R288" s="38"/>
      <c r="S288" s="39"/>
      <c r="T288" s="40"/>
      <c r="U288" s="40"/>
      <c r="V288" s="40"/>
      <c r="W288" s="40"/>
      <c r="X288" s="39"/>
      <c r="Y288" s="41"/>
      <c r="Z288" s="41"/>
      <c r="AA288" s="41"/>
      <c r="AB288" s="42"/>
      <c r="AC288" s="42"/>
      <c r="AD288" s="42"/>
      <c r="AE288" s="42"/>
      <c r="AF288" s="42"/>
      <c r="AG288" s="25"/>
      <c r="AH288" s="25"/>
      <c r="AI288" s="25"/>
      <c r="AJ288" s="25"/>
      <c r="AK288" s="25"/>
      <c r="AL288" s="25"/>
    </row>
    <row r="289">
      <c r="A289" s="26"/>
      <c r="B289" s="25"/>
      <c r="C289" s="25"/>
      <c r="D289" s="28"/>
      <c r="E289" s="29"/>
      <c r="F289" s="30"/>
      <c r="G289" s="59"/>
      <c r="H289" s="34"/>
      <c r="I289" s="35"/>
      <c r="J289" s="36"/>
      <c r="K289" s="28"/>
      <c r="L289" s="28"/>
      <c r="M289" s="34"/>
      <c r="N289" s="35"/>
      <c r="O289" s="36"/>
      <c r="P289" s="28"/>
      <c r="Q289" s="37"/>
      <c r="R289" s="38"/>
      <c r="S289" s="39"/>
      <c r="T289" s="40"/>
      <c r="U289" s="40"/>
      <c r="V289" s="40"/>
      <c r="W289" s="40"/>
      <c r="X289" s="39"/>
      <c r="Y289" s="41"/>
      <c r="Z289" s="41"/>
      <c r="AA289" s="41"/>
      <c r="AB289" s="42"/>
      <c r="AC289" s="42"/>
      <c r="AD289" s="42"/>
      <c r="AE289" s="42"/>
      <c r="AF289" s="42"/>
      <c r="AG289" s="25"/>
      <c r="AH289" s="25"/>
      <c r="AI289" s="25"/>
      <c r="AJ289" s="25"/>
      <c r="AK289" s="25"/>
      <c r="AL289" s="25"/>
    </row>
    <row r="290">
      <c r="A290" s="26"/>
      <c r="B290" s="25"/>
      <c r="C290" s="25"/>
      <c r="D290" s="28"/>
      <c r="E290" s="29"/>
      <c r="F290" s="30"/>
      <c r="G290" s="59"/>
      <c r="H290" s="34"/>
      <c r="I290" s="35"/>
      <c r="J290" s="36"/>
      <c r="K290" s="28"/>
      <c r="L290" s="28"/>
      <c r="M290" s="34"/>
      <c r="N290" s="35"/>
      <c r="O290" s="36"/>
      <c r="P290" s="28"/>
      <c r="Q290" s="37"/>
      <c r="R290" s="38"/>
      <c r="S290" s="39"/>
      <c r="T290" s="40"/>
      <c r="U290" s="40"/>
      <c r="V290" s="40"/>
      <c r="W290" s="40"/>
      <c r="X290" s="39"/>
      <c r="Y290" s="41"/>
      <c r="Z290" s="41"/>
      <c r="AA290" s="41"/>
      <c r="AB290" s="42"/>
      <c r="AC290" s="42"/>
      <c r="AD290" s="42"/>
      <c r="AE290" s="42"/>
      <c r="AF290" s="42"/>
      <c r="AG290" s="25"/>
      <c r="AH290" s="25"/>
      <c r="AI290" s="25"/>
      <c r="AJ290" s="25"/>
      <c r="AK290" s="25"/>
      <c r="AL290" s="25"/>
    </row>
    <row r="291">
      <c r="A291" s="26"/>
      <c r="B291" s="25"/>
      <c r="C291" s="25"/>
      <c r="D291" s="28"/>
      <c r="E291" s="29"/>
      <c r="F291" s="30"/>
      <c r="G291" s="59"/>
      <c r="H291" s="34"/>
      <c r="I291" s="35"/>
      <c r="J291" s="36"/>
      <c r="K291" s="28"/>
      <c r="L291" s="28"/>
      <c r="M291" s="34"/>
      <c r="N291" s="35"/>
      <c r="O291" s="36"/>
      <c r="P291" s="28"/>
      <c r="Q291" s="37"/>
      <c r="R291" s="38"/>
      <c r="S291" s="39"/>
      <c r="T291" s="40"/>
      <c r="U291" s="40"/>
      <c r="V291" s="40"/>
      <c r="W291" s="40"/>
      <c r="X291" s="39"/>
      <c r="Y291" s="41"/>
      <c r="Z291" s="41"/>
      <c r="AA291" s="41"/>
      <c r="AB291" s="42"/>
      <c r="AC291" s="42"/>
      <c r="AD291" s="42"/>
      <c r="AE291" s="42"/>
      <c r="AF291" s="42"/>
      <c r="AG291" s="25"/>
      <c r="AH291" s="25"/>
      <c r="AI291" s="25"/>
      <c r="AJ291" s="25"/>
      <c r="AK291" s="25"/>
      <c r="AL291" s="25"/>
    </row>
    <row r="292">
      <c r="A292" s="26"/>
      <c r="B292" s="25"/>
      <c r="C292" s="25"/>
      <c r="D292" s="28"/>
      <c r="E292" s="29"/>
      <c r="F292" s="30"/>
      <c r="G292" s="59"/>
      <c r="H292" s="34"/>
      <c r="I292" s="35"/>
      <c r="J292" s="36"/>
      <c r="K292" s="28"/>
      <c r="L292" s="28"/>
      <c r="M292" s="34"/>
      <c r="N292" s="35"/>
      <c r="O292" s="36"/>
      <c r="P292" s="28"/>
      <c r="Q292" s="37"/>
      <c r="R292" s="38"/>
      <c r="S292" s="39"/>
      <c r="T292" s="40"/>
      <c r="U292" s="40"/>
      <c r="V292" s="40"/>
      <c r="W292" s="40"/>
      <c r="X292" s="39"/>
      <c r="Y292" s="41"/>
      <c r="Z292" s="41"/>
      <c r="AA292" s="41"/>
      <c r="AB292" s="42"/>
      <c r="AC292" s="42"/>
      <c r="AD292" s="42"/>
      <c r="AE292" s="42"/>
      <c r="AF292" s="42"/>
      <c r="AG292" s="25"/>
      <c r="AH292" s="25"/>
      <c r="AI292" s="25"/>
      <c r="AJ292" s="25"/>
      <c r="AK292" s="25"/>
      <c r="AL292" s="25"/>
    </row>
    <row r="293">
      <c r="A293" s="26"/>
      <c r="B293" s="25"/>
      <c r="C293" s="25"/>
      <c r="D293" s="28"/>
      <c r="E293" s="29"/>
      <c r="F293" s="30"/>
      <c r="G293" s="59"/>
      <c r="H293" s="34"/>
      <c r="I293" s="35"/>
      <c r="J293" s="36"/>
      <c r="K293" s="28"/>
      <c r="L293" s="28"/>
      <c r="M293" s="34"/>
      <c r="N293" s="35"/>
      <c r="O293" s="36"/>
      <c r="P293" s="28"/>
      <c r="Q293" s="37"/>
      <c r="R293" s="38"/>
      <c r="S293" s="39"/>
      <c r="T293" s="40"/>
      <c r="U293" s="40"/>
      <c r="V293" s="40"/>
      <c r="W293" s="40"/>
      <c r="X293" s="39"/>
      <c r="Y293" s="41"/>
      <c r="Z293" s="41"/>
      <c r="AA293" s="41"/>
      <c r="AB293" s="42"/>
      <c r="AC293" s="42"/>
      <c r="AD293" s="42"/>
      <c r="AE293" s="42"/>
      <c r="AF293" s="42"/>
      <c r="AG293" s="25"/>
      <c r="AH293" s="25"/>
      <c r="AI293" s="25"/>
      <c r="AJ293" s="25"/>
      <c r="AK293" s="25"/>
      <c r="AL293" s="25"/>
    </row>
    <row r="294">
      <c r="A294" s="26"/>
      <c r="B294" s="25"/>
      <c r="C294" s="25"/>
      <c r="D294" s="28"/>
      <c r="E294" s="29"/>
      <c r="F294" s="30"/>
      <c r="G294" s="59"/>
      <c r="H294" s="34"/>
      <c r="I294" s="35"/>
      <c r="J294" s="36"/>
      <c r="K294" s="28"/>
      <c r="L294" s="28"/>
      <c r="M294" s="34"/>
      <c r="N294" s="35"/>
      <c r="O294" s="36"/>
      <c r="P294" s="28"/>
      <c r="Q294" s="37"/>
      <c r="R294" s="38"/>
      <c r="S294" s="39"/>
      <c r="T294" s="40"/>
      <c r="U294" s="40"/>
      <c r="V294" s="40"/>
      <c r="W294" s="40"/>
      <c r="X294" s="39"/>
      <c r="Y294" s="41"/>
      <c r="Z294" s="41"/>
      <c r="AA294" s="41"/>
      <c r="AB294" s="42"/>
      <c r="AC294" s="42"/>
      <c r="AD294" s="42"/>
      <c r="AE294" s="42"/>
      <c r="AF294" s="42"/>
      <c r="AG294" s="25"/>
      <c r="AH294" s="25"/>
      <c r="AI294" s="25"/>
      <c r="AJ294" s="25"/>
      <c r="AK294" s="25"/>
      <c r="AL294" s="25"/>
    </row>
    <row r="295">
      <c r="A295" s="26"/>
      <c r="B295" s="25"/>
      <c r="C295" s="25"/>
      <c r="D295" s="28"/>
      <c r="E295" s="29"/>
      <c r="F295" s="30"/>
      <c r="G295" s="59"/>
      <c r="H295" s="34"/>
      <c r="I295" s="35"/>
      <c r="J295" s="36"/>
      <c r="K295" s="28"/>
      <c r="L295" s="28"/>
      <c r="M295" s="34"/>
      <c r="N295" s="35"/>
      <c r="O295" s="36"/>
      <c r="P295" s="28"/>
      <c r="Q295" s="37"/>
      <c r="R295" s="38"/>
      <c r="S295" s="39"/>
      <c r="T295" s="40"/>
      <c r="U295" s="40"/>
      <c r="V295" s="40"/>
      <c r="W295" s="40"/>
      <c r="X295" s="39"/>
      <c r="Y295" s="41"/>
      <c r="Z295" s="41"/>
      <c r="AA295" s="41"/>
      <c r="AB295" s="42"/>
      <c r="AC295" s="42"/>
      <c r="AD295" s="42"/>
      <c r="AE295" s="42"/>
      <c r="AF295" s="42"/>
      <c r="AG295" s="25"/>
      <c r="AH295" s="25"/>
      <c r="AI295" s="25"/>
      <c r="AJ295" s="25"/>
      <c r="AK295" s="25"/>
      <c r="AL295" s="25"/>
    </row>
    <row r="296">
      <c r="A296" s="26"/>
      <c r="B296" s="25"/>
      <c r="C296" s="25"/>
      <c r="D296" s="28"/>
      <c r="E296" s="29"/>
      <c r="F296" s="30"/>
      <c r="G296" s="59"/>
      <c r="H296" s="34"/>
      <c r="I296" s="35"/>
      <c r="J296" s="36"/>
      <c r="K296" s="28"/>
      <c r="L296" s="28"/>
      <c r="M296" s="34"/>
      <c r="N296" s="35"/>
      <c r="O296" s="36"/>
      <c r="P296" s="28"/>
      <c r="Q296" s="37"/>
      <c r="R296" s="38"/>
      <c r="S296" s="39"/>
      <c r="T296" s="40"/>
      <c r="U296" s="40"/>
      <c r="V296" s="40"/>
      <c r="W296" s="40"/>
      <c r="X296" s="39"/>
      <c r="Y296" s="41"/>
      <c r="Z296" s="41"/>
      <c r="AA296" s="41"/>
      <c r="AB296" s="42"/>
      <c r="AC296" s="42"/>
      <c r="AD296" s="42"/>
      <c r="AE296" s="42"/>
      <c r="AF296" s="42"/>
      <c r="AG296" s="25"/>
      <c r="AH296" s="25"/>
      <c r="AI296" s="25"/>
      <c r="AJ296" s="25"/>
      <c r="AK296" s="25"/>
      <c r="AL296" s="25"/>
    </row>
    <row r="297">
      <c r="A297" s="26"/>
      <c r="B297" s="25"/>
      <c r="C297" s="25"/>
      <c r="D297" s="28"/>
      <c r="E297" s="29"/>
      <c r="F297" s="30"/>
      <c r="G297" s="59"/>
      <c r="H297" s="34"/>
      <c r="I297" s="35"/>
      <c r="J297" s="36"/>
      <c r="K297" s="28"/>
      <c r="L297" s="28"/>
      <c r="M297" s="34"/>
      <c r="N297" s="35"/>
      <c r="O297" s="36"/>
      <c r="P297" s="28"/>
      <c r="Q297" s="37"/>
      <c r="R297" s="38"/>
      <c r="S297" s="39"/>
      <c r="T297" s="40"/>
      <c r="U297" s="40"/>
      <c r="V297" s="40"/>
      <c r="W297" s="40"/>
      <c r="X297" s="39"/>
      <c r="Y297" s="41"/>
      <c r="Z297" s="41"/>
      <c r="AA297" s="41"/>
      <c r="AB297" s="42"/>
      <c r="AC297" s="42"/>
      <c r="AD297" s="42"/>
      <c r="AE297" s="42"/>
      <c r="AF297" s="42"/>
      <c r="AG297" s="25"/>
      <c r="AH297" s="25"/>
      <c r="AI297" s="25"/>
      <c r="AJ297" s="25"/>
      <c r="AK297" s="25"/>
      <c r="AL297" s="25"/>
    </row>
    <row r="298">
      <c r="A298" s="26"/>
      <c r="B298" s="25"/>
      <c r="C298" s="25"/>
      <c r="D298" s="28"/>
      <c r="E298" s="29"/>
      <c r="F298" s="30"/>
      <c r="G298" s="59"/>
      <c r="H298" s="34"/>
      <c r="I298" s="35"/>
      <c r="J298" s="36"/>
      <c r="K298" s="28"/>
      <c r="L298" s="28"/>
      <c r="M298" s="34"/>
      <c r="N298" s="35"/>
      <c r="O298" s="36"/>
      <c r="P298" s="28"/>
      <c r="Q298" s="37"/>
      <c r="R298" s="38"/>
      <c r="S298" s="39"/>
      <c r="T298" s="40"/>
      <c r="U298" s="40"/>
      <c r="V298" s="40"/>
      <c r="W298" s="40"/>
      <c r="X298" s="39"/>
      <c r="Y298" s="41"/>
      <c r="Z298" s="41"/>
      <c r="AA298" s="41"/>
      <c r="AB298" s="42"/>
      <c r="AC298" s="42"/>
      <c r="AD298" s="42"/>
      <c r="AE298" s="42"/>
      <c r="AF298" s="42"/>
      <c r="AG298" s="25"/>
      <c r="AH298" s="25"/>
      <c r="AI298" s="25"/>
      <c r="AJ298" s="25"/>
      <c r="AK298" s="25"/>
      <c r="AL298" s="25"/>
    </row>
    <row r="299">
      <c r="A299" s="26"/>
      <c r="B299" s="25"/>
      <c r="C299" s="25"/>
      <c r="D299" s="28"/>
      <c r="E299" s="29"/>
      <c r="F299" s="30"/>
      <c r="G299" s="59"/>
      <c r="H299" s="34"/>
      <c r="I299" s="35"/>
      <c r="J299" s="36"/>
      <c r="K299" s="28"/>
      <c r="L299" s="28"/>
      <c r="M299" s="34"/>
      <c r="N299" s="35"/>
      <c r="O299" s="36"/>
      <c r="P299" s="28"/>
      <c r="Q299" s="37"/>
      <c r="R299" s="38"/>
      <c r="S299" s="39"/>
      <c r="T299" s="40"/>
      <c r="U299" s="40"/>
      <c r="V299" s="40"/>
      <c r="W299" s="40"/>
      <c r="X299" s="39"/>
      <c r="Y299" s="41"/>
      <c r="Z299" s="41"/>
      <c r="AA299" s="41"/>
      <c r="AB299" s="42"/>
      <c r="AC299" s="42"/>
      <c r="AD299" s="42"/>
      <c r="AE299" s="42"/>
      <c r="AF299" s="42"/>
      <c r="AG299" s="25"/>
      <c r="AH299" s="25"/>
      <c r="AI299" s="25"/>
      <c r="AJ299" s="25"/>
      <c r="AK299" s="25"/>
      <c r="AL299" s="25"/>
    </row>
    <row r="300">
      <c r="A300" s="26"/>
      <c r="B300" s="25"/>
      <c r="C300" s="25"/>
      <c r="D300" s="28"/>
      <c r="E300" s="29"/>
      <c r="F300" s="30"/>
      <c r="G300" s="59"/>
      <c r="H300" s="34"/>
      <c r="I300" s="35"/>
      <c r="J300" s="36"/>
      <c r="K300" s="28"/>
      <c r="L300" s="28"/>
      <c r="M300" s="34"/>
      <c r="N300" s="35"/>
      <c r="O300" s="36"/>
      <c r="P300" s="28"/>
      <c r="Q300" s="37"/>
      <c r="R300" s="38"/>
      <c r="S300" s="39"/>
      <c r="T300" s="40"/>
      <c r="U300" s="40"/>
      <c r="V300" s="40"/>
      <c r="W300" s="40"/>
      <c r="X300" s="39"/>
      <c r="Y300" s="41"/>
      <c r="Z300" s="41"/>
      <c r="AA300" s="41"/>
      <c r="AB300" s="42"/>
      <c r="AC300" s="42"/>
      <c r="AD300" s="42"/>
      <c r="AE300" s="42"/>
      <c r="AF300" s="42"/>
      <c r="AG300" s="25"/>
      <c r="AH300" s="25"/>
      <c r="AI300" s="25"/>
      <c r="AJ300" s="25"/>
      <c r="AK300" s="25"/>
      <c r="AL300" s="25"/>
    </row>
    <row r="301">
      <c r="A301" s="26"/>
      <c r="B301" s="25"/>
      <c r="C301" s="25"/>
      <c r="D301" s="28"/>
      <c r="E301" s="29"/>
      <c r="F301" s="30"/>
      <c r="G301" s="59"/>
      <c r="H301" s="34"/>
      <c r="I301" s="35"/>
      <c r="J301" s="36"/>
      <c r="K301" s="28"/>
      <c r="L301" s="28"/>
      <c r="M301" s="34"/>
      <c r="N301" s="35"/>
      <c r="O301" s="36"/>
      <c r="P301" s="28"/>
      <c r="Q301" s="37"/>
      <c r="R301" s="38"/>
      <c r="S301" s="39"/>
      <c r="T301" s="40"/>
      <c r="U301" s="40"/>
      <c r="V301" s="40"/>
      <c r="W301" s="40"/>
      <c r="X301" s="39"/>
      <c r="Y301" s="41"/>
      <c r="Z301" s="41"/>
      <c r="AA301" s="41"/>
      <c r="AB301" s="42"/>
      <c r="AC301" s="42"/>
      <c r="AD301" s="42"/>
      <c r="AE301" s="42"/>
      <c r="AF301" s="42"/>
      <c r="AG301" s="25"/>
      <c r="AH301" s="25"/>
      <c r="AI301" s="25"/>
      <c r="AJ301" s="25"/>
      <c r="AK301" s="25"/>
      <c r="AL301" s="25"/>
    </row>
    <row r="302">
      <c r="A302" s="26"/>
      <c r="B302" s="25"/>
      <c r="C302" s="25"/>
      <c r="D302" s="28"/>
      <c r="E302" s="29"/>
      <c r="F302" s="30"/>
      <c r="G302" s="59"/>
      <c r="H302" s="34"/>
      <c r="I302" s="35"/>
      <c r="J302" s="36"/>
      <c r="K302" s="28"/>
      <c r="L302" s="28"/>
      <c r="M302" s="34"/>
      <c r="N302" s="35"/>
      <c r="O302" s="36"/>
      <c r="P302" s="28"/>
      <c r="Q302" s="37"/>
      <c r="R302" s="38"/>
      <c r="S302" s="39"/>
      <c r="T302" s="40"/>
      <c r="U302" s="40"/>
      <c r="V302" s="40"/>
      <c r="W302" s="40"/>
      <c r="X302" s="39"/>
      <c r="Y302" s="41"/>
      <c r="Z302" s="41"/>
      <c r="AA302" s="41"/>
      <c r="AB302" s="42"/>
      <c r="AC302" s="42"/>
      <c r="AD302" s="42"/>
      <c r="AE302" s="42"/>
      <c r="AF302" s="42"/>
      <c r="AG302" s="25"/>
      <c r="AH302" s="25"/>
      <c r="AI302" s="25"/>
      <c r="AJ302" s="25"/>
      <c r="AK302" s="25"/>
      <c r="AL302" s="25"/>
    </row>
    <row r="303">
      <c r="A303" s="26"/>
      <c r="B303" s="25"/>
      <c r="C303" s="25"/>
      <c r="D303" s="28"/>
      <c r="E303" s="29"/>
      <c r="F303" s="30"/>
      <c r="G303" s="59"/>
      <c r="H303" s="34"/>
      <c r="I303" s="35"/>
      <c r="J303" s="36"/>
      <c r="K303" s="28"/>
      <c r="L303" s="28"/>
      <c r="M303" s="34"/>
      <c r="N303" s="35"/>
      <c r="O303" s="36"/>
      <c r="P303" s="28"/>
      <c r="Q303" s="37"/>
      <c r="R303" s="38"/>
      <c r="S303" s="39"/>
      <c r="T303" s="40"/>
      <c r="U303" s="40"/>
      <c r="V303" s="40"/>
      <c r="W303" s="40"/>
      <c r="X303" s="39"/>
      <c r="Y303" s="41"/>
      <c r="Z303" s="41"/>
      <c r="AA303" s="41"/>
      <c r="AB303" s="42"/>
      <c r="AC303" s="42"/>
      <c r="AD303" s="42"/>
      <c r="AE303" s="42"/>
      <c r="AF303" s="42"/>
      <c r="AG303" s="25"/>
      <c r="AH303" s="25"/>
      <c r="AI303" s="25"/>
      <c r="AJ303" s="25"/>
      <c r="AK303" s="25"/>
      <c r="AL303" s="25"/>
    </row>
    <row r="304">
      <c r="A304" s="26"/>
      <c r="B304" s="25"/>
      <c r="C304" s="25"/>
      <c r="D304" s="28"/>
      <c r="E304" s="29"/>
      <c r="F304" s="30"/>
      <c r="G304" s="59"/>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c r="AK304" s="25"/>
      <c r="AL304" s="25"/>
    </row>
    <row r="305">
      <c r="A305" s="26"/>
      <c r="B305" s="25"/>
      <c r="C305" s="25"/>
      <c r="D305" s="28"/>
      <c r="E305" s="29"/>
      <c r="F305" s="30"/>
      <c r="G305" s="59"/>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c r="AK305" s="25"/>
      <c r="AL305" s="25"/>
    </row>
    <row r="306">
      <c r="A306" s="26"/>
      <c r="B306" s="25"/>
      <c r="C306" s="25"/>
      <c r="D306" s="28"/>
      <c r="E306" s="29"/>
      <c r="F306" s="30"/>
      <c r="G306" s="59"/>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c r="AK306" s="25"/>
      <c r="AL306" s="25"/>
    </row>
    <row r="307">
      <c r="A307" s="26"/>
      <c r="B307" s="25"/>
      <c r="C307" s="25"/>
      <c r="D307" s="28"/>
      <c r="E307" s="29"/>
      <c r="F307" s="30"/>
      <c r="G307" s="59"/>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c r="AK307" s="25"/>
      <c r="AL307" s="25"/>
    </row>
    <row r="308">
      <c r="A308" s="26"/>
      <c r="B308" s="25"/>
      <c r="C308" s="25"/>
      <c r="D308" s="28"/>
      <c r="E308" s="29"/>
      <c r="F308" s="30"/>
      <c r="G308" s="59"/>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c r="AK308" s="25"/>
      <c r="AL308" s="25"/>
    </row>
    <row r="309">
      <c r="A309" s="26"/>
      <c r="B309" s="25"/>
      <c r="C309" s="25"/>
      <c r="D309" s="28"/>
      <c r="E309" s="29"/>
      <c r="F309" s="30"/>
      <c r="G309" s="59"/>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c r="AK309" s="25"/>
      <c r="AL309" s="25"/>
    </row>
    <row r="310">
      <c r="A310" s="26"/>
      <c r="B310" s="25"/>
      <c r="C310" s="25"/>
      <c r="D310" s="28"/>
      <c r="E310" s="29"/>
      <c r="F310" s="30"/>
      <c r="G310" s="59"/>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6"/>
      <c r="B311" s="25"/>
      <c r="C311" s="25"/>
      <c r="D311" s="28"/>
      <c r="E311" s="29"/>
      <c r="F311" s="30"/>
      <c r="G311" s="59"/>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6"/>
      <c r="B312" s="25"/>
      <c r="C312" s="25"/>
      <c r="D312" s="28"/>
      <c r="E312" s="29"/>
      <c r="F312" s="30"/>
      <c r="G312" s="59"/>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6"/>
      <c r="B313" s="25"/>
      <c r="C313" s="25"/>
      <c r="D313" s="28"/>
      <c r="E313" s="29"/>
      <c r="F313" s="30"/>
      <c r="G313" s="59"/>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6"/>
      <c r="B314" s="25"/>
      <c r="C314" s="25"/>
      <c r="D314" s="28"/>
      <c r="E314" s="29"/>
      <c r="F314" s="30"/>
      <c r="G314" s="59"/>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6"/>
      <c r="B315" s="25"/>
      <c r="C315" s="25"/>
      <c r="D315" s="28"/>
      <c r="E315" s="29"/>
      <c r="F315" s="30"/>
      <c r="G315" s="59"/>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6"/>
      <c r="B316" s="25"/>
      <c r="C316" s="25"/>
      <c r="D316" s="28"/>
      <c r="E316" s="29"/>
      <c r="F316" s="30"/>
      <c r="G316" s="59"/>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6"/>
      <c r="B317" s="25"/>
      <c r="C317" s="25"/>
      <c r="D317" s="28"/>
      <c r="E317" s="29"/>
      <c r="F317" s="30"/>
      <c r="G317" s="59"/>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6"/>
      <c r="B318" s="25"/>
      <c r="C318" s="25"/>
      <c r="D318" s="28"/>
      <c r="E318" s="29"/>
      <c r="F318" s="30"/>
      <c r="G318" s="59"/>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6"/>
      <c r="B319" s="25"/>
      <c r="C319" s="25"/>
      <c r="D319" s="28"/>
      <c r="E319" s="29"/>
      <c r="F319" s="30"/>
      <c r="G319" s="59"/>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6"/>
      <c r="B320" s="25"/>
      <c r="C320" s="25"/>
      <c r="D320" s="28"/>
      <c r="E320" s="29"/>
      <c r="F320" s="30"/>
      <c r="G320" s="59"/>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6"/>
      <c r="B321" s="25"/>
      <c r="C321" s="25"/>
      <c r="D321" s="28"/>
      <c r="E321" s="29"/>
      <c r="F321" s="30"/>
      <c r="G321" s="59"/>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6"/>
      <c r="B322" s="25"/>
      <c r="C322" s="25"/>
      <c r="D322" s="28"/>
      <c r="E322" s="29"/>
      <c r="F322" s="30"/>
      <c r="G322" s="59"/>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6"/>
      <c r="B323" s="25"/>
      <c r="C323" s="25"/>
      <c r="D323" s="28"/>
      <c r="E323" s="29"/>
      <c r="F323" s="30"/>
      <c r="G323" s="59"/>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6"/>
      <c r="B324" s="25"/>
      <c r="C324" s="25"/>
      <c r="D324" s="28"/>
      <c r="E324" s="29"/>
      <c r="F324" s="30"/>
      <c r="G324" s="59"/>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6"/>
      <c r="B325" s="25"/>
      <c r="C325" s="25"/>
      <c r="D325" s="28"/>
      <c r="E325" s="29"/>
      <c r="F325" s="30"/>
      <c r="G325" s="59"/>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6"/>
      <c r="B326" s="25"/>
      <c r="C326" s="25"/>
      <c r="D326" s="28"/>
      <c r="E326" s="29"/>
      <c r="F326" s="30"/>
      <c r="G326" s="59"/>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6"/>
      <c r="B327" s="25"/>
      <c r="C327" s="25"/>
      <c r="D327" s="28"/>
      <c r="E327" s="29"/>
      <c r="F327" s="30"/>
      <c r="G327" s="59"/>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6"/>
      <c r="B328" s="25"/>
      <c r="C328" s="25"/>
      <c r="D328" s="28"/>
      <c r="E328" s="29"/>
      <c r="F328" s="30"/>
      <c r="G328" s="59"/>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6"/>
      <c r="B329" s="25"/>
      <c r="C329" s="25"/>
      <c r="D329" s="28"/>
      <c r="E329" s="29"/>
      <c r="F329" s="30"/>
      <c r="G329" s="59"/>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6"/>
      <c r="B330" s="25"/>
      <c r="C330" s="25"/>
      <c r="D330" s="28"/>
      <c r="E330" s="29"/>
      <c r="F330" s="30"/>
      <c r="G330" s="59"/>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6"/>
      <c r="B331" s="25"/>
      <c r="C331" s="25"/>
      <c r="D331" s="28"/>
      <c r="E331" s="29"/>
      <c r="F331" s="30"/>
      <c r="G331" s="59"/>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6"/>
      <c r="B332" s="25"/>
      <c r="C332" s="25"/>
      <c r="D332" s="28"/>
      <c r="E332" s="29"/>
      <c r="F332" s="30"/>
      <c r="G332" s="59"/>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59"/>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59"/>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59"/>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59"/>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59"/>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59"/>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59"/>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59"/>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59"/>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59"/>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59"/>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59"/>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59"/>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59"/>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59"/>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59"/>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59"/>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59"/>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59"/>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59"/>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59"/>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59"/>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59"/>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59"/>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59"/>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59"/>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59"/>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59"/>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59"/>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59"/>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59"/>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59"/>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59"/>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59"/>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59"/>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59"/>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59"/>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59"/>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59"/>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59"/>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59"/>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59"/>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59"/>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59"/>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59"/>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59"/>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59"/>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59"/>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59"/>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59"/>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59"/>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59"/>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59"/>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59"/>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59"/>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59"/>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59"/>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59"/>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59"/>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59"/>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59"/>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59"/>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59"/>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59"/>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59"/>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59"/>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59"/>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59"/>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59"/>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59"/>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59"/>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59"/>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59"/>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59"/>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59"/>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59"/>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59"/>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59"/>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59"/>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59"/>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59"/>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59"/>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59"/>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59"/>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59"/>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59"/>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59"/>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59"/>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59"/>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59"/>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59"/>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59"/>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2.0"/>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5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43</v>
      </c>
      <c r="B2" s="25" t="s">
        <v>36</v>
      </c>
      <c r="C2" s="25" t="s">
        <v>136</v>
      </c>
      <c r="D2" s="28">
        <v>98.8875816993464</v>
      </c>
      <c r="E2" s="29">
        <v>0.18625329815303432</v>
      </c>
      <c r="F2" s="30">
        <v>34.0</v>
      </c>
      <c r="G2" s="58"/>
      <c r="H2" s="34">
        <v>36.02208392072606</v>
      </c>
      <c r="I2" s="35" t="s">
        <v>45</v>
      </c>
      <c r="J2" s="36">
        <v>4000.0</v>
      </c>
      <c r="K2" s="28">
        <v>9.005520980181515</v>
      </c>
      <c r="L2" s="28">
        <v>12.416417694995427</v>
      </c>
      <c r="M2" s="34">
        <v>36.38146025024932</v>
      </c>
      <c r="N2" s="35" t="s">
        <v>30</v>
      </c>
      <c r="O2" s="36">
        <v>4800.0</v>
      </c>
      <c r="P2" s="28">
        <v>7.5794708854686075</v>
      </c>
      <c r="Q2" s="37">
        <v>10.526462463741156</v>
      </c>
      <c r="R2" s="38">
        <v>12.88576785031776</v>
      </c>
      <c r="S2" s="39">
        <v>15.228148414807047</v>
      </c>
      <c r="T2" s="40">
        <v>0.09734860747979683</v>
      </c>
      <c r="U2" s="40">
        <v>0.00863764622722418</v>
      </c>
      <c r="V2" s="40">
        <v>0.0456394550654683</v>
      </c>
      <c r="W2" s="40">
        <v>0.035601109450045604</v>
      </c>
      <c r="X2" s="39">
        <v>17.70521956887421</v>
      </c>
      <c r="Y2" s="41">
        <v>18.316864351851848</v>
      </c>
      <c r="Z2" s="41">
        <v>16.15585955580487</v>
      </c>
      <c r="AA2" s="41">
        <v>20.225600694444445</v>
      </c>
      <c r="AB2" s="42">
        <v>0.0</v>
      </c>
      <c r="AC2" s="42">
        <v>0.0</v>
      </c>
      <c r="AD2" s="42">
        <v>0.0</v>
      </c>
      <c r="AE2" s="42">
        <v>1.0</v>
      </c>
      <c r="AF2" s="42">
        <v>1.0</v>
      </c>
      <c r="AG2" s="25"/>
      <c r="AH2" s="43">
        <v>43031.0</v>
      </c>
      <c r="AI2" s="45">
        <v>0.6944444444444444</v>
      </c>
      <c r="AJ2" s="24"/>
      <c r="AK2" s="46"/>
      <c r="AL2" s="46"/>
    </row>
    <row r="3">
      <c r="A3" s="26" t="s">
        <v>41</v>
      </c>
      <c r="B3" s="25" t="s">
        <v>36</v>
      </c>
      <c r="C3" s="25" t="s">
        <v>136</v>
      </c>
      <c r="D3" s="28">
        <v>98.8875816993464</v>
      </c>
      <c r="E3" s="29">
        <v>0.1710913059294289</v>
      </c>
      <c r="F3" s="30">
        <v>32.0</v>
      </c>
      <c r="G3" s="58"/>
      <c r="H3" s="34">
        <v>27.214609444342834</v>
      </c>
      <c r="I3" s="35" t="s">
        <v>40</v>
      </c>
      <c r="J3" s="36">
        <v>5400.0</v>
      </c>
      <c r="K3" s="28">
        <v>5.0397424896931176</v>
      </c>
      <c r="L3" s="28">
        <v>5.659217518320124</v>
      </c>
      <c r="M3" s="34">
        <v>27.15169655683178</v>
      </c>
      <c r="N3" s="35" t="s">
        <v>29</v>
      </c>
      <c r="O3" s="36">
        <v>5400.0</v>
      </c>
      <c r="P3" s="28">
        <v>5.028091954968848</v>
      </c>
      <c r="Q3" s="37">
        <v>5.636576976522212</v>
      </c>
      <c r="R3" s="38">
        <v>10.989528024438801</v>
      </c>
      <c r="S3" s="39">
        <v>12.987209276838595</v>
      </c>
      <c r="T3" s="40">
        <v>0.058838053991048966</v>
      </c>
      <c r="U3" s="40">
        <v>0.01830773108527747</v>
      </c>
      <c r="V3" s="40">
        <v>0.03914860735216565</v>
      </c>
      <c r="W3" s="40">
        <v>0.03293088736093935</v>
      </c>
      <c r="X3" s="39">
        <v>13.477476219941959</v>
      </c>
      <c r="Y3" s="41">
        <v>13.737133224400873</v>
      </c>
      <c r="Z3" s="41">
        <v>11.788521864021323</v>
      </c>
      <c r="AA3" s="41">
        <v>15.363174692810457</v>
      </c>
      <c r="AB3" s="42">
        <v>0.0</v>
      </c>
      <c r="AC3" s="42">
        <v>1.0</v>
      </c>
      <c r="AD3" s="42">
        <v>1.0</v>
      </c>
      <c r="AE3" s="42">
        <v>0.0</v>
      </c>
      <c r="AF3" s="42">
        <v>0.0</v>
      </c>
      <c r="AG3" s="25"/>
      <c r="AH3" s="25"/>
      <c r="AI3" s="25"/>
      <c r="AJ3" s="25"/>
      <c r="AK3" s="49"/>
    </row>
    <row r="4">
      <c r="A4" s="26" t="s">
        <v>57</v>
      </c>
      <c r="B4" s="25" t="s">
        <v>36</v>
      </c>
      <c r="C4" s="25" t="s">
        <v>136</v>
      </c>
      <c r="D4" s="28">
        <v>98.8875816993464</v>
      </c>
      <c r="E4" s="29">
        <v>0.18447257383966245</v>
      </c>
      <c r="F4" s="30">
        <v>30.0</v>
      </c>
      <c r="G4" s="58"/>
      <c r="H4" s="34">
        <v>24.42773440896093</v>
      </c>
      <c r="I4" s="35" t="s">
        <v>58</v>
      </c>
      <c r="J4" s="36">
        <v>3000.0</v>
      </c>
      <c r="K4" s="28">
        <v>8.14257813632031</v>
      </c>
      <c r="L4" s="28">
        <v>8.448175835094078</v>
      </c>
      <c r="M4" s="34">
        <v>23.63849449474141</v>
      </c>
      <c r="N4" s="35" t="s">
        <v>27</v>
      </c>
      <c r="O4" s="36">
        <v>3100.0</v>
      </c>
      <c r="P4" s="28">
        <v>7.625320804755293</v>
      </c>
      <c r="Q4" s="37">
        <v>7.723561576222365</v>
      </c>
      <c r="R4" s="38">
        <v>11.243058049417064</v>
      </c>
      <c r="S4" s="39">
        <v>13.286826101604184</v>
      </c>
      <c r="T4" s="40">
        <v>0.05733671045539424</v>
      </c>
      <c r="U4" s="40">
        <v>0.014683791701991208</v>
      </c>
      <c r="V4" s="40">
        <v>0.03764178349002508</v>
      </c>
      <c r="W4" s="40">
        <v>0.0428859948121648</v>
      </c>
      <c r="X4" s="39">
        <v>11.264870213699496</v>
      </c>
      <c r="Y4" s="41">
        <v>13.162864195261436</v>
      </c>
      <c r="Z4" s="41">
        <v>9.485827411408078</v>
      </c>
      <c r="AA4" s="41">
        <v>14.15266708333333</v>
      </c>
      <c r="AB4" s="42">
        <v>1.0</v>
      </c>
      <c r="AC4" s="42">
        <v>1.0</v>
      </c>
      <c r="AD4" s="42">
        <v>0.0</v>
      </c>
      <c r="AE4" s="42">
        <v>0.0</v>
      </c>
      <c r="AF4" s="42">
        <v>0.0</v>
      </c>
      <c r="AG4" s="25"/>
      <c r="AH4" s="46"/>
      <c r="AI4" s="46"/>
      <c r="AJ4" s="46"/>
      <c r="AK4" s="49"/>
    </row>
    <row r="5">
      <c r="A5" s="26" t="s">
        <v>48</v>
      </c>
      <c r="B5" s="25" t="s">
        <v>36</v>
      </c>
      <c r="C5" s="25" t="s">
        <v>136</v>
      </c>
      <c r="D5" s="28">
        <v>98.8875816993464</v>
      </c>
      <c r="E5" s="29">
        <v>0.14197978521794064</v>
      </c>
      <c r="F5" s="30">
        <v>28.0</v>
      </c>
      <c r="G5" s="58"/>
      <c r="H5" s="34">
        <v>28.0929722656769</v>
      </c>
      <c r="I5" s="35" t="s">
        <v>31</v>
      </c>
      <c r="J5" s="36">
        <v>5000.0</v>
      </c>
      <c r="K5" s="28">
        <v>5.61859445313538</v>
      </c>
      <c r="L5" s="28">
        <v>6.457654347245138</v>
      </c>
      <c r="M5" s="34">
        <v>28.917975348263703</v>
      </c>
      <c r="N5" s="35" t="s">
        <v>31</v>
      </c>
      <c r="O5" s="36">
        <v>5500.0</v>
      </c>
      <c r="P5" s="28">
        <v>5.25781369968431</v>
      </c>
      <c r="Q5" s="37">
        <v>6.172403694454847</v>
      </c>
      <c r="R5" s="38">
        <v>7.773327973982532</v>
      </c>
      <c r="S5" s="39">
        <v>9.186366962358266</v>
      </c>
      <c r="T5" s="40">
        <v>0.07133716406735367</v>
      </c>
      <c r="U5" s="40">
        <v>4.486614092286394E-4</v>
      </c>
      <c r="V5" s="40">
        <v>0.034210432453683756</v>
      </c>
      <c r="W5" s="40">
        <v>0.029387322304475882</v>
      </c>
      <c r="X5" s="39">
        <v>9.44648264149389</v>
      </c>
      <c r="Y5" s="41">
        <v>18.64648962418301</v>
      </c>
      <c r="Z5" s="41">
        <v>8.585946894015338</v>
      </c>
      <c r="AA5" s="41">
        <v>20.332028454248366</v>
      </c>
      <c r="AB5" s="42">
        <v>0.0</v>
      </c>
      <c r="AC5" s="42">
        <v>0.0</v>
      </c>
      <c r="AD5" s="42">
        <v>0.0</v>
      </c>
      <c r="AE5" s="42">
        <v>0.0</v>
      </c>
      <c r="AF5" s="42">
        <v>1.0</v>
      </c>
      <c r="AG5" s="25"/>
      <c r="AH5" s="25"/>
      <c r="AI5" s="25"/>
      <c r="AJ5" s="25"/>
      <c r="AK5" s="25"/>
      <c r="AL5" s="25"/>
    </row>
    <row r="6">
      <c r="A6" s="26" t="s">
        <v>39</v>
      </c>
      <c r="B6" s="25" t="s">
        <v>36</v>
      </c>
      <c r="C6" s="25" t="s">
        <v>136</v>
      </c>
      <c r="D6" s="28">
        <v>98.8875816993464</v>
      </c>
      <c r="E6" s="29">
        <v>0.20541051805337518</v>
      </c>
      <c r="F6" s="30">
        <v>27.0</v>
      </c>
      <c r="G6" s="59"/>
      <c r="H6" s="34">
        <v>25.111582691667646</v>
      </c>
      <c r="I6" s="35" t="s">
        <v>40</v>
      </c>
      <c r="J6" s="36">
        <v>4700.0</v>
      </c>
      <c r="K6" s="28">
        <v>5.3428899343973715</v>
      </c>
      <c r="L6" s="28">
        <v>5.656596265695093</v>
      </c>
      <c r="M6" s="34">
        <v>24.947311822415653</v>
      </c>
      <c r="N6" s="35" t="s">
        <v>28</v>
      </c>
      <c r="O6" s="36">
        <v>4800.0</v>
      </c>
      <c r="P6" s="28">
        <v>5.197356629669928</v>
      </c>
      <c r="Q6" s="37">
        <v>5.4761443358944675</v>
      </c>
      <c r="R6" s="38">
        <v>11.481582303831107</v>
      </c>
      <c r="S6" s="39">
        <v>13.568709400212477</v>
      </c>
      <c r="T6" s="40">
        <v>0.058902436099587833</v>
      </c>
      <c r="U6" s="40">
        <v>0.02743238455444514</v>
      </c>
      <c r="V6" s="40">
        <v>0.035388963624349144</v>
      </c>
      <c r="W6" s="40">
        <v>0.037764061854171235</v>
      </c>
      <c r="X6" s="39">
        <v>12.811667158579413</v>
      </c>
      <c r="Y6" s="41">
        <v>12.299915533088233</v>
      </c>
      <c r="Z6" s="41">
        <v>10.998414962121537</v>
      </c>
      <c r="AA6" s="41">
        <v>13.948896860294116</v>
      </c>
      <c r="AB6" s="42">
        <v>0.0</v>
      </c>
      <c r="AC6" s="42">
        <v>1.0</v>
      </c>
      <c r="AD6" s="42">
        <v>1.0</v>
      </c>
      <c r="AE6" s="42">
        <v>0.0</v>
      </c>
      <c r="AF6" s="42">
        <v>0.0</v>
      </c>
      <c r="AG6" s="25"/>
      <c r="AH6" s="25"/>
      <c r="AI6" s="50" t="s">
        <v>46</v>
      </c>
      <c r="AJ6" s="51" t="s">
        <v>47</v>
      </c>
      <c r="AK6" s="25"/>
      <c r="AL6" s="25"/>
    </row>
    <row r="7">
      <c r="A7" s="26" t="s">
        <v>51</v>
      </c>
      <c r="B7" s="25" t="s">
        <v>36</v>
      </c>
      <c r="C7" s="25" t="s">
        <v>136</v>
      </c>
      <c r="D7" s="28">
        <v>98.8875816993464</v>
      </c>
      <c r="E7" s="29">
        <v>0.19384733606557375</v>
      </c>
      <c r="F7" s="30">
        <v>26.0</v>
      </c>
      <c r="G7" s="58"/>
      <c r="H7" s="34">
        <v>21.851923013225786</v>
      </c>
      <c r="I7" s="35" t="s">
        <v>28</v>
      </c>
      <c r="J7" s="36">
        <v>3900.0</v>
      </c>
      <c r="K7" s="28">
        <v>5.603057182878406</v>
      </c>
      <c r="L7" s="28">
        <v>5.357960941793834</v>
      </c>
      <c r="M7" s="34">
        <v>20.879382715870115</v>
      </c>
      <c r="N7" s="35" t="s">
        <v>28</v>
      </c>
      <c r="O7" s="36">
        <v>3900.0</v>
      </c>
      <c r="P7" s="28">
        <v>5.353687875864132</v>
      </c>
      <c r="Q7" s="37">
        <v>4.951689715198138</v>
      </c>
      <c r="R7" s="38">
        <v>10.325922064202633</v>
      </c>
      <c r="S7" s="39">
        <v>12.202972732395672</v>
      </c>
      <c r="T7" s="40">
        <v>0.054531810562473484</v>
      </c>
      <c r="U7" s="40">
        <v>0.03384733069394906</v>
      </c>
      <c r="V7" s="40">
        <v>0.0436019433592191</v>
      </c>
      <c r="W7" s="40">
        <v>0.02679580346604301</v>
      </c>
      <c r="X7" s="39">
        <v>13.805255076134284</v>
      </c>
      <c r="Y7" s="41">
        <v>8.046667937091502</v>
      </c>
      <c r="Z7" s="41">
        <v>12.181107420118485</v>
      </c>
      <c r="AA7" s="41">
        <v>8.698275295751632</v>
      </c>
      <c r="AB7" s="42">
        <v>0.0</v>
      </c>
      <c r="AC7" s="42">
        <v>1.0</v>
      </c>
      <c r="AD7" s="42">
        <v>0.0</v>
      </c>
      <c r="AE7" s="42">
        <v>0.0</v>
      </c>
      <c r="AF7" s="42">
        <v>0.0</v>
      </c>
      <c r="AG7" s="25"/>
      <c r="AH7" s="24">
        <v>0.7916666666666666</v>
      </c>
      <c r="AI7" s="24" t="s">
        <v>458</v>
      </c>
      <c r="AJ7" s="24" t="s">
        <v>529</v>
      </c>
      <c r="AK7" s="49"/>
    </row>
    <row r="8">
      <c r="A8" s="26" t="s">
        <v>70</v>
      </c>
      <c r="B8" s="25" t="s">
        <v>36</v>
      </c>
      <c r="C8" s="25" t="s">
        <v>136</v>
      </c>
      <c r="D8" s="28">
        <v>98.8875816993464</v>
      </c>
      <c r="E8" s="29">
        <v>0.14841908173233473</v>
      </c>
      <c r="F8" s="30">
        <v>26.0</v>
      </c>
      <c r="G8" s="58"/>
      <c r="H8" s="34">
        <v>23.173560983738824</v>
      </c>
      <c r="I8" s="35" t="s">
        <v>31</v>
      </c>
      <c r="J8" s="36">
        <v>3500.0</v>
      </c>
      <c r="K8" s="28">
        <v>6.6210174239253785</v>
      </c>
      <c r="L8" s="28">
        <v>6.609502849166588</v>
      </c>
      <c r="M8" s="34">
        <v>23.412947488647156</v>
      </c>
      <c r="N8" s="35" t="s">
        <v>31</v>
      </c>
      <c r="O8" s="36">
        <v>3300.0</v>
      </c>
      <c r="P8" s="28">
        <v>7.09483257231732</v>
      </c>
      <c r="Q8" s="37">
        <v>7.135979415525054</v>
      </c>
      <c r="R8" s="38">
        <v>7.589312395243673</v>
      </c>
      <c r="S8" s="39">
        <v>8.968900950536327</v>
      </c>
      <c r="T8" s="40">
        <v>0.06272640708252497</v>
      </c>
      <c r="U8" s="40">
        <v>0.015230332654929625</v>
      </c>
      <c r="V8" s="40">
        <v>0.027188964221022516</v>
      </c>
      <c r="W8" s="40">
        <v>0.024481349526812805</v>
      </c>
      <c r="X8" s="39">
        <v>10.375756777584144</v>
      </c>
      <c r="Y8" s="41">
        <v>12.797804206154682</v>
      </c>
      <c r="Z8" s="41">
        <v>9.31219638570598</v>
      </c>
      <c r="AA8" s="41">
        <v>14.100751102941175</v>
      </c>
      <c r="AB8" s="42">
        <v>0.0</v>
      </c>
      <c r="AC8" s="42">
        <v>0.0</v>
      </c>
      <c r="AD8" s="42">
        <v>0.0</v>
      </c>
      <c r="AE8" s="42">
        <v>0.0</v>
      </c>
      <c r="AF8" s="42">
        <v>1.0</v>
      </c>
      <c r="AG8" s="25"/>
      <c r="AH8" s="24">
        <v>0.8125</v>
      </c>
      <c r="AI8" s="24" t="s">
        <v>56</v>
      </c>
      <c r="AJ8" s="24" t="s">
        <v>49</v>
      </c>
      <c r="AK8" s="49"/>
    </row>
    <row r="9">
      <c r="A9" s="26" t="s">
        <v>42</v>
      </c>
      <c r="B9" s="25" t="s">
        <v>36</v>
      </c>
      <c r="C9" s="25" t="s">
        <v>136</v>
      </c>
      <c r="D9" s="28">
        <v>98.8875816993464</v>
      </c>
      <c r="E9" s="29">
        <v>0.13877632117984434</v>
      </c>
      <c r="F9" s="30">
        <v>19.0</v>
      </c>
      <c r="G9" s="58"/>
      <c r="H9" s="34">
        <v>14.543168190881646</v>
      </c>
      <c r="I9" s="35" t="s">
        <v>44</v>
      </c>
      <c r="J9" s="36">
        <v>3000.0</v>
      </c>
      <c r="K9" s="28">
        <v>4.847722730293882</v>
      </c>
      <c r="L9" s="28">
        <v>3.440830280225475</v>
      </c>
      <c r="M9" s="34">
        <v>13.907147718912771</v>
      </c>
      <c r="N9" s="35" t="s">
        <v>30</v>
      </c>
      <c r="O9" s="36">
        <v>3000.0</v>
      </c>
      <c r="P9" s="28">
        <v>4.635715906304257</v>
      </c>
      <c r="Q9" s="37">
        <v>3.184382023891291</v>
      </c>
      <c r="R9" s="38">
        <v>5.140901646563957</v>
      </c>
      <c r="S9" s="39">
        <v>6.075417015825823</v>
      </c>
      <c r="T9" s="40">
        <v>0.030756668836870824</v>
      </c>
      <c r="U9" s="40">
        <v>0.039927748271865036</v>
      </c>
      <c r="V9" s="40">
        <v>0.017223734548647663</v>
      </c>
      <c r="W9" s="40">
        <v>0.01878952859852472</v>
      </c>
      <c r="X9" s="39">
        <v>8.184387663920864</v>
      </c>
      <c r="Y9" s="41">
        <v>6.358780526960782</v>
      </c>
      <c r="Z9" s="41">
        <v>7.035202447670942</v>
      </c>
      <c r="AA9" s="41">
        <v>6.871945271241828</v>
      </c>
      <c r="AB9" s="42">
        <v>0.0</v>
      </c>
      <c r="AC9" s="42">
        <v>0.0</v>
      </c>
      <c r="AD9" s="42">
        <v>1.0</v>
      </c>
      <c r="AE9" s="42">
        <v>1.0</v>
      </c>
      <c r="AF9" s="42">
        <v>0.0</v>
      </c>
      <c r="AG9" s="25"/>
      <c r="AH9" s="24">
        <v>0.8333333333333334</v>
      </c>
      <c r="AI9" s="24" t="s">
        <v>71</v>
      </c>
      <c r="AJ9" s="24" t="s">
        <v>86</v>
      </c>
      <c r="AK9" s="49"/>
    </row>
    <row r="10">
      <c r="A10" s="26" t="s">
        <v>67</v>
      </c>
      <c r="B10" s="25" t="s">
        <v>36</v>
      </c>
      <c r="C10" s="25" t="s">
        <v>136</v>
      </c>
      <c r="D10" s="28">
        <v>98.8875816993464</v>
      </c>
      <c r="E10" s="29">
        <v>0.17266666666666666</v>
      </c>
      <c r="F10" s="30">
        <v>18.0</v>
      </c>
      <c r="G10" s="58"/>
      <c r="H10" s="34">
        <v>17.391093620619415</v>
      </c>
      <c r="I10" s="35" t="s">
        <v>27</v>
      </c>
      <c r="J10" s="36">
        <v>3000.0</v>
      </c>
      <c r="K10" s="28">
        <v>5.797031206873139</v>
      </c>
      <c r="L10" s="28">
        <v>4.690163061590811</v>
      </c>
      <c r="M10" s="34">
        <v>16.844607494219417</v>
      </c>
      <c r="N10" s="35" t="s">
        <v>27</v>
      </c>
      <c r="O10" s="36">
        <v>3000.0</v>
      </c>
      <c r="P10" s="28">
        <v>5.6148691647398055</v>
      </c>
      <c r="Q10" s="37">
        <v>4.437836830287636</v>
      </c>
      <c r="R10" s="38">
        <v>6.247379451917538</v>
      </c>
      <c r="S10" s="39">
        <v>7.383030844768022</v>
      </c>
      <c r="T10" s="40">
        <v>0.06284195046008632</v>
      </c>
      <c r="U10" s="40">
        <v>0.025828618170751078</v>
      </c>
      <c r="V10" s="40">
        <v>0.04254803618306763</v>
      </c>
      <c r="W10" s="40">
        <v>0.043355180500903596</v>
      </c>
      <c r="X10" s="39">
        <v>8.78694694169785</v>
      </c>
      <c r="Y10" s="41">
        <v>8.604146678921566</v>
      </c>
      <c r="Z10" s="41">
        <v>7.504180964807653</v>
      </c>
      <c r="AA10" s="41">
        <v>9.340426529411763</v>
      </c>
      <c r="AB10" s="42">
        <v>1.0</v>
      </c>
      <c r="AC10" s="42">
        <v>0.0</v>
      </c>
      <c r="AD10" s="42">
        <v>0.0</v>
      </c>
      <c r="AE10" s="42">
        <v>0.0</v>
      </c>
      <c r="AF10" s="42">
        <v>0.0</v>
      </c>
      <c r="AG10" s="25"/>
      <c r="AH10" s="24"/>
      <c r="AI10" s="24" t="s">
        <v>528</v>
      </c>
      <c r="AJ10" s="24" t="s">
        <v>81</v>
      </c>
      <c r="AK10" s="49"/>
    </row>
    <row r="11">
      <c r="A11" s="26" t="s">
        <v>63</v>
      </c>
      <c r="B11" s="25" t="s">
        <v>36</v>
      </c>
      <c r="C11" s="25" t="s">
        <v>136</v>
      </c>
      <c r="D11" s="28">
        <v>98.8875816993464</v>
      </c>
      <c r="E11" s="29">
        <v>0.15193457943925234</v>
      </c>
      <c r="F11" s="30">
        <v>0.0</v>
      </c>
      <c r="G11" s="59"/>
      <c r="H11" s="34" t="s">
        <v>64</v>
      </c>
      <c r="I11" s="35" t="s">
        <v>40</v>
      </c>
      <c r="J11" s="36">
        <v>3300.0</v>
      </c>
      <c r="K11" s="28" t="s">
        <v>64</v>
      </c>
      <c r="L11" s="28" t="s">
        <v>64</v>
      </c>
      <c r="M11" s="34" t="s">
        <v>64</v>
      </c>
      <c r="N11" s="35" t="s">
        <v>29</v>
      </c>
      <c r="O11" s="36">
        <v>3600.0</v>
      </c>
      <c r="P11" s="28" t="s">
        <v>64</v>
      </c>
      <c r="Q11" s="37" t="s">
        <v>64</v>
      </c>
      <c r="R11" s="38" t="s">
        <v>64</v>
      </c>
      <c r="S11" s="39" t="s">
        <v>64</v>
      </c>
      <c r="T11" s="40" t="s">
        <v>64</v>
      </c>
      <c r="U11" s="40" t="s">
        <v>64</v>
      </c>
      <c r="V11" s="40" t="s">
        <v>64</v>
      </c>
      <c r="W11" s="40" t="s">
        <v>64</v>
      </c>
      <c r="X11" s="39" t="s">
        <v>64</v>
      </c>
      <c r="Y11" s="41" t="s">
        <v>64</v>
      </c>
      <c r="Z11" s="41" t="s">
        <v>64</v>
      </c>
      <c r="AA11" s="41" t="s">
        <v>64</v>
      </c>
      <c r="AB11" s="42">
        <v>0.0</v>
      </c>
      <c r="AC11" s="42">
        <v>1.0</v>
      </c>
      <c r="AD11" s="42">
        <v>1.0</v>
      </c>
      <c r="AE11" s="42">
        <v>0.0</v>
      </c>
      <c r="AF11" s="42">
        <v>0.0</v>
      </c>
      <c r="AG11" s="25"/>
      <c r="AH11" s="24">
        <v>0.8541666666666666</v>
      </c>
      <c r="AI11" s="24" t="s">
        <v>464</v>
      </c>
      <c r="AJ11" s="24" t="s">
        <v>55</v>
      </c>
      <c r="AK11" s="49"/>
    </row>
    <row r="12">
      <c r="A12" s="26" t="s">
        <v>35</v>
      </c>
      <c r="B12" s="25" t="s">
        <v>36</v>
      </c>
      <c r="C12" s="25" t="s">
        <v>136</v>
      </c>
      <c r="D12" s="28">
        <v>98.8875816993464</v>
      </c>
      <c r="E12" s="29">
        <v>0.2750867998689813</v>
      </c>
      <c r="F12" s="30">
        <v>0.0</v>
      </c>
      <c r="G12" s="58"/>
      <c r="H12" s="34" t="s">
        <v>64</v>
      </c>
      <c r="I12" s="35" t="s">
        <v>27</v>
      </c>
      <c r="J12" s="36">
        <v>7400.0</v>
      </c>
      <c r="K12" s="28" t="s">
        <v>64</v>
      </c>
      <c r="L12" s="28" t="s">
        <v>64</v>
      </c>
      <c r="M12" s="34" t="s">
        <v>64</v>
      </c>
      <c r="N12" s="35" t="s">
        <v>27</v>
      </c>
      <c r="O12" s="36">
        <v>8300.0</v>
      </c>
      <c r="P12" s="28" t="s">
        <v>64</v>
      </c>
      <c r="Q12" s="37" t="s">
        <v>64</v>
      </c>
      <c r="R12" s="38" t="s">
        <v>64</v>
      </c>
      <c r="S12" s="39" t="s">
        <v>64</v>
      </c>
      <c r="T12" s="40" t="s">
        <v>64</v>
      </c>
      <c r="U12" s="40" t="s">
        <v>64</v>
      </c>
      <c r="V12" s="40" t="s">
        <v>64</v>
      </c>
      <c r="W12" s="40" t="s">
        <v>64</v>
      </c>
      <c r="X12" s="39" t="s">
        <v>64</v>
      </c>
      <c r="Y12" s="41" t="s">
        <v>64</v>
      </c>
      <c r="Z12" s="41" t="s">
        <v>64</v>
      </c>
      <c r="AA12" s="41" t="s">
        <v>64</v>
      </c>
      <c r="AB12" s="42">
        <v>1.0</v>
      </c>
      <c r="AC12" s="42">
        <v>0.0</v>
      </c>
      <c r="AD12" s="42">
        <v>0.0</v>
      </c>
      <c r="AE12" s="42">
        <v>0.0</v>
      </c>
      <c r="AF12" s="42">
        <v>0.0</v>
      </c>
      <c r="AG12" s="25"/>
      <c r="AH12" s="24"/>
      <c r="AI12" s="24" t="s">
        <v>75</v>
      </c>
      <c r="AJ12" s="24" t="s">
        <v>68</v>
      </c>
      <c r="AK12" s="49"/>
    </row>
    <row r="13">
      <c r="A13" s="26" t="s">
        <v>66</v>
      </c>
      <c r="B13" s="25" t="s">
        <v>36</v>
      </c>
      <c r="C13" s="25" t="s">
        <v>136</v>
      </c>
      <c r="D13" s="28">
        <v>98.8875816993464</v>
      </c>
      <c r="E13" s="29">
        <v>0.2109849379198046</v>
      </c>
      <c r="F13" s="30">
        <v>0.0</v>
      </c>
      <c r="G13" s="58"/>
      <c r="H13" s="34" t="s">
        <v>64</v>
      </c>
      <c r="I13" s="35" t="s">
        <v>44</v>
      </c>
      <c r="J13" s="36">
        <v>4000.0</v>
      </c>
      <c r="K13" s="28" t="s">
        <v>64</v>
      </c>
      <c r="L13" s="28" t="s">
        <v>64</v>
      </c>
      <c r="M13" s="34" t="s">
        <v>64</v>
      </c>
      <c r="N13" s="35" t="s">
        <v>30</v>
      </c>
      <c r="O13" s="36">
        <v>4300.0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1.0</v>
      </c>
      <c r="AE13" s="42">
        <v>1.0</v>
      </c>
      <c r="AF13" s="42">
        <v>0.0</v>
      </c>
      <c r="AG13" s="25"/>
      <c r="AH13" s="24">
        <v>0.875</v>
      </c>
      <c r="AI13" s="24" t="s">
        <v>466</v>
      </c>
      <c r="AJ13" s="24" t="s">
        <v>69</v>
      </c>
      <c r="AK13" s="49"/>
    </row>
    <row r="14">
      <c r="A14" s="26" t="s">
        <v>54</v>
      </c>
      <c r="B14" s="25" t="s">
        <v>36</v>
      </c>
      <c r="C14" s="25" t="s">
        <v>136</v>
      </c>
      <c r="D14" s="28">
        <v>98.8875816993464</v>
      </c>
      <c r="E14" s="29">
        <v>0.16015384615384617</v>
      </c>
      <c r="F14" s="30">
        <v>0.0</v>
      </c>
      <c r="G14" s="59"/>
      <c r="H14" s="34" t="s">
        <v>64</v>
      </c>
      <c r="I14" s="35" t="s">
        <v>27</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0.0</v>
      </c>
      <c r="AD14" s="42">
        <v>0.0</v>
      </c>
      <c r="AE14" s="42">
        <v>0.0</v>
      </c>
      <c r="AF14" s="42">
        <v>0.0</v>
      </c>
      <c r="AG14" s="25"/>
      <c r="AH14" s="24">
        <v>0.9166666666666666</v>
      </c>
      <c r="AI14" s="24" t="s">
        <v>52</v>
      </c>
      <c r="AJ14" s="24" t="s">
        <v>459</v>
      </c>
      <c r="AK14" s="49"/>
    </row>
    <row r="15">
      <c r="A15" s="26" t="s">
        <v>73</v>
      </c>
      <c r="B15" s="25" t="s">
        <v>36</v>
      </c>
      <c r="C15" s="25" t="s">
        <v>136</v>
      </c>
      <c r="D15" s="28">
        <v>98.8875816993464</v>
      </c>
      <c r="E15" s="29">
        <v>0.1419808306709265</v>
      </c>
      <c r="F15" s="30">
        <v>0.0</v>
      </c>
      <c r="G15" s="58"/>
      <c r="H15" s="34" t="s">
        <v>64</v>
      </c>
      <c r="I15" s="35" t="s">
        <v>31</v>
      </c>
      <c r="J15" s="36">
        <v>3000.0</v>
      </c>
      <c r="K15" s="28" t="s">
        <v>64</v>
      </c>
      <c r="L15" s="28" t="s">
        <v>64</v>
      </c>
      <c r="M15" s="34" t="s">
        <v>64</v>
      </c>
      <c r="N15" s="35" t="s">
        <v>31</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0.0</v>
      </c>
      <c r="AD15" s="42">
        <v>0.0</v>
      </c>
      <c r="AE15" s="42">
        <v>0.0</v>
      </c>
      <c r="AF15" s="42">
        <v>1.0</v>
      </c>
      <c r="AG15" s="25"/>
      <c r="AH15" s="24"/>
      <c r="AI15" s="24"/>
      <c r="AJ15" s="24"/>
      <c r="AK15" s="49"/>
    </row>
    <row r="16">
      <c r="A16" s="26" t="s">
        <v>60</v>
      </c>
      <c r="B16" s="25" t="s">
        <v>36</v>
      </c>
      <c r="C16" s="25" t="s">
        <v>136</v>
      </c>
      <c r="D16" s="28">
        <v>98.8875816993464</v>
      </c>
      <c r="E16" s="29">
        <v>0.16538124519600308</v>
      </c>
      <c r="F16" s="30">
        <v>0.0</v>
      </c>
      <c r="G16" s="58"/>
      <c r="H16" s="34" t="s">
        <v>64</v>
      </c>
      <c r="I16" s="35" t="s">
        <v>40</v>
      </c>
      <c r="J16" s="36">
        <v>3000.0</v>
      </c>
      <c r="K16" s="28" t="s">
        <v>64</v>
      </c>
      <c r="L16" s="28" t="s">
        <v>64</v>
      </c>
      <c r="M16" s="34" t="s">
        <v>64</v>
      </c>
      <c r="N16" s="35" t="s">
        <v>29</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1.0</v>
      </c>
      <c r="AD16" s="42">
        <v>1.0</v>
      </c>
      <c r="AE16" s="42">
        <v>0.0</v>
      </c>
      <c r="AF16" s="42">
        <v>0.0</v>
      </c>
      <c r="AG16" s="25"/>
      <c r="AH16" s="24"/>
      <c r="AI16" s="24"/>
      <c r="AJ16" s="24"/>
      <c r="AK16" s="49"/>
    </row>
    <row r="17">
      <c r="A17" s="26" t="s">
        <v>61</v>
      </c>
      <c r="B17" s="25" t="s">
        <v>36</v>
      </c>
      <c r="C17" s="25" t="s">
        <v>136</v>
      </c>
      <c r="D17" s="28">
        <v>98.8875816993464</v>
      </c>
      <c r="E17" s="29">
        <v>0.17941176470588235</v>
      </c>
      <c r="F17" s="30">
        <v>0.0</v>
      </c>
      <c r="G17" s="58"/>
      <c r="H17" s="34" t="s">
        <v>64</v>
      </c>
      <c r="I17" s="35" t="s">
        <v>58</v>
      </c>
      <c r="J17" s="36">
        <v>3000.0</v>
      </c>
      <c r="K17" s="28" t="s">
        <v>64</v>
      </c>
      <c r="L17" s="28" t="s">
        <v>64</v>
      </c>
      <c r="M17" s="34" t="s">
        <v>64</v>
      </c>
      <c r="N17" s="35" t="s">
        <v>27</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1.0</v>
      </c>
      <c r="AC17" s="42">
        <v>1.0</v>
      </c>
      <c r="AD17" s="42">
        <v>0.0</v>
      </c>
      <c r="AE17" s="42">
        <v>0.0</v>
      </c>
      <c r="AF17" s="42">
        <v>0.0</v>
      </c>
      <c r="AG17" s="25"/>
      <c r="AH17" s="25"/>
      <c r="AI17" s="25"/>
      <c r="AJ17" s="25"/>
      <c r="AK17" s="25"/>
      <c r="AL17" s="25"/>
    </row>
    <row r="18">
      <c r="A18" s="26" t="s">
        <v>110</v>
      </c>
      <c r="B18" s="25" t="s">
        <v>106</v>
      </c>
      <c r="C18" s="25" t="s">
        <v>565</v>
      </c>
      <c r="D18" s="28">
        <v>93.55299201161948</v>
      </c>
      <c r="E18" s="29">
        <v>0.2324053651266766</v>
      </c>
      <c r="F18" s="30">
        <v>32.0</v>
      </c>
      <c r="G18" s="58"/>
      <c r="H18" s="34">
        <v>29.76461300683428</v>
      </c>
      <c r="I18" s="35" t="s">
        <v>40</v>
      </c>
      <c r="J18" s="36">
        <v>5700.0</v>
      </c>
      <c r="K18" s="28">
        <v>5.221861931023558</v>
      </c>
      <c r="L18" s="28">
        <v>6.261073984443128</v>
      </c>
      <c r="M18" s="34">
        <v>29.648928197557773</v>
      </c>
      <c r="N18" s="35" t="s">
        <v>28</v>
      </c>
      <c r="O18" s="36">
        <v>5500.0</v>
      </c>
      <c r="P18" s="28">
        <v>5.390714217737777</v>
      </c>
      <c r="Q18" s="37">
        <v>6.4451300474848665</v>
      </c>
      <c r="R18" s="38">
        <v>14.923775124605733</v>
      </c>
      <c r="S18" s="39">
        <v>14.52743614174604</v>
      </c>
      <c r="T18" s="40">
        <v>0.07286363169825932</v>
      </c>
      <c r="U18" s="40">
        <v>0.02204951715765757</v>
      </c>
      <c r="V18" s="40">
        <v>0.03838620486992204</v>
      </c>
      <c r="W18" s="40">
        <v>0.022350192391625626</v>
      </c>
      <c r="X18" s="39">
        <v>15.599130799741566</v>
      </c>
      <c r="Y18" s="41">
        <v>14.165482207092715</v>
      </c>
      <c r="Z18" s="41">
        <v>14.214555575480794</v>
      </c>
      <c r="AA18" s="41">
        <v>15.43437262207698</v>
      </c>
      <c r="AB18" s="42">
        <v>0.0</v>
      </c>
      <c r="AC18" s="42">
        <v>1.0</v>
      </c>
      <c r="AD18" s="42">
        <v>1.0</v>
      </c>
      <c r="AE18" s="42">
        <v>0.0</v>
      </c>
      <c r="AF18" s="42">
        <v>0.0</v>
      </c>
      <c r="AG18" s="25"/>
      <c r="AH18" s="25"/>
      <c r="AI18" s="25"/>
      <c r="AJ18" s="25"/>
      <c r="AK18" s="25"/>
      <c r="AL18" s="25"/>
    </row>
    <row r="19">
      <c r="A19" s="26" t="s">
        <v>105</v>
      </c>
      <c r="B19" s="25" t="s">
        <v>106</v>
      </c>
      <c r="C19" s="25" t="s">
        <v>565</v>
      </c>
      <c r="D19" s="28">
        <v>93.55299201161948</v>
      </c>
      <c r="E19" s="29">
        <v>0.2875331398161587</v>
      </c>
      <c r="F19" s="30">
        <v>32.0</v>
      </c>
      <c r="G19" s="59"/>
      <c r="H19" s="34">
        <v>35.05805438194207</v>
      </c>
      <c r="I19" s="35" t="s">
        <v>27</v>
      </c>
      <c r="J19" s="36">
        <v>7800.0</v>
      </c>
      <c r="K19" s="28">
        <v>4.49462235665924</v>
      </c>
      <c r="L19" s="28">
        <v>6.075141135826867</v>
      </c>
      <c r="M19" s="34">
        <v>34.233272012360885</v>
      </c>
      <c r="N19" s="35" t="s">
        <v>27</v>
      </c>
      <c r="O19" s="36">
        <v>8200.0</v>
      </c>
      <c r="P19" s="28">
        <v>4.174789269800107</v>
      </c>
      <c r="Q19" s="37">
        <v>5.545347378623696</v>
      </c>
      <c r="R19" s="38">
        <v>19.402959315929923</v>
      </c>
      <c r="S19" s="39">
        <v>18.88766415129933</v>
      </c>
      <c r="T19" s="40">
        <v>0.07467412760240995</v>
      </c>
      <c r="U19" s="40">
        <v>0.03591520100482622</v>
      </c>
      <c r="V19" s="40">
        <v>0.06203534719015438</v>
      </c>
      <c r="W19" s="40">
        <v>0.033703414432681496</v>
      </c>
      <c r="X19" s="39">
        <v>19.97263442006843</v>
      </c>
      <c r="Y19" s="41">
        <v>15.085419961873642</v>
      </c>
      <c r="Z19" s="41">
        <v>17.801624495440045</v>
      </c>
      <c r="AA19" s="41">
        <v>16.43164751692084</v>
      </c>
      <c r="AB19" s="42">
        <v>1.0</v>
      </c>
      <c r="AC19" s="42">
        <v>0.0</v>
      </c>
      <c r="AD19" s="42">
        <v>0.0</v>
      </c>
      <c r="AE19" s="42">
        <v>0.0</v>
      </c>
      <c r="AF19" s="42">
        <v>0.0</v>
      </c>
      <c r="AG19" s="25"/>
      <c r="AH19" s="25"/>
      <c r="AI19" s="25"/>
      <c r="AJ19" s="25"/>
      <c r="AK19" s="25"/>
      <c r="AL19" s="25"/>
    </row>
    <row r="20">
      <c r="A20" s="26" t="s">
        <v>112</v>
      </c>
      <c r="B20" s="25" t="s">
        <v>106</v>
      </c>
      <c r="C20" s="25" t="s">
        <v>565</v>
      </c>
      <c r="D20" s="28">
        <v>93.55299201161948</v>
      </c>
      <c r="E20" s="29">
        <v>0.2164336477297653</v>
      </c>
      <c r="F20" s="30">
        <v>30.0</v>
      </c>
      <c r="G20" s="58"/>
      <c r="H20" s="34">
        <v>25.49945098789791</v>
      </c>
      <c r="I20" s="35" t="s">
        <v>45</v>
      </c>
      <c r="J20" s="36">
        <v>4700.0</v>
      </c>
      <c r="K20" s="28">
        <v>5.425415103808065</v>
      </c>
      <c r="L20" s="28">
        <v>5.8087809847778695</v>
      </c>
      <c r="M20" s="34">
        <v>25.27842093161916</v>
      </c>
      <c r="N20" s="35" t="s">
        <v>30</v>
      </c>
      <c r="O20" s="36">
        <v>5000.0</v>
      </c>
      <c r="P20" s="28">
        <v>5.055684186323831</v>
      </c>
      <c r="Q20" s="37">
        <v>5.378537047690076</v>
      </c>
      <c r="R20" s="38">
        <v>12.843571752234965</v>
      </c>
      <c r="S20" s="39">
        <v>12.502477885430887</v>
      </c>
      <c r="T20" s="40">
        <v>0.05176841924990301</v>
      </c>
      <c r="U20" s="40">
        <v>0.024995057385926455</v>
      </c>
      <c r="V20" s="40">
        <v>0.03359019569650196</v>
      </c>
      <c r="W20" s="40">
        <v>0.020055322724676167</v>
      </c>
      <c r="X20" s="39">
        <v>12.546746890789155</v>
      </c>
      <c r="Y20" s="41">
        <v>12.952704097108755</v>
      </c>
      <c r="Z20" s="41">
        <v>11.229685062474273</v>
      </c>
      <c r="AA20" s="41">
        <v>14.048735869144885</v>
      </c>
      <c r="AB20" s="42">
        <v>0.0</v>
      </c>
      <c r="AC20" s="42">
        <v>0.0</v>
      </c>
      <c r="AD20" s="42">
        <v>0.0</v>
      </c>
      <c r="AE20" s="42">
        <v>1.0</v>
      </c>
      <c r="AF20" s="42">
        <v>1.0</v>
      </c>
      <c r="AG20" s="25"/>
      <c r="AH20" s="25"/>
      <c r="AI20" s="25"/>
      <c r="AJ20" s="25"/>
      <c r="AK20" s="54"/>
      <c r="AL20" s="55"/>
    </row>
    <row r="21">
      <c r="A21" s="26" t="s">
        <v>114</v>
      </c>
      <c r="B21" s="25" t="s">
        <v>106</v>
      </c>
      <c r="C21" s="25" t="s">
        <v>565</v>
      </c>
      <c r="D21" s="28">
        <v>93.55299201161948</v>
      </c>
      <c r="E21" s="29">
        <v>0.16586289549376798</v>
      </c>
      <c r="F21" s="30">
        <v>29.0</v>
      </c>
      <c r="G21" s="59"/>
      <c r="H21" s="34">
        <v>22.884591402355202</v>
      </c>
      <c r="I21" s="35" t="s">
        <v>44</v>
      </c>
      <c r="J21" s="36">
        <v>4100.0</v>
      </c>
      <c r="K21" s="28">
        <v>5.581607659111025</v>
      </c>
      <c r="L21" s="28">
        <v>5.520952059855706</v>
      </c>
      <c r="M21" s="34">
        <v>22.96177810359422</v>
      </c>
      <c r="N21" s="35" t="s">
        <v>30</v>
      </c>
      <c r="O21" s="36">
        <v>4200.0</v>
      </c>
      <c r="P21" s="28">
        <v>5.467090024665291</v>
      </c>
      <c r="Q21" s="37">
        <v>5.421025026313242</v>
      </c>
      <c r="R21" s="38">
        <v>9.091188953473116</v>
      </c>
      <c r="S21" s="39">
        <v>8.849749200279302</v>
      </c>
      <c r="T21" s="40">
        <v>0.037948387910522144</v>
      </c>
      <c r="U21" s="40">
        <v>0.02501572834897604</v>
      </c>
      <c r="V21" s="40">
        <v>0.02482693039917245</v>
      </c>
      <c r="W21" s="40">
        <v>0.014443043159974847</v>
      </c>
      <c r="X21" s="39">
        <v>10.233644430000595</v>
      </c>
      <c r="Y21" s="41">
        <v>12.650946972354607</v>
      </c>
      <c r="Z21" s="41">
        <v>9.118507993154857</v>
      </c>
      <c r="AA21" s="41">
        <v>13.843270110439363</v>
      </c>
      <c r="AB21" s="42">
        <v>0.0</v>
      </c>
      <c r="AC21" s="42">
        <v>0.0</v>
      </c>
      <c r="AD21" s="42">
        <v>1.0</v>
      </c>
      <c r="AE21" s="42">
        <v>1.0</v>
      </c>
      <c r="AF21" s="42">
        <v>0.0</v>
      </c>
      <c r="AG21" s="25"/>
      <c r="AH21" s="25"/>
      <c r="AI21" s="25"/>
      <c r="AJ21" s="25"/>
      <c r="AK21" s="54"/>
      <c r="AL21" s="55"/>
    </row>
    <row r="22">
      <c r="A22" s="26" t="s">
        <v>108</v>
      </c>
      <c r="B22" s="25" t="s">
        <v>106</v>
      </c>
      <c r="C22" s="25" t="s">
        <v>565</v>
      </c>
      <c r="D22" s="28">
        <v>93.55299201161948</v>
      </c>
      <c r="E22" s="29">
        <v>0.18943935712950852</v>
      </c>
      <c r="F22" s="30">
        <v>27.0</v>
      </c>
      <c r="G22" s="58"/>
      <c r="H22" s="34">
        <v>28.728425713783118</v>
      </c>
      <c r="I22" s="35" t="s">
        <v>31</v>
      </c>
      <c r="J22" s="36">
        <v>6700.0</v>
      </c>
      <c r="K22" s="28">
        <v>4.287824733400465</v>
      </c>
      <c r="L22" s="28">
        <v>5.009511481244874</v>
      </c>
      <c r="M22" s="34">
        <v>29.226653117130237</v>
      </c>
      <c r="N22" s="35" t="s">
        <v>31</v>
      </c>
      <c r="O22" s="36">
        <v>7400.0</v>
      </c>
      <c r="P22" s="28">
        <v>3.949547718531113</v>
      </c>
      <c r="Q22" s="37">
        <v>4.672745504096167</v>
      </c>
      <c r="R22" s="38">
        <v>9.874670971788804</v>
      </c>
      <c r="S22" s="39">
        <v>9.612423851582596</v>
      </c>
      <c r="T22" s="40">
        <v>0.08321340407943215</v>
      </c>
      <c r="U22" s="40">
        <v>9.642341144777769E-5</v>
      </c>
      <c r="V22" s="40">
        <v>0.05033302077573996</v>
      </c>
      <c r="W22" s="40">
        <v>0.03644804952725997</v>
      </c>
      <c r="X22" s="39">
        <v>10.465419907614814</v>
      </c>
      <c r="Y22" s="41">
        <v>18.2630058061683</v>
      </c>
      <c r="Z22" s="41">
        <v>9.503869811860628</v>
      </c>
      <c r="AA22" s="41">
        <v>19.72278330526961</v>
      </c>
      <c r="AB22" s="42">
        <v>0.0</v>
      </c>
      <c r="AC22" s="42">
        <v>0.0</v>
      </c>
      <c r="AD22" s="42">
        <v>0.0</v>
      </c>
      <c r="AE22" s="42">
        <v>0.0</v>
      </c>
      <c r="AF22" s="42">
        <v>1.0</v>
      </c>
      <c r="AG22" s="25"/>
      <c r="AH22" s="25"/>
      <c r="AI22" s="25"/>
      <c r="AJ22" s="25"/>
      <c r="AK22" s="54"/>
      <c r="AL22" s="55"/>
    </row>
    <row r="23">
      <c r="A23" s="26" t="s">
        <v>118</v>
      </c>
      <c r="B23" s="25" t="s">
        <v>106</v>
      </c>
      <c r="C23" s="25" t="s">
        <v>565</v>
      </c>
      <c r="D23" s="28">
        <v>93.55299201161948</v>
      </c>
      <c r="E23" s="29">
        <v>0.19268749999999998</v>
      </c>
      <c r="F23" s="30">
        <v>25.0</v>
      </c>
      <c r="G23" s="58"/>
      <c r="H23" s="34">
        <v>18.45528075913459</v>
      </c>
      <c r="I23" s="35" t="s">
        <v>58</v>
      </c>
      <c r="J23" s="36">
        <v>3600.0</v>
      </c>
      <c r="K23" s="28">
        <v>5.1264668775373865</v>
      </c>
      <c r="L23" s="28">
        <v>4.331943710719361</v>
      </c>
      <c r="M23" s="34">
        <v>17.868674187359254</v>
      </c>
      <c r="N23" s="35" t="s">
        <v>28</v>
      </c>
      <c r="O23" s="36">
        <v>3000.0</v>
      </c>
      <c r="P23" s="28">
        <v>5.956224729119751</v>
      </c>
      <c r="Q23" s="37">
        <v>4.915483886471669</v>
      </c>
      <c r="R23" s="38">
        <v>9.327210849566736</v>
      </c>
      <c r="S23" s="39">
        <v>9.079502931820096</v>
      </c>
      <c r="T23" s="40">
        <v>0.0479660277824803</v>
      </c>
      <c r="U23" s="40">
        <v>0.026787479225296455</v>
      </c>
      <c r="V23" s="40">
        <v>0.03413711251454747</v>
      </c>
      <c r="W23" s="40">
        <v>0.03433052391689618</v>
      </c>
      <c r="X23" s="39">
        <v>10.06961933975974</v>
      </c>
      <c r="Y23" s="41">
        <v>8.385661419374852</v>
      </c>
      <c r="Z23" s="41">
        <v>8.580616199205654</v>
      </c>
      <c r="AA23" s="41">
        <v>9.288057988153598</v>
      </c>
      <c r="AB23" s="42">
        <v>1.0</v>
      </c>
      <c r="AC23" s="42">
        <v>1.0</v>
      </c>
      <c r="AD23" s="42">
        <v>0.0</v>
      </c>
      <c r="AE23" s="42">
        <v>0.0</v>
      </c>
      <c r="AF23" s="42">
        <v>0.0</v>
      </c>
      <c r="AG23" s="25"/>
      <c r="AH23" s="25"/>
      <c r="AI23" s="25"/>
      <c r="AJ23" s="25"/>
      <c r="AK23" s="54"/>
      <c r="AL23" s="55"/>
    </row>
    <row r="24">
      <c r="A24" s="26" t="s">
        <v>122</v>
      </c>
      <c r="B24" s="25" t="s">
        <v>106</v>
      </c>
      <c r="C24" s="25" t="s">
        <v>565</v>
      </c>
      <c r="D24" s="28">
        <v>93.55299201161948</v>
      </c>
      <c r="E24" s="29">
        <v>0.14989389920424404</v>
      </c>
      <c r="F24" s="30">
        <v>22.0</v>
      </c>
      <c r="G24" s="59"/>
      <c r="H24" s="34">
        <v>15.076706658500537</v>
      </c>
      <c r="I24" s="35" t="s">
        <v>40</v>
      </c>
      <c r="J24" s="36">
        <v>3000.0</v>
      </c>
      <c r="K24" s="28">
        <v>5.0255688861668455</v>
      </c>
      <c r="L24" s="28">
        <v>3.6623972077593714</v>
      </c>
      <c r="M24" s="34">
        <v>14.848857593543272</v>
      </c>
      <c r="N24" s="35" t="s">
        <v>28</v>
      </c>
      <c r="O24" s="36">
        <v>3300.0</v>
      </c>
      <c r="P24" s="28">
        <v>4.499653816225234</v>
      </c>
      <c r="Q24" s="37">
        <v>3.24278339205614</v>
      </c>
      <c r="R24" s="38">
        <v>6.143818246655283</v>
      </c>
      <c r="S24" s="39">
        <v>5.980653453938769</v>
      </c>
      <c r="T24" s="40">
        <v>0.04308306051865888</v>
      </c>
      <c r="U24" s="40">
        <v>0.02307688770761858</v>
      </c>
      <c r="V24" s="40">
        <v>0.03247513633047937</v>
      </c>
      <c r="W24" s="40">
        <v>0.022890783774492624</v>
      </c>
      <c r="X24" s="39">
        <v>8.059647551429004</v>
      </c>
      <c r="Y24" s="41">
        <v>7.0170591070715345</v>
      </c>
      <c r="Z24" s="41">
        <v>7.074136192417635</v>
      </c>
      <c r="AA24" s="41">
        <v>7.774721401125637</v>
      </c>
      <c r="AB24" s="42">
        <v>0.0</v>
      </c>
      <c r="AC24" s="42">
        <v>1.0</v>
      </c>
      <c r="AD24" s="42">
        <v>1.0</v>
      </c>
      <c r="AE24" s="42">
        <v>0.0</v>
      </c>
      <c r="AF24" s="42">
        <v>0.0</v>
      </c>
      <c r="AG24" s="25"/>
      <c r="AH24" s="25"/>
      <c r="AI24" s="25"/>
      <c r="AJ24" s="25"/>
      <c r="AK24" s="54"/>
      <c r="AL24" s="55"/>
    </row>
    <row r="25">
      <c r="A25" s="26" t="s">
        <v>116</v>
      </c>
      <c r="B25" s="25" t="s">
        <v>106</v>
      </c>
      <c r="C25" s="25" t="s">
        <v>565</v>
      </c>
      <c r="D25" s="28">
        <v>93.55299201161948</v>
      </c>
      <c r="E25" s="29">
        <v>0.17436553524804177</v>
      </c>
      <c r="F25" s="30">
        <v>20.0</v>
      </c>
      <c r="G25" s="58"/>
      <c r="H25" s="34">
        <v>16.469320447040868</v>
      </c>
      <c r="I25" s="35" t="s">
        <v>40</v>
      </c>
      <c r="J25" s="36">
        <v>3400.0</v>
      </c>
      <c r="K25" s="28">
        <v>4.843917778541432</v>
      </c>
      <c r="L25" s="28">
        <v>3.7658687239675492</v>
      </c>
      <c r="M25" s="34">
        <v>15.993105128936012</v>
      </c>
      <c r="N25" s="35" t="s">
        <v>28</v>
      </c>
      <c r="O25" s="36">
        <v>3600.0</v>
      </c>
      <c r="P25" s="28">
        <v>4.442529202482225</v>
      </c>
      <c r="Q25" s="37">
        <v>3.38041689769175</v>
      </c>
      <c r="R25" s="38">
        <v>6.641825653889276</v>
      </c>
      <c r="S25" s="39">
        <v>6.465435001925238</v>
      </c>
      <c r="T25" s="40">
        <v>0.0486084265170645</v>
      </c>
      <c r="U25" s="40">
        <v>0.028537236702777594</v>
      </c>
      <c r="V25" s="40">
        <v>0.0332934428199072</v>
      </c>
      <c r="W25" s="40">
        <v>0.03167633274008313</v>
      </c>
      <c r="X25" s="39">
        <v>8.36334349336742</v>
      </c>
      <c r="Y25" s="41">
        <v>8.105976953673448</v>
      </c>
      <c r="Z25" s="41">
        <v>7.189768580642618</v>
      </c>
      <c r="AA25" s="41">
        <v>8.803336548293393</v>
      </c>
      <c r="AB25" s="42">
        <v>0.0</v>
      </c>
      <c r="AC25" s="42">
        <v>1.0</v>
      </c>
      <c r="AD25" s="42">
        <v>1.0</v>
      </c>
      <c r="AE25" s="42">
        <v>0.0</v>
      </c>
      <c r="AF25" s="42">
        <v>0.0</v>
      </c>
      <c r="AG25" s="25"/>
      <c r="AH25" s="25"/>
      <c r="AI25" s="25"/>
      <c r="AJ25" s="25"/>
      <c r="AK25" s="54"/>
      <c r="AL25" s="55"/>
    </row>
    <row r="26">
      <c r="A26" s="26" t="s">
        <v>126</v>
      </c>
      <c r="B26" s="25" t="s">
        <v>106</v>
      </c>
      <c r="C26" s="25" t="s">
        <v>565</v>
      </c>
      <c r="D26" s="28">
        <v>93.55299201161948</v>
      </c>
      <c r="E26" s="29">
        <v>0.18038650306748466</v>
      </c>
      <c r="F26" s="30">
        <v>14.0</v>
      </c>
      <c r="G26" s="59"/>
      <c r="H26" s="34">
        <v>10.181513369667769</v>
      </c>
      <c r="I26" s="35" t="s">
        <v>45</v>
      </c>
      <c r="J26" s="36">
        <v>3000.0</v>
      </c>
      <c r="K26" s="28">
        <v>3.393837789889256</v>
      </c>
      <c r="L26" s="28">
        <v>1.8554998156034304</v>
      </c>
      <c r="M26" s="34">
        <v>10.196045228786996</v>
      </c>
      <c r="N26" s="35" t="s">
        <v>30</v>
      </c>
      <c r="O26" s="36">
        <v>3200.0</v>
      </c>
      <c r="P26" s="28">
        <v>3.186264133995936</v>
      </c>
      <c r="Q26" s="37">
        <v>1.7438336522172595</v>
      </c>
      <c r="R26" s="38">
        <v>4.8359554272463185</v>
      </c>
      <c r="S26" s="39">
        <v>4.7075242736550615</v>
      </c>
      <c r="T26" s="40">
        <v>0.061879718485723614</v>
      </c>
      <c r="U26" s="40">
        <v>0.004016921447295815</v>
      </c>
      <c r="V26" s="40">
        <v>0.026396912367943923</v>
      </c>
      <c r="W26" s="40">
        <v>0.025057938552178655</v>
      </c>
      <c r="X26" s="39">
        <v>4.138964596050604</v>
      </c>
      <c r="Y26" s="41">
        <v>6.042548773617164</v>
      </c>
      <c r="Z26" s="41">
        <v>3.742292074865426</v>
      </c>
      <c r="AA26" s="41">
        <v>6.4537531539215705</v>
      </c>
      <c r="AB26" s="42">
        <v>0.0</v>
      </c>
      <c r="AC26" s="42">
        <v>0.0</v>
      </c>
      <c r="AD26" s="42">
        <v>0.0</v>
      </c>
      <c r="AE26" s="42">
        <v>1.0</v>
      </c>
      <c r="AF26" s="42">
        <v>1.0</v>
      </c>
      <c r="AG26" s="25"/>
      <c r="AH26" s="25"/>
      <c r="AI26" s="25"/>
      <c r="AJ26" s="25"/>
      <c r="AK26" s="54"/>
      <c r="AL26" s="55"/>
    </row>
    <row r="27">
      <c r="A27" s="26" t="s">
        <v>128</v>
      </c>
      <c r="B27" s="25" t="s">
        <v>106</v>
      </c>
      <c r="C27" s="25" t="s">
        <v>565</v>
      </c>
      <c r="D27" s="28">
        <v>93.55299201161948</v>
      </c>
      <c r="E27" s="29">
        <v>0.1759526627218935</v>
      </c>
      <c r="F27" s="30">
        <v>9.0</v>
      </c>
      <c r="G27" s="58"/>
      <c r="H27" s="34">
        <v>7.04768535637987</v>
      </c>
      <c r="I27" s="35" t="s">
        <v>58</v>
      </c>
      <c r="J27" s="36">
        <v>3000.0</v>
      </c>
      <c r="K27" s="28">
        <v>2.3492284521266233</v>
      </c>
      <c r="L27" s="28">
        <v>0.9811567188575964</v>
      </c>
      <c r="M27" s="34">
        <v>6.9292282010034505</v>
      </c>
      <c r="N27" s="35" t="s">
        <v>27</v>
      </c>
      <c r="O27" s="36">
        <v>3000.0</v>
      </c>
      <c r="P27" s="28">
        <v>2.3097427336678167</v>
      </c>
      <c r="Q27" s="37">
        <v>0.952769055092988</v>
      </c>
      <c r="R27" s="38">
        <v>3.020337910977566</v>
      </c>
      <c r="S27" s="39">
        <v>2.940125119942158</v>
      </c>
      <c r="T27" s="40">
        <v>0.047153747584423714</v>
      </c>
      <c r="U27" s="40">
        <v>0.023243463455756334</v>
      </c>
      <c r="V27" s="40">
        <v>0.03334103364555212</v>
      </c>
      <c r="W27" s="40">
        <v>0.030292710569387354</v>
      </c>
      <c r="X27" s="39">
        <v>3.400434256876874</v>
      </c>
      <c r="Y27" s="41">
        <v>3.647251099502996</v>
      </c>
      <c r="Z27" s="41">
        <v>2.9308902636668495</v>
      </c>
      <c r="AA27" s="41">
        <v>3.9983379373366015</v>
      </c>
      <c r="AB27" s="42">
        <v>1.0</v>
      </c>
      <c r="AC27" s="42">
        <v>1.0</v>
      </c>
      <c r="AD27" s="42">
        <v>0.0</v>
      </c>
      <c r="AE27" s="42">
        <v>0.0</v>
      </c>
      <c r="AF27" s="42">
        <v>0.0</v>
      </c>
      <c r="AG27" s="25"/>
      <c r="AH27" s="25"/>
      <c r="AI27" s="25"/>
      <c r="AJ27" s="25"/>
      <c r="AK27" s="54"/>
      <c r="AL27" s="55"/>
    </row>
    <row r="28">
      <c r="A28" s="26" t="s">
        <v>120</v>
      </c>
      <c r="B28" s="25" t="s">
        <v>106</v>
      </c>
      <c r="C28" s="25" t="s">
        <v>565</v>
      </c>
      <c r="D28" s="28">
        <v>93.55299201161948</v>
      </c>
      <c r="E28" s="29">
        <v>0.15876200204290092</v>
      </c>
      <c r="F28" s="30">
        <v>0.0</v>
      </c>
      <c r="G28" s="58"/>
      <c r="H28" s="34" t="s">
        <v>64</v>
      </c>
      <c r="I28" s="35" t="s">
        <v>31</v>
      </c>
      <c r="J28" s="36">
        <v>4000.0</v>
      </c>
      <c r="K28" s="28" t="s">
        <v>64</v>
      </c>
      <c r="L28" s="28" t="s">
        <v>64</v>
      </c>
      <c r="M28" s="34" t="s">
        <v>64</v>
      </c>
      <c r="N28" s="35" t="s">
        <v>31</v>
      </c>
      <c r="O28" s="36">
        <v>4300.0</v>
      </c>
      <c r="P28" s="28" t="s">
        <v>64</v>
      </c>
      <c r="Q28" s="37" t="s">
        <v>64</v>
      </c>
      <c r="R28" s="38" t="s">
        <v>64</v>
      </c>
      <c r="S28" s="39" t="s">
        <v>64</v>
      </c>
      <c r="T28" s="40" t="s">
        <v>64</v>
      </c>
      <c r="U28" s="40" t="s">
        <v>64</v>
      </c>
      <c r="V28" s="40" t="s">
        <v>64</v>
      </c>
      <c r="W28" s="40" t="s">
        <v>64</v>
      </c>
      <c r="X28" s="39" t="s">
        <v>64</v>
      </c>
      <c r="Y28" s="41" t="s">
        <v>64</v>
      </c>
      <c r="Z28" s="41" t="s">
        <v>64</v>
      </c>
      <c r="AA28" s="41" t="s">
        <v>64</v>
      </c>
      <c r="AB28" s="42">
        <v>0.0</v>
      </c>
      <c r="AC28" s="42">
        <v>0.0</v>
      </c>
      <c r="AD28" s="42">
        <v>0.0</v>
      </c>
      <c r="AE28" s="42">
        <v>0.0</v>
      </c>
      <c r="AF28" s="42">
        <v>1.0</v>
      </c>
      <c r="AG28" s="25"/>
      <c r="AH28" s="25"/>
      <c r="AI28" s="25"/>
      <c r="AJ28" s="25"/>
      <c r="AK28" s="54"/>
      <c r="AL28" s="55"/>
    </row>
    <row r="29">
      <c r="A29" s="26" t="s">
        <v>130</v>
      </c>
      <c r="B29" s="25" t="s">
        <v>106</v>
      </c>
      <c r="C29" s="25" t="s">
        <v>565</v>
      </c>
      <c r="D29" s="28">
        <v>93.55299201161948</v>
      </c>
      <c r="E29" s="29">
        <v>0.18</v>
      </c>
      <c r="F29" s="30">
        <v>0.0</v>
      </c>
      <c r="G29" s="59"/>
      <c r="H29" s="34" t="s">
        <v>64</v>
      </c>
      <c r="I29" s="35" t="s">
        <v>45</v>
      </c>
      <c r="J29" s="36">
        <v>3000.0</v>
      </c>
      <c r="K29" s="28" t="s">
        <v>64</v>
      </c>
      <c r="L29" s="28" t="s">
        <v>64</v>
      </c>
      <c r="M29" s="34" t="s">
        <v>64</v>
      </c>
      <c r="N29" s="35" t="s">
        <v>30</v>
      </c>
      <c r="O29" s="36">
        <v>3000.0</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0.0</v>
      </c>
      <c r="AD29" s="42">
        <v>0.0</v>
      </c>
      <c r="AE29" s="42">
        <v>1.0</v>
      </c>
      <c r="AF29" s="42">
        <v>1.0</v>
      </c>
      <c r="AG29" s="25"/>
      <c r="AH29" s="25"/>
      <c r="AI29" s="25"/>
      <c r="AJ29" s="25"/>
      <c r="AK29" s="54"/>
      <c r="AL29" s="55"/>
    </row>
    <row r="30">
      <c r="A30" s="26" t="s">
        <v>132</v>
      </c>
      <c r="B30" s="25" t="s">
        <v>106</v>
      </c>
      <c r="C30" s="25" t="s">
        <v>565</v>
      </c>
      <c r="D30" s="28">
        <v>93.55299201161948</v>
      </c>
      <c r="E30" s="29">
        <v>0.18</v>
      </c>
      <c r="F30" s="30">
        <v>0.0</v>
      </c>
      <c r="G30" s="58"/>
      <c r="H30" s="34" t="s">
        <v>64</v>
      </c>
      <c r="I30" s="35" t="s">
        <v>27</v>
      </c>
      <c r="J30" s="36">
        <v>3000.0</v>
      </c>
      <c r="K30" s="28" t="s">
        <v>64</v>
      </c>
      <c r="L30" s="28" t="s">
        <v>64</v>
      </c>
      <c r="M30" s="34" t="s">
        <v>64</v>
      </c>
      <c r="N30" s="35" t="s">
        <v>27</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1.0</v>
      </c>
      <c r="AC30" s="42">
        <v>0.0</v>
      </c>
      <c r="AD30" s="42">
        <v>0.0</v>
      </c>
      <c r="AE30" s="42">
        <v>0.0</v>
      </c>
      <c r="AF30" s="42">
        <v>0.0</v>
      </c>
      <c r="AG30" s="25"/>
      <c r="AH30" s="25"/>
      <c r="AI30" s="25"/>
      <c r="AJ30" s="25"/>
      <c r="AK30" s="54"/>
      <c r="AL30" s="55"/>
    </row>
    <row r="31">
      <c r="A31" s="26" t="s">
        <v>124</v>
      </c>
      <c r="B31" s="25" t="s">
        <v>106</v>
      </c>
      <c r="C31" s="25" t="s">
        <v>565</v>
      </c>
      <c r="D31" s="28">
        <v>93.55299201161948</v>
      </c>
      <c r="E31" s="29">
        <v>0.2064810495626822</v>
      </c>
      <c r="F31" s="30">
        <v>0.0</v>
      </c>
      <c r="G31" s="59"/>
      <c r="H31" s="34" t="s">
        <v>64</v>
      </c>
      <c r="I31" s="35" t="s">
        <v>27</v>
      </c>
      <c r="J31" s="36">
        <v>3200.0</v>
      </c>
      <c r="K31" s="28" t="s">
        <v>64</v>
      </c>
      <c r="L31" s="28" t="s">
        <v>64</v>
      </c>
      <c r="M31" s="34" t="s">
        <v>64</v>
      </c>
      <c r="N31" s="35" t="s">
        <v>27</v>
      </c>
      <c r="O31" s="36">
        <v>3400.0</v>
      </c>
      <c r="P31" s="28" t="s">
        <v>64</v>
      </c>
      <c r="Q31" s="37" t="s">
        <v>64</v>
      </c>
      <c r="R31" s="38" t="s">
        <v>64</v>
      </c>
      <c r="S31" s="39" t="s">
        <v>64</v>
      </c>
      <c r="T31" s="40" t="s">
        <v>64</v>
      </c>
      <c r="U31" s="40" t="s">
        <v>64</v>
      </c>
      <c r="V31" s="40" t="s">
        <v>64</v>
      </c>
      <c r="W31" s="40" t="s">
        <v>64</v>
      </c>
      <c r="X31" s="39" t="s">
        <v>64</v>
      </c>
      <c r="Y31" s="41" t="s">
        <v>64</v>
      </c>
      <c r="Z31" s="41" t="s">
        <v>64</v>
      </c>
      <c r="AA31" s="41" t="s">
        <v>64</v>
      </c>
      <c r="AB31" s="42">
        <v>1.0</v>
      </c>
      <c r="AC31" s="42">
        <v>0.0</v>
      </c>
      <c r="AD31" s="42">
        <v>0.0</v>
      </c>
      <c r="AE31" s="42">
        <v>0.0</v>
      </c>
      <c r="AF31" s="42">
        <v>0.0</v>
      </c>
      <c r="AG31" s="25"/>
      <c r="AH31" s="25"/>
      <c r="AI31" s="25"/>
      <c r="AJ31" s="25"/>
      <c r="AK31" s="54"/>
      <c r="AL31" s="55"/>
    </row>
    <row r="32">
      <c r="A32" s="26" t="s">
        <v>133</v>
      </c>
      <c r="B32" s="25" t="s">
        <v>106</v>
      </c>
      <c r="C32" s="25" t="s">
        <v>565</v>
      </c>
      <c r="D32" s="28">
        <v>93.55299201161948</v>
      </c>
      <c r="E32" s="29">
        <v>0.15088794153471377</v>
      </c>
      <c r="F32" s="30">
        <v>0.0</v>
      </c>
      <c r="G32" s="59"/>
      <c r="H32" s="34" t="s">
        <v>64</v>
      </c>
      <c r="I32" s="35" t="s">
        <v>29</v>
      </c>
      <c r="J32" s="36">
        <v>4500.0</v>
      </c>
      <c r="K32" s="28" t="s">
        <v>64</v>
      </c>
      <c r="L32" s="28" t="s">
        <v>64</v>
      </c>
      <c r="M32" s="34" t="s">
        <v>64</v>
      </c>
      <c r="N32" s="35" t="s">
        <v>29</v>
      </c>
      <c r="O32" s="36">
        <v>5600.0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0.0</v>
      </c>
      <c r="AD32" s="42">
        <v>1.0</v>
      </c>
      <c r="AE32" s="42">
        <v>0.0</v>
      </c>
      <c r="AF32" s="42">
        <v>0.0</v>
      </c>
      <c r="AG32" s="25"/>
      <c r="AH32" s="25"/>
      <c r="AI32" s="25"/>
      <c r="AJ32" s="25"/>
      <c r="AK32" s="54"/>
      <c r="AL32" s="55"/>
    </row>
    <row r="33">
      <c r="A33" s="26" t="s">
        <v>137</v>
      </c>
      <c r="B33" s="25" t="s">
        <v>106</v>
      </c>
      <c r="C33" s="25" t="s">
        <v>565</v>
      </c>
      <c r="D33" s="28">
        <v>93.55299201161948</v>
      </c>
      <c r="E33" s="29">
        <v>0.2206890003582945</v>
      </c>
      <c r="F33" s="30">
        <v>0.0</v>
      </c>
      <c r="G33" s="59"/>
      <c r="H33" s="34" t="s">
        <v>64</v>
      </c>
      <c r="I33" s="35" t="s">
        <v>40</v>
      </c>
      <c r="J33" s="36">
        <v>4000.0</v>
      </c>
      <c r="K33" s="28" t="s">
        <v>64</v>
      </c>
      <c r="L33" s="28" t="s">
        <v>64</v>
      </c>
      <c r="M33" s="34" t="s">
        <v>64</v>
      </c>
      <c r="N33" s="35" t="s">
        <v>28</v>
      </c>
      <c r="O33" s="36">
        <v>6400.0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1.0</v>
      </c>
      <c r="AD33" s="42">
        <v>1.0</v>
      </c>
      <c r="AE33" s="42">
        <v>0.0</v>
      </c>
      <c r="AF33" s="42">
        <v>0.0</v>
      </c>
      <c r="AG33" s="25"/>
      <c r="AH33" s="25"/>
      <c r="AI33" s="25"/>
      <c r="AJ33" s="25"/>
      <c r="AK33" s="54"/>
      <c r="AL33" s="55"/>
    </row>
    <row r="34">
      <c r="A34" s="26" t="s">
        <v>474</v>
      </c>
      <c r="B34" s="25" t="s">
        <v>475</v>
      </c>
      <c r="C34" s="25" t="s">
        <v>135</v>
      </c>
      <c r="D34" s="28">
        <v>95.72524120759415</v>
      </c>
      <c r="E34" s="29">
        <v>0.2518247248094835</v>
      </c>
      <c r="F34" s="30">
        <v>35.0</v>
      </c>
      <c r="G34" s="59"/>
      <c r="H34" s="34">
        <v>27.424308256786578</v>
      </c>
      <c r="I34" s="35" t="s">
        <v>44</v>
      </c>
      <c r="J34" s="36">
        <v>5600.0</v>
      </c>
      <c r="K34" s="28">
        <v>4.897197902997603</v>
      </c>
      <c r="L34" s="28">
        <v>5.530138932807727</v>
      </c>
      <c r="M34" s="34">
        <v>27.018485145493848</v>
      </c>
      <c r="N34" s="35" t="s">
        <v>29</v>
      </c>
      <c r="O34" s="36">
        <v>6100.0</v>
      </c>
      <c r="P34" s="28">
        <v>4.429259859917025</v>
      </c>
      <c r="Q34" s="37">
        <v>4.947431030370679</v>
      </c>
      <c r="R34" s="38">
        <v>18.41654324592916</v>
      </c>
      <c r="S34" s="39">
        <v>17.80674847002771</v>
      </c>
      <c r="T34" s="40">
        <v>0.06929295487726336</v>
      </c>
      <c r="U34" s="40">
        <v>0.01691801676096927</v>
      </c>
      <c r="V34" s="40">
        <v>0.03464647743863168</v>
      </c>
      <c r="W34" s="40">
        <v>0.01864021008394219</v>
      </c>
      <c r="X34" s="39">
        <v>15.574071821147509</v>
      </c>
      <c r="Y34" s="41">
        <v>11.850236435639069</v>
      </c>
      <c r="Z34" s="41">
        <v>14.333095837214984</v>
      </c>
      <c r="AA34" s="41">
        <v>12.685389308278864</v>
      </c>
      <c r="AB34" s="42">
        <v>0.0</v>
      </c>
      <c r="AC34" s="42">
        <v>0.0</v>
      </c>
      <c r="AD34" s="42">
        <v>1.0</v>
      </c>
      <c r="AE34" s="42">
        <v>1.0</v>
      </c>
      <c r="AF34" s="42">
        <v>0.0</v>
      </c>
      <c r="AG34" s="25"/>
      <c r="AH34" s="25"/>
      <c r="AI34" s="25"/>
      <c r="AJ34" s="25"/>
      <c r="AK34" s="25"/>
      <c r="AL34" s="25"/>
    </row>
    <row r="35">
      <c r="A35" s="26" t="s">
        <v>476</v>
      </c>
      <c r="B35" s="25" t="s">
        <v>475</v>
      </c>
      <c r="C35" s="25" t="s">
        <v>135</v>
      </c>
      <c r="D35" s="28">
        <v>95.72524120759415</v>
      </c>
      <c r="E35" s="29">
        <v>0.19510028116213685</v>
      </c>
      <c r="F35" s="30">
        <v>32.0</v>
      </c>
      <c r="G35" s="59"/>
      <c r="H35" s="34">
        <v>23.71903605688137</v>
      </c>
      <c r="I35" s="35" t="s">
        <v>40</v>
      </c>
      <c r="J35" s="36">
        <v>5000.0</v>
      </c>
      <c r="K35" s="28">
        <v>4.743807211376274</v>
      </c>
      <c r="L35" s="28">
        <v>4.816903280628338</v>
      </c>
      <c r="M35" s="34">
        <v>23.054894173950014</v>
      </c>
      <c r="N35" s="35" t="s">
        <v>28</v>
      </c>
      <c r="O35" s="36">
        <v>4800.0</v>
      </c>
      <c r="P35" s="28">
        <v>4.803102952906253</v>
      </c>
      <c r="Q35" s="37">
        <v>4.776763589219766</v>
      </c>
      <c r="R35" s="38">
        <v>12.395897509473631</v>
      </c>
      <c r="S35" s="39">
        <v>11.98545384244303</v>
      </c>
      <c r="T35" s="40">
        <v>0.033692204070718205</v>
      </c>
      <c r="U35" s="40">
        <v>0.03513615567374898</v>
      </c>
      <c r="V35" s="40">
        <v>0.029841666462636123</v>
      </c>
      <c r="W35" s="40">
        <v>0.020407849322835025</v>
      </c>
      <c r="X35" s="39">
        <v>13.401450475389517</v>
      </c>
      <c r="Y35" s="41">
        <v>10.317585581491857</v>
      </c>
      <c r="Z35" s="41">
        <v>11.629129383411577</v>
      </c>
      <c r="AA35" s="41">
        <v>11.425764790538437</v>
      </c>
      <c r="AB35" s="42">
        <v>0.0</v>
      </c>
      <c r="AC35" s="42">
        <v>1.0</v>
      </c>
      <c r="AD35" s="42">
        <v>1.0</v>
      </c>
      <c r="AE35" s="42">
        <v>0.0</v>
      </c>
      <c r="AF35" s="42">
        <v>0.0</v>
      </c>
      <c r="AG35" s="25"/>
      <c r="AH35" s="25"/>
      <c r="AI35" s="25"/>
      <c r="AJ35" s="25"/>
      <c r="AK35" s="25"/>
      <c r="AL35" s="25"/>
    </row>
    <row r="36">
      <c r="A36" s="26" t="s">
        <v>477</v>
      </c>
      <c r="B36" s="25" t="s">
        <v>475</v>
      </c>
      <c r="C36" s="25" t="s">
        <v>135</v>
      </c>
      <c r="D36" s="28">
        <v>95.72524120759415</v>
      </c>
      <c r="E36" s="29">
        <v>0.19081440443213296</v>
      </c>
      <c r="F36" s="30">
        <v>30.0</v>
      </c>
      <c r="G36" s="59"/>
      <c r="H36" s="34">
        <v>27.93862726809145</v>
      </c>
      <c r="I36" s="35" t="s">
        <v>58</v>
      </c>
      <c r="J36" s="36">
        <v>6900.0</v>
      </c>
      <c r="K36" s="28">
        <v>4.049076415665428</v>
      </c>
      <c r="L36" s="28">
        <v>4.635019417112783</v>
      </c>
      <c r="M36" s="34">
        <v>27.37297260677148</v>
      </c>
      <c r="N36" s="35" t="s">
        <v>27</v>
      </c>
      <c r="O36" s="36">
        <v>6500.0</v>
      </c>
      <c r="P36" s="28">
        <v>4.2112265548879195</v>
      </c>
      <c r="Q36" s="37">
        <v>4.748990597818644</v>
      </c>
      <c r="R36" s="38">
        <v>11.322108560339366</v>
      </c>
      <c r="S36" s="39">
        <v>10.947219388137622</v>
      </c>
      <c r="T36" s="40">
        <v>0.05935766765302766</v>
      </c>
      <c r="U36" s="40">
        <v>0.020425174814369777</v>
      </c>
      <c r="V36" s="40">
        <v>0.038548921480641554</v>
      </c>
      <c r="W36" s="40">
        <v>0.03749410024609664</v>
      </c>
      <c r="X36" s="39">
        <v>12.564256106015508</v>
      </c>
      <c r="Y36" s="41">
        <v>15.374371162075946</v>
      </c>
      <c r="Z36" s="41">
        <v>10.831650926099211</v>
      </c>
      <c r="AA36" s="41">
        <v>16.54132168067227</v>
      </c>
      <c r="AB36" s="42">
        <v>1.0</v>
      </c>
      <c r="AC36" s="42">
        <v>1.0</v>
      </c>
      <c r="AD36" s="42">
        <v>0.0</v>
      </c>
      <c r="AE36" s="42">
        <v>0.0</v>
      </c>
      <c r="AF36" s="42">
        <v>0.0</v>
      </c>
      <c r="AG36" s="25"/>
      <c r="AH36" s="25"/>
      <c r="AI36" s="25"/>
      <c r="AJ36" s="25"/>
      <c r="AK36" s="25"/>
      <c r="AL36" s="25"/>
    </row>
    <row r="37">
      <c r="A37" s="26" t="s">
        <v>478</v>
      </c>
      <c r="B37" s="25" t="s">
        <v>475</v>
      </c>
      <c r="C37" s="25" t="s">
        <v>135</v>
      </c>
      <c r="D37" s="28">
        <v>95.72524120759415</v>
      </c>
      <c r="E37" s="29">
        <v>0.1907229514012061</v>
      </c>
      <c r="F37" s="30">
        <v>30.0</v>
      </c>
      <c r="G37" s="59"/>
      <c r="H37" s="34">
        <v>24.857401971413488</v>
      </c>
      <c r="I37" s="35" t="s">
        <v>58</v>
      </c>
      <c r="J37" s="36">
        <v>5100.0</v>
      </c>
      <c r="K37" s="28">
        <v>4.874000386551665</v>
      </c>
      <c r="L37" s="28">
        <v>5.121887761353252</v>
      </c>
      <c r="M37" s="34">
        <v>24.284110915934278</v>
      </c>
      <c r="N37" s="35" t="s">
        <v>27</v>
      </c>
      <c r="O37" s="36">
        <v>5300.0</v>
      </c>
      <c r="P37" s="28">
        <v>4.5819077199875995</v>
      </c>
      <c r="Q37" s="37">
        <v>4.733393163496794</v>
      </c>
      <c r="R37" s="38">
        <v>11.315750717567312</v>
      </c>
      <c r="S37" s="39">
        <v>10.941072061489935</v>
      </c>
      <c r="T37" s="40">
        <v>0.04094287241475536</v>
      </c>
      <c r="U37" s="40">
        <v>0.027710749713967912</v>
      </c>
      <c r="V37" s="40">
        <v>0.034422696011468794</v>
      </c>
      <c r="W37" s="40">
        <v>0.03183380243957559</v>
      </c>
      <c r="X37" s="39">
        <v>11.80885502930331</v>
      </c>
      <c r="Y37" s="41">
        <v>13.04854694211018</v>
      </c>
      <c r="Z37" s="41">
        <v>10.02763108633577</v>
      </c>
      <c r="AA37" s="41">
        <v>14.256479829598508</v>
      </c>
      <c r="AB37" s="42">
        <v>1.0</v>
      </c>
      <c r="AC37" s="42">
        <v>1.0</v>
      </c>
      <c r="AD37" s="42">
        <v>0.0</v>
      </c>
      <c r="AE37" s="42">
        <v>0.0</v>
      </c>
      <c r="AF37" s="42">
        <v>0.0</v>
      </c>
      <c r="AG37" s="25"/>
      <c r="AH37" s="25"/>
      <c r="AI37" s="25"/>
      <c r="AJ37" s="25"/>
      <c r="AK37" s="25"/>
      <c r="AL37" s="25"/>
    </row>
    <row r="38">
      <c r="A38" s="26" t="s">
        <v>479</v>
      </c>
      <c r="B38" s="25" t="s">
        <v>475</v>
      </c>
      <c r="C38" s="25" t="s">
        <v>135</v>
      </c>
      <c r="D38" s="28">
        <v>95.72524120759415</v>
      </c>
      <c r="E38" s="29">
        <v>0.24740463458110518</v>
      </c>
      <c r="F38" s="30">
        <v>26.0</v>
      </c>
      <c r="G38" s="59"/>
      <c r="H38" s="34">
        <v>26.899402392379173</v>
      </c>
      <c r="I38" s="35" t="s">
        <v>45</v>
      </c>
      <c r="J38" s="36">
        <v>5100.0</v>
      </c>
      <c r="K38" s="28">
        <v>5.2743926259567</v>
      </c>
      <c r="L38" s="28">
        <v>5.872414518006227</v>
      </c>
      <c r="M38" s="34">
        <v>26.581880149815603</v>
      </c>
      <c r="N38" s="35" t="s">
        <v>30</v>
      </c>
      <c r="O38" s="36">
        <v>4600.0</v>
      </c>
      <c r="P38" s="28">
        <v>5.778669597786001</v>
      </c>
      <c r="Q38" s="37">
        <v>6.378182957349451</v>
      </c>
      <c r="R38" s="38">
        <v>13.38736871706391</v>
      </c>
      <c r="S38" s="39">
        <v>12.944096198561475</v>
      </c>
      <c r="T38" s="40">
        <v>0.08334611642234434</v>
      </c>
      <c r="U38" s="40">
        <v>0.024418595852551243</v>
      </c>
      <c r="V38" s="40">
        <v>0.0489380949937494</v>
      </c>
      <c r="W38" s="40">
        <v>0.019978851152087383</v>
      </c>
      <c r="X38" s="39">
        <v>15.094186734245552</v>
      </c>
      <c r="Y38" s="41">
        <v>11.805215658133623</v>
      </c>
      <c r="Z38" s="41">
        <v>13.94315689662544</v>
      </c>
      <c r="AA38" s="41">
        <v>12.638723253190165</v>
      </c>
      <c r="AB38" s="42">
        <v>0.0</v>
      </c>
      <c r="AC38" s="42">
        <v>0.0</v>
      </c>
      <c r="AD38" s="42">
        <v>0.0</v>
      </c>
      <c r="AE38" s="42">
        <v>1.0</v>
      </c>
      <c r="AF38" s="42">
        <v>1.0</v>
      </c>
      <c r="AG38" s="25"/>
      <c r="AH38" s="25"/>
      <c r="AI38" s="25"/>
      <c r="AJ38" s="25"/>
      <c r="AK38" s="25"/>
      <c r="AL38" s="25"/>
    </row>
    <row r="39">
      <c r="A39" s="26" t="s">
        <v>480</v>
      </c>
      <c r="B39" s="25" t="s">
        <v>475</v>
      </c>
      <c r="C39" s="25" t="s">
        <v>135</v>
      </c>
      <c r="D39" s="28">
        <v>95.72524120759415</v>
      </c>
      <c r="E39" s="29">
        <v>0.2589587317564167</v>
      </c>
      <c r="F39" s="30">
        <v>23.0</v>
      </c>
      <c r="G39" s="58"/>
      <c r="H39" s="34">
        <v>22.287380367792558</v>
      </c>
      <c r="I39" s="35" t="s">
        <v>58</v>
      </c>
      <c r="J39" s="36">
        <v>5000.0</v>
      </c>
      <c r="K39" s="28">
        <v>4.457476073558512</v>
      </c>
      <c r="L39" s="28">
        <v>4.324508136911877</v>
      </c>
      <c r="M39" s="34">
        <v>21.210149717884214</v>
      </c>
      <c r="N39" s="35" t="s">
        <v>27</v>
      </c>
      <c r="O39" s="36">
        <v>5000.0</v>
      </c>
      <c r="P39" s="28">
        <v>4.242029943576843</v>
      </c>
      <c r="Q39" s="37">
        <v>3.968909001789192</v>
      </c>
      <c r="R39" s="38">
        <v>12.525311462580222</v>
      </c>
      <c r="S39" s="39">
        <v>12.110582737736147</v>
      </c>
      <c r="T39" s="40">
        <v>0.06351984947578733</v>
      </c>
      <c r="U39" s="40">
        <v>0.029159995104454533</v>
      </c>
      <c r="V39" s="40">
        <v>0.027834540781524784</v>
      </c>
      <c r="W39" s="40">
        <v>0.03752055314139604</v>
      </c>
      <c r="X39" s="39">
        <v>10.924644665761745</v>
      </c>
      <c r="Y39" s="41">
        <v>11.362735702030813</v>
      </c>
      <c r="Z39" s="41">
        <v>9.395381478388417</v>
      </c>
      <c r="AA39" s="41">
        <v>11.814768239495798</v>
      </c>
      <c r="AB39" s="42">
        <v>1.0</v>
      </c>
      <c r="AC39" s="42">
        <v>1.0</v>
      </c>
      <c r="AD39" s="42">
        <v>0.0</v>
      </c>
      <c r="AE39" s="42">
        <v>0.0</v>
      </c>
      <c r="AF39" s="42">
        <v>0.0</v>
      </c>
      <c r="AG39" s="25"/>
      <c r="AH39" s="25"/>
      <c r="AI39" s="25"/>
      <c r="AJ39" s="25"/>
      <c r="AK39" s="25"/>
      <c r="AL39" s="25"/>
    </row>
    <row r="40">
      <c r="A40" s="26" t="s">
        <v>481</v>
      </c>
      <c r="B40" s="25" t="s">
        <v>475</v>
      </c>
      <c r="C40" s="25" t="s">
        <v>135</v>
      </c>
      <c r="D40" s="28">
        <v>95.72524120759415</v>
      </c>
      <c r="E40" s="29">
        <v>0.17384</v>
      </c>
      <c r="F40" s="30">
        <v>23.0</v>
      </c>
      <c r="G40" s="58"/>
      <c r="H40" s="34">
        <v>22.569460605315083</v>
      </c>
      <c r="I40" s="35" t="s">
        <v>31</v>
      </c>
      <c r="J40" s="36">
        <v>5200.0</v>
      </c>
      <c r="K40" s="28">
        <v>4.340280885637516</v>
      </c>
      <c r="L40" s="28">
        <v>4.249757108514174</v>
      </c>
      <c r="M40" s="34">
        <v>24.036598790313718</v>
      </c>
      <c r="N40" s="35" t="s">
        <v>31</v>
      </c>
      <c r="O40" s="36">
        <v>5000.0</v>
      </c>
      <c r="P40" s="28">
        <v>4.807319758062744</v>
      </c>
      <c r="Q40" s="37">
        <v>4.929152054641102</v>
      </c>
      <c r="R40" s="38">
        <v>7.7882117713310235</v>
      </c>
      <c r="S40" s="39">
        <v>7.530334340786526</v>
      </c>
      <c r="T40" s="40">
        <v>0.07422907073187214</v>
      </c>
      <c r="U40" s="40">
        <v>1.888780425747383E-4</v>
      </c>
      <c r="V40" s="40">
        <v>0.03295921842929183</v>
      </c>
      <c r="W40" s="40">
        <v>0.02955941366294654</v>
      </c>
      <c r="X40" s="39">
        <v>7.673715649277111</v>
      </c>
      <c r="Y40" s="41">
        <v>14.895744956037971</v>
      </c>
      <c r="Z40" s="41">
        <v>6.991463199510729</v>
      </c>
      <c r="AA40" s="41">
        <v>17.04513559080299</v>
      </c>
      <c r="AB40" s="42">
        <v>0.0</v>
      </c>
      <c r="AC40" s="42">
        <v>0.0</v>
      </c>
      <c r="AD40" s="42">
        <v>0.0</v>
      </c>
      <c r="AE40" s="42">
        <v>0.0</v>
      </c>
      <c r="AF40" s="42">
        <v>1.0</v>
      </c>
      <c r="AG40" s="25"/>
      <c r="AH40" s="25"/>
      <c r="AI40" s="25"/>
      <c r="AJ40" s="25"/>
      <c r="AK40" s="25"/>
      <c r="AL40" s="25"/>
    </row>
    <row r="41">
      <c r="A41" s="26" t="s">
        <v>485</v>
      </c>
      <c r="B41" s="25" t="s">
        <v>475</v>
      </c>
      <c r="C41" s="25" t="s">
        <v>135</v>
      </c>
      <c r="D41" s="28">
        <v>95.72524120759415</v>
      </c>
      <c r="E41" s="29">
        <v>0.12430588576398956</v>
      </c>
      <c r="F41" s="30">
        <v>16.0</v>
      </c>
      <c r="G41" s="59"/>
      <c r="H41" s="34">
        <v>9.375488977124746</v>
      </c>
      <c r="I41" s="35" t="s">
        <v>29</v>
      </c>
      <c r="J41" s="36">
        <v>3000.0</v>
      </c>
      <c r="K41" s="28">
        <v>3.125162992374915</v>
      </c>
      <c r="L41" s="28">
        <v>1.6085020266946661</v>
      </c>
      <c r="M41" s="34">
        <v>9.492090891998789</v>
      </c>
      <c r="N41" s="35" t="s">
        <v>29</v>
      </c>
      <c r="O41" s="36">
        <v>3000.0</v>
      </c>
      <c r="P41" s="28">
        <v>3.1640302973329297</v>
      </c>
      <c r="Q41" s="37">
        <v>1.64330884561486</v>
      </c>
      <c r="R41" s="38">
        <v>3.70519205966033</v>
      </c>
      <c r="S41" s="39">
        <v>3.582508517395045</v>
      </c>
      <c r="T41" s="40">
        <v>0.024838365771613885</v>
      </c>
      <c r="U41" s="40">
        <v>0.017070731384854633</v>
      </c>
      <c r="V41" s="40">
        <v>0.017161052714933227</v>
      </c>
      <c r="W41" s="40">
        <v>0.017070731384854633</v>
      </c>
      <c r="X41" s="39">
        <v>3.766787552703124</v>
      </c>
      <c r="Y41" s="41">
        <v>5.608701424421621</v>
      </c>
      <c r="Z41" s="41">
        <v>3.2220875929013726</v>
      </c>
      <c r="AA41" s="41">
        <v>6.270003299097416</v>
      </c>
      <c r="AB41" s="42">
        <v>0.0</v>
      </c>
      <c r="AC41" s="42">
        <v>0.0</v>
      </c>
      <c r="AD41" s="42">
        <v>1.0</v>
      </c>
      <c r="AE41" s="42">
        <v>0.0</v>
      </c>
      <c r="AF41" s="42">
        <v>0.0</v>
      </c>
      <c r="AG41" s="25"/>
      <c r="AH41" s="25"/>
      <c r="AI41" s="25"/>
      <c r="AJ41" s="25"/>
      <c r="AK41" s="25"/>
      <c r="AL41" s="25"/>
    </row>
    <row r="42">
      <c r="A42" s="26" t="s">
        <v>482</v>
      </c>
      <c r="B42" s="25" t="s">
        <v>475</v>
      </c>
      <c r="C42" s="25" t="s">
        <v>135</v>
      </c>
      <c r="D42" s="28">
        <v>95.72524120759415</v>
      </c>
      <c r="E42" s="29">
        <v>0.17013324175824177</v>
      </c>
      <c r="F42" s="30">
        <v>13.0</v>
      </c>
      <c r="G42" s="59"/>
      <c r="H42" s="34">
        <v>11.352623339387542</v>
      </c>
      <c r="I42" s="35" t="s">
        <v>45</v>
      </c>
      <c r="J42" s="36">
        <v>3200.0</v>
      </c>
      <c r="K42" s="28">
        <v>3.5476947935586067</v>
      </c>
      <c r="L42" s="28">
        <v>2.1005368125684547</v>
      </c>
      <c r="M42" s="34">
        <v>11.72885713859417</v>
      </c>
      <c r="N42" s="35" t="s">
        <v>30</v>
      </c>
      <c r="O42" s="36">
        <v>3100.0</v>
      </c>
      <c r="P42" s="28">
        <v>3.783502302772313</v>
      </c>
      <c r="Q42" s="37">
        <v>2.294264571591814</v>
      </c>
      <c r="R42" s="38">
        <v>4.293820548739841</v>
      </c>
      <c r="S42" s="39">
        <v>4.15164678114865</v>
      </c>
      <c r="T42" s="40">
        <v>0.06343990617372414</v>
      </c>
      <c r="U42" s="40">
        <v>0.006682838780911593</v>
      </c>
      <c r="V42" s="40">
        <v>0.04037940615508554</v>
      </c>
      <c r="W42" s="40">
        <v>0.017413030626318937</v>
      </c>
      <c r="X42" s="39">
        <v>4.716969561635699</v>
      </c>
      <c r="Y42" s="41">
        <v>6.635653777751842</v>
      </c>
      <c r="Z42" s="41">
        <v>4.404619792422367</v>
      </c>
      <c r="AA42" s="41">
        <v>7.324237346171803</v>
      </c>
      <c r="AB42" s="42">
        <v>0.0</v>
      </c>
      <c r="AC42" s="42">
        <v>0.0</v>
      </c>
      <c r="AD42" s="42">
        <v>0.0</v>
      </c>
      <c r="AE42" s="42">
        <v>1.0</v>
      </c>
      <c r="AF42" s="42">
        <v>1.0</v>
      </c>
      <c r="AG42" s="25"/>
      <c r="AH42" s="25"/>
      <c r="AI42" s="25"/>
      <c r="AJ42" s="25"/>
      <c r="AK42" s="25"/>
      <c r="AL42" s="25"/>
    </row>
    <row r="43">
      <c r="A43" s="26" t="s">
        <v>486</v>
      </c>
      <c r="B43" s="25" t="s">
        <v>475</v>
      </c>
      <c r="C43" s="25" t="s">
        <v>135</v>
      </c>
      <c r="D43" s="28">
        <v>95.72524120759415</v>
      </c>
      <c r="E43" s="29">
        <v>0.17415803814713895</v>
      </c>
      <c r="F43" s="30">
        <v>10.0</v>
      </c>
      <c r="G43" s="59"/>
      <c r="H43" s="34">
        <v>8.564485156631086</v>
      </c>
      <c r="I43" s="35" t="s">
        <v>27</v>
      </c>
      <c r="J43" s="36">
        <v>3200.0</v>
      </c>
      <c r="K43" s="28">
        <v>2.6764016114472144</v>
      </c>
      <c r="L43" s="28">
        <v>1.2892465978634642</v>
      </c>
      <c r="M43" s="34">
        <v>8.36516382312572</v>
      </c>
      <c r="N43" s="35" t="s">
        <v>27</v>
      </c>
      <c r="O43" s="36">
        <v>3200.0</v>
      </c>
      <c r="P43" s="28">
        <v>2.6141136947267873</v>
      </c>
      <c r="Q43" s="37">
        <v>1.237720655885098</v>
      </c>
      <c r="R43" s="38">
        <v>3.393345156895737</v>
      </c>
      <c r="S43" s="39">
        <v>3.280987255531001</v>
      </c>
      <c r="T43" s="40">
        <v>0.0478942908212517</v>
      </c>
      <c r="U43" s="40">
        <v>0.027489622542375233</v>
      </c>
      <c r="V43" s="40">
        <v>0.0334409841237142</v>
      </c>
      <c r="W43" s="40">
        <v>0.03277972172578765</v>
      </c>
      <c r="X43" s="39">
        <v>4.169101164515722</v>
      </c>
      <c r="Y43" s="41">
        <v>4.395383992115365</v>
      </c>
      <c r="Z43" s="41">
        <v>3.568132673110158</v>
      </c>
      <c r="AA43" s="41">
        <v>4.797031150015561</v>
      </c>
      <c r="AB43" s="42">
        <v>1.0</v>
      </c>
      <c r="AC43" s="42">
        <v>0.0</v>
      </c>
      <c r="AD43" s="42">
        <v>0.0</v>
      </c>
      <c r="AE43" s="42">
        <v>0.0</v>
      </c>
      <c r="AF43" s="42">
        <v>0.0</v>
      </c>
      <c r="AG43" s="25"/>
      <c r="AH43" s="25"/>
      <c r="AI43" s="25"/>
      <c r="AJ43" s="25"/>
      <c r="AK43" s="25"/>
      <c r="AL43" s="25"/>
    </row>
    <row r="44">
      <c r="A44" s="26" t="s">
        <v>484</v>
      </c>
      <c r="B44" s="25" t="s">
        <v>475</v>
      </c>
      <c r="C44" s="25" t="s">
        <v>135</v>
      </c>
      <c r="D44" s="28">
        <v>95.72524120759415</v>
      </c>
      <c r="E44" s="29">
        <v>0.12350095969289826</v>
      </c>
      <c r="F44" s="30">
        <v>2.0</v>
      </c>
      <c r="G44" s="59"/>
      <c r="H44" s="34">
        <v>1.729891691096204</v>
      </c>
      <c r="I44" s="35" t="s">
        <v>31</v>
      </c>
      <c r="J44" s="36">
        <v>3000.0</v>
      </c>
      <c r="K44" s="28">
        <v>0.5766305636987347</v>
      </c>
      <c r="L44" s="28">
        <v>0.08612705458369063</v>
      </c>
      <c r="M44" s="34">
        <v>1.8497601851243997</v>
      </c>
      <c r="N44" s="35" t="s">
        <v>31</v>
      </c>
      <c r="O44" s="36">
        <v>3100.0</v>
      </c>
      <c r="P44" s="28">
        <v>0.5966968339110966</v>
      </c>
      <c r="Q44" s="37">
        <v>0.09360429954820229</v>
      </c>
      <c r="R44" s="38">
        <v>0.45981672094692605</v>
      </c>
      <c r="S44" s="39">
        <v>0.44459161433700084</v>
      </c>
      <c r="T44" s="40">
        <v>0.05081408407437075</v>
      </c>
      <c r="U44" s="40">
        <v>5.415355318760648E-4</v>
      </c>
      <c r="V44" s="40">
        <v>0.02355679563660882</v>
      </c>
      <c r="W44" s="40">
        <v>0.021932189040980623</v>
      </c>
      <c r="X44" s="39">
        <v>0.46312766578237513</v>
      </c>
      <c r="Y44" s="41">
        <v>1.266764025313829</v>
      </c>
      <c r="Z44" s="41">
        <v>0.4183088594163388</v>
      </c>
      <c r="AA44" s="41">
        <v>1.431451325708061</v>
      </c>
      <c r="AB44" s="42">
        <v>0.0</v>
      </c>
      <c r="AC44" s="42">
        <v>0.0</v>
      </c>
      <c r="AD44" s="42">
        <v>0.0</v>
      </c>
      <c r="AE44" s="42">
        <v>0.0</v>
      </c>
      <c r="AF44" s="42">
        <v>1.0</v>
      </c>
      <c r="AG44" s="25"/>
      <c r="AH44" s="25"/>
      <c r="AI44" s="25"/>
      <c r="AJ44" s="25"/>
      <c r="AK44" s="25"/>
      <c r="AL44" s="25"/>
    </row>
    <row r="45">
      <c r="A45" s="26" t="s">
        <v>483</v>
      </c>
      <c r="B45" s="25" t="s">
        <v>475</v>
      </c>
      <c r="C45" s="25" t="s">
        <v>135</v>
      </c>
      <c r="D45" s="28">
        <v>95.72524120759415</v>
      </c>
      <c r="E45" s="29">
        <v>0.19939644970414203</v>
      </c>
      <c r="F45" s="30">
        <v>0.0</v>
      </c>
      <c r="G45" s="59"/>
      <c r="H45" s="34" t="s">
        <v>64</v>
      </c>
      <c r="I45" s="35" t="s">
        <v>58</v>
      </c>
      <c r="J45" s="36">
        <v>3000.0</v>
      </c>
      <c r="K45" s="28" t="s">
        <v>64</v>
      </c>
      <c r="L45" s="28" t="s">
        <v>64</v>
      </c>
      <c r="M45" s="34" t="s">
        <v>64</v>
      </c>
      <c r="N45" s="35" t="s">
        <v>28</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1.0</v>
      </c>
      <c r="AC45" s="42">
        <v>1.0</v>
      </c>
      <c r="AD45" s="42">
        <v>0.0</v>
      </c>
      <c r="AE45" s="42">
        <v>0.0</v>
      </c>
      <c r="AF45" s="42">
        <v>0.0</v>
      </c>
      <c r="AG45" s="25"/>
      <c r="AH45" s="25"/>
      <c r="AI45" s="25"/>
      <c r="AJ45" s="25"/>
      <c r="AK45" s="25"/>
      <c r="AL45" s="25"/>
    </row>
    <row r="46">
      <c r="A46" s="26" t="s">
        <v>487</v>
      </c>
      <c r="B46" s="25" t="s">
        <v>475</v>
      </c>
      <c r="C46" s="25" t="s">
        <v>135</v>
      </c>
      <c r="D46" s="28">
        <v>95.72524120759415</v>
      </c>
      <c r="E46" s="29">
        <v>0.16066666666666665</v>
      </c>
      <c r="F46" s="30">
        <v>0.0</v>
      </c>
      <c r="G46" s="59"/>
      <c r="H46" s="34" t="s">
        <v>64</v>
      </c>
      <c r="I46" s="35" t="s">
        <v>31</v>
      </c>
      <c r="J46" s="36">
        <v>3000.0</v>
      </c>
      <c r="K46" s="28" t="s">
        <v>64</v>
      </c>
      <c r="L46" s="28" t="s">
        <v>64</v>
      </c>
      <c r="M46" s="34" t="s">
        <v>64</v>
      </c>
      <c r="N46" s="35" t="s">
        <v>31</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0.0</v>
      </c>
      <c r="AC46" s="42">
        <v>0.0</v>
      </c>
      <c r="AD46" s="42">
        <v>0.0</v>
      </c>
      <c r="AE46" s="42">
        <v>0.0</v>
      </c>
      <c r="AF46" s="42">
        <v>1.0</v>
      </c>
      <c r="AG46" s="25"/>
      <c r="AH46" s="25"/>
      <c r="AI46" s="25"/>
      <c r="AJ46" s="25"/>
      <c r="AK46" s="25"/>
      <c r="AL46" s="25"/>
    </row>
    <row r="47">
      <c r="A47" s="26" t="s">
        <v>488</v>
      </c>
      <c r="B47" s="25" t="s">
        <v>475</v>
      </c>
      <c r="C47" s="25" t="s">
        <v>135</v>
      </c>
      <c r="D47" s="28">
        <v>95.72524120759415</v>
      </c>
      <c r="E47" s="29">
        <v>0.18</v>
      </c>
      <c r="F47" s="30">
        <v>0.0</v>
      </c>
      <c r="G47" s="59"/>
      <c r="H47" s="34" t="s">
        <v>64</v>
      </c>
      <c r="I47" s="35" t="s">
        <v>45</v>
      </c>
      <c r="J47" s="36">
        <v>3000.0</v>
      </c>
      <c r="K47" s="28" t="s">
        <v>64</v>
      </c>
      <c r="L47" s="28" t="s">
        <v>64</v>
      </c>
      <c r="M47" s="34" t="s">
        <v>64</v>
      </c>
      <c r="N47" s="35" t="s">
        <v>29</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0.0</v>
      </c>
      <c r="AC47" s="42">
        <v>0.0</v>
      </c>
      <c r="AD47" s="42">
        <v>0.0</v>
      </c>
      <c r="AE47" s="42">
        <v>1.0</v>
      </c>
      <c r="AF47" s="42">
        <v>1.0</v>
      </c>
      <c r="AG47" s="25"/>
      <c r="AH47" s="25"/>
      <c r="AI47" s="25"/>
      <c r="AJ47" s="25"/>
      <c r="AK47" s="25"/>
      <c r="AL47" s="25"/>
    </row>
    <row r="48">
      <c r="A48" s="26" t="s">
        <v>489</v>
      </c>
      <c r="B48" s="25" t="s">
        <v>475</v>
      </c>
      <c r="C48" s="25" t="s">
        <v>135</v>
      </c>
      <c r="D48" s="28">
        <v>95.72524120759415</v>
      </c>
      <c r="E48" s="29">
        <v>0.1738794048551292</v>
      </c>
      <c r="F48" s="30">
        <v>0.0</v>
      </c>
      <c r="G48" s="59"/>
      <c r="H48" s="34" t="s">
        <v>64</v>
      </c>
      <c r="I48" s="35" t="s">
        <v>45</v>
      </c>
      <c r="J48" s="36">
        <v>3000.0</v>
      </c>
      <c r="K48" s="28" t="s">
        <v>64</v>
      </c>
      <c r="L48" s="28" t="s">
        <v>64</v>
      </c>
      <c r="M48" s="34" t="s">
        <v>64</v>
      </c>
      <c r="N48" s="35" t="s">
        <v>30</v>
      </c>
      <c r="O48" s="36">
        <v>3000.0</v>
      </c>
      <c r="P48" s="28" t="s">
        <v>64</v>
      </c>
      <c r="Q48" s="37" t="s">
        <v>64</v>
      </c>
      <c r="R48" s="38" t="s">
        <v>64</v>
      </c>
      <c r="S48" s="39" t="s">
        <v>64</v>
      </c>
      <c r="T48" s="40" t="s">
        <v>64</v>
      </c>
      <c r="U48" s="40" t="s">
        <v>64</v>
      </c>
      <c r="V48" s="40" t="s">
        <v>64</v>
      </c>
      <c r="W48" s="40" t="s">
        <v>64</v>
      </c>
      <c r="X48" s="39" t="s">
        <v>64</v>
      </c>
      <c r="Y48" s="41" t="s">
        <v>64</v>
      </c>
      <c r="Z48" s="41" t="s">
        <v>64</v>
      </c>
      <c r="AA48" s="41" t="s">
        <v>64</v>
      </c>
      <c r="AB48" s="42">
        <v>0.0</v>
      </c>
      <c r="AC48" s="42">
        <v>0.0</v>
      </c>
      <c r="AD48" s="42">
        <v>0.0</v>
      </c>
      <c r="AE48" s="42">
        <v>1.0</v>
      </c>
      <c r="AF48" s="42">
        <v>1.0</v>
      </c>
      <c r="AG48" s="25"/>
      <c r="AH48" s="25"/>
      <c r="AI48" s="25"/>
      <c r="AJ48" s="25"/>
      <c r="AK48" s="25"/>
      <c r="AL48" s="25"/>
    </row>
    <row r="49">
      <c r="A49" s="26" t="s">
        <v>490</v>
      </c>
      <c r="B49" s="25" t="s">
        <v>475</v>
      </c>
      <c r="C49" s="25" t="s">
        <v>135</v>
      </c>
      <c r="D49" s="28">
        <v>95.72524120759415</v>
      </c>
      <c r="E49" s="29">
        <v>0.1774074074074074</v>
      </c>
      <c r="F49" s="30">
        <v>0.0</v>
      </c>
      <c r="G49" s="59"/>
      <c r="H49" s="34" t="s">
        <v>64</v>
      </c>
      <c r="I49" s="35" t="s">
        <v>30</v>
      </c>
      <c r="J49" s="36">
        <v>3000.0</v>
      </c>
      <c r="K49" s="28" t="s">
        <v>64</v>
      </c>
      <c r="L49" s="28" t="s">
        <v>64</v>
      </c>
      <c r="M49" s="34" t="s">
        <v>64</v>
      </c>
      <c r="N49" s="35" t="s">
        <v>30</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0.0</v>
      </c>
      <c r="AD49" s="42">
        <v>0.0</v>
      </c>
      <c r="AE49" s="42">
        <v>1.0</v>
      </c>
      <c r="AF49" s="42">
        <v>0.0</v>
      </c>
      <c r="AG49" s="25"/>
      <c r="AH49" s="25"/>
      <c r="AI49" s="25"/>
      <c r="AJ49" s="25"/>
      <c r="AK49" s="25"/>
      <c r="AL49" s="25"/>
    </row>
    <row r="50">
      <c r="A50" s="26" t="s">
        <v>491</v>
      </c>
      <c r="B50" s="25" t="s">
        <v>475</v>
      </c>
      <c r="C50" s="25" t="s">
        <v>135</v>
      </c>
      <c r="D50" s="28">
        <v>95.72524120759415</v>
      </c>
      <c r="E50" s="29">
        <v>0.19204176904176903</v>
      </c>
      <c r="F50" s="30">
        <v>0.0</v>
      </c>
      <c r="G50" s="59"/>
      <c r="H50" s="34" t="s">
        <v>64</v>
      </c>
      <c r="I50" s="35" t="s">
        <v>58</v>
      </c>
      <c r="J50" s="36">
        <v>4000.0</v>
      </c>
      <c r="K50" s="28" t="s">
        <v>64</v>
      </c>
      <c r="L50" s="28" t="s">
        <v>64</v>
      </c>
      <c r="M50" s="34" t="s">
        <v>64</v>
      </c>
      <c r="N50" s="35" t="s">
        <v>28</v>
      </c>
      <c r="O50" s="36">
        <v>4600.0</v>
      </c>
      <c r="P50" s="28" t="s">
        <v>64</v>
      </c>
      <c r="Q50" s="37" t="s">
        <v>64</v>
      </c>
      <c r="R50" s="38" t="s">
        <v>64</v>
      </c>
      <c r="S50" s="39" t="s">
        <v>64</v>
      </c>
      <c r="T50" s="40" t="s">
        <v>64</v>
      </c>
      <c r="U50" s="40" t="s">
        <v>64</v>
      </c>
      <c r="V50" s="40" t="s">
        <v>64</v>
      </c>
      <c r="W50" s="40" t="s">
        <v>64</v>
      </c>
      <c r="X50" s="39" t="s">
        <v>64</v>
      </c>
      <c r="Y50" s="41" t="s">
        <v>64</v>
      </c>
      <c r="Z50" s="41" t="s">
        <v>64</v>
      </c>
      <c r="AA50" s="41" t="s">
        <v>64</v>
      </c>
      <c r="AB50" s="42">
        <v>1.0</v>
      </c>
      <c r="AC50" s="42">
        <v>1.0</v>
      </c>
      <c r="AD50" s="42">
        <v>0.0</v>
      </c>
      <c r="AE50" s="42">
        <v>0.0</v>
      </c>
      <c r="AF50" s="42">
        <v>0.0</v>
      </c>
      <c r="AG50" s="25"/>
      <c r="AH50" s="25"/>
      <c r="AI50" s="25"/>
      <c r="AJ50" s="25"/>
      <c r="AK50" s="25"/>
      <c r="AL50" s="25"/>
    </row>
    <row r="51">
      <c r="A51" s="26" t="s">
        <v>494</v>
      </c>
      <c r="B51" s="25" t="s">
        <v>493</v>
      </c>
      <c r="C51" s="25" t="s">
        <v>400</v>
      </c>
      <c r="D51" s="28">
        <v>98.3783380018674</v>
      </c>
      <c r="E51" s="29">
        <v>0.2275931863727455</v>
      </c>
      <c r="F51" s="30">
        <v>34.0</v>
      </c>
      <c r="G51" s="59"/>
      <c r="H51" s="34">
        <v>44.404251718223215</v>
      </c>
      <c r="I51" s="35" t="s">
        <v>45</v>
      </c>
      <c r="J51" s="36">
        <v>8900.0</v>
      </c>
      <c r="K51" s="28">
        <v>4.989241766092496</v>
      </c>
      <c r="L51" s="28">
        <v>8.017390291398602</v>
      </c>
      <c r="M51" s="34">
        <v>44.331208429978005</v>
      </c>
      <c r="N51" s="35" t="s">
        <v>31</v>
      </c>
      <c r="O51" s="36">
        <v>8600.0</v>
      </c>
      <c r="P51" s="28">
        <v>5.154791677904419</v>
      </c>
      <c r="Q51" s="37">
        <v>8.273441286390389</v>
      </c>
      <c r="R51" s="38">
        <v>16.25854318326631</v>
      </c>
      <c r="S51" s="39">
        <v>15.309677145490669</v>
      </c>
      <c r="T51" s="40">
        <v>0.09402180232759856</v>
      </c>
      <c r="U51" s="40">
        <v>0.009460099207499649</v>
      </c>
      <c r="V51" s="40">
        <v>0.04199125668635049</v>
      </c>
      <c r="W51" s="40">
        <v>0.03600629596323846</v>
      </c>
      <c r="X51" s="39">
        <v>17.082640183831682</v>
      </c>
      <c r="Y51" s="41">
        <v>27.321611534391533</v>
      </c>
      <c r="Z51" s="41">
        <v>15.498485128390701</v>
      </c>
      <c r="AA51" s="41">
        <v>28.8327233015873</v>
      </c>
      <c r="AB51" s="42">
        <v>0.0</v>
      </c>
      <c r="AC51" s="42">
        <v>0.0</v>
      </c>
      <c r="AD51" s="42">
        <v>0.0</v>
      </c>
      <c r="AE51" s="42">
        <v>1.0</v>
      </c>
      <c r="AF51" s="42">
        <v>1.0</v>
      </c>
      <c r="AG51" s="25"/>
      <c r="AH51" s="25"/>
      <c r="AI51" s="25"/>
      <c r="AJ51" s="25"/>
      <c r="AK51" s="25"/>
      <c r="AL51" s="25"/>
    </row>
    <row r="52">
      <c r="A52" s="26" t="s">
        <v>495</v>
      </c>
      <c r="B52" s="25" t="s">
        <v>493</v>
      </c>
      <c r="C52" s="25" t="s">
        <v>400</v>
      </c>
      <c r="D52" s="28">
        <v>98.3783380018674</v>
      </c>
      <c r="E52" s="29">
        <v>0.2474863081491257</v>
      </c>
      <c r="F52" s="30">
        <v>33.0</v>
      </c>
      <c r="G52" s="59"/>
      <c r="H52" s="34">
        <v>37.434391992640336</v>
      </c>
      <c r="I52" s="35" t="s">
        <v>45</v>
      </c>
      <c r="J52" s="36">
        <v>7000.0</v>
      </c>
      <c r="K52" s="28">
        <v>5.347770284662905</v>
      </c>
      <c r="L52" s="28">
        <v>7.583800352935917</v>
      </c>
      <c r="M52" s="34">
        <v>38.082610930994846</v>
      </c>
      <c r="N52" s="35" t="s">
        <v>30</v>
      </c>
      <c r="O52" s="36">
        <v>7800.0</v>
      </c>
      <c r="P52" s="28">
        <v>4.882386016794211</v>
      </c>
      <c r="Q52" s="37">
        <v>7.011394150739774</v>
      </c>
      <c r="R52" s="38">
        <v>17.46964575041715</v>
      </c>
      <c r="S52" s="39">
        <v>16.45009846640199</v>
      </c>
      <c r="T52" s="40">
        <v>0.07783417427732728</v>
      </c>
      <c r="U52" s="40">
        <v>0.013562015214988843</v>
      </c>
      <c r="V52" s="40">
        <v>0.05896528354342975</v>
      </c>
      <c r="W52" s="40">
        <v>0.03419986445518926</v>
      </c>
      <c r="X52" s="39">
        <v>16.570652244741176</v>
      </c>
      <c r="Y52" s="41">
        <v>20.86373974789916</v>
      </c>
      <c r="Z52" s="41">
        <v>14.955462314748356</v>
      </c>
      <c r="AA52" s="41">
        <v>23.127148616246494</v>
      </c>
      <c r="AB52" s="42">
        <v>0.0</v>
      </c>
      <c r="AC52" s="42">
        <v>0.0</v>
      </c>
      <c r="AD52" s="42">
        <v>0.0</v>
      </c>
      <c r="AE52" s="42">
        <v>1.0</v>
      </c>
      <c r="AF52" s="42">
        <v>1.0</v>
      </c>
      <c r="AG52" s="25"/>
      <c r="AH52" s="25"/>
      <c r="AI52" s="25"/>
      <c r="AJ52" s="25"/>
      <c r="AK52" s="25"/>
      <c r="AL52" s="25"/>
    </row>
    <row r="53">
      <c r="A53" s="26" t="s">
        <v>492</v>
      </c>
      <c r="B53" s="25" t="s">
        <v>493</v>
      </c>
      <c r="C53" s="25" t="s">
        <v>400</v>
      </c>
      <c r="D53" s="28">
        <v>98.3783380018674</v>
      </c>
      <c r="E53" s="29">
        <v>0.18277249747219412</v>
      </c>
      <c r="F53" s="30">
        <v>32.0</v>
      </c>
      <c r="G53" s="59"/>
      <c r="H53" s="34">
        <v>24.252031468616796</v>
      </c>
      <c r="I53" s="35" t="s">
        <v>28</v>
      </c>
      <c r="J53" s="36">
        <v>5500.0</v>
      </c>
      <c r="K53" s="28">
        <v>4.4094602670212355</v>
      </c>
      <c r="L53" s="28">
        <v>4.550838414384409</v>
      </c>
      <c r="M53" s="34">
        <v>24.119923255100804</v>
      </c>
      <c r="N53" s="35" t="s">
        <v>28</v>
      </c>
      <c r="O53" s="36">
        <v>5700.0</v>
      </c>
      <c r="P53" s="28">
        <v>4.231565483351019</v>
      </c>
      <c r="Q53" s="37">
        <v>4.349811886919961</v>
      </c>
      <c r="R53" s="38">
        <v>11.802810657671287</v>
      </c>
      <c r="S53" s="39">
        <v>11.113985954429289</v>
      </c>
      <c r="T53" s="40">
        <v>0.051642346850026784</v>
      </c>
      <c r="U53" s="40">
        <v>0.024476803533944474</v>
      </c>
      <c r="V53" s="40">
        <v>0.025589385512760132</v>
      </c>
      <c r="W53" s="40">
        <v>0.021231772762398807</v>
      </c>
      <c r="X53" s="39">
        <v>13.37466656354366</v>
      </c>
      <c r="Y53" s="41">
        <v>10.877364905073136</v>
      </c>
      <c r="Z53" s="41">
        <v>11.875755307388388</v>
      </c>
      <c r="AA53" s="41">
        <v>12.244167947712416</v>
      </c>
      <c r="AB53" s="42">
        <v>0.0</v>
      </c>
      <c r="AC53" s="42">
        <v>1.0</v>
      </c>
      <c r="AD53" s="42">
        <v>0.0</v>
      </c>
      <c r="AE53" s="42">
        <v>0.0</v>
      </c>
      <c r="AF53" s="42">
        <v>0.0</v>
      </c>
      <c r="AG53" s="25"/>
      <c r="AH53" s="25"/>
      <c r="AI53" s="25"/>
      <c r="AJ53" s="25"/>
      <c r="AK53" s="25"/>
      <c r="AL53" s="25"/>
    </row>
    <row r="54">
      <c r="A54" s="26" t="s">
        <v>496</v>
      </c>
      <c r="B54" s="25" t="s">
        <v>493</v>
      </c>
      <c r="C54" s="25" t="s">
        <v>400</v>
      </c>
      <c r="D54" s="28">
        <v>98.3783380018674</v>
      </c>
      <c r="E54" s="29">
        <v>0.2137773204363038</v>
      </c>
      <c r="F54" s="30">
        <v>32.0</v>
      </c>
      <c r="G54" s="59"/>
      <c r="H54" s="34">
        <v>28.115716090554766</v>
      </c>
      <c r="I54" s="35" t="s">
        <v>44</v>
      </c>
      <c r="J54" s="36">
        <v>5200.0</v>
      </c>
      <c r="K54" s="28">
        <v>5.406868478952839</v>
      </c>
      <c r="L54" s="28">
        <v>6.217992593151565</v>
      </c>
      <c r="M54" s="34">
        <v>27.546804000263087</v>
      </c>
      <c r="N54" s="35" t="s">
        <v>29</v>
      </c>
      <c r="O54" s="36">
        <v>5700.0</v>
      </c>
      <c r="P54" s="28">
        <v>4.832772631625103</v>
      </c>
      <c r="Q54" s="37">
        <v>5.475221107088167</v>
      </c>
      <c r="R54" s="38">
        <v>14.195638271221359</v>
      </c>
      <c r="S54" s="39">
        <v>13.367165579155477</v>
      </c>
      <c r="T54" s="40">
        <v>0.06034943190680624</v>
      </c>
      <c r="U54" s="40">
        <v>0.024311382521699197</v>
      </c>
      <c r="V54" s="40">
        <v>0.027457561436272038</v>
      </c>
      <c r="W54" s="40">
        <v>0.02316731746185453</v>
      </c>
      <c r="X54" s="39">
        <v>14.537865807330366</v>
      </c>
      <c r="Y54" s="41">
        <v>13.5778502832244</v>
      </c>
      <c r="Z54" s="41">
        <v>12.980907275706599</v>
      </c>
      <c r="AA54" s="41">
        <v>14.565896724556488</v>
      </c>
      <c r="AB54" s="42">
        <v>0.0</v>
      </c>
      <c r="AC54" s="42">
        <v>0.0</v>
      </c>
      <c r="AD54" s="42">
        <v>1.0</v>
      </c>
      <c r="AE54" s="42">
        <v>1.0</v>
      </c>
      <c r="AF54" s="42">
        <v>0.0</v>
      </c>
      <c r="AG54" s="25"/>
      <c r="AH54" s="25"/>
      <c r="AI54" s="25"/>
      <c r="AJ54" s="25"/>
      <c r="AK54" s="25"/>
      <c r="AL54" s="25"/>
    </row>
    <row r="55">
      <c r="A55" s="26" t="s">
        <v>497</v>
      </c>
      <c r="B55" s="25" t="s">
        <v>493</v>
      </c>
      <c r="C55" s="25" t="s">
        <v>400</v>
      </c>
      <c r="D55" s="28">
        <v>98.3783380018674</v>
      </c>
      <c r="E55" s="29">
        <v>0.21227272727272728</v>
      </c>
      <c r="F55" s="30">
        <v>30.0</v>
      </c>
      <c r="G55" s="59"/>
      <c r="H55" s="34">
        <v>28.024880192225755</v>
      </c>
      <c r="I55" s="35" t="s">
        <v>40</v>
      </c>
      <c r="J55" s="36">
        <v>5800.0</v>
      </c>
      <c r="K55" s="28">
        <v>4.831875895211336</v>
      </c>
      <c r="L55" s="28">
        <v>5.54359319491327</v>
      </c>
      <c r="M55" s="34">
        <v>27.708989993296292</v>
      </c>
      <c r="N55" s="35" t="s">
        <v>28</v>
      </c>
      <c r="O55" s="36">
        <v>6000.0</v>
      </c>
      <c r="P55" s="28">
        <v>4.618164998882715</v>
      </c>
      <c r="Q55" s="37">
        <v>5.254617293797507</v>
      </c>
      <c r="R55" s="38">
        <v>13.196862094095177</v>
      </c>
      <c r="S55" s="39">
        <v>12.426679052161653</v>
      </c>
      <c r="T55" s="40">
        <v>0.06017255626323853</v>
      </c>
      <c r="U55" s="40">
        <v>0.022183869635023064</v>
      </c>
      <c r="V55" s="40">
        <v>0.03922641326021246</v>
      </c>
      <c r="W55" s="40">
        <v>0.027801244349470962</v>
      </c>
      <c r="X55" s="39">
        <v>13.730815112860675</v>
      </c>
      <c r="Y55" s="41">
        <v>14.29406507936508</v>
      </c>
      <c r="Z55" s="41">
        <v>12.194111225789293</v>
      </c>
      <c r="AA55" s="41">
        <v>15.514878767507001</v>
      </c>
      <c r="AB55" s="42">
        <v>0.0</v>
      </c>
      <c r="AC55" s="42">
        <v>1.0</v>
      </c>
      <c r="AD55" s="42">
        <v>1.0</v>
      </c>
      <c r="AE55" s="42">
        <v>0.0</v>
      </c>
      <c r="AF55" s="42">
        <v>0.0</v>
      </c>
      <c r="AG55" s="25"/>
      <c r="AH55" s="25"/>
      <c r="AI55" s="25"/>
      <c r="AJ55" s="25"/>
      <c r="AK55" s="25"/>
      <c r="AL55" s="25"/>
    </row>
    <row r="56">
      <c r="A56" s="26" t="s">
        <v>498</v>
      </c>
      <c r="B56" s="25" t="s">
        <v>493</v>
      </c>
      <c r="C56" s="25" t="s">
        <v>400</v>
      </c>
      <c r="D56" s="28">
        <v>98.3783380018674</v>
      </c>
      <c r="E56" s="29">
        <v>0.20954977029096478</v>
      </c>
      <c r="F56" s="30">
        <v>26.0</v>
      </c>
      <c r="G56" s="59"/>
      <c r="H56" s="34">
        <v>22.24563364918552</v>
      </c>
      <c r="I56" s="35" t="s">
        <v>58</v>
      </c>
      <c r="J56" s="36">
        <v>4900.0</v>
      </c>
      <c r="K56" s="28">
        <v>4.539925234527657</v>
      </c>
      <c r="L56" s="28">
        <v>4.398456796838222</v>
      </c>
      <c r="M56" s="34">
        <v>21.675716403226815</v>
      </c>
      <c r="N56" s="35" t="s">
        <v>27</v>
      </c>
      <c r="O56" s="36">
        <v>4000.0</v>
      </c>
      <c r="P56" s="28">
        <v>5.418929100806704</v>
      </c>
      <c r="Q56" s="37">
        <v>5.151265322662334</v>
      </c>
      <c r="R56" s="38">
        <v>11.26293174713175</v>
      </c>
      <c r="S56" s="39">
        <v>10.60561495680347</v>
      </c>
      <c r="T56" s="40">
        <v>0.04967281397764318</v>
      </c>
      <c r="U56" s="40">
        <v>0.030202590525603312</v>
      </c>
      <c r="V56" s="40">
        <v>0.031057380823497745</v>
      </c>
      <c r="W56" s="40">
        <v>0.031057380823497745</v>
      </c>
      <c r="X56" s="39">
        <v>11.754506198205128</v>
      </c>
      <c r="Y56" s="41">
        <v>10.491127450980391</v>
      </c>
      <c r="Z56" s="41">
        <v>10.122287361210011</v>
      </c>
      <c r="AA56" s="41">
        <v>11.553429042016802</v>
      </c>
      <c r="AB56" s="42">
        <v>1.0</v>
      </c>
      <c r="AC56" s="42">
        <v>1.0</v>
      </c>
      <c r="AD56" s="42">
        <v>0.0</v>
      </c>
      <c r="AE56" s="42">
        <v>0.0</v>
      </c>
      <c r="AF56" s="42">
        <v>0.0</v>
      </c>
      <c r="AG56" s="25"/>
      <c r="AH56" s="25"/>
      <c r="AI56" s="25"/>
      <c r="AJ56" s="25"/>
      <c r="AK56" s="25"/>
      <c r="AL56" s="25"/>
    </row>
    <row r="57">
      <c r="A57" s="26" t="s">
        <v>499</v>
      </c>
      <c r="B57" s="25" t="s">
        <v>493</v>
      </c>
      <c r="C57" s="25" t="s">
        <v>400</v>
      </c>
      <c r="D57" s="28">
        <v>98.3783380018674</v>
      </c>
      <c r="E57" s="29">
        <v>0.21893700787401574</v>
      </c>
      <c r="F57" s="30">
        <v>18.0</v>
      </c>
      <c r="G57" s="59"/>
      <c r="H57" s="34">
        <v>16.391069501232415</v>
      </c>
      <c r="I57" s="35" t="s">
        <v>27</v>
      </c>
      <c r="J57" s="36">
        <v>4000.0</v>
      </c>
      <c r="K57" s="28">
        <v>4.097767375308104</v>
      </c>
      <c r="L57" s="28">
        <v>3.17469164682972</v>
      </c>
      <c r="M57" s="34">
        <v>15.958226296782659</v>
      </c>
      <c r="N57" s="35" t="s">
        <v>27</v>
      </c>
      <c r="O57" s="36">
        <v>3900.0</v>
      </c>
      <c r="P57" s="28">
        <v>4.091852896610939</v>
      </c>
      <c r="Q57" s="37">
        <v>3.108607384710642</v>
      </c>
      <c r="R57" s="38">
        <v>8.215835625738254</v>
      </c>
      <c r="S57" s="39">
        <v>7.736350636871985</v>
      </c>
      <c r="T57" s="40">
        <v>0.05622433389078464</v>
      </c>
      <c r="U57" s="40">
        <v>0.019060719666552206</v>
      </c>
      <c r="V57" s="40">
        <v>0.03812143933310441</v>
      </c>
      <c r="W57" s="40">
        <v>0.042814782366577056</v>
      </c>
      <c r="X57" s="39">
        <v>7.226205019439698</v>
      </c>
      <c r="Y57" s="41">
        <v>9.164864481792716</v>
      </c>
      <c r="Z57" s="41">
        <v>6.0848533219927425</v>
      </c>
      <c r="AA57" s="41">
        <v>9.873372974789916</v>
      </c>
      <c r="AB57" s="42">
        <v>1.0</v>
      </c>
      <c r="AC57" s="42">
        <v>0.0</v>
      </c>
      <c r="AD57" s="42">
        <v>0.0</v>
      </c>
      <c r="AE57" s="42">
        <v>0.0</v>
      </c>
      <c r="AF57" s="42">
        <v>0.0</v>
      </c>
      <c r="AG57" s="25"/>
      <c r="AH57" s="25"/>
      <c r="AI57" s="25"/>
      <c r="AJ57" s="25"/>
      <c r="AK57" s="25"/>
      <c r="AL57" s="25"/>
    </row>
    <row r="58">
      <c r="A58" s="26" t="s">
        <v>500</v>
      </c>
      <c r="B58" s="25" t="s">
        <v>493</v>
      </c>
      <c r="C58" s="25" t="s">
        <v>400</v>
      </c>
      <c r="D58" s="28">
        <v>98.3783380018674</v>
      </c>
      <c r="E58" s="29">
        <v>0.18658984375</v>
      </c>
      <c r="F58" s="30">
        <v>16.0</v>
      </c>
      <c r="G58" s="59"/>
      <c r="H58" s="34">
        <v>16.3432112016399</v>
      </c>
      <c r="I58" s="35" t="s">
        <v>45</v>
      </c>
      <c r="J58" s="36">
        <v>3400.0</v>
      </c>
      <c r="K58" s="28">
        <v>4.8068268240117344</v>
      </c>
      <c r="L58" s="28">
        <v>3.716063225397639</v>
      </c>
      <c r="M58" s="34">
        <v>16.80251720405395</v>
      </c>
      <c r="N58" s="35" t="s">
        <v>31</v>
      </c>
      <c r="O58" s="36">
        <v>3700.0</v>
      </c>
      <c r="P58" s="28">
        <v>4.541220865960526</v>
      </c>
      <c r="Q58" s="37">
        <v>3.5826873167046616</v>
      </c>
      <c r="R58" s="38">
        <v>6.045394776991953</v>
      </c>
      <c r="S58" s="39">
        <v>5.692579046567975</v>
      </c>
      <c r="T58" s="40">
        <v>0.06782196533946931</v>
      </c>
      <c r="U58" s="40">
        <v>9.303424600750247E-5</v>
      </c>
      <c r="V58" s="40">
        <v>0.040655965505278585</v>
      </c>
      <c r="W58" s="40">
        <v>0.030794335428483317</v>
      </c>
      <c r="X58" s="39">
        <v>5.287125649196703</v>
      </c>
      <c r="Y58" s="41">
        <v>11.056085552443196</v>
      </c>
      <c r="Z58" s="41">
        <v>4.780684300225755</v>
      </c>
      <c r="AA58" s="41">
        <v>12.021832903828194</v>
      </c>
      <c r="AB58" s="42">
        <v>0.0</v>
      </c>
      <c r="AC58" s="42">
        <v>0.0</v>
      </c>
      <c r="AD58" s="42">
        <v>0.0</v>
      </c>
      <c r="AE58" s="42">
        <v>1.0</v>
      </c>
      <c r="AF58" s="42">
        <v>1.0</v>
      </c>
      <c r="AG58" s="25"/>
      <c r="AH58" s="25"/>
      <c r="AI58" s="25"/>
      <c r="AJ58" s="25"/>
      <c r="AK58" s="25"/>
      <c r="AL58" s="25"/>
    </row>
    <row r="59">
      <c r="A59" s="26" t="s">
        <v>505</v>
      </c>
      <c r="B59" s="25" t="s">
        <v>493</v>
      </c>
      <c r="C59" s="25" t="s">
        <v>400</v>
      </c>
      <c r="D59" s="28">
        <v>98.3783380018674</v>
      </c>
      <c r="E59" s="29">
        <v>0.15022908366533863</v>
      </c>
      <c r="F59" s="30">
        <v>9.0</v>
      </c>
      <c r="G59" s="59"/>
      <c r="H59" s="34">
        <v>7.379347814904797</v>
      </c>
      <c r="I59" s="35" t="s">
        <v>44</v>
      </c>
      <c r="J59" s="36">
        <v>3800.0</v>
      </c>
      <c r="K59" s="28">
        <v>1.9419336355012624</v>
      </c>
      <c r="L59" s="28">
        <v>0.838817819353172</v>
      </c>
      <c r="M59" s="34">
        <v>7.329098368350699</v>
      </c>
      <c r="N59" s="35" t="s">
        <v>29</v>
      </c>
      <c r="O59" s="36">
        <v>3000.0</v>
      </c>
      <c r="P59" s="28">
        <v>2.443032789450233</v>
      </c>
      <c r="Q59" s="37">
        <v>1.0500022994423113</v>
      </c>
      <c r="R59" s="38">
        <v>2.6497265707392805</v>
      </c>
      <c r="S59" s="39">
        <v>2.495085682928746</v>
      </c>
      <c r="T59" s="40">
        <v>0.04150798182804564</v>
      </c>
      <c r="U59" s="40">
        <v>0.021339244453897645</v>
      </c>
      <c r="V59" s="40">
        <v>0.032143925190048356</v>
      </c>
      <c r="W59" s="40">
        <v>0.020889049423224698</v>
      </c>
      <c r="X59" s="39">
        <v>3.3092515123837885</v>
      </c>
      <c r="Y59" s="41">
        <v>4.070096302521009</v>
      </c>
      <c r="Z59" s="41">
        <v>2.9197812591070016</v>
      </c>
      <c r="AA59" s="41">
        <v>4.409317109243697</v>
      </c>
      <c r="AB59" s="42">
        <v>0.0</v>
      </c>
      <c r="AC59" s="42">
        <v>0.0</v>
      </c>
      <c r="AD59" s="42">
        <v>1.0</v>
      </c>
      <c r="AE59" s="42">
        <v>1.0</v>
      </c>
      <c r="AF59" s="42">
        <v>0.0</v>
      </c>
      <c r="AG59" s="25"/>
      <c r="AH59" s="25"/>
      <c r="AI59" s="25"/>
      <c r="AJ59" s="25"/>
      <c r="AK59" s="25"/>
      <c r="AL59" s="25"/>
    </row>
    <row r="60">
      <c r="A60" s="26" t="s">
        <v>503</v>
      </c>
      <c r="B60" s="25" t="s">
        <v>493</v>
      </c>
      <c r="C60" s="25" t="s">
        <v>400</v>
      </c>
      <c r="D60" s="28">
        <v>98.3783380018674</v>
      </c>
      <c r="E60" s="29">
        <v>0.13238870431893687</v>
      </c>
      <c r="F60" s="30">
        <v>4.0</v>
      </c>
      <c r="G60" s="59"/>
      <c r="H60" s="34">
        <v>2.3703371924263354</v>
      </c>
      <c r="I60" s="35" t="s">
        <v>44</v>
      </c>
      <c r="J60" s="36">
        <v>3000.0</v>
      </c>
      <c r="K60" s="28">
        <v>0.7901123974754451</v>
      </c>
      <c r="L60" s="28">
        <v>0.14861715228088773</v>
      </c>
      <c r="M60" s="34">
        <v>2.3261638395780637</v>
      </c>
      <c r="N60" s="35" t="s">
        <v>29</v>
      </c>
      <c r="O60" s="36">
        <v>3000.0</v>
      </c>
      <c r="P60" s="28">
        <v>0.7753879465260213</v>
      </c>
      <c r="Q60" s="37">
        <v>0.1438528178643956</v>
      </c>
      <c r="R60" s="38">
        <v>1.021274000211002</v>
      </c>
      <c r="S60" s="39">
        <v>0.9616713529663913</v>
      </c>
      <c r="T60" s="40">
        <v>0.02915099681614142</v>
      </c>
      <c r="U60" s="40">
        <v>0.01931585807270161</v>
      </c>
      <c r="V60" s="40">
        <v>0.02401191531056026</v>
      </c>
      <c r="W60" s="40">
        <v>0.01648050275927752</v>
      </c>
      <c r="X60" s="39">
        <v>1.16151336422839</v>
      </c>
      <c r="Y60" s="41">
        <v>1.2088238281979455</v>
      </c>
      <c r="Z60" s="41">
        <v>1.0147805940131713</v>
      </c>
      <c r="AA60" s="41">
        <v>1.3113832455648924</v>
      </c>
      <c r="AB60" s="42">
        <v>0.0</v>
      </c>
      <c r="AC60" s="42">
        <v>0.0</v>
      </c>
      <c r="AD60" s="42">
        <v>1.0</v>
      </c>
      <c r="AE60" s="42">
        <v>1.0</v>
      </c>
      <c r="AF60" s="42">
        <v>0.0</v>
      </c>
      <c r="AG60" s="25"/>
      <c r="AH60" s="25"/>
      <c r="AI60" s="25"/>
      <c r="AJ60" s="25"/>
      <c r="AK60" s="25"/>
      <c r="AL60" s="25"/>
    </row>
    <row r="61">
      <c r="A61" s="26" t="s">
        <v>502</v>
      </c>
      <c r="B61" s="25" t="s">
        <v>493</v>
      </c>
      <c r="C61" s="25" t="s">
        <v>400</v>
      </c>
      <c r="D61" s="28">
        <v>98.3783380018674</v>
      </c>
      <c r="E61" s="29">
        <v>0.18</v>
      </c>
      <c r="F61" s="30">
        <v>3.0</v>
      </c>
      <c r="G61" s="59"/>
      <c r="H61" s="34">
        <v>2.4234258429612074</v>
      </c>
      <c r="I61" s="35" t="s">
        <v>27</v>
      </c>
      <c r="J61" s="36">
        <v>3000.0</v>
      </c>
      <c r="K61" s="28">
        <v>0.8078086143204025</v>
      </c>
      <c r="L61" s="28">
        <v>0.1544296111548623</v>
      </c>
      <c r="M61" s="34">
        <v>2.3828948573726287</v>
      </c>
      <c r="N61" s="35" t="s">
        <v>28</v>
      </c>
      <c r="O61" s="36">
        <v>3000.0</v>
      </c>
      <c r="P61" s="28">
        <v>0.7942982857908762</v>
      </c>
      <c r="Q61" s="37">
        <v>0.14998352527562334</v>
      </c>
      <c r="R61" s="38">
        <v>1.0870129126530892</v>
      </c>
      <c r="S61" s="39">
        <v>1.0235736718912436</v>
      </c>
      <c r="T61" s="40">
        <v>0.05706269339676151</v>
      </c>
      <c r="U61" s="40">
        <v>0.023121026497877437</v>
      </c>
      <c r="V61" s="40">
        <v>0.03135211193112181</v>
      </c>
      <c r="W61" s="40">
        <v>0.028022684115427455</v>
      </c>
      <c r="X61" s="39">
        <v>1.305909409721245</v>
      </c>
      <c r="Y61" s="41">
        <v>1.1175164332399623</v>
      </c>
      <c r="Z61" s="41">
        <v>1.148677120677951</v>
      </c>
      <c r="AA61" s="41">
        <v>1.2342177366946778</v>
      </c>
      <c r="AB61" s="42">
        <v>1.0</v>
      </c>
      <c r="AC61" s="42">
        <v>0.0</v>
      </c>
      <c r="AD61" s="42">
        <v>0.0</v>
      </c>
      <c r="AE61" s="42">
        <v>0.0</v>
      </c>
      <c r="AF61" s="42">
        <v>0.0</v>
      </c>
      <c r="AG61" s="25"/>
      <c r="AH61" s="25"/>
      <c r="AI61" s="25"/>
      <c r="AJ61" s="25"/>
      <c r="AK61" s="25"/>
      <c r="AL61" s="25"/>
    </row>
    <row r="62">
      <c r="A62" s="26" t="s">
        <v>508</v>
      </c>
      <c r="B62" s="25" t="s">
        <v>493</v>
      </c>
      <c r="C62" s="25" t="s">
        <v>400</v>
      </c>
      <c r="D62" s="28">
        <v>98.3783380018674</v>
      </c>
      <c r="E62" s="29">
        <v>0.20552139144342263</v>
      </c>
      <c r="F62" s="30">
        <v>3.0</v>
      </c>
      <c r="G62" s="59"/>
      <c r="H62" s="34">
        <v>2.6494725965500674</v>
      </c>
      <c r="I62" s="35" t="s">
        <v>44</v>
      </c>
      <c r="J62" s="36">
        <v>3000.0</v>
      </c>
      <c r="K62" s="28">
        <v>0.8831575321833558</v>
      </c>
      <c r="L62" s="28">
        <v>0.1802238990375584</v>
      </c>
      <c r="M62" s="34">
        <v>2.5958537980405207</v>
      </c>
      <c r="N62" s="35" t="s">
        <v>30</v>
      </c>
      <c r="O62" s="36">
        <v>3000.0</v>
      </c>
      <c r="P62" s="28">
        <v>0.8652845993468403</v>
      </c>
      <c r="Q62" s="37">
        <v>0.1739534914953932</v>
      </c>
      <c r="R62" s="38">
        <v>1.2699734716364255</v>
      </c>
      <c r="S62" s="39">
        <v>1.1958564561985308</v>
      </c>
      <c r="T62" s="40">
        <v>0.051764240776411015</v>
      </c>
      <c r="U62" s="40">
        <v>0.023279713402188502</v>
      </c>
      <c r="V62" s="40">
        <v>0.026686500729338036</v>
      </c>
      <c r="W62" s="40">
        <v>0.026781133710647744</v>
      </c>
      <c r="X62" s="39">
        <v>1.2192975078479202</v>
      </c>
      <c r="Y62" s="41">
        <v>1.4301750887021472</v>
      </c>
      <c r="Z62" s="41">
        <v>1.0653942910377199</v>
      </c>
      <c r="AA62" s="41">
        <v>1.530459507002801</v>
      </c>
      <c r="AB62" s="42">
        <v>0.0</v>
      </c>
      <c r="AC62" s="42">
        <v>0.0</v>
      </c>
      <c r="AD62" s="42">
        <v>1.0</v>
      </c>
      <c r="AE62" s="42">
        <v>1.0</v>
      </c>
      <c r="AF62" s="42">
        <v>0.0</v>
      </c>
      <c r="AG62" s="25"/>
      <c r="AH62" s="25"/>
      <c r="AI62" s="25"/>
      <c r="AJ62" s="25"/>
      <c r="AK62" s="25"/>
      <c r="AL62" s="25"/>
    </row>
    <row r="63">
      <c r="A63" s="26" t="s">
        <v>504</v>
      </c>
      <c r="B63" s="25" t="s">
        <v>493</v>
      </c>
      <c r="C63" s="25" t="s">
        <v>400</v>
      </c>
      <c r="D63" s="28">
        <v>98.3783380018674</v>
      </c>
      <c r="E63" s="29">
        <v>0.17675709779179807</v>
      </c>
      <c r="F63" s="30">
        <v>0.0</v>
      </c>
      <c r="G63" s="59"/>
      <c r="H63" s="34" t="s">
        <v>64</v>
      </c>
      <c r="I63" s="35" t="s">
        <v>30</v>
      </c>
      <c r="J63" s="36">
        <v>3000.0</v>
      </c>
      <c r="K63" s="28" t="s">
        <v>64</v>
      </c>
      <c r="L63" s="28" t="s">
        <v>64</v>
      </c>
      <c r="M63" s="34" t="s">
        <v>64</v>
      </c>
      <c r="N63" s="35" t="s">
        <v>30</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0.0</v>
      </c>
      <c r="AD63" s="42">
        <v>0.0</v>
      </c>
      <c r="AE63" s="42">
        <v>1.0</v>
      </c>
      <c r="AF63" s="42">
        <v>0.0</v>
      </c>
      <c r="AG63" s="25"/>
      <c r="AH63" s="25"/>
      <c r="AI63" s="25"/>
      <c r="AJ63" s="25"/>
      <c r="AK63" s="25"/>
      <c r="AL63" s="25"/>
    </row>
    <row r="64">
      <c r="A64" s="26" t="s">
        <v>501</v>
      </c>
      <c r="B64" s="25" t="s">
        <v>493</v>
      </c>
      <c r="C64" s="25" t="s">
        <v>400</v>
      </c>
      <c r="D64" s="28">
        <v>98.3783380018674</v>
      </c>
      <c r="E64" s="29">
        <v>0.18449014276002718</v>
      </c>
      <c r="F64" s="30">
        <v>0.0</v>
      </c>
      <c r="G64" s="59"/>
      <c r="H64" s="34" t="s">
        <v>64</v>
      </c>
      <c r="I64" s="35" t="s">
        <v>45</v>
      </c>
      <c r="J64" s="36">
        <v>4100.0</v>
      </c>
      <c r="K64" s="28" t="s">
        <v>64</v>
      </c>
      <c r="L64" s="28" t="s">
        <v>64</v>
      </c>
      <c r="M64" s="34" t="s">
        <v>64</v>
      </c>
      <c r="N64" s="35" t="s">
        <v>31</v>
      </c>
      <c r="O64" s="36">
        <v>3700.0</v>
      </c>
      <c r="P64" s="28" t="s">
        <v>64</v>
      </c>
      <c r="Q64" s="37" t="s">
        <v>64</v>
      </c>
      <c r="R64" s="38" t="s">
        <v>64</v>
      </c>
      <c r="S64" s="39" t="s">
        <v>64</v>
      </c>
      <c r="T64" s="40" t="s">
        <v>64</v>
      </c>
      <c r="U64" s="40" t="s">
        <v>64</v>
      </c>
      <c r="V64" s="40" t="s">
        <v>64</v>
      </c>
      <c r="W64" s="40" t="s">
        <v>64</v>
      </c>
      <c r="X64" s="39" t="s">
        <v>64</v>
      </c>
      <c r="Y64" s="41" t="s">
        <v>64</v>
      </c>
      <c r="Z64" s="41" t="s">
        <v>64</v>
      </c>
      <c r="AA64" s="41" t="s">
        <v>64</v>
      </c>
      <c r="AB64" s="42">
        <v>0.0</v>
      </c>
      <c r="AC64" s="42">
        <v>0.0</v>
      </c>
      <c r="AD64" s="42">
        <v>0.0</v>
      </c>
      <c r="AE64" s="42">
        <v>1.0</v>
      </c>
      <c r="AF64" s="42">
        <v>1.0</v>
      </c>
      <c r="AG64" s="25"/>
      <c r="AH64" s="25"/>
      <c r="AI64" s="25"/>
      <c r="AJ64" s="25"/>
      <c r="AK64" s="25"/>
      <c r="AL64" s="25"/>
    </row>
    <row r="65">
      <c r="A65" s="26" t="s">
        <v>506</v>
      </c>
      <c r="B65" s="25" t="s">
        <v>493</v>
      </c>
      <c r="C65" s="25" t="s">
        <v>400</v>
      </c>
      <c r="D65" s="28">
        <v>98.3783380018674</v>
      </c>
      <c r="E65" s="29">
        <v>0.18</v>
      </c>
      <c r="F65" s="30">
        <v>0.0</v>
      </c>
      <c r="G65" s="59"/>
      <c r="H65" s="34" t="s">
        <v>64</v>
      </c>
      <c r="I65" s="35" t="s">
        <v>27</v>
      </c>
      <c r="J65" s="36">
        <v>3000.0</v>
      </c>
      <c r="K65" s="28" t="s">
        <v>64</v>
      </c>
      <c r="L65" s="28" t="s">
        <v>64</v>
      </c>
      <c r="M65" s="34" t="s">
        <v>64</v>
      </c>
      <c r="N65" s="35" t="s">
        <v>27</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1.0</v>
      </c>
      <c r="AC65" s="42">
        <v>0.0</v>
      </c>
      <c r="AD65" s="42">
        <v>0.0</v>
      </c>
      <c r="AE65" s="42">
        <v>0.0</v>
      </c>
      <c r="AF65" s="42">
        <v>0.0</v>
      </c>
      <c r="AG65" s="25"/>
      <c r="AH65" s="25"/>
      <c r="AI65" s="25"/>
      <c r="AJ65" s="25"/>
      <c r="AK65" s="25"/>
      <c r="AL65" s="25"/>
    </row>
    <row r="66">
      <c r="A66" s="26" t="s">
        <v>507</v>
      </c>
      <c r="B66" s="25" t="s">
        <v>493</v>
      </c>
      <c r="C66" s="25" t="s">
        <v>400</v>
      </c>
      <c r="D66" s="28">
        <v>98.3783380018674</v>
      </c>
      <c r="E66" s="29">
        <v>0.18</v>
      </c>
      <c r="F66" s="30">
        <v>0.0</v>
      </c>
      <c r="G66" s="59"/>
      <c r="H66" s="34" t="s">
        <v>64</v>
      </c>
      <c r="I66" s="35" t="s">
        <v>40</v>
      </c>
      <c r="J66" s="36">
        <v>3000.0</v>
      </c>
      <c r="K66" s="28" t="s">
        <v>64</v>
      </c>
      <c r="L66" s="28" t="s">
        <v>64</v>
      </c>
      <c r="M66" s="34" t="s">
        <v>64</v>
      </c>
      <c r="N66" s="35" t="s">
        <v>29</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1.0</v>
      </c>
      <c r="AD66" s="42">
        <v>1.0</v>
      </c>
      <c r="AE66" s="42">
        <v>0.0</v>
      </c>
      <c r="AF66" s="42">
        <v>0.0</v>
      </c>
      <c r="AG66" s="25"/>
      <c r="AH66" s="25"/>
      <c r="AI66" s="25"/>
      <c r="AJ66" s="25"/>
      <c r="AK66" s="25"/>
      <c r="AL66" s="25"/>
    </row>
    <row r="67">
      <c r="A67" s="26" t="s">
        <v>509</v>
      </c>
      <c r="B67" s="25" t="s">
        <v>493</v>
      </c>
      <c r="C67" s="25" t="s">
        <v>400</v>
      </c>
      <c r="D67" s="28">
        <v>98.3783380018674</v>
      </c>
      <c r="E67" s="29">
        <v>0.18</v>
      </c>
      <c r="F67" s="30">
        <v>0.0</v>
      </c>
      <c r="G67" s="59"/>
      <c r="H67" s="34" t="s">
        <v>64</v>
      </c>
      <c r="I67" s="35" t="s">
        <v>30</v>
      </c>
      <c r="J67" s="36">
        <v>3000.0</v>
      </c>
      <c r="K67" s="28" t="s">
        <v>64</v>
      </c>
      <c r="L67" s="28" t="s">
        <v>64</v>
      </c>
      <c r="M67" s="34" t="s">
        <v>64</v>
      </c>
      <c r="N67" s="35" t="s">
        <v>30</v>
      </c>
      <c r="O67" s="36">
        <v>3000.0</v>
      </c>
      <c r="P67" s="28" t="s">
        <v>64</v>
      </c>
      <c r="Q67" s="37" t="s">
        <v>64</v>
      </c>
      <c r="R67" s="38" t="s">
        <v>64</v>
      </c>
      <c r="S67" s="39" t="s">
        <v>64</v>
      </c>
      <c r="T67" s="40" t="s">
        <v>64</v>
      </c>
      <c r="U67" s="40" t="s">
        <v>64</v>
      </c>
      <c r="V67" s="40" t="s">
        <v>64</v>
      </c>
      <c r="W67" s="40" t="s">
        <v>64</v>
      </c>
      <c r="X67" s="39" t="s">
        <v>64</v>
      </c>
      <c r="Y67" s="41" t="s">
        <v>64</v>
      </c>
      <c r="Z67" s="41" t="s">
        <v>64</v>
      </c>
      <c r="AA67" s="41" t="s">
        <v>64</v>
      </c>
      <c r="AB67" s="42">
        <v>0.0</v>
      </c>
      <c r="AC67" s="42">
        <v>0.0</v>
      </c>
      <c r="AD67" s="42">
        <v>0.0</v>
      </c>
      <c r="AE67" s="42">
        <v>1.0</v>
      </c>
      <c r="AF67" s="42">
        <v>0.0</v>
      </c>
      <c r="AG67" s="25"/>
      <c r="AH67" s="25"/>
      <c r="AI67" s="25"/>
      <c r="AJ67" s="25"/>
      <c r="AK67" s="25"/>
      <c r="AL67" s="25"/>
    </row>
    <row r="68">
      <c r="A68" s="26" t="s">
        <v>514</v>
      </c>
      <c r="B68" s="25" t="s">
        <v>511</v>
      </c>
      <c r="C68" s="25" t="s">
        <v>566</v>
      </c>
      <c r="D68" s="28">
        <v>99.54865546218488</v>
      </c>
      <c r="E68" s="29">
        <v>0.21963113367174283</v>
      </c>
      <c r="F68" s="30">
        <v>34.0</v>
      </c>
      <c r="G68" s="59"/>
      <c r="H68" s="34">
        <v>28.484335433328305</v>
      </c>
      <c r="I68" s="35" t="s">
        <v>58</v>
      </c>
      <c r="J68" s="36">
        <v>5200.0</v>
      </c>
      <c r="K68" s="28">
        <v>5.477756814101597</v>
      </c>
      <c r="L68" s="28">
        <v>6.3598710721294704</v>
      </c>
      <c r="M68" s="34">
        <v>28.050991336615006</v>
      </c>
      <c r="N68" s="35" t="s">
        <v>28</v>
      </c>
      <c r="O68" s="36">
        <v>5500.0</v>
      </c>
      <c r="P68" s="28">
        <v>5.10018024302091</v>
      </c>
      <c r="Q68" s="37">
        <v>5.855408299792814</v>
      </c>
      <c r="R68" s="38">
        <v>15.76304463610703</v>
      </c>
      <c r="S68" s="39">
        <v>15.386433975750508</v>
      </c>
      <c r="T68" s="40">
        <v>0.06477666603258281</v>
      </c>
      <c r="U68" s="40">
        <v>0.027122745133274707</v>
      </c>
      <c r="V68" s="40">
        <v>0.020466247243423406</v>
      </c>
      <c r="W68" s="40">
        <v>0.024738327978701107</v>
      </c>
      <c r="X68" s="39">
        <v>16.40006192886402</v>
      </c>
      <c r="Y68" s="41">
        <v>12.084273504464287</v>
      </c>
      <c r="Z68" s="41">
        <v>14.571605643757863</v>
      </c>
      <c r="AA68" s="41">
        <v>13.479385692857143</v>
      </c>
      <c r="AB68" s="42">
        <v>1.0</v>
      </c>
      <c r="AC68" s="42">
        <v>1.0</v>
      </c>
      <c r="AD68" s="42">
        <v>0.0</v>
      </c>
      <c r="AE68" s="42">
        <v>0.0</v>
      </c>
      <c r="AF68" s="42">
        <v>0.0</v>
      </c>
      <c r="AG68" s="25"/>
      <c r="AH68" s="25"/>
      <c r="AI68" s="25"/>
      <c r="AJ68" s="25"/>
      <c r="AK68" s="25"/>
      <c r="AL68" s="25"/>
    </row>
    <row r="69">
      <c r="A69" s="26" t="s">
        <v>513</v>
      </c>
      <c r="B69" s="25" t="s">
        <v>511</v>
      </c>
      <c r="C69" s="25" t="s">
        <v>566</v>
      </c>
      <c r="D69" s="28">
        <v>99.54865546218488</v>
      </c>
      <c r="E69" s="29">
        <v>0.21788023317435085</v>
      </c>
      <c r="F69" s="30">
        <v>34.0</v>
      </c>
      <c r="G69" s="59"/>
      <c r="H69" s="34">
        <v>32.199951886336116</v>
      </c>
      <c r="I69" s="35" t="s">
        <v>44</v>
      </c>
      <c r="J69" s="36">
        <v>6200.0</v>
      </c>
      <c r="K69" s="28">
        <v>5.193540626828406</v>
      </c>
      <c r="L69" s="28">
        <v>6.596144587187014</v>
      </c>
      <c r="M69" s="34">
        <v>31.93753971896153</v>
      </c>
      <c r="N69" s="35" t="s">
        <v>29</v>
      </c>
      <c r="O69" s="36">
        <v>6800.0</v>
      </c>
      <c r="P69" s="28">
        <v>4.696697017494342</v>
      </c>
      <c r="Q69" s="37">
        <v>5.929494106420183</v>
      </c>
      <c r="R69" s="38">
        <v>15.612759421104128</v>
      </c>
      <c r="S69" s="39">
        <v>15.239739375084536</v>
      </c>
      <c r="T69" s="40">
        <v>0.07637959572904608</v>
      </c>
      <c r="U69" s="40">
        <v>0.019144496072345318</v>
      </c>
      <c r="V69" s="40">
        <v>0.04027287774804248</v>
      </c>
      <c r="W69" s="40">
        <v>0.021128381675697163</v>
      </c>
      <c r="X69" s="39">
        <v>17.59129039377659</v>
      </c>
      <c r="Y69" s="41">
        <v>14.608661492559525</v>
      </c>
      <c r="Z69" s="41">
        <v>16.171396974318675</v>
      </c>
      <c r="AA69" s="41">
        <v>15.766142744642856</v>
      </c>
      <c r="AB69" s="42">
        <v>0.0</v>
      </c>
      <c r="AC69" s="42">
        <v>0.0</v>
      </c>
      <c r="AD69" s="42">
        <v>1.0</v>
      </c>
      <c r="AE69" s="42">
        <v>1.0</v>
      </c>
      <c r="AF69" s="42">
        <v>0.0</v>
      </c>
      <c r="AG69" s="25"/>
      <c r="AH69" s="25"/>
      <c r="AI69" s="25"/>
      <c r="AJ69" s="25"/>
      <c r="AK69" s="25"/>
      <c r="AL69" s="25"/>
    </row>
    <row r="70">
      <c r="A70" s="26" t="s">
        <v>515</v>
      </c>
      <c r="B70" s="25" t="s">
        <v>511</v>
      </c>
      <c r="C70" s="25" t="s">
        <v>566</v>
      </c>
      <c r="D70" s="28">
        <v>99.54865546218488</v>
      </c>
      <c r="E70" s="29">
        <v>0.15368352868599627</v>
      </c>
      <c r="F70" s="30">
        <v>31.0</v>
      </c>
      <c r="G70" s="59"/>
      <c r="H70" s="34">
        <v>22.58303257773666</v>
      </c>
      <c r="I70" s="35" t="s">
        <v>40</v>
      </c>
      <c r="J70" s="36">
        <v>3900.0</v>
      </c>
      <c r="K70" s="28">
        <v>5.7905211737786315</v>
      </c>
      <c r="L70" s="28">
        <v>5.67224592082169</v>
      </c>
      <c r="M70" s="34">
        <v>22.540997474402364</v>
      </c>
      <c r="N70" s="35" t="s">
        <v>29</v>
      </c>
      <c r="O70" s="36">
        <v>4400.0</v>
      </c>
      <c r="P70" s="28">
        <v>5.1229539714550825</v>
      </c>
      <c r="Q70" s="37">
        <v>5.0114745193738095</v>
      </c>
      <c r="R70" s="38">
        <v>9.477192230019387</v>
      </c>
      <c r="S70" s="39">
        <v>9.250763154515939</v>
      </c>
      <c r="T70" s="40">
        <v>0.03735659454968921</v>
      </c>
      <c r="U70" s="40">
        <v>0.017320726796221816</v>
      </c>
      <c r="V70" s="40">
        <v>0.0200358677534674</v>
      </c>
      <c r="W70" s="40">
        <v>0.02677690737145643</v>
      </c>
      <c r="X70" s="39">
        <v>9.12835776466768</v>
      </c>
      <c r="Y70" s="41">
        <v>13.45467481306898</v>
      </c>
      <c r="Z70" s="41">
        <v>7.710798744833034</v>
      </c>
      <c r="AA70" s="41">
        <v>14.83019872956933</v>
      </c>
      <c r="AB70" s="42">
        <v>0.0</v>
      </c>
      <c r="AC70" s="42">
        <v>1.0</v>
      </c>
      <c r="AD70" s="42">
        <v>1.0</v>
      </c>
      <c r="AE70" s="42">
        <v>0.0</v>
      </c>
      <c r="AF70" s="42">
        <v>0.0</v>
      </c>
      <c r="AG70" s="25"/>
      <c r="AH70" s="25"/>
      <c r="AI70" s="25"/>
      <c r="AJ70" s="25"/>
      <c r="AK70" s="25"/>
      <c r="AL70" s="25"/>
    </row>
    <row r="71">
      <c r="A71" s="26" t="s">
        <v>510</v>
      </c>
      <c r="B71" s="25" t="s">
        <v>511</v>
      </c>
      <c r="C71" s="25" t="s">
        <v>566</v>
      </c>
      <c r="D71" s="28">
        <v>99.54865546218488</v>
      </c>
      <c r="E71" s="29">
        <v>0.21866381766381768</v>
      </c>
      <c r="F71" s="30">
        <v>30.0</v>
      </c>
      <c r="G71" s="59"/>
      <c r="H71" s="34">
        <v>38.443904315197855</v>
      </c>
      <c r="I71" s="35" t="s">
        <v>31</v>
      </c>
      <c r="J71" s="36">
        <v>7800.0</v>
      </c>
      <c r="K71" s="28">
        <v>4.9287056814356225</v>
      </c>
      <c r="L71" s="28">
        <v>7.1270060447386765</v>
      </c>
      <c r="M71" s="34">
        <v>39.59070795456837</v>
      </c>
      <c r="N71" s="35" t="s">
        <v>31</v>
      </c>
      <c r="O71" s="36">
        <v>8300.0</v>
      </c>
      <c r="P71" s="28">
        <v>4.769964813803418</v>
      </c>
      <c r="Q71" s="37">
        <v>7.047492417683879</v>
      </c>
      <c r="R71" s="38">
        <v>13.835261621057372</v>
      </c>
      <c r="S71" s="39">
        <v>13.504709552240893</v>
      </c>
      <c r="T71" s="40">
        <v>0.10075322311811026</v>
      </c>
      <c r="U71" s="40">
        <v>2.977927776889958E-4</v>
      </c>
      <c r="V71" s="40">
        <v>0.03216161999041155</v>
      </c>
      <c r="W71" s="40">
        <v>0.028588106658143597</v>
      </c>
      <c r="X71" s="39">
        <v>13.7138406715529</v>
      </c>
      <c r="Y71" s="41">
        <v>24.730063643644957</v>
      </c>
      <c r="Z71" s="41">
        <v>12.815230530723834</v>
      </c>
      <c r="AA71" s="41">
        <v>26.775477423844542</v>
      </c>
      <c r="AB71" s="42">
        <v>0.0</v>
      </c>
      <c r="AC71" s="42">
        <v>0.0</v>
      </c>
      <c r="AD71" s="42">
        <v>0.0</v>
      </c>
      <c r="AE71" s="42">
        <v>0.0</v>
      </c>
      <c r="AF71" s="42">
        <v>1.0</v>
      </c>
      <c r="AG71" s="25"/>
      <c r="AH71" s="25"/>
      <c r="AI71" s="25"/>
      <c r="AJ71" s="25"/>
      <c r="AK71" s="25"/>
      <c r="AL71" s="25"/>
    </row>
    <row r="72">
      <c r="A72" s="26" t="s">
        <v>516</v>
      </c>
      <c r="B72" s="25" t="s">
        <v>511</v>
      </c>
      <c r="C72" s="25" t="s">
        <v>566</v>
      </c>
      <c r="D72" s="28">
        <v>99.54865546218488</v>
      </c>
      <c r="E72" s="29">
        <v>0.2556526999114783</v>
      </c>
      <c r="F72" s="30">
        <v>28.0</v>
      </c>
      <c r="G72" s="59"/>
      <c r="H72" s="34">
        <v>29.88551338275464</v>
      </c>
      <c r="I72" s="35" t="s">
        <v>27</v>
      </c>
      <c r="J72" s="36">
        <v>5800.0</v>
      </c>
      <c r="K72" s="28">
        <v>5.152674721164594</v>
      </c>
      <c r="L72" s="28">
        <v>6.196478386870558</v>
      </c>
      <c r="M72" s="34">
        <v>28.85366338180991</v>
      </c>
      <c r="N72" s="35" t="s">
        <v>27</v>
      </c>
      <c r="O72" s="36">
        <v>6800.0</v>
      </c>
      <c r="P72" s="28">
        <v>4.243185791442634</v>
      </c>
      <c r="Q72" s="37">
        <v>4.973170407243735</v>
      </c>
      <c r="R72" s="38">
        <v>15.60828802622967</v>
      </c>
      <c r="S72" s="39">
        <v>15.235374810775825</v>
      </c>
      <c r="T72" s="40">
        <v>0.08056014206615007</v>
      </c>
      <c r="U72" s="40">
        <v>0.022166867116290977</v>
      </c>
      <c r="V72" s="40">
        <v>0.047207217006915964</v>
      </c>
      <c r="W72" s="40">
        <v>0.04228124653662908</v>
      </c>
      <c r="X72" s="39">
        <v>15.375259883980128</v>
      </c>
      <c r="Y72" s="41">
        <v>14.510253498774514</v>
      </c>
      <c r="Z72" s="41">
        <v>13.504007324456968</v>
      </c>
      <c r="AA72" s="41">
        <v>15.349656057352943</v>
      </c>
      <c r="AB72" s="42">
        <v>1.0</v>
      </c>
      <c r="AC72" s="42">
        <v>0.0</v>
      </c>
      <c r="AD72" s="42">
        <v>0.0</v>
      </c>
      <c r="AE72" s="42">
        <v>0.0</v>
      </c>
      <c r="AF72" s="42">
        <v>0.0</v>
      </c>
      <c r="AG72" s="25"/>
      <c r="AH72" s="25"/>
      <c r="AI72" s="25"/>
      <c r="AJ72" s="25"/>
      <c r="AK72" s="25"/>
      <c r="AL72" s="25"/>
    </row>
    <row r="73">
      <c r="A73" s="26" t="s">
        <v>525</v>
      </c>
      <c r="B73" s="25" t="s">
        <v>511</v>
      </c>
      <c r="C73" s="25" t="s">
        <v>566</v>
      </c>
      <c r="D73" s="28">
        <v>99.54865546218488</v>
      </c>
      <c r="E73" s="29">
        <v>0.16792089728453363</v>
      </c>
      <c r="F73" s="30">
        <v>22.0</v>
      </c>
      <c r="G73" s="59"/>
      <c r="H73" s="34">
        <v>19.176236722587486</v>
      </c>
      <c r="I73" s="35" t="s">
        <v>45</v>
      </c>
      <c r="J73" s="36">
        <v>3600.0</v>
      </c>
      <c r="K73" s="28">
        <v>5.326732422940968</v>
      </c>
      <c r="L73" s="28">
        <v>4.62923098525981</v>
      </c>
      <c r="M73" s="34">
        <v>19.08081193676138</v>
      </c>
      <c r="N73" s="35" t="s">
        <v>30</v>
      </c>
      <c r="O73" s="36">
        <v>3600.0</v>
      </c>
      <c r="P73" s="28">
        <v>5.300225537989272</v>
      </c>
      <c r="Q73" s="37">
        <v>4.589404206128992</v>
      </c>
      <c r="R73" s="38">
        <v>7.443599341424391</v>
      </c>
      <c r="S73" s="39">
        <v>7.265756866945707</v>
      </c>
      <c r="T73" s="40">
        <v>0.06742622933900541</v>
      </c>
      <c r="U73" s="40">
        <v>0.011569620224133138</v>
      </c>
      <c r="V73" s="40">
        <v>0.026648059696568947</v>
      </c>
      <c r="W73" s="40">
        <v>0.020863249584502377</v>
      </c>
      <c r="X73" s="39">
        <v>8.740323038151212</v>
      </c>
      <c r="Y73" s="41">
        <v>10.435913684436274</v>
      </c>
      <c r="Z73" s="41">
        <v>8.00042440472356</v>
      </c>
      <c r="AA73" s="41">
        <v>11.080387532037816</v>
      </c>
      <c r="AB73" s="42">
        <v>0.0</v>
      </c>
      <c r="AC73" s="42">
        <v>0.0</v>
      </c>
      <c r="AD73" s="42">
        <v>0.0</v>
      </c>
      <c r="AE73" s="42">
        <v>1.0</v>
      </c>
      <c r="AF73" s="42">
        <v>1.0</v>
      </c>
      <c r="AG73" s="25"/>
      <c r="AH73" s="25"/>
      <c r="AI73" s="25"/>
      <c r="AJ73" s="25"/>
      <c r="AK73" s="25"/>
      <c r="AL73" s="25"/>
    </row>
    <row r="74">
      <c r="A74" s="26" t="s">
        <v>518</v>
      </c>
      <c r="B74" s="25" t="s">
        <v>511</v>
      </c>
      <c r="C74" s="25" t="s">
        <v>566</v>
      </c>
      <c r="D74" s="28">
        <v>99.54865546218488</v>
      </c>
      <c r="E74" s="29">
        <v>0.2088014184397163</v>
      </c>
      <c r="F74" s="30">
        <v>20.0</v>
      </c>
      <c r="G74" s="59"/>
      <c r="H74" s="34">
        <v>19.6953784696156</v>
      </c>
      <c r="I74" s="35" t="s">
        <v>27</v>
      </c>
      <c r="J74" s="36">
        <v>4100.0</v>
      </c>
      <c r="K74" s="28">
        <v>4.803750846247708</v>
      </c>
      <c r="L74" s="28">
        <v>4.257169358047214</v>
      </c>
      <c r="M74" s="34">
        <v>19.69082942988861</v>
      </c>
      <c r="N74" s="35" t="s">
        <v>27</v>
      </c>
      <c r="O74" s="36">
        <v>4000.0</v>
      </c>
      <c r="P74" s="28">
        <v>4.922707357472152</v>
      </c>
      <c r="Q74" s="37">
        <v>4.36185307492457</v>
      </c>
      <c r="R74" s="38">
        <v>8.729668824568869</v>
      </c>
      <c r="S74" s="39">
        <v>8.521099578169363</v>
      </c>
      <c r="T74" s="40">
        <v>0.07388869154883275</v>
      </c>
      <c r="U74" s="40">
        <v>0.009445158972953319</v>
      </c>
      <c r="V74" s="40">
        <v>0.022333865488129205</v>
      </c>
      <c r="W74" s="40">
        <v>0.03512418493067016</v>
      </c>
      <c r="X74" s="39">
        <v>7.698728521261257</v>
      </c>
      <c r="Y74" s="41">
        <v>11.996649948354344</v>
      </c>
      <c r="Z74" s="41">
        <v>6.774391383670124</v>
      </c>
      <c r="AA74" s="41">
        <v>12.916438046218486</v>
      </c>
      <c r="AB74" s="42">
        <v>1.0</v>
      </c>
      <c r="AC74" s="42">
        <v>0.0</v>
      </c>
      <c r="AD74" s="42">
        <v>0.0</v>
      </c>
      <c r="AE74" s="42">
        <v>0.0</v>
      </c>
      <c r="AF74" s="42">
        <v>0.0</v>
      </c>
      <c r="AG74" s="25"/>
      <c r="AH74" s="25"/>
      <c r="AI74" s="25"/>
      <c r="AJ74" s="25"/>
      <c r="AK74" s="25"/>
      <c r="AL74" s="25"/>
    </row>
    <row r="75">
      <c r="A75" s="26" t="s">
        <v>527</v>
      </c>
      <c r="B75" s="25" t="s">
        <v>511</v>
      </c>
      <c r="C75" s="25" t="s">
        <v>566</v>
      </c>
      <c r="D75" s="28">
        <v>99.54865546218488</v>
      </c>
      <c r="E75" s="29">
        <v>0.1820810810810811</v>
      </c>
      <c r="F75" s="30">
        <v>16.0</v>
      </c>
      <c r="G75" s="59"/>
      <c r="H75" s="34">
        <v>13.163469025776685</v>
      </c>
      <c r="I75" s="35" t="s">
        <v>28</v>
      </c>
      <c r="J75" s="36">
        <v>3000.0</v>
      </c>
      <c r="K75" s="28">
        <v>4.387823008592228</v>
      </c>
      <c r="L75" s="28">
        <v>2.8952433589843083</v>
      </c>
      <c r="M75" s="34">
        <v>12.931120411714513</v>
      </c>
      <c r="N75" s="35" t="s">
        <v>28</v>
      </c>
      <c r="O75" s="36">
        <v>3000.0</v>
      </c>
      <c r="P75" s="28">
        <v>4.310373470571505</v>
      </c>
      <c r="Q75" s="37">
        <v>2.807301428272888</v>
      </c>
      <c r="R75" s="38">
        <v>5.945317993234882</v>
      </c>
      <c r="S75" s="39">
        <v>5.803272456528549</v>
      </c>
      <c r="T75" s="40">
        <v>0.0576295520396625</v>
      </c>
      <c r="U75" s="40">
        <v>0.02237947604206894</v>
      </c>
      <c r="V75" s="40">
        <v>0.03428958346359919</v>
      </c>
      <c r="W75" s="40">
        <v>0.03246464764900987</v>
      </c>
      <c r="X75" s="39">
        <v>7.02297612801758</v>
      </c>
      <c r="Y75" s="41">
        <v>6.140492897759104</v>
      </c>
      <c r="Z75" s="41">
        <v>6.113032999109471</v>
      </c>
      <c r="AA75" s="41">
        <v>6.818087412605043</v>
      </c>
      <c r="AB75" s="42">
        <v>0.0</v>
      </c>
      <c r="AC75" s="42">
        <v>1.0</v>
      </c>
      <c r="AD75" s="42">
        <v>0.0</v>
      </c>
      <c r="AE75" s="42">
        <v>0.0</v>
      </c>
      <c r="AF75" s="42">
        <v>0.0</v>
      </c>
      <c r="AG75" s="25"/>
      <c r="AH75" s="25"/>
      <c r="AI75" s="25"/>
      <c r="AJ75" s="25"/>
      <c r="AK75" s="25"/>
      <c r="AL75" s="25"/>
    </row>
    <row r="76">
      <c r="A76" s="26" t="s">
        <v>522</v>
      </c>
      <c r="B76" s="25" t="s">
        <v>511</v>
      </c>
      <c r="C76" s="25" t="s">
        <v>566</v>
      </c>
      <c r="D76" s="28">
        <v>99.54865546218488</v>
      </c>
      <c r="E76" s="29">
        <v>0.19880254777070064</v>
      </c>
      <c r="F76" s="30">
        <v>10.0</v>
      </c>
      <c r="G76" s="59"/>
      <c r="H76" s="34">
        <v>9.834478451512592</v>
      </c>
      <c r="I76" s="35" t="s">
        <v>45</v>
      </c>
      <c r="J76" s="36">
        <v>3000.0</v>
      </c>
      <c r="K76" s="28">
        <v>3.2781594838375305</v>
      </c>
      <c r="L76" s="28">
        <v>1.74732822992419</v>
      </c>
      <c r="M76" s="34">
        <v>9.65645203534249</v>
      </c>
      <c r="N76" s="35" t="s">
        <v>30</v>
      </c>
      <c r="O76" s="36">
        <v>3300.0</v>
      </c>
      <c r="P76" s="28">
        <v>2.9261975864674215</v>
      </c>
      <c r="Q76" s="37">
        <v>1.5390054511853357</v>
      </c>
      <c r="R76" s="38">
        <v>4.1185852985189</v>
      </c>
      <c r="S76" s="39">
        <v>4.0201840591125935</v>
      </c>
      <c r="T76" s="40">
        <v>0.06659636635028714</v>
      </c>
      <c r="U76" s="40">
        <v>0.020183671792839586</v>
      </c>
      <c r="V76" s="40">
        <v>0.03120181146719163</v>
      </c>
      <c r="W76" s="40">
        <v>0.031884351093036445</v>
      </c>
      <c r="X76" s="39">
        <v>4.5438821997618914</v>
      </c>
      <c r="Y76" s="41">
        <v>5.2905962517507</v>
      </c>
      <c r="Z76" s="41">
        <v>4.003954942380305</v>
      </c>
      <c r="AA76" s="41">
        <v>5.652497092962185</v>
      </c>
      <c r="AB76" s="42">
        <v>0.0</v>
      </c>
      <c r="AC76" s="42">
        <v>0.0</v>
      </c>
      <c r="AD76" s="42">
        <v>0.0</v>
      </c>
      <c r="AE76" s="42">
        <v>1.0</v>
      </c>
      <c r="AF76" s="42">
        <v>1.0</v>
      </c>
      <c r="AG76" s="25"/>
      <c r="AH76" s="25"/>
      <c r="AI76" s="25"/>
      <c r="AJ76" s="25"/>
      <c r="AK76" s="25"/>
      <c r="AL76" s="25"/>
    </row>
    <row r="77">
      <c r="A77" s="26" t="s">
        <v>521</v>
      </c>
      <c r="B77" s="25" t="s">
        <v>511</v>
      </c>
      <c r="C77" s="25" t="s">
        <v>566</v>
      </c>
      <c r="D77" s="28">
        <v>99.54865546218488</v>
      </c>
      <c r="E77" s="29">
        <v>0.17454021608643458</v>
      </c>
      <c r="F77" s="30">
        <v>10.0</v>
      </c>
      <c r="G77" s="59"/>
      <c r="H77" s="34">
        <v>7.753249857152985</v>
      </c>
      <c r="I77" s="35" t="s">
        <v>58</v>
      </c>
      <c r="J77" s="36">
        <v>3200.0</v>
      </c>
      <c r="K77" s="28">
        <v>2.422890580360308</v>
      </c>
      <c r="L77" s="28">
        <v>1.085128377125181</v>
      </c>
      <c r="M77" s="34">
        <v>7.654605438039999</v>
      </c>
      <c r="N77" s="35" t="s">
        <v>27</v>
      </c>
      <c r="O77" s="36">
        <v>3500.0</v>
      </c>
      <c r="P77" s="28">
        <v>2.187030125154285</v>
      </c>
      <c r="Q77" s="37">
        <v>0.9703561704114497</v>
      </c>
      <c r="R77" s="38">
        <v>3.5378411681533666</v>
      </c>
      <c r="S77" s="39">
        <v>3.453315067432777</v>
      </c>
      <c r="T77" s="40">
        <v>0.03720584221691393</v>
      </c>
      <c r="U77" s="40">
        <v>0.028238280246683393</v>
      </c>
      <c r="V77" s="40">
        <v>0.021464908971296496</v>
      </c>
      <c r="W77" s="40">
        <v>0.018984519490168904</v>
      </c>
      <c r="X77" s="39">
        <v>3.841298787037439</v>
      </c>
      <c r="Y77" s="41">
        <v>3.9119510701155464</v>
      </c>
      <c r="Z77" s="41">
        <v>3.351614805687057</v>
      </c>
      <c r="AA77" s="41">
        <v>4.302990632352942</v>
      </c>
      <c r="AB77" s="42">
        <v>1.0</v>
      </c>
      <c r="AC77" s="42">
        <v>1.0</v>
      </c>
      <c r="AD77" s="42">
        <v>0.0</v>
      </c>
      <c r="AE77" s="42">
        <v>0.0</v>
      </c>
      <c r="AF77" s="42">
        <v>0.0</v>
      </c>
      <c r="AG77" s="25"/>
      <c r="AH77" s="25"/>
      <c r="AI77" s="25"/>
      <c r="AJ77" s="25"/>
      <c r="AK77" s="25"/>
      <c r="AL77" s="25"/>
    </row>
    <row r="78">
      <c r="A78" s="26" t="s">
        <v>520</v>
      </c>
      <c r="B78" s="25" t="s">
        <v>511</v>
      </c>
      <c r="C78" s="25" t="s">
        <v>566</v>
      </c>
      <c r="D78" s="28">
        <v>99.54865546218488</v>
      </c>
      <c r="E78" s="29">
        <v>0.15950143266475644</v>
      </c>
      <c r="F78" s="30">
        <v>6.0</v>
      </c>
      <c r="G78" s="59"/>
      <c r="H78" s="34">
        <v>5.231470125676422</v>
      </c>
      <c r="I78" s="35" t="s">
        <v>45</v>
      </c>
      <c r="J78" s="36">
        <v>3000.0</v>
      </c>
      <c r="K78" s="28">
        <v>1.743823375225474</v>
      </c>
      <c r="L78" s="28">
        <v>0.5855602548816465</v>
      </c>
      <c r="M78" s="34">
        <v>5.326778319329337</v>
      </c>
      <c r="N78" s="35" t="s">
        <v>30</v>
      </c>
      <c r="O78" s="36">
        <v>3000.0</v>
      </c>
      <c r="P78" s="28">
        <v>1.775592773109779</v>
      </c>
      <c r="Q78" s="37">
        <v>0.6041605769045323</v>
      </c>
      <c r="R78" s="38">
        <v>1.9137293879105282</v>
      </c>
      <c r="S78" s="39">
        <v>1.8680065656282292</v>
      </c>
      <c r="T78" s="40">
        <v>0.06428195878853427</v>
      </c>
      <c r="U78" s="40">
        <v>0.006588194897799999</v>
      </c>
      <c r="V78" s="40">
        <v>0.03312920862893714</v>
      </c>
      <c r="W78" s="40">
        <v>0.028423355130508567</v>
      </c>
      <c r="X78" s="39">
        <v>2.1221300902247417</v>
      </c>
      <c r="Y78" s="41">
        <v>3.1093400354516803</v>
      </c>
      <c r="Z78" s="41">
        <v>1.9042955445394207</v>
      </c>
      <c r="AA78" s="41">
        <v>3.4224827747899162</v>
      </c>
      <c r="AB78" s="42">
        <v>0.0</v>
      </c>
      <c r="AC78" s="42">
        <v>0.0</v>
      </c>
      <c r="AD78" s="42">
        <v>0.0</v>
      </c>
      <c r="AE78" s="42">
        <v>1.0</v>
      </c>
      <c r="AF78" s="42">
        <v>1.0</v>
      </c>
      <c r="AG78" s="25"/>
      <c r="AH78" s="25"/>
      <c r="AI78" s="25"/>
      <c r="AJ78" s="25"/>
      <c r="AK78" s="25"/>
      <c r="AL78" s="25"/>
    </row>
    <row r="79">
      <c r="A79" s="26" t="s">
        <v>517</v>
      </c>
      <c r="B79" s="25" t="s">
        <v>511</v>
      </c>
      <c r="C79" s="25" t="s">
        <v>566</v>
      </c>
      <c r="D79" s="28">
        <v>99.54865546218488</v>
      </c>
      <c r="E79" s="29">
        <v>0.14370027752081407</v>
      </c>
      <c r="F79" s="30">
        <v>0.0</v>
      </c>
      <c r="G79" s="59"/>
      <c r="H79" s="34" t="s">
        <v>64</v>
      </c>
      <c r="I79" s="35" t="s">
        <v>44</v>
      </c>
      <c r="J79" s="36">
        <v>3000.0</v>
      </c>
      <c r="K79" s="28" t="s">
        <v>64</v>
      </c>
      <c r="L79" s="28" t="s">
        <v>64</v>
      </c>
      <c r="M79" s="34" t="s">
        <v>64</v>
      </c>
      <c r="N79" s="35" t="s">
        <v>30</v>
      </c>
      <c r="O79" s="36">
        <v>3200.0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0.0</v>
      </c>
      <c r="AD79" s="42">
        <v>1.0</v>
      </c>
      <c r="AE79" s="42">
        <v>1.0</v>
      </c>
      <c r="AF79" s="42">
        <v>0.0</v>
      </c>
      <c r="AG79" s="25"/>
      <c r="AH79" s="25"/>
      <c r="AI79" s="25"/>
      <c r="AJ79" s="25"/>
      <c r="AK79" s="25"/>
      <c r="AL79" s="25"/>
    </row>
    <row r="80">
      <c r="A80" s="26" t="s">
        <v>523</v>
      </c>
      <c r="B80" s="25" t="s">
        <v>511</v>
      </c>
      <c r="C80" s="25" t="s">
        <v>566</v>
      </c>
      <c r="D80" s="28">
        <v>99.54865546218488</v>
      </c>
      <c r="E80" s="29">
        <v>0.19973482428115014</v>
      </c>
      <c r="F80" s="30">
        <v>0.0</v>
      </c>
      <c r="G80" s="59"/>
      <c r="H80" s="34" t="s">
        <v>64</v>
      </c>
      <c r="I80" s="35" t="s">
        <v>31</v>
      </c>
      <c r="J80" s="36">
        <v>3400.0</v>
      </c>
      <c r="K80" s="28" t="s">
        <v>64</v>
      </c>
      <c r="L80" s="28" t="s">
        <v>64</v>
      </c>
      <c r="M80" s="34" t="s">
        <v>64</v>
      </c>
      <c r="N80" s="35" t="s">
        <v>31</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0.0</v>
      </c>
      <c r="AF80" s="42">
        <v>1.0</v>
      </c>
      <c r="AG80" s="25"/>
      <c r="AH80" s="25"/>
      <c r="AI80" s="25"/>
      <c r="AJ80" s="25"/>
      <c r="AK80" s="25"/>
      <c r="AL80" s="25"/>
    </row>
    <row r="81">
      <c r="A81" s="26" t="s">
        <v>524</v>
      </c>
      <c r="B81" s="25" t="s">
        <v>511</v>
      </c>
      <c r="C81" s="25" t="s">
        <v>566</v>
      </c>
      <c r="D81" s="28">
        <v>99.54865546218488</v>
      </c>
      <c r="E81" s="29">
        <v>0.18</v>
      </c>
      <c r="F81" s="30">
        <v>0.0</v>
      </c>
      <c r="G81" s="59"/>
      <c r="H81" s="34" t="s">
        <v>64</v>
      </c>
      <c r="I81" s="35" t="s">
        <v>27</v>
      </c>
      <c r="J81" s="36">
        <v>3000.0</v>
      </c>
      <c r="K81" s="28" t="s">
        <v>64</v>
      </c>
      <c r="L81" s="28" t="s">
        <v>64</v>
      </c>
      <c r="M81" s="34" t="s">
        <v>64</v>
      </c>
      <c r="N81" s="35" t="s">
        <v>27</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1.0</v>
      </c>
      <c r="AC81" s="42">
        <v>0.0</v>
      </c>
      <c r="AD81" s="42">
        <v>0.0</v>
      </c>
      <c r="AE81" s="42">
        <v>0.0</v>
      </c>
      <c r="AF81" s="42">
        <v>0.0</v>
      </c>
      <c r="AG81" s="25"/>
      <c r="AH81" s="25"/>
      <c r="AI81" s="25"/>
      <c r="AJ81" s="25"/>
      <c r="AK81" s="25"/>
      <c r="AL81" s="25"/>
    </row>
    <row r="82">
      <c r="A82" s="26" t="s">
        <v>526</v>
      </c>
      <c r="B82" s="25" t="s">
        <v>511</v>
      </c>
      <c r="C82" s="25" t="s">
        <v>566</v>
      </c>
      <c r="D82" s="28">
        <v>99.54865546218488</v>
      </c>
      <c r="E82" s="29">
        <v>0.1758957654723127</v>
      </c>
      <c r="F82" s="30">
        <v>0.0</v>
      </c>
      <c r="G82" s="59"/>
      <c r="H82" s="34" t="s">
        <v>64</v>
      </c>
      <c r="I82" s="35" t="s">
        <v>29</v>
      </c>
      <c r="J82" s="36">
        <v>3000.0</v>
      </c>
      <c r="K82" s="28" t="s">
        <v>64</v>
      </c>
      <c r="L82" s="28" t="s">
        <v>64</v>
      </c>
      <c r="M82" s="34" t="s">
        <v>64</v>
      </c>
      <c r="N82" s="35" t="s">
        <v>29</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0.0</v>
      </c>
      <c r="AD82" s="42">
        <v>1.0</v>
      </c>
      <c r="AE82" s="42">
        <v>0.0</v>
      </c>
      <c r="AF82" s="42">
        <v>0.0</v>
      </c>
      <c r="AG82" s="25"/>
      <c r="AH82" s="25"/>
      <c r="AI82" s="25"/>
      <c r="AJ82" s="25"/>
      <c r="AK82" s="25"/>
      <c r="AL82" s="25"/>
    </row>
    <row r="83">
      <c r="A83" s="26" t="s">
        <v>519</v>
      </c>
      <c r="B83" s="25" t="s">
        <v>511</v>
      </c>
      <c r="C83" s="25" t="s">
        <v>566</v>
      </c>
      <c r="D83" s="28">
        <v>99.54865546218488</v>
      </c>
      <c r="E83" s="29">
        <v>0.14454791154791155</v>
      </c>
      <c r="F83" s="30">
        <v>0.0</v>
      </c>
      <c r="G83" s="59"/>
      <c r="H83" s="34" t="s">
        <v>64</v>
      </c>
      <c r="I83" s="35" t="s">
        <v>40</v>
      </c>
      <c r="J83" s="36">
        <v>3000.0</v>
      </c>
      <c r="K83" s="28" t="s">
        <v>64</v>
      </c>
      <c r="L83" s="28" t="s">
        <v>64</v>
      </c>
      <c r="M83" s="34" t="s">
        <v>64</v>
      </c>
      <c r="N83" s="35" t="s">
        <v>29</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1.0</v>
      </c>
      <c r="AD83" s="42">
        <v>1.0</v>
      </c>
      <c r="AE83" s="42">
        <v>0.0</v>
      </c>
      <c r="AF83" s="42">
        <v>0.0</v>
      </c>
      <c r="AG83" s="25"/>
      <c r="AH83" s="25"/>
      <c r="AI83" s="25"/>
      <c r="AJ83" s="25"/>
      <c r="AK83" s="25"/>
      <c r="AL83" s="25"/>
    </row>
    <row r="84">
      <c r="A84" s="26" t="s">
        <v>134</v>
      </c>
      <c r="B84" s="25" t="s">
        <v>135</v>
      </c>
      <c r="C84" s="25" t="s">
        <v>475</v>
      </c>
      <c r="D84" s="28">
        <v>95.72524120759415</v>
      </c>
      <c r="E84" s="29">
        <v>0.2739245910729138</v>
      </c>
      <c r="F84" s="30">
        <v>34.0</v>
      </c>
      <c r="G84" s="59"/>
      <c r="H84" s="34">
        <v>45.09341317934644</v>
      </c>
      <c r="I84" s="35" t="s">
        <v>44</v>
      </c>
      <c r="J84" s="36">
        <v>9600.0</v>
      </c>
      <c r="K84" s="28">
        <v>4.697230539515255</v>
      </c>
      <c r="L84" s="28">
        <v>7.633728555308488</v>
      </c>
      <c r="M84" s="34">
        <v>44.48259201312135</v>
      </c>
      <c r="N84" s="35" t="s">
        <v>29</v>
      </c>
      <c r="O84" s="36">
        <v>10200.0</v>
      </c>
      <c r="P84" s="28">
        <v>4.3610384326589555</v>
      </c>
      <c r="Q84" s="37">
        <v>7.01695671163894</v>
      </c>
      <c r="R84" s="38">
        <v>19.851334563598723</v>
      </c>
      <c r="S84" s="39">
        <v>18.854639083922816</v>
      </c>
      <c r="T84" s="40">
        <v>0.09938154506239455</v>
      </c>
      <c r="U84" s="40">
        <v>0.03075853744014867</v>
      </c>
      <c r="V84" s="40">
        <v>0.0840530330047627</v>
      </c>
      <c r="W84" s="40">
        <v>0.0408083566037616</v>
      </c>
      <c r="X84" s="39">
        <v>25.09252145315596</v>
      </c>
      <c r="Y84" s="41">
        <v>20.000891726190478</v>
      </c>
      <c r="Z84" s="41">
        <v>22.66621125915309</v>
      </c>
      <c r="AA84" s="41">
        <v>21.816380753968257</v>
      </c>
      <c r="AB84" s="42">
        <v>0.0</v>
      </c>
      <c r="AC84" s="42">
        <v>0.0</v>
      </c>
      <c r="AD84" s="42">
        <v>1.0</v>
      </c>
      <c r="AE84" s="42">
        <v>1.0</v>
      </c>
      <c r="AF84" s="42">
        <v>0.0</v>
      </c>
      <c r="AG84" s="25"/>
      <c r="AH84" s="25"/>
      <c r="AI84" s="25"/>
      <c r="AJ84" s="25"/>
      <c r="AK84" s="25"/>
      <c r="AL84" s="25"/>
    </row>
    <row r="85">
      <c r="A85" s="26" t="s">
        <v>140</v>
      </c>
      <c r="B85" s="25" t="s">
        <v>135</v>
      </c>
      <c r="C85" s="25" t="s">
        <v>475</v>
      </c>
      <c r="D85" s="28">
        <v>95.72524120759415</v>
      </c>
      <c r="E85" s="29">
        <v>0.24470809578107186</v>
      </c>
      <c r="F85" s="30">
        <v>34.0</v>
      </c>
      <c r="G85" s="59"/>
      <c r="H85" s="34">
        <v>31.395658518250844</v>
      </c>
      <c r="I85" s="35" t="s">
        <v>28</v>
      </c>
      <c r="J85" s="36">
        <v>6600.0</v>
      </c>
      <c r="K85" s="28">
        <v>4.756917957310733</v>
      </c>
      <c r="L85" s="28">
        <v>5.930758750668282</v>
      </c>
      <c r="M85" s="34">
        <v>30.263890031017993</v>
      </c>
      <c r="N85" s="35" t="s">
        <v>28</v>
      </c>
      <c r="O85" s="36">
        <v>7200.0</v>
      </c>
      <c r="P85" s="28">
        <v>4.2033180598636095</v>
      </c>
      <c r="Q85" s="37">
        <v>5.101576613572691</v>
      </c>
      <c r="R85" s="38">
        <v>17.273777368004843</v>
      </c>
      <c r="S85" s="39">
        <v>16.40649583766438</v>
      </c>
      <c r="T85" s="40">
        <v>0.06308469749179105</v>
      </c>
      <c r="U85" s="40">
        <v>0.04558314348544777</v>
      </c>
      <c r="V85" s="40">
        <v>0.033025531288805976</v>
      </c>
      <c r="W85" s="40">
        <v>0.02471970904850747</v>
      </c>
      <c r="X85" s="39">
        <v>20.773945868339027</v>
      </c>
      <c r="Y85" s="41">
        <v>10.621712649911817</v>
      </c>
      <c r="Z85" s="41">
        <v>18.390490081282543</v>
      </c>
      <c r="AA85" s="41">
        <v>11.87339994973545</v>
      </c>
      <c r="AB85" s="42">
        <v>0.0</v>
      </c>
      <c r="AC85" s="42">
        <v>1.0</v>
      </c>
      <c r="AD85" s="42">
        <v>0.0</v>
      </c>
      <c r="AE85" s="42">
        <v>0.0</v>
      </c>
      <c r="AF85" s="42">
        <v>0.0</v>
      </c>
      <c r="AG85" s="25"/>
      <c r="AH85" s="25"/>
      <c r="AI85" s="25"/>
      <c r="AJ85" s="25"/>
      <c r="AK85" s="25"/>
      <c r="AL85" s="25"/>
    </row>
    <row r="86">
      <c r="A86" s="26" t="s">
        <v>138</v>
      </c>
      <c r="B86" s="25" t="s">
        <v>135</v>
      </c>
      <c r="C86" s="25" t="s">
        <v>475</v>
      </c>
      <c r="D86" s="28">
        <v>95.72524120759415</v>
      </c>
      <c r="E86" s="29">
        <v>0.2985971841069085</v>
      </c>
      <c r="F86" s="30">
        <v>32.0</v>
      </c>
      <c r="G86" s="59"/>
      <c r="H86" s="34">
        <v>43.32595601862657</v>
      </c>
      <c r="I86" s="35" t="s">
        <v>58</v>
      </c>
      <c r="J86" s="36">
        <v>8700.0</v>
      </c>
      <c r="K86" s="28">
        <v>4.979994944669721</v>
      </c>
      <c r="L86" s="28">
        <v>7.859803891873344</v>
      </c>
      <c r="M86" s="34">
        <v>41.487803611775036</v>
      </c>
      <c r="N86" s="35" t="s">
        <v>27</v>
      </c>
      <c r="O86" s="36">
        <v>9200.0</v>
      </c>
      <c r="P86" s="28">
        <v>4.509543870845112</v>
      </c>
      <c r="Q86" s="37">
        <v>6.89497321871033</v>
      </c>
      <c r="R86" s="38">
        <v>20.82375808510887</v>
      </c>
      <c r="S86" s="39">
        <v>19.778239181238757</v>
      </c>
      <c r="T86" s="40">
        <v>0.06808799503218234</v>
      </c>
      <c r="U86" s="40">
        <v>0.060822507757406774</v>
      </c>
      <c r="V86" s="40">
        <v>0.063728702667317</v>
      </c>
      <c r="W86" s="40">
        <v>0.04774463066281078</v>
      </c>
      <c r="X86" s="39">
        <v>24.81907605182503</v>
      </c>
      <c r="Y86" s="41">
        <v>18.506879966801538</v>
      </c>
      <c r="Z86" s="41">
        <v>21.354870880993836</v>
      </c>
      <c r="AA86" s="41">
        <v>20.1329327307812</v>
      </c>
      <c r="AB86" s="42">
        <v>1.0</v>
      </c>
      <c r="AC86" s="42">
        <v>1.0</v>
      </c>
      <c r="AD86" s="42">
        <v>0.0</v>
      </c>
      <c r="AE86" s="42">
        <v>0.0</v>
      </c>
      <c r="AF86" s="42">
        <v>0.0</v>
      </c>
      <c r="AG86" s="25"/>
      <c r="AH86" s="25"/>
      <c r="AI86" s="25"/>
      <c r="AJ86" s="25"/>
      <c r="AK86" s="25"/>
      <c r="AL86" s="25"/>
    </row>
    <row r="87">
      <c r="A87" s="26" t="s">
        <v>142</v>
      </c>
      <c r="B87" s="25" t="s">
        <v>135</v>
      </c>
      <c r="C87" s="25" t="s">
        <v>475</v>
      </c>
      <c r="D87" s="28">
        <v>95.72524120759415</v>
      </c>
      <c r="E87" s="29">
        <v>0.16360376465017165</v>
      </c>
      <c r="F87" s="30">
        <v>30.0</v>
      </c>
      <c r="G87" s="59"/>
      <c r="H87" s="34">
        <v>31.64012064222671</v>
      </c>
      <c r="I87" s="35" t="s">
        <v>45</v>
      </c>
      <c r="J87" s="36">
        <v>7200.0</v>
      </c>
      <c r="K87" s="28">
        <v>4.394461200309266</v>
      </c>
      <c r="L87" s="28">
        <v>5.510057989469351</v>
      </c>
      <c r="M87" s="34">
        <v>32.47368292819339</v>
      </c>
      <c r="N87" s="35" t="s">
        <v>30</v>
      </c>
      <c r="O87" s="36">
        <v>7700.0</v>
      </c>
      <c r="P87" s="28">
        <v>4.217361419245895</v>
      </c>
      <c r="Q87" s="37">
        <v>5.3896269952978155</v>
      </c>
      <c r="R87" s="38">
        <v>9.472699572683595</v>
      </c>
      <c r="S87" s="39">
        <v>8.99709442814413</v>
      </c>
      <c r="T87" s="40">
        <v>0.040168344768282696</v>
      </c>
      <c r="U87" s="40">
        <v>0.016545313634532915</v>
      </c>
      <c r="V87" s="40">
        <v>0.031068422269289585</v>
      </c>
      <c r="W87" s="40">
        <v>0.03207952476917771</v>
      </c>
      <c r="X87" s="39">
        <v>9.170115975637849</v>
      </c>
      <c r="Y87" s="41">
        <v>22.47000466658886</v>
      </c>
      <c r="Z87" s="41">
        <v>7.715545855364257</v>
      </c>
      <c r="AA87" s="41">
        <v>24.758137072829133</v>
      </c>
      <c r="AB87" s="42">
        <v>0.0</v>
      </c>
      <c r="AC87" s="42">
        <v>0.0</v>
      </c>
      <c r="AD87" s="42">
        <v>0.0</v>
      </c>
      <c r="AE87" s="42">
        <v>1.0</v>
      </c>
      <c r="AF87" s="42">
        <v>1.0</v>
      </c>
      <c r="AG87" s="25"/>
      <c r="AH87" s="25"/>
      <c r="AI87" s="25"/>
      <c r="AJ87" s="25"/>
      <c r="AK87" s="25"/>
      <c r="AL87" s="25"/>
    </row>
    <row r="88">
      <c r="A88" s="26" t="s">
        <v>144</v>
      </c>
      <c r="B88" s="25" t="s">
        <v>135</v>
      </c>
      <c r="C88" s="25" t="s">
        <v>475</v>
      </c>
      <c r="D88" s="28">
        <v>95.72524120759415</v>
      </c>
      <c r="E88" s="29">
        <v>0.1207027027027027</v>
      </c>
      <c r="F88" s="30">
        <v>24.0</v>
      </c>
      <c r="G88" s="59"/>
      <c r="H88" s="34">
        <v>17.38255444399919</v>
      </c>
      <c r="I88" s="35" t="s">
        <v>40</v>
      </c>
      <c r="J88" s="36">
        <v>3900.0</v>
      </c>
      <c r="K88" s="28">
        <v>4.457065242051074</v>
      </c>
      <c r="L88" s="28">
        <v>3.604750015869956</v>
      </c>
      <c r="M88" s="34">
        <v>17.73558293540755</v>
      </c>
      <c r="N88" s="35" t="s">
        <v>29</v>
      </c>
      <c r="O88" s="36">
        <v>4600.0</v>
      </c>
      <c r="P88" s="28">
        <v>3.8555615076972933</v>
      </c>
      <c r="Q88" s="37">
        <v>3.1645063305521455</v>
      </c>
      <c r="R88" s="38">
        <v>5.379215306920141</v>
      </c>
      <c r="S88" s="39">
        <v>5.109135753153414</v>
      </c>
      <c r="T88" s="40">
        <v>0.0352863607372928</v>
      </c>
      <c r="U88" s="40">
        <v>0.013973045103990634</v>
      </c>
      <c r="V88" s="40">
        <v>0.017245213894165654</v>
      </c>
      <c r="W88" s="40">
        <v>0.017245213894165654</v>
      </c>
      <c r="X88" s="39">
        <v>6.131248905561591</v>
      </c>
      <c r="Y88" s="41">
        <v>11.251305538437597</v>
      </c>
      <c r="Z88" s="41">
        <v>5.384155062391677</v>
      </c>
      <c r="AA88" s="41">
        <v>12.351427873015872</v>
      </c>
      <c r="AB88" s="42">
        <v>0.0</v>
      </c>
      <c r="AC88" s="42">
        <v>1.0</v>
      </c>
      <c r="AD88" s="42">
        <v>1.0</v>
      </c>
      <c r="AE88" s="42">
        <v>0.0</v>
      </c>
      <c r="AF88" s="42">
        <v>0.0</v>
      </c>
      <c r="AG88" s="25"/>
      <c r="AH88" s="25"/>
      <c r="AI88" s="25"/>
      <c r="AJ88" s="25"/>
      <c r="AK88" s="25"/>
      <c r="AL88" s="25"/>
    </row>
    <row r="89">
      <c r="A89" s="26" t="s">
        <v>159</v>
      </c>
      <c r="B89" s="25" t="s">
        <v>135</v>
      </c>
      <c r="C89" s="25" t="s">
        <v>475</v>
      </c>
      <c r="D89" s="28">
        <v>95.72524120759415</v>
      </c>
      <c r="E89" s="29">
        <v>0.1955118179165451</v>
      </c>
      <c r="F89" s="30">
        <v>16.0</v>
      </c>
      <c r="G89" s="59"/>
      <c r="H89" s="34">
        <v>11.812659157091055</v>
      </c>
      <c r="I89" s="35" t="s">
        <v>28</v>
      </c>
      <c r="J89" s="36">
        <v>3800.0</v>
      </c>
      <c r="K89" s="28">
        <v>3.108594515023962</v>
      </c>
      <c r="L89" s="28">
        <v>1.8948596873878103</v>
      </c>
      <c r="M89" s="34">
        <v>11.363626058025838</v>
      </c>
      <c r="N89" s="35" t="s">
        <v>28</v>
      </c>
      <c r="O89" s="36">
        <v>3000.0</v>
      </c>
      <c r="P89" s="28">
        <v>3.7878753526752797</v>
      </c>
      <c r="Q89" s="37">
        <v>2.2443351082211316</v>
      </c>
      <c r="R89" s="38">
        <v>6.2133233444274145</v>
      </c>
      <c r="S89" s="39">
        <v>5.90136490801522</v>
      </c>
      <c r="T89" s="40">
        <v>0.0380277206024561</v>
      </c>
      <c r="U89" s="40">
        <v>0.04105480283946753</v>
      </c>
      <c r="V89" s="40">
        <v>0.034433060446005026</v>
      </c>
      <c r="W89" s="40">
        <v>0.017500319182722334</v>
      </c>
      <c r="X89" s="39">
        <v>7.831286833198534</v>
      </c>
      <c r="Y89" s="41">
        <v>3.9813723238925203</v>
      </c>
      <c r="Z89" s="41">
        <v>6.897086303279496</v>
      </c>
      <c r="AA89" s="41">
        <v>4.466539754746343</v>
      </c>
      <c r="AB89" s="42">
        <v>0.0</v>
      </c>
      <c r="AC89" s="42">
        <v>1.0</v>
      </c>
      <c r="AD89" s="42">
        <v>0.0</v>
      </c>
      <c r="AE89" s="42">
        <v>0.0</v>
      </c>
      <c r="AF89" s="42">
        <v>0.0</v>
      </c>
      <c r="AG89" s="25"/>
      <c r="AH89" s="25"/>
      <c r="AI89" s="25"/>
      <c r="AJ89" s="25"/>
      <c r="AK89" s="25"/>
      <c r="AL89" s="25"/>
    </row>
    <row r="90">
      <c r="A90" s="26" t="s">
        <v>152</v>
      </c>
      <c r="B90" s="25" t="s">
        <v>135</v>
      </c>
      <c r="C90" s="25" t="s">
        <v>475</v>
      </c>
      <c r="D90" s="28">
        <v>95.72524120759415</v>
      </c>
      <c r="E90" s="29">
        <v>0.13704972375690608</v>
      </c>
      <c r="F90" s="30">
        <v>15.0</v>
      </c>
      <c r="G90" s="59"/>
      <c r="H90" s="34">
        <v>10.403952408533515</v>
      </c>
      <c r="I90" s="35" t="s">
        <v>58</v>
      </c>
      <c r="J90" s="36">
        <v>3600.0</v>
      </c>
      <c r="K90" s="28">
        <v>2.8899867801481984</v>
      </c>
      <c r="L90" s="28">
        <v>1.6052280304676905</v>
      </c>
      <c r="M90" s="34">
        <v>10.618323143257035</v>
      </c>
      <c r="N90" s="35" t="s">
        <v>27</v>
      </c>
      <c r="O90" s="36">
        <v>4300.0</v>
      </c>
      <c r="P90" s="28">
        <v>2.4693774751760547</v>
      </c>
      <c r="Q90" s="37">
        <v>1.3922350411149638</v>
      </c>
      <c r="R90" s="38">
        <v>3.8739105963773297</v>
      </c>
      <c r="S90" s="39">
        <v>3.6794093567902455</v>
      </c>
      <c r="T90" s="40">
        <v>0.057977030934308726</v>
      </c>
      <c r="U90" s="40">
        <v>0.0011667204367585345</v>
      </c>
      <c r="V90" s="40">
        <v>0.022526679202030168</v>
      </c>
      <c r="W90" s="40">
        <v>0.02459087689783373</v>
      </c>
      <c r="X90" s="39">
        <v>3.896879566757916</v>
      </c>
      <c r="Y90" s="41">
        <v>6.507072841775599</v>
      </c>
      <c r="Z90" s="41">
        <v>3.511621407729489</v>
      </c>
      <c r="AA90" s="41">
        <v>7.106701735527546</v>
      </c>
      <c r="AB90" s="42">
        <v>1.0</v>
      </c>
      <c r="AC90" s="42">
        <v>1.0</v>
      </c>
      <c r="AD90" s="42">
        <v>0.0</v>
      </c>
      <c r="AE90" s="42">
        <v>0.0</v>
      </c>
      <c r="AF90" s="42">
        <v>0.0</v>
      </c>
      <c r="AG90" s="25"/>
      <c r="AH90" s="25"/>
      <c r="AI90" s="25"/>
      <c r="AJ90" s="25"/>
      <c r="AK90" s="25"/>
      <c r="AL90" s="25"/>
    </row>
    <row r="91">
      <c r="A91" s="26" t="s">
        <v>154</v>
      </c>
      <c r="B91" s="25" t="s">
        <v>135</v>
      </c>
      <c r="C91" s="25" t="s">
        <v>475</v>
      </c>
      <c r="D91" s="28">
        <v>95.72524120759415</v>
      </c>
      <c r="E91" s="29">
        <v>0.16076668536174984</v>
      </c>
      <c r="F91" s="30">
        <v>15.0</v>
      </c>
      <c r="G91" s="59"/>
      <c r="H91" s="34">
        <v>13.40229782911252</v>
      </c>
      <c r="I91" s="35" t="s">
        <v>31</v>
      </c>
      <c r="J91" s="36">
        <v>3400.0</v>
      </c>
      <c r="K91" s="28">
        <v>3.941852302680153</v>
      </c>
      <c r="L91" s="28">
        <v>2.635438212319432</v>
      </c>
      <c r="M91" s="34">
        <v>13.555325364524386</v>
      </c>
      <c r="N91" s="35" t="s">
        <v>31</v>
      </c>
      <c r="O91" s="36">
        <v>3500.0</v>
      </c>
      <c r="P91" s="28">
        <v>3.8729501041498247</v>
      </c>
      <c r="Q91" s="37">
        <v>2.610982147564083</v>
      </c>
      <c r="R91" s="38">
        <v>4.642347197618663</v>
      </c>
      <c r="S91" s="39">
        <v>4.4092643057793826</v>
      </c>
      <c r="T91" s="40">
        <v>0.056110612059502823</v>
      </c>
      <c r="U91" s="40">
        <v>9.168400663317456E-5</v>
      </c>
      <c r="V91" s="40">
        <v>0.037132022686435694</v>
      </c>
      <c r="W91" s="40">
        <v>0.02924719811598268</v>
      </c>
      <c r="X91" s="39">
        <v>4.039920526941651</v>
      </c>
      <c r="Y91" s="41">
        <v>9.36237730217087</v>
      </c>
      <c r="Z91" s="41">
        <v>3.6010968444496863</v>
      </c>
      <c r="AA91" s="41">
        <v>9.954228520074698</v>
      </c>
      <c r="AB91" s="42">
        <v>0.0</v>
      </c>
      <c r="AC91" s="42">
        <v>0.0</v>
      </c>
      <c r="AD91" s="42">
        <v>0.0</v>
      </c>
      <c r="AE91" s="42">
        <v>0.0</v>
      </c>
      <c r="AF91" s="42">
        <v>1.0</v>
      </c>
      <c r="AG91" s="25"/>
      <c r="AH91" s="25"/>
      <c r="AI91" s="25"/>
      <c r="AJ91" s="25"/>
      <c r="AK91" s="25"/>
      <c r="AL91" s="25"/>
    </row>
    <row r="92">
      <c r="A92" s="26" t="s">
        <v>150</v>
      </c>
      <c r="B92" s="25" t="s">
        <v>135</v>
      </c>
      <c r="C92" s="25" t="s">
        <v>475</v>
      </c>
      <c r="D92" s="28">
        <v>95.72524120759415</v>
      </c>
      <c r="E92" s="29">
        <v>0.1260893098782138</v>
      </c>
      <c r="F92" s="30">
        <v>12.0</v>
      </c>
      <c r="G92" s="59"/>
      <c r="H92" s="34">
        <v>7.370910428314334</v>
      </c>
      <c r="I92" s="35" t="s">
        <v>40</v>
      </c>
      <c r="J92" s="36">
        <v>3400.0</v>
      </c>
      <c r="K92" s="28">
        <v>2.167914831857157</v>
      </c>
      <c r="L92" s="28">
        <v>0.9356464262099619</v>
      </c>
      <c r="M92" s="34">
        <v>7.461805043202887</v>
      </c>
      <c r="N92" s="35" t="s">
        <v>28</v>
      </c>
      <c r="O92" s="36">
        <v>3000.0</v>
      </c>
      <c r="P92" s="28">
        <v>2.487268347734296</v>
      </c>
      <c r="Q92" s="37">
        <v>1.0831502980139036</v>
      </c>
      <c r="R92" s="38">
        <v>2.82329098470279</v>
      </c>
      <c r="S92" s="39">
        <v>2.681539237320377</v>
      </c>
      <c r="T92" s="40">
        <v>0.03181430476009532</v>
      </c>
      <c r="U92" s="40">
        <v>0.016973553656922363</v>
      </c>
      <c r="V92" s="40">
        <v>0.019461823302963338</v>
      </c>
      <c r="W92" s="40">
        <v>0.01724015397614104</v>
      </c>
      <c r="X92" s="39">
        <v>3.203871021996251</v>
      </c>
      <c r="Y92" s="41">
        <v>4.167039406318083</v>
      </c>
      <c r="Z92" s="41">
        <v>2.7944815950236133</v>
      </c>
      <c r="AA92" s="41">
        <v>4.667323448179273</v>
      </c>
      <c r="AB92" s="42">
        <v>0.0</v>
      </c>
      <c r="AC92" s="42">
        <v>1.0</v>
      </c>
      <c r="AD92" s="42">
        <v>1.0</v>
      </c>
      <c r="AE92" s="42">
        <v>0.0</v>
      </c>
      <c r="AF92" s="42">
        <v>0.0</v>
      </c>
      <c r="AG92" s="25"/>
      <c r="AH92" s="25"/>
      <c r="AI92" s="25"/>
      <c r="AJ92" s="25"/>
      <c r="AK92" s="25"/>
      <c r="AL92" s="25"/>
    </row>
    <row r="93">
      <c r="A93" s="26" t="s">
        <v>167</v>
      </c>
      <c r="B93" s="25" t="s">
        <v>135</v>
      </c>
      <c r="C93" s="25" t="s">
        <v>475</v>
      </c>
      <c r="D93" s="28">
        <v>95.72524120759415</v>
      </c>
      <c r="E93" s="29">
        <v>0.17463313401336616</v>
      </c>
      <c r="F93" s="30">
        <v>11.0</v>
      </c>
      <c r="G93" s="59"/>
      <c r="H93" s="34">
        <v>10.49822234824186</v>
      </c>
      <c r="I93" s="35" t="s">
        <v>45</v>
      </c>
      <c r="J93" s="36">
        <v>3000.0</v>
      </c>
      <c r="K93" s="28">
        <v>3.4994074494139533</v>
      </c>
      <c r="L93" s="28">
        <v>1.9566048857284486</v>
      </c>
      <c r="M93" s="34">
        <v>10.80013811069267</v>
      </c>
      <c r="N93" s="35" t="s">
        <v>30</v>
      </c>
      <c r="O93" s="36">
        <v>3600.0</v>
      </c>
      <c r="P93" s="28">
        <v>3.000038364081297</v>
      </c>
      <c r="Q93" s="37">
        <v>1.712574877322807</v>
      </c>
      <c r="R93" s="38">
        <v>3.7444630058456445</v>
      </c>
      <c r="S93" s="39">
        <v>3.5564610687575695</v>
      </c>
      <c r="T93" s="40">
        <v>0.07863156222325042</v>
      </c>
      <c r="U93" s="40">
        <v>0.0018567074905135872</v>
      </c>
      <c r="V93" s="40">
        <v>0.029428813724640356</v>
      </c>
      <c r="W93" s="40">
        <v>0.028407624604857882</v>
      </c>
      <c r="X93" s="39">
        <v>3.9264352548582098</v>
      </c>
      <c r="Y93" s="41">
        <v>6.571787093383651</v>
      </c>
      <c r="Z93" s="41">
        <v>3.5944804070667744</v>
      </c>
      <c r="AA93" s="41">
        <v>7.205657703625895</v>
      </c>
      <c r="AB93" s="42">
        <v>0.0</v>
      </c>
      <c r="AC93" s="42">
        <v>0.0</v>
      </c>
      <c r="AD93" s="42">
        <v>0.0</v>
      </c>
      <c r="AE93" s="42">
        <v>1.0</v>
      </c>
      <c r="AF93" s="42">
        <v>1.0</v>
      </c>
      <c r="AG93" s="25"/>
      <c r="AH93" s="25"/>
      <c r="AI93" s="25"/>
      <c r="AJ93" s="25"/>
      <c r="AK93" s="25"/>
      <c r="AL93" s="25"/>
    </row>
    <row r="94">
      <c r="A94" s="26" t="s">
        <v>157</v>
      </c>
      <c r="B94" s="25" t="s">
        <v>135</v>
      </c>
      <c r="C94" s="25" t="s">
        <v>475</v>
      </c>
      <c r="D94" s="28">
        <v>95.72524120759415</v>
      </c>
      <c r="E94" s="29">
        <v>0.21703606102635228</v>
      </c>
      <c r="F94" s="30">
        <v>9.0</v>
      </c>
      <c r="G94" s="59"/>
      <c r="H94" s="34">
        <v>9.731974253080946</v>
      </c>
      <c r="I94" s="35" t="s">
        <v>31</v>
      </c>
      <c r="J94" s="36">
        <v>3000.0</v>
      </c>
      <c r="K94" s="28">
        <v>3.243991417693649</v>
      </c>
      <c r="L94" s="28">
        <v>1.7159040567565769</v>
      </c>
      <c r="M94" s="34">
        <v>10.259608201454856</v>
      </c>
      <c r="N94" s="35" t="s">
        <v>31</v>
      </c>
      <c r="O94" s="36">
        <v>3000.0</v>
      </c>
      <c r="P94" s="28">
        <v>3.419869400484952</v>
      </c>
      <c r="Q94" s="37">
        <v>1.8802198031261728</v>
      </c>
      <c r="R94" s="38">
        <v>3.955655310326049</v>
      </c>
      <c r="S94" s="39">
        <v>3.757049833483829</v>
      </c>
      <c r="T94" s="40">
        <v>0.10657358946756669</v>
      </c>
      <c r="U94" s="40">
        <v>1.9289337460193066E-4</v>
      </c>
      <c r="V94" s="40">
        <v>0.033081213744231106</v>
      </c>
      <c r="W94" s="40">
        <v>0.026522839007765465</v>
      </c>
      <c r="X94" s="39">
        <v>4.19352119577469</v>
      </c>
      <c r="Y94" s="41">
        <v>5.538453057306256</v>
      </c>
      <c r="Z94" s="41">
        <v>3.9537677651803476</v>
      </c>
      <c r="AA94" s="41">
        <v>6.30584043627451</v>
      </c>
      <c r="AB94" s="42">
        <v>0.0</v>
      </c>
      <c r="AC94" s="42">
        <v>0.0</v>
      </c>
      <c r="AD94" s="42">
        <v>0.0</v>
      </c>
      <c r="AE94" s="42">
        <v>0.0</v>
      </c>
      <c r="AF94" s="42">
        <v>1.0</v>
      </c>
      <c r="AG94" s="25"/>
      <c r="AH94" s="25"/>
      <c r="AI94" s="25"/>
      <c r="AJ94" s="25"/>
      <c r="AK94" s="25"/>
      <c r="AL94" s="25"/>
    </row>
    <row r="95">
      <c r="A95" s="26" t="s">
        <v>161</v>
      </c>
      <c r="B95" s="25" t="s">
        <v>135</v>
      </c>
      <c r="C95" s="25" t="s">
        <v>475</v>
      </c>
      <c r="D95" s="28">
        <v>95.72524120759415</v>
      </c>
      <c r="E95" s="29">
        <v>0.1460769230769231</v>
      </c>
      <c r="F95" s="30">
        <v>5.0</v>
      </c>
      <c r="G95" s="59"/>
      <c r="H95" s="34">
        <v>3.752465302503348</v>
      </c>
      <c r="I95" s="35" t="s">
        <v>44</v>
      </c>
      <c r="J95" s="36">
        <v>3000.0</v>
      </c>
      <c r="K95" s="28">
        <v>1.2508217675011162</v>
      </c>
      <c r="L95" s="28">
        <v>0.3293247900814615</v>
      </c>
      <c r="M95" s="34">
        <v>3.6960615473362344</v>
      </c>
      <c r="N95" s="35" t="s">
        <v>29</v>
      </c>
      <c r="O95" s="36">
        <v>3000.0</v>
      </c>
      <c r="P95" s="28">
        <v>1.2320205157787447</v>
      </c>
      <c r="Q95" s="37">
        <v>0.32079816519613197</v>
      </c>
      <c r="R95" s="38">
        <v>1.3875869395651594</v>
      </c>
      <c r="S95" s="39">
        <v>1.31791899729704</v>
      </c>
      <c r="T95" s="40">
        <v>0.04523992474405241</v>
      </c>
      <c r="U95" s="40">
        <v>0.018910288543013905</v>
      </c>
      <c r="V95" s="40">
        <v>0.026239156351550396</v>
      </c>
      <c r="W95" s="40">
        <v>0.023162841468954833</v>
      </c>
      <c r="X95" s="39">
        <v>1.7083325475495146</v>
      </c>
      <c r="Y95" s="41">
        <v>2.0441327549538335</v>
      </c>
      <c r="Z95" s="41">
        <v>1.498568978864401</v>
      </c>
      <c r="AA95" s="41">
        <v>2.1974925684718336</v>
      </c>
      <c r="AB95" s="42">
        <v>0.0</v>
      </c>
      <c r="AC95" s="42">
        <v>0.0</v>
      </c>
      <c r="AD95" s="42">
        <v>1.0</v>
      </c>
      <c r="AE95" s="42">
        <v>1.0</v>
      </c>
      <c r="AF95" s="42">
        <v>0.0</v>
      </c>
      <c r="AG95" s="25"/>
      <c r="AH95" s="25"/>
      <c r="AI95" s="25"/>
      <c r="AJ95" s="25"/>
      <c r="AK95" s="25"/>
      <c r="AL95" s="25"/>
    </row>
    <row r="96">
      <c r="A96" s="26" t="s">
        <v>147</v>
      </c>
      <c r="B96" s="25" t="s">
        <v>135</v>
      </c>
      <c r="C96" s="25" t="s">
        <v>475</v>
      </c>
      <c r="D96" s="28">
        <v>95.72524120759415</v>
      </c>
      <c r="E96" s="29">
        <v>0.17268944099378883</v>
      </c>
      <c r="F96" s="30">
        <v>4.0</v>
      </c>
      <c r="G96" s="59"/>
      <c r="H96" s="34">
        <v>3.4030950978944783</v>
      </c>
      <c r="I96" s="35" t="s">
        <v>45</v>
      </c>
      <c r="J96" s="36">
        <v>3300.0</v>
      </c>
      <c r="K96" s="28">
        <v>1.0312409387559025</v>
      </c>
      <c r="L96" s="28">
        <v>0.25276619990896065</v>
      </c>
      <c r="M96" s="34">
        <v>3.4423983737850032</v>
      </c>
      <c r="N96" s="35" t="s">
        <v>30</v>
      </c>
      <c r="O96" s="36">
        <v>3500.0</v>
      </c>
      <c r="P96" s="28">
        <v>0.9835423925100009</v>
      </c>
      <c r="Q96" s="37">
        <v>0.24310993421142257</v>
      </c>
      <c r="R96" s="38">
        <v>1.3441144944867347</v>
      </c>
      <c r="S96" s="39">
        <v>1.276629216027001</v>
      </c>
      <c r="T96" s="40">
        <v>0.06079356499125297</v>
      </c>
      <c r="U96" s="40">
        <v>0.012696217078965939</v>
      </c>
      <c r="V96" s="40">
        <v>0.03150885990400306</v>
      </c>
      <c r="W96" s="40">
        <v>0.025299761040567165</v>
      </c>
      <c r="X96" s="39">
        <v>1.4748297703190039</v>
      </c>
      <c r="Y96" s="41">
        <v>1.9282653275754744</v>
      </c>
      <c r="Z96" s="41">
        <v>1.3232808465518882</v>
      </c>
      <c r="AA96" s="41">
        <v>2.119117527233115</v>
      </c>
      <c r="AB96" s="42">
        <v>0.0</v>
      </c>
      <c r="AC96" s="42">
        <v>0.0</v>
      </c>
      <c r="AD96" s="42">
        <v>0.0</v>
      </c>
      <c r="AE96" s="42">
        <v>1.0</v>
      </c>
      <c r="AF96" s="42">
        <v>1.0</v>
      </c>
      <c r="AG96" s="25"/>
      <c r="AH96" s="25"/>
      <c r="AI96" s="25"/>
      <c r="AJ96" s="25"/>
      <c r="AK96" s="25"/>
      <c r="AL96" s="25"/>
    </row>
    <row r="97">
      <c r="A97" s="26" t="s">
        <v>163</v>
      </c>
      <c r="B97" s="25" t="s">
        <v>135</v>
      </c>
      <c r="C97" s="25" t="s">
        <v>475</v>
      </c>
      <c r="D97" s="28">
        <v>95.72524120759415</v>
      </c>
      <c r="E97" s="29">
        <v>0.18</v>
      </c>
      <c r="F97" s="30">
        <v>0.0</v>
      </c>
      <c r="G97" s="59"/>
      <c r="H97" s="34" t="s">
        <v>64</v>
      </c>
      <c r="I97" s="35" t="s">
        <v>30</v>
      </c>
      <c r="J97" s="36">
        <v>3000.0</v>
      </c>
      <c r="K97" s="28" t="s">
        <v>64</v>
      </c>
      <c r="L97" s="28" t="s">
        <v>64</v>
      </c>
      <c r="M97" s="34" t="s">
        <v>64</v>
      </c>
      <c r="N97" s="35" t="s">
        <v>30</v>
      </c>
      <c r="O97" s="36">
        <v>3400.0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0.0</v>
      </c>
      <c r="AD97" s="42">
        <v>0.0</v>
      </c>
      <c r="AE97" s="42">
        <v>1.0</v>
      </c>
      <c r="AF97" s="42">
        <v>0.0</v>
      </c>
      <c r="AG97" s="25"/>
      <c r="AH97" s="25"/>
      <c r="AI97" s="25"/>
      <c r="AJ97" s="25"/>
      <c r="AK97" s="25"/>
      <c r="AL97" s="25"/>
    </row>
    <row r="98">
      <c r="A98" s="26" t="s">
        <v>165</v>
      </c>
      <c r="B98" s="25" t="s">
        <v>135</v>
      </c>
      <c r="C98" s="25" t="s">
        <v>475</v>
      </c>
      <c r="D98" s="28">
        <v>95.72524120759415</v>
      </c>
      <c r="E98" s="29">
        <v>0.1656911196911197</v>
      </c>
      <c r="F98" s="30">
        <v>0.0</v>
      </c>
      <c r="G98" s="59"/>
      <c r="H98" s="34" t="s">
        <v>64</v>
      </c>
      <c r="I98" s="35" t="s">
        <v>31</v>
      </c>
      <c r="J98" s="36">
        <v>3000.0</v>
      </c>
      <c r="K98" s="28" t="s">
        <v>64</v>
      </c>
      <c r="L98" s="28" t="s">
        <v>64</v>
      </c>
      <c r="M98" s="34" t="s">
        <v>64</v>
      </c>
      <c r="N98" s="35" t="s">
        <v>31</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0.0</v>
      </c>
      <c r="AF98" s="42">
        <v>1.0</v>
      </c>
      <c r="AG98" s="25"/>
      <c r="AH98" s="25"/>
      <c r="AI98" s="25"/>
      <c r="AJ98" s="25"/>
      <c r="AK98" s="25"/>
      <c r="AL98" s="25"/>
    </row>
    <row r="99">
      <c r="A99" s="26" t="s">
        <v>169</v>
      </c>
      <c r="B99" s="25" t="s">
        <v>135</v>
      </c>
      <c r="C99" s="25" t="s">
        <v>475</v>
      </c>
      <c r="D99" s="28">
        <v>95.72524120759415</v>
      </c>
      <c r="E99" s="29">
        <v>0.14908196721311476</v>
      </c>
      <c r="F99" s="30">
        <v>0.0</v>
      </c>
      <c r="G99" s="59"/>
      <c r="H99" s="34" t="s">
        <v>64</v>
      </c>
      <c r="I99" s="35" t="s">
        <v>44</v>
      </c>
      <c r="J99" s="36">
        <v>3000.0</v>
      </c>
      <c r="K99" s="28" t="s">
        <v>64</v>
      </c>
      <c r="L99" s="28" t="s">
        <v>64</v>
      </c>
      <c r="M99" s="34" t="s">
        <v>64</v>
      </c>
      <c r="N99" s="35" t="s">
        <v>30</v>
      </c>
      <c r="O99" s="36">
        <v>3200.0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1.0</v>
      </c>
      <c r="AE99" s="42">
        <v>1.0</v>
      </c>
      <c r="AF99" s="42">
        <v>0.0</v>
      </c>
      <c r="AG99" s="25"/>
      <c r="AH99" s="25"/>
      <c r="AI99" s="25"/>
      <c r="AJ99" s="25"/>
      <c r="AK99" s="25"/>
      <c r="AL99" s="25"/>
    </row>
    <row r="100">
      <c r="A100" s="26" t="s">
        <v>173</v>
      </c>
      <c r="B100" s="25" t="s">
        <v>135</v>
      </c>
      <c r="C100" s="25" t="s">
        <v>475</v>
      </c>
      <c r="D100" s="28">
        <v>95.72524120759415</v>
      </c>
      <c r="E100" s="29">
        <v>0.17944642857142856</v>
      </c>
      <c r="F100" s="30">
        <v>0.0</v>
      </c>
      <c r="G100" s="59"/>
      <c r="H100" s="34" t="s">
        <v>64</v>
      </c>
      <c r="I100" s="35" t="s">
        <v>27</v>
      </c>
      <c r="J100" s="36">
        <v>3000.0</v>
      </c>
      <c r="K100" s="28" t="s">
        <v>64</v>
      </c>
      <c r="L100" s="28" t="s">
        <v>64</v>
      </c>
      <c r="M100" s="34" t="s">
        <v>64</v>
      </c>
      <c r="N100" s="35" t="s">
        <v>27</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1.0</v>
      </c>
      <c r="AC100" s="42">
        <v>0.0</v>
      </c>
      <c r="AD100" s="42">
        <v>0.0</v>
      </c>
      <c r="AE100" s="42">
        <v>0.0</v>
      </c>
      <c r="AF100" s="42">
        <v>0.0</v>
      </c>
      <c r="AG100" s="25"/>
      <c r="AH100" s="25"/>
      <c r="AI100" s="25"/>
      <c r="AJ100" s="25"/>
      <c r="AK100" s="25"/>
      <c r="AL100" s="25"/>
    </row>
    <row r="101">
      <c r="A101" s="26" t="s">
        <v>170</v>
      </c>
      <c r="B101" s="25" t="s">
        <v>171</v>
      </c>
      <c r="C101" s="25" t="s">
        <v>261</v>
      </c>
      <c r="D101" s="28">
        <v>94.75453470277</v>
      </c>
      <c r="E101" s="29">
        <v>0.33843588383503515</v>
      </c>
      <c r="F101" s="30">
        <v>36.0</v>
      </c>
      <c r="G101" s="59"/>
      <c r="H101" s="34">
        <v>52.897347467932775</v>
      </c>
      <c r="I101" s="35" t="s">
        <v>58</v>
      </c>
      <c r="J101" s="36">
        <v>11200.0</v>
      </c>
      <c r="K101" s="28">
        <v>4.722977452493998</v>
      </c>
      <c r="L101" s="28">
        <v>8.626945349134497</v>
      </c>
      <c r="M101" s="34">
        <v>50.518570930161005</v>
      </c>
      <c r="N101" s="35" t="s">
        <v>28</v>
      </c>
      <c r="O101" s="36">
        <v>11300.0</v>
      </c>
      <c r="P101" s="28">
        <v>4.470669993819558</v>
      </c>
      <c r="Q101" s="37">
        <v>7.895603574425644</v>
      </c>
      <c r="R101" s="38">
        <v>27.242528725535465</v>
      </c>
      <c r="S101" s="39">
        <v>27.876208548856894</v>
      </c>
      <c r="T101" s="40">
        <v>0.08066873997587065</v>
      </c>
      <c r="U101" s="40">
        <v>0.04439098765913572</v>
      </c>
      <c r="V101" s="40">
        <v>0.13004357220248114</v>
      </c>
      <c r="W101" s="40">
        <v>0.07116466428905831</v>
      </c>
      <c r="X101" s="39">
        <v>29.21996589323622</v>
      </c>
      <c r="Y101" s="41">
        <v>23.67738157469655</v>
      </c>
      <c r="Z101" s="41">
        <v>25.11393263100134</v>
      </c>
      <c r="AA101" s="41">
        <v>25.404638299159664</v>
      </c>
      <c r="AB101" s="42">
        <v>1.0</v>
      </c>
      <c r="AC101" s="42">
        <v>1.0</v>
      </c>
      <c r="AD101" s="42">
        <v>0.0</v>
      </c>
      <c r="AE101" s="42">
        <v>0.0</v>
      </c>
      <c r="AF101" s="42">
        <v>0.0</v>
      </c>
      <c r="AG101" s="25"/>
      <c r="AH101" s="25"/>
      <c r="AI101" s="25"/>
      <c r="AJ101" s="25"/>
      <c r="AK101" s="25"/>
      <c r="AL101" s="25"/>
    </row>
    <row r="102">
      <c r="A102" s="26" t="s">
        <v>174</v>
      </c>
      <c r="B102" s="25" t="s">
        <v>171</v>
      </c>
      <c r="C102" s="25" t="s">
        <v>261</v>
      </c>
      <c r="D102" s="28">
        <v>94.75453470277</v>
      </c>
      <c r="E102" s="29">
        <v>0.13975953079178888</v>
      </c>
      <c r="F102" s="30">
        <v>35.0</v>
      </c>
      <c r="G102" s="59"/>
      <c r="H102" s="34">
        <v>25.751610854861127</v>
      </c>
      <c r="I102" s="35" t="s">
        <v>40</v>
      </c>
      <c r="J102" s="36">
        <v>4600.0</v>
      </c>
      <c r="K102" s="28">
        <v>5.598176272795897</v>
      </c>
      <c r="L102" s="28">
        <v>6.037081936197723</v>
      </c>
      <c r="M102" s="34">
        <v>25.808827494196706</v>
      </c>
      <c r="N102" s="35" t="s">
        <v>29</v>
      </c>
      <c r="O102" s="36">
        <v>5500.0</v>
      </c>
      <c r="P102" s="28">
        <v>4.692514089853947</v>
      </c>
      <c r="Q102" s="37">
        <v>5.068642852717233</v>
      </c>
      <c r="R102" s="38">
        <v>9.146656113040502</v>
      </c>
      <c r="S102" s="39">
        <v>9.359413580898488</v>
      </c>
      <c r="T102" s="40">
        <v>0.02849625082450678</v>
      </c>
      <c r="U102" s="40">
        <v>0.029659363103058074</v>
      </c>
      <c r="V102" s="40">
        <v>0.02025753885143509</v>
      </c>
      <c r="W102" s="40">
        <v>0.01783438827111989</v>
      </c>
      <c r="X102" s="39">
        <v>11.893513397980227</v>
      </c>
      <c r="Y102" s="41">
        <v>13.8580974568809</v>
      </c>
      <c r="Z102" s="41">
        <v>10.25279786729039</v>
      </c>
      <c r="AA102" s="41">
        <v>15.556029626906318</v>
      </c>
      <c r="AB102" s="42">
        <v>0.0</v>
      </c>
      <c r="AC102" s="42">
        <v>1.0</v>
      </c>
      <c r="AD102" s="42">
        <v>1.0</v>
      </c>
      <c r="AE102" s="42">
        <v>0.0</v>
      </c>
      <c r="AF102" s="42">
        <v>0.0</v>
      </c>
      <c r="AG102" s="25"/>
      <c r="AH102" s="25"/>
      <c r="AI102" s="25"/>
      <c r="AJ102" s="25"/>
      <c r="AK102" s="25"/>
      <c r="AL102" s="25"/>
    </row>
    <row r="103">
      <c r="A103" s="26" t="s">
        <v>176</v>
      </c>
      <c r="B103" s="25" t="s">
        <v>171</v>
      </c>
      <c r="C103" s="25" t="s">
        <v>261</v>
      </c>
      <c r="D103" s="28">
        <v>94.75453470277</v>
      </c>
      <c r="E103" s="29">
        <v>0.217964031218188</v>
      </c>
      <c r="F103" s="30">
        <v>32.0</v>
      </c>
      <c r="G103" s="59"/>
      <c r="H103" s="34">
        <v>26.42190139559515</v>
      </c>
      <c r="I103" s="35" t="s">
        <v>28</v>
      </c>
      <c r="J103" s="36">
        <v>5600.0</v>
      </c>
      <c r="K103" s="28">
        <v>4.7181966777848485</v>
      </c>
      <c r="L103" s="28">
        <v>5.184728082776342</v>
      </c>
      <c r="M103" s="34">
        <v>25.203871736889447</v>
      </c>
      <c r="N103" s="35" t="s">
        <v>28</v>
      </c>
      <c r="O103" s="36">
        <v>6200.0</v>
      </c>
      <c r="P103" s="28">
        <v>4.065140602724104</v>
      </c>
      <c r="Q103" s="37">
        <v>4.315397557012559</v>
      </c>
      <c r="R103" s="38">
        <v>13.993137043546655</v>
      </c>
      <c r="S103" s="39">
        <v>14.318626967731102</v>
      </c>
      <c r="T103" s="40">
        <v>0.043157461899326205</v>
      </c>
      <c r="U103" s="40">
        <v>0.04357343743570525</v>
      </c>
      <c r="V103" s="40">
        <v>0.03650185331726144</v>
      </c>
      <c r="W103" s="40">
        <v>0.028910299778343817</v>
      </c>
      <c r="X103" s="39">
        <v>16.478992220784484</v>
      </c>
      <c r="Y103" s="41">
        <v>9.942909174810666</v>
      </c>
      <c r="Z103" s="41">
        <v>14.189604623039465</v>
      </c>
      <c r="AA103" s="41">
        <v>11.014267113849984</v>
      </c>
      <c r="AB103" s="42">
        <v>0.0</v>
      </c>
      <c r="AC103" s="42">
        <v>1.0</v>
      </c>
      <c r="AD103" s="42">
        <v>0.0</v>
      </c>
      <c r="AE103" s="42">
        <v>0.0</v>
      </c>
      <c r="AF103" s="42">
        <v>0.0</v>
      </c>
      <c r="AG103" s="25"/>
      <c r="AH103" s="25"/>
      <c r="AI103" s="25"/>
      <c r="AJ103" s="25"/>
      <c r="AK103" s="25"/>
      <c r="AL103" s="25"/>
    </row>
    <row r="104">
      <c r="A104" s="26" t="s">
        <v>179</v>
      </c>
      <c r="B104" s="25" t="s">
        <v>171</v>
      </c>
      <c r="C104" s="25" t="s">
        <v>261</v>
      </c>
      <c r="D104" s="28">
        <v>94.75453470277</v>
      </c>
      <c r="E104" s="29">
        <v>0.17244419766796223</v>
      </c>
      <c r="F104" s="30">
        <v>30.0</v>
      </c>
      <c r="G104" s="59"/>
      <c r="H104" s="34">
        <v>24.902206207363925</v>
      </c>
      <c r="I104" s="35" t="s">
        <v>45</v>
      </c>
      <c r="J104" s="36">
        <v>4300.0</v>
      </c>
      <c r="K104" s="28">
        <v>5.791210745898588</v>
      </c>
      <c r="L104" s="28">
        <v>6.093774748963274</v>
      </c>
      <c r="M104" s="34">
        <v>23.796020601620356</v>
      </c>
      <c r="N104" s="35" t="s">
        <v>30</v>
      </c>
      <c r="O104" s="36">
        <v>4200.0</v>
      </c>
      <c r="P104" s="28">
        <v>5.665719190861989</v>
      </c>
      <c r="Q104" s="37">
        <v>5.766684040108428</v>
      </c>
      <c r="R104" s="38">
        <v>9.962263098460399</v>
      </c>
      <c r="S104" s="39">
        <v>10.193992141814466</v>
      </c>
      <c r="T104" s="40">
        <v>0.04471916665154198</v>
      </c>
      <c r="U104" s="40">
        <v>0.039029451251680614</v>
      </c>
      <c r="V104" s="40">
        <v>0.03613468376754062</v>
      </c>
      <c r="W104" s="40">
        <v>0.017668063610095826</v>
      </c>
      <c r="X104" s="39">
        <v>15.003318410133925</v>
      </c>
      <c r="Y104" s="41">
        <v>9.898887797230001</v>
      </c>
      <c r="Z104" s="41">
        <v>13.324460085280485</v>
      </c>
      <c r="AA104" s="41">
        <v>10.471560516339869</v>
      </c>
      <c r="AB104" s="42">
        <v>0.0</v>
      </c>
      <c r="AC104" s="42">
        <v>0.0</v>
      </c>
      <c r="AD104" s="42">
        <v>0.0</v>
      </c>
      <c r="AE104" s="42">
        <v>1.0</v>
      </c>
      <c r="AF104" s="42">
        <v>1.0</v>
      </c>
      <c r="AG104" s="25"/>
      <c r="AH104" s="25"/>
      <c r="AI104" s="25"/>
      <c r="AJ104" s="25"/>
      <c r="AK104" s="25"/>
      <c r="AL104" s="25"/>
    </row>
    <row r="105">
      <c r="A105" s="26" t="s">
        <v>184</v>
      </c>
      <c r="B105" s="25" t="s">
        <v>171</v>
      </c>
      <c r="C105" s="25" t="s">
        <v>261</v>
      </c>
      <c r="D105" s="28">
        <v>94.75453470277</v>
      </c>
      <c r="E105" s="29">
        <v>0.1957819441127299</v>
      </c>
      <c r="F105" s="30">
        <v>28.0</v>
      </c>
      <c r="G105" s="59"/>
      <c r="H105" s="34">
        <v>30.272020820035863</v>
      </c>
      <c r="I105" s="35" t="s">
        <v>31</v>
      </c>
      <c r="J105" s="36">
        <v>6400.0</v>
      </c>
      <c r="K105" s="28">
        <v>4.7300032531306035</v>
      </c>
      <c r="L105" s="28">
        <v>5.741944655341891</v>
      </c>
      <c r="M105" s="34">
        <v>31.486021048583037</v>
      </c>
      <c r="N105" s="35" t="s">
        <v>31</v>
      </c>
      <c r="O105" s="36">
        <v>7000.0</v>
      </c>
      <c r="P105" s="28">
        <v>4.498003006940434</v>
      </c>
      <c r="Q105" s="37">
        <v>5.619763938628084</v>
      </c>
      <c r="R105" s="38">
        <v>10.780545663511205</v>
      </c>
      <c r="S105" s="39">
        <v>11.03130851817084</v>
      </c>
      <c r="T105" s="40">
        <v>0.09938989059869781</v>
      </c>
      <c r="U105" s="40">
        <v>2.038766986639955E-4</v>
      </c>
      <c r="V105" s="40">
        <v>0.03251833343690728</v>
      </c>
      <c r="W105" s="40">
        <v>0.024669080538343453</v>
      </c>
      <c r="X105" s="39">
        <v>12.142319846905872</v>
      </c>
      <c r="Y105" s="41">
        <v>18.129700973129992</v>
      </c>
      <c r="Z105" s="41">
        <v>11.454912412417464</v>
      </c>
      <c r="AA105" s="41">
        <v>20.031108636165573</v>
      </c>
      <c r="AB105" s="42">
        <v>0.0</v>
      </c>
      <c r="AC105" s="42">
        <v>0.0</v>
      </c>
      <c r="AD105" s="42">
        <v>0.0</v>
      </c>
      <c r="AE105" s="42">
        <v>0.0</v>
      </c>
      <c r="AF105" s="42">
        <v>1.0</v>
      </c>
      <c r="AG105" s="25"/>
      <c r="AH105" s="25"/>
      <c r="AI105" s="25"/>
      <c r="AJ105" s="25"/>
      <c r="AK105" s="25"/>
      <c r="AL105" s="25"/>
    </row>
    <row r="106">
      <c r="A106" s="26" t="s">
        <v>182</v>
      </c>
      <c r="B106" s="25" t="s">
        <v>171</v>
      </c>
      <c r="C106" s="25" t="s">
        <v>261</v>
      </c>
      <c r="D106" s="28">
        <v>94.75453470277</v>
      </c>
      <c r="E106" s="29">
        <v>0.11677606612812325</v>
      </c>
      <c r="F106" s="30">
        <v>28.0</v>
      </c>
      <c r="G106" s="59"/>
      <c r="H106" s="34">
        <v>18.94908596551912</v>
      </c>
      <c r="I106" s="35" t="s">
        <v>44</v>
      </c>
      <c r="J106" s="36">
        <v>3700.0</v>
      </c>
      <c r="K106" s="28">
        <v>5.121374585275438</v>
      </c>
      <c r="L106" s="28">
        <v>4.4121072813236895</v>
      </c>
      <c r="M106" s="34">
        <v>19.213567950620014</v>
      </c>
      <c r="N106" s="35" t="s">
        <v>29</v>
      </c>
      <c r="O106" s="36">
        <v>4100.0</v>
      </c>
      <c r="P106" s="28">
        <v>4.686236085517077</v>
      </c>
      <c r="Q106" s="37">
        <v>4.078405952832666</v>
      </c>
      <c r="R106" s="38">
        <v>5.988820722598481</v>
      </c>
      <c r="S106" s="39">
        <v>6.12812478264496</v>
      </c>
      <c r="T106" s="40">
        <v>0.03123581627141285</v>
      </c>
      <c r="U106" s="40">
        <v>0.014621020382363462</v>
      </c>
      <c r="V106" s="40">
        <v>0.018703513086529882</v>
      </c>
      <c r="W106" s="40">
        <v>0.017849037869378772</v>
      </c>
      <c r="X106" s="39">
        <v>6.822084765809607</v>
      </c>
      <c r="Y106" s="41">
        <v>12.127001199709515</v>
      </c>
      <c r="Z106" s="41">
        <v>5.9247182312300355</v>
      </c>
      <c r="AA106" s="41">
        <v>13.28884971938998</v>
      </c>
      <c r="AB106" s="42">
        <v>0.0</v>
      </c>
      <c r="AC106" s="42">
        <v>0.0</v>
      </c>
      <c r="AD106" s="42">
        <v>1.0</v>
      </c>
      <c r="AE106" s="42">
        <v>1.0</v>
      </c>
      <c r="AF106" s="42">
        <v>0.0</v>
      </c>
      <c r="AG106" s="25"/>
      <c r="AH106" s="25"/>
      <c r="AI106" s="25"/>
      <c r="AJ106" s="25"/>
      <c r="AK106" s="25"/>
      <c r="AL106" s="25"/>
    </row>
    <row r="107">
      <c r="A107" s="26" t="s">
        <v>180</v>
      </c>
      <c r="B107" s="25" t="s">
        <v>171</v>
      </c>
      <c r="C107" s="25" t="s">
        <v>261</v>
      </c>
      <c r="D107" s="28">
        <v>94.75453470277</v>
      </c>
      <c r="E107" s="29">
        <v>0.124089050431622</v>
      </c>
      <c r="F107" s="30">
        <v>24.0</v>
      </c>
      <c r="G107" s="59"/>
      <c r="H107" s="34">
        <v>14.077761151706236</v>
      </c>
      <c r="I107" s="35" t="s">
        <v>44</v>
      </c>
      <c r="J107" s="36">
        <v>3200.0</v>
      </c>
      <c r="K107" s="28">
        <v>4.399300359908199</v>
      </c>
      <c r="L107" s="28">
        <v>3.0490781666560176</v>
      </c>
      <c r="M107" s="34">
        <v>14.603535481340355</v>
      </c>
      <c r="N107" s="35" t="s">
        <v>30</v>
      </c>
      <c r="O107" s="36">
        <v>3400.0</v>
      </c>
      <c r="P107" s="28">
        <v>4.295157494511869</v>
      </c>
      <c r="Q107" s="37">
        <v>3.057887614326768</v>
      </c>
      <c r="R107" s="38">
        <v>5.490760908003963</v>
      </c>
      <c r="S107" s="39">
        <v>5.6184797566152085</v>
      </c>
      <c r="T107" s="40">
        <v>0.042241333606310175</v>
      </c>
      <c r="U107" s="40">
        <v>0.009556862806857505</v>
      </c>
      <c r="V107" s="40">
        <v>0.02083396091894936</v>
      </c>
      <c r="W107" s="40">
        <v>0.017297921680412085</v>
      </c>
      <c r="X107" s="39">
        <v>6.164573072341156</v>
      </c>
      <c r="Y107" s="41">
        <v>7.91318807936508</v>
      </c>
      <c r="Z107" s="41">
        <v>5.528419920182558</v>
      </c>
      <c r="AA107" s="41">
        <v>9.075115561157796</v>
      </c>
      <c r="AB107" s="42">
        <v>0.0</v>
      </c>
      <c r="AC107" s="42">
        <v>0.0</v>
      </c>
      <c r="AD107" s="42">
        <v>1.0</v>
      </c>
      <c r="AE107" s="42">
        <v>1.0</v>
      </c>
      <c r="AF107" s="42">
        <v>0.0</v>
      </c>
      <c r="AG107" s="25"/>
      <c r="AH107" s="25"/>
      <c r="AI107" s="25"/>
      <c r="AJ107" s="25"/>
      <c r="AK107" s="25"/>
      <c r="AL107" s="25"/>
    </row>
    <row r="108">
      <c r="A108" s="26" t="s">
        <v>185</v>
      </c>
      <c r="B108" s="25" t="s">
        <v>171</v>
      </c>
      <c r="C108" s="25" t="s">
        <v>261</v>
      </c>
      <c r="D108" s="28">
        <v>94.75453470277</v>
      </c>
      <c r="E108" s="29">
        <v>0.1971921979067555</v>
      </c>
      <c r="F108" s="30">
        <v>16.0</v>
      </c>
      <c r="G108" s="59"/>
      <c r="H108" s="34">
        <v>15.237130000320162</v>
      </c>
      <c r="I108" s="35" t="s">
        <v>31</v>
      </c>
      <c r="J108" s="36">
        <v>3500.0</v>
      </c>
      <c r="K108" s="28">
        <v>4.353465714377189</v>
      </c>
      <c r="L108" s="28">
        <v>3.1972776477251186</v>
      </c>
      <c r="M108" s="34">
        <v>15.561724682172976</v>
      </c>
      <c r="N108" s="35" t="s">
        <v>31</v>
      </c>
      <c r="O108" s="36">
        <v>3800.0</v>
      </c>
      <c r="P108" s="28">
        <v>4.095190705834994</v>
      </c>
      <c r="Q108" s="37">
        <v>3.05436513011751</v>
      </c>
      <c r="R108" s="38">
        <v>6.212565843770633</v>
      </c>
      <c r="S108" s="39">
        <v>6.357074368141324</v>
      </c>
      <c r="T108" s="40">
        <v>0.09594374565310537</v>
      </c>
      <c r="U108" s="40">
        <v>9.186103307212216E-4</v>
      </c>
      <c r="V108" s="40">
        <v>0.045420177463438176</v>
      </c>
      <c r="W108" s="40">
        <v>0.0324575650188165</v>
      </c>
      <c r="X108" s="39">
        <v>7.084291910269327</v>
      </c>
      <c r="Y108" s="41">
        <v>8.152838090050835</v>
      </c>
      <c r="Z108" s="41">
        <v>6.557201249368743</v>
      </c>
      <c r="AA108" s="41">
        <v>9.004523432804234</v>
      </c>
      <c r="AB108" s="42">
        <v>0.0</v>
      </c>
      <c r="AC108" s="42">
        <v>0.0</v>
      </c>
      <c r="AD108" s="42">
        <v>0.0</v>
      </c>
      <c r="AE108" s="42">
        <v>0.0</v>
      </c>
      <c r="AF108" s="42">
        <v>1.0</v>
      </c>
      <c r="AG108" s="25"/>
      <c r="AH108" s="25"/>
      <c r="AI108" s="25"/>
      <c r="AJ108" s="25"/>
      <c r="AK108" s="25"/>
      <c r="AL108" s="25"/>
    </row>
    <row r="109">
      <c r="A109" s="26" t="s">
        <v>195</v>
      </c>
      <c r="B109" s="25" t="s">
        <v>171</v>
      </c>
      <c r="C109" s="25" t="s">
        <v>261</v>
      </c>
      <c r="D109" s="28">
        <v>94.75453470277</v>
      </c>
      <c r="E109" s="29">
        <v>0.1774240837696335</v>
      </c>
      <c r="F109" s="30">
        <v>9.0</v>
      </c>
      <c r="G109" s="59"/>
      <c r="H109" s="34">
        <v>8.248424163362333</v>
      </c>
      <c r="I109" s="35" t="s">
        <v>27</v>
      </c>
      <c r="J109" s="36">
        <v>3000.0</v>
      </c>
      <c r="K109" s="28">
        <v>2.7494747211207775</v>
      </c>
      <c r="L109" s="28">
        <v>1.2884864367224813</v>
      </c>
      <c r="M109" s="34">
        <v>8.108244575165239</v>
      </c>
      <c r="N109" s="35" t="s">
        <v>27</v>
      </c>
      <c r="O109" s="36">
        <v>3000.0</v>
      </c>
      <c r="P109" s="28">
        <v>2.702748191721746</v>
      </c>
      <c r="Q109" s="37">
        <v>1.2507952198195216</v>
      </c>
      <c r="R109" s="38">
        <v>3.088799443097489</v>
      </c>
      <c r="S109" s="39">
        <v>3.160647027625965</v>
      </c>
      <c r="T109" s="40">
        <v>0.0557489821734893</v>
      </c>
      <c r="U109" s="40">
        <v>0.018750107313745507</v>
      </c>
      <c r="V109" s="40">
        <v>0.03770075053458989</v>
      </c>
      <c r="W109" s="40">
        <v>0.04121012890882033</v>
      </c>
      <c r="X109" s="39">
        <v>3.450587520271764</v>
      </c>
      <c r="Y109" s="41">
        <v>4.7978366430905695</v>
      </c>
      <c r="Z109" s="41">
        <v>2.917946493652633</v>
      </c>
      <c r="AA109" s="41">
        <v>5.190298081512606</v>
      </c>
      <c r="AB109" s="42">
        <v>1.0</v>
      </c>
      <c r="AC109" s="42">
        <v>0.0</v>
      </c>
      <c r="AD109" s="42">
        <v>0.0</v>
      </c>
      <c r="AE109" s="42">
        <v>0.0</v>
      </c>
      <c r="AF109" s="42">
        <v>0.0</v>
      </c>
      <c r="AG109" s="25"/>
      <c r="AH109" s="25"/>
      <c r="AI109" s="25"/>
      <c r="AJ109" s="25"/>
      <c r="AK109" s="25"/>
      <c r="AL109" s="25"/>
    </row>
    <row r="110">
      <c r="A110" s="26" t="s">
        <v>187</v>
      </c>
      <c r="B110" s="25" t="s">
        <v>171</v>
      </c>
      <c r="C110" s="25" t="s">
        <v>261</v>
      </c>
      <c r="D110" s="28">
        <v>94.75453470277</v>
      </c>
      <c r="E110" s="29">
        <v>0.19067213114754097</v>
      </c>
      <c r="F110" s="30">
        <v>0.0</v>
      </c>
      <c r="G110" s="59"/>
      <c r="H110" s="34" t="s">
        <v>64</v>
      </c>
      <c r="I110" s="35" t="s">
        <v>27</v>
      </c>
      <c r="J110" s="36">
        <v>3300.0</v>
      </c>
      <c r="K110" s="28" t="s">
        <v>64</v>
      </c>
      <c r="L110" s="28" t="s">
        <v>64</v>
      </c>
      <c r="M110" s="34" t="s">
        <v>64</v>
      </c>
      <c r="N110" s="35" t="s">
        <v>27</v>
      </c>
      <c r="O110" s="36">
        <v>3000.0</v>
      </c>
      <c r="P110" s="28" t="s">
        <v>64</v>
      </c>
      <c r="Q110" s="37" t="s">
        <v>64</v>
      </c>
      <c r="R110" s="38" t="s">
        <v>64</v>
      </c>
      <c r="S110" s="39" t="s">
        <v>64</v>
      </c>
      <c r="T110" s="40" t="s">
        <v>64</v>
      </c>
      <c r="U110" s="40" t="s">
        <v>64</v>
      </c>
      <c r="V110" s="40" t="s">
        <v>64</v>
      </c>
      <c r="W110" s="40" t="s">
        <v>64</v>
      </c>
      <c r="X110" s="39" t="s">
        <v>64</v>
      </c>
      <c r="Y110" s="41" t="s">
        <v>64</v>
      </c>
      <c r="Z110" s="41" t="s">
        <v>64</v>
      </c>
      <c r="AA110" s="41" t="s">
        <v>64</v>
      </c>
      <c r="AB110" s="42">
        <v>1.0</v>
      </c>
      <c r="AC110" s="42">
        <v>0.0</v>
      </c>
      <c r="AD110" s="42">
        <v>0.0</v>
      </c>
      <c r="AE110" s="42">
        <v>0.0</v>
      </c>
      <c r="AF110" s="42">
        <v>0.0</v>
      </c>
      <c r="AG110" s="25"/>
      <c r="AH110" s="25"/>
      <c r="AI110" s="25"/>
      <c r="AJ110" s="25"/>
      <c r="AK110" s="25"/>
      <c r="AL110" s="25"/>
    </row>
    <row r="111">
      <c r="A111" s="26" t="s">
        <v>190</v>
      </c>
      <c r="B111" s="25" t="s">
        <v>171</v>
      </c>
      <c r="C111" s="25" t="s">
        <v>261</v>
      </c>
      <c r="D111" s="28">
        <v>94.75453470277</v>
      </c>
      <c r="E111" s="29">
        <v>0.16587530562347189</v>
      </c>
      <c r="F111" s="30">
        <v>0.0</v>
      </c>
      <c r="G111" s="59"/>
      <c r="H111" s="34" t="s">
        <v>64</v>
      </c>
      <c r="I111" s="35" t="s">
        <v>45</v>
      </c>
      <c r="J111" s="36">
        <v>3000.0</v>
      </c>
      <c r="K111" s="28" t="s">
        <v>64</v>
      </c>
      <c r="L111" s="28" t="s">
        <v>64</v>
      </c>
      <c r="M111" s="34" t="s">
        <v>64</v>
      </c>
      <c r="N111" s="35" t="s">
        <v>31</v>
      </c>
      <c r="O111" s="36">
        <v>3000.0</v>
      </c>
      <c r="P111" s="28" t="s">
        <v>64</v>
      </c>
      <c r="Q111" s="37" t="s">
        <v>64</v>
      </c>
      <c r="R111" s="38" t="s">
        <v>64</v>
      </c>
      <c r="S111" s="39" t="s">
        <v>64</v>
      </c>
      <c r="T111" s="40" t="s">
        <v>64</v>
      </c>
      <c r="U111" s="40" t="s">
        <v>64</v>
      </c>
      <c r="V111" s="40" t="s">
        <v>64</v>
      </c>
      <c r="W111" s="40" t="s">
        <v>64</v>
      </c>
      <c r="X111" s="39" t="s">
        <v>64</v>
      </c>
      <c r="Y111" s="41" t="s">
        <v>64</v>
      </c>
      <c r="Z111" s="41" t="s">
        <v>64</v>
      </c>
      <c r="AA111" s="41" t="s">
        <v>64</v>
      </c>
      <c r="AB111" s="42">
        <v>0.0</v>
      </c>
      <c r="AC111" s="42">
        <v>0.0</v>
      </c>
      <c r="AD111" s="42">
        <v>0.0</v>
      </c>
      <c r="AE111" s="42">
        <v>1.0</v>
      </c>
      <c r="AF111" s="42">
        <v>1.0</v>
      </c>
      <c r="AG111" s="25"/>
      <c r="AH111" s="25"/>
      <c r="AI111" s="25"/>
      <c r="AJ111" s="25"/>
      <c r="AK111" s="25"/>
      <c r="AL111" s="25"/>
    </row>
    <row r="112">
      <c r="A112" s="26" t="s">
        <v>193</v>
      </c>
      <c r="B112" s="25" t="s">
        <v>171</v>
      </c>
      <c r="C112" s="25" t="s">
        <v>261</v>
      </c>
      <c r="D112" s="28">
        <v>94.75453470277</v>
      </c>
      <c r="E112" s="29">
        <v>0.2511240376390077</v>
      </c>
      <c r="F112" s="30">
        <v>0.0</v>
      </c>
      <c r="G112" s="59"/>
      <c r="H112" s="34" t="s">
        <v>64</v>
      </c>
      <c r="I112" s="35" t="s">
        <v>58</v>
      </c>
      <c r="J112" s="36">
        <v>8000.0</v>
      </c>
      <c r="K112" s="28" t="s">
        <v>64</v>
      </c>
      <c r="L112" s="28" t="s">
        <v>64</v>
      </c>
      <c r="M112" s="34" t="s">
        <v>64</v>
      </c>
      <c r="N112" s="35" t="s">
        <v>27</v>
      </c>
      <c r="O112" s="36">
        <v>8700.0</v>
      </c>
      <c r="P112" s="28" t="s">
        <v>64</v>
      </c>
      <c r="Q112" s="37" t="s">
        <v>64</v>
      </c>
      <c r="R112" s="38" t="s">
        <v>64</v>
      </c>
      <c r="S112" s="39" t="s">
        <v>64</v>
      </c>
      <c r="T112" s="40" t="s">
        <v>64</v>
      </c>
      <c r="U112" s="40" t="s">
        <v>64</v>
      </c>
      <c r="V112" s="40" t="s">
        <v>64</v>
      </c>
      <c r="W112" s="40" t="s">
        <v>64</v>
      </c>
      <c r="X112" s="39" t="s">
        <v>64</v>
      </c>
      <c r="Y112" s="41" t="s">
        <v>64</v>
      </c>
      <c r="Z112" s="41" t="s">
        <v>64</v>
      </c>
      <c r="AA112" s="41" t="s">
        <v>64</v>
      </c>
      <c r="AB112" s="42">
        <v>1.0</v>
      </c>
      <c r="AC112" s="42">
        <v>1.0</v>
      </c>
      <c r="AD112" s="42">
        <v>0.0</v>
      </c>
      <c r="AE112" s="42">
        <v>0.0</v>
      </c>
      <c r="AF112" s="42">
        <v>0.0</v>
      </c>
      <c r="AG112" s="25"/>
      <c r="AH112" s="25"/>
      <c r="AI112" s="25"/>
      <c r="AJ112" s="25"/>
      <c r="AK112" s="25"/>
      <c r="AL112" s="25"/>
    </row>
    <row r="113">
      <c r="A113" s="26" t="s">
        <v>198</v>
      </c>
      <c r="B113" s="25" t="s">
        <v>171</v>
      </c>
      <c r="C113" s="25" t="s">
        <v>261</v>
      </c>
      <c r="D113" s="28">
        <v>94.75453470277</v>
      </c>
      <c r="E113" s="29">
        <v>0.16150596658711217</v>
      </c>
      <c r="F113" s="30">
        <v>0.0</v>
      </c>
      <c r="G113" s="59"/>
      <c r="H113" s="34" t="s">
        <v>64</v>
      </c>
      <c r="I113" s="35" t="s">
        <v>45</v>
      </c>
      <c r="J113" s="36">
        <v>3300.0</v>
      </c>
      <c r="K113" s="28" t="s">
        <v>64</v>
      </c>
      <c r="L113" s="28" t="s">
        <v>64</v>
      </c>
      <c r="M113" s="34" t="s">
        <v>64</v>
      </c>
      <c r="N113" s="35" t="s">
        <v>30</v>
      </c>
      <c r="O113" s="36">
        <v>3200.0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0.0</v>
      </c>
      <c r="AC113" s="42">
        <v>0.0</v>
      </c>
      <c r="AD113" s="42">
        <v>0.0</v>
      </c>
      <c r="AE113" s="42">
        <v>1.0</v>
      </c>
      <c r="AF113" s="42">
        <v>1.0</v>
      </c>
      <c r="AG113" s="25"/>
      <c r="AH113" s="25"/>
      <c r="AI113" s="25"/>
      <c r="AJ113" s="25"/>
      <c r="AK113" s="25"/>
      <c r="AL113" s="25"/>
    </row>
    <row r="114">
      <c r="A114" s="26" t="s">
        <v>199</v>
      </c>
      <c r="B114" s="25" t="s">
        <v>171</v>
      </c>
      <c r="C114" s="25" t="s">
        <v>261</v>
      </c>
      <c r="D114" s="28">
        <v>94.75453470277</v>
      </c>
      <c r="E114" s="29">
        <v>0.16335684647302903</v>
      </c>
      <c r="F114" s="30">
        <v>0.0</v>
      </c>
      <c r="G114" s="59"/>
      <c r="H114" s="34" t="s">
        <v>64</v>
      </c>
      <c r="I114" s="35" t="s">
        <v>28</v>
      </c>
      <c r="J114" s="36">
        <v>3000.0</v>
      </c>
      <c r="K114" s="28" t="s">
        <v>64</v>
      </c>
      <c r="L114" s="28" t="s">
        <v>64</v>
      </c>
      <c r="M114" s="34" t="s">
        <v>64</v>
      </c>
      <c r="N114" s="35" t="s">
        <v>29</v>
      </c>
      <c r="O114" s="36">
        <v>3000.0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1.0</v>
      </c>
      <c r="AD114" s="42">
        <v>0.0</v>
      </c>
      <c r="AE114" s="42">
        <v>0.0</v>
      </c>
      <c r="AF114" s="42">
        <v>0.0</v>
      </c>
      <c r="AG114" s="25"/>
      <c r="AH114" s="25"/>
      <c r="AI114" s="25"/>
      <c r="AJ114" s="25"/>
      <c r="AK114" s="25"/>
      <c r="AL114" s="25"/>
    </row>
    <row r="115">
      <c r="A115" s="26" t="s">
        <v>201</v>
      </c>
      <c r="B115" s="25" t="s">
        <v>171</v>
      </c>
      <c r="C115" s="25" t="s">
        <v>261</v>
      </c>
      <c r="D115" s="28">
        <v>94.75453470277</v>
      </c>
      <c r="E115" s="29">
        <v>0.17733333333333334</v>
      </c>
      <c r="F115" s="30">
        <v>0.0</v>
      </c>
      <c r="G115" s="59"/>
      <c r="H115" s="34" t="s">
        <v>64</v>
      </c>
      <c r="I115" s="35" t="s">
        <v>45</v>
      </c>
      <c r="J115" s="36">
        <v>3000.0</v>
      </c>
      <c r="K115" s="28" t="s">
        <v>64</v>
      </c>
      <c r="L115" s="28" t="s">
        <v>64</v>
      </c>
      <c r="M115" s="34" t="s">
        <v>64</v>
      </c>
      <c r="N115" s="35" t="s">
        <v>31</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0.0</v>
      </c>
      <c r="AD115" s="42">
        <v>0.0</v>
      </c>
      <c r="AE115" s="42">
        <v>1.0</v>
      </c>
      <c r="AF115" s="42">
        <v>1.0</v>
      </c>
      <c r="AG115" s="25"/>
      <c r="AH115" s="25"/>
      <c r="AI115" s="25"/>
      <c r="AJ115" s="25"/>
      <c r="AK115" s="25"/>
      <c r="AL115" s="25"/>
    </row>
    <row r="116">
      <c r="A116" s="26" t="s">
        <v>278</v>
      </c>
      <c r="B116" s="25" t="s">
        <v>261</v>
      </c>
      <c r="C116" s="25" t="s">
        <v>171</v>
      </c>
      <c r="D116" s="28">
        <v>94.75453470277</v>
      </c>
      <c r="E116" s="29">
        <v>0.2604666666666667</v>
      </c>
      <c r="F116" s="30">
        <v>34.0</v>
      </c>
      <c r="G116" s="59"/>
      <c r="H116" s="34">
        <v>37.50158860396396</v>
      </c>
      <c r="I116" s="35" t="s">
        <v>31</v>
      </c>
      <c r="J116" s="36">
        <v>7900.0</v>
      </c>
      <c r="K116" s="28">
        <v>4.747036532147337</v>
      </c>
      <c r="L116" s="28">
        <v>6.740729546045521</v>
      </c>
      <c r="M116" s="34">
        <v>38.020451622751565</v>
      </c>
      <c r="N116" s="35" t="s">
        <v>31</v>
      </c>
      <c r="O116" s="36">
        <v>8700.0</v>
      </c>
      <c r="P116" s="28">
        <v>4.3701668531898346</v>
      </c>
      <c r="Q116" s="37">
        <v>6.268316807931637</v>
      </c>
      <c r="R116" s="38">
        <v>18.45967883721696</v>
      </c>
      <c r="S116" s="39">
        <v>18.10161473687828</v>
      </c>
      <c r="T116" s="40">
        <v>0.09142988759166568</v>
      </c>
      <c r="U116" s="40">
        <v>0.010147371442789621</v>
      </c>
      <c r="V116" s="40">
        <v>0.06026296101738327</v>
      </c>
      <c r="W116" s="40">
        <v>0.033341363312023045</v>
      </c>
      <c r="X116" s="39">
        <v>17.58270486983697</v>
      </c>
      <c r="Y116" s="41">
        <v>19.91888373412699</v>
      </c>
      <c r="Z116" s="41">
        <v>16.12327086878331</v>
      </c>
      <c r="AA116" s="41">
        <v>21.897180753968254</v>
      </c>
      <c r="AB116" s="42">
        <v>0.0</v>
      </c>
      <c r="AC116" s="42">
        <v>0.0</v>
      </c>
      <c r="AD116" s="42">
        <v>0.0</v>
      </c>
      <c r="AE116" s="42">
        <v>0.0</v>
      </c>
      <c r="AF116" s="42">
        <v>1.0</v>
      </c>
      <c r="AG116" s="25"/>
      <c r="AH116" s="25"/>
      <c r="AI116" s="25"/>
      <c r="AJ116" s="25"/>
      <c r="AK116" s="25"/>
      <c r="AL116" s="25"/>
    </row>
    <row r="117">
      <c r="A117" s="26" t="s">
        <v>279</v>
      </c>
      <c r="B117" s="25" t="s">
        <v>261</v>
      </c>
      <c r="C117" s="25" t="s">
        <v>171</v>
      </c>
      <c r="D117" s="28">
        <v>94.75453470277</v>
      </c>
      <c r="E117" s="29">
        <v>0.2618943661971831</v>
      </c>
      <c r="F117" s="30">
        <v>34.0</v>
      </c>
      <c r="G117" s="59"/>
      <c r="H117" s="34">
        <v>37.10924923373901</v>
      </c>
      <c r="I117" s="35" t="s">
        <v>27</v>
      </c>
      <c r="J117" s="36">
        <v>7700.0</v>
      </c>
      <c r="K117" s="28">
        <v>4.819383017368702</v>
      </c>
      <c r="L117" s="28">
        <v>6.7909749985645185</v>
      </c>
      <c r="M117" s="34">
        <v>36.4740461102747</v>
      </c>
      <c r="N117" s="35" t="s">
        <v>27</v>
      </c>
      <c r="O117" s="36">
        <v>7900.0</v>
      </c>
      <c r="P117" s="28">
        <v>4.616967862060089</v>
      </c>
      <c r="Q117" s="37">
        <v>6.424043280631228</v>
      </c>
      <c r="R117" s="38">
        <v>18.584726858991115</v>
      </c>
      <c r="S117" s="39">
        <v>18.22423719059079</v>
      </c>
      <c r="T117" s="40">
        <v>0.0694640855330768</v>
      </c>
      <c r="U117" s="40">
        <v>0.031103321880482145</v>
      </c>
      <c r="V117" s="40">
        <v>0.06116986636494822</v>
      </c>
      <c r="W117" s="40">
        <v>0.03452468728733519</v>
      </c>
      <c r="X117" s="39">
        <v>19.578081071481517</v>
      </c>
      <c r="Y117" s="41">
        <v>17.531168162257494</v>
      </c>
      <c r="Z117" s="41">
        <v>17.37567742508951</v>
      </c>
      <c r="AA117" s="41">
        <v>19.09836868518519</v>
      </c>
      <c r="AB117" s="42">
        <v>1.0</v>
      </c>
      <c r="AC117" s="42">
        <v>0.0</v>
      </c>
      <c r="AD117" s="42">
        <v>0.0</v>
      </c>
      <c r="AE117" s="42">
        <v>0.0</v>
      </c>
      <c r="AF117" s="42">
        <v>0.0</v>
      </c>
      <c r="AG117" s="25"/>
      <c r="AH117" s="25"/>
      <c r="AI117" s="25"/>
      <c r="AJ117" s="25"/>
      <c r="AK117" s="25"/>
      <c r="AL117" s="25"/>
    </row>
    <row r="118">
      <c r="A118" s="26" t="s">
        <v>281</v>
      </c>
      <c r="B118" s="25" t="s">
        <v>261</v>
      </c>
      <c r="C118" s="25" t="s">
        <v>171</v>
      </c>
      <c r="D118" s="28">
        <v>94.75453470277</v>
      </c>
      <c r="E118" s="29">
        <v>0.1840709219858156</v>
      </c>
      <c r="F118" s="30">
        <v>29.0</v>
      </c>
      <c r="G118" s="59"/>
      <c r="H118" s="34">
        <v>23.03672398611367</v>
      </c>
      <c r="I118" s="35" t="s">
        <v>40</v>
      </c>
      <c r="J118" s="36">
        <v>4600.0</v>
      </c>
      <c r="K118" s="28">
        <v>5.007983475242102</v>
      </c>
      <c r="L118" s="28">
        <v>4.977646772721993</v>
      </c>
      <c r="M118" s="34">
        <v>23.25982840204331</v>
      </c>
      <c r="N118" s="35" t="s">
        <v>29</v>
      </c>
      <c r="O118" s="36">
        <v>4400.0</v>
      </c>
      <c r="P118" s="28">
        <v>5.2863246368280254</v>
      </c>
      <c r="Q118" s="37">
        <v>5.291505192033926</v>
      </c>
      <c r="R118" s="38">
        <v>10.387614690041342</v>
      </c>
      <c r="S118" s="39">
        <v>10.186125165686471</v>
      </c>
      <c r="T118" s="40">
        <v>0.057805377394773295</v>
      </c>
      <c r="U118" s="40">
        <v>0.01817292801039696</v>
      </c>
      <c r="V118" s="40">
        <v>0.034895888360389905</v>
      </c>
      <c r="W118" s="40">
        <v>0.02861269516530585</v>
      </c>
      <c r="X118" s="39">
        <v>11.438374127933363</v>
      </c>
      <c r="Y118" s="41">
        <v>11.59834985818031</v>
      </c>
      <c r="Z118" s="41">
        <v>10.099193412423022</v>
      </c>
      <c r="AA118" s="41">
        <v>13.160634989620291</v>
      </c>
      <c r="AB118" s="42">
        <v>0.0</v>
      </c>
      <c r="AC118" s="42">
        <v>1.0</v>
      </c>
      <c r="AD118" s="42">
        <v>1.0</v>
      </c>
      <c r="AE118" s="42">
        <v>0.0</v>
      </c>
      <c r="AF118" s="42">
        <v>0.0</v>
      </c>
      <c r="AG118" s="25"/>
      <c r="AH118" s="25"/>
      <c r="AI118" s="25"/>
      <c r="AJ118" s="25"/>
      <c r="AK118" s="25"/>
      <c r="AL118" s="25"/>
    </row>
    <row r="119">
      <c r="A119" s="26" t="s">
        <v>283</v>
      </c>
      <c r="B119" s="25" t="s">
        <v>261</v>
      </c>
      <c r="C119" s="25" t="s">
        <v>171</v>
      </c>
      <c r="D119" s="28">
        <v>94.75453470277</v>
      </c>
      <c r="E119" s="29">
        <v>0.16414364640883977</v>
      </c>
      <c r="F119" s="30">
        <v>24.0</v>
      </c>
      <c r="G119" s="59"/>
      <c r="H119" s="34">
        <v>19.299809771254203</v>
      </c>
      <c r="I119" s="35" t="s">
        <v>45</v>
      </c>
      <c r="J119" s="36">
        <v>3600.0</v>
      </c>
      <c r="K119" s="28">
        <v>5.361058269792834</v>
      </c>
      <c r="L119" s="28">
        <v>4.681021762942205</v>
      </c>
      <c r="M119" s="34">
        <v>19.445455905192503</v>
      </c>
      <c r="N119" s="35" t="s">
        <v>30</v>
      </c>
      <c r="O119" s="36">
        <v>4200.0</v>
      </c>
      <c r="P119" s="28">
        <v>4.629870453617263</v>
      </c>
      <c r="Q119" s="37">
        <v>4.064893692003635</v>
      </c>
      <c r="R119" s="38">
        <v>7.529724558255604</v>
      </c>
      <c r="S119" s="39">
        <v>7.383669793515377</v>
      </c>
      <c r="T119" s="40">
        <v>0.05829704652005204</v>
      </c>
      <c r="U119" s="40">
        <v>0.0052220481410470065</v>
      </c>
      <c r="V119" s="40">
        <v>0.03911788789293394</v>
      </c>
      <c r="W119" s="40">
        <v>0.027249596663281653</v>
      </c>
      <c r="X119" s="39">
        <v>7.59762473546211</v>
      </c>
      <c r="Y119" s="41">
        <v>11.702185035792093</v>
      </c>
      <c r="Z119" s="41">
        <v>6.8284158368451635</v>
      </c>
      <c r="AA119" s="41">
        <v>12.617040068347341</v>
      </c>
      <c r="AB119" s="42">
        <v>0.0</v>
      </c>
      <c r="AC119" s="42">
        <v>0.0</v>
      </c>
      <c r="AD119" s="42">
        <v>0.0</v>
      </c>
      <c r="AE119" s="42">
        <v>1.0</v>
      </c>
      <c r="AF119" s="42">
        <v>1.0</v>
      </c>
      <c r="AG119" s="25"/>
      <c r="AH119" s="25"/>
      <c r="AI119" s="25"/>
      <c r="AJ119" s="25"/>
      <c r="AK119" s="25"/>
      <c r="AL119" s="25"/>
    </row>
    <row r="120">
      <c r="A120" s="26" t="s">
        <v>286</v>
      </c>
      <c r="B120" s="25" t="s">
        <v>261</v>
      </c>
      <c r="C120" s="25" t="s">
        <v>171</v>
      </c>
      <c r="D120" s="28">
        <v>94.75453470277</v>
      </c>
      <c r="E120" s="29">
        <v>0.16787409200968523</v>
      </c>
      <c r="F120" s="30">
        <v>23.0</v>
      </c>
      <c r="G120" s="59"/>
      <c r="H120" s="34">
        <v>20.119757569861264</v>
      </c>
      <c r="I120" s="35" t="s">
        <v>45</v>
      </c>
      <c r="J120" s="36">
        <v>3800.0</v>
      </c>
      <c r="K120" s="28">
        <v>5.294673044700333</v>
      </c>
      <c r="L120" s="28">
        <v>4.76603501771266</v>
      </c>
      <c r="M120" s="34">
        <v>21.386233357607566</v>
      </c>
      <c r="N120" s="35" t="s">
        <v>31</v>
      </c>
      <c r="O120" s="36">
        <v>3900.0</v>
      </c>
      <c r="P120" s="28">
        <v>5.4836495788737345</v>
      </c>
      <c r="Q120" s="37">
        <v>5.161733566777284</v>
      </c>
      <c r="R120" s="38">
        <v>7.404800880045585</v>
      </c>
      <c r="S120" s="39">
        <v>7.261169271463367</v>
      </c>
      <c r="T120" s="40">
        <v>0.0859296058976426</v>
      </c>
      <c r="U120" s="40">
        <v>0.001047922023141983</v>
      </c>
      <c r="V120" s="40">
        <v>0.028770222817170805</v>
      </c>
      <c r="W120" s="40">
        <v>0.017624143116478804</v>
      </c>
      <c r="X120" s="39">
        <v>8.875651487772874</v>
      </c>
      <c r="Y120" s="41">
        <v>11.244106082088392</v>
      </c>
      <c r="Z120" s="41">
        <v>8.451765598005943</v>
      </c>
      <c r="AA120" s="41">
        <v>12.93446775960162</v>
      </c>
      <c r="AB120" s="42">
        <v>0.0</v>
      </c>
      <c r="AC120" s="42">
        <v>0.0</v>
      </c>
      <c r="AD120" s="42">
        <v>0.0</v>
      </c>
      <c r="AE120" s="42">
        <v>1.0</v>
      </c>
      <c r="AF120" s="42">
        <v>1.0</v>
      </c>
      <c r="AG120" s="25"/>
      <c r="AH120" s="25"/>
      <c r="AI120" s="25"/>
      <c r="AJ120" s="25"/>
      <c r="AK120" s="25"/>
      <c r="AL120" s="25"/>
    </row>
    <row r="121">
      <c r="A121" s="26" t="s">
        <v>284</v>
      </c>
      <c r="B121" s="25" t="s">
        <v>261</v>
      </c>
      <c r="C121" s="25" t="s">
        <v>171</v>
      </c>
      <c r="D121" s="28">
        <v>94.75453470277</v>
      </c>
      <c r="E121" s="29">
        <v>0.18</v>
      </c>
      <c r="F121" s="30">
        <v>22.0</v>
      </c>
      <c r="G121" s="59"/>
      <c r="H121" s="34">
        <v>18.138729302714786</v>
      </c>
      <c r="I121" s="35" t="s">
        <v>27</v>
      </c>
      <c r="J121" s="36">
        <v>3500.0</v>
      </c>
      <c r="K121" s="28">
        <v>5.182494086489939</v>
      </c>
      <c r="L121" s="28">
        <v>4.324172227716807</v>
      </c>
      <c r="M121" s="34">
        <v>18.14104019153694</v>
      </c>
      <c r="N121" s="35" t="s">
        <v>27</v>
      </c>
      <c r="O121" s="36">
        <v>4000.0</v>
      </c>
      <c r="P121" s="28">
        <v>4.535260047884235</v>
      </c>
      <c r="Q121" s="37">
        <v>3.7844856562466735</v>
      </c>
      <c r="R121" s="38">
        <v>7.6777974590049975</v>
      </c>
      <c r="S121" s="39">
        <v>7.528870510492837</v>
      </c>
      <c r="T121" s="40">
        <v>0.04228052741237281</v>
      </c>
      <c r="U121" s="40">
        <v>0.018973266287556818</v>
      </c>
      <c r="V121" s="40">
        <v>0.04555510128941308</v>
      </c>
      <c r="W121" s="40">
        <v>0.0360203126474429</v>
      </c>
      <c r="X121" s="39">
        <v>7.752645272888042</v>
      </c>
      <c r="Y121" s="41">
        <v>10.386084029826746</v>
      </c>
      <c r="Z121" s="41">
        <v>6.558482755807095</v>
      </c>
      <c r="AA121" s="41">
        <v>11.582557435729846</v>
      </c>
      <c r="AB121" s="42">
        <v>1.0</v>
      </c>
      <c r="AC121" s="42">
        <v>0.0</v>
      </c>
      <c r="AD121" s="42">
        <v>0.0</v>
      </c>
      <c r="AE121" s="42">
        <v>0.0</v>
      </c>
      <c r="AF121" s="42">
        <v>0.0</v>
      </c>
      <c r="AG121" s="25"/>
      <c r="AH121" s="25"/>
      <c r="AI121" s="25"/>
      <c r="AJ121" s="25"/>
      <c r="AK121" s="25"/>
      <c r="AL121" s="25"/>
    </row>
    <row r="122">
      <c r="A122" s="26" t="s">
        <v>280</v>
      </c>
      <c r="B122" s="25" t="s">
        <v>261</v>
      </c>
      <c r="C122" s="25" t="s">
        <v>171</v>
      </c>
      <c r="D122" s="28">
        <v>94.75453470277</v>
      </c>
      <c r="E122" s="29">
        <v>0.13252173913043477</v>
      </c>
      <c r="F122" s="30">
        <v>20.0</v>
      </c>
      <c r="G122" s="59"/>
      <c r="H122" s="34">
        <v>13.73613462598284</v>
      </c>
      <c r="I122" s="35" t="s">
        <v>40</v>
      </c>
      <c r="J122" s="36">
        <v>3500.0</v>
      </c>
      <c r="K122" s="28">
        <v>3.924609893137954</v>
      </c>
      <c r="L122" s="28">
        <v>2.6715982400520177</v>
      </c>
      <c r="M122" s="34">
        <v>13.705322879350762</v>
      </c>
      <c r="N122" s="35" t="s">
        <v>29</v>
      </c>
      <c r="O122" s="36">
        <v>4000.0</v>
      </c>
      <c r="P122" s="28">
        <v>3.4263307198376904</v>
      </c>
      <c r="Q122" s="37">
        <v>2.328573706935872</v>
      </c>
      <c r="R122" s="38">
        <v>4.923806706824927</v>
      </c>
      <c r="S122" s="39">
        <v>4.828299172036926</v>
      </c>
      <c r="T122" s="40">
        <v>0.03534411062141299</v>
      </c>
      <c r="U122" s="40">
        <v>0.018364172359428683</v>
      </c>
      <c r="V122" s="40">
        <v>0.029622609685309578</v>
      </c>
      <c r="W122" s="40">
        <v>0.02048666464217672</v>
      </c>
      <c r="X122" s="39">
        <v>6.093589186362547</v>
      </c>
      <c r="Y122" s="41">
        <v>7.642545439620293</v>
      </c>
      <c r="Z122" s="41">
        <v>5.326653148258323</v>
      </c>
      <c r="AA122" s="41">
        <v>8.378669731092439</v>
      </c>
      <c r="AB122" s="42">
        <v>0.0</v>
      </c>
      <c r="AC122" s="42">
        <v>1.0</v>
      </c>
      <c r="AD122" s="42">
        <v>1.0</v>
      </c>
      <c r="AE122" s="42">
        <v>0.0</v>
      </c>
      <c r="AF122" s="42">
        <v>0.0</v>
      </c>
      <c r="AG122" s="25"/>
      <c r="AH122" s="25"/>
      <c r="AI122" s="25"/>
      <c r="AJ122" s="25"/>
      <c r="AK122" s="25"/>
      <c r="AL122" s="25"/>
    </row>
    <row r="123">
      <c r="A123" s="26" t="s">
        <v>282</v>
      </c>
      <c r="B123" s="25" t="s">
        <v>261</v>
      </c>
      <c r="C123" s="25" t="s">
        <v>171</v>
      </c>
      <c r="D123" s="28">
        <v>94.75453470277</v>
      </c>
      <c r="E123" s="29">
        <v>0.2545168539325843</v>
      </c>
      <c r="F123" s="30">
        <v>20.0</v>
      </c>
      <c r="G123" s="59"/>
      <c r="H123" s="34">
        <v>21.163355663187833</v>
      </c>
      <c r="I123" s="35" t="s">
        <v>40</v>
      </c>
      <c r="J123" s="36">
        <v>4800.0</v>
      </c>
      <c r="K123" s="28">
        <v>4.409032429830798</v>
      </c>
      <c r="L123" s="28">
        <v>4.1184947748481315</v>
      </c>
      <c r="M123" s="34">
        <v>20.845097550178068</v>
      </c>
      <c r="N123" s="35" t="s">
        <v>28</v>
      </c>
      <c r="O123" s="36">
        <v>4600.0</v>
      </c>
      <c r="P123" s="28">
        <v>4.531542945690885</v>
      </c>
      <c r="Q123" s="37">
        <v>4.186238752435257</v>
      </c>
      <c r="R123" s="38">
        <v>10.553925881613326</v>
      </c>
      <c r="S123" s="39">
        <v>10.349210403670009</v>
      </c>
      <c r="T123" s="40">
        <v>0.0806424420042064</v>
      </c>
      <c r="U123" s="40">
        <v>0.01792054266760142</v>
      </c>
      <c r="V123" s="40">
        <v>0.04655221428595311</v>
      </c>
      <c r="W123" s="40">
        <v>0.042741524178474655</v>
      </c>
      <c r="X123" s="39">
        <v>9.838214713400507</v>
      </c>
      <c r="Y123" s="41">
        <v>11.325140949787325</v>
      </c>
      <c r="Z123" s="41">
        <v>8.640713480461287</v>
      </c>
      <c r="AA123" s="41">
        <v>12.20438406971678</v>
      </c>
      <c r="AB123" s="42">
        <v>0.0</v>
      </c>
      <c r="AC123" s="42">
        <v>1.0</v>
      </c>
      <c r="AD123" s="42">
        <v>1.0</v>
      </c>
      <c r="AE123" s="42">
        <v>0.0</v>
      </c>
      <c r="AF123" s="42">
        <v>0.0</v>
      </c>
      <c r="AG123" s="25"/>
      <c r="AH123" s="25"/>
      <c r="AI123" s="25"/>
      <c r="AJ123" s="25"/>
      <c r="AK123" s="25"/>
      <c r="AL123" s="25"/>
    </row>
    <row r="124">
      <c r="A124" s="26" t="s">
        <v>285</v>
      </c>
      <c r="B124" s="25" t="s">
        <v>261</v>
      </c>
      <c r="C124" s="25" t="s">
        <v>171</v>
      </c>
      <c r="D124" s="28">
        <v>94.75453470277</v>
      </c>
      <c r="E124" s="29">
        <v>0.1742970969734404</v>
      </c>
      <c r="F124" s="30">
        <v>19.0</v>
      </c>
      <c r="G124" s="59"/>
      <c r="H124" s="34">
        <v>15.404119820687601</v>
      </c>
      <c r="I124" s="35" t="s">
        <v>44</v>
      </c>
      <c r="J124" s="36">
        <v>3600.0</v>
      </c>
      <c r="K124" s="28">
        <v>4.278922172413223</v>
      </c>
      <c r="L124" s="28">
        <v>3.1677064609002077</v>
      </c>
      <c r="M124" s="34">
        <v>15.121837619883443</v>
      </c>
      <c r="N124" s="35" t="s">
        <v>29</v>
      </c>
      <c r="O124" s="36">
        <v>3200.0</v>
      </c>
      <c r="P124" s="28">
        <v>4.7255742562135765</v>
      </c>
      <c r="Q124" s="37">
        <v>3.4513187447448033</v>
      </c>
      <c r="R124" s="38">
        <v>6.387871255754059</v>
      </c>
      <c r="S124" s="39">
        <v>6.263965125293139</v>
      </c>
      <c r="T124" s="40">
        <v>0.05260404673502307</v>
      </c>
      <c r="U124" s="40">
        <v>0.02529593504197831</v>
      </c>
      <c r="V124" s="40">
        <v>0.026254114399629002</v>
      </c>
      <c r="W124" s="40">
        <v>0.022996304583616643</v>
      </c>
      <c r="X124" s="39">
        <v>7.820203749414649</v>
      </c>
      <c r="Y124" s="41">
        <v>7.583916071272953</v>
      </c>
      <c r="Z124" s="41">
        <v>6.914555153434643</v>
      </c>
      <c r="AA124" s="41">
        <v>8.2072824664488</v>
      </c>
      <c r="AB124" s="42">
        <v>0.0</v>
      </c>
      <c r="AC124" s="42">
        <v>0.0</v>
      </c>
      <c r="AD124" s="42">
        <v>1.0</v>
      </c>
      <c r="AE124" s="42">
        <v>1.0</v>
      </c>
      <c r="AF124" s="42">
        <v>0.0</v>
      </c>
      <c r="AG124" s="25"/>
      <c r="AH124" s="25"/>
      <c r="AI124" s="25"/>
      <c r="AJ124" s="25"/>
      <c r="AK124" s="25"/>
      <c r="AL124" s="25"/>
    </row>
    <row r="125">
      <c r="A125" s="26" t="s">
        <v>287</v>
      </c>
      <c r="B125" s="25" t="s">
        <v>261</v>
      </c>
      <c r="C125" s="25" t="s">
        <v>171</v>
      </c>
      <c r="D125" s="28">
        <v>94.75453470277</v>
      </c>
      <c r="E125" s="29">
        <v>0.16453337342152738</v>
      </c>
      <c r="F125" s="30">
        <v>15.0</v>
      </c>
      <c r="G125" s="59"/>
      <c r="H125" s="34">
        <v>10.820367598606609</v>
      </c>
      <c r="I125" s="35" t="s">
        <v>58</v>
      </c>
      <c r="J125" s="36">
        <v>3400.0</v>
      </c>
      <c r="K125" s="28">
        <v>3.1824610584137085</v>
      </c>
      <c r="L125" s="28">
        <v>1.819201480043986</v>
      </c>
      <c r="M125" s="34">
        <v>10.804889290460011</v>
      </c>
      <c r="N125" s="35" t="s">
        <v>27</v>
      </c>
      <c r="O125" s="36">
        <v>3000.0</v>
      </c>
      <c r="P125" s="28">
        <v>3.6016297634866703</v>
      </c>
      <c r="Q125" s="37">
        <v>2.056656003376436</v>
      </c>
      <c r="R125" s="38">
        <v>4.718906397653743</v>
      </c>
      <c r="S125" s="39">
        <v>4.627373333142796</v>
      </c>
      <c r="T125" s="40">
        <v>0.03172319926334247</v>
      </c>
      <c r="U125" s="40">
        <v>0.016336497824236247</v>
      </c>
      <c r="V125" s="40">
        <v>0.0463500635943447</v>
      </c>
      <c r="W125" s="40">
        <v>0.028208952638361425</v>
      </c>
      <c r="X125" s="39">
        <v>4.526593738896059</v>
      </c>
      <c r="Y125" s="41">
        <v>6.293773859710551</v>
      </c>
      <c r="Z125" s="41">
        <v>3.86708070269157</v>
      </c>
      <c r="AA125" s="41">
        <v>6.937808587768441</v>
      </c>
      <c r="AB125" s="42">
        <v>1.0</v>
      </c>
      <c r="AC125" s="42">
        <v>1.0</v>
      </c>
      <c r="AD125" s="42">
        <v>0.0</v>
      </c>
      <c r="AE125" s="42">
        <v>0.0</v>
      </c>
      <c r="AF125" s="42">
        <v>0.0</v>
      </c>
      <c r="AG125" s="25"/>
      <c r="AH125" s="25"/>
      <c r="AI125" s="25"/>
      <c r="AJ125" s="25"/>
      <c r="AK125" s="25"/>
      <c r="AL125" s="25"/>
    </row>
    <row r="126">
      <c r="A126" s="26" t="s">
        <v>288</v>
      </c>
      <c r="B126" s="25" t="s">
        <v>261</v>
      </c>
      <c r="C126" s="25" t="s">
        <v>171</v>
      </c>
      <c r="D126" s="28">
        <v>94.75453470277</v>
      </c>
      <c r="E126" s="29">
        <v>0.19942589703588146</v>
      </c>
      <c r="F126" s="30">
        <v>0.0</v>
      </c>
      <c r="G126" s="59"/>
      <c r="H126" s="34" t="s">
        <v>64</v>
      </c>
      <c r="I126" s="35" t="s">
        <v>40</v>
      </c>
      <c r="J126" s="36">
        <v>3600.0</v>
      </c>
      <c r="K126" s="28" t="s">
        <v>64</v>
      </c>
      <c r="L126" s="28" t="s">
        <v>64</v>
      </c>
      <c r="M126" s="34" t="s">
        <v>64</v>
      </c>
      <c r="N126" s="35" t="s">
        <v>28</v>
      </c>
      <c r="O126" s="36">
        <v>3000.0</v>
      </c>
      <c r="P126" s="28" t="s">
        <v>64</v>
      </c>
      <c r="Q126" s="37" t="s">
        <v>64</v>
      </c>
      <c r="R126" s="38" t="s">
        <v>64</v>
      </c>
      <c r="S126" s="39" t="s">
        <v>64</v>
      </c>
      <c r="T126" s="40" t="s">
        <v>64</v>
      </c>
      <c r="U126" s="40" t="s">
        <v>64</v>
      </c>
      <c r="V126" s="40" t="s">
        <v>64</v>
      </c>
      <c r="W126" s="40" t="s">
        <v>64</v>
      </c>
      <c r="X126" s="39" t="s">
        <v>64</v>
      </c>
      <c r="Y126" s="41" t="s">
        <v>64</v>
      </c>
      <c r="Z126" s="41" t="s">
        <v>64</v>
      </c>
      <c r="AA126" s="41" t="s">
        <v>64</v>
      </c>
      <c r="AB126" s="42">
        <v>0.0</v>
      </c>
      <c r="AC126" s="42">
        <v>1.0</v>
      </c>
      <c r="AD126" s="42">
        <v>1.0</v>
      </c>
      <c r="AE126" s="42">
        <v>0.0</v>
      </c>
      <c r="AF126" s="42">
        <v>0.0</v>
      </c>
      <c r="AG126" s="25"/>
      <c r="AH126" s="25"/>
      <c r="AI126" s="25"/>
      <c r="AJ126" s="25"/>
      <c r="AK126" s="25"/>
      <c r="AL126" s="25"/>
    </row>
    <row r="127">
      <c r="A127" s="26" t="s">
        <v>289</v>
      </c>
      <c r="B127" s="25" t="s">
        <v>261</v>
      </c>
      <c r="C127" s="25" t="s">
        <v>171</v>
      </c>
      <c r="D127" s="28">
        <v>94.75453470277</v>
      </c>
      <c r="E127" s="29">
        <v>0.15309844559585492</v>
      </c>
      <c r="F127" s="30">
        <v>0.0</v>
      </c>
      <c r="G127" s="59"/>
      <c r="H127" s="34" t="s">
        <v>64</v>
      </c>
      <c r="I127" s="35" t="s">
        <v>45</v>
      </c>
      <c r="J127" s="36">
        <v>3000.0</v>
      </c>
      <c r="K127" s="28" t="s">
        <v>64</v>
      </c>
      <c r="L127" s="28" t="s">
        <v>64</v>
      </c>
      <c r="M127" s="34" t="s">
        <v>64</v>
      </c>
      <c r="N127" s="35" t="s">
        <v>31</v>
      </c>
      <c r="O127" s="36">
        <v>3000.0</v>
      </c>
      <c r="P127" s="28" t="s">
        <v>64</v>
      </c>
      <c r="Q127" s="37" t="s">
        <v>64</v>
      </c>
      <c r="R127" s="38" t="s">
        <v>64</v>
      </c>
      <c r="S127" s="39" t="s">
        <v>64</v>
      </c>
      <c r="T127" s="40" t="s">
        <v>64</v>
      </c>
      <c r="U127" s="40" t="s">
        <v>64</v>
      </c>
      <c r="V127" s="40" t="s">
        <v>64</v>
      </c>
      <c r="W127" s="40" t="s">
        <v>64</v>
      </c>
      <c r="X127" s="39" t="s">
        <v>64</v>
      </c>
      <c r="Y127" s="41" t="s">
        <v>64</v>
      </c>
      <c r="Z127" s="41" t="s">
        <v>64</v>
      </c>
      <c r="AA127" s="41" t="s">
        <v>64</v>
      </c>
      <c r="AB127" s="42">
        <v>0.0</v>
      </c>
      <c r="AC127" s="42">
        <v>0.0</v>
      </c>
      <c r="AD127" s="42">
        <v>0.0</v>
      </c>
      <c r="AE127" s="42">
        <v>1.0</v>
      </c>
      <c r="AF127" s="42">
        <v>1.0</v>
      </c>
      <c r="AG127" s="25"/>
      <c r="AH127" s="25"/>
      <c r="AI127" s="25"/>
      <c r="AJ127" s="25"/>
      <c r="AK127" s="25"/>
      <c r="AL127" s="25"/>
    </row>
    <row r="128">
      <c r="A128" s="26" t="s">
        <v>290</v>
      </c>
      <c r="B128" s="25" t="s">
        <v>261</v>
      </c>
      <c r="C128" s="25" t="s">
        <v>171</v>
      </c>
      <c r="D128" s="28">
        <v>94.75453470277</v>
      </c>
      <c r="E128" s="29">
        <v>0.18</v>
      </c>
      <c r="F128" s="30">
        <v>0.0</v>
      </c>
      <c r="G128" s="59"/>
      <c r="H128" s="34" t="s">
        <v>64</v>
      </c>
      <c r="I128" s="35" t="s">
        <v>45</v>
      </c>
      <c r="J128" s="36">
        <v>3000.0</v>
      </c>
      <c r="K128" s="28" t="s">
        <v>64</v>
      </c>
      <c r="L128" s="28" t="s">
        <v>64</v>
      </c>
      <c r="M128" s="34" t="s">
        <v>64</v>
      </c>
      <c r="N128" s="35" t="s">
        <v>30</v>
      </c>
      <c r="O128" s="36">
        <v>3000.0</v>
      </c>
      <c r="P128" s="28" t="s">
        <v>64</v>
      </c>
      <c r="Q128" s="37" t="s">
        <v>64</v>
      </c>
      <c r="R128" s="38" t="s">
        <v>64</v>
      </c>
      <c r="S128" s="39" t="s">
        <v>64</v>
      </c>
      <c r="T128" s="40" t="s">
        <v>64</v>
      </c>
      <c r="U128" s="40" t="s">
        <v>64</v>
      </c>
      <c r="V128" s="40" t="s">
        <v>64</v>
      </c>
      <c r="W128" s="40" t="s">
        <v>64</v>
      </c>
      <c r="X128" s="39" t="s">
        <v>64</v>
      </c>
      <c r="Y128" s="41" t="s">
        <v>64</v>
      </c>
      <c r="Z128" s="41" t="s">
        <v>64</v>
      </c>
      <c r="AA128" s="41" t="s">
        <v>64</v>
      </c>
      <c r="AB128" s="42">
        <v>0.0</v>
      </c>
      <c r="AC128" s="42">
        <v>0.0</v>
      </c>
      <c r="AD128" s="42">
        <v>0.0</v>
      </c>
      <c r="AE128" s="42">
        <v>1.0</v>
      </c>
      <c r="AF128" s="42">
        <v>1.0</v>
      </c>
      <c r="AG128" s="25"/>
      <c r="AH128" s="25"/>
      <c r="AI128" s="25"/>
      <c r="AJ128" s="25"/>
      <c r="AK128" s="25"/>
      <c r="AL128" s="25"/>
    </row>
    <row r="129">
      <c r="A129" s="26" t="s">
        <v>291</v>
      </c>
      <c r="B129" s="25" t="s">
        <v>261</v>
      </c>
      <c r="C129" s="25" t="s">
        <v>171</v>
      </c>
      <c r="D129" s="28">
        <v>94.75453470277</v>
      </c>
      <c r="E129" s="29">
        <v>0.14918687872763417</v>
      </c>
      <c r="F129" s="30">
        <v>0.0</v>
      </c>
      <c r="G129" s="59"/>
      <c r="H129" s="34" t="s">
        <v>64</v>
      </c>
      <c r="I129" s="35" t="s">
        <v>44</v>
      </c>
      <c r="J129" s="36">
        <v>4800.0</v>
      </c>
      <c r="K129" s="28" t="s">
        <v>64</v>
      </c>
      <c r="L129" s="28" t="s">
        <v>64</v>
      </c>
      <c r="M129" s="34" t="s">
        <v>64</v>
      </c>
      <c r="N129" s="35" t="s">
        <v>30</v>
      </c>
      <c r="O129" s="36">
        <v>4100.0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0.0</v>
      </c>
      <c r="AC129" s="42">
        <v>0.0</v>
      </c>
      <c r="AD129" s="42">
        <v>1.0</v>
      </c>
      <c r="AE129" s="42">
        <v>1.0</v>
      </c>
      <c r="AF129" s="42">
        <v>0.0</v>
      </c>
      <c r="AG129" s="25"/>
      <c r="AH129" s="25"/>
      <c r="AI129" s="25"/>
      <c r="AJ129" s="25"/>
      <c r="AK129" s="25"/>
      <c r="AL129" s="25"/>
    </row>
    <row r="130">
      <c r="A130" s="26" t="s">
        <v>292</v>
      </c>
      <c r="B130" s="25" t="s">
        <v>261</v>
      </c>
      <c r="C130" s="25" t="s">
        <v>171</v>
      </c>
      <c r="D130" s="28">
        <v>94.75453470277</v>
      </c>
      <c r="E130" s="29">
        <v>0.18</v>
      </c>
      <c r="F130" s="30">
        <v>0.0</v>
      </c>
      <c r="G130" s="59"/>
      <c r="H130" s="34" t="s">
        <v>64</v>
      </c>
      <c r="I130" s="35" t="s">
        <v>28</v>
      </c>
      <c r="J130" s="36">
        <v>3000.0</v>
      </c>
      <c r="K130" s="28" t="s">
        <v>64</v>
      </c>
      <c r="L130" s="28" t="s">
        <v>64</v>
      </c>
      <c r="M130" s="34" t="s">
        <v>64</v>
      </c>
      <c r="N130" s="35" t="s">
        <v>28</v>
      </c>
      <c r="O130" s="36">
        <v>3000.0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0.0</v>
      </c>
      <c r="AC130" s="42">
        <v>1.0</v>
      </c>
      <c r="AD130" s="42">
        <v>0.0</v>
      </c>
      <c r="AE130" s="42">
        <v>0.0</v>
      </c>
      <c r="AF130" s="42">
        <v>0.0</v>
      </c>
      <c r="AG130" s="25"/>
      <c r="AH130" s="25"/>
      <c r="AI130" s="25"/>
      <c r="AJ130" s="25"/>
      <c r="AK130" s="25"/>
      <c r="AL130" s="25"/>
    </row>
    <row r="131">
      <c r="A131" s="26" t="s">
        <v>293</v>
      </c>
      <c r="B131" s="25" t="s">
        <v>261</v>
      </c>
      <c r="C131" s="25" t="s">
        <v>171</v>
      </c>
      <c r="D131" s="28">
        <v>94.75453470277</v>
      </c>
      <c r="E131" s="29">
        <v>0.18</v>
      </c>
      <c r="F131" s="30">
        <v>0.0</v>
      </c>
      <c r="G131" s="59"/>
      <c r="H131" s="34" t="s">
        <v>64</v>
      </c>
      <c r="I131" s="35" t="s">
        <v>30</v>
      </c>
      <c r="J131" s="36">
        <v>3000.0</v>
      </c>
      <c r="K131" s="28" t="s">
        <v>64</v>
      </c>
      <c r="L131" s="28" t="s">
        <v>64</v>
      </c>
      <c r="M131" s="34" t="s">
        <v>64</v>
      </c>
      <c r="N131" s="35" t="s">
        <v>30</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0.0</v>
      </c>
      <c r="AE131" s="42">
        <v>1.0</v>
      </c>
      <c r="AF131" s="42">
        <v>0.0</v>
      </c>
      <c r="AG131" s="25"/>
      <c r="AH131" s="25"/>
      <c r="AI131" s="25"/>
      <c r="AJ131" s="25"/>
      <c r="AK131" s="25"/>
      <c r="AL131" s="25"/>
    </row>
    <row r="132">
      <c r="A132" s="26" t="s">
        <v>294</v>
      </c>
      <c r="B132" s="25" t="s">
        <v>261</v>
      </c>
      <c r="C132" s="25" t="s">
        <v>171</v>
      </c>
      <c r="D132" s="28">
        <v>94.75453470277</v>
      </c>
      <c r="E132" s="29">
        <v>0.15762231759656653</v>
      </c>
      <c r="F132" s="30">
        <v>0.0</v>
      </c>
      <c r="G132" s="59"/>
      <c r="H132" s="34" t="s">
        <v>64</v>
      </c>
      <c r="I132" s="35" t="s">
        <v>58</v>
      </c>
      <c r="J132" s="36">
        <v>3000.0</v>
      </c>
      <c r="K132" s="28" t="s">
        <v>64</v>
      </c>
      <c r="L132" s="28" t="s">
        <v>64</v>
      </c>
      <c r="M132" s="34" t="s">
        <v>64</v>
      </c>
      <c r="N132" s="35" t="s">
        <v>28</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1.0</v>
      </c>
      <c r="AC132" s="42">
        <v>1.0</v>
      </c>
      <c r="AD132" s="42">
        <v>0.0</v>
      </c>
      <c r="AE132" s="42">
        <v>0.0</v>
      </c>
      <c r="AF132" s="42">
        <v>0.0</v>
      </c>
      <c r="AG132" s="25"/>
      <c r="AH132" s="25"/>
      <c r="AI132" s="25"/>
      <c r="AJ132" s="25"/>
      <c r="AK132" s="25"/>
      <c r="AL132" s="25"/>
    </row>
    <row r="133">
      <c r="A133" s="26" t="s">
        <v>202</v>
      </c>
      <c r="B133" s="25" t="s">
        <v>136</v>
      </c>
      <c r="C133" s="25" t="s">
        <v>36</v>
      </c>
      <c r="D133" s="28">
        <v>98.8875816993464</v>
      </c>
      <c r="E133" s="29">
        <v>0.25773757455268387</v>
      </c>
      <c r="F133" s="30">
        <v>32.0</v>
      </c>
      <c r="G133" s="59"/>
      <c r="H133" s="34">
        <v>26.688641732361937</v>
      </c>
      <c r="I133" s="35" t="s">
        <v>40</v>
      </c>
      <c r="J133" s="36">
        <v>5600.0</v>
      </c>
      <c r="K133" s="28">
        <v>4.765828880778917</v>
      </c>
      <c r="L133" s="28">
        <v>5.275721849213609</v>
      </c>
      <c r="M133" s="34">
        <v>26.216606373882904</v>
      </c>
      <c r="N133" s="35" t="s">
        <v>28</v>
      </c>
      <c r="O133" s="36">
        <v>6400.0</v>
      </c>
      <c r="P133" s="28">
        <v>4.096344745919204</v>
      </c>
      <c r="Q133" s="37">
        <v>4.4757575450950435</v>
      </c>
      <c r="R133" s="38">
        <v>17.89764269062188</v>
      </c>
      <c r="S133" s="39">
        <v>16.770249492887572</v>
      </c>
      <c r="T133" s="40">
        <v>0.06257495515676559</v>
      </c>
      <c r="U133" s="40">
        <v>0.023391584183207324</v>
      </c>
      <c r="V133" s="40">
        <v>0.029806997566787393</v>
      </c>
      <c r="W133" s="40">
        <v>0.031188778910943103</v>
      </c>
      <c r="X133" s="39">
        <v>14.58480173236194</v>
      </c>
      <c r="Y133" s="41">
        <v>12.103839999999998</v>
      </c>
      <c r="Z133" s="41">
        <v>12.78569502747768</v>
      </c>
      <c r="AA133" s="41">
        <v>13.430911346405226</v>
      </c>
      <c r="AB133" s="42">
        <v>0.0</v>
      </c>
      <c r="AC133" s="42">
        <v>1.0</v>
      </c>
      <c r="AD133" s="42">
        <v>1.0</v>
      </c>
      <c r="AE133" s="42">
        <v>0.0</v>
      </c>
      <c r="AF133" s="42">
        <v>0.0</v>
      </c>
      <c r="AG133" s="25"/>
      <c r="AH133" s="25"/>
      <c r="AI133" s="25"/>
      <c r="AJ133" s="25"/>
      <c r="AK133" s="25"/>
      <c r="AL133" s="25"/>
    </row>
    <row r="134">
      <c r="A134" s="26" t="s">
        <v>175</v>
      </c>
      <c r="B134" s="25" t="s">
        <v>136</v>
      </c>
      <c r="C134" s="25" t="s">
        <v>36</v>
      </c>
      <c r="D134" s="28">
        <v>98.8875816993464</v>
      </c>
      <c r="E134" s="29">
        <v>0.26742060726729716</v>
      </c>
      <c r="F134" s="30">
        <v>32.0</v>
      </c>
      <c r="G134" s="59"/>
      <c r="H134" s="34">
        <v>32.544156110863064</v>
      </c>
      <c r="I134" s="35" t="s">
        <v>27</v>
      </c>
      <c r="J134" s="36">
        <v>7000.0</v>
      </c>
      <c r="K134" s="28">
        <v>4.649165158694723</v>
      </c>
      <c r="L134" s="28">
        <v>5.950891968101583</v>
      </c>
      <c r="M134" s="34">
        <v>31.771809994807025</v>
      </c>
      <c r="N134" s="35" t="s">
        <v>27</v>
      </c>
      <c r="O134" s="36">
        <v>7100.0</v>
      </c>
      <c r="P134" s="28">
        <v>4.474902816170004</v>
      </c>
      <c r="Q134" s="37">
        <v>5.628007083000903</v>
      </c>
      <c r="R134" s="38">
        <v>18.732585602982592</v>
      </c>
      <c r="S134" s="39">
        <v>17.552598386239</v>
      </c>
      <c r="T134" s="40">
        <v>0.07935135907951854</v>
      </c>
      <c r="U134" s="40">
        <v>0.01991251168871231</v>
      </c>
      <c r="V134" s="40">
        <v>0.04629658967625612</v>
      </c>
      <c r="W134" s="40">
        <v>0.03902852290987612</v>
      </c>
      <c r="X134" s="39">
        <v>16.822678747028647</v>
      </c>
      <c r="Y134" s="41">
        <v>15.721477363834419</v>
      </c>
      <c r="Z134" s="41">
        <v>14.879833288924676</v>
      </c>
      <c r="AA134" s="41">
        <v>16.89197670588235</v>
      </c>
      <c r="AB134" s="42">
        <v>1.0</v>
      </c>
      <c r="AC134" s="42">
        <v>0.0</v>
      </c>
      <c r="AD134" s="42">
        <v>0.0</v>
      </c>
      <c r="AE134" s="42">
        <v>0.0</v>
      </c>
      <c r="AF134" s="42">
        <v>0.0</v>
      </c>
      <c r="AG134" s="25"/>
      <c r="AH134" s="25"/>
      <c r="AI134" s="25"/>
      <c r="AJ134" s="25"/>
      <c r="AK134" s="25"/>
      <c r="AL134" s="25"/>
    </row>
    <row r="135">
      <c r="A135" s="26" t="s">
        <v>177</v>
      </c>
      <c r="B135" s="25" t="s">
        <v>136</v>
      </c>
      <c r="C135" s="25" t="s">
        <v>36</v>
      </c>
      <c r="D135" s="28">
        <v>98.8875816993464</v>
      </c>
      <c r="E135" s="29">
        <v>0.1642137077582104</v>
      </c>
      <c r="F135" s="30">
        <v>32.0</v>
      </c>
      <c r="G135" s="59"/>
      <c r="H135" s="34">
        <v>23.054706960939097</v>
      </c>
      <c r="I135" s="35" t="s">
        <v>40</v>
      </c>
      <c r="J135" s="36">
        <v>4800.0</v>
      </c>
      <c r="K135" s="28">
        <v>4.803063950195645</v>
      </c>
      <c r="L135" s="28">
        <v>4.776696405200898</v>
      </c>
      <c r="M135" s="34">
        <v>23.430409054294433</v>
      </c>
      <c r="N135" s="35" t="s">
        <v>29</v>
      </c>
      <c r="O135" s="36">
        <v>5800.0</v>
      </c>
      <c r="P135" s="28">
        <v>4.039725699016282</v>
      </c>
      <c r="Q135" s="37">
        <v>4.065372430542875</v>
      </c>
      <c r="R135" s="38">
        <v>10.482679168203653</v>
      </c>
      <c r="S135" s="39">
        <v>9.822363092363318</v>
      </c>
      <c r="T135" s="40">
        <v>0.03511292790926834</v>
      </c>
      <c r="U135" s="40">
        <v>0.02250130780748979</v>
      </c>
      <c r="V135" s="40">
        <v>0.019960837571160298</v>
      </c>
      <c r="W135" s="40">
        <v>0.019960837571160298</v>
      </c>
      <c r="X135" s="39">
        <v>10.479502821505548</v>
      </c>
      <c r="Y135" s="41">
        <v>12.575204139433549</v>
      </c>
      <c r="Z135" s="41">
        <v>9.079843198085285</v>
      </c>
      <c r="AA135" s="41">
        <v>14.350565856209148</v>
      </c>
      <c r="AB135" s="42">
        <v>0.0</v>
      </c>
      <c r="AC135" s="42">
        <v>1.0</v>
      </c>
      <c r="AD135" s="42">
        <v>1.0</v>
      </c>
      <c r="AE135" s="42">
        <v>0.0</v>
      </c>
      <c r="AF135" s="42">
        <v>0.0</v>
      </c>
      <c r="AG135" s="25"/>
      <c r="AH135" s="25"/>
      <c r="AI135" s="25"/>
      <c r="AJ135" s="25"/>
      <c r="AK135" s="25"/>
      <c r="AL135" s="25"/>
    </row>
    <row r="136">
      <c r="A136" s="26" t="s">
        <v>181</v>
      </c>
      <c r="B136" s="25" t="s">
        <v>136</v>
      </c>
      <c r="C136" s="25" t="s">
        <v>36</v>
      </c>
      <c r="D136" s="28">
        <v>98.8875816993464</v>
      </c>
      <c r="E136" s="29">
        <v>0.22117223650385603</v>
      </c>
      <c r="F136" s="30">
        <v>30.0</v>
      </c>
      <c r="G136" s="59"/>
      <c r="H136" s="34">
        <v>29.162589393665456</v>
      </c>
      <c r="I136" s="35" t="s">
        <v>30</v>
      </c>
      <c r="J136" s="36">
        <v>6300.0</v>
      </c>
      <c r="K136" s="28">
        <v>4.628982443438961</v>
      </c>
      <c r="L136" s="28">
        <v>5.467800377942393</v>
      </c>
      <c r="M136" s="34">
        <v>29.823396268425054</v>
      </c>
      <c r="N136" s="35" t="s">
        <v>30</v>
      </c>
      <c r="O136" s="36">
        <v>5900.0</v>
      </c>
      <c r="P136" s="28">
        <v>5.054812926851704</v>
      </c>
      <c r="Q136" s="37">
        <v>6.0695403461390285</v>
      </c>
      <c r="R136" s="38">
        <v>13.932462094927919</v>
      </c>
      <c r="S136" s="39">
        <v>13.054840205552328</v>
      </c>
      <c r="T136" s="40">
        <v>0.06456034953433115</v>
      </c>
      <c r="U136" s="40">
        <v>0.015089549151515272</v>
      </c>
      <c r="V136" s="40">
        <v>0.03122963653509806</v>
      </c>
      <c r="W136" s="40">
        <v>0.03447675470694312</v>
      </c>
      <c r="X136" s="39">
        <v>12.109116905920361</v>
      </c>
      <c r="Y136" s="41">
        <v>17.053472487745097</v>
      </c>
      <c r="Z136" s="41">
        <v>10.577400680189758</v>
      </c>
      <c r="AA136" s="41">
        <v>19.245995588235296</v>
      </c>
      <c r="AB136" s="42">
        <v>0.0</v>
      </c>
      <c r="AC136" s="42">
        <v>0.0</v>
      </c>
      <c r="AD136" s="42">
        <v>0.0</v>
      </c>
      <c r="AE136" s="42">
        <v>1.0</v>
      </c>
      <c r="AF136" s="42">
        <v>0.0</v>
      </c>
      <c r="AG136" s="25"/>
      <c r="AH136" s="25"/>
      <c r="AI136" s="25"/>
      <c r="AJ136" s="25"/>
      <c r="AK136" s="25"/>
      <c r="AL136" s="25"/>
    </row>
    <row r="137">
      <c r="A137" s="26" t="s">
        <v>191</v>
      </c>
      <c r="B137" s="25" t="s">
        <v>136</v>
      </c>
      <c r="C137" s="25" t="s">
        <v>36</v>
      </c>
      <c r="D137" s="28">
        <v>98.8875816993464</v>
      </c>
      <c r="E137" s="29">
        <v>0.19577521613832854</v>
      </c>
      <c r="F137" s="30">
        <v>30.0</v>
      </c>
      <c r="G137" s="59"/>
      <c r="H137" s="34">
        <v>28.944498276325568</v>
      </c>
      <c r="I137" s="35" t="s">
        <v>45</v>
      </c>
      <c r="J137" s="36">
        <v>5800.0</v>
      </c>
      <c r="K137" s="28">
        <v>4.990430737297512</v>
      </c>
      <c r="L137" s="28">
        <v>5.8624428487355775</v>
      </c>
      <c r="M137" s="34">
        <v>28.80864192308177</v>
      </c>
      <c r="N137" s="35" t="s">
        <v>30</v>
      </c>
      <c r="O137" s="36">
        <v>5200.0</v>
      </c>
      <c r="P137" s="28">
        <v>5.540123446746494</v>
      </c>
      <c r="Q137" s="37">
        <v>6.485810802918719</v>
      </c>
      <c r="R137" s="38">
        <v>12.053916133598843</v>
      </c>
      <c r="S137" s="39">
        <v>11.294626025399294</v>
      </c>
      <c r="T137" s="40">
        <v>0.060021016021220036</v>
      </c>
      <c r="U137" s="40">
        <v>0.02081599778029871</v>
      </c>
      <c r="V137" s="40">
        <v>0.029683799525269013</v>
      </c>
      <c r="W137" s="40">
        <v>0.02847031086543097</v>
      </c>
      <c r="X137" s="39">
        <v>12.876811368645827</v>
      </c>
      <c r="Y137" s="41">
        <v>16.06768690767974</v>
      </c>
      <c r="Z137" s="41">
        <v>11.353747658375887</v>
      </c>
      <c r="AA137" s="41">
        <v>17.45489426470588</v>
      </c>
      <c r="AB137" s="42">
        <v>0.0</v>
      </c>
      <c r="AC137" s="42">
        <v>0.0</v>
      </c>
      <c r="AD137" s="42">
        <v>0.0</v>
      </c>
      <c r="AE137" s="42">
        <v>1.0</v>
      </c>
      <c r="AF137" s="42">
        <v>1.0</v>
      </c>
      <c r="AG137" s="25"/>
      <c r="AH137" s="25"/>
      <c r="AI137" s="25"/>
      <c r="AJ137" s="25"/>
      <c r="AK137" s="25"/>
      <c r="AL137" s="25"/>
    </row>
    <row r="138">
      <c r="A138" s="26" t="s">
        <v>189</v>
      </c>
      <c r="B138" s="25" t="s">
        <v>136</v>
      </c>
      <c r="C138" s="25" t="s">
        <v>36</v>
      </c>
      <c r="D138" s="28">
        <v>98.8875816993464</v>
      </c>
      <c r="E138" s="29">
        <v>0.1928893058161351</v>
      </c>
      <c r="F138" s="30">
        <v>26.0</v>
      </c>
      <c r="G138" s="59"/>
      <c r="H138" s="34">
        <v>18.12385553816379</v>
      </c>
      <c r="I138" s="35" t="s">
        <v>44</v>
      </c>
      <c r="J138" s="36">
        <v>4100.0</v>
      </c>
      <c r="K138" s="28">
        <v>4.420452570283851</v>
      </c>
      <c r="L138" s="28">
        <v>3.6861253270463363</v>
      </c>
      <c r="M138" s="34">
        <v>18.354756387377513</v>
      </c>
      <c r="N138" s="35" t="s">
        <v>29</v>
      </c>
      <c r="O138" s="36">
        <v>4100.0</v>
      </c>
      <c r="P138" s="28">
        <v>4.476769850579881</v>
      </c>
      <c r="Q138" s="37">
        <v>3.7678444849456603</v>
      </c>
      <c r="R138" s="38">
        <v>10.266033930528115</v>
      </c>
      <c r="S138" s="39">
        <v>9.619364588590056</v>
      </c>
      <c r="T138" s="40">
        <v>0.04357227354949625</v>
      </c>
      <c r="U138" s="40">
        <v>0.008006870780462985</v>
      </c>
      <c r="V138" s="40">
        <v>0.022065446220578225</v>
      </c>
      <c r="W138" s="40">
        <v>0.022251652517798298</v>
      </c>
      <c r="X138" s="39">
        <v>6.754873879667063</v>
      </c>
      <c r="Y138" s="41">
        <v>11.368981658496729</v>
      </c>
      <c r="Z138" s="41">
        <v>5.9444884935866655</v>
      </c>
      <c r="AA138" s="41">
        <v>12.410267893790849</v>
      </c>
      <c r="AB138" s="42">
        <v>0.0</v>
      </c>
      <c r="AC138" s="42">
        <v>0.0</v>
      </c>
      <c r="AD138" s="42">
        <v>1.0</v>
      </c>
      <c r="AE138" s="42">
        <v>1.0</v>
      </c>
      <c r="AF138" s="42">
        <v>0.0</v>
      </c>
      <c r="AG138" s="25"/>
      <c r="AH138" s="25"/>
      <c r="AI138" s="25"/>
      <c r="AJ138" s="25"/>
      <c r="AK138" s="25"/>
      <c r="AL138" s="25"/>
    </row>
    <row r="139">
      <c r="A139" s="26" t="s">
        <v>183</v>
      </c>
      <c r="B139" s="25" t="s">
        <v>136</v>
      </c>
      <c r="C139" s="25" t="s">
        <v>36</v>
      </c>
      <c r="D139" s="28">
        <v>98.8875816993464</v>
      </c>
      <c r="E139" s="29">
        <v>0.20717953546767107</v>
      </c>
      <c r="F139" s="30">
        <v>24.0</v>
      </c>
      <c r="G139" s="59"/>
      <c r="H139" s="34">
        <v>21.146818187894894</v>
      </c>
      <c r="I139" s="35" t="s">
        <v>58</v>
      </c>
      <c r="J139" s="36">
        <v>4300.0</v>
      </c>
      <c r="K139" s="28">
        <v>4.9178646948592775</v>
      </c>
      <c r="L139" s="28">
        <v>4.591168914863125</v>
      </c>
      <c r="M139" s="34">
        <v>21.31530816196287</v>
      </c>
      <c r="N139" s="35" t="s">
        <v>27</v>
      </c>
      <c r="O139" s="36">
        <v>4400.0</v>
      </c>
      <c r="P139" s="28">
        <v>4.844388218627926</v>
      </c>
      <c r="Q139" s="37">
        <v>4.54892429926375</v>
      </c>
      <c r="R139" s="38">
        <v>10.310146705554814</v>
      </c>
      <c r="S139" s="39">
        <v>9.660698648935835</v>
      </c>
      <c r="T139" s="40">
        <v>0.0557362057080401</v>
      </c>
      <c r="U139" s="40">
        <v>0.01980474314498887</v>
      </c>
      <c r="V139" s="40">
        <v>0.038855019884454355</v>
      </c>
      <c r="W139" s="40">
        <v>0.023199841969844103</v>
      </c>
      <c r="X139" s="39">
        <v>10.286489527764177</v>
      </c>
      <c r="Y139" s="41">
        <v>10.860328660130719</v>
      </c>
      <c r="Z139" s="41">
        <v>9.223334671766793</v>
      </c>
      <c r="AA139" s="41">
        <v>12.091973490196079</v>
      </c>
      <c r="AB139" s="42">
        <v>1.0</v>
      </c>
      <c r="AC139" s="42">
        <v>1.0</v>
      </c>
      <c r="AD139" s="42">
        <v>0.0</v>
      </c>
      <c r="AE139" s="42">
        <v>0.0</v>
      </c>
      <c r="AF139" s="42">
        <v>0.0</v>
      </c>
      <c r="AG139" s="25"/>
      <c r="AH139" s="25"/>
      <c r="AI139" s="25"/>
      <c r="AJ139" s="25"/>
      <c r="AK139" s="25"/>
      <c r="AL139" s="25"/>
    </row>
    <row r="140">
      <c r="A140" s="26" t="s">
        <v>206</v>
      </c>
      <c r="B140" s="25" t="s">
        <v>136</v>
      </c>
      <c r="C140" s="25" t="s">
        <v>36</v>
      </c>
      <c r="D140" s="28">
        <v>98.8875816993464</v>
      </c>
      <c r="E140" s="29">
        <v>0.16632930513595165</v>
      </c>
      <c r="F140" s="30">
        <v>15.0</v>
      </c>
      <c r="G140" s="59"/>
      <c r="H140" s="34">
        <v>11.938450016569245</v>
      </c>
      <c r="I140" s="35" t="s">
        <v>45</v>
      </c>
      <c r="J140" s="36">
        <v>3000.0</v>
      </c>
      <c r="K140" s="28">
        <v>3.979483338856415</v>
      </c>
      <c r="L140" s="28">
        <v>2.444597165985595</v>
      </c>
      <c r="M140" s="34">
        <v>12.284641844022836</v>
      </c>
      <c r="N140" s="35" t="s">
        <v>30</v>
      </c>
      <c r="O140" s="36">
        <v>3000.0</v>
      </c>
      <c r="P140" s="28">
        <v>4.094880614674279</v>
      </c>
      <c r="Q140" s="37">
        <v>2.5686796306828583</v>
      </c>
      <c r="R140" s="38">
        <v>4.986546278312225</v>
      </c>
      <c r="S140" s="39">
        <v>4.672437965193299</v>
      </c>
      <c r="T140" s="40">
        <v>0.05081533590548006</v>
      </c>
      <c r="U140" s="40">
        <v>0.00954491998224581</v>
      </c>
      <c r="V140" s="40">
        <v>0.026634871950457353</v>
      </c>
      <c r="W140" s="40">
        <v>0.0240895599551918</v>
      </c>
      <c r="X140" s="39">
        <v>4.623859207745717</v>
      </c>
      <c r="Y140" s="41">
        <v>7.314590808823528</v>
      </c>
      <c r="Z140" s="41">
        <v>4.104166647944406</v>
      </c>
      <c r="AA140" s="41">
        <v>8.18047519607843</v>
      </c>
      <c r="AB140" s="42">
        <v>0.0</v>
      </c>
      <c r="AC140" s="42">
        <v>0.0</v>
      </c>
      <c r="AD140" s="42">
        <v>0.0</v>
      </c>
      <c r="AE140" s="42">
        <v>1.0</v>
      </c>
      <c r="AF140" s="42">
        <v>1.0</v>
      </c>
      <c r="AG140" s="25"/>
      <c r="AH140" s="25"/>
      <c r="AI140" s="25"/>
      <c r="AJ140" s="25"/>
      <c r="AK140" s="25"/>
      <c r="AL140" s="25"/>
    </row>
    <row r="141">
      <c r="A141" s="26" t="s">
        <v>186</v>
      </c>
      <c r="B141" s="25" t="s">
        <v>136</v>
      </c>
      <c r="C141" s="25" t="s">
        <v>36</v>
      </c>
      <c r="D141" s="28">
        <v>98.8875816993464</v>
      </c>
      <c r="E141" s="29">
        <v>0.1836355906468266</v>
      </c>
      <c r="F141" s="30">
        <v>11.0</v>
      </c>
      <c r="G141" s="58"/>
      <c r="H141" s="34">
        <v>7.7139008182054525</v>
      </c>
      <c r="I141" s="35" t="s">
        <v>40</v>
      </c>
      <c r="J141" s="36">
        <v>3300.0</v>
      </c>
      <c r="K141" s="28">
        <v>2.3375457024865005</v>
      </c>
      <c r="L141" s="28">
        <v>1.0430131790448318</v>
      </c>
      <c r="M141" s="34">
        <v>7.442828052999644</v>
      </c>
      <c r="N141" s="35" t="s">
        <v>28</v>
      </c>
      <c r="O141" s="36">
        <v>3000.0</v>
      </c>
      <c r="P141" s="28">
        <v>2.4809426843332147</v>
      </c>
      <c r="Q141" s="37">
        <v>1.0783834837617299</v>
      </c>
      <c r="R141" s="38">
        <v>4.100660216911186</v>
      </c>
      <c r="S141" s="39">
        <v>3.842354890635577</v>
      </c>
      <c r="T141" s="40">
        <v>0.03499343896645695</v>
      </c>
      <c r="U141" s="40">
        <v>0.03499343896645695</v>
      </c>
      <c r="V141" s="40">
        <v>0.016804237181781437</v>
      </c>
      <c r="W141" s="40">
        <v>0.015049948684782275</v>
      </c>
      <c r="X141" s="39">
        <v>4.571850917606325</v>
      </c>
      <c r="Y141" s="41">
        <v>3.142049900599128</v>
      </c>
      <c r="Z141" s="41">
        <v>4.00481586100618</v>
      </c>
      <c r="AA141" s="41">
        <v>3.438012191993464</v>
      </c>
      <c r="AB141" s="42">
        <v>0.0</v>
      </c>
      <c r="AC141" s="42">
        <v>1.0</v>
      </c>
      <c r="AD141" s="42">
        <v>1.0</v>
      </c>
      <c r="AE141" s="42">
        <v>0.0</v>
      </c>
      <c r="AF141" s="42">
        <v>0.0</v>
      </c>
      <c r="AG141" s="25"/>
      <c r="AH141" s="25"/>
      <c r="AI141" s="25"/>
      <c r="AJ141" s="25"/>
      <c r="AK141" s="25"/>
      <c r="AL141" s="25"/>
    </row>
    <row r="142">
      <c r="A142" s="26" t="s">
        <v>194</v>
      </c>
      <c r="B142" s="25" t="s">
        <v>136</v>
      </c>
      <c r="C142" s="25" t="s">
        <v>36</v>
      </c>
      <c r="D142" s="28">
        <v>98.8875816993464</v>
      </c>
      <c r="E142" s="29">
        <v>0.17573076923076925</v>
      </c>
      <c r="F142" s="30">
        <v>6.0</v>
      </c>
      <c r="G142" s="59"/>
      <c r="H142" s="34">
        <v>4.624976734398677</v>
      </c>
      <c r="I142" s="35" t="s">
        <v>45</v>
      </c>
      <c r="J142" s="36">
        <v>3000.0</v>
      </c>
      <c r="K142" s="28">
        <v>1.5416589114662256</v>
      </c>
      <c r="L142" s="28">
        <v>0.4730230266728985</v>
      </c>
      <c r="M142" s="34">
        <v>4.772849181146304</v>
      </c>
      <c r="N142" s="35" t="s">
        <v>31</v>
      </c>
      <c r="O142" s="36">
        <v>3000.0</v>
      </c>
      <c r="P142" s="28">
        <v>1.590949727048768</v>
      </c>
      <c r="Q142" s="37">
        <v>0.4995238493286067</v>
      </c>
      <c r="R142" s="38">
        <v>2.125267425429995</v>
      </c>
      <c r="S142" s="39">
        <v>1.991394374089465</v>
      </c>
      <c r="T142" s="40">
        <v>0.05876459210148575</v>
      </c>
      <c r="U142" s="40">
        <v>9.167643073554719E-4</v>
      </c>
      <c r="V142" s="40">
        <v>0.02741125278992861</v>
      </c>
      <c r="W142" s="40">
        <v>0.023377489837564533</v>
      </c>
      <c r="X142" s="39">
        <v>1.6867794631568478</v>
      </c>
      <c r="Y142" s="41">
        <v>2.9381972712418296</v>
      </c>
      <c r="Z142" s="41">
        <v>1.5366294605580688</v>
      </c>
      <c r="AA142" s="41">
        <v>3.236219720588235</v>
      </c>
      <c r="AB142" s="42">
        <v>0.0</v>
      </c>
      <c r="AC142" s="42">
        <v>0.0</v>
      </c>
      <c r="AD142" s="42">
        <v>0.0</v>
      </c>
      <c r="AE142" s="42">
        <v>1.0</v>
      </c>
      <c r="AF142" s="42">
        <v>1.0</v>
      </c>
      <c r="AG142" s="25"/>
      <c r="AH142" s="25"/>
      <c r="AI142" s="25"/>
      <c r="AJ142" s="25"/>
      <c r="AK142" s="25"/>
      <c r="AL142" s="25"/>
    </row>
    <row r="143">
      <c r="A143" s="26" t="s">
        <v>192</v>
      </c>
      <c r="B143" s="25" t="s">
        <v>136</v>
      </c>
      <c r="C143" s="25" t="s">
        <v>36</v>
      </c>
      <c r="D143" s="28">
        <v>98.8875816993464</v>
      </c>
      <c r="E143" s="29">
        <v>0.13009756097560976</v>
      </c>
      <c r="F143" s="30">
        <v>1.0</v>
      </c>
      <c r="G143" s="59"/>
      <c r="H143" s="34">
        <v>0.7173105631305732</v>
      </c>
      <c r="I143" s="35" t="s">
        <v>44</v>
      </c>
      <c r="J143" s="36">
        <v>3000.0</v>
      </c>
      <c r="K143" s="28">
        <v>0.2391035210435244</v>
      </c>
      <c r="L143" s="28">
        <v>0.01874805979933444</v>
      </c>
      <c r="M143" s="34">
        <v>0.7262419434174517</v>
      </c>
      <c r="N143" s="35" t="s">
        <v>30</v>
      </c>
      <c r="O143" s="36">
        <v>3000.0</v>
      </c>
      <c r="P143" s="28">
        <v>0.24208064780581726</v>
      </c>
      <c r="Q143" s="37">
        <v>0.019154223317174875</v>
      </c>
      <c r="R143" s="38">
        <v>0.25167915919635675</v>
      </c>
      <c r="S143" s="39">
        <v>0.23582559808810316</v>
      </c>
      <c r="T143" s="40">
        <v>0.04047427728277358</v>
      </c>
      <c r="U143" s="40">
        <v>0.010206556880003772</v>
      </c>
      <c r="V143" s="40">
        <v>0.026572242911733962</v>
      </c>
      <c r="W143" s="40">
        <v>0.022172864946215093</v>
      </c>
      <c r="X143" s="39">
        <v>0.2722649415347126</v>
      </c>
      <c r="Y143" s="41">
        <v>0.44504562159586053</v>
      </c>
      <c r="Z143" s="41">
        <v>0.2389115798553603</v>
      </c>
      <c r="AA143" s="41">
        <v>0.4873303635620914</v>
      </c>
      <c r="AB143" s="42">
        <v>0.0</v>
      </c>
      <c r="AC143" s="42">
        <v>0.0</v>
      </c>
      <c r="AD143" s="42">
        <v>1.0</v>
      </c>
      <c r="AE143" s="42">
        <v>1.0</v>
      </c>
      <c r="AF143" s="42">
        <v>0.0</v>
      </c>
      <c r="AG143" s="25"/>
      <c r="AH143" s="25"/>
      <c r="AI143" s="25"/>
      <c r="AJ143" s="25"/>
      <c r="AK143" s="25"/>
      <c r="AL143" s="25"/>
    </row>
    <row r="144">
      <c r="A144" s="26" t="s">
        <v>196</v>
      </c>
      <c r="B144" s="25" t="s">
        <v>136</v>
      </c>
      <c r="C144" s="25" t="s">
        <v>36</v>
      </c>
      <c r="D144" s="28">
        <v>98.8875816993464</v>
      </c>
      <c r="E144" s="29">
        <v>0.1784705882352941</v>
      </c>
      <c r="F144" s="30">
        <v>0.0</v>
      </c>
      <c r="G144" s="59"/>
      <c r="H144" s="34" t="s">
        <v>64</v>
      </c>
      <c r="I144" s="35" t="s">
        <v>31</v>
      </c>
      <c r="J144" s="36">
        <v>3000.0</v>
      </c>
      <c r="K144" s="28" t="s">
        <v>64</v>
      </c>
      <c r="L144" s="28" t="s">
        <v>64</v>
      </c>
      <c r="M144" s="34" t="s">
        <v>64</v>
      </c>
      <c r="N144" s="35" t="s">
        <v>31</v>
      </c>
      <c r="O144" s="36">
        <v>3000.0</v>
      </c>
      <c r="P144" s="28" t="s">
        <v>64</v>
      </c>
      <c r="Q144" s="37" t="s">
        <v>64</v>
      </c>
      <c r="R144" s="38" t="s">
        <v>64</v>
      </c>
      <c r="S144" s="39" t="s">
        <v>64</v>
      </c>
      <c r="T144" s="40" t="s">
        <v>64</v>
      </c>
      <c r="U144" s="40" t="s">
        <v>64</v>
      </c>
      <c r="V144" s="40" t="s">
        <v>64</v>
      </c>
      <c r="W144" s="40" t="s">
        <v>64</v>
      </c>
      <c r="X144" s="39" t="s">
        <v>64</v>
      </c>
      <c r="Y144" s="41" t="s">
        <v>64</v>
      </c>
      <c r="Z144" s="41" t="s">
        <v>64</v>
      </c>
      <c r="AA144" s="41" t="s">
        <v>64</v>
      </c>
      <c r="AB144" s="42">
        <v>0.0</v>
      </c>
      <c r="AC144" s="42">
        <v>0.0</v>
      </c>
      <c r="AD144" s="42">
        <v>0.0</v>
      </c>
      <c r="AE144" s="42">
        <v>0.0</v>
      </c>
      <c r="AF144" s="42">
        <v>1.0</v>
      </c>
      <c r="AG144" s="25"/>
      <c r="AH144" s="25"/>
      <c r="AI144" s="25"/>
      <c r="AJ144" s="25"/>
      <c r="AK144" s="25"/>
      <c r="AL144" s="25"/>
    </row>
    <row r="145">
      <c r="A145" s="26" t="s">
        <v>200</v>
      </c>
      <c r="B145" s="25" t="s">
        <v>136</v>
      </c>
      <c r="C145" s="25" t="s">
        <v>36</v>
      </c>
      <c r="D145" s="28">
        <v>98.8875816993464</v>
      </c>
      <c r="E145" s="29">
        <v>0.18</v>
      </c>
      <c r="F145" s="30">
        <v>0.0</v>
      </c>
      <c r="G145" s="59"/>
      <c r="H145" s="34" t="s">
        <v>64</v>
      </c>
      <c r="I145" s="35" t="s">
        <v>27</v>
      </c>
      <c r="J145" s="36">
        <v>3000.0</v>
      </c>
      <c r="K145" s="28" t="s">
        <v>64</v>
      </c>
      <c r="L145" s="28" t="s">
        <v>64</v>
      </c>
      <c r="M145" s="34" t="s">
        <v>64</v>
      </c>
      <c r="N145" s="35" t="s">
        <v>64</v>
      </c>
      <c r="O145" s="36" t="s">
        <v>64</v>
      </c>
      <c r="P145" s="28" t="s">
        <v>64</v>
      </c>
      <c r="Q145" s="37" t="s">
        <v>64</v>
      </c>
      <c r="R145" s="38" t="s">
        <v>64</v>
      </c>
      <c r="S145" s="39" t="s">
        <v>64</v>
      </c>
      <c r="T145" s="40" t="s">
        <v>64</v>
      </c>
      <c r="U145" s="40" t="s">
        <v>64</v>
      </c>
      <c r="V145" s="40" t="s">
        <v>64</v>
      </c>
      <c r="W145" s="40" t="s">
        <v>64</v>
      </c>
      <c r="X145" s="39" t="s">
        <v>64</v>
      </c>
      <c r="Y145" s="41" t="s">
        <v>64</v>
      </c>
      <c r="Z145" s="41" t="s">
        <v>64</v>
      </c>
      <c r="AA145" s="41" t="s">
        <v>64</v>
      </c>
      <c r="AB145" s="42">
        <v>1.0</v>
      </c>
      <c r="AC145" s="42">
        <v>0.0</v>
      </c>
      <c r="AD145" s="42">
        <v>0.0</v>
      </c>
      <c r="AE145" s="42">
        <v>0.0</v>
      </c>
      <c r="AF145" s="42">
        <v>0.0</v>
      </c>
      <c r="AG145" s="25"/>
      <c r="AH145" s="25"/>
      <c r="AI145" s="25"/>
      <c r="AJ145" s="25"/>
      <c r="AK145" s="25"/>
      <c r="AL145" s="25"/>
    </row>
    <row r="146">
      <c r="A146" s="26" t="s">
        <v>178</v>
      </c>
      <c r="B146" s="25" t="s">
        <v>136</v>
      </c>
      <c r="C146" s="25" t="s">
        <v>36</v>
      </c>
      <c r="D146" s="28">
        <v>98.8875816993464</v>
      </c>
      <c r="E146" s="29">
        <v>0.22549041477866852</v>
      </c>
      <c r="F146" s="30">
        <v>0.0</v>
      </c>
      <c r="G146" s="59"/>
      <c r="H146" s="34" t="s">
        <v>64</v>
      </c>
      <c r="I146" s="35" t="s">
        <v>31</v>
      </c>
      <c r="J146" s="36">
        <v>8300.0</v>
      </c>
      <c r="K146" s="28" t="s">
        <v>64</v>
      </c>
      <c r="L146" s="28" t="s">
        <v>64</v>
      </c>
      <c r="M146" s="34" t="s">
        <v>64</v>
      </c>
      <c r="N146" s="35" t="s">
        <v>31</v>
      </c>
      <c r="O146" s="36">
        <v>9400.0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0.0</v>
      </c>
      <c r="AC146" s="42">
        <v>0.0</v>
      </c>
      <c r="AD146" s="42">
        <v>0.0</v>
      </c>
      <c r="AE146" s="42">
        <v>0.0</v>
      </c>
      <c r="AF146" s="42">
        <v>1.0</v>
      </c>
      <c r="AG146" s="25"/>
      <c r="AH146" s="25"/>
      <c r="AI146" s="25"/>
      <c r="AJ146" s="25"/>
      <c r="AK146" s="25"/>
      <c r="AL146" s="25"/>
    </row>
    <row r="147">
      <c r="A147" s="26" t="s">
        <v>208</v>
      </c>
      <c r="B147" s="25" t="s">
        <v>136</v>
      </c>
      <c r="C147" s="25" t="s">
        <v>36</v>
      </c>
      <c r="D147" s="28">
        <v>98.8875816993464</v>
      </c>
      <c r="E147" s="29" t="e">
        <v>#N/A</v>
      </c>
      <c r="F147" s="30">
        <v>0.0</v>
      </c>
      <c r="G147" s="59"/>
      <c r="H147" s="34" t="s">
        <v>64</v>
      </c>
      <c r="I147" s="35" t="s">
        <v>28</v>
      </c>
      <c r="J147" s="36">
        <v>3000.0</v>
      </c>
      <c r="K147" s="28" t="s">
        <v>64</v>
      </c>
      <c r="L147" s="28" t="s">
        <v>64</v>
      </c>
      <c r="M147" s="34" t="s">
        <v>64</v>
      </c>
      <c r="N147" s="35" t="s">
        <v>28</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0.0</v>
      </c>
      <c r="AC147" s="42">
        <v>1.0</v>
      </c>
      <c r="AD147" s="42">
        <v>0.0</v>
      </c>
      <c r="AE147" s="42">
        <v>0.0</v>
      </c>
      <c r="AF147" s="42">
        <v>0.0</v>
      </c>
      <c r="AG147" s="25"/>
      <c r="AH147" s="25"/>
      <c r="AI147" s="25"/>
      <c r="AJ147" s="25"/>
      <c r="AK147" s="25"/>
      <c r="AL147" s="25"/>
    </row>
    <row r="148">
      <c r="A148" s="26" t="s">
        <v>212</v>
      </c>
      <c r="B148" s="25" t="s">
        <v>136</v>
      </c>
      <c r="C148" s="25" t="s">
        <v>36</v>
      </c>
      <c r="D148" s="28">
        <v>98.8875816993464</v>
      </c>
      <c r="E148" s="29">
        <v>0.12899419026870007</v>
      </c>
      <c r="F148" s="30">
        <v>0.0</v>
      </c>
      <c r="G148" s="59"/>
      <c r="H148" s="34" t="s">
        <v>64</v>
      </c>
      <c r="I148" s="35" t="s">
        <v>40</v>
      </c>
      <c r="J148" s="36">
        <v>3200.0</v>
      </c>
      <c r="K148" s="28" t="s">
        <v>64</v>
      </c>
      <c r="L148" s="28" t="s">
        <v>64</v>
      </c>
      <c r="M148" s="34" t="s">
        <v>64</v>
      </c>
      <c r="N148" s="35" t="s">
        <v>29</v>
      </c>
      <c r="O148" s="36">
        <v>3700.0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1.0</v>
      </c>
      <c r="AD148" s="42">
        <v>1.0</v>
      </c>
      <c r="AE148" s="42">
        <v>0.0</v>
      </c>
      <c r="AF148" s="42">
        <v>0.0</v>
      </c>
      <c r="AG148" s="25"/>
      <c r="AH148" s="25"/>
      <c r="AI148" s="25"/>
      <c r="AJ148" s="25"/>
      <c r="AK148" s="25"/>
      <c r="AL148" s="25"/>
    </row>
    <row r="149">
      <c r="A149" s="26" t="s">
        <v>214</v>
      </c>
      <c r="B149" s="25" t="s">
        <v>136</v>
      </c>
      <c r="C149" s="25" t="s">
        <v>36</v>
      </c>
      <c r="D149" s="28">
        <v>98.8875816993464</v>
      </c>
      <c r="E149" s="29">
        <v>0.15757223796033992</v>
      </c>
      <c r="F149" s="30">
        <v>0.0</v>
      </c>
      <c r="G149" s="59"/>
      <c r="H149" s="34" t="s">
        <v>64</v>
      </c>
      <c r="I149" s="35" t="s">
        <v>45</v>
      </c>
      <c r="J149" s="36">
        <v>3000.0</v>
      </c>
      <c r="K149" s="28" t="s">
        <v>64</v>
      </c>
      <c r="L149" s="28" t="s">
        <v>64</v>
      </c>
      <c r="M149" s="34" t="s">
        <v>64</v>
      </c>
      <c r="N149" s="35" t="s">
        <v>31</v>
      </c>
      <c r="O149" s="36">
        <v>3000.0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0.0</v>
      </c>
      <c r="AC149" s="42">
        <v>0.0</v>
      </c>
      <c r="AD149" s="42">
        <v>0.0</v>
      </c>
      <c r="AE149" s="42">
        <v>1.0</v>
      </c>
      <c r="AF149" s="42">
        <v>1.0</v>
      </c>
      <c r="AG149" s="25"/>
      <c r="AH149" s="25"/>
      <c r="AI149" s="25"/>
      <c r="AJ149" s="25"/>
      <c r="AK149" s="25"/>
      <c r="AL149" s="25"/>
    </row>
    <row r="150">
      <c r="A150" s="26" t="s">
        <v>568</v>
      </c>
      <c r="B150" s="25" t="s">
        <v>565</v>
      </c>
      <c r="C150" s="25" t="s">
        <v>106</v>
      </c>
      <c r="D150" s="28">
        <v>93.55299201161948</v>
      </c>
      <c r="E150" s="29">
        <v>0.22164082098061574</v>
      </c>
      <c r="F150" s="30">
        <v>37.0</v>
      </c>
      <c r="G150" s="59"/>
      <c r="H150" s="34">
        <v>33.72610305376567</v>
      </c>
      <c r="I150" s="35" t="s">
        <v>40</v>
      </c>
      <c r="J150" s="36">
        <v>6100.0</v>
      </c>
      <c r="K150" s="28">
        <v>5.528869353076339</v>
      </c>
      <c r="L150" s="28">
        <v>7.264156482247914</v>
      </c>
      <c r="M150" s="34">
        <v>33.232997340171984</v>
      </c>
      <c r="N150" s="35" t="s">
        <v>29</v>
      </c>
      <c r="O150" s="36">
        <v>6900.0</v>
      </c>
      <c r="P150" s="28">
        <v>4.816376426111882</v>
      </c>
      <c r="Q150" s="37">
        <v>6.260177000977521</v>
      </c>
      <c r="R150" s="38">
        <v>16.2977089867859</v>
      </c>
      <c r="S150" s="39">
        <v>17.23010551648014</v>
      </c>
      <c r="T150" s="40">
        <v>0.06759079573848517</v>
      </c>
      <c r="U150" s="40">
        <v>0.025979875236004663</v>
      </c>
      <c r="V150" s="40">
        <v>0.04430592830704529</v>
      </c>
      <c r="W150" s="40">
        <v>0.0335258970887861</v>
      </c>
      <c r="X150" s="39">
        <v>18.291954569065382</v>
      </c>
      <c r="Y150" s="41">
        <v>15.434148484700287</v>
      </c>
      <c r="Z150" s="41">
        <v>16.14636193792979</v>
      </c>
      <c r="AA150" s="41">
        <v>17.086635402242194</v>
      </c>
      <c r="AB150" s="42">
        <v>0.0</v>
      </c>
      <c r="AC150" s="42">
        <v>1.0</v>
      </c>
      <c r="AD150" s="42">
        <v>1.0</v>
      </c>
      <c r="AE150" s="42">
        <v>0.0</v>
      </c>
      <c r="AF150" s="42">
        <v>0.0</v>
      </c>
      <c r="AG150" s="25"/>
      <c r="AH150" s="25"/>
      <c r="AI150" s="25"/>
      <c r="AJ150" s="25"/>
      <c r="AK150" s="25"/>
      <c r="AL150" s="25"/>
    </row>
    <row r="151">
      <c r="A151" s="26" t="s">
        <v>567</v>
      </c>
      <c r="B151" s="25" t="s">
        <v>565</v>
      </c>
      <c r="C151" s="25" t="s">
        <v>106</v>
      </c>
      <c r="D151" s="28">
        <v>93.55299201161948</v>
      </c>
      <c r="E151" s="29">
        <v>0.28396768236380426</v>
      </c>
      <c r="F151" s="30">
        <v>36.0</v>
      </c>
      <c r="G151" s="59"/>
      <c r="H151" s="34">
        <v>44.69266372533476</v>
      </c>
      <c r="I151" s="35" t="s">
        <v>356</v>
      </c>
      <c r="J151" s="36">
        <v>10900.0</v>
      </c>
      <c r="K151" s="28">
        <v>4.1002443784710785</v>
      </c>
      <c r="L151" s="28">
        <v>6.620129940262184</v>
      </c>
      <c r="M151" s="34">
        <v>45.44113824179567</v>
      </c>
      <c r="N151" s="35" t="s">
        <v>30</v>
      </c>
      <c r="O151" s="36">
        <v>12200.0</v>
      </c>
      <c r="P151" s="28">
        <v>3.724683462442268</v>
      </c>
      <c r="Q151" s="37">
        <v>6.087323708296716</v>
      </c>
      <c r="R151" s="38">
        <v>21.488588679017763</v>
      </c>
      <c r="S151" s="39">
        <v>22.717956900562776</v>
      </c>
      <c r="T151" s="40">
        <v>0.11025743460685274</v>
      </c>
      <c r="U151" s="40">
        <v>0.008323467141985782</v>
      </c>
      <c r="V151" s="40">
        <v>0.07605140525622625</v>
      </c>
      <c r="W151" s="40">
        <v>0.04401175776447276</v>
      </c>
      <c r="X151" s="39">
        <v>21.308508665830395</v>
      </c>
      <c r="Y151" s="41">
        <v>23.384155059504366</v>
      </c>
      <c r="Z151" s="41">
        <v>19.472464836730307</v>
      </c>
      <c r="AA151" s="41">
        <v>25.968673405065367</v>
      </c>
      <c r="AB151" s="42">
        <v>1.0</v>
      </c>
      <c r="AC151" s="42">
        <v>0.0</v>
      </c>
      <c r="AD151" s="42">
        <v>1.0</v>
      </c>
      <c r="AE151" s="42">
        <v>0.0</v>
      </c>
      <c r="AF151" s="42">
        <v>0.0</v>
      </c>
      <c r="AG151" s="25"/>
      <c r="AH151" s="25"/>
      <c r="AI151" s="25"/>
      <c r="AJ151" s="25"/>
      <c r="AK151" s="25"/>
      <c r="AL151" s="25"/>
    </row>
    <row r="152">
      <c r="A152" s="26" t="s">
        <v>572</v>
      </c>
      <c r="B152" s="25" t="s">
        <v>565</v>
      </c>
      <c r="C152" s="25" t="s">
        <v>106</v>
      </c>
      <c r="D152" s="28">
        <v>93.55299201161948</v>
      </c>
      <c r="E152" s="29">
        <v>0.16684694494857835</v>
      </c>
      <c r="F152" s="30">
        <v>31.0</v>
      </c>
      <c r="G152" s="59"/>
      <c r="H152" s="34">
        <v>22.205556787604344</v>
      </c>
      <c r="I152" s="35" t="s">
        <v>58</v>
      </c>
      <c r="J152" s="36">
        <v>3100.0</v>
      </c>
      <c r="K152" s="28">
        <v>7.163082834711078</v>
      </c>
      <c r="L152" s="28">
        <v>6.930719529531802</v>
      </c>
      <c r="M152" s="34">
        <v>21.17673188202913</v>
      </c>
      <c r="N152" s="35" t="s">
        <v>27</v>
      </c>
      <c r="O152" s="36">
        <v>3100.0</v>
      </c>
      <c r="P152" s="28">
        <v>6.831203832912623</v>
      </c>
      <c r="Q152" s="37">
        <v>6.384006941401374</v>
      </c>
      <c r="R152" s="38">
        <v>9.78448624514376</v>
      </c>
      <c r="S152" s="39">
        <v>10.344259464018265</v>
      </c>
      <c r="T152" s="40">
        <v>0.03293882028763061</v>
      </c>
      <c r="U152" s="40">
        <v>0.023806250176729913</v>
      </c>
      <c r="V152" s="40">
        <v>0.022677505556281514</v>
      </c>
      <c r="W152" s="40">
        <v>0.03375972546613854</v>
      </c>
      <c r="X152" s="39">
        <v>9.364872653326172</v>
      </c>
      <c r="Y152" s="41">
        <v>12.840684134278174</v>
      </c>
      <c r="Z152" s="41">
        <v>7.625814871626078</v>
      </c>
      <c r="AA152" s="41">
        <v>13.550917010403051</v>
      </c>
      <c r="AB152" s="42">
        <v>1.0</v>
      </c>
      <c r="AC152" s="42">
        <v>1.0</v>
      </c>
      <c r="AD152" s="42">
        <v>0.0</v>
      </c>
      <c r="AE152" s="42">
        <v>0.0</v>
      </c>
      <c r="AF152" s="42">
        <v>0.0</v>
      </c>
      <c r="AG152" s="25"/>
      <c r="AH152" s="25"/>
      <c r="AI152" s="25"/>
      <c r="AJ152" s="25"/>
      <c r="AK152" s="25"/>
      <c r="AL152" s="25"/>
    </row>
    <row r="153">
      <c r="A153" s="26" t="s">
        <v>570</v>
      </c>
      <c r="B153" s="25" t="s">
        <v>565</v>
      </c>
      <c r="C153" s="25" t="s">
        <v>106</v>
      </c>
      <c r="D153" s="28">
        <v>93.55299201161948</v>
      </c>
      <c r="E153" s="29">
        <v>0.1252450578142484</v>
      </c>
      <c r="F153" s="30">
        <v>31.0</v>
      </c>
      <c r="G153" s="59"/>
      <c r="H153" s="34">
        <v>18.43484367819717</v>
      </c>
      <c r="I153" s="35" t="s">
        <v>40</v>
      </c>
      <c r="J153" s="36">
        <v>3600.0</v>
      </c>
      <c r="K153" s="28">
        <v>5.120789910610324</v>
      </c>
      <c r="L153" s="28">
        <v>4.323638215079818</v>
      </c>
      <c r="M153" s="34">
        <v>17.819455962114734</v>
      </c>
      <c r="N153" s="35" t="s">
        <v>28</v>
      </c>
      <c r="O153" s="36">
        <v>3700.0</v>
      </c>
      <c r="P153" s="28">
        <v>4.8160691789499275</v>
      </c>
      <c r="Q153" s="37">
        <v>3.966532362952609</v>
      </c>
      <c r="R153" s="38">
        <v>7.074889198910126</v>
      </c>
      <c r="S153" s="39">
        <v>7.479645606229926</v>
      </c>
      <c r="T153" s="40">
        <v>0.027280439793240168</v>
      </c>
      <c r="U153" s="40">
        <v>0.02945496760284627</v>
      </c>
      <c r="V153" s="40">
        <v>0.013837904242947913</v>
      </c>
      <c r="W153" s="40">
        <v>0.016605485091537493</v>
      </c>
      <c r="X153" s="39">
        <v>9.85978617551546</v>
      </c>
      <c r="Y153" s="41">
        <v>8.575057502681707</v>
      </c>
      <c r="Z153" s="41">
        <v>8.468308174973302</v>
      </c>
      <c r="AA153" s="41">
        <v>9.351147787141432</v>
      </c>
      <c r="AB153" s="42">
        <v>0.0</v>
      </c>
      <c r="AC153" s="42">
        <v>1.0</v>
      </c>
      <c r="AD153" s="42">
        <v>1.0</v>
      </c>
      <c r="AE153" s="42">
        <v>0.0</v>
      </c>
      <c r="AF153" s="42">
        <v>0.0</v>
      </c>
      <c r="AG153" s="25"/>
      <c r="AH153" s="25"/>
      <c r="AI153" s="25"/>
      <c r="AJ153" s="25"/>
      <c r="AK153" s="25"/>
      <c r="AL153" s="25"/>
    </row>
    <row r="154">
      <c r="A154" s="26" t="s">
        <v>581</v>
      </c>
      <c r="B154" s="25" t="s">
        <v>565</v>
      </c>
      <c r="C154" s="25" t="s">
        <v>106</v>
      </c>
      <c r="D154" s="28">
        <v>93.55299201161948</v>
      </c>
      <c r="E154" s="29">
        <v>0.11193374422187981</v>
      </c>
      <c r="F154" s="30">
        <v>19.0</v>
      </c>
      <c r="G154" s="59"/>
      <c r="H154" s="34">
        <v>11.627844427135802</v>
      </c>
      <c r="I154" s="35" t="s">
        <v>58</v>
      </c>
      <c r="J154" s="36">
        <v>3000.0</v>
      </c>
      <c r="K154" s="28">
        <v>3.8759481423786006</v>
      </c>
      <c r="L154" s="28">
        <v>2.335487336886151</v>
      </c>
      <c r="M154" s="34">
        <v>11.466161819242664</v>
      </c>
      <c r="N154" s="35" t="s">
        <v>28</v>
      </c>
      <c r="O154" s="36">
        <v>3000.0</v>
      </c>
      <c r="P154" s="28">
        <v>3.822053939747555</v>
      </c>
      <c r="Q154" s="37">
        <v>2.2795265929695043</v>
      </c>
      <c r="R154" s="38">
        <v>3.829208872332149</v>
      </c>
      <c r="S154" s="39">
        <v>4.04827899236753</v>
      </c>
      <c r="T154" s="40">
        <v>0.02324429161656094</v>
      </c>
      <c r="U154" s="40">
        <v>0.029787852701895323</v>
      </c>
      <c r="V154" s="40">
        <v>0.015235754168838262</v>
      </c>
      <c r="W154" s="40">
        <v>0.02031433889178435</v>
      </c>
      <c r="X154" s="39">
        <v>5.7704038913582965</v>
      </c>
      <c r="Y154" s="41">
        <v>5.857440535777506</v>
      </c>
      <c r="Z154" s="41">
        <v>4.842726926060018</v>
      </c>
      <c r="AA154" s="41">
        <v>6.623434893182646</v>
      </c>
      <c r="AB154" s="42">
        <v>1.0</v>
      </c>
      <c r="AC154" s="42">
        <v>1.0</v>
      </c>
      <c r="AD154" s="42">
        <v>0.0</v>
      </c>
      <c r="AE154" s="42">
        <v>0.0</v>
      </c>
      <c r="AF154" s="42">
        <v>0.0</v>
      </c>
      <c r="AG154" s="25"/>
      <c r="AH154" s="25"/>
      <c r="AI154" s="25"/>
      <c r="AJ154" s="25"/>
      <c r="AK154" s="25"/>
      <c r="AL154" s="25"/>
    </row>
    <row r="155">
      <c r="A155" s="26" t="s">
        <v>579</v>
      </c>
      <c r="B155" s="25" t="s">
        <v>565</v>
      </c>
      <c r="C155" s="25" t="s">
        <v>106</v>
      </c>
      <c r="D155" s="28">
        <v>93.55299201161948</v>
      </c>
      <c r="E155" s="29">
        <v>0.2403282223287015</v>
      </c>
      <c r="F155" s="30">
        <v>18.0</v>
      </c>
      <c r="G155" s="59"/>
      <c r="H155" s="34">
        <v>20.52364776465518</v>
      </c>
      <c r="I155" s="35" t="s">
        <v>45</v>
      </c>
      <c r="J155" s="36">
        <v>4500.0</v>
      </c>
      <c r="K155" s="28">
        <v>4.560810614367818</v>
      </c>
      <c r="L155" s="28">
        <v>4.1656141856896385</v>
      </c>
      <c r="M155" s="34">
        <v>20.667861566825394</v>
      </c>
      <c r="N155" s="35" t="s">
        <v>31</v>
      </c>
      <c r="O155" s="36">
        <v>4100.0</v>
      </c>
      <c r="P155" s="28">
        <v>5.040941845567169</v>
      </c>
      <c r="Q155" s="37">
        <v>4.6278028843455425</v>
      </c>
      <c r="R155" s="38">
        <v>8.742922233175427</v>
      </c>
      <c r="S155" s="39">
        <v>9.243107281037608</v>
      </c>
      <c r="T155" s="40">
        <v>0.11445236441129453</v>
      </c>
      <c r="U155" s="40">
        <v>2.1925740308677112E-4</v>
      </c>
      <c r="V155" s="40">
        <v>0.05591063778712663</v>
      </c>
      <c r="W155" s="40">
        <v>0.03858930294327172</v>
      </c>
      <c r="X155" s="39">
        <v>9.3420187475664</v>
      </c>
      <c r="Y155" s="41">
        <v>11.181629017088781</v>
      </c>
      <c r="Z155" s="41">
        <v>8.66127057205415</v>
      </c>
      <c r="AA155" s="41">
        <v>12.006590994771244</v>
      </c>
      <c r="AB155" s="42">
        <v>0.0</v>
      </c>
      <c r="AC155" s="42">
        <v>0.0</v>
      </c>
      <c r="AD155" s="42">
        <v>0.0</v>
      </c>
      <c r="AE155" s="42">
        <v>1.0</v>
      </c>
      <c r="AF155" s="42">
        <v>1.0</v>
      </c>
      <c r="AG155" s="25"/>
      <c r="AH155" s="25"/>
      <c r="AI155" s="25"/>
      <c r="AJ155" s="25"/>
      <c r="AK155" s="25"/>
      <c r="AL155" s="25"/>
    </row>
    <row r="156">
      <c r="A156" s="26" t="s">
        <v>574</v>
      </c>
      <c r="B156" s="25" t="s">
        <v>565</v>
      </c>
      <c r="C156" s="25" t="s">
        <v>106</v>
      </c>
      <c r="D156" s="28">
        <v>93.55299201161948</v>
      </c>
      <c r="E156" s="29">
        <v>0.1709572953736655</v>
      </c>
      <c r="F156" s="30">
        <v>16.0</v>
      </c>
      <c r="G156" s="59"/>
      <c r="H156" s="34">
        <v>14.350186454107096</v>
      </c>
      <c r="I156" s="35" t="s">
        <v>45</v>
      </c>
      <c r="J156" s="36">
        <v>3500.0</v>
      </c>
      <c r="K156" s="28">
        <v>4.100053272602027</v>
      </c>
      <c r="L156" s="28">
        <v>2.8818276166888137</v>
      </c>
      <c r="M156" s="34">
        <v>14.701115649660272</v>
      </c>
      <c r="N156" s="35" t="s">
        <v>31</v>
      </c>
      <c r="O156" s="36">
        <v>3400.0</v>
      </c>
      <c r="P156" s="28">
        <v>4.323857544017727</v>
      </c>
      <c r="Q156" s="37">
        <v>3.0933645380713335</v>
      </c>
      <c r="R156" s="38">
        <v>5.1936453181722255</v>
      </c>
      <c r="S156" s="39">
        <v>5.490775232263392</v>
      </c>
      <c r="T156" s="40">
        <v>0.05891225265725231</v>
      </c>
      <c r="U156" s="40">
        <v>0.01853882076626821</v>
      </c>
      <c r="V156" s="40">
        <v>0.034399811866297675</v>
      </c>
      <c r="W156" s="40">
        <v>0.02492441458576059</v>
      </c>
      <c r="X156" s="39">
        <v>6.381810359517407</v>
      </c>
      <c r="Y156" s="41">
        <v>7.968376094589688</v>
      </c>
      <c r="Z156" s="41">
        <v>5.704124407902826</v>
      </c>
      <c r="AA156" s="41">
        <v>8.996991241757446</v>
      </c>
      <c r="AB156" s="42">
        <v>0.0</v>
      </c>
      <c r="AC156" s="42">
        <v>0.0</v>
      </c>
      <c r="AD156" s="42">
        <v>0.0</v>
      </c>
      <c r="AE156" s="42">
        <v>1.0</v>
      </c>
      <c r="AF156" s="42">
        <v>1.0</v>
      </c>
      <c r="AG156" s="25"/>
      <c r="AH156" s="25"/>
      <c r="AI156" s="25"/>
      <c r="AJ156" s="25"/>
      <c r="AK156" s="25"/>
      <c r="AL156" s="25"/>
    </row>
    <row r="157">
      <c r="A157" s="26" t="s">
        <v>576</v>
      </c>
      <c r="B157" s="25" t="s">
        <v>565</v>
      </c>
      <c r="C157" s="25" t="s">
        <v>106</v>
      </c>
      <c r="D157" s="28">
        <v>93.55299201161948</v>
      </c>
      <c r="E157" s="29">
        <v>0.14140343347639486</v>
      </c>
      <c r="F157" s="30">
        <v>15.0</v>
      </c>
      <c r="G157" s="59"/>
      <c r="H157" s="34">
        <v>9.628240622422503</v>
      </c>
      <c r="I157" s="35" t="s">
        <v>58</v>
      </c>
      <c r="J157" s="36">
        <v>3000.0</v>
      </c>
      <c r="K157" s="28">
        <v>3.2094135408075006</v>
      </c>
      <c r="L157" s="28">
        <v>1.6843487124276995</v>
      </c>
      <c r="M157" s="34">
        <v>9.845273201683698</v>
      </c>
      <c r="N157" s="35" t="s">
        <v>28</v>
      </c>
      <c r="O157" s="36">
        <v>3000.0</v>
      </c>
      <c r="P157" s="28">
        <v>3.281757733894566</v>
      </c>
      <c r="Q157" s="37">
        <v>1.7506515396286264</v>
      </c>
      <c r="R157" s="38">
        <v>3.92160916854634</v>
      </c>
      <c r="S157" s="39">
        <v>4.145965535599795</v>
      </c>
      <c r="T157" s="40">
        <v>0.033797760977634546</v>
      </c>
      <c r="U157" s="40">
        <v>0.013539162409438171</v>
      </c>
      <c r="V157" s="40">
        <v>0.024270202245066944</v>
      </c>
      <c r="W157" s="40">
        <v>0.028883546473468098</v>
      </c>
      <c r="X157" s="39">
        <v>3.6488888439298544</v>
      </c>
      <c r="Y157" s="41">
        <v>5.979351778492648</v>
      </c>
      <c r="Z157" s="41">
        <v>3.0287683212370746</v>
      </c>
      <c r="AA157" s="41">
        <v>6.816504880446623</v>
      </c>
      <c r="AB157" s="42">
        <v>1.0</v>
      </c>
      <c r="AC157" s="42">
        <v>1.0</v>
      </c>
      <c r="AD157" s="42">
        <v>0.0</v>
      </c>
      <c r="AE157" s="42">
        <v>0.0</v>
      </c>
      <c r="AF157" s="42">
        <v>0.0</v>
      </c>
      <c r="AG157" s="25"/>
      <c r="AH157" s="25"/>
      <c r="AI157" s="25"/>
      <c r="AJ157" s="25"/>
      <c r="AK157" s="25"/>
      <c r="AL157" s="25"/>
    </row>
    <row r="158">
      <c r="A158" s="26" t="s">
        <v>571</v>
      </c>
      <c r="B158" s="25" t="s">
        <v>565</v>
      </c>
      <c r="C158" s="25" t="s">
        <v>106</v>
      </c>
      <c r="D158" s="28">
        <v>93.55299201161948</v>
      </c>
      <c r="E158" s="29">
        <v>0.16317973231357555</v>
      </c>
      <c r="F158" s="30">
        <v>14.0</v>
      </c>
      <c r="G158" s="59"/>
      <c r="H158" s="34">
        <v>13.581552878252172</v>
      </c>
      <c r="I158" s="35" t="s">
        <v>31</v>
      </c>
      <c r="J158" s="36">
        <v>3500.0</v>
      </c>
      <c r="K158" s="28">
        <v>3.8804436795006207</v>
      </c>
      <c r="L158" s="28">
        <v>2.6197384169397853</v>
      </c>
      <c r="M158" s="34">
        <v>14.438295848366492</v>
      </c>
      <c r="N158" s="35" t="s">
        <v>31</v>
      </c>
      <c r="O158" s="36">
        <v>4000.0</v>
      </c>
      <c r="P158" s="28">
        <v>3.609573962091623</v>
      </c>
      <c r="Q158" s="37">
        <v>2.5484758523739424</v>
      </c>
      <c r="R158" s="38">
        <v>4.307437068660219</v>
      </c>
      <c r="S158" s="39">
        <v>4.553866758744357</v>
      </c>
      <c r="T158" s="40">
        <v>0.08212685052480079</v>
      </c>
      <c r="U158" s="40">
        <v>1.0227503178680049E-4</v>
      </c>
      <c r="V158" s="40">
        <v>0.03334166036249696</v>
      </c>
      <c r="W158" s="40">
        <v>0.03017113437710614</v>
      </c>
      <c r="X158" s="39">
        <v>4.98978252335172</v>
      </c>
      <c r="Y158" s="41">
        <v>8.59177035490045</v>
      </c>
      <c r="Z158" s="41">
        <v>4.576758019181666</v>
      </c>
      <c r="AA158" s="41">
        <v>9.861537829184826</v>
      </c>
      <c r="AB158" s="42">
        <v>0.0</v>
      </c>
      <c r="AC158" s="42">
        <v>0.0</v>
      </c>
      <c r="AD158" s="42">
        <v>0.0</v>
      </c>
      <c r="AE158" s="42">
        <v>0.0</v>
      </c>
      <c r="AF158" s="42">
        <v>1.0</v>
      </c>
      <c r="AG158" s="25"/>
      <c r="AH158" s="25"/>
      <c r="AI158" s="25"/>
      <c r="AJ158" s="25"/>
      <c r="AK158" s="25"/>
      <c r="AL158" s="25"/>
    </row>
    <row r="159">
      <c r="A159" s="26" t="s">
        <v>573</v>
      </c>
      <c r="B159" s="25" t="s">
        <v>565</v>
      </c>
      <c r="C159" s="25" t="s">
        <v>106</v>
      </c>
      <c r="D159" s="28">
        <v>93.55299201161948</v>
      </c>
      <c r="E159" s="29">
        <v>0.18265753424657535</v>
      </c>
      <c r="F159" s="30">
        <v>12.0</v>
      </c>
      <c r="G159" s="59"/>
      <c r="H159" s="34">
        <v>10.160463860598597</v>
      </c>
      <c r="I159" s="35" t="s">
        <v>44</v>
      </c>
      <c r="J159" s="36">
        <v>3000.0</v>
      </c>
      <c r="K159" s="28">
        <v>3.386821286866199</v>
      </c>
      <c r="L159" s="28">
        <v>1.8488605147365202</v>
      </c>
      <c r="M159" s="34">
        <v>9.639164061273974</v>
      </c>
      <c r="N159" s="35" t="s">
        <v>29</v>
      </c>
      <c r="O159" s="36">
        <v>3100.0</v>
      </c>
      <c r="P159" s="28">
        <v>3.1094077617012816</v>
      </c>
      <c r="Q159" s="37">
        <v>1.6332192697986228</v>
      </c>
      <c r="R159" s="38">
        <v>4.205878451295084</v>
      </c>
      <c r="S159" s="39">
        <v>4.446497944223992</v>
      </c>
      <c r="T159" s="40">
        <v>0.03903139582160401</v>
      </c>
      <c r="U159" s="40">
        <v>0.04642134009716104</v>
      </c>
      <c r="V159" s="40">
        <v>0.025916846825545063</v>
      </c>
      <c r="W159" s="40">
        <v>0.023106586326389577</v>
      </c>
      <c r="X159" s="39">
        <v>5.9616886378771</v>
      </c>
      <c r="Y159" s="41">
        <v>4.198775222721497</v>
      </c>
      <c r="Z159" s="41">
        <v>5.148620444716239</v>
      </c>
      <c r="AA159" s="41">
        <v>4.490543616557734</v>
      </c>
      <c r="AB159" s="42">
        <v>0.0</v>
      </c>
      <c r="AC159" s="42">
        <v>0.0</v>
      </c>
      <c r="AD159" s="42">
        <v>1.0</v>
      </c>
      <c r="AE159" s="42">
        <v>1.0</v>
      </c>
      <c r="AF159" s="42">
        <v>0.0</v>
      </c>
      <c r="AG159" s="25"/>
      <c r="AH159" s="25"/>
      <c r="AI159" s="25"/>
      <c r="AJ159" s="25"/>
      <c r="AK159" s="25"/>
      <c r="AL159" s="25"/>
    </row>
    <row r="160">
      <c r="A160" s="26" t="s">
        <v>577</v>
      </c>
      <c r="B160" s="25" t="s">
        <v>565</v>
      </c>
      <c r="C160" s="25" t="s">
        <v>106</v>
      </c>
      <c r="D160" s="28">
        <v>93.55299201161948</v>
      </c>
      <c r="E160" s="29">
        <v>0.17980132450331124</v>
      </c>
      <c r="F160" s="30">
        <v>4.0</v>
      </c>
      <c r="G160" s="59"/>
      <c r="H160" s="34">
        <v>3.8060338952100357</v>
      </c>
      <c r="I160" s="35" t="s">
        <v>44</v>
      </c>
      <c r="J160" s="36">
        <v>3000.0</v>
      </c>
      <c r="K160" s="28">
        <v>1.268677965070012</v>
      </c>
      <c r="L160" s="28">
        <v>0.3375101751451819</v>
      </c>
      <c r="M160" s="34">
        <v>3.830384286603082</v>
      </c>
      <c r="N160" s="35" t="s">
        <v>30</v>
      </c>
      <c r="O160" s="36">
        <v>3000.0</v>
      </c>
      <c r="P160" s="28">
        <v>1.2767947622010274</v>
      </c>
      <c r="Q160" s="37">
        <v>0.3412590077036989</v>
      </c>
      <c r="R160" s="38">
        <v>1.3764941381310432</v>
      </c>
      <c r="S160" s="39">
        <v>1.4552437561649925</v>
      </c>
      <c r="T160" s="40">
        <v>0.08201504237699925</v>
      </c>
      <c r="U160" s="40">
        <v>0.009343485840417635</v>
      </c>
      <c r="V160" s="40">
        <v>0.040280805623133804</v>
      </c>
      <c r="W160" s="40">
        <v>0.030729686764040226</v>
      </c>
      <c r="X160" s="39">
        <v>1.727988060151938</v>
      </c>
      <c r="Y160" s="41">
        <v>2.0780458350580977</v>
      </c>
      <c r="Z160" s="41">
        <v>1.5717811769625591</v>
      </c>
      <c r="AA160" s="41">
        <v>2.2586031096405232</v>
      </c>
      <c r="AB160" s="42">
        <v>0.0</v>
      </c>
      <c r="AC160" s="42">
        <v>0.0</v>
      </c>
      <c r="AD160" s="42">
        <v>1.0</v>
      </c>
      <c r="AE160" s="42">
        <v>1.0</v>
      </c>
      <c r="AF160" s="42">
        <v>0.0</v>
      </c>
      <c r="AG160" s="25"/>
      <c r="AH160" s="25"/>
      <c r="AI160" s="25"/>
      <c r="AJ160" s="25"/>
      <c r="AK160" s="25"/>
      <c r="AL160" s="25"/>
    </row>
    <row r="161">
      <c r="A161" s="26" t="s">
        <v>575</v>
      </c>
      <c r="B161" s="25" t="s">
        <v>565</v>
      </c>
      <c r="C161" s="25" t="s">
        <v>106</v>
      </c>
      <c r="D161" s="28">
        <v>93.55299201161948</v>
      </c>
      <c r="E161" s="29">
        <v>0.16794088669950738</v>
      </c>
      <c r="F161" s="30">
        <v>4.0</v>
      </c>
      <c r="G161" s="59"/>
      <c r="H161" s="34">
        <v>2.562752011137805</v>
      </c>
      <c r="I161" s="35" t="s">
        <v>58</v>
      </c>
      <c r="J161" s="36">
        <v>3000.0</v>
      </c>
      <c r="K161" s="28">
        <v>0.8542506703792684</v>
      </c>
      <c r="L161" s="28">
        <v>0.17012937730465794</v>
      </c>
      <c r="M161" s="34">
        <v>2.5657881409377183</v>
      </c>
      <c r="N161" s="35" t="s">
        <v>28</v>
      </c>
      <c r="O161" s="36">
        <v>3000.0</v>
      </c>
      <c r="P161" s="28">
        <v>0.8552627136459061</v>
      </c>
      <c r="Q161" s="37">
        <v>0.17047863176089106</v>
      </c>
      <c r="R161" s="38">
        <v>1.272043874798933</v>
      </c>
      <c r="S161" s="39">
        <v>1.3448178637959747</v>
      </c>
      <c r="T161" s="40">
        <v>0.03533369325842874</v>
      </c>
      <c r="U161" s="40">
        <v>0.02660298416841001</v>
      </c>
      <c r="V161" s="40">
        <v>0.016434275934152903</v>
      </c>
      <c r="W161" s="40">
        <v>0.021878129837341054</v>
      </c>
      <c r="X161" s="39">
        <v>1.319666629783411</v>
      </c>
      <c r="Y161" s="41">
        <v>1.2430853813543938</v>
      </c>
      <c r="Z161" s="41">
        <v>1.1306852434794759</v>
      </c>
      <c r="AA161" s="41">
        <v>1.4351028974582425</v>
      </c>
      <c r="AB161" s="42">
        <v>1.0</v>
      </c>
      <c r="AC161" s="42">
        <v>1.0</v>
      </c>
      <c r="AD161" s="42">
        <v>0.0</v>
      </c>
      <c r="AE161" s="42">
        <v>0.0</v>
      </c>
      <c r="AF161" s="42">
        <v>0.0</v>
      </c>
      <c r="AG161" s="25"/>
      <c r="AH161" s="25"/>
      <c r="AI161" s="25"/>
      <c r="AJ161" s="25"/>
      <c r="AK161" s="25"/>
      <c r="AL161" s="25"/>
    </row>
    <row r="162">
      <c r="A162" s="26" t="s">
        <v>578</v>
      </c>
      <c r="B162" s="25" t="s">
        <v>565</v>
      </c>
      <c r="C162" s="25" t="s">
        <v>106</v>
      </c>
      <c r="D162" s="28">
        <v>93.55299201161948</v>
      </c>
      <c r="E162" s="29">
        <v>0.17882555780933063</v>
      </c>
      <c r="F162" s="30">
        <v>0.0</v>
      </c>
      <c r="G162" s="59"/>
      <c r="H162" s="34" t="s">
        <v>64</v>
      </c>
      <c r="I162" s="35" t="s">
        <v>64</v>
      </c>
      <c r="J162" s="36" t="s">
        <v>64</v>
      </c>
      <c r="K162" s="28" t="s">
        <v>64</v>
      </c>
      <c r="L162" s="28" t="s">
        <v>64</v>
      </c>
      <c r="M162" s="34" t="s">
        <v>64</v>
      </c>
      <c r="N162" s="35" t="s">
        <v>27</v>
      </c>
      <c r="O162" s="36">
        <v>3000.0</v>
      </c>
      <c r="P162" s="28" t="s">
        <v>64</v>
      </c>
      <c r="Q162" s="37" t="s">
        <v>64</v>
      </c>
      <c r="R162" s="38" t="s">
        <v>64</v>
      </c>
      <c r="S162" s="39" t="s">
        <v>64</v>
      </c>
      <c r="T162" s="40" t="s">
        <v>64</v>
      </c>
      <c r="U162" s="40" t="s">
        <v>64</v>
      </c>
      <c r="V162" s="40" t="s">
        <v>64</v>
      </c>
      <c r="W162" s="40" t="s">
        <v>64</v>
      </c>
      <c r="X162" s="39" t="s">
        <v>64</v>
      </c>
      <c r="Y162" s="41" t="s">
        <v>64</v>
      </c>
      <c r="Z162" s="41" t="s">
        <v>64</v>
      </c>
      <c r="AA162" s="41" t="s">
        <v>64</v>
      </c>
      <c r="AB162" s="42">
        <v>0.0</v>
      </c>
      <c r="AC162" s="42">
        <v>0.0</v>
      </c>
      <c r="AD162" s="42">
        <v>0.0</v>
      </c>
      <c r="AE162" s="42">
        <v>0.0</v>
      </c>
      <c r="AF162" s="42">
        <v>0.0</v>
      </c>
      <c r="AG162" s="25"/>
      <c r="AH162" s="25"/>
      <c r="AI162" s="25"/>
      <c r="AJ162" s="25"/>
      <c r="AK162" s="25"/>
      <c r="AL162" s="25"/>
    </row>
    <row r="163">
      <c r="A163" s="26" t="s">
        <v>580</v>
      </c>
      <c r="B163" s="25" t="s">
        <v>565</v>
      </c>
      <c r="C163" s="25" t="s">
        <v>106</v>
      </c>
      <c r="D163" s="28">
        <v>93.55299201161948</v>
      </c>
      <c r="E163" s="29">
        <v>0.25534595618068706</v>
      </c>
      <c r="F163" s="30">
        <v>0.0</v>
      </c>
      <c r="G163" s="59"/>
      <c r="H163" s="34" t="s">
        <v>64</v>
      </c>
      <c r="I163" s="35" t="s">
        <v>44</v>
      </c>
      <c r="J163" s="36">
        <v>5000.0</v>
      </c>
      <c r="K163" s="28" t="s">
        <v>64</v>
      </c>
      <c r="L163" s="28" t="s">
        <v>64</v>
      </c>
      <c r="M163" s="34" t="s">
        <v>64</v>
      </c>
      <c r="N163" s="35" t="s">
        <v>64</v>
      </c>
      <c r="O163" s="36" t="s">
        <v>64</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0.0</v>
      </c>
      <c r="AC163" s="42">
        <v>0.0</v>
      </c>
      <c r="AD163" s="42">
        <v>1.0</v>
      </c>
      <c r="AE163" s="42">
        <v>1.0</v>
      </c>
      <c r="AF163" s="42">
        <v>0.0</v>
      </c>
      <c r="AG163" s="25"/>
      <c r="AH163" s="25"/>
      <c r="AI163" s="25"/>
      <c r="AJ163" s="25"/>
      <c r="AK163" s="25"/>
      <c r="AL163" s="25"/>
    </row>
    <row r="164">
      <c r="A164" s="26" t="s">
        <v>582</v>
      </c>
      <c r="B164" s="25" t="s">
        <v>565</v>
      </c>
      <c r="C164" s="25" t="s">
        <v>106</v>
      </c>
      <c r="D164" s="28">
        <v>93.55299201161948</v>
      </c>
      <c r="E164" s="29">
        <v>0.1749496402877698</v>
      </c>
      <c r="F164" s="30">
        <v>0.0</v>
      </c>
      <c r="G164" s="59"/>
      <c r="H164" s="34" t="s">
        <v>64</v>
      </c>
      <c r="I164" s="35" t="s">
        <v>30</v>
      </c>
      <c r="J164" s="36">
        <v>3000.0</v>
      </c>
      <c r="K164" s="28" t="s">
        <v>64</v>
      </c>
      <c r="L164" s="28" t="s">
        <v>64</v>
      </c>
      <c r="M164" s="34" t="s">
        <v>64</v>
      </c>
      <c r="N164" s="35" t="s">
        <v>30</v>
      </c>
      <c r="O164" s="36">
        <v>3000.0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0.0</v>
      </c>
      <c r="AD164" s="42">
        <v>0.0</v>
      </c>
      <c r="AE164" s="42">
        <v>1.0</v>
      </c>
      <c r="AF164" s="42">
        <v>0.0</v>
      </c>
      <c r="AG164" s="25"/>
      <c r="AH164" s="25"/>
      <c r="AI164" s="25"/>
      <c r="AJ164" s="25"/>
      <c r="AK164" s="25"/>
      <c r="AL164" s="25"/>
    </row>
    <row r="165">
      <c r="A165" s="26" t="s">
        <v>569</v>
      </c>
      <c r="B165" s="25" t="s">
        <v>565</v>
      </c>
      <c r="C165" s="25" t="s">
        <v>106</v>
      </c>
      <c r="D165" s="28">
        <v>93.55299201161948</v>
      </c>
      <c r="E165" s="29">
        <v>0.18561661341853036</v>
      </c>
      <c r="F165" s="30">
        <v>0.0</v>
      </c>
      <c r="G165" s="59"/>
      <c r="H165" s="34" t="s">
        <v>64</v>
      </c>
      <c r="I165" s="35" t="s">
        <v>58</v>
      </c>
      <c r="J165" s="36">
        <v>5100.0</v>
      </c>
      <c r="K165" s="28" t="s">
        <v>64</v>
      </c>
      <c r="L165" s="28" t="s">
        <v>64</v>
      </c>
      <c r="M165" s="34" t="s">
        <v>64</v>
      </c>
      <c r="N165" s="35" t="s">
        <v>27</v>
      </c>
      <c r="O165" s="36">
        <v>6300.0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1.0</v>
      </c>
      <c r="AC165" s="42">
        <v>1.0</v>
      </c>
      <c r="AD165" s="42">
        <v>0.0</v>
      </c>
      <c r="AE165" s="42">
        <v>0.0</v>
      </c>
      <c r="AF165" s="42">
        <v>0.0</v>
      </c>
      <c r="AG165" s="25"/>
      <c r="AH165" s="25"/>
      <c r="AI165" s="25"/>
      <c r="AJ165" s="25"/>
      <c r="AK165" s="25"/>
      <c r="AL165" s="25"/>
    </row>
    <row r="166">
      <c r="A166" s="26" t="s">
        <v>583</v>
      </c>
      <c r="B166" s="25" t="s">
        <v>565</v>
      </c>
      <c r="C166" s="25" t="s">
        <v>106</v>
      </c>
      <c r="D166" s="28">
        <v>93.55299201161948</v>
      </c>
      <c r="E166" s="29">
        <v>0.18244051446945336</v>
      </c>
      <c r="F166" s="30">
        <v>0.0</v>
      </c>
      <c r="G166" s="59"/>
      <c r="H166" s="34" t="s">
        <v>64</v>
      </c>
      <c r="I166" s="35" t="s">
        <v>28</v>
      </c>
      <c r="J166" s="36">
        <v>3000.0</v>
      </c>
      <c r="K166" s="28" t="s">
        <v>64</v>
      </c>
      <c r="L166" s="28" t="s">
        <v>64</v>
      </c>
      <c r="M166" s="34" t="s">
        <v>64</v>
      </c>
      <c r="N166" s="35" t="s">
        <v>28</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0.0</v>
      </c>
      <c r="AC166" s="42">
        <v>1.0</v>
      </c>
      <c r="AD166" s="42">
        <v>0.0</v>
      </c>
      <c r="AE166" s="42">
        <v>0.0</v>
      </c>
      <c r="AF166" s="42">
        <v>0.0</v>
      </c>
      <c r="AG166" s="25"/>
      <c r="AH166" s="25"/>
      <c r="AI166" s="25"/>
      <c r="AJ166" s="25"/>
      <c r="AK166" s="25"/>
      <c r="AL166" s="25"/>
    </row>
    <row r="167">
      <c r="A167" s="26" t="s">
        <v>584</v>
      </c>
      <c r="B167" s="25" t="s">
        <v>566</v>
      </c>
      <c r="C167" s="25" t="s">
        <v>511</v>
      </c>
      <c r="D167" s="28">
        <v>99.54865546218488</v>
      </c>
      <c r="E167" s="29">
        <v>0.20148288973384032</v>
      </c>
      <c r="F167" s="30">
        <v>33.0</v>
      </c>
      <c r="G167" s="59"/>
      <c r="H167" s="34">
        <v>31.51155158214022</v>
      </c>
      <c r="I167" s="35" t="s">
        <v>356</v>
      </c>
      <c r="J167" s="36">
        <v>7700.0</v>
      </c>
      <c r="K167" s="28">
        <v>4.092409296381847</v>
      </c>
      <c r="L167" s="28">
        <v>5.1160535399640645</v>
      </c>
      <c r="M167" s="34">
        <v>31.552718822556173</v>
      </c>
      <c r="N167" s="35" t="s">
        <v>30</v>
      </c>
      <c r="O167" s="36">
        <v>8000.0</v>
      </c>
      <c r="P167" s="28">
        <v>3.944089852819522</v>
      </c>
      <c r="Q167" s="37">
        <v>4.935349251197027</v>
      </c>
      <c r="R167" s="38">
        <v>13.807844323520852</v>
      </c>
      <c r="S167" s="39">
        <v>12.732590244478214</v>
      </c>
      <c r="T167" s="40">
        <v>0.06481978749755697</v>
      </c>
      <c r="U167" s="40">
        <v>0.00803322152747501</v>
      </c>
      <c r="V167" s="40">
        <v>0.03573398541531987</v>
      </c>
      <c r="W167" s="40">
        <v>0.027423756248966414</v>
      </c>
      <c r="X167" s="39">
        <v>12.303949600259969</v>
      </c>
      <c r="Y167" s="41">
        <v>19.207601981880252</v>
      </c>
      <c r="Z167" s="41">
        <v>11.090617128123395</v>
      </c>
      <c r="AA167" s="41">
        <v>20.46210169443278</v>
      </c>
      <c r="AB167" s="42">
        <v>1.0</v>
      </c>
      <c r="AC167" s="42">
        <v>0.0</v>
      </c>
      <c r="AD167" s="42">
        <v>1.0</v>
      </c>
      <c r="AE167" s="42">
        <v>0.0</v>
      </c>
      <c r="AF167" s="42">
        <v>0.0</v>
      </c>
      <c r="AG167" s="25"/>
      <c r="AH167" s="25"/>
      <c r="AI167" s="25"/>
      <c r="AJ167" s="25"/>
      <c r="AK167" s="25"/>
      <c r="AL167" s="25"/>
    </row>
    <row r="168">
      <c r="A168" s="26" t="s">
        <v>586</v>
      </c>
      <c r="B168" s="25" t="s">
        <v>566</v>
      </c>
      <c r="C168" s="25" t="s">
        <v>511</v>
      </c>
      <c r="D168" s="28">
        <v>99.54865546218488</v>
      </c>
      <c r="E168" s="29">
        <v>0.21212568908489524</v>
      </c>
      <c r="F168" s="30">
        <v>32.0</v>
      </c>
      <c r="G168" s="59"/>
      <c r="H168" s="34">
        <v>24.50257774726202</v>
      </c>
      <c r="I168" s="35" t="s">
        <v>40</v>
      </c>
      <c r="J168" s="36">
        <v>4400.0</v>
      </c>
      <c r="K168" s="28">
        <v>5.568767669832277</v>
      </c>
      <c r="L168" s="28">
        <v>5.790721812539546</v>
      </c>
      <c r="M168" s="34">
        <v>23.300912703116637</v>
      </c>
      <c r="N168" s="35" t="s">
        <v>28</v>
      </c>
      <c r="O168" s="36">
        <v>4500.0</v>
      </c>
      <c r="P168" s="28">
        <v>5.177980600692586</v>
      </c>
      <c r="Q168" s="37">
        <v>5.1897552716060735</v>
      </c>
      <c r="R168" s="38">
        <v>14.23235977555854</v>
      </c>
      <c r="S168" s="39">
        <v>13.124047533291783</v>
      </c>
      <c r="T168" s="40">
        <v>0.04418844618777056</v>
      </c>
      <c r="U168" s="40">
        <v>0.03906109483686891</v>
      </c>
      <c r="V168" s="40">
        <v>0.03673048058645907</v>
      </c>
      <c r="W168" s="40">
        <v>0.020882303683672165</v>
      </c>
      <c r="X168" s="39">
        <v>16.683030860707397</v>
      </c>
      <c r="Y168" s="41">
        <v>7.819546886554623</v>
      </c>
      <c r="Z168" s="41">
        <v>14.693935951856135</v>
      </c>
      <c r="AA168" s="41">
        <v>8.606976751260504</v>
      </c>
      <c r="AB168" s="42">
        <v>0.0</v>
      </c>
      <c r="AC168" s="42">
        <v>1.0</v>
      </c>
      <c r="AD168" s="42">
        <v>1.0</v>
      </c>
      <c r="AE168" s="42">
        <v>0.0</v>
      </c>
      <c r="AF168" s="42">
        <v>0.0</v>
      </c>
      <c r="AG168" s="25"/>
      <c r="AH168" s="25"/>
      <c r="AI168" s="25"/>
      <c r="AJ168" s="25"/>
      <c r="AK168" s="25"/>
      <c r="AL168" s="25"/>
    </row>
    <row r="169">
      <c r="A169" s="26" t="s">
        <v>585</v>
      </c>
      <c r="B169" s="25" t="s">
        <v>566</v>
      </c>
      <c r="C169" s="25" t="s">
        <v>511</v>
      </c>
      <c r="D169" s="28">
        <v>99.54865546218488</v>
      </c>
      <c r="E169" s="29">
        <v>0.19592721918384517</v>
      </c>
      <c r="F169" s="30">
        <v>30.0</v>
      </c>
      <c r="G169" s="59"/>
      <c r="H169" s="34">
        <v>27.611908610952476</v>
      </c>
      <c r="I169" s="35" t="s">
        <v>44</v>
      </c>
      <c r="J169" s="36">
        <v>5700.0</v>
      </c>
      <c r="K169" s="28">
        <v>4.8441944931495575</v>
      </c>
      <c r="L169" s="28">
        <v>5.497653637785438</v>
      </c>
      <c r="M169" s="34">
        <v>27.70901937812131</v>
      </c>
      <c r="N169" s="35" t="s">
        <v>29</v>
      </c>
      <c r="O169" s="36">
        <v>5800.0</v>
      </c>
      <c r="P169" s="28">
        <v>4.777417134158847</v>
      </c>
      <c r="Q169" s="37">
        <v>5.435820978112029</v>
      </c>
      <c r="R169" s="38">
        <v>12.14558067145775</v>
      </c>
      <c r="S169" s="39">
        <v>11.199771546344705</v>
      </c>
      <c r="T169" s="40">
        <v>0.03224824539181131</v>
      </c>
      <c r="U169" s="40">
        <v>0.03472887965271987</v>
      </c>
      <c r="V169" s="40">
        <v>0.033350749507770665</v>
      </c>
      <c r="W169" s="40">
        <v>0.02985948647389936</v>
      </c>
      <c r="X169" s="39">
        <v>12.721607380647853</v>
      </c>
      <c r="Y169" s="41">
        <v>14.890301230304622</v>
      </c>
      <c r="Z169" s="41">
        <v>10.712330816146519</v>
      </c>
      <c r="AA169" s="41">
        <v>16.996688561974793</v>
      </c>
      <c r="AB169" s="42">
        <v>0.0</v>
      </c>
      <c r="AC169" s="42">
        <v>0.0</v>
      </c>
      <c r="AD169" s="42">
        <v>1.0</v>
      </c>
      <c r="AE169" s="42">
        <v>1.0</v>
      </c>
      <c r="AF169" s="42">
        <v>0.0</v>
      </c>
      <c r="AG169" s="25"/>
      <c r="AH169" s="25"/>
      <c r="AI169" s="25"/>
      <c r="AJ169" s="25"/>
      <c r="AK169" s="25"/>
      <c r="AL169" s="25"/>
    </row>
    <row r="170">
      <c r="A170" s="26" t="s">
        <v>587</v>
      </c>
      <c r="B170" s="25" t="s">
        <v>566</v>
      </c>
      <c r="C170" s="25" t="s">
        <v>511</v>
      </c>
      <c r="D170" s="28">
        <v>99.54865546218488</v>
      </c>
      <c r="E170" s="29">
        <v>0.19713461538461538</v>
      </c>
      <c r="F170" s="30">
        <v>28.0</v>
      </c>
      <c r="G170" s="59"/>
      <c r="H170" s="34">
        <v>22.325201011326783</v>
      </c>
      <c r="I170" s="35" t="s">
        <v>58</v>
      </c>
      <c r="J170" s="36">
        <v>4000.0</v>
      </c>
      <c r="K170" s="28">
        <v>5.581300252831696</v>
      </c>
      <c r="L170" s="28">
        <v>5.42153333160411</v>
      </c>
      <c r="M170" s="34">
        <v>21.832947464734993</v>
      </c>
      <c r="N170" s="35" t="s">
        <v>27</v>
      </c>
      <c r="O170" s="36">
        <v>4300.0</v>
      </c>
      <c r="P170" s="28">
        <v>5.077429642961627</v>
      </c>
      <c r="Q170" s="37">
        <v>4.85223924268728</v>
      </c>
      <c r="R170" s="38">
        <v>11.418133169531496</v>
      </c>
      <c r="S170" s="39">
        <v>10.528972343414924</v>
      </c>
      <c r="T170" s="40">
        <v>0.042676508671850785</v>
      </c>
      <c r="U170" s="40">
        <v>0.023361709488470044</v>
      </c>
      <c r="V170" s="40">
        <v>0.02979997588293029</v>
      </c>
      <c r="W170" s="40">
        <v>0.029432074946103993</v>
      </c>
      <c r="X170" s="39">
        <v>10.580533597111094</v>
      </c>
      <c r="Y170" s="41">
        <v>11.744667414215689</v>
      </c>
      <c r="Z170" s="41">
        <v>9.04766477208793</v>
      </c>
      <c r="AA170" s="41">
        <v>12.78528269264706</v>
      </c>
      <c r="AB170" s="42">
        <v>1.0</v>
      </c>
      <c r="AC170" s="42">
        <v>1.0</v>
      </c>
      <c r="AD170" s="42">
        <v>0.0</v>
      </c>
      <c r="AE170" s="42">
        <v>0.0</v>
      </c>
      <c r="AF170" s="42">
        <v>0.0</v>
      </c>
      <c r="AG170" s="25"/>
      <c r="AH170" s="25"/>
      <c r="AI170" s="25"/>
      <c r="AJ170" s="25"/>
      <c r="AK170" s="25"/>
      <c r="AL170" s="25"/>
    </row>
    <row r="171">
      <c r="A171" s="26" t="s">
        <v>588</v>
      </c>
      <c r="B171" s="25" t="s">
        <v>566</v>
      </c>
      <c r="C171" s="25" t="s">
        <v>511</v>
      </c>
      <c r="D171" s="28">
        <v>99.54865546218488</v>
      </c>
      <c r="E171" s="29">
        <v>0.3313532934131736</v>
      </c>
      <c r="F171" s="30">
        <v>28.0</v>
      </c>
      <c r="G171" s="59"/>
      <c r="H171" s="34">
        <v>39.042706468911575</v>
      </c>
      <c r="I171" s="35" t="s">
        <v>45</v>
      </c>
      <c r="J171" s="36">
        <v>8200.0</v>
      </c>
      <c r="K171" s="28">
        <v>4.761305666940436</v>
      </c>
      <c r="L171" s="28">
        <v>6.963284567633759</v>
      </c>
      <c r="M171" s="34">
        <v>39.55673067645368</v>
      </c>
      <c r="N171" s="35" t="s">
        <v>31</v>
      </c>
      <c r="O171" s="36">
        <v>8500.0</v>
      </c>
      <c r="P171" s="28">
        <v>4.653733020759256</v>
      </c>
      <c r="Q171" s="37">
        <v>6.871442890452498</v>
      </c>
      <c r="R171" s="38">
        <v>21.656331646244837</v>
      </c>
      <c r="S171" s="39">
        <v>19.96989469098032</v>
      </c>
      <c r="T171" s="40">
        <v>0.09703846127799812</v>
      </c>
      <c r="U171" s="40">
        <v>0.017332003244305547</v>
      </c>
      <c r="V171" s="40">
        <v>0.08697136957322184</v>
      </c>
      <c r="W171" s="40">
        <v>0.05469440544759893</v>
      </c>
      <c r="X171" s="39">
        <v>18.25508067111746</v>
      </c>
      <c r="Y171" s="41">
        <v>20.787625797794114</v>
      </c>
      <c r="Z171" s="41">
        <v>16.16379212939486</v>
      </c>
      <c r="AA171" s="41">
        <v>23.392938547058826</v>
      </c>
      <c r="AB171" s="42">
        <v>0.0</v>
      </c>
      <c r="AC171" s="42">
        <v>0.0</v>
      </c>
      <c r="AD171" s="42">
        <v>0.0</v>
      </c>
      <c r="AE171" s="42">
        <v>1.0</v>
      </c>
      <c r="AF171" s="42">
        <v>1.0</v>
      </c>
      <c r="AG171" s="25"/>
      <c r="AH171" s="25"/>
      <c r="AI171" s="25"/>
      <c r="AJ171" s="25"/>
      <c r="AK171" s="25"/>
      <c r="AL171" s="25"/>
    </row>
    <row r="172">
      <c r="A172" s="26" t="s">
        <v>590</v>
      </c>
      <c r="B172" s="25" t="s">
        <v>566</v>
      </c>
      <c r="C172" s="25" t="s">
        <v>511</v>
      </c>
      <c r="D172" s="28">
        <v>99.54865546218488</v>
      </c>
      <c r="E172" s="29">
        <v>0.23810715780661362</v>
      </c>
      <c r="F172" s="30">
        <v>26.0</v>
      </c>
      <c r="G172" s="59"/>
      <c r="H172" s="34">
        <v>25.82323342526025</v>
      </c>
      <c r="I172" s="35" t="s">
        <v>45</v>
      </c>
      <c r="J172" s="36">
        <v>5300.0</v>
      </c>
      <c r="K172" s="28">
        <v>4.872308193445329</v>
      </c>
      <c r="L172" s="28">
        <v>5.264998681910782</v>
      </c>
      <c r="M172" s="34">
        <v>25.043838085125746</v>
      </c>
      <c r="N172" s="35" t="s">
        <v>30</v>
      </c>
      <c r="O172" s="36">
        <v>4500.0</v>
      </c>
      <c r="P172" s="28">
        <v>5.565297352250166</v>
      </c>
      <c r="Q172" s="37">
        <v>5.880421917433932</v>
      </c>
      <c r="R172" s="38">
        <v>13.287238052540955</v>
      </c>
      <c r="S172" s="39">
        <v>12.252524987963024</v>
      </c>
      <c r="T172" s="40">
        <v>0.0626021827397279</v>
      </c>
      <c r="U172" s="40">
        <v>0.022044366178166373</v>
      </c>
      <c r="V172" s="40">
        <v>0.03779034201971379</v>
      </c>
      <c r="W172" s="40">
        <v>0.038553783272637296</v>
      </c>
      <c r="X172" s="39">
        <v>11.90996076971053</v>
      </c>
      <c r="Y172" s="41">
        <v>13.91327265554972</v>
      </c>
      <c r="Z172" s="41">
        <v>10.276168354768602</v>
      </c>
      <c r="AA172" s="41">
        <v>14.767669730357143</v>
      </c>
      <c r="AB172" s="42">
        <v>0.0</v>
      </c>
      <c r="AC172" s="42">
        <v>0.0</v>
      </c>
      <c r="AD172" s="42">
        <v>0.0</v>
      </c>
      <c r="AE172" s="42">
        <v>1.0</v>
      </c>
      <c r="AF172" s="42">
        <v>1.0</v>
      </c>
      <c r="AG172" s="25"/>
      <c r="AH172" s="25"/>
      <c r="AI172" s="25"/>
      <c r="AJ172" s="25"/>
      <c r="AK172" s="25"/>
      <c r="AL172" s="25"/>
    </row>
    <row r="173">
      <c r="A173" s="26" t="s">
        <v>599</v>
      </c>
      <c r="B173" s="25" t="s">
        <v>566</v>
      </c>
      <c r="C173" s="25" t="s">
        <v>511</v>
      </c>
      <c r="D173" s="28">
        <v>99.54865546218488</v>
      </c>
      <c r="E173" s="29">
        <v>0.1883738317757009</v>
      </c>
      <c r="F173" s="30">
        <v>22.0</v>
      </c>
      <c r="G173" s="59"/>
      <c r="H173" s="34">
        <v>17.215256030470357</v>
      </c>
      <c r="I173" s="35" t="s">
        <v>58</v>
      </c>
      <c r="J173" s="36">
        <v>4900.0</v>
      </c>
      <c r="K173" s="28">
        <v>3.5133175572388486</v>
      </c>
      <c r="L173" s="28">
        <v>2.8214273475787923</v>
      </c>
      <c r="M173" s="34">
        <v>17.144960172753667</v>
      </c>
      <c r="N173" s="35" t="s">
        <v>27</v>
      </c>
      <c r="O173" s="36">
        <v>4000.0</v>
      </c>
      <c r="P173" s="28">
        <v>4.286240043188417</v>
      </c>
      <c r="Q173" s="37">
        <v>3.4318405110084176</v>
      </c>
      <c r="R173" s="38">
        <v>8.505368834299164</v>
      </c>
      <c r="S173" s="39">
        <v>7.843032823075196</v>
      </c>
      <c r="T173" s="40">
        <v>0.054477974183849885</v>
      </c>
      <c r="U173" s="40">
        <v>0.0166080256305874</v>
      </c>
      <c r="V173" s="40">
        <v>0.03723117833670143</v>
      </c>
      <c r="W173" s="40">
        <v>0.026463337543243662</v>
      </c>
      <c r="X173" s="39">
        <v>8.71846719722456</v>
      </c>
      <c r="Y173" s="41">
        <v>8.496788833245798</v>
      </c>
      <c r="Z173" s="41">
        <v>7.735870130106606</v>
      </c>
      <c r="AA173" s="41">
        <v>9.40909004264706</v>
      </c>
      <c r="AB173" s="42">
        <v>1.0</v>
      </c>
      <c r="AC173" s="42">
        <v>1.0</v>
      </c>
      <c r="AD173" s="42">
        <v>0.0</v>
      </c>
      <c r="AE173" s="42">
        <v>0.0</v>
      </c>
      <c r="AF173" s="42">
        <v>0.0</v>
      </c>
      <c r="AG173" s="25"/>
      <c r="AH173" s="25"/>
      <c r="AI173" s="25"/>
      <c r="AJ173" s="25"/>
      <c r="AK173" s="25"/>
      <c r="AL173" s="25"/>
    </row>
    <row r="174">
      <c r="A174" s="26" t="s">
        <v>591</v>
      </c>
      <c r="B174" s="25" t="s">
        <v>566</v>
      </c>
      <c r="C174" s="25" t="s">
        <v>511</v>
      </c>
      <c r="D174" s="28">
        <v>99.54865546218488</v>
      </c>
      <c r="E174" s="29">
        <v>0.17463988624244578</v>
      </c>
      <c r="F174" s="30">
        <v>15.0</v>
      </c>
      <c r="G174" s="59"/>
      <c r="H174" s="34">
        <v>10.317006042478319</v>
      </c>
      <c r="I174" s="35" t="s">
        <v>40</v>
      </c>
      <c r="J174" s="36">
        <v>3200.0</v>
      </c>
      <c r="K174" s="28">
        <v>3.2240643882744746</v>
      </c>
      <c r="L174" s="28">
        <v>1.7798217108167143</v>
      </c>
      <c r="M174" s="34">
        <v>10.110028729303844</v>
      </c>
      <c r="N174" s="35" t="s">
        <v>28</v>
      </c>
      <c r="O174" s="36">
        <v>3000.0</v>
      </c>
      <c r="P174" s="28">
        <v>3.3700095764346147</v>
      </c>
      <c r="Q174" s="37">
        <v>1.832993535365187</v>
      </c>
      <c r="R174" s="38">
        <v>5.310268473473162</v>
      </c>
      <c r="S174" s="39">
        <v>4.896743544952126</v>
      </c>
      <c r="T174" s="40">
        <v>0.0374047361871848</v>
      </c>
      <c r="U174" s="40">
        <v>0.019288225407367583</v>
      </c>
      <c r="V174" s="40">
        <v>0.035511966404218824</v>
      </c>
      <c r="W174" s="40">
        <v>0.026228381278242837</v>
      </c>
      <c r="X174" s="39">
        <v>5.124143757157938</v>
      </c>
      <c r="Y174" s="41">
        <v>5.19286228532038</v>
      </c>
      <c r="Z174" s="41">
        <v>4.416156726415187</v>
      </c>
      <c r="AA174" s="41">
        <v>5.693872002888657</v>
      </c>
      <c r="AB174" s="42">
        <v>0.0</v>
      </c>
      <c r="AC174" s="42">
        <v>1.0</v>
      </c>
      <c r="AD174" s="42">
        <v>1.0</v>
      </c>
      <c r="AE174" s="42">
        <v>0.0</v>
      </c>
      <c r="AF174" s="42">
        <v>0.0</v>
      </c>
      <c r="AG174" s="25"/>
      <c r="AH174" s="25"/>
      <c r="AI174" s="25"/>
      <c r="AJ174" s="25"/>
      <c r="AK174" s="25"/>
      <c r="AL174" s="25"/>
    </row>
    <row r="175">
      <c r="A175" s="26" t="s">
        <v>589</v>
      </c>
      <c r="B175" s="25" t="s">
        <v>566</v>
      </c>
      <c r="C175" s="25" t="s">
        <v>511</v>
      </c>
      <c r="D175" s="28">
        <v>99.54865546218488</v>
      </c>
      <c r="E175" s="29">
        <v>0.14347148288973383</v>
      </c>
      <c r="F175" s="30">
        <v>14.0</v>
      </c>
      <c r="G175" s="59"/>
      <c r="H175" s="34">
        <v>12.42455930079386</v>
      </c>
      <c r="I175" s="35" t="s">
        <v>27</v>
      </c>
      <c r="J175" s="36">
        <v>3000.0</v>
      </c>
      <c r="K175" s="28">
        <v>4.141519766931286</v>
      </c>
      <c r="L175" s="28">
        <v>2.6195640599991536</v>
      </c>
      <c r="M175" s="34">
        <v>12.67018076982317</v>
      </c>
      <c r="N175" s="35" t="s">
        <v>27</v>
      </c>
      <c r="O175" s="36">
        <v>3100.0</v>
      </c>
      <c r="P175" s="28">
        <v>4.087155087039733</v>
      </c>
      <c r="Q175" s="37">
        <v>2.6224919563071984</v>
      </c>
      <c r="R175" s="38">
        <v>3.959066196653462</v>
      </c>
      <c r="S175" s="39">
        <v>3.6507630337984236</v>
      </c>
      <c r="T175" s="40">
        <v>0.047675445503270436</v>
      </c>
      <c r="U175" s="40">
        <v>0.0052583211952136515</v>
      </c>
      <c r="V175" s="40">
        <v>0.015862602272227848</v>
      </c>
      <c r="W175" s="40">
        <v>0.03330270090301979</v>
      </c>
      <c r="X175" s="39">
        <v>3.279978331431114</v>
      </c>
      <c r="Y175" s="41">
        <v>9.144580969362746</v>
      </c>
      <c r="Z175" s="41">
        <v>2.720168220558465</v>
      </c>
      <c r="AA175" s="41">
        <v>9.950012549264706</v>
      </c>
      <c r="AB175" s="42">
        <v>1.0</v>
      </c>
      <c r="AC175" s="42">
        <v>0.0</v>
      </c>
      <c r="AD175" s="42">
        <v>0.0</v>
      </c>
      <c r="AE175" s="42">
        <v>0.0</v>
      </c>
      <c r="AF175" s="42">
        <v>0.0</v>
      </c>
      <c r="AG175" s="25"/>
      <c r="AH175" s="25"/>
      <c r="AI175" s="25"/>
      <c r="AJ175" s="25"/>
      <c r="AK175" s="25"/>
      <c r="AL175" s="25"/>
    </row>
    <row r="176">
      <c r="A176" s="26" t="s">
        <v>592</v>
      </c>
      <c r="B176" s="25" t="s">
        <v>566</v>
      </c>
      <c r="C176" s="25" t="s">
        <v>511</v>
      </c>
      <c r="D176" s="28">
        <v>99.54865546218488</v>
      </c>
      <c r="E176" s="29">
        <v>0.1355459246491012</v>
      </c>
      <c r="F176" s="30">
        <v>9.0</v>
      </c>
      <c r="G176" s="59"/>
      <c r="H176" s="34">
        <v>7.730668615277361</v>
      </c>
      <c r="I176" s="35" t="s">
        <v>45</v>
      </c>
      <c r="J176" s="36">
        <v>3300.0</v>
      </c>
      <c r="K176" s="28">
        <v>2.3426268531143517</v>
      </c>
      <c r="L176" s="28">
        <v>1.046943225799829</v>
      </c>
      <c r="M176" s="34">
        <v>7.997341354634013</v>
      </c>
      <c r="N176" s="35" t="s">
        <v>30</v>
      </c>
      <c r="O176" s="36">
        <v>3100.0</v>
      </c>
      <c r="P176" s="28">
        <v>2.5797875337529073</v>
      </c>
      <c r="Q176" s="37">
        <v>1.1819143894396915</v>
      </c>
      <c r="R176" s="38">
        <v>2.387428043546895</v>
      </c>
      <c r="S176" s="39">
        <v>2.201512582588829</v>
      </c>
      <c r="T176" s="40">
        <v>0.057604448907472856</v>
      </c>
      <c r="U176" s="40">
        <v>0.004350789192407316</v>
      </c>
      <c r="V176" s="40">
        <v>0.019752582933529213</v>
      </c>
      <c r="W176" s="40">
        <v>0.02288515115206248</v>
      </c>
      <c r="X176" s="39">
        <v>2.5897582845263103</v>
      </c>
      <c r="Y176" s="41">
        <v>5.140910330751051</v>
      </c>
      <c r="Z176" s="41">
        <v>2.335573793131912</v>
      </c>
      <c r="AA176" s="41">
        <v>5.661767561502101</v>
      </c>
      <c r="AB176" s="42">
        <v>0.0</v>
      </c>
      <c r="AC176" s="42">
        <v>0.0</v>
      </c>
      <c r="AD176" s="42">
        <v>0.0</v>
      </c>
      <c r="AE176" s="42">
        <v>1.0</v>
      </c>
      <c r="AF176" s="42">
        <v>1.0</v>
      </c>
      <c r="AG176" s="25"/>
      <c r="AH176" s="25"/>
      <c r="AI176" s="25"/>
      <c r="AJ176" s="25"/>
      <c r="AK176" s="25"/>
      <c r="AL176" s="25"/>
    </row>
    <row r="177">
      <c r="A177" s="26" t="s">
        <v>598</v>
      </c>
      <c r="B177" s="25" t="s">
        <v>566</v>
      </c>
      <c r="C177" s="25" t="s">
        <v>511</v>
      </c>
      <c r="D177" s="28">
        <v>99.54865546218488</v>
      </c>
      <c r="E177" s="29">
        <v>0.2023271560940841</v>
      </c>
      <c r="F177" s="30">
        <v>2.0</v>
      </c>
      <c r="G177" s="59"/>
      <c r="H177" s="34">
        <v>1.7527491465031646</v>
      </c>
      <c r="I177" s="35" t="s">
        <v>44</v>
      </c>
      <c r="J177" s="36">
        <v>3000.0</v>
      </c>
      <c r="K177" s="28">
        <v>0.5842497155010549</v>
      </c>
      <c r="L177" s="28">
        <v>0.08810767879526696</v>
      </c>
      <c r="M177" s="34">
        <v>1.7522731792596382</v>
      </c>
      <c r="N177" s="35" t="s">
        <v>29</v>
      </c>
      <c r="O177" s="36">
        <v>3200.0</v>
      </c>
      <c r="P177" s="28">
        <v>0.5475853685186369</v>
      </c>
      <c r="Q177" s="37">
        <v>0.08256210166405487</v>
      </c>
      <c r="R177" s="38">
        <v>0.8409843965162709</v>
      </c>
      <c r="S177" s="39">
        <v>0.7754946733141517</v>
      </c>
      <c r="T177" s="40">
        <v>0.04842077898096594</v>
      </c>
      <c r="U177" s="40">
        <v>0.021807831754786185</v>
      </c>
      <c r="V177" s="40">
        <v>0.03797889343736069</v>
      </c>
      <c r="W177" s="40">
        <v>0.02541166835833136</v>
      </c>
      <c r="X177" s="39">
        <v>0.8231098796089068</v>
      </c>
      <c r="Y177" s="41">
        <v>0.9296392668942578</v>
      </c>
      <c r="Z177" s="41">
        <v>0.7251799265285457</v>
      </c>
      <c r="AA177" s="41">
        <v>1.0270932527310925</v>
      </c>
      <c r="AB177" s="42">
        <v>0.0</v>
      </c>
      <c r="AC177" s="42">
        <v>0.0</v>
      </c>
      <c r="AD177" s="42">
        <v>1.0</v>
      </c>
      <c r="AE177" s="42">
        <v>1.0</v>
      </c>
      <c r="AF177" s="42">
        <v>0.0</v>
      </c>
      <c r="AG177" s="25"/>
      <c r="AH177" s="25"/>
      <c r="AI177" s="25"/>
      <c r="AJ177" s="25"/>
      <c r="AK177" s="25"/>
      <c r="AL177" s="25"/>
    </row>
    <row r="178">
      <c r="A178" s="26" t="s">
        <v>594</v>
      </c>
      <c r="B178" s="25" t="s">
        <v>566</v>
      </c>
      <c r="C178" s="25" t="s">
        <v>511</v>
      </c>
      <c r="D178" s="28">
        <v>99.54865546218488</v>
      </c>
      <c r="E178" s="29">
        <v>0.18</v>
      </c>
      <c r="F178" s="30">
        <v>0.0</v>
      </c>
      <c r="G178" s="59"/>
      <c r="H178" s="34" t="s">
        <v>64</v>
      </c>
      <c r="I178" s="35" t="s">
        <v>40</v>
      </c>
      <c r="J178" s="36">
        <v>3000.0</v>
      </c>
      <c r="K178" s="28" t="s">
        <v>64</v>
      </c>
      <c r="L178" s="28" t="s">
        <v>64</v>
      </c>
      <c r="M178" s="34" t="s">
        <v>64</v>
      </c>
      <c r="N178" s="35" t="s">
        <v>28</v>
      </c>
      <c r="O178" s="36">
        <v>3000.0</v>
      </c>
      <c r="P178" s="28" t="s">
        <v>64</v>
      </c>
      <c r="Q178" s="37" t="s">
        <v>64</v>
      </c>
      <c r="R178" s="38" t="s">
        <v>64</v>
      </c>
      <c r="S178" s="39" t="s">
        <v>64</v>
      </c>
      <c r="T178" s="40" t="s">
        <v>64</v>
      </c>
      <c r="U178" s="40" t="s">
        <v>64</v>
      </c>
      <c r="V178" s="40" t="s">
        <v>64</v>
      </c>
      <c r="W178" s="40" t="s">
        <v>64</v>
      </c>
      <c r="X178" s="39" t="s">
        <v>64</v>
      </c>
      <c r="Y178" s="41" t="s">
        <v>64</v>
      </c>
      <c r="Z178" s="41" t="s">
        <v>64</v>
      </c>
      <c r="AA178" s="41" t="s">
        <v>64</v>
      </c>
      <c r="AB178" s="42">
        <v>0.0</v>
      </c>
      <c r="AC178" s="42">
        <v>1.0</v>
      </c>
      <c r="AD178" s="42">
        <v>1.0</v>
      </c>
      <c r="AE178" s="42">
        <v>0.0</v>
      </c>
      <c r="AF178" s="42">
        <v>0.0</v>
      </c>
      <c r="AG178" s="25"/>
      <c r="AH178" s="25"/>
      <c r="AI178" s="25"/>
      <c r="AJ178" s="25"/>
      <c r="AK178" s="25"/>
      <c r="AL178" s="25"/>
    </row>
    <row r="179">
      <c r="A179" s="26" t="s">
        <v>595</v>
      </c>
      <c r="B179" s="25" t="s">
        <v>566</v>
      </c>
      <c r="C179" s="25" t="s">
        <v>511</v>
      </c>
      <c r="D179" s="28">
        <v>99.54865546218488</v>
      </c>
      <c r="E179" s="29">
        <v>0.18</v>
      </c>
      <c r="F179" s="30">
        <v>0.0</v>
      </c>
      <c r="G179" s="59"/>
      <c r="H179" s="34" t="s">
        <v>64</v>
      </c>
      <c r="I179" s="35" t="s">
        <v>27</v>
      </c>
      <c r="J179" s="36">
        <v>3000.0</v>
      </c>
      <c r="K179" s="28" t="s">
        <v>64</v>
      </c>
      <c r="L179" s="28" t="s">
        <v>64</v>
      </c>
      <c r="M179" s="34" t="s">
        <v>64</v>
      </c>
      <c r="N179" s="35" t="s">
        <v>27</v>
      </c>
      <c r="O179" s="36">
        <v>3000.0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1.0</v>
      </c>
      <c r="AC179" s="42">
        <v>0.0</v>
      </c>
      <c r="AD179" s="42">
        <v>0.0</v>
      </c>
      <c r="AE179" s="42">
        <v>0.0</v>
      </c>
      <c r="AF179" s="42">
        <v>0.0</v>
      </c>
      <c r="AG179" s="25"/>
      <c r="AH179" s="25"/>
      <c r="AI179" s="25"/>
      <c r="AJ179" s="25"/>
      <c r="AK179" s="25"/>
      <c r="AL179" s="25"/>
    </row>
    <row r="180">
      <c r="A180" s="26" t="s">
        <v>596</v>
      </c>
      <c r="B180" s="25" t="s">
        <v>566</v>
      </c>
      <c r="C180" s="25" t="s">
        <v>511</v>
      </c>
      <c r="D180" s="28">
        <v>99.54865546218488</v>
      </c>
      <c r="E180" s="29">
        <v>0.23317147192716237</v>
      </c>
      <c r="F180" s="30">
        <v>0.0</v>
      </c>
      <c r="G180" s="59"/>
      <c r="H180" s="34" t="s">
        <v>64</v>
      </c>
      <c r="I180" s="35" t="s">
        <v>31</v>
      </c>
      <c r="J180" s="36">
        <v>4200.0</v>
      </c>
      <c r="K180" s="28" t="s">
        <v>64</v>
      </c>
      <c r="L180" s="28" t="s">
        <v>64</v>
      </c>
      <c r="M180" s="34" t="s">
        <v>64</v>
      </c>
      <c r="N180" s="35" t="s">
        <v>31</v>
      </c>
      <c r="O180" s="36">
        <v>4400.0</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0.0</v>
      </c>
      <c r="AC180" s="42">
        <v>0.0</v>
      </c>
      <c r="AD180" s="42">
        <v>0.0</v>
      </c>
      <c r="AE180" s="42">
        <v>0.0</v>
      </c>
      <c r="AF180" s="42">
        <v>1.0</v>
      </c>
      <c r="AG180" s="25"/>
      <c r="AH180" s="25"/>
      <c r="AI180" s="25"/>
      <c r="AJ180" s="25"/>
      <c r="AK180" s="25"/>
      <c r="AL180" s="25"/>
    </row>
    <row r="181">
      <c r="A181" s="26" t="s">
        <v>597</v>
      </c>
      <c r="B181" s="25" t="s">
        <v>566</v>
      </c>
      <c r="C181" s="25" t="s">
        <v>511</v>
      </c>
      <c r="D181" s="28">
        <v>99.54865546218488</v>
      </c>
      <c r="E181" s="29">
        <v>0.1594317548746518</v>
      </c>
      <c r="F181" s="30">
        <v>0.0</v>
      </c>
      <c r="G181" s="59"/>
      <c r="H181" s="34" t="s">
        <v>64</v>
      </c>
      <c r="I181" s="35" t="s">
        <v>30</v>
      </c>
      <c r="J181" s="36">
        <v>3000.0</v>
      </c>
      <c r="K181" s="28" t="s">
        <v>64</v>
      </c>
      <c r="L181" s="28" t="s">
        <v>64</v>
      </c>
      <c r="M181" s="34" t="s">
        <v>64</v>
      </c>
      <c r="N181" s="35" t="s">
        <v>30</v>
      </c>
      <c r="O181" s="36">
        <v>3000.0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0.0</v>
      </c>
      <c r="AC181" s="42">
        <v>0.0</v>
      </c>
      <c r="AD181" s="42">
        <v>0.0</v>
      </c>
      <c r="AE181" s="42">
        <v>1.0</v>
      </c>
      <c r="AF181" s="42">
        <v>0.0</v>
      </c>
      <c r="AG181" s="25"/>
      <c r="AH181" s="25"/>
      <c r="AI181" s="25"/>
      <c r="AJ181" s="25"/>
      <c r="AK181" s="25"/>
      <c r="AL181" s="25"/>
    </row>
    <row r="182">
      <c r="A182" s="26" t="s">
        <v>600</v>
      </c>
      <c r="B182" s="25" t="s">
        <v>566</v>
      </c>
      <c r="C182" s="25" t="s">
        <v>511</v>
      </c>
      <c r="D182" s="28">
        <v>99.54865546218488</v>
      </c>
      <c r="E182" s="29">
        <v>0.16407323232323234</v>
      </c>
      <c r="F182" s="30">
        <v>0.0</v>
      </c>
      <c r="G182" s="59"/>
      <c r="H182" s="34" t="s">
        <v>64</v>
      </c>
      <c r="I182" s="35" t="s">
        <v>356</v>
      </c>
      <c r="J182" s="36">
        <v>3000.0</v>
      </c>
      <c r="K182" s="28" t="s">
        <v>64</v>
      </c>
      <c r="L182" s="28" t="s">
        <v>64</v>
      </c>
      <c r="M182" s="34" t="s">
        <v>64</v>
      </c>
      <c r="N182" s="35" t="s">
        <v>28</v>
      </c>
      <c r="O182" s="36">
        <v>3000.0</v>
      </c>
      <c r="P182" s="28" t="s">
        <v>64</v>
      </c>
      <c r="Q182" s="37" t="s">
        <v>64</v>
      </c>
      <c r="R182" s="38" t="s">
        <v>64</v>
      </c>
      <c r="S182" s="39" t="s">
        <v>64</v>
      </c>
      <c r="T182" s="40" t="s">
        <v>64</v>
      </c>
      <c r="U182" s="40" t="s">
        <v>64</v>
      </c>
      <c r="V182" s="40" t="s">
        <v>64</v>
      </c>
      <c r="W182" s="40" t="s">
        <v>64</v>
      </c>
      <c r="X182" s="39" t="s">
        <v>64</v>
      </c>
      <c r="Y182" s="41" t="s">
        <v>64</v>
      </c>
      <c r="Z182" s="41" t="s">
        <v>64</v>
      </c>
      <c r="AA182" s="41" t="s">
        <v>64</v>
      </c>
      <c r="AB182" s="42">
        <v>1.0</v>
      </c>
      <c r="AC182" s="42">
        <v>0.0</v>
      </c>
      <c r="AD182" s="42">
        <v>1.0</v>
      </c>
      <c r="AE182" s="42">
        <v>0.0</v>
      </c>
      <c r="AF182" s="42">
        <v>0.0</v>
      </c>
      <c r="AG182" s="25"/>
      <c r="AH182" s="25"/>
      <c r="AI182" s="25"/>
      <c r="AJ182" s="25"/>
      <c r="AK182" s="25"/>
      <c r="AL182" s="25"/>
    </row>
    <row r="183">
      <c r="A183" s="26" t="s">
        <v>593</v>
      </c>
      <c r="B183" s="25" t="s">
        <v>566</v>
      </c>
      <c r="C183" s="25" t="s">
        <v>511</v>
      </c>
      <c r="D183" s="28">
        <v>99.54865546218488</v>
      </c>
      <c r="E183" s="29">
        <v>0.1862282249173098</v>
      </c>
      <c r="F183" s="30">
        <v>0.0</v>
      </c>
      <c r="G183" s="59"/>
      <c r="H183" s="34" t="s">
        <v>64</v>
      </c>
      <c r="I183" s="35" t="s">
        <v>45</v>
      </c>
      <c r="J183" s="36">
        <v>3900.0</v>
      </c>
      <c r="K183" s="28" t="s">
        <v>64</v>
      </c>
      <c r="L183" s="28" t="s">
        <v>64</v>
      </c>
      <c r="M183" s="34" t="s">
        <v>64</v>
      </c>
      <c r="N183" s="35" t="s">
        <v>31</v>
      </c>
      <c r="O183" s="36">
        <v>3300.0</v>
      </c>
      <c r="P183" s="28" t="s">
        <v>64</v>
      </c>
      <c r="Q183" s="37" t="s">
        <v>64</v>
      </c>
      <c r="R183" s="38" t="s">
        <v>64</v>
      </c>
      <c r="S183" s="39" t="s">
        <v>64</v>
      </c>
      <c r="T183" s="40" t="s">
        <v>64</v>
      </c>
      <c r="U183" s="40" t="s">
        <v>64</v>
      </c>
      <c r="V183" s="40" t="s">
        <v>64</v>
      </c>
      <c r="W183" s="40" t="s">
        <v>64</v>
      </c>
      <c r="X183" s="39" t="s">
        <v>64</v>
      </c>
      <c r="Y183" s="41" t="s">
        <v>64</v>
      </c>
      <c r="Z183" s="41" t="s">
        <v>64</v>
      </c>
      <c r="AA183" s="41" t="s">
        <v>64</v>
      </c>
      <c r="AB183" s="42">
        <v>0.0</v>
      </c>
      <c r="AC183" s="42">
        <v>0.0</v>
      </c>
      <c r="AD183" s="42">
        <v>0.0</v>
      </c>
      <c r="AE183" s="42">
        <v>1.0</v>
      </c>
      <c r="AF183" s="42">
        <v>1.0</v>
      </c>
      <c r="AG183" s="25"/>
      <c r="AH183" s="25"/>
      <c r="AI183" s="25"/>
      <c r="AJ183" s="25"/>
      <c r="AK183" s="25"/>
      <c r="AL183" s="25"/>
    </row>
    <row r="184">
      <c r="A184" s="26" t="s">
        <v>216</v>
      </c>
      <c r="B184" s="25" t="s">
        <v>101</v>
      </c>
      <c r="C184" s="25" t="s">
        <v>512</v>
      </c>
      <c r="D184" s="28">
        <v>99.43287062973337</v>
      </c>
      <c r="E184" s="29">
        <v>0.2817247329498767</v>
      </c>
      <c r="F184" s="30">
        <v>34.0</v>
      </c>
      <c r="G184" s="59"/>
      <c r="H184" s="34">
        <v>33.47445096181645</v>
      </c>
      <c r="I184" s="35" t="s">
        <v>40</v>
      </c>
      <c r="J184" s="36">
        <v>6800.0</v>
      </c>
      <c r="K184" s="28">
        <v>4.922713376737714</v>
      </c>
      <c r="L184" s="28">
        <v>6.432388568574803</v>
      </c>
      <c r="M184" s="34">
        <v>32.01564009063745</v>
      </c>
      <c r="N184" s="35" t="s">
        <v>28</v>
      </c>
      <c r="O184" s="36">
        <v>7200.0</v>
      </c>
      <c r="P184" s="28">
        <v>4.446616679255201</v>
      </c>
      <c r="Q184" s="37">
        <v>5.623818537088832</v>
      </c>
      <c r="R184" s="38">
        <v>21.356789825835598</v>
      </c>
      <c r="S184" s="39">
        <v>21.508273177485766</v>
      </c>
      <c r="T184" s="40">
        <v>0.08281447808070631</v>
      </c>
      <c r="U184" s="40">
        <v>0.02774935391185971</v>
      </c>
      <c r="V184" s="40">
        <v>0.06406198500745737</v>
      </c>
      <c r="W184" s="40">
        <v>0.044225532797026415</v>
      </c>
      <c r="X184" s="39">
        <v>21.460577943885824</v>
      </c>
      <c r="Y184" s="41">
        <v>12.013873017930628</v>
      </c>
      <c r="Z184" s="41">
        <v>18.925924127674485</v>
      </c>
      <c r="AA184" s="41">
        <v>13.089715962962963</v>
      </c>
      <c r="AB184" s="42">
        <v>0.0</v>
      </c>
      <c r="AC184" s="42">
        <v>1.0</v>
      </c>
      <c r="AD184" s="42">
        <v>1.0</v>
      </c>
      <c r="AE184" s="42">
        <v>0.0</v>
      </c>
      <c r="AF184" s="42">
        <v>0.0</v>
      </c>
      <c r="AG184" s="25"/>
      <c r="AH184" s="25"/>
      <c r="AI184" s="25"/>
      <c r="AJ184" s="25"/>
      <c r="AK184" s="25"/>
      <c r="AL184" s="25"/>
    </row>
    <row r="185">
      <c r="A185" s="26" t="s">
        <v>220</v>
      </c>
      <c r="B185" s="25" t="s">
        <v>101</v>
      </c>
      <c r="C185" s="25" t="s">
        <v>512</v>
      </c>
      <c r="D185" s="28">
        <v>99.43287062973337</v>
      </c>
      <c r="E185" s="29">
        <v>0.18748553054662379</v>
      </c>
      <c r="F185" s="30">
        <v>32.0</v>
      </c>
      <c r="G185" s="59"/>
      <c r="H185" s="34">
        <v>26.629851957644544</v>
      </c>
      <c r="I185" s="35" t="s">
        <v>44</v>
      </c>
      <c r="J185" s="36">
        <v>5300.0</v>
      </c>
      <c r="K185" s="28">
        <v>5.024500369366895</v>
      </c>
      <c r="L185" s="28">
        <v>5.553096601823939</v>
      </c>
      <c r="M185" s="34">
        <v>27.251820952833718</v>
      </c>
      <c r="N185" s="35" t="s">
        <v>29</v>
      </c>
      <c r="O185" s="36">
        <v>5600.0</v>
      </c>
      <c r="P185" s="28">
        <v>4.866396598720307</v>
      </c>
      <c r="Q185" s="37">
        <v>5.470033103165144</v>
      </c>
      <c r="R185" s="38">
        <v>12.288956479202174</v>
      </c>
      <c r="S185" s="39">
        <v>12.376121841175284</v>
      </c>
      <c r="T185" s="40">
        <v>0.08633704873137232</v>
      </c>
      <c r="U185" s="40">
        <v>0.008066091057948279</v>
      </c>
      <c r="V185" s="40">
        <v>0.02738487704858984</v>
      </c>
      <c r="W185" s="40">
        <v>0.017028414455668592</v>
      </c>
      <c r="X185" s="39">
        <v>14.568644750257885</v>
      </c>
      <c r="Y185" s="41">
        <v>12.061207207386659</v>
      </c>
      <c r="Z185" s="41">
        <v>13.736905176840356</v>
      </c>
      <c r="AA185" s="41">
        <v>13.51491577599336</v>
      </c>
      <c r="AB185" s="42">
        <v>0.0</v>
      </c>
      <c r="AC185" s="42">
        <v>0.0</v>
      </c>
      <c r="AD185" s="42">
        <v>1.0</v>
      </c>
      <c r="AE185" s="42">
        <v>1.0</v>
      </c>
      <c r="AF185" s="42">
        <v>0.0</v>
      </c>
      <c r="AG185" s="25"/>
      <c r="AH185" s="25"/>
      <c r="AI185" s="25"/>
      <c r="AJ185" s="25"/>
      <c r="AK185" s="25"/>
      <c r="AL185" s="25"/>
    </row>
    <row r="186">
      <c r="A186" s="26" t="s">
        <v>226</v>
      </c>
      <c r="B186" s="25" t="s">
        <v>101</v>
      </c>
      <c r="C186" s="25" t="s">
        <v>512</v>
      </c>
      <c r="D186" s="28">
        <v>99.43287062973337</v>
      </c>
      <c r="E186" s="29">
        <v>0.190195020746888</v>
      </c>
      <c r="F186" s="30">
        <v>28.0</v>
      </c>
      <c r="G186" s="59"/>
      <c r="H186" s="34">
        <v>20.29127506543756</v>
      </c>
      <c r="I186" s="35" t="s">
        <v>40</v>
      </c>
      <c r="J186" s="36">
        <v>4400.0</v>
      </c>
      <c r="K186" s="28">
        <v>4.611653423963082</v>
      </c>
      <c r="L186" s="28">
        <v>4.177086976619376</v>
      </c>
      <c r="M186" s="34">
        <v>20.129275922095296</v>
      </c>
      <c r="N186" s="35" t="s">
        <v>29</v>
      </c>
      <c r="O186" s="36">
        <v>4500.0</v>
      </c>
      <c r="P186" s="28">
        <v>4.473172427132288</v>
      </c>
      <c r="Q186" s="37">
        <v>4.0279501915144245</v>
      </c>
      <c r="R186" s="38">
        <v>10.93486664843653</v>
      </c>
      <c r="S186" s="39">
        <v>11.012427473975439</v>
      </c>
      <c r="T186" s="40">
        <v>0.04542014780951013</v>
      </c>
      <c r="U186" s="40">
        <v>0.02315928415781615</v>
      </c>
      <c r="V186" s="40">
        <v>0.03413997923264278</v>
      </c>
      <c r="W186" s="40">
        <v>0.024656651668019784</v>
      </c>
      <c r="X186" s="39">
        <v>11.235633524648406</v>
      </c>
      <c r="Y186" s="41">
        <v>9.055641540789155</v>
      </c>
      <c r="Z186" s="41">
        <v>9.848911427687161</v>
      </c>
      <c r="AA186" s="41">
        <v>10.280364494408134</v>
      </c>
      <c r="AB186" s="42">
        <v>0.0</v>
      </c>
      <c r="AC186" s="42">
        <v>1.0</v>
      </c>
      <c r="AD186" s="42">
        <v>1.0</v>
      </c>
      <c r="AE186" s="42">
        <v>0.0</v>
      </c>
      <c r="AF186" s="42">
        <v>0.0</v>
      </c>
      <c r="AG186" s="25"/>
      <c r="AH186" s="25"/>
      <c r="AI186" s="25"/>
      <c r="AJ186" s="25"/>
      <c r="AK186" s="25"/>
      <c r="AL186" s="25"/>
    </row>
    <row r="187">
      <c r="A187" s="26" t="s">
        <v>228</v>
      </c>
      <c r="B187" s="25" t="s">
        <v>101</v>
      </c>
      <c r="C187" s="25" t="s">
        <v>512</v>
      </c>
      <c r="D187" s="28">
        <v>99.43287062973337</v>
      </c>
      <c r="E187" s="29">
        <v>0.1977818853974122</v>
      </c>
      <c r="F187" s="30">
        <v>27.0</v>
      </c>
      <c r="G187" s="59"/>
      <c r="H187" s="34">
        <v>23.859053566984066</v>
      </c>
      <c r="I187" s="35" t="s">
        <v>27</v>
      </c>
      <c r="J187" s="36">
        <v>4000.0</v>
      </c>
      <c r="K187" s="28">
        <v>5.9647633917460166</v>
      </c>
      <c r="L187" s="28">
        <v>6.0828256339695</v>
      </c>
      <c r="M187" s="34">
        <v>23.675083558588938</v>
      </c>
      <c r="N187" s="35" t="s">
        <v>27</v>
      </c>
      <c r="O187" s="36">
        <v>3000.0</v>
      </c>
      <c r="P187" s="28">
        <v>7.891694519529646</v>
      </c>
      <c r="Q187" s="37">
        <v>8.002422615480764</v>
      </c>
      <c r="R187" s="38">
        <v>11.040075250630338</v>
      </c>
      <c r="S187" s="39">
        <v>11.118382319018135</v>
      </c>
      <c r="T187" s="40">
        <v>0.06734066322423238</v>
      </c>
      <c r="U187" s="40">
        <v>0.010854912877935965</v>
      </c>
      <c r="V187" s="40">
        <v>0.0293484681514565</v>
      </c>
      <c r="W187" s="40">
        <v>0.036283551379026696</v>
      </c>
      <c r="X187" s="39">
        <v>10.28460235970115</v>
      </c>
      <c r="Y187" s="41">
        <v>13.574451207282914</v>
      </c>
      <c r="Z187" s="41">
        <v>8.96635187959734</v>
      </c>
      <c r="AA187" s="41">
        <v>14.708731678991597</v>
      </c>
      <c r="AB187" s="42">
        <v>1.0</v>
      </c>
      <c r="AC187" s="42">
        <v>0.0</v>
      </c>
      <c r="AD187" s="42">
        <v>0.0</v>
      </c>
      <c r="AE187" s="42">
        <v>0.0</v>
      </c>
      <c r="AF187" s="42">
        <v>0.0</v>
      </c>
      <c r="AG187" s="25"/>
      <c r="AH187" s="25"/>
      <c r="AI187" s="25"/>
      <c r="AJ187" s="25"/>
      <c r="AK187" s="25"/>
      <c r="AL187" s="25"/>
    </row>
    <row r="188">
      <c r="A188" s="26" t="s">
        <v>231</v>
      </c>
      <c r="B188" s="25" t="s">
        <v>101</v>
      </c>
      <c r="C188" s="25" t="s">
        <v>512</v>
      </c>
      <c r="D188" s="28">
        <v>99.43287062973337</v>
      </c>
      <c r="E188" s="29">
        <v>0.1929415322580645</v>
      </c>
      <c r="F188" s="30">
        <v>23.0</v>
      </c>
      <c r="G188" s="59"/>
      <c r="H188" s="34">
        <v>21.134159944616073</v>
      </c>
      <c r="I188" s="35" t="s">
        <v>45</v>
      </c>
      <c r="J188" s="36">
        <v>4300.0</v>
      </c>
      <c r="K188" s="28">
        <v>4.914920917352575</v>
      </c>
      <c r="L188" s="28">
        <v>4.586409899174069</v>
      </c>
      <c r="M188" s="34">
        <v>21.531855626857713</v>
      </c>
      <c r="N188" s="35" t="s">
        <v>30</v>
      </c>
      <c r="O188" s="36">
        <v>3800.0</v>
      </c>
      <c r="P188" s="28">
        <v>5.666277796541504</v>
      </c>
      <c r="Q188" s="37">
        <v>5.360202800238211</v>
      </c>
      <c r="R188" s="38">
        <v>9.134470788409807</v>
      </c>
      <c r="S188" s="39">
        <v>9.19926143634253</v>
      </c>
      <c r="T188" s="40">
        <v>0.061443936689606404</v>
      </c>
      <c r="U188" s="40">
        <v>0.020014311625278957</v>
      </c>
      <c r="V188" s="40">
        <v>0.03382418664672143</v>
      </c>
      <c r="W188" s="40">
        <v>0.03012153899604483</v>
      </c>
      <c r="X188" s="39">
        <v>10.086494774257808</v>
      </c>
      <c r="Y188" s="41">
        <v>11.047665170358266</v>
      </c>
      <c r="Z188" s="41">
        <v>8.892135549038438</v>
      </c>
      <c r="AA188" s="41">
        <v>12.639720077819275</v>
      </c>
      <c r="AB188" s="42">
        <v>0.0</v>
      </c>
      <c r="AC188" s="42">
        <v>0.0</v>
      </c>
      <c r="AD188" s="42">
        <v>0.0</v>
      </c>
      <c r="AE188" s="42">
        <v>1.0</v>
      </c>
      <c r="AF188" s="42">
        <v>1.0</v>
      </c>
      <c r="AG188" s="25"/>
      <c r="AH188" s="25"/>
      <c r="AI188" s="25"/>
      <c r="AJ188" s="25"/>
      <c r="AK188" s="25"/>
      <c r="AL188" s="25"/>
    </row>
    <row r="189">
      <c r="A189" s="26" t="s">
        <v>218</v>
      </c>
      <c r="B189" s="25" t="s">
        <v>101</v>
      </c>
      <c r="C189" s="25" t="s">
        <v>512</v>
      </c>
      <c r="D189" s="28">
        <v>99.43287062973337</v>
      </c>
      <c r="E189" s="29">
        <v>0.21470588235294116</v>
      </c>
      <c r="F189" s="30">
        <v>23.0</v>
      </c>
      <c r="G189" s="59"/>
      <c r="H189" s="34">
        <v>20.8929112167247</v>
      </c>
      <c r="I189" s="35" t="s">
        <v>27</v>
      </c>
      <c r="J189" s="36">
        <v>3000.0</v>
      </c>
      <c r="K189" s="28">
        <v>6.964303738908233</v>
      </c>
      <c r="L189" s="28">
        <v>6.444422537304839</v>
      </c>
      <c r="M189" s="34">
        <v>20.30155531168451</v>
      </c>
      <c r="N189" s="35" t="s">
        <v>27</v>
      </c>
      <c r="O189" s="36">
        <v>3500.0</v>
      </c>
      <c r="P189" s="28">
        <v>5.800444374767003</v>
      </c>
      <c r="Q189" s="37">
        <v>5.255803915961789</v>
      </c>
      <c r="R189" s="38">
        <v>10.365936273614984</v>
      </c>
      <c r="S189" s="39">
        <v>10.439461685557731</v>
      </c>
      <c r="T189" s="40">
        <v>0.05520963175050717</v>
      </c>
      <c r="U189" s="40">
        <v>0.023267645173966053</v>
      </c>
      <c r="V189" s="40">
        <v>0.037554795719383804</v>
      </c>
      <c r="W189" s="40">
        <v>0.039595817225872056</v>
      </c>
      <c r="X189" s="39">
        <v>9.986989674967255</v>
      </c>
      <c r="Y189" s="41">
        <v>10.905921541757444</v>
      </c>
      <c r="Z189" s="41">
        <v>8.489427445225333</v>
      </c>
      <c r="AA189" s="41">
        <v>11.812127866459177</v>
      </c>
      <c r="AB189" s="42">
        <v>1.0</v>
      </c>
      <c r="AC189" s="42">
        <v>0.0</v>
      </c>
      <c r="AD189" s="42">
        <v>0.0</v>
      </c>
      <c r="AE189" s="42">
        <v>0.0</v>
      </c>
      <c r="AF189" s="42">
        <v>0.0</v>
      </c>
      <c r="AG189" s="25"/>
      <c r="AH189" s="25"/>
      <c r="AI189" s="25"/>
      <c r="AJ189" s="25"/>
      <c r="AK189" s="25"/>
      <c r="AL189" s="25"/>
    </row>
    <row r="190">
      <c r="A190" s="26" t="s">
        <v>233</v>
      </c>
      <c r="B190" s="25" t="s">
        <v>101</v>
      </c>
      <c r="C190" s="25" t="s">
        <v>512</v>
      </c>
      <c r="D190" s="28">
        <v>99.43287062973337</v>
      </c>
      <c r="E190" s="29">
        <v>0.18091689750692522</v>
      </c>
      <c r="F190" s="30">
        <v>20.0</v>
      </c>
      <c r="G190" s="59"/>
      <c r="H190" s="34">
        <v>18.96225294468668</v>
      </c>
      <c r="I190" s="35" t="s">
        <v>45</v>
      </c>
      <c r="J190" s="36">
        <v>4100.0</v>
      </c>
      <c r="K190" s="28">
        <v>4.624939742606507</v>
      </c>
      <c r="L190" s="28">
        <v>3.986451071323964</v>
      </c>
      <c r="M190" s="34">
        <v>19.475820534078537</v>
      </c>
      <c r="N190" s="35" t="s">
        <v>31</v>
      </c>
      <c r="O190" s="36">
        <v>4700.0</v>
      </c>
      <c r="P190" s="28">
        <v>4.143791602995433</v>
      </c>
      <c r="Q190" s="37">
        <v>3.642288321901162</v>
      </c>
      <c r="R190" s="38">
        <v>7.367819028972801</v>
      </c>
      <c r="S190" s="39">
        <v>7.420078845638249</v>
      </c>
      <c r="T190" s="40">
        <v>0.06761317906691172</v>
      </c>
      <c r="U190" s="40">
        <v>5.939664339699419E-4</v>
      </c>
      <c r="V190" s="40">
        <v>0.042171616811865875</v>
      </c>
      <c r="W190" s="40">
        <v>0.032074187434376865</v>
      </c>
      <c r="X190" s="39">
        <v>6.771368701853743</v>
      </c>
      <c r="Y190" s="41">
        <v>12.190884242832935</v>
      </c>
      <c r="Z190" s="41">
        <v>6.094641969082169</v>
      </c>
      <c r="AA190" s="41">
        <v>13.381178564996368</v>
      </c>
      <c r="AB190" s="42">
        <v>0.0</v>
      </c>
      <c r="AC190" s="42">
        <v>0.0</v>
      </c>
      <c r="AD190" s="42">
        <v>0.0</v>
      </c>
      <c r="AE190" s="42">
        <v>1.0</v>
      </c>
      <c r="AF190" s="42">
        <v>1.0</v>
      </c>
      <c r="AG190" s="25"/>
      <c r="AH190" s="25"/>
      <c r="AI190" s="25"/>
      <c r="AJ190" s="25"/>
      <c r="AK190" s="25"/>
      <c r="AL190" s="25"/>
    </row>
    <row r="191">
      <c r="A191" s="26" t="s">
        <v>224</v>
      </c>
      <c r="B191" s="25" t="s">
        <v>101</v>
      </c>
      <c r="C191" s="25" t="s">
        <v>512</v>
      </c>
      <c r="D191" s="28">
        <v>99.43287062973337</v>
      </c>
      <c r="E191" s="29">
        <v>0.15258064516129033</v>
      </c>
      <c r="F191" s="30">
        <v>20.0</v>
      </c>
      <c r="G191" s="59"/>
      <c r="H191" s="34">
        <v>15.734440622686552</v>
      </c>
      <c r="I191" s="35" t="s">
        <v>45</v>
      </c>
      <c r="J191" s="36">
        <v>3000.0</v>
      </c>
      <c r="K191" s="28">
        <v>5.244813540895517</v>
      </c>
      <c r="L191" s="28">
        <v>3.9435379050815746</v>
      </c>
      <c r="M191" s="34">
        <v>15.781063546828474</v>
      </c>
      <c r="N191" s="35" t="s">
        <v>30</v>
      </c>
      <c r="O191" s="36">
        <v>3800.0</v>
      </c>
      <c r="P191" s="28">
        <v>4.152911459691704</v>
      </c>
      <c r="Q191" s="37">
        <v>3.129315095084885</v>
      </c>
      <c r="R191" s="38">
        <v>6.057363205251597</v>
      </c>
      <c r="S191" s="39">
        <v>6.100327980762188</v>
      </c>
      <c r="T191" s="40">
        <v>0.04072372099137034</v>
      </c>
      <c r="U191" s="40">
        <v>0.018238822908457332</v>
      </c>
      <c r="V191" s="40">
        <v>0.0200723553701541</v>
      </c>
      <c r="W191" s="40">
        <v>0.028950512553106874</v>
      </c>
      <c r="X191" s="39">
        <v>6.251030586375731</v>
      </c>
      <c r="Y191" s="41">
        <v>9.48341003631082</v>
      </c>
      <c r="Z191" s="41">
        <v>5.273494943031397</v>
      </c>
      <c r="AA191" s="41">
        <v>10.507568603797075</v>
      </c>
      <c r="AB191" s="42">
        <v>0.0</v>
      </c>
      <c r="AC191" s="42">
        <v>0.0</v>
      </c>
      <c r="AD191" s="42">
        <v>0.0</v>
      </c>
      <c r="AE191" s="42">
        <v>1.0</v>
      </c>
      <c r="AF191" s="42">
        <v>1.0</v>
      </c>
      <c r="AG191" s="25"/>
      <c r="AH191" s="25"/>
      <c r="AI191" s="25"/>
      <c r="AJ191" s="25"/>
      <c r="AK191" s="25"/>
      <c r="AL191" s="25"/>
    </row>
    <row r="192">
      <c r="A192" s="26" t="s">
        <v>222</v>
      </c>
      <c r="B192" s="25" t="s">
        <v>101</v>
      </c>
      <c r="C192" s="25" t="s">
        <v>512</v>
      </c>
      <c r="D192" s="28">
        <v>99.43287062973337</v>
      </c>
      <c r="E192" s="29">
        <v>0.12309284332688589</v>
      </c>
      <c r="F192" s="30">
        <v>19.0</v>
      </c>
      <c r="G192" s="59"/>
      <c r="H192" s="34">
        <v>17.026228530340433</v>
      </c>
      <c r="I192" s="35" t="s">
        <v>31</v>
      </c>
      <c r="J192" s="36">
        <v>4000.0</v>
      </c>
      <c r="K192" s="28">
        <v>4.256557132585108</v>
      </c>
      <c r="L192" s="28">
        <v>3.39078090349494</v>
      </c>
      <c r="M192" s="34">
        <v>17.239520795644907</v>
      </c>
      <c r="N192" s="35" t="s">
        <v>31</v>
      </c>
      <c r="O192" s="36">
        <v>4000.0</v>
      </c>
      <c r="P192" s="28">
        <v>4.309880198911227</v>
      </c>
      <c r="Q192" s="37">
        <v>3.4646906333034404</v>
      </c>
      <c r="R192" s="38">
        <v>4.520795130222242</v>
      </c>
      <c r="S192" s="39">
        <v>4.552861054175915</v>
      </c>
      <c r="T192" s="40">
        <v>0.05563280510902228</v>
      </c>
      <c r="U192" s="40">
        <v>9.397433295442952E-5</v>
      </c>
      <c r="V192" s="40">
        <v>0.03307896519995919</v>
      </c>
      <c r="W192" s="40">
        <v>0.023117685906789663</v>
      </c>
      <c r="X192" s="39">
        <v>5.239238536487336</v>
      </c>
      <c r="Y192" s="41">
        <v>11.786989993853096</v>
      </c>
      <c r="Z192" s="41">
        <v>4.782446472063624</v>
      </c>
      <c r="AA192" s="41">
        <v>12.457074323581285</v>
      </c>
      <c r="AB192" s="42">
        <v>0.0</v>
      </c>
      <c r="AC192" s="42">
        <v>0.0</v>
      </c>
      <c r="AD192" s="42">
        <v>0.0</v>
      </c>
      <c r="AE192" s="42">
        <v>0.0</v>
      </c>
      <c r="AF192" s="42">
        <v>1.0</v>
      </c>
      <c r="AG192" s="25"/>
      <c r="AH192" s="25"/>
      <c r="AI192" s="25"/>
      <c r="AJ192" s="25"/>
      <c r="AK192" s="25"/>
      <c r="AL192" s="25"/>
    </row>
    <row r="193">
      <c r="A193" s="26" t="s">
        <v>236</v>
      </c>
      <c r="B193" s="25" t="s">
        <v>101</v>
      </c>
      <c r="C193" s="25" t="s">
        <v>512</v>
      </c>
      <c r="D193" s="28">
        <v>99.43287062973337</v>
      </c>
      <c r="E193" s="29">
        <v>0.19604913294797688</v>
      </c>
      <c r="F193" s="30">
        <v>14.0</v>
      </c>
      <c r="G193" s="59"/>
      <c r="H193" s="34">
        <v>11.10049499364575</v>
      </c>
      <c r="I193" s="35" t="s">
        <v>28</v>
      </c>
      <c r="J193" s="36">
        <v>3000.0</v>
      </c>
      <c r="K193" s="28">
        <v>3.7001649978819167</v>
      </c>
      <c r="L193" s="28">
        <v>2.15508695774713</v>
      </c>
      <c r="M193" s="34">
        <v>10.275678055453938</v>
      </c>
      <c r="N193" s="35" t="s">
        <v>28</v>
      </c>
      <c r="O193" s="36">
        <v>3000.0</v>
      </c>
      <c r="P193" s="28">
        <v>3.4252260184846457</v>
      </c>
      <c r="Q193" s="37">
        <v>1.8853236693858546</v>
      </c>
      <c r="R193" s="38">
        <v>5.665489593043319</v>
      </c>
      <c r="S193" s="39">
        <v>5.705674815602149</v>
      </c>
      <c r="T193" s="40">
        <v>0.027797458041837367</v>
      </c>
      <c r="U193" s="40">
        <v>0.0558959715859329</v>
      </c>
      <c r="V193" s="40">
        <v>0.020271070485383205</v>
      </c>
      <c r="W193" s="40">
        <v>0.02438549568291148</v>
      </c>
      <c r="X193" s="39">
        <v>7.520290195533913</v>
      </c>
      <c r="Y193" s="41">
        <v>3.5802047981118377</v>
      </c>
      <c r="Z193" s="41">
        <v>6.356158586318136</v>
      </c>
      <c r="AA193" s="41">
        <v>3.9195194691358015</v>
      </c>
      <c r="AB193" s="42">
        <v>0.0</v>
      </c>
      <c r="AC193" s="42">
        <v>1.0</v>
      </c>
      <c r="AD193" s="42">
        <v>0.0</v>
      </c>
      <c r="AE193" s="42">
        <v>0.0</v>
      </c>
      <c r="AF193" s="42">
        <v>0.0</v>
      </c>
      <c r="AG193" s="25"/>
      <c r="AH193" s="25"/>
      <c r="AI193" s="25"/>
      <c r="AJ193" s="25"/>
      <c r="AK193" s="25"/>
      <c r="AL193" s="25"/>
    </row>
    <row r="194">
      <c r="A194" s="26" t="s">
        <v>238</v>
      </c>
      <c r="B194" s="25" t="s">
        <v>101</v>
      </c>
      <c r="C194" s="25" t="s">
        <v>512</v>
      </c>
      <c r="D194" s="28">
        <v>99.43287062973337</v>
      </c>
      <c r="E194" s="29">
        <v>0.20162043795620435</v>
      </c>
      <c r="F194" s="30">
        <v>0.0</v>
      </c>
      <c r="G194" s="59"/>
      <c r="H194" s="34" t="s">
        <v>64</v>
      </c>
      <c r="I194" s="35" t="s">
        <v>31</v>
      </c>
      <c r="J194" s="36">
        <v>3400.0</v>
      </c>
      <c r="K194" s="28" t="s">
        <v>64</v>
      </c>
      <c r="L194" s="28" t="s">
        <v>64</v>
      </c>
      <c r="M194" s="34" t="s">
        <v>64</v>
      </c>
      <c r="N194" s="35" t="s">
        <v>64</v>
      </c>
      <c r="O194" s="36" t="s">
        <v>64</v>
      </c>
      <c r="P194" s="28" t="s">
        <v>64</v>
      </c>
      <c r="Q194" s="37" t="s">
        <v>64</v>
      </c>
      <c r="R194" s="38" t="s">
        <v>64</v>
      </c>
      <c r="S194" s="39" t="s">
        <v>64</v>
      </c>
      <c r="T194" s="40" t="s">
        <v>64</v>
      </c>
      <c r="U194" s="40" t="s">
        <v>64</v>
      </c>
      <c r="V194" s="40" t="s">
        <v>64</v>
      </c>
      <c r="W194" s="40" t="s">
        <v>64</v>
      </c>
      <c r="X194" s="39" t="s">
        <v>64</v>
      </c>
      <c r="Y194" s="41" t="s">
        <v>64</v>
      </c>
      <c r="Z194" s="41" t="s">
        <v>64</v>
      </c>
      <c r="AA194" s="41" t="s">
        <v>64</v>
      </c>
      <c r="AB194" s="42">
        <v>0.0</v>
      </c>
      <c r="AC194" s="42">
        <v>0.0</v>
      </c>
      <c r="AD194" s="42">
        <v>0.0</v>
      </c>
      <c r="AE194" s="42">
        <v>0.0</v>
      </c>
      <c r="AF194" s="42">
        <v>1.0</v>
      </c>
      <c r="AG194" s="25"/>
      <c r="AH194" s="25"/>
      <c r="AI194" s="25"/>
      <c r="AJ194" s="25"/>
      <c r="AK194" s="25"/>
      <c r="AL194" s="25"/>
    </row>
    <row r="195">
      <c r="A195" s="26" t="s">
        <v>240</v>
      </c>
      <c r="B195" s="25" t="s">
        <v>101</v>
      </c>
      <c r="C195" s="25" t="s">
        <v>512</v>
      </c>
      <c r="D195" s="28">
        <v>99.43287062973337</v>
      </c>
      <c r="E195" s="29">
        <v>0.1740909090909091</v>
      </c>
      <c r="F195" s="30">
        <v>0.0</v>
      </c>
      <c r="G195" s="59"/>
      <c r="H195" s="34" t="s">
        <v>64</v>
      </c>
      <c r="I195" s="35" t="s">
        <v>44</v>
      </c>
      <c r="J195" s="36">
        <v>3000.0</v>
      </c>
      <c r="K195" s="28" t="s">
        <v>64</v>
      </c>
      <c r="L195" s="28" t="s">
        <v>64</v>
      </c>
      <c r="M195" s="34" t="s">
        <v>64</v>
      </c>
      <c r="N195" s="35" t="s">
        <v>30</v>
      </c>
      <c r="O195" s="36">
        <v>3000.0</v>
      </c>
      <c r="P195" s="28" t="s">
        <v>64</v>
      </c>
      <c r="Q195" s="37" t="s">
        <v>64</v>
      </c>
      <c r="R195" s="38" t="s">
        <v>64</v>
      </c>
      <c r="S195" s="39" t="s">
        <v>64</v>
      </c>
      <c r="T195" s="40" t="s">
        <v>64</v>
      </c>
      <c r="U195" s="40" t="s">
        <v>64</v>
      </c>
      <c r="V195" s="40" t="s">
        <v>64</v>
      </c>
      <c r="W195" s="40" t="s">
        <v>64</v>
      </c>
      <c r="X195" s="39" t="s">
        <v>64</v>
      </c>
      <c r="Y195" s="41" t="s">
        <v>64</v>
      </c>
      <c r="Z195" s="41" t="s">
        <v>64</v>
      </c>
      <c r="AA195" s="41" t="s">
        <v>64</v>
      </c>
      <c r="AB195" s="42">
        <v>0.0</v>
      </c>
      <c r="AC195" s="42">
        <v>0.0</v>
      </c>
      <c r="AD195" s="42">
        <v>1.0</v>
      </c>
      <c r="AE195" s="42">
        <v>1.0</v>
      </c>
      <c r="AF195" s="42">
        <v>0.0</v>
      </c>
      <c r="AG195" s="25"/>
      <c r="AH195" s="25"/>
      <c r="AI195" s="25"/>
      <c r="AJ195" s="25"/>
      <c r="AK195" s="25"/>
      <c r="AL195" s="25"/>
    </row>
    <row r="196">
      <c r="A196" s="26" t="s">
        <v>242</v>
      </c>
      <c r="B196" s="25" t="s">
        <v>101</v>
      </c>
      <c r="C196" s="25" t="s">
        <v>512</v>
      </c>
      <c r="D196" s="28">
        <v>99.43287062973337</v>
      </c>
      <c r="E196" s="29">
        <v>0.24638591117917308</v>
      </c>
      <c r="F196" s="30">
        <v>0.0</v>
      </c>
      <c r="G196" s="59"/>
      <c r="H196" s="34" t="s">
        <v>64</v>
      </c>
      <c r="I196" s="35" t="s">
        <v>58</v>
      </c>
      <c r="J196" s="36">
        <v>3000.0</v>
      </c>
      <c r="K196" s="28" t="s">
        <v>64</v>
      </c>
      <c r="L196" s="28" t="s">
        <v>64</v>
      </c>
      <c r="M196" s="34" t="s">
        <v>64</v>
      </c>
      <c r="N196" s="35" t="s">
        <v>28</v>
      </c>
      <c r="O196" s="36">
        <v>3800.0</v>
      </c>
      <c r="P196" s="28" t="s">
        <v>64</v>
      </c>
      <c r="Q196" s="37" t="s">
        <v>64</v>
      </c>
      <c r="R196" s="38" t="s">
        <v>64</v>
      </c>
      <c r="S196" s="39" t="s">
        <v>64</v>
      </c>
      <c r="T196" s="40" t="s">
        <v>64</v>
      </c>
      <c r="U196" s="40" t="s">
        <v>64</v>
      </c>
      <c r="V196" s="40" t="s">
        <v>64</v>
      </c>
      <c r="W196" s="40" t="s">
        <v>64</v>
      </c>
      <c r="X196" s="39" t="s">
        <v>64</v>
      </c>
      <c r="Y196" s="41" t="s">
        <v>64</v>
      </c>
      <c r="Z196" s="41" t="s">
        <v>64</v>
      </c>
      <c r="AA196" s="41" t="s">
        <v>64</v>
      </c>
      <c r="AB196" s="42">
        <v>1.0</v>
      </c>
      <c r="AC196" s="42">
        <v>1.0</v>
      </c>
      <c r="AD196" s="42">
        <v>0.0</v>
      </c>
      <c r="AE196" s="42">
        <v>0.0</v>
      </c>
      <c r="AF196" s="42">
        <v>0.0</v>
      </c>
      <c r="AG196" s="25"/>
      <c r="AH196" s="25"/>
      <c r="AI196" s="25"/>
      <c r="AJ196" s="25"/>
      <c r="AK196" s="25"/>
      <c r="AL196" s="25"/>
    </row>
    <row r="197">
      <c r="A197" s="26" t="s">
        <v>244</v>
      </c>
      <c r="B197" s="25" t="s">
        <v>101</v>
      </c>
      <c r="C197" s="25" t="s">
        <v>512</v>
      </c>
      <c r="D197" s="28">
        <v>99.43287062973337</v>
      </c>
      <c r="E197" s="29">
        <v>0.18</v>
      </c>
      <c r="F197" s="30">
        <v>0.0</v>
      </c>
      <c r="G197" s="59"/>
      <c r="H197" s="34" t="s">
        <v>64</v>
      </c>
      <c r="I197" s="35" t="s">
        <v>28</v>
      </c>
      <c r="J197" s="36">
        <v>3000.0</v>
      </c>
      <c r="K197" s="28" t="s">
        <v>64</v>
      </c>
      <c r="L197" s="28" t="s">
        <v>64</v>
      </c>
      <c r="M197" s="34" t="s">
        <v>64</v>
      </c>
      <c r="N197" s="35" t="s">
        <v>28</v>
      </c>
      <c r="O197" s="36">
        <v>3000.0</v>
      </c>
      <c r="P197" s="28" t="s">
        <v>64</v>
      </c>
      <c r="Q197" s="37" t="s">
        <v>64</v>
      </c>
      <c r="R197" s="38" t="s">
        <v>64</v>
      </c>
      <c r="S197" s="39" t="s">
        <v>64</v>
      </c>
      <c r="T197" s="40" t="s">
        <v>64</v>
      </c>
      <c r="U197" s="40" t="s">
        <v>64</v>
      </c>
      <c r="V197" s="40" t="s">
        <v>64</v>
      </c>
      <c r="W197" s="40" t="s">
        <v>64</v>
      </c>
      <c r="X197" s="39" t="s">
        <v>64</v>
      </c>
      <c r="Y197" s="41" t="s">
        <v>64</v>
      </c>
      <c r="Z197" s="41" t="s">
        <v>64</v>
      </c>
      <c r="AA197" s="41" t="s">
        <v>64</v>
      </c>
      <c r="AB197" s="42">
        <v>0.0</v>
      </c>
      <c r="AC197" s="42">
        <v>1.0</v>
      </c>
      <c r="AD197" s="42">
        <v>0.0</v>
      </c>
      <c r="AE197" s="42">
        <v>0.0</v>
      </c>
      <c r="AF197" s="42">
        <v>0.0</v>
      </c>
      <c r="AG197" s="25"/>
      <c r="AH197" s="25"/>
      <c r="AI197" s="25"/>
      <c r="AJ197" s="25"/>
      <c r="AK197" s="25"/>
      <c r="AL197" s="25"/>
    </row>
    <row r="198">
      <c r="A198" s="26" t="s">
        <v>246</v>
      </c>
      <c r="B198" s="25" t="s">
        <v>101</v>
      </c>
      <c r="C198" s="25" t="s">
        <v>512</v>
      </c>
      <c r="D198" s="28">
        <v>99.43287062973337</v>
      </c>
      <c r="E198" s="29">
        <v>0.12965907568653717</v>
      </c>
      <c r="F198" s="30">
        <v>0.0</v>
      </c>
      <c r="G198" s="59"/>
      <c r="H198" s="34" t="s">
        <v>64</v>
      </c>
      <c r="I198" s="35" t="s">
        <v>29</v>
      </c>
      <c r="J198" s="36">
        <v>3000.0</v>
      </c>
      <c r="K198" s="28" t="s">
        <v>64</v>
      </c>
      <c r="L198" s="28" t="s">
        <v>64</v>
      </c>
      <c r="M198" s="34" t="s">
        <v>64</v>
      </c>
      <c r="N198" s="35" t="s">
        <v>29</v>
      </c>
      <c r="O198" s="36">
        <v>3000.0</v>
      </c>
      <c r="P198" s="28" t="s">
        <v>64</v>
      </c>
      <c r="Q198" s="37" t="s">
        <v>64</v>
      </c>
      <c r="R198" s="38" t="s">
        <v>64</v>
      </c>
      <c r="S198" s="39" t="s">
        <v>64</v>
      </c>
      <c r="T198" s="40" t="s">
        <v>64</v>
      </c>
      <c r="U198" s="40" t="s">
        <v>64</v>
      </c>
      <c r="V198" s="40" t="s">
        <v>64</v>
      </c>
      <c r="W198" s="40" t="s">
        <v>64</v>
      </c>
      <c r="X198" s="39" t="s">
        <v>64</v>
      </c>
      <c r="Y198" s="41" t="s">
        <v>64</v>
      </c>
      <c r="Z198" s="41" t="s">
        <v>64</v>
      </c>
      <c r="AA198" s="41" t="s">
        <v>64</v>
      </c>
      <c r="AB198" s="42">
        <v>0.0</v>
      </c>
      <c r="AC198" s="42">
        <v>0.0</v>
      </c>
      <c r="AD198" s="42">
        <v>1.0</v>
      </c>
      <c r="AE198" s="42">
        <v>0.0</v>
      </c>
      <c r="AF198" s="42">
        <v>0.0</v>
      </c>
      <c r="AG198" s="25"/>
      <c r="AH198" s="25"/>
      <c r="AI198" s="25"/>
      <c r="AJ198" s="25"/>
      <c r="AK198" s="25"/>
      <c r="AL198" s="25"/>
    </row>
    <row r="199">
      <c r="A199" s="26" t="s">
        <v>248</v>
      </c>
      <c r="B199" s="25" t="s">
        <v>101</v>
      </c>
      <c r="C199" s="25" t="s">
        <v>512</v>
      </c>
      <c r="D199" s="28">
        <v>99.43287062973337</v>
      </c>
      <c r="E199" s="29">
        <v>0.27948761007577305</v>
      </c>
      <c r="F199" s="30">
        <v>0.0</v>
      </c>
      <c r="G199" s="59"/>
      <c r="H199" s="34" t="s">
        <v>64</v>
      </c>
      <c r="I199" s="35" t="s">
        <v>58</v>
      </c>
      <c r="J199" s="36">
        <v>7100.0</v>
      </c>
      <c r="K199" s="28" t="s">
        <v>64</v>
      </c>
      <c r="L199" s="28" t="s">
        <v>64</v>
      </c>
      <c r="M199" s="34" t="s">
        <v>64</v>
      </c>
      <c r="N199" s="35" t="s">
        <v>27</v>
      </c>
      <c r="O199" s="36">
        <v>7200.0</v>
      </c>
      <c r="P199" s="28" t="s">
        <v>64</v>
      </c>
      <c r="Q199" s="37" t="s">
        <v>64</v>
      </c>
      <c r="R199" s="38" t="s">
        <v>64</v>
      </c>
      <c r="S199" s="39" t="s">
        <v>64</v>
      </c>
      <c r="T199" s="40" t="s">
        <v>64</v>
      </c>
      <c r="U199" s="40" t="s">
        <v>64</v>
      </c>
      <c r="V199" s="40" t="s">
        <v>64</v>
      </c>
      <c r="W199" s="40" t="s">
        <v>64</v>
      </c>
      <c r="X199" s="39" t="s">
        <v>64</v>
      </c>
      <c r="Y199" s="41" t="s">
        <v>64</v>
      </c>
      <c r="Z199" s="41" t="s">
        <v>64</v>
      </c>
      <c r="AA199" s="41" t="s">
        <v>64</v>
      </c>
      <c r="AB199" s="42">
        <v>1.0</v>
      </c>
      <c r="AC199" s="42">
        <v>1.0</v>
      </c>
      <c r="AD199" s="42">
        <v>0.0</v>
      </c>
      <c r="AE199" s="42">
        <v>0.0</v>
      </c>
      <c r="AF199" s="42">
        <v>0.0</v>
      </c>
      <c r="AG199" s="25"/>
      <c r="AH199" s="25"/>
      <c r="AI199" s="25"/>
      <c r="AJ199" s="25"/>
      <c r="AK199" s="25"/>
      <c r="AL199" s="25"/>
    </row>
    <row r="200">
      <c r="A200" s="26" t="s">
        <v>250</v>
      </c>
      <c r="B200" s="25" t="s">
        <v>101</v>
      </c>
      <c r="C200" s="25" t="s">
        <v>512</v>
      </c>
      <c r="D200" s="28">
        <v>99.43287062973337</v>
      </c>
      <c r="E200" s="29">
        <v>0.13753960077269803</v>
      </c>
      <c r="F200" s="30">
        <v>0.0</v>
      </c>
      <c r="G200" s="59"/>
      <c r="H200" s="34" t="s">
        <v>64</v>
      </c>
      <c r="I200" s="35" t="s">
        <v>30</v>
      </c>
      <c r="J200" s="36">
        <v>3000.0</v>
      </c>
      <c r="K200" s="28" t="s">
        <v>64</v>
      </c>
      <c r="L200" s="28" t="s">
        <v>64</v>
      </c>
      <c r="M200" s="34" t="s">
        <v>64</v>
      </c>
      <c r="N200" s="35" t="s">
        <v>30</v>
      </c>
      <c r="O200" s="36">
        <v>3000.0</v>
      </c>
      <c r="P200" s="28" t="s">
        <v>64</v>
      </c>
      <c r="Q200" s="37" t="s">
        <v>64</v>
      </c>
      <c r="R200" s="38" t="s">
        <v>64</v>
      </c>
      <c r="S200" s="39" t="s">
        <v>64</v>
      </c>
      <c r="T200" s="40" t="s">
        <v>64</v>
      </c>
      <c r="U200" s="40" t="s">
        <v>64</v>
      </c>
      <c r="V200" s="40" t="s">
        <v>64</v>
      </c>
      <c r="W200" s="40" t="s">
        <v>64</v>
      </c>
      <c r="X200" s="39" t="s">
        <v>64</v>
      </c>
      <c r="Y200" s="41" t="s">
        <v>64</v>
      </c>
      <c r="Z200" s="41" t="s">
        <v>64</v>
      </c>
      <c r="AA200" s="41" t="s">
        <v>64</v>
      </c>
      <c r="AB200" s="42">
        <v>0.0</v>
      </c>
      <c r="AC200" s="42">
        <v>0.0</v>
      </c>
      <c r="AD200" s="42">
        <v>0.0</v>
      </c>
      <c r="AE200" s="42">
        <v>1.0</v>
      </c>
      <c r="AF200" s="42">
        <v>0.0</v>
      </c>
      <c r="AG200" s="25"/>
      <c r="AH200" s="25"/>
      <c r="AI200" s="25"/>
      <c r="AJ200" s="25"/>
      <c r="AK200" s="25"/>
      <c r="AL200" s="25"/>
    </row>
    <row r="201">
      <c r="A201" s="26" t="s">
        <v>560</v>
      </c>
      <c r="B201" s="25" t="s">
        <v>512</v>
      </c>
      <c r="C201" s="25" t="s">
        <v>101</v>
      </c>
      <c r="D201" s="28">
        <v>99.43287062973337</v>
      </c>
      <c r="E201" s="29">
        <v>0.22643874643874642</v>
      </c>
      <c r="F201" s="30">
        <v>31.0</v>
      </c>
      <c r="G201" s="59"/>
      <c r="H201" s="34">
        <v>27.730572356213315</v>
      </c>
      <c r="I201" s="35" t="s">
        <v>58</v>
      </c>
      <c r="J201" s="36">
        <v>5100.0</v>
      </c>
      <c r="K201" s="28">
        <v>5.437367128669278</v>
      </c>
      <c r="L201" s="28">
        <v>6.190244980780433</v>
      </c>
      <c r="M201" s="34">
        <v>27.130298290665316</v>
      </c>
      <c r="N201" s="35" t="s">
        <v>27</v>
      </c>
      <c r="O201" s="36">
        <v>5600.0</v>
      </c>
      <c r="P201" s="28">
        <v>4.844696123333092</v>
      </c>
      <c r="Q201" s="37">
        <v>5.427853488019368</v>
      </c>
      <c r="R201" s="38">
        <v>14.891387251718893</v>
      </c>
      <c r="S201" s="39">
        <v>14.515356445041943</v>
      </c>
      <c r="T201" s="40">
        <v>0.05350462426536053</v>
      </c>
      <c r="U201" s="40">
        <v>0.02645284595209056</v>
      </c>
      <c r="V201" s="40">
        <v>0.03783256081449933</v>
      </c>
      <c r="W201" s="40">
        <v>0.026752312132680266</v>
      </c>
      <c r="X201" s="39">
        <v>14.387872240632513</v>
      </c>
      <c r="Y201" s="41">
        <v>13.3427001155808</v>
      </c>
      <c r="Z201" s="41">
        <v>12.679532765413727</v>
      </c>
      <c r="AA201" s="41">
        <v>14.450765525251587</v>
      </c>
      <c r="AB201" s="42">
        <v>1.0</v>
      </c>
      <c r="AC201" s="42">
        <v>1.0</v>
      </c>
      <c r="AD201" s="42">
        <v>0.0</v>
      </c>
      <c r="AE201" s="42">
        <v>0.0</v>
      </c>
      <c r="AF201" s="42">
        <v>0.0</v>
      </c>
      <c r="AG201" s="25"/>
      <c r="AH201" s="25"/>
      <c r="AI201" s="25"/>
      <c r="AJ201" s="25"/>
      <c r="AK201" s="25"/>
      <c r="AL201" s="25"/>
    </row>
    <row r="202">
      <c r="A202" s="26" t="s">
        <v>550</v>
      </c>
      <c r="B202" s="25" t="s">
        <v>512</v>
      </c>
      <c r="C202" s="25" t="s">
        <v>101</v>
      </c>
      <c r="D202" s="28">
        <v>99.43287062973337</v>
      </c>
      <c r="E202" s="29">
        <v>0.18725326695706285</v>
      </c>
      <c r="F202" s="30">
        <v>29.0</v>
      </c>
      <c r="G202" s="59"/>
      <c r="H202" s="34">
        <v>26.71309953758535</v>
      </c>
      <c r="I202" s="35" t="s">
        <v>45</v>
      </c>
      <c r="J202" s="36">
        <v>6000.0</v>
      </c>
      <c r="K202" s="28">
        <v>4.452183256264226</v>
      </c>
      <c r="L202" s="28">
        <v>4.931825424304099</v>
      </c>
      <c r="M202" s="34">
        <v>27.780455448441025</v>
      </c>
      <c r="N202" s="35" t="s">
        <v>31</v>
      </c>
      <c r="O202" s="36">
        <v>5800.0</v>
      </c>
      <c r="P202" s="28">
        <v>4.7897336980070735</v>
      </c>
      <c r="Q202" s="37">
        <v>5.460116806083462</v>
      </c>
      <c r="R202" s="38">
        <v>11.120745178954602</v>
      </c>
      <c r="S202" s="39">
        <v>10.8399289789724</v>
      </c>
      <c r="T202" s="40">
        <v>0.07901765691030703</v>
      </c>
      <c r="U202" s="40">
        <v>3.85451984928327E-4</v>
      </c>
      <c r="V202" s="40">
        <v>0.0321852407415153</v>
      </c>
      <c r="W202" s="40">
        <v>0.021199859171057978</v>
      </c>
      <c r="X202" s="39">
        <v>10.871578879944517</v>
      </c>
      <c r="Y202" s="41">
        <v>15.841520657640833</v>
      </c>
      <c r="Z202" s="41">
        <v>10.22322060808414</v>
      </c>
      <c r="AA202" s="41">
        <v>17.557234840356884</v>
      </c>
      <c r="AB202" s="42">
        <v>0.0</v>
      </c>
      <c r="AC202" s="42">
        <v>0.0</v>
      </c>
      <c r="AD202" s="42">
        <v>0.0</v>
      </c>
      <c r="AE202" s="42">
        <v>1.0</v>
      </c>
      <c r="AF202" s="42">
        <v>1.0</v>
      </c>
      <c r="AG202" s="25"/>
      <c r="AH202" s="25"/>
      <c r="AI202" s="25"/>
      <c r="AJ202" s="25"/>
      <c r="AK202" s="25"/>
      <c r="AL202" s="25"/>
    </row>
    <row r="203">
      <c r="A203" s="26" t="s">
        <v>551</v>
      </c>
      <c r="B203" s="25" t="s">
        <v>512</v>
      </c>
      <c r="C203" s="25" t="s">
        <v>101</v>
      </c>
      <c r="D203" s="28">
        <v>99.43287062973337</v>
      </c>
      <c r="E203" s="29">
        <v>0.21062931034482757</v>
      </c>
      <c r="F203" s="30">
        <v>28.0</v>
      </c>
      <c r="G203" s="59"/>
      <c r="H203" s="34">
        <v>23.895526625571947</v>
      </c>
      <c r="I203" s="35" t="s">
        <v>40</v>
      </c>
      <c r="J203" s="36">
        <v>5300.0</v>
      </c>
      <c r="K203" s="28">
        <v>4.508589929353197</v>
      </c>
      <c r="L203" s="28">
        <v>4.602973995056492</v>
      </c>
      <c r="M203" s="34">
        <v>22.658663420292196</v>
      </c>
      <c r="N203" s="35" t="s">
        <v>28</v>
      </c>
      <c r="O203" s="36">
        <v>4800.0</v>
      </c>
      <c r="P203" s="28">
        <v>4.7205548792275405</v>
      </c>
      <c r="Q203" s="37">
        <v>4.635466065566786</v>
      </c>
      <c r="R203" s="38">
        <v>12.334461767765198</v>
      </c>
      <c r="S203" s="39">
        <v>12.022997326604864</v>
      </c>
      <c r="T203" s="40">
        <v>0.0491074879491747</v>
      </c>
      <c r="U203" s="40">
        <v>0.037298072009493415</v>
      </c>
      <c r="V203" s="40">
        <v>0.022241066686399764</v>
      </c>
      <c r="W203" s="40">
        <v>0.02785053925774838</v>
      </c>
      <c r="X203" s="39">
        <v>13.750887999573402</v>
      </c>
      <c r="Y203" s="41">
        <v>10.144638625998546</v>
      </c>
      <c r="Z203" s="41">
        <v>11.861496580786024</v>
      </c>
      <c r="AA203" s="41">
        <v>10.797166839506172</v>
      </c>
      <c r="AB203" s="42">
        <v>0.0</v>
      </c>
      <c r="AC203" s="42">
        <v>1.0</v>
      </c>
      <c r="AD203" s="42">
        <v>1.0</v>
      </c>
      <c r="AE203" s="42">
        <v>0.0</v>
      </c>
      <c r="AF203" s="42">
        <v>0.0</v>
      </c>
      <c r="AG203" s="25"/>
      <c r="AH203" s="25"/>
      <c r="AI203" s="25"/>
      <c r="AJ203" s="25"/>
      <c r="AK203" s="25"/>
      <c r="AL203" s="25"/>
    </row>
    <row r="204">
      <c r="A204" s="26" t="s">
        <v>552</v>
      </c>
      <c r="B204" s="25" t="s">
        <v>512</v>
      </c>
      <c r="C204" s="25" t="s">
        <v>101</v>
      </c>
      <c r="D204" s="28">
        <v>99.43287062973337</v>
      </c>
      <c r="E204" s="29">
        <v>0.14593884034948373</v>
      </c>
      <c r="F204" s="30">
        <v>27.0</v>
      </c>
      <c r="G204" s="59"/>
      <c r="H204" s="34">
        <v>18.729718527471352</v>
      </c>
      <c r="I204" s="35" t="s">
        <v>58</v>
      </c>
      <c r="J204" s="36">
        <v>3700.0</v>
      </c>
      <c r="K204" s="28">
        <v>5.062086088505771</v>
      </c>
      <c r="L204" s="28">
        <v>4.3240136526495805</v>
      </c>
      <c r="M204" s="34">
        <v>19.01706939349286</v>
      </c>
      <c r="N204" s="35" t="s">
        <v>28</v>
      </c>
      <c r="O204" s="36">
        <v>4000.0</v>
      </c>
      <c r="P204" s="28">
        <v>4.754267348373215</v>
      </c>
      <c r="Q204" s="37">
        <v>4.106593343683775</v>
      </c>
      <c r="R204" s="38">
        <v>7.774863596819251</v>
      </c>
      <c r="S204" s="39">
        <v>7.578536137147706</v>
      </c>
      <c r="T204" s="40">
        <v>0.029060713166726922</v>
      </c>
      <c r="U204" s="40">
        <v>0.0208902890176152</v>
      </c>
      <c r="V204" s="40">
        <v>0.020611751830713666</v>
      </c>
      <c r="W204" s="40">
        <v>0.021354517662451094</v>
      </c>
      <c r="X204" s="39">
        <v>7.895885816920467</v>
      </c>
      <c r="Y204" s="41">
        <v>10.833832710550885</v>
      </c>
      <c r="Z204" s="41">
        <v>6.7144888926525255</v>
      </c>
      <c r="AA204" s="41">
        <v>12.302580500840335</v>
      </c>
      <c r="AB204" s="42">
        <v>1.0</v>
      </c>
      <c r="AC204" s="42">
        <v>1.0</v>
      </c>
      <c r="AD204" s="42">
        <v>0.0</v>
      </c>
      <c r="AE204" s="42">
        <v>0.0</v>
      </c>
      <c r="AF204" s="42">
        <v>0.0</v>
      </c>
      <c r="AG204" s="25"/>
      <c r="AH204" s="25"/>
      <c r="AI204" s="25"/>
      <c r="AJ204" s="25"/>
      <c r="AK204" s="25"/>
      <c r="AL204" s="25"/>
    </row>
    <row r="205">
      <c r="A205" s="26" t="s">
        <v>554</v>
      </c>
      <c r="B205" s="25" t="s">
        <v>512</v>
      </c>
      <c r="C205" s="25" t="s">
        <v>101</v>
      </c>
      <c r="D205" s="28">
        <v>99.43287062973337</v>
      </c>
      <c r="E205" s="29">
        <v>0.2867641441871568</v>
      </c>
      <c r="F205" s="30">
        <v>27.0</v>
      </c>
      <c r="G205" s="59"/>
      <c r="H205" s="34">
        <v>30.552828040827603</v>
      </c>
      <c r="I205" s="35" t="s">
        <v>45</v>
      </c>
      <c r="J205" s="36">
        <v>5400.0</v>
      </c>
      <c r="K205" s="28">
        <v>5.657931118671778</v>
      </c>
      <c r="L205" s="28">
        <v>6.914977066352382</v>
      </c>
      <c r="M205" s="34">
        <v>30.07423198593109</v>
      </c>
      <c r="N205" s="35" t="s">
        <v>30</v>
      </c>
      <c r="O205" s="36">
        <v>5500.0</v>
      </c>
      <c r="P205" s="28">
        <v>5.468042179260198</v>
      </c>
      <c r="Q205" s="37">
        <v>6.6061033944299945</v>
      </c>
      <c r="R205" s="38">
        <v>17.34165023283485</v>
      </c>
      <c r="S205" s="39">
        <v>16.903746455575302</v>
      </c>
      <c r="T205" s="40">
        <v>0.11213656421110578</v>
      </c>
      <c r="U205" s="40">
        <v>0.0035833112623849593</v>
      </c>
      <c r="V205" s="40">
        <v>0.04573991434926684</v>
      </c>
      <c r="W205" s="40">
        <v>0.031090494776575384</v>
      </c>
      <c r="X205" s="39">
        <v>14.934099158941514</v>
      </c>
      <c r="Y205" s="41">
        <v>15.618728881886089</v>
      </c>
      <c r="Z205" s="41">
        <v>13.964429014222404</v>
      </c>
      <c r="AA205" s="41">
        <v>16.109802971708685</v>
      </c>
      <c r="AB205" s="42">
        <v>0.0</v>
      </c>
      <c r="AC205" s="42">
        <v>0.0</v>
      </c>
      <c r="AD205" s="42">
        <v>0.0</v>
      </c>
      <c r="AE205" s="42">
        <v>1.0</v>
      </c>
      <c r="AF205" s="42">
        <v>1.0</v>
      </c>
      <c r="AG205" s="25"/>
      <c r="AH205" s="25"/>
      <c r="AI205" s="25"/>
      <c r="AJ205" s="25"/>
      <c r="AK205" s="25"/>
      <c r="AL205" s="25"/>
    </row>
    <row r="206">
      <c r="A206" s="26" t="s">
        <v>548</v>
      </c>
      <c r="B206" s="25" t="s">
        <v>512</v>
      </c>
      <c r="C206" s="25" t="s">
        <v>101</v>
      </c>
      <c r="D206" s="28">
        <v>99.43287062973337</v>
      </c>
      <c r="E206" s="29">
        <v>0.21285300668151447</v>
      </c>
      <c r="F206" s="30">
        <v>22.0</v>
      </c>
      <c r="G206" s="59"/>
      <c r="H206" s="34">
        <v>22.76869241272081</v>
      </c>
      <c r="I206" s="35" t="s">
        <v>27</v>
      </c>
      <c r="J206" s="36">
        <v>5300.0</v>
      </c>
      <c r="K206" s="28">
        <v>4.29597970051336</v>
      </c>
      <c r="L206" s="28">
        <v>4.233530233422544</v>
      </c>
      <c r="M206" s="34">
        <v>22.21663849132619</v>
      </c>
      <c r="N206" s="35" t="s">
        <v>27</v>
      </c>
      <c r="O206" s="36">
        <v>5200.0</v>
      </c>
      <c r="P206" s="28">
        <v>4.272430479101191</v>
      </c>
      <c r="Q206" s="37">
        <v>4.135347186713304</v>
      </c>
      <c r="R206" s="38">
        <v>9.813298316707767</v>
      </c>
      <c r="S206" s="39">
        <v>9.565497193829358</v>
      </c>
      <c r="T206" s="40">
        <v>0.07218175204117719</v>
      </c>
      <c r="U206" s="40">
        <v>0.018341264862922074</v>
      </c>
      <c r="V206" s="40">
        <v>0.03332982539606269</v>
      </c>
      <c r="W206" s="40">
        <v>0.041415759367888556</v>
      </c>
      <c r="X206" s="39">
        <v>10.079918785390866</v>
      </c>
      <c r="Y206" s="41">
        <v>12.688773627329946</v>
      </c>
      <c r="Z206" s="41">
        <v>8.718253430075023</v>
      </c>
      <c r="AA206" s="41">
        <v>13.498385061251167</v>
      </c>
      <c r="AB206" s="42">
        <v>1.0</v>
      </c>
      <c r="AC206" s="42">
        <v>0.0</v>
      </c>
      <c r="AD206" s="42">
        <v>0.0</v>
      </c>
      <c r="AE206" s="42">
        <v>0.0</v>
      </c>
      <c r="AF206" s="42">
        <v>0.0</v>
      </c>
      <c r="AG206" s="25"/>
      <c r="AH206" s="25"/>
      <c r="AI206" s="25"/>
      <c r="AJ206" s="25"/>
      <c r="AK206" s="25"/>
      <c r="AL206" s="25"/>
    </row>
    <row r="207">
      <c r="A207" s="26" t="s">
        <v>553</v>
      </c>
      <c r="B207" s="25" t="s">
        <v>512</v>
      </c>
      <c r="C207" s="25" t="s">
        <v>101</v>
      </c>
      <c r="D207" s="28">
        <v>99.43287062973337</v>
      </c>
      <c r="E207" s="29">
        <v>0.20778048780487804</v>
      </c>
      <c r="F207" s="30">
        <v>21.0</v>
      </c>
      <c r="G207" s="59"/>
      <c r="H207" s="34">
        <v>20.18774830330375</v>
      </c>
      <c r="I207" s="35" t="s">
        <v>45</v>
      </c>
      <c r="J207" s="36">
        <v>4900.0</v>
      </c>
      <c r="K207" s="28">
        <v>4.119948633327296</v>
      </c>
      <c r="L207" s="28">
        <v>3.717769317561268</v>
      </c>
      <c r="M207" s="34">
        <v>20.325829949960287</v>
      </c>
      <c r="N207" s="35" t="s">
        <v>30</v>
      </c>
      <c r="O207" s="36">
        <v>4600.0</v>
      </c>
      <c r="P207" s="28">
        <v>4.418658684773975</v>
      </c>
      <c r="Q207" s="37">
        <v>4.0072668308251025</v>
      </c>
      <c r="R207" s="38">
        <v>9.102358098277058</v>
      </c>
      <c r="S207" s="39">
        <v>8.872509327272699</v>
      </c>
      <c r="T207" s="40">
        <v>0.08696958343168797</v>
      </c>
      <c r="U207" s="40">
        <v>0.003042953822101949</v>
      </c>
      <c r="V207" s="40">
        <v>0.036220966463084495</v>
      </c>
      <c r="W207" s="40">
        <v>0.02993873921745466</v>
      </c>
      <c r="X207" s="39">
        <v>8.954475107769982</v>
      </c>
      <c r="Y207" s="41">
        <v>11.23327319553377</v>
      </c>
      <c r="Z207" s="41">
        <v>8.237092266518022</v>
      </c>
      <c r="AA207" s="41">
        <v>12.088737683442265</v>
      </c>
      <c r="AB207" s="42">
        <v>0.0</v>
      </c>
      <c r="AC207" s="42">
        <v>0.0</v>
      </c>
      <c r="AD207" s="42">
        <v>0.0</v>
      </c>
      <c r="AE207" s="42">
        <v>1.0</v>
      </c>
      <c r="AF207" s="42">
        <v>1.0</v>
      </c>
      <c r="AG207" s="25"/>
      <c r="AH207" s="25"/>
      <c r="AI207" s="25"/>
      <c r="AJ207" s="25"/>
      <c r="AK207" s="25"/>
      <c r="AL207" s="25"/>
    </row>
    <row r="208">
      <c r="A208" s="26" t="s">
        <v>549</v>
      </c>
      <c r="B208" s="25" t="s">
        <v>512</v>
      </c>
      <c r="C208" s="25" t="s">
        <v>101</v>
      </c>
      <c r="D208" s="28">
        <v>99.43287062973337</v>
      </c>
      <c r="E208" s="29">
        <v>0.18</v>
      </c>
      <c r="F208" s="30">
        <v>20.0</v>
      </c>
      <c r="G208" s="59"/>
      <c r="H208" s="34">
        <v>16.81350831165263</v>
      </c>
      <c r="I208" s="35" t="s">
        <v>40</v>
      </c>
      <c r="J208" s="36">
        <v>4500.0</v>
      </c>
      <c r="K208" s="28">
        <v>3.736335180367251</v>
      </c>
      <c r="L208" s="28">
        <v>2.9491034613260663</v>
      </c>
      <c r="M208" s="34">
        <v>16.518506808844332</v>
      </c>
      <c r="N208" s="35" t="s">
        <v>28</v>
      </c>
      <c r="O208" s="36">
        <v>3800.0</v>
      </c>
      <c r="P208" s="28">
        <v>4.346975476011666</v>
      </c>
      <c r="Q208" s="37">
        <v>3.386910247432029</v>
      </c>
      <c r="R208" s="38">
        <v>7.3244318151036225</v>
      </c>
      <c r="S208" s="39">
        <v>7.139478462046082</v>
      </c>
      <c r="T208" s="40">
        <v>0.054760988050554335</v>
      </c>
      <c r="U208" s="40">
        <v>0.02374252628765293</v>
      </c>
      <c r="V208" s="40">
        <v>0.03695409333481464</v>
      </c>
      <c r="W208" s="40">
        <v>0.030348309811233785</v>
      </c>
      <c r="X208" s="39">
        <v>8.882701119862332</v>
      </c>
      <c r="Y208" s="41">
        <v>7.930807191790296</v>
      </c>
      <c r="Z208" s="41">
        <v>7.762199639013434</v>
      </c>
      <c r="AA208" s="41">
        <v>8.756307169830897</v>
      </c>
      <c r="AB208" s="42">
        <v>0.0</v>
      </c>
      <c r="AC208" s="42">
        <v>1.0</v>
      </c>
      <c r="AD208" s="42">
        <v>1.0</v>
      </c>
      <c r="AE208" s="42">
        <v>0.0</v>
      </c>
      <c r="AF208" s="42">
        <v>0.0</v>
      </c>
      <c r="AG208" s="25"/>
      <c r="AH208" s="25"/>
      <c r="AI208" s="25"/>
      <c r="AJ208" s="25"/>
      <c r="AK208" s="25"/>
      <c r="AL208" s="25"/>
    </row>
    <row r="209">
      <c r="A209" s="26" t="s">
        <v>557</v>
      </c>
      <c r="B209" s="25" t="s">
        <v>512</v>
      </c>
      <c r="C209" s="25" t="s">
        <v>101</v>
      </c>
      <c r="D209" s="28">
        <v>99.43287062973337</v>
      </c>
      <c r="E209" s="29">
        <v>0.15380103026400513</v>
      </c>
      <c r="F209" s="30">
        <v>17.0</v>
      </c>
      <c r="G209" s="59"/>
      <c r="H209" s="34">
        <v>15.02944115165318</v>
      </c>
      <c r="I209" s="35" t="s">
        <v>31</v>
      </c>
      <c r="J209" s="36">
        <v>3300.0</v>
      </c>
      <c r="K209" s="28">
        <v>4.554376106561569</v>
      </c>
      <c r="L209" s="28">
        <v>3.3113938907394376</v>
      </c>
      <c r="M209" s="34">
        <v>15.635028267666112</v>
      </c>
      <c r="N209" s="35" t="s">
        <v>31</v>
      </c>
      <c r="O209" s="36">
        <v>3400.0</v>
      </c>
      <c r="P209" s="28">
        <v>4.59853772578415</v>
      </c>
      <c r="Q209" s="37">
        <v>3.441602036145211</v>
      </c>
      <c r="R209" s="38">
        <v>5.195643503273596</v>
      </c>
      <c r="S209" s="39">
        <v>5.064445382862329</v>
      </c>
      <c r="T209" s="40">
        <v>0.0711573297333314</v>
      </c>
      <c r="U209" s="40">
        <v>9.350503250109251E-5</v>
      </c>
      <c r="V209" s="40">
        <v>0.017765956175207577</v>
      </c>
      <c r="W209" s="40">
        <v>0.02010358198773489</v>
      </c>
      <c r="X209" s="39">
        <v>5.294911329048828</v>
      </c>
      <c r="Y209" s="41">
        <v>9.734529822604351</v>
      </c>
      <c r="Z209" s="41">
        <v>4.939282956202265</v>
      </c>
      <c r="AA209" s="41">
        <v>10.695745311463845</v>
      </c>
      <c r="AB209" s="42">
        <v>0.0</v>
      </c>
      <c r="AC209" s="42">
        <v>0.0</v>
      </c>
      <c r="AD209" s="42">
        <v>0.0</v>
      </c>
      <c r="AE209" s="42">
        <v>0.0</v>
      </c>
      <c r="AF209" s="42">
        <v>1.0</v>
      </c>
      <c r="AG209" s="25"/>
      <c r="AH209" s="25"/>
      <c r="AI209" s="25"/>
      <c r="AJ209" s="25"/>
      <c r="AK209" s="25"/>
      <c r="AL209" s="25"/>
    </row>
    <row r="210">
      <c r="A210" s="26" t="s">
        <v>556</v>
      </c>
      <c r="B210" s="25" t="s">
        <v>512</v>
      </c>
      <c r="C210" s="25" t="s">
        <v>101</v>
      </c>
      <c r="D210" s="28">
        <v>99.43287062973337</v>
      </c>
      <c r="E210" s="29">
        <v>0.16843243243243244</v>
      </c>
      <c r="F210" s="30">
        <v>12.0</v>
      </c>
      <c r="G210" s="59"/>
      <c r="H210" s="34">
        <v>9.398037799375384</v>
      </c>
      <c r="I210" s="35" t="s">
        <v>40</v>
      </c>
      <c r="J210" s="36">
        <v>3000.0</v>
      </c>
      <c r="K210" s="28">
        <v>3.1326792664584615</v>
      </c>
      <c r="L210" s="28">
        <v>1.6152085006734478</v>
      </c>
      <c r="M210" s="34">
        <v>9.344243626870414</v>
      </c>
      <c r="N210" s="35" t="s">
        <v>29</v>
      </c>
      <c r="O210" s="36">
        <v>3000.0</v>
      </c>
      <c r="P210" s="28">
        <v>3.1147478756234714</v>
      </c>
      <c r="Q210" s="37">
        <v>1.599228531342417</v>
      </c>
      <c r="R210" s="38">
        <v>4.0696498891397725</v>
      </c>
      <c r="S210" s="39">
        <v>3.966884867665407</v>
      </c>
      <c r="T210" s="40">
        <v>0.05485705044473149</v>
      </c>
      <c r="U210" s="40">
        <v>0.014969626891653846</v>
      </c>
      <c r="V210" s="40">
        <v>0.028897064569331787</v>
      </c>
      <c r="W210" s="40">
        <v>0.02652845271938656</v>
      </c>
      <c r="X210" s="39">
        <v>4.418315347150051</v>
      </c>
      <c r="Y210" s="41">
        <v>4.979722452225334</v>
      </c>
      <c r="Z210" s="41">
        <v>3.902531199481682</v>
      </c>
      <c r="AA210" s="41">
        <v>5.441712427388732</v>
      </c>
      <c r="AB210" s="42">
        <v>0.0</v>
      </c>
      <c r="AC210" s="42">
        <v>1.0</v>
      </c>
      <c r="AD210" s="42">
        <v>1.0</v>
      </c>
      <c r="AE210" s="42">
        <v>0.0</v>
      </c>
      <c r="AF210" s="42">
        <v>0.0</v>
      </c>
      <c r="AG210" s="25"/>
      <c r="AH210" s="25"/>
      <c r="AI210" s="25"/>
      <c r="AJ210" s="25"/>
      <c r="AK210" s="25"/>
      <c r="AL210" s="25"/>
    </row>
    <row r="211">
      <c r="A211" s="26" t="s">
        <v>559</v>
      </c>
      <c r="B211" s="25" t="s">
        <v>512</v>
      </c>
      <c r="C211" s="25" t="s">
        <v>101</v>
      </c>
      <c r="D211" s="28">
        <v>99.43287062973337</v>
      </c>
      <c r="E211" s="29">
        <v>0.15309335899903753</v>
      </c>
      <c r="F211" s="30">
        <v>10.0</v>
      </c>
      <c r="G211" s="59"/>
      <c r="H211" s="34">
        <v>7.8274676968733035</v>
      </c>
      <c r="I211" s="35" t="s">
        <v>40</v>
      </c>
      <c r="J211" s="36">
        <v>3000.0</v>
      </c>
      <c r="K211" s="28">
        <v>2.6091558989577677</v>
      </c>
      <c r="L211" s="28">
        <v>1.1767283370057522</v>
      </c>
      <c r="M211" s="34">
        <v>7.779644589392998</v>
      </c>
      <c r="N211" s="35" t="s">
        <v>29</v>
      </c>
      <c r="O211" s="36">
        <v>3000.0</v>
      </c>
      <c r="P211" s="28">
        <v>2.5932148631309992</v>
      </c>
      <c r="Q211" s="37">
        <v>1.1643037912297074</v>
      </c>
      <c r="R211" s="38">
        <v>3.0402614058212856</v>
      </c>
      <c r="S211" s="39">
        <v>2.963490052715294</v>
      </c>
      <c r="T211" s="40">
        <v>0.03130424173617035</v>
      </c>
      <c r="U211" s="40">
        <v>0.029528777279492036</v>
      </c>
      <c r="V211" s="40">
        <v>0.02756642182737389</v>
      </c>
      <c r="W211" s="40">
        <v>0.018128426557662832</v>
      </c>
      <c r="X211" s="39">
        <v>3.8211516177502958</v>
      </c>
      <c r="Y211" s="41">
        <v>4.006316079123008</v>
      </c>
      <c r="Z211" s="41">
        <v>3.3275378069466863</v>
      </c>
      <c r="AA211" s="41">
        <v>4.452106782446312</v>
      </c>
      <c r="AB211" s="42">
        <v>0.0</v>
      </c>
      <c r="AC211" s="42">
        <v>1.0</v>
      </c>
      <c r="AD211" s="42">
        <v>1.0</v>
      </c>
      <c r="AE211" s="42">
        <v>0.0</v>
      </c>
      <c r="AF211" s="42">
        <v>0.0</v>
      </c>
      <c r="AG211" s="25"/>
      <c r="AH211" s="25"/>
      <c r="AI211" s="25"/>
      <c r="AJ211" s="25"/>
      <c r="AK211" s="25"/>
      <c r="AL211" s="25"/>
    </row>
    <row r="212">
      <c r="A212" s="26" t="s">
        <v>555</v>
      </c>
      <c r="B212" s="25" t="s">
        <v>512</v>
      </c>
      <c r="C212" s="25" t="s">
        <v>101</v>
      </c>
      <c r="D212" s="28">
        <v>99.43287062973337</v>
      </c>
      <c r="E212" s="29">
        <v>0.19214457831325302</v>
      </c>
      <c r="F212" s="30">
        <v>0.0</v>
      </c>
      <c r="G212" s="59"/>
      <c r="H212" s="34" t="s">
        <v>64</v>
      </c>
      <c r="I212" s="35" t="s">
        <v>64</v>
      </c>
      <c r="J212" s="36" t="s">
        <v>64</v>
      </c>
      <c r="K212" s="28" t="s">
        <v>64</v>
      </c>
      <c r="L212" s="28" t="s">
        <v>64</v>
      </c>
      <c r="M212" s="34" t="s">
        <v>64</v>
      </c>
      <c r="N212" s="35" t="s">
        <v>27</v>
      </c>
      <c r="O212" s="36">
        <v>3000.0</v>
      </c>
      <c r="P212" s="28" t="s">
        <v>64</v>
      </c>
      <c r="Q212" s="37" t="s">
        <v>64</v>
      </c>
      <c r="R212" s="38" t="s">
        <v>64</v>
      </c>
      <c r="S212" s="39" t="s">
        <v>64</v>
      </c>
      <c r="T212" s="40" t="s">
        <v>64</v>
      </c>
      <c r="U212" s="40" t="s">
        <v>64</v>
      </c>
      <c r="V212" s="40" t="s">
        <v>64</v>
      </c>
      <c r="W212" s="40" t="s">
        <v>64</v>
      </c>
      <c r="X212" s="39" t="s">
        <v>64</v>
      </c>
      <c r="Y212" s="41" t="s">
        <v>64</v>
      </c>
      <c r="Z212" s="41" t="s">
        <v>64</v>
      </c>
      <c r="AA212" s="41" t="s">
        <v>64</v>
      </c>
      <c r="AB212" s="42">
        <v>0.0</v>
      </c>
      <c r="AC212" s="42">
        <v>0.0</v>
      </c>
      <c r="AD212" s="42">
        <v>0.0</v>
      </c>
      <c r="AE212" s="42">
        <v>0.0</v>
      </c>
      <c r="AF212" s="42">
        <v>0.0</v>
      </c>
      <c r="AG212" s="25"/>
      <c r="AH212" s="25"/>
      <c r="AI212" s="25"/>
      <c r="AJ212" s="25"/>
      <c r="AK212" s="25"/>
      <c r="AL212" s="25"/>
    </row>
    <row r="213">
      <c r="A213" s="26" t="s">
        <v>561</v>
      </c>
      <c r="B213" s="25" t="s">
        <v>512</v>
      </c>
      <c r="C213" s="25" t="s">
        <v>101</v>
      </c>
      <c r="D213" s="28">
        <v>99.43287062973337</v>
      </c>
      <c r="E213" s="29">
        <v>0.1639069069069069</v>
      </c>
      <c r="F213" s="30">
        <v>0.0</v>
      </c>
      <c r="G213" s="59"/>
      <c r="H213" s="34" t="s">
        <v>64</v>
      </c>
      <c r="I213" s="35" t="s">
        <v>31</v>
      </c>
      <c r="J213" s="36">
        <v>3000.0</v>
      </c>
      <c r="K213" s="28" t="s">
        <v>64</v>
      </c>
      <c r="L213" s="28" t="s">
        <v>64</v>
      </c>
      <c r="M213" s="34" t="s">
        <v>64</v>
      </c>
      <c r="N213" s="35" t="s">
        <v>31</v>
      </c>
      <c r="O213" s="36">
        <v>3000.0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0.0</v>
      </c>
      <c r="AC213" s="42">
        <v>0.0</v>
      </c>
      <c r="AD213" s="42">
        <v>0.0</v>
      </c>
      <c r="AE213" s="42">
        <v>0.0</v>
      </c>
      <c r="AF213" s="42">
        <v>1.0</v>
      </c>
      <c r="AG213" s="25"/>
      <c r="AH213" s="25"/>
      <c r="AI213" s="25"/>
      <c r="AJ213" s="25"/>
      <c r="AK213" s="25"/>
      <c r="AL213" s="25"/>
    </row>
    <row r="214">
      <c r="A214" s="26" t="s">
        <v>562</v>
      </c>
      <c r="B214" s="25" t="s">
        <v>512</v>
      </c>
      <c r="C214" s="25" t="s">
        <v>101</v>
      </c>
      <c r="D214" s="28">
        <v>99.43287062973337</v>
      </c>
      <c r="E214" s="29">
        <v>0.18</v>
      </c>
      <c r="F214" s="30">
        <v>0.0</v>
      </c>
      <c r="G214" s="59"/>
      <c r="H214" s="34" t="s">
        <v>64</v>
      </c>
      <c r="I214" s="35" t="s">
        <v>45</v>
      </c>
      <c r="J214" s="36">
        <v>3000.0</v>
      </c>
      <c r="K214" s="28" t="s">
        <v>64</v>
      </c>
      <c r="L214" s="28" t="s">
        <v>64</v>
      </c>
      <c r="M214" s="34" t="s">
        <v>64</v>
      </c>
      <c r="N214" s="35" t="s">
        <v>30</v>
      </c>
      <c r="O214" s="36">
        <v>3000.0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0.0</v>
      </c>
      <c r="AC214" s="42">
        <v>0.0</v>
      </c>
      <c r="AD214" s="42">
        <v>0.0</v>
      </c>
      <c r="AE214" s="42">
        <v>1.0</v>
      </c>
      <c r="AF214" s="42">
        <v>1.0</v>
      </c>
      <c r="AG214" s="25"/>
      <c r="AH214" s="25"/>
      <c r="AI214" s="25"/>
      <c r="AJ214" s="25"/>
      <c r="AK214" s="25"/>
      <c r="AL214" s="25"/>
    </row>
    <row r="215">
      <c r="A215" s="26" t="s">
        <v>563</v>
      </c>
      <c r="B215" s="25" t="s">
        <v>512</v>
      </c>
      <c r="C215" s="25" t="s">
        <v>101</v>
      </c>
      <c r="D215" s="28">
        <v>99.43287062973337</v>
      </c>
      <c r="E215" s="29">
        <v>0.18</v>
      </c>
      <c r="F215" s="30">
        <v>0.0</v>
      </c>
      <c r="G215" s="59"/>
      <c r="H215" s="34" t="s">
        <v>64</v>
      </c>
      <c r="I215" s="35" t="s">
        <v>30</v>
      </c>
      <c r="J215" s="36">
        <v>3000.0</v>
      </c>
      <c r="K215" s="28" t="s">
        <v>64</v>
      </c>
      <c r="L215" s="28" t="s">
        <v>64</v>
      </c>
      <c r="M215" s="34" t="s">
        <v>64</v>
      </c>
      <c r="N215" s="35" t="s">
        <v>31</v>
      </c>
      <c r="O215" s="36">
        <v>3000.0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1.0</v>
      </c>
      <c r="AF215" s="42">
        <v>0.0</v>
      </c>
      <c r="AG215" s="25"/>
      <c r="AH215" s="25"/>
      <c r="AI215" s="25"/>
      <c r="AJ215" s="25"/>
      <c r="AK215" s="25"/>
      <c r="AL215" s="25"/>
    </row>
    <row r="216">
      <c r="A216" s="26" t="s">
        <v>564</v>
      </c>
      <c r="B216" s="25" t="s">
        <v>512</v>
      </c>
      <c r="C216" s="25" t="s">
        <v>101</v>
      </c>
      <c r="D216" s="28">
        <v>99.43287062973337</v>
      </c>
      <c r="E216" s="29">
        <v>0.17915112540192926</v>
      </c>
      <c r="F216" s="30">
        <v>0.0</v>
      </c>
      <c r="G216" s="59"/>
      <c r="H216" s="34" t="s">
        <v>64</v>
      </c>
      <c r="I216" s="35" t="s">
        <v>44</v>
      </c>
      <c r="J216" s="36">
        <v>3000.0</v>
      </c>
      <c r="K216" s="28" t="s">
        <v>64</v>
      </c>
      <c r="L216" s="28" t="s">
        <v>64</v>
      </c>
      <c r="M216" s="34" t="s">
        <v>64</v>
      </c>
      <c r="N216" s="35" t="s">
        <v>29</v>
      </c>
      <c r="O216" s="36">
        <v>3000.0</v>
      </c>
      <c r="P216" s="28" t="s">
        <v>64</v>
      </c>
      <c r="Q216" s="37" t="s">
        <v>64</v>
      </c>
      <c r="R216" s="38" t="s">
        <v>64</v>
      </c>
      <c r="S216" s="39" t="s">
        <v>64</v>
      </c>
      <c r="T216" s="40" t="s">
        <v>64</v>
      </c>
      <c r="U216" s="40" t="s">
        <v>64</v>
      </c>
      <c r="V216" s="40" t="s">
        <v>64</v>
      </c>
      <c r="W216" s="40" t="s">
        <v>64</v>
      </c>
      <c r="X216" s="39" t="s">
        <v>64</v>
      </c>
      <c r="Y216" s="41" t="s">
        <v>64</v>
      </c>
      <c r="Z216" s="41" t="s">
        <v>64</v>
      </c>
      <c r="AA216" s="41" t="s">
        <v>64</v>
      </c>
      <c r="AB216" s="42">
        <v>0.0</v>
      </c>
      <c r="AC216" s="42">
        <v>0.0</v>
      </c>
      <c r="AD216" s="42">
        <v>1.0</v>
      </c>
      <c r="AE216" s="42">
        <v>1.0</v>
      </c>
      <c r="AF216" s="42">
        <v>0.0</v>
      </c>
      <c r="AG216" s="25"/>
      <c r="AH216" s="25"/>
      <c r="AI216" s="25"/>
      <c r="AJ216" s="25"/>
      <c r="AK216" s="25"/>
      <c r="AL216" s="25"/>
    </row>
    <row r="217">
      <c r="A217" s="26" t="s">
        <v>558</v>
      </c>
      <c r="B217" s="25" t="s">
        <v>512</v>
      </c>
      <c r="C217" s="25" t="s">
        <v>101</v>
      </c>
      <c r="D217" s="28">
        <v>99.43287062973337</v>
      </c>
      <c r="E217" s="29">
        <v>0.18233795013850415</v>
      </c>
      <c r="F217" s="30">
        <v>0.0</v>
      </c>
      <c r="G217" s="59"/>
      <c r="H217" s="34" t="s">
        <v>64</v>
      </c>
      <c r="I217" s="35" t="s">
        <v>40</v>
      </c>
      <c r="J217" s="36">
        <v>3000.0</v>
      </c>
      <c r="K217" s="28" t="s">
        <v>64</v>
      </c>
      <c r="L217" s="28" t="s">
        <v>64</v>
      </c>
      <c r="M217" s="34" t="s">
        <v>64</v>
      </c>
      <c r="N217" s="35" t="s">
        <v>28</v>
      </c>
      <c r="O217" s="36">
        <v>3000.0</v>
      </c>
      <c r="P217" s="28" t="s">
        <v>64</v>
      </c>
      <c r="Q217" s="37" t="s">
        <v>64</v>
      </c>
      <c r="R217" s="38" t="s">
        <v>64</v>
      </c>
      <c r="S217" s="39" t="s">
        <v>64</v>
      </c>
      <c r="T217" s="40" t="s">
        <v>64</v>
      </c>
      <c r="U217" s="40" t="s">
        <v>64</v>
      </c>
      <c r="V217" s="40" t="s">
        <v>64</v>
      </c>
      <c r="W217" s="40" t="s">
        <v>64</v>
      </c>
      <c r="X217" s="39" t="s">
        <v>64</v>
      </c>
      <c r="Y217" s="41" t="s">
        <v>64</v>
      </c>
      <c r="Z217" s="41" t="s">
        <v>64</v>
      </c>
      <c r="AA217" s="41" t="s">
        <v>64</v>
      </c>
      <c r="AB217" s="42">
        <v>0.0</v>
      </c>
      <c r="AC217" s="42">
        <v>1.0</v>
      </c>
      <c r="AD217" s="42">
        <v>1.0</v>
      </c>
      <c r="AE217" s="42">
        <v>0.0</v>
      </c>
      <c r="AF217" s="42">
        <v>0.0</v>
      </c>
      <c r="AG217" s="25"/>
      <c r="AH217" s="25"/>
      <c r="AI217" s="25"/>
      <c r="AJ217" s="25"/>
      <c r="AK217" s="25"/>
      <c r="AL217" s="25"/>
    </row>
    <row r="218">
      <c r="A218" s="26" t="s">
        <v>381</v>
      </c>
      <c r="B218" s="25" t="s">
        <v>364</v>
      </c>
      <c r="C218" s="25" t="s">
        <v>399</v>
      </c>
      <c r="D218" s="28">
        <v>93.46864197530863</v>
      </c>
      <c r="E218" s="29">
        <v>0.24677369795667536</v>
      </c>
      <c r="F218" s="30">
        <v>33.0</v>
      </c>
      <c r="G218" s="59"/>
      <c r="H218" s="34">
        <v>36.50858647480386</v>
      </c>
      <c r="I218" s="35" t="s">
        <v>45</v>
      </c>
      <c r="J218" s="36">
        <v>8500.0</v>
      </c>
      <c r="K218" s="28">
        <v>4.295127820565161</v>
      </c>
      <c r="L218" s="28">
        <v>5.98037789700855</v>
      </c>
      <c r="M218" s="34">
        <v>36.94556849754875</v>
      </c>
      <c r="N218" s="35" t="s">
        <v>30</v>
      </c>
      <c r="O218" s="36">
        <v>8800.0</v>
      </c>
      <c r="P218" s="28">
        <v>4.198360056539631</v>
      </c>
      <c r="Q218" s="37">
        <v>5.896780585939328</v>
      </c>
      <c r="R218" s="38">
        <v>16.53939835676843</v>
      </c>
      <c r="S218" s="39">
        <v>17.179750117474878</v>
      </c>
      <c r="T218" s="40">
        <v>0.12415492613155187</v>
      </c>
      <c r="U218" s="40">
        <v>0.003791817115710572</v>
      </c>
      <c r="V218" s="40">
        <v>0.05774395779067814</v>
      </c>
      <c r="W218" s="40">
        <v>0.025567681123077</v>
      </c>
      <c r="X218" s="39">
        <v>19.6982512155446</v>
      </c>
      <c r="Y218" s="41">
        <v>16.810335259259258</v>
      </c>
      <c r="Z218" s="41">
        <v>18.754935067919124</v>
      </c>
      <c r="AA218" s="41">
        <v>18.190633429629628</v>
      </c>
      <c r="AB218" s="42">
        <v>0.0</v>
      </c>
      <c r="AC218" s="42">
        <v>0.0</v>
      </c>
      <c r="AD218" s="42">
        <v>0.0</v>
      </c>
      <c r="AE218" s="42">
        <v>1.0</v>
      </c>
      <c r="AF218" s="42">
        <v>1.0</v>
      </c>
      <c r="AG218" s="25"/>
      <c r="AH218" s="25"/>
      <c r="AI218" s="25"/>
      <c r="AJ218" s="25"/>
      <c r="AK218" s="25"/>
      <c r="AL218" s="25"/>
    </row>
    <row r="219">
      <c r="A219" s="26" t="s">
        <v>382</v>
      </c>
      <c r="B219" s="25" t="s">
        <v>364</v>
      </c>
      <c r="C219" s="25" t="s">
        <v>399</v>
      </c>
      <c r="D219" s="28">
        <v>93.46864197530863</v>
      </c>
      <c r="E219" s="29">
        <v>0.14136402075725543</v>
      </c>
      <c r="F219" s="30">
        <v>29.0</v>
      </c>
      <c r="G219" s="59"/>
      <c r="H219" s="34">
        <v>21.54004913458655</v>
      </c>
      <c r="I219" s="35" t="s">
        <v>40</v>
      </c>
      <c r="J219" s="36">
        <v>4700.0</v>
      </c>
      <c r="K219" s="28">
        <v>4.582989177571607</v>
      </c>
      <c r="L219" s="28">
        <v>4.336637765340827</v>
      </c>
      <c r="M219" s="34">
        <v>21.868074057304433</v>
      </c>
      <c r="N219" s="35" t="s">
        <v>28</v>
      </c>
      <c r="O219" s="36">
        <v>4600.0</v>
      </c>
      <c r="P219" s="28">
        <v>4.753929142892268</v>
      </c>
      <c r="Q219" s="37">
        <v>4.54843600966524</v>
      </c>
      <c r="R219" s="38">
        <v>7.572561836925</v>
      </c>
      <c r="S219" s="39">
        <v>7.86574682471804</v>
      </c>
      <c r="T219" s="40">
        <v>0.02443599693716779</v>
      </c>
      <c r="U219" s="40">
        <v>0.034289221508606416</v>
      </c>
      <c r="V219" s="40">
        <v>0.01340038541715653</v>
      </c>
      <c r="W219" s="40">
        <v>0.020593239354306726</v>
      </c>
      <c r="X219" s="39">
        <v>9.712274034792314</v>
      </c>
      <c r="Y219" s="41">
        <v>11.827775099794236</v>
      </c>
      <c r="Z219" s="41">
        <v>8.16265024866246</v>
      </c>
      <c r="AA219" s="41">
        <v>13.70542380864197</v>
      </c>
      <c r="AB219" s="42">
        <v>0.0</v>
      </c>
      <c r="AC219" s="42">
        <v>1.0</v>
      </c>
      <c r="AD219" s="42">
        <v>1.0</v>
      </c>
      <c r="AE219" s="42">
        <v>0.0</v>
      </c>
      <c r="AF219" s="42">
        <v>0.0</v>
      </c>
      <c r="AG219" s="25"/>
      <c r="AH219" s="25"/>
      <c r="AI219" s="25"/>
      <c r="AJ219" s="25"/>
      <c r="AK219" s="25"/>
      <c r="AL219" s="25"/>
    </row>
    <row r="220">
      <c r="A220" s="26" t="s">
        <v>383</v>
      </c>
      <c r="B220" s="25" t="s">
        <v>364</v>
      </c>
      <c r="C220" s="25" t="s">
        <v>399</v>
      </c>
      <c r="D220" s="28">
        <v>93.46864197530863</v>
      </c>
      <c r="E220" s="29">
        <v>0.13327205136870565</v>
      </c>
      <c r="F220" s="30">
        <v>29.0</v>
      </c>
      <c r="G220" s="59"/>
      <c r="H220" s="34">
        <v>23.1237806923443</v>
      </c>
      <c r="I220" s="35" t="s">
        <v>40</v>
      </c>
      <c r="J220" s="36">
        <v>4800.0</v>
      </c>
      <c r="K220" s="28">
        <v>4.817454310905062</v>
      </c>
      <c r="L220" s="28">
        <v>4.801511586641103</v>
      </c>
      <c r="M220" s="34">
        <v>23.91591750115191</v>
      </c>
      <c r="N220" s="35" t="s">
        <v>29</v>
      </c>
      <c r="O220" s="36">
        <v>4800.0</v>
      </c>
      <c r="P220" s="28">
        <v>4.982482812739981</v>
      </c>
      <c r="Q220" s="37">
        <v>5.0899647552365055</v>
      </c>
      <c r="R220" s="38">
        <v>7.087289188448155</v>
      </c>
      <c r="S220" s="39">
        <v>7.361685996153153</v>
      </c>
      <c r="T220" s="40">
        <v>0.04861518044301943</v>
      </c>
      <c r="U220" s="40">
        <v>0.0077275638933572135</v>
      </c>
      <c r="V220" s="40">
        <v>0.023965229795854647</v>
      </c>
      <c r="W220" s="40">
        <v>0.02161761544850562</v>
      </c>
      <c r="X220" s="39">
        <v>7.760943662508912</v>
      </c>
      <c r="Y220" s="41">
        <v>15.362837029835388</v>
      </c>
      <c r="Z220" s="41">
        <v>6.932373164732159</v>
      </c>
      <c r="AA220" s="41">
        <v>16.98354433641975</v>
      </c>
      <c r="AB220" s="42">
        <v>0.0</v>
      </c>
      <c r="AC220" s="42">
        <v>1.0</v>
      </c>
      <c r="AD220" s="42">
        <v>1.0</v>
      </c>
      <c r="AE220" s="42">
        <v>0.0</v>
      </c>
      <c r="AF220" s="42">
        <v>0.0</v>
      </c>
      <c r="AG220" s="25"/>
      <c r="AH220" s="25"/>
      <c r="AI220" s="25"/>
      <c r="AJ220" s="25"/>
      <c r="AK220" s="25"/>
      <c r="AL220" s="25"/>
    </row>
    <row r="221">
      <c r="A221" s="26" t="s">
        <v>385</v>
      </c>
      <c r="B221" s="25" t="s">
        <v>364</v>
      </c>
      <c r="C221" s="25" t="s">
        <v>399</v>
      </c>
      <c r="D221" s="28">
        <v>93.46864197530863</v>
      </c>
      <c r="E221" s="29">
        <v>0.20694180269694817</v>
      </c>
      <c r="F221" s="30">
        <v>28.0</v>
      </c>
      <c r="G221" s="59"/>
      <c r="H221" s="34">
        <v>31.959826842267514</v>
      </c>
      <c r="I221" s="35" t="s">
        <v>45</v>
      </c>
      <c r="J221" s="36">
        <v>5500.0</v>
      </c>
      <c r="K221" s="28">
        <v>5.810877607685003</v>
      </c>
      <c r="L221" s="28">
        <v>7.339874042351202</v>
      </c>
      <c r="M221" s="34">
        <v>32.25847748444228</v>
      </c>
      <c r="N221" s="35" t="s">
        <v>31</v>
      </c>
      <c r="O221" s="36">
        <v>6000.0</v>
      </c>
      <c r="P221" s="28">
        <v>5.376412914073713</v>
      </c>
      <c r="Q221" s="37">
        <v>6.837487982232377</v>
      </c>
      <c r="R221" s="38">
        <v>11.353879028402806</v>
      </c>
      <c r="S221" s="39">
        <v>11.793464330712819</v>
      </c>
      <c r="T221" s="40">
        <v>0.09177089327806134</v>
      </c>
      <c r="U221" s="40">
        <v>0.00825728994187568</v>
      </c>
      <c r="V221" s="40">
        <v>0.04619901461150696</v>
      </c>
      <c r="W221" s="40">
        <v>0.031147751932644963</v>
      </c>
      <c r="X221" s="39">
        <v>13.252857056259284</v>
      </c>
      <c r="Y221" s="41">
        <v>18.70696978600823</v>
      </c>
      <c r="Z221" s="41">
        <v>12.17860912888673</v>
      </c>
      <c r="AA221" s="41">
        <v>20.07986835555555</v>
      </c>
      <c r="AB221" s="42">
        <v>0.0</v>
      </c>
      <c r="AC221" s="42">
        <v>0.0</v>
      </c>
      <c r="AD221" s="42">
        <v>0.0</v>
      </c>
      <c r="AE221" s="42">
        <v>1.0</v>
      </c>
      <c r="AF221" s="42">
        <v>1.0</v>
      </c>
      <c r="AG221" s="25"/>
      <c r="AH221" s="25"/>
      <c r="AI221" s="25"/>
      <c r="AJ221" s="25"/>
      <c r="AK221" s="25"/>
      <c r="AL221" s="25"/>
    </row>
    <row r="222">
      <c r="A222" s="26" t="s">
        <v>384</v>
      </c>
      <c r="B222" s="25" t="s">
        <v>364</v>
      </c>
      <c r="C222" s="25" t="s">
        <v>399</v>
      </c>
      <c r="D222" s="28">
        <v>93.46864197530863</v>
      </c>
      <c r="E222" s="29">
        <v>0.19719650655021834</v>
      </c>
      <c r="F222" s="30">
        <v>26.0</v>
      </c>
      <c r="G222" s="59"/>
      <c r="H222" s="34">
        <v>23.721803732706363</v>
      </c>
      <c r="I222" s="35" t="s">
        <v>27</v>
      </c>
      <c r="J222" s="36">
        <v>5100.0</v>
      </c>
      <c r="K222" s="28">
        <v>4.651334065236542</v>
      </c>
      <c r="L222" s="28">
        <v>4.723408672919035</v>
      </c>
      <c r="M222" s="34">
        <v>23.58420826482036</v>
      </c>
      <c r="N222" s="35" t="s">
        <v>27</v>
      </c>
      <c r="O222" s="36">
        <v>5400.0</v>
      </c>
      <c r="P222" s="28">
        <v>4.367445974966733</v>
      </c>
      <c r="Q222" s="37">
        <v>4.416274640718851</v>
      </c>
      <c r="R222" s="38">
        <v>9.958673010816979</v>
      </c>
      <c r="S222" s="39">
        <v>10.34424046975461</v>
      </c>
      <c r="T222" s="40">
        <v>0.0700403074146765</v>
      </c>
      <c r="U222" s="40">
        <v>0.012847630354171429</v>
      </c>
      <c r="V222" s="40">
        <v>0.03988982005125807</v>
      </c>
      <c r="W222" s="40">
        <v>0.04413782686191152</v>
      </c>
      <c r="X222" s="39">
        <v>10.270984610278381</v>
      </c>
      <c r="Y222" s="41">
        <v>13.450819122427982</v>
      </c>
      <c r="Z222" s="41">
        <v>8.828430591980858</v>
      </c>
      <c r="AA222" s="41">
        <v>14.755777672839502</v>
      </c>
      <c r="AB222" s="42">
        <v>1.0</v>
      </c>
      <c r="AC222" s="42">
        <v>0.0</v>
      </c>
      <c r="AD222" s="42">
        <v>0.0</v>
      </c>
      <c r="AE222" s="42">
        <v>0.0</v>
      </c>
      <c r="AF222" s="42">
        <v>0.0</v>
      </c>
      <c r="AG222" s="25"/>
      <c r="AH222" s="25"/>
      <c r="AI222" s="25"/>
      <c r="AJ222" s="25"/>
      <c r="AK222" s="25"/>
      <c r="AL222" s="25"/>
    </row>
    <row r="223">
      <c r="A223" s="26" t="s">
        <v>387</v>
      </c>
      <c r="B223" s="25" t="s">
        <v>364</v>
      </c>
      <c r="C223" s="25" t="s">
        <v>399</v>
      </c>
      <c r="D223" s="28">
        <v>93.46864197530863</v>
      </c>
      <c r="E223" s="29">
        <v>0.24183082221265606</v>
      </c>
      <c r="F223" s="30">
        <v>25.0</v>
      </c>
      <c r="G223" s="59"/>
      <c r="H223" s="34">
        <v>24.479346973905173</v>
      </c>
      <c r="I223" s="35" t="s">
        <v>44</v>
      </c>
      <c r="J223" s="36">
        <v>5200.0</v>
      </c>
      <c r="K223" s="28">
        <v>4.707566725750994</v>
      </c>
      <c r="L223" s="28">
        <v>4.891798057079102</v>
      </c>
      <c r="M223" s="34">
        <v>24.393811242057488</v>
      </c>
      <c r="N223" s="35" t="s">
        <v>29</v>
      </c>
      <c r="O223" s="36">
        <v>5000.0</v>
      </c>
      <c r="P223" s="28">
        <v>4.878762248411498</v>
      </c>
      <c r="Q223" s="37">
        <v>5.056719332407446</v>
      </c>
      <c r="R223" s="38">
        <v>12.224372135561637</v>
      </c>
      <c r="S223" s="39">
        <v>12.697660102371767</v>
      </c>
      <c r="T223" s="40">
        <v>0.0889818210431127</v>
      </c>
      <c r="U223" s="40">
        <v>0.017472793950283946</v>
      </c>
      <c r="V223" s="40">
        <v>0.05543837092867869</v>
      </c>
      <c r="W223" s="40">
        <v>0.036671295945040386</v>
      </c>
      <c r="X223" s="39">
        <v>13.446882917835214</v>
      </c>
      <c r="Y223" s="41">
        <v>11.03246405606996</v>
      </c>
      <c r="Z223" s="41">
        <v>12.128972877859958</v>
      </c>
      <c r="AA223" s="41">
        <v>12.26483836419753</v>
      </c>
      <c r="AB223" s="42">
        <v>0.0</v>
      </c>
      <c r="AC223" s="42">
        <v>0.0</v>
      </c>
      <c r="AD223" s="42">
        <v>1.0</v>
      </c>
      <c r="AE223" s="42">
        <v>1.0</v>
      </c>
      <c r="AF223" s="42">
        <v>0.0</v>
      </c>
      <c r="AG223" s="25"/>
      <c r="AH223" s="25"/>
      <c r="AI223" s="25"/>
      <c r="AJ223" s="25"/>
      <c r="AK223" s="25"/>
      <c r="AL223" s="25"/>
    </row>
    <row r="224">
      <c r="A224" s="26" t="s">
        <v>386</v>
      </c>
      <c r="B224" s="25" t="s">
        <v>364</v>
      </c>
      <c r="C224" s="25" t="s">
        <v>399</v>
      </c>
      <c r="D224" s="28">
        <v>93.46864197530863</v>
      </c>
      <c r="E224" s="29">
        <v>0.19125450403810312</v>
      </c>
      <c r="F224" s="30">
        <v>24.0</v>
      </c>
      <c r="G224" s="59"/>
      <c r="H224" s="34">
        <v>20.630756376067062</v>
      </c>
      <c r="I224" s="35" t="s">
        <v>27</v>
      </c>
      <c r="J224" s="36">
        <v>3900.0</v>
      </c>
      <c r="K224" s="28">
        <v>5.289937532324888</v>
      </c>
      <c r="L224" s="28">
        <v>4.850007622309742</v>
      </c>
      <c r="M224" s="34">
        <v>19.833154963166002</v>
      </c>
      <c r="N224" s="35" t="s">
        <v>27</v>
      </c>
      <c r="O224" s="36">
        <v>3700.0</v>
      </c>
      <c r="P224" s="28">
        <v>5.360312152207028</v>
      </c>
      <c r="Q224" s="37">
        <v>4.77470780904026</v>
      </c>
      <c r="R224" s="38">
        <v>8.868073829888004</v>
      </c>
      <c r="S224" s="39">
        <v>9.211416832369087</v>
      </c>
      <c r="T224" s="40">
        <v>0.042047384832855104</v>
      </c>
      <c r="U224" s="40">
        <v>0.0415320982540211</v>
      </c>
      <c r="V224" s="40">
        <v>0.021951208258328768</v>
      </c>
      <c r="W224" s="40">
        <v>0.029371334993538493</v>
      </c>
      <c r="X224" s="39">
        <v>11.063072511869532</v>
      </c>
      <c r="Y224" s="41">
        <v>9.567683864197528</v>
      </c>
      <c r="Z224" s="41">
        <v>9.406260607610449</v>
      </c>
      <c r="AA224" s="41">
        <v>10.426894355555552</v>
      </c>
      <c r="AB224" s="42">
        <v>1.0</v>
      </c>
      <c r="AC224" s="42">
        <v>0.0</v>
      </c>
      <c r="AD224" s="42">
        <v>0.0</v>
      </c>
      <c r="AE224" s="42">
        <v>0.0</v>
      </c>
      <c r="AF224" s="42">
        <v>0.0</v>
      </c>
      <c r="AG224" s="25"/>
      <c r="AH224" s="25"/>
      <c r="AI224" s="25"/>
      <c r="AJ224" s="25"/>
      <c r="AK224" s="25"/>
      <c r="AL224" s="25"/>
    </row>
    <row r="225">
      <c r="A225" s="26" t="s">
        <v>388</v>
      </c>
      <c r="B225" s="25" t="s">
        <v>364</v>
      </c>
      <c r="C225" s="25" t="s">
        <v>399</v>
      </c>
      <c r="D225" s="28">
        <v>93.46864197530863</v>
      </c>
      <c r="E225" s="29">
        <v>0.20023859087269819</v>
      </c>
      <c r="F225" s="30">
        <v>17.0</v>
      </c>
      <c r="G225" s="59"/>
      <c r="H225" s="34">
        <v>16.311862717289138</v>
      </c>
      <c r="I225" s="35" t="s">
        <v>40</v>
      </c>
      <c r="J225" s="36">
        <v>3700.0</v>
      </c>
      <c r="K225" s="28">
        <v>4.40861154521328</v>
      </c>
      <c r="L225" s="28">
        <v>3.40342388389762</v>
      </c>
      <c r="M225" s="34">
        <v>16.103631087891486</v>
      </c>
      <c r="N225" s="35" t="s">
        <v>28</v>
      </c>
      <c r="O225" s="36">
        <v>3700.0</v>
      </c>
      <c r="P225" s="28">
        <v>4.352332726457159</v>
      </c>
      <c r="Q225" s="37">
        <v>3.3285236015318174</v>
      </c>
      <c r="R225" s="38">
        <v>6.630017183389154</v>
      </c>
      <c r="S225" s="39">
        <v>6.886709904933033</v>
      </c>
      <c r="T225" s="40">
        <v>0.04893406552287363</v>
      </c>
      <c r="U225" s="40">
        <v>0.030752618672549036</v>
      </c>
      <c r="V225" s="40">
        <v>0.04363547244077904</v>
      </c>
      <c r="W225" s="40">
        <v>0.03916803121469927</v>
      </c>
      <c r="X225" s="39">
        <v>7.5990274744907875</v>
      </c>
      <c r="Y225" s="41">
        <v>8.712835242798352</v>
      </c>
      <c r="Z225" s="41">
        <v>6.4417191490026</v>
      </c>
      <c r="AA225" s="41">
        <v>9.661911938888888</v>
      </c>
      <c r="AB225" s="42">
        <v>0.0</v>
      </c>
      <c r="AC225" s="42">
        <v>1.0</v>
      </c>
      <c r="AD225" s="42">
        <v>1.0</v>
      </c>
      <c r="AE225" s="42">
        <v>0.0</v>
      </c>
      <c r="AF225" s="42">
        <v>0.0</v>
      </c>
      <c r="AG225" s="25"/>
      <c r="AH225" s="25"/>
      <c r="AI225" s="25"/>
      <c r="AJ225" s="25"/>
      <c r="AK225" s="25"/>
      <c r="AL225" s="25"/>
    </row>
    <row r="226">
      <c r="A226" s="26" t="s">
        <v>394</v>
      </c>
      <c r="B226" s="25" t="s">
        <v>364</v>
      </c>
      <c r="C226" s="25" t="s">
        <v>399</v>
      </c>
      <c r="D226" s="28">
        <v>93.46864197530863</v>
      </c>
      <c r="E226" s="29">
        <v>0.18961052631578948</v>
      </c>
      <c r="F226" s="30">
        <v>14.0</v>
      </c>
      <c r="G226" s="59"/>
      <c r="H226" s="34">
        <v>12.384773061911865</v>
      </c>
      <c r="I226" s="35" t="s">
        <v>45</v>
      </c>
      <c r="J226" s="36">
        <v>3000.0</v>
      </c>
      <c r="K226" s="28">
        <v>4.128257687303955</v>
      </c>
      <c r="L226" s="28">
        <v>2.6050518997930188</v>
      </c>
      <c r="M226" s="34">
        <v>12.132773466715822</v>
      </c>
      <c r="N226" s="35" t="s">
        <v>31</v>
      </c>
      <c r="O226" s="36">
        <v>3000.0</v>
      </c>
      <c r="P226" s="28">
        <v>4.044257822238607</v>
      </c>
      <c r="Q226" s="37">
        <v>2.513927174871597</v>
      </c>
      <c r="R226" s="38">
        <v>5.120994304688306</v>
      </c>
      <c r="S226" s="39">
        <v>5.319262563837702</v>
      </c>
      <c r="T226" s="40">
        <v>0.07326832224789696</v>
      </c>
      <c r="U226" s="40">
        <v>0.011216639220534787</v>
      </c>
      <c r="V226" s="40">
        <v>0.03056276925228286</v>
      </c>
      <c r="W226" s="40">
        <v>0.029430814835531643</v>
      </c>
      <c r="X226" s="39">
        <v>5.497107780018862</v>
      </c>
      <c r="Y226" s="41">
        <v>6.887665281893003</v>
      </c>
      <c r="Z226" s="41">
        <v>4.9430486901726125</v>
      </c>
      <c r="AA226" s="41">
        <v>7.189724776543208</v>
      </c>
      <c r="AB226" s="42">
        <v>0.0</v>
      </c>
      <c r="AC226" s="42">
        <v>0.0</v>
      </c>
      <c r="AD226" s="42">
        <v>0.0</v>
      </c>
      <c r="AE226" s="42">
        <v>1.0</v>
      </c>
      <c r="AF226" s="42">
        <v>1.0</v>
      </c>
      <c r="AG226" s="25"/>
      <c r="AH226" s="25"/>
      <c r="AI226" s="25"/>
      <c r="AJ226" s="25"/>
      <c r="AK226" s="25"/>
      <c r="AL226" s="25"/>
    </row>
    <row r="227">
      <c r="A227" s="26" t="s">
        <v>389</v>
      </c>
      <c r="B227" s="25" t="s">
        <v>364</v>
      </c>
      <c r="C227" s="25" t="s">
        <v>399</v>
      </c>
      <c r="D227" s="28">
        <v>93.46864197530863</v>
      </c>
      <c r="E227" s="29">
        <v>0.16722243713733076</v>
      </c>
      <c r="F227" s="30">
        <v>8.0</v>
      </c>
      <c r="G227" s="59"/>
      <c r="H227" s="34">
        <v>5.4394202214586755</v>
      </c>
      <c r="I227" s="35" t="s">
        <v>58</v>
      </c>
      <c r="J227" s="36">
        <v>3000.0</v>
      </c>
      <c r="K227" s="28">
        <v>1.8131400738195584</v>
      </c>
      <c r="L227" s="28">
        <v>0.6264598468309648</v>
      </c>
      <c r="M227" s="34">
        <v>5.227215130931743</v>
      </c>
      <c r="N227" s="35" t="s">
        <v>28</v>
      </c>
      <c r="O227" s="36">
        <v>3000.0</v>
      </c>
      <c r="P227" s="28">
        <v>1.7424050436439142</v>
      </c>
      <c r="Q227" s="37">
        <v>0.584735588716386</v>
      </c>
      <c r="R227" s="38">
        <v>2.529284181175828</v>
      </c>
      <c r="S227" s="39">
        <v>2.6272098459313487</v>
      </c>
      <c r="T227" s="40">
        <v>0.04578691520395453</v>
      </c>
      <c r="U227" s="40">
        <v>0.02581817244980696</v>
      </c>
      <c r="V227" s="40">
        <v>0.029146296242164884</v>
      </c>
      <c r="W227" s="40">
        <v>0.02672584257499548</v>
      </c>
      <c r="X227" s="39">
        <v>3.080115916931927</v>
      </c>
      <c r="Y227" s="41">
        <v>2.3593043045267486</v>
      </c>
      <c r="Z227" s="41">
        <v>2.6708477729070523</v>
      </c>
      <c r="AA227" s="41">
        <v>2.5563673580246906</v>
      </c>
      <c r="AB227" s="42">
        <v>1.0</v>
      </c>
      <c r="AC227" s="42">
        <v>1.0</v>
      </c>
      <c r="AD227" s="42">
        <v>0.0</v>
      </c>
      <c r="AE227" s="42">
        <v>0.0</v>
      </c>
      <c r="AF227" s="42">
        <v>0.0</v>
      </c>
      <c r="AG227" s="25"/>
      <c r="AH227" s="25"/>
      <c r="AI227" s="25"/>
      <c r="AJ227" s="25"/>
      <c r="AK227" s="25"/>
      <c r="AL227" s="25"/>
    </row>
    <row r="228">
      <c r="A228" s="26" t="s">
        <v>392</v>
      </c>
      <c r="B228" s="25" t="s">
        <v>364</v>
      </c>
      <c r="C228" s="25" t="s">
        <v>399</v>
      </c>
      <c r="D228" s="28">
        <v>93.46864197530863</v>
      </c>
      <c r="E228" s="29">
        <v>0.1568479809976247</v>
      </c>
      <c r="F228" s="30">
        <v>6.0</v>
      </c>
      <c r="G228" s="59"/>
      <c r="H228" s="34">
        <v>4.651791007283282</v>
      </c>
      <c r="I228" s="35" t="s">
        <v>44</v>
      </c>
      <c r="J228" s="36">
        <v>3000.0</v>
      </c>
      <c r="K228" s="28">
        <v>1.5505970024277607</v>
      </c>
      <c r="L228" s="28">
        <v>0.47778316475363514</v>
      </c>
      <c r="M228" s="34">
        <v>4.589190385809336</v>
      </c>
      <c r="N228" s="35" t="s">
        <v>30</v>
      </c>
      <c r="O228" s="36">
        <v>3000.0</v>
      </c>
      <c r="P228" s="28">
        <v>1.529730128603112</v>
      </c>
      <c r="Q228" s="37">
        <v>0.4667015556589967</v>
      </c>
      <c r="R228" s="38">
        <v>1.7627400142005947</v>
      </c>
      <c r="S228" s="39">
        <v>1.8309875796447836</v>
      </c>
      <c r="T228" s="40">
        <v>0.03007440302878425</v>
      </c>
      <c r="U228" s="40">
        <v>0.03896683448912245</v>
      </c>
      <c r="V228" s="40">
        <v>0.023979590454844584</v>
      </c>
      <c r="W228" s="40">
        <v>0.02447916525598718</v>
      </c>
      <c r="X228" s="39">
        <v>2.4333712079005663</v>
      </c>
      <c r="Y228" s="41">
        <v>2.2184197993827155</v>
      </c>
      <c r="Z228" s="41">
        <v>2.062732993216743</v>
      </c>
      <c r="AA228" s="41">
        <v>2.526457392592593</v>
      </c>
      <c r="AB228" s="42">
        <v>0.0</v>
      </c>
      <c r="AC228" s="42">
        <v>0.0</v>
      </c>
      <c r="AD228" s="42">
        <v>1.0</v>
      </c>
      <c r="AE228" s="42">
        <v>1.0</v>
      </c>
      <c r="AF228" s="42">
        <v>0.0</v>
      </c>
      <c r="AG228" s="25"/>
      <c r="AH228" s="25"/>
      <c r="AI228" s="25"/>
      <c r="AJ228" s="25"/>
      <c r="AK228" s="25"/>
      <c r="AL228" s="25"/>
    </row>
    <row r="229">
      <c r="A229" s="26" t="s">
        <v>390</v>
      </c>
      <c r="B229" s="25" t="s">
        <v>364</v>
      </c>
      <c r="C229" s="25" t="s">
        <v>399</v>
      </c>
      <c r="D229" s="28">
        <v>93.46864197530863</v>
      </c>
      <c r="E229" s="29">
        <v>0.17990033222591362</v>
      </c>
      <c r="F229" s="30">
        <v>0.0</v>
      </c>
      <c r="G229" s="59"/>
      <c r="H229" s="34" t="s">
        <v>64</v>
      </c>
      <c r="I229" s="35" t="s">
        <v>28</v>
      </c>
      <c r="J229" s="36">
        <v>3000.0</v>
      </c>
      <c r="K229" s="28" t="s">
        <v>64</v>
      </c>
      <c r="L229" s="28" t="s">
        <v>64</v>
      </c>
      <c r="M229" s="34" t="s">
        <v>64</v>
      </c>
      <c r="N229" s="35" t="s">
        <v>28</v>
      </c>
      <c r="O229" s="36">
        <v>3000.0</v>
      </c>
      <c r="P229" s="28" t="s">
        <v>64</v>
      </c>
      <c r="Q229" s="37" t="s">
        <v>64</v>
      </c>
      <c r="R229" s="38" t="s">
        <v>64</v>
      </c>
      <c r="S229" s="39" t="s">
        <v>64</v>
      </c>
      <c r="T229" s="40" t="s">
        <v>64</v>
      </c>
      <c r="U229" s="40" t="s">
        <v>64</v>
      </c>
      <c r="V229" s="40" t="s">
        <v>64</v>
      </c>
      <c r="W229" s="40" t="s">
        <v>64</v>
      </c>
      <c r="X229" s="39" t="s">
        <v>64</v>
      </c>
      <c r="Y229" s="41" t="s">
        <v>64</v>
      </c>
      <c r="Z229" s="41" t="s">
        <v>64</v>
      </c>
      <c r="AA229" s="41" t="s">
        <v>64</v>
      </c>
      <c r="AB229" s="42">
        <v>0.0</v>
      </c>
      <c r="AC229" s="42">
        <v>1.0</v>
      </c>
      <c r="AD229" s="42">
        <v>0.0</v>
      </c>
      <c r="AE229" s="42">
        <v>0.0</v>
      </c>
      <c r="AF229" s="42">
        <v>0.0</v>
      </c>
      <c r="AG229" s="25"/>
      <c r="AH229" s="25"/>
      <c r="AI229" s="25"/>
      <c r="AJ229" s="25"/>
      <c r="AK229" s="25"/>
      <c r="AL229" s="25"/>
    </row>
    <row r="230">
      <c r="A230" s="26" t="s">
        <v>391</v>
      </c>
      <c r="B230" s="25" t="s">
        <v>364</v>
      </c>
      <c r="C230" s="25" t="s">
        <v>399</v>
      </c>
      <c r="D230" s="28">
        <v>93.46864197530863</v>
      </c>
      <c r="E230" s="29">
        <v>0.17501342281879192</v>
      </c>
      <c r="F230" s="30">
        <v>0.0</v>
      </c>
      <c r="G230" s="59"/>
      <c r="H230" s="34" t="s">
        <v>64</v>
      </c>
      <c r="I230" s="35" t="s">
        <v>40</v>
      </c>
      <c r="J230" s="36">
        <v>3000.0</v>
      </c>
      <c r="K230" s="28" t="s">
        <v>64</v>
      </c>
      <c r="L230" s="28" t="s">
        <v>64</v>
      </c>
      <c r="M230" s="34" t="s">
        <v>64</v>
      </c>
      <c r="N230" s="35" t="s">
        <v>28</v>
      </c>
      <c r="O230" s="36">
        <v>3000.0</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1.0</v>
      </c>
      <c r="AD230" s="42">
        <v>1.0</v>
      </c>
      <c r="AE230" s="42">
        <v>0.0</v>
      </c>
      <c r="AF230" s="42">
        <v>0.0</v>
      </c>
      <c r="AG230" s="25"/>
      <c r="AH230" s="25"/>
      <c r="AI230" s="25"/>
      <c r="AJ230" s="25"/>
      <c r="AK230" s="25"/>
      <c r="AL230" s="25"/>
    </row>
    <row r="231">
      <c r="A231" s="26" t="s">
        <v>393</v>
      </c>
      <c r="B231" s="25" t="s">
        <v>364</v>
      </c>
      <c r="C231" s="25" t="s">
        <v>399</v>
      </c>
      <c r="D231" s="28">
        <v>93.46864197530863</v>
      </c>
      <c r="E231" s="29">
        <v>0.18</v>
      </c>
      <c r="F231" s="30">
        <v>0.0</v>
      </c>
      <c r="G231" s="59"/>
      <c r="H231" s="34" t="s">
        <v>64</v>
      </c>
      <c r="I231" s="35" t="s">
        <v>58</v>
      </c>
      <c r="J231" s="36">
        <v>3000.0</v>
      </c>
      <c r="K231" s="28" t="s">
        <v>64</v>
      </c>
      <c r="L231" s="28" t="s">
        <v>64</v>
      </c>
      <c r="M231" s="34" t="s">
        <v>64</v>
      </c>
      <c r="N231" s="35" t="s">
        <v>27</v>
      </c>
      <c r="O231" s="36">
        <v>3000.0</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1.0</v>
      </c>
      <c r="AC231" s="42">
        <v>1.0</v>
      </c>
      <c r="AD231" s="42">
        <v>0.0</v>
      </c>
      <c r="AE231" s="42">
        <v>0.0</v>
      </c>
      <c r="AF231" s="42">
        <v>0.0</v>
      </c>
      <c r="AG231" s="25"/>
      <c r="AH231" s="25"/>
      <c r="AI231" s="25"/>
      <c r="AJ231" s="25"/>
      <c r="AK231" s="25"/>
      <c r="AL231" s="25"/>
    </row>
    <row r="232">
      <c r="A232" s="26" t="s">
        <v>395</v>
      </c>
      <c r="B232" s="25" t="s">
        <v>364</v>
      </c>
      <c r="C232" s="25" t="s">
        <v>399</v>
      </c>
      <c r="D232" s="28">
        <v>93.46864197530863</v>
      </c>
      <c r="E232" s="29">
        <v>0.3039242872721608</v>
      </c>
      <c r="F232" s="30">
        <v>0.0</v>
      </c>
      <c r="G232" s="59"/>
      <c r="H232" s="34" t="s">
        <v>64</v>
      </c>
      <c r="I232" s="35" t="s">
        <v>44</v>
      </c>
      <c r="J232" s="36">
        <v>8100.0</v>
      </c>
      <c r="K232" s="28" t="s">
        <v>64</v>
      </c>
      <c r="L232" s="28" t="s">
        <v>64</v>
      </c>
      <c r="M232" s="34" t="s">
        <v>64</v>
      </c>
      <c r="N232" s="35" t="s">
        <v>29</v>
      </c>
      <c r="O232" s="36">
        <v>8600.0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0.0</v>
      </c>
      <c r="AC232" s="42">
        <v>0.0</v>
      </c>
      <c r="AD232" s="42">
        <v>1.0</v>
      </c>
      <c r="AE232" s="42">
        <v>1.0</v>
      </c>
      <c r="AF232" s="42">
        <v>0.0</v>
      </c>
      <c r="AG232" s="25"/>
      <c r="AH232" s="25"/>
      <c r="AI232" s="25"/>
      <c r="AJ232" s="25"/>
      <c r="AK232" s="25"/>
      <c r="AL232" s="25"/>
    </row>
    <row r="233">
      <c r="A233" s="26" t="s">
        <v>396</v>
      </c>
      <c r="B233" s="25" t="s">
        <v>364</v>
      </c>
      <c r="C233" s="25" t="s">
        <v>399</v>
      </c>
      <c r="D233" s="28">
        <v>93.46864197530863</v>
      </c>
      <c r="E233" s="29">
        <v>0.18</v>
      </c>
      <c r="F233" s="30">
        <v>0.0</v>
      </c>
      <c r="G233" s="59"/>
      <c r="H233" s="34" t="s">
        <v>64</v>
      </c>
      <c r="I233" s="35" t="s">
        <v>30</v>
      </c>
      <c r="J233" s="36">
        <v>3000.0</v>
      </c>
      <c r="K233" s="28" t="s">
        <v>64</v>
      </c>
      <c r="L233" s="28" t="s">
        <v>64</v>
      </c>
      <c r="M233" s="34" t="s">
        <v>64</v>
      </c>
      <c r="N233" s="35" t="s">
        <v>30</v>
      </c>
      <c r="O233" s="36">
        <v>3000.0</v>
      </c>
      <c r="P233" s="28" t="s">
        <v>64</v>
      </c>
      <c r="Q233" s="37" t="s">
        <v>64</v>
      </c>
      <c r="R233" s="38" t="s">
        <v>64</v>
      </c>
      <c r="S233" s="39" t="s">
        <v>64</v>
      </c>
      <c r="T233" s="40" t="s">
        <v>64</v>
      </c>
      <c r="U233" s="40" t="s">
        <v>64</v>
      </c>
      <c r="V233" s="40" t="s">
        <v>64</v>
      </c>
      <c r="W233" s="40" t="s">
        <v>64</v>
      </c>
      <c r="X233" s="39" t="s">
        <v>64</v>
      </c>
      <c r="Y233" s="41" t="s">
        <v>64</v>
      </c>
      <c r="Z233" s="41" t="s">
        <v>64</v>
      </c>
      <c r="AA233" s="41" t="s">
        <v>64</v>
      </c>
      <c r="AB233" s="42">
        <v>0.0</v>
      </c>
      <c r="AC233" s="42">
        <v>0.0</v>
      </c>
      <c r="AD233" s="42">
        <v>0.0</v>
      </c>
      <c r="AE233" s="42">
        <v>1.0</v>
      </c>
      <c r="AF233" s="42">
        <v>0.0</v>
      </c>
      <c r="AG233" s="25"/>
      <c r="AH233" s="25"/>
      <c r="AI233" s="25"/>
      <c r="AJ233" s="25"/>
      <c r="AK233" s="25"/>
      <c r="AL233" s="25"/>
    </row>
    <row r="234">
      <c r="A234" s="26" t="s">
        <v>397</v>
      </c>
      <c r="B234" s="25" t="s">
        <v>364</v>
      </c>
      <c r="C234" s="25" t="s">
        <v>399</v>
      </c>
      <c r="D234" s="28">
        <v>93.46864197530863</v>
      </c>
      <c r="E234" s="29">
        <v>0.20877245508982037</v>
      </c>
      <c r="F234" s="30">
        <v>0.0</v>
      </c>
      <c r="G234" s="59"/>
      <c r="H234" s="34" t="s">
        <v>64</v>
      </c>
      <c r="I234" s="35" t="s">
        <v>27</v>
      </c>
      <c r="J234" s="36">
        <v>3700.0</v>
      </c>
      <c r="K234" s="28" t="s">
        <v>64</v>
      </c>
      <c r="L234" s="28" t="s">
        <v>64</v>
      </c>
      <c r="M234" s="34" t="s">
        <v>64</v>
      </c>
      <c r="N234" s="35" t="s">
        <v>27</v>
      </c>
      <c r="O234" s="36">
        <v>3300.0</v>
      </c>
      <c r="P234" s="28" t="s">
        <v>64</v>
      </c>
      <c r="Q234" s="37" t="s">
        <v>64</v>
      </c>
      <c r="R234" s="38" t="s">
        <v>64</v>
      </c>
      <c r="S234" s="39" t="s">
        <v>64</v>
      </c>
      <c r="T234" s="40" t="s">
        <v>64</v>
      </c>
      <c r="U234" s="40" t="s">
        <v>64</v>
      </c>
      <c r="V234" s="40" t="s">
        <v>64</v>
      </c>
      <c r="W234" s="40" t="s">
        <v>64</v>
      </c>
      <c r="X234" s="39" t="s">
        <v>64</v>
      </c>
      <c r="Y234" s="41" t="s">
        <v>64</v>
      </c>
      <c r="Z234" s="41" t="s">
        <v>64</v>
      </c>
      <c r="AA234" s="41" t="s">
        <v>64</v>
      </c>
      <c r="AB234" s="42">
        <v>1.0</v>
      </c>
      <c r="AC234" s="42">
        <v>0.0</v>
      </c>
      <c r="AD234" s="42">
        <v>0.0</v>
      </c>
      <c r="AE234" s="42">
        <v>0.0</v>
      </c>
      <c r="AF234" s="42">
        <v>0.0</v>
      </c>
      <c r="AG234" s="25"/>
      <c r="AH234" s="25"/>
      <c r="AI234" s="25"/>
      <c r="AJ234" s="25"/>
      <c r="AK234" s="25"/>
      <c r="AL234" s="25"/>
    </row>
    <row r="235">
      <c r="A235" s="26" t="s">
        <v>398</v>
      </c>
      <c r="B235" s="25" t="s">
        <v>399</v>
      </c>
      <c r="C235" s="25" t="s">
        <v>364</v>
      </c>
      <c r="D235" s="28">
        <v>93.46864197530863</v>
      </c>
      <c r="E235" s="29">
        <v>0.3287917222963952</v>
      </c>
      <c r="F235" s="30">
        <v>34.0</v>
      </c>
      <c r="G235" s="59"/>
      <c r="H235" s="34">
        <v>36.09570336011812</v>
      </c>
      <c r="I235" s="35" t="s">
        <v>40</v>
      </c>
      <c r="J235" s="36">
        <v>7600.0</v>
      </c>
      <c r="K235" s="28">
        <v>4.749434652647121</v>
      </c>
      <c r="L235" s="28">
        <v>6.5581067196337415</v>
      </c>
      <c r="M235" s="34">
        <v>35.69371430340363</v>
      </c>
      <c r="N235" s="35" t="s">
        <v>28</v>
      </c>
      <c r="O235" s="36">
        <v>8200.0</v>
      </c>
      <c r="P235" s="28">
        <v>4.352891988219955</v>
      </c>
      <c r="Q235" s="37">
        <v>5.961477788944971</v>
      </c>
      <c r="R235" s="38">
        <v>24.443571872631782</v>
      </c>
      <c r="S235" s="39">
        <v>23.137347056630915</v>
      </c>
      <c r="T235" s="40">
        <v>0.11670552415719503</v>
      </c>
      <c r="U235" s="40">
        <v>0.007865399624437552</v>
      </c>
      <c r="V235" s="40">
        <v>0.09927409796249559</v>
      </c>
      <c r="W235" s="40">
        <v>0.03528800912585496</v>
      </c>
      <c r="X235" s="39">
        <v>22.68051915744323</v>
      </c>
      <c r="Y235" s="41">
        <v>13.415184202674894</v>
      </c>
      <c r="Z235" s="41">
        <v>21.251991267601163</v>
      </c>
      <c r="AA235" s="41">
        <v>14.441723035802466</v>
      </c>
      <c r="AB235" s="42">
        <v>0.0</v>
      </c>
      <c r="AC235" s="42">
        <v>1.0</v>
      </c>
      <c r="AD235" s="42">
        <v>1.0</v>
      </c>
      <c r="AE235" s="42">
        <v>0.0</v>
      </c>
      <c r="AF235" s="42">
        <v>0.0</v>
      </c>
      <c r="AG235" s="25"/>
      <c r="AH235" s="25"/>
      <c r="AI235" s="25"/>
      <c r="AJ235" s="25"/>
      <c r="AK235" s="25"/>
      <c r="AL235" s="25"/>
    </row>
    <row r="236">
      <c r="A236" s="26" t="s">
        <v>401</v>
      </c>
      <c r="B236" s="25" t="s">
        <v>399</v>
      </c>
      <c r="C236" s="25" t="s">
        <v>364</v>
      </c>
      <c r="D236" s="28">
        <v>93.46864197530863</v>
      </c>
      <c r="E236" s="29">
        <v>0.2382443909049842</v>
      </c>
      <c r="F236" s="30">
        <v>34.0</v>
      </c>
      <c r="G236" s="59"/>
      <c r="H236" s="34">
        <v>36.165694317206864</v>
      </c>
      <c r="I236" s="35" t="s">
        <v>27</v>
      </c>
      <c r="J236" s="36">
        <v>7300.0</v>
      </c>
      <c r="K236" s="28">
        <v>4.954204700987241</v>
      </c>
      <c r="L236" s="28">
        <v>6.850564871166817</v>
      </c>
      <c r="M236" s="34">
        <v>35.29989622739416</v>
      </c>
      <c r="N236" s="35" t="s">
        <v>27</v>
      </c>
      <c r="O236" s="36">
        <v>7700.0</v>
      </c>
      <c r="P236" s="28">
        <v>4.584402107453787</v>
      </c>
      <c r="Q236" s="37">
        <v>6.22775461024086</v>
      </c>
      <c r="R236" s="38">
        <v>16.325808284441255</v>
      </c>
      <c r="S236" s="39">
        <v>15.453383581802504</v>
      </c>
      <c r="T236" s="40">
        <v>0.05310025102746174</v>
      </c>
      <c r="U236" s="40">
        <v>0.03497562659926908</v>
      </c>
      <c r="V236" s="40">
        <v>0.059566333255898045</v>
      </c>
      <c r="W236" s="40">
        <v>0.03820866771348723</v>
      </c>
      <c r="X236" s="39">
        <v>17.814781639223327</v>
      </c>
      <c r="Y236" s="41">
        <v>18.350912677983537</v>
      </c>
      <c r="Z236" s="41">
        <v>15.392127008875642</v>
      </c>
      <c r="AA236" s="41">
        <v>19.907769218518517</v>
      </c>
      <c r="AB236" s="42">
        <v>1.0</v>
      </c>
      <c r="AC236" s="42">
        <v>0.0</v>
      </c>
      <c r="AD236" s="42">
        <v>0.0</v>
      </c>
      <c r="AE236" s="42">
        <v>0.0</v>
      </c>
      <c r="AF236" s="42">
        <v>0.0</v>
      </c>
      <c r="AG236" s="25"/>
      <c r="AH236" s="25"/>
      <c r="AI236" s="25"/>
      <c r="AJ236" s="25"/>
      <c r="AK236" s="25"/>
      <c r="AL236" s="25"/>
    </row>
    <row r="237">
      <c r="A237" s="26" t="s">
        <v>402</v>
      </c>
      <c r="B237" s="25" t="s">
        <v>399</v>
      </c>
      <c r="C237" s="25" t="s">
        <v>364</v>
      </c>
      <c r="D237" s="28">
        <v>93.46864197530863</v>
      </c>
      <c r="E237" s="29">
        <v>0.21154710889345466</v>
      </c>
      <c r="F237" s="30">
        <v>30.0</v>
      </c>
      <c r="G237" s="59"/>
      <c r="H237" s="34">
        <v>26.6785908376201</v>
      </c>
      <c r="I237" s="35" t="s">
        <v>45</v>
      </c>
      <c r="J237" s="36">
        <v>5700.0</v>
      </c>
      <c r="K237" s="28">
        <v>4.680454532915807</v>
      </c>
      <c r="L237" s="28">
        <v>5.179784879013986</v>
      </c>
      <c r="M237" s="34">
        <v>27.57151507545595</v>
      </c>
      <c r="N237" s="35" t="s">
        <v>30</v>
      </c>
      <c r="O237" s="36">
        <v>6200.0</v>
      </c>
      <c r="P237" s="28">
        <v>4.447018560557411</v>
      </c>
      <c r="Q237" s="37">
        <v>5.041494650320517</v>
      </c>
      <c r="R237" s="38">
        <v>12.487238472899701</v>
      </c>
      <c r="S237" s="39">
        <v>11.819940712097193</v>
      </c>
      <c r="T237" s="40">
        <v>0.07029907210450113</v>
      </c>
      <c r="U237" s="40">
        <v>0.017024809298777144</v>
      </c>
      <c r="V237" s="40">
        <v>0.02190270409786498</v>
      </c>
      <c r="W237" s="40">
        <v>0.02075496414513843</v>
      </c>
      <c r="X237" s="39">
        <v>12.36766548268183</v>
      </c>
      <c r="Y237" s="41">
        <v>14.310925354938268</v>
      </c>
      <c r="Z237" s="41">
        <v>11.264157945826325</v>
      </c>
      <c r="AA237" s="41">
        <v>16.307357129629626</v>
      </c>
      <c r="AB237" s="42">
        <v>0.0</v>
      </c>
      <c r="AC237" s="42">
        <v>0.0</v>
      </c>
      <c r="AD237" s="42">
        <v>0.0</v>
      </c>
      <c r="AE237" s="42">
        <v>1.0</v>
      </c>
      <c r="AF237" s="42">
        <v>1.0</v>
      </c>
      <c r="AG237" s="25"/>
      <c r="AH237" s="25"/>
      <c r="AI237" s="25"/>
      <c r="AJ237" s="25"/>
      <c r="AK237" s="25"/>
      <c r="AL237" s="25"/>
    </row>
    <row r="238">
      <c r="A238" s="26" t="s">
        <v>403</v>
      </c>
      <c r="B238" s="25" t="s">
        <v>399</v>
      </c>
      <c r="C238" s="25" t="s">
        <v>364</v>
      </c>
      <c r="D238" s="28">
        <v>93.46864197530863</v>
      </c>
      <c r="E238" s="29">
        <v>0.2094763406940063</v>
      </c>
      <c r="F238" s="30">
        <v>28.0</v>
      </c>
      <c r="G238" s="59"/>
      <c r="H238" s="34">
        <v>21.93170495250947</v>
      </c>
      <c r="I238" s="35" t="s">
        <v>40</v>
      </c>
      <c r="J238" s="36">
        <v>4700.0</v>
      </c>
      <c r="K238" s="28">
        <v>4.6663202026615895</v>
      </c>
      <c r="L238" s="28">
        <v>4.474120393418061</v>
      </c>
      <c r="M238" s="34">
        <v>21.807042904291716</v>
      </c>
      <c r="N238" s="35" t="s">
        <v>28</v>
      </c>
      <c r="O238" s="36">
        <v>4500.0</v>
      </c>
      <c r="P238" s="28">
        <v>4.846009534287048</v>
      </c>
      <c r="Q238" s="37">
        <v>4.627059845550758</v>
      </c>
      <c r="R238" s="38">
        <v>11.519182943919441</v>
      </c>
      <c r="S238" s="39">
        <v>10.903616499710505</v>
      </c>
      <c r="T238" s="40">
        <v>0.05479800594211201</v>
      </c>
      <c r="U238" s="40">
        <v>0.023102992052249315</v>
      </c>
      <c r="V238" s="40">
        <v>0.04038250263678289</v>
      </c>
      <c r="W238" s="40">
        <v>0.026539800787294666</v>
      </c>
      <c r="X238" s="39">
        <v>11.862600769381901</v>
      </c>
      <c r="Y238" s="41">
        <v>10.069104183127571</v>
      </c>
      <c r="Z238" s="41">
        <v>10.509254477131222</v>
      </c>
      <c r="AA238" s="41">
        <v>11.297788427160494</v>
      </c>
      <c r="AB238" s="42">
        <v>0.0</v>
      </c>
      <c r="AC238" s="42">
        <v>1.0</v>
      </c>
      <c r="AD238" s="42">
        <v>1.0</v>
      </c>
      <c r="AE238" s="42">
        <v>0.0</v>
      </c>
      <c r="AF238" s="42">
        <v>0.0</v>
      </c>
      <c r="AG238" s="25"/>
      <c r="AH238" s="25"/>
      <c r="AI238" s="25"/>
      <c r="AJ238" s="25"/>
      <c r="AK238" s="25"/>
      <c r="AL238" s="25"/>
    </row>
    <row r="239">
      <c r="A239" s="26" t="s">
        <v>405</v>
      </c>
      <c r="B239" s="25" t="s">
        <v>399</v>
      </c>
      <c r="C239" s="25" t="s">
        <v>364</v>
      </c>
      <c r="D239" s="28">
        <v>93.46864197530863</v>
      </c>
      <c r="E239" s="29">
        <v>0.18649103247697527</v>
      </c>
      <c r="F239" s="30">
        <v>24.0</v>
      </c>
      <c r="G239" s="59"/>
      <c r="H239" s="34">
        <v>18.516899917531084</v>
      </c>
      <c r="I239" s="35" t="s">
        <v>40</v>
      </c>
      <c r="J239" s="36">
        <v>4000.0</v>
      </c>
      <c r="K239" s="28">
        <v>4.629224979382771</v>
      </c>
      <c r="L239" s="28">
        <v>3.921323484957072</v>
      </c>
      <c r="M239" s="34">
        <v>18.04593730905983</v>
      </c>
      <c r="N239" s="35" t="s">
        <v>29</v>
      </c>
      <c r="O239" s="36">
        <v>3600.0</v>
      </c>
      <c r="P239" s="28">
        <v>5.012760363627731</v>
      </c>
      <c r="Q239" s="37">
        <v>4.166875555473656</v>
      </c>
      <c r="R239" s="38">
        <v>8.610209277556363</v>
      </c>
      <c r="S239" s="39">
        <v>8.150093665651967</v>
      </c>
      <c r="T239" s="40">
        <v>0.037685454344804</v>
      </c>
      <c r="U239" s="40">
        <v>0.042174044440463035</v>
      </c>
      <c r="V239" s="40">
        <v>0.027866663510549852</v>
      </c>
      <c r="W239" s="40">
        <v>0.01786084808897658</v>
      </c>
      <c r="X239" s="39">
        <v>11.305794189136023</v>
      </c>
      <c r="Y239" s="41">
        <v>7.211105728395061</v>
      </c>
      <c r="Z239" s="41">
        <v>9.902949220170942</v>
      </c>
      <c r="AA239" s="41">
        <v>8.142988088888886</v>
      </c>
      <c r="AB239" s="42">
        <v>0.0</v>
      </c>
      <c r="AC239" s="42">
        <v>1.0</v>
      </c>
      <c r="AD239" s="42">
        <v>1.0</v>
      </c>
      <c r="AE239" s="42">
        <v>0.0</v>
      </c>
      <c r="AF239" s="42">
        <v>0.0</v>
      </c>
      <c r="AG239" s="25"/>
      <c r="AH239" s="25"/>
      <c r="AI239" s="25"/>
      <c r="AJ239" s="25"/>
      <c r="AK239" s="25"/>
      <c r="AL239" s="25"/>
    </row>
    <row r="240">
      <c r="A240" s="26" t="s">
        <v>409</v>
      </c>
      <c r="B240" s="25" t="s">
        <v>399</v>
      </c>
      <c r="C240" s="25" t="s">
        <v>364</v>
      </c>
      <c r="D240" s="28">
        <v>93.46864197530863</v>
      </c>
      <c r="E240" s="29">
        <v>0.14408328230251072</v>
      </c>
      <c r="F240" s="30">
        <v>24.0</v>
      </c>
      <c r="G240" s="59"/>
      <c r="H240" s="34">
        <v>18.21892191464096</v>
      </c>
      <c r="I240" s="35" t="s">
        <v>45</v>
      </c>
      <c r="J240" s="36">
        <v>4000.0</v>
      </c>
      <c r="K240" s="28">
        <v>4.55473047866024</v>
      </c>
      <c r="L240" s="28">
        <v>3.812670946227185</v>
      </c>
      <c r="M240" s="34">
        <v>18.85233839125327</v>
      </c>
      <c r="N240" s="35" t="s">
        <v>31</v>
      </c>
      <c r="O240" s="36">
        <v>4500.0</v>
      </c>
      <c r="P240" s="28">
        <v>4.189408531389616</v>
      </c>
      <c r="Q240" s="37">
        <v>3.5957116469663917</v>
      </c>
      <c r="R240" s="38">
        <v>6.403149484979006</v>
      </c>
      <c r="S240" s="39">
        <v>6.060975566967971</v>
      </c>
      <c r="T240" s="40">
        <v>0.058056749584564964</v>
      </c>
      <c r="U240" s="40">
        <v>6.300732513053562E-4</v>
      </c>
      <c r="V240" s="40">
        <v>0.025382950981158635</v>
      </c>
      <c r="W240" s="40">
        <v>0.024122804478547925</v>
      </c>
      <c r="X240" s="39">
        <v>6.15212023562861</v>
      </c>
      <c r="Y240" s="41">
        <v>12.066801679012347</v>
      </c>
      <c r="Z240" s="41">
        <v>5.573715769031048</v>
      </c>
      <c r="AA240" s="41">
        <v>13.27862262222222</v>
      </c>
      <c r="AB240" s="42">
        <v>0.0</v>
      </c>
      <c r="AC240" s="42">
        <v>0.0</v>
      </c>
      <c r="AD240" s="42">
        <v>0.0</v>
      </c>
      <c r="AE240" s="42">
        <v>1.0</v>
      </c>
      <c r="AF240" s="42">
        <v>1.0</v>
      </c>
      <c r="AG240" s="25"/>
      <c r="AH240" s="25"/>
      <c r="AI240" s="25"/>
      <c r="AJ240" s="25"/>
      <c r="AK240" s="25"/>
      <c r="AL240" s="25"/>
    </row>
    <row r="241">
      <c r="A241" s="26" t="s">
        <v>406</v>
      </c>
      <c r="B241" s="25" t="s">
        <v>399</v>
      </c>
      <c r="C241" s="25" t="s">
        <v>364</v>
      </c>
      <c r="D241" s="28">
        <v>93.46864197530863</v>
      </c>
      <c r="E241" s="29">
        <v>0.16069973890339426</v>
      </c>
      <c r="F241" s="30">
        <v>20.0</v>
      </c>
      <c r="G241" s="59"/>
      <c r="H241" s="34">
        <v>16.00320972895746</v>
      </c>
      <c r="I241" s="35" t="s">
        <v>58</v>
      </c>
      <c r="J241" s="36">
        <v>3900.0</v>
      </c>
      <c r="K241" s="28">
        <v>4.103387109989092</v>
      </c>
      <c r="L241" s="28">
        <v>3.1238003384493225</v>
      </c>
      <c r="M241" s="34">
        <v>16.311372570267913</v>
      </c>
      <c r="N241" s="35" t="s">
        <v>27</v>
      </c>
      <c r="O241" s="36">
        <v>4600.0</v>
      </c>
      <c r="P241" s="28">
        <v>3.545950558753894</v>
      </c>
      <c r="Q241" s="37">
        <v>2.7373941272885594</v>
      </c>
      <c r="R241" s="38">
        <v>6.040999006956481</v>
      </c>
      <c r="S241" s="39">
        <v>5.7181778228251146</v>
      </c>
      <c r="T241" s="40">
        <v>0.04787613485505897</v>
      </c>
      <c r="U241" s="40">
        <v>0.012334500392047634</v>
      </c>
      <c r="V241" s="40">
        <v>0.04495240142879582</v>
      </c>
      <c r="W241" s="40">
        <v>0.029420067601772876</v>
      </c>
      <c r="X241" s="39">
        <v>6.5881913133196015</v>
      </c>
      <c r="Y241" s="41">
        <v>9.41501841563786</v>
      </c>
      <c r="Z241" s="41">
        <v>5.775119903601248</v>
      </c>
      <c r="AA241" s="41">
        <v>10.536252666666666</v>
      </c>
      <c r="AB241" s="42">
        <v>1.0</v>
      </c>
      <c r="AC241" s="42">
        <v>1.0</v>
      </c>
      <c r="AD241" s="42">
        <v>0.0</v>
      </c>
      <c r="AE241" s="42">
        <v>0.0</v>
      </c>
      <c r="AF241" s="42">
        <v>0.0</v>
      </c>
      <c r="AG241" s="25"/>
      <c r="AH241" s="25"/>
      <c r="AI241" s="25"/>
      <c r="AJ241" s="25"/>
      <c r="AK241" s="25"/>
      <c r="AL241" s="25"/>
    </row>
    <row r="242">
      <c r="A242" s="26" t="s">
        <v>411</v>
      </c>
      <c r="B242" s="25" t="s">
        <v>399</v>
      </c>
      <c r="C242" s="25" t="s">
        <v>364</v>
      </c>
      <c r="D242" s="28">
        <v>93.46864197530863</v>
      </c>
      <c r="E242" s="29">
        <v>0.11301898734177215</v>
      </c>
      <c r="F242" s="30">
        <v>19.0</v>
      </c>
      <c r="G242" s="59"/>
      <c r="H242" s="34">
        <v>14.760757216048715</v>
      </c>
      <c r="I242" s="35" t="s">
        <v>30</v>
      </c>
      <c r="J242" s="36">
        <v>4000.0</v>
      </c>
      <c r="K242" s="28">
        <v>3.6901893040121787</v>
      </c>
      <c r="L242" s="28">
        <v>2.6478633449832456</v>
      </c>
      <c r="M242" s="34">
        <v>16.19022789231357</v>
      </c>
      <c r="N242" s="35" t="s">
        <v>31</v>
      </c>
      <c r="O242" s="36">
        <v>5000.0</v>
      </c>
      <c r="P242" s="28">
        <v>3.238045578462714</v>
      </c>
      <c r="Q242" s="37">
        <v>2.4860941112398907</v>
      </c>
      <c r="R242" s="38">
        <v>3.8666233707169795</v>
      </c>
      <c r="S242" s="39">
        <v>3.659997292201244</v>
      </c>
      <c r="T242" s="40">
        <v>0.04735308970023611</v>
      </c>
      <c r="U242" s="40">
        <v>0.001225403430320343</v>
      </c>
      <c r="V242" s="40">
        <v>0.02030668541673711</v>
      </c>
      <c r="W242" s="40">
        <v>0.020481743049640018</v>
      </c>
      <c r="X242" s="39">
        <v>4.035035823044602</v>
      </c>
      <c r="Y242" s="41">
        <v>10.725721393004113</v>
      </c>
      <c r="Z242" s="41">
        <v>3.6334752756469046</v>
      </c>
      <c r="AA242" s="41">
        <v>12.556752616666664</v>
      </c>
      <c r="AB242" s="42">
        <v>0.0</v>
      </c>
      <c r="AC242" s="42">
        <v>0.0</v>
      </c>
      <c r="AD242" s="42">
        <v>0.0</v>
      </c>
      <c r="AE242" s="42">
        <v>1.0</v>
      </c>
      <c r="AF242" s="42">
        <v>0.0</v>
      </c>
      <c r="AG242" s="25"/>
      <c r="AH242" s="25"/>
      <c r="AI242" s="25"/>
      <c r="AJ242" s="25"/>
      <c r="AK242" s="25"/>
      <c r="AL242" s="25"/>
    </row>
    <row r="243">
      <c r="A243" s="26" t="s">
        <v>408</v>
      </c>
      <c r="B243" s="25" t="s">
        <v>399</v>
      </c>
      <c r="C243" s="25" t="s">
        <v>364</v>
      </c>
      <c r="D243" s="28">
        <v>93.46864197530863</v>
      </c>
      <c r="E243" s="29">
        <v>0.16959459459459458</v>
      </c>
      <c r="F243" s="30">
        <v>18.0</v>
      </c>
      <c r="G243" s="59"/>
      <c r="H243" s="34">
        <v>14.842256991997134</v>
      </c>
      <c r="I243" s="35" t="s">
        <v>44</v>
      </c>
      <c r="J243" s="36">
        <v>3000.0</v>
      </c>
      <c r="K243" s="28">
        <v>4.947418997332378</v>
      </c>
      <c r="L243" s="28">
        <v>3.564315791178549</v>
      </c>
      <c r="M243" s="34">
        <v>14.857296447914667</v>
      </c>
      <c r="N243" s="35" t="s">
        <v>29</v>
      </c>
      <c r="O243" s="36">
        <v>3100.0</v>
      </c>
      <c r="P243" s="28">
        <v>4.79267627352086</v>
      </c>
      <c r="Q243" s="37">
        <v>3.4553939140930177</v>
      </c>
      <c r="R243" s="38">
        <v>5.78395355316008</v>
      </c>
      <c r="S243" s="39">
        <v>5.474868460968902</v>
      </c>
      <c r="T243" s="40">
        <v>0.055629021555500244</v>
      </c>
      <c r="U243" s="40">
        <v>0.016025579057379207</v>
      </c>
      <c r="V243" s="40">
        <v>0.032051158114758414</v>
      </c>
      <c r="W243" s="40">
        <v>0.023946267557003416</v>
      </c>
      <c r="X243" s="39">
        <v>6.569405908663802</v>
      </c>
      <c r="Y243" s="41">
        <v>8.272851083333332</v>
      </c>
      <c r="Z243" s="41">
        <v>5.868884492359111</v>
      </c>
      <c r="AA243" s="41">
        <v>8.988411955555556</v>
      </c>
      <c r="AB243" s="42">
        <v>0.0</v>
      </c>
      <c r="AC243" s="42">
        <v>0.0</v>
      </c>
      <c r="AD243" s="42">
        <v>1.0</v>
      </c>
      <c r="AE243" s="42">
        <v>1.0</v>
      </c>
      <c r="AF243" s="42">
        <v>0.0</v>
      </c>
      <c r="AG243" s="25"/>
      <c r="AH243" s="25"/>
      <c r="AI243" s="25"/>
      <c r="AJ243" s="25"/>
      <c r="AK243" s="25"/>
      <c r="AL243" s="25"/>
    </row>
    <row r="244">
      <c r="A244" s="26" t="s">
        <v>410</v>
      </c>
      <c r="B244" s="25" t="s">
        <v>399</v>
      </c>
      <c r="C244" s="25" t="s">
        <v>364</v>
      </c>
      <c r="D244" s="28">
        <v>93.46864197530863</v>
      </c>
      <c r="E244" s="29">
        <v>0.1855757575757576</v>
      </c>
      <c r="F244" s="30">
        <v>5.0</v>
      </c>
      <c r="G244" s="59"/>
      <c r="H244" s="34">
        <v>4.080980209237619</v>
      </c>
      <c r="I244" s="35" t="s">
        <v>27</v>
      </c>
      <c r="J244" s="36">
        <v>3000.0</v>
      </c>
      <c r="K244" s="28">
        <v>1.3603267364125395</v>
      </c>
      <c r="L244" s="28">
        <v>0.38084992210365876</v>
      </c>
      <c r="M244" s="34">
        <v>4.049652175789211</v>
      </c>
      <c r="N244" s="35" t="s">
        <v>27</v>
      </c>
      <c r="O244" s="36">
        <v>3000.0</v>
      </c>
      <c r="P244" s="28">
        <v>1.3498840585964036</v>
      </c>
      <c r="Q244" s="37">
        <v>0.3758002835652104</v>
      </c>
      <c r="R244" s="38">
        <v>1.7835201072130253</v>
      </c>
      <c r="S244" s="39">
        <v>1.6882116868226893</v>
      </c>
      <c r="T244" s="40">
        <v>0.049240400395376575</v>
      </c>
      <c r="U244" s="40">
        <v>0.019060800153049</v>
      </c>
      <c r="V244" s="40">
        <v>0.031113953191006453</v>
      </c>
      <c r="W244" s="40">
        <v>0.034664494395986165</v>
      </c>
      <c r="X244" s="39">
        <v>1.7425603044022275</v>
      </c>
      <c r="Y244" s="41">
        <v>2.338419904835391</v>
      </c>
      <c r="Z244" s="41">
        <v>1.4810170585052609</v>
      </c>
      <c r="AA244" s="41">
        <v>2.56863511728395</v>
      </c>
      <c r="AB244" s="42">
        <v>1.0</v>
      </c>
      <c r="AC244" s="42">
        <v>0.0</v>
      </c>
      <c r="AD244" s="42">
        <v>0.0</v>
      </c>
      <c r="AE244" s="42">
        <v>0.0</v>
      </c>
      <c r="AF244" s="42">
        <v>0.0</v>
      </c>
      <c r="AG244" s="25"/>
      <c r="AH244" s="25"/>
      <c r="AI244" s="25"/>
      <c r="AJ244" s="25"/>
      <c r="AK244" s="25"/>
      <c r="AL244" s="25"/>
    </row>
    <row r="245">
      <c r="A245" s="26" t="s">
        <v>412</v>
      </c>
      <c r="B245" s="25" t="s">
        <v>399</v>
      </c>
      <c r="C245" s="25" t="s">
        <v>364</v>
      </c>
      <c r="D245" s="28">
        <v>93.46864197530863</v>
      </c>
      <c r="E245" s="29">
        <v>0.17970297029702972</v>
      </c>
      <c r="F245" s="30">
        <v>0.0</v>
      </c>
      <c r="G245" s="59"/>
      <c r="H245" s="34" t="s">
        <v>64</v>
      </c>
      <c r="I245" s="35" t="s">
        <v>30</v>
      </c>
      <c r="J245" s="36">
        <v>3000.0</v>
      </c>
      <c r="K245" s="28" t="s">
        <v>64</v>
      </c>
      <c r="L245" s="28" t="s">
        <v>64</v>
      </c>
      <c r="M245" s="34" t="s">
        <v>64</v>
      </c>
      <c r="N245" s="35" t="s">
        <v>30</v>
      </c>
      <c r="O245" s="36">
        <v>3000.0</v>
      </c>
      <c r="P245" s="28" t="s">
        <v>64</v>
      </c>
      <c r="Q245" s="37" t="s">
        <v>64</v>
      </c>
      <c r="R245" s="38" t="s">
        <v>64</v>
      </c>
      <c r="S245" s="39" t="s">
        <v>64</v>
      </c>
      <c r="T245" s="40" t="s">
        <v>64</v>
      </c>
      <c r="U245" s="40" t="s">
        <v>64</v>
      </c>
      <c r="V245" s="40" t="s">
        <v>64</v>
      </c>
      <c r="W245" s="40" t="s">
        <v>64</v>
      </c>
      <c r="X245" s="39" t="s">
        <v>64</v>
      </c>
      <c r="Y245" s="41" t="s">
        <v>64</v>
      </c>
      <c r="Z245" s="41" t="s">
        <v>64</v>
      </c>
      <c r="AA245" s="41" t="s">
        <v>64</v>
      </c>
      <c r="AB245" s="42">
        <v>0.0</v>
      </c>
      <c r="AC245" s="42">
        <v>0.0</v>
      </c>
      <c r="AD245" s="42">
        <v>0.0</v>
      </c>
      <c r="AE245" s="42">
        <v>1.0</v>
      </c>
      <c r="AF245" s="42">
        <v>0.0</v>
      </c>
      <c r="AG245" s="25"/>
      <c r="AH245" s="25"/>
      <c r="AI245" s="25"/>
      <c r="AJ245" s="25"/>
      <c r="AK245" s="25"/>
      <c r="AL245" s="25"/>
    </row>
    <row r="246">
      <c r="A246" s="26" t="s">
        <v>413</v>
      </c>
      <c r="B246" s="25" t="s">
        <v>399</v>
      </c>
      <c r="C246" s="25" t="s">
        <v>364</v>
      </c>
      <c r="D246" s="28">
        <v>93.46864197530863</v>
      </c>
      <c r="E246" s="29">
        <v>0.17676923076923076</v>
      </c>
      <c r="F246" s="30">
        <v>0.0</v>
      </c>
      <c r="G246" s="59"/>
      <c r="H246" s="34" t="s">
        <v>64</v>
      </c>
      <c r="I246" s="35" t="s">
        <v>29</v>
      </c>
      <c r="J246" s="36">
        <v>3000.0</v>
      </c>
      <c r="K246" s="28" t="s">
        <v>64</v>
      </c>
      <c r="L246" s="28" t="s">
        <v>64</v>
      </c>
      <c r="M246" s="34" t="s">
        <v>64</v>
      </c>
      <c r="N246" s="35" t="s">
        <v>29</v>
      </c>
      <c r="O246" s="36">
        <v>3000.0</v>
      </c>
      <c r="P246" s="28" t="s">
        <v>64</v>
      </c>
      <c r="Q246" s="37" t="s">
        <v>64</v>
      </c>
      <c r="R246" s="38" t="s">
        <v>64</v>
      </c>
      <c r="S246" s="39" t="s">
        <v>64</v>
      </c>
      <c r="T246" s="40" t="s">
        <v>64</v>
      </c>
      <c r="U246" s="40" t="s">
        <v>64</v>
      </c>
      <c r="V246" s="40" t="s">
        <v>64</v>
      </c>
      <c r="W246" s="40" t="s">
        <v>64</v>
      </c>
      <c r="X246" s="39" t="s">
        <v>64</v>
      </c>
      <c r="Y246" s="41" t="s">
        <v>64</v>
      </c>
      <c r="Z246" s="41" t="s">
        <v>64</v>
      </c>
      <c r="AA246" s="41" t="s">
        <v>64</v>
      </c>
      <c r="AB246" s="42">
        <v>0.0</v>
      </c>
      <c r="AC246" s="42">
        <v>0.0</v>
      </c>
      <c r="AD246" s="42">
        <v>1.0</v>
      </c>
      <c r="AE246" s="42">
        <v>0.0</v>
      </c>
      <c r="AF246" s="42">
        <v>0.0</v>
      </c>
      <c r="AG246" s="25"/>
      <c r="AH246" s="25"/>
      <c r="AI246" s="25"/>
      <c r="AJ246" s="25"/>
      <c r="AK246" s="25"/>
      <c r="AL246" s="25"/>
    </row>
    <row r="247">
      <c r="A247" s="26" t="s">
        <v>404</v>
      </c>
      <c r="B247" s="25" t="s">
        <v>399</v>
      </c>
      <c r="C247" s="25" t="s">
        <v>364</v>
      </c>
      <c r="D247" s="28">
        <v>93.46864197530863</v>
      </c>
      <c r="E247" s="29">
        <v>0.1998226499719679</v>
      </c>
      <c r="F247" s="30">
        <v>0.0</v>
      </c>
      <c r="G247" s="59"/>
      <c r="H247" s="34" t="s">
        <v>64</v>
      </c>
      <c r="I247" s="35" t="s">
        <v>31</v>
      </c>
      <c r="J247" s="36">
        <v>5000.0</v>
      </c>
      <c r="K247" s="28" t="s">
        <v>64</v>
      </c>
      <c r="L247" s="28" t="s">
        <v>64</v>
      </c>
      <c r="M247" s="34" t="s">
        <v>64</v>
      </c>
      <c r="N247" s="35" t="s">
        <v>31</v>
      </c>
      <c r="O247" s="36">
        <v>6200.0</v>
      </c>
      <c r="P247" s="28" t="s">
        <v>64</v>
      </c>
      <c r="Q247" s="37" t="s">
        <v>64</v>
      </c>
      <c r="R247" s="38" t="s">
        <v>64</v>
      </c>
      <c r="S247" s="39" t="s">
        <v>64</v>
      </c>
      <c r="T247" s="40" t="s">
        <v>64</v>
      </c>
      <c r="U247" s="40" t="s">
        <v>64</v>
      </c>
      <c r="V247" s="40" t="s">
        <v>64</v>
      </c>
      <c r="W247" s="40" t="s">
        <v>64</v>
      </c>
      <c r="X247" s="39" t="s">
        <v>64</v>
      </c>
      <c r="Y247" s="41" t="s">
        <v>64</v>
      </c>
      <c r="Z247" s="41" t="s">
        <v>64</v>
      </c>
      <c r="AA247" s="41" t="s">
        <v>64</v>
      </c>
      <c r="AB247" s="42">
        <v>0.0</v>
      </c>
      <c r="AC247" s="42">
        <v>0.0</v>
      </c>
      <c r="AD247" s="42">
        <v>0.0</v>
      </c>
      <c r="AE247" s="42">
        <v>0.0</v>
      </c>
      <c r="AF247" s="42">
        <v>1.0</v>
      </c>
      <c r="AG247" s="25"/>
      <c r="AH247" s="25"/>
      <c r="AI247" s="25"/>
      <c r="AJ247" s="25"/>
      <c r="AK247" s="25"/>
      <c r="AL247" s="25"/>
    </row>
    <row r="248">
      <c r="A248" s="26" t="s">
        <v>605</v>
      </c>
      <c r="B248" s="25" t="s">
        <v>399</v>
      </c>
      <c r="C248" s="25" t="s">
        <v>364</v>
      </c>
      <c r="D248" s="28">
        <v>93.46864197530863</v>
      </c>
      <c r="E248" s="29">
        <v>0.1807800586510264</v>
      </c>
      <c r="F248" s="30">
        <v>0.0</v>
      </c>
      <c r="G248" s="59"/>
      <c r="H248" s="34" t="s">
        <v>64</v>
      </c>
      <c r="I248" s="35" t="s">
        <v>40</v>
      </c>
      <c r="J248" s="36">
        <v>3000.0</v>
      </c>
      <c r="K248" s="28" t="s">
        <v>64</v>
      </c>
      <c r="L248" s="28" t="s">
        <v>64</v>
      </c>
      <c r="M248" s="34" t="s">
        <v>64</v>
      </c>
      <c r="N248" s="35" t="s">
        <v>29</v>
      </c>
      <c r="O248" s="36">
        <v>3000.0</v>
      </c>
      <c r="P248" s="28" t="s">
        <v>64</v>
      </c>
      <c r="Q248" s="37" t="s">
        <v>64</v>
      </c>
      <c r="R248" s="38" t="s">
        <v>64</v>
      </c>
      <c r="S248" s="39" t="s">
        <v>64</v>
      </c>
      <c r="T248" s="40" t="s">
        <v>64</v>
      </c>
      <c r="U248" s="40" t="s">
        <v>64</v>
      </c>
      <c r="V248" s="40" t="s">
        <v>64</v>
      </c>
      <c r="W248" s="40" t="s">
        <v>64</v>
      </c>
      <c r="X248" s="39" t="s">
        <v>64</v>
      </c>
      <c r="Y248" s="41" t="s">
        <v>64</v>
      </c>
      <c r="Z248" s="41" t="s">
        <v>64</v>
      </c>
      <c r="AA248" s="41" t="s">
        <v>64</v>
      </c>
      <c r="AB248" s="42">
        <v>0.0</v>
      </c>
      <c r="AC248" s="42">
        <v>1.0</v>
      </c>
      <c r="AD248" s="42">
        <v>1.0</v>
      </c>
      <c r="AE248" s="42">
        <v>0.0</v>
      </c>
      <c r="AF248" s="42">
        <v>0.0</v>
      </c>
      <c r="AG248" s="25"/>
      <c r="AH248" s="25"/>
      <c r="AI248" s="25"/>
      <c r="AJ248" s="25"/>
      <c r="AK248" s="25"/>
      <c r="AL248" s="25"/>
    </row>
    <row r="249">
      <c r="A249" s="26" t="s">
        <v>603</v>
      </c>
      <c r="B249" s="25" t="s">
        <v>399</v>
      </c>
      <c r="C249" s="25" t="s">
        <v>364</v>
      </c>
      <c r="D249" s="28">
        <v>93.46864197530863</v>
      </c>
      <c r="E249" s="29">
        <v>0.17351851851851854</v>
      </c>
      <c r="F249" s="30">
        <v>0.0</v>
      </c>
      <c r="G249" s="59"/>
      <c r="H249" s="34" t="s">
        <v>64</v>
      </c>
      <c r="I249" s="35" t="s">
        <v>64</v>
      </c>
      <c r="J249" s="36" t="s">
        <v>64</v>
      </c>
      <c r="K249" s="28" t="s">
        <v>64</v>
      </c>
      <c r="L249" s="28" t="s">
        <v>64</v>
      </c>
      <c r="M249" s="34" t="s">
        <v>64</v>
      </c>
      <c r="N249" s="35" t="s">
        <v>30</v>
      </c>
      <c r="O249" s="36">
        <v>3000.0</v>
      </c>
      <c r="P249" s="28" t="s">
        <v>64</v>
      </c>
      <c r="Q249" s="37" t="s">
        <v>64</v>
      </c>
      <c r="R249" s="38" t="s">
        <v>64</v>
      </c>
      <c r="S249" s="39" t="s">
        <v>64</v>
      </c>
      <c r="T249" s="40" t="s">
        <v>64</v>
      </c>
      <c r="U249" s="40" t="s">
        <v>64</v>
      </c>
      <c r="V249" s="40" t="s">
        <v>64</v>
      </c>
      <c r="W249" s="40" t="s">
        <v>64</v>
      </c>
      <c r="X249" s="39" t="s">
        <v>64</v>
      </c>
      <c r="Y249" s="41" t="s">
        <v>64</v>
      </c>
      <c r="Z249" s="41" t="s">
        <v>64</v>
      </c>
      <c r="AA249" s="41" t="s">
        <v>64</v>
      </c>
      <c r="AB249" s="42">
        <v>0.0</v>
      </c>
      <c r="AC249" s="42">
        <v>0.0</v>
      </c>
      <c r="AD249" s="42">
        <v>0.0</v>
      </c>
      <c r="AE249" s="42">
        <v>0.0</v>
      </c>
      <c r="AF249" s="42">
        <v>0.0</v>
      </c>
      <c r="AG249" s="25"/>
      <c r="AH249" s="25"/>
      <c r="AI249" s="25"/>
      <c r="AJ249" s="25"/>
      <c r="AK249" s="25"/>
      <c r="AL249" s="25"/>
    </row>
    <row r="250">
      <c r="A250" s="26" t="s">
        <v>414</v>
      </c>
      <c r="B250" s="25" t="s">
        <v>399</v>
      </c>
      <c r="C250" s="25" t="s">
        <v>364</v>
      </c>
      <c r="D250" s="28">
        <v>93.46864197530863</v>
      </c>
      <c r="E250" s="29">
        <v>0.18</v>
      </c>
      <c r="F250" s="30">
        <v>0.0</v>
      </c>
      <c r="G250" s="59"/>
      <c r="H250" s="34" t="s">
        <v>64</v>
      </c>
      <c r="I250" s="35" t="s">
        <v>27</v>
      </c>
      <c r="J250" s="36">
        <v>3000.0</v>
      </c>
      <c r="K250" s="28" t="s">
        <v>64</v>
      </c>
      <c r="L250" s="28" t="s">
        <v>64</v>
      </c>
      <c r="M250" s="34" t="s">
        <v>64</v>
      </c>
      <c r="N250" s="35" t="s">
        <v>27</v>
      </c>
      <c r="O250" s="36">
        <v>3000.0</v>
      </c>
      <c r="P250" s="28" t="s">
        <v>64</v>
      </c>
      <c r="Q250" s="37" t="s">
        <v>64</v>
      </c>
      <c r="R250" s="38" t="s">
        <v>64</v>
      </c>
      <c r="S250" s="39" t="s">
        <v>64</v>
      </c>
      <c r="T250" s="40" t="s">
        <v>64</v>
      </c>
      <c r="U250" s="40" t="s">
        <v>64</v>
      </c>
      <c r="V250" s="40" t="s">
        <v>64</v>
      </c>
      <c r="W250" s="40" t="s">
        <v>64</v>
      </c>
      <c r="X250" s="39" t="s">
        <v>64</v>
      </c>
      <c r="Y250" s="41" t="s">
        <v>64</v>
      </c>
      <c r="Z250" s="41" t="s">
        <v>64</v>
      </c>
      <c r="AA250" s="41" t="s">
        <v>64</v>
      </c>
      <c r="AB250" s="42">
        <v>1.0</v>
      </c>
      <c r="AC250" s="42">
        <v>0.0</v>
      </c>
      <c r="AD250" s="42">
        <v>0.0</v>
      </c>
      <c r="AE250" s="42">
        <v>0.0</v>
      </c>
      <c r="AF250" s="42">
        <v>0.0</v>
      </c>
      <c r="AG250" s="25"/>
      <c r="AH250" s="25"/>
      <c r="AI250" s="25"/>
      <c r="AJ250" s="25"/>
      <c r="AK250" s="25"/>
      <c r="AL250" s="25"/>
    </row>
    <row r="251">
      <c r="A251" s="26" t="s">
        <v>415</v>
      </c>
      <c r="B251" s="25" t="s">
        <v>399</v>
      </c>
      <c r="C251" s="25" t="s">
        <v>364</v>
      </c>
      <c r="D251" s="28">
        <v>93.46864197530863</v>
      </c>
      <c r="E251" s="29">
        <v>0.18</v>
      </c>
      <c r="F251" s="30">
        <v>0.0</v>
      </c>
      <c r="G251" s="59"/>
      <c r="H251" s="34" t="s">
        <v>64</v>
      </c>
      <c r="I251" s="35" t="s">
        <v>30</v>
      </c>
      <c r="J251" s="36">
        <v>3000.0</v>
      </c>
      <c r="K251" s="28" t="s">
        <v>64</v>
      </c>
      <c r="L251" s="28" t="s">
        <v>64</v>
      </c>
      <c r="M251" s="34" t="s">
        <v>64</v>
      </c>
      <c r="N251" s="35" t="s">
        <v>30</v>
      </c>
      <c r="O251" s="36">
        <v>3000.0</v>
      </c>
      <c r="P251" s="28" t="s">
        <v>64</v>
      </c>
      <c r="Q251" s="37" t="s">
        <v>64</v>
      </c>
      <c r="R251" s="38" t="s">
        <v>64</v>
      </c>
      <c r="S251" s="39" t="s">
        <v>64</v>
      </c>
      <c r="T251" s="40" t="s">
        <v>64</v>
      </c>
      <c r="U251" s="40" t="s">
        <v>64</v>
      </c>
      <c r="V251" s="40" t="s">
        <v>64</v>
      </c>
      <c r="W251" s="40" t="s">
        <v>64</v>
      </c>
      <c r="X251" s="39" t="s">
        <v>64</v>
      </c>
      <c r="Y251" s="41" t="s">
        <v>64</v>
      </c>
      <c r="Z251" s="41" t="s">
        <v>64</v>
      </c>
      <c r="AA251" s="41" t="s">
        <v>64</v>
      </c>
      <c r="AB251" s="42">
        <v>0.0</v>
      </c>
      <c r="AC251" s="42">
        <v>0.0</v>
      </c>
      <c r="AD251" s="42">
        <v>0.0</v>
      </c>
      <c r="AE251" s="42">
        <v>1.0</v>
      </c>
      <c r="AF251" s="42">
        <v>0.0</v>
      </c>
      <c r="AG251" s="25"/>
      <c r="AH251" s="25"/>
      <c r="AI251" s="25"/>
      <c r="AJ251" s="25"/>
      <c r="AK251" s="25"/>
      <c r="AL251" s="25"/>
    </row>
    <row r="252">
      <c r="A252" s="26" t="s">
        <v>407</v>
      </c>
      <c r="B252" s="25" t="s">
        <v>399</v>
      </c>
      <c r="C252" s="25" t="s">
        <v>364</v>
      </c>
      <c r="D252" s="28">
        <v>93.46864197530863</v>
      </c>
      <c r="E252" s="29">
        <v>0.1442160828811051</v>
      </c>
      <c r="F252" s="30">
        <v>0.0</v>
      </c>
      <c r="G252" s="59"/>
      <c r="H252" s="34" t="s">
        <v>64</v>
      </c>
      <c r="I252" s="35" t="s">
        <v>30</v>
      </c>
      <c r="J252" s="36">
        <v>3000.0</v>
      </c>
      <c r="K252" s="28" t="s">
        <v>64</v>
      </c>
      <c r="L252" s="28" t="s">
        <v>64</v>
      </c>
      <c r="M252" s="34" t="s">
        <v>64</v>
      </c>
      <c r="N252" s="35" t="s">
        <v>30</v>
      </c>
      <c r="O252" s="36">
        <v>3000.0</v>
      </c>
      <c r="P252" s="28" t="s">
        <v>64</v>
      </c>
      <c r="Q252" s="37" t="s">
        <v>64</v>
      </c>
      <c r="R252" s="38" t="s">
        <v>64</v>
      </c>
      <c r="S252" s="39" t="s">
        <v>64</v>
      </c>
      <c r="T252" s="40" t="s">
        <v>64</v>
      </c>
      <c r="U252" s="40" t="s">
        <v>64</v>
      </c>
      <c r="V252" s="40" t="s">
        <v>64</v>
      </c>
      <c r="W252" s="40" t="s">
        <v>64</v>
      </c>
      <c r="X252" s="39" t="s">
        <v>64</v>
      </c>
      <c r="Y252" s="41" t="s">
        <v>64</v>
      </c>
      <c r="Z252" s="41" t="s">
        <v>64</v>
      </c>
      <c r="AA252" s="41" t="s">
        <v>64</v>
      </c>
      <c r="AB252" s="42">
        <v>0.0</v>
      </c>
      <c r="AC252" s="42">
        <v>0.0</v>
      </c>
      <c r="AD252" s="42">
        <v>0.0</v>
      </c>
      <c r="AE252" s="42">
        <v>1.0</v>
      </c>
      <c r="AF252" s="42">
        <v>0.0</v>
      </c>
      <c r="AG252" s="25"/>
      <c r="AH252" s="25"/>
      <c r="AI252" s="25"/>
      <c r="AJ252" s="25"/>
      <c r="AK252" s="25"/>
      <c r="AL252" s="25"/>
    </row>
    <row r="253">
      <c r="A253" s="26" t="s">
        <v>433</v>
      </c>
      <c r="B253" s="25" t="s">
        <v>400</v>
      </c>
      <c r="C253" s="25" t="s">
        <v>493</v>
      </c>
      <c r="D253" s="28">
        <v>98.3783380018674</v>
      </c>
      <c r="E253" s="29">
        <v>0.3064592136560795</v>
      </c>
      <c r="F253" s="30">
        <v>35.0</v>
      </c>
      <c r="G253" s="59"/>
      <c r="H253" s="34">
        <v>47.214193024103565</v>
      </c>
      <c r="I253" s="35" t="s">
        <v>27</v>
      </c>
      <c r="J253" s="36">
        <v>10100.0</v>
      </c>
      <c r="K253" s="28">
        <v>4.674672576643917</v>
      </c>
      <c r="L253" s="28">
        <v>7.857011252180062</v>
      </c>
      <c r="M253" s="34">
        <v>46.66017475712141</v>
      </c>
      <c r="N253" s="35" t="s">
        <v>27</v>
      </c>
      <c r="O253" s="36">
        <v>10300.0</v>
      </c>
      <c r="P253" s="28">
        <v>4.5301140540894576</v>
      </c>
      <c r="Q253" s="37">
        <v>7.548534906868494</v>
      </c>
      <c r="R253" s="38">
        <v>24.194138103875844</v>
      </c>
      <c r="S253" s="39">
        <v>24.651041164620903</v>
      </c>
      <c r="T253" s="40">
        <v>0.10035969459264761</v>
      </c>
      <c r="U253" s="40">
        <v>0.018053531652979068</v>
      </c>
      <c r="V253" s="40">
        <v>0.07053212055729088</v>
      </c>
      <c r="W253" s="40">
        <v>0.06111288665138877</v>
      </c>
      <c r="X253" s="39">
        <v>21.798764265933627</v>
      </c>
      <c r="Y253" s="41">
        <v>25.415428758169934</v>
      </c>
      <c r="Z253" s="41">
        <v>18.959294234245593</v>
      </c>
      <c r="AA253" s="41">
        <v>27.700880522875817</v>
      </c>
      <c r="AB253" s="42">
        <v>1.0</v>
      </c>
      <c r="AC253" s="42">
        <v>0.0</v>
      </c>
      <c r="AD253" s="42">
        <v>0.0</v>
      </c>
      <c r="AE253" s="42">
        <v>0.0</v>
      </c>
      <c r="AF253" s="42">
        <v>0.0</v>
      </c>
      <c r="AG253" s="25"/>
      <c r="AH253" s="25"/>
      <c r="AI253" s="25"/>
      <c r="AJ253" s="25"/>
      <c r="AK253" s="25"/>
      <c r="AL253" s="25"/>
    </row>
    <row r="254">
      <c r="A254" s="26" t="s">
        <v>437</v>
      </c>
      <c r="B254" s="25" t="s">
        <v>400</v>
      </c>
      <c r="C254" s="25" t="s">
        <v>493</v>
      </c>
      <c r="D254" s="28">
        <v>98.3783380018674</v>
      </c>
      <c r="E254" s="29">
        <v>0.15038805970149252</v>
      </c>
      <c r="F254" s="30">
        <v>35.0</v>
      </c>
      <c r="G254" s="59"/>
      <c r="H254" s="34">
        <v>25.120390794351803</v>
      </c>
      <c r="I254" s="35" t="s">
        <v>40</v>
      </c>
      <c r="J254" s="36">
        <v>4200.0</v>
      </c>
      <c r="K254" s="28">
        <v>5.981045427226619</v>
      </c>
      <c r="L254" s="28">
        <v>6.333846752481338</v>
      </c>
      <c r="M254" s="34">
        <v>25.270462049580267</v>
      </c>
      <c r="N254" s="35" t="s">
        <v>29</v>
      </c>
      <c r="O254" s="36">
        <v>5300.0</v>
      </c>
      <c r="P254" s="28">
        <v>4.768011707467974</v>
      </c>
      <c r="Q254" s="37">
        <v>5.0713247975384395</v>
      </c>
      <c r="R254" s="38">
        <v>10.316872697877235</v>
      </c>
      <c r="S254" s="39">
        <v>10.511705458306178</v>
      </c>
      <c r="T254" s="40">
        <v>0.043652744434698014</v>
      </c>
      <c r="U254" s="40">
        <v>0.018805758205126602</v>
      </c>
      <c r="V254" s="40">
        <v>0.025626499523048164</v>
      </c>
      <c r="W254" s="40">
        <v>0.019780149821972536</v>
      </c>
      <c r="X254" s="39">
        <v>12.113186110255944</v>
      </c>
      <c r="Y254" s="41">
        <v>13.007204684095859</v>
      </c>
      <c r="Z254" s="41">
        <v>10.7292213959855</v>
      </c>
      <c r="AA254" s="41">
        <v>14.541240653594768</v>
      </c>
      <c r="AB254" s="42">
        <v>0.0</v>
      </c>
      <c r="AC254" s="42">
        <v>1.0</v>
      </c>
      <c r="AD254" s="42">
        <v>1.0</v>
      </c>
      <c r="AE254" s="42">
        <v>0.0</v>
      </c>
      <c r="AF254" s="42">
        <v>0.0</v>
      </c>
      <c r="AG254" s="25"/>
      <c r="AH254" s="25"/>
      <c r="AI254" s="25"/>
      <c r="AJ254" s="25"/>
      <c r="AK254" s="25"/>
      <c r="AL254" s="25"/>
    </row>
    <row r="255">
      <c r="A255" s="26" t="s">
        <v>434</v>
      </c>
      <c r="B255" s="25" t="s">
        <v>400</v>
      </c>
      <c r="C255" s="25" t="s">
        <v>493</v>
      </c>
      <c r="D255" s="28">
        <v>98.3783380018674</v>
      </c>
      <c r="E255" s="29">
        <v>0.15233558489407428</v>
      </c>
      <c r="F255" s="30">
        <v>34.0</v>
      </c>
      <c r="G255" s="59"/>
      <c r="H255" s="34">
        <v>28.803638494114104</v>
      </c>
      <c r="I255" s="35" t="s">
        <v>44</v>
      </c>
      <c r="J255" s="36">
        <v>5900.0</v>
      </c>
      <c r="K255" s="28">
        <v>4.881972626121034</v>
      </c>
      <c r="L255" s="28">
        <v>5.714588360357437</v>
      </c>
      <c r="M255" s="34">
        <v>29.30937989409749</v>
      </c>
      <c r="N255" s="35" t="s">
        <v>30</v>
      </c>
      <c r="O255" s="36">
        <v>6900.0</v>
      </c>
      <c r="P255" s="28">
        <v>4.247736216535867</v>
      </c>
      <c r="Q255" s="37">
        <v>5.035944411441303</v>
      </c>
      <c r="R255" s="38">
        <v>10.169700713908123</v>
      </c>
      <c r="S255" s="39">
        <v>10.36175415111246</v>
      </c>
      <c r="T255" s="40">
        <v>0.05163574297875612</v>
      </c>
      <c r="U255" s="40">
        <v>0.02245032303424179</v>
      </c>
      <c r="V255" s="40">
        <v>0.021962272533497404</v>
      </c>
      <c r="W255" s="40">
        <v>0.01288453321965181</v>
      </c>
      <c r="X255" s="39">
        <v>13.753494896230505</v>
      </c>
      <c r="Y255" s="41">
        <v>15.050143597883597</v>
      </c>
      <c r="Z255" s="41">
        <v>12.522346243303838</v>
      </c>
      <c r="AA255" s="41">
        <v>16.78703365079365</v>
      </c>
      <c r="AB255" s="42">
        <v>0.0</v>
      </c>
      <c r="AC255" s="42">
        <v>0.0</v>
      </c>
      <c r="AD255" s="42">
        <v>1.0</v>
      </c>
      <c r="AE255" s="42">
        <v>1.0</v>
      </c>
      <c r="AF255" s="42">
        <v>0.0</v>
      </c>
      <c r="AG255" s="25"/>
      <c r="AH255" s="25"/>
      <c r="AI255" s="25"/>
      <c r="AJ255" s="25"/>
      <c r="AK255" s="25"/>
      <c r="AL255" s="25"/>
    </row>
    <row r="256">
      <c r="A256" s="26" t="s">
        <v>435</v>
      </c>
      <c r="B256" s="25" t="s">
        <v>400</v>
      </c>
      <c r="C256" s="25" t="s">
        <v>493</v>
      </c>
      <c r="D256" s="28">
        <v>98.3783380018674</v>
      </c>
      <c r="E256" s="29">
        <v>0.2641346998535871</v>
      </c>
      <c r="F256" s="30">
        <v>33.0</v>
      </c>
      <c r="G256" s="59"/>
      <c r="H256" s="34">
        <v>34.23097702161236</v>
      </c>
      <c r="I256" s="35" t="s">
        <v>28</v>
      </c>
      <c r="J256" s="36">
        <v>7300.0</v>
      </c>
      <c r="K256" s="28">
        <v>4.689174934467447</v>
      </c>
      <c r="L256" s="28">
        <v>6.228297070120331</v>
      </c>
      <c r="M256" s="34">
        <v>33.21815902422433</v>
      </c>
      <c r="N256" s="35" t="s">
        <v>28</v>
      </c>
      <c r="O256" s="36">
        <v>8000.0</v>
      </c>
      <c r="P256" s="28">
        <v>4.152269878028041</v>
      </c>
      <c r="Q256" s="37">
        <v>5.395227721206876</v>
      </c>
      <c r="R256" s="38">
        <v>18.926297153167653</v>
      </c>
      <c r="S256" s="39">
        <v>19.283717742432927</v>
      </c>
      <c r="T256" s="40">
        <v>0.08106493899377061</v>
      </c>
      <c r="U256" s="40">
        <v>0.036700505003837564</v>
      </c>
      <c r="V256" s="40">
        <v>0.05008539506406067</v>
      </c>
      <c r="W256" s="40">
        <v>0.032058970547469874</v>
      </c>
      <c r="X256" s="39">
        <v>21.95689591050125</v>
      </c>
      <c r="Y256" s="41">
        <v>12.274081111111109</v>
      </c>
      <c r="Z256" s="41">
        <v>19.63161865447643</v>
      </c>
      <c r="AA256" s="41">
        <v>13.586540369747897</v>
      </c>
      <c r="AB256" s="42">
        <v>0.0</v>
      </c>
      <c r="AC256" s="42">
        <v>1.0</v>
      </c>
      <c r="AD256" s="42">
        <v>0.0</v>
      </c>
      <c r="AE256" s="42">
        <v>0.0</v>
      </c>
      <c r="AF256" s="42">
        <v>0.0</v>
      </c>
      <c r="AG256" s="25"/>
      <c r="AH256" s="25"/>
      <c r="AI256" s="25"/>
      <c r="AJ256" s="25"/>
      <c r="AK256" s="25"/>
      <c r="AL256" s="25"/>
    </row>
    <row r="257">
      <c r="A257" s="26" t="s">
        <v>436</v>
      </c>
      <c r="B257" s="25" t="s">
        <v>400</v>
      </c>
      <c r="C257" s="25" t="s">
        <v>493</v>
      </c>
      <c r="D257" s="28">
        <v>98.3783380018674</v>
      </c>
      <c r="E257" s="29">
        <v>0.14855489241400974</v>
      </c>
      <c r="F257" s="30">
        <v>32.0</v>
      </c>
      <c r="G257" s="59"/>
      <c r="H257" s="34">
        <v>30.185832198861576</v>
      </c>
      <c r="I257" s="35" t="s">
        <v>31</v>
      </c>
      <c r="J257" s="36">
        <v>5500.0</v>
      </c>
      <c r="K257" s="28">
        <v>5.488333127065741</v>
      </c>
      <c r="L257" s="28">
        <v>6.64862070248536</v>
      </c>
      <c r="M257" s="34">
        <v>30.719654658394433</v>
      </c>
      <c r="N257" s="35" t="s">
        <v>31</v>
      </c>
      <c r="O257" s="36">
        <v>6100.0</v>
      </c>
      <c r="P257" s="28">
        <v>5.03600896039253</v>
      </c>
      <c r="Q257" s="37">
        <v>6.179464179742865</v>
      </c>
      <c r="R257" s="38">
        <v>9.302230308022027</v>
      </c>
      <c r="S257" s="39">
        <v>9.477901682684877</v>
      </c>
      <c r="T257" s="40">
        <v>0.07967111948635844</v>
      </c>
      <c r="U257" s="40">
        <v>0.0</v>
      </c>
      <c r="V257" s="40">
        <v>0.024319633542844457</v>
      </c>
      <c r="W257" s="40">
        <v>0.022471341393588275</v>
      </c>
      <c r="X257" s="39">
        <v>11.308668775269922</v>
      </c>
      <c r="Y257" s="41">
        <v>18.877163423591654</v>
      </c>
      <c r="Z257" s="41">
        <v>10.571771035611993</v>
      </c>
      <c r="AA257" s="41">
        <v>20.14788362278244</v>
      </c>
      <c r="AB257" s="42">
        <v>0.0</v>
      </c>
      <c r="AC257" s="42">
        <v>0.0</v>
      </c>
      <c r="AD257" s="42">
        <v>0.0</v>
      </c>
      <c r="AE257" s="42">
        <v>0.0</v>
      </c>
      <c r="AF257" s="42">
        <v>1.0</v>
      </c>
      <c r="AG257" s="25"/>
      <c r="AH257" s="25"/>
      <c r="AI257" s="25"/>
      <c r="AJ257" s="25"/>
      <c r="AK257" s="25"/>
      <c r="AL257" s="25"/>
    </row>
    <row r="258">
      <c r="A258" s="26" t="s">
        <v>438</v>
      </c>
      <c r="B258" s="25" t="s">
        <v>400</v>
      </c>
      <c r="C258" s="25" t="s">
        <v>493</v>
      </c>
      <c r="D258" s="28">
        <v>98.3783380018674</v>
      </c>
      <c r="E258" s="29">
        <v>0.17019580419580418</v>
      </c>
      <c r="F258" s="30">
        <v>21.0</v>
      </c>
      <c r="G258" s="59"/>
      <c r="H258" s="34">
        <v>17.955856540472446</v>
      </c>
      <c r="I258" s="35" t="s">
        <v>30</v>
      </c>
      <c r="J258" s="36">
        <v>3000.0</v>
      </c>
      <c r="K258" s="28">
        <v>5.985285513490815</v>
      </c>
      <c r="L258" s="28">
        <v>4.957097719615903</v>
      </c>
      <c r="M258" s="34">
        <v>17.577255579044575</v>
      </c>
      <c r="N258" s="35" t="s">
        <v>30</v>
      </c>
      <c r="O258" s="36">
        <v>3100.0</v>
      </c>
      <c r="P258" s="28">
        <v>5.670082444853088</v>
      </c>
      <c r="Q258" s="37">
        <v>4.6233503850665505</v>
      </c>
      <c r="R258" s="38">
        <v>7.131435687217882</v>
      </c>
      <c r="S258" s="39">
        <v>7.266111895934505</v>
      </c>
      <c r="T258" s="40">
        <v>0.060407795386064625</v>
      </c>
      <c r="U258" s="40">
        <v>0.021623808529001785</v>
      </c>
      <c r="V258" s="40">
        <v>0.0281704661570482</v>
      </c>
      <c r="W258" s="40">
        <v>0.02221895922246055</v>
      </c>
      <c r="X258" s="39">
        <v>9.191730069884214</v>
      </c>
      <c r="Y258" s="41">
        <v>8.764126470588234</v>
      </c>
      <c r="Z258" s="41">
        <v>8.24822224571124</v>
      </c>
      <c r="AA258" s="41">
        <v>9.329033333333333</v>
      </c>
      <c r="AB258" s="42">
        <v>0.0</v>
      </c>
      <c r="AC258" s="42">
        <v>0.0</v>
      </c>
      <c r="AD258" s="42">
        <v>0.0</v>
      </c>
      <c r="AE258" s="42">
        <v>1.0</v>
      </c>
      <c r="AF258" s="42">
        <v>0.0</v>
      </c>
      <c r="AG258" s="25"/>
      <c r="AH258" s="25"/>
      <c r="AI258" s="25"/>
      <c r="AJ258" s="25"/>
      <c r="AK258" s="25"/>
      <c r="AL258" s="25"/>
    </row>
    <row r="259">
      <c r="A259" s="26" t="s">
        <v>441</v>
      </c>
      <c r="B259" s="25" t="s">
        <v>400</v>
      </c>
      <c r="C259" s="25" t="s">
        <v>493</v>
      </c>
      <c r="D259" s="28">
        <v>98.3783380018674</v>
      </c>
      <c r="E259" s="29">
        <v>0.13896316359696642</v>
      </c>
      <c r="F259" s="30">
        <v>17.0</v>
      </c>
      <c r="G259" s="59"/>
      <c r="H259" s="34">
        <v>14.438972847809302</v>
      </c>
      <c r="I259" s="35" t="s">
        <v>31</v>
      </c>
      <c r="J259" s="36">
        <v>4000.0</v>
      </c>
      <c r="K259" s="28">
        <v>3.6097432119523254</v>
      </c>
      <c r="L259" s="28">
        <v>2.548682828845262</v>
      </c>
      <c r="M259" s="34">
        <v>15.11977480726921</v>
      </c>
      <c r="N259" s="35" t="s">
        <v>31</v>
      </c>
      <c r="O259" s="36">
        <v>3600.0</v>
      </c>
      <c r="P259" s="28">
        <v>4.199937446463669</v>
      </c>
      <c r="Q259" s="37">
        <v>3.067114070009512</v>
      </c>
      <c r="R259" s="38">
        <v>4.582998264683653</v>
      </c>
      <c r="S259" s="39">
        <v>4.6695475736746515</v>
      </c>
      <c r="T259" s="40">
        <v>0.059119182632838115</v>
      </c>
      <c r="U259" s="40">
        <v>9.644238602420573E-5</v>
      </c>
      <c r="V259" s="40">
        <v>0.03211531454606051</v>
      </c>
      <c r="W259" s="40">
        <v>0.026714540928704986</v>
      </c>
      <c r="X259" s="39">
        <v>4.785034805481258</v>
      </c>
      <c r="Y259" s="41">
        <v>9.653938042328043</v>
      </c>
      <c r="Z259" s="41">
        <v>4.31795626758667</v>
      </c>
      <c r="AA259" s="41">
        <v>10.80181853968254</v>
      </c>
      <c r="AB259" s="42">
        <v>0.0</v>
      </c>
      <c r="AC259" s="42">
        <v>0.0</v>
      </c>
      <c r="AD259" s="42">
        <v>0.0</v>
      </c>
      <c r="AE259" s="42">
        <v>0.0</v>
      </c>
      <c r="AF259" s="42">
        <v>1.0</v>
      </c>
      <c r="AG259" s="25"/>
      <c r="AH259" s="25"/>
      <c r="AI259" s="25"/>
      <c r="AJ259" s="25"/>
      <c r="AK259" s="25"/>
      <c r="AL259" s="25"/>
    </row>
    <row r="260">
      <c r="A260" s="26" t="s">
        <v>439</v>
      </c>
      <c r="B260" s="25" t="s">
        <v>400</v>
      </c>
      <c r="C260" s="25" t="s">
        <v>493</v>
      </c>
      <c r="D260" s="28">
        <v>98.3783380018674</v>
      </c>
      <c r="E260" s="29">
        <v>0.1976165413533835</v>
      </c>
      <c r="F260" s="30">
        <v>15.0</v>
      </c>
      <c r="G260" s="59"/>
      <c r="H260" s="34">
        <v>11.55890683565834</v>
      </c>
      <c r="I260" s="35" t="s">
        <v>28</v>
      </c>
      <c r="J260" s="36">
        <v>3300.0</v>
      </c>
      <c r="K260" s="28">
        <v>3.5026990411085874</v>
      </c>
      <c r="L260" s="28">
        <v>2.1014153411946133</v>
      </c>
      <c r="M260" s="34">
        <v>11.301274606730775</v>
      </c>
      <c r="N260" s="35" t="s">
        <v>28</v>
      </c>
      <c r="O260" s="36">
        <v>3200.0</v>
      </c>
      <c r="P260" s="28">
        <v>3.5316483146033675</v>
      </c>
      <c r="Q260" s="37">
        <v>2.084108061949864</v>
      </c>
      <c r="R260" s="38">
        <v>6.062352518418207</v>
      </c>
      <c r="S260" s="39">
        <v>6.17683923454293</v>
      </c>
      <c r="T260" s="40">
        <v>0.04290480691956535</v>
      </c>
      <c r="U260" s="40">
        <v>0.032737791061848445</v>
      </c>
      <c r="V260" s="40">
        <v>0.044531529456800056</v>
      </c>
      <c r="W260" s="40">
        <v>0.023282466314171718</v>
      </c>
      <c r="X260" s="39">
        <v>7.171847825387565</v>
      </c>
      <c r="Y260" s="41">
        <v>4.387059010270774</v>
      </c>
      <c r="Z260" s="41">
        <v>6.310725979279797</v>
      </c>
      <c r="AA260" s="41">
        <v>4.990548627450979</v>
      </c>
      <c r="AB260" s="42">
        <v>0.0</v>
      </c>
      <c r="AC260" s="42">
        <v>1.0</v>
      </c>
      <c r="AD260" s="42">
        <v>0.0</v>
      </c>
      <c r="AE260" s="42">
        <v>0.0</v>
      </c>
      <c r="AF260" s="42">
        <v>0.0</v>
      </c>
      <c r="AG260" s="25"/>
      <c r="AH260" s="25"/>
      <c r="AI260" s="25"/>
      <c r="AJ260" s="25"/>
      <c r="AK260" s="25"/>
      <c r="AL260" s="25"/>
    </row>
    <row r="261">
      <c r="A261" s="26" t="s">
        <v>442</v>
      </c>
      <c r="B261" s="25" t="s">
        <v>400</v>
      </c>
      <c r="C261" s="25" t="s">
        <v>493</v>
      </c>
      <c r="D261" s="28">
        <v>98.3783380018674</v>
      </c>
      <c r="E261" s="29">
        <v>0.15631935771632471</v>
      </c>
      <c r="F261" s="30">
        <v>12.0</v>
      </c>
      <c r="G261" s="59"/>
      <c r="H261" s="34">
        <v>10.468891062165712</v>
      </c>
      <c r="I261" s="35" t="s">
        <v>27</v>
      </c>
      <c r="J261" s="36">
        <v>3700.0</v>
      </c>
      <c r="K261" s="28">
        <v>2.8294300168015436</v>
      </c>
      <c r="L261" s="28">
        <v>1.5787671214672907</v>
      </c>
      <c r="M261" s="34">
        <v>10.307229942732059</v>
      </c>
      <c r="N261" s="35" t="s">
        <v>27</v>
      </c>
      <c r="O261" s="36">
        <v>3100.0</v>
      </c>
      <c r="P261" s="28">
        <v>3.324912884752277</v>
      </c>
      <c r="Q261" s="37">
        <v>1.834221012933304</v>
      </c>
      <c r="R261" s="38">
        <v>3.69640046533264</v>
      </c>
      <c r="S261" s="39">
        <v>3.766206493515945</v>
      </c>
      <c r="T261" s="40">
        <v>0.043592511103507536</v>
      </c>
      <c r="U261" s="40">
        <v>0.01273489088417074</v>
      </c>
      <c r="V261" s="40">
        <v>0.03281683420151691</v>
      </c>
      <c r="W261" s="40">
        <v>0.036931183564095145</v>
      </c>
      <c r="X261" s="39">
        <v>3.5934749650602025</v>
      </c>
      <c r="Y261" s="41">
        <v>6.875416097105509</v>
      </c>
      <c r="Z261" s="41">
        <v>2.9827167326480253</v>
      </c>
      <c r="AA261" s="41">
        <v>7.324513210084033</v>
      </c>
      <c r="AB261" s="42">
        <v>1.0</v>
      </c>
      <c r="AC261" s="42">
        <v>0.0</v>
      </c>
      <c r="AD261" s="42">
        <v>0.0</v>
      </c>
      <c r="AE261" s="42">
        <v>0.0</v>
      </c>
      <c r="AF261" s="42">
        <v>0.0</v>
      </c>
      <c r="AG261" s="25"/>
      <c r="AH261" s="25"/>
      <c r="AI261" s="25"/>
      <c r="AJ261" s="25"/>
      <c r="AK261" s="25"/>
      <c r="AL261" s="25"/>
    </row>
    <row r="262">
      <c r="A262" s="26" t="s">
        <v>601</v>
      </c>
      <c r="B262" s="25" t="s">
        <v>400</v>
      </c>
      <c r="C262" s="25" t="s">
        <v>493</v>
      </c>
      <c r="D262" s="28">
        <v>98.3783380018674</v>
      </c>
      <c r="E262" s="29">
        <v>0.18</v>
      </c>
      <c r="F262" s="30">
        <v>0.0</v>
      </c>
      <c r="G262" s="59"/>
      <c r="H262" s="34" t="s">
        <v>64</v>
      </c>
      <c r="I262" s="35" t="s">
        <v>40</v>
      </c>
      <c r="J262" s="36">
        <v>3000.0</v>
      </c>
      <c r="K262" s="28" t="s">
        <v>64</v>
      </c>
      <c r="L262" s="28" t="s">
        <v>64</v>
      </c>
      <c r="M262" s="34" t="s">
        <v>64</v>
      </c>
      <c r="N262" s="35" t="s">
        <v>29</v>
      </c>
      <c r="O262" s="36">
        <v>3000.0</v>
      </c>
      <c r="P262" s="28" t="s">
        <v>64</v>
      </c>
      <c r="Q262" s="37" t="s">
        <v>64</v>
      </c>
      <c r="R262" s="38" t="s">
        <v>64</v>
      </c>
      <c r="S262" s="39" t="s">
        <v>64</v>
      </c>
      <c r="T262" s="40" t="s">
        <v>64</v>
      </c>
      <c r="U262" s="40" t="s">
        <v>64</v>
      </c>
      <c r="V262" s="40" t="s">
        <v>64</v>
      </c>
      <c r="W262" s="40" t="s">
        <v>64</v>
      </c>
      <c r="X262" s="39" t="s">
        <v>64</v>
      </c>
      <c r="Y262" s="41" t="s">
        <v>64</v>
      </c>
      <c r="Z262" s="41" t="s">
        <v>64</v>
      </c>
      <c r="AA262" s="41" t="s">
        <v>64</v>
      </c>
      <c r="AB262" s="42">
        <v>0.0</v>
      </c>
      <c r="AC262" s="42">
        <v>1.0</v>
      </c>
      <c r="AD262" s="42">
        <v>1.0</v>
      </c>
      <c r="AE262" s="42">
        <v>0.0</v>
      </c>
      <c r="AF262" s="42">
        <v>0.0</v>
      </c>
      <c r="AG262" s="25"/>
      <c r="AH262" s="25"/>
      <c r="AI262" s="25"/>
      <c r="AJ262" s="25"/>
      <c r="AK262" s="25"/>
      <c r="AL262" s="25"/>
    </row>
    <row r="263">
      <c r="A263" s="26" t="s">
        <v>444</v>
      </c>
      <c r="B263" s="25" t="s">
        <v>400</v>
      </c>
      <c r="C263" s="25" t="s">
        <v>493</v>
      </c>
      <c r="D263" s="28">
        <v>98.3783380018674</v>
      </c>
      <c r="E263" s="29">
        <v>0.17538709677419356</v>
      </c>
      <c r="F263" s="30">
        <v>0.0</v>
      </c>
      <c r="G263" s="59"/>
      <c r="H263" s="34" t="s">
        <v>64</v>
      </c>
      <c r="I263" s="35" t="s">
        <v>45</v>
      </c>
      <c r="J263" s="36">
        <v>3000.0</v>
      </c>
      <c r="K263" s="28" t="s">
        <v>64</v>
      </c>
      <c r="L263" s="28" t="s">
        <v>64</v>
      </c>
      <c r="M263" s="34" t="s">
        <v>64</v>
      </c>
      <c r="N263" s="35" t="s">
        <v>30</v>
      </c>
      <c r="O263" s="36">
        <v>3000.0</v>
      </c>
      <c r="P263" s="28" t="s">
        <v>64</v>
      </c>
      <c r="Q263" s="37" t="s">
        <v>64</v>
      </c>
      <c r="R263" s="38" t="s">
        <v>64</v>
      </c>
      <c r="S263" s="39" t="s">
        <v>64</v>
      </c>
      <c r="T263" s="40" t="s">
        <v>64</v>
      </c>
      <c r="U263" s="40" t="s">
        <v>64</v>
      </c>
      <c r="V263" s="40" t="s">
        <v>64</v>
      </c>
      <c r="W263" s="40" t="s">
        <v>64</v>
      </c>
      <c r="X263" s="39" t="s">
        <v>64</v>
      </c>
      <c r="Y263" s="41" t="s">
        <v>64</v>
      </c>
      <c r="Z263" s="41" t="s">
        <v>64</v>
      </c>
      <c r="AA263" s="41" t="s">
        <v>64</v>
      </c>
      <c r="AB263" s="42">
        <v>0.0</v>
      </c>
      <c r="AC263" s="42">
        <v>0.0</v>
      </c>
      <c r="AD263" s="42">
        <v>0.0</v>
      </c>
      <c r="AE263" s="42">
        <v>1.0</v>
      </c>
      <c r="AF263" s="42">
        <v>1.0</v>
      </c>
      <c r="AG263" s="25"/>
      <c r="AH263" s="25"/>
      <c r="AI263" s="25"/>
      <c r="AJ263" s="25"/>
      <c r="AK263" s="25"/>
      <c r="AL263" s="25"/>
    </row>
    <row r="264">
      <c r="A264" s="26" t="s">
        <v>445</v>
      </c>
      <c r="B264" s="25" t="s">
        <v>400</v>
      </c>
      <c r="C264" s="25" t="s">
        <v>493</v>
      </c>
      <c r="D264" s="28">
        <v>98.3783380018674</v>
      </c>
      <c r="E264" s="29">
        <v>0.18</v>
      </c>
      <c r="F264" s="30">
        <v>0.0</v>
      </c>
      <c r="G264" s="59"/>
      <c r="H264" s="34" t="s">
        <v>64</v>
      </c>
      <c r="I264" s="35" t="s">
        <v>28</v>
      </c>
      <c r="J264" s="36">
        <v>3000.0</v>
      </c>
      <c r="K264" s="28" t="s">
        <v>64</v>
      </c>
      <c r="L264" s="28" t="s">
        <v>64</v>
      </c>
      <c r="M264" s="34" t="s">
        <v>64</v>
      </c>
      <c r="N264" s="35" t="s">
        <v>29</v>
      </c>
      <c r="O264" s="36">
        <v>3000.0</v>
      </c>
      <c r="P264" s="28" t="s">
        <v>64</v>
      </c>
      <c r="Q264" s="37" t="s">
        <v>64</v>
      </c>
      <c r="R264" s="38" t="s">
        <v>64</v>
      </c>
      <c r="S264" s="39" t="s">
        <v>64</v>
      </c>
      <c r="T264" s="40" t="s">
        <v>64</v>
      </c>
      <c r="U264" s="40" t="s">
        <v>64</v>
      </c>
      <c r="V264" s="40" t="s">
        <v>64</v>
      </c>
      <c r="W264" s="40" t="s">
        <v>64</v>
      </c>
      <c r="X264" s="39" t="s">
        <v>64</v>
      </c>
      <c r="Y264" s="41" t="s">
        <v>64</v>
      </c>
      <c r="Z264" s="41" t="s">
        <v>64</v>
      </c>
      <c r="AA264" s="41" t="s">
        <v>64</v>
      </c>
      <c r="AB264" s="42">
        <v>0.0</v>
      </c>
      <c r="AC264" s="42">
        <v>1.0</v>
      </c>
      <c r="AD264" s="42">
        <v>0.0</v>
      </c>
      <c r="AE264" s="42">
        <v>0.0</v>
      </c>
      <c r="AF264" s="42">
        <v>0.0</v>
      </c>
      <c r="AG264" s="25"/>
      <c r="AH264" s="25"/>
      <c r="AI264" s="25"/>
      <c r="AJ264" s="25"/>
      <c r="AK264" s="25"/>
      <c r="AL264" s="25"/>
    </row>
    <row r="265">
      <c r="A265" s="26" t="s">
        <v>443</v>
      </c>
      <c r="B265" s="25" t="s">
        <v>400</v>
      </c>
      <c r="C265" s="25" t="s">
        <v>493</v>
      </c>
      <c r="D265" s="28">
        <v>98.3783380018674</v>
      </c>
      <c r="E265" s="29">
        <v>0.16840845070422536</v>
      </c>
      <c r="F265" s="30">
        <v>0.0</v>
      </c>
      <c r="G265" s="59"/>
      <c r="H265" s="34" t="s">
        <v>64</v>
      </c>
      <c r="I265" s="35" t="s">
        <v>45</v>
      </c>
      <c r="J265" s="36">
        <v>4000.0</v>
      </c>
      <c r="K265" s="28" t="s">
        <v>64</v>
      </c>
      <c r="L265" s="28" t="s">
        <v>64</v>
      </c>
      <c r="M265" s="34" t="s">
        <v>64</v>
      </c>
      <c r="N265" s="35" t="s">
        <v>30</v>
      </c>
      <c r="O265" s="36">
        <v>3600.0</v>
      </c>
      <c r="P265" s="28" t="s">
        <v>64</v>
      </c>
      <c r="Q265" s="37" t="s">
        <v>64</v>
      </c>
      <c r="R265" s="38" t="s">
        <v>64</v>
      </c>
      <c r="S265" s="39" t="s">
        <v>64</v>
      </c>
      <c r="T265" s="40" t="s">
        <v>64</v>
      </c>
      <c r="U265" s="40" t="s">
        <v>64</v>
      </c>
      <c r="V265" s="40" t="s">
        <v>64</v>
      </c>
      <c r="W265" s="40" t="s">
        <v>64</v>
      </c>
      <c r="X265" s="39" t="s">
        <v>64</v>
      </c>
      <c r="Y265" s="41" t="s">
        <v>64</v>
      </c>
      <c r="Z265" s="41" t="s">
        <v>64</v>
      </c>
      <c r="AA265" s="41" t="s">
        <v>64</v>
      </c>
      <c r="AB265" s="42">
        <v>0.0</v>
      </c>
      <c r="AC265" s="42">
        <v>0.0</v>
      </c>
      <c r="AD265" s="42">
        <v>0.0</v>
      </c>
      <c r="AE265" s="42">
        <v>1.0</v>
      </c>
      <c r="AF265" s="42">
        <v>1.0</v>
      </c>
      <c r="AG265" s="25"/>
      <c r="AH265" s="25"/>
      <c r="AI265" s="25"/>
      <c r="AJ265" s="25"/>
      <c r="AK265" s="25"/>
      <c r="AL265" s="25"/>
    </row>
    <row r="266">
      <c r="A266" s="26" t="s">
        <v>440</v>
      </c>
      <c r="B266" s="25" t="s">
        <v>400</v>
      </c>
      <c r="C266" s="25" t="s">
        <v>493</v>
      </c>
      <c r="D266" s="28">
        <v>98.3783380018674</v>
      </c>
      <c r="E266" s="29">
        <v>0.20560441075120606</v>
      </c>
      <c r="F266" s="30">
        <v>0.0</v>
      </c>
      <c r="G266" s="59"/>
      <c r="H266" s="34" t="s">
        <v>64</v>
      </c>
      <c r="I266" s="35" t="s">
        <v>44</v>
      </c>
      <c r="J266" s="36">
        <v>5000.0</v>
      </c>
      <c r="K266" s="28" t="s">
        <v>64</v>
      </c>
      <c r="L266" s="28" t="s">
        <v>64</v>
      </c>
      <c r="M266" s="34" t="s">
        <v>64</v>
      </c>
      <c r="N266" s="35" t="s">
        <v>30</v>
      </c>
      <c r="O266" s="36">
        <v>6000.0</v>
      </c>
      <c r="P266" s="28" t="s">
        <v>64</v>
      </c>
      <c r="Q266" s="37" t="s">
        <v>64</v>
      </c>
      <c r="R266" s="38" t="s">
        <v>64</v>
      </c>
      <c r="S266" s="39" t="s">
        <v>64</v>
      </c>
      <c r="T266" s="40" t="s">
        <v>64</v>
      </c>
      <c r="U266" s="40" t="s">
        <v>64</v>
      </c>
      <c r="V266" s="40" t="s">
        <v>64</v>
      </c>
      <c r="W266" s="40" t="s">
        <v>64</v>
      </c>
      <c r="X266" s="39" t="s">
        <v>64</v>
      </c>
      <c r="Y266" s="41" t="s">
        <v>64</v>
      </c>
      <c r="Z266" s="41" t="s">
        <v>64</v>
      </c>
      <c r="AA266" s="41" t="s">
        <v>64</v>
      </c>
      <c r="AB266" s="42">
        <v>0.0</v>
      </c>
      <c r="AC266" s="42">
        <v>0.0</v>
      </c>
      <c r="AD266" s="42">
        <v>1.0</v>
      </c>
      <c r="AE266" s="42">
        <v>1.0</v>
      </c>
      <c r="AF266" s="42">
        <v>0.0</v>
      </c>
      <c r="AG266" s="25"/>
      <c r="AH266" s="25"/>
      <c r="AI266" s="25"/>
      <c r="AJ266" s="25"/>
      <c r="AK266" s="25"/>
      <c r="AL266" s="25"/>
    </row>
    <row r="267">
      <c r="A267" s="26" t="s">
        <v>446</v>
      </c>
      <c r="B267" s="25" t="s">
        <v>400</v>
      </c>
      <c r="C267" s="25" t="s">
        <v>493</v>
      </c>
      <c r="D267" s="28">
        <v>98.3783380018674</v>
      </c>
      <c r="E267" s="29">
        <v>0.18</v>
      </c>
      <c r="F267" s="30">
        <v>0.0</v>
      </c>
      <c r="G267" s="59"/>
      <c r="H267" s="34" t="s">
        <v>64</v>
      </c>
      <c r="I267" s="35" t="s">
        <v>30</v>
      </c>
      <c r="J267" s="36">
        <v>3000.0</v>
      </c>
      <c r="K267" s="28" t="s">
        <v>64</v>
      </c>
      <c r="L267" s="28" t="s">
        <v>64</v>
      </c>
      <c r="M267" s="34" t="s">
        <v>64</v>
      </c>
      <c r="N267" s="35" t="s">
        <v>30</v>
      </c>
      <c r="O267" s="36">
        <v>3000.0</v>
      </c>
      <c r="P267" s="28" t="s">
        <v>64</v>
      </c>
      <c r="Q267" s="37" t="s">
        <v>64</v>
      </c>
      <c r="R267" s="38" t="s">
        <v>64</v>
      </c>
      <c r="S267" s="39" t="s">
        <v>64</v>
      </c>
      <c r="T267" s="40" t="s">
        <v>64</v>
      </c>
      <c r="U267" s="40" t="s">
        <v>64</v>
      </c>
      <c r="V267" s="40" t="s">
        <v>64</v>
      </c>
      <c r="W267" s="40" t="s">
        <v>64</v>
      </c>
      <c r="X267" s="39" t="s">
        <v>64</v>
      </c>
      <c r="Y267" s="41" t="s">
        <v>64</v>
      </c>
      <c r="Z267" s="41" t="s">
        <v>64</v>
      </c>
      <c r="AA267" s="41" t="s">
        <v>64</v>
      </c>
      <c r="AB267" s="42">
        <v>0.0</v>
      </c>
      <c r="AC267" s="42">
        <v>0.0</v>
      </c>
      <c r="AD267" s="42">
        <v>0.0</v>
      </c>
      <c r="AE267" s="42">
        <v>1.0</v>
      </c>
      <c r="AF267" s="42">
        <v>0.0</v>
      </c>
      <c r="AG267" s="25"/>
      <c r="AH267" s="25"/>
      <c r="AI267" s="25"/>
      <c r="AJ267" s="25"/>
      <c r="AK267" s="25"/>
      <c r="AL267" s="25"/>
    </row>
    <row r="268">
      <c r="A268" s="26" t="s">
        <v>447</v>
      </c>
      <c r="B268" s="25" t="s">
        <v>400</v>
      </c>
      <c r="C268" s="25" t="s">
        <v>493</v>
      </c>
      <c r="D268" s="28">
        <v>98.3783380018674</v>
      </c>
      <c r="E268" s="29">
        <v>0.16133333333333333</v>
      </c>
      <c r="F268" s="30">
        <v>0.0</v>
      </c>
      <c r="G268" s="59"/>
      <c r="H268" s="34" t="s">
        <v>64</v>
      </c>
      <c r="I268" s="35" t="s">
        <v>28</v>
      </c>
      <c r="J268" s="36">
        <v>3000.0</v>
      </c>
      <c r="K268" s="28" t="s">
        <v>64</v>
      </c>
      <c r="L268" s="28" t="s">
        <v>64</v>
      </c>
      <c r="M268" s="34" t="s">
        <v>64</v>
      </c>
      <c r="N268" s="35" t="s">
        <v>28</v>
      </c>
      <c r="O268" s="36">
        <v>3000.0</v>
      </c>
      <c r="P268" s="28" t="s">
        <v>64</v>
      </c>
      <c r="Q268" s="37" t="s">
        <v>64</v>
      </c>
      <c r="R268" s="38" t="s">
        <v>64</v>
      </c>
      <c r="S268" s="39" t="s">
        <v>64</v>
      </c>
      <c r="T268" s="40" t="s">
        <v>64</v>
      </c>
      <c r="U268" s="40" t="s">
        <v>64</v>
      </c>
      <c r="V268" s="40" t="s">
        <v>64</v>
      </c>
      <c r="W268" s="40" t="s">
        <v>64</v>
      </c>
      <c r="X268" s="39" t="s">
        <v>64</v>
      </c>
      <c r="Y268" s="41" t="s">
        <v>64</v>
      </c>
      <c r="Z268" s="41" t="s">
        <v>64</v>
      </c>
      <c r="AA268" s="41" t="s">
        <v>64</v>
      </c>
      <c r="AB268" s="42">
        <v>0.0</v>
      </c>
      <c r="AC268" s="42">
        <v>1.0</v>
      </c>
      <c r="AD268" s="42">
        <v>0.0</v>
      </c>
      <c r="AE268" s="42">
        <v>0.0</v>
      </c>
      <c r="AF268" s="42">
        <v>0.0</v>
      </c>
      <c r="AG268" s="25"/>
      <c r="AH268" s="25"/>
      <c r="AI268" s="25"/>
      <c r="AJ268" s="25"/>
      <c r="AK268" s="25"/>
      <c r="AL268" s="25"/>
    </row>
    <row r="269">
      <c r="A269" s="26" t="s">
        <v>448</v>
      </c>
      <c r="B269" s="25" t="s">
        <v>400</v>
      </c>
      <c r="C269" s="25" t="s">
        <v>493</v>
      </c>
      <c r="D269" s="28">
        <v>98.3783380018674</v>
      </c>
      <c r="E269" s="29">
        <v>0.13000555864369093</v>
      </c>
      <c r="F269" s="30">
        <v>0.0</v>
      </c>
      <c r="G269" s="59"/>
      <c r="H269" s="34" t="s">
        <v>64</v>
      </c>
      <c r="I269" s="35" t="s">
        <v>58</v>
      </c>
      <c r="J269" s="36">
        <v>3000.0</v>
      </c>
      <c r="K269" s="28" t="s">
        <v>64</v>
      </c>
      <c r="L269" s="28" t="s">
        <v>64</v>
      </c>
      <c r="M269" s="34" t="s">
        <v>64</v>
      </c>
      <c r="N269" s="35" t="s">
        <v>27</v>
      </c>
      <c r="O269" s="36">
        <v>3000.0</v>
      </c>
      <c r="P269" s="28" t="s">
        <v>64</v>
      </c>
      <c r="Q269" s="37" t="s">
        <v>64</v>
      </c>
      <c r="R269" s="38" t="s">
        <v>64</v>
      </c>
      <c r="S269" s="39" t="s">
        <v>64</v>
      </c>
      <c r="T269" s="40" t="s">
        <v>64</v>
      </c>
      <c r="U269" s="40" t="s">
        <v>64</v>
      </c>
      <c r="V269" s="40" t="s">
        <v>64</v>
      </c>
      <c r="W269" s="40" t="s">
        <v>64</v>
      </c>
      <c r="X269" s="39" t="s">
        <v>64</v>
      </c>
      <c r="Y269" s="41" t="s">
        <v>64</v>
      </c>
      <c r="Z269" s="41" t="s">
        <v>64</v>
      </c>
      <c r="AA269" s="41" t="s">
        <v>64</v>
      </c>
      <c r="AB269" s="42">
        <v>1.0</v>
      </c>
      <c r="AC269" s="42">
        <v>1.0</v>
      </c>
      <c r="AD269" s="42">
        <v>0.0</v>
      </c>
      <c r="AE269" s="42">
        <v>0.0</v>
      </c>
      <c r="AF269" s="42">
        <v>0.0</v>
      </c>
      <c r="AG269" s="25"/>
      <c r="AH269" s="25"/>
      <c r="AI269" s="25"/>
      <c r="AJ269" s="25"/>
      <c r="AK269" s="25"/>
      <c r="AL269" s="25"/>
    </row>
    <row r="270">
      <c r="A270" s="26"/>
      <c r="B270" s="25"/>
      <c r="C270" s="25"/>
      <c r="D270" s="28"/>
      <c r="E270" s="29"/>
      <c r="F270" s="30"/>
      <c r="G270" s="59"/>
      <c r="H270" s="34"/>
      <c r="I270" s="35"/>
      <c r="J270" s="36"/>
      <c r="K270" s="28"/>
      <c r="L270" s="28"/>
      <c r="M270" s="34"/>
      <c r="N270" s="35"/>
      <c r="O270" s="36"/>
      <c r="P270" s="28"/>
      <c r="Q270" s="37"/>
      <c r="R270" s="38"/>
      <c r="S270" s="39"/>
      <c r="T270" s="40"/>
      <c r="U270" s="40"/>
      <c r="V270" s="40"/>
      <c r="W270" s="40"/>
      <c r="X270" s="39"/>
      <c r="Y270" s="41"/>
      <c r="Z270" s="41"/>
      <c r="AA270" s="41"/>
      <c r="AB270" s="42"/>
      <c r="AC270" s="42"/>
      <c r="AD270" s="42"/>
      <c r="AE270" s="42"/>
      <c r="AF270" s="42"/>
      <c r="AG270" s="25"/>
      <c r="AH270" s="25"/>
      <c r="AI270" s="25"/>
      <c r="AJ270" s="25"/>
      <c r="AK270" s="25"/>
      <c r="AL270" s="25"/>
    </row>
    <row r="271">
      <c r="A271" s="26"/>
      <c r="B271" s="25"/>
      <c r="C271" s="25"/>
      <c r="D271" s="28"/>
      <c r="E271" s="29"/>
      <c r="F271" s="30"/>
      <c r="G271" s="59"/>
      <c r="H271" s="34"/>
      <c r="I271" s="35"/>
      <c r="J271" s="36"/>
      <c r="K271" s="28"/>
      <c r="L271" s="28"/>
      <c r="M271" s="34"/>
      <c r="N271" s="35"/>
      <c r="O271" s="36"/>
      <c r="P271" s="28"/>
      <c r="Q271" s="37"/>
      <c r="R271" s="38"/>
      <c r="S271" s="39"/>
      <c r="T271" s="40"/>
      <c r="U271" s="40"/>
      <c r="V271" s="40"/>
      <c r="W271" s="40"/>
      <c r="X271" s="39"/>
      <c r="Y271" s="41"/>
      <c r="Z271" s="41"/>
      <c r="AA271" s="41"/>
      <c r="AB271" s="42"/>
      <c r="AC271" s="42"/>
      <c r="AD271" s="42"/>
      <c r="AE271" s="42"/>
      <c r="AF271" s="42"/>
      <c r="AG271" s="25"/>
      <c r="AH271" s="25"/>
      <c r="AI271" s="25"/>
      <c r="AJ271" s="25"/>
      <c r="AK271" s="25"/>
      <c r="AL271" s="25"/>
    </row>
    <row r="272">
      <c r="A272" s="26"/>
      <c r="B272" s="25"/>
      <c r="C272" s="25"/>
      <c r="D272" s="28"/>
      <c r="E272" s="29"/>
      <c r="F272" s="30"/>
      <c r="G272" s="59"/>
      <c r="H272" s="34"/>
      <c r="I272" s="35"/>
      <c r="J272" s="36"/>
      <c r="K272" s="28"/>
      <c r="L272" s="28"/>
      <c r="M272" s="34"/>
      <c r="N272" s="35"/>
      <c r="O272" s="36"/>
      <c r="P272" s="28"/>
      <c r="Q272" s="37"/>
      <c r="R272" s="38"/>
      <c r="S272" s="39"/>
      <c r="T272" s="40"/>
      <c r="U272" s="40"/>
      <c r="V272" s="40"/>
      <c r="W272" s="40"/>
      <c r="X272" s="39"/>
      <c r="Y272" s="41"/>
      <c r="Z272" s="41"/>
      <c r="AA272" s="41"/>
      <c r="AB272" s="42"/>
      <c r="AC272" s="42"/>
      <c r="AD272" s="42"/>
      <c r="AE272" s="42"/>
      <c r="AF272" s="42"/>
      <c r="AG272" s="25"/>
      <c r="AH272" s="25"/>
      <c r="AI272" s="25"/>
      <c r="AJ272" s="25"/>
      <c r="AK272" s="25"/>
      <c r="AL272" s="25"/>
    </row>
    <row r="273">
      <c r="A273" s="26"/>
      <c r="B273" s="25"/>
      <c r="C273" s="25"/>
      <c r="D273" s="28"/>
      <c r="E273" s="29"/>
      <c r="F273" s="30"/>
      <c r="G273" s="59"/>
      <c r="H273" s="34"/>
      <c r="I273" s="35"/>
      <c r="J273" s="36"/>
      <c r="K273" s="28"/>
      <c r="L273" s="28"/>
      <c r="M273" s="34"/>
      <c r="N273" s="35"/>
      <c r="O273" s="36"/>
      <c r="P273" s="28"/>
      <c r="Q273" s="37"/>
      <c r="R273" s="38"/>
      <c r="S273" s="39"/>
      <c r="T273" s="40"/>
      <c r="U273" s="40"/>
      <c r="V273" s="40"/>
      <c r="W273" s="40"/>
      <c r="X273" s="39"/>
      <c r="Y273" s="41"/>
      <c r="Z273" s="41"/>
      <c r="AA273" s="41"/>
      <c r="AB273" s="42"/>
      <c r="AC273" s="42"/>
      <c r="AD273" s="42"/>
      <c r="AE273" s="42"/>
      <c r="AF273" s="42"/>
      <c r="AG273" s="25"/>
      <c r="AH273" s="25"/>
      <c r="AI273" s="25"/>
      <c r="AJ273" s="25"/>
      <c r="AK273" s="25"/>
      <c r="AL273" s="25"/>
    </row>
    <row r="274">
      <c r="A274" s="26"/>
      <c r="B274" s="25"/>
      <c r="C274" s="25"/>
      <c r="D274" s="28"/>
      <c r="E274" s="29"/>
      <c r="F274" s="30"/>
      <c r="G274" s="59"/>
      <c r="H274" s="34"/>
      <c r="I274" s="35"/>
      <c r="J274" s="36"/>
      <c r="K274" s="28"/>
      <c r="L274" s="28"/>
      <c r="M274" s="34"/>
      <c r="N274" s="35"/>
      <c r="O274" s="36"/>
      <c r="P274" s="28"/>
      <c r="Q274" s="37"/>
      <c r="R274" s="38"/>
      <c r="S274" s="39"/>
      <c r="T274" s="40"/>
      <c r="U274" s="40"/>
      <c r="V274" s="40"/>
      <c r="W274" s="40"/>
      <c r="X274" s="39"/>
      <c r="Y274" s="41"/>
      <c r="Z274" s="41"/>
      <c r="AA274" s="41"/>
      <c r="AB274" s="42"/>
      <c r="AC274" s="42"/>
      <c r="AD274" s="42"/>
      <c r="AE274" s="42"/>
      <c r="AF274" s="42"/>
      <c r="AG274" s="25"/>
      <c r="AH274" s="25"/>
      <c r="AI274" s="25"/>
      <c r="AJ274" s="25"/>
      <c r="AK274" s="25"/>
      <c r="AL274" s="25"/>
    </row>
    <row r="275">
      <c r="A275" s="26"/>
      <c r="B275" s="25"/>
      <c r="C275" s="25"/>
      <c r="D275" s="28"/>
      <c r="E275" s="29"/>
      <c r="F275" s="30"/>
      <c r="G275" s="59"/>
      <c r="H275" s="34"/>
      <c r="I275" s="35"/>
      <c r="J275" s="36"/>
      <c r="K275" s="28"/>
      <c r="L275" s="28"/>
      <c r="M275" s="34"/>
      <c r="N275" s="35"/>
      <c r="O275" s="36"/>
      <c r="P275" s="28"/>
      <c r="Q275" s="37"/>
      <c r="R275" s="38"/>
      <c r="S275" s="39"/>
      <c r="T275" s="40"/>
      <c r="U275" s="40"/>
      <c r="V275" s="40"/>
      <c r="W275" s="40"/>
      <c r="X275" s="39"/>
      <c r="Y275" s="41"/>
      <c r="Z275" s="41"/>
      <c r="AA275" s="41"/>
      <c r="AB275" s="42"/>
      <c r="AC275" s="42"/>
      <c r="AD275" s="42"/>
      <c r="AE275" s="42"/>
      <c r="AF275" s="42"/>
      <c r="AG275" s="25"/>
      <c r="AH275" s="25"/>
      <c r="AI275" s="25"/>
      <c r="AJ275" s="25"/>
      <c r="AK275" s="25"/>
      <c r="AL275" s="25"/>
    </row>
    <row r="276">
      <c r="A276" s="26"/>
      <c r="B276" s="25"/>
      <c r="C276" s="25"/>
      <c r="D276" s="28"/>
      <c r="E276" s="29"/>
      <c r="F276" s="30"/>
      <c r="G276" s="59"/>
      <c r="H276" s="34"/>
      <c r="I276" s="35"/>
      <c r="J276" s="36"/>
      <c r="K276" s="28"/>
      <c r="L276" s="28"/>
      <c r="M276" s="34"/>
      <c r="N276" s="35"/>
      <c r="O276" s="36"/>
      <c r="P276" s="28"/>
      <c r="Q276" s="37"/>
      <c r="R276" s="38"/>
      <c r="S276" s="39"/>
      <c r="T276" s="40"/>
      <c r="U276" s="40"/>
      <c r="V276" s="40"/>
      <c r="W276" s="40"/>
      <c r="X276" s="39"/>
      <c r="Y276" s="41"/>
      <c r="Z276" s="41"/>
      <c r="AA276" s="41"/>
      <c r="AB276" s="42"/>
      <c r="AC276" s="42"/>
      <c r="AD276" s="42"/>
      <c r="AE276" s="42"/>
      <c r="AF276" s="42"/>
      <c r="AG276" s="25"/>
      <c r="AH276" s="25"/>
      <c r="AI276" s="25"/>
      <c r="AJ276" s="25"/>
      <c r="AK276" s="25"/>
      <c r="AL276" s="25"/>
    </row>
    <row r="277">
      <c r="A277" s="26"/>
      <c r="B277" s="25"/>
      <c r="C277" s="25"/>
      <c r="D277" s="28"/>
      <c r="E277" s="29"/>
      <c r="F277" s="30"/>
      <c r="G277" s="59"/>
      <c r="H277" s="34"/>
      <c r="I277" s="35"/>
      <c r="J277" s="36"/>
      <c r="K277" s="28"/>
      <c r="L277" s="28"/>
      <c r="M277" s="34"/>
      <c r="N277" s="35"/>
      <c r="O277" s="36"/>
      <c r="P277" s="28"/>
      <c r="Q277" s="37"/>
      <c r="R277" s="38"/>
      <c r="S277" s="39"/>
      <c r="T277" s="40"/>
      <c r="U277" s="40"/>
      <c r="V277" s="40"/>
      <c r="W277" s="40"/>
      <c r="X277" s="39"/>
      <c r="Y277" s="41"/>
      <c r="Z277" s="41"/>
      <c r="AA277" s="41"/>
      <c r="AB277" s="42"/>
      <c r="AC277" s="42"/>
      <c r="AD277" s="42"/>
      <c r="AE277" s="42"/>
      <c r="AF277" s="42"/>
      <c r="AG277" s="25"/>
      <c r="AH277" s="25"/>
      <c r="AI277" s="25"/>
      <c r="AJ277" s="25"/>
      <c r="AK277" s="25"/>
      <c r="AL277" s="25"/>
    </row>
    <row r="278">
      <c r="A278" s="26"/>
      <c r="B278" s="25"/>
      <c r="C278" s="25"/>
      <c r="D278" s="28"/>
      <c r="E278" s="29"/>
      <c r="F278" s="30"/>
      <c r="G278" s="59"/>
      <c r="H278" s="34"/>
      <c r="I278" s="35"/>
      <c r="J278" s="36"/>
      <c r="K278" s="28"/>
      <c r="L278" s="28"/>
      <c r="M278" s="34"/>
      <c r="N278" s="35"/>
      <c r="O278" s="36"/>
      <c r="P278" s="28"/>
      <c r="Q278" s="37"/>
      <c r="R278" s="38"/>
      <c r="S278" s="39"/>
      <c r="T278" s="40"/>
      <c r="U278" s="40"/>
      <c r="V278" s="40"/>
      <c r="W278" s="40"/>
      <c r="X278" s="39"/>
      <c r="Y278" s="41"/>
      <c r="Z278" s="41"/>
      <c r="AA278" s="41"/>
      <c r="AB278" s="42"/>
      <c r="AC278" s="42"/>
      <c r="AD278" s="42"/>
      <c r="AE278" s="42"/>
      <c r="AF278" s="42"/>
      <c r="AG278" s="25"/>
      <c r="AH278" s="25"/>
      <c r="AI278" s="25"/>
      <c r="AJ278" s="25"/>
      <c r="AK278" s="25"/>
      <c r="AL278" s="25"/>
    </row>
    <row r="279">
      <c r="A279" s="26"/>
      <c r="B279" s="25"/>
      <c r="C279" s="25"/>
      <c r="D279" s="28"/>
      <c r="E279" s="29"/>
      <c r="F279" s="30"/>
      <c r="G279" s="59"/>
      <c r="H279" s="34"/>
      <c r="I279" s="35"/>
      <c r="J279" s="36"/>
      <c r="K279" s="28"/>
      <c r="L279" s="28"/>
      <c r="M279" s="34"/>
      <c r="N279" s="35"/>
      <c r="O279" s="36"/>
      <c r="P279" s="28"/>
      <c r="Q279" s="37"/>
      <c r="R279" s="38"/>
      <c r="S279" s="39"/>
      <c r="T279" s="40"/>
      <c r="U279" s="40"/>
      <c r="V279" s="40"/>
      <c r="W279" s="40"/>
      <c r="X279" s="39"/>
      <c r="Y279" s="41"/>
      <c r="Z279" s="41"/>
      <c r="AA279" s="41"/>
      <c r="AB279" s="42"/>
      <c r="AC279" s="42"/>
      <c r="AD279" s="42"/>
      <c r="AE279" s="42"/>
      <c r="AF279" s="42"/>
      <c r="AG279" s="25"/>
      <c r="AH279" s="25"/>
      <c r="AI279" s="25"/>
      <c r="AJ279" s="25"/>
      <c r="AK279" s="25"/>
      <c r="AL279" s="25"/>
    </row>
    <row r="280">
      <c r="A280" s="26"/>
      <c r="B280" s="25"/>
      <c r="C280" s="25"/>
      <c r="D280" s="28"/>
      <c r="E280" s="29"/>
      <c r="F280" s="30"/>
      <c r="G280" s="59"/>
      <c r="H280" s="34"/>
      <c r="I280" s="35"/>
      <c r="J280" s="36"/>
      <c r="K280" s="28"/>
      <c r="L280" s="28"/>
      <c r="M280" s="34"/>
      <c r="N280" s="35"/>
      <c r="O280" s="36"/>
      <c r="P280" s="28"/>
      <c r="Q280" s="37"/>
      <c r="R280" s="38"/>
      <c r="S280" s="39"/>
      <c r="T280" s="40"/>
      <c r="U280" s="40"/>
      <c r="V280" s="40"/>
      <c r="W280" s="40"/>
      <c r="X280" s="39"/>
      <c r="Y280" s="41"/>
      <c r="Z280" s="41"/>
      <c r="AA280" s="41"/>
      <c r="AB280" s="42"/>
      <c r="AC280" s="42"/>
      <c r="AD280" s="42"/>
      <c r="AE280" s="42"/>
      <c r="AF280" s="42"/>
      <c r="AG280" s="25"/>
      <c r="AH280" s="25"/>
      <c r="AI280" s="25"/>
      <c r="AJ280" s="25"/>
      <c r="AK280" s="25"/>
      <c r="AL280" s="25"/>
    </row>
    <row r="281">
      <c r="A281" s="26"/>
      <c r="B281" s="25"/>
      <c r="C281" s="25"/>
      <c r="D281" s="28"/>
      <c r="E281" s="29"/>
      <c r="F281" s="30"/>
      <c r="G281" s="59"/>
      <c r="H281" s="34"/>
      <c r="I281" s="35"/>
      <c r="J281" s="36"/>
      <c r="K281" s="28"/>
      <c r="L281" s="28"/>
      <c r="M281" s="34"/>
      <c r="N281" s="35"/>
      <c r="O281" s="36"/>
      <c r="P281" s="28"/>
      <c r="Q281" s="37"/>
      <c r="R281" s="38"/>
      <c r="S281" s="39"/>
      <c r="T281" s="40"/>
      <c r="U281" s="40"/>
      <c r="V281" s="40"/>
      <c r="W281" s="40"/>
      <c r="X281" s="39"/>
      <c r="Y281" s="41"/>
      <c r="Z281" s="41"/>
      <c r="AA281" s="41"/>
      <c r="AB281" s="42"/>
      <c r="AC281" s="42"/>
      <c r="AD281" s="42"/>
      <c r="AE281" s="42"/>
      <c r="AF281" s="42"/>
      <c r="AG281" s="25"/>
      <c r="AH281" s="25"/>
      <c r="AI281" s="25"/>
      <c r="AJ281" s="25"/>
      <c r="AK281" s="25"/>
      <c r="AL281" s="25"/>
    </row>
    <row r="282">
      <c r="A282" s="26"/>
      <c r="B282" s="25"/>
      <c r="C282" s="25"/>
      <c r="D282" s="28"/>
      <c r="E282" s="29"/>
      <c r="F282" s="30"/>
      <c r="G282" s="59"/>
      <c r="H282" s="34"/>
      <c r="I282" s="35"/>
      <c r="J282" s="36"/>
      <c r="K282" s="28"/>
      <c r="L282" s="28"/>
      <c r="M282" s="34"/>
      <c r="N282" s="35"/>
      <c r="O282" s="36"/>
      <c r="P282" s="28"/>
      <c r="Q282" s="37"/>
      <c r="R282" s="38"/>
      <c r="S282" s="39"/>
      <c r="T282" s="40"/>
      <c r="U282" s="40"/>
      <c r="V282" s="40"/>
      <c r="W282" s="40"/>
      <c r="X282" s="39"/>
      <c r="Y282" s="41"/>
      <c r="Z282" s="41"/>
      <c r="AA282" s="41"/>
      <c r="AB282" s="42"/>
      <c r="AC282" s="42"/>
      <c r="AD282" s="42"/>
      <c r="AE282" s="42"/>
      <c r="AF282" s="42"/>
      <c r="AG282" s="25"/>
      <c r="AH282" s="25"/>
      <c r="AI282" s="25"/>
      <c r="AJ282" s="25"/>
      <c r="AK282" s="25"/>
      <c r="AL282" s="25"/>
    </row>
    <row r="283">
      <c r="A283" s="26"/>
      <c r="B283" s="25"/>
      <c r="C283" s="25"/>
      <c r="D283" s="28"/>
      <c r="E283" s="29"/>
      <c r="F283" s="30"/>
      <c r="G283" s="59"/>
      <c r="H283" s="34"/>
      <c r="I283" s="35"/>
      <c r="J283" s="36"/>
      <c r="K283" s="28"/>
      <c r="L283" s="28"/>
      <c r="M283" s="34"/>
      <c r="N283" s="35"/>
      <c r="O283" s="36"/>
      <c r="P283" s="28"/>
      <c r="Q283" s="37"/>
      <c r="R283" s="38"/>
      <c r="S283" s="39"/>
      <c r="T283" s="40"/>
      <c r="U283" s="40"/>
      <c r="V283" s="40"/>
      <c r="W283" s="40"/>
      <c r="X283" s="39"/>
      <c r="Y283" s="41"/>
      <c r="Z283" s="41"/>
      <c r="AA283" s="41"/>
      <c r="AB283" s="42"/>
      <c r="AC283" s="42"/>
      <c r="AD283" s="42"/>
      <c r="AE283" s="42"/>
      <c r="AF283" s="42"/>
      <c r="AG283" s="25"/>
      <c r="AH283" s="25"/>
      <c r="AI283" s="25"/>
      <c r="AJ283" s="25"/>
      <c r="AK283" s="25"/>
      <c r="AL283" s="25"/>
    </row>
    <row r="284">
      <c r="A284" s="26"/>
      <c r="B284" s="25"/>
      <c r="C284" s="25"/>
      <c r="D284" s="28"/>
      <c r="E284" s="29"/>
      <c r="F284" s="30"/>
      <c r="G284" s="59"/>
      <c r="H284" s="34"/>
      <c r="I284" s="35"/>
      <c r="J284" s="36"/>
      <c r="K284" s="28"/>
      <c r="L284" s="28"/>
      <c r="M284" s="34"/>
      <c r="N284" s="35"/>
      <c r="O284" s="36"/>
      <c r="P284" s="28"/>
      <c r="Q284" s="37"/>
      <c r="R284" s="38"/>
      <c r="S284" s="39"/>
      <c r="T284" s="40"/>
      <c r="U284" s="40"/>
      <c r="V284" s="40"/>
      <c r="W284" s="40"/>
      <c r="X284" s="39"/>
      <c r="Y284" s="41"/>
      <c r="Z284" s="41"/>
      <c r="AA284" s="41"/>
      <c r="AB284" s="42"/>
      <c r="AC284" s="42"/>
      <c r="AD284" s="42"/>
      <c r="AE284" s="42"/>
      <c r="AF284" s="42"/>
      <c r="AG284" s="25"/>
      <c r="AH284" s="25"/>
      <c r="AI284" s="25"/>
      <c r="AJ284" s="25"/>
      <c r="AK284" s="25"/>
      <c r="AL284" s="25"/>
    </row>
    <row r="285">
      <c r="A285" s="26"/>
      <c r="B285" s="25"/>
      <c r="C285" s="25"/>
      <c r="D285" s="28"/>
      <c r="E285" s="29"/>
      <c r="F285" s="30"/>
      <c r="G285" s="59"/>
      <c r="H285" s="34"/>
      <c r="I285" s="35"/>
      <c r="J285" s="36"/>
      <c r="K285" s="28"/>
      <c r="L285" s="28"/>
      <c r="M285" s="34"/>
      <c r="N285" s="35"/>
      <c r="O285" s="36"/>
      <c r="P285" s="28"/>
      <c r="Q285" s="37"/>
      <c r="R285" s="38"/>
      <c r="S285" s="39"/>
      <c r="T285" s="40"/>
      <c r="U285" s="40"/>
      <c r="V285" s="40"/>
      <c r="W285" s="40"/>
      <c r="X285" s="39"/>
      <c r="Y285" s="41"/>
      <c r="Z285" s="41"/>
      <c r="AA285" s="41"/>
      <c r="AB285" s="42"/>
      <c r="AC285" s="42"/>
      <c r="AD285" s="42"/>
      <c r="AE285" s="42"/>
      <c r="AF285" s="42"/>
      <c r="AG285" s="25"/>
      <c r="AH285" s="25"/>
      <c r="AI285" s="25"/>
      <c r="AJ285" s="25"/>
      <c r="AK285" s="25"/>
      <c r="AL285" s="25"/>
    </row>
    <row r="286">
      <c r="A286" s="26"/>
      <c r="B286" s="25"/>
      <c r="C286" s="25"/>
      <c r="D286" s="28"/>
      <c r="E286" s="29"/>
      <c r="F286" s="30"/>
      <c r="G286" s="59"/>
      <c r="H286" s="34"/>
      <c r="I286" s="35"/>
      <c r="J286" s="36"/>
      <c r="K286" s="28"/>
      <c r="L286" s="28"/>
      <c r="M286" s="34"/>
      <c r="N286" s="35"/>
      <c r="O286" s="36"/>
      <c r="P286" s="28"/>
      <c r="Q286" s="37"/>
      <c r="R286" s="38"/>
      <c r="S286" s="39"/>
      <c r="T286" s="40"/>
      <c r="U286" s="40"/>
      <c r="V286" s="40"/>
      <c r="W286" s="40"/>
      <c r="X286" s="39"/>
      <c r="Y286" s="41"/>
      <c r="Z286" s="41"/>
      <c r="AA286" s="41"/>
      <c r="AB286" s="42"/>
      <c r="AC286" s="42"/>
      <c r="AD286" s="42"/>
      <c r="AE286" s="42"/>
      <c r="AF286" s="42"/>
      <c r="AG286" s="25"/>
      <c r="AH286" s="25"/>
      <c r="AI286" s="25"/>
      <c r="AJ286" s="25"/>
      <c r="AK286" s="25"/>
      <c r="AL286" s="25"/>
    </row>
    <row r="287">
      <c r="A287" s="26"/>
      <c r="B287" s="25"/>
      <c r="C287" s="25"/>
      <c r="D287" s="28"/>
      <c r="E287" s="29"/>
      <c r="F287" s="30"/>
      <c r="G287" s="59"/>
      <c r="H287" s="34"/>
      <c r="I287" s="35"/>
      <c r="J287" s="36"/>
      <c r="K287" s="28"/>
      <c r="L287" s="28"/>
      <c r="M287" s="34"/>
      <c r="N287" s="35"/>
      <c r="O287" s="36"/>
      <c r="P287" s="28"/>
      <c r="Q287" s="37"/>
      <c r="R287" s="38"/>
      <c r="S287" s="39"/>
      <c r="T287" s="40"/>
      <c r="U287" s="40"/>
      <c r="V287" s="40"/>
      <c r="W287" s="40"/>
      <c r="X287" s="39"/>
      <c r="Y287" s="41"/>
      <c r="Z287" s="41"/>
      <c r="AA287" s="41"/>
      <c r="AB287" s="42"/>
      <c r="AC287" s="42"/>
      <c r="AD287" s="42"/>
      <c r="AE287" s="42"/>
      <c r="AF287" s="42"/>
      <c r="AG287" s="25"/>
      <c r="AH287" s="25"/>
      <c r="AI287" s="25"/>
      <c r="AJ287" s="25"/>
      <c r="AK287" s="25"/>
      <c r="AL287" s="25"/>
    </row>
    <row r="288">
      <c r="A288" s="26"/>
      <c r="B288" s="25"/>
      <c r="C288" s="25"/>
      <c r="D288" s="28"/>
      <c r="E288" s="29"/>
      <c r="F288" s="30"/>
      <c r="G288" s="59"/>
      <c r="H288" s="34"/>
      <c r="I288" s="35"/>
      <c r="J288" s="36"/>
      <c r="K288" s="28"/>
      <c r="L288" s="28"/>
      <c r="M288" s="34"/>
      <c r="N288" s="35"/>
      <c r="O288" s="36"/>
      <c r="P288" s="28"/>
      <c r="Q288" s="37"/>
      <c r="R288" s="38"/>
      <c r="S288" s="39"/>
      <c r="T288" s="40"/>
      <c r="U288" s="40"/>
      <c r="V288" s="40"/>
      <c r="W288" s="40"/>
      <c r="X288" s="39"/>
      <c r="Y288" s="41"/>
      <c r="Z288" s="41"/>
      <c r="AA288" s="41"/>
      <c r="AB288" s="42"/>
      <c r="AC288" s="42"/>
      <c r="AD288" s="42"/>
      <c r="AE288" s="42"/>
      <c r="AF288" s="42"/>
      <c r="AG288" s="25"/>
      <c r="AH288" s="25"/>
      <c r="AI288" s="25"/>
      <c r="AJ288" s="25"/>
      <c r="AK288" s="25"/>
      <c r="AL288" s="25"/>
    </row>
    <row r="289">
      <c r="A289" s="26"/>
      <c r="B289" s="25"/>
      <c r="C289" s="25"/>
      <c r="D289" s="28"/>
      <c r="E289" s="29"/>
      <c r="F289" s="30"/>
      <c r="G289" s="59"/>
      <c r="H289" s="34"/>
      <c r="I289" s="35"/>
      <c r="J289" s="36"/>
      <c r="K289" s="28"/>
      <c r="L289" s="28"/>
      <c r="M289" s="34"/>
      <c r="N289" s="35"/>
      <c r="O289" s="36"/>
      <c r="P289" s="28"/>
      <c r="Q289" s="37"/>
      <c r="R289" s="38"/>
      <c r="S289" s="39"/>
      <c r="T289" s="40"/>
      <c r="U289" s="40"/>
      <c r="V289" s="40"/>
      <c r="W289" s="40"/>
      <c r="X289" s="39"/>
      <c r="Y289" s="41"/>
      <c r="Z289" s="41"/>
      <c r="AA289" s="41"/>
      <c r="AB289" s="42"/>
      <c r="AC289" s="42"/>
      <c r="AD289" s="42"/>
      <c r="AE289" s="42"/>
      <c r="AF289" s="42"/>
      <c r="AG289" s="25"/>
      <c r="AH289" s="25"/>
      <c r="AI289" s="25"/>
      <c r="AJ289" s="25"/>
      <c r="AK289" s="25"/>
      <c r="AL289" s="25"/>
    </row>
    <row r="290">
      <c r="A290" s="26"/>
      <c r="B290" s="25"/>
      <c r="C290" s="25"/>
      <c r="D290" s="28"/>
      <c r="E290" s="29"/>
      <c r="F290" s="30"/>
      <c r="G290" s="59"/>
      <c r="H290" s="34"/>
      <c r="I290" s="35"/>
      <c r="J290" s="36"/>
      <c r="K290" s="28"/>
      <c r="L290" s="28"/>
      <c r="M290" s="34"/>
      <c r="N290" s="35"/>
      <c r="O290" s="36"/>
      <c r="P290" s="28"/>
      <c r="Q290" s="37"/>
      <c r="R290" s="38"/>
      <c r="S290" s="39"/>
      <c r="T290" s="40"/>
      <c r="U290" s="40"/>
      <c r="V290" s="40"/>
      <c r="W290" s="40"/>
      <c r="X290" s="39"/>
      <c r="Y290" s="41"/>
      <c r="Z290" s="41"/>
      <c r="AA290" s="41"/>
      <c r="AB290" s="42"/>
      <c r="AC290" s="42"/>
      <c r="AD290" s="42"/>
      <c r="AE290" s="42"/>
      <c r="AF290" s="42"/>
      <c r="AG290" s="25"/>
      <c r="AH290" s="25"/>
      <c r="AI290" s="25"/>
      <c r="AJ290" s="25"/>
      <c r="AK290" s="25"/>
      <c r="AL290" s="25"/>
    </row>
    <row r="291">
      <c r="A291" s="26"/>
      <c r="B291" s="25"/>
      <c r="C291" s="25"/>
      <c r="D291" s="28"/>
      <c r="E291" s="29"/>
      <c r="F291" s="30"/>
      <c r="G291" s="59"/>
      <c r="H291" s="34"/>
      <c r="I291" s="35"/>
      <c r="J291" s="36"/>
      <c r="K291" s="28"/>
      <c r="L291" s="28"/>
      <c r="M291" s="34"/>
      <c r="N291" s="35"/>
      <c r="O291" s="36"/>
      <c r="P291" s="28"/>
      <c r="Q291" s="37"/>
      <c r="R291" s="38"/>
      <c r="S291" s="39"/>
      <c r="T291" s="40"/>
      <c r="U291" s="40"/>
      <c r="V291" s="40"/>
      <c r="W291" s="40"/>
      <c r="X291" s="39"/>
      <c r="Y291" s="41"/>
      <c r="Z291" s="41"/>
      <c r="AA291" s="41"/>
      <c r="AB291" s="42"/>
      <c r="AC291" s="42"/>
      <c r="AD291" s="42"/>
      <c r="AE291" s="42"/>
      <c r="AF291" s="42"/>
      <c r="AG291" s="25"/>
      <c r="AH291" s="25"/>
      <c r="AI291" s="25"/>
      <c r="AJ291" s="25"/>
      <c r="AK291" s="25"/>
      <c r="AL291" s="25"/>
    </row>
    <row r="292">
      <c r="A292" s="26"/>
      <c r="B292" s="25"/>
      <c r="C292" s="25"/>
      <c r="D292" s="28"/>
      <c r="E292" s="29"/>
      <c r="F292" s="30"/>
      <c r="G292" s="59"/>
      <c r="H292" s="34"/>
      <c r="I292" s="35"/>
      <c r="J292" s="36"/>
      <c r="K292" s="28"/>
      <c r="L292" s="28"/>
      <c r="M292" s="34"/>
      <c r="N292" s="35"/>
      <c r="O292" s="36"/>
      <c r="P292" s="28"/>
      <c r="Q292" s="37"/>
      <c r="R292" s="38"/>
      <c r="S292" s="39"/>
      <c r="T292" s="40"/>
      <c r="U292" s="40"/>
      <c r="V292" s="40"/>
      <c r="W292" s="40"/>
      <c r="X292" s="39"/>
      <c r="Y292" s="41"/>
      <c r="Z292" s="41"/>
      <c r="AA292" s="41"/>
      <c r="AB292" s="42"/>
      <c r="AC292" s="42"/>
      <c r="AD292" s="42"/>
      <c r="AE292" s="42"/>
      <c r="AF292" s="42"/>
      <c r="AG292" s="25"/>
      <c r="AH292" s="25"/>
      <c r="AI292" s="25"/>
      <c r="AJ292" s="25"/>
      <c r="AK292" s="25"/>
      <c r="AL292" s="25"/>
    </row>
    <row r="293">
      <c r="A293" s="26"/>
      <c r="B293" s="25"/>
      <c r="C293" s="25"/>
      <c r="D293" s="28"/>
      <c r="E293" s="29"/>
      <c r="F293" s="30"/>
      <c r="G293" s="59"/>
      <c r="H293" s="34"/>
      <c r="I293" s="35"/>
      <c r="J293" s="36"/>
      <c r="K293" s="28"/>
      <c r="L293" s="28"/>
      <c r="M293" s="34"/>
      <c r="N293" s="35"/>
      <c r="O293" s="36"/>
      <c r="P293" s="28"/>
      <c r="Q293" s="37"/>
      <c r="R293" s="38"/>
      <c r="S293" s="39"/>
      <c r="T293" s="40"/>
      <c r="U293" s="40"/>
      <c r="V293" s="40"/>
      <c r="W293" s="40"/>
      <c r="X293" s="39"/>
      <c r="Y293" s="41"/>
      <c r="Z293" s="41"/>
      <c r="AA293" s="41"/>
      <c r="AB293" s="42"/>
      <c r="AC293" s="42"/>
      <c r="AD293" s="42"/>
      <c r="AE293" s="42"/>
      <c r="AF293" s="42"/>
      <c r="AG293" s="25"/>
      <c r="AH293" s="25"/>
      <c r="AI293" s="25"/>
      <c r="AJ293" s="25"/>
      <c r="AK293" s="25"/>
      <c r="AL293" s="25"/>
    </row>
    <row r="294">
      <c r="A294" s="26"/>
      <c r="B294" s="25"/>
      <c r="C294" s="25"/>
      <c r="D294" s="28"/>
      <c r="E294" s="29"/>
      <c r="F294" s="30"/>
      <c r="G294" s="59"/>
      <c r="H294" s="34"/>
      <c r="I294" s="35"/>
      <c r="J294" s="36"/>
      <c r="K294" s="28"/>
      <c r="L294" s="28"/>
      <c r="M294" s="34"/>
      <c r="N294" s="35"/>
      <c r="O294" s="36"/>
      <c r="P294" s="28"/>
      <c r="Q294" s="37"/>
      <c r="R294" s="38"/>
      <c r="S294" s="39"/>
      <c r="T294" s="40"/>
      <c r="U294" s="40"/>
      <c r="V294" s="40"/>
      <c r="W294" s="40"/>
      <c r="X294" s="39"/>
      <c r="Y294" s="41"/>
      <c r="Z294" s="41"/>
      <c r="AA294" s="41"/>
      <c r="AB294" s="42"/>
      <c r="AC294" s="42"/>
      <c r="AD294" s="42"/>
      <c r="AE294" s="42"/>
      <c r="AF294" s="42"/>
      <c r="AG294" s="25"/>
      <c r="AH294" s="25"/>
      <c r="AI294" s="25"/>
      <c r="AJ294" s="25"/>
      <c r="AK294" s="25"/>
      <c r="AL294" s="25"/>
    </row>
    <row r="295">
      <c r="A295" s="26"/>
      <c r="B295" s="25"/>
      <c r="C295" s="25"/>
      <c r="D295" s="28"/>
      <c r="E295" s="29"/>
      <c r="F295" s="30"/>
      <c r="G295" s="59"/>
      <c r="H295" s="34"/>
      <c r="I295" s="35"/>
      <c r="J295" s="36"/>
      <c r="K295" s="28"/>
      <c r="L295" s="28"/>
      <c r="M295" s="34"/>
      <c r="N295" s="35"/>
      <c r="O295" s="36"/>
      <c r="P295" s="28"/>
      <c r="Q295" s="37"/>
      <c r="R295" s="38"/>
      <c r="S295" s="39"/>
      <c r="T295" s="40"/>
      <c r="U295" s="40"/>
      <c r="V295" s="40"/>
      <c r="W295" s="40"/>
      <c r="X295" s="39"/>
      <c r="Y295" s="41"/>
      <c r="Z295" s="41"/>
      <c r="AA295" s="41"/>
      <c r="AB295" s="42"/>
      <c r="AC295" s="42"/>
      <c r="AD295" s="42"/>
      <c r="AE295" s="42"/>
      <c r="AF295" s="42"/>
      <c r="AG295" s="25"/>
      <c r="AH295" s="25"/>
      <c r="AI295" s="25"/>
      <c r="AJ295" s="25"/>
      <c r="AK295" s="25"/>
      <c r="AL295" s="25"/>
    </row>
    <row r="296">
      <c r="A296" s="26"/>
      <c r="B296" s="25"/>
      <c r="C296" s="25"/>
      <c r="D296" s="28"/>
      <c r="E296" s="29"/>
      <c r="F296" s="30"/>
      <c r="G296" s="59"/>
      <c r="H296" s="34"/>
      <c r="I296" s="35"/>
      <c r="J296" s="36"/>
      <c r="K296" s="28"/>
      <c r="L296" s="28"/>
      <c r="M296" s="34"/>
      <c r="N296" s="35"/>
      <c r="O296" s="36"/>
      <c r="P296" s="28"/>
      <c r="Q296" s="37"/>
      <c r="R296" s="38"/>
      <c r="S296" s="39"/>
      <c r="T296" s="40"/>
      <c r="U296" s="40"/>
      <c r="V296" s="40"/>
      <c r="W296" s="40"/>
      <c r="X296" s="39"/>
      <c r="Y296" s="41"/>
      <c r="Z296" s="41"/>
      <c r="AA296" s="41"/>
      <c r="AB296" s="42"/>
      <c r="AC296" s="42"/>
      <c r="AD296" s="42"/>
      <c r="AE296" s="42"/>
      <c r="AF296" s="42"/>
      <c r="AG296" s="25"/>
      <c r="AH296" s="25"/>
      <c r="AI296" s="25"/>
      <c r="AJ296" s="25"/>
      <c r="AK296" s="25"/>
      <c r="AL296" s="25"/>
    </row>
    <row r="297">
      <c r="A297" s="26"/>
      <c r="B297" s="25"/>
      <c r="C297" s="25"/>
      <c r="D297" s="28"/>
      <c r="E297" s="29"/>
      <c r="F297" s="30"/>
      <c r="G297" s="59"/>
      <c r="H297" s="34"/>
      <c r="I297" s="35"/>
      <c r="J297" s="36"/>
      <c r="K297" s="28"/>
      <c r="L297" s="28"/>
      <c r="M297" s="34"/>
      <c r="N297" s="35"/>
      <c r="O297" s="36"/>
      <c r="P297" s="28"/>
      <c r="Q297" s="37"/>
      <c r="R297" s="38"/>
      <c r="S297" s="39"/>
      <c r="T297" s="40"/>
      <c r="U297" s="40"/>
      <c r="V297" s="40"/>
      <c r="W297" s="40"/>
      <c r="X297" s="39"/>
      <c r="Y297" s="41"/>
      <c r="Z297" s="41"/>
      <c r="AA297" s="41"/>
      <c r="AB297" s="42"/>
      <c r="AC297" s="42"/>
      <c r="AD297" s="42"/>
      <c r="AE297" s="42"/>
      <c r="AF297" s="42"/>
      <c r="AG297" s="25"/>
      <c r="AH297" s="25"/>
      <c r="AI297" s="25"/>
      <c r="AJ297" s="25"/>
      <c r="AK297" s="25"/>
      <c r="AL297" s="25"/>
    </row>
    <row r="298">
      <c r="A298" s="26"/>
      <c r="B298" s="25"/>
      <c r="C298" s="25"/>
      <c r="D298" s="28"/>
      <c r="E298" s="29"/>
      <c r="F298" s="30"/>
      <c r="G298" s="59"/>
      <c r="H298" s="34"/>
      <c r="I298" s="35"/>
      <c r="J298" s="36"/>
      <c r="K298" s="28"/>
      <c r="L298" s="28"/>
      <c r="M298" s="34"/>
      <c r="N298" s="35"/>
      <c r="O298" s="36"/>
      <c r="P298" s="28"/>
      <c r="Q298" s="37"/>
      <c r="R298" s="38"/>
      <c r="S298" s="39"/>
      <c r="T298" s="40"/>
      <c r="U298" s="40"/>
      <c r="V298" s="40"/>
      <c r="W298" s="40"/>
      <c r="X298" s="39"/>
      <c r="Y298" s="41"/>
      <c r="Z298" s="41"/>
      <c r="AA298" s="41"/>
      <c r="AB298" s="42"/>
      <c r="AC298" s="42"/>
      <c r="AD298" s="42"/>
      <c r="AE298" s="42"/>
      <c r="AF298" s="42"/>
      <c r="AG298" s="25"/>
      <c r="AH298" s="25"/>
      <c r="AI298" s="25"/>
      <c r="AJ298" s="25"/>
      <c r="AK298" s="25"/>
      <c r="AL298" s="25"/>
    </row>
    <row r="299">
      <c r="A299" s="26"/>
      <c r="B299" s="25"/>
      <c r="C299" s="25"/>
      <c r="D299" s="28"/>
      <c r="E299" s="29"/>
      <c r="F299" s="30"/>
      <c r="G299" s="59"/>
      <c r="H299" s="34"/>
      <c r="I299" s="35"/>
      <c r="J299" s="36"/>
      <c r="K299" s="28"/>
      <c r="L299" s="28"/>
      <c r="M299" s="34"/>
      <c r="N299" s="35"/>
      <c r="O299" s="36"/>
      <c r="P299" s="28"/>
      <c r="Q299" s="37"/>
      <c r="R299" s="38"/>
      <c r="S299" s="39"/>
      <c r="T299" s="40"/>
      <c r="U299" s="40"/>
      <c r="V299" s="40"/>
      <c r="W299" s="40"/>
      <c r="X299" s="39"/>
      <c r="Y299" s="41"/>
      <c r="Z299" s="41"/>
      <c r="AA299" s="41"/>
      <c r="AB299" s="42"/>
      <c r="AC299" s="42"/>
      <c r="AD299" s="42"/>
      <c r="AE299" s="42"/>
      <c r="AF299" s="42"/>
      <c r="AG299" s="25"/>
      <c r="AH299" s="25"/>
      <c r="AI299" s="25"/>
      <c r="AJ299" s="25"/>
      <c r="AK299" s="25"/>
      <c r="AL299" s="25"/>
    </row>
    <row r="300">
      <c r="A300" s="26"/>
      <c r="B300" s="25"/>
      <c r="C300" s="25"/>
      <c r="D300" s="28"/>
      <c r="E300" s="29"/>
      <c r="F300" s="30"/>
      <c r="G300" s="59"/>
      <c r="H300" s="34"/>
      <c r="I300" s="35"/>
      <c r="J300" s="36"/>
      <c r="K300" s="28"/>
      <c r="L300" s="28"/>
      <c r="M300" s="34"/>
      <c r="N300" s="35"/>
      <c r="O300" s="36"/>
      <c r="P300" s="28"/>
      <c r="Q300" s="37"/>
      <c r="R300" s="38"/>
      <c r="S300" s="39"/>
      <c r="T300" s="40"/>
      <c r="U300" s="40"/>
      <c r="V300" s="40"/>
      <c r="W300" s="40"/>
      <c r="X300" s="39"/>
      <c r="Y300" s="41"/>
      <c r="Z300" s="41"/>
      <c r="AA300" s="41"/>
      <c r="AB300" s="42"/>
      <c r="AC300" s="42"/>
      <c r="AD300" s="42"/>
      <c r="AE300" s="42"/>
      <c r="AF300" s="42"/>
      <c r="AG300" s="25"/>
      <c r="AH300" s="25"/>
      <c r="AI300" s="25"/>
      <c r="AJ300" s="25"/>
      <c r="AK300" s="25"/>
      <c r="AL300" s="25"/>
    </row>
    <row r="301">
      <c r="A301" s="26"/>
      <c r="B301" s="25"/>
      <c r="C301" s="25"/>
      <c r="D301" s="28"/>
      <c r="E301" s="29"/>
      <c r="F301" s="30"/>
      <c r="G301" s="59"/>
      <c r="H301" s="34"/>
      <c r="I301" s="35"/>
      <c r="J301" s="36"/>
      <c r="K301" s="28"/>
      <c r="L301" s="28"/>
      <c r="M301" s="34"/>
      <c r="N301" s="35"/>
      <c r="O301" s="36"/>
      <c r="P301" s="28"/>
      <c r="Q301" s="37"/>
      <c r="R301" s="38"/>
      <c r="S301" s="39"/>
      <c r="T301" s="40"/>
      <c r="U301" s="40"/>
      <c r="V301" s="40"/>
      <c r="W301" s="40"/>
      <c r="X301" s="39"/>
      <c r="Y301" s="41"/>
      <c r="Z301" s="41"/>
      <c r="AA301" s="41"/>
      <c r="AB301" s="42"/>
      <c r="AC301" s="42"/>
      <c r="AD301" s="42"/>
      <c r="AE301" s="42"/>
      <c r="AF301" s="42"/>
      <c r="AG301" s="25"/>
      <c r="AH301" s="25"/>
      <c r="AI301" s="25"/>
      <c r="AJ301" s="25"/>
      <c r="AK301" s="25"/>
      <c r="AL301" s="25"/>
    </row>
    <row r="302">
      <c r="A302" s="26"/>
      <c r="B302" s="25"/>
      <c r="C302" s="25"/>
      <c r="D302" s="28"/>
      <c r="E302" s="29"/>
      <c r="F302" s="30"/>
      <c r="G302" s="59"/>
      <c r="H302" s="34"/>
      <c r="I302" s="35"/>
      <c r="J302" s="36"/>
      <c r="K302" s="28"/>
      <c r="L302" s="28"/>
      <c r="M302" s="34"/>
      <c r="N302" s="35"/>
      <c r="O302" s="36"/>
      <c r="P302" s="28"/>
      <c r="Q302" s="37"/>
      <c r="R302" s="38"/>
      <c r="S302" s="39"/>
      <c r="T302" s="40"/>
      <c r="U302" s="40"/>
      <c r="V302" s="40"/>
      <c r="W302" s="40"/>
      <c r="X302" s="39"/>
      <c r="Y302" s="41"/>
      <c r="Z302" s="41"/>
      <c r="AA302" s="41"/>
      <c r="AB302" s="42"/>
      <c r="AC302" s="42"/>
      <c r="AD302" s="42"/>
      <c r="AE302" s="42"/>
      <c r="AF302" s="42"/>
      <c r="AG302" s="25"/>
      <c r="AH302" s="25"/>
      <c r="AI302" s="25"/>
      <c r="AJ302" s="25"/>
      <c r="AK302" s="25"/>
      <c r="AL302" s="25"/>
    </row>
    <row r="303">
      <c r="A303" s="26"/>
      <c r="B303" s="25"/>
      <c r="C303" s="25"/>
      <c r="D303" s="28"/>
      <c r="E303" s="29"/>
      <c r="F303" s="30"/>
      <c r="G303" s="59"/>
      <c r="H303" s="34"/>
      <c r="I303" s="35"/>
      <c r="J303" s="36"/>
      <c r="K303" s="28"/>
      <c r="L303" s="28"/>
      <c r="M303" s="34"/>
      <c r="N303" s="35"/>
      <c r="O303" s="36"/>
      <c r="P303" s="28"/>
      <c r="Q303" s="37"/>
      <c r="R303" s="38"/>
      <c r="S303" s="39"/>
      <c r="T303" s="40"/>
      <c r="U303" s="40"/>
      <c r="V303" s="40"/>
      <c r="W303" s="40"/>
      <c r="X303" s="39"/>
      <c r="Y303" s="41"/>
      <c r="Z303" s="41"/>
      <c r="AA303" s="41"/>
      <c r="AB303" s="42"/>
      <c r="AC303" s="42"/>
      <c r="AD303" s="42"/>
      <c r="AE303" s="42"/>
      <c r="AF303" s="42"/>
      <c r="AG303" s="25"/>
      <c r="AH303" s="25"/>
      <c r="AI303" s="25"/>
      <c r="AJ303" s="25"/>
      <c r="AK303" s="25"/>
      <c r="AL303" s="25"/>
    </row>
    <row r="304">
      <c r="A304" s="26"/>
      <c r="B304" s="25"/>
      <c r="C304" s="25"/>
      <c r="D304" s="28"/>
      <c r="E304" s="29"/>
      <c r="F304" s="30"/>
      <c r="G304" s="59"/>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c r="AK304" s="25"/>
      <c r="AL304" s="25"/>
    </row>
    <row r="305">
      <c r="A305" s="26"/>
      <c r="B305" s="25"/>
      <c r="C305" s="25"/>
      <c r="D305" s="28"/>
      <c r="E305" s="29"/>
      <c r="F305" s="30"/>
      <c r="G305" s="59"/>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c r="AK305" s="25"/>
      <c r="AL305" s="25"/>
    </row>
    <row r="306">
      <c r="A306" s="26"/>
      <c r="B306" s="25"/>
      <c r="C306" s="25"/>
      <c r="D306" s="28"/>
      <c r="E306" s="29"/>
      <c r="F306" s="30"/>
      <c r="G306" s="59"/>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c r="AK306" s="25"/>
      <c r="AL306" s="25"/>
    </row>
    <row r="307">
      <c r="A307" s="26"/>
      <c r="B307" s="25"/>
      <c r="C307" s="25"/>
      <c r="D307" s="28"/>
      <c r="E307" s="29"/>
      <c r="F307" s="30"/>
      <c r="G307" s="59"/>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c r="AK307" s="25"/>
      <c r="AL307" s="25"/>
    </row>
    <row r="308">
      <c r="A308" s="26"/>
      <c r="B308" s="25"/>
      <c r="C308" s="25"/>
      <c r="D308" s="28"/>
      <c r="E308" s="29"/>
      <c r="F308" s="30"/>
      <c r="G308" s="59"/>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c r="AK308" s="25"/>
      <c r="AL308" s="25"/>
    </row>
    <row r="309">
      <c r="A309" s="26"/>
      <c r="B309" s="25"/>
      <c r="C309" s="25"/>
      <c r="D309" s="28"/>
      <c r="E309" s="29"/>
      <c r="F309" s="30"/>
      <c r="G309" s="59"/>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c r="AK309" s="25"/>
      <c r="AL309" s="25"/>
    </row>
    <row r="310">
      <c r="A310" s="26"/>
      <c r="B310" s="25"/>
      <c r="C310" s="25"/>
      <c r="D310" s="28"/>
      <c r="E310" s="29"/>
      <c r="F310" s="30"/>
      <c r="G310" s="59"/>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6"/>
      <c r="B311" s="25"/>
      <c r="C311" s="25"/>
      <c r="D311" s="28"/>
      <c r="E311" s="29"/>
      <c r="F311" s="30"/>
      <c r="G311" s="59"/>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6"/>
      <c r="B312" s="25"/>
      <c r="C312" s="25"/>
      <c r="D312" s="28"/>
      <c r="E312" s="29"/>
      <c r="F312" s="30"/>
      <c r="G312" s="59"/>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6"/>
      <c r="B313" s="25"/>
      <c r="C313" s="25"/>
      <c r="D313" s="28"/>
      <c r="E313" s="29"/>
      <c r="F313" s="30"/>
      <c r="G313" s="59"/>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6"/>
      <c r="B314" s="25"/>
      <c r="C314" s="25"/>
      <c r="D314" s="28"/>
      <c r="E314" s="29"/>
      <c r="F314" s="30"/>
      <c r="G314" s="59"/>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6"/>
      <c r="B315" s="25"/>
      <c r="C315" s="25"/>
      <c r="D315" s="28"/>
      <c r="E315" s="29"/>
      <c r="F315" s="30"/>
      <c r="G315" s="59"/>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6"/>
      <c r="B316" s="25"/>
      <c r="C316" s="25"/>
      <c r="D316" s="28"/>
      <c r="E316" s="29"/>
      <c r="F316" s="30"/>
      <c r="G316" s="59"/>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6"/>
      <c r="B317" s="25"/>
      <c r="C317" s="25"/>
      <c r="D317" s="28"/>
      <c r="E317" s="29"/>
      <c r="F317" s="30"/>
      <c r="G317" s="59"/>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6"/>
      <c r="B318" s="25"/>
      <c r="C318" s="25"/>
      <c r="D318" s="28"/>
      <c r="E318" s="29"/>
      <c r="F318" s="30"/>
      <c r="G318" s="59"/>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6"/>
      <c r="B319" s="25"/>
      <c r="C319" s="25"/>
      <c r="D319" s="28"/>
      <c r="E319" s="29"/>
      <c r="F319" s="30"/>
      <c r="G319" s="59"/>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6"/>
      <c r="B320" s="25"/>
      <c r="C320" s="25"/>
      <c r="D320" s="28"/>
      <c r="E320" s="29"/>
      <c r="F320" s="30"/>
      <c r="G320" s="59"/>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6"/>
      <c r="B321" s="25"/>
      <c r="C321" s="25"/>
      <c r="D321" s="28"/>
      <c r="E321" s="29"/>
      <c r="F321" s="30"/>
      <c r="G321" s="59"/>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6"/>
      <c r="B322" s="25"/>
      <c r="C322" s="25"/>
      <c r="D322" s="28"/>
      <c r="E322" s="29"/>
      <c r="F322" s="30"/>
      <c r="G322" s="59"/>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6"/>
      <c r="B323" s="25"/>
      <c r="C323" s="25"/>
      <c r="D323" s="28"/>
      <c r="E323" s="29"/>
      <c r="F323" s="30"/>
      <c r="G323" s="59"/>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6"/>
      <c r="B324" s="25"/>
      <c r="C324" s="25"/>
      <c r="D324" s="28"/>
      <c r="E324" s="29"/>
      <c r="F324" s="30"/>
      <c r="G324" s="59"/>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6"/>
      <c r="B325" s="25"/>
      <c r="C325" s="25"/>
      <c r="D325" s="28"/>
      <c r="E325" s="29"/>
      <c r="F325" s="30"/>
      <c r="G325" s="59"/>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6"/>
      <c r="B326" s="25"/>
      <c r="C326" s="25"/>
      <c r="D326" s="28"/>
      <c r="E326" s="29"/>
      <c r="F326" s="30"/>
      <c r="G326" s="59"/>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6"/>
      <c r="B327" s="25"/>
      <c r="C327" s="25"/>
      <c r="D327" s="28"/>
      <c r="E327" s="29"/>
      <c r="F327" s="30"/>
      <c r="G327" s="59"/>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6"/>
      <c r="B328" s="25"/>
      <c r="C328" s="25"/>
      <c r="D328" s="28"/>
      <c r="E328" s="29"/>
      <c r="F328" s="30"/>
      <c r="G328" s="59"/>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6"/>
      <c r="B329" s="25"/>
      <c r="C329" s="25"/>
      <c r="D329" s="28"/>
      <c r="E329" s="29"/>
      <c r="F329" s="30"/>
      <c r="G329" s="59"/>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6"/>
      <c r="B330" s="25"/>
      <c r="C330" s="25"/>
      <c r="D330" s="28"/>
      <c r="E330" s="29"/>
      <c r="F330" s="30"/>
      <c r="G330" s="59"/>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6"/>
      <c r="B331" s="25"/>
      <c r="C331" s="25"/>
      <c r="D331" s="28"/>
      <c r="E331" s="29"/>
      <c r="F331" s="30"/>
      <c r="G331" s="59"/>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6"/>
      <c r="B332" s="25"/>
      <c r="C332" s="25"/>
      <c r="D332" s="28"/>
      <c r="E332" s="29"/>
      <c r="F332" s="30"/>
      <c r="G332" s="59"/>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59"/>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59"/>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59"/>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59"/>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59"/>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59"/>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59"/>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59"/>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59"/>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59"/>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59"/>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59"/>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59"/>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59"/>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59"/>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59"/>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59"/>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59"/>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59"/>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59"/>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59"/>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59"/>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59"/>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59"/>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59"/>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59"/>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59"/>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59"/>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59"/>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59"/>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59"/>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59"/>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59"/>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59"/>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59"/>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59"/>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59"/>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59"/>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59"/>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59"/>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59"/>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59"/>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59"/>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59"/>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59"/>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59"/>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59"/>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59"/>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59"/>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59"/>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59"/>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59"/>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59"/>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59"/>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59"/>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59"/>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59"/>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59"/>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59"/>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59"/>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59"/>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59"/>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59"/>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59"/>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59"/>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59"/>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59"/>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59"/>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59"/>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59"/>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59"/>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59"/>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59"/>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59"/>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59"/>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59"/>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59"/>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59"/>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59"/>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59"/>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59"/>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59"/>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59"/>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59"/>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59"/>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59"/>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59"/>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59"/>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59"/>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59"/>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59"/>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59"/>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min="18" max="18" width="8.86"/>
    <col customWidth="1" min="19" max="19" width="8.57"/>
    <col customWidth="1" min="20" max="21" width="4.71"/>
    <col customWidth="1" min="22" max="22" width="4.57"/>
    <col customWidth="1" min="23" max="23" width="4.43"/>
    <col customWidth="1" min="24" max="24" width="7.0"/>
    <col customWidth="1" min="25" max="25" width="7.43"/>
    <col customWidth="1" min="26" max="26" width="6.86"/>
    <col customWidth="1" min="27" max="27" width="7.29"/>
    <col customWidth="1" min="28" max="28" width="3.29"/>
    <col customWidth="1" min="29" max="29" width="3.14"/>
    <col customWidth="1" min="30" max="30" width="2.86"/>
    <col customWidth="1" min="31" max="31" width="3.0"/>
    <col customWidth="1" min="32" max="32" width="2.14"/>
    <col customWidth="1" min="33" max="33" width="6.57"/>
    <col customWidth="1" min="34" max="34" width="12.0"/>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5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35</v>
      </c>
      <c r="B2" s="25" t="s">
        <v>36</v>
      </c>
      <c r="C2" s="25" t="s">
        <v>100</v>
      </c>
      <c r="D2" s="28">
        <v>105.04880174291938</v>
      </c>
      <c r="E2" s="29">
        <v>0.2750867998689813</v>
      </c>
      <c r="F2" s="30">
        <v>35.0</v>
      </c>
      <c r="G2" s="58"/>
      <c r="H2" s="34">
        <v>42.49777956789469</v>
      </c>
      <c r="I2" s="35" t="s">
        <v>27</v>
      </c>
      <c r="J2" s="36">
        <v>7700.0</v>
      </c>
      <c r="K2" s="28">
        <v>5.519192151674635</v>
      </c>
      <c r="L2" s="28">
        <v>8.588599177066133</v>
      </c>
      <c r="M2" s="34">
        <v>40.79340849971707</v>
      </c>
      <c r="N2" s="35" t="s">
        <v>27</v>
      </c>
      <c r="O2" s="36">
        <v>8800.0</v>
      </c>
      <c r="P2" s="28">
        <v>4.635614602240576</v>
      </c>
      <c r="Q2" s="37">
        <v>7.000692923171739</v>
      </c>
      <c r="R2" s="38">
        <v>22.54428497513601</v>
      </c>
      <c r="S2" s="39">
        <v>23.379967329057617</v>
      </c>
      <c r="T2" s="40">
        <v>0.09464665507706141</v>
      </c>
      <c r="U2" s="40">
        <v>0.023633924421352964</v>
      </c>
      <c r="V2" s="40">
        <v>0.049486996675696816</v>
      </c>
      <c r="W2" s="40">
        <v>0.05536773843312267</v>
      </c>
      <c r="X2" s="39">
        <v>22.505679486195344</v>
      </c>
      <c r="Y2" s="41">
        <v>19.992100081699345</v>
      </c>
      <c r="Z2" s="41">
        <v>19.479991458595066</v>
      </c>
      <c r="AA2" s="41">
        <v>21.313417041122</v>
      </c>
      <c r="AB2" s="42">
        <v>1.0</v>
      </c>
      <c r="AC2" s="42">
        <v>0.0</v>
      </c>
      <c r="AD2" s="42">
        <v>0.0</v>
      </c>
      <c r="AE2" s="42">
        <v>0.0</v>
      </c>
      <c r="AF2" s="42">
        <v>0.0</v>
      </c>
      <c r="AG2" s="25"/>
      <c r="AH2" s="43">
        <v>43030.0</v>
      </c>
      <c r="AI2" s="45">
        <v>0.2916666666666667</v>
      </c>
      <c r="AJ2" s="24"/>
      <c r="AK2" s="46"/>
      <c r="AL2" s="46"/>
    </row>
    <row r="3">
      <c r="A3" s="26" t="s">
        <v>41</v>
      </c>
      <c r="B3" s="25" t="s">
        <v>36</v>
      </c>
      <c r="C3" s="25" t="s">
        <v>100</v>
      </c>
      <c r="D3" s="28">
        <v>105.04880174291938</v>
      </c>
      <c r="E3" s="29">
        <v>0.1710913059294289</v>
      </c>
      <c r="F3" s="30">
        <v>32.0</v>
      </c>
      <c r="G3" s="58"/>
      <c r="H3" s="34">
        <v>27.157047585485458</v>
      </c>
      <c r="I3" s="35" t="s">
        <v>40</v>
      </c>
      <c r="J3" s="36">
        <v>5300.0</v>
      </c>
      <c r="K3" s="28">
        <v>5.123971242544426</v>
      </c>
      <c r="L3" s="28">
        <v>5.744887979847898</v>
      </c>
      <c r="M3" s="34">
        <v>27.309917338739986</v>
      </c>
      <c r="N3" s="35" t="s">
        <v>29</v>
      </c>
      <c r="O3" s="36">
        <v>5700.0</v>
      </c>
      <c r="P3" s="28">
        <v>4.791213568199997</v>
      </c>
      <c r="Q3" s="37">
        <v>5.393926548525463</v>
      </c>
      <c r="R3" s="38">
        <v>11.674233820353988</v>
      </c>
      <c r="S3" s="39">
        <v>12.106979911435806</v>
      </c>
      <c r="T3" s="40">
        <v>0.051633187548255174</v>
      </c>
      <c r="U3" s="40">
        <v>0.01606590375767627</v>
      </c>
      <c r="V3" s="40">
        <v>0.03435476275226372</v>
      </c>
      <c r="W3" s="40">
        <v>0.02889841807984536</v>
      </c>
      <c r="X3" s="39">
        <v>12.564018210031573</v>
      </c>
      <c r="Y3" s="41">
        <v>14.593029375453884</v>
      </c>
      <c r="Z3" s="41">
        <v>10.989535499960029</v>
      </c>
      <c r="AA3" s="41">
        <v>16.320381838779955</v>
      </c>
      <c r="AB3" s="42">
        <v>0.0</v>
      </c>
      <c r="AC3" s="42">
        <v>1.0</v>
      </c>
      <c r="AD3" s="42">
        <v>1.0</v>
      </c>
      <c r="AE3" s="42">
        <v>0.0</v>
      </c>
      <c r="AF3" s="42">
        <v>0.0</v>
      </c>
      <c r="AG3" s="25"/>
      <c r="AH3" s="25"/>
      <c r="AI3" s="25"/>
      <c r="AJ3" s="25"/>
      <c r="AK3" s="49"/>
    </row>
    <row r="4">
      <c r="A4" s="26" t="s">
        <v>39</v>
      </c>
      <c r="B4" s="25" t="s">
        <v>36</v>
      </c>
      <c r="C4" s="25" t="s">
        <v>100</v>
      </c>
      <c r="D4" s="28">
        <v>105.04880174291938</v>
      </c>
      <c r="E4" s="29">
        <v>0.20541051805337518</v>
      </c>
      <c r="F4" s="30">
        <v>27.0</v>
      </c>
      <c r="G4" s="58"/>
      <c r="H4" s="34">
        <v>25.009600858097393</v>
      </c>
      <c r="I4" s="35" t="s">
        <v>40</v>
      </c>
      <c r="J4" s="36">
        <v>4800.0</v>
      </c>
      <c r="K4" s="28">
        <v>5.210333512103624</v>
      </c>
      <c r="L4" s="28">
        <v>5.499848246372135</v>
      </c>
      <c r="M4" s="34">
        <v>25.0709663938878</v>
      </c>
      <c r="N4" s="35" t="s">
        <v>28</v>
      </c>
      <c r="O4" s="36">
        <v>5000.0</v>
      </c>
      <c r="P4" s="28">
        <v>5.01419327877756</v>
      </c>
      <c r="Q4" s="37">
        <v>5.3023133012557135</v>
      </c>
      <c r="R4" s="38">
        <v>12.196945687247377</v>
      </c>
      <c r="S4" s="39">
        <v>12.649067912184405</v>
      </c>
      <c r="T4" s="40">
        <v>0.05168968590704599</v>
      </c>
      <c r="U4" s="40">
        <v>0.024073220654289563</v>
      </c>
      <c r="V4" s="40">
        <v>0.031055496774797794</v>
      </c>
      <c r="W4" s="40">
        <v>0.03313975830330772</v>
      </c>
      <c r="X4" s="39">
        <v>11.943335447558178</v>
      </c>
      <c r="Y4" s="41">
        <v>13.066265410539213</v>
      </c>
      <c r="Z4" s="41">
        <v>10.252979386534863</v>
      </c>
      <c r="AA4" s="41">
        <v>14.81798700735294</v>
      </c>
      <c r="AB4" s="42">
        <v>0.0</v>
      </c>
      <c r="AC4" s="42">
        <v>1.0</v>
      </c>
      <c r="AD4" s="42">
        <v>1.0</v>
      </c>
      <c r="AE4" s="42">
        <v>0.0</v>
      </c>
      <c r="AF4" s="42">
        <v>0.0</v>
      </c>
      <c r="AG4" s="25"/>
      <c r="AH4" s="46"/>
      <c r="AI4" s="46"/>
      <c r="AJ4" s="46"/>
      <c r="AK4" s="49"/>
    </row>
    <row r="5">
      <c r="A5" s="26" t="s">
        <v>48</v>
      </c>
      <c r="B5" s="25" t="s">
        <v>36</v>
      </c>
      <c r="C5" s="25" t="s">
        <v>100</v>
      </c>
      <c r="D5" s="28">
        <v>105.04880174291938</v>
      </c>
      <c r="E5" s="29">
        <v>0.14197978521794064</v>
      </c>
      <c r="F5" s="30">
        <v>25.0</v>
      </c>
      <c r="G5" s="58"/>
      <c r="H5" s="34">
        <v>25.548657587227083</v>
      </c>
      <c r="I5" s="35" t="s">
        <v>31</v>
      </c>
      <c r="J5" s="36">
        <v>4900.0</v>
      </c>
      <c r="K5" s="28">
        <v>5.214011752495323</v>
      </c>
      <c r="L5" s="28">
        <v>5.59032361812241</v>
      </c>
      <c r="M5" s="34">
        <v>26.43110874525103</v>
      </c>
      <c r="N5" s="35" t="s">
        <v>31</v>
      </c>
      <c r="O5" s="36">
        <v>5500.0</v>
      </c>
      <c r="P5" s="28">
        <v>4.805656135500188</v>
      </c>
      <c r="Q5" s="37">
        <v>5.2821825420815065</v>
      </c>
      <c r="R5" s="38">
        <v>7.372899530284945</v>
      </c>
      <c r="S5" s="39">
        <v>7.646201701610912</v>
      </c>
      <c r="T5" s="40">
        <v>0.06260175042516995</v>
      </c>
      <c r="U5" s="40">
        <v>3.9372170078723237E-4</v>
      </c>
      <c r="V5" s="40">
        <v>0.030021279685026468</v>
      </c>
      <c r="W5" s="40">
        <v>0.025788771401563722</v>
      </c>
      <c r="X5" s="39">
        <v>7.86270698129026</v>
      </c>
      <c r="Y5" s="41">
        <v>17.685950605936824</v>
      </c>
      <c r="Z5" s="41">
        <v>7.146446687789159</v>
      </c>
      <c r="AA5" s="41">
        <v>19.284662057461873</v>
      </c>
      <c r="AB5" s="42">
        <v>0.0</v>
      </c>
      <c r="AC5" s="42">
        <v>0.0</v>
      </c>
      <c r="AD5" s="42">
        <v>0.0</v>
      </c>
      <c r="AE5" s="42">
        <v>0.0</v>
      </c>
      <c r="AF5" s="42">
        <v>1.0</v>
      </c>
      <c r="AG5" s="25"/>
      <c r="AH5" s="25"/>
      <c r="AI5" s="25"/>
      <c r="AJ5" s="25"/>
      <c r="AK5" s="25"/>
      <c r="AL5" s="25"/>
    </row>
    <row r="6">
      <c r="A6" s="26" t="s">
        <v>66</v>
      </c>
      <c r="B6" s="25" t="s">
        <v>36</v>
      </c>
      <c r="C6" s="25" t="s">
        <v>100</v>
      </c>
      <c r="D6" s="28">
        <v>105.04880174291938</v>
      </c>
      <c r="E6" s="29">
        <v>0.2109849379198046</v>
      </c>
      <c r="F6" s="30">
        <v>24.0</v>
      </c>
      <c r="G6" s="59"/>
      <c r="H6" s="34">
        <v>24.565860710024786</v>
      </c>
      <c r="I6" s="35" t="s">
        <v>44</v>
      </c>
      <c r="J6" s="36">
        <v>4200.0</v>
      </c>
      <c r="K6" s="28">
        <v>5.849014454767806</v>
      </c>
      <c r="L6" s="28">
        <v>6.093633737672841</v>
      </c>
      <c r="M6" s="34">
        <v>24.028268501610455</v>
      </c>
      <c r="N6" s="35" t="s">
        <v>30</v>
      </c>
      <c r="O6" s="36">
        <v>4300.0</v>
      </c>
      <c r="P6" s="28">
        <v>5.587969418979176</v>
      </c>
      <c r="Q6" s="37">
        <v>5.7281320940536835</v>
      </c>
      <c r="R6" s="38">
        <v>11.191960991132795</v>
      </c>
      <c r="S6" s="39">
        <v>11.60682996197769</v>
      </c>
      <c r="T6" s="40">
        <v>0.06137601375964974</v>
      </c>
      <c r="U6" s="40">
        <v>0.027231678459912853</v>
      </c>
      <c r="V6" s="40">
        <v>0.035820130897269986</v>
      </c>
      <c r="W6" s="40">
        <v>0.024508510613921567</v>
      </c>
      <c r="X6" s="39">
        <v>12.691406783009535</v>
      </c>
      <c r="Y6" s="41">
        <v>11.874453927015251</v>
      </c>
      <c r="Z6" s="41">
        <v>11.332595566969934</v>
      </c>
      <c r="AA6" s="41">
        <v>12.695672934640521</v>
      </c>
      <c r="AB6" s="42">
        <v>0.0</v>
      </c>
      <c r="AC6" s="42">
        <v>0.0</v>
      </c>
      <c r="AD6" s="42">
        <v>1.0</v>
      </c>
      <c r="AE6" s="42">
        <v>1.0</v>
      </c>
      <c r="AF6" s="42">
        <v>0.0</v>
      </c>
      <c r="AG6" s="25"/>
      <c r="AH6" s="25"/>
      <c r="AI6" s="50" t="s">
        <v>46</v>
      </c>
      <c r="AJ6" s="51" t="s">
        <v>47</v>
      </c>
      <c r="AK6" s="25"/>
      <c r="AL6" s="25"/>
    </row>
    <row r="7">
      <c r="A7" s="26" t="s">
        <v>43</v>
      </c>
      <c r="B7" s="25" t="s">
        <v>36</v>
      </c>
      <c r="C7" s="25" t="s">
        <v>100</v>
      </c>
      <c r="D7" s="28">
        <v>105.04880174291938</v>
      </c>
      <c r="E7" s="29">
        <v>0.18625329815303432</v>
      </c>
      <c r="F7" s="30">
        <v>21.0</v>
      </c>
      <c r="G7" s="58"/>
      <c r="H7" s="34">
        <v>22.212639651147192</v>
      </c>
      <c r="I7" s="35" t="s">
        <v>45</v>
      </c>
      <c r="J7" s="36">
        <v>4000.0</v>
      </c>
      <c r="K7" s="28">
        <v>5.553159912786798</v>
      </c>
      <c r="L7" s="28">
        <v>5.374275462249579</v>
      </c>
      <c r="M7" s="34">
        <v>22.572920050660912</v>
      </c>
      <c r="N7" s="35" t="s">
        <v>30</v>
      </c>
      <c r="O7" s="36">
        <v>4900.0</v>
      </c>
      <c r="P7" s="28">
        <v>4.6067183776859</v>
      </c>
      <c r="Q7" s="37">
        <v>4.511143725870051</v>
      </c>
      <c r="R7" s="38">
        <v>8.454735530156265</v>
      </c>
      <c r="S7" s="39">
        <v>8.768139716512946</v>
      </c>
      <c r="T7" s="40">
        <v>0.0854280277238689</v>
      </c>
      <c r="U7" s="40">
        <v>0.007579944905954795</v>
      </c>
      <c r="V7" s="40">
        <v>0.040050789976058446</v>
      </c>
      <c r="W7" s="40">
        <v>0.03124166481508395</v>
      </c>
      <c r="X7" s="39">
        <v>10.194400176746322</v>
      </c>
      <c r="Y7" s="41">
        <v>12.018239474400868</v>
      </c>
      <c r="Z7" s="41">
        <v>9.302301892981173</v>
      </c>
      <c r="AA7" s="41">
        <v>13.270618157679738</v>
      </c>
      <c r="AB7" s="42">
        <v>0.0</v>
      </c>
      <c r="AC7" s="42">
        <v>0.0</v>
      </c>
      <c r="AD7" s="42">
        <v>0.0</v>
      </c>
      <c r="AE7" s="42">
        <v>1.0</v>
      </c>
      <c r="AF7" s="42">
        <v>1.0</v>
      </c>
      <c r="AG7" s="25"/>
      <c r="AH7" s="24">
        <v>0.6458333333333334</v>
      </c>
      <c r="AI7" s="24" t="s">
        <v>53</v>
      </c>
      <c r="AJ7" s="24" t="s">
        <v>49</v>
      </c>
      <c r="AK7" s="49"/>
    </row>
    <row r="8">
      <c r="A8" s="26" t="s">
        <v>51</v>
      </c>
      <c r="B8" s="25" t="s">
        <v>36</v>
      </c>
      <c r="C8" s="25" t="s">
        <v>100</v>
      </c>
      <c r="D8" s="28">
        <v>105.04880174291938</v>
      </c>
      <c r="E8" s="29">
        <v>0.19384733606557375</v>
      </c>
      <c r="F8" s="30">
        <v>20.0</v>
      </c>
      <c r="G8" s="58"/>
      <c r="H8" s="34">
        <v>16.475076370832173</v>
      </c>
      <c r="I8" s="35" t="s">
        <v>28</v>
      </c>
      <c r="J8" s="36">
        <v>3800.0</v>
      </c>
      <c r="K8" s="28">
        <v>4.335546413376887</v>
      </c>
      <c r="L8" s="28">
        <v>3.371501423464693</v>
      </c>
      <c r="M8" s="34">
        <v>15.842874492109383</v>
      </c>
      <c r="N8" s="35" t="s">
        <v>28</v>
      </c>
      <c r="O8" s="36">
        <v>4100.0</v>
      </c>
      <c r="P8" s="28">
        <v>3.8641157297827764</v>
      </c>
      <c r="Q8" s="37">
        <v>2.920045107454562</v>
      </c>
      <c r="R8" s="38">
        <v>8.437908995670018</v>
      </c>
      <c r="S8" s="39">
        <v>8.75068944798664</v>
      </c>
      <c r="T8" s="40">
        <v>0.04785425436651019</v>
      </c>
      <c r="U8" s="40">
        <v>0.029702640641282186</v>
      </c>
      <c r="V8" s="40">
        <v>0.03826277665942949</v>
      </c>
      <c r="W8" s="40">
        <v>0.023514590507681732</v>
      </c>
      <c r="X8" s="39">
        <v>9.899677936736314</v>
      </c>
      <c r="Y8" s="41">
        <v>6.57539843409586</v>
      </c>
      <c r="Z8" s="41">
        <v>8.735009944179101</v>
      </c>
      <c r="AA8" s="41">
        <v>7.107864547930282</v>
      </c>
      <c r="AB8" s="42">
        <v>0.0</v>
      </c>
      <c r="AC8" s="42">
        <v>1.0</v>
      </c>
      <c r="AD8" s="42">
        <v>0.0</v>
      </c>
      <c r="AE8" s="42">
        <v>0.0</v>
      </c>
      <c r="AF8" s="42">
        <v>0.0</v>
      </c>
      <c r="AG8" s="25"/>
      <c r="AH8" s="24">
        <v>0.7916666666666666</v>
      </c>
      <c r="AI8" s="24" t="s">
        <v>83</v>
      </c>
      <c r="AJ8" s="24" t="s">
        <v>80</v>
      </c>
      <c r="AK8" s="49"/>
    </row>
    <row r="9">
      <c r="A9" s="26" t="s">
        <v>70</v>
      </c>
      <c r="B9" s="25" t="s">
        <v>36</v>
      </c>
      <c r="C9" s="25" t="s">
        <v>100</v>
      </c>
      <c r="D9" s="28">
        <v>105.04880174291938</v>
      </c>
      <c r="E9" s="29">
        <v>0.14841908173233473</v>
      </c>
      <c r="F9" s="30">
        <v>17.0</v>
      </c>
      <c r="G9" s="58"/>
      <c r="H9" s="34">
        <v>15.21349488820557</v>
      </c>
      <c r="I9" s="35" t="s">
        <v>31</v>
      </c>
      <c r="J9" s="36">
        <v>3500.0</v>
      </c>
      <c r="K9" s="28">
        <v>4.346712825201592</v>
      </c>
      <c r="L9" s="28">
        <v>3.188692479827405</v>
      </c>
      <c r="M9" s="34">
        <v>15.47022858956114</v>
      </c>
      <c r="N9" s="35" t="s">
        <v>31</v>
      </c>
      <c r="O9" s="36">
        <v>3300.0</v>
      </c>
      <c r="P9" s="28">
        <v>4.68794805744277</v>
      </c>
      <c r="Q9" s="37">
        <v>3.481407283025653</v>
      </c>
      <c r="R9" s="38">
        <v>5.271416721211068</v>
      </c>
      <c r="S9" s="39">
        <v>5.466820121183252</v>
      </c>
      <c r="T9" s="40">
        <v>0.05504540210682235</v>
      </c>
      <c r="U9" s="40">
        <v>0.013365340439606146</v>
      </c>
      <c r="V9" s="40">
        <v>0.023859607747741342</v>
      </c>
      <c r="W9" s="40">
        <v>0.021483547225144693</v>
      </c>
      <c r="X9" s="39">
        <v>6.324341882804336</v>
      </c>
      <c r="Y9" s="41">
        <v>8.889153005401235</v>
      </c>
      <c r="Z9" s="41">
        <v>5.676069214561142</v>
      </c>
      <c r="AA9" s="41">
        <v>9.794159374999998</v>
      </c>
      <c r="AB9" s="42">
        <v>0.0</v>
      </c>
      <c r="AC9" s="42">
        <v>0.0</v>
      </c>
      <c r="AD9" s="42">
        <v>0.0</v>
      </c>
      <c r="AE9" s="42">
        <v>0.0</v>
      </c>
      <c r="AF9" s="42">
        <v>1.0</v>
      </c>
      <c r="AG9" s="25"/>
      <c r="AH9" s="24">
        <v>0.8958333333333334</v>
      </c>
      <c r="AI9" s="24" t="s">
        <v>85</v>
      </c>
      <c r="AJ9" s="24" t="s">
        <v>462</v>
      </c>
      <c r="AK9" s="49"/>
    </row>
    <row r="10">
      <c r="A10" s="26" t="s">
        <v>57</v>
      </c>
      <c r="B10" s="25" t="s">
        <v>36</v>
      </c>
      <c r="C10" s="25" t="s">
        <v>100</v>
      </c>
      <c r="D10" s="28">
        <v>105.04880174291938</v>
      </c>
      <c r="E10" s="29">
        <v>0.18447257383966245</v>
      </c>
      <c r="F10" s="30">
        <v>13.0</v>
      </c>
      <c r="G10" s="58"/>
      <c r="H10" s="34">
        <v>10.609887401454671</v>
      </c>
      <c r="I10" s="35" t="s">
        <v>58</v>
      </c>
      <c r="J10" s="36">
        <v>3000.0</v>
      </c>
      <c r="K10" s="28">
        <v>3.5366291338182236</v>
      </c>
      <c r="L10" s="28">
        <v>1.9927917717610801</v>
      </c>
      <c r="M10" s="34">
        <v>10.34685735513113</v>
      </c>
      <c r="N10" s="35" t="s">
        <v>27</v>
      </c>
      <c r="O10" s="36">
        <v>3100.0</v>
      </c>
      <c r="P10" s="28">
        <v>3.337695921010042</v>
      </c>
      <c r="Q10" s="37">
        <v>1.8464524237973707</v>
      </c>
      <c r="R10" s="38">
        <v>5.175542713714001</v>
      </c>
      <c r="S10" s="39">
        <v>5.367392210053693</v>
      </c>
      <c r="T10" s="40">
        <v>0.050315687272623796</v>
      </c>
      <c r="U10" s="40">
        <v>0.012885724789330484</v>
      </c>
      <c r="V10" s="40">
        <v>0.03303245322979164</v>
      </c>
      <c r="W10" s="40">
        <v>0.03763449779740967</v>
      </c>
      <c r="X10" s="39">
        <v>4.550595918838478</v>
      </c>
      <c r="Y10" s="41">
        <v>6.059291482616194</v>
      </c>
      <c r="Z10" s="41">
        <v>3.831927637538539</v>
      </c>
      <c r="AA10" s="41">
        <v>6.514929717592591</v>
      </c>
      <c r="AB10" s="42">
        <v>1.0</v>
      </c>
      <c r="AC10" s="42">
        <v>1.0</v>
      </c>
      <c r="AD10" s="42">
        <v>0.0</v>
      </c>
      <c r="AE10" s="42">
        <v>0.0</v>
      </c>
      <c r="AF10" s="42">
        <v>0.0</v>
      </c>
      <c r="AG10" s="25"/>
      <c r="AH10" s="24"/>
      <c r="AI10" s="24"/>
      <c r="AJ10" s="24"/>
      <c r="AK10" s="49"/>
    </row>
    <row r="11">
      <c r="A11" s="26" t="s">
        <v>42</v>
      </c>
      <c r="B11" s="25" t="s">
        <v>36</v>
      </c>
      <c r="C11" s="25" t="s">
        <v>100</v>
      </c>
      <c r="D11" s="28">
        <v>105.04880174291938</v>
      </c>
      <c r="E11" s="29">
        <v>0.13877632117984434</v>
      </c>
      <c r="F11" s="30">
        <v>12.0</v>
      </c>
      <c r="G11" s="59"/>
      <c r="H11" s="34">
        <v>9.08503807823472</v>
      </c>
      <c r="I11" s="35" t="s">
        <v>44</v>
      </c>
      <c r="J11" s="36">
        <v>3000.0</v>
      </c>
      <c r="K11" s="28">
        <v>3.02834602607824</v>
      </c>
      <c r="L11" s="28">
        <v>1.5231734808649267</v>
      </c>
      <c r="M11" s="34">
        <v>8.752726700282132</v>
      </c>
      <c r="N11" s="35" t="s">
        <v>30</v>
      </c>
      <c r="O11" s="36">
        <v>3000.0</v>
      </c>
      <c r="P11" s="28">
        <v>2.9175755667607106</v>
      </c>
      <c r="Q11" s="37">
        <v>1.4279694845397122</v>
      </c>
      <c r="R11" s="38">
        <v>3.449183396907643</v>
      </c>
      <c r="S11" s="39">
        <v>3.57703937918493</v>
      </c>
      <c r="T11" s="40">
        <v>0.026990438036161413</v>
      </c>
      <c r="U11" s="40">
        <v>0.035038495923307725</v>
      </c>
      <c r="V11" s="40">
        <v>0.015114645300250392</v>
      </c>
      <c r="W11" s="40">
        <v>0.016488703963909515</v>
      </c>
      <c r="X11" s="39">
        <v>4.818743617450408</v>
      </c>
      <c r="Y11" s="41">
        <v>4.266294460784313</v>
      </c>
      <c r="Z11" s="41">
        <v>4.1421347917853995</v>
      </c>
      <c r="AA11" s="41">
        <v>4.6105919084967315</v>
      </c>
      <c r="AB11" s="42">
        <v>0.0</v>
      </c>
      <c r="AC11" s="42">
        <v>0.0</v>
      </c>
      <c r="AD11" s="42">
        <v>1.0</v>
      </c>
      <c r="AE11" s="42">
        <v>1.0</v>
      </c>
      <c r="AF11" s="42">
        <v>0.0</v>
      </c>
      <c r="AG11" s="25"/>
      <c r="AH11" s="24"/>
      <c r="AI11" s="24"/>
      <c r="AJ11" s="24"/>
      <c r="AK11" s="49"/>
    </row>
    <row r="12">
      <c r="A12" s="26" t="s">
        <v>67</v>
      </c>
      <c r="B12" s="25" t="s">
        <v>36</v>
      </c>
      <c r="C12" s="25" t="s">
        <v>100</v>
      </c>
      <c r="D12" s="28">
        <v>105.04880174291938</v>
      </c>
      <c r="E12" s="29">
        <v>0.17266666666666666</v>
      </c>
      <c r="F12" s="30">
        <v>5.0</v>
      </c>
      <c r="G12" s="58"/>
      <c r="H12" s="34">
        <v>4.814341059705695</v>
      </c>
      <c r="I12" s="35" t="s">
        <v>27</v>
      </c>
      <c r="J12" s="36">
        <v>3000.0</v>
      </c>
      <c r="K12" s="28">
        <v>1.6047803532352318</v>
      </c>
      <c r="L12" s="28">
        <v>0.5070692254871706</v>
      </c>
      <c r="M12" s="34">
        <v>4.6994326072676635</v>
      </c>
      <c r="N12" s="35" t="s">
        <v>27</v>
      </c>
      <c r="O12" s="36">
        <v>3000.0</v>
      </c>
      <c r="P12" s="28">
        <v>1.566477535755888</v>
      </c>
      <c r="Q12" s="37">
        <v>0.4862902565330959</v>
      </c>
      <c r="R12" s="38">
        <v>1.8435067437728285</v>
      </c>
      <c r="S12" s="39">
        <v>1.9118427347703493</v>
      </c>
      <c r="T12" s="40">
        <v>0.05514679690965679</v>
      </c>
      <c r="U12" s="40">
        <v>0.02266583946378554</v>
      </c>
      <c r="V12" s="40">
        <v>0.037337923045253865</v>
      </c>
      <c r="W12" s="40">
        <v>0.03804623052849716</v>
      </c>
      <c r="X12" s="39">
        <v>2.2753881196639387</v>
      </c>
      <c r="Y12" s="41">
        <v>2.538952940041757</v>
      </c>
      <c r="Z12" s="41">
        <v>1.9432146715378167</v>
      </c>
      <c r="AA12" s="41">
        <v>2.7562179357298473</v>
      </c>
      <c r="AB12" s="42">
        <v>1.0</v>
      </c>
      <c r="AC12" s="42">
        <v>0.0</v>
      </c>
      <c r="AD12" s="42">
        <v>0.0</v>
      </c>
      <c r="AE12" s="42">
        <v>0.0</v>
      </c>
      <c r="AF12" s="42">
        <v>0.0</v>
      </c>
      <c r="AG12" s="25"/>
      <c r="AH12" s="24"/>
      <c r="AI12" s="24"/>
      <c r="AJ12" s="24"/>
      <c r="AK12" s="49"/>
    </row>
    <row r="13">
      <c r="A13" s="26" t="s">
        <v>60</v>
      </c>
      <c r="B13" s="25" t="s">
        <v>36</v>
      </c>
      <c r="C13" s="25" t="s">
        <v>100</v>
      </c>
      <c r="D13" s="28">
        <v>105.04880174291938</v>
      </c>
      <c r="E13" s="29">
        <v>0.16538124519600308</v>
      </c>
      <c r="F13" s="30">
        <v>5.0</v>
      </c>
      <c r="G13" s="58"/>
      <c r="H13" s="34">
        <v>4.392403588947122</v>
      </c>
      <c r="I13" s="35" t="s">
        <v>40</v>
      </c>
      <c r="J13" s="36">
        <v>3000.0</v>
      </c>
      <c r="K13" s="28">
        <v>1.4641345296490407</v>
      </c>
      <c r="L13" s="28">
        <v>0.43258521821060175</v>
      </c>
      <c r="M13" s="34">
        <v>4.317239085986277</v>
      </c>
      <c r="N13" s="35" t="s">
        <v>29</v>
      </c>
      <c r="O13" s="36">
        <v>3000.0</v>
      </c>
      <c r="P13" s="28">
        <v>1.4390796953287588</v>
      </c>
      <c r="Q13" s="37">
        <v>0.4198440320806561</v>
      </c>
      <c r="R13" s="38">
        <v>1.7541828737214389</v>
      </c>
      <c r="S13" s="39">
        <v>1.8192077647187486</v>
      </c>
      <c r="T13" s="40">
        <v>0.03397761365677348</v>
      </c>
      <c r="U13" s="40">
        <v>0.02684030427916722</v>
      </c>
      <c r="V13" s="40">
        <v>0.024327167174376278</v>
      </c>
      <c r="W13" s="40">
        <v>0.02633767685820903</v>
      </c>
      <c r="X13" s="39">
        <v>1.8936646433225754</v>
      </c>
      <c r="Y13" s="41">
        <v>2.498738945624546</v>
      </c>
      <c r="Z13" s="41">
        <v>1.602712393448151</v>
      </c>
      <c r="AA13" s="41">
        <v>2.7145266925381257</v>
      </c>
      <c r="AB13" s="42">
        <v>0.0</v>
      </c>
      <c r="AC13" s="42">
        <v>1.0</v>
      </c>
      <c r="AD13" s="42">
        <v>1.0</v>
      </c>
      <c r="AE13" s="42">
        <v>0.0</v>
      </c>
      <c r="AF13" s="42">
        <v>0.0</v>
      </c>
      <c r="AG13" s="25"/>
      <c r="AH13" s="24"/>
      <c r="AI13" s="24"/>
      <c r="AJ13" s="24"/>
      <c r="AK13" s="49"/>
    </row>
    <row r="14">
      <c r="A14" s="26" t="s">
        <v>61</v>
      </c>
      <c r="B14" s="25" t="s">
        <v>36</v>
      </c>
      <c r="C14" s="25" t="s">
        <v>100</v>
      </c>
      <c r="D14" s="28">
        <v>105.04880174291938</v>
      </c>
      <c r="E14" s="29">
        <v>0.17941176470588235</v>
      </c>
      <c r="F14" s="30">
        <v>5.0</v>
      </c>
      <c r="G14" s="59"/>
      <c r="H14" s="34">
        <v>4.6274930493312265</v>
      </c>
      <c r="I14" s="35" t="s">
        <v>58</v>
      </c>
      <c r="J14" s="36">
        <v>3000.0</v>
      </c>
      <c r="K14" s="28">
        <v>1.542497683110409</v>
      </c>
      <c r="L14" s="28">
        <v>0.4734688726236456</v>
      </c>
      <c r="M14" s="34">
        <v>4.531981562730809</v>
      </c>
      <c r="N14" s="35" t="s">
        <v>27</v>
      </c>
      <c r="O14" s="36">
        <v>3000.0</v>
      </c>
      <c r="P14" s="28">
        <v>1.5106605209102697</v>
      </c>
      <c r="Q14" s="37">
        <v>0.4566706897578157</v>
      </c>
      <c r="R14" s="38">
        <v>1.9271857092704965</v>
      </c>
      <c r="S14" s="39">
        <v>1.9986235522423843</v>
      </c>
      <c r="T14" s="40">
        <v>0.0583330702177459</v>
      </c>
      <c r="U14" s="40">
        <v>0.025145319971698495</v>
      </c>
      <c r="V14" s="40">
        <v>0.03949953096768833</v>
      </c>
      <c r="W14" s="40">
        <v>0.03227152401226082</v>
      </c>
      <c r="X14" s="39">
        <v>2.4953306514554097</v>
      </c>
      <c r="Y14" s="41">
        <v>2.132162397875817</v>
      </c>
      <c r="Z14" s="41">
        <v>2.181186346227541</v>
      </c>
      <c r="AA14" s="41">
        <v>2.3507952165032675</v>
      </c>
      <c r="AB14" s="42">
        <v>1.0</v>
      </c>
      <c r="AC14" s="42">
        <v>1.0</v>
      </c>
      <c r="AD14" s="42">
        <v>0.0</v>
      </c>
      <c r="AE14" s="42">
        <v>0.0</v>
      </c>
      <c r="AF14" s="42">
        <v>0.0</v>
      </c>
      <c r="AG14" s="25"/>
      <c r="AH14" s="24"/>
      <c r="AI14" s="24"/>
      <c r="AJ14" s="24"/>
      <c r="AK14" s="49"/>
    </row>
    <row r="15">
      <c r="A15" s="26" t="s">
        <v>63</v>
      </c>
      <c r="B15" s="25" t="s">
        <v>36</v>
      </c>
      <c r="C15" s="25" t="s">
        <v>100</v>
      </c>
      <c r="D15" s="28">
        <v>105.04880174291938</v>
      </c>
      <c r="E15" s="29">
        <v>0.15193457943925234</v>
      </c>
      <c r="F15" s="30">
        <v>0.0</v>
      </c>
      <c r="G15" s="58"/>
      <c r="H15" s="34" t="s">
        <v>64</v>
      </c>
      <c r="I15" s="35" t="s">
        <v>40</v>
      </c>
      <c r="J15" s="36">
        <v>3300.0</v>
      </c>
      <c r="K15" s="28" t="s">
        <v>64</v>
      </c>
      <c r="L15" s="28" t="s">
        <v>64</v>
      </c>
      <c r="M15" s="34" t="s">
        <v>64</v>
      </c>
      <c r="N15" s="35" t="s">
        <v>29</v>
      </c>
      <c r="O15" s="36">
        <v>3600.0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1.0</v>
      </c>
      <c r="AD15" s="42">
        <v>1.0</v>
      </c>
      <c r="AE15" s="42">
        <v>0.0</v>
      </c>
      <c r="AF15" s="42">
        <v>0.0</v>
      </c>
      <c r="AG15" s="25"/>
      <c r="AH15" s="24"/>
      <c r="AI15" s="24"/>
      <c r="AJ15" s="24"/>
      <c r="AK15" s="49"/>
    </row>
    <row r="16">
      <c r="A16" s="26" t="s">
        <v>54</v>
      </c>
      <c r="B16" s="25" t="s">
        <v>36</v>
      </c>
      <c r="C16" s="25" t="s">
        <v>100</v>
      </c>
      <c r="D16" s="28">
        <v>105.04880174291938</v>
      </c>
      <c r="E16" s="29">
        <v>0.16015384615384617</v>
      </c>
      <c r="F16" s="30">
        <v>0.0</v>
      </c>
      <c r="G16" s="58"/>
      <c r="H16" s="34" t="s">
        <v>64</v>
      </c>
      <c r="I16" s="35" t="s">
        <v>27</v>
      </c>
      <c r="J16" s="36">
        <v>3000.0</v>
      </c>
      <c r="K16" s="28" t="s">
        <v>64</v>
      </c>
      <c r="L16" s="28" t="s">
        <v>64</v>
      </c>
      <c r="M16" s="34" t="s">
        <v>64</v>
      </c>
      <c r="N16" s="35" t="s">
        <v>27</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1.0</v>
      </c>
      <c r="AC16" s="42">
        <v>0.0</v>
      </c>
      <c r="AD16" s="42">
        <v>0.0</v>
      </c>
      <c r="AE16" s="42">
        <v>0.0</v>
      </c>
      <c r="AF16" s="42">
        <v>0.0</v>
      </c>
      <c r="AG16" s="25"/>
      <c r="AH16" s="24"/>
      <c r="AI16" s="24"/>
      <c r="AJ16" s="24"/>
      <c r="AK16" s="49"/>
    </row>
    <row r="17">
      <c r="A17" s="26" t="s">
        <v>73</v>
      </c>
      <c r="B17" s="25" t="s">
        <v>36</v>
      </c>
      <c r="C17" s="25" t="s">
        <v>100</v>
      </c>
      <c r="D17" s="28">
        <v>105.04880174291938</v>
      </c>
      <c r="E17" s="29">
        <v>0.1419808306709265</v>
      </c>
      <c r="F17" s="30">
        <v>0.0</v>
      </c>
      <c r="G17" s="58"/>
      <c r="H17" s="34" t="s">
        <v>64</v>
      </c>
      <c r="I17" s="35" t="s">
        <v>31</v>
      </c>
      <c r="J17" s="36">
        <v>3000.0</v>
      </c>
      <c r="K17" s="28" t="s">
        <v>64</v>
      </c>
      <c r="L17" s="28" t="s">
        <v>64</v>
      </c>
      <c r="M17" s="34" t="s">
        <v>64</v>
      </c>
      <c r="N17" s="35" t="s">
        <v>31</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0.0</v>
      </c>
      <c r="AE17" s="42">
        <v>0.0</v>
      </c>
      <c r="AF17" s="42">
        <v>1.0</v>
      </c>
      <c r="AG17" s="25"/>
      <c r="AH17" s="25"/>
      <c r="AI17" s="25"/>
      <c r="AJ17" s="25"/>
      <c r="AK17" s="25"/>
      <c r="AL17" s="25"/>
    </row>
    <row r="18">
      <c r="A18" s="26" t="s">
        <v>34</v>
      </c>
      <c r="B18" s="25" t="s">
        <v>100</v>
      </c>
      <c r="C18" s="25" t="s">
        <v>36</v>
      </c>
      <c r="D18" s="28">
        <v>105.04880174291938</v>
      </c>
      <c r="E18" s="29">
        <v>0.2614879131721757</v>
      </c>
      <c r="F18" s="30">
        <v>33.0</v>
      </c>
      <c r="G18" s="58"/>
      <c r="H18" s="34">
        <v>39.05104604097396</v>
      </c>
      <c r="I18" s="35" t="s">
        <v>27</v>
      </c>
      <c r="J18" s="36">
        <v>7600.0</v>
      </c>
      <c r="K18" s="28">
        <v>5.1382955317071</v>
      </c>
      <c r="L18" s="28">
        <v>7.515797355229169</v>
      </c>
      <c r="M18" s="34">
        <v>37.38752549743579</v>
      </c>
      <c r="N18" s="35" t="s">
        <v>27</v>
      </c>
      <c r="O18" s="36">
        <v>7600.0</v>
      </c>
      <c r="P18" s="28">
        <v>4.919411249662604</v>
      </c>
      <c r="Q18" s="37">
        <v>6.969939317717695</v>
      </c>
      <c r="R18" s="38">
        <v>19.959465169611825</v>
      </c>
      <c r="S18" s="39">
        <v>22.172500488539644</v>
      </c>
      <c r="T18" s="40">
        <v>0.07267581280086788</v>
      </c>
      <c r="U18" s="40">
        <v>0.03933182114424998</v>
      </c>
      <c r="V18" s="40">
        <v>0.04438038326127312</v>
      </c>
      <c r="W18" s="40">
        <v>0.05365564854603654</v>
      </c>
      <c r="X18" s="39">
        <v>21.707160595712523</v>
      </c>
      <c r="Y18" s="41">
        <v>17.343885445261435</v>
      </c>
      <c r="Z18" s="41">
        <v>18.34933419106324</v>
      </c>
      <c r="AA18" s="41">
        <v>19.03819130637255</v>
      </c>
      <c r="AB18" s="42">
        <v>1.0</v>
      </c>
      <c r="AC18" s="42">
        <v>0.0</v>
      </c>
      <c r="AD18" s="42">
        <v>0.0</v>
      </c>
      <c r="AE18" s="42">
        <v>0.0</v>
      </c>
      <c r="AF18" s="42">
        <v>0.0</v>
      </c>
      <c r="AG18" s="25"/>
      <c r="AH18" s="25"/>
      <c r="AI18" s="25"/>
      <c r="AJ18" s="25"/>
      <c r="AK18" s="25"/>
      <c r="AL18" s="25"/>
    </row>
    <row r="19">
      <c r="A19" s="26" t="s">
        <v>109</v>
      </c>
      <c r="B19" s="25" t="s">
        <v>100</v>
      </c>
      <c r="C19" s="25" t="s">
        <v>36</v>
      </c>
      <c r="D19" s="28">
        <v>105.04880174291938</v>
      </c>
      <c r="E19" s="29">
        <v>0.15161987041036717</v>
      </c>
      <c r="F19" s="30">
        <v>28.0</v>
      </c>
      <c r="G19" s="59"/>
      <c r="H19" s="34">
        <v>21.251974718258083</v>
      </c>
      <c r="I19" s="35" t="s">
        <v>40</v>
      </c>
      <c r="J19" s="36">
        <v>4600.0</v>
      </c>
      <c r="K19" s="28">
        <v>4.619994503969148</v>
      </c>
      <c r="L19" s="28">
        <v>4.328776682578374</v>
      </c>
      <c r="M19" s="34">
        <v>20.830751679731172</v>
      </c>
      <c r="N19" s="35" t="s">
        <v>29</v>
      </c>
      <c r="O19" s="36">
        <v>4500.0</v>
      </c>
      <c r="P19" s="28">
        <v>4.629055928829149</v>
      </c>
      <c r="Q19" s="37">
        <v>4.2741665936276405</v>
      </c>
      <c r="R19" s="38">
        <v>8.895163128233465</v>
      </c>
      <c r="S19" s="39">
        <v>9.881427539785728</v>
      </c>
      <c r="T19" s="40">
        <v>0.04286084397159397</v>
      </c>
      <c r="U19" s="40">
        <v>0.029672891980334282</v>
      </c>
      <c r="V19" s="40">
        <v>0.025950486176349697</v>
      </c>
      <c r="W19" s="40">
        <v>0.0164849399890746</v>
      </c>
      <c r="X19" s="39">
        <v>12.702096514735931</v>
      </c>
      <c r="Y19" s="41">
        <v>8.54987820352215</v>
      </c>
      <c r="Z19" s="41">
        <v>11.287855907400017</v>
      </c>
      <c r="AA19" s="41">
        <v>9.542895772331155</v>
      </c>
      <c r="AB19" s="42">
        <v>0.0</v>
      </c>
      <c r="AC19" s="42">
        <v>1.0</v>
      </c>
      <c r="AD19" s="42">
        <v>1.0</v>
      </c>
      <c r="AE19" s="42">
        <v>0.0</v>
      </c>
      <c r="AF19" s="42">
        <v>0.0</v>
      </c>
      <c r="AG19" s="25"/>
      <c r="AH19" s="25"/>
      <c r="AI19" s="25"/>
      <c r="AJ19" s="25"/>
      <c r="AK19" s="25"/>
      <c r="AL19" s="25"/>
    </row>
    <row r="20">
      <c r="A20" s="26" t="s">
        <v>104</v>
      </c>
      <c r="B20" s="25" t="s">
        <v>100</v>
      </c>
      <c r="C20" s="25" t="s">
        <v>36</v>
      </c>
      <c r="D20" s="28">
        <v>105.04880174291938</v>
      </c>
      <c r="E20" s="29">
        <v>0.1692012012012012</v>
      </c>
      <c r="F20" s="30">
        <v>28.0</v>
      </c>
      <c r="G20" s="58"/>
      <c r="H20" s="34">
        <v>24.650844035775343</v>
      </c>
      <c r="I20" s="35" t="s">
        <v>356</v>
      </c>
      <c r="J20" s="36">
        <v>4700.0</v>
      </c>
      <c r="K20" s="28">
        <v>5.24486043314369</v>
      </c>
      <c r="L20" s="28">
        <v>5.478044108006102</v>
      </c>
      <c r="M20" s="34">
        <v>24.31363536719899</v>
      </c>
      <c r="N20" s="35" t="s">
        <v>28</v>
      </c>
      <c r="O20" s="36">
        <v>5500.0</v>
      </c>
      <c r="P20" s="28">
        <v>4.420660975854362</v>
      </c>
      <c r="Q20" s="37">
        <v>4.570879240868091</v>
      </c>
      <c r="R20" s="38">
        <v>10.084936435356282</v>
      </c>
      <c r="S20" s="39">
        <v>11.203118727864048</v>
      </c>
      <c r="T20" s="40">
        <v>0.05078383075419731</v>
      </c>
      <c r="U20" s="40">
        <v>0.023987256228578304</v>
      </c>
      <c r="V20" s="40">
        <v>0.029821994230124375</v>
      </c>
      <c r="W20" s="40">
        <v>0.02668852382188667</v>
      </c>
      <c r="X20" s="39">
        <v>12.378298920488488</v>
      </c>
      <c r="Y20" s="41">
        <v>12.272545115286853</v>
      </c>
      <c r="Z20" s="41">
        <v>10.825631845412504</v>
      </c>
      <c r="AA20" s="41">
        <v>13.488003521786489</v>
      </c>
      <c r="AB20" s="42">
        <v>1.0</v>
      </c>
      <c r="AC20" s="42">
        <v>0.0</v>
      </c>
      <c r="AD20" s="42">
        <v>1.0</v>
      </c>
      <c r="AE20" s="42">
        <v>0.0</v>
      </c>
      <c r="AF20" s="42">
        <v>0.0</v>
      </c>
      <c r="AG20" s="25"/>
      <c r="AH20" s="25"/>
      <c r="AI20" s="25"/>
      <c r="AJ20" s="25"/>
      <c r="AK20" s="54"/>
      <c r="AL20" s="55"/>
    </row>
    <row r="21">
      <c r="A21" s="26" t="s">
        <v>102</v>
      </c>
      <c r="B21" s="25" t="s">
        <v>100</v>
      </c>
      <c r="C21" s="25" t="s">
        <v>36</v>
      </c>
      <c r="D21" s="28">
        <v>105.04880174291938</v>
      </c>
      <c r="E21" s="29">
        <v>0.1592222222222222</v>
      </c>
      <c r="F21" s="30">
        <v>27.0</v>
      </c>
      <c r="G21" s="59"/>
      <c r="H21" s="34">
        <v>23.17351132960556</v>
      </c>
      <c r="I21" s="35" t="s">
        <v>44</v>
      </c>
      <c r="J21" s="36">
        <v>4600.0</v>
      </c>
      <c r="K21" s="28">
        <v>5.037719854262078</v>
      </c>
      <c r="L21" s="28">
        <v>5.028950895268903</v>
      </c>
      <c r="M21" s="34">
        <v>23.186801979706072</v>
      </c>
      <c r="N21" s="35" t="s">
        <v>29</v>
      </c>
      <c r="O21" s="36">
        <v>5500.0</v>
      </c>
      <c r="P21" s="28">
        <v>4.215782178128377</v>
      </c>
      <c r="Q21" s="37">
        <v>4.210210718760506</v>
      </c>
      <c r="R21" s="38">
        <v>9.06940306094793</v>
      </c>
      <c r="S21" s="39">
        <v>10.07498658359801</v>
      </c>
      <c r="T21" s="40">
        <v>0.04133466959634319</v>
      </c>
      <c r="U21" s="40">
        <v>0.028377428608888453</v>
      </c>
      <c r="V21" s="40">
        <v>0.027199497610028933</v>
      </c>
      <c r="W21" s="40">
        <v>0.018632726709232418</v>
      </c>
      <c r="X21" s="39">
        <v>11.810513756076148</v>
      </c>
      <c r="Y21" s="41">
        <v>11.362997573529412</v>
      </c>
      <c r="Z21" s="41">
        <v>10.421599869411956</v>
      </c>
      <c r="AA21" s="41">
        <v>12.765202110294116</v>
      </c>
      <c r="AB21" s="42">
        <v>0.0</v>
      </c>
      <c r="AC21" s="42">
        <v>0.0</v>
      </c>
      <c r="AD21" s="42">
        <v>1.0</v>
      </c>
      <c r="AE21" s="42">
        <v>1.0</v>
      </c>
      <c r="AF21" s="42">
        <v>0.0</v>
      </c>
      <c r="AG21" s="25"/>
      <c r="AH21" s="25"/>
      <c r="AI21" s="25"/>
      <c r="AJ21" s="25"/>
      <c r="AK21" s="54"/>
      <c r="AL21" s="55"/>
    </row>
    <row r="22">
      <c r="A22" s="26" t="s">
        <v>103</v>
      </c>
      <c r="B22" s="25" t="s">
        <v>100</v>
      </c>
      <c r="C22" s="25" t="s">
        <v>36</v>
      </c>
      <c r="D22" s="28">
        <v>105.04880174291938</v>
      </c>
      <c r="E22" s="29">
        <v>0.1874047619047619</v>
      </c>
      <c r="F22" s="30">
        <v>26.0</v>
      </c>
      <c r="G22" s="58"/>
      <c r="H22" s="34">
        <v>26.735457450178146</v>
      </c>
      <c r="I22" s="35" t="s">
        <v>44</v>
      </c>
      <c r="J22" s="36">
        <v>5100.0</v>
      </c>
      <c r="K22" s="28">
        <v>5.242246558858461</v>
      </c>
      <c r="L22" s="28">
        <v>5.810561303755689</v>
      </c>
      <c r="M22" s="34">
        <v>27.351285632273235</v>
      </c>
      <c r="N22" s="35" t="s">
        <v>30</v>
      </c>
      <c r="O22" s="36">
        <v>6600.0</v>
      </c>
      <c r="P22" s="28">
        <v>4.144134186708066</v>
      </c>
      <c r="Q22" s="37">
        <v>4.670619928316201</v>
      </c>
      <c r="R22" s="38">
        <v>10.543402769222665</v>
      </c>
      <c r="S22" s="39">
        <v>11.712418196825173</v>
      </c>
      <c r="T22" s="40">
        <v>0.06491278106155914</v>
      </c>
      <c r="U22" s="40">
        <v>0.0058212815503597875</v>
      </c>
      <c r="V22" s="40">
        <v>0.05195219194943735</v>
      </c>
      <c r="W22" s="40">
        <v>0.031193282269852445</v>
      </c>
      <c r="X22" s="39">
        <v>10.615281119386575</v>
      </c>
      <c r="Y22" s="41">
        <v>16.120176330791573</v>
      </c>
      <c r="Z22" s="41">
        <v>9.562190234125087</v>
      </c>
      <c r="AA22" s="41">
        <v>17.78909539814815</v>
      </c>
      <c r="AB22" s="42">
        <v>0.0</v>
      </c>
      <c r="AC22" s="42">
        <v>0.0</v>
      </c>
      <c r="AD22" s="42">
        <v>1.0</v>
      </c>
      <c r="AE22" s="42">
        <v>1.0</v>
      </c>
      <c r="AF22" s="42">
        <v>0.0</v>
      </c>
      <c r="AG22" s="25"/>
      <c r="AH22" s="25"/>
      <c r="AI22" s="25"/>
      <c r="AJ22" s="25"/>
      <c r="AK22" s="54"/>
      <c r="AL22" s="55"/>
    </row>
    <row r="23">
      <c r="A23" s="26" t="s">
        <v>121</v>
      </c>
      <c r="B23" s="25" t="s">
        <v>100</v>
      </c>
      <c r="C23" s="25" t="s">
        <v>36</v>
      </c>
      <c r="D23" s="28">
        <v>105.04880174291938</v>
      </c>
      <c r="E23" s="29">
        <v>0.1938780852655198</v>
      </c>
      <c r="F23" s="30">
        <v>23.0</v>
      </c>
      <c r="G23" s="58"/>
      <c r="H23" s="34">
        <v>24.116339932025777</v>
      </c>
      <c r="I23" s="35" t="s">
        <v>45</v>
      </c>
      <c r="J23" s="36">
        <v>5500.0</v>
      </c>
      <c r="K23" s="28">
        <v>4.384789078550141</v>
      </c>
      <c r="L23" s="28">
        <v>4.506826940192227</v>
      </c>
      <c r="M23" s="34">
        <v>24.189089615721713</v>
      </c>
      <c r="N23" s="35" t="s">
        <v>30</v>
      </c>
      <c r="O23" s="36">
        <v>5600.0</v>
      </c>
      <c r="P23" s="28">
        <v>4.319480288521735</v>
      </c>
      <c r="Q23" s="37">
        <v>4.449500767647278</v>
      </c>
      <c r="R23" s="38">
        <v>9.70540317248284</v>
      </c>
      <c r="S23" s="39">
        <v>10.781504151272559</v>
      </c>
      <c r="T23" s="40">
        <v>0.07888077024152068</v>
      </c>
      <c r="U23" s="40">
        <v>0.006407681616257982</v>
      </c>
      <c r="V23" s="40">
        <v>0.0279507491191943</v>
      </c>
      <c r="W23" s="40">
        <v>0.032811748966010704</v>
      </c>
      <c r="X23" s="39">
        <v>9.651065219108203</v>
      </c>
      <c r="Y23" s="41">
        <v>14.465274712917575</v>
      </c>
      <c r="Z23" s="41">
        <v>8.663992861636748</v>
      </c>
      <c r="AA23" s="41">
        <v>15.525096754084966</v>
      </c>
      <c r="AB23" s="42">
        <v>0.0</v>
      </c>
      <c r="AC23" s="42">
        <v>0.0</v>
      </c>
      <c r="AD23" s="42">
        <v>0.0</v>
      </c>
      <c r="AE23" s="42">
        <v>1.0</v>
      </c>
      <c r="AF23" s="42">
        <v>1.0</v>
      </c>
      <c r="AG23" s="25"/>
      <c r="AH23" s="25"/>
      <c r="AI23" s="25"/>
      <c r="AJ23" s="25"/>
      <c r="AK23" s="54"/>
      <c r="AL23" s="55"/>
    </row>
    <row r="24">
      <c r="A24" s="26" t="s">
        <v>113</v>
      </c>
      <c r="B24" s="25" t="s">
        <v>100</v>
      </c>
      <c r="C24" s="25" t="s">
        <v>36</v>
      </c>
      <c r="D24" s="28">
        <v>105.04880174291938</v>
      </c>
      <c r="E24" s="29">
        <v>0.15013291139240506</v>
      </c>
      <c r="F24" s="30">
        <v>17.0</v>
      </c>
      <c r="G24" s="59"/>
      <c r="H24" s="34">
        <v>15.292234603504145</v>
      </c>
      <c r="I24" s="35" t="s">
        <v>58</v>
      </c>
      <c r="J24" s="36">
        <v>3900.0</v>
      </c>
      <c r="K24" s="28">
        <v>3.921085795770294</v>
      </c>
      <c r="L24" s="28">
        <v>2.8873488729095533</v>
      </c>
      <c r="M24" s="34">
        <v>15.23243277579084</v>
      </c>
      <c r="N24" s="35" t="s">
        <v>27</v>
      </c>
      <c r="O24" s="36">
        <v>4400.0</v>
      </c>
      <c r="P24" s="28">
        <v>3.4619165399524636</v>
      </c>
      <c r="Q24" s="37">
        <v>2.541931207694719</v>
      </c>
      <c r="R24" s="38">
        <v>5.340518111104158</v>
      </c>
      <c r="S24" s="39">
        <v>5.932655981573813</v>
      </c>
      <c r="T24" s="40">
        <v>0.04407806984661293</v>
      </c>
      <c r="U24" s="40">
        <v>0.015613195825185784</v>
      </c>
      <c r="V24" s="40">
        <v>0.04662716304256163</v>
      </c>
      <c r="W24" s="40">
        <v>0.03080154278438012</v>
      </c>
      <c r="X24" s="39">
        <v>6.474700807207847</v>
      </c>
      <c r="Y24" s="41">
        <v>8.817533796296297</v>
      </c>
      <c r="Z24" s="41">
        <v>5.61127564616121</v>
      </c>
      <c r="AA24" s="41">
        <v>9.621157129629632</v>
      </c>
      <c r="AB24" s="42">
        <v>1.0</v>
      </c>
      <c r="AC24" s="42">
        <v>1.0</v>
      </c>
      <c r="AD24" s="42">
        <v>0.0</v>
      </c>
      <c r="AE24" s="42">
        <v>0.0</v>
      </c>
      <c r="AF24" s="42">
        <v>0.0</v>
      </c>
      <c r="AG24" s="25"/>
      <c r="AH24" s="25"/>
      <c r="AI24" s="25"/>
      <c r="AJ24" s="25"/>
      <c r="AK24" s="54"/>
      <c r="AL24" s="55"/>
    </row>
    <row r="25">
      <c r="A25" s="26" t="s">
        <v>115</v>
      </c>
      <c r="B25" s="25" t="s">
        <v>100</v>
      </c>
      <c r="C25" s="25" t="s">
        <v>36</v>
      </c>
      <c r="D25" s="28">
        <v>105.04880174291938</v>
      </c>
      <c r="E25" s="29">
        <v>0.17201123595505619</v>
      </c>
      <c r="F25" s="30">
        <v>16.0</v>
      </c>
      <c r="G25" s="58"/>
      <c r="H25" s="34">
        <v>15.248753740397618</v>
      </c>
      <c r="I25" s="35" t="s">
        <v>31</v>
      </c>
      <c r="J25" s="36">
        <v>3300.0</v>
      </c>
      <c r="K25" s="28">
        <v>4.620834466787157</v>
      </c>
      <c r="L25" s="28">
        <v>3.3955339184060103</v>
      </c>
      <c r="M25" s="34">
        <v>15.46987206470017</v>
      </c>
      <c r="N25" s="35" t="s">
        <v>31</v>
      </c>
      <c r="O25" s="36">
        <v>3100.0</v>
      </c>
      <c r="P25" s="28">
        <v>4.990281311193603</v>
      </c>
      <c r="Q25" s="37">
        <v>3.7058662742133097</v>
      </c>
      <c r="R25" s="38">
        <v>5.8733628971527265</v>
      </c>
      <c r="S25" s="39">
        <v>6.524580723974486</v>
      </c>
      <c r="T25" s="40">
        <v>0.08135155919767337</v>
      </c>
      <c r="U25" s="40">
        <v>4.3329725271730153E-4</v>
      </c>
      <c r="V25" s="40">
        <v>0.0371552394205086</v>
      </c>
      <c r="W25" s="40">
        <v>0.033147239832873564</v>
      </c>
      <c r="X25" s="39">
        <v>6.471050948095514</v>
      </c>
      <c r="Y25" s="41">
        <v>8.777702792302104</v>
      </c>
      <c r="Z25" s="41">
        <v>5.883118417641349</v>
      </c>
      <c r="AA25" s="41">
        <v>9.58675364705882</v>
      </c>
      <c r="AB25" s="42">
        <v>0.0</v>
      </c>
      <c r="AC25" s="42">
        <v>0.0</v>
      </c>
      <c r="AD25" s="42">
        <v>0.0</v>
      </c>
      <c r="AE25" s="42">
        <v>0.0</v>
      </c>
      <c r="AF25" s="42">
        <v>1.0</v>
      </c>
      <c r="AG25" s="25"/>
      <c r="AH25" s="25"/>
      <c r="AI25" s="25"/>
      <c r="AJ25" s="25"/>
      <c r="AK25" s="54"/>
      <c r="AL25" s="55"/>
    </row>
    <row r="26">
      <c r="A26" s="26" t="s">
        <v>117</v>
      </c>
      <c r="B26" s="25" t="s">
        <v>100</v>
      </c>
      <c r="C26" s="25" t="s">
        <v>36</v>
      </c>
      <c r="D26" s="28">
        <v>105.04880174291938</v>
      </c>
      <c r="E26" s="29">
        <v>0.17116819973718794</v>
      </c>
      <c r="F26" s="30">
        <v>14.0</v>
      </c>
      <c r="G26" s="59"/>
      <c r="H26" s="34">
        <v>12.685186219258563</v>
      </c>
      <c r="I26" s="35" t="s">
        <v>45</v>
      </c>
      <c r="J26" s="36">
        <v>3000.0</v>
      </c>
      <c r="K26" s="28">
        <v>4.228395406419521</v>
      </c>
      <c r="L26" s="28">
        <v>2.7154695691240662</v>
      </c>
      <c r="M26" s="34">
        <v>12.680901107189296</v>
      </c>
      <c r="N26" s="35" t="s">
        <v>30</v>
      </c>
      <c r="O26" s="36">
        <v>3000.0</v>
      </c>
      <c r="P26" s="28">
        <v>4.226967035729765</v>
      </c>
      <c r="Q26" s="37">
        <v>2.713880959453985</v>
      </c>
      <c r="R26" s="38">
        <v>5.110126388286451</v>
      </c>
      <c r="S26" s="39">
        <v>5.6767192346058355</v>
      </c>
      <c r="T26" s="40">
        <v>0.053146898185470796</v>
      </c>
      <c r="U26" s="40">
        <v>0.017643471291714334</v>
      </c>
      <c r="V26" s="40">
        <v>0.03571991120408424</v>
      </c>
      <c r="W26" s="40">
        <v>0.024246242756711726</v>
      </c>
      <c r="X26" s="39">
        <v>5.8717865937139</v>
      </c>
      <c r="Y26" s="41">
        <v>6.813399625544663</v>
      </c>
      <c r="Z26" s="41">
        <v>5.230052221568382</v>
      </c>
      <c r="AA26" s="41">
        <v>7.450848885620915</v>
      </c>
      <c r="AB26" s="42">
        <v>0.0</v>
      </c>
      <c r="AC26" s="42">
        <v>0.0</v>
      </c>
      <c r="AD26" s="42">
        <v>0.0</v>
      </c>
      <c r="AE26" s="42">
        <v>1.0</v>
      </c>
      <c r="AF26" s="42">
        <v>1.0</v>
      </c>
      <c r="AG26" s="25"/>
      <c r="AH26" s="25"/>
      <c r="AI26" s="25"/>
      <c r="AJ26" s="25"/>
      <c r="AK26" s="54"/>
      <c r="AL26" s="55"/>
    </row>
    <row r="27">
      <c r="A27" s="26" t="s">
        <v>111</v>
      </c>
      <c r="B27" s="25" t="s">
        <v>100</v>
      </c>
      <c r="C27" s="25" t="s">
        <v>36</v>
      </c>
      <c r="D27" s="28">
        <v>105.04880174291938</v>
      </c>
      <c r="E27" s="29">
        <v>0.16134986945169713</v>
      </c>
      <c r="F27" s="30">
        <v>13.0</v>
      </c>
      <c r="G27" s="58"/>
      <c r="H27" s="34">
        <v>10.147251228160163</v>
      </c>
      <c r="I27" s="35" t="s">
        <v>40</v>
      </c>
      <c r="J27" s="36">
        <v>3300.0</v>
      </c>
      <c r="K27" s="28">
        <v>3.0749246145939892</v>
      </c>
      <c r="L27" s="28">
        <v>1.6769983733214362</v>
      </c>
      <c r="M27" s="34">
        <v>9.643644192667681</v>
      </c>
      <c r="N27" s="35" t="s">
        <v>29</v>
      </c>
      <c r="O27" s="36">
        <v>3000.0</v>
      </c>
      <c r="P27" s="28">
        <v>3.2145480642225603</v>
      </c>
      <c r="Q27" s="37">
        <v>1.6890187599233306</v>
      </c>
      <c r="R27" s="38">
        <v>4.4335830860009375</v>
      </c>
      <c r="S27" s="39">
        <v>4.925163189743361</v>
      </c>
      <c r="T27" s="40">
        <v>0.034869213343138715</v>
      </c>
      <c r="U27" s="40">
        <v>0.03658585153849323</v>
      </c>
      <c r="V27" s="40">
        <v>0.021779847103560485</v>
      </c>
      <c r="W27" s="40">
        <v>0.02746621112567234</v>
      </c>
      <c r="X27" s="39">
        <v>5.856171815714631</v>
      </c>
      <c r="Y27" s="41">
        <v>4.291079412445533</v>
      </c>
      <c r="Z27" s="41">
        <v>4.945008257210166</v>
      </c>
      <c r="AA27" s="41">
        <v>4.698635935457515</v>
      </c>
      <c r="AB27" s="42">
        <v>0.0</v>
      </c>
      <c r="AC27" s="42">
        <v>1.0</v>
      </c>
      <c r="AD27" s="42">
        <v>1.0</v>
      </c>
      <c r="AE27" s="42">
        <v>0.0</v>
      </c>
      <c r="AF27" s="42">
        <v>0.0</v>
      </c>
      <c r="AG27" s="25"/>
      <c r="AH27" s="25"/>
      <c r="AI27" s="25"/>
      <c r="AJ27" s="25"/>
      <c r="AK27" s="54"/>
      <c r="AL27" s="55"/>
    </row>
    <row r="28">
      <c r="A28" s="26" t="s">
        <v>125</v>
      </c>
      <c r="B28" s="25" t="s">
        <v>100</v>
      </c>
      <c r="C28" s="25" t="s">
        <v>36</v>
      </c>
      <c r="D28" s="28">
        <v>105.04880174291938</v>
      </c>
      <c r="E28" s="29">
        <v>0.1746987951807229</v>
      </c>
      <c r="F28" s="30">
        <v>12.0</v>
      </c>
      <c r="G28" s="58"/>
      <c r="H28" s="34">
        <v>10.839723044229846</v>
      </c>
      <c r="I28" s="35" t="s">
        <v>45</v>
      </c>
      <c r="J28" s="36">
        <v>3900.0</v>
      </c>
      <c r="K28" s="28">
        <v>2.77941616518714</v>
      </c>
      <c r="L28" s="28">
        <v>1.5908875312871467</v>
      </c>
      <c r="M28" s="34">
        <v>11.165059955461263</v>
      </c>
      <c r="N28" s="35" t="s">
        <v>31</v>
      </c>
      <c r="O28" s="36">
        <v>3200.0</v>
      </c>
      <c r="P28" s="28">
        <v>3.489081236081645</v>
      </c>
      <c r="Q28" s="37">
        <v>2.0407914028638907</v>
      </c>
      <c r="R28" s="38">
        <v>4.4846821205085465</v>
      </c>
      <c r="S28" s="39">
        <v>4.981927905528875</v>
      </c>
      <c r="T28" s="40">
        <v>0.07362174566467475</v>
      </c>
      <c r="U28" s="40">
        <v>9.772798097080718E-4</v>
      </c>
      <c r="V28" s="40">
        <v>0.036159352959198664</v>
      </c>
      <c r="W28" s="40">
        <v>0.027146661380779775</v>
      </c>
      <c r="X28" s="39">
        <v>4.549926039872548</v>
      </c>
      <c r="Y28" s="41">
        <v>6.289797004357298</v>
      </c>
      <c r="Z28" s="41">
        <v>4.180627749578913</v>
      </c>
      <c r="AA28" s="41">
        <v>6.984432205882351</v>
      </c>
      <c r="AB28" s="42">
        <v>0.0</v>
      </c>
      <c r="AC28" s="42">
        <v>0.0</v>
      </c>
      <c r="AD28" s="42">
        <v>0.0</v>
      </c>
      <c r="AE28" s="42">
        <v>1.0</v>
      </c>
      <c r="AF28" s="42">
        <v>1.0</v>
      </c>
      <c r="AG28" s="25"/>
      <c r="AH28" s="25"/>
      <c r="AI28" s="25"/>
      <c r="AJ28" s="25"/>
      <c r="AK28" s="54"/>
      <c r="AL28" s="55"/>
    </row>
    <row r="29">
      <c r="A29" s="26" t="s">
        <v>123</v>
      </c>
      <c r="B29" s="25" t="s">
        <v>100</v>
      </c>
      <c r="C29" s="25" t="s">
        <v>36</v>
      </c>
      <c r="D29" s="28">
        <v>105.04880174291938</v>
      </c>
      <c r="E29" s="29">
        <v>0.18826189174412247</v>
      </c>
      <c r="F29" s="30">
        <v>0.0</v>
      </c>
      <c r="G29" s="59"/>
      <c r="H29" s="34" t="s">
        <v>64</v>
      </c>
      <c r="I29" s="35" t="s">
        <v>58</v>
      </c>
      <c r="J29" s="36">
        <v>3000.0</v>
      </c>
      <c r="K29" s="28" t="s">
        <v>64</v>
      </c>
      <c r="L29" s="28" t="s">
        <v>64</v>
      </c>
      <c r="M29" s="34" t="s">
        <v>64</v>
      </c>
      <c r="N29" s="35" t="s">
        <v>27</v>
      </c>
      <c r="O29" s="36">
        <v>3600.0</v>
      </c>
      <c r="P29" s="28" t="s">
        <v>64</v>
      </c>
      <c r="Q29" s="37" t="s">
        <v>64</v>
      </c>
      <c r="R29" s="38" t="s">
        <v>64</v>
      </c>
      <c r="S29" s="39" t="s">
        <v>64</v>
      </c>
      <c r="T29" s="40" t="s">
        <v>64</v>
      </c>
      <c r="U29" s="40" t="s">
        <v>64</v>
      </c>
      <c r="V29" s="40" t="s">
        <v>64</v>
      </c>
      <c r="W29" s="40" t="s">
        <v>64</v>
      </c>
      <c r="X29" s="39" t="s">
        <v>64</v>
      </c>
      <c r="Y29" s="41" t="s">
        <v>64</v>
      </c>
      <c r="Z29" s="41" t="s">
        <v>64</v>
      </c>
      <c r="AA29" s="41" t="s">
        <v>64</v>
      </c>
      <c r="AB29" s="42">
        <v>1.0</v>
      </c>
      <c r="AC29" s="42">
        <v>1.0</v>
      </c>
      <c r="AD29" s="42">
        <v>0.0</v>
      </c>
      <c r="AE29" s="42">
        <v>0.0</v>
      </c>
      <c r="AF29" s="42">
        <v>0.0</v>
      </c>
      <c r="AG29" s="25"/>
      <c r="AH29" s="25"/>
      <c r="AI29" s="25"/>
      <c r="AJ29" s="25"/>
      <c r="AK29" s="54"/>
      <c r="AL29" s="55"/>
    </row>
    <row r="30">
      <c r="A30" s="26" t="s">
        <v>545</v>
      </c>
      <c r="B30" s="25" t="s">
        <v>100</v>
      </c>
      <c r="C30" s="25" t="s">
        <v>36</v>
      </c>
      <c r="D30" s="28">
        <v>105.04880174291938</v>
      </c>
      <c r="E30" s="29">
        <v>0.18</v>
      </c>
      <c r="F30" s="30">
        <v>0.0</v>
      </c>
      <c r="G30" s="58"/>
      <c r="H30" s="34" t="s">
        <v>64</v>
      </c>
      <c r="I30" s="35" t="s">
        <v>27</v>
      </c>
      <c r="J30" s="36">
        <v>3000.0</v>
      </c>
      <c r="K30" s="28" t="s">
        <v>64</v>
      </c>
      <c r="L30" s="28" t="s">
        <v>64</v>
      </c>
      <c r="M30" s="34" t="s">
        <v>64</v>
      </c>
      <c r="N30" s="35" t="s">
        <v>27</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1.0</v>
      </c>
      <c r="AC30" s="42">
        <v>0.0</v>
      </c>
      <c r="AD30" s="42">
        <v>0.0</v>
      </c>
      <c r="AE30" s="42">
        <v>0.0</v>
      </c>
      <c r="AF30" s="42">
        <v>0.0</v>
      </c>
      <c r="AG30" s="25"/>
      <c r="AH30" s="25"/>
      <c r="AI30" s="25"/>
      <c r="AJ30" s="25"/>
      <c r="AK30" s="54"/>
      <c r="AL30" s="55"/>
    </row>
    <row r="31">
      <c r="A31" s="26" t="s">
        <v>127</v>
      </c>
      <c r="B31" s="25" t="s">
        <v>100</v>
      </c>
      <c r="C31" s="25" t="s">
        <v>36</v>
      </c>
      <c r="D31" s="28">
        <v>105.04880174291938</v>
      </c>
      <c r="E31" s="29">
        <v>0.2590732496964792</v>
      </c>
      <c r="F31" s="30">
        <v>0.0</v>
      </c>
      <c r="G31" s="59"/>
      <c r="H31" s="34" t="s">
        <v>64</v>
      </c>
      <c r="I31" s="35" t="s">
        <v>58</v>
      </c>
      <c r="J31" s="36">
        <v>5000.0</v>
      </c>
      <c r="K31" s="28" t="s">
        <v>64</v>
      </c>
      <c r="L31" s="28" t="s">
        <v>64</v>
      </c>
      <c r="M31" s="34" t="s">
        <v>64</v>
      </c>
      <c r="N31" s="35" t="s">
        <v>64</v>
      </c>
      <c r="O31" s="36" t="s">
        <v>64</v>
      </c>
      <c r="P31" s="28" t="s">
        <v>64</v>
      </c>
      <c r="Q31" s="37" t="s">
        <v>64</v>
      </c>
      <c r="R31" s="38" t="s">
        <v>64</v>
      </c>
      <c r="S31" s="39" t="s">
        <v>64</v>
      </c>
      <c r="T31" s="40" t="s">
        <v>64</v>
      </c>
      <c r="U31" s="40" t="s">
        <v>64</v>
      </c>
      <c r="V31" s="40" t="s">
        <v>64</v>
      </c>
      <c r="W31" s="40" t="s">
        <v>64</v>
      </c>
      <c r="X31" s="39" t="s">
        <v>64</v>
      </c>
      <c r="Y31" s="41" t="s">
        <v>64</v>
      </c>
      <c r="Z31" s="41" t="s">
        <v>64</v>
      </c>
      <c r="AA31" s="41" t="s">
        <v>64</v>
      </c>
      <c r="AB31" s="42">
        <v>1.0</v>
      </c>
      <c r="AC31" s="42">
        <v>1.0</v>
      </c>
      <c r="AD31" s="42">
        <v>0.0</v>
      </c>
      <c r="AE31" s="42">
        <v>0.0</v>
      </c>
      <c r="AF31" s="42">
        <v>0.0</v>
      </c>
      <c r="AG31" s="25"/>
      <c r="AH31" s="25"/>
      <c r="AI31" s="25"/>
      <c r="AJ31" s="25"/>
      <c r="AK31" s="54"/>
      <c r="AL31" s="55"/>
    </row>
    <row r="32">
      <c r="A32" s="26" t="s">
        <v>129</v>
      </c>
      <c r="B32" s="25" t="s">
        <v>100</v>
      </c>
      <c r="C32" s="25" t="s">
        <v>36</v>
      </c>
      <c r="D32" s="28">
        <v>105.04880174291938</v>
      </c>
      <c r="E32" s="29">
        <v>0.23168567026194145</v>
      </c>
      <c r="F32" s="30">
        <v>0.0</v>
      </c>
      <c r="G32" s="59"/>
      <c r="H32" s="34" t="s">
        <v>64</v>
      </c>
      <c r="I32" s="35" t="s">
        <v>58</v>
      </c>
      <c r="J32" s="36">
        <v>4000.0</v>
      </c>
      <c r="K32" s="28" t="s">
        <v>64</v>
      </c>
      <c r="L32" s="28" t="s">
        <v>64</v>
      </c>
      <c r="M32" s="34" t="s">
        <v>64</v>
      </c>
      <c r="N32" s="35" t="s">
        <v>28</v>
      </c>
      <c r="O32" s="36">
        <v>3200.0</v>
      </c>
      <c r="P32" s="28" t="s">
        <v>64</v>
      </c>
      <c r="Q32" s="37" t="s">
        <v>64</v>
      </c>
      <c r="R32" s="38" t="s">
        <v>64</v>
      </c>
      <c r="S32" s="39" t="s">
        <v>64</v>
      </c>
      <c r="T32" s="40" t="s">
        <v>64</v>
      </c>
      <c r="U32" s="40" t="s">
        <v>64</v>
      </c>
      <c r="V32" s="40" t="s">
        <v>64</v>
      </c>
      <c r="W32" s="40" t="s">
        <v>64</v>
      </c>
      <c r="X32" s="39" t="s">
        <v>64</v>
      </c>
      <c r="Y32" s="41" t="s">
        <v>64</v>
      </c>
      <c r="Z32" s="41" t="s">
        <v>64</v>
      </c>
      <c r="AA32" s="41" t="s">
        <v>64</v>
      </c>
      <c r="AB32" s="42">
        <v>1.0</v>
      </c>
      <c r="AC32" s="42">
        <v>1.0</v>
      </c>
      <c r="AD32" s="42">
        <v>0.0</v>
      </c>
      <c r="AE32" s="42">
        <v>0.0</v>
      </c>
      <c r="AF32" s="42">
        <v>0.0</v>
      </c>
      <c r="AG32" s="25"/>
      <c r="AH32" s="25"/>
      <c r="AI32" s="25"/>
      <c r="AJ32" s="25"/>
      <c r="AK32" s="54"/>
      <c r="AL32" s="55"/>
    </row>
    <row r="33">
      <c r="A33" s="26" t="s">
        <v>119</v>
      </c>
      <c r="B33" s="25" t="s">
        <v>100</v>
      </c>
      <c r="C33" s="25" t="s">
        <v>36</v>
      </c>
      <c r="D33" s="28">
        <v>105.04880174291938</v>
      </c>
      <c r="E33" s="29">
        <v>0.16869922879177376</v>
      </c>
      <c r="F33" s="30">
        <v>0.0</v>
      </c>
      <c r="G33" s="59"/>
      <c r="H33" s="34" t="s">
        <v>64</v>
      </c>
      <c r="I33" s="35" t="s">
        <v>31</v>
      </c>
      <c r="J33" s="36">
        <v>3000.0</v>
      </c>
      <c r="K33" s="28" t="s">
        <v>64</v>
      </c>
      <c r="L33" s="28" t="s">
        <v>64</v>
      </c>
      <c r="M33" s="34" t="s">
        <v>64</v>
      </c>
      <c r="N33" s="35" t="s">
        <v>31</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0.0</v>
      </c>
      <c r="AD33" s="42">
        <v>0.0</v>
      </c>
      <c r="AE33" s="42">
        <v>0.0</v>
      </c>
      <c r="AF33" s="42">
        <v>1.0</v>
      </c>
      <c r="AG33" s="25"/>
      <c r="AH33" s="25"/>
      <c r="AI33" s="25"/>
      <c r="AJ33" s="25"/>
      <c r="AK33" s="54"/>
      <c r="AL33" s="55"/>
    </row>
    <row r="34">
      <c r="A34" s="26" t="s">
        <v>131</v>
      </c>
      <c r="B34" s="25" t="s">
        <v>100</v>
      </c>
      <c r="C34" s="25" t="s">
        <v>36</v>
      </c>
      <c r="D34" s="28">
        <v>105.04880174291938</v>
      </c>
      <c r="E34" s="29">
        <v>0.18</v>
      </c>
      <c r="F34" s="30">
        <v>0.0</v>
      </c>
      <c r="G34" s="59"/>
      <c r="H34" s="34" t="s">
        <v>64</v>
      </c>
      <c r="I34" s="35" t="s">
        <v>28</v>
      </c>
      <c r="J34" s="36">
        <v>3000.0</v>
      </c>
      <c r="K34" s="28" t="s">
        <v>64</v>
      </c>
      <c r="L34" s="28" t="s">
        <v>64</v>
      </c>
      <c r="M34" s="34" t="s">
        <v>64</v>
      </c>
      <c r="N34" s="35" t="s">
        <v>28</v>
      </c>
      <c r="O34" s="36">
        <v>3000.0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1.0</v>
      </c>
      <c r="AD34" s="42">
        <v>0.0</v>
      </c>
      <c r="AE34" s="42">
        <v>0.0</v>
      </c>
      <c r="AF34" s="42">
        <v>0.0</v>
      </c>
      <c r="AG34" s="25"/>
      <c r="AH34" s="25"/>
      <c r="AI34" s="25"/>
      <c r="AJ34" s="25"/>
      <c r="AK34" s="25"/>
      <c r="AL34" s="25"/>
    </row>
    <row r="35">
      <c r="A35" s="26" t="s">
        <v>262</v>
      </c>
      <c r="B35" s="25" t="s">
        <v>260</v>
      </c>
      <c r="C35" s="25" t="s">
        <v>451</v>
      </c>
      <c r="D35" s="28">
        <v>103.20295051353874</v>
      </c>
      <c r="E35" s="29">
        <v>0.17341774418142034</v>
      </c>
      <c r="F35" s="30">
        <v>31.0</v>
      </c>
      <c r="G35" s="59"/>
      <c r="H35" s="34">
        <v>23.486388229768018</v>
      </c>
      <c r="I35" s="35" t="s">
        <v>40</v>
      </c>
      <c r="J35" s="36">
        <v>5200.0</v>
      </c>
      <c r="K35" s="28">
        <v>4.516613121109234</v>
      </c>
      <c r="L35" s="28">
        <v>4.553234565190243</v>
      </c>
      <c r="M35" s="34">
        <v>23.259367504579387</v>
      </c>
      <c r="N35" s="35" t="s">
        <v>29</v>
      </c>
      <c r="O35" s="36">
        <v>5400.0</v>
      </c>
      <c r="P35" s="28">
        <v>4.307290278625812</v>
      </c>
      <c r="Q35" s="37">
        <v>4.311448846406467</v>
      </c>
      <c r="R35" s="38">
        <v>11.285375875816731</v>
      </c>
      <c r="S35" s="39">
        <v>11.623788531372597</v>
      </c>
      <c r="T35" s="40">
        <v>0.05148865634291458</v>
      </c>
      <c r="U35" s="40">
        <v>0.013475546777247176</v>
      </c>
      <c r="V35" s="40">
        <v>0.03218041021432161</v>
      </c>
      <c r="W35" s="40">
        <v>0.026146583299136307</v>
      </c>
      <c r="X35" s="39">
        <v>11.280758027756656</v>
      </c>
      <c r="Y35" s="41">
        <v>12.20563020201136</v>
      </c>
      <c r="Z35" s="41">
        <v>9.96031279218443</v>
      </c>
      <c r="AA35" s="41">
        <v>13.299054712394957</v>
      </c>
      <c r="AB35" s="42">
        <v>0.0</v>
      </c>
      <c r="AC35" s="42">
        <v>1.0</v>
      </c>
      <c r="AD35" s="42">
        <v>1.0</v>
      </c>
      <c r="AE35" s="42">
        <v>0.0</v>
      </c>
      <c r="AF35" s="42">
        <v>0.0</v>
      </c>
      <c r="AG35" s="25"/>
      <c r="AH35" s="25"/>
      <c r="AI35" s="25"/>
      <c r="AJ35" s="25"/>
      <c r="AK35" s="25"/>
      <c r="AL35" s="25"/>
    </row>
    <row r="36">
      <c r="A36" s="26" t="s">
        <v>259</v>
      </c>
      <c r="B36" s="25" t="s">
        <v>260</v>
      </c>
      <c r="C36" s="25" t="s">
        <v>451</v>
      </c>
      <c r="D36" s="28">
        <v>103.20295051353874</v>
      </c>
      <c r="E36" s="29">
        <v>0.1903863889921904</v>
      </c>
      <c r="F36" s="30">
        <v>31.0</v>
      </c>
      <c r="G36" s="59"/>
      <c r="H36" s="34">
        <v>25.0203272139401</v>
      </c>
      <c r="I36" s="35" t="s">
        <v>28</v>
      </c>
      <c r="J36" s="36">
        <v>4400.0</v>
      </c>
      <c r="K36" s="28">
        <v>5.686438003168204</v>
      </c>
      <c r="L36" s="28">
        <v>6.004292177958361</v>
      </c>
      <c r="M36" s="34">
        <v>24.743854986734533</v>
      </c>
      <c r="N36" s="35" t="s">
        <v>28</v>
      </c>
      <c r="O36" s="36">
        <v>5300.0</v>
      </c>
      <c r="P36" s="28">
        <v>4.668651884289535</v>
      </c>
      <c r="Q36" s="37">
        <v>4.889679567627364</v>
      </c>
      <c r="R36" s="38">
        <v>12.580295504128987</v>
      </c>
      <c r="S36" s="39">
        <v>12.957538695324132</v>
      </c>
      <c r="T36" s="40">
        <v>0.04911556268876592</v>
      </c>
      <c r="U36" s="40">
        <v>0.028182734515799154</v>
      </c>
      <c r="V36" s="40">
        <v>0.031143963867096894</v>
      </c>
      <c r="W36" s="40">
        <v>0.019503269175788544</v>
      </c>
      <c r="X36" s="39">
        <v>14.54764655596858</v>
      </c>
      <c r="Y36" s="41">
        <v>10.47268065797152</v>
      </c>
      <c r="Z36" s="41">
        <v>12.958465049152831</v>
      </c>
      <c r="AA36" s="41">
        <v>11.7853899375817</v>
      </c>
      <c r="AB36" s="42">
        <v>0.0</v>
      </c>
      <c r="AC36" s="42">
        <v>1.0</v>
      </c>
      <c r="AD36" s="42">
        <v>0.0</v>
      </c>
      <c r="AE36" s="42">
        <v>0.0</v>
      </c>
      <c r="AF36" s="42">
        <v>0.0</v>
      </c>
      <c r="AG36" s="25"/>
      <c r="AH36" s="25"/>
      <c r="AI36" s="25"/>
      <c r="AJ36" s="25"/>
      <c r="AK36" s="25"/>
      <c r="AL36" s="25"/>
    </row>
    <row r="37">
      <c r="A37" s="26" t="s">
        <v>263</v>
      </c>
      <c r="B37" s="25" t="s">
        <v>260</v>
      </c>
      <c r="C37" s="25" t="s">
        <v>451</v>
      </c>
      <c r="D37" s="28">
        <v>103.20295051353874</v>
      </c>
      <c r="E37" s="29">
        <v>0.19418543046357617</v>
      </c>
      <c r="F37" s="30">
        <v>31.0</v>
      </c>
      <c r="G37" s="59"/>
      <c r="H37" s="34">
        <v>32.98237256258655</v>
      </c>
      <c r="I37" s="35" t="s">
        <v>27</v>
      </c>
      <c r="J37" s="36">
        <v>6900.0</v>
      </c>
      <c r="K37" s="28">
        <v>4.78005399457776</v>
      </c>
      <c r="L37" s="28">
        <v>6.178631415838087</v>
      </c>
      <c r="M37" s="34">
        <v>32.10747849693503</v>
      </c>
      <c r="N37" s="35" t="s">
        <v>27</v>
      </c>
      <c r="O37" s="36">
        <v>7100.0</v>
      </c>
      <c r="P37" s="28">
        <v>4.52218006999085</v>
      </c>
      <c r="Q37" s="37">
        <v>5.731392318914009</v>
      </c>
      <c r="R37" s="38">
        <v>12.875274601341117</v>
      </c>
      <c r="S37" s="39">
        <v>13.2613632807787</v>
      </c>
      <c r="T37" s="40">
        <v>0.0590175862504117</v>
      </c>
      <c r="U37" s="40">
        <v>0.026742343769717805</v>
      </c>
      <c r="V37" s="40">
        <v>0.03442692531274016</v>
      </c>
      <c r="W37" s="40">
        <v>0.038730290976832685</v>
      </c>
      <c r="X37" s="39">
        <v>15.109664092037221</v>
      </c>
      <c r="Y37" s="41">
        <v>17.87270847054933</v>
      </c>
      <c r="Z37" s="41">
        <v>12.927726158746422</v>
      </c>
      <c r="AA37" s="41">
        <v>19.17975233818861</v>
      </c>
      <c r="AB37" s="42">
        <v>1.0</v>
      </c>
      <c r="AC37" s="42">
        <v>0.0</v>
      </c>
      <c r="AD37" s="42">
        <v>0.0</v>
      </c>
      <c r="AE37" s="42">
        <v>0.0</v>
      </c>
      <c r="AF37" s="42">
        <v>0.0</v>
      </c>
      <c r="AG37" s="25"/>
      <c r="AH37" s="25"/>
      <c r="AI37" s="25"/>
      <c r="AJ37" s="25"/>
      <c r="AK37" s="25"/>
      <c r="AL37" s="25"/>
    </row>
    <row r="38">
      <c r="A38" s="26" t="s">
        <v>265</v>
      </c>
      <c r="B38" s="25" t="s">
        <v>260</v>
      </c>
      <c r="C38" s="25" t="s">
        <v>451</v>
      </c>
      <c r="D38" s="28">
        <v>103.20295051353874</v>
      </c>
      <c r="E38" s="29">
        <v>0.2843506389776358</v>
      </c>
      <c r="F38" s="30">
        <v>30.0</v>
      </c>
      <c r="G38" s="59"/>
      <c r="H38" s="34">
        <v>37.71084756746043</v>
      </c>
      <c r="I38" s="35" t="s">
        <v>31</v>
      </c>
      <c r="J38" s="36">
        <v>6200.0</v>
      </c>
      <c r="K38" s="28">
        <v>6.082394768945231</v>
      </c>
      <c r="L38" s="28">
        <v>8.67217488200608</v>
      </c>
      <c r="M38" s="34">
        <v>38.05321903846385</v>
      </c>
      <c r="N38" s="35" t="s">
        <v>31</v>
      </c>
      <c r="O38" s="36">
        <v>7500.0</v>
      </c>
      <c r="P38" s="28">
        <v>5.073762538461847</v>
      </c>
      <c r="Q38" s="37">
        <v>7.282105037304863</v>
      </c>
      <c r="R38" s="38">
        <v>19.78773360138963</v>
      </c>
      <c r="S38" s="39">
        <v>20.38110501844876</v>
      </c>
      <c r="T38" s="40">
        <v>0.11678958178570815</v>
      </c>
      <c r="U38" s="40">
        <v>0.014445904502513852</v>
      </c>
      <c r="V38" s="40">
        <v>0.06800687350414214</v>
      </c>
      <c r="W38" s="40">
        <v>0.03744822936420899</v>
      </c>
      <c r="X38" s="39">
        <v>21.506371790733073</v>
      </c>
      <c r="Y38" s="41">
        <v>16.204475776727357</v>
      </c>
      <c r="Z38" s="41">
        <v>19.832738125298587</v>
      </c>
      <c r="AA38" s="41">
        <v>18.220480913165265</v>
      </c>
      <c r="AB38" s="42">
        <v>0.0</v>
      </c>
      <c r="AC38" s="42">
        <v>0.0</v>
      </c>
      <c r="AD38" s="42">
        <v>0.0</v>
      </c>
      <c r="AE38" s="42">
        <v>0.0</v>
      </c>
      <c r="AF38" s="42">
        <v>1.0</v>
      </c>
      <c r="AG38" s="25"/>
      <c r="AH38" s="25"/>
      <c r="AI38" s="25"/>
      <c r="AJ38" s="25"/>
      <c r="AK38" s="25"/>
      <c r="AL38" s="25"/>
    </row>
    <row r="39">
      <c r="A39" s="26" t="s">
        <v>264</v>
      </c>
      <c r="B39" s="25" t="s">
        <v>260</v>
      </c>
      <c r="C39" s="25" t="s">
        <v>451</v>
      </c>
      <c r="D39" s="28">
        <v>103.20295051353874</v>
      </c>
      <c r="E39" s="29">
        <v>0.17205882352941176</v>
      </c>
      <c r="F39" s="30">
        <v>22.0</v>
      </c>
      <c r="G39" s="58"/>
      <c r="H39" s="34">
        <v>19.85939055502631</v>
      </c>
      <c r="I39" s="35" t="s">
        <v>44</v>
      </c>
      <c r="J39" s="36">
        <v>4500.0</v>
      </c>
      <c r="K39" s="28">
        <v>4.413197901116957</v>
      </c>
      <c r="L39" s="28">
        <v>3.9348701065973866</v>
      </c>
      <c r="M39" s="34">
        <v>19.909793665426413</v>
      </c>
      <c r="N39" s="35" t="s">
        <v>30</v>
      </c>
      <c r="O39" s="36">
        <v>4800.0</v>
      </c>
      <c r="P39" s="28">
        <v>4.147873680297169</v>
      </c>
      <c r="Q39" s="37">
        <v>3.705172159084702</v>
      </c>
      <c r="R39" s="38">
        <v>7.9365046913504855</v>
      </c>
      <c r="S39" s="39">
        <v>8.174495313726377</v>
      </c>
      <c r="T39" s="40">
        <v>0.06850066973945974</v>
      </c>
      <c r="U39" s="40">
        <v>0.013459075872562473</v>
      </c>
      <c r="V39" s="40">
        <v>0.03304504449308249</v>
      </c>
      <c r="W39" s="40">
        <v>0.02500977531543325</v>
      </c>
      <c r="X39" s="39">
        <v>9.680139536040938</v>
      </c>
      <c r="Y39" s="41">
        <v>10.17925101898537</v>
      </c>
      <c r="Z39" s="41">
        <v>8.770325194371322</v>
      </c>
      <c r="AA39" s="41">
        <v>11.139468471055089</v>
      </c>
      <c r="AB39" s="42">
        <v>0.0</v>
      </c>
      <c r="AC39" s="42">
        <v>0.0</v>
      </c>
      <c r="AD39" s="42">
        <v>1.0</v>
      </c>
      <c r="AE39" s="42">
        <v>1.0</v>
      </c>
      <c r="AF39" s="42">
        <v>0.0</v>
      </c>
      <c r="AG39" s="25"/>
      <c r="AH39" s="25"/>
      <c r="AI39" s="25"/>
      <c r="AJ39" s="25"/>
      <c r="AK39" s="25"/>
      <c r="AL39" s="25"/>
    </row>
    <row r="40">
      <c r="A40" s="26" t="s">
        <v>274</v>
      </c>
      <c r="B40" s="25" t="s">
        <v>260</v>
      </c>
      <c r="C40" s="25" t="s">
        <v>451</v>
      </c>
      <c r="D40" s="28">
        <v>103.20295051353874</v>
      </c>
      <c r="E40" s="29">
        <v>0.1435799522673031</v>
      </c>
      <c r="F40" s="30">
        <v>22.0</v>
      </c>
      <c r="G40" s="58"/>
      <c r="H40" s="34">
        <v>19.9023633427967</v>
      </c>
      <c r="I40" s="35" t="s">
        <v>44</v>
      </c>
      <c r="J40" s="36">
        <v>4900.0</v>
      </c>
      <c r="K40" s="28">
        <v>4.061706804652388</v>
      </c>
      <c r="L40" s="28">
        <v>3.6272105749373793</v>
      </c>
      <c r="M40" s="34">
        <v>20.70708245570725</v>
      </c>
      <c r="N40" s="35" t="s">
        <v>30</v>
      </c>
      <c r="O40" s="36">
        <v>5400.0</v>
      </c>
      <c r="P40" s="28">
        <v>3.834644899205047</v>
      </c>
      <c r="Q40" s="37">
        <v>3.5252592925652215</v>
      </c>
      <c r="R40" s="38">
        <v>6.455274845537699</v>
      </c>
      <c r="S40" s="39">
        <v>6.648848079328044</v>
      </c>
      <c r="T40" s="40">
        <v>0.06285127266964466</v>
      </c>
      <c r="U40" s="40">
        <v>0.0035243704300735325</v>
      </c>
      <c r="V40" s="40">
        <v>0.02124412175905435</v>
      </c>
      <c r="W40" s="40">
        <v>0.020950424223214886</v>
      </c>
      <c r="X40" s="39">
        <v>7.038760579724806</v>
      </c>
      <c r="Y40" s="41">
        <v>12.863602763071896</v>
      </c>
      <c r="Z40" s="41">
        <v>6.459915137313227</v>
      </c>
      <c r="AA40" s="41">
        <v>14.247167318394023</v>
      </c>
      <c r="AB40" s="42">
        <v>0.0</v>
      </c>
      <c r="AC40" s="42">
        <v>0.0</v>
      </c>
      <c r="AD40" s="42">
        <v>1.0</v>
      </c>
      <c r="AE40" s="42">
        <v>1.0</v>
      </c>
      <c r="AF40" s="42">
        <v>0.0</v>
      </c>
      <c r="AG40" s="25"/>
      <c r="AH40" s="25"/>
      <c r="AI40" s="25"/>
      <c r="AJ40" s="25"/>
      <c r="AK40" s="25"/>
      <c r="AL40" s="25"/>
    </row>
    <row r="41">
      <c r="A41" s="26" t="s">
        <v>267</v>
      </c>
      <c r="B41" s="25" t="s">
        <v>260</v>
      </c>
      <c r="C41" s="25" t="s">
        <v>451</v>
      </c>
      <c r="D41" s="28">
        <v>103.20295051353874</v>
      </c>
      <c r="E41" s="29">
        <v>0.23371595928557706</v>
      </c>
      <c r="F41" s="30">
        <v>21.0</v>
      </c>
      <c r="G41" s="59"/>
      <c r="H41" s="34">
        <v>19.900062350286504</v>
      </c>
      <c r="I41" s="35" t="s">
        <v>58</v>
      </c>
      <c r="J41" s="36">
        <v>4900.0</v>
      </c>
      <c r="K41" s="28">
        <v>4.061237214344184</v>
      </c>
      <c r="L41" s="28">
        <v>3.6264842590034005</v>
      </c>
      <c r="M41" s="34">
        <v>19.350414183255708</v>
      </c>
      <c r="N41" s="35" t="s">
        <v>28</v>
      </c>
      <c r="O41" s="36">
        <v>4200.0</v>
      </c>
      <c r="P41" s="28">
        <v>4.60724147220374</v>
      </c>
      <c r="Q41" s="37">
        <v>4.030543592287141</v>
      </c>
      <c r="R41" s="38">
        <v>10.877696311310403</v>
      </c>
      <c r="S41" s="39">
        <v>11.203883948793449</v>
      </c>
      <c r="T41" s="40">
        <v>0.0780364313306425</v>
      </c>
      <c r="U41" s="40">
        <v>0.024101047499395713</v>
      </c>
      <c r="V41" s="40">
        <v>0.034718249040979726</v>
      </c>
      <c r="W41" s="40">
        <v>0.034505905010148046</v>
      </c>
      <c r="X41" s="39">
        <v>11.644148818423762</v>
      </c>
      <c r="Y41" s="41">
        <v>8.255913531862744</v>
      </c>
      <c r="Z41" s="41">
        <v>10.321059039138065</v>
      </c>
      <c r="AA41" s="41">
        <v>9.029355144117645</v>
      </c>
      <c r="AB41" s="42">
        <v>1.0</v>
      </c>
      <c r="AC41" s="42">
        <v>1.0</v>
      </c>
      <c r="AD41" s="42">
        <v>0.0</v>
      </c>
      <c r="AE41" s="42">
        <v>0.0</v>
      </c>
      <c r="AF41" s="42">
        <v>0.0</v>
      </c>
      <c r="AG41" s="25"/>
      <c r="AH41" s="25"/>
      <c r="AI41" s="25"/>
      <c r="AJ41" s="25"/>
      <c r="AK41" s="25"/>
      <c r="AL41" s="25"/>
    </row>
    <row r="42">
      <c r="A42" s="26" t="s">
        <v>266</v>
      </c>
      <c r="B42" s="25" t="s">
        <v>260</v>
      </c>
      <c r="C42" s="25" t="s">
        <v>451</v>
      </c>
      <c r="D42" s="28">
        <v>103.20295051353874</v>
      </c>
      <c r="E42" s="29">
        <v>0.21834111543450066</v>
      </c>
      <c r="F42" s="30">
        <v>16.0</v>
      </c>
      <c r="G42" s="59"/>
      <c r="H42" s="34">
        <v>18.319784008898594</v>
      </c>
      <c r="I42" s="35" t="s">
        <v>45</v>
      </c>
      <c r="J42" s="36">
        <v>5400.0</v>
      </c>
      <c r="K42" s="28">
        <v>3.39255259424048</v>
      </c>
      <c r="L42" s="28">
        <v>2.851336349324916</v>
      </c>
      <c r="M42" s="34">
        <v>18.0262640994782</v>
      </c>
      <c r="N42" s="35" t="s">
        <v>30</v>
      </c>
      <c r="O42" s="36">
        <v>4300.0</v>
      </c>
      <c r="P42" s="28">
        <v>4.192154441739117</v>
      </c>
      <c r="Q42" s="37">
        <v>3.481962403497332</v>
      </c>
      <c r="R42" s="38">
        <v>7.636164655368939</v>
      </c>
      <c r="S42" s="39">
        <v>7.865149031939225</v>
      </c>
      <c r="T42" s="40">
        <v>0.08596936714070527</v>
      </c>
      <c r="U42" s="40">
        <v>0.003979093728802436</v>
      </c>
      <c r="V42" s="40">
        <v>0.04785383773849245</v>
      </c>
      <c r="W42" s="40">
        <v>0.03811552940221281</v>
      </c>
      <c r="X42" s="39">
        <v>7.384571377401551</v>
      </c>
      <c r="Y42" s="41">
        <v>10.935212631497041</v>
      </c>
      <c r="Z42" s="41">
        <v>6.66052315942218</v>
      </c>
      <c r="AA42" s="41">
        <v>11.365740940056021</v>
      </c>
      <c r="AB42" s="42">
        <v>0.0</v>
      </c>
      <c r="AC42" s="42">
        <v>0.0</v>
      </c>
      <c r="AD42" s="42">
        <v>0.0</v>
      </c>
      <c r="AE42" s="42">
        <v>1.0</v>
      </c>
      <c r="AF42" s="42">
        <v>1.0</v>
      </c>
      <c r="AG42" s="25"/>
      <c r="AH42" s="25"/>
      <c r="AI42" s="25"/>
      <c r="AJ42" s="25"/>
      <c r="AK42" s="25"/>
      <c r="AL42" s="25"/>
    </row>
    <row r="43">
      <c r="A43" s="26" t="s">
        <v>269</v>
      </c>
      <c r="B43" s="25" t="s">
        <v>260</v>
      </c>
      <c r="C43" s="25" t="s">
        <v>451</v>
      </c>
      <c r="D43" s="28">
        <v>103.20295051353874</v>
      </c>
      <c r="E43" s="29">
        <v>0.14928926152853916</v>
      </c>
      <c r="F43" s="30">
        <v>12.0</v>
      </c>
      <c r="G43" s="59"/>
      <c r="H43" s="34">
        <v>9.217595852825163</v>
      </c>
      <c r="I43" s="35" t="s">
        <v>40</v>
      </c>
      <c r="J43" s="36">
        <v>3300.0</v>
      </c>
      <c r="K43" s="28">
        <v>2.793210864492474</v>
      </c>
      <c r="L43" s="28">
        <v>1.4198839871445743</v>
      </c>
      <c r="M43" s="34">
        <v>9.434542450653284</v>
      </c>
      <c r="N43" s="35" t="s">
        <v>29</v>
      </c>
      <c r="O43" s="36">
        <v>3200.0</v>
      </c>
      <c r="P43" s="28">
        <v>2.948294515829151</v>
      </c>
      <c r="Q43" s="37">
        <v>1.524460039792849</v>
      </c>
      <c r="R43" s="38">
        <v>3.6799306785629318</v>
      </c>
      <c r="S43" s="39">
        <v>3.790280136737612</v>
      </c>
      <c r="T43" s="40">
        <v>0.052941091748267444</v>
      </c>
      <c r="U43" s="40">
        <v>0.013776492276500822</v>
      </c>
      <c r="V43" s="40">
        <v>0.029324247845694606</v>
      </c>
      <c r="W43" s="40">
        <v>0.02302642280500852</v>
      </c>
      <c r="X43" s="39">
        <v>4.435429133404061</v>
      </c>
      <c r="Y43" s="41">
        <v>4.782166719421101</v>
      </c>
      <c r="Z43" s="41">
        <v>3.9606579554151895</v>
      </c>
      <c r="AA43" s="41">
        <v>5.473884495238094</v>
      </c>
      <c r="AB43" s="42">
        <v>0.0</v>
      </c>
      <c r="AC43" s="42">
        <v>1.0</v>
      </c>
      <c r="AD43" s="42">
        <v>1.0</v>
      </c>
      <c r="AE43" s="42">
        <v>0.0</v>
      </c>
      <c r="AF43" s="42">
        <v>0.0</v>
      </c>
      <c r="AG43" s="25"/>
      <c r="AH43" s="25"/>
      <c r="AI43" s="25"/>
      <c r="AJ43" s="25"/>
      <c r="AK43" s="25"/>
      <c r="AL43" s="25"/>
    </row>
    <row r="44">
      <c r="A44" s="26" t="s">
        <v>275</v>
      </c>
      <c r="B44" s="25" t="s">
        <v>260</v>
      </c>
      <c r="C44" s="25" t="s">
        <v>451</v>
      </c>
      <c r="D44" s="28">
        <v>103.20295051353874</v>
      </c>
      <c r="E44" s="29">
        <v>0.14573736128236742</v>
      </c>
      <c r="F44" s="30">
        <v>12.0</v>
      </c>
      <c r="G44" s="59"/>
      <c r="H44" s="34">
        <v>10.056377039687382</v>
      </c>
      <c r="I44" s="35" t="s">
        <v>44</v>
      </c>
      <c r="J44" s="36">
        <v>3300.0</v>
      </c>
      <c r="K44" s="28">
        <v>3.047386981723449</v>
      </c>
      <c r="L44" s="28">
        <v>1.6510710121023897</v>
      </c>
      <c r="M44" s="34">
        <v>10.015922748288329</v>
      </c>
      <c r="N44" s="35" t="s">
        <v>29</v>
      </c>
      <c r="O44" s="36">
        <v>3200.0</v>
      </c>
      <c r="P44" s="28">
        <v>3.129975858840103</v>
      </c>
      <c r="Q44" s="37">
        <v>1.6908209404664925</v>
      </c>
      <c r="R44" s="38">
        <v>3.5809120637120846</v>
      </c>
      <c r="S44" s="39">
        <v>3.6882922674489977</v>
      </c>
      <c r="T44" s="40">
        <v>0.05306639298544673</v>
      </c>
      <c r="U44" s="40">
        <v>0.017067564472213918</v>
      </c>
      <c r="V44" s="40">
        <v>0.030505819257807636</v>
      </c>
      <c r="W44" s="40">
        <v>0.02010833745289571</v>
      </c>
      <c r="X44" s="39">
        <v>4.807216969192517</v>
      </c>
      <c r="Y44" s="41">
        <v>5.249160070494865</v>
      </c>
      <c r="Z44" s="41">
        <v>4.327634123358359</v>
      </c>
      <c r="AA44" s="41">
        <v>5.688288624929971</v>
      </c>
      <c r="AB44" s="42">
        <v>0.0</v>
      </c>
      <c r="AC44" s="42">
        <v>0.0</v>
      </c>
      <c r="AD44" s="42">
        <v>1.0</v>
      </c>
      <c r="AE44" s="42">
        <v>1.0</v>
      </c>
      <c r="AF44" s="42">
        <v>0.0</v>
      </c>
      <c r="AG44" s="25"/>
      <c r="AH44" s="25"/>
      <c r="AI44" s="25"/>
      <c r="AJ44" s="25"/>
      <c r="AK44" s="25"/>
      <c r="AL44" s="25"/>
    </row>
    <row r="45">
      <c r="A45" s="26" t="s">
        <v>271</v>
      </c>
      <c r="B45" s="25" t="s">
        <v>260</v>
      </c>
      <c r="C45" s="25" t="s">
        <v>451</v>
      </c>
      <c r="D45" s="28">
        <v>103.20295051353874</v>
      </c>
      <c r="E45" s="29">
        <v>0.11433464180569185</v>
      </c>
      <c r="F45" s="30">
        <v>6.0</v>
      </c>
      <c r="G45" s="59"/>
      <c r="H45" s="34">
        <v>6.142040970534647</v>
      </c>
      <c r="I45" s="35" t="s">
        <v>31</v>
      </c>
      <c r="J45" s="36">
        <v>3000.0</v>
      </c>
      <c r="K45" s="28">
        <v>2.0473469901782155</v>
      </c>
      <c r="L45" s="28">
        <v>0.7731725194138128</v>
      </c>
      <c r="M45" s="34">
        <v>6.437901592436598</v>
      </c>
      <c r="N45" s="35" t="s">
        <v>31</v>
      </c>
      <c r="O45" s="36">
        <v>3000.0</v>
      </c>
      <c r="P45" s="28">
        <v>2.145967197478866</v>
      </c>
      <c r="Q45" s="37">
        <v>0.8388127477314189</v>
      </c>
      <c r="R45" s="38">
        <v>1.3655146665247693</v>
      </c>
      <c r="S45" s="39">
        <v>1.406462123621823</v>
      </c>
      <c r="T45" s="40">
        <v>0.05368543465149377</v>
      </c>
      <c r="U45" s="40">
        <v>1.907120236287523E-4</v>
      </c>
      <c r="V45" s="40">
        <v>0.009535601181437616</v>
      </c>
      <c r="W45" s="40">
        <v>0.028320735508869717</v>
      </c>
      <c r="X45" s="39">
        <v>1.3340735134851611</v>
      </c>
      <c r="Y45" s="41">
        <v>4.807967457049486</v>
      </c>
      <c r="Z45" s="41">
        <v>1.150169419187299</v>
      </c>
      <c r="AA45" s="41">
        <v>5.287732173249299</v>
      </c>
      <c r="AB45" s="42">
        <v>0.0</v>
      </c>
      <c r="AC45" s="42">
        <v>0.0</v>
      </c>
      <c r="AD45" s="42">
        <v>0.0</v>
      </c>
      <c r="AE45" s="42">
        <v>0.0</v>
      </c>
      <c r="AF45" s="42">
        <v>1.0</v>
      </c>
      <c r="AG45" s="25"/>
      <c r="AH45" s="25"/>
      <c r="AI45" s="25"/>
      <c r="AJ45" s="25"/>
      <c r="AK45" s="25"/>
      <c r="AL45" s="25"/>
    </row>
    <row r="46">
      <c r="A46" s="26" t="s">
        <v>272</v>
      </c>
      <c r="B46" s="25" t="s">
        <v>260</v>
      </c>
      <c r="C46" s="25" t="s">
        <v>451</v>
      </c>
      <c r="D46" s="28">
        <v>103.20295051353874</v>
      </c>
      <c r="E46" s="29">
        <v>0.16859183673469388</v>
      </c>
      <c r="F46" s="30">
        <v>5.0</v>
      </c>
      <c r="G46" s="59"/>
      <c r="H46" s="34">
        <v>4.350805627591027</v>
      </c>
      <c r="I46" s="35" t="s">
        <v>58</v>
      </c>
      <c r="J46" s="36">
        <v>3000.0</v>
      </c>
      <c r="K46" s="28">
        <v>1.4502685425303425</v>
      </c>
      <c r="L46" s="28">
        <v>0.42551402395058735</v>
      </c>
      <c r="M46" s="34">
        <v>4.261633268387158</v>
      </c>
      <c r="N46" s="35" t="s">
        <v>28</v>
      </c>
      <c r="O46" s="36">
        <v>3000.0</v>
      </c>
      <c r="P46" s="28">
        <v>1.4205444227957191</v>
      </c>
      <c r="Q46" s="37">
        <v>0.4105220536959205</v>
      </c>
      <c r="R46" s="38">
        <v>1.761899247191327</v>
      </c>
      <c r="S46" s="39">
        <v>1.8147330215932584</v>
      </c>
      <c r="T46" s="40">
        <v>0.054769987956429754</v>
      </c>
      <c r="U46" s="40">
        <v>0.02202814872105036</v>
      </c>
      <c r="V46" s="40">
        <v>0.03664682923592923</v>
      </c>
      <c r="W46" s="40">
        <v>0.032541583337915306</v>
      </c>
      <c r="X46" s="39">
        <v>2.225469865452839</v>
      </c>
      <c r="Y46" s="41">
        <v>2.1253357621381888</v>
      </c>
      <c r="Z46" s="41">
        <v>1.932149169764375</v>
      </c>
      <c r="AA46" s="41">
        <v>2.3294840986227823</v>
      </c>
      <c r="AB46" s="42">
        <v>1.0</v>
      </c>
      <c r="AC46" s="42">
        <v>1.0</v>
      </c>
      <c r="AD46" s="42">
        <v>0.0</v>
      </c>
      <c r="AE46" s="42">
        <v>0.0</v>
      </c>
      <c r="AF46" s="42">
        <v>0.0</v>
      </c>
      <c r="AG46" s="25"/>
      <c r="AH46" s="25"/>
      <c r="AI46" s="25"/>
      <c r="AJ46" s="25"/>
      <c r="AK46" s="25"/>
      <c r="AL46" s="25"/>
    </row>
    <row r="47">
      <c r="A47" s="26" t="s">
        <v>273</v>
      </c>
      <c r="B47" s="25" t="s">
        <v>260</v>
      </c>
      <c r="C47" s="25" t="s">
        <v>451</v>
      </c>
      <c r="D47" s="28">
        <v>103.20295051353874</v>
      </c>
      <c r="E47" s="29">
        <v>0.1920911441499677</v>
      </c>
      <c r="F47" s="30">
        <v>0.0</v>
      </c>
      <c r="G47" s="59"/>
      <c r="H47" s="34" t="s">
        <v>64</v>
      </c>
      <c r="I47" s="35" t="s">
        <v>31</v>
      </c>
      <c r="J47" s="36">
        <v>3800.0</v>
      </c>
      <c r="K47" s="28" t="s">
        <v>64</v>
      </c>
      <c r="L47" s="28" t="s">
        <v>64</v>
      </c>
      <c r="M47" s="34" t="s">
        <v>64</v>
      </c>
      <c r="N47" s="35" t="s">
        <v>31</v>
      </c>
      <c r="O47" s="36">
        <v>3100.0</v>
      </c>
      <c r="P47" s="28" t="s">
        <v>64</v>
      </c>
      <c r="Q47" s="37" t="s">
        <v>64</v>
      </c>
      <c r="R47" s="38" t="s">
        <v>64</v>
      </c>
      <c r="S47" s="39" t="s">
        <v>64</v>
      </c>
      <c r="T47" s="40" t="s">
        <v>64</v>
      </c>
      <c r="U47" s="40" t="s">
        <v>64</v>
      </c>
      <c r="V47" s="40" t="s">
        <v>64</v>
      </c>
      <c r="W47" s="40" t="s">
        <v>64</v>
      </c>
      <c r="X47" s="39" t="s">
        <v>64</v>
      </c>
      <c r="Y47" s="41" t="s">
        <v>64</v>
      </c>
      <c r="Z47" s="41" t="s">
        <v>64</v>
      </c>
      <c r="AA47" s="41" t="s">
        <v>64</v>
      </c>
      <c r="AB47" s="42">
        <v>0.0</v>
      </c>
      <c r="AC47" s="42">
        <v>0.0</v>
      </c>
      <c r="AD47" s="42">
        <v>0.0</v>
      </c>
      <c r="AE47" s="42">
        <v>0.0</v>
      </c>
      <c r="AF47" s="42">
        <v>1.0</v>
      </c>
      <c r="AG47" s="25"/>
      <c r="AH47" s="25"/>
      <c r="AI47" s="25"/>
      <c r="AJ47" s="25"/>
      <c r="AK47" s="25"/>
      <c r="AL47" s="25"/>
    </row>
    <row r="48">
      <c r="A48" s="26" t="s">
        <v>268</v>
      </c>
      <c r="B48" s="25" t="s">
        <v>260</v>
      </c>
      <c r="C48" s="25" t="s">
        <v>451</v>
      </c>
      <c r="D48" s="28">
        <v>103.20295051353874</v>
      </c>
      <c r="E48" s="29">
        <v>0.17941176470588235</v>
      </c>
      <c r="F48" s="30">
        <v>0.0</v>
      </c>
      <c r="G48" s="59"/>
      <c r="H48" s="34" t="s">
        <v>64</v>
      </c>
      <c r="I48" s="35" t="s">
        <v>58</v>
      </c>
      <c r="J48" s="36">
        <v>3500.0</v>
      </c>
      <c r="K48" s="28" t="s">
        <v>64</v>
      </c>
      <c r="L48" s="28" t="s">
        <v>64</v>
      </c>
      <c r="M48" s="34" t="s">
        <v>64</v>
      </c>
      <c r="N48" s="35" t="s">
        <v>28</v>
      </c>
      <c r="O48" s="36">
        <v>3000.0</v>
      </c>
      <c r="P48" s="28" t="s">
        <v>64</v>
      </c>
      <c r="Q48" s="37" t="s">
        <v>64</v>
      </c>
      <c r="R48" s="38" t="s">
        <v>64</v>
      </c>
      <c r="S48" s="39" t="s">
        <v>64</v>
      </c>
      <c r="T48" s="40" t="s">
        <v>64</v>
      </c>
      <c r="U48" s="40" t="s">
        <v>64</v>
      </c>
      <c r="V48" s="40" t="s">
        <v>64</v>
      </c>
      <c r="W48" s="40" t="s">
        <v>64</v>
      </c>
      <c r="X48" s="39" t="s">
        <v>64</v>
      </c>
      <c r="Y48" s="41" t="s">
        <v>64</v>
      </c>
      <c r="Z48" s="41" t="s">
        <v>64</v>
      </c>
      <c r="AA48" s="41" t="s">
        <v>64</v>
      </c>
      <c r="AB48" s="42">
        <v>1.0</v>
      </c>
      <c r="AC48" s="42">
        <v>1.0</v>
      </c>
      <c r="AD48" s="42">
        <v>0.0</v>
      </c>
      <c r="AE48" s="42">
        <v>0.0</v>
      </c>
      <c r="AF48" s="42">
        <v>0.0</v>
      </c>
      <c r="AG48" s="25"/>
      <c r="AH48" s="25"/>
      <c r="AI48" s="25"/>
      <c r="AJ48" s="25"/>
      <c r="AK48" s="25"/>
      <c r="AL48" s="25"/>
    </row>
    <row r="49">
      <c r="A49" s="26" t="s">
        <v>276</v>
      </c>
      <c r="B49" s="25" t="s">
        <v>260</v>
      </c>
      <c r="C49" s="25" t="s">
        <v>451</v>
      </c>
      <c r="D49" s="28">
        <v>103.20295051353874</v>
      </c>
      <c r="E49" s="29">
        <v>0.18</v>
      </c>
      <c r="F49" s="30">
        <v>0.0</v>
      </c>
      <c r="G49" s="59"/>
      <c r="H49" s="34" t="s">
        <v>64</v>
      </c>
      <c r="I49" s="35" t="s">
        <v>45</v>
      </c>
      <c r="J49" s="36">
        <v>3400.0</v>
      </c>
      <c r="K49" s="28" t="s">
        <v>64</v>
      </c>
      <c r="L49" s="28" t="s">
        <v>64</v>
      </c>
      <c r="M49" s="34" t="s">
        <v>64</v>
      </c>
      <c r="N49" s="35" t="s">
        <v>31</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0.0</v>
      </c>
      <c r="AD49" s="42">
        <v>0.0</v>
      </c>
      <c r="AE49" s="42">
        <v>1.0</v>
      </c>
      <c r="AF49" s="42">
        <v>1.0</v>
      </c>
      <c r="AG49" s="25"/>
      <c r="AH49" s="25"/>
      <c r="AI49" s="25"/>
      <c r="AJ49" s="25"/>
      <c r="AK49" s="25"/>
      <c r="AL49" s="25"/>
    </row>
    <row r="50">
      <c r="A50" s="26" t="s">
        <v>270</v>
      </c>
      <c r="B50" s="25" t="s">
        <v>260</v>
      </c>
      <c r="C50" s="25" t="s">
        <v>451</v>
      </c>
      <c r="D50" s="28">
        <v>103.20295051353874</v>
      </c>
      <c r="E50" s="29">
        <v>0.18321259842519685</v>
      </c>
      <c r="F50" s="30">
        <v>0.0</v>
      </c>
      <c r="G50" s="59"/>
      <c r="H50" s="34" t="s">
        <v>64</v>
      </c>
      <c r="I50" s="35" t="s">
        <v>58</v>
      </c>
      <c r="J50" s="36">
        <v>3200.0</v>
      </c>
      <c r="K50" s="28" t="s">
        <v>64</v>
      </c>
      <c r="L50" s="28" t="s">
        <v>64</v>
      </c>
      <c r="M50" s="34" t="s">
        <v>64</v>
      </c>
      <c r="N50" s="35" t="s">
        <v>27</v>
      </c>
      <c r="O50" s="36">
        <v>3000.0</v>
      </c>
      <c r="P50" s="28" t="s">
        <v>64</v>
      </c>
      <c r="Q50" s="37" t="s">
        <v>64</v>
      </c>
      <c r="R50" s="38" t="s">
        <v>64</v>
      </c>
      <c r="S50" s="39" t="s">
        <v>64</v>
      </c>
      <c r="T50" s="40" t="s">
        <v>64</v>
      </c>
      <c r="U50" s="40" t="s">
        <v>64</v>
      </c>
      <c r="V50" s="40" t="s">
        <v>64</v>
      </c>
      <c r="W50" s="40" t="s">
        <v>64</v>
      </c>
      <c r="X50" s="39" t="s">
        <v>64</v>
      </c>
      <c r="Y50" s="41" t="s">
        <v>64</v>
      </c>
      <c r="Z50" s="41" t="s">
        <v>64</v>
      </c>
      <c r="AA50" s="41" t="s">
        <v>64</v>
      </c>
      <c r="AB50" s="42">
        <v>1.0</v>
      </c>
      <c r="AC50" s="42">
        <v>1.0</v>
      </c>
      <c r="AD50" s="42">
        <v>0.0</v>
      </c>
      <c r="AE50" s="42">
        <v>0.0</v>
      </c>
      <c r="AF50" s="42">
        <v>0.0</v>
      </c>
      <c r="AG50" s="25"/>
      <c r="AH50" s="25"/>
      <c r="AI50" s="25"/>
      <c r="AJ50" s="25"/>
      <c r="AK50" s="25"/>
      <c r="AL50" s="25"/>
    </row>
    <row r="51">
      <c r="A51" s="26" t="s">
        <v>277</v>
      </c>
      <c r="B51" s="25" t="s">
        <v>260</v>
      </c>
      <c r="C51" s="25" t="s">
        <v>451</v>
      </c>
      <c r="D51" s="28">
        <v>103.20295051353874</v>
      </c>
      <c r="E51" s="29">
        <v>0.18</v>
      </c>
      <c r="F51" s="30">
        <v>0.0</v>
      </c>
      <c r="G51" s="59"/>
      <c r="H51" s="34" t="s">
        <v>64</v>
      </c>
      <c r="I51" s="35" t="s">
        <v>58</v>
      </c>
      <c r="J51" s="36">
        <v>3000.0</v>
      </c>
      <c r="K51" s="28" t="s">
        <v>64</v>
      </c>
      <c r="L51" s="28" t="s">
        <v>64</v>
      </c>
      <c r="M51" s="34" t="s">
        <v>64</v>
      </c>
      <c r="N51" s="35" t="s">
        <v>28</v>
      </c>
      <c r="O51" s="36">
        <v>3000.0</v>
      </c>
      <c r="P51" s="28" t="s">
        <v>64</v>
      </c>
      <c r="Q51" s="37" t="s">
        <v>64</v>
      </c>
      <c r="R51" s="38" t="s">
        <v>64</v>
      </c>
      <c r="S51" s="39" t="s">
        <v>64</v>
      </c>
      <c r="T51" s="40" t="s">
        <v>64</v>
      </c>
      <c r="U51" s="40" t="s">
        <v>64</v>
      </c>
      <c r="V51" s="40" t="s">
        <v>64</v>
      </c>
      <c r="W51" s="40" t="s">
        <v>64</v>
      </c>
      <c r="X51" s="39" t="s">
        <v>64</v>
      </c>
      <c r="Y51" s="41" t="s">
        <v>64</v>
      </c>
      <c r="Z51" s="41" t="s">
        <v>64</v>
      </c>
      <c r="AA51" s="41" t="s">
        <v>64</v>
      </c>
      <c r="AB51" s="42">
        <v>1.0</v>
      </c>
      <c r="AC51" s="42">
        <v>1.0</v>
      </c>
      <c r="AD51" s="42">
        <v>0.0</v>
      </c>
      <c r="AE51" s="42">
        <v>0.0</v>
      </c>
      <c r="AF51" s="42">
        <v>0.0</v>
      </c>
      <c r="AG51" s="25"/>
      <c r="AH51" s="25"/>
      <c r="AI51" s="25"/>
      <c r="AJ51" s="25"/>
      <c r="AK51" s="25"/>
      <c r="AL51" s="25"/>
    </row>
    <row r="52">
      <c r="A52" s="26" t="s">
        <v>296</v>
      </c>
      <c r="B52" s="25" t="s">
        <v>107</v>
      </c>
      <c r="C52" s="25" t="s">
        <v>329</v>
      </c>
      <c r="D52" s="28">
        <v>95.94455130200228</v>
      </c>
      <c r="E52" s="29">
        <v>0.25816164768294586</v>
      </c>
      <c r="F52" s="30">
        <v>36.0</v>
      </c>
      <c r="G52" s="59"/>
      <c r="H52" s="34">
        <v>35.97994441568056</v>
      </c>
      <c r="I52" s="35" t="s">
        <v>28</v>
      </c>
      <c r="J52" s="36">
        <v>7400.0</v>
      </c>
      <c r="K52" s="28">
        <v>4.862154650767644</v>
      </c>
      <c r="L52" s="28">
        <v>6.697983992369648</v>
      </c>
      <c r="M52" s="34">
        <v>36.572422734724725</v>
      </c>
      <c r="N52" s="35" t="s">
        <v>29</v>
      </c>
      <c r="O52" s="36">
        <v>8700.0</v>
      </c>
      <c r="P52" s="28">
        <v>4.2037267511177845</v>
      </c>
      <c r="Q52" s="37">
        <v>5.860604707873281</v>
      </c>
      <c r="R52" s="38">
        <v>19.575220293026057</v>
      </c>
      <c r="S52" s="39">
        <v>16.702660926934396</v>
      </c>
      <c r="T52" s="40">
        <v>0.06833228652899698</v>
      </c>
      <c r="U52" s="40">
        <v>0.013936190015782278</v>
      </c>
      <c r="V52" s="40">
        <v>0.07336729711534412</v>
      </c>
      <c r="W52" s="40">
        <v>0.02364656757516606</v>
      </c>
      <c r="X52" s="39">
        <v>17.772666845788716</v>
      </c>
      <c r="Y52" s="41">
        <v>18.207277569891843</v>
      </c>
      <c r="Z52" s="41">
        <v>16.42046904063042</v>
      </c>
      <c r="AA52" s="41">
        <v>20.151953694094303</v>
      </c>
      <c r="AB52" s="42">
        <v>0.0</v>
      </c>
      <c r="AC52" s="42">
        <v>1.0</v>
      </c>
      <c r="AD52" s="42">
        <v>0.0</v>
      </c>
      <c r="AE52" s="42">
        <v>0.0</v>
      </c>
      <c r="AF52" s="42">
        <v>0.0</v>
      </c>
      <c r="AG52" s="25"/>
      <c r="AH52" s="25"/>
      <c r="AI52" s="25"/>
      <c r="AJ52" s="25"/>
      <c r="AK52" s="25"/>
      <c r="AL52" s="25"/>
    </row>
    <row r="53">
      <c r="A53" s="26" t="s">
        <v>295</v>
      </c>
      <c r="B53" s="25" t="s">
        <v>107</v>
      </c>
      <c r="C53" s="25" t="s">
        <v>329</v>
      </c>
      <c r="D53" s="28">
        <v>95.94455130200228</v>
      </c>
      <c r="E53" s="29">
        <v>0.2876122059758423</v>
      </c>
      <c r="F53" s="30">
        <v>35.0</v>
      </c>
      <c r="G53" s="59"/>
      <c r="H53" s="34">
        <v>30.25277128823562</v>
      </c>
      <c r="I53" s="35" t="s">
        <v>44</v>
      </c>
      <c r="J53" s="36">
        <v>6400.0</v>
      </c>
      <c r="K53" s="28">
        <v>4.726995513786815</v>
      </c>
      <c r="L53" s="28">
        <v>5.735622032335696</v>
      </c>
      <c r="M53" s="34">
        <v>30.072929469777733</v>
      </c>
      <c r="N53" s="35" t="s">
        <v>28</v>
      </c>
      <c r="O53" s="36">
        <v>6300.0</v>
      </c>
      <c r="P53" s="28">
        <v>4.773480868218688</v>
      </c>
      <c r="Q53" s="37">
        <v>5.766800498904981</v>
      </c>
      <c r="R53" s="38">
        <v>21.772033009688677</v>
      </c>
      <c r="S53" s="39">
        <v>18.577103072521158</v>
      </c>
      <c r="T53" s="40">
        <v>0.08817123543171834</v>
      </c>
      <c r="U53" s="40">
        <v>0.012925626136586982</v>
      </c>
      <c r="V53" s="40">
        <v>0.06342789397025184</v>
      </c>
      <c r="W53" s="40">
        <v>0.028805681104393844</v>
      </c>
      <c r="X53" s="39">
        <v>18.9315640902017</v>
      </c>
      <c r="Y53" s="41">
        <v>11.32120719803392</v>
      </c>
      <c r="Z53" s="41">
        <v>17.47181196315101</v>
      </c>
      <c r="AA53" s="41">
        <v>12.601117506626723</v>
      </c>
      <c r="AB53" s="42">
        <v>0.0</v>
      </c>
      <c r="AC53" s="42">
        <v>0.0</v>
      </c>
      <c r="AD53" s="42">
        <v>1.0</v>
      </c>
      <c r="AE53" s="42">
        <v>1.0</v>
      </c>
      <c r="AF53" s="42">
        <v>0.0</v>
      </c>
      <c r="AG53" s="25"/>
      <c r="AH53" s="25"/>
      <c r="AI53" s="25"/>
      <c r="AJ53" s="25"/>
      <c r="AK53" s="25"/>
      <c r="AL53" s="25"/>
    </row>
    <row r="54">
      <c r="A54" s="26" t="s">
        <v>297</v>
      </c>
      <c r="B54" s="25" t="s">
        <v>107</v>
      </c>
      <c r="C54" s="25" t="s">
        <v>329</v>
      </c>
      <c r="D54" s="28">
        <v>95.94455130200228</v>
      </c>
      <c r="E54" s="29">
        <v>0.26950597609561755</v>
      </c>
      <c r="F54" s="30">
        <v>35.0</v>
      </c>
      <c r="G54" s="59"/>
      <c r="H54" s="34">
        <v>43.10628529680925</v>
      </c>
      <c r="I54" s="35" t="s">
        <v>31</v>
      </c>
      <c r="J54" s="36">
        <v>8900.0</v>
      </c>
      <c r="K54" s="28">
        <v>4.843402842338118</v>
      </c>
      <c r="L54" s="28">
        <v>7.615832044202504</v>
      </c>
      <c r="M54" s="34">
        <v>43.22439618873548</v>
      </c>
      <c r="N54" s="35" t="s">
        <v>31</v>
      </c>
      <c r="O54" s="36">
        <v>9900.0</v>
      </c>
      <c r="P54" s="28">
        <v>4.366100625124796</v>
      </c>
      <c r="Q54" s="37">
        <v>6.879081085711028</v>
      </c>
      <c r="R54" s="38">
        <v>20.071645529007196</v>
      </c>
      <c r="S54" s="39">
        <v>17.12623840233682</v>
      </c>
      <c r="T54" s="40">
        <v>0.10645696337278439</v>
      </c>
      <c r="U54" s="40">
        <v>0.011535865484934828</v>
      </c>
      <c r="V54" s="40">
        <v>0.048414301602128056</v>
      </c>
      <c r="W54" s="40">
        <v>0.031337587340964694</v>
      </c>
      <c r="X54" s="39">
        <v>20.01088269368273</v>
      </c>
      <c r="Y54" s="41">
        <v>23.095402603126512</v>
      </c>
      <c r="Z54" s="41">
        <v>18.511178560399422</v>
      </c>
      <c r="AA54" s="41">
        <v>24.713217628336057</v>
      </c>
      <c r="AB54" s="42">
        <v>0.0</v>
      </c>
      <c r="AC54" s="42">
        <v>0.0</v>
      </c>
      <c r="AD54" s="42">
        <v>0.0</v>
      </c>
      <c r="AE54" s="42">
        <v>0.0</v>
      </c>
      <c r="AF54" s="42">
        <v>1.0</v>
      </c>
      <c r="AG54" s="25"/>
      <c r="AH54" s="25"/>
      <c r="AI54" s="25"/>
      <c r="AJ54" s="25"/>
      <c r="AK54" s="25"/>
      <c r="AL54" s="25"/>
    </row>
    <row r="55">
      <c r="A55" s="26" t="s">
        <v>298</v>
      </c>
      <c r="B55" s="25" t="s">
        <v>107</v>
      </c>
      <c r="C55" s="25" t="s">
        <v>329</v>
      </c>
      <c r="D55" s="28">
        <v>95.94455130200228</v>
      </c>
      <c r="E55" s="29">
        <v>0.21525306893295562</v>
      </c>
      <c r="F55" s="30">
        <v>32.0</v>
      </c>
      <c r="G55" s="59"/>
      <c r="H55" s="34">
        <v>31.340238248950417</v>
      </c>
      <c r="I55" s="35" t="s">
        <v>27</v>
      </c>
      <c r="J55" s="36">
        <v>5800.0</v>
      </c>
      <c r="K55" s="28">
        <v>5.403489353267313</v>
      </c>
      <c r="L55" s="28">
        <v>6.728173658781729</v>
      </c>
      <c r="M55" s="34">
        <v>31.155926802128697</v>
      </c>
      <c r="N55" s="35" t="s">
        <v>27</v>
      </c>
      <c r="O55" s="36">
        <v>6400.0</v>
      </c>
      <c r="P55" s="28">
        <v>4.868113562832609</v>
      </c>
      <c r="Q55" s="37">
        <v>6.035431955862487</v>
      </c>
      <c r="R55" s="38">
        <v>13.958549803646239</v>
      </c>
      <c r="S55" s="39">
        <v>11.910206930600463</v>
      </c>
      <c r="T55" s="40">
        <v>0.05726626878868101</v>
      </c>
      <c r="U55" s="40">
        <v>0.016349433234230683</v>
      </c>
      <c r="V55" s="40">
        <v>0.05233548733708763</v>
      </c>
      <c r="W55" s="40">
        <v>0.03728362816906573</v>
      </c>
      <c r="X55" s="39">
        <v>13.141155942815619</v>
      </c>
      <c r="Y55" s="41">
        <v>18.199082306134798</v>
      </c>
      <c r="Z55" s="41">
        <v>11.42588927238495</v>
      </c>
      <c r="AA55" s="41">
        <v>19.730037529743747</v>
      </c>
      <c r="AB55" s="42">
        <v>1.0</v>
      </c>
      <c r="AC55" s="42">
        <v>0.0</v>
      </c>
      <c r="AD55" s="42">
        <v>0.0</v>
      </c>
      <c r="AE55" s="42">
        <v>0.0</v>
      </c>
      <c r="AF55" s="42">
        <v>0.0</v>
      </c>
      <c r="AG55" s="25"/>
      <c r="AH55" s="25"/>
      <c r="AI55" s="25"/>
      <c r="AJ55" s="25"/>
      <c r="AK55" s="25"/>
      <c r="AL55" s="25"/>
    </row>
    <row r="56">
      <c r="A56" s="26" t="s">
        <v>299</v>
      </c>
      <c r="B56" s="25" t="s">
        <v>107</v>
      </c>
      <c r="C56" s="25" t="s">
        <v>329</v>
      </c>
      <c r="D56" s="28">
        <v>95.94455130200228</v>
      </c>
      <c r="E56" s="29">
        <v>0.19121069940802454</v>
      </c>
      <c r="F56" s="30">
        <v>26.0</v>
      </c>
      <c r="G56" s="59"/>
      <c r="H56" s="34">
        <v>21.149155330776217</v>
      </c>
      <c r="I56" s="35" t="s">
        <v>45</v>
      </c>
      <c r="J56" s="36">
        <v>4100.0</v>
      </c>
      <c r="K56" s="28">
        <v>5.158330568482005</v>
      </c>
      <c r="L56" s="28">
        <v>4.816050152038351</v>
      </c>
      <c r="M56" s="34">
        <v>21.849871525997074</v>
      </c>
      <c r="N56" s="35" t="s">
        <v>30</v>
      </c>
      <c r="O56" s="36">
        <v>4400.0</v>
      </c>
      <c r="P56" s="28">
        <v>4.965879892272062</v>
      </c>
      <c r="Q56" s="37">
        <v>4.748329532241496</v>
      </c>
      <c r="R56" s="38">
        <v>9.858916458129734</v>
      </c>
      <c r="S56" s="39">
        <v>8.412172953465047</v>
      </c>
      <c r="T56" s="40">
        <v>0.06983892163267562</v>
      </c>
      <c r="U56" s="40">
        <v>5.079194300558226E-4</v>
      </c>
      <c r="V56" s="40">
        <v>0.027596955699699693</v>
      </c>
      <c r="W56" s="40">
        <v>0.021755882254057737</v>
      </c>
      <c r="X56" s="39">
        <v>8.220327216108597</v>
      </c>
      <c r="Y56" s="41">
        <v>12.928828114667622</v>
      </c>
      <c r="Z56" s="41">
        <v>7.64180271575094</v>
      </c>
      <c r="AA56" s="41">
        <v>14.208068810246136</v>
      </c>
      <c r="AB56" s="42">
        <v>0.0</v>
      </c>
      <c r="AC56" s="42">
        <v>0.0</v>
      </c>
      <c r="AD56" s="42">
        <v>0.0</v>
      </c>
      <c r="AE56" s="42">
        <v>1.0</v>
      </c>
      <c r="AF56" s="42">
        <v>1.0</v>
      </c>
      <c r="AG56" s="25"/>
      <c r="AH56" s="25"/>
      <c r="AI56" s="25"/>
      <c r="AJ56" s="25"/>
      <c r="AK56" s="25"/>
      <c r="AL56" s="25"/>
    </row>
    <row r="57">
      <c r="A57" s="26" t="s">
        <v>300</v>
      </c>
      <c r="B57" s="25" t="s">
        <v>107</v>
      </c>
      <c r="C57" s="25" t="s">
        <v>329</v>
      </c>
      <c r="D57" s="28">
        <v>95.94455130200228</v>
      </c>
      <c r="E57" s="29">
        <v>0.2233917973917974</v>
      </c>
      <c r="F57" s="30">
        <v>19.0</v>
      </c>
      <c r="G57" s="59"/>
      <c r="H57" s="34">
        <v>14.087903418538904</v>
      </c>
      <c r="I57" s="35" t="s">
        <v>28</v>
      </c>
      <c r="J57" s="36">
        <v>3800.0</v>
      </c>
      <c r="K57" s="28">
        <v>3.7073430048786586</v>
      </c>
      <c r="L57" s="28">
        <v>2.5708496499699427</v>
      </c>
      <c r="M57" s="34">
        <v>13.773276330826075</v>
      </c>
      <c r="N57" s="35" t="s">
        <v>28</v>
      </c>
      <c r="O57" s="36">
        <v>4000.0</v>
      </c>
      <c r="P57" s="28">
        <v>3.4433190827065188</v>
      </c>
      <c r="Q57" s="37">
        <v>2.348607351739609</v>
      </c>
      <c r="R57" s="38">
        <v>8.664488663806837</v>
      </c>
      <c r="S57" s="39">
        <v>7.393021079225911</v>
      </c>
      <c r="T57" s="40">
        <v>0.05306880825185081</v>
      </c>
      <c r="U57" s="40">
        <v>0.024748015670813847</v>
      </c>
      <c r="V57" s="40">
        <v>0.0428733229226775</v>
      </c>
      <c r="W57" s="40">
        <v>0.024660874770564497</v>
      </c>
      <c r="X57" s="39">
        <v>8.480444106141569</v>
      </c>
      <c r="Y57" s="41">
        <v>5.607459312397335</v>
      </c>
      <c r="Z57" s="41">
        <v>7.542217411862102</v>
      </c>
      <c r="AA57" s="41">
        <v>6.231058918963974</v>
      </c>
      <c r="AB57" s="42">
        <v>0.0</v>
      </c>
      <c r="AC57" s="42">
        <v>1.0</v>
      </c>
      <c r="AD57" s="42">
        <v>0.0</v>
      </c>
      <c r="AE57" s="42">
        <v>0.0</v>
      </c>
      <c r="AF57" s="42">
        <v>0.0</v>
      </c>
      <c r="AG57" s="25"/>
      <c r="AH57" s="25"/>
      <c r="AI57" s="25"/>
      <c r="AJ57" s="25"/>
      <c r="AK57" s="25"/>
      <c r="AL57" s="25"/>
    </row>
    <row r="58">
      <c r="A58" s="26" t="s">
        <v>301</v>
      </c>
      <c r="B58" s="25" t="s">
        <v>107</v>
      </c>
      <c r="C58" s="25" t="s">
        <v>329</v>
      </c>
      <c r="D58" s="28">
        <v>95.94455130200228</v>
      </c>
      <c r="E58" s="29">
        <v>0.14575453047775946</v>
      </c>
      <c r="F58" s="30">
        <v>16.0</v>
      </c>
      <c r="G58" s="59"/>
      <c r="H58" s="34">
        <v>12.267477393637488</v>
      </c>
      <c r="I58" s="35" t="s">
        <v>58</v>
      </c>
      <c r="J58" s="36">
        <v>3000.0</v>
      </c>
      <c r="K58" s="28">
        <v>4.0891591312124955</v>
      </c>
      <c r="L58" s="28">
        <v>2.562466424300684</v>
      </c>
      <c r="M58" s="34">
        <v>12.495450942959032</v>
      </c>
      <c r="N58" s="35" t="s">
        <v>27</v>
      </c>
      <c r="O58" s="36">
        <v>3000.0</v>
      </c>
      <c r="P58" s="28">
        <v>4.1651503143196775</v>
      </c>
      <c r="Q58" s="37">
        <v>2.645506408707317</v>
      </c>
      <c r="R58" s="38">
        <v>4.439340602287434</v>
      </c>
      <c r="S58" s="39">
        <v>3.7878910024627546</v>
      </c>
      <c r="T58" s="40">
        <v>0.03201640545180254</v>
      </c>
      <c r="U58" s="40">
        <v>0.013082845882589362</v>
      </c>
      <c r="V58" s="40">
        <v>0.022427735798724622</v>
      </c>
      <c r="W58" s="40">
        <v>0.025190572817408087</v>
      </c>
      <c r="X58" s="39">
        <v>3.8267554928438376</v>
      </c>
      <c r="Y58" s="41">
        <v>8.440721900793651</v>
      </c>
      <c r="Z58" s="41">
        <v>3.2147344955163515</v>
      </c>
      <c r="AA58" s="41">
        <v>9.28071644744268</v>
      </c>
      <c r="AB58" s="42">
        <v>1.0</v>
      </c>
      <c r="AC58" s="42">
        <v>1.0</v>
      </c>
      <c r="AD58" s="42">
        <v>0.0</v>
      </c>
      <c r="AE58" s="42">
        <v>0.0</v>
      </c>
      <c r="AF58" s="42">
        <v>0.0</v>
      </c>
      <c r="AG58" s="25"/>
      <c r="AH58" s="25"/>
      <c r="AI58" s="25"/>
      <c r="AJ58" s="25"/>
      <c r="AK58" s="25"/>
      <c r="AL58" s="25"/>
    </row>
    <row r="59">
      <c r="A59" s="26" t="s">
        <v>302</v>
      </c>
      <c r="B59" s="25" t="s">
        <v>107</v>
      </c>
      <c r="C59" s="25" t="s">
        <v>329</v>
      </c>
      <c r="D59" s="28">
        <v>95.94455130200228</v>
      </c>
      <c r="E59" s="29">
        <v>0.14407801676995988</v>
      </c>
      <c r="F59" s="30">
        <v>14.0</v>
      </c>
      <c r="G59" s="59"/>
      <c r="H59" s="34">
        <v>11.611803651969918</v>
      </c>
      <c r="I59" s="35" t="s">
        <v>45</v>
      </c>
      <c r="J59" s="36">
        <v>3700.0</v>
      </c>
      <c r="K59" s="28">
        <v>3.138325311343221</v>
      </c>
      <c r="L59" s="28">
        <v>1.889116028455557</v>
      </c>
      <c r="M59" s="34">
        <v>12.189738832292889</v>
      </c>
      <c r="N59" s="35" t="s">
        <v>30</v>
      </c>
      <c r="O59" s="36">
        <v>3200.0</v>
      </c>
      <c r="P59" s="28">
        <v>3.809293385091528</v>
      </c>
      <c r="Q59" s="37">
        <v>2.376005823329199</v>
      </c>
      <c r="R59" s="38">
        <v>3.8339539162792478</v>
      </c>
      <c r="S59" s="39">
        <v>3.271341589750519</v>
      </c>
      <c r="T59" s="40">
        <v>0.05119769608556815</v>
      </c>
      <c r="U59" s="40">
        <v>0.001703885289694027</v>
      </c>
      <c r="V59" s="40">
        <v>0.02807353858257778</v>
      </c>
      <c r="W59" s="40">
        <v>0.020771173055317664</v>
      </c>
      <c r="X59" s="39">
        <v>3.5272758978849503</v>
      </c>
      <c r="Y59" s="41">
        <v>8.084527754084968</v>
      </c>
      <c r="Z59" s="41">
        <v>3.212806820410173</v>
      </c>
      <c r="AA59" s="41">
        <v>8.976932011882717</v>
      </c>
      <c r="AB59" s="42">
        <v>0.0</v>
      </c>
      <c r="AC59" s="42">
        <v>0.0</v>
      </c>
      <c r="AD59" s="42">
        <v>0.0</v>
      </c>
      <c r="AE59" s="42">
        <v>1.0</v>
      </c>
      <c r="AF59" s="42">
        <v>1.0</v>
      </c>
      <c r="AG59" s="25"/>
      <c r="AH59" s="25"/>
      <c r="AI59" s="25"/>
      <c r="AJ59" s="25"/>
      <c r="AK59" s="25"/>
      <c r="AL59" s="25"/>
    </row>
    <row r="60">
      <c r="A60" s="26" t="s">
        <v>303</v>
      </c>
      <c r="B60" s="25" t="s">
        <v>107</v>
      </c>
      <c r="C60" s="25" t="s">
        <v>329</v>
      </c>
      <c r="D60" s="28">
        <v>95.94455130200228</v>
      </c>
      <c r="E60" s="29">
        <v>0.17202040816326533</v>
      </c>
      <c r="F60" s="30">
        <v>13.0</v>
      </c>
      <c r="G60" s="59"/>
      <c r="H60" s="34">
        <v>9.963801761040635</v>
      </c>
      <c r="I60" s="35" t="s">
        <v>44</v>
      </c>
      <c r="J60" s="36">
        <v>3200.0</v>
      </c>
      <c r="K60" s="28">
        <v>3.1136880503251985</v>
      </c>
      <c r="L60" s="28">
        <v>1.6756101590690928</v>
      </c>
      <c r="M60" s="34">
        <v>9.94792794179856</v>
      </c>
      <c r="N60" s="35" t="s">
        <v>29</v>
      </c>
      <c r="O60" s="36">
        <v>3100.0</v>
      </c>
      <c r="P60" s="28">
        <v>3.209009013483407</v>
      </c>
      <c r="Q60" s="37">
        <v>1.7248920281978946</v>
      </c>
      <c r="R60" s="38">
        <v>4.358792157125337</v>
      </c>
      <c r="S60" s="39">
        <v>3.7191626128152784</v>
      </c>
      <c r="T60" s="40">
        <v>0.036942453269746975</v>
      </c>
      <c r="U60" s="40">
        <v>0.018471226634873487</v>
      </c>
      <c r="V60" s="40">
        <v>0.01988568993574218</v>
      </c>
      <c r="W60" s="40">
        <v>0.021050542065869333</v>
      </c>
      <c r="X60" s="39">
        <v>3.8430390991775862</v>
      </c>
      <c r="Y60" s="41">
        <v>6.120762661863048</v>
      </c>
      <c r="Z60" s="41">
        <v>3.329552862297317</v>
      </c>
      <c r="AA60" s="41">
        <v>6.618375079501244</v>
      </c>
      <c r="AB60" s="42">
        <v>0.0</v>
      </c>
      <c r="AC60" s="42">
        <v>0.0</v>
      </c>
      <c r="AD60" s="42">
        <v>1.0</v>
      </c>
      <c r="AE60" s="42">
        <v>1.0</v>
      </c>
      <c r="AF60" s="42">
        <v>0.0</v>
      </c>
      <c r="AG60" s="25"/>
      <c r="AH60" s="25"/>
      <c r="AI60" s="25"/>
      <c r="AJ60" s="25"/>
      <c r="AK60" s="25"/>
      <c r="AL60" s="25"/>
    </row>
    <row r="61">
      <c r="A61" s="26" t="s">
        <v>304</v>
      </c>
      <c r="B61" s="25" t="s">
        <v>107</v>
      </c>
      <c r="C61" s="25" t="s">
        <v>329</v>
      </c>
      <c r="D61" s="28">
        <v>95.94455130200228</v>
      </c>
      <c r="E61" s="29">
        <v>0.2099641214351426</v>
      </c>
      <c r="F61" s="30">
        <v>5.0</v>
      </c>
      <c r="G61" s="59"/>
      <c r="H61" s="34">
        <v>3.6991371927265124</v>
      </c>
      <c r="I61" s="35" t="s">
        <v>40</v>
      </c>
      <c r="J61" s="36">
        <v>3000.0</v>
      </c>
      <c r="K61" s="28">
        <v>1.2330457309088374</v>
      </c>
      <c r="L61" s="28">
        <v>0.3212606759336269</v>
      </c>
      <c r="M61" s="34">
        <v>3.631776184892938</v>
      </c>
      <c r="N61" s="35" t="s">
        <v>29</v>
      </c>
      <c r="O61" s="36">
        <v>3000.0</v>
      </c>
      <c r="P61" s="28">
        <v>1.2105920616309793</v>
      </c>
      <c r="Q61" s="37">
        <v>0.3111955972187119</v>
      </c>
      <c r="R61" s="38">
        <v>2.1173312083045714</v>
      </c>
      <c r="S61" s="39">
        <v>1.806624125447357</v>
      </c>
      <c r="T61" s="40">
        <v>0.07051110733184995</v>
      </c>
      <c r="U61" s="40">
        <v>0.012828028073804206</v>
      </c>
      <c r="V61" s="40">
        <v>0.043133168221314806</v>
      </c>
      <c r="W61" s="40">
        <v>0.018251959407023434</v>
      </c>
      <c r="X61" s="39">
        <v>2.1980047338139346</v>
      </c>
      <c r="Y61" s="41">
        <v>1.5011324589125776</v>
      </c>
      <c r="Z61" s="41">
        <v>2.0426945539535253</v>
      </c>
      <c r="AA61" s="41">
        <v>1.589081630939413</v>
      </c>
      <c r="AB61" s="42">
        <v>0.0</v>
      </c>
      <c r="AC61" s="42">
        <v>1.0</v>
      </c>
      <c r="AD61" s="42">
        <v>1.0</v>
      </c>
      <c r="AE61" s="42">
        <v>0.0</v>
      </c>
      <c r="AF61" s="42">
        <v>0.0</v>
      </c>
      <c r="AG61" s="25"/>
      <c r="AH61" s="25"/>
      <c r="AI61" s="25"/>
      <c r="AJ61" s="25"/>
      <c r="AK61" s="25"/>
      <c r="AL61" s="25"/>
    </row>
    <row r="62">
      <c r="A62" s="26" t="s">
        <v>305</v>
      </c>
      <c r="B62" s="25" t="s">
        <v>107</v>
      </c>
      <c r="C62" s="25" t="s">
        <v>329</v>
      </c>
      <c r="D62" s="28">
        <v>95.94455130200228</v>
      </c>
      <c r="E62" s="29">
        <v>0.18856046065259116</v>
      </c>
      <c r="F62" s="30">
        <v>0.0</v>
      </c>
      <c r="G62" s="59"/>
      <c r="H62" s="34" t="s">
        <v>64</v>
      </c>
      <c r="I62" s="35" t="s">
        <v>58</v>
      </c>
      <c r="J62" s="36">
        <v>3000.0</v>
      </c>
      <c r="K62" s="28" t="s">
        <v>64</v>
      </c>
      <c r="L62" s="28" t="s">
        <v>64</v>
      </c>
      <c r="M62" s="34" t="s">
        <v>64</v>
      </c>
      <c r="N62" s="35" t="s">
        <v>27</v>
      </c>
      <c r="O62" s="36">
        <v>3000.0</v>
      </c>
      <c r="P62" s="28" t="s">
        <v>64</v>
      </c>
      <c r="Q62" s="37" t="s">
        <v>64</v>
      </c>
      <c r="R62" s="38" t="s">
        <v>64</v>
      </c>
      <c r="S62" s="39" t="s">
        <v>64</v>
      </c>
      <c r="T62" s="40" t="s">
        <v>64</v>
      </c>
      <c r="U62" s="40" t="s">
        <v>64</v>
      </c>
      <c r="V62" s="40" t="s">
        <v>64</v>
      </c>
      <c r="W62" s="40" t="s">
        <v>64</v>
      </c>
      <c r="X62" s="39" t="s">
        <v>64</v>
      </c>
      <c r="Y62" s="41" t="s">
        <v>64</v>
      </c>
      <c r="Z62" s="41" t="s">
        <v>64</v>
      </c>
      <c r="AA62" s="41" t="s">
        <v>64</v>
      </c>
      <c r="AB62" s="42">
        <v>1.0</v>
      </c>
      <c r="AC62" s="42">
        <v>1.0</v>
      </c>
      <c r="AD62" s="42">
        <v>0.0</v>
      </c>
      <c r="AE62" s="42">
        <v>0.0</v>
      </c>
      <c r="AF62" s="42">
        <v>0.0</v>
      </c>
      <c r="AG62" s="25"/>
      <c r="AH62" s="25"/>
      <c r="AI62" s="25"/>
      <c r="AJ62" s="25"/>
      <c r="AK62" s="25"/>
      <c r="AL62" s="25"/>
    </row>
    <row r="63">
      <c r="A63" s="26" t="s">
        <v>306</v>
      </c>
      <c r="B63" s="25" t="s">
        <v>107</v>
      </c>
      <c r="C63" s="25" t="s">
        <v>329</v>
      </c>
      <c r="D63" s="28">
        <v>95.94455130200228</v>
      </c>
      <c r="E63" s="29">
        <v>0.1708379705400982</v>
      </c>
      <c r="F63" s="30">
        <v>0.0</v>
      </c>
      <c r="G63" s="59"/>
      <c r="H63" s="34" t="s">
        <v>64</v>
      </c>
      <c r="I63" s="35" t="s">
        <v>40</v>
      </c>
      <c r="J63" s="36">
        <v>3000.0</v>
      </c>
      <c r="K63" s="28" t="s">
        <v>64</v>
      </c>
      <c r="L63" s="28" t="s">
        <v>64</v>
      </c>
      <c r="M63" s="34" t="s">
        <v>64</v>
      </c>
      <c r="N63" s="35" t="s">
        <v>29</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1.0</v>
      </c>
      <c r="AD63" s="42">
        <v>1.0</v>
      </c>
      <c r="AE63" s="42">
        <v>0.0</v>
      </c>
      <c r="AF63" s="42">
        <v>0.0</v>
      </c>
      <c r="AG63" s="25"/>
      <c r="AH63" s="25"/>
      <c r="AI63" s="25"/>
      <c r="AJ63" s="25"/>
      <c r="AK63" s="25"/>
      <c r="AL63" s="25"/>
    </row>
    <row r="64">
      <c r="A64" s="26" t="s">
        <v>307</v>
      </c>
      <c r="B64" s="25" t="s">
        <v>107</v>
      </c>
      <c r="C64" s="25" t="s">
        <v>329</v>
      </c>
      <c r="D64" s="28">
        <v>95.94455130200228</v>
      </c>
      <c r="E64" s="29">
        <v>0.11567241379310346</v>
      </c>
      <c r="F64" s="30">
        <v>0.0</v>
      </c>
      <c r="G64" s="59"/>
      <c r="H64" s="34" t="s">
        <v>64</v>
      </c>
      <c r="I64" s="35" t="s">
        <v>31</v>
      </c>
      <c r="J64" s="36">
        <v>3000.0</v>
      </c>
      <c r="K64" s="28" t="s">
        <v>64</v>
      </c>
      <c r="L64" s="28" t="s">
        <v>64</v>
      </c>
      <c r="M64" s="34" t="s">
        <v>64</v>
      </c>
      <c r="N64" s="35" t="s">
        <v>31</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0.0</v>
      </c>
      <c r="AC64" s="42">
        <v>0.0</v>
      </c>
      <c r="AD64" s="42">
        <v>0.0</v>
      </c>
      <c r="AE64" s="42">
        <v>0.0</v>
      </c>
      <c r="AF64" s="42">
        <v>1.0</v>
      </c>
      <c r="AG64" s="25"/>
      <c r="AH64" s="25"/>
      <c r="AI64" s="25"/>
      <c r="AJ64" s="25"/>
      <c r="AK64" s="25"/>
      <c r="AL64" s="25"/>
    </row>
    <row r="65">
      <c r="A65" s="26" t="s">
        <v>308</v>
      </c>
      <c r="B65" s="25" t="s">
        <v>107</v>
      </c>
      <c r="C65" s="25" t="s">
        <v>329</v>
      </c>
      <c r="D65" s="28">
        <v>95.94455130200228</v>
      </c>
      <c r="E65" s="29">
        <v>0.18</v>
      </c>
      <c r="F65" s="30">
        <v>0.0</v>
      </c>
      <c r="G65" s="59"/>
      <c r="H65" s="34" t="s">
        <v>64</v>
      </c>
      <c r="I65" s="35" t="s">
        <v>31</v>
      </c>
      <c r="J65" s="36">
        <v>3000.0</v>
      </c>
      <c r="K65" s="28" t="s">
        <v>64</v>
      </c>
      <c r="L65" s="28" t="s">
        <v>64</v>
      </c>
      <c r="M65" s="34" t="s">
        <v>64</v>
      </c>
      <c r="N65" s="35" t="s">
        <v>31</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0.0</v>
      </c>
      <c r="AE65" s="42">
        <v>0.0</v>
      </c>
      <c r="AF65" s="42">
        <v>1.0</v>
      </c>
      <c r="AG65" s="25"/>
      <c r="AH65" s="25"/>
      <c r="AI65" s="25"/>
      <c r="AJ65" s="25"/>
      <c r="AK65" s="25"/>
      <c r="AL65" s="25"/>
    </row>
    <row r="66">
      <c r="A66" s="26" t="s">
        <v>309</v>
      </c>
      <c r="B66" s="25" t="s">
        <v>107</v>
      </c>
      <c r="C66" s="25" t="s">
        <v>329</v>
      </c>
      <c r="D66" s="28">
        <v>95.94455130200228</v>
      </c>
      <c r="E66" s="29">
        <v>0.1667035175879397</v>
      </c>
      <c r="F66" s="30">
        <v>0.0</v>
      </c>
      <c r="G66" s="59"/>
      <c r="H66" s="34" t="s">
        <v>64</v>
      </c>
      <c r="I66" s="35" t="s">
        <v>40</v>
      </c>
      <c r="J66" s="36">
        <v>3000.0</v>
      </c>
      <c r="K66" s="28" t="s">
        <v>64</v>
      </c>
      <c r="L66" s="28" t="s">
        <v>64</v>
      </c>
      <c r="M66" s="34" t="s">
        <v>64</v>
      </c>
      <c r="N66" s="35" t="s">
        <v>28</v>
      </c>
      <c r="O66" s="36">
        <v>3000.0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1.0</v>
      </c>
      <c r="AD66" s="42">
        <v>1.0</v>
      </c>
      <c r="AE66" s="42">
        <v>0.0</v>
      </c>
      <c r="AF66" s="42">
        <v>0.0</v>
      </c>
      <c r="AG66" s="25"/>
      <c r="AH66" s="25"/>
      <c r="AI66" s="25"/>
      <c r="AJ66" s="25"/>
      <c r="AK66" s="25"/>
      <c r="AL66" s="25"/>
    </row>
    <row r="67">
      <c r="A67" s="26" t="s">
        <v>530</v>
      </c>
      <c r="B67" s="25" t="s">
        <v>451</v>
      </c>
      <c r="C67" s="25" t="s">
        <v>260</v>
      </c>
      <c r="D67" s="28">
        <v>103.20295051353874</v>
      </c>
      <c r="E67" s="29">
        <v>0.3194395679753129</v>
      </c>
      <c r="F67" s="30">
        <v>35.0</v>
      </c>
      <c r="G67" s="59"/>
      <c r="H67" s="34">
        <v>49.94353397642426</v>
      </c>
      <c r="I67" s="35" t="s">
        <v>45</v>
      </c>
      <c r="J67" s="36">
        <v>10600.0</v>
      </c>
      <c r="K67" s="28">
        <v>4.71165414871927</v>
      </c>
      <c r="L67" s="28">
        <v>8.25175880328836</v>
      </c>
      <c r="M67" s="34">
        <v>51.85860436516069</v>
      </c>
      <c r="N67" s="35" t="s">
        <v>30</v>
      </c>
      <c r="O67" s="36">
        <v>11500.0</v>
      </c>
      <c r="P67" s="28">
        <v>4.5094438578400595</v>
      </c>
      <c r="Q67" s="37">
        <v>8.118185186872909</v>
      </c>
      <c r="R67" s="38">
        <v>26.76654899233224</v>
      </c>
      <c r="S67" s="39">
        <v>22.642507979023204</v>
      </c>
      <c r="T67" s="40">
        <v>0.1200955965391824</v>
      </c>
      <c r="U67" s="40">
        <v>0.0056515574841968196</v>
      </c>
      <c r="V67" s="40">
        <v>0.07742633753349641</v>
      </c>
      <c r="W67" s="40">
        <v>0.027881016922037642</v>
      </c>
      <c r="X67" s="39">
        <v>24.340870760874164</v>
      </c>
      <c r="Y67" s="41">
        <v>25.6026632155501</v>
      </c>
      <c r="Z67" s="41">
        <v>23.079171577578997</v>
      </c>
      <c r="AA67" s="41">
        <v>28.77943278758169</v>
      </c>
      <c r="AB67" s="42">
        <v>0.0</v>
      </c>
      <c r="AC67" s="42">
        <v>0.0</v>
      </c>
      <c r="AD67" s="42">
        <v>0.0</v>
      </c>
      <c r="AE67" s="42">
        <v>1.0</v>
      </c>
      <c r="AF67" s="42">
        <v>1.0</v>
      </c>
      <c r="AG67" s="25"/>
      <c r="AH67" s="25"/>
      <c r="AI67" s="25"/>
      <c r="AJ67" s="25"/>
      <c r="AK67" s="25"/>
      <c r="AL67" s="25"/>
    </row>
    <row r="68">
      <c r="A68" s="26" t="s">
        <v>531</v>
      </c>
      <c r="B68" s="25" t="s">
        <v>451</v>
      </c>
      <c r="C68" s="25" t="s">
        <v>260</v>
      </c>
      <c r="D68" s="28">
        <v>103.20295051353874</v>
      </c>
      <c r="E68" s="29">
        <v>0.3552692307692307</v>
      </c>
      <c r="F68" s="30">
        <v>35.0</v>
      </c>
      <c r="G68" s="59"/>
      <c r="H68" s="34">
        <v>53.657683591304036</v>
      </c>
      <c r="I68" s="35" t="s">
        <v>45</v>
      </c>
      <c r="J68" s="36">
        <v>10400.0</v>
      </c>
      <c r="K68" s="28">
        <v>5.159392653010003</v>
      </c>
      <c r="L68" s="28">
        <v>9.523071057311409</v>
      </c>
      <c r="M68" s="34">
        <v>53.59371343562947</v>
      </c>
      <c r="N68" s="35" t="s">
        <v>31</v>
      </c>
      <c r="O68" s="36">
        <v>11500.0</v>
      </c>
      <c r="P68" s="28">
        <v>4.660322907446041</v>
      </c>
      <c r="Q68" s="37">
        <v>8.594392812122047</v>
      </c>
      <c r="R68" s="38">
        <v>30.744386377233333</v>
      </c>
      <c r="S68" s="39">
        <v>26.007462301400793</v>
      </c>
      <c r="T68" s="40">
        <v>0.1076884391256288</v>
      </c>
      <c r="U68" s="40">
        <v>0.015370165656593812</v>
      </c>
      <c r="V68" s="40">
        <v>0.0932910687637561</v>
      </c>
      <c r="W68" s="40">
        <v>0.05184998920863608</v>
      </c>
      <c r="X68" s="39">
        <v>25.32524858313411</v>
      </c>
      <c r="Y68" s="41">
        <v>28.33243500816993</v>
      </c>
      <c r="Z68" s="41">
        <v>22.796017947067384</v>
      </c>
      <c r="AA68" s="41">
        <v>30.79769548856208</v>
      </c>
      <c r="AB68" s="42">
        <v>0.0</v>
      </c>
      <c r="AC68" s="42">
        <v>0.0</v>
      </c>
      <c r="AD68" s="42">
        <v>0.0</v>
      </c>
      <c r="AE68" s="42">
        <v>1.0</v>
      </c>
      <c r="AF68" s="42">
        <v>1.0</v>
      </c>
      <c r="AG68" s="25"/>
      <c r="AH68" s="25"/>
      <c r="AI68" s="25"/>
      <c r="AJ68" s="25"/>
      <c r="AK68" s="25"/>
      <c r="AL68" s="25"/>
    </row>
    <row r="69">
      <c r="A69" s="26" t="s">
        <v>532</v>
      </c>
      <c r="B69" s="25" t="s">
        <v>451</v>
      </c>
      <c r="C69" s="25" t="s">
        <v>260</v>
      </c>
      <c r="D69" s="28">
        <v>103.20295051353874</v>
      </c>
      <c r="E69" s="29">
        <v>0.23159723654361722</v>
      </c>
      <c r="F69" s="30">
        <v>35.0</v>
      </c>
      <c r="G69" s="59"/>
      <c r="H69" s="34">
        <v>37.498147741792025</v>
      </c>
      <c r="I69" s="35" t="s">
        <v>58</v>
      </c>
      <c r="J69" s="36">
        <v>5900.0</v>
      </c>
      <c r="K69" s="28">
        <v>6.355618261320682</v>
      </c>
      <c r="L69" s="28">
        <v>9.024288293884522</v>
      </c>
      <c r="M69" s="34">
        <v>37.45660045249696</v>
      </c>
      <c r="N69" s="35" t="s">
        <v>27</v>
      </c>
      <c r="O69" s="36">
        <v>6700.0</v>
      </c>
      <c r="P69" s="28">
        <v>5.590537380969695</v>
      </c>
      <c r="Q69" s="37">
        <v>7.931517033160014</v>
      </c>
      <c r="R69" s="38">
        <v>17.93091899635122</v>
      </c>
      <c r="S69" s="39">
        <v>15.168222715689181</v>
      </c>
      <c r="T69" s="40">
        <v>0.06449122273256451</v>
      </c>
      <c r="U69" s="40">
        <v>0.018624995499013232</v>
      </c>
      <c r="V69" s="40">
        <v>0.028459689384006198</v>
      </c>
      <c r="W69" s="40">
        <v>0.03785921982276054</v>
      </c>
      <c r="X69" s="39">
        <v>15.32886393460248</v>
      </c>
      <c r="Y69" s="41">
        <v>22.169283807189544</v>
      </c>
      <c r="Z69" s="41">
        <v>13.203584572595002</v>
      </c>
      <c r="AA69" s="41">
        <v>24.25301587990196</v>
      </c>
      <c r="AB69" s="42">
        <v>1.0</v>
      </c>
      <c r="AC69" s="42">
        <v>1.0</v>
      </c>
      <c r="AD69" s="42">
        <v>0.0</v>
      </c>
      <c r="AE69" s="42">
        <v>0.0</v>
      </c>
      <c r="AF69" s="42">
        <v>0.0</v>
      </c>
      <c r="AG69" s="25"/>
      <c r="AH69" s="25"/>
      <c r="AI69" s="25"/>
      <c r="AJ69" s="25"/>
      <c r="AK69" s="25"/>
      <c r="AL69" s="25"/>
    </row>
    <row r="70">
      <c r="A70" s="26" t="s">
        <v>533</v>
      </c>
      <c r="B70" s="25" t="s">
        <v>451</v>
      </c>
      <c r="C70" s="25" t="s">
        <v>260</v>
      </c>
      <c r="D70" s="28">
        <v>103.20295051353874</v>
      </c>
      <c r="E70" s="29">
        <v>0.17352044609665426</v>
      </c>
      <c r="F70" s="30">
        <v>31.0</v>
      </c>
      <c r="G70" s="59"/>
      <c r="H70" s="34">
        <v>21.49726319391271</v>
      </c>
      <c r="I70" s="35" t="s">
        <v>40</v>
      </c>
      <c r="J70" s="36">
        <v>3900.0</v>
      </c>
      <c r="K70" s="28">
        <v>5.512118767669925</v>
      </c>
      <c r="L70" s="28">
        <v>5.208237075734356</v>
      </c>
      <c r="M70" s="34">
        <v>21.756680158610656</v>
      </c>
      <c r="N70" s="35" t="s">
        <v>28</v>
      </c>
      <c r="O70" s="36">
        <v>4100.0</v>
      </c>
      <c r="P70" s="28">
        <v>5.306507355758697</v>
      </c>
      <c r="Q70" s="37">
        <v>5.0581829528551285</v>
      </c>
      <c r="R70" s="38">
        <v>11.29310312372049</v>
      </c>
      <c r="S70" s="39">
        <v>9.553124598170056</v>
      </c>
      <c r="T70" s="40">
        <v>0.04476942360628039</v>
      </c>
      <c r="U70" s="40">
        <v>0.016354881686427156</v>
      </c>
      <c r="V70" s="40">
        <v>0.01428987137248433</v>
      </c>
      <c r="W70" s="40">
        <v>0.017180885812004283</v>
      </c>
      <c r="X70" s="39">
        <v>10.163106656836767</v>
      </c>
      <c r="Y70" s="41">
        <v>11.334156537075943</v>
      </c>
      <c r="Z70" s="41">
        <v>9.045495253078446</v>
      </c>
      <c r="AA70" s="41">
        <v>12.711184905532212</v>
      </c>
      <c r="AB70" s="42">
        <v>0.0</v>
      </c>
      <c r="AC70" s="42">
        <v>1.0</v>
      </c>
      <c r="AD70" s="42">
        <v>1.0</v>
      </c>
      <c r="AE70" s="42">
        <v>0.0</v>
      </c>
      <c r="AF70" s="42">
        <v>0.0</v>
      </c>
      <c r="AG70" s="25"/>
      <c r="AH70" s="25"/>
      <c r="AI70" s="25"/>
      <c r="AJ70" s="25"/>
      <c r="AK70" s="25"/>
      <c r="AL70" s="25"/>
    </row>
    <row r="71">
      <c r="A71" s="26" t="s">
        <v>534</v>
      </c>
      <c r="B71" s="25" t="s">
        <v>451</v>
      </c>
      <c r="C71" s="25" t="s">
        <v>260</v>
      </c>
      <c r="D71" s="28">
        <v>103.20295051353874</v>
      </c>
      <c r="E71" s="29">
        <v>0.11292372193670543</v>
      </c>
      <c r="F71" s="30">
        <v>28.0</v>
      </c>
      <c r="G71" s="59"/>
      <c r="H71" s="34">
        <v>16.910698455221745</v>
      </c>
      <c r="I71" s="35" t="s">
        <v>44</v>
      </c>
      <c r="J71" s="36">
        <v>3200.0</v>
      </c>
      <c r="K71" s="28">
        <v>5.2845932672567955</v>
      </c>
      <c r="L71" s="28">
        <v>4.188786433472902</v>
      </c>
      <c r="M71" s="34">
        <v>17.498144852814622</v>
      </c>
      <c r="N71" s="35" t="s">
        <v>64</v>
      </c>
      <c r="O71" s="36" t="s">
        <v>64</v>
      </c>
      <c r="P71" s="28" t="s">
        <v>64</v>
      </c>
      <c r="Q71" s="37" t="s">
        <v>64</v>
      </c>
      <c r="R71" s="38">
        <v>6.2857777197133755</v>
      </c>
      <c r="S71" s="39">
        <v>5.317300045431638</v>
      </c>
      <c r="T71" s="40">
        <v>0.033398345327492904</v>
      </c>
      <c r="U71" s="40">
        <v>0.01008989823711144</v>
      </c>
      <c r="V71" s="40">
        <v>0.010246330767919368</v>
      </c>
      <c r="W71" s="40">
        <v>0.009464168113879722</v>
      </c>
      <c r="X71" s="39">
        <v>6.479245225918912</v>
      </c>
      <c r="Y71" s="41">
        <v>10.431453229302832</v>
      </c>
      <c r="Z71" s="41">
        <v>5.890651001180639</v>
      </c>
      <c r="AA71" s="41">
        <v>11.607493851633985</v>
      </c>
      <c r="AB71" s="42">
        <v>0.0</v>
      </c>
      <c r="AC71" s="42">
        <v>0.0</v>
      </c>
      <c r="AD71" s="42">
        <v>1.0</v>
      </c>
      <c r="AE71" s="42">
        <v>1.0</v>
      </c>
      <c r="AF71" s="42">
        <v>0.0</v>
      </c>
      <c r="AG71" s="25"/>
      <c r="AH71" s="25"/>
      <c r="AI71" s="25"/>
      <c r="AJ71" s="25"/>
      <c r="AK71" s="25"/>
      <c r="AL71" s="25"/>
    </row>
    <row r="72">
      <c r="A72" s="26" t="s">
        <v>536</v>
      </c>
      <c r="B72" s="25" t="s">
        <v>451</v>
      </c>
      <c r="C72" s="25" t="s">
        <v>260</v>
      </c>
      <c r="D72" s="28">
        <v>103.20295051353874</v>
      </c>
      <c r="E72" s="29">
        <v>0.18548335246842712</v>
      </c>
      <c r="F72" s="30">
        <v>25.0</v>
      </c>
      <c r="G72" s="59"/>
      <c r="H72" s="34">
        <v>19.118867433494387</v>
      </c>
      <c r="I72" s="35" t="s">
        <v>58</v>
      </c>
      <c r="J72" s="36">
        <v>3100.0</v>
      </c>
      <c r="K72" s="28">
        <v>6.167376591449802</v>
      </c>
      <c r="L72" s="28">
        <v>5.348055167491681</v>
      </c>
      <c r="M72" s="34">
        <v>18.893445918377953</v>
      </c>
      <c r="N72" s="35" t="s">
        <v>27</v>
      </c>
      <c r="O72" s="36">
        <v>3700.0</v>
      </c>
      <c r="P72" s="28">
        <v>5.106336734696744</v>
      </c>
      <c r="Q72" s="37">
        <v>4.3896922794461615</v>
      </c>
      <c r="R72" s="38">
        <v>9.840604371055221</v>
      </c>
      <c r="S72" s="39">
        <v>8.324418775608992</v>
      </c>
      <c r="T72" s="40">
        <v>0.048593824728992874</v>
      </c>
      <c r="U72" s="40">
        <v>0.02229304330350704</v>
      </c>
      <c r="V72" s="40">
        <v>0.020873636051972885</v>
      </c>
      <c r="W72" s="40">
        <v>0.023044494201378062</v>
      </c>
      <c r="X72" s="39">
        <v>9.920635711291617</v>
      </c>
      <c r="Y72" s="41">
        <v>9.198231722202769</v>
      </c>
      <c r="Z72" s="41">
        <v>8.702154555166002</v>
      </c>
      <c r="AA72" s="41">
        <v>10.19129136321195</v>
      </c>
      <c r="AB72" s="42">
        <v>1.0</v>
      </c>
      <c r="AC72" s="42">
        <v>1.0</v>
      </c>
      <c r="AD72" s="42">
        <v>0.0</v>
      </c>
      <c r="AE72" s="42">
        <v>0.0</v>
      </c>
      <c r="AF72" s="42">
        <v>0.0</v>
      </c>
      <c r="AG72" s="25"/>
      <c r="AH72" s="25"/>
      <c r="AI72" s="25"/>
      <c r="AJ72" s="25"/>
      <c r="AK72" s="25"/>
      <c r="AL72" s="25"/>
    </row>
    <row r="73">
      <c r="A73" s="26" t="s">
        <v>538</v>
      </c>
      <c r="B73" s="25" t="s">
        <v>451</v>
      </c>
      <c r="C73" s="25" t="s">
        <v>260</v>
      </c>
      <c r="D73" s="28">
        <v>103.20295051353874</v>
      </c>
      <c r="E73" s="29">
        <v>0.1565953002610966</v>
      </c>
      <c r="F73" s="30">
        <v>17.0</v>
      </c>
      <c r="G73" s="59"/>
      <c r="H73" s="34">
        <v>10.354111275185776</v>
      </c>
      <c r="I73" s="35" t="s">
        <v>29</v>
      </c>
      <c r="J73" s="36">
        <v>3000.0</v>
      </c>
      <c r="K73" s="28">
        <v>3.4513704250619255</v>
      </c>
      <c r="L73" s="28">
        <v>1.9103183121622003</v>
      </c>
      <c r="M73" s="34">
        <v>10.516059367039299</v>
      </c>
      <c r="N73" s="35" t="s">
        <v>29</v>
      </c>
      <c r="O73" s="36">
        <v>3000.0</v>
      </c>
      <c r="P73" s="28">
        <v>3.505353122346433</v>
      </c>
      <c r="Q73" s="37">
        <v>1.9623664475387295</v>
      </c>
      <c r="R73" s="38">
        <v>5.504439999963324</v>
      </c>
      <c r="S73" s="39">
        <v>4.65634649632748</v>
      </c>
      <c r="T73" s="40">
        <v>0.03156446948296304</v>
      </c>
      <c r="U73" s="40">
        <v>0.013341682977334894</v>
      </c>
      <c r="V73" s="40">
        <v>0.019361710662229907</v>
      </c>
      <c r="W73" s="40">
        <v>0.01846684168204281</v>
      </c>
      <c r="X73" s="39">
        <v>4.384411854881544</v>
      </c>
      <c r="Y73" s="41">
        <v>5.969699420304232</v>
      </c>
      <c r="Z73" s="41">
        <v>3.80309444719803</v>
      </c>
      <c r="AA73" s="41">
        <v>6.712964919841268</v>
      </c>
      <c r="AB73" s="42">
        <v>0.0</v>
      </c>
      <c r="AC73" s="42">
        <v>0.0</v>
      </c>
      <c r="AD73" s="42">
        <v>1.0</v>
      </c>
      <c r="AE73" s="42">
        <v>0.0</v>
      </c>
      <c r="AF73" s="42">
        <v>0.0</v>
      </c>
      <c r="AG73" s="25"/>
      <c r="AH73" s="25"/>
      <c r="AI73" s="25"/>
      <c r="AJ73" s="25"/>
      <c r="AK73" s="25"/>
      <c r="AL73" s="25"/>
    </row>
    <row r="74">
      <c r="A74" s="26" t="s">
        <v>537</v>
      </c>
      <c r="B74" s="25" t="s">
        <v>451</v>
      </c>
      <c r="C74" s="25" t="s">
        <v>260</v>
      </c>
      <c r="D74" s="28">
        <v>103.20295051353874</v>
      </c>
      <c r="E74" s="29">
        <v>0.1781470227885322</v>
      </c>
      <c r="F74" s="30">
        <v>14.0</v>
      </c>
      <c r="G74" s="59"/>
      <c r="H74" s="34">
        <v>11.293530099858348</v>
      </c>
      <c r="I74" s="35" t="s">
        <v>40</v>
      </c>
      <c r="J74" s="36">
        <v>3300.0</v>
      </c>
      <c r="K74" s="28">
        <v>3.4222818484419237</v>
      </c>
      <c r="L74" s="28">
        <v>2.018555133551784</v>
      </c>
      <c r="M74" s="34">
        <v>11.935677966262393</v>
      </c>
      <c r="N74" s="35" t="s">
        <v>29</v>
      </c>
      <c r="O74" s="36">
        <v>3000.0</v>
      </c>
      <c r="P74" s="28">
        <v>3.978559322087464</v>
      </c>
      <c r="Q74" s="37">
        <v>2.4436140965796787</v>
      </c>
      <c r="R74" s="38">
        <v>5.257943513091689</v>
      </c>
      <c r="S74" s="39">
        <v>4.447828817324816</v>
      </c>
      <c r="T74" s="40">
        <v>0.05532436239294997</v>
      </c>
      <c r="U74" s="40">
        <v>0.0038984183395332065</v>
      </c>
      <c r="V74" s="40">
        <v>0.02264400439771416</v>
      </c>
      <c r="W74" s="40">
        <v>0.022395169184552463</v>
      </c>
      <c r="X74" s="39">
        <v>4.085879037222182</v>
      </c>
      <c r="Y74" s="41">
        <v>7.207651062636166</v>
      </c>
      <c r="Z74" s="41">
        <v>3.6901492312950728</v>
      </c>
      <c r="AA74" s="41">
        <v>8.245528734967321</v>
      </c>
      <c r="AB74" s="42">
        <v>0.0</v>
      </c>
      <c r="AC74" s="42">
        <v>1.0</v>
      </c>
      <c r="AD74" s="42">
        <v>1.0</v>
      </c>
      <c r="AE74" s="42">
        <v>0.0</v>
      </c>
      <c r="AF74" s="42">
        <v>0.0</v>
      </c>
      <c r="AG74" s="25"/>
      <c r="AH74" s="25"/>
      <c r="AI74" s="25"/>
      <c r="AJ74" s="25"/>
      <c r="AK74" s="25"/>
      <c r="AL74" s="25"/>
    </row>
    <row r="75">
      <c r="A75" s="26" t="s">
        <v>539</v>
      </c>
      <c r="B75" s="25" t="s">
        <v>451</v>
      </c>
      <c r="C75" s="25" t="s">
        <v>260</v>
      </c>
      <c r="D75" s="28">
        <v>103.20295051353874</v>
      </c>
      <c r="E75" s="29">
        <v>0.1828693181818182</v>
      </c>
      <c r="F75" s="30">
        <v>11.0</v>
      </c>
      <c r="G75" s="59"/>
      <c r="H75" s="34">
        <v>10.519779628491348</v>
      </c>
      <c r="I75" s="35" t="s">
        <v>30</v>
      </c>
      <c r="J75" s="36">
        <v>3000.0</v>
      </c>
      <c r="K75" s="28">
        <v>3.506593209497116</v>
      </c>
      <c r="L75" s="28">
        <v>1.9635690370201087</v>
      </c>
      <c r="M75" s="34">
        <v>10.756642062476292</v>
      </c>
      <c r="N75" s="35" t="s">
        <v>30</v>
      </c>
      <c r="O75" s="36">
        <v>3000.0</v>
      </c>
      <c r="P75" s="28">
        <v>3.585547354158764</v>
      </c>
      <c r="Q75" s="37">
        <v>2.040775522605575</v>
      </c>
      <c r="R75" s="38">
        <v>4.258813505308505</v>
      </c>
      <c r="S75" s="39">
        <v>3.602639204730643</v>
      </c>
      <c r="T75" s="40">
        <v>0.06713846466064906</v>
      </c>
      <c r="U75" s="40">
        <v>0.0025822486407941947</v>
      </c>
      <c r="V75" s="40">
        <v>0.030237298600267505</v>
      </c>
      <c r="W75" s="40">
        <v>0.021407674215616387</v>
      </c>
      <c r="X75" s="39">
        <v>3.851471485361875</v>
      </c>
      <c r="Y75" s="41">
        <v>6.668308143129473</v>
      </c>
      <c r="Z75" s="41">
        <v>3.567782537079466</v>
      </c>
      <c r="AA75" s="41">
        <v>7.1888595253968255</v>
      </c>
      <c r="AB75" s="42">
        <v>0.0</v>
      </c>
      <c r="AC75" s="42">
        <v>0.0</v>
      </c>
      <c r="AD75" s="42">
        <v>0.0</v>
      </c>
      <c r="AE75" s="42">
        <v>1.0</v>
      </c>
      <c r="AF75" s="42">
        <v>0.0</v>
      </c>
      <c r="AG75" s="25"/>
      <c r="AH75" s="25"/>
      <c r="AI75" s="25"/>
      <c r="AJ75" s="25"/>
      <c r="AK75" s="25"/>
      <c r="AL75" s="25"/>
    </row>
    <row r="76">
      <c r="A76" s="26" t="s">
        <v>541</v>
      </c>
      <c r="B76" s="25" t="s">
        <v>451</v>
      </c>
      <c r="C76" s="25" t="s">
        <v>260</v>
      </c>
      <c r="D76" s="28">
        <v>103.20295051353874</v>
      </c>
      <c r="E76" s="29">
        <v>0.1696530612244898</v>
      </c>
      <c r="F76" s="30">
        <v>0.0</v>
      </c>
      <c r="G76" s="59"/>
      <c r="H76" s="34" t="s">
        <v>64</v>
      </c>
      <c r="I76" s="35" t="s">
        <v>31</v>
      </c>
      <c r="J76" s="36">
        <v>3000.0</v>
      </c>
      <c r="K76" s="28" t="s">
        <v>64</v>
      </c>
      <c r="L76" s="28" t="s">
        <v>64</v>
      </c>
      <c r="M76" s="34" t="s">
        <v>64</v>
      </c>
      <c r="N76" s="35" t="s">
        <v>31</v>
      </c>
      <c r="O76" s="36">
        <v>3200.0</v>
      </c>
      <c r="P76" s="28" t="s">
        <v>64</v>
      </c>
      <c r="Q76" s="37" t="s">
        <v>64</v>
      </c>
      <c r="R76" s="38" t="s">
        <v>64</v>
      </c>
      <c r="S76" s="39" t="s">
        <v>64</v>
      </c>
      <c r="T76" s="40" t="s">
        <v>64</v>
      </c>
      <c r="U76" s="40" t="s">
        <v>64</v>
      </c>
      <c r="V76" s="40" t="s">
        <v>64</v>
      </c>
      <c r="W76" s="40" t="s">
        <v>64</v>
      </c>
      <c r="X76" s="39" t="s">
        <v>64</v>
      </c>
      <c r="Y76" s="41" t="s">
        <v>64</v>
      </c>
      <c r="Z76" s="41" t="s">
        <v>64</v>
      </c>
      <c r="AA76" s="41" t="s">
        <v>64</v>
      </c>
      <c r="AB76" s="42">
        <v>0.0</v>
      </c>
      <c r="AC76" s="42">
        <v>0.0</v>
      </c>
      <c r="AD76" s="42">
        <v>0.0</v>
      </c>
      <c r="AE76" s="42">
        <v>0.0</v>
      </c>
      <c r="AF76" s="42">
        <v>1.0</v>
      </c>
      <c r="AG76" s="25"/>
      <c r="AH76" s="25"/>
      <c r="AI76" s="25"/>
      <c r="AJ76" s="25"/>
      <c r="AK76" s="25"/>
      <c r="AL76" s="25"/>
    </row>
    <row r="77">
      <c r="A77" s="26" t="s">
        <v>602</v>
      </c>
      <c r="B77" s="25" t="s">
        <v>451</v>
      </c>
      <c r="C77" s="25" t="s">
        <v>260</v>
      </c>
      <c r="D77" s="28">
        <v>103.20295051353874</v>
      </c>
      <c r="E77" s="29">
        <v>0.18</v>
      </c>
      <c r="F77" s="30">
        <v>0.0</v>
      </c>
      <c r="G77" s="59"/>
      <c r="H77" s="34" t="s">
        <v>64</v>
      </c>
      <c r="I77" s="35" t="s">
        <v>28</v>
      </c>
      <c r="J77" s="36">
        <v>3000.0</v>
      </c>
      <c r="K77" s="28" t="s">
        <v>64</v>
      </c>
      <c r="L77" s="28" t="s">
        <v>64</v>
      </c>
      <c r="M77" s="34" t="s">
        <v>64</v>
      </c>
      <c r="N77" s="35" t="s">
        <v>28</v>
      </c>
      <c r="O77" s="36">
        <v>3000.0</v>
      </c>
      <c r="P77" s="28" t="s">
        <v>64</v>
      </c>
      <c r="Q77" s="37" t="s">
        <v>64</v>
      </c>
      <c r="R77" s="38" t="s">
        <v>64</v>
      </c>
      <c r="S77" s="39" t="s">
        <v>64</v>
      </c>
      <c r="T77" s="40" t="s">
        <v>64</v>
      </c>
      <c r="U77" s="40" t="s">
        <v>64</v>
      </c>
      <c r="V77" s="40" t="s">
        <v>64</v>
      </c>
      <c r="W77" s="40" t="s">
        <v>64</v>
      </c>
      <c r="X77" s="39" t="s">
        <v>64</v>
      </c>
      <c r="Y77" s="41" t="s">
        <v>64</v>
      </c>
      <c r="Z77" s="41" t="s">
        <v>64</v>
      </c>
      <c r="AA77" s="41" t="s">
        <v>64</v>
      </c>
      <c r="AB77" s="42">
        <v>0.0</v>
      </c>
      <c r="AC77" s="42">
        <v>1.0</v>
      </c>
      <c r="AD77" s="42">
        <v>0.0</v>
      </c>
      <c r="AE77" s="42">
        <v>0.0</v>
      </c>
      <c r="AF77" s="42">
        <v>0.0</v>
      </c>
      <c r="AG77" s="25"/>
      <c r="AH77" s="25"/>
      <c r="AI77" s="25"/>
      <c r="AJ77" s="25"/>
      <c r="AK77" s="25"/>
      <c r="AL77" s="25"/>
    </row>
    <row r="78">
      <c r="A78" s="26" t="s">
        <v>542</v>
      </c>
      <c r="B78" s="25" t="s">
        <v>451</v>
      </c>
      <c r="C78" s="25" t="s">
        <v>260</v>
      </c>
      <c r="D78" s="28">
        <v>103.20295051353874</v>
      </c>
      <c r="E78" s="29">
        <v>0.18</v>
      </c>
      <c r="F78" s="30">
        <v>0.0</v>
      </c>
      <c r="G78" s="59"/>
      <c r="H78" s="34" t="s">
        <v>64</v>
      </c>
      <c r="I78" s="35" t="s">
        <v>27</v>
      </c>
      <c r="J78" s="36">
        <v>3000.0</v>
      </c>
      <c r="K78" s="28" t="s">
        <v>64</v>
      </c>
      <c r="L78" s="28" t="s">
        <v>64</v>
      </c>
      <c r="M78" s="34" t="s">
        <v>64</v>
      </c>
      <c r="N78" s="35" t="s">
        <v>27</v>
      </c>
      <c r="O78" s="36">
        <v>3000.0</v>
      </c>
      <c r="P78" s="28" t="s">
        <v>64</v>
      </c>
      <c r="Q78" s="37" t="s">
        <v>64</v>
      </c>
      <c r="R78" s="38" t="s">
        <v>64</v>
      </c>
      <c r="S78" s="39" t="s">
        <v>64</v>
      </c>
      <c r="T78" s="40" t="s">
        <v>64</v>
      </c>
      <c r="U78" s="40" t="s">
        <v>64</v>
      </c>
      <c r="V78" s="40" t="s">
        <v>64</v>
      </c>
      <c r="W78" s="40" t="s">
        <v>64</v>
      </c>
      <c r="X78" s="39" t="s">
        <v>64</v>
      </c>
      <c r="Y78" s="41" t="s">
        <v>64</v>
      </c>
      <c r="Z78" s="41" t="s">
        <v>64</v>
      </c>
      <c r="AA78" s="41" t="s">
        <v>64</v>
      </c>
      <c r="AB78" s="42">
        <v>1.0</v>
      </c>
      <c r="AC78" s="42">
        <v>0.0</v>
      </c>
      <c r="AD78" s="42">
        <v>0.0</v>
      </c>
      <c r="AE78" s="42">
        <v>0.0</v>
      </c>
      <c r="AF78" s="42">
        <v>0.0</v>
      </c>
      <c r="AG78" s="25"/>
      <c r="AH78" s="25"/>
      <c r="AI78" s="25"/>
      <c r="AJ78" s="25"/>
      <c r="AK78" s="25"/>
      <c r="AL78" s="25"/>
    </row>
    <row r="79">
      <c r="A79" s="26" t="s">
        <v>543</v>
      </c>
      <c r="B79" s="25" t="s">
        <v>451</v>
      </c>
      <c r="C79" s="25" t="s">
        <v>260</v>
      </c>
      <c r="D79" s="28">
        <v>103.20295051353874</v>
      </c>
      <c r="E79" s="29">
        <v>0.18</v>
      </c>
      <c r="F79" s="30">
        <v>0.0</v>
      </c>
      <c r="G79" s="59"/>
      <c r="H79" s="34" t="s">
        <v>64</v>
      </c>
      <c r="I79" s="35" t="s">
        <v>29</v>
      </c>
      <c r="J79" s="36">
        <v>3000.0</v>
      </c>
      <c r="K79" s="28" t="s">
        <v>64</v>
      </c>
      <c r="L79" s="28" t="s">
        <v>64</v>
      </c>
      <c r="M79" s="34" t="s">
        <v>64</v>
      </c>
      <c r="N79" s="35" t="s">
        <v>29</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0.0</v>
      </c>
      <c r="AD79" s="42">
        <v>1.0</v>
      </c>
      <c r="AE79" s="42">
        <v>0.0</v>
      </c>
      <c r="AF79" s="42">
        <v>0.0</v>
      </c>
      <c r="AG79" s="25"/>
      <c r="AH79" s="25"/>
      <c r="AI79" s="25"/>
      <c r="AJ79" s="25"/>
      <c r="AK79" s="25"/>
      <c r="AL79" s="25"/>
    </row>
    <row r="80">
      <c r="A80" s="26" t="s">
        <v>606</v>
      </c>
      <c r="B80" s="25" t="s">
        <v>451</v>
      </c>
      <c r="C80" s="25" t="s">
        <v>260</v>
      </c>
      <c r="D80" s="28">
        <v>103.20295051353874</v>
      </c>
      <c r="E80" s="29">
        <v>0.2341086439333862</v>
      </c>
      <c r="F80" s="30">
        <v>0.0</v>
      </c>
      <c r="G80" s="59"/>
      <c r="H80" s="34" t="s">
        <v>64</v>
      </c>
      <c r="I80" s="35" t="s">
        <v>58</v>
      </c>
      <c r="J80" s="36">
        <v>3600.0</v>
      </c>
      <c r="K80" s="28" t="s">
        <v>64</v>
      </c>
      <c r="L80" s="28" t="s">
        <v>64</v>
      </c>
      <c r="M80" s="34" t="s">
        <v>64</v>
      </c>
      <c r="N80" s="35" t="s">
        <v>28</v>
      </c>
      <c r="O80" s="36">
        <v>3300.0</v>
      </c>
      <c r="P80" s="28" t="s">
        <v>64</v>
      </c>
      <c r="Q80" s="37" t="s">
        <v>64</v>
      </c>
      <c r="R80" s="38" t="s">
        <v>64</v>
      </c>
      <c r="S80" s="39" t="s">
        <v>64</v>
      </c>
      <c r="T80" s="40" t="s">
        <v>64</v>
      </c>
      <c r="U80" s="40" t="s">
        <v>64</v>
      </c>
      <c r="V80" s="40" t="s">
        <v>64</v>
      </c>
      <c r="W80" s="40" t="s">
        <v>64</v>
      </c>
      <c r="X80" s="39" t="s">
        <v>64</v>
      </c>
      <c r="Y80" s="41" t="s">
        <v>64</v>
      </c>
      <c r="Z80" s="41" t="s">
        <v>64</v>
      </c>
      <c r="AA80" s="41" t="s">
        <v>64</v>
      </c>
      <c r="AB80" s="42">
        <v>1.0</v>
      </c>
      <c r="AC80" s="42">
        <v>1.0</v>
      </c>
      <c r="AD80" s="42">
        <v>0.0</v>
      </c>
      <c r="AE80" s="42">
        <v>0.0</v>
      </c>
      <c r="AF80" s="42">
        <v>0.0</v>
      </c>
      <c r="AG80" s="25"/>
      <c r="AH80" s="25"/>
      <c r="AI80" s="25"/>
      <c r="AJ80" s="25"/>
      <c r="AK80" s="25"/>
      <c r="AL80" s="25"/>
    </row>
    <row r="81">
      <c r="A81" s="26" t="s">
        <v>544</v>
      </c>
      <c r="B81" s="25" t="s">
        <v>451</v>
      </c>
      <c r="C81" s="25" t="s">
        <v>260</v>
      </c>
      <c r="D81" s="28">
        <v>103.20295051353874</v>
      </c>
      <c r="E81" s="29">
        <v>0.10839901477832513</v>
      </c>
      <c r="F81" s="30">
        <v>0.0</v>
      </c>
      <c r="G81" s="59"/>
      <c r="H81" s="34" t="s">
        <v>64</v>
      </c>
      <c r="I81" s="35" t="s">
        <v>31</v>
      </c>
      <c r="J81" s="36">
        <v>3000.0</v>
      </c>
      <c r="K81" s="28" t="s">
        <v>64</v>
      </c>
      <c r="L81" s="28" t="s">
        <v>64</v>
      </c>
      <c r="M81" s="34" t="s">
        <v>64</v>
      </c>
      <c r="N81" s="35" t="s">
        <v>31</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0.0</v>
      </c>
      <c r="AE81" s="42">
        <v>0.0</v>
      </c>
      <c r="AF81" s="42">
        <v>1.0</v>
      </c>
      <c r="AG81" s="25"/>
      <c r="AH81" s="25"/>
      <c r="AI81" s="25"/>
      <c r="AJ81" s="25"/>
      <c r="AK81" s="25"/>
      <c r="AL81" s="25"/>
    </row>
    <row r="82">
      <c r="A82" s="26" t="s">
        <v>546</v>
      </c>
      <c r="B82" s="25" t="s">
        <v>451</v>
      </c>
      <c r="C82" s="25" t="s">
        <v>260</v>
      </c>
      <c r="D82" s="28">
        <v>103.20295051353874</v>
      </c>
      <c r="E82" s="29">
        <v>0.1790741473059812</v>
      </c>
      <c r="F82" s="30">
        <v>0.0</v>
      </c>
      <c r="G82" s="59"/>
      <c r="H82" s="34" t="s">
        <v>64</v>
      </c>
      <c r="I82" s="35" t="s">
        <v>27</v>
      </c>
      <c r="J82" s="36">
        <v>5400.0</v>
      </c>
      <c r="K82" s="28" t="s">
        <v>64</v>
      </c>
      <c r="L82" s="28" t="s">
        <v>64</v>
      </c>
      <c r="M82" s="34" t="s">
        <v>64</v>
      </c>
      <c r="N82" s="35" t="s">
        <v>27</v>
      </c>
      <c r="O82" s="36">
        <v>5800.0</v>
      </c>
      <c r="P82" s="28" t="s">
        <v>64</v>
      </c>
      <c r="Q82" s="37" t="s">
        <v>64</v>
      </c>
      <c r="R82" s="38" t="s">
        <v>64</v>
      </c>
      <c r="S82" s="39" t="s">
        <v>64</v>
      </c>
      <c r="T82" s="40" t="s">
        <v>64</v>
      </c>
      <c r="U82" s="40" t="s">
        <v>64</v>
      </c>
      <c r="V82" s="40" t="s">
        <v>64</v>
      </c>
      <c r="W82" s="40" t="s">
        <v>64</v>
      </c>
      <c r="X82" s="39" t="s">
        <v>64</v>
      </c>
      <c r="Y82" s="41" t="s">
        <v>64</v>
      </c>
      <c r="Z82" s="41" t="s">
        <v>64</v>
      </c>
      <c r="AA82" s="41" t="s">
        <v>64</v>
      </c>
      <c r="AB82" s="42">
        <v>1.0</v>
      </c>
      <c r="AC82" s="42">
        <v>0.0</v>
      </c>
      <c r="AD82" s="42">
        <v>0.0</v>
      </c>
      <c r="AE82" s="42">
        <v>0.0</v>
      </c>
      <c r="AF82" s="42">
        <v>0.0</v>
      </c>
      <c r="AG82" s="25"/>
      <c r="AH82" s="25"/>
      <c r="AI82" s="25"/>
      <c r="AJ82" s="25"/>
      <c r="AK82" s="25"/>
      <c r="AL82" s="25"/>
    </row>
    <row r="83">
      <c r="A83" s="26" t="s">
        <v>547</v>
      </c>
      <c r="B83" s="25" t="s">
        <v>451</v>
      </c>
      <c r="C83" s="25" t="s">
        <v>260</v>
      </c>
      <c r="D83" s="28">
        <v>103.20295051353874</v>
      </c>
      <c r="E83" s="29">
        <v>0.1196281179138322</v>
      </c>
      <c r="F83" s="30">
        <v>0.0</v>
      </c>
      <c r="G83" s="59"/>
      <c r="H83" s="34" t="s">
        <v>64</v>
      </c>
      <c r="I83" s="35" t="s">
        <v>44</v>
      </c>
      <c r="J83" s="36">
        <v>3000.0</v>
      </c>
      <c r="K83" s="28" t="s">
        <v>64</v>
      </c>
      <c r="L83" s="28" t="s">
        <v>64</v>
      </c>
      <c r="M83" s="34" t="s">
        <v>64</v>
      </c>
      <c r="N83" s="35" t="s">
        <v>29</v>
      </c>
      <c r="O83" s="36">
        <v>3800.0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1.0</v>
      </c>
      <c r="AE83" s="42">
        <v>1.0</v>
      </c>
      <c r="AF83" s="42">
        <v>0.0</v>
      </c>
      <c r="AG83" s="25"/>
      <c r="AH83" s="25"/>
      <c r="AI83" s="25"/>
      <c r="AJ83" s="25"/>
      <c r="AK83" s="25"/>
      <c r="AL83" s="25"/>
    </row>
    <row r="84">
      <c r="A84" s="26" t="s">
        <v>332</v>
      </c>
      <c r="B84" s="25" t="s">
        <v>329</v>
      </c>
      <c r="C84" s="25" t="s">
        <v>107</v>
      </c>
      <c r="D84" s="28">
        <v>95.94455130200228</v>
      </c>
      <c r="E84" s="29">
        <v>0.4039149987002859</v>
      </c>
      <c r="F84" s="30">
        <v>37.0</v>
      </c>
      <c r="G84" s="59"/>
      <c r="H84" s="34">
        <v>58.283711903075876</v>
      </c>
      <c r="I84" s="35" t="s">
        <v>27</v>
      </c>
      <c r="J84" s="36">
        <v>11500.0</v>
      </c>
      <c r="K84" s="28">
        <v>5.068148861137033</v>
      </c>
      <c r="L84" s="28">
        <v>9.938471989943686</v>
      </c>
      <c r="M84" s="34">
        <v>56.73039876341731</v>
      </c>
      <c r="N84" s="35" t="s">
        <v>27</v>
      </c>
      <c r="O84" s="36">
        <v>11300.0</v>
      </c>
      <c r="P84" s="28">
        <v>5.020389271098877</v>
      </c>
      <c r="Q84" s="37">
        <v>9.652052868432145</v>
      </c>
      <c r="R84" s="38">
        <v>35.89004690776981</v>
      </c>
      <c r="S84" s="39">
        <v>29.87431236045042</v>
      </c>
      <c r="T84" s="40">
        <v>0.1037064793211444</v>
      </c>
      <c r="U84" s="40">
        <v>0.02590161826825111</v>
      </c>
      <c r="V84" s="40">
        <v>0.10130632936578524</v>
      </c>
      <c r="W84" s="40">
        <v>0.06530408003539759</v>
      </c>
      <c r="X84" s="39">
        <v>27.121821120353992</v>
      </c>
      <c r="Y84" s="41">
        <v>31.161890782721883</v>
      </c>
      <c r="Z84" s="41">
        <v>23.749159426631213</v>
      </c>
      <c r="AA84" s="41">
        <v>32.9812393367861</v>
      </c>
      <c r="AB84" s="42">
        <v>1.0</v>
      </c>
      <c r="AC84" s="42">
        <v>0.0</v>
      </c>
      <c r="AD84" s="42">
        <v>0.0</v>
      </c>
      <c r="AE84" s="42">
        <v>0.0</v>
      </c>
      <c r="AF84" s="42">
        <v>0.0</v>
      </c>
      <c r="AG84" s="25"/>
      <c r="AH84" s="25"/>
      <c r="AI84" s="25"/>
      <c r="AJ84" s="25"/>
      <c r="AK84" s="25"/>
      <c r="AL84" s="25"/>
    </row>
    <row r="85">
      <c r="A85" s="26" t="s">
        <v>328</v>
      </c>
      <c r="B85" s="25" t="s">
        <v>329</v>
      </c>
      <c r="C85" s="25" t="s">
        <v>107</v>
      </c>
      <c r="D85" s="28">
        <v>95.94455130200228</v>
      </c>
      <c r="E85" s="29">
        <v>0.2867939262472885</v>
      </c>
      <c r="F85" s="30">
        <v>35.0</v>
      </c>
      <c r="G85" s="59"/>
      <c r="H85" s="34">
        <v>38.031698801489675</v>
      </c>
      <c r="I85" s="35" t="s">
        <v>29</v>
      </c>
      <c r="J85" s="36">
        <v>8000.0</v>
      </c>
      <c r="K85" s="28">
        <v>4.753962350186209</v>
      </c>
      <c r="L85" s="28">
        <v>6.820287654029541</v>
      </c>
      <c r="M85" s="34">
        <v>37.36075235128557</v>
      </c>
      <c r="N85" s="35" t="s">
        <v>29</v>
      </c>
      <c r="O85" s="36">
        <v>8400.0</v>
      </c>
      <c r="P85" s="28">
        <v>4.447708613248282</v>
      </c>
      <c r="Q85" s="37">
        <v>6.298316005151036</v>
      </c>
      <c r="R85" s="38">
        <v>21.694107286634853</v>
      </c>
      <c r="S85" s="39">
        <v>18.05783478432142</v>
      </c>
      <c r="T85" s="40">
        <v>0.06417090030486408</v>
      </c>
      <c r="U85" s="40">
        <v>0.032580457097280226</v>
      </c>
      <c r="V85" s="40">
        <v>0.059490834644481294</v>
      </c>
      <c r="W85" s="40">
        <v>0.03708052023226368</v>
      </c>
      <c r="X85" s="39">
        <v>19.821223079887762</v>
      </c>
      <c r="Y85" s="41">
        <v>18.210475721601913</v>
      </c>
      <c r="Z85" s="41">
        <v>17.38449711676306</v>
      </c>
      <c r="AA85" s="41">
        <v>19.97625523452251</v>
      </c>
      <c r="AB85" s="42">
        <v>0.0</v>
      </c>
      <c r="AC85" s="42">
        <v>0.0</v>
      </c>
      <c r="AD85" s="42">
        <v>1.0</v>
      </c>
      <c r="AE85" s="42">
        <v>0.0</v>
      </c>
      <c r="AF85" s="42">
        <v>0.0</v>
      </c>
      <c r="AG85" s="25"/>
      <c r="AH85" s="25"/>
      <c r="AI85" s="25"/>
      <c r="AJ85" s="25"/>
      <c r="AK85" s="25"/>
      <c r="AL85" s="25"/>
    </row>
    <row r="86">
      <c r="A86" s="26" t="s">
        <v>331</v>
      </c>
      <c r="B86" s="25" t="s">
        <v>329</v>
      </c>
      <c r="C86" s="25" t="s">
        <v>107</v>
      </c>
      <c r="D86" s="28">
        <v>95.94455130200228</v>
      </c>
      <c r="E86" s="29">
        <v>0.28680369219521107</v>
      </c>
      <c r="F86" s="30">
        <v>34.0</v>
      </c>
      <c r="G86" s="59"/>
      <c r="H86" s="34">
        <v>35.6536713368117</v>
      </c>
      <c r="I86" s="35" t="s">
        <v>44</v>
      </c>
      <c r="J86" s="36">
        <v>7100.0</v>
      </c>
      <c r="K86" s="28">
        <v>5.021643850255169</v>
      </c>
      <c r="L86" s="28">
        <v>6.871714106023378</v>
      </c>
      <c r="M86" s="34">
        <v>34.96009132442231</v>
      </c>
      <c r="N86" s="35" t="s">
        <v>30</v>
      </c>
      <c r="O86" s="36">
        <v>7500.0</v>
      </c>
      <c r="P86" s="28">
        <v>4.661345509922975</v>
      </c>
      <c r="Q86" s="37">
        <v>6.287598953742057</v>
      </c>
      <c r="R86" s="38">
        <v>21.075178510503946</v>
      </c>
      <c r="S86" s="39">
        <v>17.542648174659924</v>
      </c>
      <c r="T86" s="40">
        <v>0.08370190999310377</v>
      </c>
      <c r="U86" s="40">
        <v>0.023940546299102798</v>
      </c>
      <c r="V86" s="40">
        <v>0.05733130824258829</v>
      </c>
      <c r="W86" s="40">
        <v>0.02871065514817215</v>
      </c>
      <c r="X86" s="39">
        <v>19.99212252813298</v>
      </c>
      <c r="Y86" s="41">
        <v>15.661548808678717</v>
      </c>
      <c r="Z86" s="41">
        <v>18.203015647460223</v>
      </c>
      <c r="AA86" s="41">
        <v>16.75707567696208</v>
      </c>
      <c r="AB86" s="42">
        <v>0.0</v>
      </c>
      <c r="AC86" s="42">
        <v>0.0</v>
      </c>
      <c r="AD86" s="42">
        <v>1.0</v>
      </c>
      <c r="AE86" s="42">
        <v>1.0</v>
      </c>
      <c r="AF86" s="42">
        <v>0.0</v>
      </c>
      <c r="AG86" s="25"/>
      <c r="AH86" s="25"/>
      <c r="AI86" s="25"/>
      <c r="AJ86" s="25"/>
      <c r="AK86" s="25"/>
      <c r="AL86" s="25"/>
    </row>
    <row r="87">
      <c r="A87" s="26" t="s">
        <v>333</v>
      </c>
      <c r="B87" s="25" t="s">
        <v>329</v>
      </c>
      <c r="C87" s="25" t="s">
        <v>107</v>
      </c>
      <c r="D87" s="28">
        <v>95.94455130200228</v>
      </c>
      <c r="E87" s="29">
        <v>0.15996256684491977</v>
      </c>
      <c r="F87" s="30">
        <v>31.0</v>
      </c>
      <c r="G87" s="59"/>
      <c r="H87" s="34">
        <v>24.04483100545015</v>
      </c>
      <c r="I87" s="35" t="s">
        <v>31</v>
      </c>
      <c r="J87" s="36">
        <v>5700.0</v>
      </c>
      <c r="K87" s="28">
        <v>4.218391404464938</v>
      </c>
      <c r="L87" s="28">
        <v>4.32638282070289</v>
      </c>
      <c r="M87" s="34">
        <v>25.11043716024616</v>
      </c>
      <c r="N87" s="35" t="s">
        <v>31</v>
      </c>
      <c r="O87" s="36">
        <v>6400.0</v>
      </c>
      <c r="P87" s="28">
        <v>3.923505806288463</v>
      </c>
      <c r="Q87" s="37">
        <v>4.1537346669112125</v>
      </c>
      <c r="R87" s="38">
        <v>9.56114499642314</v>
      </c>
      <c r="S87" s="39">
        <v>7.958547195012612</v>
      </c>
      <c r="T87" s="40">
        <v>0.0556426613203136</v>
      </c>
      <c r="U87" s="40">
        <v>0.0</v>
      </c>
      <c r="V87" s="40">
        <v>0.02513153390080542</v>
      </c>
      <c r="W87" s="40">
        <v>0.02079574210961215</v>
      </c>
      <c r="X87" s="39">
        <v>7.808664282489283</v>
      </c>
      <c r="Y87" s="41">
        <v>16.236166722960867</v>
      </c>
      <c r="Z87" s="41">
        <v>7.164368631274016</v>
      </c>
      <c r="AA87" s="41">
        <v>17.946068528972145</v>
      </c>
      <c r="AB87" s="42">
        <v>0.0</v>
      </c>
      <c r="AC87" s="42">
        <v>0.0</v>
      </c>
      <c r="AD87" s="42">
        <v>0.0</v>
      </c>
      <c r="AE87" s="42">
        <v>0.0</v>
      </c>
      <c r="AF87" s="42">
        <v>1.0</v>
      </c>
      <c r="AG87" s="25"/>
      <c r="AH87" s="25"/>
      <c r="AI87" s="25"/>
      <c r="AJ87" s="25"/>
      <c r="AK87" s="25"/>
      <c r="AL87" s="25"/>
    </row>
    <row r="88">
      <c r="A88" s="26" t="s">
        <v>335</v>
      </c>
      <c r="B88" s="25" t="s">
        <v>329</v>
      </c>
      <c r="C88" s="25" t="s">
        <v>107</v>
      </c>
      <c r="D88" s="28">
        <v>95.94455130200228</v>
      </c>
      <c r="E88" s="29">
        <v>0.10564542763670352</v>
      </c>
      <c r="F88" s="30">
        <v>23.0</v>
      </c>
      <c r="G88" s="59"/>
      <c r="H88" s="34">
        <v>13.718608024385436</v>
      </c>
      <c r="I88" s="35" t="s">
        <v>40</v>
      </c>
      <c r="J88" s="36">
        <v>3900.0</v>
      </c>
      <c r="K88" s="28">
        <v>3.5175918011244707</v>
      </c>
      <c r="L88" s="28">
        <v>2.3922919505692306</v>
      </c>
      <c r="M88" s="34">
        <v>14.730899562742596</v>
      </c>
      <c r="N88" s="35" t="s">
        <v>28</v>
      </c>
      <c r="O88" s="36">
        <v>4100.0</v>
      </c>
      <c r="P88" s="28">
        <v>3.592902332376243</v>
      </c>
      <c r="Q88" s="37">
        <v>2.574237372843042</v>
      </c>
      <c r="R88" s="38">
        <v>4.461467329761561</v>
      </c>
      <c r="S88" s="39">
        <v>3.713655458231991</v>
      </c>
      <c r="T88" s="40">
        <v>0.02775559958717308</v>
      </c>
      <c r="U88" s="40">
        <v>0.008257864339985379</v>
      </c>
      <c r="V88" s="40">
        <v>0.009481251649612842</v>
      </c>
      <c r="W88" s="40">
        <v>0.010934024079795455</v>
      </c>
      <c r="X88" s="39">
        <v>4.06533688539226</v>
      </c>
      <c r="Y88" s="41">
        <v>9.653271138993176</v>
      </c>
      <c r="Z88" s="41">
        <v>3.624178407989123</v>
      </c>
      <c r="AA88" s="41">
        <v>11.106721154753474</v>
      </c>
      <c r="AB88" s="42">
        <v>0.0</v>
      </c>
      <c r="AC88" s="42">
        <v>1.0</v>
      </c>
      <c r="AD88" s="42">
        <v>1.0</v>
      </c>
      <c r="AE88" s="42">
        <v>0.0</v>
      </c>
      <c r="AF88" s="42">
        <v>0.0</v>
      </c>
      <c r="AG88" s="25"/>
      <c r="AH88" s="25"/>
      <c r="AI88" s="25"/>
      <c r="AJ88" s="25"/>
      <c r="AK88" s="25"/>
      <c r="AL88" s="25"/>
    </row>
    <row r="89">
      <c r="A89" s="26" t="s">
        <v>337</v>
      </c>
      <c r="B89" s="25" t="s">
        <v>329</v>
      </c>
      <c r="C89" s="25" t="s">
        <v>107</v>
      </c>
      <c r="D89" s="28">
        <v>95.94455130200228</v>
      </c>
      <c r="E89" s="29">
        <v>0.15332471370520873</v>
      </c>
      <c r="F89" s="30">
        <v>20.0</v>
      </c>
      <c r="G89" s="59"/>
      <c r="H89" s="34">
        <v>11.970256817761992</v>
      </c>
      <c r="I89" s="35" t="s">
        <v>40</v>
      </c>
      <c r="J89" s="36">
        <v>3000.0</v>
      </c>
      <c r="K89" s="28">
        <v>3.9900856059206644</v>
      </c>
      <c r="L89" s="28">
        <v>2.455888966237949</v>
      </c>
      <c r="M89" s="34">
        <v>11.752800966199375</v>
      </c>
      <c r="N89" s="35" t="s">
        <v>28</v>
      </c>
      <c r="O89" s="36">
        <v>3000.0</v>
      </c>
      <c r="P89" s="28">
        <v>3.917600322066459</v>
      </c>
      <c r="Q89" s="37">
        <v>2.3791289913462066</v>
      </c>
      <c r="R89" s="38">
        <v>5.877295130550558</v>
      </c>
      <c r="S89" s="39">
        <v>4.892168322204404</v>
      </c>
      <c r="T89" s="40">
        <v>0.02139020507492795</v>
      </c>
      <c r="U89" s="40">
        <v>0.03152660822610649</v>
      </c>
      <c r="V89" s="40">
        <v>0.02059206309452019</v>
      </c>
      <c r="W89" s="40">
        <v>0.016122468004236737</v>
      </c>
      <c r="X89" s="39">
        <v>6.62234750508476</v>
      </c>
      <c r="Y89" s="41">
        <v>5.347909312677232</v>
      </c>
      <c r="Z89" s="41">
        <v>5.669916413652429</v>
      </c>
      <c r="AA89" s="41">
        <v>6.082884552546946</v>
      </c>
      <c r="AB89" s="42">
        <v>0.0</v>
      </c>
      <c r="AC89" s="42">
        <v>1.0</v>
      </c>
      <c r="AD89" s="42">
        <v>1.0</v>
      </c>
      <c r="AE89" s="42">
        <v>0.0</v>
      </c>
      <c r="AF89" s="42">
        <v>0.0</v>
      </c>
      <c r="AG89" s="25"/>
      <c r="AH89" s="25"/>
      <c r="AI89" s="25"/>
      <c r="AJ89" s="25"/>
      <c r="AK89" s="25"/>
      <c r="AL89" s="25"/>
    </row>
    <row r="90">
      <c r="A90" s="26" t="s">
        <v>334</v>
      </c>
      <c r="B90" s="25" t="s">
        <v>329</v>
      </c>
      <c r="C90" s="25" t="s">
        <v>107</v>
      </c>
      <c r="D90" s="28">
        <v>95.94455130200228</v>
      </c>
      <c r="E90" s="29">
        <v>0.1313171327721966</v>
      </c>
      <c r="F90" s="30">
        <v>20.0</v>
      </c>
      <c r="G90" s="59"/>
      <c r="H90" s="34">
        <v>13.39762638964049</v>
      </c>
      <c r="I90" s="35" t="s">
        <v>44</v>
      </c>
      <c r="J90" s="36">
        <v>3000.0</v>
      </c>
      <c r="K90" s="28">
        <v>4.4658754632134965</v>
      </c>
      <c r="L90" s="28">
        <v>2.985027009455808</v>
      </c>
      <c r="M90" s="34">
        <v>14.22581569429362</v>
      </c>
      <c r="N90" s="35" t="s">
        <v>30</v>
      </c>
      <c r="O90" s="36">
        <v>3000.0</v>
      </c>
      <c r="P90" s="28">
        <v>4.74193856476454</v>
      </c>
      <c r="Q90" s="37">
        <v>3.3118221181852134</v>
      </c>
      <c r="R90" s="38">
        <v>4.934972476407639</v>
      </c>
      <c r="S90" s="39">
        <v>4.10779371866774</v>
      </c>
      <c r="T90" s="40">
        <v>0.03333402520944156</v>
      </c>
      <c r="U90" s="40">
        <v>0.010328852881798791</v>
      </c>
      <c r="V90" s="40">
        <v>0.030204069790714654</v>
      </c>
      <c r="W90" s="40">
        <v>0.01752775034487068</v>
      </c>
      <c r="X90" s="39">
        <v>4.967498366386435</v>
      </c>
      <c r="Y90" s="41">
        <v>8.430128023254055</v>
      </c>
      <c r="Z90" s="41">
        <v>4.410688096098786</v>
      </c>
      <c r="AA90" s="41">
        <v>9.815127598194834</v>
      </c>
      <c r="AB90" s="42">
        <v>0.0</v>
      </c>
      <c r="AC90" s="42">
        <v>0.0</v>
      </c>
      <c r="AD90" s="42">
        <v>1.0</v>
      </c>
      <c r="AE90" s="42">
        <v>1.0</v>
      </c>
      <c r="AF90" s="42">
        <v>0.0</v>
      </c>
      <c r="AG90" s="25"/>
      <c r="AH90" s="25"/>
      <c r="AI90" s="25"/>
      <c r="AJ90" s="25"/>
      <c r="AK90" s="25"/>
      <c r="AL90" s="25"/>
    </row>
    <row r="91">
      <c r="A91" s="26" t="s">
        <v>336</v>
      </c>
      <c r="B91" s="25" t="s">
        <v>329</v>
      </c>
      <c r="C91" s="25" t="s">
        <v>107</v>
      </c>
      <c r="D91" s="28">
        <v>95.94455130200228</v>
      </c>
      <c r="E91" s="29">
        <v>0.15866385338799133</v>
      </c>
      <c r="F91" s="30">
        <v>15.0</v>
      </c>
      <c r="G91" s="59"/>
      <c r="H91" s="34">
        <v>10.75733953570347</v>
      </c>
      <c r="I91" s="35" t="s">
        <v>58</v>
      </c>
      <c r="J91" s="36">
        <v>3000.0</v>
      </c>
      <c r="K91" s="28">
        <v>3.58577984523449</v>
      </c>
      <c r="L91" s="28">
        <v>2.041004723862804</v>
      </c>
      <c r="M91" s="34">
        <v>10.869060924454164</v>
      </c>
      <c r="N91" s="35" t="s">
        <v>27</v>
      </c>
      <c r="O91" s="36">
        <v>3000.0</v>
      </c>
      <c r="P91" s="28">
        <v>3.623020308151388</v>
      </c>
      <c r="Q91" s="37">
        <v>2.0778585310459197</v>
      </c>
      <c r="R91" s="38">
        <v>4.583439266707337</v>
      </c>
      <c r="S91" s="39">
        <v>3.8151829862647957</v>
      </c>
      <c r="T91" s="40">
        <v>0.04266567978795961</v>
      </c>
      <c r="U91" s="40">
        <v>0.01194959828647741</v>
      </c>
      <c r="V91" s="40">
        <v>0.01988926426205636</v>
      </c>
      <c r="W91" s="40">
        <v>0.023418004695647004</v>
      </c>
      <c r="X91" s="39">
        <v>4.057711414318341</v>
      </c>
      <c r="Y91" s="41">
        <v>6.699628121385128</v>
      </c>
      <c r="Z91" s="41">
        <v>3.5275037895140784</v>
      </c>
      <c r="AA91" s="41">
        <v>7.3415571349400865</v>
      </c>
      <c r="AB91" s="42">
        <v>1.0</v>
      </c>
      <c r="AC91" s="42">
        <v>1.0</v>
      </c>
      <c r="AD91" s="42">
        <v>0.0</v>
      </c>
      <c r="AE91" s="42">
        <v>0.0</v>
      </c>
      <c r="AF91" s="42">
        <v>0.0</v>
      </c>
      <c r="AG91" s="25"/>
      <c r="AH91" s="25"/>
      <c r="AI91" s="25"/>
      <c r="AJ91" s="25"/>
      <c r="AK91" s="25"/>
      <c r="AL91" s="25"/>
    </row>
    <row r="92">
      <c r="A92" s="26" t="s">
        <v>338</v>
      </c>
      <c r="B92" s="25" t="s">
        <v>329</v>
      </c>
      <c r="C92" s="25" t="s">
        <v>107</v>
      </c>
      <c r="D92" s="28">
        <v>95.94455130200228</v>
      </c>
      <c r="E92" s="29">
        <v>0.1294012177199244</v>
      </c>
      <c r="F92" s="30">
        <v>14.0</v>
      </c>
      <c r="G92" s="59"/>
      <c r="H92" s="34">
        <v>9.215459124423306</v>
      </c>
      <c r="I92" s="35" t="s">
        <v>45</v>
      </c>
      <c r="J92" s="36">
        <v>3300.0</v>
      </c>
      <c r="K92" s="28">
        <v>2.7925633710373656</v>
      </c>
      <c r="L92" s="28">
        <v>1.4193139432511988</v>
      </c>
      <c r="M92" s="34">
        <v>9.266820260933173</v>
      </c>
      <c r="N92" s="35" t="s">
        <v>30</v>
      </c>
      <c r="O92" s="36">
        <v>3000.0</v>
      </c>
      <c r="P92" s="28">
        <v>3.088940086977724</v>
      </c>
      <c r="Q92" s="37">
        <v>1.5763473229782277</v>
      </c>
      <c r="R92" s="38">
        <v>3.398215232566253</v>
      </c>
      <c r="S92" s="39">
        <v>2.8286210822351157</v>
      </c>
      <c r="T92" s="40">
        <v>0.026246329312216182</v>
      </c>
      <c r="U92" s="40">
        <v>0.019059834381490327</v>
      </c>
      <c r="V92" s="40">
        <v>0.012576366128770255</v>
      </c>
      <c r="W92" s="40">
        <v>0.013279392806776046</v>
      </c>
      <c r="X92" s="39">
        <v>3.5018611521481304</v>
      </c>
      <c r="Y92" s="41">
        <v>5.713597972275176</v>
      </c>
      <c r="Z92" s="41">
        <v>3.049373475185169</v>
      </c>
      <c r="AA92" s="41">
        <v>6.217446785748003</v>
      </c>
      <c r="AB92" s="42">
        <v>0.0</v>
      </c>
      <c r="AC92" s="42">
        <v>0.0</v>
      </c>
      <c r="AD92" s="42">
        <v>0.0</v>
      </c>
      <c r="AE92" s="42">
        <v>1.0</v>
      </c>
      <c r="AF92" s="42">
        <v>1.0</v>
      </c>
      <c r="AG92" s="25"/>
      <c r="AH92" s="25"/>
      <c r="AI92" s="25"/>
      <c r="AJ92" s="25"/>
      <c r="AK92" s="25"/>
      <c r="AL92" s="25"/>
    </row>
    <row r="93">
      <c r="A93" s="26" t="s">
        <v>340</v>
      </c>
      <c r="B93" s="25" t="s">
        <v>329</v>
      </c>
      <c r="C93" s="25" t="s">
        <v>107</v>
      </c>
      <c r="D93" s="28">
        <v>95.94455130200228</v>
      </c>
      <c r="E93" s="29">
        <v>0.17218475073313785</v>
      </c>
      <c r="F93" s="30">
        <v>10.0</v>
      </c>
      <c r="G93" s="59"/>
      <c r="H93" s="34">
        <v>7.031367270114716</v>
      </c>
      <c r="I93" s="35" t="s">
        <v>40</v>
      </c>
      <c r="J93" s="36">
        <v>3000.0</v>
      </c>
      <c r="K93" s="28">
        <v>2.3437890900382388</v>
      </c>
      <c r="L93" s="28">
        <v>0.9772252627128438</v>
      </c>
      <c r="M93" s="34">
        <v>6.982197213134071</v>
      </c>
      <c r="N93" s="35" t="s">
        <v>28</v>
      </c>
      <c r="O93" s="36">
        <v>3000.0</v>
      </c>
      <c r="P93" s="28">
        <v>2.32739907104469</v>
      </c>
      <c r="Q93" s="37">
        <v>0.9654192703365242</v>
      </c>
      <c r="R93" s="38">
        <v>3.356616744043264</v>
      </c>
      <c r="S93" s="39">
        <v>2.793995152571331</v>
      </c>
      <c r="T93" s="40">
        <v>0.045298735838494995</v>
      </c>
      <c r="U93" s="40">
        <v>0.01826561928971572</v>
      </c>
      <c r="V93" s="40">
        <v>0.030361518286016357</v>
      </c>
      <c r="W93" s="40">
        <v>0.025734228065955038</v>
      </c>
      <c r="X93" s="39">
        <v>3.438443708336609</v>
      </c>
      <c r="Y93" s="41">
        <v>3.592923561778107</v>
      </c>
      <c r="Z93" s="41">
        <v>2.998699373764064</v>
      </c>
      <c r="AA93" s="41">
        <v>3.9834978393700067</v>
      </c>
      <c r="AB93" s="42">
        <v>0.0</v>
      </c>
      <c r="AC93" s="42">
        <v>1.0</v>
      </c>
      <c r="AD93" s="42">
        <v>1.0</v>
      </c>
      <c r="AE93" s="42">
        <v>0.0</v>
      </c>
      <c r="AF93" s="42">
        <v>0.0</v>
      </c>
      <c r="AG93" s="25"/>
      <c r="AH93" s="25"/>
      <c r="AI93" s="25"/>
      <c r="AJ93" s="25"/>
      <c r="AK93" s="25"/>
      <c r="AL93" s="25"/>
    </row>
    <row r="94">
      <c r="A94" s="26" t="s">
        <v>341</v>
      </c>
      <c r="B94" s="25" t="s">
        <v>329</v>
      </c>
      <c r="C94" s="25" t="s">
        <v>107</v>
      </c>
      <c r="D94" s="28">
        <v>95.94455130200228</v>
      </c>
      <c r="E94" s="29">
        <v>0.17941176470588235</v>
      </c>
      <c r="F94" s="30">
        <v>0.0</v>
      </c>
      <c r="G94" s="59"/>
      <c r="H94" s="34" t="s">
        <v>64</v>
      </c>
      <c r="I94" s="35" t="s">
        <v>31</v>
      </c>
      <c r="J94" s="36">
        <v>3000.0</v>
      </c>
      <c r="K94" s="28" t="s">
        <v>64</v>
      </c>
      <c r="L94" s="28" t="s">
        <v>64</v>
      </c>
      <c r="M94" s="34" t="s">
        <v>64</v>
      </c>
      <c r="N94" s="35" t="s">
        <v>31</v>
      </c>
      <c r="O94" s="36">
        <v>3000.0</v>
      </c>
      <c r="P94" s="28" t="s">
        <v>64</v>
      </c>
      <c r="Q94" s="37" t="s">
        <v>64</v>
      </c>
      <c r="R94" s="38" t="s">
        <v>64</v>
      </c>
      <c r="S94" s="39" t="s">
        <v>64</v>
      </c>
      <c r="T94" s="40" t="s">
        <v>64</v>
      </c>
      <c r="U94" s="40" t="s">
        <v>64</v>
      </c>
      <c r="V94" s="40" t="s">
        <v>64</v>
      </c>
      <c r="W94" s="40" t="s">
        <v>64</v>
      </c>
      <c r="X94" s="39" t="s">
        <v>64</v>
      </c>
      <c r="Y94" s="41" t="s">
        <v>64</v>
      </c>
      <c r="Z94" s="41" t="s">
        <v>64</v>
      </c>
      <c r="AA94" s="41" t="s">
        <v>64</v>
      </c>
      <c r="AB94" s="42">
        <v>0.0</v>
      </c>
      <c r="AC94" s="42">
        <v>0.0</v>
      </c>
      <c r="AD94" s="42">
        <v>0.0</v>
      </c>
      <c r="AE94" s="42">
        <v>0.0</v>
      </c>
      <c r="AF94" s="42">
        <v>1.0</v>
      </c>
      <c r="AG94" s="25"/>
      <c r="AH94" s="25"/>
      <c r="AI94" s="25"/>
      <c r="AJ94" s="25"/>
      <c r="AK94" s="25"/>
      <c r="AL94" s="25"/>
    </row>
    <row r="95">
      <c r="A95" s="26" t="s">
        <v>342</v>
      </c>
      <c r="B95" s="25" t="s">
        <v>329</v>
      </c>
      <c r="C95" s="25" t="s">
        <v>107</v>
      </c>
      <c r="D95" s="28">
        <v>95.94455130200228</v>
      </c>
      <c r="E95" s="29">
        <v>0.18</v>
      </c>
      <c r="F95" s="30">
        <v>0.0</v>
      </c>
      <c r="G95" s="59"/>
      <c r="H95" s="34" t="s">
        <v>64</v>
      </c>
      <c r="I95" s="35" t="s">
        <v>29</v>
      </c>
      <c r="J95" s="36">
        <v>3000.0</v>
      </c>
      <c r="K95" s="28" t="s">
        <v>64</v>
      </c>
      <c r="L95" s="28" t="s">
        <v>64</v>
      </c>
      <c r="M95" s="34" t="s">
        <v>64</v>
      </c>
      <c r="N95" s="35" t="s">
        <v>29</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0.0</v>
      </c>
      <c r="AC95" s="42">
        <v>0.0</v>
      </c>
      <c r="AD95" s="42">
        <v>1.0</v>
      </c>
      <c r="AE95" s="42">
        <v>0.0</v>
      </c>
      <c r="AF95" s="42">
        <v>0.0</v>
      </c>
      <c r="AG95" s="25"/>
      <c r="AH95" s="25"/>
      <c r="AI95" s="25"/>
      <c r="AJ95" s="25"/>
      <c r="AK95" s="25"/>
      <c r="AL95" s="25"/>
    </row>
    <row r="96">
      <c r="A96" s="26" t="s">
        <v>339</v>
      </c>
      <c r="B96" s="25" t="s">
        <v>329</v>
      </c>
      <c r="C96" s="25" t="s">
        <v>107</v>
      </c>
      <c r="D96" s="28">
        <v>95.94455130200228</v>
      </c>
      <c r="E96" s="29">
        <v>0.176</v>
      </c>
      <c r="F96" s="30">
        <v>0.0</v>
      </c>
      <c r="G96" s="59"/>
      <c r="H96" s="34" t="s">
        <v>64</v>
      </c>
      <c r="I96" s="35" t="s">
        <v>44</v>
      </c>
      <c r="J96" s="36">
        <v>3000.0</v>
      </c>
      <c r="K96" s="28" t="s">
        <v>64</v>
      </c>
      <c r="L96" s="28" t="s">
        <v>64</v>
      </c>
      <c r="M96" s="34" t="s">
        <v>64</v>
      </c>
      <c r="N96" s="35" t="s">
        <v>29</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1.0</v>
      </c>
      <c r="AE96" s="42">
        <v>1.0</v>
      </c>
      <c r="AF96" s="42">
        <v>0.0</v>
      </c>
      <c r="AG96" s="25"/>
      <c r="AH96" s="25"/>
      <c r="AI96" s="25"/>
      <c r="AJ96" s="25"/>
      <c r="AK96" s="25"/>
      <c r="AL96" s="25"/>
    </row>
    <row r="97">
      <c r="A97" s="26" t="s">
        <v>343</v>
      </c>
      <c r="B97" s="25" t="s">
        <v>329</v>
      </c>
      <c r="C97" s="25" t="s">
        <v>107</v>
      </c>
      <c r="D97" s="28">
        <v>95.94455130200228</v>
      </c>
      <c r="E97" s="29">
        <v>0.12426369863013698</v>
      </c>
      <c r="F97" s="30">
        <v>0.0</v>
      </c>
      <c r="G97" s="59"/>
      <c r="H97" s="34" t="s">
        <v>64</v>
      </c>
      <c r="I97" s="35" t="s">
        <v>40</v>
      </c>
      <c r="J97" s="36">
        <v>3000.0</v>
      </c>
      <c r="K97" s="28" t="s">
        <v>64</v>
      </c>
      <c r="L97" s="28" t="s">
        <v>64</v>
      </c>
      <c r="M97" s="34" t="s">
        <v>64</v>
      </c>
      <c r="N97" s="35" t="s">
        <v>29</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1.0</v>
      </c>
      <c r="AD97" s="42">
        <v>1.0</v>
      </c>
      <c r="AE97" s="42">
        <v>0.0</v>
      </c>
      <c r="AF97" s="42">
        <v>0.0</v>
      </c>
      <c r="AG97" s="25"/>
      <c r="AH97" s="25"/>
      <c r="AI97" s="25"/>
      <c r="AJ97" s="25"/>
      <c r="AK97" s="25"/>
      <c r="AL97" s="25"/>
    </row>
    <row r="98">
      <c r="A98" s="26" t="s">
        <v>344</v>
      </c>
      <c r="B98" s="25" t="s">
        <v>329</v>
      </c>
      <c r="C98" s="25" t="s">
        <v>107</v>
      </c>
      <c r="D98" s="28">
        <v>95.94455130200228</v>
      </c>
      <c r="E98" s="29">
        <v>0.1467857142857143</v>
      </c>
      <c r="F98" s="30">
        <v>0.0</v>
      </c>
      <c r="G98" s="59"/>
      <c r="H98" s="34" t="s">
        <v>64</v>
      </c>
      <c r="I98" s="35" t="s">
        <v>45</v>
      </c>
      <c r="J98" s="36">
        <v>3000.0</v>
      </c>
      <c r="K98" s="28" t="s">
        <v>64</v>
      </c>
      <c r="L98" s="28" t="s">
        <v>64</v>
      </c>
      <c r="M98" s="34" t="s">
        <v>64</v>
      </c>
      <c r="N98" s="35" t="s">
        <v>31</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1.0</v>
      </c>
      <c r="AF98" s="42">
        <v>1.0</v>
      </c>
      <c r="AG98" s="25"/>
      <c r="AH98" s="25"/>
      <c r="AI98" s="25"/>
      <c r="AJ98" s="25"/>
      <c r="AK98" s="25"/>
      <c r="AL98" s="25"/>
    </row>
    <row r="99">
      <c r="A99" s="26" t="s">
        <v>345</v>
      </c>
      <c r="B99" s="25" t="s">
        <v>329</v>
      </c>
      <c r="C99" s="25" t="s">
        <v>107</v>
      </c>
      <c r="D99" s="28">
        <v>95.94455130200228</v>
      </c>
      <c r="E99" s="29">
        <v>0.18</v>
      </c>
      <c r="F99" s="30">
        <v>0.0</v>
      </c>
      <c r="G99" s="59"/>
      <c r="H99" s="34" t="s">
        <v>64</v>
      </c>
      <c r="I99" s="35" t="s">
        <v>58</v>
      </c>
      <c r="J99" s="36">
        <v>3000.0</v>
      </c>
      <c r="K99" s="28" t="s">
        <v>64</v>
      </c>
      <c r="L99" s="28" t="s">
        <v>64</v>
      </c>
      <c r="M99" s="34" t="s">
        <v>64</v>
      </c>
      <c r="N99" s="35" t="s">
        <v>28</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1.0</v>
      </c>
      <c r="AC99" s="42">
        <v>1.0</v>
      </c>
      <c r="AD99" s="42">
        <v>0.0</v>
      </c>
      <c r="AE99" s="42">
        <v>0.0</v>
      </c>
      <c r="AF99" s="42">
        <v>0.0</v>
      </c>
      <c r="AG99" s="25"/>
      <c r="AH99" s="25"/>
      <c r="AI99" s="25"/>
      <c r="AJ99" s="25"/>
      <c r="AK99" s="25"/>
      <c r="AL99" s="25"/>
    </row>
    <row r="100">
      <c r="A100" s="26"/>
      <c r="B100" s="25"/>
      <c r="C100" s="25"/>
      <c r="D100" s="28"/>
      <c r="E100" s="29"/>
      <c r="F100" s="30"/>
      <c r="G100" s="59"/>
      <c r="H100" s="34"/>
      <c r="I100" s="35"/>
      <c r="J100" s="36"/>
      <c r="K100" s="28"/>
      <c r="L100" s="28"/>
      <c r="M100" s="34"/>
      <c r="N100" s="35"/>
      <c r="O100" s="36"/>
      <c r="P100" s="28"/>
      <c r="Q100" s="37"/>
      <c r="R100" s="38"/>
      <c r="S100" s="39"/>
      <c r="T100" s="40"/>
      <c r="U100" s="40"/>
      <c r="V100" s="40"/>
      <c r="W100" s="40"/>
      <c r="X100" s="39"/>
      <c r="Y100" s="41"/>
      <c r="Z100" s="41"/>
      <c r="AA100" s="41"/>
      <c r="AB100" s="42"/>
      <c r="AC100" s="42"/>
      <c r="AD100" s="42"/>
      <c r="AE100" s="42"/>
      <c r="AF100" s="42"/>
      <c r="AG100" s="25"/>
      <c r="AH100" s="25"/>
      <c r="AI100" s="25"/>
      <c r="AJ100" s="25"/>
      <c r="AK100" s="25"/>
      <c r="AL100" s="25"/>
    </row>
    <row r="101">
      <c r="A101" s="26"/>
      <c r="B101" s="25"/>
      <c r="C101" s="25"/>
      <c r="D101" s="28"/>
      <c r="E101" s="29"/>
      <c r="F101" s="30"/>
      <c r="G101" s="59"/>
      <c r="H101" s="34"/>
      <c r="I101" s="35"/>
      <c r="J101" s="36"/>
      <c r="K101" s="28"/>
      <c r="L101" s="28"/>
      <c r="M101" s="34"/>
      <c r="N101" s="35"/>
      <c r="O101" s="36"/>
      <c r="P101" s="28"/>
      <c r="Q101" s="37"/>
      <c r="R101" s="38"/>
      <c r="S101" s="39"/>
      <c r="T101" s="40"/>
      <c r="U101" s="40"/>
      <c r="V101" s="40"/>
      <c r="W101" s="40"/>
      <c r="X101" s="39"/>
      <c r="Y101" s="41"/>
      <c r="Z101" s="41"/>
      <c r="AA101" s="41"/>
      <c r="AB101" s="42"/>
      <c r="AC101" s="42"/>
      <c r="AD101" s="42"/>
      <c r="AE101" s="42"/>
      <c r="AF101" s="42"/>
      <c r="AG101" s="25"/>
      <c r="AH101" s="25"/>
      <c r="AI101" s="25"/>
      <c r="AJ101" s="25"/>
      <c r="AK101" s="25"/>
      <c r="AL101" s="25"/>
    </row>
    <row r="102">
      <c r="A102" s="26"/>
      <c r="B102" s="25"/>
      <c r="C102" s="25"/>
      <c r="D102" s="28"/>
      <c r="E102" s="29"/>
      <c r="F102" s="30"/>
      <c r="G102" s="59"/>
      <c r="H102" s="34"/>
      <c r="I102" s="35"/>
      <c r="J102" s="36"/>
      <c r="K102" s="28"/>
      <c r="L102" s="28"/>
      <c r="M102" s="34"/>
      <c r="N102" s="35"/>
      <c r="O102" s="36"/>
      <c r="P102" s="28"/>
      <c r="Q102" s="37"/>
      <c r="R102" s="38"/>
      <c r="S102" s="39"/>
      <c r="T102" s="40"/>
      <c r="U102" s="40"/>
      <c r="V102" s="40"/>
      <c r="W102" s="40"/>
      <c r="X102" s="39"/>
      <c r="Y102" s="41"/>
      <c r="Z102" s="41"/>
      <c r="AA102" s="41"/>
      <c r="AB102" s="42"/>
      <c r="AC102" s="42"/>
      <c r="AD102" s="42"/>
      <c r="AE102" s="42"/>
      <c r="AF102" s="42"/>
      <c r="AG102" s="25"/>
      <c r="AH102" s="25"/>
      <c r="AI102" s="25"/>
      <c r="AJ102" s="25"/>
      <c r="AK102" s="25"/>
      <c r="AL102" s="25"/>
    </row>
    <row r="103">
      <c r="A103" s="26"/>
      <c r="B103" s="25"/>
      <c r="C103" s="25"/>
      <c r="D103" s="28"/>
      <c r="E103" s="29"/>
      <c r="F103" s="30"/>
      <c r="G103" s="59"/>
      <c r="H103" s="34"/>
      <c r="I103" s="35"/>
      <c r="J103" s="36"/>
      <c r="K103" s="28"/>
      <c r="L103" s="28"/>
      <c r="M103" s="34"/>
      <c r="N103" s="35"/>
      <c r="O103" s="36"/>
      <c r="P103" s="28"/>
      <c r="Q103" s="37"/>
      <c r="R103" s="38"/>
      <c r="S103" s="39"/>
      <c r="T103" s="40"/>
      <c r="U103" s="40"/>
      <c r="V103" s="40"/>
      <c r="W103" s="40"/>
      <c r="X103" s="39"/>
      <c r="Y103" s="41"/>
      <c r="Z103" s="41"/>
      <c r="AA103" s="41"/>
      <c r="AB103" s="42"/>
      <c r="AC103" s="42"/>
      <c r="AD103" s="42"/>
      <c r="AE103" s="42"/>
      <c r="AF103" s="42"/>
      <c r="AG103" s="25"/>
      <c r="AH103" s="25"/>
      <c r="AI103" s="25"/>
      <c r="AJ103" s="25"/>
      <c r="AK103" s="25"/>
      <c r="AL103" s="25"/>
    </row>
    <row r="104">
      <c r="A104" s="26"/>
      <c r="B104" s="25"/>
      <c r="C104" s="25"/>
      <c r="D104" s="28"/>
      <c r="E104" s="29"/>
      <c r="F104" s="30"/>
      <c r="G104" s="59"/>
      <c r="H104" s="34"/>
      <c r="I104" s="35"/>
      <c r="J104" s="36"/>
      <c r="K104" s="28"/>
      <c r="L104" s="28"/>
      <c r="M104" s="34"/>
      <c r="N104" s="35"/>
      <c r="O104" s="36"/>
      <c r="P104" s="28"/>
      <c r="Q104" s="37"/>
      <c r="R104" s="38"/>
      <c r="S104" s="39"/>
      <c r="T104" s="40"/>
      <c r="U104" s="40"/>
      <c r="V104" s="40"/>
      <c r="W104" s="40"/>
      <c r="X104" s="39"/>
      <c r="Y104" s="41"/>
      <c r="Z104" s="41"/>
      <c r="AA104" s="41"/>
      <c r="AB104" s="42"/>
      <c r="AC104" s="42"/>
      <c r="AD104" s="42"/>
      <c r="AE104" s="42"/>
      <c r="AF104" s="42"/>
      <c r="AG104" s="25"/>
      <c r="AH104" s="25"/>
      <c r="AI104" s="25"/>
      <c r="AJ104" s="25"/>
      <c r="AK104" s="25"/>
      <c r="AL104" s="25"/>
    </row>
    <row r="105">
      <c r="A105" s="26"/>
      <c r="B105" s="25"/>
      <c r="C105" s="25"/>
      <c r="D105" s="28"/>
      <c r="E105" s="29"/>
      <c r="F105" s="30"/>
      <c r="G105" s="59"/>
      <c r="H105" s="34"/>
      <c r="I105" s="35"/>
      <c r="J105" s="36"/>
      <c r="K105" s="28"/>
      <c r="L105" s="28"/>
      <c r="M105" s="34"/>
      <c r="N105" s="35"/>
      <c r="O105" s="36"/>
      <c r="P105" s="28"/>
      <c r="Q105" s="37"/>
      <c r="R105" s="38"/>
      <c r="S105" s="39"/>
      <c r="T105" s="40"/>
      <c r="U105" s="40"/>
      <c r="V105" s="40"/>
      <c r="W105" s="40"/>
      <c r="X105" s="39"/>
      <c r="Y105" s="41"/>
      <c r="Z105" s="41"/>
      <c r="AA105" s="41"/>
      <c r="AB105" s="42"/>
      <c r="AC105" s="42"/>
      <c r="AD105" s="42"/>
      <c r="AE105" s="42"/>
      <c r="AF105" s="42"/>
      <c r="AG105" s="25"/>
      <c r="AH105" s="25"/>
      <c r="AI105" s="25"/>
      <c r="AJ105" s="25"/>
      <c r="AK105" s="25"/>
      <c r="AL105" s="25"/>
    </row>
    <row r="106">
      <c r="A106" s="26"/>
      <c r="B106" s="25"/>
      <c r="C106" s="25"/>
      <c r="D106" s="28"/>
      <c r="E106" s="29"/>
      <c r="F106" s="30"/>
      <c r="G106" s="59"/>
      <c r="H106" s="34"/>
      <c r="I106" s="35"/>
      <c r="J106" s="36"/>
      <c r="K106" s="28"/>
      <c r="L106" s="28"/>
      <c r="M106" s="34"/>
      <c r="N106" s="35"/>
      <c r="O106" s="36"/>
      <c r="P106" s="28"/>
      <c r="Q106" s="37"/>
      <c r="R106" s="38"/>
      <c r="S106" s="39"/>
      <c r="T106" s="40"/>
      <c r="U106" s="40"/>
      <c r="V106" s="40"/>
      <c r="W106" s="40"/>
      <c r="X106" s="39"/>
      <c r="Y106" s="41"/>
      <c r="Z106" s="41"/>
      <c r="AA106" s="41"/>
      <c r="AB106" s="42"/>
      <c r="AC106" s="42"/>
      <c r="AD106" s="42"/>
      <c r="AE106" s="42"/>
      <c r="AF106" s="42"/>
      <c r="AG106" s="25"/>
      <c r="AH106" s="25"/>
      <c r="AI106" s="25"/>
      <c r="AJ106" s="25"/>
      <c r="AK106" s="25"/>
      <c r="AL106" s="25"/>
    </row>
    <row r="107">
      <c r="A107" s="26"/>
      <c r="B107" s="25"/>
      <c r="C107" s="25"/>
      <c r="D107" s="28"/>
      <c r="E107" s="29"/>
      <c r="F107" s="30"/>
      <c r="G107" s="59"/>
      <c r="H107" s="34"/>
      <c r="I107" s="35"/>
      <c r="J107" s="36"/>
      <c r="K107" s="28"/>
      <c r="L107" s="28"/>
      <c r="M107" s="34"/>
      <c r="N107" s="35"/>
      <c r="O107" s="36"/>
      <c r="P107" s="28"/>
      <c r="Q107" s="37"/>
      <c r="R107" s="38"/>
      <c r="S107" s="39"/>
      <c r="T107" s="40"/>
      <c r="U107" s="40"/>
      <c r="V107" s="40"/>
      <c r="W107" s="40"/>
      <c r="X107" s="39"/>
      <c r="Y107" s="41"/>
      <c r="Z107" s="41"/>
      <c r="AA107" s="41"/>
      <c r="AB107" s="42"/>
      <c r="AC107" s="42"/>
      <c r="AD107" s="42"/>
      <c r="AE107" s="42"/>
      <c r="AF107" s="42"/>
      <c r="AG107" s="25"/>
      <c r="AH107" s="25"/>
      <c r="AI107" s="25"/>
      <c r="AJ107" s="25"/>
      <c r="AK107" s="25"/>
      <c r="AL107" s="25"/>
    </row>
    <row r="108">
      <c r="A108" s="26"/>
      <c r="B108" s="25"/>
      <c r="C108" s="25"/>
      <c r="D108" s="28"/>
      <c r="E108" s="29"/>
      <c r="F108" s="30"/>
      <c r="G108" s="59"/>
      <c r="H108" s="34"/>
      <c r="I108" s="35"/>
      <c r="J108" s="36"/>
      <c r="K108" s="28"/>
      <c r="L108" s="28"/>
      <c r="M108" s="34"/>
      <c r="N108" s="35"/>
      <c r="O108" s="36"/>
      <c r="P108" s="28"/>
      <c r="Q108" s="37"/>
      <c r="R108" s="38"/>
      <c r="S108" s="39"/>
      <c r="T108" s="40"/>
      <c r="U108" s="40"/>
      <c r="V108" s="40"/>
      <c r="W108" s="40"/>
      <c r="X108" s="39"/>
      <c r="Y108" s="41"/>
      <c r="Z108" s="41"/>
      <c r="AA108" s="41"/>
      <c r="AB108" s="42"/>
      <c r="AC108" s="42"/>
      <c r="AD108" s="42"/>
      <c r="AE108" s="42"/>
      <c r="AF108" s="42"/>
      <c r="AG108" s="25"/>
      <c r="AH108" s="25"/>
      <c r="AI108" s="25"/>
      <c r="AJ108" s="25"/>
      <c r="AK108" s="25"/>
      <c r="AL108" s="25"/>
    </row>
    <row r="109">
      <c r="A109" s="26"/>
      <c r="B109" s="25"/>
      <c r="C109" s="25"/>
      <c r="D109" s="28"/>
      <c r="E109" s="29"/>
      <c r="F109" s="30"/>
      <c r="G109" s="59"/>
      <c r="H109" s="34"/>
      <c r="I109" s="35"/>
      <c r="J109" s="36"/>
      <c r="K109" s="28"/>
      <c r="L109" s="28"/>
      <c r="M109" s="34"/>
      <c r="N109" s="35"/>
      <c r="O109" s="36"/>
      <c r="P109" s="28"/>
      <c r="Q109" s="37"/>
      <c r="R109" s="38"/>
      <c r="S109" s="39"/>
      <c r="T109" s="40"/>
      <c r="U109" s="40"/>
      <c r="V109" s="40"/>
      <c r="W109" s="40"/>
      <c r="X109" s="39"/>
      <c r="Y109" s="41"/>
      <c r="Z109" s="41"/>
      <c r="AA109" s="41"/>
      <c r="AB109" s="42"/>
      <c r="AC109" s="42"/>
      <c r="AD109" s="42"/>
      <c r="AE109" s="42"/>
      <c r="AF109" s="42"/>
      <c r="AG109" s="25"/>
      <c r="AH109" s="25"/>
      <c r="AI109" s="25"/>
      <c r="AJ109" s="25"/>
      <c r="AK109" s="25"/>
      <c r="AL109" s="25"/>
    </row>
    <row r="110">
      <c r="A110" s="26"/>
      <c r="B110" s="25"/>
      <c r="C110" s="25"/>
      <c r="D110" s="28"/>
      <c r="E110" s="29"/>
      <c r="F110" s="30"/>
      <c r="G110" s="59"/>
      <c r="H110" s="34"/>
      <c r="I110" s="35"/>
      <c r="J110" s="36"/>
      <c r="K110" s="28"/>
      <c r="L110" s="28"/>
      <c r="M110" s="34"/>
      <c r="N110" s="35"/>
      <c r="O110" s="36"/>
      <c r="P110" s="28"/>
      <c r="Q110" s="37"/>
      <c r="R110" s="38"/>
      <c r="S110" s="39"/>
      <c r="T110" s="40"/>
      <c r="U110" s="40"/>
      <c r="V110" s="40"/>
      <c r="W110" s="40"/>
      <c r="X110" s="39"/>
      <c r="Y110" s="41"/>
      <c r="Z110" s="41"/>
      <c r="AA110" s="41"/>
      <c r="AB110" s="42"/>
      <c r="AC110" s="42"/>
      <c r="AD110" s="42"/>
      <c r="AE110" s="42"/>
      <c r="AF110" s="42"/>
      <c r="AG110" s="25"/>
      <c r="AH110" s="25"/>
      <c r="AI110" s="25"/>
      <c r="AJ110" s="25"/>
      <c r="AK110" s="25"/>
      <c r="AL110" s="25"/>
    </row>
    <row r="111">
      <c r="A111" s="26"/>
      <c r="B111" s="25"/>
      <c r="C111" s="25"/>
      <c r="D111" s="28"/>
      <c r="E111" s="29"/>
      <c r="F111" s="30"/>
      <c r="G111" s="59"/>
      <c r="H111" s="34"/>
      <c r="I111" s="35"/>
      <c r="J111" s="36"/>
      <c r="K111" s="28"/>
      <c r="L111" s="28"/>
      <c r="M111" s="34"/>
      <c r="N111" s="35"/>
      <c r="O111" s="36"/>
      <c r="P111" s="28"/>
      <c r="Q111" s="37"/>
      <c r="R111" s="38"/>
      <c r="S111" s="39"/>
      <c r="T111" s="40"/>
      <c r="U111" s="40"/>
      <c r="V111" s="40"/>
      <c r="W111" s="40"/>
      <c r="X111" s="39"/>
      <c r="Y111" s="41"/>
      <c r="Z111" s="41"/>
      <c r="AA111" s="41"/>
      <c r="AB111" s="42"/>
      <c r="AC111" s="42"/>
      <c r="AD111" s="42"/>
      <c r="AE111" s="42"/>
      <c r="AF111" s="42"/>
      <c r="AG111" s="25"/>
      <c r="AH111" s="25"/>
      <c r="AI111" s="25"/>
      <c r="AJ111" s="25"/>
      <c r="AK111" s="25"/>
      <c r="AL111" s="25"/>
    </row>
    <row r="112">
      <c r="A112" s="26"/>
      <c r="B112" s="25"/>
      <c r="C112" s="25"/>
      <c r="D112" s="28"/>
      <c r="E112" s="29"/>
      <c r="F112" s="30"/>
      <c r="G112" s="59"/>
      <c r="H112" s="34"/>
      <c r="I112" s="35"/>
      <c r="J112" s="36"/>
      <c r="K112" s="28"/>
      <c r="L112" s="28"/>
      <c r="M112" s="34"/>
      <c r="N112" s="35"/>
      <c r="O112" s="36"/>
      <c r="P112" s="28"/>
      <c r="Q112" s="37"/>
      <c r="R112" s="38"/>
      <c r="S112" s="39"/>
      <c r="T112" s="40"/>
      <c r="U112" s="40"/>
      <c r="V112" s="40"/>
      <c r="W112" s="40"/>
      <c r="X112" s="39"/>
      <c r="Y112" s="41"/>
      <c r="Z112" s="41"/>
      <c r="AA112" s="41"/>
      <c r="AB112" s="42"/>
      <c r="AC112" s="42"/>
      <c r="AD112" s="42"/>
      <c r="AE112" s="42"/>
      <c r="AF112" s="42"/>
      <c r="AG112" s="25"/>
      <c r="AH112" s="25"/>
      <c r="AI112" s="25"/>
      <c r="AJ112" s="25"/>
      <c r="AK112" s="25"/>
      <c r="AL112" s="25"/>
    </row>
    <row r="113">
      <c r="A113" s="26"/>
      <c r="B113" s="25"/>
      <c r="C113" s="25"/>
      <c r="D113" s="28"/>
      <c r="E113" s="29"/>
      <c r="F113" s="30"/>
      <c r="G113" s="59"/>
      <c r="H113" s="34"/>
      <c r="I113" s="35"/>
      <c r="J113" s="36"/>
      <c r="K113" s="28"/>
      <c r="L113" s="28"/>
      <c r="M113" s="34"/>
      <c r="N113" s="35"/>
      <c r="O113" s="36"/>
      <c r="P113" s="28"/>
      <c r="Q113" s="37"/>
      <c r="R113" s="38"/>
      <c r="S113" s="39"/>
      <c r="T113" s="40"/>
      <c r="U113" s="40"/>
      <c r="V113" s="40"/>
      <c r="W113" s="40"/>
      <c r="X113" s="39"/>
      <c r="Y113" s="41"/>
      <c r="Z113" s="41"/>
      <c r="AA113" s="41"/>
      <c r="AB113" s="42"/>
      <c r="AC113" s="42"/>
      <c r="AD113" s="42"/>
      <c r="AE113" s="42"/>
      <c r="AF113" s="42"/>
      <c r="AG113" s="25"/>
      <c r="AH113" s="25"/>
      <c r="AI113" s="25"/>
      <c r="AJ113" s="25"/>
      <c r="AK113" s="25"/>
      <c r="AL113" s="25"/>
    </row>
    <row r="114">
      <c r="A114" s="26"/>
      <c r="B114" s="25"/>
      <c r="C114" s="25"/>
      <c r="D114" s="28"/>
      <c r="E114" s="29"/>
      <c r="F114" s="30"/>
      <c r="G114" s="59"/>
      <c r="H114" s="34"/>
      <c r="I114" s="35"/>
      <c r="J114" s="36"/>
      <c r="K114" s="28"/>
      <c r="L114" s="28"/>
      <c r="M114" s="34"/>
      <c r="N114" s="35"/>
      <c r="O114" s="36"/>
      <c r="P114" s="28"/>
      <c r="Q114" s="37"/>
      <c r="R114" s="38"/>
      <c r="S114" s="39"/>
      <c r="T114" s="40"/>
      <c r="U114" s="40"/>
      <c r="V114" s="40"/>
      <c r="W114" s="40"/>
      <c r="X114" s="39"/>
      <c r="Y114" s="41"/>
      <c r="Z114" s="41"/>
      <c r="AA114" s="41"/>
      <c r="AB114" s="42"/>
      <c r="AC114" s="42"/>
      <c r="AD114" s="42"/>
      <c r="AE114" s="42"/>
      <c r="AF114" s="42"/>
      <c r="AG114" s="25"/>
      <c r="AH114" s="25"/>
      <c r="AI114" s="25"/>
      <c r="AJ114" s="25"/>
      <c r="AK114" s="25"/>
      <c r="AL114" s="25"/>
    </row>
    <row r="115">
      <c r="A115" s="26"/>
      <c r="B115" s="25"/>
      <c r="C115" s="25"/>
      <c r="D115" s="28"/>
      <c r="E115" s="29"/>
      <c r="F115" s="30"/>
      <c r="G115" s="59"/>
      <c r="H115" s="34"/>
      <c r="I115" s="35"/>
      <c r="J115" s="36"/>
      <c r="K115" s="28"/>
      <c r="L115" s="28"/>
      <c r="M115" s="34"/>
      <c r="N115" s="35"/>
      <c r="O115" s="36"/>
      <c r="P115" s="28"/>
      <c r="Q115" s="37"/>
      <c r="R115" s="38"/>
      <c r="S115" s="39"/>
      <c r="T115" s="40"/>
      <c r="U115" s="40"/>
      <c r="V115" s="40"/>
      <c r="W115" s="40"/>
      <c r="X115" s="39"/>
      <c r="Y115" s="41"/>
      <c r="Z115" s="41"/>
      <c r="AA115" s="41"/>
      <c r="AB115" s="42"/>
      <c r="AC115" s="42"/>
      <c r="AD115" s="42"/>
      <c r="AE115" s="42"/>
      <c r="AF115" s="42"/>
      <c r="AG115" s="25"/>
      <c r="AH115" s="25"/>
      <c r="AI115" s="25"/>
      <c r="AJ115" s="25"/>
      <c r="AK115" s="25"/>
      <c r="AL115" s="25"/>
    </row>
    <row r="116">
      <c r="A116" s="26"/>
      <c r="B116" s="25"/>
      <c r="C116" s="25"/>
      <c r="D116" s="28"/>
      <c r="E116" s="29"/>
      <c r="F116" s="30"/>
      <c r="G116" s="59"/>
      <c r="H116" s="34"/>
      <c r="I116" s="35"/>
      <c r="J116" s="36"/>
      <c r="K116" s="28"/>
      <c r="L116" s="28"/>
      <c r="M116" s="34"/>
      <c r="N116" s="35"/>
      <c r="O116" s="36"/>
      <c r="P116" s="28"/>
      <c r="Q116" s="37"/>
      <c r="R116" s="38"/>
      <c r="S116" s="39"/>
      <c r="T116" s="40"/>
      <c r="U116" s="40"/>
      <c r="V116" s="40"/>
      <c r="W116" s="40"/>
      <c r="X116" s="39"/>
      <c r="Y116" s="41"/>
      <c r="Z116" s="41"/>
      <c r="AA116" s="41"/>
      <c r="AB116" s="42"/>
      <c r="AC116" s="42"/>
      <c r="AD116" s="42"/>
      <c r="AE116" s="42"/>
      <c r="AF116" s="42"/>
      <c r="AG116" s="25"/>
      <c r="AH116" s="25"/>
      <c r="AI116" s="25"/>
      <c r="AJ116" s="25"/>
      <c r="AK116" s="25"/>
      <c r="AL116" s="25"/>
    </row>
    <row r="117">
      <c r="A117" s="26"/>
      <c r="B117" s="25"/>
      <c r="C117" s="25"/>
      <c r="D117" s="28"/>
      <c r="E117" s="29"/>
      <c r="F117" s="30"/>
      <c r="G117" s="59"/>
      <c r="H117" s="34"/>
      <c r="I117" s="35"/>
      <c r="J117" s="36"/>
      <c r="K117" s="28"/>
      <c r="L117" s="28"/>
      <c r="M117" s="34"/>
      <c r="N117" s="35"/>
      <c r="O117" s="36"/>
      <c r="P117" s="28"/>
      <c r="Q117" s="37"/>
      <c r="R117" s="38"/>
      <c r="S117" s="39"/>
      <c r="T117" s="40"/>
      <c r="U117" s="40"/>
      <c r="V117" s="40"/>
      <c r="W117" s="40"/>
      <c r="X117" s="39"/>
      <c r="Y117" s="41"/>
      <c r="Z117" s="41"/>
      <c r="AA117" s="41"/>
      <c r="AB117" s="42"/>
      <c r="AC117" s="42"/>
      <c r="AD117" s="42"/>
      <c r="AE117" s="42"/>
      <c r="AF117" s="42"/>
      <c r="AG117" s="25"/>
      <c r="AH117" s="25"/>
      <c r="AI117" s="25"/>
      <c r="AJ117" s="25"/>
      <c r="AK117" s="25"/>
      <c r="AL117" s="25"/>
    </row>
    <row r="118">
      <c r="A118" s="26"/>
      <c r="B118" s="25"/>
      <c r="C118" s="25"/>
      <c r="D118" s="28"/>
      <c r="E118" s="29"/>
      <c r="F118" s="30"/>
      <c r="G118" s="59"/>
      <c r="H118" s="34"/>
      <c r="I118" s="35"/>
      <c r="J118" s="36"/>
      <c r="K118" s="28"/>
      <c r="L118" s="28"/>
      <c r="M118" s="34"/>
      <c r="N118" s="35"/>
      <c r="O118" s="36"/>
      <c r="P118" s="28"/>
      <c r="Q118" s="37"/>
      <c r="R118" s="38"/>
      <c r="S118" s="39"/>
      <c r="T118" s="40"/>
      <c r="U118" s="40"/>
      <c r="V118" s="40"/>
      <c r="W118" s="40"/>
      <c r="X118" s="39"/>
      <c r="Y118" s="41"/>
      <c r="Z118" s="41"/>
      <c r="AA118" s="41"/>
      <c r="AB118" s="42"/>
      <c r="AC118" s="42"/>
      <c r="AD118" s="42"/>
      <c r="AE118" s="42"/>
      <c r="AF118" s="42"/>
      <c r="AG118" s="25"/>
      <c r="AH118" s="25"/>
      <c r="AI118" s="25"/>
      <c r="AJ118" s="25"/>
      <c r="AK118" s="25"/>
      <c r="AL118" s="25"/>
    </row>
    <row r="119">
      <c r="A119" s="26"/>
      <c r="B119" s="25"/>
      <c r="C119" s="25"/>
      <c r="D119" s="28"/>
      <c r="E119" s="29"/>
      <c r="F119" s="30"/>
      <c r="G119" s="59"/>
      <c r="H119" s="34"/>
      <c r="I119" s="35"/>
      <c r="J119" s="36"/>
      <c r="K119" s="28"/>
      <c r="L119" s="28"/>
      <c r="M119" s="34"/>
      <c r="N119" s="35"/>
      <c r="O119" s="36"/>
      <c r="P119" s="28"/>
      <c r="Q119" s="37"/>
      <c r="R119" s="38"/>
      <c r="S119" s="39"/>
      <c r="T119" s="40"/>
      <c r="U119" s="40"/>
      <c r="V119" s="40"/>
      <c r="W119" s="40"/>
      <c r="X119" s="39"/>
      <c r="Y119" s="41"/>
      <c r="Z119" s="41"/>
      <c r="AA119" s="41"/>
      <c r="AB119" s="42"/>
      <c r="AC119" s="42"/>
      <c r="AD119" s="42"/>
      <c r="AE119" s="42"/>
      <c r="AF119" s="42"/>
      <c r="AG119" s="25"/>
      <c r="AH119" s="25"/>
      <c r="AI119" s="25"/>
      <c r="AJ119" s="25"/>
      <c r="AK119" s="25"/>
      <c r="AL119" s="25"/>
    </row>
    <row r="120">
      <c r="A120" s="26"/>
      <c r="B120" s="25"/>
      <c r="C120" s="25"/>
      <c r="D120" s="28"/>
      <c r="E120" s="29"/>
      <c r="F120" s="30"/>
      <c r="G120" s="59"/>
      <c r="H120" s="34"/>
      <c r="I120" s="35"/>
      <c r="J120" s="36"/>
      <c r="K120" s="28"/>
      <c r="L120" s="28"/>
      <c r="M120" s="34"/>
      <c r="N120" s="35"/>
      <c r="O120" s="36"/>
      <c r="P120" s="28"/>
      <c r="Q120" s="37"/>
      <c r="R120" s="38"/>
      <c r="S120" s="39"/>
      <c r="T120" s="40"/>
      <c r="U120" s="40"/>
      <c r="V120" s="40"/>
      <c r="W120" s="40"/>
      <c r="X120" s="39"/>
      <c r="Y120" s="41"/>
      <c r="Z120" s="41"/>
      <c r="AA120" s="41"/>
      <c r="AB120" s="42"/>
      <c r="AC120" s="42"/>
      <c r="AD120" s="42"/>
      <c r="AE120" s="42"/>
      <c r="AF120" s="42"/>
      <c r="AG120" s="25"/>
      <c r="AH120" s="25"/>
      <c r="AI120" s="25"/>
      <c r="AJ120" s="25"/>
      <c r="AK120" s="25"/>
      <c r="AL120" s="25"/>
    </row>
    <row r="121">
      <c r="A121" s="26"/>
      <c r="B121" s="25"/>
      <c r="C121" s="25"/>
      <c r="D121" s="28"/>
      <c r="E121" s="29"/>
      <c r="F121" s="30"/>
      <c r="G121" s="59"/>
      <c r="H121" s="34"/>
      <c r="I121" s="35"/>
      <c r="J121" s="36"/>
      <c r="K121" s="28"/>
      <c r="L121" s="28"/>
      <c r="M121" s="34"/>
      <c r="N121" s="35"/>
      <c r="O121" s="36"/>
      <c r="P121" s="28"/>
      <c r="Q121" s="37"/>
      <c r="R121" s="38"/>
      <c r="S121" s="39"/>
      <c r="T121" s="40"/>
      <c r="U121" s="40"/>
      <c r="V121" s="40"/>
      <c r="W121" s="40"/>
      <c r="X121" s="39"/>
      <c r="Y121" s="41"/>
      <c r="Z121" s="41"/>
      <c r="AA121" s="41"/>
      <c r="AB121" s="42"/>
      <c r="AC121" s="42"/>
      <c r="AD121" s="42"/>
      <c r="AE121" s="42"/>
      <c r="AF121" s="42"/>
      <c r="AG121" s="25"/>
      <c r="AH121" s="25"/>
      <c r="AI121" s="25"/>
      <c r="AJ121" s="25"/>
      <c r="AK121" s="25"/>
      <c r="AL121" s="25"/>
    </row>
    <row r="122">
      <c r="A122" s="26"/>
      <c r="B122" s="25"/>
      <c r="C122" s="25"/>
      <c r="D122" s="28"/>
      <c r="E122" s="29"/>
      <c r="F122" s="30"/>
      <c r="G122" s="59"/>
      <c r="H122" s="34"/>
      <c r="I122" s="35"/>
      <c r="J122" s="36"/>
      <c r="K122" s="28"/>
      <c r="L122" s="28"/>
      <c r="M122" s="34"/>
      <c r="N122" s="35"/>
      <c r="O122" s="36"/>
      <c r="P122" s="28"/>
      <c r="Q122" s="37"/>
      <c r="R122" s="38"/>
      <c r="S122" s="39"/>
      <c r="T122" s="40"/>
      <c r="U122" s="40"/>
      <c r="V122" s="40"/>
      <c r="W122" s="40"/>
      <c r="X122" s="39"/>
      <c r="Y122" s="41"/>
      <c r="Z122" s="41"/>
      <c r="AA122" s="41"/>
      <c r="AB122" s="42"/>
      <c r="AC122" s="42"/>
      <c r="AD122" s="42"/>
      <c r="AE122" s="42"/>
      <c r="AF122" s="42"/>
      <c r="AG122" s="25"/>
      <c r="AH122" s="25"/>
      <c r="AI122" s="25"/>
      <c r="AJ122" s="25"/>
      <c r="AK122" s="25"/>
      <c r="AL122" s="25"/>
    </row>
    <row r="123">
      <c r="A123" s="26"/>
      <c r="B123" s="25"/>
      <c r="C123" s="25"/>
      <c r="D123" s="28"/>
      <c r="E123" s="29"/>
      <c r="F123" s="30"/>
      <c r="G123" s="59"/>
      <c r="H123" s="34"/>
      <c r="I123" s="35"/>
      <c r="J123" s="36"/>
      <c r="K123" s="28"/>
      <c r="L123" s="28"/>
      <c r="M123" s="34"/>
      <c r="N123" s="35"/>
      <c r="O123" s="36"/>
      <c r="P123" s="28"/>
      <c r="Q123" s="37"/>
      <c r="R123" s="38"/>
      <c r="S123" s="39"/>
      <c r="T123" s="40"/>
      <c r="U123" s="40"/>
      <c r="V123" s="40"/>
      <c r="W123" s="40"/>
      <c r="X123" s="39"/>
      <c r="Y123" s="41"/>
      <c r="Z123" s="41"/>
      <c r="AA123" s="41"/>
      <c r="AB123" s="42"/>
      <c r="AC123" s="42"/>
      <c r="AD123" s="42"/>
      <c r="AE123" s="42"/>
      <c r="AF123" s="42"/>
      <c r="AG123" s="25"/>
      <c r="AH123" s="25"/>
      <c r="AI123" s="25"/>
      <c r="AJ123" s="25"/>
      <c r="AK123" s="25"/>
      <c r="AL123" s="25"/>
    </row>
    <row r="124">
      <c r="A124" s="26"/>
      <c r="B124" s="25"/>
      <c r="C124" s="25"/>
      <c r="D124" s="28"/>
      <c r="E124" s="29"/>
      <c r="F124" s="30"/>
      <c r="G124" s="59"/>
      <c r="H124" s="34"/>
      <c r="I124" s="35"/>
      <c r="J124" s="36"/>
      <c r="K124" s="28"/>
      <c r="L124" s="28"/>
      <c r="M124" s="34"/>
      <c r="N124" s="35"/>
      <c r="O124" s="36"/>
      <c r="P124" s="28"/>
      <c r="Q124" s="37"/>
      <c r="R124" s="38"/>
      <c r="S124" s="39"/>
      <c r="T124" s="40"/>
      <c r="U124" s="40"/>
      <c r="V124" s="40"/>
      <c r="W124" s="40"/>
      <c r="X124" s="39"/>
      <c r="Y124" s="41"/>
      <c r="Z124" s="41"/>
      <c r="AA124" s="41"/>
      <c r="AB124" s="42"/>
      <c r="AC124" s="42"/>
      <c r="AD124" s="42"/>
      <c r="AE124" s="42"/>
      <c r="AF124" s="42"/>
      <c r="AG124" s="25"/>
      <c r="AH124" s="25"/>
      <c r="AI124" s="25"/>
      <c r="AJ124" s="25"/>
      <c r="AK124" s="25"/>
      <c r="AL124" s="25"/>
    </row>
    <row r="125">
      <c r="A125" s="26"/>
      <c r="B125" s="25"/>
      <c r="C125" s="25"/>
      <c r="D125" s="28"/>
      <c r="E125" s="29"/>
      <c r="F125" s="30"/>
      <c r="G125" s="59"/>
      <c r="H125" s="34"/>
      <c r="I125" s="35"/>
      <c r="J125" s="36"/>
      <c r="K125" s="28"/>
      <c r="L125" s="28"/>
      <c r="M125" s="34"/>
      <c r="N125" s="35"/>
      <c r="O125" s="36"/>
      <c r="P125" s="28"/>
      <c r="Q125" s="37"/>
      <c r="R125" s="38"/>
      <c r="S125" s="39"/>
      <c r="T125" s="40"/>
      <c r="U125" s="40"/>
      <c r="V125" s="40"/>
      <c r="W125" s="40"/>
      <c r="X125" s="39"/>
      <c r="Y125" s="41"/>
      <c r="Z125" s="41"/>
      <c r="AA125" s="41"/>
      <c r="AB125" s="42"/>
      <c r="AC125" s="42"/>
      <c r="AD125" s="42"/>
      <c r="AE125" s="42"/>
      <c r="AF125" s="42"/>
      <c r="AG125" s="25"/>
      <c r="AH125" s="25"/>
      <c r="AI125" s="25"/>
      <c r="AJ125" s="25"/>
      <c r="AK125" s="25"/>
      <c r="AL125" s="25"/>
    </row>
    <row r="126">
      <c r="A126" s="26"/>
      <c r="B126" s="25"/>
      <c r="C126" s="25"/>
      <c r="D126" s="28"/>
      <c r="E126" s="29"/>
      <c r="F126" s="30"/>
      <c r="G126" s="59"/>
      <c r="H126" s="34"/>
      <c r="I126" s="35"/>
      <c r="J126" s="36"/>
      <c r="K126" s="28"/>
      <c r="L126" s="28"/>
      <c r="M126" s="34"/>
      <c r="N126" s="35"/>
      <c r="O126" s="36"/>
      <c r="P126" s="28"/>
      <c r="Q126" s="37"/>
      <c r="R126" s="38"/>
      <c r="S126" s="39"/>
      <c r="T126" s="40"/>
      <c r="U126" s="40"/>
      <c r="V126" s="40"/>
      <c r="W126" s="40"/>
      <c r="X126" s="39"/>
      <c r="Y126" s="41"/>
      <c r="Z126" s="41"/>
      <c r="AA126" s="41"/>
      <c r="AB126" s="42"/>
      <c r="AC126" s="42"/>
      <c r="AD126" s="42"/>
      <c r="AE126" s="42"/>
      <c r="AF126" s="42"/>
      <c r="AG126" s="25"/>
      <c r="AH126" s="25"/>
      <c r="AI126" s="25"/>
      <c r="AJ126" s="25"/>
      <c r="AK126" s="25"/>
      <c r="AL126" s="25"/>
    </row>
    <row r="127">
      <c r="A127" s="26"/>
      <c r="B127" s="25"/>
      <c r="C127" s="25"/>
      <c r="D127" s="28"/>
      <c r="E127" s="29"/>
      <c r="F127" s="30"/>
      <c r="G127" s="59"/>
      <c r="H127" s="34"/>
      <c r="I127" s="35"/>
      <c r="J127" s="36"/>
      <c r="K127" s="28"/>
      <c r="L127" s="28"/>
      <c r="M127" s="34"/>
      <c r="N127" s="35"/>
      <c r="O127" s="36"/>
      <c r="P127" s="28"/>
      <c r="Q127" s="37"/>
      <c r="R127" s="38"/>
      <c r="S127" s="39"/>
      <c r="T127" s="40"/>
      <c r="U127" s="40"/>
      <c r="V127" s="40"/>
      <c r="W127" s="40"/>
      <c r="X127" s="39"/>
      <c r="Y127" s="41"/>
      <c r="Z127" s="41"/>
      <c r="AA127" s="41"/>
      <c r="AB127" s="42"/>
      <c r="AC127" s="42"/>
      <c r="AD127" s="42"/>
      <c r="AE127" s="42"/>
      <c r="AF127" s="42"/>
      <c r="AG127" s="25"/>
      <c r="AH127" s="25"/>
      <c r="AI127" s="25"/>
      <c r="AJ127" s="25"/>
      <c r="AK127" s="25"/>
      <c r="AL127" s="25"/>
    </row>
    <row r="128">
      <c r="A128" s="26"/>
      <c r="B128" s="25"/>
      <c r="C128" s="25"/>
      <c r="D128" s="28"/>
      <c r="E128" s="29"/>
      <c r="F128" s="30"/>
      <c r="G128" s="59"/>
      <c r="H128" s="34"/>
      <c r="I128" s="35"/>
      <c r="J128" s="36"/>
      <c r="K128" s="28"/>
      <c r="L128" s="28"/>
      <c r="M128" s="34"/>
      <c r="N128" s="35"/>
      <c r="O128" s="36"/>
      <c r="P128" s="28"/>
      <c r="Q128" s="37"/>
      <c r="R128" s="38"/>
      <c r="S128" s="39"/>
      <c r="T128" s="40"/>
      <c r="U128" s="40"/>
      <c r="V128" s="40"/>
      <c r="W128" s="40"/>
      <c r="X128" s="39"/>
      <c r="Y128" s="41"/>
      <c r="Z128" s="41"/>
      <c r="AA128" s="41"/>
      <c r="AB128" s="42"/>
      <c r="AC128" s="42"/>
      <c r="AD128" s="42"/>
      <c r="AE128" s="42"/>
      <c r="AF128" s="42"/>
      <c r="AG128" s="25"/>
      <c r="AH128" s="25"/>
      <c r="AI128" s="25"/>
      <c r="AJ128" s="25"/>
      <c r="AK128" s="25"/>
      <c r="AL128" s="25"/>
    </row>
    <row r="129">
      <c r="A129" s="26"/>
      <c r="B129" s="25"/>
      <c r="C129" s="25"/>
      <c r="D129" s="28"/>
      <c r="E129" s="29"/>
      <c r="F129" s="30"/>
      <c r="G129" s="59"/>
      <c r="H129" s="34"/>
      <c r="I129" s="35"/>
      <c r="J129" s="36"/>
      <c r="K129" s="28"/>
      <c r="L129" s="28"/>
      <c r="M129" s="34"/>
      <c r="N129" s="35"/>
      <c r="O129" s="36"/>
      <c r="P129" s="28"/>
      <c r="Q129" s="37"/>
      <c r="R129" s="38"/>
      <c r="S129" s="39"/>
      <c r="T129" s="40"/>
      <c r="U129" s="40"/>
      <c r="V129" s="40"/>
      <c r="W129" s="40"/>
      <c r="X129" s="39"/>
      <c r="Y129" s="41"/>
      <c r="Z129" s="41"/>
      <c r="AA129" s="41"/>
      <c r="AB129" s="42"/>
      <c r="AC129" s="42"/>
      <c r="AD129" s="42"/>
      <c r="AE129" s="42"/>
      <c r="AF129" s="42"/>
      <c r="AG129" s="25"/>
      <c r="AH129" s="25"/>
      <c r="AI129" s="25"/>
      <c r="AJ129" s="25"/>
      <c r="AK129" s="25"/>
      <c r="AL129" s="25"/>
    </row>
    <row r="130">
      <c r="A130" s="26"/>
      <c r="B130" s="25"/>
      <c r="C130" s="25"/>
      <c r="D130" s="28"/>
      <c r="E130" s="29"/>
      <c r="F130" s="30"/>
      <c r="G130" s="59"/>
      <c r="H130" s="34"/>
      <c r="I130" s="35"/>
      <c r="J130" s="36"/>
      <c r="K130" s="28"/>
      <c r="L130" s="28"/>
      <c r="M130" s="34"/>
      <c r="N130" s="35"/>
      <c r="O130" s="36"/>
      <c r="P130" s="28"/>
      <c r="Q130" s="37"/>
      <c r="R130" s="38"/>
      <c r="S130" s="39"/>
      <c r="T130" s="40"/>
      <c r="U130" s="40"/>
      <c r="V130" s="40"/>
      <c r="W130" s="40"/>
      <c r="X130" s="39"/>
      <c r="Y130" s="41"/>
      <c r="Z130" s="41"/>
      <c r="AA130" s="41"/>
      <c r="AB130" s="42"/>
      <c r="AC130" s="42"/>
      <c r="AD130" s="42"/>
      <c r="AE130" s="42"/>
      <c r="AF130" s="42"/>
      <c r="AG130" s="25"/>
      <c r="AH130" s="25"/>
      <c r="AI130" s="25"/>
      <c r="AJ130" s="25"/>
      <c r="AK130" s="25"/>
      <c r="AL130" s="25"/>
    </row>
    <row r="131">
      <c r="A131" s="26"/>
      <c r="B131" s="25"/>
      <c r="C131" s="25"/>
      <c r="D131" s="28"/>
      <c r="E131" s="29"/>
      <c r="F131" s="30"/>
      <c r="G131" s="59"/>
      <c r="H131" s="34"/>
      <c r="I131" s="35"/>
      <c r="J131" s="36"/>
      <c r="K131" s="28"/>
      <c r="L131" s="28"/>
      <c r="M131" s="34"/>
      <c r="N131" s="35"/>
      <c r="O131" s="36"/>
      <c r="P131" s="28"/>
      <c r="Q131" s="37"/>
      <c r="R131" s="38"/>
      <c r="S131" s="39"/>
      <c r="T131" s="40"/>
      <c r="U131" s="40"/>
      <c r="V131" s="40"/>
      <c r="W131" s="40"/>
      <c r="X131" s="39"/>
      <c r="Y131" s="41"/>
      <c r="Z131" s="41"/>
      <c r="AA131" s="41"/>
      <c r="AB131" s="42"/>
      <c r="AC131" s="42"/>
      <c r="AD131" s="42"/>
      <c r="AE131" s="42"/>
      <c r="AF131" s="42"/>
      <c r="AG131" s="25"/>
      <c r="AH131" s="25"/>
      <c r="AI131" s="25"/>
      <c r="AJ131" s="25"/>
      <c r="AK131" s="25"/>
      <c r="AL131" s="25"/>
    </row>
    <row r="132">
      <c r="A132" s="26"/>
      <c r="B132" s="25"/>
      <c r="C132" s="25"/>
      <c r="D132" s="28"/>
      <c r="E132" s="29"/>
      <c r="F132" s="30"/>
      <c r="G132" s="59"/>
      <c r="H132" s="34"/>
      <c r="I132" s="35"/>
      <c r="J132" s="36"/>
      <c r="K132" s="28"/>
      <c r="L132" s="28"/>
      <c r="M132" s="34"/>
      <c r="N132" s="35"/>
      <c r="O132" s="36"/>
      <c r="P132" s="28"/>
      <c r="Q132" s="37"/>
      <c r="R132" s="38"/>
      <c r="S132" s="39"/>
      <c r="T132" s="40"/>
      <c r="U132" s="40"/>
      <c r="V132" s="40"/>
      <c r="W132" s="40"/>
      <c r="X132" s="39"/>
      <c r="Y132" s="41"/>
      <c r="Z132" s="41"/>
      <c r="AA132" s="41"/>
      <c r="AB132" s="42"/>
      <c r="AC132" s="42"/>
      <c r="AD132" s="42"/>
      <c r="AE132" s="42"/>
      <c r="AF132" s="42"/>
      <c r="AG132" s="25"/>
      <c r="AH132" s="25"/>
      <c r="AI132" s="25"/>
      <c r="AJ132" s="25"/>
      <c r="AK132" s="25"/>
      <c r="AL132" s="25"/>
    </row>
    <row r="133">
      <c r="A133" s="26"/>
      <c r="B133" s="25"/>
      <c r="C133" s="25"/>
      <c r="D133" s="28"/>
      <c r="E133" s="29"/>
      <c r="F133" s="30"/>
      <c r="G133" s="59"/>
      <c r="H133" s="34"/>
      <c r="I133" s="35"/>
      <c r="J133" s="36"/>
      <c r="K133" s="28"/>
      <c r="L133" s="28"/>
      <c r="M133" s="34"/>
      <c r="N133" s="35"/>
      <c r="O133" s="36"/>
      <c r="P133" s="28"/>
      <c r="Q133" s="37"/>
      <c r="R133" s="38"/>
      <c r="S133" s="39"/>
      <c r="T133" s="40"/>
      <c r="U133" s="40"/>
      <c r="V133" s="40"/>
      <c r="W133" s="40"/>
      <c r="X133" s="39"/>
      <c r="Y133" s="41"/>
      <c r="Z133" s="41"/>
      <c r="AA133" s="41"/>
      <c r="AB133" s="42"/>
      <c r="AC133" s="42"/>
      <c r="AD133" s="42"/>
      <c r="AE133" s="42"/>
      <c r="AF133" s="42"/>
      <c r="AG133" s="25"/>
      <c r="AH133" s="25"/>
      <c r="AI133" s="25"/>
      <c r="AJ133" s="25"/>
      <c r="AK133" s="25"/>
      <c r="AL133" s="25"/>
    </row>
    <row r="134">
      <c r="A134" s="26"/>
      <c r="B134" s="25"/>
      <c r="C134" s="25"/>
      <c r="D134" s="28"/>
      <c r="E134" s="29"/>
      <c r="F134" s="30"/>
      <c r="G134" s="59"/>
      <c r="H134" s="34"/>
      <c r="I134" s="35"/>
      <c r="J134" s="36"/>
      <c r="K134" s="28"/>
      <c r="L134" s="28"/>
      <c r="M134" s="34"/>
      <c r="N134" s="35"/>
      <c r="O134" s="36"/>
      <c r="P134" s="28"/>
      <c r="Q134" s="37"/>
      <c r="R134" s="38"/>
      <c r="S134" s="39"/>
      <c r="T134" s="40"/>
      <c r="U134" s="40"/>
      <c r="V134" s="40"/>
      <c r="W134" s="40"/>
      <c r="X134" s="39"/>
      <c r="Y134" s="41"/>
      <c r="Z134" s="41"/>
      <c r="AA134" s="41"/>
      <c r="AB134" s="42"/>
      <c r="AC134" s="42"/>
      <c r="AD134" s="42"/>
      <c r="AE134" s="42"/>
      <c r="AF134" s="42"/>
      <c r="AG134" s="25"/>
      <c r="AH134" s="25"/>
      <c r="AI134" s="25"/>
      <c r="AJ134" s="25"/>
      <c r="AK134" s="25"/>
      <c r="AL134" s="25"/>
    </row>
    <row r="135">
      <c r="A135" s="26"/>
      <c r="B135" s="25"/>
      <c r="C135" s="25"/>
      <c r="D135" s="28"/>
      <c r="E135" s="29"/>
      <c r="F135" s="30"/>
      <c r="G135" s="59"/>
      <c r="H135" s="34"/>
      <c r="I135" s="35"/>
      <c r="J135" s="36"/>
      <c r="K135" s="28"/>
      <c r="L135" s="28"/>
      <c r="M135" s="34"/>
      <c r="N135" s="35"/>
      <c r="O135" s="36"/>
      <c r="P135" s="28"/>
      <c r="Q135" s="37"/>
      <c r="R135" s="38"/>
      <c r="S135" s="39"/>
      <c r="T135" s="40"/>
      <c r="U135" s="40"/>
      <c r="V135" s="40"/>
      <c r="W135" s="40"/>
      <c r="X135" s="39"/>
      <c r="Y135" s="41"/>
      <c r="Z135" s="41"/>
      <c r="AA135" s="41"/>
      <c r="AB135" s="42"/>
      <c r="AC135" s="42"/>
      <c r="AD135" s="42"/>
      <c r="AE135" s="42"/>
      <c r="AF135" s="42"/>
      <c r="AG135" s="25"/>
      <c r="AH135" s="25"/>
      <c r="AI135" s="25"/>
      <c r="AJ135" s="25"/>
      <c r="AK135" s="25"/>
      <c r="AL135" s="25"/>
    </row>
    <row r="136">
      <c r="A136" s="26"/>
      <c r="B136" s="25"/>
      <c r="C136" s="25"/>
      <c r="D136" s="28"/>
      <c r="E136" s="29"/>
      <c r="F136" s="30"/>
      <c r="G136" s="59"/>
      <c r="H136" s="34"/>
      <c r="I136" s="35"/>
      <c r="J136" s="36"/>
      <c r="K136" s="28"/>
      <c r="L136" s="28"/>
      <c r="M136" s="34"/>
      <c r="N136" s="35"/>
      <c r="O136" s="36"/>
      <c r="P136" s="28"/>
      <c r="Q136" s="37"/>
      <c r="R136" s="38"/>
      <c r="S136" s="39"/>
      <c r="T136" s="40"/>
      <c r="U136" s="40"/>
      <c r="V136" s="40"/>
      <c r="W136" s="40"/>
      <c r="X136" s="39"/>
      <c r="Y136" s="41"/>
      <c r="Z136" s="41"/>
      <c r="AA136" s="41"/>
      <c r="AB136" s="42"/>
      <c r="AC136" s="42"/>
      <c r="AD136" s="42"/>
      <c r="AE136" s="42"/>
      <c r="AF136" s="42"/>
      <c r="AG136" s="25"/>
      <c r="AH136" s="25"/>
      <c r="AI136" s="25"/>
      <c r="AJ136" s="25"/>
      <c r="AK136" s="25"/>
      <c r="AL136" s="25"/>
    </row>
    <row r="137">
      <c r="A137" s="26"/>
      <c r="B137" s="25"/>
      <c r="C137" s="25"/>
      <c r="D137" s="28"/>
      <c r="E137" s="29"/>
      <c r="F137" s="30"/>
      <c r="G137" s="59"/>
      <c r="H137" s="34"/>
      <c r="I137" s="35"/>
      <c r="J137" s="36"/>
      <c r="K137" s="28"/>
      <c r="L137" s="28"/>
      <c r="M137" s="34"/>
      <c r="N137" s="35"/>
      <c r="O137" s="36"/>
      <c r="P137" s="28"/>
      <c r="Q137" s="37"/>
      <c r="R137" s="38"/>
      <c r="S137" s="39"/>
      <c r="T137" s="40"/>
      <c r="U137" s="40"/>
      <c r="V137" s="40"/>
      <c r="W137" s="40"/>
      <c r="X137" s="39"/>
      <c r="Y137" s="41"/>
      <c r="Z137" s="41"/>
      <c r="AA137" s="41"/>
      <c r="AB137" s="42"/>
      <c r="AC137" s="42"/>
      <c r="AD137" s="42"/>
      <c r="AE137" s="42"/>
      <c r="AF137" s="42"/>
      <c r="AG137" s="25"/>
      <c r="AH137" s="25"/>
      <c r="AI137" s="25"/>
      <c r="AJ137" s="25"/>
      <c r="AK137" s="25"/>
      <c r="AL137" s="25"/>
    </row>
    <row r="138">
      <c r="A138" s="26"/>
      <c r="B138" s="25"/>
      <c r="C138" s="25"/>
      <c r="D138" s="28"/>
      <c r="E138" s="29"/>
      <c r="F138" s="30"/>
      <c r="G138" s="59"/>
      <c r="H138" s="34"/>
      <c r="I138" s="35"/>
      <c r="J138" s="36"/>
      <c r="K138" s="28"/>
      <c r="L138" s="28"/>
      <c r="M138" s="34"/>
      <c r="N138" s="35"/>
      <c r="O138" s="36"/>
      <c r="P138" s="28"/>
      <c r="Q138" s="37"/>
      <c r="R138" s="38"/>
      <c r="S138" s="39"/>
      <c r="T138" s="40"/>
      <c r="U138" s="40"/>
      <c r="V138" s="40"/>
      <c r="W138" s="40"/>
      <c r="X138" s="39"/>
      <c r="Y138" s="41"/>
      <c r="Z138" s="41"/>
      <c r="AA138" s="41"/>
      <c r="AB138" s="42"/>
      <c r="AC138" s="42"/>
      <c r="AD138" s="42"/>
      <c r="AE138" s="42"/>
      <c r="AF138" s="42"/>
      <c r="AG138" s="25"/>
      <c r="AH138" s="25"/>
      <c r="AI138" s="25"/>
      <c r="AJ138" s="25"/>
      <c r="AK138" s="25"/>
      <c r="AL138" s="25"/>
    </row>
    <row r="139">
      <c r="A139" s="26"/>
      <c r="B139" s="25"/>
      <c r="C139" s="25"/>
      <c r="D139" s="28"/>
      <c r="E139" s="29"/>
      <c r="F139" s="30"/>
      <c r="G139" s="59"/>
      <c r="H139" s="34"/>
      <c r="I139" s="35"/>
      <c r="J139" s="36"/>
      <c r="K139" s="28"/>
      <c r="L139" s="28"/>
      <c r="M139" s="34"/>
      <c r="N139" s="35"/>
      <c r="O139" s="36"/>
      <c r="P139" s="28"/>
      <c r="Q139" s="37"/>
      <c r="R139" s="38"/>
      <c r="S139" s="39"/>
      <c r="T139" s="40"/>
      <c r="U139" s="40"/>
      <c r="V139" s="40"/>
      <c r="W139" s="40"/>
      <c r="X139" s="39"/>
      <c r="Y139" s="41"/>
      <c r="Z139" s="41"/>
      <c r="AA139" s="41"/>
      <c r="AB139" s="42"/>
      <c r="AC139" s="42"/>
      <c r="AD139" s="42"/>
      <c r="AE139" s="42"/>
      <c r="AF139" s="42"/>
      <c r="AG139" s="25"/>
      <c r="AH139" s="25"/>
      <c r="AI139" s="25"/>
      <c r="AJ139" s="25"/>
      <c r="AK139" s="25"/>
      <c r="AL139" s="25"/>
    </row>
    <row r="140">
      <c r="A140" s="26"/>
      <c r="B140" s="25"/>
      <c r="C140" s="25"/>
      <c r="D140" s="28"/>
      <c r="E140" s="29"/>
      <c r="F140" s="30"/>
      <c r="G140" s="59"/>
      <c r="H140" s="34"/>
      <c r="I140" s="35"/>
      <c r="J140" s="36"/>
      <c r="K140" s="28"/>
      <c r="L140" s="28"/>
      <c r="M140" s="34"/>
      <c r="N140" s="35"/>
      <c r="O140" s="36"/>
      <c r="P140" s="28"/>
      <c r="Q140" s="37"/>
      <c r="R140" s="38"/>
      <c r="S140" s="39"/>
      <c r="T140" s="40"/>
      <c r="U140" s="40"/>
      <c r="V140" s="40"/>
      <c r="W140" s="40"/>
      <c r="X140" s="39"/>
      <c r="Y140" s="41"/>
      <c r="Z140" s="41"/>
      <c r="AA140" s="41"/>
      <c r="AB140" s="42"/>
      <c r="AC140" s="42"/>
      <c r="AD140" s="42"/>
      <c r="AE140" s="42"/>
      <c r="AF140" s="42"/>
      <c r="AG140" s="25"/>
      <c r="AH140" s="25"/>
      <c r="AI140" s="25"/>
      <c r="AJ140" s="25"/>
      <c r="AK140" s="25"/>
      <c r="AL140" s="25"/>
    </row>
    <row r="141">
      <c r="A141" s="26"/>
      <c r="B141" s="25"/>
      <c r="C141" s="25"/>
      <c r="D141" s="28"/>
      <c r="E141" s="29"/>
      <c r="F141" s="30"/>
      <c r="G141" s="58"/>
      <c r="H141" s="34"/>
      <c r="I141" s="35"/>
      <c r="J141" s="36"/>
      <c r="K141" s="28"/>
      <c r="L141" s="28"/>
      <c r="M141" s="34"/>
      <c r="N141" s="35"/>
      <c r="O141" s="36"/>
      <c r="P141" s="28"/>
      <c r="Q141" s="37"/>
      <c r="R141" s="38"/>
      <c r="S141" s="39"/>
      <c r="T141" s="40"/>
      <c r="U141" s="40"/>
      <c r="V141" s="40"/>
      <c r="W141" s="40"/>
      <c r="X141" s="39"/>
      <c r="Y141" s="41"/>
      <c r="Z141" s="41"/>
      <c r="AA141" s="41"/>
      <c r="AB141" s="42"/>
      <c r="AC141" s="42"/>
      <c r="AD141" s="42"/>
      <c r="AE141" s="42"/>
      <c r="AF141" s="42"/>
      <c r="AG141" s="25"/>
      <c r="AH141" s="25"/>
      <c r="AI141" s="25"/>
      <c r="AJ141" s="25"/>
      <c r="AK141" s="25"/>
      <c r="AL141" s="25"/>
    </row>
    <row r="142">
      <c r="A142" s="26"/>
      <c r="B142" s="25"/>
      <c r="C142" s="25"/>
      <c r="D142" s="28"/>
      <c r="E142" s="29"/>
      <c r="F142" s="30"/>
      <c r="G142" s="59"/>
      <c r="H142" s="34"/>
      <c r="I142" s="35"/>
      <c r="J142" s="36"/>
      <c r="K142" s="28"/>
      <c r="L142" s="28"/>
      <c r="M142" s="34"/>
      <c r="N142" s="35"/>
      <c r="O142" s="36"/>
      <c r="P142" s="28"/>
      <c r="Q142" s="37"/>
      <c r="R142" s="38"/>
      <c r="S142" s="39"/>
      <c r="T142" s="40"/>
      <c r="U142" s="40"/>
      <c r="V142" s="40"/>
      <c r="W142" s="40"/>
      <c r="X142" s="39"/>
      <c r="Y142" s="41"/>
      <c r="Z142" s="41"/>
      <c r="AA142" s="41"/>
      <c r="AB142" s="42"/>
      <c r="AC142" s="42"/>
      <c r="AD142" s="42"/>
      <c r="AE142" s="42"/>
      <c r="AF142" s="42"/>
      <c r="AG142" s="25"/>
      <c r="AH142" s="25"/>
      <c r="AI142" s="25"/>
      <c r="AJ142" s="25"/>
      <c r="AK142" s="25"/>
      <c r="AL142" s="25"/>
    </row>
    <row r="143">
      <c r="A143" s="26"/>
      <c r="B143" s="25"/>
      <c r="C143" s="25"/>
      <c r="D143" s="28"/>
      <c r="E143" s="29"/>
      <c r="F143" s="30"/>
      <c r="G143" s="59"/>
      <c r="H143" s="34"/>
      <c r="I143" s="35"/>
      <c r="J143" s="36"/>
      <c r="K143" s="28"/>
      <c r="L143" s="28"/>
      <c r="M143" s="34"/>
      <c r="N143" s="35"/>
      <c r="O143" s="36"/>
      <c r="P143" s="28"/>
      <c r="Q143" s="37"/>
      <c r="R143" s="38"/>
      <c r="S143" s="39"/>
      <c r="T143" s="40"/>
      <c r="U143" s="40"/>
      <c r="V143" s="40"/>
      <c r="W143" s="40"/>
      <c r="X143" s="39"/>
      <c r="Y143" s="41"/>
      <c r="Z143" s="41"/>
      <c r="AA143" s="41"/>
      <c r="AB143" s="42"/>
      <c r="AC143" s="42"/>
      <c r="AD143" s="42"/>
      <c r="AE143" s="42"/>
      <c r="AF143" s="42"/>
      <c r="AG143" s="25"/>
      <c r="AH143" s="25"/>
      <c r="AI143" s="25"/>
      <c r="AJ143" s="25"/>
      <c r="AK143" s="25"/>
      <c r="AL143" s="25"/>
    </row>
    <row r="144">
      <c r="A144" s="26"/>
      <c r="B144" s="25"/>
      <c r="C144" s="25"/>
      <c r="D144" s="28"/>
      <c r="E144" s="29"/>
      <c r="F144" s="30"/>
      <c r="G144" s="59"/>
      <c r="H144" s="34"/>
      <c r="I144" s="35"/>
      <c r="J144" s="36"/>
      <c r="K144" s="28"/>
      <c r="L144" s="28"/>
      <c r="M144" s="34"/>
      <c r="N144" s="35"/>
      <c r="O144" s="36"/>
      <c r="P144" s="28"/>
      <c r="Q144" s="37"/>
      <c r="R144" s="38"/>
      <c r="S144" s="39"/>
      <c r="T144" s="40"/>
      <c r="U144" s="40"/>
      <c r="V144" s="40"/>
      <c r="W144" s="40"/>
      <c r="X144" s="39"/>
      <c r="Y144" s="41"/>
      <c r="Z144" s="41"/>
      <c r="AA144" s="41"/>
      <c r="AB144" s="42"/>
      <c r="AC144" s="42"/>
      <c r="AD144" s="42"/>
      <c r="AE144" s="42"/>
      <c r="AF144" s="42"/>
      <c r="AG144" s="25"/>
      <c r="AH144" s="25"/>
      <c r="AI144" s="25"/>
      <c r="AJ144" s="25"/>
      <c r="AK144" s="25"/>
      <c r="AL144" s="25"/>
    </row>
    <row r="145">
      <c r="A145" s="26"/>
      <c r="B145" s="25"/>
      <c r="C145" s="25"/>
      <c r="D145" s="28"/>
      <c r="E145" s="29"/>
      <c r="F145" s="30"/>
      <c r="G145" s="59"/>
      <c r="H145" s="34"/>
      <c r="I145" s="35"/>
      <c r="J145" s="36"/>
      <c r="K145" s="28"/>
      <c r="L145" s="28"/>
      <c r="M145" s="34"/>
      <c r="N145" s="35"/>
      <c r="O145" s="36"/>
      <c r="P145" s="28"/>
      <c r="Q145" s="37"/>
      <c r="R145" s="38"/>
      <c r="S145" s="39"/>
      <c r="T145" s="40"/>
      <c r="U145" s="40"/>
      <c r="V145" s="40"/>
      <c r="W145" s="40"/>
      <c r="X145" s="39"/>
      <c r="Y145" s="41"/>
      <c r="Z145" s="41"/>
      <c r="AA145" s="41"/>
      <c r="AB145" s="42"/>
      <c r="AC145" s="42"/>
      <c r="AD145" s="42"/>
      <c r="AE145" s="42"/>
      <c r="AF145" s="42"/>
      <c r="AG145" s="25"/>
      <c r="AH145" s="25"/>
      <c r="AI145" s="25"/>
      <c r="AJ145" s="25"/>
      <c r="AK145" s="25"/>
      <c r="AL145" s="25"/>
    </row>
    <row r="146">
      <c r="A146" s="26"/>
      <c r="B146" s="25"/>
      <c r="C146" s="25"/>
      <c r="D146" s="28"/>
      <c r="E146" s="29"/>
      <c r="F146" s="30"/>
      <c r="G146" s="59"/>
      <c r="H146" s="34"/>
      <c r="I146" s="35"/>
      <c r="J146" s="36"/>
      <c r="K146" s="28"/>
      <c r="L146" s="28"/>
      <c r="M146" s="34"/>
      <c r="N146" s="35"/>
      <c r="O146" s="36"/>
      <c r="P146" s="28"/>
      <c r="Q146" s="37"/>
      <c r="R146" s="38"/>
      <c r="S146" s="39"/>
      <c r="T146" s="40"/>
      <c r="U146" s="40"/>
      <c r="V146" s="40"/>
      <c r="W146" s="40"/>
      <c r="X146" s="39"/>
      <c r="Y146" s="41"/>
      <c r="Z146" s="41"/>
      <c r="AA146" s="41"/>
      <c r="AB146" s="42"/>
      <c r="AC146" s="42"/>
      <c r="AD146" s="42"/>
      <c r="AE146" s="42"/>
      <c r="AF146" s="42"/>
      <c r="AG146" s="25"/>
      <c r="AH146" s="25"/>
      <c r="AI146" s="25"/>
      <c r="AJ146" s="25"/>
      <c r="AK146" s="25"/>
      <c r="AL146" s="25"/>
    </row>
    <row r="147">
      <c r="A147" s="26"/>
      <c r="B147" s="25"/>
      <c r="C147" s="25"/>
      <c r="D147" s="28"/>
      <c r="E147" s="29"/>
      <c r="F147" s="30"/>
      <c r="G147" s="59"/>
      <c r="H147" s="34"/>
      <c r="I147" s="35"/>
      <c r="J147" s="36"/>
      <c r="K147" s="28"/>
      <c r="L147" s="28"/>
      <c r="M147" s="34"/>
      <c r="N147" s="35"/>
      <c r="O147" s="36"/>
      <c r="P147" s="28"/>
      <c r="Q147" s="37"/>
      <c r="R147" s="38"/>
      <c r="S147" s="39"/>
      <c r="T147" s="40"/>
      <c r="U147" s="40"/>
      <c r="V147" s="40"/>
      <c r="W147" s="40"/>
      <c r="X147" s="39"/>
      <c r="Y147" s="41"/>
      <c r="Z147" s="41"/>
      <c r="AA147" s="41"/>
      <c r="AB147" s="42"/>
      <c r="AC147" s="42"/>
      <c r="AD147" s="42"/>
      <c r="AE147" s="42"/>
      <c r="AF147" s="42"/>
      <c r="AG147" s="25"/>
      <c r="AH147" s="25"/>
      <c r="AI147" s="25"/>
      <c r="AJ147" s="25"/>
      <c r="AK147" s="25"/>
      <c r="AL147" s="25"/>
    </row>
    <row r="148">
      <c r="A148" s="26"/>
      <c r="B148" s="25"/>
      <c r="C148" s="25"/>
      <c r="D148" s="28"/>
      <c r="E148" s="29"/>
      <c r="F148" s="30"/>
      <c r="G148" s="59"/>
      <c r="H148" s="34"/>
      <c r="I148" s="35"/>
      <c r="J148" s="36"/>
      <c r="K148" s="28"/>
      <c r="L148" s="28"/>
      <c r="M148" s="34"/>
      <c r="N148" s="35"/>
      <c r="O148" s="36"/>
      <c r="P148" s="28"/>
      <c r="Q148" s="37"/>
      <c r="R148" s="38"/>
      <c r="S148" s="39"/>
      <c r="T148" s="40"/>
      <c r="U148" s="40"/>
      <c r="V148" s="40"/>
      <c r="W148" s="40"/>
      <c r="X148" s="39"/>
      <c r="Y148" s="41"/>
      <c r="Z148" s="41"/>
      <c r="AA148" s="41"/>
      <c r="AB148" s="42"/>
      <c r="AC148" s="42"/>
      <c r="AD148" s="42"/>
      <c r="AE148" s="42"/>
      <c r="AF148" s="42"/>
      <c r="AG148" s="25"/>
      <c r="AH148" s="25"/>
      <c r="AI148" s="25"/>
      <c r="AJ148" s="25"/>
      <c r="AK148" s="25"/>
      <c r="AL148" s="25"/>
    </row>
    <row r="149">
      <c r="A149" s="26"/>
      <c r="B149" s="25"/>
      <c r="C149" s="25"/>
      <c r="D149" s="28"/>
      <c r="E149" s="29"/>
      <c r="F149" s="30"/>
      <c r="G149" s="59"/>
      <c r="H149" s="34"/>
      <c r="I149" s="35"/>
      <c r="J149" s="36"/>
      <c r="K149" s="28"/>
      <c r="L149" s="28"/>
      <c r="M149" s="34"/>
      <c r="N149" s="35"/>
      <c r="O149" s="36"/>
      <c r="P149" s="28"/>
      <c r="Q149" s="37"/>
      <c r="R149" s="38"/>
      <c r="S149" s="39"/>
      <c r="T149" s="40"/>
      <c r="U149" s="40"/>
      <c r="V149" s="40"/>
      <c r="W149" s="40"/>
      <c r="X149" s="39"/>
      <c r="Y149" s="41"/>
      <c r="Z149" s="41"/>
      <c r="AA149" s="41"/>
      <c r="AB149" s="42"/>
      <c r="AC149" s="42"/>
      <c r="AD149" s="42"/>
      <c r="AE149" s="42"/>
      <c r="AF149" s="42"/>
      <c r="AG149" s="25"/>
      <c r="AH149" s="25"/>
      <c r="AI149" s="25"/>
      <c r="AJ149" s="25"/>
      <c r="AK149" s="25"/>
      <c r="AL149" s="25"/>
    </row>
    <row r="150">
      <c r="A150" s="26"/>
      <c r="B150" s="25"/>
      <c r="C150" s="25"/>
      <c r="D150" s="28"/>
      <c r="E150" s="29"/>
      <c r="F150" s="30"/>
      <c r="G150" s="59"/>
      <c r="H150" s="34"/>
      <c r="I150" s="35"/>
      <c r="J150" s="36"/>
      <c r="K150" s="28"/>
      <c r="L150" s="28"/>
      <c r="M150" s="34"/>
      <c r="N150" s="35"/>
      <c r="O150" s="36"/>
      <c r="P150" s="28"/>
      <c r="Q150" s="37"/>
      <c r="R150" s="38"/>
      <c r="S150" s="39"/>
      <c r="T150" s="40"/>
      <c r="U150" s="40"/>
      <c r="V150" s="40"/>
      <c r="W150" s="40"/>
      <c r="X150" s="39"/>
      <c r="Y150" s="41"/>
      <c r="Z150" s="41"/>
      <c r="AA150" s="41"/>
      <c r="AB150" s="42"/>
      <c r="AC150" s="42"/>
      <c r="AD150" s="42"/>
      <c r="AE150" s="42"/>
      <c r="AF150" s="42"/>
      <c r="AG150" s="25"/>
      <c r="AH150" s="25"/>
      <c r="AI150" s="25"/>
      <c r="AJ150" s="25"/>
      <c r="AK150" s="25"/>
      <c r="AL150" s="25"/>
    </row>
    <row r="151">
      <c r="A151" s="26"/>
      <c r="B151" s="25"/>
      <c r="C151" s="25"/>
      <c r="D151" s="28"/>
      <c r="E151" s="29"/>
      <c r="F151" s="30"/>
      <c r="G151" s="59"/>
      <c r="H151" s="34"/>
      <c r="I151" s="35"/>
      <c r="J151" s="36"/>
      <c r="K151" s="28"/>
      <c r="L151" s="28"/>
      <c r="M151" s="34"/>
      <c r="N151" s="35"/>
      <c r="O151" s="36"/>
      <c r="P151" s="28"/>
      <c r="Q151" s="37"/>
      <c r="R151" s="38"/>
      <c r="S151" s="39"/>
      <c r="T151" s="40"/>
      <c r="U151" s="40"/>
      <c r="V151" s="40"/>
      <c r="W151" s="40"/>
      <c r="X151" s="39"/>
      <c r="Y151" s="41"/>
      <c r="Z151" s="41"/>
      <c r="AA151" s="41"/>
      <c r="AB151" s="42"/>
      <c r="AC151" s="42"/>
      <c r="AD151" s="42"/>
      <c r="AE151" s="42"/>
      <c r="AF151" s="42"/>
      <c r="AG151" s="25"/>
      <c r="AH151" s="25"/>
      <c r="AI151" s="25"/>
      <c r="AJ151" s="25"/>
      <c r="AK151" s="25"/>
      <c r="AL151" s="25"/>
    </row>
    <row r="152">
      <c r="A152" s="26"/>
      <c r="B152" s="25"/>
      <c r="C152" s="25"/>
      <c r="D152" s="28"/>
      <c r="E152" s="29"/>
      <c r="F152" s="30"/>
      <c r="G152" s="59"/>
      <c r="H152" s="34"/>
      <c r="I152" s="35"/>
      <c r="J152" s="36"/>
      <c r="K152" s="28"/>
      <c r="L152" s="28"/>
      <c r="M152" s="34"/>
      <c r="N152" s="35"/>
      <c r="O152" s="36"/>
      <c r="P152" s="28"/>
      <c r="Q152" s="37"/>
      <c r="R152" s="38"/>
      <c r="S152" s="39"/>
      <c r="T152" s="40"/>
      <c r="U152" s="40"/>
      <c r="V152" s="40"/>
      <c r="W152" s="40"/>
      <c r="X152" s="39"/>
      <c r="Y152" s="41"/>
      <c r="Z152" s="41"/>
      <c r="AA152" s="41"/>
      <c r="AB152" s="42"/>
      <c r="AC152" s="42"/>
      <c r="AD152" s="42"/>
      <c r="AE152" s="42"/>
      <c r="AF152" s="42"/>
      <c r="AG152" s="25"/>
      <c r="AH152" s="25"/>
      <c r="AI152" s="25"/>
      <c r="AJ152" s="25"/>
      <c r="AK152" s="25"/>
      <c r="AL152" s="25"/>
    </row>
    <row r="153">
      <c r="A153" s="26"/>
      <c r="B153" s="25"/>
      <c r="C153" s="25"/>
      <c r="D153" s="28"/>
      <c r="E153" s="29"/>
      <c r="F153" s="30"/>
      <c r="G153" s="59"/>
      <c r="H153" s="34"/>
      <c r="I153" s="35"/>
      <c r="J153" s="36"/>
      <c r="K153" s="28"/>
      <c r="L153" s="28"/>
      <c r="M153" s="34"/>
      <c r="N153" s="35"/>
      <c r="O153" s="36"/>
      <c r="P153" s="28"/>
      <c r="Q153" s="37"/>
      <c r="R153" s="38"/>
      <c r="S153" s="39"/>
      <c r="T153" s="40"/>
      <c r="U153" s="40"/>
      <c r="V153" s="40"/>
      <c r="W153" s="40"/>
      <c r="X153" s="39"/>
      <c r="Y153" s="41"/>
      <c r="Z153" s="41"/>
      <c r="AA153" s="41"/>
      <c r="AB153" s="42"/>
      <c r="AC153" s="42"/>
      <c r="AD153" s="42"/>
      <c r="AE153" s="42"/>
      <c r="AF153" s="42"/>
      <c r="AG153" s="25"/>
      <c r="AH153" s="25"/>
      <c r="AI153" s="25"/>
      <c r="AJ153" s="25"/>
      <c r="AK153" s="25"/>
      <c r="AL153" s="25"/>
    </row>
    <row r="154">
      <c r="A154" s="26"/>
      <c r="B154" s="25"/>
      <c r="C154" s="25"/>
      <c r="D154" s="28"/>
      <c r="E154" s="29"/>
      <c r="F154" s="30"/>
      <c r="G154" s="59"/>
      <c r="H154" s="34"/>
      <c r="I154" s="35"/>
      <c r="J154" s="36"/>
      <c r="K154" s="28"/>
      <c r="L154" s="28"/>
      <c r="M154" s="34"/>
      <c r="N154" s="35"/>
      <c r="O154" s="36"/>
      <c r="P154" s="28"/>
      <c r="Q154" s="37"/>
      <c r="R154" s="38"/>
      <c r="S154" s="39"/>
      <c r="T154" s="40"/>
      <c r="U154" s="40"/>
      <c r="V154" s="40"/>
      <c r="W154" s="40"/>
      <c r="X154" s="39"/>
      <c r="Y154" s="41"/>
      <c r="Z154" s="41"/>
      <c r="AA154" s="41"/>
      <c r="AB154" s="42"/>
      <c r="AC154" s="42"/>
      <c r="AD154" s="42"/>
      <c r="AE154" s="42"/>
      <c r="AF154" s="42"/>
      <c r="AG154" s="25"/>
      <c r="AH154" s="25"/>
      <c r="AI154" s="25"/>
      <c r="AJ154" s="25"/>
      <c r="AK154" s="25"/>
      <c r="AL154" s="25"/>
    </row>
    <row r="155">
      <c r="A155" s="26"/>
      <c r="B155" s="25"/>
      <c r="C155" s="25"/>
      <c r="D155" s="28"/>
      <c r="E155" s="29"/>
      <c r="F155" s="30"/>
      <c r="G155" s="59"/>
      <c r="H155" s="34"/>
      <c r="I155" s="35"/>
      <c r="J155" s="36"/>
      <c r="K155" s="28"/>
      <c r="L155" s="28"/>
      <c r="M155" s="34"/>
      <c r="N155" s="35"/>
      <c r="O155" s="36"/>
      <c r="P155" s="28"/>
      <c r="Q155" s="37"/>
      <c r="R155" s="38"/>
      <c r="S155" s="39"/>
      <c r="T155" s="40"/>
      <c r="U155" s="40"/>
      <c r="V155" s="40"/>
      <c r="W155" s="40"/>
      <c r="X155" s="39"/>
      <c r="Y155" s="41"/>
      <c r="Z155" s="41"/>
      <c r="AA155" s="41"/>
      <c r="AB155" s="42"/>
      <c r="AC155" s="42"/>
      <c r="AD155" s="42"/>
      <c r="AE155" s="42"/>
      <c r="AF155" s="42"/>
      <c r="AG155" s="25"/>
      <c r="AH155" s="25"/>
      <c r="AI155" s="25"/>
      <c r="AJ155" s="25"/>
      <c r="AK155" s="25"/>
      <c r="AL155" s="25"/>
    </row>
    <row r="156">
      <c r="A156" s="26"/>
      <c r="B156" s="25"/>
      <c r="C156" s="25"/>
      <c r="D156" s="28"/>
      <c r="E156" s="29"/>
      <c r="F156" s="30"/>
      <c r="G156" s="59"/>
      <c r="H156" s="34"/>
      <c r="I156" s="35"/>
      <c r="J156" s="36"/>
      <c r="K156" s="28"/>
      <c r="L156" s="28"/>
      <c r="M156" s="34"/>
      <c r="N156" s="35"/>
      <c r="O156" s="36"/>
      <c r="P156" s="28"/>
      <c r="Q156" s="37"/>
      <c r="R156" s="38"/>
      <c r="S156" s="39"/>
      <c r="T156" s="40"/>
      <c r="U156" s="40"/>
      <c r="V156" s="40"/>
      <c r="W156" s="40"/>
      <c r="X156" s="39"/>
      <c r="Y156" s="41"/>
      <c r="Z156" s="41"/>
      <c r="AA156" s="41"/>
      <c r="AB156" s="42"/>
      <c r="AC156" s="42"/>
      <c r="AD156" s="42"/>
      <c r="AE156" s="42"/>
      <c r="AF156" s="42"/>
      <c r="AG156" s="25"/>
      <c r="AH156" s="25"/>
      <c r="AI156" s="25"/>
      <c r="AJ156" s="25"/>
      <c r="AK156" s="25"/>
      <c r="AL156" s="25"/>
    </row>
    <row r="157">
      <c r="A157" s="26"/>
      <c r="B157" s="25"/>
      <c r="C157" s="25"/>
      <c r="D157" s="28"/>
      <c r="E157" s="29"/>
      <c r="F157" s="30"/>
      <c r="G157" s="59"/>
      <c r="H157" s="34"/>
      <c r="I157" s="35"/>
      <c r="J157" s="36"/>
      <c r="K157" s="28"/>
      <c r="L157" s="28"/>
      <c r="M157" s="34"/>
      <c r="N157" s="35"/>
      <c r="O157" s="36"/>
      <c r="P157" s="28"/>
      <c r="Q157" s="37"/>
      <c r="R157" s="38"/>
      <c r="S157" s="39"/>
      <c r="T157" s="40"/>
      <c r="U157" s="40"/>
      <c r="V157" s="40"/>
      <c r="W157" s="40"/>
      <c r="X157" s="39"/>
      <c r="Y157" s="41"/>
      <c r="Z157" s="41"/>
      <c r="AA157" s="41"/>
      <c r="AB157" s="42"/>
      <c r="AC157" s="42"/>
      <c r="AD157" s="42"/>
      <c r="AE157" s="42"/>
      <c r="AF157" s="42"/>
      <c r="AG157" s="25"/>
      <c r="AH157" s="25"/>
      <c r="AI157" s="25"/>
      <c r="AJ157" s="25"/>
      <c r="AK157" s="25"/>
      <c r="AL157" s="25"/>
    </row>
    <row r="158">
      <c r="A158" s="26"/>
      <c r="B158" s="25"/>
      <c r="C158" s="25"/>
      <c r="D158" s="28"/>
      <c r="E158" s="29"/>
      <c r="F158" s="30"/>
      <c r="G158" s="59"/>
      <c r="H158" s="34"/>
      <c r="I158" s="35"/>
      <c r="J158" s="36"/>
      <c r="K158" s="28"/>
      <c r="L158" s="28"/>
      <c r="M158" s="34"/>
      <c r="N158" s="35"/>
      <c r="O158" s="36"/>
      <c r="P158" s="28"/>
      <c r="Q158" s="37"/>
      <c r="R158" s="38"/>
      <c r="S158" s="39"/>
      <c r="T158" s="40"/>
      <c r="U158" s="40"/>
      <c r="V158" s="40"/>
      <c r="W158" s="40"/>
      <c r="X158" s="39"/>
      <c r="Y158" s="41"/>
      <c r="Z158" s="41"/>
      <c r="AA158" s="41"/>
      <c r="AB158" s="42"/>
      <c r="AC158" s="42"/>
      <c r="AD158" s="42"/>
      <c r="AE158" s="42"/>
      <c r="AF158" s="42"/>
      <c r="AG158" s="25"/>
      <c r="AH158" s="25"/>
      <c r="AI158" s="25"/>
      <c r="AJ158" s="25"/>
      <c r="AK158" s="25"/>
      <c r="AL158" s="25"/>
    </row>
    <row r="159">
      <c r="A159" s="26"/>
      <c r="B159" s="25"/>
      <c r="C159" s="25"/>
      <c r="D159" s="28"/>
      <c r="E159" s="29"/>
      <c r="F159" s="30"/>
      <c r="G159" s="59"/>
      <c r="H159" s="34"/>
      <c r="I159" s="35"/>
      <c r="J159" s="36"/>
      <c r="K159" s="28"/>
      <c r="L159" s="28"/>
      <c r="M159" s="34"/>
      <c r="N159" s="35"/>
      <c r="O159" s="36"/>
      <c r="P159" s="28"/>
      <c r="Q159" s="37"/>
      <c r="R159" s="38"/>
      <c r="S159" s="39"/>
      <c r="T159" s="40"/>
      <c r="U159" s="40"/>
      <c r="V159" s="40"/>
      <c r="W159" s="40"/>
      <c r="X159" s="39"/>
      <c r="Y159" s="41"/>
      <c r="Z159" s="41"/>
      <c r="AA159" s="41"/>
      <c r="AB159" s="42"/>
      <c r="AC159" s="42"/>
      <c r="AD159" s="42"/>
      <c r="AE159" s="42"/>
      <c r="AF159" s="42"/>
      <c r="AG159" s="25"/>
      <c r="AH159" s="25"/>
      <c r="AI159" s="25"/>
      <c r="AJ159" s="25"/>
      <c r="AK159" s="25"/>
      <c r="AL159" s="25"/>
    </row>
    <row r="160">
      <c r="A160" s="26"/>
      <c r="B160" s="25"/>
      <c r="C160" s="25"/>
      <c r="D160" s="28"/>
      <c r="E160" s="29"/>
      <c r="F160" s="30"/>
      <c r="G160" s="59"/>
      <c r="H160" s="34"/>
      <c r="I160" s="35"/>
      <c r="J160" s="36"/>
      <c r="K160" s="28"/>
      <c r="L160" s="28"/>
      <c r="M160" s="34"/>
      <c r="N160" s="35"/>
      <c r="O160" s="36"/>
      <c r="P160" s="28"/>
      <c r="Q160" s="37"/>
      <c r="R160" s="38"/>
      <c r="S160" s="39"/>
      <c r="T160" s="40"/>
      <c r="U160" s="40"/>
      <c r="V160" s="40"/>
      <c r="W160" s="40"/>
      <c r="X160" s="39"/>
      <c r="Y160" s="41"/>
      <c r="Z160" s="41"/>
      <c r="AA160" s="41"/>
      <c r="AB160" s="42"/>
      <c r="AC160" s="42"/>
      <c r="AD160" s="42"/>
      <c r="AE160" s="42"/>
      <c r="AF160" s="42"/>
      <c r="AG160" s="25"/>
      <c r="AH160" s="25"/>
      <c r="AI160" s="25"/>
      <c r="AJ160" s="25"/>
      <c r="AK160" s="25"/>
      <c r="AL160" s="25"/>
    </row>
    <row r="161">
      <c r="A161" s="26"/>
      <c r="B161" s="25"/>
      <c r="C161" s="25"/>
      <c r="D161" s="28"/>
      <c r="E161" s="29"/>
      <c r="F161" s="30"/>
      <c r="G161" s="59"/>
      <c r="H161" s="34"/>
      <c r="I161" s="35"/>
      <c r="J161" s="36"/>
      <c r="K161" s="28"/>
      <c r="L161" s="28"/>
      <c r="M161" s="34"/>
      <c r="N161" s="35"/>
      <c r="O161" s="36"/>
      <c r="P161" s="28"/>
      <c r="Q161" s="37"/>
      <c r="R161" s="38"/>
      <c r="S161" s="39"/>
      <c r="T161" s="40"/>
      <c r="U161" s="40"/>
      <c r="V161" s="40"/>
      <c r="W161" s="40"/>
      <c r="X161" s="39"/>
      <c r="Y161" s="41"/>
      <c r="Z161" s="41"/>
      <c r="AA161" s="41"/>
      <c r="AB161" s="42"/>
      <c r="AC161" s="42"/>
      <c r="AD161" s="42"/>
      <c r="AE161" s="42"/>
      <c r="AF161" s="42"/>
      <c r="AG161" s="25"/>
      <c r="AH161" s="25"/>
      <c r="AI161" s="25"/>
      <c r="AJ161" s="25"/>
      <c r="AK161" s="25"/>
      <c r="AL161" s="25"/>
    </row>
    <row r="162">
      <c r="A162" s="26"/>
      <c r="B162" s="25"/>
      <c r="C162" s="25"/>
      <c r="D162" s="28"/>
      <c r="E162" s="29"/>
      <c r="F162" s="30"/>
      <c r="G162" s="59"/>
      <c r="H162" s="34"/>
      <c r="I162" s="35"/>
      <c r="J162" s="36"/>
      <c r="K162" s="28"/>
      <c r="L162" s="28"/>
      <c r="M162" s="34"/>
      <c r="N162" s="35"/>
      <c r="O162" s="36"/>
      <c r="P162" s="28"/>
      <c r="Q162" s="37"/>
      <c r="R162" s="38"/>
      <c r="S162" s="39"/>
      <c r="T162" s="40"/>
      <c r="U162" s="40"/>
      <c r="V162" s="40"/>
      <c r="W162" s="40"/>
      <c r="X162" s="39"/>
      <c r="Y162" s="41"/>
      <c r="Z162" s="41"/>
      <c r="AA162" s="41"/>
      <c r="AB162" s="42"/>
      <c r="AC162" s="42"/>
      <c r="AD162" s="42"/>
      <c r="AE162" s="42"/>
      <c r="AF162" s="42"/>
      <c r="AG162" s="25"/>
      <c r="AH162" s="25"/>
      <c r="AI162" s="25"/>
      <c r="AJ162" s="25"/>
      <c r="AK162" s="25"/>
      <c r="AL162" s="25"/>
    </row>
    <row r="163">
      <c r="A163" s="26"/>
      <c r="B163" s="25"/>
      <c r="C163" s="25"/>
      <c r="D163" s="28"/>
      <c r="E163" s="29"/>
      <c r="F163" s="30"/>
      <c r="G163" s="59"/>
      <c r="H163" s="34"/>
      <c r="I163" s="35"/>
      <c r="J163" s="36"/>
      <c r="K163" s="28"/>
      <c r="L163" s="28"/>
      <c r="M163" s="34"/>
      <c r="N163" s="35"/>
      <c r="O163" s="36"/>
      <c r="P163" s="28"/>
      <c r="Q163" s="37"/>
      <c r="R163" s="38"/>
      <c r="S163" s="39"/>
      <c r="T163" s="40"/>
      <c r="U163" s="40"/>
      <c r="V163" s="40"/>
      <c r="W163" s="40"/>
      <c r="X163" s="39"/>
      <c r="Y163" s="41"/>
      <c r="Z163" s="41"/>
      <c r="AA163" s="41"/>
      <c r="AB163" s="42"/>
      <c r="AC163" s="42"/>
      <c r="AD163" s="42"/>
      <c r="AE163" s="42"/>
      <c r="AF163" s="42"/>
      <c r="AG163" s="25"/>
      <c r="AH163" s="25"/>
      <c r="AI163" s="25"/>
      <c r="AJ163" s="25"/>
      <c r="AK163" s="25"/>
      <c r="AL163" s="25"/>
    </row>
    <row r="164">
      <c r="A164" s="26"/>
      <c r="B164" s="25"/>
      <c r="C164" s="25"/>
      <c r="D164" s="28"/>
      <c r="E164" s="29"/>
      <c r="F164" s="30"/>
      <c r="G164" s="59"/>
      <c r="H164" s="34"/>
      <c r="I164" s="35"/>
      <c r="J164" s="36"/>
      <c r="K164" s="28"/>
      <c r="L164" s="28"/>
      <c r="M164" s="34"/>
      <c r="N164" s="35"/>
      <c r="O164" s="36"/>
      <c r="P164" s="28"/>
      <c r="Q164" s="37"/>
      <c r="R164" s="38"/>
      <c r="S164" s="39"/>
      <c r="T164" s="40"/>
      <c r="U164" s="40"/>
      <c r="V164" s="40"/>
      <c r="W164" s="40"/>
      <c r="X164" s="39"/>
      <c r="Y164" s="41"/>
      <c r="Z164" s="41"/>
      <c r="AA164" s="41"/>
      <c r="AB164" s="42"/>
      <c r="AC164" s="42"/>
      <c r="AD164" s="42"/>
      <c r="AE164" s="42"/>
      <c r="AF164" s="42"/>
      <c r="AG164" s="25"/>
      <c r="AH164" s="25"/>
      <c r="AI164" s="25"/>
      <c r="AJ164" s="25"/>
      <c r="AK164" s="25"/>
      <c r="AL164" s="25"/>
    </row>
    <row r="165">
      <c r="A165" s="26"/>
      <c r="B165" s="25"/>
      <c r="C165" s="25"/>
      <c r="D165" s="28"/>
      <c r="E165" s="29"/>
      <c r="F165" s="30"/>
      <c r="G165" s="59"/>
      <c r="H165" s="34"/>
      <c r="I165" s="35"/>
      <c r="J165" s="36"/>
      <c r="K165" s="28"/>
      <c r="L165" s="28"/>
      <c r="M165" s="34"/>
      <c r="N165" s="35"/>
      <c r="O165" s="36"/>
      <c r="P165" s="28"/>
      <c r="Q165" s="37"/>
      <c r="R165" s="38"/>
      <c r="S165" s="39"/>
      <c r="T165" s="40"/>
      <c r="U165" s="40"/>
      <c r="V165" s="40"/>
      <c r="W165" s="40"/>
      <c r="X165" s="39"/>
      <c r="Y165" s="41"/>
      <c r="Z165" s="41"/>
      <c r="AA165" s="41"/>
      <c r="AB165" s="42"/>
      <c r="AC165" s="42"/>
      <c r="AD165" s="42"/>
      <c r="AE165" s="42"/>
      <c r="AF165" s="42"/>
      <c r="AG165" s="25"/>
      <c r="AH165" s="25"/>
      <c r="AI165" s="25"/>
      <c r="AJ165" s="25"/>
      <c r="AK165" s="25"/>
      <c r="AL165" s="25"/>
    </row>
    <row r="166">
      <c r="A166" s="26"/>
      <c r="B166" s="25"/>
      <c r="C166" s="25"/>
      <c r="D166" s="28"/>
      <c r="E166" s="29"/>
      <c r="F166" s="30"/>
      <c r="G166" s="59"/>
      <c r="H166" s="34"/>
      <c r="I166" s="35"/>
      <c r="J166" s="36"/>
      <c r="K166" s="28"/>
      <c r="L166" s="28"/>
      <c r="M166" s="34"/>
      <c r="N166" s="35"/>
      <c r="O166" s="36"/>
      <c r="P166" s="28"/>
      <c r="Q166" s="37"/>
      <c r="R166" s="38"/>
      <c r="S166" s="39"/>
      <c r="T166" s="40"/>
      <c r="U166" s="40"/>
      <c r="V166" s="40"/>
      <c r="W166" s="40"/>
      <c r="X166" s="39"/>
      <c r="Y166" s="41"/>
      <c r="Z166" s="41"/>
      <c r="AA166" s="41"/>
      <c r="AB166" s="42"/>
      <c r="AC166" s="42"/>
      <c r="AD166" s="42"/>
      <c r="AE166" s="42"/>
      <c r="AF166" s="42"/>
      <c r="AG166" s="25"/>
      <c r="AH166" s="25"/>
      <c r="AI166" s="25"/>
      <c r="AJ166" s="25"/>
      <c r="AK166" s="25"/>
      <c r="AL166" s="25"/>
    </row>
    <row r="167">
      <c r="A167" s="26"/>
      <c r="B167" s="25"/>
      <c r="C167" s="25"/>
      <c r="D167" s="28"/>
      <c r="E167" s="29"/>
      <c r="F167" s="30"/>
      <c r="G167" s="59"/>
      <c r="H167" s="34"/>
      <c r="I167" s="35"/>
      <c r="J167" s="36"/>
      <c r="K167" s="28"/>
      <c r="L167" s="28"/>
      <c r="M167" s="34"/>
      <c r="N167" s="35"/>
      <c r="O167" s="36"/>
      <c r="P167" s="28"/>
      <c r="Q167" s="37"/>
      <c r="R167" s="38"/>
      <c r="S167" s="39"/>
      <c r="T167" s="40"/>
      <c r="U167" s="40"/>
      <c r="V167" s="40"/>
      <c r="W167" s="40"/>
      <c r="X167" s="39"/>
      <c r="Y167" s="41"/>
      <c r="Z167" s="41"/>
      <c r="AA167" s="41"/>
      <c r="AB167" s="42"/>
      <c r="AC167" s="42"/>
      <c r="AD167" s="42"/>
      <c r="AE167" s="42"/>
      <c r="AF167" s="42"/>
      <c r="AG167" s="25"/>
      <c r="AH167" s="25"/>
      <c r="AI167" s="25"/>
      <c r="AJ167" s="25"/>
      <c r="AK167" s="25"/>
      <c r="AL167" s="25"/>
    </row>
    <row r="168">
      <c r="A168" s="26"/>
      <c r="B168" s="25"/>
      <c r="C168" s="25"/>
      <c r="D168" s="28"/>
      <c r="E168" s="29"/>
      <c r="F168" s="30"/>
      <c r="G168" s="59"/>
      <c r="H168" s="34"/>
      <c r="I168" s="35"/>
      <c r="J168" s="36"/>
      <c r="K168" s="28"/>
      <c r="L168" s="28"/>
      <c r="M168" s="34"/>
      <c r="N168" s="35"/>
      <c r="O168" s="36"/>
      <c r="P168" s="28"/>
      <c r="Q168" s="37"/>
      <c r="R168" s="38"/>
      <c r="S168" s="39"/>
      <c r="T168" s="40"/>
      <c r="U168" s="40"/>
      <c r="V168" s="40"/>
      <c r="W168" s="40"/>
      <c r="X168" s="39"/>
      <c r="Y168" s="41"/>
      <c r="Z168" s="41"/>
      <c r="AA168" s="41"/>
      <c r="AB168" s="42"/>
      <c r="AC168" s="42"/>
      <c r="AD168" s="42"/>
      <c r="AE168" s="42"/>
      <c r="AF168" s="42"/>
      <c r="AG168" s="25"/>
      <c r="AH168" s="25"/>
      <c r="AI168" s="25"/>
      <c r="AJ168" s="25"/>
      <c r="AK168" s="25"/>
      <c r="AL168" s="25"/>
    </row>
    <row r="169">
      <c r="A169" s="26"/>
      <c r="B169" s="25"/>
      <c r="C169" s="25"/>
      <c r="D169" s="28"/>
      <c r="E169" s="29"/>
      <c r="F169" s="30"/>
      <c r="G169" s="59"/>
      <c r="H169" s="34"/>
      <c r="I169" s="35"/>
      <c r="J169" s="36"/>
      <c r="K169" s="28"/>
      <c r="L169" s="28"/>
      <c r="M169" s="34"/>
      <c r="N169" s="35"/>
      <c r="O169" s="36"/>
      <c r="P169" s="28"/>
      <c r="Q169" s="37"/>
      <c r="R169" s="38"/>
      <c r="S169" s="39"/>
      <c r="T169" s="40"/>
      <c r="U169" s="40"/>
      <c r="V169" s="40"/>
      <c r="W169" s="40"/>
      <c r="X169" s="39"/>
      <c r="Y169" s="41"/>
      <c r="Z169" s="41"/>
      <c r="AA169" s="41"/>
      <c r="AB169" s="42"/>
      <c r="AC169" s="42"/>
      <c r="AD169" s="42"/>
      <c r="AE169" s="42"/>
      <c r="AF169" s="42"/>
      <c r="AG169" s="25"/>
      <c r="AH169" s="25"/>
      <c r="AI169" s="25"/>
      <c r="AJ169" s="25"/>
      <c r="AK169" s="25"/>
      <c r="AL169" s="25"/>
    </row>
    <row r="170">
      <c r="A170" s="26"/>
      <c r="B170" s="25"/>
      <c r="C170" s="25"/>
      <c r="D170" s="28"/>
      <c r="E170" s="29"/>
      <c r="F170" s="30"/>
      <c r="G170" s="59"/>
      <c r="H170" s="34"/>
      <c r="I170" s="35"/>
      <c r="J170" s="36"/>
      <c r="K170" s="28"/>
      <c r="L170" s="28"/>
      <c r="M170" s="34"/>
      <c r="N170" s="35"/>
      <c r="O170" s="36"/>
      <c r="P170" s="28"/>
      <c r="Q170" s="37"/>
      <c r="R170" s="38"/>
      <c r="S170" s="39"/>
      <c r="T170" s="40"/>
      <c r="U170" s="40"/>
      <c r="V170" s="40"/>
      <c r="W170" s="40"/>
      <c r="X170" s="39"/>
      <c r="Y170" s="41"/>
      <c r="Z170" s="41"/>
      <c r="AA170" s="41"/>
      <c r="AB170" s="42"/>
      <c r="AC170" s="42"/>
      <c r="AD170" s="42"/>
      <c r="AE170" s="42"/>
      <c r="AF170" s="42"/>
      <c r="AG170" s="25"/>
      <c r="AH170" s="25"/>
      <c r="AI170" s="25"/>
      <c r="AJ170" s="25"/>
      <c r="AK170" s="25"/>
      <c r="AL170" s="25"/>
    </row>
    <row r="171">
      <c r="A171" s="26"/>
      <c r="B171" s="25"/>
      <c r="C171" s="25"/>
      <c r="D171" s="28"/>
      <c r="E171" s="29"/>
      <c r="F171" s="30"/>
      <c r="G171" s="59"/>
      <c r="H171" s="34"/>
      <c r="I171" s="35"/>
      <c r="J171" s="36"/>
      <c r="K171" s="28"/>
      <c r="L171" s="28"/>
      <c r="M171" s="34"/>
      <c r="N171" s="35"/>
      <c r="O171" s="36"/>
      <c r="P171" s="28"/>
      <c r="Q171" s="37"/>
      <c r="R171" s="38"/>
      <c r="S171" s="39"/>
      <c r="T171" s="40"/>
      <c r="U171" s="40"/>
      <c r="V171" s="40"/>
      <c r="W171" s="40"/>
      <c r="X171" s="39"/>
      <c r="Y171" s="41"/>
      <c r="Z171" s="41"/>
      <c r="AA171" s="41"/>
      <c r="AB171" s="42"/>
      <c r="AC171" s="42"/>
      <c r="AD171" s="42"/>
      <c r="AE171" s="42"/>
      <c r="AF171" s="42"/>
      <c r="AG171" s="25"/>
      <c r="AH171" s="25"/>
      <c r="AI171" s="25"/>
      <c r="AJ171" s="25"/>
      <c r="AK171" s="25"/>
      <c r="AL171" s="25"/>
    </row>
    <row r="172">
      <c r="A172" s="26"/>
      <c r="B172" s="25"/>
      <c r="C172" s="25"/>
      <c r="D172" s="28"/>
      <c r="E172" s="29"/>
      <c r="F172" s="30"/>
      <c r="G172" s="59"/>
      <c r="H172" s="34"/>
      <c r="I172" s="35"/>
      <c r="J172" s="36"/>
      <c r="K172" s="28"/>
      <c r="L172" s="28"/>
      <c r="M172" s="34"/>
      <c r="N172" s="35"/>
      <c r="O172" s="36"/>
      <c r="P172" s="28"/>
      <c r="Q172" s="37"/>
      <c r="R172" s="38"/>
      <c r="S172" s="39"/>
      <c r="T172" s="40"/>
      <c r="U172" s="40"/>
      <c r="V172" s="40"/>
      <c r="W172" s="40"/>
      <c r="X172" s="39"/>
      <c r="Y172" s="41"/>
      <c r="Z172" s="41"/>
      <c r="AA172" s="41"/>
      <c r="AB172" s="42"/>
      <c r="AC172" s="42"/>
      <c r="AD172" s="42"/>
      <c r="AE172" s="42"/>
      <c r="AF172" s="42"/>
      <c r="AG172" s="25"/>
      <c r="AH172" s="25"/>
      <c r="AI172" s="25"/>
      <c r="AJ172" s="25"/>
      <c r="AK172" s="25"/>
      <c r="AL172" s="25"/>
    </row>
    <row r="173">
      <c r="A173" s="26"/>
      <c r="B173" s="25"/>
      <c r="C173" s="25"/>
      <c r="D173" s="28"/>
      <c r="E173" s="29"/>
      <c r="F173" s="30"/>
      <c r="G173" s="59"/>
      <c r="H173" s="34"/>
      <c r="I173" s="35"/>
      <c r="J173" s="36"/>
      <c r="K173" s="28"/>
      <c r="L173" s="28"/>
      <c r="M173" s="34"/>
      <c r="N173" s="35"/>
      <c r="O173" s="36"/>
      <c r="P173" s="28"/>
      <c r="Q173" s="37"/>
      <c r="R173" s="38"/>
      <c r="S173" s="39"/>
      <c r="T173" s="40"/>
      <c r="U173" s="40"/>
      <c r="V173" s="40"/>
      <c r="W173" s="40"/>
      <c r="X173" s="39"/>
      <c r="Y173" s="41"/>
      <c r="Z173" s="41"/>
      <c r="AA173" s="41"/>
      <c r="AB173" s="42"/>
      <c r="AC173" s="42"/>
      <c r="AD173" s="42"/>
      <c r="AE173" s="42"/>
      <c r="AF173" s="42"/>
      <c r="AG173" s="25"/>
      <c r="AH173" s="25"/>
      <c r="AI173" s="25"/>
      <c r="AJ173" s="25"/>
      <c r="AK173" s="25"/>
      <c r="AL173" s="25"/>
    </row>
    <row r="174">
      <c r="A174" s="26"/>
      <c r="B174" s="25"/>
      <c r="C174" s="25"/>
      <c r="D174" s="28"/>
      <c r="E174" s="29"/>
      <c r="F174" s="30"/>
      <c r="G174" s="59"/>
      <c r="H174" s="34"/>
      <c r="I174" s="35"/>
      <c r="J174" s="36"/>
      <c r="K174" s="28"/>
      <c r="L174" s="28"/>
      <c r="M174" s="34"/>
      <c r="N174" s="35"/>
      <c r="O174" s="36"/>
      <c r="P174" s="28"/>
      <c r="Q174" s="37"/>
      <c r="R174" s="38"/>
      <c r="S174" s="39"/>
      <c r="T174" s="40"/>
      <c r="U174" s="40"/>
      <c r="V174" s="40"/>
      <c r="W174" s="40"/>
      <c r="X174" s="39"/>
      <c r="Y174" s="41"/>
      <c r="Z174" s="41"/>
      <c r="AA174" s="41"/>
      <c r="AB174" s="42"/>
      <c r="AC174" s="42"/>
      <c r="AD174" s="42"/>
      <c r="AE174" s="42"/>
      <c r="AF174" s="42"/>
      <c r="AG174" s="25"/>
      <c r="AH174" s="25"/>
      <c r="AI174" s="25"/>
      <c r="AJ174" s="25"/>
      <c r="AK174" s="25"/>
      <c r="AL174" s="25"/>
    </row>
    <row r="175">
      <c r="A175" s="26"/>
      <c r="B175" s="25"/>
      <c r="C175" s="25"/>
      <c r="D175" s="28"/>
      <c r="E175" s="29"/>
      <c r="F175" s="30"/>
      <c r="G175" s="59"/>
      <c r="H175" s="34"/>
      <c r="I175" s="35"/>
      <c r="J175" s="36"/>
      <c r="K175" s="28"/>
      <c r="L175" s="28"/>
      <c r="M175" s="34"/>
      <c r="N175" s="35"/>
      <c r="O175" s="36"/>
      <c r="P175" s="28"/>
      <c r="Q175" s="37"/>
      <c r="R175" s="38"/>
      <c r="S175" s="39"/>
      <c r="T175" s="40"/>
      <c r="U175" s="40"/>
      <c r="V175" s="40"/>
      <c r="W175" s="40"/>
      <c r="X175" s="39"/>
      <c r="Y175" s="41"/>
      <c r="Z175" s="41"/>
      <c r="AA175" s="41"/>
      <c r="AB175" s="42"/>
      <c r="AC175" s="42"/>
      <c r="AD175" s="42"/>
      <c r="AE175" s="42"/>
      <c r="AF175" s="42"/>
      <c r="AG175" s="25"/>
      <c r="AH175" s="25"/>
      <c r="AI175" s="25"/>
      <c r="AJ175" s="25"/>
      <c r="AK175" s="25"/>
      <c r="AL175" s="25"/>
    </row>
    <row r="176">
      <c r="A176" s="26"/>
      <c r="B176" s="25"/>
      <c r="C176" s="25"/>
      <c r="D176" s="28"/>
      <c r="E176" s="29"/>
      <c r="F176" s="30"/>
      <c r="G176" s="59"/>
      <c r="H176" s="34"/>
      <c r="I176" s="35"/>
      <c r="J176" s="36"/>
      <c r="K176" s="28"/>
      <c r="L176" s="28"/>
      <c r="M176" s="34"/>
      <c r="N176" s="35"/>
      <c r="O176" s="36"/>
      <c r="P176" s="28"/>
      <c r="Q176" s="37"/>
      <c r="R176" s="38"/>
      <c r="S176" s="39"/>
      <c r="T176" s="40"/>
      <c r="U176" s="40"/>
      <c r="V176" s="40"/>
      <c r="W176" s="40"/>
      <c r="X176" s="39"/>
      <c r="Y176" s="41"/>
      <c r="Z176" s="41"/>
      <c r="AA176" s="41"/>
      <c r="AB176" s="42"/>
      <c r="AC176" s="42"/>
      <c r="AD176" s="42"/>
      <c r="AE176" s="42"/>
      <c r="AF176" s="42"/>
      <c r="AG176" s="25"/>
      <c r="AH176" s="25"/>
      <c r="AI176" s="25"/>
      <c r="AJ176" s="25"/>
      <c r="AK176" s="25"/>
      <c r="AL176" s="25"/>
    </row>
    <row r="177">
      <c r="A177" s="26"/>
      <c r="B177" s="25"/>
      <c r="C177" s="25"/>
      <c r="D177" s="28"/>
      <c r="E177" s="29"/>
      <c r="F177" s="30"/>
      <c r="G177" s="59"/>
      <c r="H177" s="34"/>
      <c r="I177" s="35"/>
      <c r="J177" s="36"/>
      <c r="K177" s="28"/>
      <c r="L177" s="28"/>
      <c r="M177" s="34"/>
      <c r="N177" s="35"/>
      <c r="O177" s="36"/>
      <c r="P177" s="28"/>
      <c r="Q177" s="37"/>
      <c r="R177" s="38"/>
      <c r="S177" s="39"/>
      <c r="T177" s="40"/>
      <c r="U177" s="40"/>
      <c r="V177" s="40"/>
      <c r="W177" s="40"/>
      <c r="X177" s="39"/>
      <c r="Y177" s="41"/>
      <c r="Z177" s="41"/>
      <c r="AA177" s="41"/>
      <c r="AB177" s="42"/>
      <c r="AC177" s="42"/>
      <c r="AD177" s="42"/>
      <c r="AE177" s="42"/>
      <c r="AF177" s="42"/>
      <c r="AG177" s="25"/>
      <c r="AH177" s="25"/>
      <c r="AI177" s="25"/>
      <c r="AJ177" s="25"/>
      <c r="AK177" s="25"/>
      <c r="AL177" s="25"/>
    </row>
    <row r="178">
      <c r="A178" s="26"/>
      <c r="B178" s="25"/>
      <c r="C178" s="25"/>
      <c r="D178" s="28"/>
      <c r="E178" s="29"/>
      <c r="F178" s="30"/>
      <c r="G178" s="59"/>
      <c r="H178" s="34"/>
      <c r="I178" s="35"/>
      <c r="J178" s="36"/>
      <c r="K178" s="28"/>
      <c r="L178" s="28"/>
      <c r="M178" s="34"/>
      <c r="N178" s="35"/>
      <c r="O178" s="36"/>
      <c r="P178" s="28"/>
      <c r="Q178" s="37"/>
      <c r="R178" s="38"/>
      <c r="S178" s="39"/>
      <c r="T178" s="40"/>
      <c r="U178" s="40"/>
      <c r="V178" s="40"/>
      <c r="W178" s="40"/>
      <c r="X178" s="39"/>
      <c r="Y178" s="41"/>
      <c r="Z178" s="41"/>
      <c r="AA178" s="41"/>
      <c r="AB178" s="42"/>
      <c r="AC178" s="42"/>
      <c r="AD178" s="42"/>
      <c r="AE178" s="42"/>
      <c r="AF178" s="42"/>
      <c r="AG178" s="25"/>
      <c r="AH178" s="25"/>
      <c r="AI178" s="25"/>
      <c r="AJ178" s="25"/>
      <c r="AK178" s="25"/>
      <c r="AL178" s="25"/>
    </row>
    <row r="179">
      <c r="A179" s="26"/>
      <c r="B179" s="25"/>
      <c r="C179" s="25"/>
      <c r="D179" s="28"/>
      <c r="E179" s="29"/>
      <c r="F179" s="30"/>
      <c r="G179" s="59"/>
      <c r="H179" s="34"/>
      <c r="I179" s="35"/>
      <c r="J179" s="36"/>
      <c r="K179" s="28"/>
      <c r="L179" s="28"/>
      <c r="M179" s="34"/>
      <c r="N179" s="35"/>
      <c r="O179" s="36"/>
      <c r="P179" s="28"/>
      <c r="Q179" s="37"/>
      <c r="R179" s="38"/>
      <c r="S179" s="39"/>
      <c r="T179" s="40"/>
      <c r="U179" s="40"/>
      <c r="V179" s="40"/>
      <c r="W179" s="40"/>
      <c r="X179" s="39"/>
      <c r="Y179" s="41"/>
      <c r="Z179" s="41"/>
      <c r="AA179" s="41"/>
      <c r="AB179" s="42"/>
      <c r="AC179" s="42"/>
      <c r="AD179" s="42"/>
      <c r="AE179" s="42"/>
      <c r="AF179" s="42"/>
      <c r="AG179" s="25"/>
      <c r="AH179" s="25"/>
      <c r="AI179" s="25"/>
      <c r="AJ179" s="25"/>
      <c r="AK179" s="25"/>
      <c r="AL179" s="25"/>
    </row>
    <row r="180">
      <c r="A180" s="26"/>
      <c r="B180" s="25"/>
      <c r="C180" s="25"/>
      <c r="D180" s="28"/>
      <c r="E180" s="29"/>
      <c r="F180" s="30"/>
      <c r="G180" s="59"/>
      <c r="H180" s="34"/>
      <c r="I180" s="35"/>
      <c r="J180" s="36"/>
      <c r="K180" s="28"/>
      <c r="L180" s="28"/>
      <c r="M180" s="34"/>
      <c r="N180" s="35"/>
      <c r="O180" s="36"/>
      <c r="P180" s="28"/>
      <c r="Q180" s="37"/>
      <c r="R180" s="38"/>
      <c r="S180" s="39"/>
      <c r="T180" s="40"/>
      <c r="U180" s="40"/>
      <c r="V180" s="40"/>
      <c r="W180" s="40"/>
      <c r="X180" s="39"/>
      <c r="Y180" s="41"/>
      <c r="Z180" s="41"/>
      <c r="AA180" s="41"/>
      <c r="AB180" s="42"/>
      <c r="AC180" s="42"/>
      <c r="AD180" s="42"/>
      <c r="AE180" s="42"/>
      <c r="AF180" s="42"/>
      <c r="AG180" s="25"/>
      <c r="AH180" s="25"/>
      <c r="AI180" s="25"/>
      <c r="AJ180" s="25"/>
      <c r="AK180" s="25"/>
      <c r="AL180" s="25"/>
    </row>
    <row r="181">
      <c r="A181" s="26"/>
      <c r="B181" s="25"/>
      <c r="C181" s="25"/>
      <c r="D181" s="28"/>
      <c r="E181" s="29"/>
      <c r="F181" s="30"/>
      <c r="G181" s="59"/>
      <c r="H181" s="34"/>
      <c r="I181" s="35"/>
      <c r="J181" s="36"/>
      <c r="K181" s="28"/>
      <c r="L181" s="28"/>
      <c r="M181" s="34"/>
      <c r="N181" s="35"/>
      <c r="O181" s="36"/>
      <c r="P181" s="28"/>
      <c r="Q181" s="37"/>
      <c r="R181" s="38"/>
      <c r="S181" s="39"/>
      <c r="T181" s="40"/>
      <c r="U181" s="40"/>
      <c r="V181" s="40"/>
      <c r="W181" s="40"/>
      <c r="X181" s="39"/>
      <c r="Y181" s="41"/>
      <c r="Z181" s="41"/>
      <c r="AA181" s="41"/>
      <c r="AB181" s="42"/>
      <c r="AC181" s="42"/>
      <c r="AD181" s="42"/>
      <c r="AE181" s="42"/>
      <c r="AF181" s="42"/>
      <c r="AG181" s="25"/>
      <c r="AH181" s="25"/>
      <c r="AI181" s="25"/>
      <c r="AJ181" s="25"/>
      <c r="AK181" s="25"/>
      <c r="AL181" s="25"/>
    </row>
    <row r="182">
      <c r="A182" s="26"/>
      <c r="B182" s="25"/>
      <c r="C182" s="25"/>
      <c r="D182" s="28"/>
      <c r="E182" s="29"/>
      <c r="F182" s="30"/>
      <c r="G182" s="59"/>
      <c r="H182" s="34"/>
      <c r="I182" s="35"/>
      <c r="J182" s="36"/>
      <c r="K182" s="28"/>
      <c r="L182" s="28"/>
      <c r="M182" s="34"/>
      <c r="N182" s="35"/>
      <c r="O182" s="36"/>
      <c r="P182" s="28"/>
      <c r="Q182" s="37"/>
      <c r="R182" s="38"/>
      <c r="S182" s="39"/>
      <c r="T182" s="40"/>
      <c r="U182" s="40"/>
      <c r="V182" s="40"/>
      <c r="W182" s="40"/>
      <c r="X182" s="39"/>
      <c r="Y182" s="41"/>
      <c r="Z182" s="41"/>
      <c r="AA182" s="41"/>
      <c r="AB182" s="42"/>
      <c r="AC182" s="42"/>
      <c r="AD182" s="42"/>
      <c r="AE182" s="42"/>
      <c r="AF182" s="42"/>
      <c r="AG182" s="25"/>
      <c r="AH182" s="25"/>
      <c r="AI182" s="25"/>
      <c r="AJ182" s="25"/>
      <c r="AK182" s="25"/>
      <c r="AL182" s="25"/>
    </row>
    <row r="183">
      <c r="A183" s="26"/>
      <c r="B183" s="25"/>
      <c r="C183" s="25"/>
      <c r="D183" s="28"/>
      <c r="E183" s="29"/>
      <c r="F183" s="30"/>
      <c r="G183" s="59"/>
      <c r="H183" s="34"/>
      <c r="I183" s="35"/>
      <c r="J183" s="36"/>
      <c r="K183" s="28"/>
      <c r="L183" s="28"/>
      <c r="M183" s="34"/>
      <c r="N183" s="35"/>
      <c r="O183" s="36"/>
      <c r="P183" s="28"/>
      <c r="Q183" s="37"/>
      <c r="R183" s="38"/>
      <c r="S183" s="39"/>
      <c r="T183" s="40"/>
      <c r="U183" s="40"/>
      <c r="V183" s="40"/>
      <c r="W183" s="40"/>
      <c r="X183" s="39"/>
      <c r="Y183" s="41"/>
      <c r="Z183" s="41"/>
      <c r="AA183" s="41"/>
      <c r="AB183" s="42"/>
      <c r="AC183" s="42"/>
      <c r="AD183" s="42"/>
      <c r="AE183" s="42"/>
      <c r="AF183" s="42"/>
      <c r="AG183" s="25"/>
      <c r="AH183" s="25"/>
      <c r="AI183" s="25"/>
      <c r="AJ183" s="25"/>
      <c r="AK183" s="25"/>
      <c r="AL183" s="25"/>
    </row>
    <row r="184">
      <c r="A184" s="26"/>
      <c r="B184" s="25"/>
      <c r="C184" s="25"/>
      <c r="D184" s="28"/>
      <c r="E184" s="29"/>
      <c r="F184" s="30"/>
      <c r="G184" s="59"/>
      <c r="H184" s="34"/>
      <c r="I184" s="35"/>
      <c r="J184" s="36"/>
      <c r="K184" s="28"/>
      <c r="L184" s="28"/>
      <c r="M184" s="34"/>
      <c r="N184" s="35"/>
      <c r="O184" s="36"/>
      <c r="P184" s="28"/>
      <c r="Q184" s="37"/>
      <c r="R184" s="38"/>
      <c r="S184" s="39"/>
      <c r="T184" s="40"/>
      <c r="U184" s="40"/>
      <c r="V184" s="40"/>
      <c r="W184" s="40"/>
      <c r="X184" s="39"/>
      <c r="Y184" s="41"/>
      <c r="Z184" s="41"/>
      <c r="AA184" s="41"/>
      <c r="AB184" s="42"/>
      <c r="AC184" s="42"/>
      <c r="AD184" s="42"/>
      <c r="AE184" s="42"/>
      <c r="AF184" s="42"/>
      <c r="AG184" s="25"/>
      <c r="AH184" s="25"/>
      <c r="AI184" s="25"/>
      <c r="AJ184" s="25"/>
      <c r="AK184" s="25"/>
      <c r="AL184" s="25"/>
    </row>
    <row r="185">
      <c r="A185" s="26"/>
      <c r="B185" s="25"/>
      <c r="C185" s="25"/>
      <c r="D185" s="28"/>
      <c r="E185" s="29"/>
      <c r="F185" s="30"/>
      <c r="G185" s="59"/>
      <c r="H185" s="34"/>
      <c r="I185" s="35"/>
      <c r="J185" s="36"/>
      <c r="K185" s="28"/>
      <c r="L185" s="28"/>
      <c r="M185" s="34"/>
      <c r="N185" s="35"/>
      <c r="O185" s="36"/>
      <c r="P185" s="28"/>
      <c r="Q185" s="37"/>
      <c r="R185" s="38"/>
      <c r="S185" s="39"/>
      <c r="T185" s="40"/>
      <c r="U185" s="40"/>
      <c r="V185" s="40"/>
      <c r="W185" s="40"/>
      <c r="X185" s="39"/>
      <c r="Y185" s="41"/>
      <c r="Z185" s="41"/>
      <c r="AA185" s="41"/>
      <c r="AB185" s="42"/>
      <c r="AC185" s="42"/>
      <c r="AD185" s="42"/>
      <c r="AE185" s="42"/>
      <c r="AF185" s="42"/>
      <c r="AG185" s="25"/>
      <c r="AH185" s="25"/>
      <c r="AI185" s="25"/>
      <c r="AJ185" s="25"/>
      <c r="AK185" s="25"/>
      <c r="AL185" s="25"/>
    </row>
    <row r="186">
      <c r="A186" s="26"/>
      <c r="B186" s="25"/>
      <c r="C186" s="25"/>
      <c r="D186" s="28"/>
      <c r="E186" s="29"/>
      <c r="F186" s="30"/>
      <c r="G186" s="59"/>
      <c r="H186" s="34"/>
      <c r="I186" s="35"/>
      <c r="J186" s="36"/>
      <c r="K186" s="28"/>
      <c r="L186" s="28"/>
      <c r="M186" s="34"/>
      <c r="N186" s="35"/>
      <c r="O186" s="36"/>
      <c r="P186" s="28"/>
      <c r="Q186" s="37"/>
      <c r="R186" s="38"/>
      <c r="S186" s="39"/>
      <c r="T186" s="40"/>
      <c r="U186" s="40"/>
      <c r="V186" s="40"/>
      <c r="W186" s="40"/>
      <c r="X186" s="39"/>
      <c r="Y186" s="41"/>
      <c r="Z186" s="41"/>
      <c r="AA186" s="41"/>
      <c r="AB186" s="42"/>
      <c r="AC186" s="42"/>
      <c r="AD186" s="42"/>
      <c r="AE186" s="42"/>
      <c r="AF186" s="42"/>
      <c r="AG186" s="25"/>
      <c r="AH186" s="25"/>
      <c r="AI186" s="25"/>
      <c r="AJ186" s="25"/>
      <c r="AK186" s="25"/>
      <c r="AL186" s="25"/>
    </row>
    <row r="187">
      <c r="A187" s="26"/>
      <c r="B187" s="25"/>
      <c r="C187" s="25"/>
      <c r="D187" s="28"/>
      <c r="E187" s="29"/>
      <c r="F187" s="30"/>
      <c r="G187" s="59"/>
      <c r="H187" s="34"/>
      <c r="I187" s="35"/>
      <c r="J187" s="36"/>
      <c r="K187" s="28"/>
      <c r="L187" s="28"/>
      <c r="M187" s="34"/>
      <c r="N187" s="35"/>
      <c r="O187" s="36"/>
      <c r="P187" s="28"/>
      <c r="Q187" s="37"/>
      <c r="R187" s="38"/>
      <c r="S187" s="39"/>
      <c r="T187" s="40"/>
      <c r="U187" s="40"/>
      <c r="V187" s="40"/>
      <c r="W187" s="40"/>
      <c r="X187" s="39"/>
      <c r="Y187" s="41"/>
      <c r="Z187" s="41"/>
      <c r="AA187" s="41"/>
      <c r="AB187" s="42"/>
      <c r="AC187" s="42"/>
      <c r="AD187" s="42"/>
      <c r="AE187" s="42"/>
      <c r="AF187" s="42"/>
      <c r="AG187" s="25"/>
      <c r="AH187" s="25"/>
      <c r="AI187" s="25"/>
      <c r="AJ187" s="25"/>
      <c r="AK187" s="25"/>
      <c r="AL187" s="25"/>
    </row>
    <row r="188">
      <c r="A188" s="26"/>
      <c r="B188" s="25"/>
      <c r="C188" s="25"/>
      <c r="D188" s="28"/>
      <c r="E188" s="29"/>
      <c r="F188" s="30"/>
      <c r="G188" s="59"/>
      <c r="H188" s="34"/>
      <c r="I188" s="35"/>
      <c r="J188" s="36"/>
      <c r="K188" s="28"/>
      <c r="L188" s="28"/>
      <c r="M188" s="34"/>
      <c r="N188" s="35"/>
      <c r="O188" s="36"/>
      <c r="P188" s="28"/>
      <c r="Q188" s="37"/>
      <c r="R188" s="38"/>
      <c r="S188" s="39"/>
      <c r="T188" s="40"/>
      <c r="U188" s="40"/>
      <c r="V188" s="40"/>
      <c r="W188" s="40"/>
      <c r="X188" s="39"/>
      <c r="Y188" s="41"/>
      <c r="Z188" s="41"/>
      <c r="AA188" s="41"/>
      <c r="AB188" s="42"/>
      <c r="AC188" s="42"/>
      <c r="AD188" s="42"/>
      <c r="AE188" s="42"/>
      <c r="AF188" s="42"/>
      <c r="AG188" s="25"/>
      <c r="AH188" s="25"/>
      <c r="AI188" s="25"/>
      <c r="AJ188" s="25"/>
      <c r="AK188" s="25"/>
      <c r="AL188" s="25"/>
    </row>
    <row r="189">
      <c r="A189" s="26"/>
      <c r="B189" s="25"/>
      <c r="C189" s="25"/>
      <c r="D189" s="28"/>
      <c r="E189" s="29"/>
      <c r="F189" s="30"/>
      <c r="G189" s="59"/>
      <c r="H189" s="34"/>
      <c r="I189" s="35"/>
      <c r="J189" s="36"/>
      <c r="K189" s="28"/>
      <c r="L189" s="28"/>
      <c r="M189" s="34"/>
      <c r="N189" s="35"/>
      <c r="O189" s="36"/>
      <c r="P189" s="28"/>
      <c r="Q189" s="37"/>
      <c r="R189" s="38"/>
      <c r="S189" s="39"/>
      <c r="T189" s="40"/>
      <c r="U189" s="40"/>
      <c r="V189" s="40"/>
      <c r="W189" s="40"/>
      <c r="X189" s="39"/>
      <c r="Y189" s="41"/>
      <c r="Z189" s="41"/>
      <c r="AA189" s="41"/>
      <c r="AB189" s="42"/>
      <c r="AC189" s="42"/>
      <c r="AD189" s="42"/>
      <c r="AE189" s="42"/>
      <c r="AF189" s="42"/>
      <c r="AG189" s="25"/>
      <c r="AH189" s="25"/>
      <c r="AI189" s="25"/>
      <c r="AJ189" s="25"/>
      <c r="AK189" s="25"/>
      <c r="AL189" s="25"/>
    </row>
    <row r="190">
      <c r="A190" s="26"/>
      <c r="B190" s="25"/>
      <c r="C190" s="25"/>
      <c r="D190" s="28"/>
      <c r="E190" s="29"/>
      <c r="F190" s="30"/>
      <c r="G190" s="59"/>
      <c r="H190" s="34"/>
      <c r="I190" s="35"/>
      <c r="J190" s="36"/>
      <c r="K190" s="28"/>
      <c r="L190" s="28"/>
      <c r="M190" s="34"/>
      <c r="N190" s="35"/>
      <c r="O190" s="36"/>
      <c r="P190" s="28"/>
      <c r="Q190" s="37"/>
      <c r="R190" s="38"/>
      <c r="S190" s="39"/>
      <c r="T190" s="40"/>
      <c r="U190" s="40"/>
      <c r="V190" s="40"/>
      <c r="W190" s="40"/>
      <c r="X190" s="39"/>
      <c r="Y190" s="41"/>
      <c r="Z190" s="41"/>
      <c r="AA190" s="41"/>
      <c r="AB190" s="42"/>
      <c r="AC190" s="42"/>
      <c r="AD190" s="42"/>
      <c r="AE190" s="42"/>
      <c r="AF190" s="42"/>
      <c r="AG190" s="25"/>
      <c r="AH190" s="25"/>
      <c r="AI190" s="25"/>
      <c r="AJ190" s="25"/>
      <c r="AK190" s="25"/>
      <c r="AL190" s="25"/>
    </row>
    <row r="191">
      <c r="A191" s="26"/>
      <c r="B191" s="25"/>
      <c r="C191" s="25"/>
      <c r="D191" s="28"/>
      <c r="E191" s="29"/>
      <c r="F191" s="30"/>
      <c r="G191" s="59"/>
      <c r="H191" s="34"/>
      <c r="I191" s="35"/>
      <c r="J191" s="36"/>
      <c r="K191" s="28"/>
      <c r="L191" s="28"/>
      <c r="M191" s="34"/>
      <c r="N191" s="35"/>
      <c r="O191" s="36"/>
      <c r="P191" s="28"/>
      <c r="Q191" s="37"/>
      <c r="R191" s="38"/>
      <c r="S191" s="39"/>
      <c r="T191" s="40"/>
      <c r="U191" s="40"/>
      <c r="V191" s="40"/>
      <c r="W191" s="40"/>
      <c r="X191" s="39"/>
      <c r="Y191" s="41"/>
      <c r="Z191" s="41"/>
      <c r="AA191" s="41"/>
      <c r="AB191" s="42"/>
      <c r="AC191" s="42"/>
      <c r="AD191" s="42"/>
      <c r="AE191" s="42"/>
      <c r="AF191" s="42"/>
      <c r="AG191" s="25"/>
      <c r="AH191" s="25"/>
      <c r="AI191" s="25"/>
      <c r="AJ191" s="25"/>
      <c r="AK191" s="25"/>
      <c r="AL191" s="25"/>
    </row>
    <row r="192">
      <c r="A192" s="26"/>
      <c r="B192" s="25"/>
      <c r="C192" s="25"/>
      <c r="D192" s="28"/>
      <c r="E192" s="29"/>
      <c r="F192" s="30"/>
      <c r="G192" s="59"/>
      <c r="H192" s="34"/>
      <c r="I192" s="35"/>
      <c r="J192" s="36"/>
      <c r="K192" s="28"/>
      <c r="L192" s="28"/>
      <c r="M192" s="34"/>
      <c r="N192" s="35"/>
      <c r="O192" s="36"/>
      <c r="P192" s="28"/>
      <c r="Q192" s="37"/>
      <c r="R192" s="38"/>
      <c r="S192" s="39"/>
      <c r="T192" s="40"/>
      <c r="U192" s="40"/>
      <c r="V192" s="40"/>
      <c r="W192" s="40"/>
      <c r="X192" s="39"/>
      <c r="Y192" s="41"/>
      <c r="Z192" s="41"/>
      <c r="AA192" s="41"/>
      <c r="AB192" s="42"/>
      <c r="AC192" s="42"/>
      <c r="AD192" s="42"/>
      <c r="AE192" s="42"/>
      <c r="AF192" s="42"/>
      <c r="AG192" s="25"/>
      <c r="AH192" s="25"/>
      <c r="AI192" s="25"/>
      <c r="AJ192" s="25"/>
      <c r="AK192" s="25"/>
      <c r="AL192" s="25"/>
    </row>
    <row r="193">
      <c r="A193" s="26"/>
      <c r="B193" s="25"/>
      <c r="C193" s="25"/>
      <c r="D193" s="28"/>
      <c r="E193" s="29"/>
      <c r="F193" s="30"/>
      <c r="G193" s="59"/>
      <c r="H193" s="34"/>
      <c r="I193" s="35"/>
      <c r="J193" s="36"/>
      <c r="K193" s="28"/>
      <c r="L193" s="28"/>
      <c r="M193" s="34"/>
      <c r="N193" s="35"/>
      <c r="O193" s="36"/>
      <c r="P193" s="28"/>
      <c r="Q193" s="37"/>
      <c r="R193" s="38"/>
      <c r="S193" s="39"/>
      <c r="T193" s="40"/>
      <c r="U193" s="40"/>
      <c r="V193" s="40"/>
      <c r="W193" s="40"/>
      <c r="X193" s="39"/>
      <c r="Y193" s="41"/>
      <c r="Z193" s="41"/>
      <c r="AA193" s="41"/>
      <c r="AB193" s="42"/>
      <c r="AC193" s="42"/>
      <c r="AD193" s="42"/>
      <c r="AE193" s="42"/>
      <c r="AF193" s="42"/>
      <c r="AG193" s="25"/>
      <c r="AH193" s="25"/>
      <c r="AI193" s="25"/>
      <c r="AJ193" s="25"/>
      <c r="AK193" s="25"/>
      <c r="AL193" s="25"/>
    </row>
    <row r="194">
      <c r="A194" s="26"/>
      <c r="B194" s="25"/>
      <c r="C194" s="25"/>
      <c r="D194" s="28"/>
      <c r="E194" s="29"/>
      <c r="F194" s="30"/>
      <c r="G194" s="59"/>
      <c r="H194" s="34"/>
      <c r="I194" s="35"/>
      <c r="J194" s="36"/>
      <c r="K194" s="28"/>
      <c r="L194" s="28"/>
      <c r="M194" s="34"/>
      <c r="N194" s="35"/>
      <c r="O194" s="36"/>
      <c r="P194" s="28"/>
      <c r="Q194" s="37"/>
      <c r="R194" s="38"/>
      <c r="S194" s="39"/>
      <c r="T194" s="40"/>
      <c r="U194" s="40"/>
      <c r="V194" s="40"/>
      <c r="W194" s="40"/>
      <c r="X194" s="39"/>
      <c r="Y194" s="41"/>
      <c r="Z194" s="41"/>
      <c r="AA194" s="41"/>
      <c r="AB194" s="42"/>
      <c r="AC194" s="42"/>
      <c r="AD194" s="42"/>
      <c r="AE194" s="42"/>
      <c r="AF194" s="42"/>
      <c r="AG194" s="25"/>
      <c r="AH194" s="25"/>
      <c r="AI194" s="25"/>
      <c r="AJ194" s="25"/>
      <c r="AK194" s="25"/>
      <c r="AL194" s="25"/>
    </row>
    <row r="195">
      <c r="A195" s="26"/>
      <c r="B195" s="25"/>
      <c r="C195" s="25"/>
      <c r="D195" s="28"/>
      <c r="E195" s="29"/>
      <c r="F195" s="30"/>
      <c r="G195" s="59"/>
      <c r="H195" s="34"/>
      <c r="I195" s="35"/>
      <c r="J195" s="36"/>
      <c r="K195" s="28"/>
      <c r="L195" s="28"/>
      <c r="M195" s="34"/>
      <c r="N195" s="35"/>
      <c r="O195" s="36"/>
      <c r="P195" s="28"/>
      <c r="Q195" s="37"/>
      <c r="R195" s="38"/>
      <c r="S195" s="39"/>
      <c r="T195" s="40"/>
      <c r="U195" s="40"/>
      <c r="V195" s="40"/>
      <c r="W195" s="40"/>
      <c r="X195" s="39"/>
      <c r="Y195" s="41"/>
      <c r="Z195" s="41"/>
      <c r="AA195" s="41"/>
      <c r="AB195" s="42"/>
      <c r="AC195" s="42"/>
      <c r="AD195" s="42"/>
      <c r="AE195" s="42"/>
      <c r="AF195" s="42"/>
      <c r="AG195" s="25"/>
      <c r="AH195" s="25"/>
      <c r="AI195" s="25"/>
      <c r="AJ195" s="25"/>
      <c r="AK195" s="25"/>
      <c r="AL195" s="25"/>
    </row>
    <row r="196">
      <c r="A196" s="26"/>
      <c r="B196" s="25"/>
      <c r="C196" s="25"/>
      <c r="D196" s="28"/>
      <c r="E196" s="29"/>
      <c r="F196" s="30"/>
      <c r="G196" s="59"/>
      <c r="H196" s="34"/>
      <c r="I196" s="35"/>
      <c r="J196" s="36"/>
      <c r="K196" s="28"/>
      <c r="L196" s="28"/>
      <c r="M196" s="34"/>
      <c r="N196" s="35"/>
      <c r="O196" s="36"/>
      <c r="P196" s="28"/>
      <c r="Q196" s="37"/>
      <c r="R196" s="38"/>
      <c r="S196" s="39"/>
      <c r="T196" s="40"/>
      <c r="U196" s="40"/>
      <c r="V196" s="40"/>
      <c r="W196" s="40"/>
      <c r="X196" s="39"/>
      <c r="Y196" s="41"/>
      <c r="Z196" s="41"/>
      <c r="AA196" s="41"/>
      <c r="AB196" s="42"/>
      <c r="AC196" s="42"/>
      <c r="AD196" s="42"/>
      <c r="AE196" s="42"/>
      <c r="AF196" s="42"/>
      <c r="AG196" s="25"/>
      <c r="AH196" s="25"/>
      <c r="AI196" s="25"/>
      <c r="AJ196" s="25"/>
      <c r="AK196" s="25"/>
      <c r="AL196" s="25"/>
    </row>
    <row r="197">
      <c r="A197" s="26"/>
      <c r="B197" s="25"/>
      <c r="C197" s="25"/>
      <c r="D197" s="28"/>
      <c r="E197" s="29"/>
      <c r="F197" s="30"/>
      <c r="G197" s="59"/>
      <c r="H197" s="34"/>
      <c r="I197" s="35"/>
      <c r="J197" s="36"/>
      <c r="K197" s="28"/>
      <c r="L197" s="28"/>
      <c r="M197" s="34"/>
      <c r="N197" s="35"/>
      <c r="O197" s="36"/>
      <c r="P197" s="28"/>
      <c r="Q197" s="37"/>
      <c r="R197" s="38"/>
      <c r="S197" s="39"/>
      <c r="T197" s="40"/>
      <c r="U197" s="40"/>
      <c r="V197" s="40"/>
      <c r="W197" s="40"/>
      <c r="X197" s="39"/>
      <c r="Y197" s="41"/>
      <c r="Z197" s="41"/>
      <c r="AA197" s="41"/>
      <c r="AB197" s="42"/>
      <c r="AC197" s="42"/>
      <c r="AD197" s="42"/>
      <c r="AE197" s="42"/>
      <c r="AF197" s="42"/>
      <c r="AG197" s="25"/>
      <c r="AH197" s="25"/>
      <c r="AI197" s="25"/>
      <c r="AJ197" s="25"/>
      <c r="AK197" s="25"/>
      <c r="AL197" s="25"/>
    </row>
    <row r="198">
      <c r="A198" s="26"/>
      <c r="B198" s="25"/>
      <c r="C198" s="25"/>
      <c r="D198" s="28"/>
      <c r="E198" s="29"/>
      <c r="F198" s="30"/>
      <c r="G198" s="59"/>
      <c r="H198" s="34"/>
      <c r="I198" s="35"/>
      <c r="J198" s="36"/>
      <c r="K198" s="28"/>
      <c r="L198" s="28"/>
      <c r="M198" s="34"/>
      <c r="N198" s="35"/>
      <c r="O198" s="36"/>
      <c r="P198" s="28"/>
      <c r="Q198" s="37"/>
      <c r="R198" s="38"/>
      <c r="S198" s="39"/>
      <c r="T198" s="40"/>
      <c r="U198" s="40"/>
      <c r="V198" s="40"/>
      <c r="W198" s="40"/>
      <c r="X198" s="39"/>
      <c r="Y198" s="41"/>
      <c r="Z198" s="41"/>
      <c r="AA198" s="41"/>
      <c r="AB198" s="42"/>
      <c r="AC198" s="42"/>
      <c r="AD198" s="42"/>
      <c r="AE198" s="42"/>
      <c r="AF198" s="42"/>
      <c r="AG198" s="25"/>
      <c r="AH198" s="25"/>
      <c r="AI198" s="25"/>
      <c r="AJ198" s="25"/>
      <c r="AK198" s="25"/>
      <c r="AL198" s="25"/>
    </row>
    <row r="199">
      <c r="A199" s="26"/>
      <c r="B199" s="25"/>
      <c r="C199" s="25"/>
      <c r="D199" s="28"/>
      <c r="E199" s="29"/>
      <c r="F199" s="30"/>
      <c r="G199" s="59"/>
      <c r="H199" s="34"/>
      <c r="I199" s="35"/>
      <c r="J199" s="36"/>
      <c r="K199" s="28"/>
      <c r="L199" s="28"/>
      <c r="M199" s="34"/>
      <c r="N199" s="35"/>
      <c r="O199" s="36"/>
      <c r="P199" s="28"/>
      <c r="Q199" s="37"/>
      <c r="R199" s="38"/>
      <c r="S199" s="39"/>
      <c r="T199" s="40"/>
      <c r="U199" s="40"/>
      <c r="V199" s="40"/>
      <c r="W199" s="40"/>
      <c r="X199" s="39"/>
      <c r="Y199" s="41"/>
      <c r="Z199" s="41"/>
      <c r="AA199" s="41"/>
      <c r="AB199" s="42"/>
      <c r="AC199" s="42"/>
      <c r="AD199" s="42"/>
      <c r="AE199" s="42"/>
      <c r="AF199" s="42"/>
      <c r="AG199" s="25"/>
      <c r="AH199" s="25"/>
      <c r="AI199" s="25"/>
      <c r="AJ199" s="25"/>
      <c r="AK199" s="25"/>
      <c r="AL199" s="25"/>
    </row>
    <row r="200">
      <c r="A200" s="26"/>
      <c r="B200" s="25"/>
      <c r="C200" s="25"/>
      <c r="D200" s="28"/>
      <c r="E200" s="29"/>
      <c r="F200" s="30"/>
      <c r="G200" s="59"/>
      <c r="H200" s="34"/>
      <c r="I200" s="35"/>
      <c r="J200" s="36"/>
      <c r="K200" s="28"/>
      <c r="L200" s="28"/>
      <c r="M200" s="34"/>
      <c r="N200" s="35"/>
      <c r="O200" s="36"/>
      <c r="P200" s="28"/>
      <c r="Q200" s="37"/>
      <c r="R200" s="38"/>
      <c r="S200" s="39"/>
      <c r="T200" s="40"/>
      <c r="U200" s="40"/>
      <c r="V200" s="40"/>
      <c r="W200" s="40"/>
      <c r="X200" s="39"/>
      <c r="Y200" s="41"/>
      <c r="Z200" s="41"/>
      <c r="AA200" s="41"/>
      <c r="AB200" s="42"/>
      <c r="AC200" s="42"/>
      <c r="AD200" s="42"/>
      <c r="AE200" s="42"/>
      <c r="AF200" s="42"/>
      <c r="AG200" s="25"/>
      <c r="AH200" s="25"/>
      <c r="AI200" s="25"/>
      <c r="AJ200" s="25"/>
      <c r="AK200" s="25"/>
      <c r="AL200" s="25"/>
    </row>
    <row r="201">
      <c r="A201" s="26"/>
      <c r="B201" s="25"/>
      <c r="C201" s="25"/>
      <c r="D201" s="28"/>
      <c r="E201" s="29"/>
      <c r="F201" s="30"/>
      <c r="G201" s="59"/>
      <c r="H201" s="34"/>
      <c r="I201" s="35"/>
      <c r="J201" s="36"/>
      <c r="K201" s="28"/>
      <c r="L201" s="28"/>
      <c r="M201" s="34"/>
      <c r="N201" s="35"/>
      <c r="O201" s="36"/>
      <c r="P201" s="28"/>
      <c r="Q201" s="37"/>
      <c r="R201" s="38"/>
      <c r="S201" s="39"/>
      <c r="T201" s="40"/>
      <c r="U201" s="40"/>
      <c r="V201" s="40"/>
      <c r="W201" s="40"/>
      <c r="X201" s="39"/>
      <c r="Y201" s="41"/>
      <c r="Z201" s="41"/>
      <c r="AA201" s="41"/>
      <c r="AB201" s="42"/>
      <c r="AC201" s="42"/>
      <c r="AD201" s="42"/>
      <c r="AE201" s="42"/>
      <c r="AF201" s="42"/>
      <c r="AG201" s="25"/>
      <c r="AH201" s="25"/>
      <c r="AI201" s="25"/>
      <c r="AJ201" s="25"/>
      <c r="AK201" s="25"/>
      <c r="AL201" s="25"/>
    </row>
    <row r="202">
      <c r="A202" s="26"/>
      <c r="B202" s="25"/>
      <c r="C202" s="25"/>
      <c r="D202" s="28"/>
      <c r="E202" s="29"/>
      <c r="F202" s="30"/>
      <c r="G202" s="59"/>
      <c r="H202" s="34"/>
      <c r="I202" s="35"/>
      <c r="J202" s="36"/>
      <c r="K202" s="28"/>
      <c r="L202" s="28"/>
      <c r="M202" s="34"/>
      <c r="N202" s="35"/>
      <c r="O202" s="36"/>
      <c r="P202" s="28"/>
      <c r="Q202" s="37"/>
      <c r="R202" s="38"/>
      <c r="S202" s="39"/>
      <c r="T202" s="40"/>
      <c r="U202" s="40"/>
      <c r="V202" s="40"/>
      <c r="W202" s="40"/>
      <c r="X202" s="39"/>
      <c r="Y202" s="41"/>
      <c r="Z202" s="41"/>
      <c r="AA202" s="41"/>
      <c r="AB202" s="42"/>
      <c r="AC202" s="42"/>
      <c r="AD202" s="42"/>
      <c r="AE202" s="42"/>
      <c r="AF202" s="42"/>
      <c r="AG202" s="25"/>
      <c r="AH202" s="25"/>
      <c r="AI202" s="25"/>
      <c r="AJ202" s="25"/>
      <c r="AK202" s="25"/>
      <c r="AL202" s="25"/>
    </row>
    <row r="203">
      <c r="A203" s="26"/>
      <c r="B203" s="25"/>
      <c r="C203" s="25"/>
      <c r="D203" s="28"/>
      <c r="E203" s="29"/>
      <c r="F203" s="30"/>
      <c r="G203" s="59"/>
      <c r="H203" s="34"/>
      <c r="I203" s="35"/>
      <c r="J203" s="36"/>
      <c r="K203" s="28"/>
      <c r="L203" s="28"/>
      <c r="M203" s="34"/>
      <c r="N203" s="35"/>
      <c r="O203" s="36"/>
      <c r="P203" s="28"/>
      <c r="Q203" s="37"/>
      <c r="R203" s="38"/>
      <c r="S203" s="39"/>
      <c r="T203" s="40"/>
      <c r="U203" s="40"/>
      <c r="V203" s="40"/>
      <c r="W203" s="40"/>
      <c r="X203" s="39"/>
      <c r="Y203" s="41"/>
      <c r="Z203" s="41"/>
      <c r="AA203" s="41"/>
      <c r="AB203" s="42"/>
      <c r="AC203" s="42"/>
      <c r="AD203" s="42"/>
      <c r="AE203" s="42"/>
      <c r="AF203" s="42"/>
      <c r="AG203" s="25"/>
      <c r="AH203" s="25"/>
      <c r="AI203" s="25"/>
      <c r="AJ203" s="25"/>
      <c r="AK203" s="25"/>
      <c r="AL203" s="25"/>
    </row>
    <row r="204">
      <c r="A204" s="26"/>
      <c r="B204" s="25"/>
      <c r="C204" s="25"/>
      <c r="D204" s="28"/>
      <c r="E204" s="29"/>
      <c r="F204" s="30"/>
      <c r="G204" s="59"/>
      <c r="H204" s="34"/>
      <c r="I204" s="35"/>
      <c r="J204" s="36"/>
      <c r="K204" s="28"/>
      <c r="L204" s="28"/>
      <c r="M204" s="34"/>
      <c r="N204" s="35"/>
      <c r="O204" s="36"/>
      <c r="P204" s="28"/>
      <c r="Q204" s="37"/>
      <c r="R204" s="38"/>
      <c r="S204" s="39"/>
      <c r="T204" s="40"/>
      <c r="U204" s="40"/>
      <c r="V204" s="40"/>
      <c r="W204" s="40"/>
      <c r="X204" s="39"/>
      <c r="Y204" s="41"/>
      <c r="Z204" s="41"/>
      <c r="AA204" s="41"/>
      <c r="AB204" s="42"/>
      <c r="AC204" s="42"/>
      <c r="AD204" s="42"/>
      <c r="AE204" s="42"/>
      <c r="AF204" s="42"/>
      <c r="AG204" s="25"/>
      <c r="AH204" s="25"/>
      <c r="AI204" s="25"/>
      <c r="AJ204" s="25"/>
      <c r="AK204" s="25"/>
      <c r="AL204" s="25"/>
    </row>
    <row r="205">
      <c r="A205" s="26"/>
      <c r="B205" s="25"/>
      <c r="C205" s="25"/>
      <c r="D205" s="28"/>
      <c r="E205" s="29"/>
      <c r="F205" s="30"/>
      <c r="G205" s="59"/>
      <c r="H205" s="34"/>
      <c r="I205" s="35"/>
      <c r="J205" s="36"/>
      <c r="K205" s="28"/>
      <c r="L205" s="28"/>
      <c r="M205" s="34"/>
      <c r="N205" s="35"/>
      <c r="O205" s="36"/>
      <c r="P205" s="28"/>
      <c r="Q205" s="37"/>
      <c r="R205" s="38"/>
      <c r="S205" s="39"/>
      <c r="T205" s="40"/>
      <c r="U205" s="40"/>
      <c r="V205" s="40"/>
      <c r="W205" s="40"/>
      <c r="X205" s="39"/>
      <c r="Y205" s="41"/>
      <c r="Z205" s="41"/>
      <c r="AA205" s="41"/>
      <c r="AB205" s="42"/>
      <c r="AC205" s="42"/>
      <c r="AD205" s="42"/>
      <c r="AE205" s="42"/>
      <c r="AF205" s="42"/>
      <c r="AG205" s="25"/>
      <c r="AH205" s="25"/>
      <c r="AI205" s="25"/>
      <c r="AJ205" s="25"/>
      <c r="AK205" s="25"/>
      <c r="AL205" s="25"/>
    </row>
    <row r="206">
      <c r="A206" s="26"/>
      <c r="B206" s="25"/>
      <c r="C206" s="25"/>
      <c r="D206" s="28"/>
      <c r="E206" s="29"/>
      <c r="F206" s="30"/>
      <c r="G206" s="59"/>
      <c r="H206" s="34"/>
      <c r="I206" s="35"/>
      <c r="J206" s="36"/>
      <c r="K206" s="28"/>
      <c r="L206" s="28"/>
      <c r="M206" s="34"/>
      <c r="N206" s="35"/>
      <c r="O206" s="36"/>
      <c r="P206" s="28"/>
      <c r="Q206" s="37"/>
      <c r="R206" s="38"/>
      <c r="S206" s="39"/>
      <c r="T206" s="40"/>
      <c r="U206" s="40"/>
      <c r="V206" s="40"/>
      <c r="W206" s="40"/>
      <c r="X206" s="39"/>
      <c r="Y206" s="41"/>
      <c r="Z206" s="41"/>
      <c r="AA206" s="41"/>
      <c r="AB206" s="42"/>
      <c r="AC206" s="42"/>
      <c r="AD206" s="42"/>
      <c r="AE206" s="42"/>
      <c r="AF206" s="42"/>
      <c r="AG206" s="25"/>
      <c r="AH206" s="25"/>
      <c r="AI206" s="25"/>
      <c r="AJ206" s="25"/>
      <c r="AK206" s="25"/>
      <c r="AL206" s="25"/>
    </row>
    <row r="207">
      <c r="A207" s="26"/>
      <c r="B207" s="25"/>
      <c r="C207" s="25"/>
      <c r="D207" s="28"/>
      <c r="E207" s="29"/>
      <c r="F207" s="30"/>
      <c r="G207" s="59"/>
      <c r="H207" s="34"/>
      <c r="I207" s="35"/>
      <c r="J207" s="36"/>
      <c r="K207" s="28"/>
      <c r="L207" s="28"/>
      <c r="M207" s="34"/>
      <c r="N207" s="35"/>
      <c r="O207" s="36"/>
      <c r="P207" s="28"/>
      <c r="Q207" s="37"/>
      <c r="R207" s="38"/>
      <c r="S207" s="39"/>
      <c r="T207" s="40"/>
      <c r="U207" s="40"/>
      <c r="V207" s="40"/>
      <c r="W207" s="40"/>
      <c r="X207" s="39"/>
      <c r="Y207" s="41"/>
      <c r="Z207" s="41"/>
      <c r="AA207" s="41"/>
      <c r="AB207" s="42"/>
      <c r="AC207" s="42"/>
      <c r="AD207" s="42"/>
      <c r="AE207" s="42"/>
      <c r="AF207" s="42"/>
      <c r="AG207" s="25"/>
      <c r="AH207" s="25"/>
      <c r="AI207" s="25"/>
      <c r="AJ207" s="25"/>
      <c r="AK207" s="25"/>
      <c r="AL207" s="25"/>
    </row>
    <row r="208">
      <c r="A208" s="26"/>
      <c r="B208" s="25"/>
      <c r="C208" s="25"/>
      <c r="D208" s="28"/>
      <c r="E208" s="29"/>
      <c r="F208" s="30"/>
      <c r="G208" s="59"/>
      <c r="H208" s="34"/>
      <c r="I208" s="35"/>
      <c r="J208" s="36"/>
      <c r="K208" s="28"/>
      <c r="L208" s="28"/>
      <c r="M208" s="34"/>
      <c r="N208" s="35"/>
      <c r="O208" s="36"/>
      <c r="P208" s="28"/>
      <c r="Q208" s="37"/>
      <c r="R208" s="38"/>
      <c r="S208" s="39"/>
      <c r="T208" s="40"/>
      <c r="U208" s="40"/>
      <c r="V208" s="40"/>
      <c r="W208" s="40"/>
      <c r="X208" s="39"/>
      <c r="Y208" s="41"/>
      <c r="Z208" s="41"/>
      <c r="AA208" s="41"/>
      <c r="AB208" s="42"/>
      <c r="AC208" s="42"/>
      <c r="AD208" s="42"/>
      <c r="AE208" s="42"/>
      <c r="AF208" s="42"/>
      <c r="AG208" s="25"/>
      <c r="AH208" s="25"/>
      <c r="AI208" s="25"/>
      <c r="AJ208" s="25"/>
      <c r="AK208" s="25"/>
      <c r="AL208" s="25"/>
    </row>
    <row r="209">
      <c r="A209" s="26"/>
      <c r="B209" s="25"/>
      <c r="C209" s="25"/>
      <c r="D209" s="28"/>
      <c r="E209" s="29"/>
      <c r="F209" s="30"/>
      <c r="G209" s="59"/>
      <c r="H209" s="34"/>
      <c r="I209" s="35"/>
      <c r="J209" s="36"/>
      <c r="K209" s="28"/>
      <c r="L209" s="28"/>
      <c r="M209" s="34"/>
      <c r="N209" s="35"/>
      <c r="O209" s="36"/>
      <c r="P209" s="28"/>
      <c r="Q209" s="37"/>
      <c r="R209" s="38"/>
      <c r="S209" s="39"/>
      <c r="T209" s="40"/>
      <c r="U209" s="40"/>
      <c r="V209" s="40"/>
      <c r="W209" s="40"/>
      <c r="X209" s="39"/>
      <c r="Y209" s="41"/>
      <c r="Z209" s="41"/>
      <c r="AA209" s="41"/>
      <c r="AB209" s="42"/>
      <c r="AC209" s="42"/>
      <c r="AD209" s="42"/>
      <c r="AE209" s="42"/>
      <c r="AF209" s="42"/>
      <c r="AG209" s="25"/>
      <c r="AH209" s="25"/>
      <c r="AI209" s="25"/>
      <c r="AJ209" s="25"/>
      <c r="AK209" s="25"/>
      <c r="AL209" s="25"/>
    </row>
    <row r="210">
      <c r="A210" s="26"/>
      <c r="B210" s="25"/>
      <c r="C210" s="25"/>
      <c r="D210" s="28"/>
      <c r="E210" s="29"/>
      <c r="F210" s="30"/>
      <c r="G210" s="59"/>
      <c r="H210" s="34"/>
      <c r="I210" s="35"/>
      <c r="J210" s="36"/>
      <c r="K210" s="28"/>
      <c r="L210" s="28"/>
      <c r="M210" s="34"/>
      <c r="N210" s="35"/>
      <c r="O210" s="36"/>
      <c r="P210" s="28"/>
      <c r="Q210" s="37"/>
      <c r="R210" s="38"/>
      <c r="S210" s="39"/>
      <c r="T210" s="40"/>
      <c r="U210" s="40"/>
      <c r="V210" s="40"/>
      <c r="W210" s="40"/>
      <c r="X210" s="39"/>
      <c r="Y210" s="41"/>
      <c r="Z210" s="41"/>
      <c r="AA210" s="41"/>
      <c r="AB210" s="42"/>
      <c r="AC210" s="42"/>
      <c r="AD210" s="42"/>
      <c r="AE210" s="42"/>
      <c r="AF210" s="42"/>
      <c r="AG210" s="25"/>
      <c r="AH210" s="25"/>
      <c r="AI210" s="25"/>
      <c r="AJ210" s="25"/>
      <c r="AK210" s="25"/>
      <c r="AL210" s="25"/>
    </row>
    <row r="211">
      <c r="A211" s="26"/>
      <c r="B211" s="25"/>
      <c r="C211" s="25"/>
      <c r="D211" s="28"/>
      <c r="E211" s="29"/>
      <c r="F211" s="30"/>
      <c r="G211" s="59"/>
      <c r="H211" s="34"/>
      <c r="I211" s="35"/>
      <c r="J211" s="36"/>
      <c r="K211" s="28"/>
      <c r="L211" s="28"/>
      <c r="M211" s="34"/>
      <c r="N211" s="35"/>
      <c r="O211" s="36"/>
      <c r="P211" s="28"/>
      <c r="Q211" s="37"/>
      <c r="R211" s="38"/>
      <c r="S211" s="39"/>
      <c r="T211" s="40"/>
      <c r="U211" s="40"/>
      <c r="V211" s="40"/>
      <c r="W211" s="40"/>
      <c r="X211" s="39"/>
      <c r="Y211" s="41"/>
      <c r="Z211" s="41"/>
      <c r="AA211" s="41"/>
      <c r="AB211" s="42"/>
      <c r="AC211" s="42"/>
      <c r="AD211" s="42"/>
      <c r="AE211" s="42"/>
      <c r="AF211" s="42"/>
      <c r="AG211" s="25"/>
      <c r="AH211" s="25"/>
      <c r="AI211" s="25"/>
      <c r="AJ211" s="25"/>
      <c r="AK211" s="25"/>
      <c r="AL211" s="25"/>
    </row>
    <row r="212">
      <c r="A212" s="26"/>
      <c r="B212" s="25"/>
      <c r="C212" s="25"/>
      <c r="D212" s="28"/>
      <c r="E212" s="29"/>
      <c r="F212" s="30"/>
      <c r="G212" s="59"/>
      <c r="H212" s="34"/>
      <c r="I212" s="35"/>
      <c r="J212" s="36"/>
      <c r="K212" s="28"/>
      <c r="L212" s="28"/>
      <c r="M212" s="34"/>
      <c r="N212" s="35"/>
      <c r="O212" s="36"/>
      <c r="P212" s="28"/>
      <c r="Q212" s="37"/>
      <c r="R212" s="38"/>
      <c r="S212" s="39"/>
      <c r="T212" s="40"/>
      <c r="U212" s="40"/>
      <c r="V212" s="40"/>
      <c r="W212" s="40"/>
      <c r="X212" s="39"/>
      <c r="Y212" s="41"/>
      <c r="Z212" s="41"/>
      <c r="AA212" s="41"/>
      <c r="AB212" s="42"/>
      <c r="AC212" s="42"/>
      <c r="AD212" s="42"/>
      <c r="AE212" s="42"/>
      <c r="AF212" s="42"/>
      <c r="AG212" s="25"/>
      <c r="AH212" s="25"/>
      <c r="AI212" s="25"/>
      <c r="AJ212" s="25"/>
      <c r="AK212" s="25"/>
      <c r="AL212" s="25"/>
    </row>
    <row r="213">
      <c r="A213" s="26"/>
      <c r="B213" s="25"/>
      <c r="C213" s="25"/>
      <c r="D213" s="28"/>
      <c r="E213" s="29"/>
      <c r="F213" s="30"/>
      <c r="G213" s="59"/>
      <c r="H213" s="34"/>
      <c r="I213" s="35"/>
      <c r="J213" s="36"/>
      <c r="K213" s="28"/>
      <c r="L213" s="28"/>
      <c r="M213" s="34"/>
      <c r="N213" s="35"/>
      <c r="O213" s="36"/>
      <c r="P213" s="28"/>
      <c r="Q213" s="37"/>
      <c r="R213" s="38"/>
      <c r="S213" s="39"/>
      <c r="T213" s="40"/>
      <c r="U213" s="40"/>
      <c r="V213" s="40"/>
      <c r="W213" s="40"/>
      <c r="X213" s="39"/>
      <c r="Y213" s="41"/>
      <c r="Z213" s="41"/>
      <c r="AA213" s="41"/>
      <c r="AB213" s="42"/>
      <c r="AC213" s="42"/>
      <c r="AD213" s="42"/>
      <c r="AE213" s="42"/>
      <c r="AF213" s="42"/>
      <c r="AG213" s="25"/>
      <c r="AH213" s="25"/>
      <c r="AI213" s="25"/>
      <c r="AJ213" s="25"/>
      <c r="AK213" s="25"/>
      <c r="AL213" s="25"/>
    </row>
    <row r="214">
      <c r="A214" s="26"/>
      <c r="B214" s="25"/>
      <c r="C214" s="25"/>
      <c r="D214" s="28"/>
      <c r="E214" s="29"/>
      <c r="F214" s="30"/>
      <c r="G214" s="59"/>
      <c r="H214" s="34"/>
      <c r="I214" s="35"/>
      <c r="J214" s="36"/>
      <c r="K214" s="28"/>
      <c r="L214" s="28"/>
      <c r="M214" s="34"/>
      <c r="N214" s="35"/>
      <c r="O214" s="36"/>
      <c r="P214" s="28"/>
      <c r="Q214" s="37"/>
      <c r="R214" s="38"/>
      <c r="S214" s="39"/>
      <c r="T214" s="40"/>
      <c r="U214" s="40"/>
      <c r="V214" s="40"/>
      <c r="W214" s="40"/>
      <c r="X214" s="39"/>
      <c r="Y214" s="41"/>
      <c r="Z214" s="41"/>
      <c r="AA214" s="41"/>
      <c r="AB214" s="42"/>
      <c r="AC214" s="42"/>
      <c r="AD214" s="42"/>
      <c r="AE214" s="42"/>
      <c r="AF214" s="42"/>
      <c r="AG214" s="25"/>
      <c r="AH214" s="25"/>
      <c r="AI214" s="25"/>
      <c r="AJ214" s="25"/>
      <c r="AK214" s="25"/>
      <c r="AL214" s="25"/>
    </row>
    <row r="215">
      <c r="A215" s="26"/>
      <c r="B215" s="25"/>
      <c r="C215" s="25"/>
      <c r="D215" s="28"/>
      <c r="E215" s="29"/>
      <c r="F215" s="30"/>
      <c r="G215" s="59"/>
      <c r="H215" s="34"/>
      <c r="I215" s="35"/>
      <c r="J215" s="36"/>
      <c r="K215" s="28"/>
      <c r="L215" s="28"/>
      <c r="M215" s="34"/>
      <c r="N215" s="35"/>
      <c r="O215" s="36"/>
      <c r="P215" s="28"/>
      <c r="Q215" s="37"/>
      <c r="R215" s="38"/>
      <c r="S215" s="39"/>
      <c r="T215" s="40"/>
      <c r="U215" s="40"/>
      <c r="V215" s="40"/>
      <c r="W215" s="40"/>
      <c r="X215" s="39"/>
      <c r="Y215" s="41"/>
      <c r="Z215" s="41"/>
      <c r="AA215" s="41"/>
      <c r="AB215" s="42"/>
      <c r="AC215" s="42"/>
      <c r="AD215" s="42"/>
      <c r="AE215" s="42"/>
      <c r="AF215" s="42"/>
      <c r="AG215" s="25"/>
      <c r="AH215" s="25"/>
      <c r="AI215" s="25"/>
      <c r="AJ215" s="25"/>
      <c r="AK215" s="25"/>
      <c r="AL215" s="25"/>
    </row>
    <row r="216">
      <c r="A216" s="26"/>
      <c r="B216" s="25"/>
      <c r="C216" s="25"/>
      <c r="D216" s="28"/>
      <c r="E216" s="29"/>
      <c r="F216" s="30"/>
      <c r="G216" s="59"/>
      <c r="H216" s="34"/>
      <c r="I216" s="35"/>
      <c r="J216" s="36"/>
      <c r="K216" s="28"/>
      <c r="L216" s="28"/>
      <c r="M216" s="34"/>
      <c r="N216" s="35"/>
      <c r="O216" s="36"/>
      <c r="P216" s="28"/>
      <c r="Q216" s="37"/>
      <c r="R216" s="38"/>
      <c r="S216" s="39"/>
      <c r="T216" s="40"/>
      <c r="U216" s="40"/>
      <c r="V216" s="40"/>
      <c r="W216" s="40"/>
      <c r="X216" s="39"/>
      <c r="Y216" s="41"/>
      <c r="Z216" s="41"/>
      <c r="AA216" s="41"/>
      <c r="AB216" s="42"/>
      <c r="AC216" s="42"/>
      <c r="AD216" s="42"/>
      <c r="AE216" s="42"/>
      <c r="AF216" s="42"/>
      <c r="AG216" s="25"/>
      <c r="AH216" s="25"/>
      <c r="AI216" s="25"/>
      <c r="AJ216" s="25"/>
      <c r="AK216" s="25"/>
      <c r="AL216" s="25"/>
    </row>
    <row r="217">
      <c r="A217" s="26"/>
      <c r="B217" s="25"/>
      <c r="C217" s="25"/>
      <c r="D217" s="28"/>
      <c r="E217" s="29"/>
      <c r="F217" s="30"/>
      <c r="G217" s="59"/>
      <c r="H217" s="34"/>
      <c r="I217" s="35"/>
      <c r="J217" s="36"/>
      <c r="K217" s="28"/>
      <c r="L217" s="28"/>
      <c r="M217" s="34"/>
      <c r="N217" s="35"/>
      <c r="O217" s="36"/>
      <c r="P217" s="28"/>
      <c r="Q217" s="37"/>
      <c r="R217" s="38"/>
      <c r="S217" s="39"/>
      <c r="T217" s="40"/>
      <c r="U217" s="40"/>
      <c r="V217" s="40"/>
      <c r="W217" s="40"/>
      <c r="X217" s="39"/>
      <c r="Y217" s="41"/>
      <c r="Z217" s="41"/>
      <c r="AA217" s="41"/>
      <c r="AB217" s="42"/>
      <c r="AC217" s="42"/>
      <c r="AD217" s="42"/>
      <c r="AE217" s="42"/>
      <c r="AF217" s="42"/>
      <c r="AG217" s="25"/>
      <c r="AH217" s="25"/>
      <c r="AI217" s="25"/>
      <c r="AJ217" s="25"/>
      <c r="AK217" s="25"/>
      <c r="AL217" s="25"/>
    </row>
    <row r="218">
      <c r="A218" s="26"/>
      <c r="B218" s="25"/>
      <c r="C218" s="25"/>
      <c r="D218" s="28"/>
      <c r="E218" s="29"/>
      <c r="F218" s="30"/>
      <c r="G218" s="59"/>
      <c r="H218" s="34"/>
      <c r="I218" s="35"/>
      <c r="J218" s="36"/>
      <c r="K218" s="28"/>
      <c r="L218" s="28"/>
      <c r="M218" s="34"/>
      <c r="N218" s="35"/>
      <c r="O218" s="36"/>
      <c r="P218" s="28"/>
      <c r="Q218" s="37"/>
      <c r="R218" s="38"/>
      <c r="S218" s="39"/>
      <c r="T218" s="40"/>
      <c r="U218" s="40"/>
      <c r="V218" s="40"/>
      <c r="W218" s="40"/>
      <c r="X218" s="39"/>
      <c r="Y218" s="41"/>
      <c r="Z218" s="41"/>
      <c r="AA218" s="41"/>
      <c r="AB218" s="42"/>
      <c r="AC218" s="42"/>
      <c r="AD218" s="42"/>
      <c r="AE218" s="42"/>
      <c r="AF218" s="42"/>
      <c r="AG218" s="25"/>
      <c r="AH218" s="25"/>
      <c r="AI218" s="25"/>
      <c r="AJ218" s="25"/>
      <c r="AK218" s="25"/>
      <c r="AL218" s="25"/>
    </row>
    <row r="219">
      <c r="A219" s="26"/>
      <c r="B219" s="25"/>
      <c r="C219" s="25"/>
      <c r="D219" s="28"/>
      <c r="E219" s="29"/>
      <c r="F219" s="30"/>
      <c r="G219" s="59"/>
      <c r="H219" s="34"/>
      <c r="I219" s="35"/>
      <c r="J219" s="36"/>
      <c r="K219" s="28"/>
      <c r="L219" s="28"/>
      <c r="M219" s="34"/>
      <c r="N219" s="35"/>
      <c r="O219" s="36"/>
      <c r="P219" s="28"/>
      <c r="Q219" s="37"/>
      <c r="R219" s="38"/>
      <c r="S219" s="39"/>
      <c r="T219" s="40"/>
      <c r="U219" s="40"/>
      <c r="V219" s="40"/>
      <c r="W219" s="40"/>
      <c r="X219" s="39"/>
      <c r="Y219" s="41"/>
      <c r="Z219" s="41"/>
      <c r="AA219" s="41"/>
      <c r="AB219" s="42"/>
      <c r="AC219" s="42"/>
      <c r="AD219" s="42"/>
      <c r="AE219" s="42"/>
      <c r="AF219" s="42"/>
      <c r="AG219" s="25"/>
      <c r="AH219" s="25"/>
      <c r="AI219" s="25"/>
      <c r="AJ219" s="25"/>
      <c r="AK219" s="25"/>
      <c r="AL219" s="25"/>
    </row>
    <row r="220">
      <c r="A220" s="26"/>
      <c r="B220" s="25"/>
      <c r="C220" s="25"/>
      <c r="D220" s="28"/>
      <c r="E220" s="29"/>
      <c r="F220" s="30"/>
      <c r="G220" s="59"/>
      <c r="H220" s="34"/>
      <c r="I220" s="35"/>
      <c r="J220" s="36"/>
      <c r="K220" s="28"/>
      <c r="L220" s="28"/>
      <c r="M220" s="34"/>
      <c r="N220" s="35"/>
      <c r="O220" s="36"/>
      <c r="P220" s="28"/>
      <c r="Q220" s="37"/>
      <c r="R220" s="38"/>
      <c r="S220" s="39"/>
      <c r="T220" s="40"/>
      <c r="U220" s="40"/>
      <c r="V220" s="40"/>
      <c r="W220" s="40"/>
      <c r="X220" s="39"/>
      <c r="Y220" s="41"/>
      <c r="Z220" s="41"/>
      <c r="AA220" s="41"/>
      <c r="AB220" s="42"/>
      <c r="AC220" s="42"/>
      <c r="AD220" s="42"/>
      <c r="AE220" s="42"/>
      <c r="AF220" s="42"/>
      <c r="AG220" s="25"/>
      <c r="AH220" s="25"/>
      <c r="AI220" s="25"/>
      <c r="AJ220" s="25"/>
      <c r="AK220" s="25"/>
      <c r="AL220" s="25"/>
    </row>
    <row r="221">
      <c r="A221" s="26"/>
      <c r="B221" s="25"/>
      <c r="C221" s="25"/>
      <c r="D221" s="28"/>
      <c r="E221" s="29"/>
      <c r="F221" s="30"/>
      <c r="G221" s="59"/>
      <c r="H221" s="34"/>
      <c r="I221" s="35"/>
      <c r="J221" s="36"/>
      <c r="K221" s="28"/>
      <c r="L221" s="28"/>
      <c r="M221" s="34"/>
      <c r="N221" s="35"/>
      <c r="O221" s="36"/>
      <c r="P221" s="28"/>
      <c r="Q221" s="37"/>
      <c r="R221" s="38"/>
      <c r="S221" s="39"/>
      <c r="T221" s="40"/>
      <c r="U221" s="40"/>
      <c r="V221" s="40"/>
      <c r="W221" s="40"/>
      <c r="X221" s="39"/>
      <c r="Y221" s="41"/>
      <c r="Z221" s="41"/>
      <c r="AA221" s="41"/>
      <c r="AB221" s="42"/>
      <c r="AC221" s="42"/>
      <c r="AD221" s="42"/>
      <c r="AE221" s="42"/>
      <c r="AF221" s="42"/>
      <c r="AG221" s="25"/>
      <c r="AH221" s="25"/>
      <c r="AI221" s="25"/>
      <c r="AJ221" s="25"/>
      <c r="AK221" s="25"/>
      <c r="AL221" s="25"/>
    </row>
    <row r="222">
      <c r="A222" s="26"/>
      <c r="B222" s="25"/>
      <c r="C222" s="25"/>
      <c r="D222" s="28"/>
      <c r="E222" s="29"/>
      <c r="F222" s="30"/>
      <c r="G222" s="59"/>
      <c r="H222" s="34"/>
      <c r="I222" s="35"/>
      <c r="J222" s="36"/>
      <c r="K222" s="28"/>
      <c r="L222" s="28"/>
      <c r="M222" s="34"/>
      <c r="N222" s="35"/>
      <c r="O222" s="36"/>
      <c r="P222" s="28"/>
      <c r="Q222" s="37"/>
      <c r="R222" s="38"/>
      <c r="S222" s="39"/>
      <c r="T222" s="40"/>
      <c r="U222" s="40"/>
      <c r="V222" s="40"/>
      <c r="W222" s="40"/>
      <c r="X222" s="39"/>
      <c r="Y222" s="41"/>
      <c r="Z222" s="41"/>
      <c r="AA222" s="41"/>
      <c r="AB222" s="42"/>
      <c r="AC222" s="42"/>
      <c r="AD222" s="42"/>
      <c r="AE222" s="42"/>
      <c r="AF222" s="42"/>
      <c r="AG222" s="25"/>
      <c r="AH222" s="25"/>
      <c r="AI222" s="25"/>
      <c r="AJ222" s="25"/>
      <c r="AK222" s="25"/>
      <c r="AL222" s="25"/>
    </row>
    <row r="223">
      <c r="A223" s="26"/>
      <c r="B223" s="25"/>
      <c r="C223" s="25"/>
      <c r="D223" s="28"/>
      <c r="E223" s="29"/>
      <c r="F223" s="30"/>
      <c r="G223" s="59"/>
      <c r="H223" s="34"/>
      <c r="I223" s="35"/>
      <c r="J223" s="36"/>
      <c r="K223" s="28"/>
      <c r="L223" s="28"/>
      <c r="M223" s="34"/>
      <c r="N223" s="35"/>
      <c r="O223" s="36"/>
      <c r="P223" s="28"/>
      <c r="Q223" s="37"/>
      <c r="R223" s="38"/>
      <c r="S223" s="39"/>
      <c r="T223" s="40"/>
      <c r="U223" s="40"/>
      <c r="V223" s="40"/>
      <c r="W223" s="40"/>
      <c r="X223" s="39"/>
      <c r="Y223" s="41"/>
      <c r="Z223" s="41"/>
      <c r="AA223" s="41"/>
      <c r="AB223" s="42"/>
      <c r="AC223" s="42"/>
      <c r="AD223" s="42"/>
      <c r="AE223" s="42"/>
      <c r="AF223" s="42"/>
      <c r="AG223" s="25"/>
      <c r="AH223" s="25"/>
      <c r="AI223" s="25"/>
      <c r="AJ223" s="25"/>
      <c r="AK223" s="25"/>
      <c r="AL223" s="25"/>
    </row>
    <row r="224">
      <c r="A224" s="26"/>
      <c r="B224" s="25"/>
      <c r="C224" s="25"/>
      <c r="D224" s="28"/>
      <c r="E224" s="29"/>
      <c r="F224" s="30"/>
      <c r="G224" s="59"/>
      <c r="H224" s="34"/>
      <c r="I224" s="35"/>
      <c r="J224" s="36"/>
      <c r="K224" s="28"/>
      <c r="L224" s="28"/>
      <c r="M224" s="34"/>
      <c r="N224" s="35"/>
      <c r="O224" s="36"/>
      <c r="P224" s="28"/>
      <c r="Q224" s="37"/>
      <c r="R224" s="38"/>
      <c r="S224" s="39"/>
      <c r="T224" s="40"/>
      <c r="U224" s="40"/>
      <c r="V224" s="40"/>
      <c r="W224" s="40"/>
      <c r="X224" s="39"/>
      <c r="Y224" s="41"/>
      <c r="Z224" s="41"/>
      <c r="AA224" s="41"/>
      <c r="AB224" s="42"/>
      <c r="AC224" s="42"/>
      <c r="AD224" s="42"/>
      <c r="AE224" s="42"/>
      <c r="AF224" s="42"/>
      <c r="AG224" s="25"/>
      <c r="AH224" s="25"/>
      <c r="AI224" s="25"/>
      <c r="AJ224" s="25"/>
      <c r="AK224" s="25"/>
      <c r="AL224" s="25"/>
    </row>
    <row r="225">
      <c r="A225" s="26"/>
      <c r="B225" s="25"/>
      <c r="C225" s="25"/>
      <c r="D225" s="28"/>
      <c r="E225" s="29"/>
      <c r="F225" s="30"/>
      <c r="G225" s="59"/>
      <c r="H225" s="34"/>
      <c r="I225" s="35"/>
      <c r="J225" s="36"/>
      <c r="K225" s="28"/>
      <c r="L225" s="28"/>
      <c r="M225" s="34"/>
      <c r="N225" s="35"/>
      <c r="O225" s="36"/>
      <c r="P225" s="28"/>
      <c r="Q225" s="37"/>
      <c r="R225" s="38"/>
      <c r="S225" s="39"/>
      <c r="T225" s="40"/>
      <c r="U225" s="40"/>
      <c r="V225" s="40"/>
      <c r="W225" s="40"/>
      <c r="X225" s="39"/>
      <c r="Y225" s="41"/>
      <c r="Z225" s="41"/>
      <c r="AA225" s="41"/>
      <c r="AB225" s="42"/>
      <c r="AC225" s="42"/>
      <c r="AD225" s="42"/>
      <c r="AE225" s="42"/>
      <c r="AF225" s="42"/>
      <c r="AG225" s="25"/>
      <c r="AH225" s="25"/>
      <c r="AI225" s="25"/>
      <c r="AJ225" s="25"/>
      <c r="AK225" s="25"/>
      <c r="AL225" s="25"/>
    </row>
    <row r="226">
      <c r="A226" s="26"/>
      <c r="B226" s="25"/>
      <c r="C226" s="25"/>
      <c r="D226" s="28"/>
      <c r="E226" s="29"/>
      <c r="F226" s="30"/>
      <c r="G226" s="59"/>
      <c r="H226" s="34"/>
      <c r="I226" s="35"/>
      <c r="J226" s="36"/>
      <c r="K226" s="28"/>
      <c r="L226" s="28"/>
      <c r="M226" s="34"/>
      <c r="N226" s="35"/>
      <c r="O226" s="36"/>
      <c r="P226" s="28"/>
      <c r="Q226" s="37"/>
      <c r="R226" s="38"/>
      <c r="S226" s="39"/>
      <c r="T226" s="40"/>
      <c r="U226" s="40"/>
      <c r="V226" s="40"/>
      <c r="W226" s="40"/>
      <c r="X226" s="39"/>
      <c r="Y226" s="41"/>
      <c r="Z226" s="41"/>
      <c r="AA226" s="41"/>
      <c r="AB226" s="42"/>
      <c r="AC226" s="42"/>
      <c r="AD226" s="42"/>
      <c r="AE226" s="42"/>
      <c r="AF226" s="42"/>
      <c r="AG226" s="25"/>
      <c r="AH226" s="25"/>
      <c r="AI226" s="25"/>
      <c r="AJ226" s="25"/>
      <c r="AK226" s="25"/>
      <c r="AL226" s="25"/>
    </row>
    <row r="227">
      <c r="A227" s="26"/>
      <c r="B227" s="25"/>
      <c r="C227" s="25"/>
      <c r="D227" s="28"/>
      <c r="E227" s="29"/>
      <c r="F227" s="30"/>
      <c r="G227" s="59"/>
      <c r="H227" s="34"/>
      <c r="I227" s="35"/>
      <c r="J227" s="36"/>
      <c r="K227" s="28"/>
      <c r="L227" s="28"/>
      <c r="M227" s="34"/>
      <c r="N227" s="35"/>
      <c r="O227" s="36"/>
      <c r="P227" s="28"/>
      <c r="Q227" s="37"/>
      <c r="R227" s="38"/>
      <c r="S227" s="39"/>
      <c r="T227" s="40"/>
      <c r="U227" s="40"/>
      <c r="V227" s="40"/>
      <c r="W227" s="40"/>
      <c r="X227" s="39"/>
      <c r="Y227" s="41"/>
      <c r="Z227" s="41"/>
      <c r="AA227" s="41"/>
      <c r="AB227" s="42"/>
      <c r="AC227" s="42"/>
      <c r="AD227" s="42"/>
      <c r="AE227" s="42"/>
      <c r="AF227" s="42"/>
      <c r="AG227" s="25"/>
      <c r="AH227" s="25"/>
      <c r="AI227" s="25"/>
      <c r="AJ227" s="25"/>
      <c r="AK227" s="25"/>
      <c r="AL227" s="25"/>
    </row>
    <row r="228">
      <c r="A228" s="26"/>
      <c r="B228" s="25"/>
      <c r="C228" s="25"/>
      <c r="D228" s="28"/>
      <c r="E228" s="29"/>
      <c r="F228" s="30"/>
      <c r="G228" s="59"/>
      <c r="H228" s="34"/>
      <c r="I228" s="35"/>
      <c r="J228" s="36"/>
      <c r="K228" s="28"/>
      <c r="L228" s="28"/>
      <c r="M228" s="34"/>
      <c r="N228" s="35"/>
      <c r="O228" s="36"/>
      <c r="P228" s="28"/>
      <c r="Q228" s="37"/>
      <c r="R228" s="38"/>
      <c r="S228" s="39"/>
      <c r="T228" s="40"/>
      <c r="U228" s="40"/>
      <c r="V228" s="40"/>
      <c r="W228" s="40"/>
      <c r="X228" s="39"/>
      <c r="Y228" s="41"/>
      <c r="Z228" s="41"/>
      <c r="AA228" s="41"/>
      <c r="AB228" s="42"/>
      <c r="AC228" s="42"/>
      <c r="AD228" s="42"/>
      <c r="AE228" s="42"/>
      <c r="AF228" s="42"/>
      <c r="AG228" s="25"/>
      <c r="AH228" s="25"/>
      <c r="AI228" s="25"/>
      <c r="AJ228" s="25"/>
      <c r="AK228" s="25"/>
      <c r="AL228" s="25"/>
    </row>
    <row r="229">
      <c r="A229" s="26"/>
      <c r="B229" s="25"/>
      <c r="C229" s="25"/>
      <c r="D229" s="28"/>
      <c r="E229" s="29"/>
      <c r="F229" s="30"/>
      <c r="G229" s="59"/>
      <c r="H229" s="34"/>
      <c r="I229" s="35"/>
      <c r="J229" s="36"/>
      <c r="K229" s="28"/>
      <c r="L229" s="28"/>
      <c r="M229" s="34"/>
      <c r="N229" s="35"/>
      <c r="O229" s="36"/>
      <c r="P229" s="28"/>
      <c r="Q229" s="37"/>
      <c r="R229" s="38"/>
      <c r="S229" s="39"/>
      <c r="T229" s="40"/>
      <c r="U229" s="40"/>
      <c r="V229" s="40"/>
      <c r="W229" s="40"/>
      <c r="X229" s="39"/>
      <c r="Y229" s="41"/>
      <c r="Z229" s="41"/>
      <c r="AA229" s="41"/>
      <c r="AB229" s="42"/>
      <c r="AC229" s="42"/>
      <c r="AD229" s="42"/>
      <c r="AE229" s="42"/>
      <c r="AF229" s="42"/>
      <c r="AG229" s="25"/>
      <c r="AH229" s="25"/>
      <c r="AI229" s="25"/>
      <c r="AJ229" s="25"/>
      <c r="AK229" s="25"/>
      <c r="AL229" s="25"/>
    </row>
    <row r="230">
      <c r="A230" s="26"/>
      <c r="B230" s="25"/>
      <c r="C230" s="25"/>
      <c r="D230" s="28"/>
      <c r="E230" s="29"/>
      <c r="F230" s="30"/>
      <c r="G230" s="59"/>
      <c r="H230" s="34"/>
      <c r="I230" s="35"/>
      <c r="J230" s="36"/>
      <c r="K230" s="28"/>
      <c r="L230" s="28"/>
      <c r="M230" s="34"/>
      <c r="N230" s="35"/>
      <c r="O230" s="36"/>
      <c r="P230" s="28"/>
      <c r="Q230" s="37"/>
      <c r="R230" s="38"/>
      <c r="S230" s="39"/>
      <c r="T230" s="40"/>
      <c r="U230" s="40"/>
      <c r="V230" s="40"/>
      <c r="W230" s="40"/>
      <c r="X230" s="39"/>
      <c r="Y230" s="41"/>
      <c r="Z230" s="41"/>
      <c r="AA230" s="41"/>
      <c r="AB230" s="42"/>
      <c r="AC230" s="42"/>
      <c r="AD230" s="42"/>
      <c r="AE230" s="42"/>
      <c r="AF230" s="42"/>
      <c r="AG230" s="25"/>
      <c r="AH230" s="25"/>
      <c r="AI230" s="25"/>
      <c r="AJ230" s="25"/>
      <c r="AK230" s="25"/>
      <c r="AL230" s="25"/>
    </row>
    <row r="231">
      <c r="A231" s="26"/>
      <c r="B231" s="25"/>
      <c r="C231" s="25"/>
      <c r="D231" s="28"/>
      <c r="E231" s="29"/>
      <c r="F231" s="30"/>
      <c r="G231" s="59"/>
      <c r="H231" s="34"/>
      <c r="I231" s="35"/>
      <c r="J231" s="36"/>
      <c r="K231" s="28"/>
      <c r="L231" s="28"/>
      <c r="M231" s="34"/>
      <c r="N231" s="35"/>
      <c r="O231" s="36"/>
      <c r="P231" s="28"/>
      <c r="Q231" s="37"/>
      <c r="R231" s="38"/>
      <c r="S231" s="39"/>
      <c r="T231" s="40"/>
      <c r="U231" s="40"/>
      <c r="V231" s="40"/>
      <c r="W231" s="40"/>
      <c r="X231" s="39"/>
      <c r="Y231" s="41"/>
      <c r="Z231" s="41"/>
      <c r="AA231" s="41"/>
      <c r="AB231" s="42"/>
      <c r="AC231" s="42"/>
      <c r="AD231" s="42"/>
      <c r="AE231" s="42"/>
      <c r="AF231" s="42"/>
      <c r="AG231" s="25"/>
      <c r="AH231" s="25"/>
      <c r="AI231" s="25"/>
      <c r="AJ231" s="25"/>
      <c r="AK231" s="25"/>
      <c r="AL231" s="25"/>
    </row>
    <row r="232">
      <c r="A232" s="26"/>
      <c r="B232" s="25"/>
      <c r="C232" s="25"/>
      <c r="D232" s="28"/>
      <c r="E232" s="29"/>
      <c r="F232" s="30"/>
      <c r="G232" s="59"/>
      <c r="H232" s="34"/>
      <c r="I232" s="35"/>
      <c r="J232" s="36"/>
      <c r="K232" s="28"/>
      <c r="L232" s="28"/>
      <c r="M232" s="34"/>
      <c r="N232" s="35"/>
      <c r="O232" s="36"/>
      <c r="P232" s="28"/>
      <c r="Q232" s="37"/>
      <c r="R232" s="38"/>
      <c r="S232" s="39"/>
      <c r="T232" s="40"/>
      <c r="U232" s="40"/>
      <c r="V232" s="40"/>
      <c r="W232" s="40"/>
      <c r="X232" s="39"/>
      <c r="Y232" s="41"/>
      <c r="Z232" s="41"/>
      <c r="AA232" s="41"/>
      <c r="AB232" s="42"/>
      <c r="AC232" s="42"/>
      <c r="AD232" s="42"/>
      <c r="AE232" s="42"/>
      <c r="AF232" s="42"/>
      <c r="AG232" s="25"/>
      <c r="AH232" s="25"/>
      <c r="AI232" s="25"/>
      <c r="AJ232" s="25"/>
      <c r="AK232" s="25"/>
      <c r="AL232" s="25"/>
    </row>
    <row r="233">
      <c r="A233" s="26"/>
      <c r="B233" s="25"/>
      <c r="C233" s="25"/>
      <c r="D233" s="28"/>
      <c r="E233" s="29"/>
      <c r="F233" s="30"/>
      <c r="G233" s="59"/>
      <c r="H233" s="34"/>
      <c r="I233" s="35"/>
      <c r="J233" s="36"/>
      <c r="K233" s="28"/>
      <c r="L233" s="28"/>
      <c r="M233" s="34"/>
      <c r="N233" s="35"/>
      <c r="O233" s="36"/>
      <c r="P233" s="28"/>
      <c r="Q233" s="37"/>
      <c r="R233" s="38"/>
      <c r="S233" s="39"/>
      <c r="T233" s="40"/>
      <c r="U233" s="40"/>
      <c r="V233" s="40"/>
      <c r="W233" s="40"/>
      <c r="X233" s="39"/>
      <c r="Y233" s="41"/>
      <c r="Z233" s="41"/>
      <c r="AA233" s="41"/>
      <c r="AB233" s="42"/>
      <c r="AC233" s="42"/>
      <c r="AD233" s="42"/>
      <c r="AE233" s="42"/>
      <c r="AF233" s="42"/>
      <c r="AG233" s="25"/>
      <c r="AH233" s="25"/>
      <c r="AI233" s="25"/>
      <c r="AJ233" s="25"/>
      <c r="AK233" s="25"/>
      <c r="AL233" s="25"/>
    </row>
    <row r="234">
      <c r="A234" s="26"/>
      <c r="B234" s="25"/>
      <c r="C234" s="25"/>
      <c r="D234" s="28"/>
      <c r="E234" s="29"/>
      <c r="F234" s="30"/>
      <c r="G234" s="59"/>
      <c r="H234" s="34"/>
      <c r="I234" s="35"/>
      <c r="J234" s="36"/>
      <c r="K234" s="28"/>
      <c r="L234" s="28"/>
      <c r="M234" s="34"/>
      <c r="N234" s="35"/>
      <c r="O234" s="36"/>
      <c r="P234" s="28"/>
      <c r="Q234" s="37"/>
      <c r="R234" s="38"/>
      <c r="S234" s="39"/>
      <c r="T234" s="40"/>
      <c r="U234" s="40"/>
      <c r="V234" s="40"/>
      <c r="W234" s="40"/>
      <c r="X234" s="39"/>
      <c r="Y234" s="41"/>
      <c r="Z234" s="41"/>
      <c r="AA234" s="41"/>
      <c r="AB234" s="42"/>
      <c r="AC234" s="42"/>
      <c r="AD234" s="42"/>
      <c r="AE234" s="42"/>
      <c r="AF234" s="42"/>
      <c r="AG234" s="25"/>
      <c r="AH234" s="25"/>
      <c r="AI234" s="25"/>
      <c r="AJ234" s="25"/>
      <c r="AK234" s="25"/>
      <c r="AL234" s="25"/>
    </row>
    <row r="235">
      <c r="A235" s="26"/>
      <c r="B235" s="25"/>
      <c r="C235" s="25"/>
      <c r="D235" s="28"/>
      <c r="E235" s="29"/>
      <c r="F235" s="30"/>
      <c r="G235" s="59"/>
      <c r="H235" s="34"/>
      <c r="I235" s="35"/>
      <c r="J235" s="36"/>
      <c r="K235" s="28"/>
      <c r="L235" s="28"/>
      <c r="M235" s="34"/>
      <c r="N235" s="35"/>
      <c r="O235" s="36"/>
      <c r="P235" s="28"/>
      <c r="Q235" s="37"/>
      <c r="R235" s="38"/>
      <c r="S235" s="39"/>
      <c r="T235" s="40"/>
      <c r="U235" s="40"/>
      <c r="V235" s="40"/>
      <c r="W235" s="40"/>
      <c r="X235" s="39"/>
      <c r="Y235" s="41"/>
      <c r="Z235" s="41"/>
      <c r="AA235" s="41"/>
      <c r="AB235" s="42"/>
      <c r="AC235" s="42"/>
      <c r="AD235" s="42"/>
      <c r="AE235" s="42"/>
      <c r="AF235" s="42"/>
      <c r="AG235" s="25"/>
      <c r="AH235" s="25"/>
      <c r="AI235" s="25"/>
      <c r="AJ235" s="25"/>
      <c r="AK235" s="25"/>
      <c r="AL235" s="25"/>
    </row>
    <row r="236">
      <c r="A236" s="26"/>
      <c r="B236" s="25"/>
      <c r="C236" s="25"/>
      <c r="D236" s="28"/>
      <c r="E236" s="29"/>
      <c r="F236" s="30"/>
      <c r="G236" s="59"/>
      <c r="H236" s="34"/>
      <c r="I236" s="35"/>
      <c r="J236" s="36"/>
      <c r="K236" s="28"/>
      <c r="L236" s="28"/>
      <c r="M236" s="34"/>
      <c r="N236" s="35"/>
      <c r="O236" s="36"/>
      <c r="P236" s="28"/>
      <c r="Q236" s="37"/>
      <c r="R236" s="38"/>
      <c r="S236" s="39"/>
      <c r="T236" s="40"/>
      <c r="U236" s="40"/>
      <c r="V236" s="40"/>
      <c r="W236" s="40"/>
      <c r="X236" s="39"/>
      <c r="Y236" s="41"/>
      <c r="Z236" s="41"/>
      <c r="AA236" s="41"/>
      <c r="AB236" s="42"/>
      <c r="AC236" s="42"/>
      <c r="AD236" s="42"/>
      <c r="AE236" s="42"/>
      <c r="AF236" s="42"/>
      <c r="AG236" s="25"/>
      <c r="AH236" s="25"/>
      <c r="AI236" s="25"/>
      <c r="AJ236" s="25"/>
      <c r="AK236" s="25"/>
      <c r="AL236" s="25"/>
    </row>
    <row r="237">
      <c r="A237" s="26"/>
      <c r="B237" s="25"/>
      <c r="C237" s="25"/>
      <c r="D237" s="28"/>
      <c r="E237" s="29"/>
      <c r="F237" s="30"/>
      <c r="G237" s="59"/>
      <c r="H237" s="34"/>
      <c r="I237" s="35"/>
      <c r="J237" s="36"/>
      <c r="K237" s="28"/>
      <c r="L237" s="28"/>
      <c r="M237" s="34"/>
      <c r="N237" s="35"/>
      <c r="O237" s="36"/>
      <c r="P237" s="28"/>
      <c r="Q237" s="37"/>
      <c r="R237" s="38"/>
      <c r="S237" s="39"/>
      <c r="T237" s="40"/>
      <c r="U237" s="40"/>
      <c r="V237" s="40"/>
      <c r="W237" s="40"/>
      <c r="X237" s="39"/>
      <c r="Y237" s="41"/>
      <c r="Z237" s="41"/>
      <c r="AA237" s="41"/>
      <c r="AB237" s="42"/>
      <c r="AC237" s="42"/>
      <c r="AD237" s="42"/>
      <c r="AE237" s="42"/>
      <c r="AF237" s="42"/>
      <c r="AG237" s="25"/>
      <c r="AH237" s="25"/>
      <c r="AI237" s="25"/>
      <c r="AJ237" s="25"/>
      <c r="AK237" s="25"/>
      <c r="AL237" s="25"/>
    </row>
    <row r="238">
      <c r="A238" s="26"/>
      <c r="B238" s="25"/>
      <c r="C238" s="25"/>
      <c r="D238" s="28"/>
      <c r="E238" s="29"/>
      <c r="F238" s="30"/>
      <c r="G238" s="59"/>
      <c r="H238" s="34"/>
      <c r="I238" s="35"/>
      <c r="J238" s="36"/>
      <c r="K238" s="28"/>
      <c r="L238" s="28"/>
      <c r="M238" s="34"/>
      <c r="N238" s="35"/>
      <c r="O238" s="36"/>
      <c r="P238" s="28"/>
      <c r="Q238" s="37"/>
      <c r="R238" s="38"/>
      <c r="S238" s="39"/>
      <c r="T238" s="40"/>
      <c r="U238" s="40"/>
      <c r="V238" s="40"/>
      <c r="W238" s="40"/>
      <c r="X238" s="39"/>
      <c r="Y238" s="41"/>
      <c r="Z238" s="41"/>
      <c r="AA238" s="41"/>
      <c r="AB238" s="42"/>
      <c r="AC238" s="42"/>
      <c r="AD238" s="42"/>
      <c r="AE238" s="42"/>
      <c r="AF238" s="42"/>
      <c r="AG238" s="25"/>
      <c r="AH238" s="25"/>
      <c r="AI238" s="25"/>
      <c r="AJ238" s="25"/>
      <c r="AK238" s="25"/>
      <c r="AL238" s="25"/>
    </row>
    <row r="239">
      <c r="A239" s="26"/>
      <c r="B239" s="25"/>
      <c r="C239" s="25"/>
      <c r="D239" s="28"/>
      <c r="E239" s="29"/>
      <c r="F239" s="30"/>
      <c r="G239" s="59"/>
      <c r="H239" s="34"/>
      <c r="I239" s="35"/>
      <c r="J239" s="36"/>
      <c r="K239" s="28"/>
      <c r="L239" s="28"/>
      <c r="M239" s="34"/>
      <c r="N239" s="35"/>
      <c r="O239" s="36"/>
      <c r="P239" s="28"/>
      <c r="Q239" s="37"/>
      <c r="R239" s="38"/>
      <c r="S239" s="39"/>
      <c r="T239" s="40"/>
      <c r="U239" s="40"/>
      <c r="V239" s="40"/>
      <c r="W239" s="40"/>
      <c r="X239" s="39"/>
      <c r="Y239" s="41"/>
      <c r="Z239" s="41"/>
      <c r="AA239" s="41"/>
      <c r="AB239" s="42"/>
      <c r="AC239" s="42"/>
      <c r="AD239" s="42"/>
      <c r="AE239" s="42"/>
      <c r="AF239" s="42"/>
      <c r="AG239" s="25"/>
      <c r="AH239" s="25"/>
      <c r="AI239" s="25"/>
      <c r="AJ239" s="25"/>
      <c r="AK239" s="25"/>
      <c r="AL239" s="25"/>
    </row>
    <row r="240">
      <c r="A240" s="26"/>
      <c r="B240" s="25"/>
      <c r="C240" s="25"/>
      <c r="D240" s="28"/>
      <c r="E240" s="29"/>
      <c r="F240" s="30"/>
      <c r="G240" s="59"/>
      <c r="H240" s="34"/>
      <c r="I240" s="35"/>
      <c r="J240" s="36"/>
      <c r="K240" s="28"/>
      <c r="L240" s="28"/>
      <c r="M240" s="34"/>
      <c r="N240" s="35"/>
      <c r="O240" s="36"/>
      <c r="P240" s="28"/>
      <c r="Q240" s="37"/>
      <c r="R240" s="38"/>
      <c r="S240" s="39"/>
      <c r="T240" s="40"/>
      <c r="U240" s="40"/>
      <c r="V240" s="40"/>
      <c r="W240" s="40"/>
      <c r="X240" s="39"/>
      <c r="Y240" s="41"/>
      <c r="Z240" s="41"/>
      <c r="AA240" s="41"/>
      <c r="AB240" s="42"/>
      <c r="AC240" s="42"/>
      <c r="AD240" s="42"/>
      <c r="AE240" s="42"/>
      <c r="AF240" s="42"/>
      <c r="AG240" s="25"/>
      <c r="AH240" s="25"/>
      <c r="AI240" s="25"/>
      <c r="AJ240" s="25"/>
      <c r="AK240" s="25"/>
      <c r="AL240" s="25"/>
    </row>
    <row r="241">
      <c r="A241" s="26"/>
      <c r="B241" s="25"/>
      <c r="C241" s="25"/>
      <c r="D241" s="28"/>
      <c r="E241" s="29"/>
      <c r="F241" s="30"/>
      <c r="G241" s="59"/>
      <c r="H241" s="34"/>
      <c r="I241" s="35"/>
      <c r="J241" s="36"/>
      <c r="K241" s="28"/>
      <c r="L241" s="28"/>
      <c r="M241" s="34"/>
      <c r="N241" s="35"/>
      <c r="O241" s="36"/>
      <c r="P241" s="28"/>
      <c r="Q241" s="37"/>
      <c r="R241" s="38"/>
      <c r="S241" s="39"/>
      <c r="T241" s="40"/>
      <c r="U241" s="40"/>
      <c r="V241" s="40"/>
      <c r="W241" s="40"/>
      <c r="X241" s="39"/>
      <c r="Y241" s="41"/>
      <c r="Z241" s="41"/>
      <c r="AA241" s="41"/>
      <c r="AB241" s="42"/>
      <c r="AC241" s="42"/>
      <c r="AD241" s="42"/>
      <c r="AE241" s="42"/>
      <c r="AF241" s="42"/>
      <c r="AG241" s="25"/>
      <c r="AH241" s="25"/>
      <c r="AI241" s="25"/>
      <c r="AJ241" s="25"/>
      <c r="AK241" s="25"/>
      <c r="AL241" s="25"/>
    </row>
    <row r="242">
      <c r="A242" s="26"/>
      <c r="B242" s="25"/>
      <c r="C242" s="25"/>
      <c r="D242" s="28"/>
      <c r="E242" s="29"/>
      <c r="F242" s="30"/>
      <c r="G242" s="59"/>
      <c r="H242" s="34"/>
      <c r="I242" s="35"/>
      <c r="J242" s="36"/>
      <c r="K242" s="28"/>
      <c r="L242" s="28"/>
      <c r="M242" s="34"/>
      <c r="N242" s="35"/>
      <c r="O242" s="36"/>
      <c r="P242" s="28"/>
      <c r="Q242" s="37"/>
      <c r="R242" s="38"/>
      <c r="S242" s="39"/>
      <c r="T242" s="40"/>
      <c r="U242" s="40"/>
      <c r="V242" s="40"/>
      <c r="W242" s="40"/>
      <c r="X242" s="39"/>
      <c r="Y242" s="41"/>
      <c r="Z242" s="41"/>
      <c r="AA242" s="41"/>
      <c r="AB242" s="42"/>
      <c r="AC242" s="42"/>
      <c r="AD242" s="42"/>
      <c r="AE242" s="42"/>
      <c r="AF242" s="42"/>
      <c r="AG242" s="25"/>
      <c r="AH242" s="25"/>
      <c r="AI242" s="25"/>
      <c r="AJ242" s="25"/>
      <c r="AK242" s="25"/>
      <c r="AL242" s="25"/>
    </row>
    <row r="243">
      <c r="A243" s="26"/>
      <c r="B243" s="25"/>
      <c r="C243" s="25"/>
      <c r="D243" s="28"/>
      <c r="E243" s="29"/>
      <c r="F243" s="30"/>
      <c r="G243" s="59"/>
      <c r="H243" s="34"/>
      <c r="I243" s="35"/>
      <c r="J243" s="36"/>
      <c r="K243" s="28"/>
      <c r="L243" s="28"/>
      <c r="M243" s="34"/>
      <c r="N243" s="35"/>
      <c r="O243" s="36"/>
      <c r="P243" s="28"/>
      <c r="Q243" s="37"/>
      <c r="R243" s="38"/>
      <c r="S243" s="39"/>
      <c r="T243" s="40"/>
      <c r="U243" s="40"/>
      <c r="V243" s="40"/>
      <c r="W243" s="40"/>
      <c r="X243" s="39"/>
      <c r="Y243" s="41"/>
      <c r="Z243" s="41"/>
      <c r="AA243" s="41"/>
      <c r="AB243" s="42"/>
      <c r="AC243" s="42"/>
      <c r="AD243" s="42"/>
      <c r="AE243" s="42"/>
      <c r="AF243" s="42"/>
      <c r="AG243" s="25"/>
      <c r="AH243" s="25"/>
      <c r="AI243" s="25"/>
      <c r="AJ243" s="25"/>
      <c r="AK243" s="25"/>
      <c r="AL243" s="25"/>
    </row>
    <row r="244">
      <c r="A244" s="26"/>
      <c r="B244" s="25"/>
      <c r="C244" s="25"/>
      <c r="D244" s="28"/>
      <c r="E244" s="29"/>
      <c r="F244" s="30"/>
      <c r="G244" s="59"/>
      <c r="H244" s="34"/>
      <c r="I244" s="35"/>
      <c r="J244" s="36"/>
      <c r="K244" s="28"/>
      <c r="L244" s="28"/>
      <c r="M244" s="34"/>
      <c r="N244" s="35"/>
      <c r="O244" s="36"/>
      <c r="P244" s="28"/>
      <c r="Q244" s="37"/>
      <c r="R244" s="38"/>
      <c r="S244" s="39"/>
      <c r="T244" s="40"/>
      <c r="U244" s="40"/>
      <c r="V244" s="40"/>
      <c r="W244" s="40"/>
      <c r="X244" s="39"/>
      <c r="Y244" s="41"/>
      <c r="Z244" s="41"/>
      <c r="AA244" s="41"/>
      <c r="AB244" s="42"/>
      <c r="AC244" s="42"/>
      <c r="AD244" s="42"/>
      <c r="AE244" s="42"/>
      <c r="AF244" s="42"/>
      <c r="AG244" s="25"/>
      <c r="AH244" s="25"/>
      <c r="AI244" s="25"/>
      <c r="AJ244" s="25"/>
      <c r="AK244" s="25"/>
      <c r="AL244" s="25"/>
    </row>
    <row r="245">
      <c r="A245" s="26"/>
      <c r="B245" s="25"/>
      <c r="C245" s="25"/>
      <c r="D245" s="28"/>
      <c r="E245" s="29"/>
      <c r="F245" s="30"/>
      <c r="G245" s="59"/>
      <c r="H245" s="34"/>
      <c r="I245" s="35"/>
      <c r="J245" s="36"/>
      <c r="K245" s="28"/>
      <c r="L245" s="28"/>
      <c r="M245" s="34"/>
      <c r="N245" s="35"/>
      <c r="O245" s="36"/>
      <c r="P245" s="28"/>
      <c r="Q245" s="37"/>
      <c r="R245" s="38"/>
      <c r="S245" s="39"/>
      <c r="T245" s="40"/>
      <c r="U245" s="40"/>
      <c r="V245" s="40"/>
      <c r="W245" s="40"/>
      <c r="X245" s="39"/>
      <c r="Y245" s="41"/>
      <c r="Z245" s="41"/>
      <c r="AA245" s="41"/>
      <c r="AB245" s="42"/>
      <c r="AC245" s="42"/>
      <c r="AD245" s="42"/>
      <c r="AE245" s="42"/>
      <c r="AF245" s="42"/>
      <c r="AG245" s="25"/>
      <c r="AH245" s="25"/>
      <c r="AI245" s="25"/>
      <c r="AJ245" s="25"/>
      <c r="AK245" s="25"/>
      <c r="AL245" s="25"/>
    </row>
    <row r="246">
      <c r="A246" s="26"/>
      <c r="B246" s="25"/>
      <c r="C246" s="25"/>
      <c r="D246" s="28"/>
      <c r="E246" s="29"/>
      <c r="F246" s="30"/>
      <c r="G246" s="59"/>
      <c r="H246" s="34"/>
      <c r="I246" s="35"/>
      <c r="J246" s="36"/>
      <c r="K246" s="28"/>
      <c r="L246" s="28"/>
      <c r="M246" s="34"/>
      <c r="N246" s="35"/>
      <c r="O246" s="36"/>
      <c r="P246" s="28"/>
      <c r="Q246" s="37"/>
      <c r="R246" s="38"/>
      <c r="S246" s="39"/>
      <c r="T246" s="40"/>
      <c r="U246" s="40"/>
      <c r="V246" s="40"/>
      <c r="W246" s="40"/>
      <c r="X246" s="39"/>
      <c r="Y246" s="41"/>
      <c r="Z246" s="41"/>
      <c r="AA246" s="41"/>
      <c r="AB246" s="42"/>
      <c r="AC246" s="42"/>
      <c r="AD246" s="42"/>
      <c r="AE246" s="42"/>
      <c r="AF246" s="42"/>
      <c r="AG246" s="25"/>
      <c r="AH246" s="25"/>
      <c r="AI246" s="25"/>
      <c r="AJ246" s="25"/>
      <c r="AK246" s="25"/>
      <c r="AL246" s="25"/>
    </row>
    <row r="247">
      <c r="A247" s="26"/>
      <c r="B247" s="25"/>
      <c r="C247" s="25"/>
      <c r="D247" s="28"/>
      <c r="E247" s="29"/>
      <c r="F247" s="30"/>
      <c r="G247" s="59"/>
      <c r="H247" s="34"/>
      <c r="I247" s="35"/>
      <c r="J247" s="36"/>
      <c r="K247" s="28"/>
      <c r="L247" s="28"/>
      <c r="M247" s="34"/>
      <c r="N247" s="35"/>
      <c r="O247" s="36"/>
      <c r="P247" s="28"/>
      <c r="Q247" s="37"/>
      <c r="R247" s="38"/>
      <c r="S247" s="39"/>
      <c r="T247" s="40"/>
      <c r="U247" s="40"/>
      <c r="V247" s="40"/>
      <c r="W247" s="40"/>
      <c r="X247" s="39"/>
      <c r="Y247" s="41"/>
      <c r="Z247" s="41"/>
      <c r="AA247" s="41"/>
      <c r="AB247" s="42"/>
      <c r="AC247" s="42"/>
      <c r="AD247" s="42"/>
      <c r="AE247" s="42"/>
      <c r="AF247" s="42"/>
      <c r="AG247" s="25"/>
      <c r="AH247" s="25"/>
      <c r="AI247" s="25"/>
      <c r="AJ247" s="25"/>
      <c r="AK247" s="25"/>
      <c r="AL247" s="25"/>
    </row>
    <row r="248">
      <c r="A248" s="26"/>
      <c r="B248" s="25"/>
      <c r="C248" s="25"/>
      <c r="D248" s="28"/>
      <c r="E248" s="29"/>
      <c r="F248" s="30"/>
      <c r="G248" s="59"/>
      <c r="H248" s="34"/>
      <c r="I248" s="35"/>
      <c r="J248" s="36"/>
      <c r="K248" s="28"/>
      <c r="L248" s="28"/>
      <c r="M248" s="34"/>
      <c r="N248" s="35"/>
      <c r="O248" s="36"/>
      <c r="P248" s="28"/>
      <c r="Q248" s="37"/>
      <c r="R248" s="38"/>
      <c r="S248" s="39"/>
      <c r="T248" s="40"/>
      <c r="U248" s="40"/>
      <c r="V248" s="40"/>
      <c r="W248" s="40"/>
      <c r="X248" s="39"/>
      <c r="Y248" s="41"/>
      <c r="Z248" s="41"/>
      <c r="AA248" s="41"/>
      <c r="AB248" s="42"/>
      <c r="AC248" s="42"/>
      <c r="AD248" s="42"/>
      <c r="AE248" s="42"/>
      <c r="AF248" s="42"/>
      <c r="AG248" s="25"/>
      <c r="AH248" s="25"/>
      <c r="AI248" s="25"/>
      <c r="AJ248" s="25"/>
      <c r="AK248" s="25"/>
      <c r="AL248" s="25"/>
    </row>
    <row r="249">
      <c r="A249" s="26"/>
      <c r="B249" s="25"/>
      <c r="C249" s="25"/>
      <c r="D249" s="28"/>
      <c r="E249" s="29"/>
      <c r="F249" s="30"/>
      <c r="G249" s="59"/>
      <c r="H249" s="34"/>
      <c r="I249" s="35"/>
      <c r="J249" s="36"/>
      <c r="K249" s="28"/>
      <c r="L249" s="28"/>
      <c r="M249" s="34"/>
      <c r="N249" s="35"/>
      <c r="O249" s="36"/>
      <c r="P249" s="28"/>
      <c r="Q249" s="37"/>
      <c r="R249" s="38"/>
      <c r="S249" s="39"/>
      <c r="T249" s="40"/>
      <c r="U249" s="40"/>
      <c r="V249" s="40"/>
      <c r="W249" s="40"/>
      <c r="X249" s="39"/>
      <c r="Y249" s="41"/>
      <c r="Z249" s="41"/>
      <c r="AA249" s="41"/>
      <c r="AB249" s="42"/>
      <c r="AC249" s="42"/>
      <c r="AD249" s="42"/>
      <c r="AE249" s="42"/>
      <c r="AF249" s="42"/>
      <c r="AG249" s="25"/>
      <c r="AH249" s="25"/>
      <c r="AI249" s="25"/>
      <c r="AJ249" s="25"/>
      <c r="AK249" s="25"/>
      <c r="AL249" s="25"/>
    </row>
    <row r="250">
      <c r="A250" s="26"/>
      <c r="B250" s="25"/>
      <c r="C250" s="25"/>
      <c r="D250" s="28"/>
      <c r="E250" s="29"/>
      <c r="F250" s="30"/>
      <c r="G250" s="59"/>
      <c r="H250" s="34"/>
      <c r="I250" s="35"/>
      <c r="J250" s="36"/>
      <c r="K250" s="28"/>
      <c r="L250" s="28"/>
      <c r="M250" s="34"/>
      <c r="N250" s="35"/>
      <c r="O250" s="36"/>
      <c r="P250" s="28"/>
      <c r="Q250" s="37"/>
      <c r="R250" s="38"/>
      <c r="S250" s="39"/>
      <c r="T250" s="40"/>
      <c r="U250" s="40"/>
      <c r="V250" s="40"/>
      <c r="W250" s="40"/>
      <c r="X250" s="39"/>
      <c r="Y250" s="41"/>
      <c r="Z250" s="41"/>
      <c r="AA250" s="41"/>
      <c r="AB250" s="42"/>
      <c r="AC250" s="42"/>
      <c r="AD250" s="42"/>
      <c r="AE250" s="42"/>
      <c r="AF250" s="42"/>
      <c r="AG250" s="25"/>
      <c r="AH250" s="25"/>
      <c r="AI250" s="25"/>
      <c r="AJ250" s="25"/>
      <c r="AK250" s="25"/>
      <c r="AL250" s="25"/>
    </row>
    <row r="251">
      <c r="A251" s="26"/>
      <c r="B251" s="25"/>
      <c r="C251" s="25"/>
      <c r="D251" s="28"/>
      <c r="E251" s="29"/>
      <c r="F251" s="30"/>
      <c r="G251" s="59"/>
      <c r="H251" s="34"/>
      <c r="I251" s="35"/>
      <c r="J251" s="36"/>
      <c r="K251" s="28"/>
      <c r="L251" s="28"/>
      <c r="M251" s="34"/>
      <c r="N251" s="35"/>
      <c r="O251" s="36"/>
      <c r="P251" s="28"/>
      <c r="Q251" s="37"/>
      <c r="R251" s="38"/>
      <c r="S251" s="39"/>
      <c r="T251" s="40"/>
      <c r="U251" s="40"/>
      <c r="V251" s="40"/>
      <c r="W251" s="40"/>
      <c r="X251" s="39"/>
      <c r="Y251" s="41"/>
      <c r="Z251" s="41"/>
      <c r="AA251" s="41"/>
      <c r="AB251" s="42"/>
      <c r="AC251" s="42"/>
      <c r="AD251" s="42"/>
      <c r="AE251" s="42"/>
      <c r="AF251" s="42"/>
      <c r="AG251" s="25"/>
      <c r="AH251" s="25"/>
      <c r="AI251" s="25"/>
      <c r="AJ251" s="25"/>
      <c r="AK251" s="25"/>
      <c r="AL251" s="25"/>
    </row>
    <row r="252">
      <c r="A252" s="26"/>
      <c r="B252" s="25"/>
      <c r="C252" s="25"/>
      <c r="D252" s="28"/>
      <c r="E252" s="29"/>
      <c r="F252" s="30"/>
      <c r="G252" s="59"/>
      <c r="H252" s="34"/>
      <c r="I252" s="35"/>
      <c r="J252" s="36"/>
      <c r="K252" s="28"/>
      <c r="L252" s="28"/>
      <c r="M252" s="34"/>
      <c r="N252" s="35"/>
      <c r="O252" s="36"/>
      <c r="P252" s="28"/>
      <c r="Q252" s="37"/>
      <c r="R252" s="38"/>
      <c r="S252" s="39"/>
      <c r="T252" s="40"/>
      <c r="U252" s="40"/>
      <c r="V252" s="40"/>
      <c r="W252" s="40"/>
      <c r="X252" s="39"/>
      <c r="Y252" s="41"/>
      <c r="Z252" s="41"/>
      <c r="AA252" s="41"/>
      <c r="AB252" s="42"/>
      <c r="AC252" s="42"/>
      <c r="AD252" s="42"/>
      <c r="AE252" s="42"/>
      <c r="AF252" s="42"/>
      <c r="AG252" s="25"/>
      <c r="AH252" s="25"/>
      <c r="AI252" s="25"/>
      <c r="AJ252" s="25"/>
      <c r="AK252" s="25"/>
      <c r="AL252" s="25"/>
    </row>
    <row r="253">
      <c r="A253" s="26"/>
      <c r="B253" s="25"/>
      <c r="C253" s="25"/>
      <c r="D253" s="28"/>
      <c r="E253" s="29"/>
      <c r="F253" s="30"/>
      <c r="G253" s="59"/>
      <c r="H253" s="34"/>
      <c r="I253" s="35"/>
      <c r="J253" s="36"/>
      <c r="K253" s="28"/>
      <c r="L253" s="28"/>
      <c r="M253" s="34"/>
      <c r="N253" s="35"/>
      <c r="O253" s="36"/>
      <c r="P253" s="28"/>
      <c r="Q253" s="37"/>
      <c r="R253" s="38"/>
      <c r="S253" s="39"/>
      <c r="T253" s="40"/>
      <c r="U253" s="40"/>
      <c r="V253" s="40"/>
      <c r="W253" s="40"/>
      <c r="X253" s="39"/>
      <c r="Y253" s="41"/>
      <c r="Z253" s="41"/>
      <c r="AA253" s="41"/>
      <c r="AB253" s="42"/>
      <c r="AC253" s="42"/>
      <c r="AD253" s="42"/>
      <c r="AE253" s="42"/>
      <c r="AF253" s="42"/>
      <c r="AG253" s="25"/>
      <c r="AH253" s="25"/>
      <c r="AI253" s="25"/>
      <c r="AJ253" s="25"/>
      <c r="AK253" s="25"/>
      <c r="AL253" s="25"/>
    </row>
    <row r="254">
      <c r="A254" s="26"/>
      <c r="B254" s="25"/>
      <c r="C254" s="25"/>
      <c r="D254" s="28"/>
      <c r="E254" s="29"/>
      <c r="F254" s="30"/>
      <c r="G254" s="59"/>
      <c r="H254" s="34"/>
      <c r="I254" s="35"/>
      <c r="J254" s="36"/>
      <c r="K254" s="28"/>
      <c r="L254" s="28"/>
      <c r="M254" s="34"/>
      <c r="N254" s="35"/>
      <c r="O254" s="36"/>
      <c r="P254" s="28"/>
      <c r="Q254" s="37"/>
      <c r="R254" s="38"/>
      <c r="S254" s="39"/>
      <c r="T254" s="40"/>
      <c r="U254" s="40"/>
      <c r="V254" s="40"/>
      <c r="W254" s="40"/>
      <c r="X254" s="39"/>
      <c r="Y254" s="41"/>
      <c r="Z254" s="41"/>
      <c r="AA254" s="41"/>
      <c r="AB254" s="42"/>
      <c r="AC254" s="42"/>
      <c r="AD254" s="42"/>
      <c r="AE254" s="42"/>
      <c r="AF254" s="42"/>
      <c r="AG254" s="25"/>
      <c r="AH254" s="25"/>
      <c r="AI254" s="25"/>
      <c r="AJ254" s="25"/>
      <c r="AK254" s="25"/>
      <c r="AL254" s="25"/>
    </row>
    <row r="255">
      <c r="A255" s="26"/>
      <c r="B255" s="25"/>
      <c r="C255" s="25"/>
      <c r="D255" s="28"/>
      <c r="E255" s="29"/>
      <c r="F255" s="30"/>
      <c r="G255" s="59"/>
      <c r="H255" s="34"/>
      <c r="I255" s="35"/>
      <c r="J255" s="36"/>
      <c r="K255" s="28"/>
      <c r="L255" s="28"/>
      <c r="M255" s="34"/>
      <c r="N255" s="35"/>
      <c r="O255" s="36"/>
      <c r="P255" s="28"/>
      <c r="Q255" s="37"/>
      <c r="R255" s="38"/>
      <c r="S255" s="39"/>
      <c r="T255" s="40"/>
      <c r="U255" s="40"/>
      <c r="V255" s="40"/>
      <c r="W255" s="40"/>
      <c r="X255" s="39"/>
      <c r="Y255" s="41"/>
      <c r="Z255" s="41"/>
      <c r="AA255" s="41"/>
      <c r="AB255" s="42"/>
      <c r="AC255" s="42"/>
      <c r="AD255" s="42"/>
      <c r="AE255" s="42"/>
      <c r="AF255" s="42"/>
      <c r="AG255" s="25"/>
      <c r="AH255" s="25"/>
      <c r="AI255" s="25"/>
      <c r="AJ255" s="25"/>
      <c r="AK255" s="25"/>
      <c r="AL255" s="25"/>
    </row>
    <row r="256">
      <c r="A256" s="26"/>
      <c r="B256" s="25"/>
      <c r="C256" s="25"/>
      <c r="D256" s="28"/>
      <c r="E256" s="29"/>
      <c r="F256" s="30"/>
      <c r="G256" s="59"/>
      <c r="H256" s="34"/>
      <c r="I256" s="35"/>
      <c r="J256" s="36"/>
      <c r="K256" s="28"/>
      <c r="L256" s="28"/>
      <c r="M256" s="34"/>
      <c r="N256" s="35"/>
      <c r="O256" s="36"/>
      <c r="P256" s="28"/>
      <c r="Q256" s="37"/>
      <c r="R256" s="38"/>
      <c r="S256" s="39"/>
      <c r="T256" s="40"/>
      <c r="U256" s="40"/>
      <c r="V256" s="40"/>
      <c r="W256" s="40"/>
      <c r="X256" s="39"/>
      <c r="Y256" s="41"/>
      <c r="Z256" s="41"/>
      <c r="AA256" s="41"/>
      <c r="AB256" s="42"/>
      <c r="AC256" s="42"/>
      <c r="AD256" s="42"/>
      <c r="AE256" s="42"/>
      <c r="AF256" s="42"/>
      <c r="AG256" s="25"/>
      <c r="AH256" s="25"/>
      <c r="AI256" s="25"/>
      <c r="AJ256" s="25"/>
      <c r="AK256" s="25"/>
      <c r="AL256" s="25"/>
    </row>
    <row r="257">
      <c r="A257" s="26"/>
      <c r="B257" s="25"/>
      <c r="C257" s="25"/>
      <c r="D257" s="28"/>
      <c r="E257" s="29"/>
      <c r="F257" s="30"/>
      <c r="G257" s="59"/>
      <c r="H257" s="34"/>
      <c r="I257" s="35"/>
      <c r="J257" s="36"/>
      <c r="K257" s="28"/>
      <c r="L257" s="28"/>
      <c r="M257" s="34"/>
      <c r="N257" s="35"/>
      <c r="O257" s="36"/>
      <c r="P257" s="28"/>
      <c r="Q257" s="37"/>
      <c r="R257" s="38"/>
      <c r="S257" s="39"/>
      <c r="T257" s="40"/>
      <c r="U257" s="40"/>
      <c r="V257" s="40"/>
      <c r="W257" s="40"/>
      <c r="X257" s="39"/>
      <c r="Y257" s="41"/>
      <c r="Z257" s="41"/>
      <c r="AA257" s="41"/>
      <c r="AB257" s="42"/>
      <c r="AC257" s="42"/>
      <c r="AD257" s="42"/>
      <c r="AE257" s="42"/>
      <c r="AF257" s="42"/>
      <c r="AG257" s="25"/>
      <c r="AH257" s="25"/>
      <c r="AI257" s="25"/>
      <c r="AJ257" s="25"/>
      <c r="AK257" s="25"/>
      <c r="AL257" s="25"/>
    </row>
    <row r="258">
      <c r="A258" s="26"/>
      <c r="B258" s="25"/>
      <c r="C258" s="25"/>
      <c r="D258" s="28"/>
      <c r="E258" s="29"/>
      <c r="F258" s="30"/>
      <c r="G258" s="59"/>
      <c r="H258" s="34"/>
      <c r="I258" s="35"/>
      <c r="J258" s="36"/>
      <c r="K258" s="28"/>
      <c r="L258" s="28"/>
      <c r="M258" s="34"/>
      <c r="N258" s="35"/>
      <c r="O258" s="36"/>
      <c r="P258" s="28"/>
      <c r="Q258" s="37"/>
      <c r="R258" s="38"/>
      <c r="S258" s="39"/>
      <c r="T258" s="40"/>
      <c r="U258" s="40"/>
      <c r="V258" s="40"/>
      <c r="W258" s="40"/>
      <c r="X258" s="39"/>
      <c r="Y258" s="41"/>
      <c r="Z258" s="41"/>
      <c r="AA258" s="41"/>
      <c r="AB258" s="42"/>
      <c r="AC258" s="42"/>
      <c r="AD258" s="42"/>
      <c r="AE258" s="42"/>
      <c r="AF258" s="42"/>
      <c r="AG258" s="25"/>
      <c r="AH258" s="25"/>
      <c r="AI258" s="25"/>
      <c r="AJ258" s="25"/>
      <c r="AK258" s="25"/>
      <c r="AL258" s="25"/>
    </row>
    <row r="259">
      <c r="A259" s="26"/>
      <c r="B259" s="25"/>
      <c r="C259" s="25"/>
      <c r="D259" s="28"/>
      <c r="E259" s="29"/>
      <c r="F259" s="30"/>
      <c r="G259" s="59"/>
      <c r="H259" s="34"/>
      <c r="I259" s="35"/>
      <c r="J259" s="36"/>
      <c r="K259" s="28"/>
      <c r="L259" s="28"/>
      <c r="M259" s="34"/>
      <c r="N259" s="35"/>
      <c r="O259" s="36"/>
      <c r="P259" s="28"/>
      <c r="Q259" s="37"/>
      <c r="R259" s="38"/>
      <c r="S259" s="39"/>
      <c r="T259" s="40"/>
      <c r="U259" s="40"/>
      <c r="V259" s="40"/>
      <c r="W259" s="40"/>
      <c r="X259" s="39"/>
      <c r="Y259" s="41"/>
      <c r="Z259" s="41"/>
      <c r="AA259" s="41"/>
      <c r="AB259" s="42"/>
      <c r="AC259" s="42"/>
      <c r="AD259" s="42"/>
      <c r="AE259" s="42"/>
      <c r="AF259" s="42"/>
      <c r="AG259" s="25"/>
      <c r="AH259" s="25"/>
      <c r="AI259" s="25"/>
      <c r="AJ259" s="25"/>
      <c r="AK259" s="25"/>
      <c r="AL259" s="25"/>
    </row>
    <row r="260">
      <c r="A260" s="26"/>
      <c r="B260" s="25"/>
      <c r="C260" s="25"/>
      <c r="D260" s="28"/>
      <c r="E260" s="29"/>
      <c r="F260" s="30"/>
      <c r="G260" s="59"/>
      <c r="H260" s="34"/>
      <c r="I260" s="35"/>
      <c r="J260" s="36"/>
      <c r="K260" s="28"/>
      <c r="L260" s="28"/>
      <c r="M260" s="34"/>
      <c r="N260" s="35"/>
      <c r="O260" s="36"/>
      <c r="P260" s="28"/>
      <c r="Q260" s="37"/>
      <c r="R260" s="38"/>
      <c r="S260" s="39"/>
      <c r="T260" s="40"/>
      <c r="U260" s="40"/>
      <c r="V260" s="40"/>
      <c r="W260" s="40"/>
      <c r="X260" s="39"/>
      <c r="Y260" s="41"/>
      <c r="Z260" s="41"/>
      <c r="AA260" s="41"/>
      <c r="AB260" s="42"/>
      <c r="AC260" s="42"/>
      <c r="AD260" s="42"/>
      <c r="AE260" s="42"/>
      <c r="AF260" s="42"/>
      <c r="AG260" s="25"/>
      <c r="AH260" s="25"/>
      <c r="AI260" s="25"/>
      <c r="AJ260" s="25"/>
      <c r="AK260" s="25"/>
      <c r="AL260" s="25"/>
    </row>
    <row r="261">
      <c r="A261" s="26"/>
      <c r="B261" s="25"/>
      <c r="C261" s="25"/>
      <c r="D261" s="28"/>
      <c r="E261" s="29"/>
      <c r="F261" s="30"/>
      <c r="G261" s="59"/>
      <c r="H261" s="34"/>
      <c r="I261" s="35"/>
      <c r="J261" s="36"/>
      <c r="K261" s="28"/>
      <c r="L261" s="28"/>
      <c r="M261" s="34"/>
      <c r="N261" s="35"/>
      <c r="O261" s="36"/>
      <c r="P261" s="28"/>
      <c r="Q261" s="37"/>
      <c r="R261" s="38"/>
      <c r="S261" s="39"/>
      <c r="T261" s="40"/>
      <c r="U261" s="40"/>
      <c r="V261" s="40"/>
      <c r="W261" s="40"/>
      <c r="X261" s="39"/>
      <c r="Y261" s="41"/>
      <c r="Z261" s="41"/>
      <c r="AA261" s="41"/>
      <c r="AB261" s="42"/>
      <c r="AC261" s="42"/>
      <c r="AD261" s="42"/>
      <c r="AE261" s="42"/>
      <c r="AF261" s="42"/>
      <c r="AG261" s="25"/>
      <c r="AH261" s="25"/>
      <c r="AI261" s="25"/>
      <c r="AJ261" s="25"/>
      <c r="AK261" s="25"/>
      <c r="AL261" s="25"/>
    </row>
    <row r="262">
      <c r="A262" s="26"/>
      <c r="B262" s="25"/>
      <c r="C262" s="25"/>
      <c r="D262" s="28"/>
      <c r="E262" s="29"/>
      <c r="F262" s="30"/>
      <c r="G262" s="59"/>
      <c r="H262" s="34"/>
      <c r="I262" s="35"/>
      <c r="J262" s="36"/>
      <c r="K262" s="28"/>
      <c r="L262" s="28"/>
      <c r="M262" s="34"/>
      <c r="N262" s="35"/>
      <c r="O262" s="36"/>
      <c r="P262" s="28"/>
      <c r="Q262" s="37"/>
      <c r="R262" s="38"/>
      <c r="S262" s="39"/>
      <c r="T262" s="40"/>
      <c r="U262" s="40"/>
      <c r="V262" s="40"/>
      <c r="W262" s="40"/>
      <c r="X262" s="39"/>
      <c r="Y262" s="41"/>
      <c r="Z262" s="41"/>
      <c r="AA262" s="41"/>
      <c r="AB262" s="42"/>
      <c r="AC262" s="42"/>
      <c r="AD262" s="42"/>
      <c r="AE262" s="42"/>
      <c r="AF262" s="42"/>
      <c r="AG262" s="25"/>
      <c r="AH262" s="25"/>
      <c r="AI262" s="25"/>
      <c r="AJ262" s="25"/>
      <c r="AK262" s="25"/>
      <c r="AL262" s="25"/>
    </row>
    <row r="263">
      <c r="A263" s="26"/>
      <c r="B263" s="25"/>
      <c r="C263" s="25"/>
      <c r="D263" s="28"/>
      <c r="E263" s="29"/>
      <c r="F263" s="30"/>
      <c r="G263" s="59"/>
      <c r="H263" s="34"/>
      <c r="I263" s="35"/>
      <c r="J263" s="36"/>
      <c r="K263" s="28"/>
      <c r="L263" s="28"/>
      <c r="M263" s="34"/>
      <c r="N263" s="35"/>
      <c r="O263" s="36"/>
      <c r="P263" s="28"/>
      <c r="Q263" s="37"/>
      <c r="R263" s="38"/>
      <c r="S263" s="39"/>
      <c r="T263" s="40"/>
      <c r="U263" s="40"/>
      <c r="V263" s="40"/>
      <c r="W263" s="40"/>
      <c r="X263" s="39"/>
      <c r="Y263" s="41"/>
      <c r="Z263" s="41"/>
      <c r="AA263" s="41"/>
      <c r="AB263" s="42"/>
      <c r="AC263" s="42"/>
      <c r="AD263" s="42"/>
      <c r="AE263" s="42"/>
      <c r="AF263" s="42"/>
      <c r="AG263" s="25"/>
      <c r="AH263" s="25"/>
      <c r="AI263" s="25"/>
      <c r="AJ263" s="25"/>
      <c r="AK263" s="25"/>
      <c r="AL263" s="25"/>
    </row>
    <row r="264">
      <c r="A264" s="26"/>
      <c r="B264" s="25"/>
      <c r="C264" s="25"/>
      <c r="D264" s="28"/>
      <c r="E264" s="29"/>
      <c r="F264" s="30"/>
      <c r="G264" s="59"/>
      <c r="H264" s="34"/>
      <c r="I264" s="35"/>
      <c r="J264" s="36"/>
      <c r="K264" s="28"/>
      <c r="L264" s="28"/>
      <c r="M264" s="34"/>
      <c r="N264" s="35"/>
      <c r="O264" s="36"/>
      <c r="P264" s="28"/>
      <c r="Q264" s="37"/>
      <c r="R264" s="38"/>
      <c r="S264" s="39"/>
      <c r="T264" s="40"/>
      <c r="U264" s="40"/>
      <c r="V264" s="40"/>
      <c r="W264" s="40"/>
      <c r="X264" s="39"/>
      <c r="Y264" s="41"/>
      <c r="Z264" s="41"/>
      <c r="AA264" s="41"/>
      <c r="AB264" s="42"/>
      <c r="AC264" s="42"/>
      <c r="AD264" s="42"/>
      <c r="AE264" s="42"/>
      <c r="AF264" s="42"/>
      <c r="AG264" s="25"/>
      <c r="AH264" s="25"/>
      <c r="AI264" s="25"/>
      <c r="AJ264" s="25"/>
      <c r="AK264" s="25"/>
      <c r="AL264" s="25"/>
    </row>
    <row r="265">
      <c r="A265" s="26"/>
      <c r="B265" s="25"/>
      <c r="C265" s="25"/>
      <c r="D265" s="28"/>
      <c r="E265" s="29"/>
      <c r="F265" s="30"/>
      <c r="G265" s="59"/>
      <c r="H265" s="34"/>
      <c r="I265" s="35"/>
      <c r="J265" s="36"/>
      <c r="K265" s="28"/>
      <c r="L265" s="28"/>
      <c r="M265" s="34"/>
      <c r="N265" s="35"/>
      <c r="O265" s="36"/>
      <c r="P265" s="28"/>
      <c r="Q265" s="37"/>
      <c r="R265" s="38"/>
      <c r="S265" s="39"/>
      <c r="T265" s="40"/>
      <c r="U265" s="40"/>
      <c r="V265" s="40"/>
      <c r="W265" s="40"/>
      <c r="X265" s="39"/>
      <c r="Y265" s="41"/>
      <c r="Z265" s="41"/>
      <c r="AA265" s="41"/>
      <c r="AB265" s="42"/>
      <c r="AC265" s="42"/>
      <c r="AD265" s="42"/>
      <c r="AE265" s="42"/>
      <c r="AF265" s="42"/>
      <c r="AG265" s="25"/>
      <c r="AH265" s="25"/>
      <c r="AI265" s="25"/>
      <c r="AJ265" s="25"/>
      <c r="AK265" s="25"/>
      <c r="AL265" s="25"/>
    </row>
    <row r="266">
      <c r="A266" s="26"/>
      <c r="B266" s="25"/>
      <c r="C266" s="25"/>
      <c r="D266" s="28"/>
      <c r="E266" s="29"/>
      <c r="F266" s="30"/>
      <c r="G266" s="59"/>
      <c r="H266" s="34"/>
      <c r="I266" s="35"/>
      <c r="J266" s="36"/>
      <c r="K266" s="28"/>
      <c r="L266" s="28"/>
      <c r="M266" s="34"/>
      <c r="N266" s="35"/>
      <c r="O266" s="36"/>
      <c r="P266" s="28"/>
      <c r="Q266" s="37"/>
      <c r="R266" s="38"/>
      <c r="S266" s="39"/>
      <c r="T266" s="40"/>
      <c r="U266" s="40"/>
      <c r="V266" s="40"/>
      <c r="W266" s="40"/>
      <c r="X266" s="39"/>
      <c r="Y266" s="41"/>
      <c r="Z266" s="41"/>
      <c r="AA266" s="41"/>
      <c r="AB266" s="42"/>
      <c r="AC266" s="42"/>
      <c r="AD266" s="42"/>
      <c r="AE266" s="42"/>
      <c r="AF266" s="42"/>
      <c r="AG266" s="25"/>
      <c r="AH266" s="25"/>
      <c r="AI266" s="25"/>
      <c r="AJ266" s="25"/>
      <c r="AK266" s="25"/>
      <c r="AL266" s="25"/>
    </row>
    <row r="267">
      <c r="A267" s="26"/>
      <c r="B267" s="25"/>
      <c r="C267" s="25"/>
      <c r="D267" s="28"/>
      <c r="E267" s="29"/>
      <c r="F267" s="30"/>
      <c r="G267" s="59"/>
      <c r="H267" s="34"/>
      <c r="I267" s="35"/>
      <c r="J267" s="36"/>
      <c r="K267" s="28"/>
      <c r="L267" s="28"/>
      <c r="M267" s="34"/>
      <c r="N267" s="35"/>
      <c r="O267" s="36"/>
      <c r="P267" s="28"/>
      <c r="Q267" s="37"/>
      <c r="R267" s="38"/>
      <c r="S267" s="39"/>
      <c r="T267" s="40"/>
      <c r="U267" s="40"/>
      <c r="V267" s="40"/>
      <c r="W267" s="40"/>
      <c r="X267" s="39"/>
      <c r="Y267" s="41"/>
      <c r="Z267" s="41"/>
      <c r="AA267" s="41"/>
      <c r="AB267" s="42"/>
      <c r="AC267" s="42"/>
      <c r="AD267" s="42"/>
      <c r="AE267" s="42"/>
      <c r="AF267" s="42"/>
      <c r="AG267" s="25"/>
      <c r="AH267" s="25"/>
      <c r="AI267" s="25"/>
      <c r="AJ267" s="25"/>
      <c r="AK267" s="25"/>
      <c r="AL267" s="25"/>
    </row>
    <row r="268">
      <c r="A268" s="26"/>
      <c r="B268" s="25"/>
      <c r="C268" s="25"/>
      <c r="D268" s="28"/>
      <c r="E268" s="29"/>
      <c r="F268" s="30"/>
      <c r="G268" s="59"/>
      <c r="H268" s="34"/>
      <c r="I268" s="35"/>
      <c r="J268" s="36"/>
      <c r="K268" s="28"/>
      <c r="L268" s="28"/>
      <c r="M268" s="34"/>
      <c r="N268" s="35"/>
      <c r="O268" s="36"/>
      <c r="P268" s="28"/>
      <c r="Q268" s="37"/>
      <c r="R268" s="38"/>
      <c r="S268" s="39"/>
      <c r="T268" s="40"/>
      <c r="U268" s="40"/>
      <c r="V268" s="40"/>
      <c r="W268" s="40"/>
      <c r="X268" s="39"/>
      <c r="Y268" s="41"/>
      <c r="Z268" s="41"/>
      <c r="AA268" s="41"/>
      <c r="AB268" s="42"/>
      <c r="AC268" s="42"/>
      <c r="AD268" s="42"/>
      <c r="AE268" s="42"/>
      <c r="AF268" s="42"/>
      <c r="AG268" s="25"/>
      <c r="AH268" s="25"/>
      <c r="AI268" s="25"/>
      <c r="AJ268" s="25"/>
      <c r="AK268" s="25"/>
      <c r="AL268" s="25"/>
    </row>
    <row r="269">
      <c r="A269" s="26"/>
      <c r="B269" s="25"/>
      <c r="C269" s="25"/>
      <c r="D269" s="28"/>
      <c r="E269" s="29"/>
      <c r="F269" s="30"/>
      <c r="G269" s="59"/>
      <c r="H269" s="34"/>
      <c r="I269" s="35"/>
      <c r="J269" s="36"/>
      <c r="K269" s="28"/>
      <c r="L269" s="28"/>
      <c r="M269" s="34"/>
      <c r="N269" s="35"/>
      <c r="O269" s="36"/>
      <c r="P269" s="28"/>
      <c r="Q269" s="37"/>
      <c r="R269" s="38"/>
      <c r="S269" s="39"/>
      <c r="T269" s="40"/>
      <c r="U269" s="40"/>
      <c r="V269" s="40"/>
      <c r="W269" s="40"/>
      <c r="X269" s="39"/>
      <c r="Y269" s="41"/>
      <c r="Z269" s="41"/>
      <c r="AA269" s="41"/>
      <c r="AB269" s="42"/>
      <c r="AC269" s="42"/>
      <c r="AD269" s="42"/>
      <c r="AE269" s="42"/>
      <c r="AF269" s="42"/>
      <c r="AG269" s="25"/>
      <c r="AH269" s="25"/>
      <c r="AI269" s="25"/>
      <c r="AJ269" s="25"/>
      <c r="AK269" s="25"/>
      <c r="AL269" s="25"/>
    </row>
    <row r="270">
      <c r="A270" s="26"/>
      <c r="B270" s="25"/>
      <c r="C270" s="25"/>
      <c r="D270" s="28"/>
      <c r="E270" s="29"/>
      <c r="F270" s="30"/>
      <c r="G270" s="59"/>
      <c r="H270" s="34"/>
      <c r="I270" s="35"/>
      <c r="J270" s="36"/>
      <c r="K270" s="28"/>
      <c r="L270" s="28"/>
      <c r="M270" s="34"/>
      <c r="N270" s="35"/>
      <c r="O270" s="36"/>
      <c r="P270" s="28"/>
      <c r="Q270" s="37"/>
      <c r="R270" s="38"/>
      <c r="S270" s="39"/>
      <c r="T270" s="40"/>
      <c r="U270" s="40"/>
      <c r="V270" s="40"/>
      <c r="W270" s="40"/>
      <c r="X270" s="39"/>
      <c r="Y270" s="41"/>
      <c r="Z270" s="41"/>
      <c r="AA270" s="41"/>
      <c r="AB270" s="42"/>
      <c r="AC270" s="42"/>
      <c r="AD270" s="42"/>
      <c r="AE270" s="42"/>
      <c r="AF270" s="42"/>
      <c r="AG270" s="25"/>
      <c r="AH270" s="25"/>
      <c r="AI270" s="25"/>
      <c r="AJ270" s="25"/>
      <c r="AK270" s="25"/>
      <c r="AL270" s="25"/>
    </row>
    <row r="271">
      <c r="A271" s="26"/>
      <c r="B271" s="25"/>
      <c r="C271" s="25"/>
      <c r="D271" s="28"/>
      <c r="E271" s="29"/>
      <c r="F271" s="30"/>
      <c r="G271" s="59"/>
      <c r="H271" s="34"/>
      <c r="I271" s="35"/>
      <c r="J271" s="36"/>
      <c r="K271" s="28"/>
      <c r="L271" s="28"/>
      <c r="M271" s="34"/>
      <c r="N271" s="35"/>
      <c r="O271" s="36"/>
      <c r="P271" s="28"/>
      <c r="Q271" s="37"/>
      <c r="R271" s="38"/>
      <c r="S271" s="39"/>
      <c r="T271" s="40"/>
      <c r="U271" s="40"/>
      <c r="V271" s="40"/>
      <c r="W271" s="40"/>
      <c r="X271" s="39"/>
      <c r="Y271" s="41"/>
      <c r="Z271" s="41"/>
      <c r="AA271" s="41"/>
      <c r="AB271" s="42"/>
      <c r="AC271" s="42"/>
      <c r="AD271" s="42"/>
      <c r="AE271" s="42"/>
      <c r="AF271" s="42"/>
      <c r="AG271" s="25"/>
      <c r="AH271" s="25"/>
      <c r="AI271" s="25"/>
      <c r="AJ271" s="25"/>
      <c r="AK271" s="25"/>
      <c r="AL271" s="25"/>
    </row>
    <row r="272">
      <c r="A272" s="26"/>
      <c r="B272" s="25"/>
      <c r="C272" s="25"/>
      <c r="D272" s="28"/>
      <c r="E272" s="29"/>
      <c r="F272" s="30"/>
      <c r="G272" s="59"/>
      <c r="H272" s="34"/>
      <c r="I272" s="35"/>
      <c r="J272" s="36"/>
      <c r="K272" s="28"/>
      <c r="L272" s="28"/>
      <c r="M272" s="34"/>
      <c r="N272" s="35"/>
      <c r="O272" s="36"/>
      <c r="P272" s="28"/>
      <c r="Q272" s="37"/>
      <c r="R272" s="38"/>
      <c r="S272" s="39"/>
      <c r="T272" s="40"/>
      <c r="U272" s="40"/>
      <c r="V272" s="40"/>
      <c r="W272" s="40"/>
      <c r="X272" s="39"/>
      <c r="Y272" s="41"/>
      <c r="Z272" s="41"/>
      <c r="AA272" s="41"/>
      <c r="AB272" s="42"/>
      <c r="AC272" s="42"/>
      <c r="AD272" s="42"/>
      <c r="AE272" s="42"/>
      <c r="AF272" s="42"/>
      <c r="AG272" s="25"/>
      <c r="AH272" s="25"/>
      <c r="AI272" s="25"/>
      <c r="AJ272" s="25"/>
      <c r="AK272" s="25"/>
      <c r="AL272" s="25"/>
    </row>
    <row r="273">
      <c r="A273" s="26"/>
      <c r="B273" s="25"/>
      <c r="C273" s="25"/>
      <c r="D273" s="28"/>
      <c r="E273" s="29"/>
      <c r="F273" s="30"/>
      <c r="G273" s="59"/>
      <c r="H273" s="34"/>
      <c r="I273" s="35"/>
      <c r="J273" s="36"/>
      <c r="K273" s="28"/>
      <c r="L273" s="28"/>
      <c r="M273" s="34"/>
      <c r="N273" s="35"/>
      <c r="O273" s="36"/>
      <c r="P273" s="28"/>
      <c r="Q273" s="37"/>
      <c r="R273" s="38"/>
      <c r="S273" s="39"/>
      <c r="T273" s="40"/>
      <c r="U273" s="40"/>
      <c r="V273" s="40"/>
      <c r="W273" s="40"/>
      <c r="X273" s="39"/>
      <c r="Y273" s="41"/>
      <c r="Z273" s="41"/>
      <c r="AA273" s="41"/>
      <c r="AB273" s="42"/>
      <c r="AC273" s="42"/>
      <c r="AD273" s="42"/>
      <c r="AE273" s="42"/>
      <c r="AF273" s="42"/>
      <c r="AG273" s="25"/>
      <c r="AH273" s="25"/>
      <c r="AI273" s="25"/>
      <c r="AJ273" s="25"/>
      <c r="AK273" s="25"/>
      <c r="AL273" s="25"/>
    </row>
    <row r="274">
      <c r="A274" s="26"/>
      <c r="B274" s="25"/>
      <c r="C274" s="25"/>
      <c r="D274" s="28"/>
      <c r="E274" s="29"/>
      <c r="F274" s="30"/>
      <c r="G274" s="59"/>
      <c r="H274" s="34"/>
      <c r="I274" s="35"/>
      <c r="J274" s="36"/>
      <c r="K274" s="28"/>
      <c r="L274" s="28"/>
      <c r="M274" s="34"/>
      <c r="N274" s="35"/>
      <c r="O274" s="36"/>
      <c r="P274" s="28"/>
      <c r="Q274" s="37"/>
      <c r="R274" s="38"/>
      <c r="S274" s="39"/>
      <c r="T274" s="40"/>
      <c r="U274" s="40"/>
      <c r="V274" s="40"/>
      <c r="W274" s="40"/>
      <c r="X274" s="39"/>
      <c r="Y274" s="41"/>
      <c r="Z274" s="41"/>
      <c r="AA274" s="41"/>
      <c r="AB274" s="42"/>
      <c r="AC274" s="42"/>
      <c r="AD274" s="42"/>
      <c r="AE274" s="42"/>
      <c r="AF274" s="42"/>
      <c r="AG274" s="25"/>
      <c r="AH274" s="25"/>
      <c r="AI274" s="25"/>
      <c r="AJ274" s="25"/>
      <c r="AK274" s="25"/>
      <c r="AL274" s="25"/>
    </row>
    <row r="275">
      <c r="A275" s="26"/>
      <c r="B275" s="25"/>
      <c r="C275" s="25"/>
      <c r="D275" s="28"/>
      <c r="E275" s="29"/>
      <c r="F275" s="30"/>
      <c r="G275" s="59"/>
      <c r="H275" s="34"/>
      <c r="I275" s="35"/>
      <c r="J275" s="36"/>
      <c r="K275" s="28"/>
      <c r="L275" s="28"/>
      <c r="M275" s="34"/>
      <c r="N275" s="35"/>
      <c r="O275" s="36"/>
      <c r="P275" s="28"/>
      <c r="Q275" s="37"/>
      <c r="R275" s="38"/>
      <c r="S275" s="39"/>
      <c r="T275" s="40"/>
      <c r="U275" s="40"/>
      <c r="V275" s="40"/>
      <c r="W275" s="40"/>
      <c r="X275" s="39"/>
      <c r="Y275" s="41"/>
      <c r="Z275" s="41"/>
      <c r="AA275" s="41"/>
      <c r="AB275" s="42"/>
      <c r="AC275" s="42"/>
      <c r="AD275" s="42"/>
      <c r="AE275" s="42"/>
      <c r="AF275" s="42"/>
      <c r="AG275" s="25"/>
      <c r="AH275" s="25"/>
      <c r="AI275" s="25"/>
      <c r="AJ275" s="25"/>
      <c r="AK275" s="25"/>
      <c r="AL275" s="25"/>
    </row>
    <row r="276">
      <c r="A276" s="26"/>
      <c r="B276" s="25"/>
      <c r="C276" s="25"/>
      <c r="D276" s="28"/>
      <c r="E276" s="29"/>
      <c r="F276" s="30"/>
      <c r="G276" s="59"/>
      <c r="H276" s="34"/>
      <c r="I276" s="35"/>
      <c r="J276" s="36"/>
      <c r="K276" s="28"/>
      <c r="L276" s="28"/>
      <c r="M276" s="34"/>
      <c r="N276" s="35"/>
      <c r="O276" s="36"/>
      <c r="P276" s="28"/>
      <c r="Q276" s="37"/>
      <c r="R276" s="38"/>
      <c r="S276" s="39"/>
      <c r="T276" s="40"/>
      <c r="U276" s="40"/>
      <c r="V276" s="40"/>
      <c r="W276" s="40"/>
      <c r="X276" s="39"/>
      <c r="Y276" s="41"/>
      <c r="Z276" s="41"/>
      <c r="AA276" s="41"/>
      <c r="AB276" s="42"/>
      <c r="AC276" s="42"/>
      <c r="AD276" s="42"/>
      <c r="AE276" s="42"/>
      <c r="AF276" s="42"/>
      <c r="AG276" s="25"/>
      <c r="AH276" s="25"/>
      <c r="AI276" s="25"/>
      <c r="AJ276" s="25"/>
      <c r="AK276" s="25"/>
      <c r="AL276" s="25"/>
    </row>
    <row r="277">
      <c r="A277" s="26"/>
      <c r="B277" s="25"/>
      <c r="C277" s="25"/>
      <c r="D277" s="28"/>
      <c r="E277" s="29"/>
      <c r="F277" s="30"/>
      <c r="G277" s="59"/>
      <c r="H277" s="34"/>
      <c r="I277" s="35"/>
      <c r="J277" s="36"/>
      <c r="K277" s="28"/>
      <c r="L277" s="28"/>
      <c r="M277" s="34"/>
      <c r="N277" s="35"/>
      <c r="O277" s="36"/>
      <c r="P277" s="28"/>
      <c r="Q277" s="37"/>
      <c r="R277" s="38"/>
      <c r="S277" s="39"/>
      <c r="T277" s="40"/>
      <c r="U277" s="40"/>
      <c r="V277" s="40"/>
      <c r="W277" s="40"/>
      <c r="X277" s="39"/>
      <c r="Y277" s="41"/>
      <c r="Z277" s="41"/>
      <c r="AA277" s="41"/>
      <c r="AB277" s="42"/>
      <c r="AC277" s="42"/>
      <c r="AD277" s="42"/>
      <c r="AE277" s="42"/>
      <c r="AF277" s="42"/>
      <c r="AG277" s="25"/>
      <c r="AH277" s="25"/>
      <c r="AI277" s="25"/>
      <c r="AJ277" s="25"/>
      <c r="AK277" s="25"/>
      <c r="AL277" s="25"/>
    </row>
    <row r="278">
      <c r="A278" s="26"/>
      <c r="B278" s="25"/>
      <c r="C278" s="25"/>
      <c r="D278" s="28"/>
      <c r="E278" s="29"/>
      <c r="F278" s="30"/>
      <c r="G278" s="59"/>
      <c r="H278" s="34"/>
      <c r="I278" s="35"/>
      <c r="J278" s="36"/>
      <c r="K278" s="28"/>
      <c r="L278" s="28"/>
      <c r="M278" s="34"/>
      <c r="N278" s="35"/>
      <c r="O278" s="36"/>
      <c r="P278" s="28"/>
      <c r="Q278" s="37"/>
      <c r="R278" s="38"/>
      <c r="S278" s="39"/>
      <c r="T278" s="40"/>
      <c r="U278" s="40"/>
      <c r="V278" s="40"/>
      <c r="W278" s="40"/>
      <c r="X278" s="39"/>
      <c r="Y278" s="41"/>
      <c r="Z278" s="41"/>
      <c r="AA278" s="41"/>
      <c r="AB278" s="42"/>
      <c r="AC278" s="42"/>
      <c r="AD278" s="42"/>
      <c r="AE278" s="42"/>
      <c r="AF278" s="42"/>
      <c r="AG278" s="25"/>
      <c r="AH278" s="25"/>
      <c r="AI278" s="25"/>
      <c r="AJ278" s="25"/>
      <c r="AK278" s="25"/>
      <c r="AL278" s="25"/>
    </row>
    <row r="279">
      <c r="A279" s="26"/>
      <c r="B279" s="25"/>
      <c r="C279" s="25"/>
      <c r="D279" s="28"/>
      <c r="E279" s="29"/>
      <c r="F279" s="30"/>
      <c r="G279" s="59"/>
      <c r="H279" s="34"/>
      <c r="I279" s="35"/>
      <c r="J279" s="36"/>
      <c r="K279" s="28"/>
      <c r="L279" s="28"/>
      <c r="M279" s="34"/>
      <c r="N279" s="35"/>
      <c r="O279" s="36"/>
      <c r="P279" s="28"/>
      <c r="Q279" s="37"/>
      <c r="R279" s="38"/>
      <c r="S279" s="39"/>
      <c r="T279" s="40"/>
      <c r="U279" s="40"/>
      <c r="V279" s="40"/>
      <c r="W279" s="40"/>
      <c r="X279" s="39"/>
      <c r="Y279" s="41"/>
      <c r="Z279" s="41"/>
      <c r="AA279" s="41"/>
      <c r="AB279" s="42"/>
      <c r="AC279" s="42"/>
      <c r="AD279" s="42"/>
      <c r="AE279" s="42"/>
      <c r="AF279" s="42"/>
      <c r="AG279" s="25"/>
      <c r="AH279" s="25"/>
      <c r="AI279" s="25"/>
      <c r="AJ279" s="25"/>
      <c r="AK279" s="25"/>
      <c r="AL279" s="25"/>
    </row>
    <row r="280">
      <c r="A280" s="26"/>
      <c r="B280" s="25"/>
      <c r="C280" s="25"/>
      <c r="D280" s="28"/>
      <c r="E280" s="29"/>
      <c r="F280" s="30"/>
      <c r="G280" s="59"/>
      <c r="H280" s="34"/>
      <c r="I280" s="35"/>
      <c r="J280" s="36"/>
      <c r="K280" s="28"/>
      <c r="L280" s="28"/>
      <c r="M280" s="34"/>
      <c r="N280" s="35"/>
      <c r="O280" s="36"/>
      <c r="P280" s="28"/>
      <c r="Q280" s="37"/>
      <c r="R280" s="38"/>
      <c r="S280" s="39"/>
      <c r="T280" s="40"/>
      <c r="U280" s="40"/>
      <c r="V280" s="40"/>
      <c r="W280" s="40"/>
      <c r="X280" s="39"/>
      <c r="Y280" s="41"/>
      <c r="Z280" s="41"/>
      <c r="AA280" s="41"/>
      <c r="AB280" s="42"/>
      <c r="AC280" s="42"/>
      <c r="AD280" s="42"/>
      <c r="AE280" s="42"/>
      <c r="AF280" s="42"/>
      <c r="AG280" s="25"/>
      <c r="AH280" s="25"/>
      <c r="AI280" s="25"/>
      <c r="AJ280" s="25"/>
      <c r="AK280" s="25"/>
      <c r="AL280" s="25"/>
    </row>
    <row r="281">
      <c r="A281" s="26"/>
      <c r="B281" s="25"/>
      <c r="C281" s="25"/>
      <c r="D281" s="28"/>
      <c r="E281" s="29"/>
      <c r="F281" s="30"/>
      <c r="G281" s="59"/>
      <c r="H281" s="34"/>
      <c r="I281" s="35"/>
      <c r="J281" s="36"/>
      <c r="K281" s="28"/>
      <c r="L281" s="28"/>
      <c r="M281" s="34"/>
      <c r="N281" s="35"/>
      <c r="O281" s="36"/>
      <c r="P281" s="28"/>
      <c r="Q281" s="37"/>
      <c r="R281" s="38"/>
      <c r="S281" s="39"/>
      <c r="T281" s="40"/>
      <c r="U281" s="40"/>
      <c r="V281" s="40"/>
      <c r="W281" s="40"/>
      <c r="X281" s="39"/>
      <c r="Y281" s="41"/>
      <c r="Z281" s="41"/>
      <c r="AA281" s="41"/>
      <c r="AB281" s="42"/>
      <c r="AC281" s="42"/>
      <c r="AD281" s="42"/>
      <c r="AE281" s="42"/>
      <c r="AF281" s="42"/>
      <c r="AG281" s="25"/>
      <c r="AH281" s="25"/>
      <c r="AI281" s="25"/>
      <c r="AJ281" s="25"/>
      <c r="AK281" s="25"/>
      <c r="AL281" s="25"/>
    </row>
    <row r="282">
      <c r="A282" s="26"/>
      <c r="B282" s="25"/>
      <c r="C282" s="25"/>
      <c r="D282" s="28"/>
      <c r="E282" s="29"/>
      <c r="F282" s="30"/>
      <c r="G282" s="59"/>
      <c r="H282" s="34"/>
      <c r="I282" s="35"/>
      <c r="J282" s="36"/>
      <c r="K282" s="28"/>
      <c r="L282" s="28"/>
      <c r="M282" s="34"/>
      <c r="N282" s="35"/>
      <c r="O282" s="36"/>
      <c r="P282" s="28"/>
      <c r="Q282" s="37"/>
      <c r="R282" s="38"/>
      <c r="S282" s="39"/>
      <c r="T282" s="40"/>
      <c r="U282" s="40"/>
      <c r="V282" s="40"/>
      <c r="W282" s="40"/>
      <c r="X282" s="39"/>
      <c r="Y282" s="41"/>
      <c r="Z282" s="41"/>
      <c r="AA282" s="41"/>
      <c r="AB282" s="42"/>
      <c r="AC282" s="42"/>
      <c r="AD282" s="42"/>
      <c r="AE282" s="42"/>
      <c r="AF282" s="42"/>
      <c r="AG282" s="25"/>
      <c r="AH282" s="25"/>
      <c r="AI282" s="25"/>
      <c r="AJ282" s="25"/>
      <c r="AK282" s="25"/>
      <c r="AL282" s="25"/>
    </row>
    <row r="283">
      <c r="A283" s="26"/>
      <c r="B283" s="25"/>
      <c r="C283" s="25"/>
      <c r="D283" s="28"/>
      <c r="E283" s="29"/>
      <c r="F283" s="30"/>
      <c r="G283" s="59"/>
      <c r="H283" s="34"/>
      <c r="I283" s="35"/>
      <c r="J283" s="36"/>
      <c r="K283" s="28"/>
      <c r="L283" s="28"/>
      <c r="M283" s="34"/>
      <c r="N283" s="35"/>
      <c r="O283" s="36"/>
      <c r="P283" s="28"/>
      <c r="Q283" s="37"/>
      <c r="R283" s="38"/>
      <c r="S283" s="39"/>
      <c r="T283" s="40"/>
      <c r="U283" s="40"/>
      <c r="V283" s="40"/>
      <c r="W283" s="40"/>
      <c r="X283" s="39"/>
      <c r="Y283" s="41"/>
      <c r="Z283" s="41"/>
      <c r="AA283" s="41"/>
      <c r="AB283" s="42"/>
      <c r="AC283" s="42"/>
      <c r="AD283" s="42"/>
      <c r="AE283" s="42"/>
      <c r="AF283" s="42"/>
      <c r="AG283" s="25"/>
      <c r="AH283" s="25"/>
      <c r="AI283" s="25"/>
      <c r="AJ283" s="25"/>
      <c r="AK283" s="25"/>
      <c r="AL283" s="25"/>
    </row>
    <row r="284">
      <c r="A284" s="26"/>
      <c r="B284" s="25"/>
      <c r="C284" s="25"/>
      <c r="D284" s="28"/>
      <c r="E284" s="29"/>
      <c r="F284" s="30"/>
      <c r="G284" s="59"/>
      <c r="H284" s="34"/>
      <c r="I284" s="35"/>
      <c r="J284" s="36"/>
      <c r="K284" s="28"/>
      <c r="L284" s="28"/>
      <c r="M284" s="34"/>
      <c r="N284" s="35"/>
      <c r="O284" s="36"/>
      <c r="P284" s="28"/>
      <c r="Q284" s="37"/>
      <c r="R284" s="38"/>
      <c r="S284" s="39"/>
      <c r="T284" s="40"/>
      <c r="U284" s="40"/>
      <c r="V284" s="40"/>
      <c r="W284" s="40"/>
      <c r="X284" s="39"/>
      <c r="Y284" s="41"/>
      <c r="Z284" s="41"/>
      <c r="AA284" s="41"/>
      <c r="AB284" s="42"/>
      <c r="AC284" s="42"/>
      <c r="AD284" s="42"/>
      <c r="AE284" s="42"/>
      <c r="AF284" s="42"/>
      <c r="AG284" s="25"/>
      <c r="AH284" s="25"/>
      <c r="AI284" s="25"/>
      <c r="AJ284" s="25"/>
      <c r="AK284" s="25"/>
      <c r="AL284" s="25"/>
    </row>
    <row r="285">
      <c r="A285" s="26"/>
      <c r="B285" s="25"/>
      <c r="C285" s="25"/>
      <c r="D285" s="28"/>
      <c r="E285" s="29"/>
      <c r="F285" s="30"/>
      <c r="G285" s="59"/>
      <c r="H285" s="34"/>
      <c r="I285" s="35"/>
      <c r="J285" s="36"/>
      <c r="K285" s="28"/>
      <c r="L285" s="28"/>
      <c r="M285" s="34"/>
      <c r="N285" s="35"/>
      <c r="O285" s="36"/>
      <c r="P285" s="28"/>
      <c r="Q285" s="37"/>
      <c r="R285" s="38"/>
      <c r="S285" s="39"/>
      <c r="T285" s="40"/>
      <c r="U285" s="40"/>
      <c r="V285" s="40"/>
      <c r="W285" s="40"/>
      <c r="X285" s="39"/>
      <c r="Y285" s="41"/>
      <c r="Z285" s="41"/>
      <c r="AA285" s="41"/>
      <c r="AB285" s="42"/>
      <c r="AC285" s="42"/>
      <c r="AD285" s="42"/>
      <c r="AE285" s="42"/>
      <c r="AF285" s="42"/>
      <c r="AG285" s="25"/>
      <c r="AH285" s="25"/>
      <c r="AI285" s="25"/>
      <c r="AJ285" s="25"/>
      <c r="AK285" s="25"/>
      <c r="AL285" s="25"/>
    </row>
    <row r="286">
      <c r="A286" s="26"/>
      <c r="B286" s="25"/>
      <c r="C286" s="25"/>
      <c r="D286" s="28"/>
      <c r="E286" s="29"/>
      <c r="F286" s="30"/>
      <c r="G286" s="59"/>
      <c r="H286" s="34"/>
      <c r="I286" s="35"/>
      <c r="J286" s="36"/>
      <c r="K286" s="28"/>
      <c r="L286" s="28"/>
      <c r="M286" s="34"/>
      <c r="N286" s="35"/>
      <c r="O286" s="36"/>
      <c r="P286" s="28"/>
      <c r="Q286" s="37"/>
      <c r="R286" s="38"/>
      <c r="S286" s="39"/>
      <c r="T286" s="40"/>
      <c r="U286" s="40"/>
      <c r="V286" s="40"/>
      <c r="W286" s="40"/>
      <c r="X286" s="39"/>
      <c r="Y286" s="41"/>
      <c r="Z286" s="41"/>
      <c r="AA286" s="41"/>
      <c r="AB286" s="42"/>
      <c r="AC286" s="42"/>
      <c r="AD286" s="42"/>
      <c r="AE286" s="42"/>
      <c r="AF286" s="42"/>
      <c r="AG286" s="25"/>
      <c r="AH286" s="25"/>
      <c r="AI286" s="25"/>
      <c r="AJ286" s="25"/>
      <c r="AK286" s="25"/>
      <c r="AL286" s="25"/>
    </row>
    <row r="287">
      <c r="A287" s="26"/>
      <c r="B287" s="25"/>
      <c r="C287" s="25"/>
      <c r="D287" s="28"/>
      <c r="E287" s="29"/>
      <c r="F287" s="30"/>
      <c r="G287" s="59"/>
      <c r="H287" s="34"/>
      <c r="I287" s="35"/>
      <c r="J287" s="36"/>
      <c r="K287" s="28"/>
      <c r="L287" s="28"/>
      <c r="M287" s="34"/>
      <c r="N287" s="35"/>
      <c r="O287" s="36"/>
      <c r="P287" s="28"/>
      <c r="Q287" s="37"/>
      <c r="R287" s="38"/>
      <c r="S287" s="39"/>
      <c r="T287" s="40"/>
      <c r="U287" s="40"/>
      <c r="V287" s="40"/>
      <c r="W287" s="40"/>
      <c r="X287" s="39"/>
      <c r="Y287" s="41"/>
      <c r="Z287" s="41"/>
      <c r="AA287" s="41"/>
      <c r="AB287" s="42"/>
      <c r="AC287" s="42"/>
      <c r="AD287" s="42"/>
      <c r="AE287" s="42"/>
      <c r="AF287" s="42"/>
      <c r="AG287" s="25"/>
      <c r="AH287" s="25"/>
      <c r="AI287" s="25"/>
      <c r="AJ287" s="25"/>
      <c r="AK287" s="25"/>
      <c r="AL287" s="25"/>
    </row>
    <row r="288">
      <c r="A288" s="26"/>
      <c r="B288" s="25"/>
      <c r="C288" s="25"/>
      <c r="D288" s="28"/>
      <c r="E288" s="29"/>
      <c r="F288" s="30"/>
      <c r="G288" s="59"/>
      <c r="H288" s="34"/>
      <c r="I288" s="35"/>
      <c r="J288" s="36"/>
      <c r="K288" s="28"/>
      <c r="L288" s="28"/>
      <c r="M288" s="34"/>
      <c r="N288" s="35"/>
      <c r="O288" s="36"/>
      <c r="P288" s="28"/>
      <c r="Q288" s="37"/>
      <c r="R288" s="38"/>
      <c r="S288" s="39"/>
      <c r="T288" s="40"/>
      <c r="U288" s="40"/>
      <c r="V288" s="40"/>
      <c r="W288" s="40"/>
      <c r="X288" s="39"/>
      <c r="Y288" s="41"/>
      <c r="Z288" s="41"/>
      <c r="AA288" s="41"/>
      <c r="AB288" s="42"/>
      <c r="AC288" s="42"/>
      <c r="AD288" s="42"/>
      <c r="AE288" s="42"/>
      <c r="AF288" s="42"/>
      <c r="AG288" s="25"/>
      <c r="AH288" s="25"/>
      <c r="AI288" s="25"/>
      <c r="AJ288" s="25"/>
      <c r="AK288" s="25"/>
      <c r="AL288" s="25"/>
    </row>
    <row r="289">
      <c r="A289" s="26"/>
      <c r="B289" s="25"/>
      <c r="C289" s="25"/>
      <c r="D289" s="28"/>
      <c r="E289" s="29"/>
      <c r="F289" s="30"/>
      <c r="G289" s="59"/>
      <c r="H289" s="34"/>
      <c r="I289" s="35"/>
      <c r="J289" s="36"/>
      <c r="K289" s="28"/>
      <c r="L289" s="28"/>
      <c r="M289" s="34"/>
      <c r="N289" s="35"/>
      <c r="O289" s="36"/>
      <c r="P289" s="28"/>
      <c r="Q289" s="37"/>
      <c r="R289" s="38"/>
      <c r="S289" s="39"/>
      <c r="T289" s="40"/>
      <c r="U289" s="40"/>
      <c r="V289" s="40"/>
      <c r="W289" s="40"/>
      <c r="X289" s="39"/>
      <c r="Y289" s="41"/>
      <c r="Z289" s="41"/>
      <c r="AA289" s="41"/>
      <c r="AB289" s="42"/>
      <c r="AC289" s="42"/>
      <c r="AD289" s="42"/>
      <c r="AE289" s="42"/>
      <c r="AF289" s="42"/>
      <c r="AG289" s="25"/>
      <c r="AH289" s="25"/>
      <c r="AI289" s="25"/>
      <c r="AJ289" s="25"/>
      <c r="AK289" s="25"/>
      <c r="AL289" s="25"/>
    </row>
    <row r="290">
      <c r="A290" s="26"/>
      <c r="B290" s="25"/>
      <c r="C290" s="25"/>
      <c r="D290" s="28"/>
      <c r="E290" s="29"/>
      <c r="F290" s="30"/>
      <c r="G290" s="59"/>
      <c r="H290" s="34"/>
      <c r="I290" s="35"/>
      <c r="J290" s="36"/>
      <c r="K290" s="28"/>
      <c r="L290" s="28"/>
      <c r="M290" s="34"/>
      <c r="N290" s="35"/>
      <c r="O290" s="36"/>
      <c r="P290" s="28"/>
      <c r="Q290" s="37"/>
      <c r="R290" s="38"/>
      <c r="S290" s="39"/>
      <c r="T290" s="40"/>
      <c r="U290" s="40"/>
      <c r="V290" s="40"/>
      <c r="W290" s="40"/>
      <c r="X290" s="39"/>
      <c r="Y290" s="41"/>
      <c r="Z290" s="41"/>
      <c r="AA290" s="41"/>
      <c r="AB290" s="42"/>
      <c r="AC290" s="42"/>
      <c r="AD290" s="42"/>
      <c r="AE290" s="42"/>
      <c r="AF290" s="42"/>
      <c r="AG290" s="25"/>
      <c r="AH290" s="25"/>
      <c r="AI290" s="25"/>
      <c r="AJ290" s="25"/>
      <c r="AK290" s="25"/>
      <c r="AL290" s="25"/>
    </row>
    <row r="291">
      <c r="A291" s="26"/>
      <c r="B291" s="25"/>
      <c r="C291" s="25"/>
      <c r="D291" s="28"/>
      <c r="E291" s="29"/>
      <c r="F291" s="30"/>
      <c r="G291" s="59"/>
      <c r="H291" s="34"/>
      <c r="I291" s="35"/>
      <c r="J291" s="36"/>
      <c r="K291" s="28"/>
      <c r="L291" s="28"/>
      <c r="M291" s="34"/>
      <c r="N291" s="35"/>
      <c r="O291" s="36"/>
      <c r="P291" s="28"/>
      <c r="Q291" s="37"/>
      <c r="R291" s="38"/>
      <c r="S291" s="39"/>
      <c r="T291" s="40"/>
      <c r="U291" s="40"/>
      <c r="V291" s="40"/>
      <c r="W291" s="40"/>
      <c r="X291" s="39"/>
      <c r="Y291" s="41"/>
      <c r="Z291" s="41"/>
      <c r="AA291" s="41"/>
      <c r="AB291" s="42"/>
      <c r="AC291" s="42"/>
      <c r="AD291" s="42"/>
      <c r="AE291" s="42"/>
      <c r="AF291" s="42"/>
      <c r="AG291" s="25"/>
      <c r="AH291" s="25"/>
      <c r="AI291" s="25"/>
      <c r="AJ291" s="25"/>
      <c r="AK291" s="25"/>
      <c r="AL291" s="25"/>
    </row>
    <row r="292">
      <c r="A292" s="26"/>
      <c r="B292" s="25"/>
      <c r="C292" s="25"/>
      <c r="D292" s="28"/>
      <c r="E292" s="29"/>
      <c r="F292" s="30"/>
      <c r="G292" s="59"/>
      <c r="H292" s="34"/>
      <c r="I292" s="35"/>
      <c r="J292" s="36"/>
      <c r="K292" s="28"/>
      <c r="L292" s="28"/>
      <c r="M292" s="34"/>
      <c r="N292" s="35"/>
      <c r="O292" s="36"/>
      <c r="P292" s="28"/>
      <c r="Q292" s="37"/>
      <c r="R292" s="38"/>
      <c r="S292" s="39"/>
      <c r="T292" s="40"/>
      <c r="U292" s="40"/>
      <c r="V292" s="40"/>
      <c r="W292" s="40"/>
      <c r="X292" s="39"/>
      <c r="Y292" s="41"/>
      <c r="Z292" s="41"/>
      <c r="AA292" s="41"/>
      <c r="AB292" s="42"/>
      <c r="AC292" s="42"/>
      <c r="AD292" s="42"/>
      <c r="AE292" s="42"/>
      <c r="AF292" s="42"/>
      <c r="AG292" s="25"/>
      <c r="AH292" s="25"/>
      <c r="AI292" s="25"/>
      <c r="AJ292" s="25"/>
      <c r="AK292" s="25"/>
      <c r="AL292" s="25"/>
    </row>
    <row r="293">
      <c r="A293" s="26"/>
      <c r="B293" s="25"/>
      <c r="C293" s="25"/>
      <c r="D293" s="28"/>
      <c r="E293" s="29"/>
      <c r="F293" s="30"/>
      <c r="G293" s="59"/>
      <c r="H293" s="34"/>
      <c r="I293" s="35"/>
      <c r="J293" s="36"/>
      <c r="K293" s="28"/>
      <c r="L293" s="28"/>
      <c r="M293" s="34"/>
      <c r="N293" s="35"/>
      <c r="O293" s="36"/>
      <c r="P293" s="28"/>
      <c r="Q293" s="37"/>
      <c r="R293" s="38"/>
      <c r="S293" s="39"/>
      <c r="T293" s="40"/>
      <c r="U293" s="40"/>
      <c r="V293" s="40"/>
      <c r="W293" s="40"/>
      <c r="X293" s="39"/>
      <c r="Y293" s="41"/>
      <c r="Z293" s="41"/>
      <c r="AA293" s="41"/>
      <c r="AB293" s="42"/>
      <c r="AC293" s="42"/>
      <c r="AD293" s="42"/>
      <c r="AE293" s="42"/>
      <c r="AF293" s="42"/>
      <c r="AG293" s="25"/>
      <c r="AH293" s="25"/>
      <c r="AI293" s="25"/>
      <c r="AJ293" s="25"/>
      <c r="AK293" s="25"/>
      <c r="AL293" s="25"/>
    </row>
    <row r="294">
      <c r="A294" s="26"/>
      <c r="B294" s="25"/>
      <c r="C294" s="25"/>
      <c r="D294" s="28"/>
      <c r="E294" s="29"/>
      <c r="F294" s="30"/>
      <c r="G294" s="59"/>
      <c r="H294" s="34"/>
      <c r="I294" s="35"/>
      <c r="J294" s="36"/>
      <c r="K294" s="28"/>
      <c r="L294" s="28"/>
      <c r="M294" s="34"/>
      <c r="N294" s="35"/>
      <c r="O294" s="36"/>
      <c r="P294" s="28"/>
      <c r="Q294" s="37"/>
      <c r="R294" s="38"/>
      <c r="S294" s="39"/>
      <c r="T294" s="40"/>
      <c r="U294" s="40"/>
      <c r="V294" s="40"/>
      <c r="W294" s="40"/>
      <c r="X294" s="39"/>
      <c r="Y294" s="41"/>
      <c r="Z294" s="41"/>
      <c r="AA294" s="41"/>
      <c r="AB294" s="42"/>
      <c r="AC294" s="42"/>
      <c r="AD294" s="42"/>
      <c r="AE294" s="42"/>
      <c r="AF294" s="42"/>
      <c r="AG294" s="25"/>
      <c r="AH294" s="25"/>
      <c r="AI294" s="25"/>
      <c r="AJ294" s="25"/>
      <c r="AK294" s="25"/>
      <c r="AL294" s="25"/>
    </row>
    <row r="295">
      <c r="A295" s="26"/>
      <c r="B295" s="25"/>
      <c r="C295" s="25"/>
      <c r="D295" s="28"/>
      <c r="E295" s="29"/>
      <c r="F295" s="30"/>
      <c r="G295" s="59"/>
      <c r="H295" s="34"/>
      <c r="I295" s="35"/>
      <c r="J295" s="36"/>
      <c r="K295" s="28"/>
      <c r="L295" s="28"/>
      <c r="M295" s="34"/>
      <c r="N295" s="35"/>
      <c r="O295" s="36"/>
      <c r="P295" s="28"/>
      <c r="Q295" s="37"/>
      <c r="R295" s="38"/>
      <c r="S295" s="39"/>
      <c r="T295" s="40"/>
      <c r="U295" s="40"/>
      <c r="V295" s="40"/>
      <c r="W295" s="40"/>
      <c r="X295" s="39"/>
      <c r="Y295" s="41"/>
      <c r="Z295" s="41"/>
      <c r="AA295" s="41"/>
      <c r="AB295" s="42"/>
      <c r="AC295" s="42"/>
      <c r="AD295" s="42"/>
      <c r="AE295" s="42"/>
      <c r="AF295" s="42"/>
      <c r="AG295" s="25"/>
      <c r="AH295" s="25"/>
      <c r="AI295" s="25"/>
      <c r="AJ295" s="25"/>
      <c r="AK295" s="25"/>
      <c r="AL295" s="25"/>
    </row>
    <row r="296">
      <c r="A296" s="26"/>
      <c r="B296" s="25"/>
      <c r="C296" s="25"/>
      <c r="D296" s="28"/>
      <c r="E296" s="29"/>
      <c r="F296" s="30"/>
      <c r="G296" s="59"/>
      <c r="H296" s="34"/>
      <c r="I296" s="35"/>
      <c r="J296" s="36"/>
      <c r="K296" s="28"/>
      <c r="L296" s="28"/>
      <c r="M296" s="34"/>
      <c r="N296" s="35"/>
      <c r="O296" s="36"/>
      <c r="P296" s="28"/>
      <c r="Q296" s="37"/>
      <c r="R296" s="38"/>
      <c r="S296" s="39"/>
      <c r="T296" s="40"/>
      <c r="U296" s="40"/>
      <c r="V296" s="40"/>
      <c r="W296" s="40"/>
      <c r="X296" s="39"/>
      <c r="Y296" s="41"/>
      <c r="Z296" s="41"/>
      <c r="AA296" s="41"/>
      <c r="AB296" s="42"/>
      <c r="AC296" s="42"/>
      <c r="AD296" s="42"/>
      <c r="AE296" s="42"/>
      <c r="AF296" s="42"/>
      <c r="AG296" s="25"/>
      <c r="AH296" s="25"/>
      <c r="AI296" s="25"/>
      <c r="AJ296" s="25"/>
      <c r="AK296" s="25"/>
      <c r="AL296" s="25"/>
    </row>
    <row r="297">
      <c r="A297" s="26"/>
      <c r="B297" s="25"/>
      <c r="C297" s="25"/>
      <c r="D297" s="28"/>
      <c r="E297" s="29"/>
      <c r="F297" s="30"/>
      <c r="G297" s="59"/>
      <c r="H297" s="34"/>
      <c r="I297" s="35"/>
      <c r="J297" s="36"/>
      <c r="K297" s="28"/>
      <c r="L297" s="28"/>
      <c r="M297" s="34"/>
      <c r="N297" s="35"/>
      <c r="O297" s="36"/>
      <c r="P297" s="28"/>
      <c r="Q297" s="37"/>
      <c r="R297" s="38"/>
      <c r="S297" s="39"/>
      <c r="T297" s="40"/>
      <c r="U297" s="40"/>
      <c r="V297" s="40"/>
      <c r="W297" s="40"/>
      <c r="X297" s="39"/>
      <c r="Y297" s="41"/>
      <c r="Z297" s="41"/>
      <c r="AA297" s="41"/>
      <c r="AB297" s="42"/>
      <c r="AC297" s="42"/>
      <c r="AD297" s="42"/>
      <c r="AE297" s="42"/>
      <c r="AF297" s="42"/>
      <c r="AG297" s="25"/>
      <c r="AH297" s="25"/>
      <c r="AI297" s="25"/>
      <c r="AJ297" s="25"/>
      <c r="AK297" s="25"/>
      <c r="AL297" s="25"/>
    </row>
    <row r="298">
      <c r="A298" s="26"/>
      <c r="B298" s="25"/>
      <c r="C298" s="25"/>
      <c r="D298" s="28"/>
      <c r="E298" s="29"/>
      <c r="F298" s="30"/>
      <c r="G298" s="59"/>
      <c r="H298" s="34"/>
      <c r="I298" s="35"/>
      <c r="J298" s="36"/>
      <c r="K298" s="28"/>
      <c r="L298" s="28"/>
      <c r="M298" s="34"/>
      <c r="N298" s="35"/>
      <c r="O298" s="36"/>
      <c r="P298" s="28"/>
      <c r="Q298" s="37"/>
      <c r="R298" s="38"/>
      <c r="S298" s="39"/>
      <c r="T298" s="40"/>
      <c r="U298" s="40"/>
      <c r="V298" s="40"/>
      <c r="W298" s="40"/>
      <c r="X298" s="39"/>
      <c r="Y298" s="41"/>
      <c r="Z298" s="41"/>
      <c r="AA298" s="41"/>
      <c r="AB298" s="42"/>
      <c r="AC298" s="42"/>
      <c r="AD298" s="42"/>
      <c r="AE298" s="42"/>
      <c r="AF298" s="42"/>
      <c r="AG298" s="25"/>
      <c r="AH298" s="25"/>
      <c r="AI298" s="25"/>
      <c r="AJ298" s="25"/>
      <c r="AK298" s="25"/>
      <c r="AL298" s="25"/>
    </row>
    <row r="299">
      <c r="A299" s="26"/>
      <c r="B299" s="25"/>
      <c r="C299" s="25"/>
      <c r="D299" s="28"/>
      <c r="E299" s="29"/>
      <c r="F299" s="30"/>
      <c r="G299" s="59"/>
      <c r="H299" s="34"/>
      <c r="I299" s="35"/>
      <c r="J299" s="36"/>
      <c r="K299" s="28"/>
      <c r="L299" s="28"/>
      <c r="M299" s="34"/>
      <c r="N299" s="35"/>
      <c r="O299" s="36"/>
      <c r="P299" s="28"/>
      <c r="Q299" s="37"/>
      <c r="R299" s="38"/>
      <c r="S299" s="39"/>
      <c r="T299" s="40"/>
      <c r="U299" s="40"/>
      <c r="V299" s="40"/>
      <c r="W299" s="40"/>
      <c r="X299" s="39"/>
      <c r="Y299" s="41"/>
      <c r="Z299" s="41"/>
      <c r="AA299" s="41"/>
      <c r="AB299" s="42"/>
      <c r="AC299" s="42"/>
      <c r="AD299" s="42"/>
      <c r="AE299" s="42"/>
      <c r="AF299" s="42"/>
      <c r="AG299" s="25"/>
      <c r="AH299" s="25"/>
      <c r="AI299" s="25"/>
      <c r="AJ299" s="25"/>
      <c r="AK299" s="25"/>
      <c r="AL299" s="25"/>
    </row>
    <row r="300">
      <c r="A300" s="26"/>
      <c r="B300" s="25"/>
      <c r="C300" s="25"/>
      <c r="D300" s="28"/>
      <c r="E300" s="29"/>
      <c r="F300" s="30"/>
      <c r="G300" s="59"/>
      <c r="H300" s="34"/>
      <c r="I300" s="35"/>
      <c r="J300" s="36"/>
      <c r="K300" s="28"/>
      <c r="L300" s="28"/>
      <c r="M300" s="34"/>
      <c r="N300" s="35"/>
      <c r="O300" s="36"/>
      <c r="P300" s="28"/>
      <c r="Q300" s="37"/>
      <c r="R300" s="38"/>
      <c r="S300" s="39"/>
      <c r="T300" s="40"/>
      <c r="U300" s="40"/>
      <c r="V300" s="40"/>
      <c r="W300" s="40"/>
      <c r="X300" s="39"/>
      <c r="Y300" s="41"/>
      <c r="Z300" s="41"/>
      <c r="AA300" s="41"/>
      <c r="AB300" s="42"/>
      <c r="AC300" s="42"/>
      <c r="AD300" s="42"/>
      <c r="AE300" s="42"/>
      <c r="AF300" s="42"/>
      <c r="AG300" s="25"/>
      <c r="AH300" s="25"/>
      <c r="AI300" s="25"/>
      <c r="AJ300" s="25"/>
      <c r="AK300" s="25"/>
      <c r="AL300" s="25"/>
    </row>
    <row r="301">
      <c r="A301" s="26"/>
      <c r="B301" s="25"/>
      <c r="C301" s="25"/>
      <c r="D301" s="28"/>
      <c r="E301" s="29"/>
      <c r="F301" s="30"/>
      <c r="G301" s="59"/>
      <c r="H301" s="34"/>
      <c r="I301" s="35"/>
      <c r="J301" s="36"/>
      <c r="K301" s="28"/>
      <c r="L301" s="28"/>
      <c r="M301" s="34"/>
      <c r="N301" s="35"/>
      <c r="O301" s="36"/>
      <c r="P301" s="28"/>
      <c r="Q301" s="37"/>
      <c r="R301" s="38"/>
      <c r="S301" s="39"/>
      <c r="T301" s="40"/>
      <c r="U301" s="40"/>
      <c r="V301" s="40"/>
      <c r="W301" s="40"/>
      <c r="X301" s="39"/>
      <c r="Y301" s="41"/>
      <c r="Z301" s="41"/>
      <c r="AA301" s="41"/>
      <c r="AB301" s="42"/>
      <c r="AC301" s="42"/>
      <c r="AD301" s="42"/>
      <c r="AE301" s="42"/>
      <c r="AF301" s="42"/>
      <c r="AG301" s="25"/>
      <c r="AH301" s="25"/>
      <c r="AI301" s="25"/>
      <c r="AJ301" s="25"/>
      <c r="AK301" s="25"/>
      <c r="AL301" s="25"/>
    </row>
    <row r="302">
      <c r="A302" s="26"/>
      <c r="B302" s="25"/>
      <c r="C302" s="25"/>
      <c r="D302" s="28"/>
      <c r="E302" s="29"/>
      <c r="F302" s="30"/>
      <c r="G302" s="59"/>
      <c r="H302" s="34"/>
      <c r="I302" s="35"/>
      <c r="J302" s="36"/>
      <c r="K302" s="28"/>
      <c r="L302" s="28"/>
      <c r="M302" s="34"/>
      <c r="N302" s="35"/>
      <c r="O302" s="36"/>
      <c r="P302" s="28"/>
      <c r="Q302" s="37"/>
      <c r="R302" s="38"/>
      <c r="S302" s="39"/>
      <c r="T302" s="40"/>
      <c r="U302" s="40"/>
      <c r="V302" s="40"/>
      <c r="W302" s="40"/>
      <c r="X302" s="39"/>
      <c r="Y302" s="41"/>
      <c r="Z302" s="41"/>
      <c r="AA302" s="41"/>
      <c r="AB302" s="42"/>
      <c r="AC302" s="42"/>
      <c r="AD302" s="42"/>
      <c r="AE302" s="42"/>
      <c r="AF302" s="42"/>
      <c r="AG302" s="25"/>
      <c r="AH302" s="25"/>
      <c r="AI302" s="25"/>
      <c r="AJ302" s="25"/>
      <c r="AK302" s="25"/>
      <c r="AL302" s="25"/>
    </row>
    <row r="303">
      <c r="A303" s="26"/>
      <c r="B303" s="25"/>
      <c r="C303" s="25"/>
      <c r="D303" s="28"/>
      <c r="E303" s="29"/>
      <c r="F303" s="30"/>
      <c r="G303" s="59"/>
      <c r="H303" s="34"/>
      <c r="I303" s="35"/>
      <c r="J303" s="36"/>
      <c r="K303" s="28"/>
      <c r="L303" s="28"/>
      <c r="M303" s="34"/>
      <c r="N303" s="35"/>
      <c r="O303" s="36"/>
      <c r="P303" s="28"/>
      <c r="Q303" s="37"/>
      <c r="R303" s="38"/>
      <c r="S303" s="39"/>
      <c r="T303" s="40"/>
      <c r="U303" s="40"/>
      <c r="V303" s="40"/>
      <c r="W303" s="40"/>
      <c r="X303" s="39"/>
      <c r="Y303" s="41"/>
      <c r="Z303" s="41"/>
      <c r="AA303" s="41"/>
      <c r="AB303" s="42"/>
      <c r="AC303" s="42"/>
      <c r="AD303" s="42"/>
      <c r="AE303" s="42"/>
      <c r="AF303" s="42"/>
      <c r="AG303" s="25"/>
      <c r="AH303" s="25"/>
      <c r="AI303" s="25"/>
      <c r="AJ303" s="25"/>
      <c r="AK303" s="25"/>
      <c r="AL303" s="25"/>
    </row>
    <row r="304">
      <c r="A304" s="26"/>
      <c r="B304" s="25"/>
      <c r="C304" s="25"/>
      <c r="D304" s="28"/>
      <c r="E304" s="29"/>
      <c r="F304" s="30"/>
      <c r="G304" s="59"/>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c r="AK304" s="25"/>
      <c r="AL304" s="25"/>
    </row>
    <row r="305">
      <c r="A305" s="26"/>
      <c r="B305" s="25"/>
      <c r="C305" s="25"/>
      <c r="D305" s="28"/>
      <c r="E305" s="29"/>
      <c r="F305" s="30"/>
      <c r="G305" s="59"/>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c r="AK305" s="25"/>
      <c r="AL305" s="25"/>
    </row>
    <row r="306">
      <c r="A306" s="26"/>
      <c r="B306" s="25"/>
      <c r="C306" s="25"/>
      <c r="D306" s="28"/>
      <c r="E306" s="29"/>
      <c r="F306" s="30"/>
      <c r="G306" s="59"/>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c r="AK306" s="25"/>
      <c r="AL306" s="25"/>
    </row>
    <row r="307">
      <c r="A307" s="26"/>
      <c r="B307" s="25"/>
      <c r="C307" s="25"/>
      <c r="D307" s="28"/>
      <c r="E307" s="29"/>
      <c r="F307" s="30"/>
      <c r="G307" s="59"/>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c r="AK307" s="25"/>
      <c r="AL307" s="25"/>
    </row>
    <row r="308">
      <c r="A308" s="26"/>
      <c r="B308" s="25"/>
      <c r="C308" s="25"/>
      <c r="D308" s="28"/>
      <c r="E308" s="29"/>
      <c r="F308" s="30"/>
      <c r="G308" s="59"/>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c r="AK308" s="25"/>
      <c r="AL308" s="25"/>
    </row>
    <row r="309">
      <c r="A309" s="26"/>
      <c r="B309" s="25"/>
      <c r="C309" s="25"/>
      <c r="D309" s="28"/>
      <c r="E309" s="29"/>
      <c r="F309" s="30"/>
      <c r="G309" s="59"/>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c r="AK309" s="25"/>
      <c r="AL309" s="25"/>
    </row>
    <row r="310">
      <c r="A310" s="26"/>
      <c r="B310" s="25"/>
      <c r="C310" s="25"/>
      <c r="D310" s="28"/>
      <c r="E310" s="29"/>
      <c r="F310" s="30"/>
      <c r="G310" s="59"/>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6"/>
      <c r="B311" s="25"/>
      <c r="C311" s="25"/>
      <c r="D311" s="28"/>
      <c r="E311" s="29"/>
      <c r="F311" s="30"/>
      <c r="G311" s="59"/>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6"/>
      <c r="B312" s="25"/>
      <c r="C312" s="25"/>
      <c r="D312" s="28"/>
      <c r="E312" s="29"/>
      <c r="F312" s="30"/>
      <c r="G312" s="59"/>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6"/>
      <c r="B313" s="25"/>
      <c r="C313" s="25"/>
      <c r="D313" s="28"/>
      <c r="E313" s="29"/>
      <c r="F313" s="30"/>
      <c r="G313" s="59"/>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6"/>
      <c r="B314" s="25"/>
      <c r="C314" s="25"/>
      <c r="D314" s="28"/>
      <c r="E314" s="29"/>
      <c r="F314" s="30"/>
      <c r="G314" s="59"/>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6"/>
      <c r="B315" s="25"/>
      <c r="C315" s="25"/>
      <c r="D315" s="28"/>
      <c r="E315" s="29"/>
      <c r="F315" s="30"/>
      <c r="G315" s="59"/>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6"/>
      <c r="B316" s="25"/>
      <c r="C316" s="25"/>
      <c r="D316" s="28"/>
      <c r="E316" s="29"/>
      <c r="F316" s="30"/>
      <c r="G316" s="59"/>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6"/>
      <c r="B317" s="25"/>
      <c r="C317" s="25"/>
      <c r="D317" s="28"/>
      <c r="E317" s="29"/>
      <c r="F317" s="30"/>
      <c r="G317" s="59"/>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6"/>
      <c r="B318" s="25"/>
      <c r="C318" s="25"/>
      <c r="D318" s="28"/>
      <c r="E318" s="29"/>
      <c r="F318" s="30"/>
      <c r="G318" s="59"/>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6"/>
      <c r="B319" s="25"/>
      <c r="C319" s="25"/>
      <c r="D319" s="28"/>
      <c r="E319" s="29"/>
      <c r="F319" s="30"/>
      <c r="G319" s="59"/>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6"/>
      <c r="B320" s="25"/>
      <c r="C320" s="25"/>
      <c r="D320" s="28"/>
      <c r="E320" s="29"/>
      <c r="F320" s="30"/>
      <c r="G320" s="59"/>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6"/>
      <c r="B321" s="25"/>
      <c r="C321" s="25"/>
      <c r="D321" s="28"/>
      <c r="E321" s="29"/>
      <c r="F321" s="30"/>
      <c r="G321" s="59"/>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6"/>
      <c r="B322" s="25"/>
      <c r="C322" s="25"/>
      <c r="D322" s="28"/>
      <c r="E322" s="29"/>
      <c r="F322" s="30"/>
      <c r="G322" s="59"/>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6"/>
      <c r="B323" s="25"/>
      <c r="C323" s="25"/>
      <c r="D323" s="28"/>
      <c r="E323" s="29"/>
      <c r="F323" s="30"/>
      <c r="G323" s="59"/>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6"/>
      <c r="B324" s="25"/>
      <c r="C324" s="25"/>
      <c r="D324" s="28"/>
      <c r="E324" s="29"/>
      <c r="F324" s="30"/>
      <c r="G324" s="59"/>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6"/>
      <c r="B325" s="25"/>
      <c r="C325" s="25"/>
      <c r="D325" s="28"/>
      <c r="E325" s="29"/>
      <c r="F325" s="30"/>
      <c r="G325" s="59"/>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6"/>
      <c r="B326" s="25"/>
      <c r="C326" s="25"/>
      <c r="D326" s="28"/>
      <c r="E326" s="29"/>
      <c r="F326" s="30"/>
      <c r="G326" s="59"/>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6"/>
      <c r="B327" s="25"/>
      <c r="C327" s="25"/>
      <c r="D327" s="28"/>
      <c r="E327" s="29"/>
      <c r="F327" s="30"/>
      <c r="G327" s="59"/>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6"/>
      <c r="B328" s="25"/>
      <c r="C328" s="25"/>
      <c r="D328" s="28"/>
      <c r="E328" s="29"/>
      <c r="F328" s="30"/>
      <c r="G328" s="59"/>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6"/>
      <c r="B329" s="25"/>
      <c r="C329" s="25"/>
      <c r="D329" s="28"/>
      <c r="E329" s="29"/>
      <c r="F329" s="30"/>
      <c r="G329" s="59"/>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6"/>
      <c r="B330" s="25"/>
      <c r="C330" s="25"/>
      <c r="D330" s="28"/>
      <c r="E330" s="29"/>
      <c r="F330" s="30"/>
      <c r="G330" s="59"/>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6"/>
      <c r="B331" s="25"/>
      <c r="C331" s="25"/>
      <c r="D331" s="28"/>
      <c r="E331" s="29"/>
      <c r="F331" s="30"/>
      <c r="G331" s="59"/>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6"/>
      <c r="B332" s="25"/>
      <c r="C332" s="25"/>
      <c r="D332" s="28"/>
      <c r="E332" s="29"/>
      <c r="F332" s="30"/>
      <c r="G332" s="59"/>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59"/>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59"/>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59"/>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59"/>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59"/>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59"/>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59"/>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59"/>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59"/>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59"/>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59"/>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59"/>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59"/>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59"/>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59"/>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59"/>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59"/>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59"/>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59"/>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59"/>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59"/>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59"/>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59"/>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59"/>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59"/>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59"/>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59"/>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59"/>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59"/>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59"/>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59"/>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59"/>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59"/>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59"/>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59"/>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59"/>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59"/>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59"/>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59"/>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59"/>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59"/>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59"/>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59"/>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59"/>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59"/>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59"/>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59"/>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59"/>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59"/>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59"/>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59"/>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59"/>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59"/>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59"/>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59"/>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59"/>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59"/>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59"/>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59"/>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59"/>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59"/>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59"/>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59"/>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59"/>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59"/>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59"/>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59"/>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59"/>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59"/>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59"/>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59"/>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59"/>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59"/>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59"/>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59"/>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59"/>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59"/>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59"/>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59"/>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59"/>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59"/>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59"/>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59"/>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59"/>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59"/>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59"/>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59"/>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59"/>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59"/>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59"/>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59"/>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59"/>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sheetViews>
  <sheetFormatPr customHeight="1" defaultColWidth="14.43" defaultRowHeight="15.75"/>
  <sheetData>
    <row r="1">
      <c r="A1" s="60" t="s">
        <v>607</v>
      </c>
    </row>
    <row r="2">
      <c r="A2" s="61"/>
    </row>
    <row r="3">
      <c r="A3" s="62" t="s">
        <v>608</v>
      </c>
    </row>
    <row r="4">
      <c r="A4" s="61"/>
    </row>
    <row r="5">
      <c r="A5" s="62" t="s">
        <v>609</v>
      </c>
    </row>
    <row r="6">
      <c r="A6" s="61"/>
    </row>
    <row r="7">
      <c r="A7" s="62" t="s">
        <v>610</v>
      </c>
    </row>
    <row r="8">
      <c r="A8" s="61"/>
    </row>
    <row r="9">
      <c r="A9" s="62" t="s">
        <v>611</v>
      </c>
    </row>
    <row r="10">
      <c r="A10" s="61"/>
    </row>
    <row r="11">
      <c r="A11" s="62" t="s">
        <v>612</v>
      </c>
    </row>
    <row r="12">
      <c r="A12" s="63" t="s">
        <v>613</v>
      </c>
    </row>
    <row r="13">
      <c r="A13" s="64"/>
      <c r="B13" s="64"/>
      <c r="C13" s="64"/>
      <c r="D13" s="64"/>
      <c r="E13" s="64"/>
      <c r="F13" s="64"/>
    </row>
  </sheetData>
  <mergeCells count="12">
    <mergeCell ref="A8:F8"/>
    <mergeCell ref="A10:F10"/>
    <mergeCell ref="A11:F11"/>
    <mergeCell ref="A12:F12"/>
    <mergeCell ref="A9:F9"/>
    <mergeCell ref="A4:F4"/>
    <mergeCell ref="A2:F2"/>
    <mergeCell ref="A1:F1"/>
    <mergeCell ref="A3:F3"/>
    <mergeCell ref="A5:F5"/>
    <mergeCell ref="A7:F7"/>
    <mergeCell ref="A6:F6"/>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29"/>
    <col customWidth="1" min="2" max="2" width="20.57"/>
    <col customWidth="1" min="3" max="3" width="6.71"/>
    <col customWidth="1" min="4" max="5" width="6.29"/>
    <col customWidth="1" min="6" max="6" width="19.43"/>
    <col customWidth="1" min="7" max="8" width="6.29"/>
  </cols>
  <sheetData>
    <row r="1">
      <c r="A1" s="65" t="s">
        <v>614</v>
      </c>
      <c r="B1" s="66"/>
      <c r="C1" s="67"/>
      <c r="D1" s="25"/>
      <c r="E1" s="68" t="s">
        <v>615</v>
      </c>
      <c r="F1" s="69"/>
      <c r="G1" s="70"/>
      <c r="H1" s="25"/>
    </row>
    <row r="2">
      <c r="A2" s="71" t="s">
        <v>27</v>
      </c>
      <c r="B2" s="72" t="s">
        <v>0</v>
      </c>
      <c r="C2" s="73" t="s">
        <v>616</v>
      </c>
      <c r="D2" s="25"/>
      <c r="E2" s="71" t="s">
        <v>27</v>
      </c>
      <c r="F2" s="72" t="s">
        <v>0</v>
      </c>
      <c r="G2" s="73" t="s">
        <v>616</v>
      </c>
      <c r="H2" s="25"/>
    </row>
    <row r="3">
      <c r="A3" s="74">
        <v>1.0</v>
      </c>
      <c r="B3" s="75" t="str">
        <f t="array" ref="B3">index(Projections!A:A,match(C3,Projections!Q:Q,0))</f>
        <v>Russell Westbrook</v>
      </c>
      <c r="C3" s="76">
        <f t="array" ref="C3">large(if(Projections!N:N=$A$2,Projections!Q:Q),A3)</f>
        <v>8.720947368</v>
      </c>
      <c r="D3" s="25"/>
      <c r="E3" s="77">
        <v>1.0</v>
      </c>
      <c r="F3" s="46" t="str">
        <f t="array" ref="F3">index(Projections!A:A,match(G3,Projections!L:L,0))</f>
        <v>Russell Westbrook</v>
      </c>
      <c r="G3" s="78">
        <f t="array" ref="G3">large(if(Projections!AB:AB=1,Projections!L:L),E3)</f>
        <v>8.783036962</v>
      </c>
      <c r="H3" s="25"/>
    </row>
    <row r="4">
      <c r="A4" s="77">
        <v>2.0</v>
      </c>
      <c r="B4" s="46" t="str">
        <f t="array" ref="B4">index(Projections!A:A,match(C4,Projections!Q:Q,0))</f>
        <v>John Wall</v>
      </c>
      <c r="C4" s="78">
        <f t="array" ref="C4">large(if(Projections!N:N=$A$2,Projections!Q:Q),A4)</f>
        <v>7.119620784</v>
      </c>
      <c r="D4" s="25"/>
      <c r="E4" s="77">
        <v>2.0</v>
      </c>
      <c r="F4" s="46" t="str">
        <f t="array" ref="F4">index(Projections!A:A,match(G4,Projections!L:L,0))</f>
        <v>John Wall</v>
      </c>
      <c r="G4" s="78">
        <f t="array" ref="G4">large(if(Projections!AB:AB=1,Projections!L:L),E4)</f>
        <v>7.461180544</v>
      </c>
      <c r="H4" s="25"/>
    </row>
    <row r="5">
      <c r="A5" s="77">
        <v>3.0</v>
      </c>
      <c r="B5" s="46" t="str">
        <f t="array" ref="B5">index(Projections!A:A,match(C5,Projections!Q:Q,0))</f>
        <v>Jrue Holiday</v>
      </c>
      <c r="C5" s="78">
        <f t="array" ref="C5">large(if(Projections!N:N=$A$2,Projections!Q:Q),A5)</f>
        <v>6.561064792</v>
      </c>
      <c r="D5" s="25"/>
      <c r="E5" s="77">
        <v>3.0</v>
      </c>
      <c r="F5" s="46" t="str">
        <f t="array" ref="F5">index(Projections!A:A,match(G5,Projections!L:L,0))</f>
        <v>Jrue Holiday</v>
      </c>
      <c r="G5" s="78">
        <f t="array" ref="G5">large(if(Projections!AB:AB=1,Projections!L:L),E5)</f>
        <v>6.964182739</v>
      </c>
      <c r="H5" s="25"/>
    </row>
    <row r="6">
      <c r="A6" s="77">
        <v>4.0</v>
      </c>
      <c r="B6" s="46" t="str">
        <f t="array" ref="B6">index(Projections!A:A,match(C6,Projections!Q:Q,0))</f>
        <v>Kemba Walker</v>
      </c>
      <c r="C6" s="78">
        <f t="array" ref="C6">large(if(Projections!N:N=$A$2,Projections!Q:Q),A6)</f>
        <v>6.216616398</v>
      </c>
      <c r="D6" s="25"/>
      <c r="E6" s="77">
        <v>4.0</v>
      </c>
      <c r="F6" s="46" t="str">
        <f t="array" ref="F6">index(Projections!A:A,match(G6,Projections!L:L,0))</f>
        <v>Damian Lillard</v>
      </c>
      <c r="G6" s="78">
        <f t="array" ref="G6">large(if(Projections!AB:AB=1,Projections!L:L),E6)</f>
        <v>6.843251161</v>
      </c>
      <c r="H6" s="25"/>
    </row>
    <row r="7">
      <c r="A7" s="79">
        <v>5.0</v>
      </c>
      <c r="B7" s="80" t="str">
        <f t="array" ref="B7">index(Projections!A:A,match(C7,Projections!Q:Q,0))</f>
        <v>Malcolm Brogdon</v>
      </c>
      <c r="C7" s="81">
        <f t="array" ref="C7">large(if(Projections!N:N=$A$2,Projections!Q:Q),A7)</f>
        <v>6.136041853</v>
      </c>
      <c r="D7" s="25"/>
      <c r="E7" s="79">
        <v>5.0</v>
      </c>
      <c r="F7" s="80" t="str">
        <f t="array" ref="F7">index(Projections!A:A,match(G7,Projections!L:L,0))</f>
        <v>Ben Simmons</v>
      </c>
      <c r="G7" s="81">
        <f t="array" ref="G7">large(if(Projections!AB:AB=1,Projections!L:L),E7)</f>
        <v>6.833029153</v>
      </c>
      <c r="H7" s="25"/>
    </row>
    <row r="8">
      <c r="A8" s="25"/>
      <c r="B8" s="25"/>
      <c r="C8" s="82"/>
      <c r="D8" s="25"/>
      <c r="E8" s="25"/>
      <c r="F8" s="25"/>
      <c r="G8" s="82"/>
      <c r="H8" s="25"/>
    </row>
    <row r="9">
      <c r="A9" s="71" t="s">
        <v>28</v>
      </c>
      <c r="B9" s="72" t="s">
        <v>0</v>
      </c>
      <c r="C9" s="73" t="s">
        <v>616</v>
      </c>
      <c r="D9" s="25"/>
      <c r="E9" s="71" t="s">
        <v>28</v>
      </c>
      <c r="F9" s="72" t="s">
        <v>0</v>
      </c>
      <c r="G9" s="73" t="s">
        <v>616</v>
      </c>
      <c r="H9" s="25"/>
    </row>
    <row r="10">
      <c r="A10" s="74">
        <v>1.0</v>
      </c>
      <c r="B10" s="75" t="str">
        <f t="array" ref="B10">index(Projections!A:A,match(C10,Projections!Q:Q,0))</f>
        <v>D'Angelo Russell</v>
      </c>
      <c r="C10" s="76">
        <f t="array" ref="C10">large(if(Projections!N:N=$A$9,Projections!Q:Q),A10)</f>
        <v>6.257985515</v>
      </c>
      <c r="D10" s="25"/>
      <c r="E10" s="74">
        <v>1.0</v>
      </c>
      <c r="F10" s="75" t="str">
        <f t="array" ref="F10">index(Projections!A:A,match(G10,Projections!L:L,0))</f>
        <v>Jrue Holiday</v>
      </c>
      <c r="G10" s="76">
        <f t="array" ref="G10">large(if(Projections!AC:AC=1,Projections!L:L),E10)</f>
        <v>6.964182739</v>
      </c>
      <c r="H10" s="25"/>
    </row>
    <row r="11">
      <c r="A11" s="77">
        <v>2.0</v>
      </c>
      <c r="B11" s="46" t="str">
        <f t="array" ref="B11">index(Projections!A:A,match(C11,Projections!Q:Q,0))</f>
        <v>C.J. McCollum</v>
      </c>
      <c r="C11" s="78">
        <f t="array" ref="C11">large(if(Projections!N:N=$A$9,Projections!Q:Q),A11)</f>
        <v>5.949060493</v>
      </c>
      <c r="D11" s="25"/>
      <c r="E11" s="77">
        <v>2.0</v>
      </c>
      <c r="F11" s="46" t="str">
        <f t="array" ref="F11">index(Projections!A:A,match(G11,Projections!L:L,0))</f>
        <v>Malcolm Brogdon</v>
      </c>
      <c r="G11" s="78">
        <f t="array" ref="G11">large(if(Projections!AC:AC=1,Projections!L:L),E11)</f>
        <v>6.709326866</v>
      </c>
      <c r="H11" s="25"/>
    </row>
    <row r="12">
      <c r="A12" s="77">
        <v>3.0</v>
      </c>
      <c r="B12" s="46" t="str">
        <f t="array" ref="B12">index(Projections!A:A,match(C12,Projections!Q:Q,0))</f>
        <v>Rodney Hood</v>
      </c>
      <c r="C12" s="78">
        <f t="array" ref="C12">large(if(Projections!N:N=$A$9,Projections!Q:Q),A12)</f>
        <v>5.69078404</v>
      </c>
      <c r="D12" s="25"/>
      <c r="E12" s="77">
        <v>3.0</v>
      </c>
      <c r="F12" s="46" t="str">
        <f t="array" ref="F12">index(Projections!A:A,match(G12,Projections!L:L,0))</f>
        <v>Donovan Mitchell</v>
      </c>
      <c r="G12" s="78">
        <f t="array" ref="G12">large(if(Projections!AC:AC=1,Projections!L:L),E12)</f>
        <v>6.604358314</v>
      </c>
      <c r="H12" s="25"/>
    </row>
    <row r="13">
      <c r="A13" s="77">
        <v>4.0</v>
      </c>
      <c r="B13" s="46" t="str">
        <f t="array" ref="B13">index(Projections!A:A,match(C13,Projections!Q:Q,0))</f>
        <v>Lou Williams</v>
      </c>
      <c r="C13" s="78">
        <f t="array" ref="C13">large(if(Projections!N:N=$A$9,Projections!Q:Q),A13)</f>
        <v>5.655052965</v>
      </c>
      <c r="D13" s="25"/>
      <c r="E13" s="77">
        <v>4.0</v>
      </c>
      <c r="F13" s="46" t="str">
        <f t="array" ref="F13">index(Projections!A:A,match(G13,Projections!L:L,0))</f>
        <v>C.J. McCollum</v>
      </c>
      <c r="G13" s="78">
        <f t="array" ref="G13">large(if(Projections!AC:AC=1,Projections!L:L),E13)</f>
        <v>6.178685193</v>
      </c>
      <c r="H13" s="25"/>
    </row>
    <row r="14">
      <c r="A14" s="79">
        <v>5.0</v>
      </c>
      <c r="B14" s="80" t="str">
        <f t="array" ref="B14">index(Projections!A:A,match(C14,Projections!Q:Q,0))</f>
        <v>Victor Oladipo</v>
      </c>
      <c r="C14" s="81">
        <f t="array" ref="C14">large(if(Projections!N:N=$A$9,Projections!Q:Q),A14)</f>
        <v>5.595192263</v>
      </c>
      <c r="D14" s="25"/>
      <c r="E14" s="79">
        <v>5.0</v>
      </c>
      <c r="F14" s="80" t="str">
        <f t="array" ref="F14">index(Projections!A:A,match(G14,Projections!L:L,0))</f>
        <v>DeMar DeRozan</v>
      </c>
      <c r="G14" s="81">
        <f t="array" ref="G14">large(if(Projections!AC:AC=1,Projections!L:L),E14)</f>
        <v>6.04968604</v>
      </c>
      <c r="H14" s="25"/>
    </row>
    <row r="15">
      <c r="A15" s="25"/>
      <c r="B15" s="25"/>
      <c r="C15" s="82"/>
      <c r="D15" s="25"/>
      <c r="E15" s="25"/>
      <c r="F15" s="25"/>
      <c r="G15" s="82"/>
      <c r="H15" s="25"/>
    </row>
    <row r="16">
      <c r="A16" s="71" t="s">
        <v>29</v>
      </c>
      <c r="B16" s="72" t="s">
        <v>0</v>
      </c>
      <c r="C16" s="73" t="s">
        <v>616</v>
      </c>
      <c r="D16" s="25"/>
      <c r="E16" s="71" t="s">
        <v>29</v>
      </c>
      <c r="F16" s="72" t="s">
        <v>0</v>
      </c>
      <c r="G16" s="73" t="s">
        <v>616</v>
      </c>
      <c r="H16" s="25"/>
    </row>
    <row r="17">
      <c r="A17" s="74">
        <v>1.0</v>
      </c>
      <c r="B17" s="75" t="str">
        <f t="array" ref="B17">index(Projections!A:A,match(C17,Projections!Q:Q,0))</f>
        <v>LeBron James</v>
      </c>
      <c r="C17" s="76">
        <f t="array" ref="C17">large(if(Projections!N:N=$A$16,Projections!Q:Q),A17)</f>
        <v>6.9328769</v>
      </c>
      <c r="D17" s="25"/>
      <c r="E17" s="74">
        <v>1.0</v>
      </c>
      <c r="F17" s="75" t="str">
        <f t="array" ref="F17">index(Projections!A:A,match(G17,Projections!L:L,0))</f>
        <v>Robert Covington</v>
      </c>
      <c r="G17" s="76">
        <f t="array" ref="G17">large(if(Projections!AD:AD=1,Projections!L:L),E17)</f>
        <v>7.378003504</v>
      </c>
      <c r="H17" s="25"/>
    </row>
    <row r="18">
      <c r="A18" s="77">
        <v>2.0</v>
      </c>
      <c r="B18" s="46" t="str">
        <f t="array" ref="B18">index(Projections!A:A,match(C18,Projections!Q:Q,0))</f>
        <v>Giannis Antetokounmpo</v>
      </c>
      <c r="C18" s="78">
        <f t="array" ref="C18">large(if(Projections!N:N=$A$16,Projections!Q:Q),A18)</f>
        <v>6.28319103</v>
      </c>
      <c r="D18" s="25"/>
      <c r="E18" s="77">
        <v>2.0</v>
      </c>
      <c r="F18" s="46" t="str">
        <f t="array" ref="F18">index(Projections!A:A,match(G18,Projections!L:L,0))</f>
        <v>LeBron James</v>
      </c>
      <c r="G18" s="78">
        <f t="array" ref="G18">large(if(Projections!AD:AD=1,Projections!L:L),E18)</f>
        <v>7.111713417</v>
      </c>
      <c r="H18" s="25"/>
    </row>
    <row r="19">
      <c r="A19" s="77">
        <v>3.0</v>
      </c>
      <c r="B19" s="46" t="str">
        <f t="array" ref="B19">index(Projections!A:A,match(C19,Projections!Q:Q,0))</f>
        <v>Paul George</v>
      </c>
      <c r="C19" s="78">
        <f t="array" ref="C19">large(if(Projections!N:N=$A$16,Projections!Q:Q),A19)</f>
        <v>6.203067375</v>
      </c>
      <c r="D19" s="25"/>
      <c r="E19" s="77">
        <v>3.0</v>
      </c>
      <c r="F19" s="46" t="str">
        <f t="array" ref="F19">index(Projections!A:A,match(G19,Projections!L:L,0))</f>
        <v>Paul George</v>
      </c>
      <c r="G19" s="78">
        <f t="array" ref="G19">large(if(Projections!AD:AD=1,Projections!L:L),E19)</f>
        <v>6.859285981</v>
      </c>
      <c r="H19" s="25"/>
    </row>
    <row r="20">
      <c r="A20" s="77">
        <v>4.0</v>
      </c>
      <c r="B20" s="46" t="str">
        <f t="array" ref="B20">index(Projections!A:A,match(C20,Projections!Q:Q,0))</f>
        <v>Robert Covington</v>
      </c>
      <c r="C20" s="78">
        <f t="array" ref="C20">large(if(Projections!N:N=$A$16,Projections!Q:Q),A20)</f>
        <v>6.083741212</v>
      </c>
      <c r="D20" s="25"/>
      <c r="E20" s="77">
        <v>4.0</v>
      </c>
      <c r="F20" s="46" t="str">
        <f t="array" ref="F20">index(Projections!A:A,match(G20,Projections!L:L,0))</f>
        <v>Ben Simmons</v>
      </c>
      <c r="G20" s="78">
        <f t="array" ref="G20">large(if(Projections!AD:AD=1,Projections!L:L),E20)</f>
        <v>6.833029153</v>
      </c>
      <c r="H20" s="25"/>
    </row>
    <row r="21">
      <c r="A21" s="79">
        <v>5.0</v>
      </c>
      <c r="B21" s="80" t="str">
        <f t="array" ref="B21">index(Projections!A:A,match(C21,Projections!Q:Q,0))</f>
        <v>Wilson Chandler</v>
      </c>
      <c r="C21" s="81">
        <f t="array" ref="C21">large(if(Projections!N:N=$A$16,Projections!Q:Q),A21)</f>
        <v>5.802423071</v>
      </c>
      <c r="D21" s="25"/>
      <c r="E21" s="79">
        <v>5.0</v>
      </c>
      <c r="F21" s="80" t="str">
        <f t="array" ref="F21">index(Projections!A:A,match(G21,Projections!L:L,0))</f>
        <v>Giannis Antetokounmpo</v>
      </c>
      <c r="G21" s="81">
        <f t="array" ref="G21">large(if(Projections!AD:AD=1,Projections!L:L),E21)</f>
        <v>6.670089109</v>
      </c>
      <c r="H21" s="25"/>
    </row>
    <row r="22">
      <c r="A22" s="25"/>
      <c r="B22" s="25"/>
      <c r="C22" s="82"/>
      <c r="D22" s="25"/>
      <c r="E22" s="25"/>
      <c r="F22" s="25"/>
      <c r="G22" s="82"/>
      <c r="H22" s="25"/>
    </row>
    <row r="23">
      <c r="A23" s="71" t="s">
        <v>30</v>
      </c>
      <c r="B23" s="72" t="s">
        <v>0</v>
      </c>
      <c r="C23" s="73" t="s">
        <v>616</v>
      </c>
      <c r="D23" s="25"/>
      <c r="E23" s="71" t="s">
        <v>30</v>
      </c>
      <c r="F23" s="72" t="s">
        <v>0</v>
      </c>
      <c r="G23" s="73" t="s">
        <v>616</v>
      </c>
      <c r="H23" s="25"/>
    </row>
    <row r="24">
      <c r="A24" s="74">
        <v>1.0</v>
      </c>
      <c r="B24" s="75" t="str">
        <f t="array" ref="B24">index(Projections!A:A,match(C24,Projections!Q:Q,0))</f>
        <v>Dario Saric</v>
      </c>
      <c r="C24" s="76">
        <f t="array" ref="C24">large(if(Projections!N:N=$A$23,Projections!Q:Q),A24)</f>
        <v>7.93342765</v>
      </c>
      <c r="D24" s="25"/>
      <c r="E24" s="74">
        <v>1.0</v>
      </c>
      <c r="F24" s="75" t="str">
        <f t="array" ref="F24">index(Projections!A:A,match(G24,Projections!L:L,0))</f>
        <v>DeMarcus Cousins</v>
      </c>
      <c r="G24" s="76">
        <f t="array" ref="G24">large(if(Projections!AE:AE=1,Projections!L:L),E24)</f>
        <v>8.397787004</v>
      </c>
      <c r="H24" s="25"/>
    </row>
    <row r="25">
      <c r="A25" s="77">
        <v>2.0</v>
      </c>
      <c r="B25" s="46" t="str">
        <f t="array" ref="B25">index(Projections!A:A,match(C25,Projections!Q:Q,0))</f>
        <v>Anthony Davis</v>
      </c>
      <c r="C25" s="78">
        <f t="array" ref="C25">large(if(Projections!N:N=$A$23,Projections!Q:Q),A25)</f>
        <v>7.891925563</v>
      </c>
      <c r="D25" s="25"/>
      <c r="E25" s="77">
        <v>2.0</v>
      </c>
      <c r="F25" s="46" t="str">
        <f t="array" ref="F25">index(Projections!A:A,match(G25,Projections!L:L,0))</f>
        <v>Anthony Davis</v>
      </c>
      <c r="G25" s="78">
        <f t="array" ref="G25">large(if(Projections!AE:AE=1,Projections!L:L),E25)</f>
        <v>7.796796988</v>
      </c>
      <c r="H25" s="25"/>
    </row>
    <row r="26">
      <c r="A26" s="77">
        <v>3.0</v>
      </c>
      <c r="B26" s="46" t="str">
        <f t="array" ref="B26">index(Projections!A:A,match(C26,Projections!Q:Q,0))</f>
        <v>Blake Griffin</v>
      </c>
      <c r="C26" s="78">
        <f t="array" ref="C26">large(if(Projections!N:N=$A$23,Projections!Q:Q),A26)</f>
        <v>7.333136072</v>
      </c>
      <c r="D26" s="25"/>
      <c r="E26" s="77">
        <v>3.0</v>
      </c>
      <c r="F26" s="46" t="str">
        <f t="array" ref="F26">index(Projections!A:A,match(G26,Projections!L:L,0))</f>
        <v>Dario Saric</v>
      </c>
      <c r="G26" s="78">
        <f t="array" ref="G26">large(if(Projections!AE:AE=1,Projections!L:L),E26)</f>
        <v>7.464357492</v>
      </c>
      <c r="H26" s="25"/>
    </row>
    <row r="27">
      <c r="A27" s="77">
        <v>4.0</v>
      </c>
      <c r="B27" s="46" t="str">
        <f t="array" ref="B27">index(Projections!A:A,match(C27,Projections!Q:Q,0))</f>
        <v>Lauri Markkanen</v>
      </c>
      <c r="C27" s="78">
        <f t="array" ref="C27">large(if(Projections!N:N=$A$23,Projections!Q:Q),A27)</f>
        <v>6.870091712</v>
      </c>
      <c r="D27" s="25"/>
      <c r="E27" s="77">
        <v>4.0</v>
      </c>
      <c r="F27" s="46" t="str">
        <f t="array" ref="F27">index(Projections!A:A,match(G27,Projections!L:L,0))</f>
        <v>Blake Griffin</v>
      </c>
      <c r="G27" s="78">
        <f t="array" ref="G27">large(if(Projections!AE:AE=1,Projections!L:L),E27)</f>
        <v>7.399957775</v>
      </c>
      <c r="H27" s="25"/>
    </row>
    <row r="28">
      <c r="A28" s="79">
        <v>5.0</v>
      </c>
      <c r="B28" s="80" t="str">
        <f t="array" ref="B28">index(Projections!A:A,match(C28,Projections!Q:Q,0))</f>
        <v>Paul Millsap</v>
      </c>
      <c r="C28" s="81">
        <f t="array" ref="C28">large(if(Projections!N:N=$A$23,Projections!Q:Q),A28)</f>
        <v>6.525457587</v>
      </c>
      <c r="D28" s="25"/>
      <c r="E28" s="79">
        <v>5.0</v>
      </c>
      <c r="F28" s="80" t="str">
        <f t="array" ref="F28">index(Projections!A:A,match(G28,Projections!L:L,0))</f>
        <v>Robert Covington</v>
      </c>
      <c r="G28" s="81">
        <f t="array" ref="G28">large(if(Projections!AE:AE=1,Projections!L:L),E28)</f>
        <v>7.378003504</v>
      </c>
      <c r="H28" s="25"/>
    </row>
    <row r="29">
      <c r="A29" s="25"/>
      <c r="B29" s="25"/>
      <c r="C29" s="82"/>
      <c r="D29" s="25"/>
      <c r="E29" s="25"/>
      <c r="F29" s="25"/>
      <c r="G29" s="82"/>
      <c r="H29" s="25"/>
    </row>
    <row r="30">
      <c r="A30" s="71" t="s">
        <v>31</v>
      </c>
      <c r="B30" s="72" t="s">
        <v>0</v>
      </c>
      <c r="C30" s="73" t="s">
        <v>616</v>
      </c>
      <c r="D30" s="25"/>
      <c r="E30" s="71" t="s">
        <v>31</v>
      </c>
      <c r="F30" s="72" t="s">
        <v>0</v>
      </c>
      <c r="G30" s="73" t="s">
        <v>616</v>
      </c>
      <c r="H30" s="25"/>
    </row>
    <row r="31">
      <c r="A31" s="74">
        <v>1.0</v>
      </c>
      <c r="B31" s="75" t="str">
        <f t="array" ref="B31">index(Projections!A:A,match(C31,Projections!Q:Q,0))</f>
        <v>DeMarcus Cousins</v>
      </c>
      <c r="C31" s="76">
        <f t="array" ref="C31">large(if(Projections!N:N=$A$30,Projections!Q:Q),A31)</f>
        <v>8.068926459</v>
      </c>
      <c r="D31" s="25"/>
      <c r="E31" s="74">
        <v>1.0</v>
      </c>
      <c r="F31" s="75" t="str">
        <f t="array" ref="F31">index(Projections!A:A,match(G31,Projections!L:L,0))</f>
        <v>Nikola Jokic</v>
      </c>
      <c r="G31" s="76">
        <f t="array" ref="G31">large(if(Projections!AF:AF=1,Projections!L:L),E31)</f>
        <v>8.477084657</v>
      </c>
      <c r="H31" s="25"/>
    </row>
    <row r="32">
      <c r="A32" s="77">
        <v>2.0</v>
      </c>
      <c r="B32" s="46" t="str">
        <f t="array" ref="B32">index(Projections!A:A,match(C32,Projections!Q:Q,0))</f>
        <v>Nikola Jokic</v>
      </c>
      <c r="C32" s="78">
        <f t="array" ref="C32">large(if(Projections!N:N=$A$30,Projections!Q:Q),A32)</f>
        <v>7.569206992</v>
      </c>
      <c r="D32" s="25"/>
      <c r="E32" s="77">
        <v>2.0</v>
      </c>
      <c r="F32" s="46" t="str">
        <f t="array" ref="F32">index(Projections!A:A,match(G32,Projections!L:L,0))</f>
        <v>DeMarcus Cousins</v>
      </c>
      <c r="G32" s="78">
        <f t="array" ref="G32">large(if(Projections!AF:AF=1,Projections!L:L),E32)</f>
        <v>8.397787004</v>
      </c>
      <c r="H32" s="25"/>
    </row>
    <row r="33">
      <c r="A33" s="77">
        <v>3.0</v>
      </c>
      <c r="B33" s="46" t="str">
        <f t="array" ref="B33">index(Projections!A:A,match(C33,Projections!Q:Q,0))</f>
        <v>Rudy Gobert</v>
      </c>
      <c r="C33" s="78">
        <f t="array" ref="C33">large(if(Projections!N:N=$A$30,Projections!Q:Q),A33)</f>
        <v>7.032551818</v>
      </c>
      <c r="D33" s="25"/>
      <c r="E33" s="77">
        <v>3.0</v>
      </c>
      <c r="F33" s="46" t="str">
        <f t="array" ref="F33">index(Projections!A:A,match(G33,Projections!L:L,0))</f>
        <v>Anthony Davis</v>
      </c>
      <c r="G33" s="78">
        <f t="array" ref="G33">large(if(Projections!AF:AF=1,Projections!L:L),E33)</f>
        <v>7.796796988</v>
      </c>
      <c r="H33" s="25"/>
    </row>
    <row r="34">
      <c r="A34" s="77">
        <v>4.0</v>
      </c>
      <c r="B34" s="46" t="str">
        <f t="array" ref="B34">index(Projections!A:A,match(C34,Projections!Q:Q,0))</f>
        <v>Marc Gasol</v>
      </c>
      <c r="C34" s="78">
        <f t="array" ref="C34">large(if(Projections!N:N=$A$30,Projections!Q:Q),A34)</f>
        <v>6.281287812</v>
      </c>
      <c r="D34" s="25"/>
      <c r="E34" s="77">
        <v>4.0</v>
      </c>
      <c r="F34" s="46" t="str">
        <f t="array" ref="F34">index(Projections!A:A,match(G34,Projections!L:L,0))</f>
        <v>Dario Saric</v>
      </c>
      <c r="G34" s="78">
        <f t="array" ref="G34">large(if(Projections!AF:AF=1,Projections!L:L),E34)</f>
        <v>7.464357492</v>
      </c>
      <c r="H34" s="25"/>
    </row>
    <row r="35">
      <c r="A35" s="79">
        <v>5.0</v>
      </c>
      <c r="B35" s="80" t="str">
        <f t="array" ref="B35">index(Projections!A:A,match(C35,Projections!Q:Q,0))</f>
        <v>DeAndre Jordan</v>
      </c>
      <c r="C35" s="81">
        <f t="array" ref="C35">large(if(Projections!N:N=$A$30,Projections!Q:Q),A35)</f>
        <v>6.081087538</v>
      </c>
      <c r="D35" s="25"/>
      <c r="E35" s="79">
        <v>5.0</v>
      </c>
      <c r="F35" s="80" t="str">
        <f t="array" ref="F35">index(Projections!A:A,match(G35,Projections!L:L,0))</f>
        <v>Blake Griffin</v>
      </c>
      <c r="G35" s="81">
        <f t="array" ref="G35">large(if(Projections!AF:AF=1,Projections!L:L),E35)</f>
        <v>7.399957775</v>
      </c>
      <c r="H35" s="25"/>
    </row>
    <row r="36">
      <c r="A36" s="25"/>
      <c r="B36" s="25"/>
      <c r="C36" s="82"/>
      <c r="D36" s="25"/>
      <c r="E36" s="25"/>
      <c r="F36" s="25"/>
      <c r="G36" s="82"/>
      <c r="H36" s="25"/>
    </row>
    <row r="37">
      <c r="A37" s="25"/>
      <c r="B37" s="25"/>
      <c r="C37" s="82"/>
      <c r="D37" s="25"/>
      <c r="E37" s="25"/>
      <c r="F37" s="25"/>
      <c r="G37" s="82"/>
      <c r="H37" s="25"/>
    </row>
  </sheetData>
  <mergeCells count="2">
    <mergeCell ref="E1:G1"/>
    <mergeCell ref="A1:C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0.14"/>
    <col customWidth="1" min="2" max="2" width="6.86"/>
    <col customWidth="1" min="3" max="3" width="11.14"/>
    <col customWidth="1" min="4" max="4" width="19.29"/>
    <col customWidth="1" min="5" max="5" width="13.29"/>
    <col customWidth="1" min="6" max="6" width="4.71"/>
    <col customWidth="1" min="7" max="7" width="5.86"/>
    <col customWidth="1" min="8" max="8" width="6.57"/>
    <col customWidth="1" min="9" max="9" width="8.57"/>
    <col customWidth="1" min="10" max="10" width="5.0"/>
    <col customWidth="1" min="11" max="11" width="8.14"/>
    <col customWidth="1" min="12" max="12" width="11.86"/>
    <col customWidth="1" min="13" max="13" width="10.43"/>
    <col customWidth="1" min="14" max="15" width="7.29"/>
    <col customWidth="1" min="16" max="17" width="19.29"/>
    <col customWidth="1" min="18" max="18" width="7.29"/>
    <col customWidth="1" min="19" max="19" width="6.71"/>
  </cols>
  <sheetData>
    <row r="1">
      <c r="A1" s="83" t="s">
        <v>617</v>
      </c>
      <c r="B1" s="83" t="s">
        <v>618</v>
      </c>
      <c r="C1" s="83" t="s">
        <v>619</v>
      </c>
      <c r="D1" s="83" t="s">
        <v>620</v>
      </c>
      <c r="E1" s="83" t="s">
        <v>621</v>
      </c>
      <c r="F1" s="83" t="s">
        <v>622</v>
      </c>
      <c r="G1" s="83" t="s">
        <v>623</v>
      </c>
      <c r="H1" s="83" t="s">
        <v>624</v>
      </c>
      <c r="I1" s="83" t="s">
        <v>625</v>
      </c>
      <c r="J1" s="83" t="s">
        <v>1</v>
      </c>
      <c r="K1" s="83" t="s">
        <v>626</v>
      </c>
      <c r="L1" s="83" t="s">
        <v>627</v>
      </c>
      <c r="M1" s="83" t="s">
        <v>628</v>
      </c>
      <c r="N1" s="83" t="s">
        <v>629</v>
      </c>
      <c r="O1" s="83" t="s">
        <v>630</v>
      </c>
      <c r="P1" s="83" t="s">
        <v>631</v>
      </c>
      <c r="Q1" s="83" t="s">
        <v>632</v>
      </c>
      <c r="R1" s="83" t="s">
        <v>633</v>
      </c>
      <c r="S1" s="83" t="s">
        <v>634</v>
      </c>
    </row>
    <row r="2">
      <c r="A2" s="84" t="s">
        <v>635</v>
      </c>
      <c r="B2" s="84" t="s">
        <v>28</v>
      </c>
      <c r="C2" s="84" t="s">
        <v>636</v>
      </c>
      <c r="D2" s="84" t="s">
        <v>602</v>
      </c>
      <c r="E2" s="84" t="s">
        <v>637</v>
      </c>
      <c r="F2" s="84">
        <v>5.0</v>
      </c>
      <c r="G2" s="84">
        <v>1.0</v>
      </c>
      <c r="H2" s="85">
        <v>3000.0</v>
      </c>
      <c r="I2" s="84" t="s">
        <v>638</v>
      </c>
      <c r="J2" s="84" t="s">
        <v>639</v>
      </c>
      <c r="K2" s="84" t="s">
        <v>204</v>
      </c>
      <c r="L2" s="84"/>
      <c r="M2" s="84"/>
      <c r="N2" s="86"/>
      <c r="O2" s="86"/>
      <c r="P2" s="87" t="str">
        <f t="shared" ref="P2:P393" si="1">trim(D2)</f>
        <v>Charles Cooke</v>
      </c>
      <c r="Q2" s="87" t="str">
        <f t="array" ref="Q2">if((countif(Ghosts!A:A,$P2)+countif(EPS!A:A,$P2))&gt;0,$P2,index(Index_of_Stuff!A:A,match($P2,Index_of_Stuff!C:C,0)))</f>
        <v>Charles Cooke</v>
      </c>
      <c r="R2" s="87" t="str">
        <f t="array" ref="R2">index(Index_of_Stuff!F:F,match($J2,Index_of_Stuff!H:H,0))</f>
        <v>NOP</v>
      </c>
      <c r="S2" s="87" t="str">
        <f t="array" ref="S2">index(Index_of_Stuff!F:F,match($K2,Index_of_Stuff!H:H,0))</f>
        <v>IND</v>
      </c>
    </row>
    <row r="3">
      <c r="A3" s="84" t="s">
        <v>640</v>
      </c>
      <c r="B3" s="84" t="s">
        <v>27</v>
      </c>
      <c r="C3" s="84" t="s">
        <v>641</v>
      </c>
      <c r="D3" s="84" t="s">
        <v>253</v>
      </c>
      <c r="E3" s="84" t="s">
        <v>642</v>
      </c>
      <c r="F3" s="84">
        <v>5.4</v>
      </c>
      <c r="G3" s="84">
        <v>2.0</v>
      </c>
      <c r="H3" s="85">
        <v>3000.0</v>
      </c>
      <c r="I3" s="84" t="s">
        <v>643</v>
      </c>
      <c r="J3" s="84" t="s">
        <v>235</v>
      </c>
      <c r="K3" s="84" t="s">
        <v>644</v>
      </c>
      <c r="L3" s="84"/>
      <c r="M3" s="84"/>
      <c r="N3" s="86"/>
      <c r="O3" s="86"/>
      <c r="P3" s="87" t="str">
        <f t="shared" si="1"/>
        <v>Jawun Evans</v>
      </c>
      <c r="Q3" s="87" t="str">
        <f t="array" ref="Q3">if((countif(Ghosts!A:A,$P3)+countif(EPS!A:A,$P3))&gt;0,$P3,index(Index_of_Stuff!A:A,match($P3,Index_of_Stuff!C:C,0)))</f>
        <v>Jawun Evans</v>
      </c>
      <c r="R3" s="87" t="str">
        <f t="array" ref="R3">index(Index_of_Stuff!F:F,match($J3,Index_of_Stuff!H:H,0))</f>
        <v>LAC</v>
      </c>
      <c r="S3" s="87" t="str">
        <f t="array" ref="S3">index(Index_of_Stuff!F:F,match($K3,Index_of_Stuff!H:H,0))</f>
        <v>SAS</v>
      </c>
    </row>
    <row r="4">
      <c r="A4" s="84" t="s">
        <v>645</v>
      </c>
      <c r="B4" s="84" t="s">
        <v>31</v>
      </c>
      <c r="C4" s="84" t="s">
        <v>646</v>
      </c>
      <c r="D4" s="84" t="s">
        <v>432</v>
      </c>
      <c r="E4" s="84" t="s">
        <v>647</v>
      </c>
      <c r="F4" s="84">
        <v>1.2</v>
      </c>
      <c r="G4" s="84">
        <v>1.0</v>
      </c>
      <c r="H4" s="85">
        <v>3000.0</v>
      </c>
      <c r="I4" s="84" t="s">
        <v>648</v>
      </c>
      <c r="J4" s="84" t="s">
        <v>172</v>
      </c>
      <c r="K4" s="84" t="s">
        <v>566</v>
      </c>
      <c r="L4" s="84"/>
      <c r="M4" s="84"/>
      <c r="N4" s="86"/>
      <c r="O4" s="86"/>
      <c r="P4" s="87" t="str">
        <f t="shared" si="1"/>
        <v>Tony Bradley</v>
      </c>
      <c r="Q4" s="87" t="str">
        <f t="array" ref="Q4">if((countif(Ghosts!A:A,$P4)+countif(EPS!A:A,$P4))&gt;0,$P4,index(Index_of_Stuff!A:A,match($P4,Index_of_Stuff!C:C,0)))</f>
        <v>Tony Bradley</v>
      </c>
      <c r="R4" s="87" t="str">
        <f t="array" ref="R4">index(Index_of_Stuff!F:F,match($J4,Index_of_Stuff!H:H,0))</f>
        <v>UTA</v>
      </c>
      <c r="S4" s="87" t="str">
        <f t="array" ref="S4">index(Index_of_Stuff!F:F,match($K4,Index_of_Stuff!H:H,0))</f>
        <v>PHI</v>
      </c>
    </row>
    <row r="5">
      <c r="A5" s="84" t="s">
        <v>649</v>
      </c>
      <c r="B5" s="84" t="s">
        <v>27</v>
      </c>
      <c r="C5" s="84" t="s">
        <v>650</v>
      </c>
      <c r="D5" s="84" t="s">
        <v>545</v>
      </c>
      <c r="E5" s="84" t="s">
        <v>651</v>
      </c>
      <c r="F5" s="84">
        <v>1.8</v>
      </c>
      <c r="G5" s="84">
        <v>2.0</v>
      </c>
      <c r="H5" s="85">
        <v>3000.0</v>
      </c>
      <c r="I5" s="84" t="s">
        <v>652</v>
      </c>
      <c r="J5" s="84" t="s">
        <v>653</v>
      </c>
      <c r="K5" s="84" t="s">
        <v>493</v>
      </c>
      <c r="L5" s="84"/>
      <c r="M5" s="84"/>
      <c r="N5" s="86"/>
      <c r="O5" s="86"/>
      <c r="P5" s="87" t="str">
        <f t="shared" si="1"/>
        <v>Jacob Wiley</v>
      </c>
      <c r="Q5" s="87" t="str">
        <f t="array" ref="Q5">if((countif(Ghosts!A:A,$P5)+countif(EPS!A:A,$P5))&gt;0,$P5,index(Index_of_Stuff!A:A,match($P5,Index_of_Stuff!C:C,0)))</f>
        <v>Jacob Wiley</v>
      </c>
      <c r="R5" s="87" t="str">
        <f t="array" ref="R5">index(Index_of_Stuff!F:F,match($J5,Index_of_Stuff!H:H,0))</f>
        <v>BRK</v>
      </c>
      <c r="S5" s="87" t="str">
        <f t="array" ref="S5">index(Index_of_Stuff!F:F,match($K5,Index_of_Stuff!H:H,0))</f>
        <v>DEN</v>
      </c>
    </row>
    <row r="6">
      <c r="A6" s="84" t="s">
        <v>654</v>
      </c>
      <c r="B6" s="84" t="s">
        <v>31</v>
      </c>
      <c r="C6" s="84" t="s">
        <v>655</v>
      </c>
      <c r="D6" s="84" t="s">
        <v>221</v>
      </c>
      <c r="E6" s="84" t="s">
        <v>656</v>
      </c>
      <c r="F6" s="84">
        <v>18.6</v>
      </c>
      <c r="G6" s="84">
        <v>7.0</v>
      </c>
      <c r="H6" s="85">
        <v>4200.0</v>
      </c>
      <c r="I6" s="84" t="s">
        <v>638</v>
      </c>
      <c r="J6" s="84" t="s">
        <v>204</v>
      </c>
      <c r="K6" s="84" t="s">
        <v>639</v>
      </c>
      <c r="L6" s="84"/>
      <c r="M6" s="84"/>
      <c r="N6" s="86"/>
      <c r="O6" s="86"/>
      <c r="P6" s="87" t="str">
        <f t="shared" si="1"/>
        <v>Al Jefferson</v>
      </c>
      <c r="Q6" s="87" t="str">
        <f t="array" ref="Q6">if((countif(Ghosts!A:A,$P6)+countif(EPS!A:A,$P6))&gt;0,$P6,index(Index_of_Stuff!A:A,match($P6,Index_of_Stuff!C:C,0)))</f>
        <v>Al Jefferson</v>
      </c>
      <c r="R6" s="87" t="str">
        <f t="array" ref="R6">index(Index_of_Stuff!F:F,match($J6,Index_of_Stuff!H:H,0))</f>
        <v>IND</v>
      </c>
      <c r="S6" s="87" t="str">
        <f t="array" ref="S6">index(Index_of_Stuff!F:F,match($K6,Index_of_Stuff!H:H,0))</f>
        <v>NOP</v>
      </c>
    </row>
    <row r="7">
      <c r="A7" s="84" t="s">
        <v>657</v>
      </c>
      <c r="B7" s="84" t="s">
        <v>28</v>
      </c>
      <c r="C7" s="84" t="s">
        <v>658</v>
      </c>
      <c r="D7" s="84" t="s">
        <v>425</v>
      </c>
      <c r="E7" s="84" t="s">
        <v>659</v>
      </c>
      <c r="F7" s="84">
        <v>10.9</v>
      </c>
      <c r="G7" s="84">
        <v>9.0</v>
      </c>
      <c r="H7" s="85">
        <v>3000.0</v>
      </c>
      <c r="I7" s="84" t="s">
        <v>648</v>
      </c>
      <c r="J7" s="84" t="s">
        <v>172</v>
      </c>
      <c r="K7" s="84" t="s">
        <v>566</v>
      </c>
      <c r="L7" s="84"/>
      <c r="M7" s="84"/>
      <c r="N7" s="86"/>
      <c r="O7" s="86"/>
      <c r="P7" s="87" t="str">
        <f t="shared" si="1"/>
        <v>Alec Burks</v>
      </c>
      <c r="Q7" s="87" t="str">
        <f t="array" ref="Q7">if((countif(Ghosts!A:A,$P7)+countif(EPS!A:A,$P7))&gt;0,$P7,index(Index_of_Stuff!A:A,match($P7,Index_of_Stuff!C:C,0)))</f>
        <v>Alec Burks</v>
      </c>
      <c r="R7" s="87" t="str">
        <f t="array" ref="R7">index(Index_of_Stuff!F:F,match($J7,Index_of_Stuff!H:H,0))</f>
        <v>UTA</v>
      </c>
      <c r="S7" s="87" t="str">
        <f t="array" ref="S7">index(Index_of_Stuff!F:F,match($K7,Index_of_Stuff!H:H,0))</f>
        <v>PHI</v>
      </c>
    </row>
    <row r="8">
      <c r="A8" s="84" t="s">
        <v>660</v>
      </c>
      <c r="B8" s="84" t="s">
        <v>28</v>
      </c>
      <c r="C8" s="84" t="s">
        <v>661</v>
      </c>
      <c r="D8" s="84" t="s">
        <v>337</v>
      </c>
      <c r="E8" s="84" t="s">
        <v>662</v>
      </c>
      <c r="F8" s="84">
        <v>8.7</v>
      </c>
      <c r="G8" s="84">
        <v>9.0</v>
      </c>
      <c r="H8" s="85">
        <v>3000.0</v>
      </c>
      <c r="I8" s="84" t="s">
        <v>663</v>
      </c>
      <c r="J8" s="84" t="s">
        <v>329</v>
      </c>
      <c r="K8" s="84" t="s">
        <v>512</v>
      </c>
      <c r="L8" s="84"/>
      <c r="M8" s="84"/>
      <c r="N8" s="86"/>
      <c r="O8" s="86"/>
      <c r="P8" s="87" t="str">
        <f t="shared" si="1"/>
        <v>Alex Abrines</v>
      </c>
      <c r="Q8" s="87" t="str">
        <f t="array" ref="Q8">if((countif(Ghosts!A:A,$P8)+countif(EPS!A:A,$P8))&gt;0,$P8,index(Index_of_Stuff!A:A,match($P8,Index_of_Stuff!C:C,0)))</f>
        <v>Alex Abrines</v>
      </c>
      <c r="R8" s="87" t="str">
        <f t="array" ref="R8">index(Index_of_Stuff!F:F,match($J8,Index_of_Stuff!H:H,0))</f>
        <v>OKC</v>
      </c>
      <c r="S8" s="87" t="str">
        <f t="array" ref="S8">index(Index_of_Stuff!F:F,match($K8,Index_of_Stuff!H:H,0))</f>
        <v>SAC</v>
      </c>
    </row>
    <row r="9">
      <c r="A9" s="84" t="s">
        <v>664</v>
      </c>
      <c r="B9" s="84" t="s">
        <v>30</v>
      </c>
      <c r="C9" s="84" t="s">
        <v>661</v>
      </c>
      <c r="D9" s="84" t="s">
        <v>225</v>
      </c>
      <c r="E9" s="84" t="s">
        <v>665</v>
      </c>
      <c r="F9" s="84">
        <v>1.7</v>
      </c>
      <c r="G9" s="84">
        <v>5.0</v>
      </c>
      <c r="H9" s="85">
        <v>3000.0</v>
      </c>
      <c r="I9" s="84" t="s">
        <v>638</v>
      </c>
      <c r="J9" s="84" t="s">
        <v>204</v>
      </c>
      <c r="K9" s="84" t="s">
        <v>639</v>
      </c>
      <c r="L9" s="84"/>
      <c r="M9" s="84"/>
      <c r="N9" s="86"/>
      <c r="O9" s="86"/>
      <c r="P9" s="87" t="str">
        <f t="shared" si="1"/>
        <v>Alex Poythress</v>
      </c>
      <c r="Q9" s="87" t="str">
        <f t="array" ref="Q9">if((countif(Ghosts!A:A,$P9)+countif(EPS!A:A,$P9))&gt;0,$P9,index(Index_of_Stuff!A:A,match($P9,Index_of_Stuff!C:C,0)))</f>
        <v>Alex Poythress</v>
      </c>
      <c r="R9" s="87" t="str">
        <f t="array" ref="R9">index(Index_of_Stuff!F:F,match($J9,Index_of_Stuff!H:H,0))</f>
        <v>IND</v>
      </c>
      <c r="S9" s="87" t="str">
        <f t="array" ref="S9">index(Index_of_Stuff!F:F,match($K9,Index_of_Stuff!H:H,0))</f>
        <v>NOP</v>
      </c>
    </row>
    <row r="10">
      <c r="A10" s="84" t="s">
        <v>666</v>
      </c>
      <c r="B10" s="84" t="s">
        <v>31</v>
      </c>
      <c r="C10" s="84" t="s">
        <v>667</v>
      </c>
      <c r="D10" s="84" t="s">
        <v>541</v>
      </c>
      <c r="E10" s="84" t="s">
        <v>668</v>
      </c>
      <c r="F10" s="84">
        <v>13.7</v>
      </c>
      <c r="G10" s="84">
        <v>39.0</v>
      </c>
      <c r="H10" s="85">
        <v>3200.0</v>
      </c>
      <c r="I10" s="84" t="s">
        <v>638</v>
      </c>
      <c r="J10" s="84" t="s">
        <v>639</v>
      </c>
      <c r="K10" s="84" t="s">
        <v>204</v>
      </c>
      <c r="L10" s="84" t="s">
        <v>669</v>
      </c>
      <c r="M10" s="84" t="s">
        <v>670</v>
      </c>
      <c r="N10" s="86"/>
      <c r="O10" s="86"/>
      <c r="P10" s="87" t="str">
        <f t="shared" si="1"/>
        <v>Alexis Ajinca</v>
      </c>
      <c r="Q10" s="87" t="str">
        <f t="array" ref="Q10">if((countif(Ghosts!A:A,$P10)+countif(EPS!A:A,$P10))&gt;0,$P10,index(Index_of_Stuff!A:A,match($P10,Index_of_Stuff!C:C,0)))</f>
        <v>Alexis Ajinca</v>
      </c>
      <c r="R10" s="87" t="str">
        <f t="array" ref="R10">index(Index_of_Stuff!F:F,match($J10,Index_of_Stuff!H:H,0))</f>
        <v>NOP</v>
      </c>
      <c r="S10" s="87" t="str">
        <f t="array" ref="S10">index(Index_of_Stuff!F:F,match($K10,Index_of_Stuff!H:H,0))</f>
        <v>IND</v>
      </c>
    </row>
    <row r="11">
      <c r="A11" s="84" t="s">
        <v>671</v>
      </c>
      <c r="B11" s="84" t="s">
        <v>30</v>
      </c>
      <c r="C11" s="84" t="s">
        <v>672</v>
      </c>
      <c r="D11" s="84" t="s">
        <v>376</v>
      </c>
      <c r="E11" s="84" t="s">
        <v>673</v>
      </c>
      <c r="F11" s="84">
        <v>27.4</v>
      </c>
      <c r="G11" s="84">
        <v>8.0</v>
      </c>
      <c r="H11" s="85">
        <v>5500.0</v>
      </c>
      <c r="I11" s="84" t="s">
        <v>674</v>
      </c>
      <c r="J11" s="84" t="s">
        <v>330</v>
      </c>
      <c r="K11" s="84" t="s">
        <v>261</v>
      </c>
      <c r="L11" s="84" t="s">
        <v>669</v>
      </c>
      <c r="M11" s="84" t="s">
        <v>675</v>
      </c>
      <c r="N11" s="86"/>
      <c r="O11" s="86"/>
      <c r="P11" s="87" t="str">
        <f t="shared" si="1"/>
        <v>Al-Farouq Aminu</v>
      </c>
      <c r="Q11" s="87" t="str">
        <f t="array" ref="Q11">if((countif(Ghosts!A:A,$P11)+countif(EPS!A:A,$P11))&gt;0,$P11,index(Index_of_Stuff!A:A,match($P11,Index_of_Stuff!C:C,0)))</f>
        <v>Al-Farouq Aminu</v>
      </c>
      <c r="R11" s="87" t="str">
        <f t="array" ref="R11">index(Index_of_Stuff!F:F,match($J11,Index_of_Stuff!H:H,0))</f>
        <v>POR</v>
      </c>
      <c r="S11" s="87" t="str">
        <f t="array" ref="S11">index(Index_of_Stuff!F:F,match($K11,Index_of_Stuff!H:H,0))</f>
        <v>MEM</v>
      </c>
    </row>
    <row r="12">
      <c r="A12" s="84" t="s">
        <v>676</v>
      </c>
      <c r="B12" s="84" t="s">
        <v>30</v>
      </c>
      <c r="C12" s="84" t="s">
        <v>677</v>
      </c>
      <c r="D12" s="84" t="s">
        <v>412</v>
      </c>
      <c r="E12" s="84" t="s">
        <v>678</v>
      </c>
      <c r="F12" s="84">
        <v>4.5</v>
      </c>
      <c r="G12" s="84">
        <v>3.0</v>
      </c>
      <c r="H12" s="85">
        <v>3000.0</v>
      </c>
      <c r="I12" s="84" t="s">
        <v>679</v>
      </c>
      <c r="J12" s="84" t="s">
        <v>399</v>
      </c>
      <c r="K12" s="84" t="s">
        <v>450</v>
      </c>
      <c r="L12" s="84"/>
      <c r="M12" s="84"/>
      <c r="N12" s="86"/>
      <c r="O12" s="86"/>
      <c r="P12" s="87" t="str">
        <f t="shared" si="1"/>
        <v>Alfonzo McKinnie</v>
      </c>
      <c r="Q12" s="87" t="str">
        <f t="array" ref="Q12">if((countif(Ghosts!A:A,$P12)+countif(EPS!A:A,$P12))&gt;0,$P12,index(Index_of_Stuff!A:A,match($P12,Index_of_Stuff!C:C,0)))</f>
        <v>Alfonzo McKinnie</v>
      </c>
      <c r="R12" s="87" t="str">
        <f t="array" ref="R12">index(Index_of_Stuff!F:F,match($J12,Index_of_Stuff!H:H,0))</f>
        <v>TOR</v>
      </c>
      <c r="S12" s="87" t="str">
        <f t="array" ref="S12">index(Index_of_Stuff!F:F,match($K12,Index_of_Stuff!H:H,0))</f>
        <v>CHI</v>
      </c>
    </row>
    <row r="13">
      <c r="A13" s="84" t="s">
        <v>680</v>
      </c>
      <c r="B13" s="84" t="s">
        <v>29</v>
      </c>
      <c r="C13" s="84" t="s">
        <v>681</v>
      </c>
      <c r="D13" s="84" t="s">
        <v>109</v>
      </c>
      <c r="E13" s="84" t="s">
        <v>682</v>
      </c>
      <c r="F13" s="84">
        <v>19.8</v>
      </c>
      <c r="G13" s="84">
        <v>10.0</v>
      </c>
      <c r="H13" s="85">
        <v>4300.0</v>
      </c>
      <c r="I13" s="84" t="s">
        <v>652</v>
      </c>
      <c r="J13" s="84" t="s">
        <v>653</v>
      </c>
      <c r="K13" s="84" t="s">
        <v>493</v>
      </c>
      <c r="L13" s="84"/>
      <c r="M13" s="84"/>
      <c r="N13" s="86"/>
      <c r="O13" s="86"/>
      <c r="P13" s="87" t="str">
        <f t="shared" si="1"/>
        <v>Allen Crabbe</v>
      </c>
      <c r="Q13" s="87" t="str">
        <f t="array" ref="Q13">if((countif(Ghosts!A:A,$P13)+countif(EPS!A:A,$P13))&gt;0,$P13,index(Index_of_Stuff!A:A,match($P13,Index_of_Stuff!C:C,0)))</f>
        <v>Allen Crabbe</v>
      </c>
      <c r="R13" s="87" t="str">
        <f t="array" ref="R13">index(Index_of_Stuff!F:F,match($J13,Index_of_Stuff!H:H,0))</f>
        <v>BRK</v>
      </c>
      <c r="S13" s="87" t="str">
        <f t="array" ref="S13">index(Index_of_Stuff!F:F,match($K13,Index_of_Stuff!H:H,0))</f>
        <v>DEN</v>
      </c>
    </row>
    <row r="14">
      <c r="A14" s="84" t="s">
        <v>683</v>
      </c>
      <c r="B14" s="84" t="s">
        <v>30</v>
      </c>
      <c r="C14" s="84" t="s">
        <v>684</v>
      </c>
      <c r="D14" s="84" t="s">
        <v>592</v>
      </c>
      <c r="E14" s="84" t="s">
        <v>685</v>
      </c>
      <c r="F14" s="84">
        <v>16.3</v>
      </c>
      <c r="G14" s="84">
        <v>9.0</v>
      </c>
      <c r="H14" s="85">
        <v>3600.0</v>
      </c>
      <c r="I14" s="84" t="s">
        <v>648</v>
      </c>
      <c r="J14" s="84" t="s">
        <v>566</v>
      </c>
      <c r="K14" s="84" t="s">
        <v>172</v>
      </c>
      <c r="L14" s="84"/>
      <c r="M14" s="84"/>
      <c r="N14" s="86"/>
      <c r="O14" s="86"/>
      <c r="P14" s="87" t="str">
        <f t="shared" si="1"/>
        <v>Amir Johnson</v>
      </c>
      <c r="Q14" s="87" t="str">
        <f t="array" ref="Q14">if((countif(Ghosts!A:A,$P14)+countif(EPS!A:A,$P14))&gt;0,$P14,index(Index_of_Stuff!A:A,match($P14,Index_of_Stuff!C:C,0)))</f>
        <v>Amir Johnson</v>
      </c>
      <c r="R14" s="87" t="str">
        <f t="array" ref="R14">index(Index_of_Stuff!F:F,match($J14,Index_of_Stuff!H:H,0))</f>
        <v>PHI</v>
      </c>
      <c r="S14" s="87" t="str">
        <f t="array" ref="S14">index(Index_of_Stuff!F:F,match($K14,Index_of_Stuff!H:H,0))</f>
        <v>UTA</v>
      </c>
    </row>
    <row r="15">
      <c r="A15" s="84" t="s">
        <v>686</v>
      </c>
      <c r="B15" s="84" t="s">
        <v>28</v>
      </c>
      <c r="C15" s="84" t="s">
        <v>687</v>
      </c>
      <c r="D15" s="84" t="s">
        <v>335</v>
      </c>
      <c r="E15" s="84" t="s">
        <v>688</v>
      </c>
      <c r="F15" s="84">
        <v>10.6</v>
      </c>
      <c r="G15" s="84">
        <v>9.0</v>
      </c>
      <c r="H15" s="85">
        <v>3300.0</v>
      </c>
      <c r="I15" s="84" t="s">
        <v>663</v>
      </c>
      <c r="J15" s="84" t="s">
        <v>329</v>
      </c>
      <c r="K15" s="84" t="s">
        <v>512</v>
      </c>
      <c r="L15" s="84"/>
      <c r="M15" s="84"/>
      <c r="N15" s="86"/>
      <c r="O15" s="86"/>
      <c r="P15" s="87" t="str">
        <f t="shared" si="1"/>
        <v>Andre Roberson</v>
      </c>
      <c r="Q15" s="87" t="str">
        <f t="array" ref="Q15">if((countif(Ghosts!A:A,$P15)+countif(EPS!A:A,$P15))&gt;0,$P15,index(Index_of_Stuff!A:A,match($P15,Index_of_Stuff!C:C,0)))</f>
        <v>Andre Roberson</v>
      </c>
      <c r="R15" s="87" t="str">
        <f t="array" ref="R15">index(Index_of_Stuff!F:F,match($J15,Index_of_Stuff!H:H,0))</f>
        <v>OKC</v>
      </c>
      <c r="S15" s="87" t="str">
        <f t="array" ref="S15">index(Index_of_Stuff!F:F,match($K15,Index_of_Stuff!H:H,0))</f>
        <v>SAC</v>
      </c>
    </row>
    <row r="16">
      <c r="A16" s="84" t="s">
        <v>689</v>
      </c>
      <c r="B16" s="84" t="s">
        <v>27</v>
      </c>
      <c r="C16" s="84" t="s">
        <v>690</v>
      </c>
      <c r="D16" s="84" t="s">
        <v>287</v>
      </c>
      <c r="E16" s="84" t="s">
        <v>691</v>
      </c>
      <c r="F16" s="84">
        <v>10.2</v>
      </c>
      <c r="G16" s="84">
        <v>9.0</v>
      </c>
      <c r="H16" s="85">
        <v>3000.0</v>
      </c>
      <c r="I16" s="84" t="s">
        <v>674</v>
      </c>
      <c r="J16" s="84" t="s">
        <v>261</v>
      </c>
      <c r="K16" s="84" t="s">
        <v>330</v>
      </c>
      <c r="L16" s="84"/>
      <c r="M16" s="84"/>
      <c r="N16" s="86"/>
      <c r="O16" s="86"/>
      <c r="P16" s="87" t="str">
        <f t="shared" si="1"/>
        <v>Andrew Harrison</v>
      </c>
      <c r="Q16" s="87" t="str">
        <f t="array" ref="Q16">if((countif(Ghosts!A:A,$P16)+countif(EPS!A:A,$P16))&gt;0,$P16,index(Index_of_Stuff!A:A,match($P16,Index_of_Stuff!C:C,0)))</f>
        <v>Andrew Harrison</v>
      </c>
      <c r="R16" s="87" t="str">
        <f t="array" ref="R16">index(Index_of_Stuff!F:F,match($J16,Index_of_Stuff!H:H,0))</f>
        <v>MEM</v>
      </c>
      <c r="S16" s="87" t="str">
        <f t="array" ref="S16">index(Index_of_Stuff!F:F,match($K16,Index_of_Stuff!H:H,0))</f>
        <v>POR</v>
      </c>
    </row>
    <row r="17">
      <c r="A17" s="84" t="s">
        <v>692</v>
      </c>
      <c r="B17" s="84" t="s">
        <v>31</v>
      </c>
      <c r="C17" s="84" t="s">
        <v>693</v>
      </c>
      <c r="D17" s="84" t="s">
        <v>155</v>
      </c>
      <c r="E17" s="84" t="s">
        <v>694</v>
      </c>
      <c r="F17" s="84">
        <v>5.3</v>
      </c>
      <c r="G17" s="84">
        <v>5.0</v>
      </c>
      <c r="H17" s="85">
        <v>3000.0</v>
      </c>
      <c r="I17" s="84" t="s">
        <v>695</v>
      </c>
      <c r="J17" s="84" t="s">
        <v>38</v>
      </c>
      <c r="K17" s="84" t="s">
        <v>565</v>
      </c>
      <c r="L17" s="84"/>
      <c r="M17" s="84"/>
      <c r="N17" s="86"/>
      <c r="O17" s="86"/>
      <c r="P17" s="87" t="str">
        <f t="shared" si="1"/>
        <v>Ante Zizic</v>
      </c>
      <c r="Q17" s="87" t="str">
        <f t="array" ref="Q17">if((countif(Ghosts!A:A,$P17)+countif(EPS!A:A,$P17))&gt;0,$P17,index(Index_of_Stuff!A:A,match($P17,Index_of_Stuff!C:C,0)))</f>
        <v>Ante Zizic</v>
      </c>
      <c r="R17" s="87" t="str">
        <f t="array" ref="R17">index(Index_of_Stuff!F:F,match($J17,Index_of_Stuff!H:H,0))</f>
        <v>CLE</v>
      </c>
      <c r="S17" s="87" t="str">
        <f t="array" ref="S17">index(Index_of_Stuff!F:F,match($K17,Index_of_Stuff!H:H,0))</f>
        <v>MIL</v>
      </c>
    </row>
    <row r="18">
      <c r="A18" s="84" t="s">
        <v>696</v>
      </c>
      <c r="B18" s="84" t="s">
        <v>30</v>
      </c>
      <c r="C18" s="84" t="s">
        <v>697</v>
      </c>
      <c r="D18" s="84" t="s">
        <v>530</v>
      </c>
      <c r="E18" s="84" t="s">
        <v>698</v>
      </c>
      <c r="F18" s="84">
        <v>53.9</v>
      </c>
      <c r="G18" s="84">
        <v>9.0</v>
      </c>
      <c r="H18" s="85">
        <v>11700.0</v>
      </c>
      <c r="I18" s="84" t="s">
        <v>638</v>
      </c>
      <c r="J18" s="84" t="s">
        <v>639</v>
      </c>
      <c r="K18" s="84" t="s">
        <v>204</v>
      </c>
      <c r="L18" s="84"/>
      <c r="M18" s="84"/>
      <c r="N18" s="86"/>
      <c r="O18" s="86"/>
      <c r="P18" s="87" t="str">
        <f t="shared" si="1"/>
        <v>Anthony Davis</v>
      </c>
      <c r="Q18" s="87" t="str">
        <f t="array" ref="Q18">if((countif(Ghosts!A:A,$P18)+countif(EPS!A:A,$P18))&gt;0,$P18,index(Index_of_Stuff!A:A,match($P18,Index_of_Stuff!C:C,0)))</f>
        <v>Anthony Davis</v>
      </c>
      <c r="R18" s="87" t="str">
        <f t="array" ref="R18">index(Index_of_Stuff!F:F,match($J18,Index_of_Stuff!H:H,0))</f>
        <v>NOP</v>
      </c>
      <c r="S18" s="87" t="str">
        <f t="array" ref="S18">index(Index_of_Stuff!F:F,match($K18,Index_of_Stuff!H:H,0))</f>
        <v>IND</v>
      </c>
    </row>
    <row r="19">
      <c r="A19" s="84" t="s">
        <v>699</v>
      </c>
      <c r="B19" s="84" t="s">
        <v>27</v>
      </c>
      <c r="C19" s="84" t="s">
        <v>700</v>
      </c>
      <c r="D19" s="84" t="s">
        <v>467</v>
      </c>
      <c r="E19" s="84" t="s">
        <v>701</v>
      </c>
      <c r="F19" s="84">
        <v>2.0</v>
      </c>
      <c r="G19" s="84">
        <v>1.0</v>
      </c>
      <c r="H19" s="85">
        <v>3000.0</v>
      </c>
      <c r="I19" s="84" t="s">
        <v>679</v>
      </c>
      <c r="J19" s="84" t="s">
        <v>450</v>
      </c>
      <c r="K19" s="84" t="s">
        <v>399</v>
      </c>
      <c r="L19" s="84"/>
      <c r="M19" s="84"/>
      <c r="N19" s="86"/>
      <c r="O19" s="86"/>
      <c r="P19" s="87" t="str">
        <f t="shared" si="1"/>
        <v>Antonio Blakeney</v>
      </c>
      <c r="Q19" s="87" t="str">
        <f t="array" ref="Q19">if((countif(Ghosts!A:A,$P19)+countif(EPS!A:A,$P19))&gt;0,$P19,index(Index_of_Stuff!A:A,match($P19,Index_of_Stuff!C:C,0)))</f>
        <v>Antonio Blakeney</v>
      </c>
      <c r="R19" s="87" t="str">
        <f t="array" ref="R19">index(Index_of_Stuff!F:F,match($J19,Index_of_Stuff!H:H,0))</f>
        <v>CHI</v>
      </c>
      <c r="S19" s="87" t="str">
        <f t="array" ref="S19">index(Index_of_Stuff!F:F,match($K19,Index_of_Stuff!H:H,0))</f>
        <v>TOR</v>
      </c>
    </row>
    <row r="20">
      <c r="A20" s="84" t="s">
        <v>702</v>
      </c>
      <c r="B20" s="84" t="s">
        <v>28</v>
      </c>
      <c r="C20" s="84" t="s">
        <v>703</v>
      </c>
      <c r="D20" s="84" t="s">
        <v>243</v>
      </c>
      <c r="E20" s="84" t="s">
        <v>704</v>
      </c>
      <c r="F20" s="84">
        <v>21.9</v>
      </c>
      <c r="G20" s="84">
        <v>9.0</v>
      </c>
      <c r="H20" s="85">
        <v>4700.0</v>
      </c>
      <c r="I20" s="84" t="s">
        <v>643</v>
      </c>
      <c r="J20" s="84" t="s">
        <v>235</v>
      </c>
      <c r="K20" s="84" t="s">
        <v>644</v>
      </c>
      <c r="L20" s="84"/>
      <c r="M20" s="84"/>
      <c r="N20" s="86"/>
      <c r="O20" s="86"/>
      <c r="P20" s="87" t="str">
        <f t="shared" si="1"/>
        <v>Austin Rivers</v>
      </c>
      <c r="Q20" s="87" t="str">
        <f t="array" ref="Q20">if((countif(Ghosts!A:A,$P20)+countif(EPS!A:A,$P20))&gt;0,$P20,index(Index_of_Stuff!A:A,match($P20,Index_of_Stuff!C:C,0)))</f>
        <v>Austin Rivers</v>
      </c>
      <c r="R20" s="87" t="str">
        <f t="array" ref="R20">index(Index_of_Stuff!F:F,match($J20,Index_of_Stuff!H:H,0))</f>
        <v>LAC</v>
      </c>
      <c r="S20" s="87" t="str">
        <f t="array" ref="S20">index(Index_of_Stuff!F:F,match($K20,Index_of_Stuff!H:H,0))</f>
        <v>SAS</v>
      </c>
    </row>
    <row r="21">
      <c r="A21" s="84" t="s">
        <v>705</v>
      </c>
      <c r="B21" s="84" t="s">
        <v>28</v>
      </c>
      <c r="C21" s="84" t="s">
        <v>706</v>
      </c>
      <c r="D21" s="84" t="s">
        <v>288</v>
      </c>
      <c r="E21" s="84" t="s">
        <v>707</v>
      </c>
      <c r="F21" s="84">
        <v>12.6</v>
      </c>
      <c r="G21" s="84">
        <v>61.0</v>
      </c>
      <c r="H21" s="85">
        <v>3000.0</v>
      </c>
      <c r="I21" s="84" t="s">
        <v>674</v>
      </c>
      <c r="J21" s="84" t="s">
        <v>261</v>
      </c>
      <c r="K21" s="84" t="s">
        <v>330</v>
      </c>
      <c r="L21" s="84"/>
      <c r="M21" s="84"/>
      <c r="N21" s="86"/>
      <c r="O21" s="86"/>
      <c r="P21" s="87" t="str">
        <f t="shared" si="1"/>
        <v>Ben McLemore</v>
      </c>
      <c r="Q21" s="87" t="str">
        <f t="array" ref="Q21">if((countif(Ghosts!A:A,$P21)+countif(EPS!A:A,$P21))&gt;0,$P21,index(Index_of_Stuff!A:A,match($P21,Index_of_Stuff!C:C,0)))</f>
        <v>Ben McLemore</v>
      </c>
      <c r="R21" s="87" t="str">
        <f t="array" ref="R21">index(Index_of_Stuff!F:F,match($J21,Index_of_Stuff!H:H,0))</f>
        <v>MEM</v>
      </c>
      <c r="S21" s="87" t="str">
        <f t="array" ref="S21">index(Index_of_Stuff!F:F,match($K21,Index_of_Stuff!H:H,0))</f>
        <v>POR</v>
      </c>
    </row>
    <row r="22">
      <c r="A22" s="84" t="s">
        <v>708</v>
      </c>
      <c r="B22" s="84" t="s">
        <v>30</v>
      </c>
      <c r="C22" s="84" t="s">
        <v>706</v>
      </c>
      <c r="D22" s="84" t="s">
        <v>584</v>
      </c>
      <c r="E22" s="84" t="s">
        <v>709</v>
      </c>
      <c r="F22" s="84">
        <v>45.3</v>
      </c>
      <c r="G22" s="84">
        <v>9.0</v>
      </c>
      <c r="H22" s="85">
        <v>9300.0</v>
      </c>
      <c r="I22" s="84" t="s">
        <v>648</v>
      </c>
      <c r="J22" s="84" t="s">
        <v>566</v>
      </c>
      <c r="K22" s="84" t="s">
        <v>172</v>
      </c>
      <c r="L22" s="84"/>
      <c r="M22" s="84"/>
      <c r="N22" s="86"/>
      <c r="O22" s="86"/>
      <c r="P22" s="87" t="str">
        <f t="shared" si="1"/>
        <v>Ben Simmons</v>
      </c>
      <c r="Q22" s="87" t="str">
        <f t="array" ref="Q22">if((countif(Ghosts!A:A,$P22)+countif(EPS!A:A,$P22))&gt;0,$P22,index(Index_of_Stuff!A:A,match($P22,Index_of_Stuff!C:C,0)))</f>
        <v>Ben Simmons</v>
      </c>
      <c r="R22" s="87" t="str">
        <f t="array" ref="R22">index(Index_of_Stuff!F:F,match($J22,Index_of_Stuff!H:H,0))</f>
        <v>PHI</v>
      </c>
      <c r="S22" s="87" t="str">
        <f t="array" ref="S22">index(Index_of_Stuff!F:F,match($K22,Index_of_Stuff!H:H,0))</f>
        <v>UTA</v>
      </c>
    </row>
    <row r="23">
      <c r="A23" s="84" t="s">
        <v>710</v>
      </c>
      <c r="B23" s="84" t="s">
        <v>30</v>
      </c>
      <c r="C23" s="84" t="s">
        <v>711</v>
      </c>
      <c r="D23" s="84" t="s">
        <v>234</v>
      </c>
      <c r="E23" s="84" t="s">
        <v>712</v>
      </c>
      <c r="F23" s="84">
        <v>41.6</v>
      </c>
      <c r="G23" s="84">
        <v>9.0</v>
      </c>
      <c r="H23" s="85">
        <v>8400.0</v>
      </c>
      <c r="I23" s="84" t="s">
        <v>643</v>
      </c>
      <c r="J23" s="84" t="s">
        <v>235</v>
      </c>
      <c r="K23" s="84" t="s">
        <v>644</v>
      </c>
      <c r="L23" s="84"/>
      <c r="M23" s="84"/>
      <c r="N23" s="86"/>
      <c r="O23" s="86"/>
      <c r="P23" s="87" t="str">
        <f t="shared" si="1"/>
        <v>Blake Griffin</v>
      </c>
      <c r="Q23" s="87" t="str">
        <f t="array" ref="Q23">if((countif(Ghosts!A:A,$P23)+countif(EPS!A:A,$P23))&gt;0,$P23,index(Index_of_Stuff!A:A,match($P23,Index_of_Stuff!C:C,0)))</f>
        <v>Blake Griffin</v>
      </c>
      <c r="R23" s="87" t="str">
        <f t="array" ref="R23">index(Index_of_Stuff!F:F,match($J23,Index_of_Stuff!H:H,0))</f>
        <v>LAC</v>
      </c>
      <c r="S23" s="87" t="str">
        <f t="array" ref="S23">index(Index_of_Stuff!F:F,match($K23,Index_of_Stuff!H:H,0))</f>
        <v>SAS</v>
      </c>
    </row>
    <row r="24">
      <c r="A24" s="84" t="s">
        <v>713</v>
      </c>
      <c r="B24" s="84" t="s">
        <v>30</v>
      </c>
      <c r="C24" s="84" t="s">
        <v>714</v>
      </c>
      <c r="D24" s="84" t="s">
        <v>468</v>
      </c>
      <c r="E24" s="84" t="s">
        <v>715</v>
      </c>
      <c r="F24" s="84">
        <v>13.9</v>
      </c>
      <c r="G24" s="84">
        <v>64.0</v>
      </c>
      <c r="H24" s="85">
        <v>3400.0</v>
      </c>
      <c r="I24" s="84" t="s">
        <v>679</v>
      </c>
      <c r="J24" s="84" t="s">
        <v>450</v>
      </c>
      <c r="K24" s="84" t="s">
        <v>399</v>
      </c>
      <c r="L24" s="84"/>
      <c r="M24" s="84"/>
      <c r="N24" s="86"/>
      <c r="O24" s="86"/>
      <c r="P24" s="87" t="str">
        <f t="shared" si="1"/>
        <v>Bobby Portis</v>
      </c>
      <c r="Q24" s="87" t="str">
        <f t="array" ref="Q24">if((countif(Ghosts!A:A,$P24)+countif(EPS!A:A,$P24))&gt;0,$P24,index(Index_of_Stuff!A:A,match($P24,Index_of_Stuff!C:C,0)))</f>
        <v>Bobby Portis</v>
      </c>
      <c r="R24" s="87" t="str">
        <f t="array" ref="R24">index(Index_of_Stuff!F:F,match($J24,Index_of_Stuff!H:H,0))</f>
        <v>CHI</v>
      </c>
      <c r="S24" s="87" t="str">
        <f t="array" ref="S24">index(Index_of_Stuff!F:F,match($K24,Index_of_Stuff!H:H,0))</f>
        <v>TOR</v>
      </c>
    </row>
    <row r="25">
      <c r="A25" s="84" t="s">
        <v>716</v>
      </c>
      <c r="B25" s="84" t="s">
        <v>28</v>
      </c>
      <c r="C25" s="84" t="s">
        <v>717</v>
      </c>
      <c r="D25" s="84" t="s">
        <v>549</v>
      </c>
      <c r="E25" s="84" t="s">
        <v>718</v>
      </c>
      <c r="F25" s="84">
        <v>19.5</v>
      </c>
      <c r="G25" s="84">
        <v>6.0</v>
      </c>
      <c r="H25" s="85">
        <v>3900.0</v>
      </c>
      <c r="I25" s="84" t="s">
        <v>663</v>
      </c>
      <c r="J25" s="84" t="s">
        <v>512</v>
      </c>
      <c r="K25" s="84" t="s">
        <v>329</v>
      </c>
      <c r="L25" s="84"/>
      <c r="M25" s="84"/>
      <c r="N25" s="86"/>
      <c r="O25" s="86"/>
      <c r="P25" s="87" t="str">
        <f t="shared" si="1"/>
        <v>Bogdan Bogdanovic</v>
      </c>
      <c r="Q25" s="87" t="str">
        <f t="array" ref="Q25">if((countif(Ghosts!A:A,$P25)+countif(EPS!A:A,$P25))&gt;0,$P25,index(Index_of_Stuff!A:A,match($P25,Index_of_Stuff!C:C,0)))</f>
        <v>Bogdan Bogdanovic</v>
      </c>
      <c r="R25" s="87" t="str">
        <f t="array" ref="R25">index(Index_of_Stuff!F:F,match($J25,Index_of_Stuff!H:H,0))</f>
        <v>SAC</v>
      </c>
      <c r="S25" s="87" t="str">
        <f t="array" ref="S25">index(Index_of_Stuff!F:F,match($K25,Index_of_Stuff!H:H,0))</f>
        <v>OKC</v>
      </c>
    </row>
    <row r="26">
      <c r="A26" s="84" t="s">
        <v>719</v>
      </c>
      <c r="B26" s="84" t="s">
        <v>29</v>
      </c>
      <c r="C26" s="84" t="s">
        <v>720</v>
      </c>
      <c r="D26" s="84" t="s">
        <v>211</v>
      </c>
      <c r="E26" s="84" t="s">
        <v>718</v>
      </c>
      <c r="F26" s="84">
        <v>19.9</v>
      </c>
      <c r="G26" s="84">
        <v>10.0</v>
      </c>
      <c r="H26" s="85">
        <v>4700.0</v>
      </c>
      <c r="I26" s="84" t="s">
        <v>638</v>
      </c>
      <c r="J26" s="84" t="s">
        <v>204</v>
      </c>
      <c r="K26" s="84" t="s">
        <v>639</v>
      </c>
      <c r="L26" s="84"/>
      <c r="M26" s="84"/>
      <c r="N26" s="86"/>
      <c r="O26" s="86"/>
      <c r="P26" s="87" t="str">
        <f t="shared" si="1"/>
        <v>Bojan Bogdanovic</v>
      </c>
      <c r="Q26" s="87" t="str">
        <f t="array" ref="Q26">if((countif(Ghosts!A:A,$P26)+countif(EPS!A:A,$P26))&gt;0,$P26,index(Index_of_Stuff!A:A,match($P26,Index_of_Stuff!C:C,0)))</f>
        <v>Bojan Bogdanovic</v>
      </c>
      <c r="R26" s="87" t="str">
        <f t="array" ref="R26">index(Index_of_Stuff!F:F,match($J26,Index_of_Stuff!H:H,0))</f>
        <v>IND</v>
      </c>
      <c r="S26" s="87" t="str">
        <f t="array" ref="S26">index(Index_of_Stuff!F:F,match($K26,Index_of_Stuff!H:H,0))</f>
        <v>NOP</v>
      </c>
    </row>
    <row r="27">
      <c r="A27" s="84" t="s">
        <v>721</v>
      </c>
      <c r="B27" s="84" t="s">
        <v>28</v>
      </c>
      <c r="C27" s="84" t="s">
        <v>647</v>
      </c>
      <c r="D27" s="84" t="s">
        <v>435</v>
      </c>
      <c r="E27" s="84" t="s">
        <v>722</v>
      </c>
      <c r="F27" s="84">
        <v>38.6</v>
      </c>
      <c r="G27" s="84">
        <v>9.0</v>
      </c>
      <c r="H27" s="85">
        <v>8500.0</v>
      </c>
      <c r="I27" s="84" t="s">
        <v>723</v>
      </c>
      <c r="J27" s="84" t="s">
        <v>400</v>
      </c>
      <c r="K27" s="84" t="s">
        <v>475</v>
      </c>
      <c r="L27" s="84"/>
      <c r="M27" s="84"/>
      <c r="N27" s="86"/>
      <c r="O27" s="86"/>
      <c r="P27" s="87" t="str">
        <f t="shared" si="1"/>
        <v>Bradley Beal</v>
      </c>
      <c r="Q27" s="87" t="str">
        <f t="array" ref="Q27">if((countif(Ghosts!A:A,$P27)+countif(EPS!A:A,$P27))&gt;0,$P27,index(Index_of_Stuff!A:A,match($P27,Index_of_Stuff!C:C,0)))</f>
        <v>Bradley Beal</v>
      </c>
      <c r="R27" s="87" t="str">
        <f t="array" ref="R27">index(Index_of_Stuff!F:F,match($J27,Index_of_Stuff!H:H,0))</f>
        <v>WAS</v>
      </c>
      <c r="S27" s="87" t="str">
        <f t="array" ref="S27">index(Index_of_Stuff!F:F,match($K27,Index_of_Stuff!H:H,0))</f>
        <v>DAL</v>
      </c>
    </row>
    <row r="28">
      <c r="A28" s="84" t="s">
        <v>724</v>
      </c>
      <c r="B28" s="84" t="s">
        <v>31</v>
      </c>
      <c r="C28" s="84" t="s">
        <v>725</v>
      </c>
      <c r="D28" s="84" t="s">
        <v>286</v>
      </c>
      <c r="E28" s="84" t="s">
        <v>726</v>
      </c>
      <c r="F28" s="84">
        <v>15.8</v>
      </c>
      <c r="G28" s="84">
        <v>10.0</v>
      </c>
      <c r="H28" s="85">
        <v>3200.0</v>
      </c>
      <c r="I28" s="84" t="s">
        <v>674</v>
      </c>
      <c r="J28" s="84" t="s">
        <v>261</v>
      </c>
      <c r="K28" s="84" t="s">
        <v>330</v>
      </c>
      <c r="L28" s="84"/>
      <c r="M28" s="84"/>
      <c r="N28" s="86"/>
      <c r="O28" s="86"/>
      <c r="P28" s="87" t="str">
        <f t="shared" si="1"/>
        <v>Brandan Wright</v>
      </c>
      <c r="Q28" s="87" t="str">
        <f t="array" ref="Q28">if((countif(Ghosts!A:A,$P28)+countif(EPS!A:A,$P28))&gt;0,$P28,index(Index_of_Stuff!A:A,match($P28,Index_of_Stuff!C:C,0)))</f>
        <v>Brandan Wright</v>
      </c>
      <c r="R28" s="87" t="str">
        <f t="array" ref="R28">index(Index_of_Stuff!F:F,match($J28,Index_of_Stuff!H:H,0))</f>
        <v>MEM</v>
      </c>
      <c r="S28" s="87" t="str">
        <f t="array" ref="S28">index(Index_of_Stuff!F:F,match($K28,Index_of_Stuff!H:H,0))</f>
        <v>POR</v>
      </c>
    </row>
    <row r="29">
      <c r="A29" s="84" t="s">
        <v>727</v>
      </c>
      <c r="B29" s="84" t="s">
        <v>28</v>
      </c>
      <c r="C29" s="84" t="s">
        <v>728</v>
      </c>
      <c r="D29" s="84" t="s">
        <v>390</v>
      </c>
      <c r="E29" s="84" t="s">
        <v>729</v>
      </c>
      <c r="F29" s="84">
        <v>9.8</v>
      </c>
      <c r="G29" s="84">
        <v>10.0</v>
      </c>
      <c r="H29" s="85">
        <v>3200.0</v>
      </c>
      <c r="I29" s="84" t="s">
        <v>643</v>
      </c>
      <c r="J29" s="84" t="s">
        <v>644</v>
      </c>
      <c r="K29" s="84" t="s">
        <v>235</v>
      </c>
      <c r="L29" s="84"/>
      <c r="M29" s="84"/>
      <c r="N29" s="86"/>
      <c r="O29" s="86"/>
      <c r="P29" s="87" t="str">
        <f t="shared" si="1"/>
        <v>Brandon Paul</v>
      </c>
      <c r="Q29" s="87" t="str">
        <f t="array" ref="Q29">if((countif(Ghosts!A:A,$P29)+countif(EPS!A:A,$P29))&gt;0,$P29,index(Index_of_Stuff!A:A,match($P29,Index_of_Stuff!C:C,0)))</f>
        <v>Brandon Paul</v>
      </c>
      <c r="R29" s="87" t="str">
        <f t="array" ref="R29">index(Index_of_Stuff!F:F,match($J29,Index_of_Stuff!H:H,0))</f>
        <v>SAS</v>
      </c>
      <c r="S29" s="87" t="str">
        <f t="array" ref="S29">index(Index_of_Stuff!F:F,match($K29,Index_of_Stuff!H:H,0))</f>
        <v>LAC</v>
      </c>
    </row>
    <row r="30">
      <c r="A30" s="84" t="s">
        <v>730</v>
      </c>
      <c r="B30" s="84" t="s">
        <v>30</v>
      </c>
      <c r="C30" s="84" t="s">
        <v>731</v>
      </c>
      <c r="D30" s="84" t="s">
        <v>254</v>
      </c>
      <c r="E30" s="84" t="s">
        <v>685</v>
      </c>
      <c r="F30" s="84">
        <v>6.6</v>
      </c>
      <c r="G30" s="84">
        <v>3.0</v>
      </c>
      <c r="H30" s="85">
        <v>3000.0</v>
      </c>
      <c r="I30" s="84" t="s">
        <v>643</v>
      </c>
      <c r="J30" s="84" t="s">
        <v>235</v>
      </c>
      <c r="K30" s="84" t="s">
        <v>644</v>
      </c>
      <c r="L30" s="84"/>
      <c r="M30" s="84"/>
      <c r="N30" s="86"/>
      <c r="O30" s="86"/>
      <c r="P30" s="87" t="str">
        <f t="shared" si="1"/>
        <v>Brice Johnson</v>
      </c>
      <c r="Q30" s="87" t="str">
        <f t="array" ref="Q30">if((countif(Ghosts!A:A,$P30)+countif(EPS!A:A,$P30))&gt;0,$P30,index(Index_of_Stuff!A:A,match($P30,Index_of_Stuff!C:C,0)))</f>
        <v>Brice Johnson</v>
      </c>
      <c r="R30" s="87" t="str">
        <f t="array" ref="R30">index(Index_of_Stuff!F:F,match($J30,Index_of_Stuff!H:H,0))</f>
        <v>LAC</v>
      </c>
      <c r="S30" s="87" t="str">
        <f t="array" ref="S30">index(Index_of_Stuff!F:F,match($K30,Index_of_Stuff!H:H,0))</f>
        <v>SAS</v>
      </c>
    </row>
    <row r="31">
      <c r="A31" s="84" t="s">
        <v>732</v>
      </c>
      <c r="B31" s="84" t="s">
        <v>29</v>
      </c>
      <c r="C31" s="84" t="s">
        <v>733</v>
      </c>
      <c r="D31" s="84" t="s">
        <v>413</v>
      </c>
      <c r="E31" s="84" t="s">
        <v>734</v>
      </c>
      <c r="F31" s="84">
        <v>2.8</v>
      </c>
      <c r="G31" s="84">
        <v>2.0</v>
      </c>
      <c r="H31" s="85">
        <v>3000.0</v>
      </c>
      <c r="I31" s="84" t="s">
        <v>679</v>
      </c>
      <c r="J31" s="84" t="s">
        <v>399</v>
      </c>
      <c r="K31" s="84" t="s">
        <v>450</v>
      </c>
      <c r="L31" s="84"/>
      <c r="M31" s="84"/>
      <c r="N31" s="86"/>
      <c r="O31" s="86"/>
      <c r="P31" s="87" t="str">
        <f t="shared" si="1"/>
        <v>Bruno Caboclo</v>
      </c>
      <c r="Q31" s="87" t="str">
        <f t="array" ref="Q31">if((countif(Ghosts!A:A,$P31)+countif(EPS!A:A,$P31))&gt;0,$P31,index(Index_of_Stuff!A:A,match($P31,Index_of_Stuff!C:C,0)))</f>
        <v>Bruno Caboclo</v>
      </c>
      <c r="R31" s="87" t="str">
        <f t="array" ref="R31">index(Index_of_Stuff!F:F,match($J31,Index_of_Stuff!H:H,0))</f>
        <v>TOR</v>
      </c>
      <c r="S31" s="87" t="str">
        <f t="array" ref="S31">index(Index_of_Stuff!F:F,match($K31,Index_of_Stuff!H:H,0))</f>
        <v>CHI</v>
      </c>
    </row>
    <row r="32">
      <c r="A32" s="84" t="s">
        <v>735</v>
      </c>
      <c r="B32" s="84" t="s">
        <v>28</v>
      </c>
      <c r="C32" s="84" t="s">
        <v>736</v>
      </c>
      <c r="D32" s="84" t="s">
        <v>389</v>
      </c>
      <c r="E32" s="84" t="s">
        <v>737</v>
      </c>
      <c r="F32" s="84">
        <v>9.4</v>
      </c>
      <c r="G32" s="84">
        <v>10.0</v>
      </c>
      <c r="H32" s="85">
        <v>3400.0</v>
      </c>
      <c r="I32" s="84" t="s">
        <v>643</v>
      </c>
      <c r="J32" s="84" t="s">
        <v>644</v>
      </c>
      <c r="K32" s="84" t="s">
        <v>235</v>
      </c>
      <c r="L32" s="84"/>
      <c r="M32" s="84"/>
      <c r="N32" s="86"/>
      <c r="O32" s="86"/>
      <c r="P32" s="87" t="str">
        <f t="shared" si="1"/>
        <v>Bryn Forbes</v>
      </c>
      <c r="Q32" s="87" t="str">
        <f t="array" ref="Q32">if((countif(Ghosts!A:A,$P32)+countif(EPS!A:A,$P32))&gt;0,$P32,index(Index_of_Stuff!A:A,match($P32,Index_of_Stuff!C:C,0)))</f>
        <v>Bryn Forbes</v>
      </c>
      <c r="R32" s="87" t="str">
        <f t="array" ref="R32">index(Index_of_Stuff!F:F,match($J32,Index_of_Stuff!H:H,0))</f>
        <v>SAS</v>
      </c>
      <c r="S32" s="87" t="str">
        <f t="array" ref="S32">index(Index_of_Stuff!F:F,match($K32,Index_of_Stuff!H:H,0))</f>
        <v>LAC</v>
      </c>
    </row>
    <row r="33">
      <c r="A33" s="84" t="s">
        <v>738</v>
      </c>
      <c r="B33" s="84" t="s">
        <v>28</v>
      </c>
      <c r="C33" s="84" t="s">
        <v>739</v>
      </c>
      <c r="D33" s="84" t="s">
        <v>551</v>
      </c>
      <c r="E33" s="84" t="s">
        <v>740</v>
      </c>
      <c r="F33" s="84">
        <v>20.7</v>
      </c>
      <c r="G33" s="84">
        <v>9.0</v>
      </c>
      <c r="H33" s="85">
        <v>4100.0</v>
      </c>
      <c r="I33" s="84" t="s">
        <v>663</v>
      </c>
      <c r="J33" s="84" t="s">
        <v>512</v>
      </c>
      <c r="K33" s="84" t="s">
        <v>329</v>
      </c>
      <c r="L33" s="84"/>
      <c r="M33" s="84"/>
      <c r="N33" s="86"/>
      <c r="O33" s="86"/>
      <c r="P33" s="87" t="str">
        <f t="shared" si="1"/>
        <v>Buddy Hield</v>
      </c>
      <c r="Q33" s="87" t="str">
        <f t="array" ref="Q33">if((countif(Ghosts!A:A,$P33)+countif(EPS!A:A,$P33))&gt;0,$P33,index(Index_of_Stuff!A:A,match($P33,Index_of_Stuff!C:C,0)))</f>
        <v>Buddy Hield</v>
      </c>
      <c r="R33" s="87" t="str">
        <f t="array" ref="R33">index(Index_of_Stuff!F:F,match($J33,Index_of_Stuff!H:H,0))</f>
        <v>SAC</v>
      </c>
      <c r="S33" s="87" t="str">
        <f t="array" ref="S33">index(Index_of_Stuff!F:F,match($K33,Index_of_Stuff!H:H,0))</f>
        <v>OKC</v>
      </c>
    </row>
    <row r="34">
      <c r="A34" s="84" t="s">
        <v>741</v>
      </c>
      <c r="B34" s="84" t="s">
        <v>28</v>
      </c>
      <c r="C34" s="84" t="s">
        <v>742</v>
      </c>
      <c r="D34" s="84" t="s">
        <v>743</v>
      </c>
      <c r="E34" s="84" t="s">
        <v>744</v>
      </c>
      <c r="F34" s="84">
        <v>32.9</v>
      </c>
      <c r="G34" s="84">
        <v>9.0</v>
      </c>
      <c r="H34" s="85">
        <v>6800.0</v>
      </c>
      <c r="I34" s="84" t="s">
        <v>674</v>
      </c>
      <c r="J34" s="84" t="s">
        <v>330</v>
      </c>
      <c r="K34" s="84" t="s">
        <v>261</v>
      </c>
      <c r="L34" s="84"/>
      <c r="M34" s="84"/>
      <c r="N34" s="86"/>
      <c r="O34" s="86"/>
      <c r="P34" s="87" t="str">
        <f t="shared" si="1"/>
        <v>CJ McCollum</v>
      </c>
      <c r="Q34" s="87" t="str">
        <f t="array" ref="Q34">if((countif(Ghosts!A:A,$P34)+countif(EPS!A:A,$P34))&gt;0,$P34,index(Index_of_Stuff!A:A,match($P34,Index_of_Stuff!C:C,0)))</f>
        <v>C.J. McCollum</v>
      </c>
      <c r="R34" s="87" t="str">
        <f t="array" ref="R34">index(Index_of_Stuff!F:F,match($J34,Index_of_Stuff!H:H,0))</f>
        <v>POR</v>
      </c>
      <c r="S34" s="87" t="str">
        <f t="array" ref="S34">index(Index_of_Stuff!F:F,match($K34,Index_of_Stuff!H:H,0))</f>
        <v>MEM</v>
      </c>
    </row>
    <row r="35">
      <c r="A35" s="84" t="s">
        <v>745</v>
      </c>
      <c r="B35" s="84" t="s">
        <v>29</v>
      </c>
      <c r="C35" s="84" t="s">
        <v>742</v>
      </c>
      <c r="D35" s="84" t="s">
        <v>746</v>
      </c>
      <c r="E35" s="84" t="s">
        <v>747</v>
      </c>
      <c r="F35" s="84">
        <v>13.9</v>
      </c>
      <c r="G35" s="84">
        <v>8.0</v>
      </c>
      <c r="H35" s="85">
        <v>3000.0</v>
      </c>
      <c r="I35" s="84" t="s">
        <v>679</v>
      </c>
      <c r="J35" s="84" t="s">
        <v>399</v>
      </c>
      <c r="K35" s="84" t="s">
        <v>450</v>
      </c>
      <c r="L35" s="84"/>
      <c r="M35" s="84"/>
      <c r="N35" s="86"/>
      <c r="O35" s="86"/>
      <c r="P35" s="87" t="str">
        <f t="shared" si="1"/>
        <v>CJ Miles</v>
      </c>
      <c r="Q35" s="87" t="str">
        <f t="array" ref="Q35">if((countif(Ghosts!A:A,$P35)+countif(EPS!A:A,$P35))&gt;0,$P35,index(Index_of_Stuff!A:A,match($P35,Index_of_Stuff!C:C,0)))</f>
        <v>C.J. Miles</v>
      </c>
      <c r="R35" s="87" t="str">
        <f t="array" ref="R35">index(Index_of_Stuff!F:F,match($J35,Index_of_Stuff!H:H,0))</f>
        <v>TOR</v>
      </c>
      <c r="S35" s="87" t="str">
        <f t="array" ref="S35">index(Index_of_Stuff!F:F,match($K35,Index_of_Stuff!H:H,0))</f>
        <v>CHI</v>
      </c>
    </row>
    <row r="36">
      <c r="A36" s="84" t="s">
        <v>748</v>
      </c>
      <c r="B36" s="84" t="s">
        <v>28</v>
      </c>
      <c r="C36" s="84" t="s">
        <v>742</v>
      </c>
      <c r="D36" s="84" t="s">
        <v>749</v>
      </c>
      <c r="E36" s="84" t="s">
        <v>750</v>
      </c>
      <c r="F36" s="84">
        <v>2.6</v>
      </c>
      <c r="G36" s="84">
        <v>22.0</v>
      </c>
      <c r="H36" s="85">
        <v>3000.0</v>
      </c>
      <c r="I36" s="84" t="s">
        <v>674</v>
      </c>
      <c r="J36" s="84" t="s">
        <v>330</v>
      </c>
      <c r="K36" s="84" t="s">
        <v>261</v>
      </c>
      <c r="L36" s="84" t="s">
        <v>669</v>
      </c>
      <c r="M36" s="84" t="s">
        <v>670</v>
      </c>
      <c r="N36" s="86"/>
      <c r="O36" s="86"/>
      <c r="P36" s="87" t="str">
        <f t="shared" si="1"/>
        <v>CJ Wilcox</v>
      </c>
      <c r="Q36" s="87" t="str">
        <f t="array" ref="Q36">if((countif(Ghosts!A:A,$P36)+countif(EPS!A:A,$P36))&gt;0,$P36,index(Index_of_Stuff!A:A,match($P36,Index_of_Stuff!C:C,0)))</f>
        <v>C.J. Wilcox</v>
      </c>
      <c r="R36" s="87" t="str">
        <f t="array" ref="R36">index(Index_of_Stuff!F:F,match($J36,Index_of_Stuff!H:H,0))</f>
        <v>POR</v>
      </c>
      <c r="S36" s="87" t="str">
        <f t="array" ref="S36">index(Index_of_Stuff!F:F,match($K36,Index_of_Stuff!H:H,0))</f>
        <v>MEM</v>
      </c>
    </row>
    <row r="37">
      <c r="A37" s="84" t="s">
        <v>751</v>
      </c>
      <c r="B37" s="84" t="s">
        <v>28</v>
      </c>
      <c r="C37" s="84" t="s">
        <v>752</v>
      </c>
      <c r="D37" s="84" t="s">
        <v>255</v>
      </c>
      <c r="E37" s="84" t="s">
        <v>753</v>
      </c>
      <c r="F37" s="84">
        <v>0.0</v>
      </c>
      <c r="G37" s="84">
        <v>0.0</v>
      </c>
      <c r="H37" s="85">
        <v>3000.0</v>
      </c>
      <c r="I37" s="84" t="s">
        <v>643</v>
      </c>
      <c r="J37" s="84" t="s">
        <v>235</v>
      </c>
      <c r="K37" s="84" t="s">
        <v>644</v>
      </c>
      <c r="L37" s="84"/>
      <c r="M37" s="84"/>
      <c r="N37" s="86"/>
      <c r="O37" s="86"/>
      <c r="P37" s="87" t="str">
        <f t="shared" si="1"/>
        <v>C.J. Williams</v>
      </c>
      <c r="Q37" s="87" t="str">
        <f t="array" ref="Q37">if((countif(Ghosts!A:A,$P37)+countif(EPS!A:A,$P37))&gt;0,$P37,index(Index_of_Stuff!A:A,match($P37,Index_of_Stuff!C:C,0)))</f>
        <v>C.J. Williams</v>
      </c>
      <c r="R37" s="87" t="str">
        <f t="array" ref="R37">index(Index_of_Stuff!F:F,match($J37,Index_of_Stuff!H:H,0))</f>
        <v>LAC</v>
      </c>
      <c r="S37" s="87" t="str">
        <f t="array" ref="S37">index(Index_of_Stuff!F:F,match($K37,Index_of_Stuff!H:H,0))</f>
        <v>SAS</v>
      </c>
    </row>
    <row r="38">
      <c r="A38" s="84" t="s">
        <v>754</v>
      </c>
      <c r="B38" s="84" t="s">
        <v>30</v>
      </c>
      <c r="C38" s="84" t="s">
        <v>755</v>
      </c>
      <c r="D38" s="84" t="s">
        <v>373</v>
      </c>
      <c r="E38" s="84" t="s">
        <v>756</v>
      </c>
      <c r="F38" s="84">
        <v>9.9</v>
      </c>
      <c r="G38" s="84">
        <v>7.0</v>
      </c>
      <c r="H38" s="85">
        <v>3000.0</v>
      </c>
      <c r="I38" s="84" t="s">
        <v>674</v>
      </c>
      <c r="J38" s="84" t="s">
        <v>330</v>
      </c>
      <c r="K38" s="84" t="s">
        <v>261</v>
      </c>
      <c r="L38" s="84"/>
      <c r="M38" s="84"/>
      <c r="N38" s="86"/>
      <c r="O38" s="86"/>
      <c r="P38" s="87" t="str">
        <f t="shared" si="1"/>
        <v>Caleb Swanigan</v>
      </c>
      <c r="Q38" s="87" t="str">
        <f t="array" ref="Q38">if((countif(Ghosts!A:A,$P38)+countif(EPS!A:A,$P38))&gt;0,$P38,index(Index_of_Stuff!A:A,match($P38,Index_of_Stuff!C:C,0)))</f>
        <v>Caleb Swanigan</v>
      </c>
      <c r="R38" s="87" t="str">
        <f t="array" ref="R38">index(Index_of_Stuff!F:F,match($J38,Index_of_Stuff!H:H,0))</f>
        <v>POR</v>
      </c>
      <c r="S38" s="87" t="str">
        <f t="array" ref="S38">index(Index_of_Stuff!F:F,match($K38,Index_of_Stuff!H:H,0))</f>
        <v>MEM</v>
      </c>
    </row>
    <row r="39">
      <c r="A39" s="84" t="s">
        <v>757</v>
      </c>
      <c r="B39" s="84" t="s">
        <v>27</v>
      </c>
      <c r="C39" s="84" t="s">
        <v>758</v>
      </c>
      <c r="D39" s="84" t="s">
        <v>469</v>
      </c>
      <c r="E39" s="84" t="s">
        <v>759</v>
      </c>
      <c r="F39" s="84">
        <v>10.5</v>
      </c>
      <c r="G39" s="84">
        <v>31.0</v>
      </c>
      <c r="H39" s="85">
        <v>3000.0</v>
      </c>
      <c r="I39" s="84" t="s">
        <v>679</v>
      </c>
      <c r="J39" s="84" t="s">
        <v>450</v>
      </c>
      <c r="K39" s="84" t="s">
        <v>399</v>
      </c>
      <c r="L39" s="84" t="s">
        <v>669</v>
      </c>
      <c r="M39" s="84" t="s">
        <v>760</v>
      </c>
      <c r="N39" s="86"/>
      <c r="O39" s="86"/>
      <c r="P39" s="87" t="str">
        <f t="shared" si="1"/>
        <v>Cameron Payne</v>
      </c>
      <c r="Q39" s="87" t="str">
        <f t="array" ref="Q39">if((countif(Ghosts!A:A,$P39)+countif(EPS!A:A,$P39))&gt;0,$P39,index(Index_of_Stuff!A:A,match($P39,Index_of_Stuff!C:C,0)))</f>
        <v>Cameron Payne</v>
      </c>
      <c r="R39" s="87" t="str">
        <f t="array" ref="R39">index(Index_of_Stuff!F:F,match($J39,Index_of_Stuff!H:H,0))</f>
        <v>CHI</v>
      </c>
      <c r="S39" s="87" t="str">
        <f t="array" ref="S39">index(Index_of_Stuff!F:F,match($K39,Index_of_Stuff!H:H,0))</f>
        <v>TOR</v>
      </c>
    </row>
    <row r="40">
      <c r="A40" s="84" t="s">
        <v>761</v>
      </c>
      <c r="B40" s="84" t="s">
        <v>28</v>
      </c>
      <c r="C40" s="84" t="s">
        <v>762</v>
      </c>
      <c r="D40" s="84" t="s">
        <v>104</v>
      </c>
      <c r="E40" s="84" t="s">
        <v>763</v>
      </c>
      <c r="F40" s="84">
        <v>22.5</v>
      </c>
      <c r="G40" s="84">
        <v>10.0</v>
      </c>
      <c r="H40" s="85">
        <v>4900.0</v>
      </c>
      <c r="I40" s="84" t="s">
        <v>652</v>
      </c>
      <c r="J40" s="84" t="s">
        <v>653</v>
      </c>
      <c r="K40" s="84" t="s">
        <v>493</v>
      </c>
      <c r="L40" s="84"/>
      <c r="M40" s="84"/>
      <c r="N40" s="86"/>
      <c r="O40" s="86"/>
      <c r="P40" s="87" t="str">
        <f t="shared" si="1"/>
        <v>Caris LeVert</v>
      </c>
      <c r="Q40" s="87" t="str">
        <f t="array" ref="Q40">if((countif(Ghosts!A:A,$P40)+countif(EPS!A:A,$P40))&gt;0,$P40,index(Index_of_Stuff!A:A,match($P40,Index_of_Stuff!C:C,0)))</f>
        <v>Caris LeVert</v>
      </c>
      <c r="R40" s="87" t="str">
        <f t="array" ref="R40">index(Index_of_Stuff!F:F,match($J40,Index_of_Stuff!H:H,0))</f>
        <v>BRK</v>
      </c>
      <c r="S40" s="87" t="str">
        <f t="array" ref="S40">index(Index_of_Stuff!F:F,match($K40,Index_of_Stuff!H:H,0))</f>
        <v>DEN</v>
      </c>
    </row>
    <row r="41">
      <c r="A41" s="84" t="s">
        <v>764</v>
      </c>
      <c r="B41" s="84" t="s">
        <v>30</v>
      </c>
      <c r="C41" s="84" t="s">
        <v>765</v>
      </c>
      <c r="D41" s="84" t="s">
        <v>331</v>
      </c>
      <c r="E41" s="84" t="s">
        <v>697</v>
      </c>
      <c r="F41" s="84">
        <v>33.6</v>
      </c>
      <c r="G41" s="84">
        <v>9.0</v>
      </c>
      <c r="H41" s="85">
        <v>6900.0</v>
      </c>
      <c r="I41" s="84" t="s">
        <v>663</v>
      </c>
      <c r="J41" s="84" t="s">
        <v>329</v>
      </c>
      <c r="K41" s="84" t="s">
        <v>512</v>
      </c>
      <c r="L41" s="84"/>
      <c r="M41" s="84"/>
      <c r="N41" s="86"/>
      <c r="O41" s="86"/>
      <c r="P41" s="87" t="str">
        <f t="shared" si="1"/>
        <v>Carmelo Anthony</v>
      </c>
      <c r="Q41" s="87" t="str">
        <f t="array" ref="Q41">if((countif(Ghosts!A:A,$P41)+countif(EPS!A:A,$P41))&gt;0,$P41,index(Index_of_Stuff!A:A,match($P41,Index_of_Stuff!C:C,0)))</f>
        <v>Carmelo Anthony</v>
      </c>
      <c r="R41" s="87" t="str">
        <f t="array" ref="R41">index(Index_of_Stuff!F:F,match($J41,Index_of_Stuff!H:H,0))</f>
        <v>OKC</v>
      </c>
      <c r="S41" s="87" t="str">
        <f t="array" ref="S41">index(Index_of_Stuff!F:F,match($K41,Index_of_Stuff!H:H,0))</f>
        <v>SAC</v>
      </c>
    </row>
    <row r="42">
      <c r="A42" s="84" t="s">
        <v>766</v>
      </c>
      <c r="B42" s="84" t="s">
        <v>29</v>
      </c>
      <c r="C42" s="84" t="s">
        <v>767</v>
      </c>
      <c r="D42" s="84" t="s">
        <v>156</v>
      </c>
      <c r="E42" s="84" t="s">
        <v>768</v>
      </c>
      <c r="F42" s="84">
        <v>1.9</v>
      </c>
      <c r="G42" s="84">
        <v>6.0</v>
      </c>
      <c r="H42" s="85">
        <v>3000.0</v>
      </c>
      <c r="I42" s="84" t="s">
        <v>695</v>
      </c>
      <c r="J42" s="84" t="s">
        <v>38</v>
      </c>
      <c r="K42" s="84" t="s">
        <v>565</v>
      </c>
      <c r="L42" s="84"/>
      <c r="M42" s="84"/>
      <c r="N42" s="86"/>
      <c r="O42" s="86"/>
      <c r="P42" s="87" t="str">
        <f t="shared" si="1"/>
        <v>Cedi Osman</v>
      </c>
      <c r="Q42" s="87" t="str">
        <f t="array" ref="Q42">if((countif(Ghosts!A:A,$P42)+countif(EPS!A:A,$P42))&gt;0,$P42,index(Index_of_Stuff!A:A,match($P42,Index_of_Stuff!C:C,0)))</f>
        <v>Cedi Osman</v>
      </c>
      <c r="R42" s="87" t="str">
        <f t="array" ref="R42">index(Index_of_Stuff!F:F,match($J42,Index_of_Stuff!H:H,0))</f>
        <v>CLE</v>
      </c>
      <c r="S42" s="87" t="str">
        <f t="array" ref="S42">index(Index_of_Stuff!F:F,match($K42,Index_of_Stuff!H:H,0))</f>
        <v>MIL</v>
      </c>
    </row>
    <row r="43">
      <c r="A43" s="84" t="s">
        <v>769</v>
      </c>
      <c r="B43" s="84" t="s">
        <v>29</v>
      </c>
      <c r="C43" s="84" t="s">
        <v>770</v>
      </c>
      <c r="D43" s="84" t="s">
        <v>285</v>
      </c>
      <c r="E43" s="84" t="s">
        <v>771</v>
      </c>
      <c r="F43" s="84">
        <v>17.5</v>
      </c>
      <c r="G43" s="84">
        <v>8.0</v>
      </c>
      <c r="H43" s="85">
        <v>3800.0</v>
      </c>
      <c r="I43" s="84" t="s">
        <v>674</v>
      </c>
      <c r="J43" s="84" t="s">
        <v>261</v>
      </c>
      <c r="K43" s="84" t="s">
        <v>330</v>
      </c>
      <c r="L43" s="84" t="s">
        <v>669</v>
      </c>
      <c r="M43" s="84" t="s">
        <v>772</v>
      </c>
      <c r="N43" s="86"/>
      <c r="O43" s="86"/>
      <c r="P43" s="87" t="str">
        <f t="shared" si="1"/>
        <v>Chandler Parsons</v>
      </c>
      <c r="Q43" s="87" t="str">
        <f t="array" ref="Q43">if((countif(Ghosts!A:A,$P43)+countif(EPS!A:A,$P43))&gt;0,$P43,index(Index_of_Stuff!A:A,match($P43,Index_of_Stuff!C:C,0)))</f>
        <v>Chandler Parsons</v>
      </c>
      <c r="R43" s="87" t="str">
        <f t="array" ref="R43">index(Index_of_Stuff!F:F,match($J43,Index_of_Stuff!H:H,0))</f>
        <v>MEM</v>
      </c>
      <c r="S43" s="87" t="str">
        <f t="array" ref="S43">index(Index_of_Stuff!F:F,match($K43,Index_of_Stuff!H:H,0))</f>
        <v>POR</v>
      </c>
    </row>
    <row r="44">
      <c r="A44" s="84" t="s">
        <v>773</v>
      </c>
      <c r="B44" s="84" t="s">
        <v>31</v>
      </c>
      <c r="C44" s="84" t="s">
        <v>774</v>
      </c>
      <c r="D44" s="84" t="s">
        <v>153</v>
      </c>
      <c r="E44" s="84" t="s">
        <v>775</v>
      </c>
      <c r="F44" s="84">
        <v>6.0</v>
      </c>
      <c r="G44" s="84">
        <v>9.0</v>
      </c>
      <c r="H44" s="85">
        <v>3000.0</v>
      </c>
      <c r="I44" s="84" t="s">
        <v>695</v>
      </c>
      <c r="J44" s="84" t="s">
        <v>38</v>
      </c>
      <c r="K44" s="84" t="s">
        <v>565</v>
      </c>
      <c r="L44" s="84"/>
      <c r="M44" s="84"/>
      <c r="N44" s="86"/>
      <c r="O44" s="86"/>
      <c r="P44" s="87" t="str">
        <f t="shared" si="1"/>
        <v>Channing Frye</v>
      </c>
      <c r="Q44" s="87" t="str">
        <f t="array" ref="Q44">if((countif(Ghosts!A:A,$P44)+countif(EPS!A:A,$P44))&gt;0,$P44,index(Index_of_Stuff!A:A,match($P44,Index_of_Stuff!C:C,0)))</f>
        <v>Channing Frye</v>
      </c>
      <c r="R44" s="87" t="str">
        <f t="array" ref="R44">index(Index_of_Stuff!F:F,match($J44,Index_of_Stuff!H:H,0))</f>
        <v>CLE</v>
      </c>
      <c r="S44" s="87" t="str">
        <f t="array" ref="S44">index(Index_of_Stuff!F:F,match($K44,Index_of_Stuff!H:H,0))</f>
        <v>MIL</v>
      </c>
    </row>
    <row r="45">
      <c r="A45" s="84" t="s">
        <v>776</v>
      </c>
      <c r="B45" s="84" t="s">
        <v>30</v>
      </c>
      <c r="C45" s="84" t="s">
        <v>777</v>
      </c>
      <c r="D45" s="84" t="s">
        <v>539</v>
      </c>
      <c r="E45" s="84" t="s">
        <v>778</v>
      </c>
      <c r="F45" s="84">
        <v>5.3</v>
      </c>
      <c r="G45" s="84">
        <v>6.0</v>
      </c>
      <c r="H45" s="85">
        <v>3000.0</v>
      </c>
      <c r="I45" s="84" t="s">
        <v>638</v>
      </c>
      <c r="J45" s="84" t="s">
        <v>639</v>
      </c>
      <c r="K45" s="84" t="s">
        <v>204</v>
      </c>
      <c r="L45" s="84"/>
      <c r="M45" s="84"/>
      <c r="N45" s="86"/>
      <c r="O45" s="86"/>
      <c r="P45" s="87" t="str">
        <f t="shared" si="1"/>
        <v>Cheick Diallo</v>
      </c>
      <c r="Q45" s="87" t="str">
        <f t="array" ref="Q45">if((countif(Ghosts!A:A,$P45)+countif(EPS!A:A,$P45))&gt;0,$P45,index(Index_of_Stuff!A:A,match($P45,Index_of_Stuff!C:C,0)))</f>
        <v>Cheick Diallo</v>
      </c>
      <c r="R45" s="87" t="str">
        <f t="array" ref="R45">index(Index_of_Stuff!F:F,match($J45,Index_of_Stuff!H:H,0))</f>
        <v>NOP</v>
      </c>
      <c r="S45" s="87" t="str">
        <f t="array" ref="S45">index(Index_of_Stuff!F:F,match($K45,Index_of_Stuff!H:H,0))</f>
        <v>IND</v>
      </c>
    </row>
    <row r="46">
      <c r="A46" s="84" t="s">
        <v>779</v>
      </c>
      <c r="B46" s="84" t="s">
        <v>30</v>
      </c>
      <c r="C46" s="84" t="s">
        <v>780</v>
      </c>
      <c r="D46" s="84" t="s">
        <v>444</v>
      </c>
      <c r="E46" s="84" t="s">
        <v>781</v>
      </c>
      <c r="F46" s="84">
        <v>8.6</v>
      </c>
      <c r="G46" s="84">
        <v>1.0</v>
      </c>
      <c r="H46" s="85">
        <v>3000.0</v>
      </c>
      <c r="I46" s="84" t="s">
        <v>723</v>
      </c>
      <c r="J46" s="84" t="s">
        <v>400</v>
      </c>
      <c r="K46" s="84" t="s">
        <v>475</v>
      </c>
      <c r="L46" s="84"/>
      <c r="M46" s="84"/>
      <c r="N46" s="86"/>
      <c r="O46" s="86"/>
      <c r="P46" s="87" t="str">
        <f t="shared" si="1"/>
        <v>Chris McCullough</v>
      </c>
      <c r="Q46" s="87" t="str">
        <f t="array" ref="Q46">if((countif(Ghosts!A:A,$P46)+countif(EPS!A:A,$P46))&gt;0,$P46,index(Index_of_Stuff!A:A,match($P46,Index_of_Stuff!C:C,0)))</f>
        <v>Chris McCullough</v>
      </c>
      <c r="R46" s="87" t="str">
        <f t="array" ref="R46">index(Index_of_Stuff!F:F,match($J46,Index_of_Stuff!H:H,0))</f>
        <v>WAS</v>
      </c>
      <c r="S46" s="87" t="str">
        <f t="array" ref="S46">index(Index_of_Stuff!F:F,match($K46,Index_of_Stuff!H:H,0))</f>
        <v>DAL</v>
      </c>
    </row>
    <row r="47">
      <c r="A47" s="84" t="s">
        <v>782</v>
      </c>
      <c r="B47" s="84" t="s">
        <v>31</v>
      </c>
      <c r="C47" s="84" t="s">
        <v>783</v>
      </c>
      <c r="D47" s="84" t="s">
        <v>120</v>
      </c>
      <c r="E47" s="84" t="s">
        <v>784</v>
      </c>
      <c r="F47" s="84">
        <v>21.5</v>
      </c>
      <c r="G47" s="84">
        <v>6.0</v>
      </c>
      <c r="H47" s="85">
        <v>4000.0</v>
      </c>
      <c r="I47" s="84" t="s">
        <v>785</v>
      </c>
      <c r="J47" s="84" t="s">
        <v>786</v>
      </c>
      <c r="K47" s="84" t="s">
        <v>787</v>
      </c>
      <c r="L47" s="84"/>
      <c r="M47" s="84"/>
      <c r="N47" s="86"/>
      <c r="O47" s="86"/>
      <c r="P47" s="87" t="str">
        <f t="shared" si="1"/>
        <v>Cody Zeller</v>
      </c>
      <c r="Q47" s="87" t="str">
        <f t="array" ref="Q47">if((countif(Ghosts!A:A,$P47)+countif(EPS!A:A,$P47))&gt;0,$P47,index(Index_of_Stuff!A:A,match($P47,Index_of_Stuff!C:C,0)))</f>
        <v>Cody Zeller</v>
      </c>
      <c r="R47" s="87" t="str">
        <f t="array" ref="R47">index(Index_of_Stuff!F:F,match($J47,Index_of_Stuff!H:H,0))</f>
        <v>CHO</v>
      </c>
      <c r="S47" s="87" t="str">
        <f t="array" ref="S47">index(Index_of_Stuff!F:F,match($K47,Index_of_Stuff!H:H,0))</f>
        <v>NYK</v>
      </c>
    </row>
    <row r="48">
      <c r="A48" s="84" t="s">
        <v>788</v>
      </c>
      <c r="B48" s="84" t="s">
        <v>27</v>
      </c>
      <c r="C48" s="84" t="s">
        <v>789</v>
      </c>
      <c r="D48" s="84" t="s">
        <v>215</v>
      </c>
      <c r="E48" s="84" t="s">
        <v>790</v>
      </c>
      <c r="F48" s="84">
        <v>18.2</v>
      </c>
      <c r="G48" s="84">
        <v>10.0</v>
      </c>
      <c r="H48" s="85">
        <v>3700.0</v>
      </c>
      <c r="I48" s="84" t="s">
        <v>638</v>
      </c>
      <c r="J48" s="84" t="s">
        <v>204</v>
      </c>
      <c r="K48" s="84" t="s">
        <v>639</v>
      </c>
      <c r="L48" s="84"/>
      <c r="M48" s="84"/>
      <c r="N48" s="86"/>
      <c r="O48" s="86"/>
      <c r="P48" s="87" t="str">
        <f t="shared" si="1"/>
        <v>Cory Joseph</v>
      </c>
      <c r="Q48" s="87" t="str">
        <f t="array" ref="Q48">if((countif(Ghosts!A:A,$P48)+countif(EPS!A:A,$P48))&gt;0,$P48,index(Index_of_Stuff!A:A,match($P48,Index_of_Stuff!C:C,0)))</f>
        <v>Cory Joseph</v>
      </c>
      <c r="R48" s="87" t="str">
        <f t="array" ref="R48">index(Index_of_Stuff!F:F,match($J48,Index_of_Stuff!H:H,0))</f>
        <v>IND</v>
      </c>
      <c r="S48" s="87" t="str">
        <f t="array" ref="S48">index(Index_of_Stuff!F:F,match($K48,Index_of_Stuff!H:H,0))</f>
        <v>NOP</v>
      </c>
    </row>
    <row r="49">
      <c r="A49" s="84" t="s">
        <v>791</v>
      </c>
      <c r="B49" s="84" t="s">
        <v>28</v>
      </c>
      <c r="C49" s="84" t="s">
        <v>792</v>
      </c>
      <c r="D49" s="84" t="s">
        <v>312</v>
      </c>
      <c r="E49" s="84" t="s">
        <v>793</v>
      </c>
      <c r="F49" s="84">
        <v>21.3</v>
      </c>
      <c r="G49" s="84">
        <v>9.0</v>
      </c>
      <c r="H49" s="85">
        <v>4600.0</v>
      </c>
      <c r="I49" s="84" t="s">
        <v>785</v>
      </c>
      <c r="J49" s="84" t="s">
        <v>787</v>
      </c>
      <c r="K49" s="84" t="s">
        <v>786</v>
      </c>
      <c r="L49" s="84"/>
      <c r="M49" s="84"/>
      <c r="N49" s="86"/>
      <c r="O49" s="86"/>
      <c r="P49" s="87" t="str">
        <f t="shared" si="1"/>
        <v>Courtney Lee</v>
      </c>
      <c r="Q49" s="87" t="str">
        <f t="array" ref="Q49">if((countif(Ghosts!A:A,$P49)+countif(EPS!A:A,$P49))&gt;0,$P49,index(Index_of_Stuff!A:A,match($P49,Index_of_Stuff!C:C,0)))</f>
        <v>Courtney Lee</v>
      </c>
      <c r="R49" s="87" t="str">
        <f t="array" ref="R49">index(Index_of_Stuff!F:F,match($J49,Index_of_Stuff!H:H,0))</f>
        <v>NYK</v>
      </c>
      <c r="S49" s="87" t="str">
        <f t="array" ref="S49">index(Index_of_Stuff!F:F,match($K49,Index_of_Stuff!H:H,0))</f>
        <v>CHO</v>
      </c>
    </row>
    <row r="50">
      <c r="A50" s="84" t="s">
        <v>794</v>
      </c>
      <c r="B50" s="84" t="s">
        <v>31</v>
      </c>
      <c r="C50" s="84" t="s">
        <v>795</v>
      </c>
      <c r="D50" s="84" t="s">
        <v>463</v>
      </c>
      <c r="E50" s="84" t="s">
        <v>796</v>
      </c>
      <c r="F50" s="84">
        <v>9.4</v>
      </c>
      <c r="G50" s="84">
        <v>8.0</v>
      </c>
      <c r="H50" s="85">
        <v>3000.0</v>
      </c>
      <c r="I50" s="84" t="s">
        <v>679</v>
      </c>
      <c r="J50" s="84" t="s">
        <v>450</v>
      </c>
      <c r="K50" s="84" t="s">
        <v>399</v>
      </c>
      <c r="L50" s="84"/>
      <c r="M50" s="84"/>
      <c r="N50" s="86"/>
      <c r="O50" s="86"/>
      <c r="P50" s="87" t="str">
        <f t="shared" si="1"/>
        <v>Cristiano Felicio</v>
      </c>
      <c r="Q50" s="87" t="str">
        <f t="array" ref="Q50">if((countif(Ghosts!A:A,$P50)+countif(EPS!A:A,$P50))&gt;0,$P50,index(Index_of_Stuff!A:A,match($P50,Index_of_Stuff!C:C,0)))</f>
        <v>Cristiano Felicio</v>
      </c>
      <c r="R50" s="87" t="str">
        <f t="array" ref="R50">index(Index_of_Stuff!F:F,match($J50,Index_of_Stuff!H:H,0))</f>
        <v>CHI</v>
      </c>
      <c r="S50" s="87" t="str">
        <f t="array" ref="S50">index(Index_of_Stuff!F:F,match($K50,Index_of_Stuff!H:H,0))</f>
        <v>TOR</v>
      </c>
    </row>
    <row r="51">
      <c r="A51" s="84" t="s">
        <v>797</v>
      </c>
      <c r="B51" s="84" t="s">
        <v>30</v>
      </c>
      <c r="C51" s="84" t="s">
        <v>798</v>
      </c>
      <c r="D51" s="84" t="s">
        <v>577</v>
      </c>
      <c r="E51" s="84" t="s">
        <v>799</v>
      </c>
      <c r="F51" s="84">
        <v>2.1</v>
      </c>
      <c r="G51" s="84">
        <v>3.0</v>
      </c>
      <c r="H51" s="85">
        <v>3000.0</v>
      </c>
      <c r="I51" s="84" t="s">
        <v>695</v>
      </c>
      <c r="J51" s="84" t="s">
        <v>565</v>
      </c>
      <c r="K51" s="84" t="s">
        <v>38</v>
      </c>
      <c r="L51" s="84"/>
      <c r="M51" s="84"/>
      <c r="N51" s="86"/>
      <c r="O51" s="86"/>
      <c r="P51" s="87" t="str">
        <f t="shared" si="1"/>
        <v>D.J. Wilson</v>
      </c>
      <c r="Q51" s="87" t="str">
        <f t="array" ref="Q51">if((countif(Ghosts!A:A,$P51)+countif(EPS!A:A,$P51))&gt;0,$P51,index(Index_of_Stuff!A:A,match($P51,Index_of_Stuff!C:C,0)))</f>
        <v>D.J. Wilson</v>
      </c>
      <c r="R51" s="87" t="str">
        <f t="array" ref="R51">index(Index_of_Stuff!F:F,match($J51,Index_of_Stuff!H:H,0))</f>
        <v>MIL</v>
      </c>
      <c r="S51" s="87" t="str">
        <f t="array" ref="S51">index(Index_of_Stuff!F:F,match($K51,Index_of_Stuff!H:H,0))</f>
        <v>CLE</v>
      </c>
    </row>
    <row r="52">
      <c r="A52" s="84" t="s">
        <v>800</v>
      </c>
      <c r="B52" s="84" t="s">
        <v>31</v>
      </c>
      <c r="C52" s="84" t="s">
        <v>801</v>
      </c>
      <c r="D52" s="84" t="s">
        <v>341</v>
      </c>
      <c r="E52" s="84" t="s">
        <v>685</v>
      </c>
      <c r="F52" s="84">
        <v>8.5</v>
      </c>
      <c r="G52" s="84">
        <v>3.0</v>
      </c>
      <c r="H52" s="85">
        <v>3000.0</v>
      </c>
      <c r="I52" s="84" t="s">
        <v>663</v>
      </c>
      <c r="J52" s="84" t="s">
        <v>329</v>
      </c>
      <c r="K52" s="84" t="s">
        <v>512</v>
      </c>
      <c r="L52" s="84"/>
      <c r="M52" s="84"/>
      <c r="N52" s="86"/>
      <c r="O52" s="86"/>
      <c r="P52" s="87" t="str">
        <f t="shared" si="1"/>
        <v>Dakari Johnson</v>
      </c>
      <c r="Q52" s="87" t="str">
        <f t="array" ref="Q52">if((countif(Ghosts!A:A,$P52)+countif(EPS!A:A,$P52))&gt;0,$P52,index(Index_of_Stuff!A:A,match($P52,Index_of_Stuff!C:C,0)))</f>
        <v>Dakari Johnson</v>
      </c>
      <c r="R52" s="87" t="str">
        <f t="array" ref="R52">index(Index_of_Stuff!F:F,match($J52,Index_of_Stuff!H:H,0))</f>
        <v>OKC</v>
      </c>
      <c r="S52" s="87" t="str">
        <f t="array" ref="S52">index(Index_of_Stuff!F:F,match($K52,Index_of_Stuff!H:H,0))</f>
        <v>SAC</v>
      </c>
    </row>
    <row r="53">
      <c r="A53" s="84" t="s">
        <v>802</v>
      </c>
      <c r="B53" s="84" t="s">
        <v>27</v>
      </c>
      <c r="C53" s="84" t="s">
        <v>803</v>
      </c>
      <c r="D53" s="84" t="s">
        <v>366</v>
      </c>
      <c r="E53" s="84" t="s">
        <v>804</v>
      </c>
      <c r="F53" s="84">
        <v>46.2</v>
      </c>
      <c r="G53" s="84">
        <v>10.0</v>
      </c>
      <c r="H53" s="85">
        <v>9800.0</v>
      </c>
      <c r="I53" s="84" t="s">
        <v>674</v>
      </c>
      <c r="J53" s="84" t="s">
        <v>330</v>
      </c>
      <c r="K53" s="84" t="s">
        <v>261</v>
      </c>
      <c r="L53" s="84"/>
      <c r="M53" s="84"/>
      <c r="N53" s="86"/>
      <c r="O53" s="86"/>
      <c r="P53" s="87" t="str">
        <f t="shared" si="1"/>
        <v>Damian Lillard</v>
      </c>
      <c r="Q53" s="87" t="str">
        <f t="array" ref="Q53">if((countif(Ghosts!A:A,$P53)+countif(EPS!A:A,$P53))&gt;0,$P53,index(Index_of_Stuff!A:A,match($P53,Index_of_Stuff!C:C,0)))</f>
        <v>Damian Lillard</v>
      </c>
      <c r="R53" s="87" t="str">
        <f t="array" ref="R53">index(Index_of_Stuff!F:F,match($J53,Index_of_Stuff!H:H,0))</f>
        <v>POR</v>
      </c>
      <c r="S53" s="87" t="str">
        <f t="array" ref="S53">index(Index_of_Stuff!F:F,match($K53,Index_of_Stuff!H:H,0))</f>
        <v>MEM</v>
      </c>
    </row>
    <row r="54">
      <c r="A54" s="84" t="s">
        <v>805</v>
      </c>
      <c r="B54" s="84" t="s">
        <v>28</v>
      </c>
      <c r="C54" s="84" t="s">
        <v>806</v>
      </c>
      <c r="D54" s="84" t="s">
        <v>223</v>
      </c>
      <c r="E54" s="84" t="s">
        <v>807</v>
      </c>
      <c r="F54" s="84">
        <v>3.1</v>
      </c>
      <c r="G54" s="84">
        <v>7.0</v>
      </c>
      <c r="H54" s="85">
        <v>3000.0</v>
      </c>
      <c r="I54" s="84" t="s">
        <v>638</v>
      </c>
      <c r="J54" s="84" t="s">
        <v>204</v>
      </c>
      <c r="K54" s="84" t="s">
        <v>639</v>
      </c>
      <c r="L54" s="84"/>
      <c r="M54" s="84"/>
      <c r="N54" s="86"/>
      <c r="O54" s="86"/>
      <c r="P54" s="87" t="str">
        <f t="shared" si="1"/>
        <v>Damien Wilkins</v>
      </c>
      <c r="Q54" s="87" t="str">
        <f t="array" ref="Q54">if((countif(Ghosts!A:A,$P54)+countif(EPS!A:A,$P54))&gt;0,$P54,index(Index_of_Stuff!A:A,match($P54,Index_of_Stuff!C:C,0)))</f>
        <v>Damien Wilkins</v>
      </c>
      <c r="R54" s="87" t="str">
        <f t="array" ref="R54">index(Index_of_Stuff!F:F,match($J54,Index_of_Stuff!H:H,0))</f>
        <v>IND</v>
      </c>
      <c r="S54" s="87" t="str">
        <f t="array" ref="S54">index(Index_of_Stuff!F:F,match($K54,Index_of_Stuff!H:H,0))</f>
        <v>NOP</v>
      </c>
    </row>
    <row r="55">
      <c r="A55" s="84" t="s">
        <v>808</v>
      </c>
      <c r="B55" s="84" t="s">
        <v>28</v>
      </c>
      <c r="C55" s="84" t="s">
        <v>809</v>
      </c>
      <c r="D55" s="84" t="s">
        <v>321</v>
      </c>
      <c r="E55" s="84" t="s">
        <v>810</v>
      </c>
      <c r="F55" s="84">
        <v>5.1</v>
      </c>
      <c r="G55" s="84">
        <v>5.0</v>
      </c>
      <c r="H55" s="85">
        <v>3000.0</v>
      </c>
      <c r="I55" s="84" t="s">
        <v>785</v>
      </c>
      <c r="J55" s="84" t="s">
        <v>787</v>
      </c>
      <c r="K55" s="84" t="s">
        <v>786</v>
      </c>
      <c r="L55" s="84"/>
      <c r="M55" s="84"/>
      <c r="N55" s="86"/>
      <c r="O55" s="86"/>
      <c r="P55" s="87" t="str">
        <f t="shared" si="1"/>
        <v>Damyean Dotson</v>
      </c>
      <c r="Q55" s="87" t="str">
        <f t="array" ref="Q55">if((countif(Ghosts!A:A,$P55)+countif(EPS!A:A,$P55))&gt;0,$P55,index(Index_of_Stuff!A:A,match($P55,Index_of_Stuff!C:C,0)))</f>
        <v>Damyean Dotson</v>
      </c>
      <c r="R55" s="87" t="str">
        <f t="array" ref="R55">index(Index_of_Stuff!F:F,match($J55,Index_of_Stuff!H:H,0))</f>
        <v>NYK</v>
      </c>
      <c r="S55" s="87" t="str">
        <f t="array" ref="S55">index(Index_of_Stuff!F:F,match($K55,Index_of_Stuff!H:H,0))</f>
        <v>CHO</v>
      </c>
    </row>
    <row r="56">
      <c r="A56" s="84" t="s">
        <v>811</v>
      </c>
      <c r="B56" s="84" t="s">
        <v>28</v>
      </c>
      <c r="C56" s="84" t="s">
        <v>812</v>
      </c>
      <c r="D56" s="84" t="s">
        <v>34</v>
      </c>
      <c r="E56" s="84" t="s">
        <v>813</v>
      </c>
      <c r="F56" s="84">
        <v>35.7</v>
      </c>
      <c r="G56" s="84">
        <v>9.0</v>
      </c>
      <c r="H56" s="85">
        <v>7300.0</v>
      </c>
      <c r="I56" s="84" t="s">
        <v>652</v>
      </c>
      <c r="J56" s="84" t="s">
        <v>653</v>
      </c>
      <c r="K56" s="84" t="s">
        <v>493</v>
      </c>
      <c r="L56" s="84"/>
      <c r="M56" s="84"/>
      <c r="N56" s="86"/>
      <c r="O56" s="86"/>
      <c r="P56" s="87" t="str">
        <f t="shared" si="1"/>
        <v>D'Angelo Russell</v>
      </c>
      <c r="Q56" s="87" t="str">
        <f t="array" ref="Q56">if((countif(Ghosts!A:A,$P56)+countif(EPS!A:A,$P56))&gt;0,$P56,index(Index_of_Stuff!A:A,match($P56,Index_of_Stuff!C:C,0)))</f>
        <v>D'Angelo Russell</v>
      </c>
      <c r="R56" s="87" t="str">
        <f t="array" ref="R56">index(Index_of_Stuff!F:F,match($J56,Index_of_Stuff!H:H,0))</f>
        <v>BRK</v>
      </c>
      <c r="S56" s="87" t="str">
        <f t="array" ref="S56">index(Index_of_Stuff!F:F,match($K56,Index_of_Stuff!H:H,0))</f>
        <v>DEN</v>
      </c>
    </row>
    <row r="57">
      <c r="A57" s="84" t="s">
        <v>814</v>
      </c>
      <c r="B57" s="84" t="s">
        <v>29</v>
      </c>
      <c r="C57" s="84" t="s">
        <v>815</v>
      </c>
      <c r="D57" s="84" t="s">
        <v>342</v>
      </c>
      <c r="E57" s="84" t="s">
        <v>816</v>
      </c>
      <c r="F57" s="84">
        <v>0.0</v>
      </c>
      <c r="G57" s="84">
        <v>0.0</v>
      </c>
      <c r="H57" s="85">
        <v>3000.0</v>
      </c>
      <c r="I57" s="84" t="s">
        <v>663</v>
      </c>
      <c r="J57" s="84" t="s">
        <v>329</v>
      </c>
      <c r="K57" s="84" t="s">
        <v>512</v>
      </c>
      <c r="L57" s="84"/>
      <c r="M57" s="84"/>
      <c r="N57" s="86"/>
      <c r="O57" s="86"/>
      <c r="P57" s="87" t="str">
        <f t="shared" si="1"/>
        <v>Daniel Hamilton</v>
      </c>
      <c r="Q57" s="87" t="str">
        <f t="array" ref="Q57">if((countif(Ghosts!A:A,$P57)+countif(EPS!A:A,$P57))&gt;0,$P57,index(Index_of_Stuff!A:A,match($P57,Index_of_Stuff!C:C,0)))</f>
        <v>Daniel Hamilton</v>
      </c>
      <c r="R57" s="87" t="str">
        <f t="array" ref="R57">index(Index_of_Stuff!F:F,match($J57,Index_of_Stuff!H:H,0))</f>
        <v>OKC</v>
      </c>
      <c r="S57" s="87" t="str">
        <f t="array" ref="S57">index(Index_of_Stuff!F:F,match($K57,Index_of_Stuff!H:H,0))</f>
        <v>SAC</v>
      </c>
    </row>
    <row r="58">
      <c r="A58" s="84" t="s">
        <v>817</v>
      </c>
      <c r="B58" s="84" t="s">
        <v>29</v>
      </c>
      <c r="C58" s="84" t="s">
        <v>818</v>
      </c>
      <c r="D58" s="84" t="s">
        <v>237</v>
      </c>
      <c r="E58" s="84" t="s">
        <v>819</v>
      </c>
      <c r="F58" s="84">
        <v>23.9</v>
      </c>
      <c r="G58" s="84">
        <v>9.0</v>
      </c>
      <c r="H58" s="85">
        <v>5700.0</v>
      </c>
      <c r="I58" s="84" t="s">
        <v>643</v>
      </c>
      <c r="J58" s="84" t="s">
        <v>235</v>
      </c>
      <c r="K58" s="84" t="s">
        <v>644</v>
      </c>
      <c r="L58" s="84" t="s">
        <v>820</v>
      </c>
      <c r="M58" s="84" t="s">
        <v>821</v>
      </c>
      <c r="N58" s="86"/>
      <c r="O58" s="86"/>
      <c r="P58" s="87" t="str">
        <f t="shared" si="1"/>
        <v>Danilo Gallinari</v>
      </c>
      <c r="Q58" s="87" t="str">
        <f t="array" ref="Q58">if((countif(Ghosts!A:A,$P58)+countif(EPS!A:A,$P58))&gt;0,$P58,index(Index_of_Stuff!A:A,match($P58,Index_of_Stuff!C:C,0)))</f>
        <v>Danilo Gallinari</v>
      </c>
      <c r="R58" s="87" t="str">
        <f t="array" ref="R58">index(Index_of_Stuff!F:F,match($J58,Index_of_Stuff!H:H,0))</f>
        <v>LAC</v>
      </c>
      <c r="S58" s="87" t="str">
        <f t="array" ref="S58">index(Index_of_Stuff!F:F,match($K58,Index_of_Stuff!H:H,0))</f>
        <v>SAS</v>
      </c>
    </row>
    <row r="59">
      <c r="A59" s="84" t="s">
        <v>822</v>
      </c>
      <c r="B59" s="84" t="s">
        <v>28</v>
      </c>
      <c r="C59" s="84" t="s">
        <v>823</v>
      </c>
      <c r="D59" s="84" t="s">
        <v>382</v>
      </c>
      <c r="E59" s="84" t="s">
        <v>824</v>
      </c>
      <c r="F59" s="84">
        <v>22.7</v>
      </c>
      <c r="G59" s="84">
        <v>10.0</v>
      </c>
      <c r="H59" s="85">
        <v>4500.0</v>
      </c>
      <c r="I59" s="84" t="s">
        <v>643</v>
      </c>
      <c r="J59" s="84" t="s">
        <v>644</v>
      </c>
      <c r="K59" s="84" t="s">
        <v>235</v>
      </c>
      <c r="L59" s="84"/>
      <c r="M59" s="84"/>
      <c r="N59" s="86"/>
      <c r="O59" s="86"/>
      <c r="P59" s="87" t="str">
        <f t="shared" si="1"/>
        <v>Danny Green</v>
      </c>
      <c r="Q59" s="87" t="str">
        <f t="array" ref="Q59">if((countif(Ghosts!A:A,$P59)+countif(EPS!A:A,$P59))&gt;0,$P59,index(Index_of_Stuff!A:A,match($P59,Index_of_Stuff!C:C,0)))</f>
        <v>Danny Green</v>
      </c>
      <c r="R59" s="87" t="str">
        <f t="array" ref="R59">index(Index_of_Stuff!F:F,match($J59,Index_of_Stuff!H:H,0))</f>
        <v>SAS</v>
      </c>
      <c r="S59" s="87" t="str">
        <f t="array" ref="S59">index(Index_of_Stuff!F:F,match($K59,Index_of_Stuff!H:H,0))</f>
        <v>LAC</v>
      </c>
    </row>
    <row r="60">
      <c r="A60" s="84" t="s">
        <v>825</v>
      </c>
      <c r="B60" s="84" t="s">
        <v>29</v>
      </c>
      <c r="C60" s="84" t="s">
        <v>826</v>
      </c>
      <c r="D60" s="84" t="s">
        <v>534</v>
      </c>
      <c r="E60" s="84" t="s">
        <v>827</v>
      </c>
      <c r="F60" s="84">
        <v>14.2</v>
      </c>
      <c r="G60" s="84">
        <v>10.0</v>
      </c>
      <c r="H60" s="85">
        <v>3200.0</v>
      </c>
      <c r="I60" s="84" t="s">
        <v>638</v>
      </c>
      <c r="J60" s="84" t="s">
        <v>639</v>
      </c>
      <c r="K60" s="84" t="s">
        <v>204</v>
      </c>
      <c r="L60" s="84"/>
      <c r="M60" s="84"/>
      <c r="N60" s="86"/>
      <c r="O60" s="86"/>
      <c r="P60" s="87" t="str">
        <f t="shared" si="1"/>
        <v>Dante Cunningham</v>
      </c>
      <c r="Q60" s="87" t="str">
        <f t="array" ref="Q60">if((countif(Ghosts!A:A,$P60)+countif(EPS!A:A,$P60))&gt;0,$P60,index(Index_of_Stuff!A:A,match($P60,Index_of_Stuff!C:C,0)))</f>
        <v>Dante Cunningham</v>
      </c>
      <c r="R60" s="87" t="str">
        <f t="array" ref="R60">index(Index_of_Stuff!F:F,match($J60,Index_of_Stuff!H:H,0))</f>
        <v>NOP</v>
      </c>
      <c r="S60" s="87" t="str">
        <f t="array" ref="S60">index(Index_of_Stuff!F:F,match($K60,Index_of_Stuff!H:H,0))</f>
        <v>IND</v>
      </c>
    </row>
    <row r="61">
      <c r="A61" s="84" t="s">
        <v>828</v>
      </c>
      <c r="B61" s="84" t="s">
        <v>30</v>
      </c>
      <c r="C61" s="84" t="s">
        <v>829</v>
      </c>
      <c r="D61" s="84" t="s">
        <v>590</v>
      </c>
      <c r="E61" s="84" t="s">
        <v>830</v>
      </c>
      <c r="F61" s="84">
        <v>15.7</v>
      </c>
      <c r="G61" s="84">
        <v>9.0</v>
      </c>
      <c r="H61" s="85">
        <v>3800.0</v>
      </c>
      <c r="I61" s="84" t="s">
        <v>648</v>
      </c>
      <c r="J61" s="84" t="s">
        <v>566</v>
      </c>
      <c r="K61" s="84" t="s">
        <v>172</v>
      </c>
      <c r="L61" s="84"/>
      <c r="M61" s="84"/>
      <c r="N61" s="86"/>
      <c r="O61" s="86"/>
      <c r="P61" s="87" t="str">
        <f t="shared" si="1"/>
        <v>Dario Saric</v>
      </c>
      <c r="Q61" s="87" t="str">
        <f t="array" ref="Q61">if((countif(Ghosts!A:A,$P61)+countif(EPS!A:A,$P61))&gt;0,$P61,index(Index_of_Stuff!A:A,match($P61,Index_of_Stuff!C:C,0)))</f>
        <v>Dario Saric</v>
      </c>
      <c r="R61" s="87" t="str">
        <f t="array" ref="R61">index(Index_of_Stuff!F:F,match($J61,Index_of_Stuff!H:H,0))</f>
        <v>PHI</v>
      </c>
      <c r="S61" s="87" t="str">
        <f t="array" ref="S61">index(Index_of_Stuff!F:F,match($K61,Index_of_Stuff!H:H,0))</f>
        <v>UTA</v>
      </c>
    </row>
    <row r="62">
      <c r="A62" s="84" t="s">
        <v>831</v>
      </c>
      <c r="B62" s="84" t="s">
        <v>29</v>
      </c>
      <c r="C62" s="84" t="s">
        <v>832</v>
      </c>
      <c r="D62" s="84" t="s">
        <v>538</v>
      </c>
      <c r="E62" s="84" t="s">
        <v>833</v>
      </c>
      <c r="F62" s="84">
        <v>5.3</v>
      </c>
      <c r="G62" s="84">
        <v>10.0</v>
      </c>
      <c r="H62" s="85">
        <v>3000.0</v>
      </c>
      <c r="I62" s="84" t="s">
        <v>638</v>
      </c>
      <c r="J62" s="84" t="s">
        <v>639</v>
      </c>
      <c r="K62" s="84" t="s">
        <v>204</v>
      </c>
      <c r="L62" s="84"/>
      <c r="M62" s="84"/>
      <c r="N62" s="86"/>
      <c r="O62" s="86"/>
      <c r="P62" s="87" t="str">
        <f t="shared" si="1"/>
        <v>Darius Miller</v>
      </c>
      <c r="Q62" s="87" t="str">
        <f t="array" ref="Q62">if((countif(Ghosts!A:A,$P62)+countif(EPS!A:A,$P62))&gt;0,$P62,index(Index_of_Stuff!A:A,match($P62,Index_of_Stuff!C:C,0)))</f>
        <v>Darius Miller</v>
      </c>
      <c r="R62" s="87" t="str">
        <f t="array" ref="R62">index(Index_of_Stuff!F:F,match($J62,Index_of_Stuff!H:H,0))</f>
        <v>NOP</v>
      </c>
      <c r="S62" s="87" t="str">
        <f t="array" ref="S62">index(Index_of_Stuff!F:F,match($K62,Index_of_Stuff!H:H,0))</f>
        <v>IND</v>
      </c>
    </row>
    <row r="63">
      <c r="A63" s="84" t="s">
        <v>834</v>
      </c>
      <c r="B63" s="84" t="s">
        <v>30</v>
      </c>
      <c r="C63" s="84" t="s">
        <v>835</v>
      </c>
      <c r="D63" s="84" t="s">
        <v>504</v>
      </c>
      <c r="E63" s="84" t="s">
        <v>836</v>
      </c>
      <c r="F63" s="84">
        <v>4.6</v>
      </c>
      <c r="G63" s="84">
        <v>2.0</v>
      </c>
      <c r="H63" s="85">
        <v>3000.0</v>
      </c>
      <c r="I63" s="84" t="s">
        <v>652</v>
      </c>
      <c r="J63" s="84" t="s">
        <v>493</v>
      </c>
      <c r="K63" s="84" t="s">
        <v>653</v>
      </c>
      <c r="L63" s="84"/>
      <c r="M63" s="84"/>
      <c r="N63" s="86"/>
      <c r="O63" s="86"/>
      <c r="P63" s="87" t="str">
        <f t="shared" si="1"/>
        <v>Darrell Arthur</v>
      </c>
      <c r="Q63" s="87" t="str">
        <f t="array" ref="Q63">if((countif(Ghosts!A:A,$P63)+countif(EPS!A:A,$P63))&gt;0,$P63,index(Index_of_Stuff!A:A,match($P63,Index_of_Stuff!C:C,0)))</f>
        <v>Darrell Arthur</v>
      </c>
      <c r="R63" s="87" t="str">
        <f t="array" ref="R63">index(Index_of_Stuff!F:F,match($J63,Index_of_Stuff!H:H,0))</f>
        <v>DEN</v>
      </c>
      <c r="S63" s="87" t="str">
        <f t="array" ref="S63">index(Index_of_Stuff!F:F,match($K63,Index_of_Stuff!H:H,0))</f>
        <v>BRK</v>
      </c>
    </row>
    <row r="64">
      <c r="A64" s="84" t="s">
        <v>837</v>
      </c>
      <c r="B64" s="84" t="s">
        <v>27</v>
      </c>
      <c r="C64" s="84" t="s">
        <v>838</v>
      </c>
      <c r="D64" s="84" t="s">
        <v>203</v>
      </c>
      <c r="E64" s="84" t="s">
        <v>839</v>
      </c>
      <c r="F64" s="84">
        <v>30.4</v>
      </c>
      <c r="G64" s="84">
        <v>10.0</v>
      </c>
      <c r="H64" s="85">
        <v>6000.0</v>
      </c>
      <c r="I64" s="84" t="s">
        <v>638</v>
      </c>
      <c r="J64" s="84" t="s">
        <v>204</v>
      </c>
      <c r="K64" s="84" t="s">
        <v>639</v>
      </c>
      <c r="L64" s="84"/>
      <c r="M64" s="84"/>
      <c r="N64" s="86"/>
      <c r="O64" s="86"/>
      <c r="P64" s="87" t="str">
        <f t="shared" si="1"/>
        <v>Darren Collison</v>
      </c>
      <c r="Q64" s="87" t="str">
        <f t="array" ref="Q64">if((countif(Ghosts!A:A,$P64)+countif(EPS!A:A,$P64))&gt;0,$P64,index(Index_of_Stuff!A:A,match($P64,Index_of_Stuff!C:C,0)))</f>
        <v>Darren Collison</v>
      </c>
      <c r="R64" s="87" t="str">
        <f t="array" ref="R64">index(Index_of_Stuff!F:F,match($J64,Index_of_Stuff!H:H,0))</f>
        <v>IND</v>
      </c>
      <c r="S64" s="87" t="str">
        <f t="array" ref="S64">index(Index_of_Stuff!F:F,match($K64,Index_of_Stuff!H:H,0))</f>
        <v>NOP</v>
      </c>
    </row>
    <row r="65">
      <c r="A65" s="84" t="s">
        <v>840</v>
      </c>
      <c r="B65" s="84" t="s">
        <v>28</v>
      </c>
      <c r="C65" s="84" t="s">
        <v>841</v>
      </c>
      <c r="D65" s="84" t="s">
        <v>391</v>
      </c>
      <c r="E65" s="84" t="s">
        <v>842</v>
      </c>
      <c r="F65" s="84">
        <v>0.5</v>
      </c>
      <c r="G65" s="84">
        <v>1.0</v>
      </c>
      <c r="H65" s="85">
        <v>3000.0</v>
      </c>
      <c r="I65" s="84" t="s">
        <v>643</v>
      </c>
      <c r="J65" s="84" t="s">
        <v>644</v>
      </c>
      <c r="K65" s="84" t="s">
        <v>235</v>
      </c>
      <c r="L65" s="84"/>
      <c r="M65" s="84"/>
      <c r="N65" s="86"/>
      <c r="O65" s="86"/>
      <c r="P65" s="87" t="str">
        <f t="shared" si="1"/>
        <v>Darrun Hilliard</v>
      </c>
      <c r="Q65" s="87" t="str">
        <f t="array" ref="Q65">if((countif(Ghosts!A:A,$P65)+countif(EPS!A:A,$P65))&gt;0,$P65,index(Index_of_Stuff!A:A,match($P65,Index_of_Stuff!C:C,0)))</f>
        <v>Darrun Hilliard</v>
      </c>
      <c r="R65" s="87" t="str">
        <f t="array" ref="R65">index(Index_of_Stuff!F:F,match($J65,Index_of_Stuff!H:H,0))</f>
        <v>SAS</v>
      </c>
      <c r="S65" s="87" t="str">
        <f t="array" ref="S65">index(Index_of_Stuff!F:F,match($K65,Index_of_Stuff!H:H,0))</f>
        <v>LAC</v>
      </c>
    </row>
    <row r="66">
      <c r="A66" s="84" t="s">
        <v>843</v>
      </c>
      <c r="B66" s="84" t="s">
        <v>29</v>
      </c>
      <c r="C66" s="84" t="s">
        <v>844</v>
      </c>
      <c r="D66" s="84" t="s">
        <v>454</v>
      </c>
      <c r="E66" s="84" t="s">
        <v>845</v>
      </c>
      <c r="F66" s="84">
        <v>19.0</v>
      </c>
      <c r="G66" s="84">
        <v>8.0</v>
      </c>
      <c r="H66" s="85">
        <v>4500.0</v>
      </c>
      <c r="I66" s="84" t="s">
        <v>679</v>
      </c>
      <c r="J66" s="84" t="s">
        <v>450</v>
      </c>
      <c r="K66" s="84" t="s">
        <v>399</v>
      </c>
      <c r="L66" s="84" t="s">
        <v>669</v>
      </c>
      <c r="M66" s="84" t="s">
        <v>675</v>
      </c>
      <c r="N66" s="86"/>
      <c r="O66" s="86"/>
      <c r="P66" s="87" t="str">
        <f t="shared" si="1"/>
        <v>David Nwaba</v>
      </c>
      <c r="Q66" s="87" t="str">
        <f t="array" ref="Q66">if((countif(Ghosts!A:A,$P66)+countif(EPS!A:A,$P66))&gt;0,$P66,index(Index_of_Stuff!A:A,match($P66,Index_of_Stuff!C:C,0)))</f>
        <v>David Nwaba</v>
      </c>
      <c r="R66" s="87" t="str">
        <f t="array" ref="R66">index(Index_of_Stuff!F:F,match($J66,Index_of_Stuff!H:H,0))</f>
        <v>CHI</v>
      </c>
      <c r="S66" s="87" t="str">
        <f t="array" ref="S66">index(Index_of_Stuff!F:F,match($K66,Index_of_Stuff!H:H,0))</f>
        <v>TOR</v>
      </c>
    </row>
    <row r="67">
      <c r="A67" s="84" t="s">
        <v>846</v>
      </c>
      <c r="B67" s="84" t="s">
        <v>30</v>
      </c>
      <c r="C67" s="84" t="s">
        <v>698</v>
      </c>
      <c r="D67" s="84" t="s">
        <v>392</v>
      </c>
      <c r="E67" s="84" t="s">
        <v>847</v>
      </c>
      <c r="F67" s="84">
        <v>5.0</v>
      </c>
      <c r="G67" s="84">
        <v>6.0</v>
      </c>
      <c r="H67" s="85">
        <v>3000.0</v>
      </c>
      <c r="I67" s="84" t="s">
        <v>643</v>
      </c>
      <c r="J67" s="84" t="s">
        <v>644</v>
      </c>
      <c r="K67" s="84" t="s">
        <v>235</v>
      </c>
      <c r="L67" s="84"/>
      <c r="M67" s="84"/>
      <c r="N67" s="86"/>
      <c r="O67" s="86"/>
      <c r="P67" s="87" t="str">
        <f t="shared" si="1"/>
        <v>Davis Bertans</v>
      </c>
      <c r="Q67" s="87" t="str">
        <f t="array" ref="Q67">if((countif(Ghosts!A:A,$P67)+countif(EPS!A:A,$P67))&gt;0,$P67,index(Index_of_Stuff!A:A,match($P67,Index_of_Stuff!C:C,0)))</f>
        <v>Davis Bertans</v>
      </c>
      <c r="R67" s="87" t="str">
        <f t="array" ref="R67">index(Index_of_Stuff!F:F,match($J67,Index_of_Stuff!H:H,0))</f>
        <v>SAS</v>
      </c>
      <c r="S67" s="87" t="str">
        <f t="array" ref="S67">index(Index_of_Stuff!F:F,match($K67,Index_of_Stuff!H:H,0))</f>
        <v>LAC</v>
      </c>
    </row>
    <row r="68">
      <c r="A68" s="84" t="s">
        <v>848</v>
      </c>
      <c r="B68" s="84" t="s">
        <v>27</v>
      </c>
      <c r="C68" s="84" t="s">
        <v>849</v>
      </c>
      <c r="D68" s="84" t="s">
        <v>548</v>
      </c>
      <c r="E68" s="84" t="s">
        <v>850</v>
      </c>
      <c r="F68" s="84">
        <v>24.6</v>
      </c>
      <c r="G68" s="84">
        <v>9.0</v>
      </c>
      <c r="H68" s="85">
        <v>5500.0</v>
      </c>
      <c r="I68" s="84" t="s">
        <v>663</v>
      </c>
      <c r="J68" s="84" t="s">
        <v>512</v>
      </c>
      <c r="K68" s="84" t="s">
        <v>329</v>
      </c>
      <c r="L68" s="84"/>
      <c r="M68" s="84"/>
      <c r="N68" s="86"/>
      <c r="O68" s="86"/>
      <c r="P68" s="87" t="str">
        <f t="shared" si="1"/>
        <v>De'Aaron Fox</v>
      </c>
      <c r="Q68" s="87" t="str">
        <f t="array" ref="Q68">if((countif(Ghosts!A:A,$P68)+countif(EPS!A:A,$P68))&gt;0,$P68,index(Index_of_Stuff!A:A,match($P68,Index_of_Stuff!C:C,0)))</f>
        <v>De'Aaron Fox</v>
      </c>
      <c r="R68" s="87" t="str">
        <f t="array" ref="R68">index(Index_of_Stuff!F:F,match($J68,Index_of_Stuff!H:H,0))</f>
        <v>SAC</v>
      </c>
      <c r="S68" s="87" t="str">
        <f t="array" ref="S68">index(Index_of_Stuff!F:F,match($K68,Index_of_Stuff!H:H,0))</f>
        <v>OKC</v>
      </c>
    </row>
    <row r="69">
      <c r="A69" s="84" t="s">
        <v>851</v>
      </c>
      <c r="B69" s="84" t="s">
        <v>31</v>
      </c>
      <c r="C69" s="84" t="s">
        <v>852</v>
      </c>
      <c r="D69" s="84" t="s">
        <v>239</v>
      </c>
      <c r="E69" s="84" t="s">
        <v>853</v>
      </c>
      <c r="F69" s="84">
        <v>33.9</v>
      </c>
      <c r="G69" s="84">
        <v>9.0</v>
      </c>
      <c r="H69" s="85">
        <v>7600.0</v>
      </c>
      <c r="I69" s="84" t="s">
        <v>643</v>
      </c>
      <c r="J69" s="84" t="s">
        <v>235</v>
      </c>
      <c r="K69" s="84" t="s">
        <v>644</v>
      </c>
      <c r="L69" s="84"/>
      <c r="M69" s="84"/>
      <c r="N69" s="86"/>
      <c r="O69" s="86"/>
      <c r="P69" s="87" t="str">
        <f t="shared" si="1"/>
        <v>DeAndre Jordan</v>
      </c>
      <c r="Q69" s="87" t="str">
        <f t="array" ref="Q69">if((countif(Ghosts!A:A,$P69)+countif(EPS!A:A,$P69))&gt;0,$P69,index(Index_of_Stuff!A:A,match($P69,Index_of_Stuff!C:C,0)))</f>
        <v>DeAndre Jordan</v>
      </c>
      <c r="R69" s="87" t="str">
        <f t="array" ref="R69">index(Index_of_Stuff!F:F,match($J69,Index_of_Stuff!H:H,0))</f>
        <v>LAC</v>
      </c>
      <c r="S69" s="87" t="str">
        <f t="array" ref="S69">index(Index_of_Stuff!F:F,match($K69,Index_of_Stuff!H:H,0))</f>
        <v>SAS</v>
      </c>
    </row>
    <row r="70">
      <c r="A70" s="84" t="s">
        <v>854</v>
      </c>
      <c r="B70" s="84" t="s">
        <v>28</v>
      </c>
      <c r="C70" s="84" t="s">
        <v>852</v>
      </c>
      <c r="D70" s="84" t="s">
        <v>576</v>
      </c>
      <c r="E70" s="84" t="s">
        <v>855</v>
      </c>
      <c r="F70" s="84">
        <v>5.0</v>
      </c>
      <c r="G70" s="84">
        <v>6.0</v>
      </c>
      <c r="H70" s="85">
        <v>3000.0</v>
      </c>
      <c r="I70" s="84" t="s">
        <v>695</v>
      </c>
      <c r="J70" s="84" t="s">
        <v>565</v>
      </c>
      <c r="K70" s="84" t="s">
        <v>38</v>
      </c>
      <c r="L70" s="84"/>
      <c r="M70" s="84"/>
      <c r="N70" s="86"/>
      <c r="O70" s="86"/>
      <c r="P70" s="87" t="str">
        <f t="shared" si="1"/>
        <v>DeAndre Liggins</v>
      </c>
      <c r="Q70" s="87" t="str">
        <f t="array" ref="Q70">if((countif(Ghosts!A:A,$P70)+countif(EPS!A:A,$P70))&gt;0,$P70,index(Index_of_Stuff!A:A,match($P70,Index_of_Stuff!C:C,0)))</f>
        <v>DeAndre Liggins</v>
      </c>
      <c r="R70" s="87" t="str">
        <f t="array" ref="R70">index(Index_of_Stuff!F:F,match($J70,Index_of_Stuff!H:H,0))</f>
        <v>MIL</v>
      </c>
      <c r="S70" s="87" t="str">
        <f t="array" ref="S70">index(Index_of_Stuff!F:F,match($K70,Index_of_Stuff!H:H,0))</f>
        <v>CLE</v>
      </c>
    </row>
    <row r="71">
      <c r="A71" s="84" t="s">
        <v>856</v>
      </c>
      <c r="B71" s="84" t="s">
        <v>27</v>
      </c>
      <c r="C71" s="84" t="s">
        <v>857</v>
      </c>
      <c r="D71" s="84" t="s">
        <v>384</v>
      </c>
      <c r="E71" s="84" t="s">
        <v>858</v>
      </c>
      <c r="F71" s="84">
        <v>22.3</v>
      </c>
      <c r="G71" s="84">
        <v>10.0</v>
      </c>
      <c r="H71" s="85">
        <v>4100.0</v>
      </c>
      <c r="I71" s="84" t="s">
        <v>643</v>
      </c>
      <c r="J71" s="84" t="s">
        <v>644</v>
      </c>
      <c r="K71" s="84" t="s">
        <v>235</v>
      </c>
      <c r="L71" s="84"/>
      <c r="M71" s="84"/>
      <c r="N71" s="86"/>
      <c r="O71" s="86"/>
      <c r="P71" s="87" t="str">
        <f t="shared" si="1"/>
        <v>Dejounte Murray</v>
      </c>
      <c r="Q71" s="87" t="str">
        <f t="array" ref="Q71">if((countif(Ghosts!A:A,$P71)+countif(EPS!A:A,$P71))&gt;0,$P71,index(Index_of_Stuff!A:A,match($P71,Index_of_Stuff!C:C,0)))</f>
        <v>Dejounte Murray</v>
      </c>
      <c r="R71" s="87" t="str">
        <f t="array" ref="R71">index(Index_of_Stuff!F:F,match($J71,Index_of_Stuff!H:H,0))</f>
        <v>SAS</v>
      </c>
      <c r="S71" s="87" t="str">
        <f t="array" ref="S71">index(Index_of_Stuff!F:F,match($K71,Index_of_Stuff!H:H,0))</f>
        <v>LAC</v>
      </c>
    </row>
    <row r="72">
      <c r="A72" s="84" t="s">
        <v>859</v>
      </c>
      <c r="B72" s="84" t="s">
        <v>27</v>
      </c>
      <c r="C72" s="84" t="s">
        <v>860</v>
      </c>
      <c r="D72" s="84" t="s">
        <v>406</v>
      </c>
      <c r="E72" s="84" t="s">
        <v>726</v>
      </c>
      <c r="F72" s="84">
        <v>17.9</v>
      </c>
      <c r="G72" s="84">
        <v>9.0</v>
      </c>
      <c r="H72" s="85">
        <v>4000.0</v>
      </c>
      <c r="I72" s="84" t="s">
        <v>679</v>
      </c>
      <c r="J72" s="84" t="s">
        <v>399</v>
      </c>
      <c r="K72" s="84" t="s">
        <v>450</v>
      </c>
      <c r="L72" s="84"/>
      <c r="M72" s="84"/>
      <c r="N72" s="86"/>
      <c r="O72" s="86"/>
      <c r="P72" s="87" t="str">
        <f t="shared" si="1"/>
        <v>Delon Wright</v>
      </c>
      <c r="Q72" s="87" t="str">
        <f t="array" ref="Q72">if((countif(Ghosts!A:A,$P72)+countif(EPS!A:A,$P72))&gt;0,$P72,index(Index_of_Stuff!A:A,match($P72,Index_of_Stuff!C:C,0)))</f>
        <v>Delon Wright</v>
      </c>
      <c r="R72" s="87" t="str">
        <f t="array" ref="R72">index(Index_of_Stuff!F:F,match($J72,Index_of_Stuff!H:H,0))</f>
        <v>TOR</v>
      </c>
      <c r="S72" s="87" t="str">
        <f t="array" ref="S72">index(Index_of_Stuff!F:F,match($K72,Index_of_Stuff!H:H,0))</f>
        <v>CHI</v>
      </c>
    </row>
    <row r="73">
      <c r="A73" s="84" t="s">
        <v>861</v>
      </c>
      <c r="B73" s="84" t="s">
        <v>28</v>
      </c>
      <c r="C73" s="84" t="s">
        <v>862</v>
      </c>
      <c r="D73" s="84" t="s">
        <v>398</v>
      </c>
      <c r="E73" s="84" t="s">
        <v>863</v>
      </c>
      <c r="F73" s="84">
        <v>35.6</v>
      </c>
      <c r="G73" s="84">
        <v>9.0</v>
      </c>
      <c r="H73" s="85">
        <v>8100.0</v>
      </c>
      <c r="I73" s="84" t="s">
        <v>679</v>
      </c>
      <c r="J73" s="84" t="s">
        <v>399</v>
      </c>
      <c r="K73" s="84" t="s">
        <v>450</v>
      </c>
      <c r="L73" s="84"/>
      <c r="M73" s="84"/>
      <c r="N73" s="86"/>
      <c r="O73" s="86"/>
      <c r="P73" s="87" t="str">
        <f t="shared" si="1"/>
        <v>DeMar DeRozan</v>
      </c>
      <c r="Q73" s="87" t="str">
        <f t="array" ref="Q73">if((countif(Ghosts!A:A,$P73)+countif(EPS!A:A,$P73))&gt;0,$P73,index(Index_of_Stuff!A:A,match($P73,Index_of_Stuff!C:C,0)))</f>
        <v>DeMar DeRozan</v>
      </c>
      <c r="R73" s="87" t="str">
        <f t="array" ref="R73">index(Index_of_Stuff!F:F,match($J73,Index_of_Stuff!H:H,0))</f>
        <v>TOR</v>
      </c>
      <c r="S73" s="87" t="str">
        <f t="array" ref="S73">index(Index_of_Stuff!F:F,match($K73,Index_of_Stuff!H:H,0))</f>
        <v>CHI</v>
      </c>
    </row>
    <row r="74">
      <c r="A74" s="84" t="s">
        <v>864</v>
      </c>
      <c r="B74" s="84" t="s">
        <v>31</v>
      </c>
      <c r="C74" s="84" t="s">
        <v>865</v>
      </c>
      <c r="D74" s="84" t="s">
        <v>531</v>
      </c>
      <c r="E74" s="84" t="s">
        <v>866</v>
      </c>
      <c r="F74" s="84">
        <v>60.0</v>
      </c>
      <c r="G74" s="84">
        <v>10.0</v>
      </c>
      <c r="H74" s="85">
        <v>11800.0</v>
      </c>
      <c r="I74" s="84" t="s">
        <v>638</v>
      </c>
      <c r="J74" s="84" t="s">
        <v>639</v>
      </c>
      <c r="K74" s="84" t="s">
        <v>204</v>
      </c>
      <c r="L74" s="84"/>
      <c r="M74" s="84"/>
      <c r="N74" s="86"/>
      <c r="O74" s="86"/>
      <c r="P74" s="87" t="str">
        <f t="shared" si="1"/>
        <v>DeMarcus Cousins</v>
      </c>
      <c r="Q74" s="87" t="str">
        <f t="array" ref="Q74">if((countif(Ghosts!A:A,$P74)+countif(EPS!A:A,$P74))&gt;0,$P74,index(Index_of_Stuff!A:A,match($P74,Index_of_Stuff!C:C,0)))</f>
        <v>DeMarcus Cousins</v>
      </c>
      <c r="R74" s="87" t="str">
        <f t="array" ref="R74">index(Index_of_Stuff!F:F,match($J74,Index_of_Stuff!H:H,0))</f>
        <v>NOP</v>
      </c>
      <c r="S74" s="87" t="str">
        <f t="array" ref="S74">index(Index_of_Stuff!F:F,match($K74,Index_of_Stuff!H:H,0))</f>
        <v>IND</v>
      </c>
    </row>
    <row r="75">
      <c r="A75" s="84" t="s">
        <v>867</v>
      </c>
      <c r="B75" s="84" t="s">
        <v>29</v>
      </c>
      <c r="C75" s="84" t="s">
        <v>868</v>
      </c>
      <c r="D75" s="84" t="s">
        <v>102</v>
      </c>
      <c r="E75" s="84" t="s">
        <v>869</v>
      </c>
      <c r="F75" s="84">
        <v>29.9</v>
      </c>
      <c r="G75" s="84">
        <v>9.0</v>
      </c>
      <c r="H75" s="85">
        <v>6000.0</v>
      </c>
      <c r="I75" s="84" t="s">
        <v>652</v>
      </c>
      <c r="J75" s="84" t="s">
        <v>653</v>
      </c>
      <c r="K75" s="84" t="s">
        <v>493</v>
      </c>
      <c r="L75" s="84"/>
      <c r="M75" s="84"/>
      <c r="N75" s="86"/>
      <c r="O75" s="86"/>
      <c r="P75" s="87" t="str">
        <f t="shared" si="1"/>
        <v>DeMarre Carroll</v>
      </c>
      <c r="Q75" s="87" t="str">
        <f t="array" ref="Q75">if((countif(Ghosts!A:A,$P75)+countif(EPS!A:A,$P75))&gt;0,$P75,index(Index_of_Stuff!A:A,match($P75,Index_of_Stuff!C:C,0)))</f>
        <v>DeMarre Carroll</v>
      </c>
      <c r="R75" s="87" t="str">
        <f t="array" ref="R75">index(Index_of_Stuff!F:F,match($J75,Index_of_Stuff!H:H,0))</f>
        <v>BRK</v>
      </c>
      <c r="S75" s="87" t="str">
        <f t="array" ref="S75">index(Index_of_Stuff!F:F,match($K75,Index_of_Stuff!H:H,0))</f>
        <v>DEN</v>
      </c>
    </row>
    <row r="76">
      <c r="A76" s="84" t="s">
        <v>870</v>
      </c>
      <c r="B76" s="84" t="s">
        <v>27</v>
      </c>
      <c r="C76" s="84" t="s">
        <v>871</v>
      </c>
      <c r="D76" s="84" t="s">
        <v>872</v>
      </c>
      <c r="E76" s="84" t="s">
        <v>873</v>
      </c>
      <c r="F76" s="84">
        <v>22.9</v>
      </c>
      <c r="G76" s="84">
        <v>9.0</v>
      </c>
      <c r="H76" s="85">
        <v>5100.0</v>
      </c>
      <c r="I76" s="84" t="s">
        <v>723</v>
      </c>
      <c r="J76" s="84" t="s">
        <v>475</v>
      </c>
      <c r="K76" s="84" t="s">
        <v>400</v>
      </c>
      <c r="L76" s="84"/>
      <c r="M76" s="84"/>
      <c r="N76" s="86"/>
      <c r="O76" s="86"/>
      <c r="P76" s="87" t="str">
        <f t="shared" si="1"/>
        <v>Dennis Smith Jr.</v>
      </c>
      <c r="Q76" s="87" t="str">
        <f t="array" ref="Q76">if((countif(Ghosts!A:A,$P76)+countif(EPS!A:A,$P76))&gt;0,$P76,index(Index_of_Stuff!A:A,match($P76,Index_of_Stuff!C:C,0)))</f>
        <v>Dennis Smith</v>
      </c>
      <c r="R76" s="87" t="str">
        <f t="array" ref="R76">index(Index_of_Stuff!F:F,match($J76,Index_of_Stuff!H:H,0))</f>
        <v>DAL</v>
      </c>
      <c r="S76" s="87" t="str">
        <f t="array" ref="S76">index(Index_of_Stuff!F:F,match($K76,Index_of_Stuff!H:H,0))</f>
        <v>WAS</v>
      </c>
    </row>
    <row r="77">
      <c r="A77" s="84" t="s">
        <v>874</v>
      </c>
      <c r="B77" s="84" t="s">
        <v>29</v>
      </c>
      <c r="C77" s="84" t="s">
        <v>875</v>
      </c>
      <c r="D77" s="84" t="s">
        <v>457</v>
      </c>
      <c r="E77" s="84" t="s">
        <v>876</v>
      </c>
      <c r="F77" s="84">
        <v>20.4</v>
      </c>
      <c r="G77" s="84">
        <v>8.0</v>
      </c>
      <c r="H77" s="85">
        <v>4200.0</v>
      </c>
      <c r="I77" s="84" t="s">
        <v>679</v>
      </c>
      <c r="J77" s="84" t="s">
        <v>450</v>
      </c>
      <c r="K77" s="84" t="s">
        <v>399</v>
      </c>
      <c r="L77" s="84"/>
      <c r="M77" s="84"/>
      <c r="N77" s="86"/>
      <c r="O77" s="86"/>
      <c r="P77" s="87" t="str">
        <f t="shared" si="1"/>
        <v>Denzel Valentine</v>
      </c>
      <c r="Q77" s="87" t="str">
        <f t="array" ref="Q77">if((countif(Ghosts!A:A,$P77)+countif(EPS!A:A,$P77))&gt;0,$P77,index(Index_of_Stuff!A:A,match($P77,Index_of_Stuff!C:C,0)))</f>
        <v>Denzel Valentine</v>
      </c>
      <c r="R77" s="87" t="str">
        <f t="array" ref="R77">index(Index_of_Stuff!F:F,match($J77,Index_of_Stuff!H:H,0))</f>
        <v>CHI</v>
      </c>
      <c r="S77" s="87" t="str">
        <f t="array" ref="S77">index(Index_of_Stuff!F:F,match($K77,Index_of_Stuff!H:H,0))</f>
        <v>TOR</v>
      </c>
    </row>
    <row r="78">
      <c r="A78" s="84" t="s">
        <v>877</v>
      </c>
      <c r="B78" s="84" t="s">
        <v>30</v>
      </c>
      <c r="C78" s="84" t="s">
        <v>878</v>
      </c>
      <c r="D78" s="84" t="s">
        <v>421</v>
      </c>
      <c r="E78" s="84" t="s">
        <v>879</v>
      </c>
      <c r="F78" s="84">
        <v>21.4</v>
      </c>
      <c r="G78" s="84">
        <v>10.0</v>
      </c>
      <c r="H78" s="85">
        <v>4800.0</v>
      </c>
      <c r="I78" s="84" t="s">
        <v>648</v>
      </c>
      <c r="J78" s="84" t="s">
        <v>172</v>
      </c>
      <c r="K78" s="84" t="s">
        <v>566</v>
      </c>
      <c r="L78" s="84"/>
      <c r="M78" s="84"/>
      <c r="N78" s="86"/>
      <c r="O78" s="86"/>
      <c r="P78" s="87" t="str">
        <f t="shared" si="1"/>
        <v>Derrick Favors</v>
      </c>
      <c r="Q78" s="87" t="str">
        <f t="array" ref="Q78">if((countif(Ghosts!A:A,$P78)+countif(EPS!A:A,$P78))&gt;0,$P78,index(Index_of_Stuff!A:A,match($P78,Index_of_Stuff!C:C,0)))</f>
        <v>Derrick Favors</v>
      </c>
      <c r="R78" s="87" t="str">
        <f t="array" ref="R78">index(Index_of_Stuff!F:F,match($J78,Index_of_Stuff!H:H,0))</f>
        <v>UTA</v>
      </c>
      <c r="S78" s="87" t="str">
        <f t="array" ref="S78">index(Index_of_Stuff!F:F,match($K78,Index_of_Stuff!H:H,0))</f>
        <v>PHI</v>
      </c>
    </row>
    <row r="79">
      <c r="A79" s="84" t="s">
        <v>880</v>
      </c>
      <c r="B79" s="84" t="s">
        <v>27</v>
      </c>
      <c r="C79" s="84" t="s">
        <v>878</v>
      </c>
      <c r="D79" s="84" t="s">
        <v>145</v>
      </c>
      <c r="E79" s="84" t="s">
        <v>881</v>
      </c>
      <c r="F79" s="84">
        <v>19.9</v>
      </c>
      <c r="G79" s="84">
        <v>6.0</v>
      </c>
      <c r="H79" s="85">
        <v>4500.0</v>
      </c>
      <c r="I79" s="84" t="s">
        <v>695</v>
      </c>
      <c r="J79" s="84" t="s">
        <v>38</v>
      </c>
      <c r="K79" s="84" t="s">
        <v>565</v>
      </c>
      <c r="L79" s="84"/>
      <c r="M79" s="84"/>
      <c r="N79" s="86"/>
      <c r="O79" s="86"/>
      <c r="P79" s="87" t="str">
        <f t="shared" si="1"/>
        <v>Derrick Rose</v>
      </c>
      <c r="Q79" s="87" t="str">
        <f t="array" ref="Q79">if((countif(Ghosts!A:A,$P79)+countif(EPS!A:A,$P79))&gt;0,$P79,index(Index_of_Stuff!A:A,match($P79,Index_of_Stuff!C:C,0)))</f>
        <v>Derrick Rose</v>
      </c>
      <c r="R79" s="87" t="str">
        <f t="array" ref="R79">index(Index_of_Stuff!F:F,match($J79,Index_of_Stuff!H:H,0))</f>
        <v>CLE</v>
      </c>
      <c r="S79" s="87" t="str">
        <f t="array" ref="S79">index(Index_of_Stuff!F:F,match($K79,Index_of_Stuff!H:H,0))</f>
        <v>MIL</v>
      </c>
    </row>
    <row r="80">
      <c r="A80" s="84" t="s">
        <v>882</v>
      </c>
      <c r="B80" s="84" t="s">
        <v>27</v>
      </c>
      <c r="C80" s="84" t="s">
        <v>878</v>
      </c>
      <c r="D80" s="84" t="s">
        <v>393</v>
      </c>
      <c r="E80" s="84" t="s">
        <v>883</v>
      </c>
      <c r="F80" s="84">
        <v>4.3</v>
      </c>
      <c r="G80" s="84">
        <v>4.0</v>
      </c>
      <c r="H80" s="85">
        <v>3000.0</v>
      </c>
      <c r="I80" s="84" t="s">
        <v>643</v>
      </c>
      <c r="J80" s="84" t="s">
        <v>644</v>
      </c>
      <c r="K80" s="84" t="s">
        <v>235</v>
      </c>
      <c r="L80" s="84" t="s">
        <v>669</v>
      </c>
      <c r="M80" s="84" t="s">
        <v>884</v>
      </c>
      <c r="N80" s="86"/>
      <c r="O80" s="86"/>
      <c r="P80" s="87" t="str">
        <f t="shared" si="1"/>
        <v>Derrick White</v>
      </c>
      <c r="Q80" s="87" t="str">
        <f t="array" ref="Q80">if((countif(Ghosts!A:A,$P80)+countif(EPS!A:A,$P80))&gt;0,$P80,index(Index_of_Stuff!A:A,match($P80,Index_of_Stuff!C:C,0)))</f>
        <v>Derrick White</v>
      </c>
      <c r="R80" s="87" t="str">
        <f t="array" ref="R80">index(Index_of_Stuff!F:F,match($J80,Index_of_Stuff!H:H,0))</f>
        <v>SAS</v>
      </c>
      <c r="S80" s="87" t="str">
        <f t="array" ref="S80">index(Index_of_Stuff!F:F,match($K80,Index_of_Stuff!H:H,0))</f>
        <v>LAC</v>
      </c>
    </row>
    <row r="81">
      <c r="A81" s="84" t="s">
        <v>885</v>
      </c>
      <c r="B81" s="84" t="s">
        <v>28</v>
      </c>
      <c r="C81" s="84" t="s">
        <v>886</v>
      </c>
      <c r="D81" s="84" t="s">
        <v>483</v>
      </c>
      <c r="E81" s="84" t="s">
        <v>887</v>
      </c>
      <c r="F81" s="84">
        <v>16.3</v>
      </c>
      <c r="G81" s="84">
        <v>7.0</v>
      </c>
      <c r="H81" s="85">
        <v>3800.0</v>
      </c>
      <c r="I81" s="84" t="s">
        <v>723</v>
      </c>
      <c r="J81" s="84" t="s">
        <v>475</v>
      </c>
      <c r="K81" s="84" t="s">
        <v>400</v>
      </c>
      <c r="L81" s="84"/>
      <c r="M81" s="84"/>
      <c r="N81" s="86"/>
      <c r="O81" s="86"/>
      <c r="P81" s="87" t="str">
        <f t="shared" si="1"/>
        <v>Devin Harris</v>
      </c>
      <c r="Q81" s="87" t="str">
        <f t="array" ref="Q81">if((countif(Ghosts!A:A,$P81)+countif(EPS!A:A,$P81))&gt;0,$P81,index(Index_of_Stuff!A:A,match($P81,Index_of_Stuff!C:C,0)))</f>
        <v>Devin Harris</v>
      </c>
      <c r="R81" s="87" t="str">
        <f t="array" ref="R81">index(Index_of_Stuff!F:F,match($J81,Index_of_Stuff!H:H,0))</f>
        <v>DAL</v>
      </c>
      <c r="S81" s="87" t="str">
        <f t="array" ref="S81">index(Index_of_Stuff!F:F,match($K81,Index_of_Stuff!H:H,0))</f>
        <v>WAS</v>
      </c>
    </row>
    <row r="82">
      <c r="A82" s="84" t="s">
        <v>888</v>
      </c>
      <c r="B82" s="84" t="s">
        <v>29</v>
      </c>
      <c r="C82" s="84" t="s">
        <v>886</v>
      </c>
      <c r="D82" s="84" t="s">
        <v>445</v>
      </c>
      <c r="E82" s="84" t="s">
        <v>889</v>
      </c>
      <c r="F82" s="84">
        <v>0.0</v>
      </c>
      <c r="G82" s="84">
        <v>0.0</v>
      </c>
      <c r="H82" s="85">
        <v>3000.0</v>
      </c>
      <c r="I82" s="84" t="s">
        <v>723</v>
      </c>
      <c r="J82" s="84" t="s">
        <v>400</v>
      </c>
      <c r="K82" s="84" t="s">
        <v>475</v>
      </c>
      <c r="L82" s="84" t="s">
        <v>669</v>
      </c>
      <c r="M82" s="84" t="s">
        <v>760</v>
      </c>
      <c r="N82" s="86"/>
      <c r="O82" s="86"/>
      <c r="P82" s="87" t="str">
        <f t="shared" si="1"/>
        <v>Devin Robinson</v>
      </c>
      <c r="Q82" s="87" t="str">
        <f t="array" ref="Q82">if((countif(Ghosts!A:A,$P82)+countif(EPS!A:A,$P82))&gt;0,$P82,index(Index_of_Stuff!A:A,match($P82,Index_of_Stuff!C:C,0)))</f>
        <v>Devin Robinson</v>
      </c>
      <c r="R82" s="87" t="str">
        <f t="array" ref="R82">index(Index_of_Stuff!F:F,match($J82,Index_of_Stuff!H:H,0))</f>
        <v>WAS</v>
      </c>
      <c r="S82" s="87" t="str">
        <f t="array" ref="S82">index(Index_of_Stuff!F:F,match($K82,Index_of_Stuff!H:H,0))</f>
        <v>DAL</v>
      </c>
    </row>
    <row r="83">
      <c r="A83" s="84" t="s">
        <v>890</v>
      </c>
      <c r="B83" s="84" t="s">
        <v>31</v>
      </c>
      <c r="C83" s="84" t="s">
        <v>891</v>
      </c>
      <c r="D83" s="84" t="s">
        <v>289</v>
      </c>
      <c r="E83" s="84" t="s">
        <v>698</v>
      </c>
      <c r="F83" s="84">
        <v>5.9</v>
      </c>
      <c r="G83" s="84">
        <v>1.0</v>
      </c>
      <c r="H83" s="85">
        <v>3000.0</v>
      </c>
      <c r="I83" s="84" t="s">
        <v>674</v>
      </c>
      <c r="J83" s="84" t="s">
        <v>261</v>
      </c>
      <c r="K83" s="84" t="s">
        <v>330</v>
      </c>
      <c r="L83" s="84"/>
      <c r="M83" s="84"/>
      <c r="N83" s="86"/>
      <c r="O83" s="86"/>
      <c r="P83" s="87" t="str">
        <f t="shared" si="1"/>
        <v>Deyonta Davis</v>
      </c>
      <c r="Q83" s="87" t="str">
        <f t="array" ref="Q83">if((countif(Ghosts!A:A,$P83)+countif(EPS!A:A,$P83))&gt;0,$P83,index(Index_of_Stuff!A:A,match($P83,Index_of_Stuff!C:C,0)))</f>
        <v>Deyonta Davis</v>
      </c>
      <c r="R83" s="87" t="str">
        <f t="array" ref="R83">index(Index_of_Stuff!F:F,match($J83,Index_of_Stuff!H:H,0))</f>
        <v>MEM</v>
      </c>
      <c r="S83" s="87" t="str">
        <f t="array" ref="S83">index(Index_of_Stuff!F:F,match($K83,Index_of_Stuff!H:H,0))</f>
        <v>POR</v>
      </c>
    </row>
    <row r="84">
      <c r="A84" s="84" t="s">
        <v>892</v>
      </c>
      <c r="B84" s="84" t="s">
        <v>29</v>
      </c>
      <c r="C84" s="84" t="s">
        <v>893</v>
      </c>
      <c r="D84" s="84" t="s">
        <v>281</v>
      </c>
      <c r="E84" s="84" t="s">
        <v>894</v>
      </c>
      <c r="F84" s="84">
        <v>17.3</v>
      </c>
      <c r="G84" s="84">
        <v>10.0</v>
      </c>
      <c r="H84" s="85">
        <v>3700.0</v>
      </c>
      <c r="I84" s="84" t="s">
        <v>674</v>
      </c>
      <c r="J84" s="84" t="s">
        <v>261</v>
      </c>
      <c r="K84" s="84" t="s">
        <v>330</v>
      </c>
      <c r="L84" s="84"/>
      <c r="M84" s="84"/>
      <c r="N84" s="86"/>
      <c r="O84" s="86"/>
      <c r="P84" s="87" t="str">
        <f t="shared" si="1"/>
        <v>Dillon Brooks</v>
      </c>
      <c r="Q84" s="87" t="str">
        <f t="array" ref="Q84">if((countif(Ghosts!A:A,$P84)+countif(EPS!A:A,$P84))&gt;0,$P84,index(Index_of_Stuff!A:A,match($P84,Index_of_Stuff!C:C,0)))</f>
        <v>Dillon Brooks</v>
      </c>
      <c r="R84" s="87" t="str">
        <f t="array" ref="R84">index(Index_of_Stuff!F:F,match($J84,Index_of_Stuff!H:H,0))</f>
        <v>MEM</v>
      </c>
      <c r="S84" s="87" t="str">
        <f t="array" ref="S84">index(Index_of_Stuff!F:F,match($K84,Index_of_Stuff!H:H,0))</f>
        <v>POR</v>
      </c>
    </row>
    <row r="85">
      <c r="A85" s="84" t="s">
        <v>895</v>
      </c>
      <c r="B85" s="84" t="s">
        <v>30</v>
      </c>
      <c r="C85" s="84" t="s">
        <v>896</v>
      </c>
      <c r="D85" s="84" t="s">
        <v>479</v>
      </c>
      <c r="E85" s="84" t="s">
        <v>897</v>
      </c>
      <c r="F85" s="84">
        <v>20.7</v>
      </c>
      <c r="G85" s="84">
        <v>11.0</v>
      </c>
      <c r="H85" s="85">
        <v>4800.0</v>
      </c>
      <c r="I85" s="84" t="s">
        <v>723</v>
      </c>
      <c r="J85" s="84" t="s">
        <v>475</v>
      </c>
      <c r="K85" s="84" t="s">
        <v>400</v>
      </c>
      <c r="L85" s="84"/>
      <c r="M85" s="84"/>
      <c r="N85" s="86"/>
      <c r="O85" s="86"/>
      <c r="P85" s="87" t="str">
        <f t="shared" si="1"/>
        <v>Dirk Nowitzki</v>
      </c>
      <c r="Q85" s="87" t="str">
        <f t="array" ref="Q85">if((countif(Ghosts!A:A,$P85)+countif(EPS!A:A,$P85))&gt;0,$P85,index(Index_of_Stuff!A:A,match($P85,Index_of_Stuff!C:C,0)))</f>
        <v>Dirk Nowitzki</v>
      </c>
      <c r="R85" s="87" t="str">
        <f t="array" ref="R85">index(Index_of_Stuff!F:F,match($J85,Index_of_Stuff!H:H,0))</f>
        <v>DAL</v>
      </c>
      <c r="S85" s="87" t="str">
        <f t="array" ref="S85">index(Index_of_Stuff!F:F,match($K85,Index_of_Stuff!H:H,0))</f>
        <v>WAS</v>
      </c>
    </row>
    <row r="86">
      <c r="A86" s="84" t="s">
        <v>898</v>
      </c>
      <c r="B86" s="84" t="s">
        <v>30</v>
      </c>
      <c r="C86" s="84" t="s">
        <v>899</v>
      </c>
      <c r="D86" s="84" t="s">
        <v>213</v>
      </c>
      <c r="E86" s="84" t="s">
        <v>900</v>
      </c>
      <c r="F86" s="84">
        <v>29.9</v>
      </c>
      <c r="G86" s="84">
        <v>10.0</v>
      </c>
      <c r="H86" s="85">
        <v>5700.0</v>
      </c>
      <c r="I86" s="84" t="s">
        <v>638</v>
      </c>
      <c r="J86" s="84" t="s">
        <v>204</v>
      </c>
      <c r="K86" s="84" t="s">
        <v>639</v>
      </c>
      <c r="L86" s="84" t="s">
        <v>820</v>
      </c>
      <c r="M86" s="84" t="s">
        <v>901</v>
      </c>
      <c r="N86" s="86"/>
      <c r="O86" s="86"/>
      <c r="P86" s="87" t="str">
        <f t="shared" si="1"/>
        <v>Domantas Sabonis</v>
      </c>
      <c r="Q86" s="87" t="str">
        <f t="array" ref="Q86">if((countif(Ghosts!A:A,$P86)+countif(EPS!A:A,$P86))&gt;0,$P86,index(Index_of_Stuff!A:A,match($P86,Index_of_Stuff!C:C,0)))</f>
        <v>Domantas Sabonis</v>
      </c>
      <c r="R86" s="87" t="str">
        <f t="array" ref="R86">index(Index_of_Stuff!F:F,match($J86,Index_of_Stuff!H:H,0))</f>
        <v>IND</v>
      </c>
      <c r="S86" s="87" t="str">
        <f t="array" ref="S86">index(Index_of_Stuff!F:F,match($K86,Index_of_Stuff!H:H,0))</f>
        <v>NOP</v>
      </c>
    </row>
    <row r="87">
      <c r="A87" s="84" t="s">
        <v>902</v>
      </c>
      <c r="B87" s="84" t="s">
        <v>28</v>
      </c>
      <c r="C87" s="84" t="s">
        <v>903</v>
      </c>
      <c r="D87" s="84" t="s">
        <v>420</v>
      </c>
      <c r="E87" s="84" t="s">
        <v>904</v>
      </c>
      <c r="F87" s="84">
        <v>22.7</v>
      </c>
      <c r="G87" s="84">
        <v>10.0</v>
      </c>
      <c r="H87" s="85">
        <v>5200.0</v>
      </c>
      <c r="I87" s="84" t="s">
        <v>648</v>
      </c>
      <c r="J87" s="84" t="s">
        <v>172</v>
      </c>
      <c r="K87" s="84" t="s">
        <v>566</v>
      </c>
      <c r="L87" s="84"/>
      <c r="M87" s="84"/>
      <c r="N87" s="86"/>
      <c r="O87" s="86"/>
      <c r="P87" s="87" t="str">
        <f t="shared" si="1"/>
        <v>Donovan Mitchell</v>
      </c>
      <c r="Q87" s="87" t="str">
        <f t="array" ref="Q87">if((countif(Ghosts!A:A,$P87)+countif(EPS!A:A,$P87))&gt;0,$P87,index(Index_of_Stuff!A:A,match($P87,Index_of_Stuff!C:C,0)))</f>
        <v>Donovan Mitchell</v>
      </c>
      <c r="R87" s="87" t="str">
        <f t="array" ref="R87">index(Index_of_Stuff!F:F,match($J87,Index_of_Stuff!H:H,0))</f>
        <v>UTA</v>
      </c>
      <c r="S87" s="87" t="str">
        <f t="array" ref="S87">index(Index_of_Stuff!F:F,match($K87,Index_of_Stuff!H:H,0))</f>
        <v>PHI</v>
      </c>
    </row>
    <row r="88">
      <c r="A88" s="84" t="s">
        <v>905</v>
      </c>
      <c r="B88" s="84" t="s">
        <v>29</v>
      </c>
      <c r="C88" s="84" t="s">
        <v>906</v>
      </c>
      <c r="D88" s="84" t="s">
        <v>485</v>
      </c>
      <c r="E88" s="84" t="s">
        <v>907</v>
      </c>
      <c r="F88" s="84">
        <v>5.0</v>
      </c>
      <c r="G88" s="84">
        <v>5.0</v>
      </c>
      <c r="H88" s="85">
        <v>3000.0</v>
      </c>
      <c r="I88" s="84" t="s">
        <v>723</v>
      </c>
      <c r="J88" s="84" t="s">
        <v>475</v>
      </c>
      <c r="K88" s="84" t="s">
        <v>400</v>
      </c>
      <c r="L88" s="84" t="s">
        <v>820</v>
      </c>
      <c r="M88" s="84" t="s">
        <v>670</v>
      </c>
      <c r="N88" s="86"/>
      <c r="O88" s="86"/>
      <c r="P88" s="87" t="str">
        <f t="shared" si="1"/>
        <v>Dorian Finney-Smith</v>
      </c>
      <c r="Q88" s="87" t="str">
        <f t="array" ref="Q88">if((countif(Ghosts!A:A,$P88)+countif(EPS!A:A,$P88))&gt;0,$P88,index(Index_of_Stuff!A:A,match($P88,Index_of_Stuff!C:C,0)))</f>
        <v>Dorian Finney-Smith</v>
      </c>
      <c r="R88" s="87" t="str">
        <f t="array" ref="R88">index(Index_of_Stuff!F:F,match($J88,Index_of_Stuff!H:H,0))</f>
        <v>DAL</v>
      </c>
      <c r="S88" s="87" t="str">
        <f t="array" ref="S88">index(Index_of_Stuff!F:F,match($K88,Index_of_Stuff!H:H,0))</f>
        <v>WAS</v>
      </c>
    </row>
    <row r="89">
      <c r="A89" s="84" t="s">
        <v>908</v>
      </c>
      <c r="B89" s="84" t="s">
        <v>29</v>
      </c>
      <c r="C89" s="84" t="s">
        <v>909</v>
      </c>
      <c r="D89" s="84" t="s">
        <v>316</v>
      </c>
      <c r="E89" s="84" t="s">
        <v>910</v>
      </c>
      <c r="F89" s="84">
        <v>12.9</v>
      </c>
      <c r="G89" s="84">
        <v>9.0</v>
      </c>
      <c r="H89" s="85">
        <v>3000.0</v>
      </c>
      <c r="I89" s="84" t="s">
        <v>785</v>
      </c>
      <c r="J89" s="84" t="s">
        <v>787</v>
      </c>
      <c r="K89" s="84" t="s">
        <v>786</v>
      </c>
      <c r="L89" s="84"/>
      <c r="M89" s="84"/>
      <c r="N89" s="86"/>
      <c r="O89" s="86"/>
      <c r="P89" s="87" t="str">
        <f t="shared" si="1"/>
        <v>Doug McDermott</v>
      </c>
      <c r="Q89" s="87" t="str">
        <f t="array" ref="Q89">if((countif(Ghosts!A:A,$P89)+countif(EPS!A:A,$P89))&gt;0,$P89,index(Index_of_Stuff!A:A,match($P89,Index_of_Stuff!C:C,0)))</f>
        <v>Doug McDermott</v>
      </c>
      <c r="R89" s="87" t="str">
        <f t="array" ref="R89">index(Index_of_Stuff!F:F,match($J89,Index_of_Stuff!H:H,0))</f>
        <v>NYK</v>
      </c>
      <c r="S89" s="87" t="str">
        <f t="array" ref="S89">index(Index_of_Stuff!F:F,match($K89,Index_of_Stuff!H:H,0))</f>
        <v>CHO</v>
      </c>
    </row>
    <row r="90">
      <c r="A90" s="84" t="s">
        <v>911</v>
      </c>
      <c r="B90" s="84" t="s">
        <v>28</v>
      </c>
      <c r="C90" s="84" t="s">
        <v>912</v>
      </c>
      <c r="D90" s="84" t="s">
        <v>116</v>
      </c>
      <c r="E90" s="84" t="s">
        <v>913</v>
      </c>
      <c r="F90" s="84">
        <v>16.0</v>
      </c>
      <c r="G90" s="84">
        <v>10.0</v>
      </c>
      <c r="H90" s="85">
        <v>3800.0</v>
      </c>
      <c r="I90" s="84" t="s">
        <v>785</v>
      </c>
      <c r="J90" s="84" t="s">
        <v>786</v>
      </c>
      <c r="K90" s="84" t="s">
        <v>787</v>
      </c>
      <c r="L90" s="84"/>
      <c r="M90" s="84"/>
      <c r="N90" s="86"/>
      <c r="O90" s="86"/>
      <c r="P90" s="87" t="str">
        <f t="shared" si="1"/>
        <v>Dwayne Bacon</v>
      </c>
      <c r="Q90" s="87" t="str">
        <f t="array" ref="Q90">if((countif(Ghosts!A:A,$P90)+countif(EPS!A:A,$P90))&gt;0,$P90,index(Index_of_Stuff!A:A,match($P90,Index_of_Stuff!C:C,0)))</f>
        <v>Dwayne Bacon</v>
      </c>
      <c r="R90" s="87" t="str">
        <f t="array" ref="R90">index(Index_of_Stuff!F:F,match($J90,Index_of_Stuff!H:H,0))</f>
        <v>CHO</v>
      </c>
      <c r="S90" s="87" t="str">
        <f t="array" ref="S90">index(Index_of_Stuff!F:F,match($K90,Index_of_Stuff!H:H,0))</f>
        <v>NYK</v>
      </c>
    </row>
    <row r="91">
      <c r="A91" s="84" t="s">
        <v>914</v>
      </c>
      <c r="B91" s="84" t="s">
        <v>31</v>
      </c>
      <c r="C91" s="84" t="s">
        <v>915</v>
      </c>
      <c r="D91" s="84" t="s">
        <v>108</v>
      </c>
      <c r="E91" s="84" t="s">
        <v>916</v>
      </c>
      <c r="F91" s="84">
        <v>34.0</v>
      </c>
      <c r="G91" s="84">
        <v>10.0</v>
      </c>
      <c r="H91" s="85">
        <v>7300.0</v>
      </c>
      <c r="I91" s="84" t="s">
        <v>785</v>
      </c>
      <c r="J91" s="84" t="s">
        <v>786</v>
      </c>
      <c r="K91" s="84" t="s">
        <v>787</v>
      </c>
      <c r="L91" s="84" t="s">
        <v>820</v>
      </c>
      <c r="M91" s="84" t="s">
        <v>760</v>
      </c>
      <c r="N91" s="86"/>
      <c r="O91" s="86"/>
      <c r="P91" s="87" t="str">
        <f t="shared" si="1"/>
        <v>Dwight Howard</v>
      </c>
      <c r="Q91" s="87" t="str">
        <f t="array" ref="Q91">if((countif(Ghosts!A:A,$P91)+countif(EPS!A:A,$P91))&gt;0,$P91,index(Index_of_Stuff!A:A,match($P91,Index_of_Stuff!C:C,0)))</f>
        <v>Dwight Howard</v>
      </c>
      <c r="R91" s="87" t="str">
        <f t="array" ref="R91">index(Index_of_Stuff!F:F,match($J91,Index_of_Stuff!H:H,0))</f>
        <v>CHO</v>
      </c>
      <c r="S91" s="87" t="str">
        <f t="array" ref="S91">index(Index_of_Stuff!F:F,match($K91,Index_of_Stuff!H:H,0))</f>
        <v>NYK</v>
      </c>
    </row>
    <row r="92">
      <c r="A92" s="84" t="s">
        <v>917</v>
      </c>
      <c r="B92" s="84" t="s">
        <v>30</v>
      </c>
      <c r="C92" s="84" t="s">
        <v>915</v>
      </c>
      <c r="D92" s="84" t="s">
        <v>482</v>
      </c>
      <c r="E92" s="84" t="s">
        <v>918</v>
      </c>
      <c r="F92" s="84">
        <v>14.6</v>
      </c>
      <c r="G92" s="84">
        <v>11.0</v>
      </c>
      <c r="H92" s="85">
        <v>3400.0</v>
      </c>
      <c r="I92" s="84" t="s">
        <v>723</v>
      </c>
      <c r="J92" s="84" t="s">
        <v>475</v>
      </c>
      <c r="K92" s="84" t="s">
        <v>400</v>
      </c>
      <c r="L92" s="84"/>
      <c r="M92" s="84"/>
      <c r="N92" s="86"/>
      <c r="O92" s="86"/>
      <c r="P92" s="87" t="str">
        <f t="shared" si="1"/>
        <v>Dwight Powell</v>
      </c>
      <c r="Q92" s="87" t="str">
        <f t="array" ref="Q92">if((countif(Ghosts!A:A,$P92)+countif(EPS!A:A,$P92))&gt;0,$P92,index(Index_of_Stuff!A:A,match($P92,Index_of_Stuff!C:C,0)))</f>
        <v>Dwight Powell</v>
      </c>
      <c r="R92" s="87" t="str">
        <f t="array" ref="R92">index(Index_of_Stuff!F:F,match($J92,Index_of_Stuff!H:H,0))</f>
        <v>DAL</v>
      </c>
      <c r="S92" s="87" t="str">
        <f t="array" ref="S92">index(Index_of_Stuff!F:F,match($K92,Index_of_Stuff!H:H,0))</f>
        <v>WAS</v>
      </c>
    </row>
    <row r="93">
      <c r="A93" s="84" t="s">
        <v>919</v>
      </c>
      <c r="B93" s="84" t="s">
        <v>28</v>
      </c>
      <c r="C93" s="84" t="s">
        <v>920</v>
      </c>
      <c r="D93" s="84" t="s">
        <v>148</v>
      </c>
      <c r="E93" s="84" t="s">
        <v>921</v>
      </c>
      <c r="F93" s="84">
        <v>21.1</v>
      </c>
      <c r="G93" s="84">
        <v>9.0</v>
      </c>
      <c r="H93" s="85">
        <v>4600.0</v>
      </c>
      <c r="I93" s="84" t="s">
        <v>695</v>
      </c>
      <c r="J93" s="84" t="s">
        <v>38</v>
      </c>
      <c r="K93" s="84" t="s">
        <v>565</v>
      </c>
      <c r="L93" s="84"/>
      <c r="M93" s="84"/>
      <c r="N93" s="86"/>
      <c r="O93" s="86"/>
      <c r="P93" s="87" t="str">
        <f t="shared" si="1"/>
        <v>Dwyane Wade</v>
      </c>
      <c r="Q93" s="87" t="str">
        <f t="array" ref="Q93">if((countif(Ghosts!A:A,$P93)+countif(EPS!A:A,$P93))&gt;0,$P93,index(Index_of_Stuff!A:A,match($P93,Index_of_Stuff!C:C,0)))</f>
        <v>Dwyane Wade</v>
      </c>
      <c r="R93" s="87" t="str">
        <f t="array" ref="R93">index(Index_of_Stuff!F:F,match($J93,Index_of_Stuff!H:H,0))</f>
        <v>CLE</v>
      </c>
      <c r="S93" s="87" t="str">
        <f t="array" ref="S93">index(Index_of_Stuff!F:F,match($K93,Index_of_Stuff!H:H,0))</f>
        <v>MIL</v>
      </c>
    </row>
    <row r="94">
      <c r="A94" s="84" t="s">
        <v>922</v>
      </c>
      <c r="B94" s="84" t="s">
        <v>30</v>
      </c>
      <c r="C94" s="84" t="s">
        <v>923</v>
      </c>
      <c r="D94" s="84" t="s">
        <v>371</v>
      </c>
      <c r="E94" s="84" t="s">
        <v>698</v>
      </c>
      <c r="F94" s="84">
        <v>20.4</v>
      </c>
      <c r="G94" s="84">
        <v>10.0</v>
      </c>
      <c r="H94" s="85">
        <v>4000.0</v>
      </c>
      <c r="I94" s="84" t="s">
        <v>674</v>
      </c>
      <c r="J94" s="84" t="s">
        <v>330</v>
      </c>
      <c r="K94" s="84" t="s">
        <v>261</v>
      </c>
      <c r="L94" s="84"/>
      <c r="M94" s="84"/>
      <c r="N94" s="86"/>
      <c r="O94" s="86"/>
      <c r="P94" s="87" t="str">
        <f t="shared" si="1"/>
        <v>Ed Davis</v>
      </c>
      <c r="Q94" s="87" t="str">
        <f t="array" ref="Q94">if((countif(Ghosts!A:A,$P94)+countif(EPS!A:A,$P94))&gt;0,$P94,index(Index_of_Stuff!A:A,match($P94,Index_of_Stuff!C:C,0)))</f>
        <v>Ed Davis</v>
      </c>
      <c r="R94" s="87" t="str">
        <f t="array" ref="R94">index(Index_of_Stuff!F:F,match($J94,Index_of_Stuff!H:H,0))</f>
        <v>POR</v>
      </c>
      <c r="S94" s="87" t="str">
        <f t="array" ref="S94">index(Index_of_Stuff!F:F,match($K94,Index_of_Stuff!H:H,0))</f>
        <v>MEM</v>
      </c>
    </row>
    <row r="95">
      <c r="A95" s="84" t="s">
        <v>924</v>
      </c>
      <c r="B95" s="84" t="s">
        <v>27</v>
      </c>
      <c r="C95" s="84" t="s">
        <v>925</v>
      </c>
      <c r="D95" s="84" t="s">
        <v>227</v>
      </c>
      <c r="E95" s="84" t="s">
        <v>926</v>
      </c>
      <c r="F95" s="84">
        <v>0.0</v>
      </c>
      <c r="G95" s="84">
        <v>0.0</v>
      </c>
      <c r="H95" s="85">
        <v>3000.0</v>
      </c>
      <c r="I95" s="84" t="s">
        <v>638</v>
      </c>
      <c r="J95" s="84" t="s">
        <v>204</v>
      </c>
      <c r="K95" s="84" t="s">
        <v>639</v>
      </c>
      <c r="L95" s="84" t="s">
        <v>669</v>
      </c>
      <c r="M95" s="84" t="s">
        <v>670</v>
      </c>
      <c r="N95" s="86"/>
      <c r="O95" s="86"/>
      <c r="P95" s="87" t="str">
        <f t="shared" si="1"/>
        <v>Edmond Sumner</v>
      </c>
      <c r="Q95" s="87" t="str">
        <f t="array" ref="Q95">if((countif(Ghosts!A:A,$P95)+countif(EPS!A:A,$P95))&gt;0,$P95,index(Index_of_Stuff!A:A,match($P95,Index_of_Stuff!C:C,0)))</f>
        <v>Edmond Sumner</v>
      </c>
      <c r="R95" s="87" t="str">
        <f t="array" ref="R95">index(Index_of_Stuff!F:F,match($J95,Index_of_Stuff!H:H,0))</f>
        <v>IND</v>
      </c>
      <c r="S95" s="87" t="str">
        <f t="array" ref="S95">index(Index_of_Stuff!F:F,match($K95,Index_of_Stuff!H:H,0))</f>
        <v>NOP</v>
      </c>
    </row>
    <row r="96">
      <c r="A96" s="84" t="s">
        <v>927</v>
      </c>
      <c r="B96" s="84" t="s">
        <v>31</v>
      </c>
      <c r="C96" s="84" t="s">
        <v>928</v>
      </c>
      <c r="D96" s="84" t="s">
        <v>424</v>
      </c>
      <c r="E96" s="84" t="s">
        <v>929</v>
      </c>
      <c r="F96" s="84">
        <v>12.4</v>
      </c>
      <c r="G96" s="84">
        <v>10.0</v>
      </c>
      <c r="H96" s="85">
        <v>3100.0</v>
      </c>
      <c r="I96" s="84" t="s">
        <v>648</v>
      </c>
      <c r="J96" s="84" t="s">
        <v>172</v>
      </c>
      <c r="K96" s="84" t="s">
        <v>566</v>
      </c>
      <c r="L96" s="84"/>
      <c r="M96" s="84"/>
      <c r="N96" s="86"/>
      <c r="O96" s="86"/>
      <c r="P96" s="87" t="str">
        <f t="shared" si="1"/>
        <v>Ekpe Udoh</v>
      </c>
      <c r="Q96" s="87" t="str">
        <f t="array" ref="Q96">if((countif(Ghosts!A:A,$P96)+countif(EPS!A:A,$P96))&gt;0,$P96,index(Index_of_Stuff!A:A,match($P96,Index_of_Stuff!C:C,0)))</f>
        <v>Ekpe Udoh</v>
      </c>
      <c r="R96" s="87" t="str">
        <f t="array" ref="R96">index(Index_of_Stuff!F:F,match($J96,Index_of_Stuff!H:H,0))</f>
        <v>UTA</v>
      </c>
      <c r="S96" s="87" t="str">
        <f t="array" ref="S96">index(Index_of_Stuff!F:F,match($K96,Index_of_Stuff!H:H,0))</f>
        <v>PHI</v>
      </c>
    </row>
    <row r="97">
      <c r="A97" s="84" t="s">
        <v>930</v>
      </c>
      <c r="B97" s="84" t="s">
        <v>27</v>
      </c>
      <c r="C97" s="84" t="s">
        <v>931</v>
      </c>
      <c r="D97" s="84" t="s">
        <v>499</v>
      </c>
      <c r="E97" s="84" t="s">
        <v>932</v>
      </c>
      <c r="F97" s="84">
        <v>21.9</v>
      </c>
      <c r="G97" s="84">
        <v>10.0</v>
      </c>
      <c r="H97" s="85">
        <v>4800.0</v>
      </c>
      <c r="I97" s="84" t="s">
        <v>652</v>
      </c>
      <c r="J97" s="84" t="s">
        <v>493</v>
      </c>
      <c r="K97" s="84" t="s">
        <v>653</v>
      </c>
      <c r="L97" s="84"/>
      <c r="M97" s="84"/>
      <c r="N97" s="86"/>
      <c r="O97" s="86"/>
      <c r="P97" s="87" t="str">
        <f t="shared" si="1"/>
        <v>Emmanuel Mudiay</v>
      </c>
      <c r="Q97" s="87" t="str">
        <f t="array" ref="Q97">if((countif(Ghosts!A:A,$P97)+countif(EPS!A:A,$P97))&gt;0,$P97,index(Index_of_Stuff!A:A,match($P97,Index_of_Stuff!C:C,0)))</f>
        <v>Emmanuel Mudiay</v>
      </c>
      <c r="R97" s="87" t="str">
        <f t="array" ref="R97">index(Index_of_Stuff!F:F,match($J97,Index_of_Stuff!H:H,0))</f>
        <v>DEN</v>
      </c>
      <c r="S97" s="87" t="str">
        <f t="array" ref="S97">index(Index_of_Stuff!F:F,match($K97,Index_of_Stuff!H:H,0))</f>
        <v>BRK</v>
      </c>
    </row>
    <row r="98">
      <c r="A98" s="84" t="s">
        <v>933</v>
      </c>
      <c r="B98" s="84" t="s">
        <v>31</v>
      </c>
      <c r="C98" s="84" t="s">
        <v>934</v>
      </c>
      <c r="D98" s="84" t="s">
        <v>314</v>
      </c>
      <c r="E98" s="84" t="s">
        <v>935</v>
      </c>
      <c r="F98" s="84">
        <v>29.8</v>
      </c>
      <c r="G98" s="84">
        <v>9.0</v>
      </c>
      <c r="H98" s="85">
        <v>6200.0</v>
      </c>
      <c r="I98" s="84" t="s">
        <v>785</v>
      </c>
      <c r="J98" s="84" t="s">
        <v>787</v>
      </c>
      <c r="K98" s="84" t="s">
        <v>786</v>
      </c>
      <c r="L98" s="84"/>
      <c r="M98" s="84"/>
      <c r="N98" s="86"/>
      <c r="O98" s="86"/>
      <c r="P98" s="87" t="str">
        <f t="shared" si="1"/>
        <v>Enes Kanter</v>
      </c>
      <c r="Q98" s="87" t="str">
        <f t="array" ref="Q98">if((countif(Ghosts!A:A,$P98)+countif(EPS!A:A,$P98))&gt;0,$P98,index(Index_of_Stuff!A:A,match($P98,Index_of_Stuff!C:C,0)))</f>
        <v>Enes Kanter</v>
      </c>
      <c r="R98" s="87" t="str">
        <f t="array" ref="R98">index(Index_of_Stuff!F:F,match($J98,Index_of_Stuff!H:H,0))</f>
        <v>NYK</v>
      </c>
      <c r="S98" s="87" t="str">
        <f t="array" ref="S98">index(Index_of_Stuff!F:F,match($K98,Index_of_Stuff!H:H,0))</f>
        <v>CHO</v>
      </c>
    </row>
    <row r="99">
      <c r="A99" s="84" t="s">
        <v>936</v>
      </c>
      <c r="B99" s="84" t="s">
        <v>29</v>
      </c>
      <c r="C99" s="84" t="s">
        <v>937</v>
      </c>
      <c r="D99" s="84" t="s">
        <v>427</v>
      </c>
      <c r="E99" s="84" t="s">
        <v>712</v>
      </c>
      <c r="F99" s="84">
        <v>0.0</v>
      </c>
      <c r="G99" s="84">
        <v>0.0</v>
      </c>
      <c r="H99" s="85">
        <v>3000.0</v>
      </c>
      <c r="I99" s="84" t="s">
        <v>648</v>
      </c>
      <c r="J99" s="84" t="s">
        <v>172</v>
      </c>
      <c r="K99" s="84" t="s">
        <v>566</v>
      </c>
      <c r="L99" s="84"/>
      <c r="M99" s="84"/>
      <c r="N99" s="86"/>
      <c r="O99" s="86"/>
      <c r="P99" s="87" t="str">
        <f t="shared" si="1"/>
        <v>Eric Griffin</v>
      </c>
      <c r="Q99" s="87" t="str">
        <f t="array" ref="Q99">if((countif(Ghosts!A:A,$P99)+countif(EPS!A:A,$P99))&gt;0,$P99,index(Index_of_Stuff!A:A,match($P99,Index_of_Stuff!C:C,0)))</f>
        <v>Eric Griffin</v>
      </c>
      <c r="R99" s="87" t="str">
        <f t="array" ref="R99">index(Index_of_Stuff!F:F,match($J99,Index_of_Stuff!H:H,0))</f>
        <v>UTA</v>
      </c>
      <c r="S99" s="87" t="str">
        <f t="array" ref="S99">index(Index_of_Stuff!F:F,match($K99,Index_of_Stuff!H:H,0))</f>
        <v>PHI</v>
      </c>
    </row>
    <row r="100">
      <c r="A100" s="84" t="s">
        <v>938</v>
      </c>
      <c r="B100" s="84" t="s">
        <v>28</v>
      </c>
      <c r="C100" s="84" t="s">
        <v>939</v>
      </c>
      <c r="D100" s="84" t="s">
        <v>533</v>
      </c>
      <c r="E100" s="84" t="s">
        <v>940</v>
      </c>
      <c r="F100" s="84">
        <v>19.3</v>
      </c>
      <c r="G100" s="84">
        <v>10.0</v>
      </c>
      <c r="H100" s="85">
        <v>4200.0</v>
      </c>
      <c r="I100" s="84" t="s">
        <v>638</v>
      </c>
      <c r="J100" s="84" t="s">
        <v>639</v>
      </c>
      <c r="K100" s="84" t="s">
        <v>204</v>
      </c>
      <c r="L100" s="84"/>
      <c r="M100" s="84"/>
      <c r="N100" s="86"/>
      <c r="O100" s="86"/>
      <c r="P100" s="87" t="str">
        <f t="shared" si="1"/>
        <v>E'Twaun Moore</v>
      </c>
      <c r="Q100" s="87" t="str">
        <f t="array" ref="Q100">if((countif(Ghosts!A:A,$P100)+countif(EPS!A:A,$P100))&gt;0,$P100,index(Index_of_Stuff!A:A,match($P100,Index_of_Stuff!C:C,0)))</f>
        <v>E'Twaun Moore</v>
      </c>
      <c r="R100" s="87" t="str">
        <f t="array" ref="R100">index(Index_of_Stuff!F:F,match($J100,Index_of_Stuff!H:H,0))</f>
        <v>NOP</v>
      </c>
      <c r="S100" s="87" t="str">
        <f t="array" ref="S100">index(Index_of_Stuff!F:F,match($K100,Index_of_Stuff!H:H,0))</f>
        <v>IND</v>
      </c>
    </row>
    <row r="101">
      <c r="A101" s="88" t="s">
        <v>941</v>
      </c>
      <c r="B101" s="89" t="s">
        <v>29</v>
      </c>
      <c r="C101" s="89" t="s">
        <v>942</v>
      </c>
      <c r="D101" s="89" t="s">
        <v>368</v>
      </c>
      <c r="E101" s="89" t="s">
        <v>943</v>
      </c>
      <c r="F101" s="89">
        <v>22.5</v>
      </c>
      <c r="G101" s="89">
        <v>10.0</v>
      </c>
      <c r="H101" s="90">
        <v>4300.0</v>
      </c>
      <c r="I101" s="89" t="s">
        <v>674</v>
      </c>
      <c r="J101" s="89" t="s">
        <v>330</v>
      </c>
      <c r="K101" s="89" t="s">
        <v>261</v>
      </c>
      <c r="L101" s="89"/>
      <c r="M101" s="89"/>
      <c r="N101" s="91"/>
      <c r="O101" s="91"/>
      <c r="P101" s="87" t="str">
        <f t="shared" si="1"/>
        <v>Evan Turner</v>
      </c>
      <c r="Q101" s="87" t="str">
        <f t="array" ref="Q101">if((countif(Ghosts!A:A,$P101)+countif(EPS!A:A,$P101))&gt;0,$P101,index(Index_of_Stuff!A:A,match($P101,Index_of_Stuff!C:C,0)))</f>
        <v>Evan Turner</v>
      </c>
      <c r="R101" s="87" t="str">
        <f t="array" ref="R101">index(Index_of_Stuff!F:F,match($J101,Index_of_Stuff!H:H,0))</f>
        <v>POR</v>
      </c>
      <c r="S101" s="87" t="str">
        <f t="array" ref="S101">index(Index_of_Stuff!F:F,match($K101,Index_of_Stuff!H:H,0))</f>
        <v>MEM</v>
      </c>
    </row>
    <row r="102">
      <c r="A102" s="84" t="s">
        <v>944</v>
      </c>
      <c r="B102" s="84" t="s">
        <v>30</v>
      </c>
      <c r="C102" s="84" t="s">
        <v>945</v>
      </c>
      <c r="D102" s="84" t="s">
        <v>112</v>
      </c>
      <c r="E102" s="84" t="s">
        <v>946</v>
      </c>
      <c r="F102" s="84">
        <v>20.8</v>
      </c>
      <c r="G102" s="84">
        <v>9.0</v>
      </c>
      <c r="H102" s="85">
        <v>4100.0</v>
      </c>
      <c r="I102" s="84" t="s">
        <v>785</v>
      </c>
      <c r="J102" s="84" t="s">
        <v>786</v>
      </c>
      <c r="K102" s="84" t="s">
        <v>787</v>
      </c>
      <c r="L102" s="84"/>
      <c r="M102" s="84"/>
      <c r="N102" s="86"/>
      <c r="O102" s="86"/>
      <c r="P102" s="87" t="str">
        <f t="shared" si="1"/>
        <v>Frank Kaminsky</v>
      </c>
      <c r="Q102" s="87" t="str">
        <f t="array" ref="Q102">if((countif(Ghosts!A:A,$P102)+countif(EPS!A:A,$P102))&gt;0,$P102,index(Index_of_Stuff!A:A,match($P102,Index_of_Stuff!C:C,0)))</f>
        <v>Frank Kaminsky</v>
      </c>
      <c r="R102" s="87" t="str">
        <f t="array" ref="R102">index(Index_of_Stuff!F:F,match($J102,Index_of_Stuff!H:H,0))</f>
        <v>CHO</v>
      </c>
      <c r="S102" s="87" t="str">
        <f t="array" ref="S102">index(Index_of_Stuff!F:F,match($K102,Index_of_Stuff!H:H,0))</f>
        <v>NYK</v>
      </c>
    </row>
    <row r="103">
      <c r="A103" s="84" t="s">
        <v>947</v>
      </c>
      <c r="B103" s="84" t="s">
        <v>27</v>
      </c>
      <c r="C103" s="84" t="s">
        <v>945</v>
      </c>
      <c r="D103" s="84" t="s">
        <v>555</v>
      </c>
      <c r="E103" s="84" t="s">
        <v>948</v>
      </c>
      <c r="F103" s="84">
        <v>10.0</v>
      </c>
      <c r="G103" s="84">
        <v>5.0</v>
      </c>
      <c r="H103" s="85">
        <v>3000.0</v>
      </c>
      <c r="I103" s="84" t="s">
        <v>663</v>
      </c>
      <c r="J103" s="84" t="s">
        <v>512</v>
      </c>
      <c r="K103" s="84" t="s">
        <v>329</v>
      </c>
      <c r="L103" s="86"/>
      <c r="M103" s="86"/>
      <c r="N103" s="86"/>
      <c r="O103" s="86"/>
      <c r="P103" s="87" t="str">
        <f t="shared" si="1"/>
        <v>Frank Mason</v>
      </c>
      <c r="Q103" s="87" t="str">
        <f t="array" ref="Q103">if((countif(Ghosts!A:A,$P103)+countif(EPS!A:A,$P103))&gt;0,$P103,index(Index_of_Stuff!A:A,match($P103,Index_of_Stuff!C:C,0)))</f>
        <v>Frank Mason</v>
      </c>
      <c r="R103" s="87" t="str">
        <f t="array" ref="R103">index(Index_of_Stuff!F:F,match($J103,Index_of_Stuff!H:H,0))</f>
        <v>SAC</v>
      </c>
      <c r="S103" s="87" t="str">
        <f t="array" ref="S103">index(Index_of_Stuff!F:F,match($K103,Index_of_Stuff!H:H,0))</f>
        <v>OKC</v>
      </c>
    </row>
    <row r="104">
      <c r="A104" s="84" t="s">
        <v>949</v>
      </c>
      <c r="B104" s="84" t="s">
        <v>27</v>
      </c>
      <c r="C104" s="84" t="s">
        <v>945</v>
      </c>
      <c r="D104" s="84" t="s">
        <v>315</v>
      </c>
      <c r="E104" s="84" t="s">
        <v>950</v>
      </c>
      <c r="F104" s="84">
        <v>15.9</v>
      </c>
      <c r="G104" s="84">
        <v>7.0</v>
      </c>
      <c r="H104" s="85">
        <v>4300.0</v>
      </c>
      <c r="I104" s="84" t="s">
        <v>785</v>
      </c>
      <c r="J104" s="84" t="s">
        <v>787</v>
      </c>
      <c r="K104" s="84" t="s">
        <v>786</v>
      </c>
      <c r="L104" s="84"/>
      <c r="M104" s="84"/>
      <c r="N104" s="86"/>
      <c r="O104" s="86"/>
      <c r="P104" s="87" t="str">
        <f t="shared" si="1"/>
        <v>Frank Ntilikina</v>
      </c>
      <c r="Q104" s="87" t="str">
        <f t="array" ref="Q104">if((countif(Ghosts!A:A,$P104)+countif(EPS!A:A,$P104))&gt;0,$P104,index(Index_of_Stuff!A:A,match($P104,Index_of_Stuff!C:C,0)))</f>
        <v>Frank Ntilikina</v>
      </c>
      <c r="R104" s="87" t="str">
        <f t="array" ref="R104">index(Index_of_Stuff!F:F,match($J104,Index_of_Stuff!H:H,0))</f>
        <v>NYK</v>
      </c>
      <c r="S104" s="87" t="str">
        <f t="array" ref="S104">index(Index_of_Stuff!F:F,match($K104,Index_of_Stuff!H:H,0))</f>
        <v>CHO</v>
      </c>
    </row>
    <row r="105">
      <c r="A105" s="84" t="s">
        <v>951</v>
      </c>
      <c r="B105" s="84" t="s">
        <v>27</v>
      </c>
      <c r="C105" s="84" t="s">
        <v>952</v>
      </c>
      <c r="D105" s="84" t="s">
        <v>410</v>
      </c>
      <c r="E105" s="84" t="s">
        <v>953</v>
      </c>
      <c r="F105" s="84">
        <v>10.2</v>
      </c>
      <c r="G105" s="84">
        <v>9.0</v>
      </c>
      <c r="H105" s="85">
        <v>3300.0</v>
      </c>
      <c r="I105" s="84" t="s">
        <v>679</v>
      </c>
      <c r="J105" s="84" t="s">
        <v>399</v>
      </c>
      <c r="K105" s="84" t="s">
        <v>450</v>
      </c>
      <c r="L105" s="84"/>
      <c r="M105" s="84"/>
      <c r="N105" s="86"/>
      <c r="O105" s="86"/>
      <c r="P105" s="87" t="str">
        <f t="shared" si="1"/>
        <v>Fred VanVleet</v>
      </c>
      <c r="Q105" s="87" t="str">
        <f t="array" ref="Q105">if((countif(Ghosts!A:A,$P105)+countif(EPS!A:A,$P105))&gt;0,$P105,index(Index_of_Stuff!A:A,match($P105,Index_of_Stuff!C:C,0)))</f>
        <v>Fred VanVleet</v>
      </c>
      <c r="R105" s="87" t="str">
        <f t="array" ref="R105">index(Index_of_Stuff!F:F,match($J105,Index_of_Stuff!H:H,0))</f>
        <v>TOR</v>
      </c>
      <c r="S105" s="87" t="str">
        <f t="array" ref="S105">index(Index_of_Stuff!F:F,match($K105,Index_of_Stuff!H:H,0))</f>
        <v>CHI</v>
      </c>
    </row>
    <row r="106">
      <c r="A106" s="84" t="s">
        <v>954</v>
      </c>
      <c r="B106" s="84" t="s">
        <v>28</v>
      </c>
      <c r="C106" s="84" t="s">
        <v>955</v>
      </c>
      <c r="D106" s="84" t="s">
        <v>594</v>
      </c>
      <c r="E106" s="84" t="s">
        <v>956</v>
      </c>
      <c r="F106" s="84">
        <v>0.0</v>
      </c>
      <c r="G106" s="84">
        <v>0.0</v>
      </c>
      <c r="H106" s="85">
        <v>3000.0</v>
      </c>
      <c r="I106" s="84" t="s">
        <v>648</v>
      </c>
      <c r="J106" s="84" t="s">
        <v>566</v>
      </c>
      <c r="K106" s="84" t="s">
        <v>172</v>
      </c>
      <c r="L106" s="92"/>
      <c r="M106" s="92"/>
      <c r="N106" s="86"/>
      <c r="O106" s="86"/>
      <c r="P106" s="87" t="str">
        <f t="shared" si="1"/>
        <v>Furkan Korkmaz</v>
      </c>
      <c r="Q106" s="87" t="str">
        <f t="array" ref="Q106">if((countif(Ghosts!A:A,$P106)+countif(EPS!A:A,$P106))&gt;0,$P106,index(Index_of_Stuff!A:A,match($P106,Index_of_Stuff!C:C,0)))</f>
        <v>Furkan Korkmaz</v>
      </c>
      <c r="R106" s="87" t="str">
        <f t="array" ref="R106">index(Index_of_Stuff!F:F,match($J106,Index_of_Stuff!H:H,0))</f>
        <v>PHI</v>
      </c>
      <c r="S106" s="87" t="str">
        <f t="array" ref="S106">index(Index_of_Stuff!F:F,match($K106,Index_of_Stuff!H:H,0))</f>
        <v>UTA</v>
      </c>
    </row>
    <row r="107">
      <c r="A107" s="84" t="s">
        <v>957</v>
      </c>
      <c r="B107" s="84" t="s">
        <v>28</v>
      </c>
      <c r="C107" s="84" t="s">
        <v>958</v>
      </c>
      <c r="D107" s="84" t="s">
        <v>552</v>
      </c>
      <c r="E107" s="84" t="s">
        <v>959</v>
      </c>
      <c r="F107" s="84">
        <v>17.2</v>
      </c>
      <c r="G107" s="84">
        <v>8.0</v>
      </c>
      <c r="H107" s="85">
        <v>3600.0</v>
      </c>
      <c r="I107" s="84" t="s">
        <v>663</v>
      </c>
      <c r="J107" s="84" t="s">
        <v>512</v>
      </c>
      <c r="K107" s="84" t="s">
        <v>329</v>
      </c>
      <c r="L107" s="84"/>
      <c r="M107" s="84"/>
      <c r="N107" s="86"/>
      <c r="O107" s="86"/>
      <c r="P107" s="87" t="str">
        <f t="shared" si="1"/>
        <v>Garrett Temple</v>
      </c>
      <c r="Q107" s="87" t="str">
        <f t="array" ref="Q107">if((countif(Ghosts!A:A,$P107)+countif(EPS!A:A,$P107))&gt;0,$P107,index(Index_of_Stuff!A:A,match($P107,Index_of_Stuff!C:C,0)))</f>
        <v>Garrett Temple</v>
      </c>
      <c r="R107" s="87" t="str">
        <f t="array" ref="R107">index(Index_of_Stuff!F:F,match($J107,Index_of_Stuff!H:H,0))</f>
        <v>SAC</v>
      </c>
      <c r="S107" s="87" t="str">
        <f t="array" ref="S107">index(Index_of_Stuff!F:F,match($K107,Index_of_Stuff!H:H,0))</f>
        <v>OKC</v>
      </c>
    </row>
    <row r="108">
      <c r="A108" s="84" t="s">
        <v>960</v>
      </c>
      <c r="B108" s="84" t="s">
        <v>28</v>
      </c>
      <c r="C108" s="84" t="s">
        <v>961</v>
      </c>
      <c r="D108" s="84" t="s">
        <v>492</v>
      </c>
      <c r="E108" s="84" t="s">
        <v>887</v>
      </c>
      <c r="F108" s="84">
        <v>23.9</v>
      </c>
      <c r="G108" s="84">
        <v>10.0</v>
      </c>
      <c r="H108" s="85">
        <v>5700.0</v>
      </c>
      <c r="I108" s="84" t="s">
        <v>652</v>
      </c>
      <c r="J108" s="84" t="s">
        <v>493</v>
      </c>
      <c r="K108" s="84" t="s">
        <v>653</v>
      </c>
      <c r="L108" s="84"/>
      <c r="M108" s="84"/>
      <c r="N108" s="86"/>
      <c r="O108" s="86"/>
      <c r="P108" s="87" t="str">
        <f t="shared" si="1"/>
        <v>Gary Harris</v>
      </c>
      <c r="Q108" s="87" t="str">
        <f t="array" ref="Q108">if((countif(Ghosts!A:A,$P108)+countif(EPS!A:A,$P108))&gt;0,$P108,index(Index_of_Stuff!A:A,match($P108,Index_of_Stuff!C:C,0)))</f>
        <v>Gary Harris</v>
      </c>
      <c r="R108" s="87" t="str">
        <f t="array" ref="R108">index(Index_of_Stuff!F:F,match($J108,Index_of_Stuff!H:H,0))</f>
        <v>DEN</v>
      </c>
      <c r="S108" s="87" t="str">
        <f t="array" ref="S108">index(Index_of_Stuff!F:F,match($K108,Index_of_Stuff!H:H,0))</f>
        <v>BRK</v>
      </c>
    </row>
    <row r="109">
      <c r="A109" s="84" t="s">
        <v>962</v>
      </c>
      <c r="B109" s="84" t="s">
        <v>27</v>
      </c>
      <c r="C109" s="84" t="s">
        <v>961</v>
      </c>
      <c r="D109" s="84" t="s">
        <v>963</v>
      </c>
      <c r="E109" s="84" t="s">
        <v>964</v>
      </c>
      <c r="F109" s="84">
        <v>0.0</v>
      </c>
      <c r="G109" s="84">
        <v>1.0</v>
      </c>
      <c r="H109" s="85">
        <v>3000.0</v>
      </c>
      <c r="I109" s="84" t="s">
        <v>695</v>
      </c>
      <c r="J109" s="84" t="s">
        <v>565</v>
      </c>
      <c r="K109" s="84" t="s">
        <v>38</v>
      </c>
      <c r="L109" s="84"/>
      <c r="M109" s="84"/>
      <c r="N109" s="86"/>
      <c r="O109" s="86"/>
      <c r="P109" s="87" t="str">
        <f t="shared" si="1"/>
        <v>Gary Payton II</v>
      </c>
      <c r="Q109" s="87" t="str">
        <f t="array" ref="Q109">if((countif(Ghosts!A:A,$P109)+countif(EPS!A:A,$P109))&gt;0,$P109,index(Index_of_Stuff!A:A,match($P109,Index_of_Stuff!C:C,0)))</f>
        <v>Gary Payton</v>
      </c>
      <c r="R109" s="87" t="str">
        <f t="array" ref="R109">index(Index_of_Stuff!F:F,match($J109,Index_of_Stuff!H:H,0))</f>
        <v>MIL</v>
      </c>
      <c r="S109" s="87" t="str">
        <f t="array" ref="S109">index(Index_of_Stuff!F:F,match($K109,Index_of_Stuff!H:H,0))</f>
        <v>CLE</v>
      </c>
    </row>
    <row r="110">
      <c r="A110" s="84" t="s">
        <v>965</v>
      </c>
      <c r="B110" s="84" t="s">
        <v>27</v>
      </c>
      <c r="C110" s="84" t="s">
        <v>966</v>
      </c>
      <c r="D110" s="84" t="s">
        <v>560</v>
      </c>
      <c r="E110" s="84" t="s">
        <v>967</v>
      </c>
      <c r="F110" s="84">
        <v>16.9</v>
      </c>
      <c r="G110" s="84">
        <v>7.0</v>
      </c>
      <c r="H110" s="85">
        <v>4000.0</v>
      </c>
      <c r="I110" s="84" t="s">
        <v>663</v>
      </c>
      <c r="J110" s="84" t="s">
        <v>512</v>
      </c>
      <c r="K110" s="84" t="s">
        <v>329</v>
      </c>
      <c r="L110" s="84"/>
      <c r="M110" s="84"/>
      <c r="N110" s="86"/>
      <c r="O110" s="86"/>
      <c r="P110" s="87" t="str">
        <f t="shared" si="1"/>
        <v>George Hill</v>
      </c>
      <c r="Q110" s="87" t="str">
        <f t="array" ref="Q110">if((countif(Ghosts!A:A,$P110)+countif(EPS!A:A,$P110))&gt;0,$P110,index(Index_of_Stuff!A:A,match($P110,Index_of_Stuff!C:C,0)))</f>
        <v>George Hill</v>
      </c>
      <c r="R110" s="87" t="str">
        <f t="array" ref="R110">index(Index_of_Stuff!F:F,match($J110,Index_of_Stuff!H:H,0))</f>
        <v>SAC</v>
      </c>
      <c r="S110" s="87" t="str">
        <f t="array" ref="S110">index(Index_of_Stuff!F:F,match($K110,Index_of_Stuff!H:H,0))</f>
        <v>OKC</v>
      </c>
    </row>
    <row r="111">
      <c r="A111" s="84" t="s">
        <v>968</v>
      </c>
      <c r="B111" s="84" t="s">
        <v>31</v>
      </c>
      <c r="C111" s="84" t="s">
        <v>969</v>
      </c>
      <c r="D111" s="84" t="s">
        <v>561</v>
      </c>
      <c r="E111" s="84" t="s">
        <v>970</v>
      </c>
      <c r="F111" s="84">
        <v>4.9</v>
      </c>
      <c r="G111" s="84">
        <v>2.0</v>
      </c>
      <c r="H111" s="85">
        <v>3000.0</v>
      </c>
      <c r="I111" s="84" t="s">
        <v>663</v>
      </c>
      <c r="J111" s="84" t="s">
        <v>512</v>
      </c>
      <c r="K111" s="84" t="s">
        <v>329</v>
      </c>
      <c r="L111" s="84"/>
      <c r="M111" s="84"/>
      <c r="N111" s="86"/>
      <c r="O111" s="86"/>
      <c r="P111" s="87" t="str">
        <f t="shared" si="1"/>
        <v>Georgios Papagiannis</v>
      </c>
      <c r="Q111" s="87" t="str">
        <f t="array" ref="Q111">if((countif(Ghosts!A:A,$P111)+countif(EPS!A:A,$P111))&gt;0,$P111,index(Index_of_Stuff!A:A,match($P111,Index_of_Stuff!C:C,0)))</f>
        <v>Georgios Papagiannis</v>
      </c>
      <c r="R111" s="87" t="str">
        <f t="array" ref="R111">index(Index_of_Stuff!F:F,match($J111,Index_of_Stuff!H:H,0))</f>
        <v>SAC</v>
      </c>
      <c r="S111" s="87" t="str">
        <f t="array" ref="S111">index(Index_of_Stuff!F:F,match($K111,Index_of_Stuff!H:H,0))</f>
        <v>OKC</v>
      </c>
    </row>
    <row r="112">
      <c r="A112" s="84" t="s">
        <v>971</v>
      </c>
      <c r="B112" s="84" t="s">
        <v>27</v>
      </c>
      <c r="C112" s="84" t="s">
        <v>972</v>
      </c>
      <c r="D112" s="84" t="s">
        <v>486</v>
      </c>
      <c r="E112" s="84" t="s">
        <v>973</v>
      </c>
      <c r="F112" s="84">
        <v>5.5</v>
      </c>
      <c r="G112" s="84">
        <v>6.0</v>
      </c>
      <c r="H112" s="85">
        <v>3000.0</v>
      </c>
      <c r="I112" s="84" t="s">
        <v>723</v>
      </c>
      <c r="J112" s="84" t="s">
        <v>475</v>
      </c>
      <c r="K112" s="84" t="s">
        <v>400</v>
      </c>
      <c r="L112" s="84"/>
      <c r="M112" s="84"/>
      <c r="N112" s="86"/>
      <c r="O112" s="86"/>
      <c r="P112" s="87" t="str">
        <f t="shared" si="1"/>
        <v>Gian Clavell</v>
      </c>
      <c r="Q112" s="87" t="str">
        <f t="array" ref="Q112">if((countif(Ghosts!A:A,$P112)+countif(EPS!A:A,$P112))&gt;0,$P112,index(Index_of_Stuff!A:A,match($P112,Index_of_Stuff!C:C,0)))</f>
        <v>Gian Clavell</v>
      </c>
      <c r="R112" s="87" t="str">
        <f t="array" ref="R112">index(Index_of_Stuff!F:F,match($J112,Index_of_Stuff!H:H,0))</f>
        <v>DAL</v>
      </c>
      <c r="S112" s="87" t="str">
        <f t="array" ref="S112">index(Index_of_Stuff!F:F,match($K112,Index_of_Stuff!H:H,0))</f>
        <v>WAS</v>
      </c>
    </row>
    <row r="113">
      <c r="A113" s="84" t="s">
        <v>974</v>
      </c>
      <c r="B113" s="84" t="s">
        <v>29</v>
      </c>
      <c r="C113" s="84" t="s">
        <v>975</v>
      </c>
      <c r="D113" s="84" t="s">
        <v>567</v>
      </c>
      <c r="E113" s="84" t="s">
        <v>976</v>
      </c>
      <c r="F113" s="84">
        <v>56.0</v>
      </c>
      <c r="G113" s="84">
        <v>9.0</v>
      </c>
      <c r="H113" s="85">
        <v>11700.0</v>
      </c>
      <c r="I113" s="84" t="s">
        <v>695</v>
      </c>
      <c r="J113" s="84" t="s">
        <v>565</v>
      </c>
      <c r="K113" s="84" t="s">
        <v>38</v>
      </c>
      <c r="L113" s="84"/>
      <c r="M113" s="84"/>
      <c r="N113" s="86"/>
      <c r="O113" s="86"/>
      <c r="P113" s="87" t="str">
        <f t="shared" si="1"/>
        <v>Giannis Antetokounmpo</v>
      </c>
      <c r="Q113" s="87" t="str">
        <f t="array" ref="Q113">if((countif(Ghosts!A:A,$P113)+countif(EPS!A:A,$P113))&gt;0,$P113,index(Index_of_Stuff!A:A,match($P113,Index_of_Stuff!C:C,0)))</f>
        <v>Giannis Antetokounmpo</v>
      </c>
      <c r="R113" s="87" t="str">
        <f t="array" ref="R113">index(Index_of_Stuff!F:F,match($J113,Index_of_Stuff!H:H,0))</f>
        <v>MIL</v>
      </c>
      <c r="S113" s="87" t="str">
        <f t="array" ref="S113">index(Index_of_Stuff!F:F,match($K113,Index_of_Stuff!H:H,0))</f>
        <v>CLE</v>
      </c>
    </row>
    <row r="114">
      <c r="A114" s="84" t="s">
        <v>977</v>
      </c>
      <c r="B114" s="84" t="s">
        <v>29</v>
      </c>
      <c r="C114" s="84" t="s">
        <v>978</v>
      </c>
      <c r="D114" s="84" t="s">
        <v>979</v>
      </c>
      <c r="E114" s="84" t="s">
        <v>980</v>
      </c>
      <c r="F114" s="84">
        <v>13.5</v>
      </c>
      <c r="G114" s="84">
        <v>69.0</v>
      </c>
      <c r="H114" s="85">
        <v>3000.0</v>
      </c>
      <c r="I114" s="84" t="s">
        <v>638</v>
      </c>
      <c r="J114" s="84" t="s">
        <v>204</v>
      </c>
      <c r="K114" s="84" t="s">
        <v>639</v>
      </c>
      <c r="L114" s="84" t="s">
        <v>669</v>
      </c>
      <c r="M114" s="84" t="s">
        <v>675</v>
      </c>
      <c r="N114" s="86"/>
      <c r="O114" s="86"/>
      <c r="P114" s="87" t="str">
        <f t="shared" si="1"/>
        <v>Glenn Robinson III</v>
      </c>
      <c r="Q114" s="87" t="str">
        <f t="array" ref="Q114">if((countif(Ghosts!A:A,$P114)+countif(EPS!A:A,$P114))&gt;0,$P114,index(Index_of_Stuff!A:A,match($P114,Index_of_Stuff!C:C,0)))</f>
        <v>Glenn Robinson</v>
      </c>
      <c r="R114" s="87" t="str">
        <f t="array" ref="R114">index(Index_of_Stuff!F:F,match($J114,Index_of_Stuff!H:H,0))</f>
        <v>IND</v>
      </c>
      <c r="S114" s="87" t="str">
        <f t="array" ref="S114">index(Index_of_Stuff!F:F,match($K114,Index_of_Stuff!H:H,0))</f>
        <v>NOP</v>
      </c>
    </row>
    <row r="115">
      <c r="A115" s="84" t="s">
        <v>981</v>
      </c>
      <c r="B115" s="84" t="s">
        <v>31</v>
      </c>
      <c r="C115" s="84" t="s">
        <v>982</v>
      </c>
      <c r="D115" s="84" t="s">
        <v>579</v>
      </c>
      <c r="E115" s="84" t="s">
        <v>983</v>
      </c>
      <c r="F115" s="84">
        <v>13.1</v>
      </c>
      <c r="G115" s="84">
        <v>5.0</v>
      </c>
      <c r="H115" s="85">
        <v>3700.0</v>
      </c>
      <c r="I115" s="84" t="s">
        <v>695</v>
      </c>
      <c r="J115" s="84" t="s">
        <v>565</v>
      </c>
      <c r="K115" s="84" t="s">
        <v>38</v>
      </c>
      <c r="L115" s="84" t="s">
        <v>669</v>
      </c>
      <c r="M115" s="84" t="s">
        <v>901</v>
      </c>
      <c r="N115" s="86"/>
      <c r="O115" s="86"/>
      <c r="P115" s="87" t="str">
        <f t="shared" si="1"/>
        <v>Greg Monroe</v>
      </c>
      <c r="Q115" s="87" t="str">
        <f t="array" ref="Q115">if((countif(Ghosts!A:A,$P115)+countif(EPS!A:A,$P115))&gt;0,$P115,index(Index_of_Stuff!A:A,match($P115,Index_of_Stuff!C:C,0)))</f>
        <v>Greg Monroe</v>
      </c>
      <c r="R115" s="87" t="str">
        <f t="array" ref="R115">index(Index_of_Stuff!F:F,match($J115,Index_of_Stuff!H:H,0))</f>
        <v>MIL</v>
      </c>
      <c r="S115" s="87" t="str">
        <f t="array" ref="S115">index(Index_of_Stuff!F:F,match($K115,Index_of_Stuff!H:H,0))</f>
        <v>CLE</v>
      </c>
    </row>
    <row r="116">
      <c r="A116" s="84" t="s">
        <v>984</v>
      </c>
      <c r="B116" s="84" t="s">
        <v>29</v>
      </c>
      <c r="C116" s="84" t="s">
        <v>691</v>
      </c>
      <c r="D116" s="84" t="s">
        <v>474</v>
      </c>
      <c r="E116" s="84" t="s">
        <v>985</v>
      </c>
      <c r="F116" s="84">
        <v>27.8</v>
      </c>
      <c r="G116" s="84">
        <v>11.0</v>
      </c>
      <c r="H116" s="85">
        <v>6200.0</v>
      </c>
      <c r="I116" s="84" t="s">
        <v>723</v>
      </c>
      <c r="J116" s="84" t="s">
        <v>475</v>
      </c>
      <c r="K116" s="84" t="s">
        <v>400</v>
      </c>
      <c r="L116" s="84"/>
      <c r="M116" s="84"/>
      <c r="N116" s="86"/>
      <c r="O116" s="86"/>
      <c r="P116" s="87" t="str">
        <f t="shared" si="1"/>
        <v>Harrison Barnes</v>
      </c>
      <c r="Q116" s="87" t="str">
        <f t="array" ref="Q116">if((countif(Ghosts!A:A,$P116)+countif(EPS!A:A,$P116))&gt;0,$P116,index(Index_of_Stuff!A:A,match($P116,Index_of_Stuff!C:C,0)))</f>
        <v>Harrison Barnes</v>
      </c>
      <c r="R116" s="87" t="str">
        <f t="array" ref="R116">index(Index_of_Stuff!F:F,match($J116,Index_of_Stuff!H:H,0))</f>
        <v>DAL</v>
      </c>
      <c r="S116" s="87" t="str">
        <f t="array" ref="S116">index(Index_of_Stuff!F:F,match($K116,Index_of_Stuff!H:H,0))</f>
        <v>WAS</v>
      </c>
    </row>
    <row r="117">
      <c r="A117" s="84" t="s">
        <v>986</v>
      </c>
      <c r="B117" s="84" t="s">
        <v>30</v>
      </c>
      <c r="C117" s="84" t="s">
        <v>987</v>
      </c>
      <c r="D117" s="84" t="s">
        <v>562</v>
      </c>
      <c r="E117" s="84" t="s">
        <v>988</v>
      </c>
      <c r="F117" s="84">
        <v>0.0</v>
      </c>
      <c r="G117" s="84">
        <v>0.0</v>
      </c>
      <c r="H117" s="85">
        <v>3000.0</v>
      </c>
      <c r="I117" s="84" t="s">
        <v>663</v>
      </c>
      <c r="J117" s="84" t="s">
        <v>512</v>
      </c>
      <c r="K117" s="84" t="s">
        <v>329</v>
      </c>
      <c r="L117" s="84" t="s">
        <v>669</v>
      </c>
      <c r="M117" s="84" t="s">
        <v>670</v>
      </c>
      <c r="N117" s="86"/>
      <c r="O117" s="86"/>
      <c r="P117" s="87" t="str">
        <f t="shared" si="1"/>
        <v>Harry Giles</v>
      </c>
      <c r="Q117" s="87" t="str">
        <f t="array" ref="Q117">if((countif(Ghosts!A:A,$P117)+countif(EPS!A:A,$P117))&gt;0,$P117,index(Index_of_Stuff!A:A,match($P117,Index_of_Stuff!C:C,0)))</f>
        <v>Harry Giles</v>
      </c>
      <c r="R117" s="87" t="str">
        <f t="array" ref="R117">index(Index_of_Stuff!F:F,match($J117,Index_of_Stuff!H:H,0))</f>
        <v>SAC</v>
      </c>
      <c r="S117" s="87" t="str">
        <f t="array" ref="S117">index(Index_of_Stuff!F:F,match($K117,Index_of_Stuff!H:H,0))</f>
        <v>OKC</v>
      </c>
    </row>
    <row r="118">
      <c r="A118" s="84" t="s">
        <v>989</v>
      </c>
      <c r="B118" s="84" t="s">
        <v>27</v>
      </c>
      <c r="C118" s="84" t="s">
        <v>990</v>
      </c>
      <c r="D118" s="84" t="s">
        <v>536</v>
      </c>
      <c r="E118" s="84" t="s">
        <v>991</v>
      </c>
      <c r="F118" s="84">
        <v>12.7</v>
      </c>
      <c r="G118" s="84">
        <v>10.0</v>
      </c>
      <c r="H118" s="85">
        <v>3100.0</v>
      </c>
      <c r="I118" s="84" t="s">
        <v>638</v>
      </c>
      <c r="J118" s="84" t="s">
        <v>639</v>
      </c>
      <c r="K118" s="84" t="s">
        <v>204</v>
      </c>
      <c r="L118" s="84"/>
      <c r="M118" s="84"/>
      <c r="N118" s="86"/>
      <c r="O118" s="86"/>
      <c r="P118" s="87" t="str">
        <f t="shared" si="1"/>
        <v>Ian Clark</v>
      </c>
      <c r="Q118" s="87" t="str">
        <f t="array" ref="Q118">if((countif(Ghosts!A:A,$P118)+countif(EPS!A:A,$P118))&gt;0,$P118,index(Index_of_Stuff!A:A,match($P118,Index_of_Stuff!C:C,0)))</f>
        <v>Ian Clark</v>
      </c>
      <c r="R118" s="87" t="str">
        <f t="array" ref="R118">index(Index_of_Stuff!F:F,match($J118,Index_of_Stuff!H:H,0))</f>
        <v>NOP</v>
      </c>
      <c r="S118" s="87" t="str">
        <f t="array" ref="S118">index(Index_of_Stuff!F:F,match($K118,Index_of_Stuff!H:H,0))</f>
        <v>IND</v>
      </c>
    </row>
    <row r="119">
      <c r="A119" s="84" t="s">
        <v>992</v>
      </c>
      <c r="B119" s="84" t="s">
        <v>31</v>
      </c>
      <c r="C119" s="84" t="s">
        <v>990</v>
      </c>
      <c r="D119" s="84" t="s">
        <v>441</v>
      </c>
      <c r="E119" s="84" t="s">
        <v>993</v>
      </c>
      <c r="F119" s="84">
        <v>11.2</v>
      </c>
      <c r="G119" s="84">
        <v>9.0</v>
      </c>
      <c r="H119" s="85">
        <v>3000.0</v>
      </c>
      <c r="I119" s="84" t="s">
        <v>723</v>
      </c>
      <c r="J119" s="84" t="s">
        <v>400</v>
      </c>
      <c r="K119" s="84" t="s">
        <v>475</v>
      </c>
      <c r="L119" s="84"/>
      <c r="M119" s="84"/>
      <c r="N119" s="86"/>
      <c r="O119" s="86"/>
      <c r="P119" s="87" t="str">
        <f t="shared" si="1"/>
        <v>Ian Mahinmi</v>
      </c>
      <c r="Q119" s="87" t="str">
        <f t="array" ref="Q119">if((countif(Ghosts!A:A,$P119)+countif(EPS!A:A,$P119))&gt;0,$P119,index(Index_of_Stuff!A:A,match($P119,Index_of_Stuff!C:C,0)))</f>
        <v>Ian Mahinmi</v>
      </c>
      <c r="R119" s="87" t="str">
        <f t="array" ref="R119">index(Index_of_Stuff!F:F,match($J119,Index_of_Stuff!H:H,0))</f>
        <v>WAS</v>
      </c>
      <c r="S119" s="87" t="str">
        <f t="array" ref="S119">index(Index_of_Stuff!F:F,match($K119,Index_of_Stuff!H:H,0))</f>
        <v>DAL</v>
      </c>
    </row>
    <row r="120">
      <c r="A120" s="84" t="s">
        <v>994</v>
      </c>
      <c r="B120" s="84" t="s">
        <v>31</v>
      </c>
      <c r="C120" s="84" t="s">
        <v>995</v>
      </c>
      <c r="D120" s="84" t="s">
        <v>230</v>
      </c>
      <c r="E120" s="84" t="s">
        <v>996</v>
      </c>
      <c r="F120" s="84">
        <v>2.6</v>
      </c>
      <c r="G120" s="84">
        <v>4.0</v>
      </c>
      <c r="H120" s="85">
        <v>3000.0</v>
      </c>
      <c r="I120" s="84" t="s">
        <v>638</v>
      </c>
      <c r="J120" s="84" t="s">
        <v>204</v>
      </c>
      <c r="K120" s="84" t="s">
        <v>639</v>
      </c>
      <c r="L120" s="84"/>
      <c r="M120" s="84"/>
      <c r="N120" s="86"/>
      <c r="O120" s="86"/>
      <c r="P120" s="87" t="str">
        <f t="shared" si="1"/>
        <v>Ike Anigbogu</v>
      </c>
      <c r="Q120" s="87" t="str">
        <f t="array" ref="Q120">if((countif(Ghosts!A:A,$P120)+countif(EPS!A:A,$P120))&gt;0,$P120,index(Index_of_Stuff!A:A,match($P120,Index_of_Stuff!C:C,0)))</f>
        <v>Ike Anigbogu</v>
      </c>
      <c r="R120" s="87" t="str">
        <f t="array" ref="R120">index(Index_of_Stuff!F:F,match($J120,Index_of_Stuff!H:H,0))</f>
        <v>IND</v>
      </c>
      <c r="S120" s="87" t="str">
        <f t="array" ref="S120">index(Index_of_Stuff!F:F,match($K120,Index_of_Stuff!H:H,0))</f>
        <v>NOP</v>
      </c>
    </row>
    <row r="121">
      <c r="A121" s="84" t="s">
        <v>997</v>
      </c>
      <c r="B121" s="84" t="s">
        <v>28</v>
      </c>
      <c r="C121" s="84" t="s">
        <v>998</v>
      </c>
      <c r="D121" s="84" t="s">
        <v>158</v>
      </c>
      <c r="E121" s="84" t="s">
        <v>999</v>
      </c>
      <c r="F121" s="84">
        <v>11.1</v>
      </c>
      <c r="G121" s="84">
        <v>6.0</v>
      </c>
      <c r="H121" s="85">
        <v>3000.0</v>
      </c>
      <c r="I121" s="84" t="s">
        <v>695</v>
      </c>
      <c r="J121" s="84" t="s">
        <v>38</v>
      </c>
      <c r="K121" s="84" t="s">
        <v>565</v>
      </c>
      <c r="L121" s="84"/>
      <c r="M121" s="84"/>
      <c r="N121" s="86"/>
      <c r="O121" s="86"/>
      <c r="P121" s="87" t="str">
        <f t="shared" si="1"/>
        <v>Iman Shumpert</v>
      </c>
      <c r="Q121" s="87" t="str">
        <f t="array" ref="Q121">if((countif(Ghosts!A:A,$P121)+countif(EPS!A:A,$P121))&gt;0,$P121,index(Index_of_Stuff!A:A,match($P121,Index_of_Stuff!C:C,0)))</f>
        <v>Iman Shumpert</v>
      </c>
      <c r="R121" s="87" t="str">
        <f t="array" ref="R121">index(Index_of_Stuff!F:F,match($J121,Index_of_Stuff!H:H,0))</f>
        <v>CLE</v>
      </c>
      <c r="S121" s="87" t="str">
        <f t="array" ref="S121">index(Index_of_Stuff!F:F,match($K121,Index_of_Stuff!H:H,0))</f>
        <v>MIL</v>
      </c>
    </row>
    <row r="122">
      <c r="A122" s="84" t="s">
        <v>1000</v>
      </c>
      <c r="B122" s="84" t="s">
        <v>30</v>
      </c>
      <c r="C122" s="84" t="s">
        <v>1001</v>
      </c>
      <c r="D122" s="84" t="s">
        <v>322</v>
      </c>
      <c r="E122" s="84" t="s">
        <v>1002</v>
      </c>
      <c r="F122" s="84">
        <v>0.0</v>
      </c>
      <c r="G122" s="84">
        <v>0.0</v>
      </c>
      <c r="H122" s="85">
        <v>3000.0</v>
      </c>
      <c r="I122" s="84" t="s">
        <v>785</v>
      </c>
      <c r="J122" s="84" t="s">
        <v>787</v>
      </c>
      <c r="K122" s="84" t="s">
        <v>786</v>
      </c>
      <c r="L122" s="84"/>
      <c r="M122" s="84"/>
      <c r="N122" s="86"/>
      <c r="O122" s="86"/>
      <c r="P122" s="87" t="str">
        <f t="shared" si="1"/>
        <v>Isaiah Hicks</v>
      </c>
      <c r="Q122" s="87" t="str">
        <f t="array" ref="Q122">if((countif(Ghosts!A:A,$P122)+countif(EPS!A:A,$P122))&gt;0,$P122,index(Index_of_Stuff!A:A,match($P122,Index_of_Stuff!C:C,0)))</f>
        <v>Isaiah Hicks</v>
      </c>
      <c r="R122" s="87" t="str">
        <f t="array" ref="R122">index(Index_of_Stuff!F:F,match($J122,Index_of_Stuff!H:H,0))</f>
        <v>NYK</v>
      </c>
      <c r="S122" s="87" t="str">
        <f t="array" ref="S122">index(Index_of_Stuff!F:F,match($K122,Index_of_Stuff!H:H,0))</f>
        <v>CHO</v>
      </c>
    </row>
    <row r="123">
      <c r="A123" s="84" t="s">
        <v>1003</v>
      </c>
      <c r="B123" s="84" t="s">
        <v>27</v>
      </c>
      <c r="C123" s="84" t="s">
        <v>1001</v>
      </c>
      <c r="D123" s="84" t="s">
        <v>123</v>
      </c>
      <c r="E123" s="84" t="s">
        <v>1004</v>
      </c>
      <c r="F123" s="84">
        <v>1.5</v>
      </c>
      <c r="G123" s="84">
        <v>1.0</v>
      </c>
      <c r="H123" s="85">
        <v>3000.0</v>
      </c>
      <c r="I123" s="84" t="s">
        <v>652</v>
      </c>
      <c r="J123" s="84" t="s">
        <v>653</v>
      </c>
      <c r="K123" s="84" t="s">
        <v>493</v>
      </c>
      <c r="L123" s="84"/>
      <c r="M123" s="84"/>
      <c r="N123" s="86"/>
      <c r="O123" s="86"/>
      <c r="P123" s="87" t="str">
        <f t="shared" si="1"/>
        <v>Isaiah Whitehead</v>
      </c>
      <c r="Q123" s="87" t="str">
        <f t="array" ref="Q123">if((countif(Ghosts!A:A,$P123)+countif(EPS!A:A,$P123))&gt;0,$P123,index(Index_of_Stuff!A:A,match($P123,Index_of_Stuff!C:C,0)))</f>
        <v>Isaiah Whitehead</v>
      </c>
      <c r="R123" s="87" t="str">
        <f t="array" ref="R123">index(Index_of_Stuff!F:F,match($J123,Index_of_Stuff!H:H,0))</f>
        <v>BRK</v>
      </c>
      <c r="S123" s="87" t="str">
        <f t="array" ref="S123">index(Index_of_Stuff!F:F,match($K123,Index_of_Stuff!H:H,0))</f>
        <v>DEN</v>
      </c>
    </row>
    <row r="124">
      <c r="A124" s="84" t="s">
        <v>1005</v>
      </c>
      <c r="B124" s="84" t="s">
        <v>30</v>
      </c>
      <c r="C124" s="84" t="s">
        <v>1006</v>
      </c>
      <c r="D124" s="84" t="s">
        <v>290</v>
      </c>
      <c r="E124" s="84" t="s">
        <v>1007</v>
      </c>
      <c r="F124" s="84">
        <v>0.0</v>
      </c>
      <c r="G124" s="84">
        <v>1.0</v>
      </c>
      <c r="H124" s="85">
        <v>3000.0</v>
      </c>
      <c r="I124" s="84" t="s">
        <v>674</v>
      </c>
      <c r="J124" s="84" t="s">
        <v>261</v>
      </c>
      <c r="K124" s="84" t="s">
        <v>330</v>
      </c>
      <c r="L124" s="84"/>
      <c r="M124" s="84"/>
      <c r="N124" s="86"/>
      <c r="O124" s="86"/>
      <c r="P124" s="87" t="str">
        <f t="shared" si="1"/>
        <v>Ivan Rabb</v>
      </c>
      <c r="Q124" s="87" t="str">
        <f t="array" ref="Q124">if((countif(Ghosts!A:A,$P124)+countif(EPS!A:A,$P124))&gt;0,$P124,index(Index_of_Stuff!A:A,match($P124,Index_of_Stuff!C:C,0)))</f>
        <v>Ivan Rabb</v>
      </c>
      <c r="R124" s="87" t="str">
        <f t="array" ref="R124">index(Index_of_Stuff!F:F,match($J124,Index_of_Stuff!H:H,0))</f>
        <v>MEM</v>
      </c>
      <c r="S124" s="87" t="str">
        <f t="array" ref="S124">index(Index_of_Stuff!F:F,match($K124,Index_of_Stuff!H:H,0))</f>
        <v>POR</v>
      </c>
    </row>
    <row r="125">
      <c r="A125" s="84" t="s">
        <v>1008</v>
      </c>
      <c r="B125" s="84" t="s">
        <v>27</v>
      </c>
      <c r="C125" s="84" t="s">
        <v>1009</v>
      </c>
      <c r="D125" s="84" t="s">
        <v>480</v>
      </c>
      <c r="E125" s="84" t="s">
        <v>1010</v>
      </c>
      <c r="F125" s="84">
        <v>22.2</v>
      </c>
      <c r="G125" s="84">
        <v>11.0</v>
      </c>
      <c r="H125" s="85">
        <v>4000.0</v>
      </c>
      <c r="I125" s="84" t="s">
        <v>723</v>
      </c>
      <c r="J125" s="84" t="s">
        <v>475</v>
      </c>
      <c r="K125" s="84" t="s">
        <v>400</v>
      </c>
      <c r="L125" s="86"/>
      <c r="M125" s="86"/>
      <c r="N125" s="86"/>
      <c r="O125" s="86"/>
      <c r="P125" s="87" t="str">
        <f t="shared" si="1"/>
        <v>J.J. Barea</v>
      </c>
      <c r="Q125" s="87" t="str">
        <f t="array" ref="Q125">if((countif(Ghosts!A:A,$P125)+countif(EPS!A:A,$P125))&gt;0,$P125,index(Index_of_Stuff!A:A,match($P125,Index_of_Stuff!C:C,0)))</f>
        <v>J.J. Barea</v>
      </c>
      <c r="R125" s="87" t="str">
        <f t="array" ref="R125">index(Index_of_Stuff!F:F,match($J125,Index_of_Stuff!H:H,0))</f>
        <v>DAL</v>
      </c>
      <c r="S125" s="87" t="str">
        <f t="array" ref="S125">index(Index_of_Stuff!F:F,match($K125,Index_of_Stuff!H:H,0))</f>
        <v>WAS</v>
      </c>
    </row>
    <row r="126">
      <c r="A126" s="84" t="s">
        <v>1011</v>
      </c>
      <c r="B126" s="84" t="s">
        <v>28</v>
      </c>
      <c r="C126" s="84" t="s">
        <v>1012</v>
      </c>
      <c r="D126" s="84" t="s">
        <v>1013</v>
      </c>
      <c r="E126" s="84" t="s">
        <v>1014</v>
      </c>
      <c r="F126" s="84">
        <v>23.6</v>
      </c>
      <c r="G126" s="84">
        <v>7.0</v>
      </c>
      <c r="H126" s="85">
        <v>5000.0</v>
      </c>
      <c r="I126" s="84" t="s">
        <v>648</v>
      </c>
      <c r="J126" s="84" t="s">
        <v>566</v>
      </c>
      <c r="K126" s="84" t="s">
        <v>172</v>
      </c>
      <c r="L126" s="84"/>
      <c r="M126" s="84"/>
      <c r="N126" s="86"/>
      <c r="O126" s="86"/>
      <c r="P126" s="87" t="str">
        <f t="shared" si="1"/>
        <v>JJ Redick</v>
      </c>
      <c r="Q126" s="87" t="str">
        <f t="array" ref="Q126">if((countif(Ghosts!A:A,$P126)+countif(EPS!A:A,$P126))&gt;0,$P126,index(Index_of_Stuff!A:A,match($P126,Index_of_Stuff!C:C,0)))</f>
        <v>J.J. Redick</v>
      </c>
      <c r="R126" s="87" t="str">
        <f t="array" ref="R126">index(Index_of_Stuff!F:F,match($J126,Index_of_Stuff!H:H,0))</f>
        <v>PHI</v>
      </c>
      <c r="S126" s="87" t="str">
        <f t="array" ref="S126">index(Index_of_Stuff!F:F,match($K126,Index_of_Stuff!H:H,0))</f>
        <v>UTA</v>
      </c>
    </row>
    <row r="127">
      <c r="A127" s="84" t="s">
        <v>1015</v>
      </c>
      <c r="B127" s="84" t="s">
        <v>28</v>
      </c>
      <c r="C127" s="84" t="s">
        <v>1016</v>
      </c>
      <c r="D127" s="84" t="s">
        <v>1017</v>
      </c>
      <c r="E127" s="84" t="s">
        <v>1018</v>
      </c>
      <c r="F127" s="84">
        <v>12.8</v>
      </c>
      <c r="G127" s="84">
        <v>10.0</v>
      </c>
      <c r="H127" s="85">
        <v>3600.0</v>
      </c>
      <c r="I127" s="84" t="s">
        <v>695</v>
      </c>
      <c r="J127" s="84" t="s">
        <v>38</v>
      </c>
      <c r="K127" s="84" t="s">
        <v>565</v>
      </c>
      <c r="L127" s="84"/>
      <c r="M127" s="84"/>
      <c r="N127" s="86"/>
      <c r="O127" s="86"/>
      <c r="P127" s="87" t="str">
        <f t="shared" si="1"/>
        <v>JR Smith</v>
      </c>
      <c r="Q127" s="87" t="str">
        <f t="array" ref="Q127">if((countif(Ghosts!A:A,$P127)+countif(EPS!A:A,$P127))&gt;0,$P127,index(Index_of_Stuff!A:A,match($P127,Index_of_Stuff!C:C,0)))</f>
        <v>J.R. Smith</v>
      </c>
      <c r="R127" s="87" t="str">
        <f t="array" ref="R127">index(Index_of_Stuff!F:F,match($J127,Index_of_Stuff!H:H,0))</f>
        <v>CLE</v>
      </c>
      <c r="S127" s="87" t="str">
        <f t="array" ref="S127">index(Index_of_Stuff!F:F,match($K127,Index_of_Stuff!H:H,0))</f>
        <v>MIL</v>
      </c>
    </row>
    <row r="128">
      <c r="A128" s="84" t="s">
        <v>1019</v>
      </c>
      <c r="B128" s="84" t="s">
        <v>31</v>
      </c>
      <c r="C128" s="84" t="s">
        <v>1020</v>
      </c>
      <c r="D128" s="84" t="s">
        <v>563</v>
      </c>
      <c r="E128" s="84" t="s">
        <v>1021</v>
      </c>
      <c r="F128" s="84">
        <v>0.0</v>
      </c>
      <c r="G128" s="84">
        <v>0.0</v>
      </c>
      <c r="H128" s="85">
        <v>3000.0</v>
      </c>
      <c r="I128" s="84" t="s">
        <v>663</v>
      </c>
      <c r="J128" s="84" t="s">
        <v>512</v>
      </c>
      <c r="K128" s="84" t="s">
        <v>329</v>
      </c>
      <c r="L128" s="84"/>
      <c r="M128" s="84"/>
      <c r="N128" s="86"/>
      <c r="O128" s="86"/>
      <c r="P128" s="87" t="str">
        <f t="shared" si="1"/>
        <v>Jack Cooley</v>
      </c>
      <c r="Q128" s="87" t="str">
        <f t="array" ref="Q128">if((countif(Ghosts!A:A,$P128)+countif(EPS!A:A,$P128))&gt;0,$P128,index(Index_of_Stuff!A:A,match($P128,Index_of_Stuff!C:C,0)))</f>
        <v>Jack Cooley</v>
      </c>
      <c r="R128" s="87" t="str">
        <f t="array" ref="R128">index(Index_of_Stuff!F:F,match($J128,Index_of_Stuff!H:H,0))</f>
        <v>SAC</v>
      </c>
      <c r="S128" s="87" t="str">
        <f t="array" ref="S128">index(Index_of_Stuff!F:F,match($K128,Index_of_Stuff!H:H,0))</f>
        <v>OKC</v>
      </c>
    </row>
    <row r="129">
      <c r="A129" s="84" t="s">
        <v>1022</v>
      </c>
      <c r="B129" s="84" t="s">
        <v>27</v>
      </c>
      <c r="C129" s="84" t="s">
        <v>650</v>
      </c>
      <c r="D129" s="84" t="s">
        <v>595</v>
      </c>
      <c r="E129" s="84" t="s">
        <v>1023</v>
      </c>
      <c r="F129" s="84">
        <v>0.0</v>
      </c>
      <c r="G129" s="84">
        <v>0.0</v>
      </c>
      <c r="H129" s="85">
        <v>3000.0</v>
      </c>
      <c r="I129" s="84" t="s">
        <v>648</v>
      </c>
      <c r="J129" s="84" t="s">
        <v>566</v>
      </c>
      <c r="K129" s="84" t="s">
        <v>172</v>
      </c>
      <c r="L129" s="84"/>
      <c r="M129" s="84"/>
      <c r="N129" s="86"/>
      <c r="O129" s="86"/>
      <c r="P129" s="87" t="str">
        <f t="shared" si="1"/>
        <v>Jacob Pullen</v>
      </c>
      <c r="Q129" s="87" t="str">
        <f t="array" ref="Q129">if((countif(Ghosts!A:A,$P129)+countif(EPS!A:A,$P129))&gt;0,$P129,index(Index_of_Stuff!A:A,match($P129,Index_of_Stuff!C:C,0)))</f>
        <v>Jacob Pullen</v>
      </c>
      <c r="R129" s="87" t="str">
        <f t="array" ref="R129">index(Index_of_Stuff!F:F,match($J129,Index_of_Stuff!H:H,0))</f>
        <v>PHI</v>
      </c>
      <c r="S129" s="87" t="str">
        <f t="array" ref="S129">index(Index_of_Stuff!F:F,match($K129,Index_of_Stuff!H:H,0))</f>
        <v>UTA</v>
      </c>
    </row>
    <row r="130">
      <c r="A130" s="84" t="s">
        <v>1024</v>
      </c>
      <c r="B130" s="84" t="s">
        <v>30</v>
      </c>
      <c r="C130" s="84" t="s">
        <v>1025</v>
      </c>
      <c r="D130" s="84" t="s">
        <v>141</v>
      </c>
      <c r="E130" s="84" t="s">
        <v>1026</v>
      </c>
      <c r="F130" s="84">
        <v>15.9</v>
      </c>
      <c r="G130" s="84">
        <v>10.0</v>
      </c>
      <c r="H130" s="85">
        <v>4400.0</v>
      </c>
      <c r="I130" s="84" t="s">
        <v>695</v>
      </c>
      <c r="J130" s="84" t="s">
        <v>38</v>
      </c>
      <c r="K130" s="84" t="s">
        <v>565</v>
      </c>
      <c r="L130" s="84"/>
      <c r="M130" s="84"/>
      <c r="N130" s="86"/>
      <c r="O130" s="86"/>
      <c r="P130" s="87" t="str">
        <f t="shared" si="1"/>
        <v>Jae Crowder</v>
      </c>
      <c r="Q130" s="87" t="str">
        <f t="array" ref="Q130">if((countif(Ghosts!A:A,$P130)+countif(EPS!A:A,$P130))&gt;0,$P130,index(Index_of_Stuff!A:A,match($P130,Index_of_Stuff!C:C,0)))</f>
        <v>Jae Crowder</v>
      </c>
      <c r="R130" s="87" t="str">
        <f t="array" ref="R130">index(Index_of_Stuff!F:F,match($J130,Index_of_Stuff!H:H,0))</f>
        <v>CLE</v>
      </c>
      <c r="S130" s="87" t="str">
        <f t="array" ref="S130">index(Index_of_Stuff!F:F,match($K130,Index_of_Stuff!H:H,0))</f>
        <v>MIL</v>
      </c>
    </row>
    <row r="131">
      <c r="A131" s="84" t="s">
        <v>1027</v>
      </c>
      <c r="B131" s="84" t="s">
        <v>31</v>
      </c>
      <c r="C131" s="84" t="s">
        <v>1028</v>
      </c>
      <c r="D131" s="84" t="s">
        <v>596</v>
      </c>
      <c r="E131" s="84" t="s">
        <v>1029</v>
      </c>
      <c r="F131" s="84">
        <v>24.8</v>
      </c>
      <c r="G131" s="84">
        <v>1.0</v>
      </c>
      <c r="H131" s="85">
        <v>4900.0</v>
      </c>
      <c r="I131" s="84" t="s">
        <v>648</v>
      </c>
      <c r="J131" s="84" t="s">
        <v>566</v>
      </c>
      <c r="K131" s="84" t="s">
        <v>172</v>
      </c>
      <c r="L131" s="84"/>
      <c r="M131" s="84"/>
      <c r="N131" s="86"/>
      <c r="O131" s="86"/>
      <c r="P131" s="87" t="str">
        <f t="shared" si="1"/>
        <v>Jahlil Okafor</v>
      </c>
      <c r="Q131" s="87" t="str">
        <f t="array" ref="Q131">if((countif(Ghosts!A:A,$P131)+countif(EPS!A:A,$P131))&gt;0,$P131,index(Index_of_Stuff!A:A,match($P131,Index_of_Stuff!C:C,0)))</f>
        <v>Jahlil Okafor</v>
      </c>
      <c r="R131" s="87" t="str">
        <f t="array" ref="R131">index(Index_of_Stuff!F:F,match($J131,Index_of_Stuff!H:H,0))</f>
        <v>PHI</v>
      </c>
      <c r="S131" s="87" t="str">
        <f t="array" ref="S131">index(Index_of_Stuff!F:F,match($K131,Index_of_Stuff!H:H,0))</f>
        <v>UTA</v>
      </c>
    </row>
    <row r="132">
      <c r="A132" s="84" t="s">
        <v>1030</v>
      </c>
      <c r="B132" s="84" t="s">
        <v>29</v>
      </c>
      <c r="C132" s="84" t="s">
        <v>1031</v>
      </c>
      <c r="D132" s="84" t="s">
        <v>1032</v>
      </c>
      <c r="E132" s="84" t="s">
        <v>1033</v>
      </c>
      <c r="F132" s="84">
        <v>6.8</v>
      </c>
      <c r="G132" s="84">
        <v>2.0</v>
      </c>
      <c r="H132" s="85">
        <v>3000.0</v>
      </c>
      <c r="I132" s="84" t="s">
        <v>663</v>
      </c>
      <c r="J132" s="84" t="s">
        <v>512</v>
      </c>
      <c r="K132" s="84" t="s">
        <v>329</v>
      </c>
      <c r="L132" s="84"/>
      <c r="M132" s="84"/>
      <c r="N132" s="86"/>
      <c r="O132" s="86"/>
      <c r="P132" s="87" t="str">
        <f t="shared" si="1"/>
        <v>JaKarr Sampson</v>
      </c>
      <c r="Q132" s="87" t="str">
        <f t="array" ref="Q132">if((countif(Ghosts!A:A,$P132)+countif(EPS!A:A,$P132))&gt;0,$P132,index(Index_of_Stuff!A:A,match($P132,Index_of_Stuff!C:C,0)))</f>
        <v>JaKarr Sampson</v>
      </c>
      <c r="R132" s="87" t="str">
        <f t="array" ref="R132">index(Index_of_Stuff!F:F,match($J132,Index_of_Stuff!H:H,0))</f>
        <v>SAC</v>
      </c>
      <c r="S132" s="87" t="str">
        <f t="array" ref="S132">index(Index_of_Stuff!F:F,match($K132,Index_of_Stuff!H:H,0))</f>
        <v>OKC</v>
      </c>
    </row>
    <row r="133">
      <c r="A133" s="84" t="s">
        <v>1034</v>
      </c>
      <c r="B133" s="84" t="s">
        <v>29</v>
      </c>
      <c r="C133" s="84" t="s">
        <v>1035</v>
      </c>
      <c r="D133" s="84" t="s">
        <v>378</v>
      </c>
      <c r="E133" s="84" t="s">
        <v>1036</v>
      </c>
      <c r="F133" s="84">
        <v>6.0</v>
      </c>
      <c r="G133" s="84">
        <v>2.0</v>
      </c>
      <c r="H133" s="85">
        <v>3000.0</v>
      </c>
      <c r="I133" s="84" t="s">
        <v>674</v>
      </c>
      <c r="J133" s="84" t="s">
        <v>330</v>
      </c>
      <c r="K133" s="84" t="s">
        <v>261</v>
      </c>
      <c r="L133" s="84"/>
      <c r="M133" s="84"/>
      <c r="N133" s="86"/>
      <c r="O133" s="86"/>
      <c r="P133" s="87" t="str">
        <f t="shared" si="1"/>
        <v>Jake Layman</v>
      </c>
      <c r="Q133" s="87" t="str">
        <f t="array" ref="Q133">if((countif(Ghosts!A:A,$P133)+countif(EPS!A:A,$P133))&gt;0,$P133,index(Index_of_Stuff!A:A,match($P133,Index_of_Stuff!C:C,0)))</f>
        <v>Jake Layman</v>
      </c>
      <c r="R133" s="87" t="str">
        <f t="array" ref="R133">index(Index_of_Stuff!F:F,match($J133,Index_of_Stuff!H:H,0))</f>
        <v>POR</v>
      </c>
      <c r="S133" s="87" t="str">
        <f t="array" ref="S133">index(Index_of_Stuff!F:F,match($K133,Index_of_Stuff!H:H,0))</f>
        <v>MEM</v>
      </c>
    </row>
    <row r="134">
      <c r="A134" s="84" t="s">
        <v>1037</v>
      </c>
      <c r="B134" s="84" t="s">
        <v>31</v>
      </c>
      <c r="C134" s="84" t="s">
        <v>1038</v>
      </c>
      <c r="D134" s="84" t="s">
        <v>409</v>
      </c>
      <c r="E134" s="84" t="s">
        <v>1039</v>
      </c>
      <c r="F134" s="84">
        <v>19.1</v>
      </c>
      <c r="G134" s="84">
        <v>9.0</v>
      </c>
      <c r="H134" s="85">
        <v>3400.0</v>
      </c>
      <c r="I134" s="84" t="s">
        <v>679</v>
      </c>
      <c r="J134" s="84" t="s">
        <v>399</v>
      </c>
      <c r="K134" s="84" t="s">
        <v>450</v>
      </c>
      <c r="L134" s="84"/>
      <c r="M134" s="84"/>
      <c r="N134" s="86"/>
      <c r="O134" s="86"/>
      <c r="P134" s="87" t="str">
        <f t="shared" si="1"/>
        <v>Jakob Poeltl</v>
      </c>
      <c r="Q134" s="87" t="str">
        <f t="array" ref="Q134">if((countif(Ghosts!A:A,$P134)+countif(EPS!A:A,$P134))&gt;0,$P134,index(Index_of_Stuff!A:A,match($P134,Index_of_Stuff!C:C,0)))</f>
        <v>Jakob Poeltl</v>
      </c>
      <c r="R134" s="87" t="str">
        <f t="array" ref="R134">index(Index_of_Stuff!F:F,match($J134,Index_of_Stuff!H:H,0))</f>
        <v>TOR</v>
      </c>
      <c r="S134" s="87" t="str">
        <f t="array" ref="S134">index(Index_of_Stuff!F:F,match($K134,Index_of_Stuff!H:H,0))</f>
        <v>CHI</v>
      </c>
    </row>
    <row r="135">
      <c r="A135" s="84" t="s">
        <v>1040</v>
      </c>
      <c r="B135" s="84" t="s">
        <v>29</v>
      </c>
      <c r="C135" s="84" t="s">
        <v>1041</v>
      </c>
      <c r="D135" s="84" t="s">
        <v>543</v>
      </c>
      <c r="E135" s="84" t="s">
        <v>1042</v>
      </c>
      <c r="F135" s="84">
        <v>1.2</v>
      </c>
      <c r="G135" s="84">
        <v>1.0</v>
      </c>
      <c r="H135" s="85">
        <v>3000.0</v>
      </c>
      <c r="I135" s="84" t="s">
        <v>638</v>
      </c>
      <c r="J135" s="84" t="s">
        <v>639</v>
      </c>
      <c r="K135" s="84" t="s">
        <v>204</v>
      </c>
      <c r="L135" s="84"/>
      <c r="M135" s="84"/>
      <c r="N135" s="86"/>
      <c r="O135" s="86"/>
      <c r="P135" s="87" t="str">
        <f t="shared" si="1"/>
        <v>Jalen Jones</v>
      </c>
      <c r="Q135" s="87" t="str">
        <f t="array" ref="Q135">if((countif(Ghosts!A:A,$P135)+countif(EPS!A:A,$P135))&gt;0,$P135,index(Index_of_Stuff!A:A,match($P135,Index_of_Stuff!C:C,0)))</f>
        <v>Jalen Jones</v>
      </c>
      <c r="R135" s="87" t="str">
        <f t="array" ref="R135">index(Index_of_Stuff!F:F,match($J135,Index_of_Stuff!H:H,0))</f>
        <v>NOP</v>
      </c>
      <c r="S135" s="87" t="str">
        <f t="array" ref="S135">index(Index_of_Stuff!F:F,match($K135,Index_of_Stuff!H:H,0))</f>
        <v>IND</v>
      </c>
    </row>
    <row r="136">
      <c r="A136" s="84" t="s">
        <v>1043</v>
      </c>
      <c r="B136" s="84" t="s">
        <v>27</v>
      </c>
      <c r="C136" s="84" t="s">
        <v>1044</v>
      </c>
      <c r="D136" s="84" t="s">
        <v>498</v>
      </c>
      <c r="E136" s="84" t="s">
        <v>858</v>
      </c>
      <c r="F136" s="84">
        <v>19.6</v>
      </c>
      <c r="G136" s="84">
        <v>10.0</v>
      </c>
      <c r="H136" s="85">
        <v>5400.0</v>
      </c>
      <c r="I136" s="84" t="s">
        <v>652</v>
      </c>
      <c r="J136" s="84" t="s">
        <v>493</v>
      </c>
      <c r="K136" s="84" t="s">
        <v>653</v>
      </c>
      <c r="L136" s="84"/>
      <c r="M136" s="84"/>
      <c r="N136" s="86"/>
      <c r="O136" s="86"/>
      <c r="P136" s="87" t="str">
        <f t="shared" si="1"/>
        <v>Jamal Murray</v>
      </c>
      <c r="Q136" s="87" t="str">
        <f t="array" ref="Q136">if((countif(Ghosts!A:A,$P136)+countif(EPS!A:A,$P136))&gt;0,$P136,index(Index_of_Stuff!A:A,match($P136,Index_of_Stuff!C:C,0)))</f>
        <v>Jamal Murray</v>
      </c>
      <c r="R136" s="87" t="str">
        <f t="array" ref="R136">index(Index_of_Stuff!F:F,match($J136,Index_of_Stuff!H:H,0))</f>
        <v>DEN</v>
      </c>
      <c r="S136" s="87" t="str">
        <f t="array" ref="S136">index(Index_of_Stuff!F:F,match($K136,Index_of_Stuff!H:H,0))</f>
        <v>BRK</v>
      </c>
    </row>
    <row r="137">
      <c r="A137" s="84" t="s">
        <v>1045</v>
      </c>
      <c r="B137" s="84" t="s">
        <v>27</v>
      </c>
      <c r="C137" s="84" t="s">
        <v>1046</v>
      </c>
      <c r="D137" s="84" t="s">
        <v>535</v>
      </c>
      <c r="E137" s="84" t="s">
        <v>1047</v>
      </c>
      <c r="F137" s="84">
        <v>18.0</v>
      </c>
      <c r="G137" s="84">
        <v>8.0</v>
      </c>
      <c r="H137" s="85">
        <v>4300.0</v>
      </c>
      <c r="I137" s="84" t="s">
        <v>638</v>
      </c>
      <c r="J137" s="84" t="s">
        <v>639</v>
      </c>
      <c r="K137" s="84" t="s">
        <v>204</v>
      </c>
      <c r="L137" s="84"/>
      <c r="M137" s="84"/>
      <c r="N137" s="86"/>
      <c r="O137" s="86"/>
      <c r="P137" s="87" t="str">
        <f t="shared" si="1"/>
        <v>Jameer Nelson</v>
      </c>
      <c r="Q137" s="87" t="str">
        <f t="array" ref="Q137">if((countif(Ghosts!A:A,$P137)+countif(EPS!A:A,$P137))&gt;0,$P137,index(Index_of_Stuff!A:A,match($P137,Index_of_Stuff!C:C,0)))</f>
        <v>Jameer Nelson</v>
      </c>
      <c r="R137" s="87" t="str">
        <f t="array" ref="R137">index(Index_of_Stuff!F:F,match($J137,Index_of_Stuff!H:H,0))</f>
        <v>NOP</v>
      </c>
      <c r="S137" s="87" t="str">
        <f t="array" ref="S137">index(Index_of_Stuff!F:F,match($K137,Index_of_Stuff!H:H,0))</f>
        <v>IND</v>
      </c>
    </row>
    <row r="138">
      <c r="A138" s="84" t="s">
        <v>1048</v>
      </c>
      <c r="B138" s="84" t="s">
        <v>29</v>
      </c>
      <c r="C138" s="84" t="s">
        <v>1049</v>
      </c>
      <c r="D138" s="84" t="s">
        <v>1050</v>
      </c>
      <c r="E138" s="84" t="s">
        <v>1051</v>
      </c>
      <c r="F138" s="84">
        <v>19.8</v>
      </c>
      <c r="G138" s="84">
        <v>10.0</v>
      </c>
      <c r="H138" s="85">
        <v>4000.0</v>
      </c>
      <c r="I138" s="84" t="s">
        <v>674</v>
      </c>
      <c r="J138" s="84" t="s">
        <v>261</v>
      </c>
      <c r="K138" s="84" t="s">
        <v>330</v>
      </c>
      <c r="L138" s="84"/>
      <c r="M138" s="84"/>
      <c r="N138" s="86"/>
      <c r="O138" s="86"/>
      <c r="P138" s="87" t="str">
        <f t="shared" si="1"/>
        <v>James Ennis III</v>
      </c>
      <c r="Q138" s="87" t="str">
        <f t="array" ref="Q138">if((countif(Ghosts!A:A,$P138)+countif(EPS!A:A,$P138))&gt;0,$P138,index(Index_of_Stuff!A:A,match($P138,Index_of_Stuff!C:C,0)))</f>
        <v>James Ennis</v>
      </c>
      <c r="R138" s="87" t="str">
        <f t="array" ref="R138">index(Index_of_Stuff!F:F,match($J138,Index_of_Stuff!H:H,0))</f>
        <v>MEM</v>
      </c>
      <c r="S138" s="87" t="str">
        <f t="array" ref="S138">index(Index_of_Stuff!F:F,match($K138,Index_of_Stuff!H:H,0))</f>
        <v>POR</v>
      </c>
    </row>
    <row r="139">
      <c r="A139" s="84" t="s">
        <v>1052</v>
      </c>
      <c r="B139" s="84" t="s">
        <v>30</v>
      </c>
      <c r="C139" s="84" t="s">
        <v>1053</v>
      </c>
      <c r="D139" s="84" t="s">
        <v>597</v>
      </c>
      <c r="E139" s="84" t="s">
        <v>1054</v>
      </c>
      <c r="F139" s="84">
        <v>7.8</v>
      </c>
      <c r="G139" s="84">
        <v>52.0</v>
      </c>
      <c r="H139" s="85">
        <v>3000.0</v>
      </c>
      <c r="I139" s="84" t="s">
        <v>648</v>
      </c>
      <c r="J139" s="84" t="s">
        <v>566</v>
      </c>
      <c r="K139" s="84" t="s">
        <v>172</v>
      </c>
      <c r="L139" s="84"/>
      <c r="M139" s="84"/>
      <c r="N139" s="86"/>
      <c r="O139" s="86"/>
      <c r="P139" s="87" t="str">
        <f t="shared" si="1"/>
        <v>James Michael McAdoo</v>
      </c>
      <c r="Q139" s="87" t="str">
        <f t="array" ref="Q139">if((countif(Ghosts!A:A,$P139)+countif(EPS!A:A,$P139))&gt;0,$P139,index(Index_of_Stuff!A:A,match($P139,Index_of_Stuff!C:C,0)))</f>
        <v>James Michael McAdoo</v>
      </c>
      <c r="R139" s="87" t="str">
        <f t="array" ref="R139">index(Index_of_Stuff!F:F,match($J139,Index_of_Stuff!H:H,0))</f>
        <v>PHI</v>
      </c>
      <c r="S139" s="87" t="str">
        <f t="array" ref="S139">index(Index_of_Stuff!F:F,match($K139,Index_of_Stuff!H:H,0))</f>
        <v>UTA</v>
      </c>
    </row>
    <row r="140">
      <c r="A140" s="84" t="s">
        <v>1055</v>
      </c>
      <c r="B140" s="84" t="s">
        <v>30</v>
      </c>
      <c r="C140" s="84" t="s">
        <v>1056</v>
      </c>
      <c r="D140" s="84" t="s">
        <v>256</v>
      </c>
      <c r="E140" s="84" t="s">
        <v>799</v>
      </c>
      <c r="F140" s="84">
        <v>0.0</v>
      </c>
      <c r="G140" s="84">
        <v>0.0</v>
      </c>
      <c r="H140" s="85">
        <v>3000.0</v>
      </c>
      <c r="I140" s="84" t="s">
        <v>643</v>
      </c>
      <c r="J140" s="84" t="s">
        <v>235</v>
      </c>
      <c r="K140" s="84" t="s">
        <v>644</v>
      </c>
      <c r="L140" s="84"/>
      <c r="M140" s="84"/>
      <c r="N140" s="86"/>
      <c r="O140" s="86"/>
      <c r="P140" s="87" t="str">
        <f t="shared" si="1"/>
        <v>Jamil Wilson</v>
      </c>
      <c r="Q140" s="87" t="str">
        <f t="array" ref="Q140">if((countif(Ghosts!A:A,$P140)+countif(EPS!A:A,$P140))&gt;0,$P140,index(Index_of_Stuff!A:A,match($P140,Index_of_Stuff!C:C,0)))</f>
        <v>Jamil Wilson</v>
      </c>
      <c r="R140" s="87" t="str">
        <f t="array" ref="R140">index(Index_of_Stuff!F:F,match($J140,Index_of_Stuff!H:H,0))</f>
        <v>LAC</v>
      </c>
      <c r="S140" s="87" t="str">
        <f t="array" ref="S140">index(Index_of_Stuff!F:F,match($K140,Index_of_Stuff!H:H,0))</f>
        <v>SAS</v>
      </c>
    </row>
    <row r="141">
      <c r="A141" s="84" t="s">
        <v>1057</v>
      </c>
      <c r="B141" s="84" t="s">
        <v>30</v>
      </c>
      <c r="C141" s="84" t="s">
        <v>1058</v>
      </c>
      <c r="D141" s="84" t="s">
        <v>291</v>
      </c>
      <c r="E141" s="84" t="s">
        <v>824</v>
      </c>
      <c r="F141" s="84">
        <v>4.7</v>
      </c>
      <c r="G141" s="84">
        <v>1.0</v>
      </c>
      <c r="H141" s="85">
        <v>4000.0</v>
      </c>
      <c r="I141" s="84" t="s">
        <v>674</v>
      </c>
      <c r="J141" s="84" t="s">
        <v>261</v>
      </c>
      <c r="K141" s="84" t="s">
        <v>330</v>
      </c>
      <c r="L141" s="84" t="s">
        <v>669</v>
      </c>
      <c r="M141" s="84" t="s">
        <v>675</v>
      </c>
      <c r="N141" s="86"/>
      <c r="O141" s="86"/>
      <c r="P141" s="87" t="str">
        <f t="shared" si="1"/>
        <v>JaMychal Green</v>
      </c>
      <c r="Q141" s="87" t="str">
        <f t="array" ref="Q141">if((countif(Ghosts!A:A,$P141)+countif(EPS!A:A,$P141))&gt;0,$P141,index(Index_of_Stuff!A:A,match($P141,Index_of_Stuff!C:C,0)))</f>
        <v>JaMychal Green</v>
      </c>
      <c r="R141" s="87" t="str">
        <f t="array" ref="R141">index(Index_of_Stuff!F:F,match($J141,Index_of_Stuff!H:H,0))</f>
        <v>MEM</v>
      </c>
      <c r="S141" s="87" t="str">
        <f t="array" ref="S141">index(Index_of_Stuff!F:F,match($K141,Index_of_Stuff!H:H,0))</f>
        <v>POR</v>
      </c>
    </row>
    <row r="142">
      <c r="A142" s="84" t="s">
        <v>1059</v>
      </c>
      <c r="B142" s="84" t="s">
        <v>30</v>
      </c>
      <c r="C142" s="84" t="s">
        <v>1060</v>
      </c>
      <c r="D142" s="84" t="s">
        <v>283</v>
      </c>
      <c r="E142" s="84" t="s">
        <v>1061</v>
      </c>
      <c r="F142" s="84">
        <v>16.0</v>
      </c>
      <c r="G142" s="84">
        <v>10.0</v>
      </c>
      <c r="H142" s="85">
        <v>3400.0</v>
      </c>
      <c r="I142" s="84" t="s">
        <v>674</v>
      </c>
      <c r="J142" s="84" t="s">
        <v>261</v>
      </c>
      <c r="K142" s="84" t="s">
        <v>330</v>
      </c>
      <c r="L142" s="84"/>
      <c r="M142" s="84"/>
      <c r="N142" s="86"/>
      <c r="O142" s="86"/>
      <c r="P142" s="87" t="str">
        <f t="shared" si="1"/>
        <v>Jarell Martin</v>
      </c>
      <c r="Q142" s="87" t="str">
        <f t="array" ref="Q142">if((countif(Ghosts!A:A,$P142)+countif(EPS!A:A,$P142))&gt;0,$P142,index(Index_of_Stuff!A:A,match($P142,Index_of_Stuff!C:C,0)))</f>
        <v>Jarell Martin</v>
      </c>
      <c r="R142" s="87" t="str">
        <f t="array" ref="R142">index(Index_of_Stuff!F:F,match($J142,Index_of_Stuff!H:H,0))</f>
        <v>MEM</v>
      </c>
      <c r="S142" s="87" t="str">
        <f t="array" ref="S142">index(Index_of_Stuff!F:F,match($K142,Index_of_Stuff!H:H,0))</f>
        <v>POR</v>
      </c>
    </row>
    <row r="143">
      <c r="A143" s="84" t="s">
        <v>1062</v>
      </c>
      <c r="B143" s="84" t="s">
        <v>31</v>
      </c>
      <c r="C143" s="84" t="s">
        <v>1063</v>
      </c>
      <c r="D143" s="84" t="s">
        <v>125</v>
      </c>
      <c r="E143" s="84" t="s">
        <v>681</v>
      </c>
      <c r="F143" s="84">
        <v>13.2</v>
      </c>
      <c r="G143" s="84">
        <v>6.0</v>
      </c>
      <c r="H143" s="85">
        <v>3300.0</v>
      </c>
      <c r="I143" s="84" t="s">
        <v>652</v>
      </c>
      <c r="J143" s="84" t="s">
        <v>653</v>
      </c>
      <c r="K143" s="84" t="s">
        <v>493</v>
      </c>
      <c r="L143" s="84" t="s">
        <v>669</v>
      </c>
      <c r="M143" s="84" t="s">
        <v>760</v>
      </c>
      <c r="N143" s="86"/>
      <c r="O143" s="86"/>
      <c r="P143" s="87" t="str">
        <f t="shared" si="1"/>
        <v>Jarrett Allen</v>
      </c>
      <c r="Q143" s="87" t="str">
        <f t="array" ref="Q143">if((countif(Ghosts!A:A,$P143)+countif(EPS!A:A,$P143))&gt;0,$P143,index(Index_of_Stuff!A:A,match($P143,Index_of_Stuff!C:C,0)))</f>
        <v>Jarrett Allen</v>
      </c>
      <c r="R143" s="87" t="str">
        <f t="array" ref="R143">index(Index_of_Stuff!F:F,match($J143,Index_of_Stuff!H:H,0))</f>
        <v>BRK</v>
      </c>
      <c r="S143" s="87" t="str">
        <f t="array" ref="S143">index(Index_of_Stuff!F:F,match($K143,Index_of_Stuff!H:H,0))</f>
        <v>DEN</v>
      </c>
    </row>
    <row r="144">
      <c r="A144" s="84" t="s">
        <v>1064</v>
      </c>
      <c r="B144" s="84" t="s">
        <v>27</v>
      </c>
      <c r="C144" s="84" t="s">
        <v>1063</v>
      </c>
      <c r="D144" s="84" t="s">
        <v>313</v>
      </c>
      <c r="E144" s="84" t="s">
        <v>1020</v>
      </c>
      <c r="F144" s="84">
        <v>19.3</v>
      </c>
      <c r="G144" s="84">
        <v>7.0</v>
      </c>
      <c r="H144" s="85">
        <v>4400.0</v>
      </c>
      <c r="I144" s="84" t="s">
        <v>785</v>
      </c>
      <c r="J144" s="84" t="s">
        <v>787</v>
      </c>
      <c r="K144" s="84" t="s">
        <v>786</v>
      </c>
      <c r="L144" s="84"/>
      <c r="M144" s="84"/>
      <c r="N144" s="86"/>
      <c r="O144" s="86"/>
      <c r="P144" s="87" t="str">
        <f t="shared" si="1"/>
        <v>Jarrett Jack</v>
      </c>
      <c r="Q144" s="87" t="str">
        <f t="array" ref="Q144">if((countif(Ghosts!A:A,$P144)+countif(EPS!A:A,$P144))&gt;0,$P144,index(Index_of_Stuff!A:A,match($P144,Index_of_Stuff!C:C,0)))</f>
        <v>Jarrett Jack</v>
      </c>
      <c r="R144" s="87" t="str">
        <f t="array" ref="R144">index(Index_of_Stuff!F:F,match($J144,Index_of_Stuff!H:H,0))</f>
        <v>NYK</v>
      </c>
      <c r="S144" s="87" t="str">
        <f t="array" ref="S144">index(Index_of_Stuff!F:F,match($K144,Index_of_Stuff!H:H,0))</f>
        <v>CHO</v>
      </c>
    </row>
    <row r="145">
      <c r="A145" s="84" t="s">
        <v>1065</v>
      </c>
      <c r="B145" s="84" t="s">
        <v>30</v>
      </c>
      <c r="C145" s="84" t="s">
        <v>1066</v>
      </c>
      <c r="D145" s="84" t="s">
        <v>443</v>
      </c>
      <c r="E145" s="84" t="s">
        <v>1018</v>
      </c>
      <c r="F145" s="84">
        <v>7.3</v>
      </c>
      <c r="G145" s="84">
        <v>4.0</v>
      </c>
      <c r="H145" s="85">
        <v>3000.0</v>
      </c>
      <c r="I145" s="84" t="s">
        <v>723</v>
      </c>
      <c r="J145" s="84" t="s">
        <v>400</v>
      </c>
      <c r="K145" s="84" t="s">
        <v>475</v>
      </c>
      <c r="L145" s="84"/>
      <c r="M145" s="84"/>
      <c r="N145" s="86"/>
      <c r="O145" s="86"/>
      <c r="P145" s="87" t="str">
        <f t="shared" si="1"/>
        <v>Jason Smith</v>
      </c>
      <c r="Q145" s="87" t="str">
        <f t="array" ref="Q145">if((countif(Ghosts!A:A,$P145)+countif(EPS!A:A,$P145))&gt;0,$P145,index(Index_of_Stuff!A:A,match($P145,Index_of_Stuff!C:C,0)))</f>
        <v>Jason Smith</v>
      </c>
      <c r="R145" s="87" t="str">
        <f t="array" ref="R145">index(Index_of_Stuff!F:F,match($J145,Index_of_Stuff!H:H,0))</f>
        <v>WAS</v>
      </c>
      <c r="S145" s="87" t="str">
        <f t="array" ref="S145">index(Index_of_Stuff!F:F,match($K145,Index_of_Stuff!H:H,0))</f>
        <v>DAL</v>
      </c>
    </row>
    <row r="146">
      <c r="A146" s="84" t="s">
        <v>1067</v>
      </c>
      <c r="B146" s="84" t="s">
        <v>28</v>
      </c>
      <c r="C146" s="84" t="s">
        <v>1066</v>
      </c>
      <c r="D146" s="84" t="s">
        <v>581</v>
      </c>
      <c r="E146" s="84" t="s">
        <v>1068</v>
      </c>
      <c r="F146" s="84">
        <v>5.6</v>
      </c>
      <c r="G146" s="84">
        <v>3.0</v>
      </c>
      <c r="H146" s="85">
        <v>3000.0</v>
      </c>
      <c r="I146" s="84" t="s">
        <v>695</v>
      </c>
      <c r="J146" s="84" t="s">
        <v>565</v>
      </c>
      <c r="K146" s="84" t="s">
        <v>38</v>
      </c>
      <c r="L146" s="84"/>
      <c r="M146" s="84"/>
      <c r="N146" s="86"/>
      <c r="O146" s="86"/>
      <c r="P146" s="87" t="str">
        <f t="shared" si="1"/>
        <v>Jason Terry</v>
      </c>
      <c r="Q146" s="87" t="str">
        <f t="array" ref="Q146">if((countif(Ghosts!A:A,$P146)+countif(EPS!A:A,$P146))&gt;0,$P146,index(Index_of_Stuff!A:A,match($P146,Index_of_Stuff!C:C,0)))</f>
        <v>Jason Terry</v>
      </c>
      <c r="R146" s="87" t="str">
        <f t="array" ref="R146">index(Index_of_Stuff!F:F,match($J146,Index_of_Stuff!H:H,0))</f>
        <v>MIL</v>
      </c>
      <c r="S146" s="87" t="str">
        <f t="array" ref="S146">index(Index_of_Stuff!F:F,match($K146,Index_of_Stuff!H:H,0))</f>
        <v>CLE</v>
      </c>
    </row>
    <row r="147">
      <c r="A147" s="84" t="s">
        <v>1069</v>
      </c>
      <c r="B147" s="84" t="s">
        <v>29</v>
      </c>
      <c r="C147" s="84" t="s">
        <v>1070</v>
      </c>
      <c r="D147" s="84" t="s">
        <v>149</v>
      </c>
      <c r="E147" s="84" t="s">
        <v>824</v>
      </c>
      <c r="F147" s="84">
        <v>17.3</v>
      </c>
      <c r="G147" s="84">
        <v>10.0</v>
      </c>
      <c r="H147" s="85">
        <v>4000.0</v>
      </c>
      <c r="I147" s="84" t="s">
        <v>695</v>
      </c>
      <c r="J147" s="84" t="s">
        <v>38</v>
      </c>
      <c r="K147" s="84" t="s">
        <v>565</v>
      </c>
      <c r="L147" s="84"/>
      <c r="M147" s="84"/>
      <c r="N147" s="86"/>
      <c r="O147" s="86"/>
      <c r="P147" s="87" t="str">
        <f t="shared" si="1"/>
        <v>Jeff Green</v>
      </c>
      <c r="Q147" s="87" t="str">
        <f t="array" ref="Q147">if((countif(Ghosts!A:A,$P147)+countif(EPS!A:A,$P147))&gt;0,$P147,index(Index_of_Stuff!A:A,match($P147,Index_of_Stuff!C:C,0)))</f>
        <v>Jeff Green</v>
      </c>
      <c r="R147" s="87" t="str">
        <f t="array" ref="R147">index(Index_of_Stuff!F:F,match($J147,Index_of_Stuff!H:H,0))</f>
        <v>CLE</v>
      </c>
      <c r="S147" s="87" t="str">
        <f t="array" ref="S147">index(Index_of_Stuff!F:F,match($K147,Index_of_Stuff!H:H,0))</f>
        <v>MIL</v>
      </c>
    </row>
    <row r="148">
      <c r="A148" s="84" t="s">
        <v>1071</v>
      </c>
      <c r="B148" s="84" t="s">
        <v>31</v>
      </c>
      <c r="C148" s="84" t="s">
        <v>1070</v>
      </c>
      <c r="D148" s="84" t="s">
        <v>487</v>
      </c>
      <c r="E148" s="84" t="s">
        <v>1072</v>
      </c>
      <c r="F148" s="84">
        <v>3.4</v>
      </c>
      <c r="G148" s="84">
        <v>5.0</v>
      </c>
      <c r="H148" s="85">
        <v>3000.0</v>
      </c>
      <c r="I148" s="84" t="s">
        <v>723</v>
      </c>
      <c r="J148" s="84" t="s">
        <v>475</v>
      </c>
      <c r="K148" s="84" t="s">
        <v>400</v>
      </c>
      <c r="L148" s="84"/>
      <c r="M148" s="84"/>
      <c r="N148" s="86"/>
      <c r="O148" s="86"/>
      <c r="P148" s="87" t="str">
        <f t="shared" si="1"/>
        <v>Jeff Withey</v>
      </c>
      <c r="Q148" s="87" t="str">
        <f t="array" ref="Q148">if((countif(Ghosts!A:A,$P148)+countif(EPS!A:A,$P148))&gt;0,$P148,index(Index_of_Stuff!A:A,match($P148,Index_of_Stuff!C:C,0)))</f>
        <v>Jeff Withey</v>
      </c>
      <c r="R148" s="87" t="str">
        <f t="array" ref="R148">index(Index_of_Stuff!F:F,match($J148,Index_of_Stuff!H:H,0))</f>
        <v>DAL</v>
      </c>
      <c r="S148" s="87" t="str">
        <f t="array" ref="S148">index(Index_of_Stuff!F:F,match($K148,Index_of_Stuff!H:H,0))</f>
        <v>WAS</v>
      </c>
    </row>
    <row r="149">
      <c r="A149" s="84" t="s">
        <v>1073</v>
      </c>
      <c r="B149" s="84" t="s">
        <v>30</v>
      </c>
      <c r="C149" s="84" t="s">
        <v>1074</v>
      </c>
      <c r="D149" s="84" t="s">
        <v>334</v>
      </c>
      <c r="E149" s="84" t="s">
        <v>1075</v>
      </c>
      <c r="F149" s="84">
        <v>19.8</v>
      </c>
      <c r="G149" s="84">
        <v>9.0</v>
      </c>
      <c r="H149" s="85">
        <v>4100.0</v>
      </c>
      <c r="I149" s="84" t="s">
        <v>663</v>
      </c>
      <c r="J149" s="84" t="s">
        <v>329</v>
      </c>
      <c r="K149" s="84" t="s">
        <v>512</v>
      </c>
      <c r="L149" s="84"/>
      <c r="M149" s="84"/>
      <c r="N149" s="86"/>
      <c r="O149" s="86"/>
      <c r="P149" s="87" t="str">
        <f t="shared" si="1"/>
        <v>Jerami Grant</v>
      </c>
      <c r="Q149" s="87" t="str">
        <f t="array" ref="Q149">if((countif(Ghosts!A:A,$P149)+countif(EPS!A:A,$P149))&gt;0,$P149,index(Index_of_Stuff!A:A,match($P149,Index_of_Stuff!C:C,0)))</f>
        <v>Jerami Grant</v>
      </c>
      <c r="R149" s="87" t="str">
        <f t="array" ref="R149">index(Index_of_Stuff!F:F,match($J149,Index_of_Stuff!H:H,0))</f>
        <v>OKC</v>
      </c>
      <c r="S149" s="87" t="str">
        <f t="array" ref="S149">index(Index_of_Stuff!F:F,match($K149,Index_of_Stuff!H:H,0))</f>
        <v>SAC</v>
      </c>
    </row>
    <row r="150">
      <c r="A150" s="84" t="s">
        <v>1076</v>
      </c>
      <c r="B150" s="84" t="s">
        <v>28</v>
      </c>
      <c r="C150" s="84" t="s">
        <v>1077</v>
      </c>
      <c r="D150" s="84" t="s">
        <v>110</v>
      </c>
      <c r="E150" s="84" t="s">
        <v>1078</v>
      </c>
      <c r="F150" s="84">
        <v>29.9</v>
      </c>
      <c r="G150" s="84">
        <v>10.0</v>
      </c>
      <c r="H150" s="85">
        <v>5900.0</v>
      </c>
      <c r="I150" s="84" t="s">
        <v>785</v>
      </c>
      <c r="J150" s="84" t="s">
        <v>786</v>
      </c>
      <c r="K150" s="84" t="s">
        <v>787</v>
      </c>
      <c r="L150" s="84"/>
      <c r="M150" s="84"/>
      <c r="N150" s="86"/>
      <c r="O150" s="86"/>
      <c r="P150" s="87" t="str">
        <f t="shared" si="1"/>
        <v>Jeremy Lamb</v>
      </c>
      <c r="Q150" s="87" t="str">
        <f t="array" ref="Q150">if((countif(Ghosts!A:A,$P150)+countif(EPS!A:A,$P150))&gt;0,$P150,index(Index_of_Stuff!A:A,match($P150,Index_of_Stuff!C:C,0)))</f>
        <v>Jeremy Lamb</v>
      </c>
      <c r="R150" s="87" t="str">
        <f t="array" ref="R150">index(Index_of_Stuff!F:F,match($J150,Index_of_Stuff!H:H,0))</f>
        <v>CHO</v>
      </c>
      <c r="S150" s="87" t="str">
        <f t="array" ref="S150">index(Index_of_Stuff!F:F,match($K150,Index_of_Stuff!H:H,0))</f>
        <v>NYK</v>
      </c>
    </row>
    <row r="151">
      <c r="A151" s="84" t="s">
        <v>1079</v>
      </c>
      <c r="B151" s="84" t="s">
        <v>27</v>
      </c>
      <c r="C151" s="84" t="s">
        <v>1080</v>
      </c>
      <c r="D151" s="84" t="s">
        <v>455</v>
      </c>
      <c r="E151" s="84" t="s">
        <v>1075</v>
      </c>
      <c r="F151" s="84">
        <v>26.6</v>
      </c>
      <c r="G151" s="84">
        <v>8.0</v>
      </c>
      <c r="H151" s="85">
        <v>4900.0</v>
      </c>
      <c r="I151" s="84" t="s">
        <v>679</v>
      </c>
      <c r="J151" s="84" t="s">
        <v>450</v>
      </c>
      <c r="K151" s="84" t="s">
        <v>399</v>
      </c>
      <c r="L151" s="84"/>
      <c r="M151" s="84"/>
      <c r="N151" s="86"/>
      <c r="O151" s="86"/>
      <c r="P151" s="87" t="str">
        <f t="shared" si="1"/>
        <v>Jerian Grant</v>
      </c>
      <c r="Q151" s="87" t="str">
        <f t="array" ref="Q151">if((countif(Ghosts!A:A,$P151)+countif(EPS!A:A,$P151))&gt;0,$P151,index(Index_of_Stuff!A:A,match($P151,Index_of_Stuff!C:C,0)))</f>
        <v>Jerian Grant</v>
      </c>
      <c r="R151" s="87" t="str">
        <f t="array" ref="R151">index(Index_of_Stuff!F:F,match($J151,Index_of_Stuff!H:H,0))</f>
        <v>CHI</v>
      </c>
      <c r="S151" s="87" t="str">
        <f t="array" ref="S151">index(Index_of_Stuff!F:F,match($K151,Index_of_Stuff!H:H,0))</f>
        <v>TOR</v>
      </c>
    </row>
    <row r="152">
      <c r="A152" s="84" t="s">
        <v>1081</v>
      </c>
      <c r="B152" s="84" t="s">
        <v>27</v>
      </c>
      <c r="C152" s="84" t="s">
        <v>1082</v>
      </c>
      <c r="D152" s="84" t="s">
        <v>587</v>
      </c>
      <c r="E152" s="84" t="s">
        <v>1083</v>
      </c>
      <c r="F152" s="84">
        <v>19.0</v>
      </c>
      <c r="G152" s="84">
        <v>9.0</v>
      </c>
      <c r="H152" s="85">
        <v>4100.0</v>
      </c>
      <c r="I152" s="84" t="s">
        <v>648</v>
      </c>
      <c r="J152" s="84" t="s">
        <v>566</v>
      </c>
      <c r="K152" s="84" t="s">
        <v>172</v>
      </c>
      <c r="L152" s="84" t="s">
        <v>669</v>
      </c>
      <c r="M152" s="84" t="s">
        <v>884</v>
      </c>
      <c r="N152" s="86"/>
      <c r="O152" s="86"/>
      <c r="P152" s="87" t="str">
        <f t="shared" si="1"/>
        <v>Jerryd Bayless</v>
      </c>
      <c r="Q152" s="87" t="str">
        <f t="array" ref="Q152">if((countif(Ghosts!A:A,$P152)+countif(EPS!A:A,$P152))&gt;0,$P152,index(Index_of_Stuff!A:A,match($P152,Index_of_Stuff!C:C,0)))</f>
        <v>Jerryd Bayless</v>
      </c>
      <c r="R152" s="87" t="str">
        <f t="array" ref="R152">index(Index_of_Stuff!F:F,match($J152,Index_of_Stuff!H:H,0))</f>
        <v>PHI</v>
      </c>
      <c r="S152" s="87" t="str">
        <f t="array" ref="S152">index(Index_of_Stuff!F:F,match($K152,Index_of_Stuff!H:H,0))</f>
        <v>UTA</v>
      </c>
    </row>
    <row r="153">
      <c r="A153" s="84" t="s">
        <v>1084</v>
      </c>
      <c r="B153" s="84" t="s">
        <v>31</v>
      </c>
      <c r="C153" s="84" t="s">
        <v>1085</v>
      </c>
      <c r="D153" s="84" t="s">
        <v>323</v>
      </c>
      <c r="E153" s="84" t="s">
        <v>1086</v>
      </c>
      <c r="F153" s="84">
        <v>22.0</v>
      </c>
      <c r="G153" s="84">
        <v>46.0</v>
      </c>
      <c r="H153" s="85">
        <v>3000.0</v>
      </c>
      <c r="I153" s="84" t="s">
        <v>785</v>
      </c>
      <c r="J153" s="84" t="s">
        <v>787</v>
      </c>
      <c r="K153" s="84" t="s">
        <v>786</v>
      </c>
      <c r="L153" s="84" t="s">
        <v>669</v>
      </c>
      <c r="M153" s="84" t="s">
        <v>1087</v>
      </c>
      <c r="N153" s="86"/>
      <c r="O153" s="86"/>
      <c r="P153" s="87" t="str">
        <f t="shared" si="1"/>
        <v>Joakim Noah</v>
      </c>
      <c r="Q153" s="87" t="str">
        <f t="array" ref="Q153">if((countif(Ghosts!A:A,$P153)+countif(EPS!A:A,$P153))&gt;0,$P153,index(Index_of_Stuff!A:A,match($P153,Index_of_Stuff!C:C,0)))</f>
        <v>Joakim Noah</v>
      </c>
      <c r="R153" s="87" t="str">
        <f t="array" ref="R153">index(Index_of_Stuff!F:F,match($J153,Index_of_Stuff!H:H,0))</f>
        <v>NYK</v>
      </c>
      <c r="S153" s="87" t="str">
        <f t="array" ref="S153">index(Index_of_Stuff!F:F,match($K153,Index_of_Stuff!H:H,0))</f>
        <v>CHO</v>
      </c>
    </row>
    <row r="154">
      <c r="A154" s="84" t="s">
        <v>1088</v>
      </c>
      <c r="B154" s="84" t="s">
        <v>28</v>
      </c>
      <c r="C154" s="84" t="s">
        <v>1089</v>
      </c>
      <c r="D154" s="84" t="s">
        <v>439</v>
      </c>
      <c r="E154" s="84" t="s">
        <v>1090</v>
      </c>
      <c r="F154" s="84">
        <v>12.1</v>
      </c>
      <c r="G154" s="84">
        <v>9.0</v>
      </c>
      <c r="H154" s="85">
        <v>3000.0</v>
      </c>
      <c r="I154" s="84" t="s">
        <v>723</v>
      </c>
      <c r="J154" s="84" t="s">
        <v>400</v>
      </c>
      <c r="K154" s="84" t="s">
        <v>475</v>
      </c>
      <c r="L154" s="84"/>
      <c r="M154" s="84"/>
      <c r="N154" s="86"/>
      <c r="O154" s="86"/>
      <c r="P154" s="87" t="str">
        <f t="shared" si="1"/>
        <v>Jodie Meeks</v>
      </c>
      <c r="Q154" s="87" t="str">
        <f t="array" ref="Q154">if((countif(Ghosts!A:A,$P154)+countif(EPS!A:A,$P154))&gt;0,$P154,index(Index_of_Stuff!A:A,match($P154,Index_of_Stuff!C:C,0)))</f>
        <v>Jodie Meeks</v>
      </c>
      <c r="R154" s="87" t="str">
        <f t="array" ref="R154">index(Index_of_Stuff!F:F,match($J154,Index_of_Stuff!H:H,0))</f>
        <v>WAS</v>
      </c>
      <c r="S154" s="87" t="str">
        <f t="array" ref="S154">index(Index_of_Stuff!F:F,match($K154,Index_of_Stuff!H:H,0))</f>
        <v>DAL</v>
      </c>
    </row>
    <row r="155">
      <c r="A155" s="84" t="s">
        <v>1091</v>
      </c>
      <c r="B155" s="84" t="s">
        <v>29</v>
      </c>
      <c r="C155" s="84" t="s">
        <v>1092</v>
      </c>
      <c r="D155" s="84" t="s">
        <v>111</v>
      </c>
      <c r="E155" s="84" t="s">
        <v>887</v>
      </c>
      <c r="F155" s="84">
        <v>15.6</v>
      </c>
      <c r="G155" s="84">
        <v>9.0</v>
      </c>
      <c r="H155" s="85">
        <v>3200.0</v>
      </c>
      <c r="I155" s="84" t="s">
        <v>652</v>
      </c>
      <c r="J155" s="84" t="s">
        <v>653</v>
      </c>
      <c r="K155" s="84" t="s">
        <v>493</v>
      </c>
      <c r="L155" s="84"/>
      <c r="M155" s="84"/>
      <c r="N155" s="86"/>
      <c r="O155" s="86"/>
      <c r="P155" s="87" t="str">
        <f t="shared" si="1"/>
        <v>Joe Harris</v>
      </c>
      <c r="Q155" s="87" t="str">
        <f t="array" ref="Q155">if((countif(Ghosts!A:A,$P155)+countif(EPS!A:A,$P155))&gt;0,$P155,index(Index_of_Stuff!A:A,match($P155,Index_of_Stuff!C:C,0)))</f>
        <v>Joe Harris</v>
      </c>
      <c r="R155" s="87" t="str">
        <f t="array" ref="R155">index(Index_of_Stuff!F:F,match($J155,Index_of_Stuff!H:H,0))</f>
        <v>BRK</v>
      </c>
      <c r="S155" s="87" t="str">
        <f t="array" ref="S155">index(Index_of_Stuff!F:F,match($K155,Index_of_Stuff!H:H,0))</f>
        <v>DEN</v>
      </c>
    </row>
    <row r="156">
      <c r="A156" s="84" t="s">
        <v>1093</v>
      </c>
      <c r="B156" s="84" t="s">
        <v>29</v>
      </c>
      <c r="C156" s="84" t="s">
        <v>1092</v>
      </c>
      <c r="D156" s="84" t="s">
        <v>418</v>
      </c>
      <c r="E156" s="84" t="s">
        <v>1094</v>
      </c>
      <c r="F156" s="84">
        <v>25.6</v>
      </c>
      <c r="G156" s="84">
        <v>10.0</v>
      </c>
      <c r="H156" s="85">
        <v>5200.0</v>
      </c>
      <c r="I156" s="84" t="s">
        <v>648</v>
      </c>
      <c r="J156" s="84" t="s">
        <v>172</v>
      </c>
      <c r="K156" s="84" t="s">
        <v>566</v>
      </c>
      <c r="L156" s="84"/>
      <c r="M156" s="84"/>
      <c r="N156" s="86"/>
      <c r="O156" s="86"/>
      <c r="P156" s="87" t="str">
        <f t="shared" si="1"/>
        <v>Joe Ingles</v>
      </c>
      <c r="Q156" s="87" t="str">
        <f t="array" ref="Q156">if((countif(Ghosts!A:A,$P156)+countif(EPS!A:A,$P156))&gt;0,$P156,index(Index_of_Stuff!A:A,match($P156,Index_of_Stuff!C:C,0)))</f>
        <v>Joe Ingles</v>
      </c>
      <c r="R156" s="87" t="str">
        <f t="array" ref="R156">index(Index_of_Stuff!F:F,match($J156,Index_of_Stuff!H:H,0))</f>
        <v>UTA</v>
      </c>
      <c r="S156" s="87" t="str">
        <f t="array" ref="S156">index(Index_of_Stuff!F:F,match($K156,Index_of_Stuff!H:H,0))</f>
        <v>PHI</v>
      </c>
    </row>
    <row r="157">
      <c r="A157" s="84" t="s">
        <v>1095</v>
      </c>
      <c r="B157" s="84" t="s">
        <v>29</v>
      </c>
      <c r="C157" s="84" t="s">
        <v>1092</v>
      </c>
      <c r="D157" s="84" t="s">
        <v>428</v>
      </c>
      <c r="E157" s="84" t="s">
        <v>685</v>
      </c>
      <c r="F157" s="84">
        <v>13.2</v>
      </c>
      <c r="G157" s="84">
        <v>7.0</v>
      </c>
      <c r="H157" s="85">
        <v>3200.0</v>
      </c>
      <c r="I157" s="84" t="s">
        <v>648</v>
      </c>
      <c r="J157" s="84" t="s">
        <v>172</v>
      </c>
      <c r="K157" s="84" t="s">
        <v>566</v>
      </c>
      <c r="L157" s="84" t="s">
        <v>669</v>
      </c>
      <c r="M157" s="84" t="s">
        <v>884</v>
      </c>
      <c r="N157" s="86"/>
      <c r="O157" s="86"/>
      <c r="P157" s="87" t="str">
        <f t="shared" si="1"/>
        <v>Joe Johnson</v>
      </c>
      <c r="Q157" s="87" t="str">
        <f t="array" ref="Q157">if((countif(Ghosts!A:A,$P157)+countif(EPS!A:A,$P157))&gt;0,$P157,index(Index_of_Stuff!A:A,match($P157,Index_of_Stuff!C:C,0)))</f>
        <v>Joe Johnson</v>
      </c>
      <c r="R157" s="87" t="str">
        <f t="array" ref="R157">index(Index_of_Stuff!F:F,match($J157,Index_of_Stuff!H:H,0))</f>
        <v>UTA</v>
      </c>
      <c r="S157" s="87" t="str">
        <f t="array" ref="S157">index(Index_of_Stuff!F:F,match($K157,Index_of_Stuff!H:H,0))</f>
        <v>PHI</v>
      </c>
    </row>
    <row r="158">
      <c r="A158" s="84" t="s">
        <v>1096</v>
      </c>
      <c r="B158" s="84" t="s">
        <v>27</v>
      </c>
      <c r="C158" s="84" t="s">
        <v>1092</v>
      </c>
      <c r="D158" s="84" t="s">
        <v>232</v>
      </c>
      <c r="E158" s="84" t="s">
        <v>1097</v>
      </c>
      <c r="F158" s="84">
        <v>4.0</v>
      </c>
      <c r="G158" s="84">
        <v>6.0</v>
      </c>
      <c r="H158" s="85">
        <v>3000.0</v>
      </c>
      <c r="I158" s="84" t="s">
        <v>638</v>
      </c>
      <c r="J158" s="84" t="s">
        <v>204</v>
      </c>
      <c r="K158" s="84" t="s">
        <v>639</v>
      </c>
      <c r="L158" s="84"/>
      <c r="M158" s="84"/>
      <c r="N158" s="86"/>
      <c r="O158" s="86"/>
      <c r="P158" s="87" t="str">
        <f t="shared" si="1"/>
        <v>Joe Young</v>
      </c>
      <c r="Q158" s="87" t="str">
        <f t="array" ref="Q158">if((countif(Ghosts!A:A,$P158)+countif(EPS!A:A,$P158))&gt;0,$P158,index(Index_of_Stuff!A:A,match($P158,Index_of_Stuff!C:C,0)))</f>
        <v>Joe Young</v>
      </c>
      <c r="R158" s="87" t="str">
        <f t="array" ref="R158">index(Index_of_Stuff!F:F,match($J158,Index_of_Stuff!H:H,0))</f>
        <v>IND</v>
      </c>
      <c r="S158" s="87" t="str">
        <f t="array" ref="S158">index(Index_of_Stuff!F:F,match($K158,Index_of_Stuff!H:H,0))</f>
        <v>NOP</v>
      </c>
    </row>
    <row r="159">
      <c r="A159" s="84" t="s">
        <v>1098</v>
      </c>
      <c r="B159" s="84" t="s">
        <v>30</v>
      </c>
      <c r="C159" s="84" t="s">
        <v>1099</v>
      </c>
      <c r="D159" s="84" t="s">
        <v>582</v>
      </c>
      <c r="E159" s="84" t="s">
        <v>1100</v>
      </c>
      <c r="F159" s="84">
        <v>4.4</v>
      </c>
      <c r="G159" s="84">
        <v>12.0</v>
      </c>
      <c r="H159" s="85">
        <v>3000.0</v>
      </c>
      <c r="I159" s="84" t="s">
        <v>695</v>
      </c>
      <c r="J159" s="84" t="s">
        <v>565</v>
      </c>
      <c r="K159" s="84" t="s">
        <v>38</v>
      </c>
      <c r="L159" s="84"/>
      <c r="M159" s="84"/>
      <c r="N159" s="86"/>
      <c r="O159" s="86"/>
      <c r="P159" s="87" t="str">
        <f t="shared" si="1"/>
        <v>Joel Bolomboy</v>
      </c>
      <c r="Q159" s="87" t="str">
        <f t="array" ref="Q159">if((countif(Ghosts!A:A,$P159)+countif(EPS!A:A,$P159))&gt;0,$P159,index(Index_of_Stuff!A:A,match($P159,Index_of_Stuff!C:C,0)))</f>
        <v>Joel Bolomboy</v>
      </c>
      <c r="R159" s="87" t="str">
        <f t="array" ref="R159">index(Index_of_Stuff!F:F,match($J159,Index_of_Stuff!H:H,0))</f>
        <v>MIL</v>
      </c>
      <c r="S159" s="87" t="str">
        <f t="array" ref="S159">index(Index_of_Stuff!F:F,match($K159,Index_of_Stuff!H:H,0))</f>
        <v>CLE</v>
      </c>
    </row>
    <row r="160">
      <c r="A160" s="84" t="s">
        <v>1101</v>
      </c>
      <c r="B160" s="84" t="s">
        <v>31</v>
      </c>
      <c r="C160" s="84" t="s">
        <v>1099</v>
      </c>
      <c r="D160" s="84" t="s">
        <v>588</v>
      </c>
      <c r="E160" s="84" t="s">
        <v>1102</v>
      </c>
      <c r="F160" s="84">
        <v>42.0</v>
      </c>
      <c r="G160" s="84">
        <v>8.0</v>
      </c>
      <c r="H160" s="85">
        <v>9100.0</v>
      </c>
      <c r="I160" s="84" t="s">
        <v>648</v>
      </c>
      <c r="J160" s="84" t="s">
        <v>566</v>
      </c>
      <c r="K160" s="84" t="s">
        <v>172</v>
      </c>
      <c r="L160" s="84" t="s">
        <v>669</v>
      </c>
      <c r="M160" s="84" t="s">
        <v>772</v>
      </c>
      <c r="N160" s="86"/>
      <c r="O160" s="86"/>
      <c r="P160" s="87" t="str">
        <f t="shared" si="1"/>
        <v>Joel Embiid</v>
      </c>
      <c r="Q160" s="87" t="str">
        <f t="array" ref="Q160">if((countif(Ghosts!A:A,$P160)+countif(EPS!A:A,$P160))&gt;0,$P160,index(Index_of_Stuff!A:A,match($P160,Index_of_Stuff!C:C,0)))</f>
        <v>Joel Embiid</v>
      </c>
      <c r="R160" s="87" t="str">
        <f t="array" ref="R160">index(Index_of_Stuff!F:F,match($J160,Index_of_Stuff!H:H,0))</f>
        <v>PHI</v>
      </c>
      <c r="S160" s="87" t="str">
        <f t="array" ref="S160">index(Index_of_Stuff!F:F,match($K160,Index_of_Stuff!H:H,0))</f>
        <v>UTA</v>
      </c>
    </row>
    <row r="161">
      <c r="A161" s="84" t="s">
        <v>1103</v>
      </c>
      <c r="B161" s="84" t="s">
        <v>31</v>
      </c>
      <c r="C161" s="84" t="s">
        <v>1104</v>
      </c>
      <c r="D161" s="84" t="s">
        <v>394</v>
      </c>
      <c r="E161" s="84" t="s">
        <v>1105</v>
      </c>
      <c r="F161" s="84">
        <v>13.4</v>
      </c>
      <c r="G161" s="84">
        <v>3.0</v>
      </c>
      <c r="H161" s="85">
        <v>3100.0</v>
      </c>
      <c r="I161" s="84" t="s">
        <v>643</v>
      </c>
      <c r="J161" s="84" t="s">
        <v>644</v>
      </c>
      <c r="K161" s="84" t="s">
        <v>235</v>
      </c>
      <c r="L161" s="84" t="s">
        <v>669</v>
      </c>
      <c r="M161" s="84" t="s">
        <v>675</v>
      </c>
      <c r="N161" s="86"/>
      <c r="O161" s="86"/>
      <c r="P161" s="87" t="str">
        <f t="shared" si="1"/>
        <v>Joffrey Lauvergne</v>
      </c>
      <c r="Q161" s="87" t="str">
        <f t="array" ref="Q161">if((countif(Ghosts!A:A,$P161)+countif(EPS!A:A,$P161))&gt;0,$P161,index(Index_of_Stuff!A:A,match($P161,Index_of_Stuff!C:C,0)))</f>
        <v>Joffrey Lauvergne</v>
      </c>
      <c r="R161" s="87" t="str">
        <f t="array" ref="R161">index(Index_of_Stuff!F:F,match($J161,Index_of_Stuff!H:H,0))</f>
        <v>SAS</v>
      </c>
      <c r="S161" s="87" t="str">
        <f t="array" ref="S161">index(Index_of_Stuff!F:F,match($K161,Index_of_Stuff!H:H,0))</f>
        <v>LAC</v>
      </c>
    </row>
    <row r="162">
      <c r="A162" s="84" t="s">
        <v>1106</v>
      </c>
      <c r="B162" s="84" t="s">
        <v>30</v>
      </c>
      <c r="C162" s="84" t="s">
        <v>1107</v>
      </c>
      <c r="D162" s="84" t="s">
        <v>571</v>
      </c>
      <c r="E162" s="84" t="s">
        <v>1108</v>
      </c>
      <c r="F162" s="84">
        <v>19.2</v>
      </c>
      <c r="G162" s="84">
        <v>9.0</v>
      </c>
      <c r="H162" s="85">
        <v>5000.0</v>
      </c>
      <c r="I162" s="84" t="s">
        <v>695</v>
      </c>
      <c r="J162" s="84" t="s">
        <v>565</v>
      </c>
      <c r="K162" s="84" t="s">
        <v>38</v>
      </c>
      <c r="L162" s="84"/>
      <c r="M162" s="84"/>
      <c r="N162" s="86"/>
      <c r="O162" s="86"/>
      <c r="P162" s="87" t="str">
        <f t="shared" si="1"/>
        <v>John Henson</v>
      </c>
      <c r="Q162" s="87" t="str">
        <f t="array" ref="Q162">if((countif(Ghosts!A:A,$P162)+countif(EPS!A:A,$P162))&gt;0,$P162,index(Index_of_Stuff!A:A,match($P162,Index_of_Stuff!C:C,0)))</f>
        <v>John Henson</v>
      </c>
      <c r="R162" s="87" t="str">
        <f t="array" ref="R162">index(Index_of_Stuff!F:F,match($J162,Index_of_Stuff!H:H,0))</f>
        <v>MIL</v>
      </c>
      <c r="S162" s="87" t="str">
        <f t="array" ref="S162">index(Index_of_Stuff!F:F,match($K162,Index_of_Stuff!H:H,0))</f>
        <v>CLE</v>
      </c>
    </row>
    <row r="163">
      <c r="A163" s="84" t="s">
        <v>1109</v>
      </c>
      <c r="B163" s="84" t="s">
        <v>29</v>
      </c>
      <c r="C163" s="84" t="s">
        <v>1107</v>
      </c>
      <c r="D163" s="84" t="s">
        <v>162</v>
      </c>
      <c r="E163" s="84" t="s">
        <v>1110</v>
      </c>
      <c r="F163" s="84">
        <v>0.0</v>
      </c>
      <c r="G163" s="84">
        <v>0.0</v>
      </c>
      <c r="H163" s="85">
        <v>3000.0</v>
      </c>
      <c r="I163" s="84" t="s">
        <v>695</v>
      </c>
      <c r="J163" s="84" t="s">
        <v>38</v>
      </c>
      <c r="K163" s="84" t="s">
        <v>565</v>
      </c>
      <c r="L163" s="84"/>
      <c r="M163" s="84"/>
      <c r="N163" s="86"/>
      <c r="O163" s="86"/>
      <c r="P163" s="87" t="str">
        <f t="shared" si="1"/>
        <v>John Holland</v>
      </c>
      <c r="Q163" s="87" t="str">
        <f t="array" ref="Q163">if((countif(Ghosts!A:A,$P163)+countif(EPS!A:A,$P163))&gt;0,$P163,index(Index_of_Stuff!A:A,match($P163,Index_of_Stuff!C:C,0)))</f>
        <v>John Holland</v>
      </c>
      <c r="R163" s="87" t="str">
        <f t="array" ref="R163">index(Index_of_Stuff!F:F,match($J163,Index_of_Stuff!H:H,0))</f>
        <v>CLE</v>
      </c>
      <c r="S163" s="87" t="str">
        <f t="array" ref="S163">index(Index_of_Stuff!F:F,match($K163,Index_of_Stuff!H:H,0))</f>
        <v>MIL</v>
      </c>
    </row>
    <row r="164">
      <c r="A164" s="84" t="s">
        <v>1111</v>
      </c>
      <c r="B164" s="84" t="s">
        <v>27</v>
      </c>
      <c r="C164" s="84" t="s">
        <v>1107</v>
      </c>
      <c r="D164" s="84" t="s">
        <v>433</v>
      </c>
      <c r="E164" s="84" t="s">
        <v>1112</v>
      </c>
      <c r="F164" s="84">
        <v>43.4</v>
      </c>
      <c r="G164" s="84">
        <v>8.0</v>
      </c>
      <c r="H164" s="85">
        <v>9700.0</v>
      </c>
      <c r="I164" s="84" t="s">
        <v>723</v>
      </c>
      <c r="J164" s="84" t="s">
        <v>400</v>
      </c>
      <c r="K164" s="84" t="s">
        <v>475</v>
      </c>
      <c r="L164" s="84" t="s">
        <v>669</v>
      </c>
      <c r="M164" s="84" t="s">
        <v>1113</v>
      </c>
      <c r="N164" s="86"/>
      <c r="O164" s="86"/>
      <c r="P164" s="87" t="str">
        <f t="shared" si="1"/>
        <v>John Wall</v>
      </c>
      <c r="Q164" s="87" t="str">
        <f t="array" ref="Q164">if((countif(Ghosts!A:A,$P164)+countif(EPS!A:A,$P164))&gt;0,$P164,index(Index_of_Stuff!A:A,match($P164,Index_of_Stuff!C:C,0)))</f>
        <v>John Wall</v>
      </c>
      <c r="R164" s="87" t="str">
        <f t="array" ref="R164">index(Index_of_Stuff!F:F,match($J164,Index_of_Stuff!H:H,0))</f>
        <v>WAS</v>
      </c>
      <c r="S164" s="87" t="str">
        <f t="array" ref="S164">index(Index_of_Stuff!F:F,match($K164,Index_of_Stuff!H:H,0))</f>
        <v>DAL</v>
      </c>
    </row>
    <row r="165">
      <c r="A165" s="84" t="s">
        <v>1114</v>
      </c>
      <c r="B165" s="84" t="s">
        <v>29</v>
      </c>
      <c r="C165" s="84" t="s">
        <v>1115</v>
      </c>
      <c r="D165" s="84" t="s">
        <v>488</v>
      </c>
      <c r="E165" s="84" t="s">
        <v>1116</v>
      </c>
      <c r="F165" s="84">
        <v>0.0</v>
      </c>
      <c r="G165" s="84">
        <v>0.0</v>
      </c>
      <c r="H165" s="85">
        <v>3000.0</v>
      </c>
      <c r="I165" s="84" t="s">
        <v>723</v>
      </c>
      <c r="J165" s="84" t="s">
        <v>475</v>
      </c>
      <c r="K165" s="84" t="s">
        <v>400</v>
      </c>
      <c r="L165" s="84"/>
      <c r="M165" s="84"/>
      <c r="N165" s="86"/>
      <c r="O165" s="86"/>
      <c r="P165" s="87" t="str">
        <f t="shared" si="1"/>
        <v>Johnathan Motley</v>
      </c>
      <c r="Q165" s="87" t="str">
        <f t="array" ref="Q165">if((countif(Ghosts!A:A,$P165)+countif(EPS!A:A,$P165))&gt;0,$P165,index(Index_of_Stuff!A:A,match($P165,Index_of_Stuff!C:C,0)))</f>
        <v>Johnathan Motley</v>
      </c>
      <c r="R165" s="87" t="str">
        <f t="array" ref="R165">index(Index_of_Stuff!F:F,match($J165,Index_of_Stuff!H:H,0))</f>
        <v>DAL</v>
      </c>
      <c r="S165" s="87" t="str">
        <f t="array" ref="S165">index(Index_of_Stuff!F:F,match($K165,Index_of_Stuff!H:H,0))</f>
        <v>WAS</v>
      </c>
    </row>
    <row r="166">
      <c r="A166" s="84" t="s">
        <v>1117</v>
      </c>
      <c r="B166" s="84" t="s">
        <v>30</v>
      </c>
      <c r="C166" s="84" t="s">
        <v>1118</v>
      </c>
      <c r="D166" s="84" t="s">
        <v>1119</v>
      </c>
      <c r="E166" s="84" t="s">
        <v>1120</v>
      </c>
      <c r="F166" s="84">
        <v>11.1</v>
      </c>
      <c r="G166" s="84">
        <v>6.0</v>
      </c>
      <c r="H166" s="85">
        <v>3000.0</v>
      </c>
      <c r="I166" s="84" t="s">
        <v>785</v>
      </c>
      <c r="J166" s="84" t="s">
        <v>786</v>
      </c>
      <c r="K166" s="84" t="s">
        <v>787</v>
      </c>
      <c r="L166" s="84"/>
      <c r="M166" s="84"/>
      <c r="N166" s="86"/>
      <c r="O166" s="86"/>
      <c r="P166" s="87" t="str">
        <f t="shared" si="1"/>
        <v>Johnny O'Bryant III</v>
      </c>
      <c r="Q166" s="87" t="str">
        <f t="array" ref="Q166">if((countif(Ghosts!A:A,$P166)+countif(EPS!A:A,$P166))&gt;0,$P166,index(Index_of_Stuff!A:A,match($P166,Index_of_Stuff!C:C,0)))</f>
        <v>Johnny O'Bryant</v>
      </c>
      <c r="R166" s="87" t="str">
        <f t="array" ref="R166">index(Index_of_Stuff!F:F,match($J166,Index_of_Stuff!H:H,0))</f>
        <v>CHO</v>
      </c>
      <c r="S166" s="87" t="str">
        <f t="array" ref="S166">index(Index_of_Stuff!F:F,match($K166,Index_of_Stuff!H:H,0))</f>
        <v>NYK</v>
      </c>
    </row>
    <row r="167">
      <c r="A167" s="84" t="s">
        <v>1121</v>
      </c>
      <c r="B167" s="84" t="s">
        <v>30</v>
      </c>
      <c r="C167" s="84" t="s">
        <v>1122</v>
      </c>
      <c r="D167" s="84" t="s">
        <v>423</v>
      </c>
      <c r="E167" s="84" t="s">
        <v>1123</v>
      </c>
      <c r="F167" s="84">
        <v>7.2</v>
      </c>
      <c r="G167" s="84">
        <v>5.0</v>
      </c>
      <c r="H167" s="85">
        <v>3000.0</v>
      </c>
      <c r="I167" s="84" t="s">
        <v>648</v>
      </c>
      <c r="J167" s="84" t="s">
        <v>172</v>
      </c>
      <c r="K167" s="84" t="s">
        <v>566</v>
      </c>
      <c r="L167" s="84"/>
      <c r="M167" s="84"/>
      <c r="N167" s="86"/>
      <c r="O167" s="86"/>
      <c r="P167" s="87" t="str">
        <f t="shared" si="1"/>
        <v>Jonas Jerebko</v>
      </c>
      <c r="Q167" s="87" t="str">
        <f t="array" ref="Q167">if((countif(Ghosts!A:A,$P167)+countif(EPS!A:A,$P167))&gt;0,$P167,index(Index_of_Stuff!A:A,match($P167,Index_of_Stuff!C:C,0)))</f>
        <v>Jonas Jerebko</v>
      </c>
      <c r="R167" s="87" t="str">
        <f t="array" ref="R167">index(Index_of_Stuff!F:F,match($J167,Index_of_Stuff!H:H,0))</f>
        <v>UTA</v>
      </c>
      <c r="S167" s="87" t="str">
        <f t="array" ref="S167">index(Index_of_Stuff!F:F,match($K167,Index_of_Stuff!H:H,0))</f>
        <v>PHI</v>
      </c>
    </row>
    <row r="168">
      <c r="A168" s="84" t="s">
        <v>1124</v>
      </c>
      <c r="B168" s="84" t="s">
        <v>31</v>
      </c>
      <c r="C168" s="84" t="s">
        <v>1122</v>
      </c>
      <c r="D168" s="84" t="s">
        <v>404</v>
      </c>
      <c r="E168" s="84" t="s">
        <v>1125</v>
      </c>
      <c r="F168" s="84">
        <v>20.8</v>
      </c>
      <c r="G168" s="84">
        <v>5.0</v>
      </c>
      <c r="H168" s="85">
        <v>4700.0</v>
      </c>
      <c r="I168" s="84" t="s">
        <v>679</v>
      </c>
      <c r="J168" s="84" t="s">
        <v>399</v>
      </c>
      <c r="K168" s="84" t="s">
        <v>450</v>
      </c>
      <c r="L168" s="84"/>
      <c r="M168" s="84"/>
      <c r="N168" s="86"/>
      <c r="O168" s="86"/>
      <c r="P168" s="87" t="str">
        <f t="shared" si="1"/>
        <v>Jonas Valanciunas</v>
      </c>
      <c r="Q168" s="87" t="str">
        <f t="array" ref="Q168">if((countif(Ghosts!A:A,$P168)+countif(EPS!A:A,$P168))&gt;0,$P168,index(Index_of_Stuff!A:A,match($P168,Index_of_Stuff!C:C,0)))</f>
        <v>Jonas Valanciunas</v>
      </c>
      <c r="R168" s="87" t="str">
        <f t="array" ref="R168">index(Index_of_Stuff!F:F,match($J168,Index_of_Stuff!H:H,0))</f>
        <v>TOR</v>
      </c>
      <c r="S168" s="87" t="str">
        <f t="array" ref="S168">index(Index_of_Stuff!F:F,match($K168,Index_of_Stuff!H:H,0))</f>
        <v>CHI</v>
      </c>
    </row>
    <row r="169">
      <c r="A169" s="84" t="s">
        <v>1126</v>
      </c>
      <c r="B169" s="84" t="s">
        <v>27</v>
      </c>
      <c r="C169" s="84" t="s">
        <v>1127</v>
      </c>
      <c r="D169" s="84" t="s">
        <v>164</v>
      </c>
      <c r="E169" s="84" t="s">
        <v>1128</v>
      </c>
      <c r="F169" s="84">
        <v>2.3</v>
      </c>
      <c r="G169" s="84">
        <v>6.0</v>
      </c>
      <c r="H169" s="85">
        <v>3000.0</v>
      </c>
      <c r="I169" s="84" t="s">
        <v>695</v>
      </c>
      <c r="J169" s="84" t="s">
        <v>38</v>
      </c>
      <c r="K169" s="84" t="s">
        <v>565</v>
      </c>
      <c r="L169" s="84"/>
      <c r="M169" s="84"/>
      <c r="N169" s="86"/>
      <c r="O169" s="86"/>
      <c r="P169" s="87" t="str">
        <f t="shared" si="1"/>
        <v>Jose Calderon</v>
      </c>
      <c r="Q169" s="87" t="str">
        <f t="array" ref="Q169">if((countif(Ghosts!A:A,$P169)+countif(EPS!A:A,$P169))&gt;0,$P169,index(Index_of_Stuff!A:A,match($P169,Index_of_Stuff!C:C,0)))</f>
        <v>Jose Calderon</v>
      </c>
      <c r="R169" s="87" t="str">
        <f t="array" ref="R169">index(Index_of_Stuff!F:F,match($J169,Index_of_Stuff!H:H,0))</f>
        <v>CLE</v>
      </c>
      <c r="S169" s="87" t="str">
        <f t="array" ref="S169">index(Index_of_Stuff!F:F,match($K169,Index_of_Stuff!H:H,0))</f>
        <v>MIL</v>
      </c>
    </row>
    <row r="170">
      <c r="A170" s="84" t="s">
        <v>1129</v>
      </c>
      <c r="B170" s="84" t="s">
        <v>29</v>
      </c>
      <c r="C170" s="84" t="s">
        <v>1130</v>
      </c>
      <c r="D170" s="84" t="s">
        <v>339</v>
      </c>
      <c r="E170" s="84" t="s">
        <v>1131</v>
      </c>
      <c r="F170" s="84">
        <v>7.2</v>
      </c>
      <c r="G170" s="84">
        <v>7.0</v>
      </c>
      <c r="H170" s="85">
        <v>3000.0</v>
      </c>
      <c r="I170" s="84" t="s">
        <v>663</v>
      </c>
      <c r="J170" s="84" t="s">
        <v>329</v>
      </c>
      <c r="K170" s="84" t="s">
        <v>512</v>
      </c>
      <c r="L170" s="84"/>
      <c r="M170" s="84"/>
      <c r="N170" s="86"/>
      <c r="O170" s="86"/>
      <c r="P170" s="87" t="str">
        <f t="shared" si="1"/>
        <v>Josh Huestis</v>
      </c>
      <c r="Q170" s="87" t="str">
        <f t="array" ref="Q170">if((countif(Ghosts!A:A,$P170)+countif(EPS!A:A,$P170))&gt;0,$P170,index(Index_of_Stuff!A:A,match($P170,Index_of_Stuff!C:C,0)))</f>
        <v>Josh Huestis</v>
      </c>
      <c r="R170" s="87" t="str">
        <f t="array" ref="R170">index(Index_of_Stuff!F:F,match($J170,Index_of_Stuff!H:H,0))</f>
        <v>OKC</v>
      </c>
      <c r="S170" s="87" t="str">
        <f t="array" ref="S170">index(Index_of_Stuff!F:F,match($K170,Index_of_Stuff!H:H,0))</f>
        <v>SAC</v>
      </c>
    </row>
    <row r="171">
      <c r="A171" s="84" t="s">
        <v>1132</v>
      </c>
      <c r="B171" s="84" t="s">
        <v>30</v>
      </c>
      <c r="C171" s="84" t="s">
        <v>1130</v>
      </c>
      <c r="D171" s="84" t="s">
        <v>489</v>
      </c>
      <c r="E171" s="84" t="s">
        <v>1133</v>
      </c>
      <c r="F171" s="84">
        <v>13.2</v>
      </c>
      <c r="G171" s="84">
        <v>22.0</v>
      </c>
      <c r="H171" s="85">
        <v>3000.0</v>
      </c>
      <c r="I171" s="84" t="s">
        <v>723</v>
      </c>
      <c r="J171" s="84" t="s">
        <v>475</v>
      </c>
      <c r="K171" s="84" t="s">
        <v>400</v>
      </c>
      <c r="L171" s="84" t="s">
        <v>669</v>
      </c>
      <c r="M171" s="84" t="s">
        <v>1134</v>
      </c>
      <c r="N171" s="86"/>
      <c r="O171" s="86"/>
      <c r="P171" s="87" t="str">
        <f t="shared" si="1"/>
        <v>Josh McRoberts</v>
      </c>
      <c r="Q171" s="87" t="str">
        <f t="array" ref="Q171">if((countif(Ghosts!A:A,$P171)+countif(EPS!A:A,$P171))&gt;0,$P171,index(Index_of_Stuff!A:A,match($P171,Index_of_Stuff!C:C,0)))</f>
        <v>Josh McRoberts</v>
      </c>
      <c r="R171" s="87" t="str">
        <f t="array" ref="R171">index(Index_of_Stuff!F:F,match($J171,Index_of_Stuff!H:H,0))</f>
        <v>DAL</v>
      </c>
      <c r="S171" s="87" t="str">
        <f t="array" ref="S171">index(Index_of_Stuff!F:F,match($K171,Index_of_Stuff!H:H,0))</f>
        <v>WAS</v>
      </c>
    </row>
    <row r="172">
      <c r="A172" s="84" t="s">
        <v>1135</v>
      </c>
      <c r="B172" s="84" t="s">
        <v>30</v>
      </c>
      <c r="C172" s="84" t="s">
        <v>1130</v>
      </c>
      <c r="D172" s="84" t="s">
        <v>540</v>
      </c>
      <c r="E172" s="84" t="s">
        <v>1018</v>
      </c>
      <c r="F172" s="84">
        <v>2.3</v>
      </c>
      <c r="G172" s="84">
        <v>3.0</v>
      </c>
      <c r="H172" s="85">
        <v>3000.0</v>
      </c>
      <c r="I172" s="84" t="s">
        <v>638</v>
      </c>
      <c r="J172" s="84" t="s">
        <v>639</v>
      </c>
      <c r="K172" s="84" t="s">
        <v>204</v>
      </c>
      <c r="L172" s="84"/>
      <c r="M172" s="84"/>
      <c r="N172" s="86"/>
      <c r="O172" s="86"/>
      <c r="P172" s="87" t="str">
        <f t="shared" si="1"/>
        <v>Josh Smith</v>
      </c>
      <c r="Q172" s="87" t="str">
        <f t="array" ref="Q172">if((countif(Ghosts!A:A,$P172)+countif(EPS!A:A,$P172))&gt;0,$P172,index(Index_of_Stuff!A:A,match($P172,Index_of_Stuff!C:C,0)))</f>
        <v>Josh Smith</v>
      </c>
      <c r="R172" s="87" t="str">
        <f t="array" ref="R172">index(Index_of_Stuff!F:F,match($J172,Index_of_Stuff!H:H,0))</f>
        <v>NOP</v>
      </c>
      <c r="S172" s="87" t="str">
        <f t="array" ref="S172">index(Index_of_Stuff!F:F,match($K172,Index_of_Stuff!H:H,0))</f>
        <v>IND</v>
      </c>
    </row>
    <row r="173">
      <c r="A173" s="84" t="s">
        <v>1136</v>
      </c>
      <c r="B173" s="84" t="s">
        <v>27</v>
      </c>
      <c r="C173" s="84" t="s">
        <v>1137</v>
      </c>
      <c r="D173" s="84" t="s">
        <v>532</v>
      </c>
      <c r="E173" s="84" t="s">
        <v>1138</v>
      </c>
      <c r="F173" s="84">
        <v>31.2</v>
      </c>
      <c r="G173" s="84">
        <v>10.0</v>
      </c>
      <c r="H173" s="85">
        <v>7000.0</v>
      </c>
      <c r="I173" s="84" t="s">
        <v>638</v>
      </c>
      <c r="J173" s="84" t="s">
        <v>639</v>
      </c>
      <c r="K173" s="84" t="s">
        <v>204</v>
      </c>
      <c r="L173" s="84"/>
      <c r="M173" s="84"/>
      <c r="N173" s="86"/>
      <c r="O173" s="86"/>
      <c r="P173" s="87" t="str">
        <f t="shared" si="1"/>
        <v>Jrue Holiday</v>
      </c>
      <c r="Q173" s="87" t="str">
        <f t="array" ref="Q173">if((countif(Ghosts!A:A,$P173)+countif(EPS!A:A,$P173))&gt;0,$P173,index(Index_of_Stuff!A:A,match($P173,Index_of_Stuff!C:C,0)))</f>
        <v>Jrue Holiday</v>
      </c>
      <c r="R173" s="87" t="str">
        <f t="array" ref="R173">index(Index_of_Stuff!F:F,match($J173,Index_of_Stuff!H:H,0))</f>
        <v>NOP</v>
      </c>
      <c r="S173" s="87" t="str">
        <f t="array" ref="S173">index(Index_of_Stuff!F:F,match($K173,Index_of_Stuff!H:H,0))</f>
        <v>IND</v>
      </c>
    </row>
    <row r="174">
      <c r="A174" s="84" t="s">
        <v>1139</v>
      </c>
      <c r="B174" s="84" t="s">
        <v>29</v>
      </c>
      <c r="C174" s="84" t="s">
        <v>1140</v>
      </c>
      <c r="D174" s="84" t="s">
        <v>505</v>
      </c>
      <c r="E174" s="84" t="s">
        <v>1141</v>
      </c>
      <c r="F174" s="84">
        <v>0.0</v>
      </c>
      <c r="G174" s="84">
        <v>2.0</v>
      </c>
      <c r="H174" s="85">
        <v>3000.0</v>
      </c>
      <c r="I174" s="84" t="s">
        <v>652</v>
      </c>
      <c r="J174" s="84" t="s">
        <v>493</v>
      </c>
      <c r="K174" s="84" t="s">
        <v>653</v>
      </c>
      <c r="L174" s="84" t="s">
        <v>669</v>
      </c>
      <c r="M174" s="84" t="s">
        <v>1142</v>
      </c>
      <c r="N174" s="86"/>
      <c r="O174" s="86"/>
      <c r="P174" s="87" t="str">
        <f t="shared" si="1"/>
        <v>Juan Hernangomez</v>
      </c>
      <c r="Q174" s="87" t="str">
        <f t="array" ref="Q174">if((countif(Ghosts!A:A,$P174)+countif(EPS!A:A,$P174))&gt;0,$P174,index(Index_of_Stuff!A:A,match($P174,Index_of_Stuff!C:C,0)))</f>
        <v>Juan Hernangomez</v>
      </c>
      <c r="R174" s="87" t="str">
        <f t="array" ref="R174">index(Index_of_Stuff!F:F,match($J174,Index_of_Stuff!H:H,0))</f>
        <v>DEN</v>
      </c>
      <c r="S174" s="87" t="str">
        <f t="array" ref="S174">index(Index_of_Stuff!F:F,match($K174,Index_of_Stuff!H:H,0))</f>
        <v>BRK</v>
      </c>
    </row>
    <row r="175">
      <c r="A175" s="84" t="s">
        <v>1143</v>
      </c>
      <c r="B175" s="84" t="s">
        <v>27</v>
      </c>
      <c r="C175" s="84" t="s">
        <v>1144</v>
      </c>
      <c r="D175" s="84" t="s">
        <v>128</v>
      </c>
      <c r="E175" s="84" t="s">
        <v>1145</v>
      </c>
      <c r="F175" s="84">
        <v>9.5</v>
      </c>
      <c r="G175" s="84">
        <v>2.0</v>
      </c>
      <c r="H175" s="85">
        <v>3000.0</v>
      </c>
      <c r="I175" s="84" t="s">
        <v>785</v>
      </c>
      <c r="J175" s="84" t="s">
        <v>786</v>
      </c>
      <c r="K175" s="84" t="s">
        <v>787</v>
      </c>
      <c r="L175" s="84" t="s">
        <v>669</v>
      </c>
      <c r="M175" s="84" t="s">
        <v>1146</v>
      </c>
      <c r="N175" s="86"/>
      <c r="O175" s="86"/>
      <c r="P175" s="87" t="str">
        <f t="shared" si="1"/>
        <v>Julyan Stone</v>
      </c>
      <c r="Q175" s="87" t="str">
        <f t="array" ref="Q175">if((countif(Ghosts!A:A,$P175)+countif(EPS!A:A,$P175))&gt;0,$P175,index(Index_of_Stuff!A:A,match($P175,Index_of_Stuff!C:C,0)))</f>
        <v>Julyan Stone</v>
      </c>
      <c r="R175" s="87" t="str">
        <f t="array" ref="R175">index(Index_of_Stuff!F:F,match($J175,Index_of_Stuff!H:H,0))</f>
        <v>CHO</v>
      </c>
      <c r="S175" s="87" t="str">
        <f t="array" ref="S175">index(Index_of_Stuff!F:F,match($K175,Index_of_Stuff!H:H,0))</f>
        <v>NYK</v>
      </c>
    </row>
    <row r="176">
      <c r="A176" s="84" t="s">
        <v>1147</v>
      </c>
      <c r="B176" s="84" t="s">
        <v>29</v>
      </c>
      <c r="C176" s="84" t="s">
        <v>1148</v>
      </c>
      <c r="D176" s="84" t="s">
        <v>598</v>
      </c>
      <c r="E176" s="84" t="s">
        <v>1149</v>
      </c>
      <c r="F176" s="84">
        <v>7.9</v>
      </c>
      <c r="G176" s="84">
        <v>5.0</v>
      </c>
      <c r="H176" s="85">
        <v>3100.0</v>
      </c>
      <c r="I176" s="84" t="s">
        <v>648</v>
      </c>
      <c r="J176" s="84" t="s">
        <v>566</v>
      </c>
      <c r="K176" s="84" t="s">
        <v>172</v>
      </c>
      <c r="L176" s="84"/>
      <c r="M176" s="84"/>
      <c r="N176" s="86"/>
      <c r="O176" s="86"/>
      <c r="P176" s="87" t="str">
        <f t="shared" si="1"/>
        <v>Justin Anderson</v>
      </c>
      <c r="Q176" s="87" t="str">
        <f t="array" ref="Q176">if((countif(Ghosts!A:A,$P176)+countif(EPS!A:A,$P176))&gt;0,$P176,index(Index_of_Stuff!A:A,match($P176,Index_of_Stuff!C:C,0)))</f>
        <v>Justin Anderson</v>
      </c>
      <c r="R176" s="87" t="str">
        <f t="array" ref="R176">index(Index_of_Stuff!F:F,match($J176,Index_of_Stuff!H:H,0))</f>
        <v>PHI</v>
      </c>
      <c r="S176" s="87" t="str">
        <f t="array" ref="S176">index(Index_of_Stuff!F:F,match($K176,Index_of_Stuff!H:H,0))</f>
        <v>UTA</v>
      </c>
    </row>
    <row r="177">
      <c r="A177" s="84" t="s">
        <v>1150</v>
      </c>
      <c r="B177" s="84" t="s">
        <v>28</v>
      </c>
      <c r="C177" s="84" t="s">
        <v>1148</v>
      </c>
      <c r="D177" s="84" t="s">
        <v>449</v>
      </c>
      <c r="E177" s="84" t="s">
        <v>1138</v>
      </c>
      <c r="F177" s="84">
        <v>28.0</v>
      </c>
      <c r="G177" s="84">
        <v>8.0</v>
      </c>
      <c r="H177" s="85">
        <v>5700.0</v>
      </c>
      <c r="I177" s="84" t="s">
        <v>679</v>
      </c>
      <c r="J177" s="84" t="s">
        <v>450</v>
      </c>
      <c r="K177" s="84" t="s">
        <v>399</v>
      </c>
      <c r="L177" s="84"/>
      <c r="M177" s="84"/>
      <c r="N177" s="86"/>
      <c r="O177" s="86"/>
      <c r="P177" s="87" t="str">
        <f t="shared" si="1"/>
        <v>Justin Holiday</v>
      </c>
      <c r="Q177" s="87" t="str">
        <f t="array" ref="Q177">if((countif(Ghosts!A:A,$P177)+countif(EPS!A:A,$P177))&gt;0,$P177,index(Index_of_Stuff!A:A,match($P177,Index_of_Stuff!C:C,0)))</f>
        <v>Justin Holiday</v>
      </c>
      <c r="R177" s="87" t="str">
        <f t="array" ref="R177">index(Index_of_Stuff!F:F,match($J177,Index_of_Stuff!H:H,0))</f>
        <v>CHI</v>
      </c>
      <c r="S177" s="87" t="str">
        <f t="array" ref="S177">index(Index_of_Stuff!F:F,match($K177,Index_of_Stuff!H:H,0))</f>
        <v>TOR</v>
      </c>
    </row>
    <row r="178">
      <c r="A178" s="84" t="s">
        <v>1151</v>
      </c>
      <c r="B178" s="84" t="s">
        <v>29</v>
      </c>
      <c r="C178" s="84" t="s">
        <v>1148</v>
      </c>
      <c r="D178" s="84" t="s">
        <v>556</v>
      </c>
      <c r="E178" s="84" t="s">
        <v>1152</v>
      </c>
      <c r="F178" s="84">
        <v>7.6</v>
      </c>
      <c r="G178" s="84">
        <v>9.0</v>
      </c>
      <c r="H178" s="85">
        <v>3000.0</v>
      </c>
      <c r="I178" s="84" t="s">
        <v>663</v>
      </c>
      <c r="J178" s="84" t="s">
        <v>512</v>
      </c>
      <c r="K178" s="84" t="s">
        <v>329</v>
      </c>
      <c r="L178" s="84"/>
      <c r="M178" s="84"/>
      <c r="N178" s="86"/>
      <c r="O178" s="86"/>
      <c r="P178" s="87" t="str">
        <f t="shared" si="1"/>
        <v>Justin Jackson</v>
      </c>
      <c r="Q178" s="87" t="str">
        <f t="array" ref="Q178">if((countif(Ghosts!A:A,$P178)+countif(EPS!A:A,$P178))&gt;0,$P178,index(Index_of_Stuff!A:A,match($P178,Index_of_Stuff!C:C,0)))</f>
        <v>Justin Jackson</v>
      </c>
      <c r="R178" s="87" t="str">
        <f t="array" ref="R178">index(Index_of_Stuff!F:F,match($J178,Index_of_Stuff!H:H,0))</f>
        <v>SAC</v>
      </c>
      <c r="S178" s="87" t="str">
        <f t="array" ref="S178">index(Index_of_Stuff!F:F,match($K178,Index_of_Stuff!H:H,0))</f>
        <v>OKC</v>
      </c>
    </row>
    <row r="179">
      <c r="A179" s="84" t="s">
        <v>1153</v>
      </c>
      <c r="B179" s="84" t="s">
        <v>31</v>
      </c>
      <c r="C179" s="84" t="s">
        <v>1154</v>
      </c>
      <c r="D179" s="84" t="s">
        <v>369</v>
      </c>
      <c r="E179" s="84" t="s">
        <v>1155</v>
      </c>
      <c r="F179" s="84">
        <v>31.9</v>
      </c>
      <c r="G179" s="84">
        <v>10.0</v>
      </c>
      <c r="H179" s="85">
        <v>8300.0</v>
      </c>
      <c r="I179" s="84" t="s">
        <v>674</v>
      </c>
      <c r="J179" s="84" t="s">
        <v>330</v>
      </c>
      <c r="K179" s="84" t="s">
        <v>261</v>
      </c>
      <c r="L179" s="84"/>
      <c r="M179" s="84"/>
      <c r="N179" s="86"/>
      <c r="O179" s="86"/>
      <c r="P179" s="87" t="str">
        <f t="shared" si="1"/>
        <v>Jusuf Nurkic</v>
      </c>
      <c r="Q179" s="87" t="str">
        <f t="array" ref="Q179">if((countif(Ghosts!A:A,$P179)+countif(EPS!A:A,$P179))&gt;0,$P179,index(Index_of_Stuff!A:A,match($P179,Index_of_Stuff!C:C,0)))</f>
        <v>Jusuf Nurkic</v>
      </c>
      <c r="R179" s="87" t="str">
        <f t="array" ref="R179">index(Index_of_Stuff!F:F,match($J179,Index_of_Stuff!H:H,0))</f>
        <v>POR</v>
      </c>
      <c r="S179" s="87" t="str">
        <f t="array" ref="S179">index(Index_of_Stuff!F:F,match($K179,Index_of_Stuff!H:H,0))</f>
        <v>MEM</v>
      </c>
    </row>
    <row r="180">
      <c r="A180" s="84" t="s">
        <v>1156</v>
      </c>
      <c r="B180" s="84" t="s">
        <v>29</v>
      </c>
      <c r="C180" s="84" t="s">
        <v>1157</v>
      </c>
      <c r="D180" s="84" t="s">
        <v>395</v>
      </c>
      <c r="E180" s="84" t="s">
        <v>1158</v>
      </c>
      <c r="F180" s="84">
        <v>43.3</v>
      </c>
      <c r="G180" s="84">
        <v>74.0</v>
      </c>
      <c r="H180" s="85">
        <v>8200.0</v>
      </c>
      <c r="I180" s="84" t="s">
        <v>643</v>
      </c>
      <c r="J180" s="84" t="s">
        <v>644</v>
      </c>
      <c r="K180" s="84" t="s">
        <v>235</v>
      </c>
      <c r="L180" s="84" t="s">
        <v>669</v>
      </c>
      <c r="M180" s="84" t="s">
        <v>1159</v>
      </c>
      <c r="N180" s="86"/>
      <c r="O180" s="86"/>
      <c r="P180" s="87" t="str">
        <f t="shared" si="1"/>
        <v>Kawhi Leonard</v>
      </c>
      <c r="Q180" s="87" t="str">
        <f t="array" ref="Q180">if((countif(Ghosts!A:A,$P180)+countif(EPS!A:A,$P180))&gt;0,$P180,index(Index_of_Stuff!A:A,match($P180,Index_of_Stuff!C:C,0)))</f>
        <v>Kawhi Leonard</v>
      </c>
      <c r="R180" s="87" t="str">
        <f t="array" ref="R180">index(Index_of_Stuff!F:F,match($J180,Index_of_Stuff!H:H,0))</f>
        <v>SAS</v>
      </c>
      <c r="S180" s="87" t="str">
        <f t="array" ref="S180">index(Index_of_Stuff!F:F,match($K180,Index_of_Stuff!H:H,0))</f>
        <v>LAC</v>
      </c>
    </row>
    <row r="181">
      <c r="A181" s="84" t="s">
        <v>1160</v>
      </c>
      <c r="B181" s="84" t="s">
        <v>27</v>
      </c>
      <c r="C181" s="84" t="s">
        <v>1161</v>
      </c>
      <c r="D181" s="84" t="s">
        <v>470</v>
      </c>
      <c r="E181" s="84" t="s">
        <v>1162</v>
      </c>
      <c r="F181" s="84">
        <v>8.5</v>
      </c>
      <c r="G181" s="84">
        <v>6.0</v>
      </c>
      <c r="H181" s="85">
        <v>3000.0</v>
      </c>
      <c r="I181" s="84" t="s">
        <v>679</v>
      </c>
      <c r="J181" s="84" t="s">
        <v>450</v>
      </c>
      <c r="K181" s="84" t="s">
        <v>399</v>
      </c>
      <c r="L181" s="84"/>
      <c r="M181" s="84"/>
      <c r="N181" s="86"/>
      <c r="O181" s="86"/>
      <c r="P181" s="87" t="str">
        <f t="shared" si="1"/>
        <v>Kay Felder</v>
      </c>
      <c r="Q181" s="87" t="str">
        <f t="array" ref="Q181">if((countif(Ghosts!A:A,$P181)+countif(EPS!A:A,$P181))&gt;0,$P181,index(Index_of_Stuff!A:A,match($P181,Index_of_Stuff!C:C,0)))</f>
        <v>Kay Felder</v>
      </c>
      <c r="R181" s="87" t="str">
        <f t="array" ref="R181">index(Index_of_Stuff!F:F,match($J181,Index_of_Stuff!H:H,0))</f>
        <v>CHI</v>
      </c>
      <c r="S181" s="87" t="str">
        <f t="array" ref="S181">index(Index_of_Stuff!F:F,match($K181,Index_of_Stuff!H:H,0))</f>
        <v>TOR</v>
      </c>
    </row>
    <row r="182">
      <c r="A182" s="84" t="s">
        <v>1163</v>
      </c>
      <c r="B182" s="84" t="s">
        <v>29</v>
      </c>
      <c r="C182" s="84" t="s">
        <v>1164</v>
      </c>
      <c r="D182" s="84" t="s">
        <v>1165</v>
      </c>
      <c r="E182" s="84" t="s">
        <v>1166</v>
      </c>
      <c r="F182" s="84">
        <v>23.9</v>
      </c>
      <c r="G182" s="84">
        <v>9.0</v>
      </c>
      <c r="H182" s="85">
        <v>4300.0</v>
      </c>
      <c r="I182" s="84" t="s">
        <v>723</v>
      </c>
      <c r="J182" s="84" t="s">
        <v>400</v>
      </c>
      <c r="K182" s="84" t="s">
        <v>475</v>
      </c>
      <c r="L182" s="84"/>
      <c r="M182" s="84"/>
      <c r="N182" s="86"/>
      <c r="O182" s="86"/>
      <c r="P182" s="87" t="str">
        <f t="shared" si="1"/>
        <v>Kelly Oubre Jr.</v>
      </c>
      <c r="Q182" s="87" t="str">
        <f t="array" ref="Q182">if((countif(Ghosts!A:A,$P182)+countif(EPS!A:A,$P182))&gt;0,$P182,index(Index_of_Stuff!A:A,match($P182,Index_of_Stuff!C:C,0)))</f>
        <v>Kelly Oubre</v>
      </c>
      <c r="R182" s="87" t="str">
        <f t="array" ref="R182">index(Index_of_Stuff!F:F,match($J182,Index_of_Stuff!H:H,0))</f>
        <v>WAS</v>
      </c>
      <c r="S182" s="87" t="str">
        <f t="array" ref="S182">index(Index_of_Stuff!F:F,match($K182,Index_of_Stuff!H:H,0))</f>
        <v>DAL</v>
      </c>
    </row>
    <row r="183">
      <c r="A183" s="84" t="s">
        <v>1167</v>
      </c>
      <c r="B183" s="84" t="s">
        <v>27</v>
      </c>
      <c r="C183" s="84" t="s">
        <v>1168</v>
      </c>
      <c r="D183" s="84" t="s">
        <v>105</v>
      </c>
      <c r="E183" s="84" t="s">
        <v>1169</v>
      </c>
      <c r="F183" s="84">
        <v>35.9</v>
      </c>
      <c r="G183" s="84">
        <v>10.0</v>
      </c>
      <c r="H183" s="85">
        <v>7400.0</v>
      </c>
      <c r="I183" s="84" t="s">
        <v>785</v>
      </c>
      <c r="J183" s="84" t="s">
        <v>786</v>
      </c>
      <c r="K183" s="84" t="s">
        <v>787</v>
      </c>
      <c r="L183" s="84"/>
      <c r="M183" s="84"/>
      <c r="N183" s="86"/>
      <c r="O183" s="86"/>
      <c r="P183" s="87" t="str">
        <f t="shared" si="1"/>
        <v>Kemba Walker</v>
      </c>
      <c r="Q183" s="87" t="str">
        <f t="array" ref="Q183">if((countif(Ghosts!A:A,$P183)+countif(EPS!A:A,$P183))&gt;0,$P183,index(Index_of_Stuff!A:A,match($P183,Index_of_Stuff!C:C,0)))</f>
        <v>Kemba Walker</v>
      </c>
      <c r="R183" s="87" t="str">
        <f t="array" ref="R183">index(Index_of_Stuff!F:F,match($J183,Index_of_Stuff!H:H,0))</f>
        <v>CHO</v>
      </c>
      <c r="S183" s="87" t="str">
        <f t="array" ref="S183">index(Index_of_Stuff!F:F,match($K183,Index_of_Stuff!H:H,0))</f>
        <v>NYK</v>
      </c>
    </row>
    <row r="184">
      <c r="A184" s="84" t="s">
        <v>1170</v>
      </c>
      <c r="B184" s="84" t="s">
        <v>30</v>
      </c>
      <c r="C184" s="84" t="s">
        <v>1171</v>
      </c>
      <c r="D184" s="84" t="s">
        <v>501</v>
      </c>
      <c r="E184" s="84" t="s">
        <v>1172</v>
      </c>
      <c r="F184" s="84">
        <v>9.4</v>
      </c>
      <c r="G184" s="84">
        <v>9.0</v>
      </c>
      <c r="H184" s="85">
        <v>3000.0</v>
      </c>
      <c r="I184" s="84" t="s">
        <v>652</v>
      </c>
      <c r="J184" s="84" t="s">
        <v>493</v>
      </c>
      <c r="K184" s="84" t="s">
        <v>653</v>
      </c>
      <c r="L184" s="84"/>
      <c r="M184" s="84"/>
      <c r="N184" s="86"/>
      <c r="O184" s="86"/>
      <c r="P184" s="87" t="str">
        <f t="shared" si="1"/>
        <v>Kenneth Faried</v>
      </c>
      <c r="Q184" s="87" t="str">
        <f t="array" ref="Q184">if((countif(Ghosts!A:A,$P184)+countif(EPS!A:A,$P184))&gt;0,$P184,index(Index_of_Stuff!A:A,match($P184,Index_of_Stuff!C:C,0)))</f>
        <v>Kenneth Faried</v>
      </c>
      <c r="R184" s="87" t="str">
        <f t="array" ref="R184">index(Index_of_Stuff!F:F,match($J184,Index_of_Stuff!H:H,0))</f>
        <v>DEN</v>
      </c>
      <c r="S184" s="87" t="str">
        <f t="array" ref="S184">index(Index_of_Stuff!F:F,match($K184,Index_of_Stuff!H:H,0))</f>
        <v>BRK</v>
      </c>
    </row>
    <row r="185">
      <c r="A185" s="84" t="s">
        <v>1173</v>
      </c>
      <c r="B185" s="84" t="s">
        <v>31</v>
      </c>
      <c r="C185" s="84" t="s">
        <v>1174</v>
      </c>
      <c r="D185" s="84" t="s">
        <v>143</v>
      </c>
      <c r="E185" s="84" t="s">
        <v>1175</v>
      </c>
      <c r="F185" s="84">
        <v>31.9</v>
      </c>
      <c r="G185" s="84">
        <v>10.0</v>
      </c>
      <c r="H185" s="85">
        <v>7000.0</v>
      </c>
      <c r="I185" s="84" t="s">
        <v>695</v>
      </c>
      <c r="J185" s="84" t="s">
        <v>38</v>
      </c>
      <c r="K185" s="84" t="s">
        <v>565</v>
      </c>
      <c r="L185" s="84" t="s">
        <v>820</v>
      </c>
      <c r="M185" s="84" t="s">
        <v>1142</v>
      </c>
      <c r="N185" s="86"/>
      <c r="O185" s="86"/>
      <c r="P185" s="87" t="str">
        <f t="shared" si="1"/>
        <v>Kevin Love</v>
      </c>
      <c r="Q185" s="87" t="str">
        <f t="array" ref="Q185">if((countif(Ghosts!A:A,$P185)+countif(EPS!A:A,$P185))&gt;0,$P185,index(Index_of_Stuff!A:A,match($P185,Index_of_Stuff!C:C,0)))</f>
        <v>Kevin Love</v>
      </c>
      <c r="R185" s="87" t="str">
        <f t="array" ref="R185">index(Index_of_Stuff!F:F,match($J185,Index_of_Stuff!H:H,0))</f>
        <v>CLE</v>
      </c>
      <c r="S185" s="87" t="str">
        <f t="array" ref="S185">index(Index_of_Stuff!F:F,match($K185,Index_of_Stuff!H:H,0))</f>
        <v>MIL</v>
      </c>
    </row>
    <row r="186">
      <c r="A186" s="84" t="s">
        <v>1176</v>
      </c>
      <c r="B186" s="84" t="s">
        <v>28</v>
      </c>
      <c r="C186" s="84" t="s">
        <v>1177</v>
      </c>
      <c r="D186" s="84" t="s">
        <v>568</v>
      </c>
      <c r="E186" s="84" t="s">
        <v>1178</v>
      </c>
      <c r="F186" s="84">
        <v>34.3</v>
      </c>
      <c r="G186" s="84">
        <v>9.0</v>
      </c>
      <c r="H186" s="85">
        <v>7500.0</v>
      </c>
      <c r="I186" s="84" t="s">
        <v>695</v>
      </c>
      <c r="J186" s="84" t="s">
        <v>565</v>
      </c>
      <c r="K186" s="84" t="s">
        <v>38</v>
      </c>
      <c r="L186" s="84"/>
      <c r="M186" s="84"/>
      <c r="N186" s="86"/>
      <c r="O186" s="86"/>
      <c r="P186" s="87" t="str">
        <f t="shared" si="1"/>
        <v>Khris Middleton</v>
      </c>
      <c r="Q186" s="87" t="str">
        <f t="array" ref="Q186">if((countif(Ghosts!A:A,$P186)+countif(EPS!A:A,$P186))&gt;0,$P186,index(Index_of_Stuff!A:A,match($P186,Index_of_Stuff!C:C,0)))</f>
        <v>Khris Middleton</v>
      </c>
      <c r="R186" s="87" t="str">
        <f t="array" ref="R186">index(Index_of_Stuff!F:F,match($J186,Index_of_Stuff!H:H,0))</f>
        <v>MIL</v>
      </c>
      <c r="S186" s="87" t="str">
        <f t="array" ref="S186">index(Index_of_Stuff!F:F,match($K186,Index_of_Stuff!H:H,0))</f>
        <v>CLE</v>
      </c>
    </row>
    <row r="187">
      <c r="A187" s="84" t="s">
        <v>1179</v>
      </c>
      <c r="B187" s="84" t="s">
        <v>28</v>
      </c>
      <c r="C187" s="84" t="s">
        <v>1180</v>
      </c>
      <c r="D187" s="84" t="s">
        <v>292</v>
      </c>
      <c r="E187" s="84" t="s">
        <v>709</v>
      </c>
      <c r="F187" s="84">
        <v>0.0</v>
      </c>
      <c r="G187" s="84">
        <v>0.0</v>
      </c>
      <c r="H187" s="85">
        <v>3000.0</v>
      </c>
      <c r="I187" s="84" t="s">
        <v>674</v>
      </c>
      <c r="J187" s="84" t="s">
        <v>261</v>
      </c>
      <c r="K187" s="84" t="s">
        <v>330</v>
      </c>
      <c r="L187" s="84"/>
      <c r="M187" s="84"/>
      <c r="N187" s="86"/>
      <c r="O187" s="86"/>
      <c r="P187" s="87" t="str">
        <f t="shared" si="1"/>
        <v>Kobi Simmons</v>
      </c>
      <c r="Q187" s="87" t="str">
        <f t="array" ref="Q187">if((countif(Ghosts!A:A,$P187)+countif(EPS!A:A,$P187))&gt;0,$P187,index(Index_of_Stuff!A:A,match($P187,Index_of_Stuff!C:C,0)))</f>
        <v>Kobi Simmons</v>
      </c>
      <c r="R187" s="87" t="str">
        <f t="array" ref="R187">index(Index_of_Stuff!F:F,match($J187,Index_of_Stuff!H:H,0))</f>
        <v>MEM</v>
      </c>
      <c r="S187" s="87" t="str">
        <f t="array" ref="S187">index(Index_of_Stuff!F:F,match($K187,Index_of_Stuff!H:H,0))</f>
        <v>POR</v>
      </c>
    </row>
    <row r="188">
      <c r="A188" s="84" t="s">
        <v>1181</v>
      </c>
      <c r="B188" s="84" t="s">
        <v>31</v>
      </c>
      <c r="C188" s="84" t="s">
        <v>1182</v>
      </c>
      <c r="D188" s="84" t="s">
        <v>557</v>
      </c>
      <c r="E188" s="84" t="s">
        <v>1183</v>
      </c>
      <c r="F188" s="84">
        <v>17.6</v>
      </c>
      <c r="G188" s="84">
        <v>9.0</v>
      </c>
      <c r="H188" s="85">
        <v>3700.0</v>
      </c>
      <c r="I188" s="84" t="s">
        <v>663</v>
      </c>
      <c r="J188" s="84" t="s">
        <v>512</v>
      </c>
      <c r="K188" s="84" t="s">
        <v>329</v>
      </c>
      <c r="L188" s="86"/>
      <c r="M188" s="86"/>
      <c r="N188" s="86"/>
      <c r="O188" s="86"/>
      <c r="P188" s="87" t="str">
        <f t="shared" si="1"/>
        <v>Kosta Koufos</v>
      </c>
      <c r="Q188" s="87" t="str">
        <f t="array" ref="Q188">if((countif(Ghosts!A:A,$P188)+countif(EPS!A:A,$P188))&gt;0,$P188,index(Index_of_Stuff!A:A,match($P188,Index_of_Stuff!C:C,0)))</f>
        <v>Kosta Koufos</v>
      </c>
      <c r="R188" s="87" t="str">
        <f t="array" ref="R188">index(Index_of_Stuff!F:F,match($J188,Index_of_Stuff!H:H,0))</f>
        <v>SAC</v>
      </c>
      <c r="S188" s="87" t="str">
        <f t="array" ref="S188">index(Index_of_Stuff!F:F,match($K188,Index_of_Stuff!H:H,0))</f>
        <v>OKC</v>
      </c>
    </row>
    <row r="189">
      <c r="A189" s="84" t="s">
        <v>1184</v>
      </c>
      <c r="B189" s="84" t="s">
        <v>28</v>
      </c>
      <c r="C189" s="84" t="s">
        <v>1185</v>
      </c>
      <c r="D189" s="84" t="s">
        <v>456</v>
      </c>
      <c r="E189" s="84" t="s">
        <v>1186</v>
      </c>
      <c r="F189" s="84">
        <v>21.0</v>
      </c>
      <c r="G189" s="84">
        <v>4.0</v>
      </c>
      <c r="H189" s="85">
        <v>5100.0</v>
      </c>
      <c r="I189" s="84" t="s">
        <v>679</v>
      </c>
      <c r="J189" s="84" t="s">
        <v>450</v>
      </c>
      <c r="K189" s="84" t="s">
        <v>399</v>
      </c>
      <c r="L189" s="84"/>
      <c r="M189" s="84"/>
      <c r="N189" s="86"/>
      <c r="O189" s="86"/>
      <c r="P189" s="87" t="str">
        <f t="shared" si="1"/>
        <v>Kris Dunn</v>
      </c>
      <c r="Q189" s="87" t="str">
        <f t="array" ref="Q189">if((countif(Ghosts!A:A,$P189)+countif(EPS!A:A,$P189))&gt;0,$P189,index(Index_of_Stuff!A:A,match($P189,Index_of_Stuff!C:C,0)))</f>
        <v>Kris Dunn</v>
      </c>
      <c r="R189" s="87" t="str">
        <f t="array" ref="R189">index(Index_of_Stuff!F:F,match($J189,Index_of_Stuff!H:H,0))</f>
        <v>CHI</v>
      </c>
      <c r="S189" s="87" t="str">
        <f t="array" ref="S189">index(Index_of_Stuff!F:F,match($K189,Index_of_Stuff!H:H,0))</f>
        <v>TOR</v>
      </c>
    </row>
    <row r="190">
      <c r="A190" s="84" t="s">
        <v>1187</v>
      </c>
      <c r="B190" s="84" t="s">
        <v>30</v>
      </c>
      <c r="C190" s="84" t="s">
        <v>1188</v>
      </c>
      <c r="D190" s="84" t="s">
        <v>310</v>
      </c>
      <c r="E190" s="84" t="s">
        <v>1189</v>
      </c>
      <c r="F190" s="84">
        <v>46.8</v>
      </c>
      <c r="G190" s="84">
        <v>9.0</v>
      </c>
      <c r="H190" s="85">
        <v>9800.0</v>
      </c>
      <c r="I190" s="84" t="s">
        <v>785</v>
      </c>
      <c r="J190" s="84" t="s">
        <v>787</v>
      </c>
      <c r="K190" s="84" t="s">
        <v>786</v>
      </c>
      <c r="L190" s="84"/>
      <c r="M190" s="84"/>
      <c r="N190" s="86"/>
      <c r="O190" s="86"/>
      <c r="P190" s="87" t="str">
        <f t="shared" si="1"/>
        <v>Kristaps Porzingis</v>
      </c>
      <c r="Q190" s="87" t="str">
        <f t="array" ref="Q190">if((countif(Ghosts!A:A,$P190)+countif(EPS!A:A,$P190))&gt;0,$P190,index(Index_of_Stuff!A:A,match($P190,Index_of_Stuff!C:C,0)))</f>
        <v>Kristaps Porzingis</v>
      </c>
      <c r="R190" s="87" t="str">
        <f t="array" ref="R190">index(Index_of_Stuff!F:F,match($J190,Index_of_Stuff!H:H,0))</f>
        <v>NYK</v>
      </c>
      <c r="S190" s="87" t="str">
        <f t="array" ref="S190">index(Index_of_Stuff!F:F,match($K190,Index_of_Stuff!H:H,0))</f>
        <v>CHO</v>
      </c>
    </row>
    <row r="191">
      <c r="A191" s="84" t="s">
        <v>1190</v>
      </c>
      <c r="B191" s="84" t="s">
        <v>29</v>
      </c>
      <c r="C191" s="84" t="s">
        <v>1191</v>
      </c>
      <c r="D191" s="84" t="s">
        <v>383</v>
      </c>
      <c r="E191" s="84" t="s">
        <v>1149</v>
      </c>
      <c r="F191" s="84">
        <v>23.2</v>
      </c>
      <c r="G191" s="84">
        <v>10.0</v>
      </c>
      <c r="H191" s="85">
        <v>4800.0</v>
      </c>
      <c r="I191" s="84" t="s">
        <v>643</v>
      </c>
      <c r="J191" s="84" t="s">
        <v>644</v>
      </c>
      <c r="K191" s="84" t="s">
        <v>235</v>
      </c>
      <c r="L191" s="84"/>
      <c r="M191" s="84"/>
      <c r="N191" s="86"/>
      <c r="O191" s="86"/>
      <c r="P191" s="87" t="str">
        <f t="shared" si="1"/>
        <v>Kyle Anderson</v>
      </c>
      <c r="Q191" s="87" t="str">
        <f t="array" ref="Q191">if((countif(Ghosts!A:A,$P191)+countif(EPS!A:A,$P191))&gt;0,$P191,index(Index_of_Stuff!A:A,match($P191,Index_of_Stuff!C:C,0)))</f>
        <v>Kyle Anderson</v>
      </c>
      <c r="R191" s="87" t="str">
        <f t="array" ref="R191">index(Index_of_Stuff!F:F,match($J191,Index_of_Stuff!H:H,0))</f>
        <v>SAS</v>
      </c>
      <c r="S191" s="87" t="str">
        <f t="array" ref="S191">index(Index_of_Stuff!F:F,match($K191,Index_of_Stuff!H:H,0))</f>
        <v>LAC</v>
      </c>
    </row>
    <row r="192">
      <c r="A192" s="84" t="s">
        <v>1192</v>
      </c>
      <c r="B192" s="84" t="s">
        <v>28</v>
      </c>
      <c r="C192" s="84" t="s">
        <v>1191</v>
      </c>
      <c r="D192" s="84" t="s">
        <v>151</v>
      </c>
      <c r="E192" s="84" t="s">
        <v>1193</v>
      </c>
      <c r="F192" s="84">
        <v>16.7</v>
      </c>
      <c r="G192" s="84">
        <v>10.0</v>
      </c>
      <c r="H192" s="85">
        <v>3700.0</v>
      </c>
      <c r="I192" s="84" t="s">
        <v>695</v>
      </c>
      <c r="J192" s="84" t="s">
        <v>38</v>
      </c>
      <c r="K192" s="84" t="s">
        <v>565</v>
      </c>
      <c r="L192" s="84"/>
      <c r="M192" s="84"/>
      <c r="N192" s="86"/>
      <c r="O192" s="86"/>
      <c r="P192" s="87" t="str">
        <f t="shared" si="1"/>
        <v>Kyle Korver</v>
      </c>
      <c r="Q192" s="87" t="str">
        <f t="array" ref="Q192">if((countif(Ghosts!A:A,$P192)+countif(EPS!A:A,$P192))&gt;0,$P192,index(Index_of_Stuff!A:A,match($P192,Index_of_Stuff!C:C,0)))</f>
        <v>Kyle Korver</v>
      </c>
      <c r="R192" s="87" t="str">
        <f t="array" ref="R192">index(Index_of_Stuff!F:F,match($J192,Index_of_Stuff!H:H,0))</f>
        <v>CLE</v>
      </c>
      <c r="S192" s="87" t="str">
        <f t="array" ref="S192">index(Index_of_Stuff!F:F,match($K192,Index_of_Stuff!H:H,0))</f>
        <v>MIL</v>
      </c>
    </row>
    <row r="193">
      <c r="A193" s="84" t="s">
        <v>1194</v>
      </c>
      <c r="B193" s="84" t="s">
        <v>27</v>
      </c>
      <c r="C193" s="84" t="s">
        <v>1191</v>
      </c>
      <c r="D193" s="84" t="s">
        <v>401</v>
      </c>
      <c r="E193" s="84" t="s">
        <v>1195</v>
      </c>
      <c r="F193" s="84">
        <v>28.4</v>
      </c>
      <c r="G193" s="84">
        <v>9.0</v>
      </c>
      <c r="H193" s="85">
        <v>7500.0</v>
      </c>
      <c r="I193" s="84" t="s">
        <v>679</v>
      </c>
      <c r="J193" s="84" t="s">
        <v>399</v>
      </c>
      <c r="K193" s="84" t="s">
        <v>450</v>
      </c>
      <c r="L193" s="84"/>
      <c r="M193" s="84"/>
      <c r="N193" s="86"/>
      <c r="O193" s="86"/>
      <c r="P193" s="87" t="str">
        <f t="shared" si="1"/>
        <v>Kyle Lowry</v>
      </c>
      <c r="Q193" s="87" t="str">
        <f t="array" ref="Q193">if((countif(Ghosts!A:A,$P193)+countif(EPS!A:A,$P193))&gt;0,$P193,index(Index_of_Stuff!A:A,match($P193,Index_of_Stuff!C:C,0)))</f>
        <v>Kyle Lowry</v>
      </c>
      <c r="R193" s="87" t="str">
        <f t="array" ref="R193">index(Index_of_Stuff!F:F,match($J193,Index_of_Stuff!H:H,0))</f>
        <v>TOR</v>
      </c>
      <c r="S193" s="87" t="str">
        <f t="array" ref="S193">index(Index_of_Stuff!F:F,match($K193,Index_of_Stuff!H:H,0))</f>
        <v>CHI</v>
      </c>
    </row>
    <row r="194">
      <c r="A194" s="84" t="s">
        <v>1196</v>
      </c>
      <c r="B194" s="84" t="s">
        <v>31</v>
      </c>
      <c r="C194" s="84" t="s">
        <v>1191</v>
      </c>
      <c r="D194" s="84" t="s">
        <v>317</v>
      </c>
      <c r="E194" s="84" t="s">
        <v>1197</v>
      </c>
      <c r="F194" s="84">
        <v>19.7</v>
      </c>
      <c r="G194" s="84">
        <v>9.0</v>
      </c>
      <c r="H194" s="85">
        <v>3900.0</v>
      </c>
      <c r="I194" s="84" t="s">
        <v>785</v>
      </c>
      <c r="J194" s="84" t="s">
        <v>787</v>
      </c>
      <c r="K194" s="84" t="s">
        <v>786</v>
      </c>
      <c r="L194" s="84"/>
      <c r="M194" s="84"/>
      <c r="N194" s="86"/>
      <c r="O194" s="86"/>
      <c r="P194" s="87" t="str">
        <f t="shared" si="1"/>
        <v>Kyle O'Quinn</v>
      </c>
      <c r="Q194" s="87" t="str">
        <f t="array" ref="Q194">if((countif(Ghosts!A:A,$P194)+countif(EPS!A:A,$P194))&gt;0,$P194,index(Index_of_Stuff!A:A,match($P194,Index_of_Stuff!C:C,0)))</f>
        <v>Kyle O'Quinn</v>
      </c>
      <c r="R194" s="87" t="str">
        <f t="array" ref="R194">index(Index_of_Stuff!F:F,match($J194,Index_of_Stuff!H:H,0))</f>
        <v>NYK</v>
      </c>
      <c r="S194" s="87" t="str">
        <f t="array" ref="S194">index(Index_of_Stuff!F:F,match($K194,Index_of_Stuff!H:H,0))</f>
        <v>CHO</v>
      </c>
    </row>
    <row r="195">
      <c r="A195" s="84" t="s">
        <v>1198</v>
      </c>
      <c r="B195" s="84" t="s">
        <v>29</v>
      </c>
      <c r="C195" s="84" t="s">
        <v>1191</v>
      </c>
      <c r="D195" s="84" t="s">
        <v>343</v>
      </c>
      <c r="E195" s="84" t="s">
        <v>1199</v>
      </c>
      <c r="F195" s="84">
        <v>5.8</v>
      </c>
      <c r="G195" s="84">
        <v>32.0</v>
      </c>
      <c r="H195" s="85">
        <v>3000.0</v>
      </c>
      <c r="I195" s="84" t="s">
        <v>663</v>
      </c>
      <c r="J195" s="84" t="s">
        <v>329</v>
      </c>
      <c r="K195" s="84" t="s">
        <v>512</v>
      </c>
      <c r="L195" s="86"/>
      <c r="M195" s="86"/>
      <c r="N195" s="86"/>
      <c r="O195" s="86"/>
      <c r="P195" s="87" t="str">
        <f t="shared" si="1"/>
        <v>Kyle Singler</v>
      </c>
      <c r="Q195" s="87" t="str">
        <f t="array" ref="Q195">if((countif(Ghosts!A:A,$P195)+countif(EPS!A:A,$P195))&gt;0,$P195,index(Index_of_Stuff!A:A,match($P195,Index_of_Stuff!C:C,0)))</f>
        <v>Kyle Singler</v>
      </c>
      <c r="R195" s="87" t="str">
        <f t="array" ref="R195">index(Index_of_Stuff!F:F,match($J195,Index_of_Stuff!H:H,0))</f>
        <v>OKC</v>
      </c>
      <c r="S195" s="87" t="str">
        <f t="array" ref="S195">index(Index_of_Stuff!F:F,match($K195,Index_of_Stuff!H:H,0))</f>
        <v>SAC</v>
      </c>
    </row>
    <row r="196">
      <c r="A196" s="84" t="s">
        <v>1200</v>
      </c>
      <c r="B196" s="84" t="s">
        <v>30</v>
      </c>
      <c r="C196" s="84" t="s">
        <v>1201</v>
      </c>
      <c r="D196" s="84" t="s">
        <v>381</v>
      </c>
      <c r="E196" s="84" t="s">
        <v>1202</v>
      </c>
      <c r="F196" s="84">
        <v>40.0</v>
      </c>
      <c r="G196" s="84">
        <v>10.0</v>
      </c>
      <c r="H196" s="85">
        <v>7900.0</v>
      </c>
      <c r="I196" s="84" t="s">
        <v>643</v>
      </c>
      <c r="J196" s="84" t="s">
        <v>644</v>
      </c>
      <c r="K196" s="84" t="s">
        <v>235</v>
      </c>
      <c r="L196" s="84"/>
      <c r="M196" s="84"/>
      <c r="N196" s="86"/>
      <c r="O196" s="86"/>
      <c r="P196" s="87" t="str">
        <f t="shared" si="1"/>
        <v>LaMarcus Aldridge</v>
      </c>
      <c r="Q196" s="87" t="str">
        <f t="array" ref="Q196">if((countif(Ghosts!A:A,$P196)+countif(EPS!A:A,$P196))&gt;0,$P196,index(Index_of_Stuff!A:A,match($P196,Index_of_Stuff!C:C,0)))</f>
        <v>LaMarcus Aldridge</v>
      </c>
      <c r="R196" s="87" t="str">
        <f t="array" ref="R196">index(Index_of_Stuff!F:F,match($J196,Index_of_Stuff!H:H,0))</f>
        <v>SAS</v>
      </c>
      <c r="S196" s="87" t="str">
        <f t="array" ref="S196">index(Index_of_Stuff!F:F,match($K196,Index_of_Stuff!H:H,0))</f>
        <v>LAC</v>
      </c>
    </row>
    <row r="197">
      <c r="A197" s="84" t="s">
        <v>1203</v>
      </c>
      <c r="B197" s="84" t="s">
        <v>29</v>
      </c>
      <c r="C197" s="84" t="s">
        <v>1204</v>
      </c>
      <c r="D197" s="84" t="s">
        <v>217</v>
      </c>
      <c r="E197" s="84" t="s">
        <v>1205</v>
      </c>
      <c r="F197" s="84">
        <v>14.3</v>
      </c>
      <c r="G197" s="84">
        <v>10.0</v>
      </c>
      <c r="H197" s="85">
        <v>3300.0</v>
      </c>
      <c r="I197" s="84" t="s">
        <v>638</v>
      </c>
      <c r="J197" s="84" t="s">
        <v>204</v>
      </c>
      <c r="K197" s="84" t="s">
        <v>639</v>
      </c>
      <c r="L197" s="84"/>
      <c r="M197" s="84"/>
      <c r="N197" s="86"/>
      <c r="O197" s="86"/>
      <c r="P197" s="87" t="str">
        <f t="shared" si="1"/>
        <v>Lance Stephenson</v>
      </c>
      <c r="Q197" s="87" t="str">
        <f t="array" ref="Q197">if((countif(Ghosts!A:A,$P197)+countif(EPS!A:A,$P197))&gt;0,$P197,index(Index_of_Stuff!A:A,match($P197,Index_of_Stuff!C:C,0)))</f>
        <v>Lance Stephenson</v>
      </c>
      <c r="R197" s="87" t="str">
        <f t="array" ref="R197">index(Index_of_Stuff!F:F,match($J197,Index_of_Stuff!H:H,0))</f>
        <v>IND</v>
      </c>
      <c r="S197" s="87" t="str">
        <f t="array" ref="S197">index(Index_of_Stuff!F:F,match($K197,Index_of_Stuff!H:H,0))</f>
        <v>NOP</v>
      </c>
    </row>
    <row r="198">
      <c r="A198" s="84" t="s">
        <v>1206</v>
      </c>
      <c r="B198" s="84" t="s">
        <v>29</v>
      </c>
      <c r="C198" s="84" t="s">
        <v>1204</v>
      </c>
      <c r="D198" s="84" t="s">
        <v>320</v>
      </c>
      <c r="E198" s="84" t="s">
        <v>1207</v>
      </c>
      <c r="F198" s="84">
        <v>6.9</v>
      </c>
      <c r="G198" s="84">
        <v>7.0</v>
      </c>
      <c r="H198" s="85">
        <v>3000.0</v>
      </c>
      <c r="I198" s="84" t="s">
        <v>785</v>
      </c>
      <c r="J198" s="84" t="s">
        <v>787</v>
      </c>
      <c r="K198" s="84" t="s">
        <v>786</v>
      </c>
      <c r="L198" s="84"/>
      <c r="M198" s="84"/>
      <c r="N198" s="86"/>
      <c r="O198" s="86"/>
      <c r="P198" s="87" t="str">
        <f t="shared" si="1"/>
        <v>Lance Thomas</v>
      </c>
      <c r="Q198" s="87" t="str">
        <f t="array" ref="Q198">if((countif(Ghosts!A:A,$P198)+countif(EPS!A:A,$P198))&gt;0,$P198,index(Index_of_Stuff!A:A,match($P198,Index_of_Stuff!C:C,0)))</f>
        <v>Lance Thomas</v>
      </c>
      <c r="R198" s="87" t="str">
        <f t="array" ref="R198">index(Index_of_Stuff!F:F,match($J198,Index_of_Stuff!H:H,0))</f>
        <v>NYK</v>
      </c>
      <c r="S198" s="87" t="str">
        <f t="array" ref="S198">index(Index_of_Stuff!F:F,match($K198,Index_of_Stuff!H:H,0))</f>
        <v>CHO</v>
      </c>
    </row>
    <row r="199">
      <c r="A199" s="84" t="s">
        <v>1208</v>
      </c>
      <c r="B199" s="84" t="s">
        <v>30</v>
      </c>
      <c r="C199" s="84" t="s">
        <v>1209</v>
      </c>
      <c r="D199" s="84" t="s">
        <v>452</v>
      </c>
      <c r="E199" s="84" t="s">
        <v>1210</v>
      </c>
      <c r="F199" s="84">
        <v>29.9</v>
      </c>
      <c r="G199" s="84">
        <v>8.0</v>
      </c>
      <c r="H199" s="85">
        <v>6200.0</v>
      </c>
      <c r="I199" s="84" t="s">
        <v>679</v>
      </c>
      <c r="J199" s="84" t="s">
        <v>450</v>
      </c>
      <c r="K199" s="84" t="s">
        <v>399</v>
      </c>
      <c r="L199" s="84"/>
      <c r="M199" s="84"/>
      <c r="N199" s="86"/>
      <c r="O199" s="86"/>
      <c r="P199" s="87" t="str">
        <f t="shared" si="1"/>
        <v>Lauri Markkanen</v>
      </c>
      <c r="Q199" s="87" t="str">
        <f t="array" ref="Q199">if((countif(Ghosts!A:A,$P199)+countif(EPS!A:A,$P199))&gt;0,$P199,index(Index_of_Stuff!A:A,match($P199,Index_of_Stuff!C:C,0)))</f>
        <v>Lauri Markkanen</v>
      </c>
      <c r="R199" s="87" t="str">
        <f t="array" ref="R199">index(Index_of_Stuff!F:F,match($J199,Index_of_Stuff!H:H,0))</f>
        <v>CHI</v>
      </c>
      <c r="S199" s="87" t="str">
        <f t="array" ref="S199">index(Index_of_Stuff!F:F,match($K199,Index_of_Stuff!H:H,0))</f>
        <v>TOR</v>
      </c>
    </row>
    <row r="200">
      <c r="A200" s="84" t="s">
        <v>1211</v>
      </c>
      <c r="B200" s="84" t="s">
        <v>29</v>
      </c>
      <c r="C200" s="84" t="s">
        <v>1212</v>
      </c>
      <c r="D200" s="84" t="s">
        <v>139</v>
      </c>
      <c r="E200" s="84" t="s">
        <v>1049</v>
      </c>
      <c r="F200" s="84">
        <v>54.4</v>
      </c>
      <c r="G200" s="84">
        <v>10.0</v>
      </c>
      <c r="H200" s="85">
        <v>11300.0</v>
      </c>
      <c r="I200" s="84" t="s">
        <v>695</v>
      </c>
      <c r="J200" s="84" t="s">
        <v>38</v>
      </c>
      <c r="K200" s="84" t="s">
        <v>565</v>
      </c>
      <c r="L200" s="84"/>
      <c r="M200" s="84"/>
      <c r="N200" s="86"/>
      <c r="O200" s="86"/>
      <c r="P200" s="87" t="str">
        <f t="shared" si="1"/>
        <v>LeBron James</v>
      </c>
      <c r="Q200" s="87" t="str">
        <f t="array" ref="Q200">if((countif(Ghosts!A:A,$P200)+countif(EPS!A:A,$P200))&gt;0,$P200,index(Index_of_Stuff!A:A,match($P200,Index_of_Stuff!C:C,0)))</f>
        <v>LeBron James</v>
      </c>
      <c r="R200" s="87" t="str">
        <f t="array" ref="R200">index(Index_of_Stuff!F:F,match($J200,Index_of_Stuff!H:H,0))</f>
        <v>CLE</v>
      </c>
      <c r="S200" s="87" t="str">
        <f t="array" ref="S200">index(Index_of_Stuff!F:F,match($K200,Index_of_Stuff!H:H,0))</f>
        <v>MIL</v>
      </c>
    </row>
    <row r="201">
      <c r="A201" s="84" t="s">
        <v>1213</v>
      </c>
      <c r="B201" s="84" t="s">
        <v>27</v>
      </c>
      <c r="C201" s="84" t="s">
        <v>1214</v>
      </c>
      <c r="D201" s="84" t="s">
        <v>166</v>
      </c>
      <c r="E201" s="84" t="s">
        <v>1215</v>
      </c>
      <c r="F201" s="84">
        <v>0.0</v>
      </c>
      <c r="G201" s="84">
        <v>0.0</v>
      </c>
      <c r="H201" s="85">
        <v>3000.0</v>
      </c>
      <c r="I201" s="84" t="s">
        <v>695</v>
      </c>
      <c r="J201" s="84" t="s">
        <v>38</v>
      </c>
      <c r="K201" s="84" t="s">
        <v>565</v>
      </c>
      <c r="L201" s="86"/>
      <c r="M201" s="86"/>
      <c r="N201" s="86"/>
      <c r="O201" s="86"/>
      <c r="P201" s="87" t="str">
        <f t="shared" si="1"/>
        <v>London Perrantes</v>
      </c>
      <c r="Q201" s="87" t="str">
        <f t="array" ref="Q201">if((countif(Ghosts!A:A,$P201)+countif(EPS!A:A,$P201))&gt;0,$P201,index(Index_of_Stuff!A:A,match($P201,Index_of_Stuff!C:C,0)))</f>
        <v>London Perrantes</v>
      </c>
      <c r="R201" s="87" t="str">
        <f t="array" ref="R201">index(Index_of_Stuff!F:F,match($J201,Index_of_Stuff!H:H,0))</f>
        <v>CLE</v>
      </c>
      <c r="S201" s="87" t="str">
        <f t="array" ref="S201">index(Index_of_Stuff!F:F,match($K201,Index_of_Stuff!H:H,0))</f>
        <v>MIL</v>
      </c>
    </row>
    <row r="202">
      <c r="A202" s="84" t="s">
        <v>1216</v>
      </c>
      <c r="B202" s="84" t="s">
        <v>27</v>
      </c>
      <c r="C202" s="84" t="s">
        <v>1217</v>
      </c>
      <c r="D202" s="84" t="s">
        <v>414</v>
      </c>
      <c r="E202" s="84" t="s">
        <v>1218</v>
      </c>
      <c r="F202" s="84">
        <v>0.0</v>
      </c>
      <c r="G202" s="84">
        <v>0.0</v>
      </c>
      <c r="H202" s="85">
        <v>3000.0</v>
      </c>
      <c r="I202" s="84" t="s">
        <v>679</v>
      </c>
      <c r="J202" s="84" t="s">
        <v>399</v>
      </c>
      <c r="K202" s="84" t="s">
        <v>450</v>
      </c>
      <c r="L202" s="84"/>
      <c r="M202" s="84"/>
      <c r="N202" s="86"/>
      <c r="O202" s="86"/>
      <c r="P202" s="87" t="str">
        <f t="shared" si="1"/>
        <v>Lorenzo Brown</v>
      </c>
      <c r="Q202" s="87" t="str">
        <f t="array" ref="Q202">if((countif(Ghosts!A:A,$P202)+countif(EPS!A:A,$P202))&gt;0,$P202,index(Index_of_Stuff!A:A,match($P202,Index_of_Stuff!C:C,0)))</f>
        <v>Lorenzo Brown</v>
      </c>
      <c r="R202" s="87" t="str">
        <f t="array" ref="R202">index(Index_of_Stuff!F:F,match($J202,Index_of_Stuff!H:H,0))</f>
        <v>TOR</v>
      </c>
      <c r="S202" s="87" t="str">
        <f t="array" ref="S202">index(Index_of_Stuff!F:F,match($K202,Index_of_Stuff!H:H,0))</f>
        <v>CHI</v>
      </c>
    </row>
    <row r="203">
      <c r="A203" s="84" t="s">
        <v>1219</v>
      </c>
      <c r="B203" s="84" t="s">
        <v>28</v>
      </c>
      <c r="C203" s="84" t="s">
        <v>1220</v>
      </c>
      <c r="D203" s="84" t="s">
        <v>245</v>
      </c>
      <c r="E203" s="84" t="s">
        <v>753</v>
      </c>
      <c r="F203" s="84">
        <v>21.7</v>
      </c>
      <c r="G203" s="84">
        <v>9.0</v>
      </c>
      <c r="H203" s="85">
        <v>5000.0</v>
      </c>
      <c r="I203" s="84" t="s">
        <v>643</v>
      </c>
      <c r="J203" s="84" t="s">
        <v>235</v>
      </c>
      <c r="K203" s="84" t="s">
        <v>644</v>
      </c>
      <c r="L203" s="86"/>
      <c r="M203" s="86"/>
      <c r="N203" s="86"/>
      <c r="O203" s="86"/>
      <c r="P203" s="87" t="str">
        <f t="shared" si="1"/>
        <v>Lou Williams</v>
      </c>
      <c r="Q203" s="87" t="str">
        <f t="array" ref="Q203">if((countif(Ghosts!A:A,$P203)+countif(EPS!A:A,$P203))&gt;0,$P203,index(Index_of_Stuff!A:A,match($P203,Index_of_Stuff!C:C,0)))</f>
        <v>Lou Williams</v>
      </c>
      <c r="R203" s="87" t="str">
        <f t="array" ref="R203">index(Index_of_Stuff!F:F,match($J203,Index_of_Stuff!H:H,0))</f>
        <v>LAC</v>
      </c>
      <c r="S203" s="87" t="str">
        <f t="array" ref="S203">index(Index_of_Stuff!F:F,match($K203,Index_of_Stuff!H:H,0))</f>
        <v>SAS</v>
      </c>
    </row>
    <row r="204">
      <c r="A204" s="84" t="s">
        <v>1221</v>
      </c>
      <c r="B204" s="84" t="s">
        <v>31</v>
      </c>
      <c r="C204" s="84" t="s">
        <v>1222</v>
      </c>
      <c r="D204" s="84" t="s">
        <v>411</v>
      </c>
      <c r="E204" s="84" t="s">
        <v>1223</v>
      </c>
      <c r="F204" s="84">
        <v>23.0</v>
      </c>
      <c r="G204" s="84">
        <v>6.0</v>
      </c>
      <c r="H204" s="85">
        <v>3600.0</v>
      </c>
      <c r="I204" s="84" t="s">
        <v>679</v>
      </c>
      <c r="J204" s="84" t="s">
        <v>399</v>
      </c>
      <c r="K204" s="84" t="s">
        <v>450</v>
      </c>
      <c r="L204" s="84"/>
      <c r="M204" s="84"/>
      <c r="N204" s="86"/>
      <c r="O204" s="86"/>
      <c r="P204" s="87" t="str">
        <f t="shared" si="1"/>
        <v>Lucas Nogueira</v>
      </c>
      <c r="Q204" s="87" t="str">
        <f t="array" ref="Q204">if((countif(Ghosts!A:A,$P204)+countif(EPS!A:A,$P204))&gt;0,$P204,index(Index_of_Stuff!A:A,match($P204,Index_of_Stuff!C:C,0)))</f>
        <v>Lucas Nogueira</v>
      </c>
      <c r="R204" s="87" t="str">
        <f t="array" ref="R204">index(Index_of_Stuff!F:F,match($J204,Index_of_Stuff!H:H,0))</f>
        <v>TOR</v>
      </c>
      <c r="S204" s="87" t="str">
        <f t="array" ref="S204">index(Index_of_Stuff!F:F,match($K204,Index_of_Stuff!H:H,0))</f>
        <v>CHI</v>
      </c>
    </row>
    <row r="205">
      <c r="A205" s="84" t="s">
        <v>1224</v>
      </c>
      <c r="B205" s="84" t="s">
        <v>30</v>
      </c>
      <c r="C205" s="84" t="s">
        <v>1225</v>
      </c>
      <c r="D205" s="84" t="s">
        <v>324</v>
      </c>
      <c r="E205" s="84" t="s">
        <v>1226</v>
      </c>
      <c r="F205" s="84">
        <v>0.0</v>
      </c>
      <c r="G205" s="84">
        <v>0.0</v>
      </c>
      <c r="H205" s="85">
        <v>3000.0</v>
      </c>
      <c r="I205" s="84" t="s">
        <v>785</v>
      </c>
      <c r="J205" s="84" t="s">
        <v>787</v>
      </c>
      <c r="K205" s="84" t="s">
        <v>786</v>
      </c>
      <c r="L205" s="84"/>
      <c r="M205" s="84"/>
      <c r="N205" s="86"/>
      <c r="O205" s="86"/>
      <c r="P205" s="87" t="str">
        <f t="shared" si="1"/>
        <v>Luke Kornet</v>
      </c>
      <c r="Q205" s="87" t="str">
        <f t="array" ref="Q205">if((countif(Ghosts!A:A,$P205)+countif(EPS!A:A,$P205))&gt;0,$P205,index(Index_of_Stuff!A:A,match($P205,Index_of_Stuff!C:C,0)))</f>
        <v>Luke Kornet</v>
      </c>
      <c r="R205" s="87" t="str">
        <f t="array" ref="R205">index(Index_of_Stuff!F:F,match($J205,Index_of_Stuff!H:H,0))</f>
        <v>NYK</v>
      </c>
      <c r="S205" s="87" t="str">
        <f t="array" ref="S205">index(Index_of_Stuff!F:F,match($K205,Index_of_Stuff!H:H,0))</f>
        <v>CHO</v>
      </c>
    </row>
    <row r="206">
      <c r="A206" s="84" t="s">
        <v>1227</v>
      </c>
      <c r="B206" s="84" t="s">
        <v>28</v>
      </c>
      <c r="C206" s="84" t="s">
        <v>1228</v>
      </c>
      <c r="D206" s="84" t="s">
        <v>558</v>
      </c>
      <c r="E206" s="84" t="s">
        <v>1229</v>
      </c>
      <c r="F206" s="84">
        <v>8.0</v>
      </c>
      <c r="G206" s="84">
        <v>6.0</v>
      </c>
      <c r="H206" s="85">
        <v>3000.0</v>
      </c>
      <c r="I206" s="84" t="s">
        <v>663</v>
      </c>
      <c r="J206" s="84" t="s">
        <v>512</v>
      </c>
      <c r="K206" s="84" t="s">
        <v>329</v>
      </c>
      <c r="L206" s="84"/>
      <c r="M206" s="84"/>
      <c r="N206" s="86"/>
      <c r="O206" s="86"/>
      <c r="P206" s="87" t="str">
        <f t="shared" si="1"/>
        <v>Malachi Richardson</v>
      </c>
      <c r="Q206" s="87" t="str">
        <f t="array" ref="Q206">if((countif(Ghosts!A:A,$P206)+countif(EPS!A:A,$P206))&gt;0,$P206,index(Index_of_Stuff!A:A,match($P206,Index_of_Stuff!C:C,0)))</f>
        <v>Malachi Richardson</v>
      </c>
      <c r="R206" s="87" t="str">
        <f t="array" ref="R206">index(Index_of_Stuff!F:F,match($J206,Index_of_Stuff!H:H,0))</f>
        <v>SAC</v>
      </c>
      <c r="S206" s="87" t="str">
        <f t="array" ref="S206">index(Index_of_Stuff!F:F,match($K206,Index_of_Stuff!H:H,0))</f>
        <v>OKC</v>
      </c>
    </row>
    <row r="207">
      <c r="A207" s="84" t="s">
        <v>1230</v>
      </c>
      <c r="B207" s="84" t="s">
        <v>27</v>
      </c>
      <c r="C207" s="84" t="s">
        <v>1231</v>
      </c>
      <c r="D207" s="84" t="s">
        <v>569</v>
      </c>
      <c r="E207" s="84" t="s">
        <v>1232</v>
      </c>
      <c r="F207" s="84">
        <v>26.9</v>
      </c>
      <c r="G207" s="84">
        <v>8.0</v>
      </c>
      <c r="H207" s="85">
        <v>6100.0</v>
      </c>
      <c r="I207" s="84" t="s">
        <v>695</v>
      </c>
      <c r="J207" s="84" t="s">
        <v>565</v>
      </c>
      <c r="K207" s="84" t="s">
        <v>38</v>
      </c>
      <c r="L207" s="84"/>
      <c r="M207" s="84"/>
      <c r="N207" s="86"/>
      <c r="O207" s="86"/>
      <c r="P207" s="87" t="str">
        <f t="shared" si="1"/>
        <v>Malcolm Brogdon</v>
      </c>
      <c r="Q207" s="87" t="str">
        <f t="array" ref="Q207">if((countif(Ghosts!A:A,$P207)+countif(EPS!A:A,$P207))&gt;0,$P207,index(Index_of_Stuff!A:A,match($P207,Index_of_Stuff!C:C,0)))</f>
        <v>Malcolm Brogdon</v>
      </c>
      <c r="R207" s="87" t="str">
        <f t="array" ref="R207">index(Index_of_Stuff!F:F,match($J207,Index_of_Stuff!H:H,0))</f>
        <v>MIL</v>
      </c>
      <c r="S207" s="87" t="str">
        <f t="array" ref="S207">index(Index_of_Stuff!F:F,match($K207,Index_of_Stuff!H:H,0))</f>
        <v>CLE</v>
      </c>
    </row>
    <row r="208">
      <c r="A208" s="84" t="s">
        <v>1233</v>
      </c>
      <c r="B208" s="84" t="s">
        <v>30</v>
      </c>
      <c r="C208" s="84" t="s">
        <v>1231</v>
      </c>
      <c r="D208" s="84" t="s">
        <v>415</v>
      </c>
      <c r="E208" s="84" t="s">
        <v>833</v>
      </c>
      <c r="F208" s="84">
        <v>0.0</v>
      </c>
      <c r="G208" s="84">
        <v>0.0</v>
      </c>
      <c r="H208" s="85">
        <v>3000.0</v>
      </c>
      <c r="I208" s="84" t="s">
        <v>679</v>
      </c>
      <c r="J208" s="84" t="s">
        <v>399</v>
      </c>
      <c r="K208" s="84" t="s">
        <v>450</v>
      </c>
      <c r="L208" s="84" t="s">
        <v>820</v>
      </c>
      <c r="M208" s="84" t="s">
        <v>675</v>
      </c>
      <c r="N208" s="86"/>
      <c r="O208" s="86"/>
      <c r="P208" s="87" t="str">
        <f t="shared" si="1"/>
        <v>Malcolm Miller</v>
      </c>
      <c r="Q208" s="87" t="str">
        <f t="array" ref="Q208">if((countif(Ghosts!A:A,$P208)+countif(EPS!A:A,$P208))&gt;0,$P208,index(Index_of_Stuff!A:A,match($P208,Index_of_Stuff!C:C,0)))</f>
        <v>Malcolm Miller</v>
      </c>
      <c r="R208" s="87" t="str">
        <f t="array" ref="R208">index(Index_of_Stuff!F:F,match($J208,Index_of_Stuff!H:H,0))</f>
        <v>TOR</v>
      </c>
      <c r="S208" s="87" t="str">
        <f t="array" ref="S208">index(Index_of_Stuff!F:F,match($K208,Index_of_Stuff!H:H,0))</f>
        <v>CHI</v>
      </c>
    </row>
    <row r="209">
      <c r="A209" s="84" t="s">
        <v>1234</v>
      </c>
      <c r="B209" s="84" t="s">
        <v>28</v>
      </c>
      <c r="C209" s="84" t="s">
        <v>1235</v>
      </c>
      <c r="D209" s="84" t="s">
        <v>502</v>
      </c>
      <c r="E209" s="84" t="s">
        <v>1236</v>
      </c>
      <c r="F209" s="84">
        <v>4.8</v>
      </c>
      <c r="G209" s="84">
        <v>10.0</v>
      </c>
      <c r="H209" s="85">
        <v>3000.0</v>
      </c>
      <c r="I209" s="84" t="s">
        <v>652</v>
      </c>
      <c r="J209" s="84" t="s">
        <v>493</v>
      </c>
      <c r="K209" s="84" t="s">
        <v>653</v>
      </c>
      <c r="L209" s="84"/>
      <c r="M209" s="84"/>
      <c r="N209" s="86"/>
      <c r="O209" s="86"/>
      <c r="P209" s="87" t="str">
        <f t="shared" si="1"/>
        <v>Malik Beasley</v>
      </c>
      <c r="Q209" s="87" t="str">
        <f t="array" ref="Q209">if((countif(Ghosts!A:A,$P209)+countif(EPS!A:A,$P209))&gt;0,$P209,index(Index_of_Stuff!A:A,match($P209,Index_of_Stuff!C:C,0)))</f>
        <v>Malik Beasley</v>
      </c>
      <c r="R209" s="87" t="str">
        <f t="array" ref="R209">index(Index_of_Stuff!F:F,match($J209,Index_of_Stuff!H:H,0))</f>
        <v>DEN</v>
      </c>
      <c r="S209" s="87" t="str">
        <f t="array" ref="S209">index(Index_of_Stuff!F:F,match($K209,Index_of_Stuff!H:H,0))</f>
        <v>BRK</v>
      </c>
    </row>
    <row r="210">
      <c r="A210" s="84" t="s">
        <v>1237</v>
      </c>
      <c r="B210" s="84" t="s">
        <v>28</v>
      </c>
      <c r="C210" s="84" t="s">
        <v>1235</v>
      </c>
      <c r="D210" s="84" t="s">
        <v>118</v>
      </c>
      <c r="E210" s="84" t="s">
        <v>1238</v>
      </c>
      <c r="F210" s="84">
        <v>15.2</v>
      </c>
      <c r="G210" s="84">
        <v>10.0</v>
      </c>
      <c r="H210" s="85">
        <v>3800.0</v>
      </c>
      <c r="I210" s="84" t="s">
        <v>785</v>
      </c>
      <c r="J210" s="84" t="s">
        <v>786</v>
      </c>
      <c r="K210" s="84" t="s">
        <v>787</v>
      </c>
      <c r="L210" s="84"/>
      <c r="M210" s="84"/>
      <c r="N210" s="86"/>
      <c r="O210" s="86"/>
      <c r="P210" s="87" t="str">
        <f t="shared" si="1"/>
        <v>Malik Monk</v>
      </c>
      <c r="Q210" s="87" t="str">
        <f t="array" ref="Q210">if((countif(Ghosts!A:A,$P210)+countif(EPS!A:A,$P210))&gt;0,$P210,index(Index_of_Stuff!A:A,match($P210,Index_of_Stuff!C:C,0)))</f>
        <v>Malik Monk</v>
      </c>
      <c r="R210" s="87" t="str">
        <f t="array" ref="R210">index(Index_of_Stuff!F:F,match($J210,Index_of_Stuff!H:H,0))</f>
        <v>CHO</v>
      </c>
      <c r="S210" s="87" t="str">
        <f t="array" ref="S210">index(Index_of_Stuff!F:F,match($K210,Index_of_Stuff!H:H,0))</f>
        <v>NYK</v>
      </c>
    </row>
    <row r="211">
      <c r="A211" s="84" t="s">
        <v>1239</v>
      </c>
      <c r="B211" s="84" t="s">
        <v>30</v>
      </c>
      <c r="C211" s="84" t="s">
        <v>1240</v>
      </c>
      <c r="D211" s="84" t="s">
        <v>130</v>
      </c>
      <c r="E211" s="84" t="s">
        <v>1241</v>
      </c>
      <c r="F211" s="84">
        <v>2.4</v>
      </c>
      <c r="G211" s="84">
        <v>1.0</v>
      </c>
      <c r="H211" s="85">
        <v>3000.0</v>
      </c>
      <c r="I211" s="84" t="s">
        <v>785</v>
      </c>
      <c r="J211" s="84" t="s">
        <v>786</v>
      </c>
      <c r="K211" s="84" t="s">
        <v>787</v>
      </c>
      <c r="L211" s="84"/>
      <c r="M211" s="84"/>
      <c r="N211" s="86"/>
      <c r="O211" s="86"/>
      <c r="P211" s="87" t="str">
        <f t="shared" si="1"/>
        <v>Mangok Mathiang</v>
      </c>
      <c r="Q211" s="87" t="str">
        <f t="array" ref="Q211">if((countif(Ghosts!A:A,$P211)+countif(EPS!A:A,$P211))&gt;0,$P211,index(Index_of_Stuff!A:A,match($P211,Index_of_Stuff!C:C,0)))</f>
        <v>Mangok Mathiang</v>
      </c>
      <c r="R211" s="87" t="str">
        <f t="array" ref="R211">index(Index_of_Stuff!F:F,match($J211,Index_of_Stuff!H:H,0))</f>
        <v>CHO</v>
      </c>
      <c r="S211" s="87" t="str">
        <f t="array" ref="S211">index(Index_of_Stuff!F:F,match($K211,Index_of_Stuff!H:H,0))</f>
        <v>NYK</v>
      </c>
    </row>
    <row r="212">
      <c r="A212" s="84" t="s">
        <v>1242</v>
      </c>
      <c r="B212" s="84" t="s">
        <v>28</v>
      </c>
      <c r="C212" s="84" t="s">
        <v>1243</v>
      </c>
      <c r="D212" s="84" t="s">
        <v>388</v>
      </c>
      <c r="E212" s="84" t="s">
        <v>1244</v>
      </c>
      <c r="F212" s="84">
        <v>15.7</v>
      </c>
      <c r="G212" s="84">
        <v>8.0</v>
      </c>
      <c r="H212" s="85">
        <v>4100.0</v>
      </c>
      <c r="I212" s="84" t="s">
        <v>643</v>
      </c>
      <c r="J212" s="84" t="s">
        <v>644</v>
      </c>
      <c r="K212" s="84" t="s">
        <v>235</v>
      </c>
      <c r="L212" s="84" t="s">
        <v>669</v>
      </c>
      <c r="M212" s="84" t="s">
        <v>772</v>
      </c>
      <c r="N212" s="86"/>
      <c r="O212" s="86"/>
      <c r="P212" s="87" t="str">
        <f t="shared" si="1"/>
        <v>Manu Ginobili</v>
      </c>
      <c r="Q212" s="87" t="str">
        <f t="array" ref="Q212">if((countif(Ghosts!A:A,$P212)+countif(EPS!A:A,$P212))&gt;0,$P212,index(Index_of_Stuff!A:A,match($P212,Index_of_Stuff!C:C,0)))</f>
        <v>Manu Ginobili</v>
      </c>
      <c r="R212" s="87" t="str">
        <f t="array" ref="R212">index(Index_of_Stuff!F:F,match($J212,Index_of_Stuff!H:H,0))</f>
        <v>SAS</v>
      </c>
      <c r="S212" s="87" t="str">
        <f t="array" ref="S212">index(Index_of_Stuff!F:F,match($K212,Index_of_Stuff!H:H,0))</f>
        <v>LAC</v>
      </c>
    </row>
    <row r="213">
      <c r="A213" s="84" t="s">
        <v>1245</v>
      </c>
      <c r="B213" s="84" t="s">
        <v>31</v>
      </c>
      <c r="C213" s="84" t="s">
        <v>1246</v>
      </c>
      <c r="D213" s="84" t="s">
        <v>278</v>
      </c>
      <c r="E213" s="84" t="s">
        <v>1247</v>
      </c>
      <c r="F213" s="84">
        <v>39.1</v>
      </c>
      <c r="G213" s="84">
        <v>10.0</v>
      </c>
      <c r="H213" s="85">
        <v>7800.0</v>
      </c>
      <c r="I213" s="84" t="s">
        <v>674</v>
      </c>
      <c r="J213" s="84" t="s">
        <v>261</v>
      </c>
      <c r="K213" s="84" t="s">
        <v>330</v>
      </c>
      <c r="L213" s="84" t="s">
        <v>820</v>
      </c>
      <c r="M213" s="84" t="s">
        <v>670</v>
      </c>
      <c r="N213" s="86"/>
      <c r="O213" s="86"/>
      <c r="P213" s="87" t="str">
        <f t="shared" si="1"/>
        <v>Marc Gasol</v>
      </c>
      <c r="Q213" s="87" t="str">
        <f t="array" ref="Q213">if((countif(Ghosts!A:A,$P213)+countif(EPS!A:A,$P213))&gt;0,$P213,index(Index_of_Stuff!A:A,match($P213,Index_of_Stuff!C:C,0)))</f>
        <v>Marc Gasol</v>
      </c>
      <c r="R213" s="87" t="str">
        <f t="array" ref="R213">index(Index_of_Stuff!F:F,match($J213,Index_of_Stuff!H:H,0))</f>
        <v>MEM</v>
      </c>
      <c r="S213" s="87" t="str">
        <f t="array" ref="S213">index(Index_of_Stuff!F:F,match($K213,Index_of_Stuff!H:H,0))</f>
        <v>POR</v>
      </c>
    </row>
    <row r="214">
      <c r="A214" s="84" t="s">
        <v>1248</v>
      </c>
      <c r="B214" s="84" t="s">
        <v>31</v>
      </c>
      <c r="C214" s="84" t="s">
        <v>1249</v>
      </c>
      <c r="D214" s="84" t="s">
        <v>436</v>
      </c>
      <c r="E214" s="84" t="s">
        <v>1250</v>
      </c>
      <c r="F214" s="84">
        <v>28.9</v>
      </c>
      <c r="G214" s="84">
        <v>9.0</v>
      </c>
      <c r="H214" s="85">
        <v>5600.0</v>
      </c>
      <c r="I214" s="84" t="s">
        <v>723</v>
      </c>
      <c r="J214" s="84" t="s">
        <v>400</v>
      </c>
      <c r="K214" s="84" t="s">
        <v>475</v>
      </c>
      <c r="L214" s="84"/>
      <c r="M214" s="84"/>
      <c r="N214" s="86"/>
      <c r="O214" s="86"/>
      <c r="P214" s="87" t="str">
        <f t="shared" si="1"/>
        <v>Marcin Gortat</v>
      </c>
      <c r="Q214" s="87" t="str">
        <f t="array" ref="Q214">if((countif(Ghosts!A:A,$P214)+countif(EPS!A:A,$P214))&gt;0,$P214,index(Index_of_Stuff!A:A,match($P214,Index_of_Stuff!C:C,0)))</f>
        <v>Marcin Gortat</v>
      </c>
      <c r="R214" s="87" t="str">
        <f t="array" ref="R214">index(Index_of_Stuff!F:F,match($J214,Index_of_Stuff!H:H,0))</f>
        <v>WAS</v>
      </c>
      <c r="S214" s="87" t="str">
        <f t="array" ref="S214">index(Index_of_Stuff!F:F,match($K214,Index_of_Stuff!H:H,0))</f>
        <v>DAL</v>
      </c>
    </row>
    <row r="215">
      <c r="A215" s="84" t="s">
        <v>1251</v>
      </c>
      <c r="B215" s="84" t="s">
        <v>27</v>
      </c>
      <c r="C215" s="84" t="s">
        <v>1252</v>
      </c>
      <c r="D215" s="84" t="s">
        <v>132</v>
      </c>
      <c r="E215" s="84" t="s">
        <v>1253</v>
      </c>
      <c r="F215" s="84">
        <v>2.4</v>
      </c>
      <c r="G215" s="84">
        <v>1.0</v>
      </c>
      <c r="H215" s="85">
        <v>3000.0</v>
      </c>
      <c r="I215" s="84" t="s">
        <v>785</v>
      </c>
      <c r="J215" s="84" t="s">
        <v>786</v>
      </c>
      <c r="K215" s="84" t="s">
        <v>787</v>
      </c>
      <c r="L215" s="84"/>
      <c r="M215" s="84"/>
      <c r="N215" s="86"/>
      <c r="O215" s="86"/>
      <c r="P215" s="87" t="str">
        <f t="shared" si="1"/>
        <v>Marcus Paige</v>
      </c>
      <c r="Q215" s="87" t="str">
        <f t="array" ref="Q215">if((countif(Ghosts!A:A,$P215)+countif(EPS!A:A,$P215))&gt;0,$P215,index(Index_of_Stuff!A:A,match($P215,Index_of_Stuff!C:C,0)))</f>
        <v>Marcus Paige</v>
      </c>
      <c r="R215" s="87" t="str">
        <f t="array" ref="R215">index(Index_of_Stuff!F:F,match($J215,Index_of_Stuff!H:H,0))</f>
        <v>CHO</v>
      </c>
      <c r="S215" s="87" t="str">
        <f t="array" ref="S215">index(Index_of_Stuff!F:F,match($K215,Index_of_Stuff!H:H,0))</f>
        <v>NYK</v>
      </c>
    </row>
    <row r="216">
      <c r="A216" s="84" t="s">
        <v>1254</v>
      </c>
      <c r="B216" s="84" t="s">
        <v>27</v>
      </c>
      <c r="C216" s="84" t="s">
        <v>1255</v>
      </c>
      <c r="D216" s="84" t="s">
        <v>284</v>
      </c>
      <c r="E216" s="84" t="s">
        <v>1256</v>
      </c>
      <c r="F216" s="84">
        <v>19.7</v>
      </c>
      <c r="G216" s="84">
        <v>10.0</v>
      </c>
      <c r="H216" s="85">
        <v>4300.0</v>
      </c>
      <c r="I216" s="84" t="s">
        <v>674</v>
      </c>
      <c r="J216" s="84" t="s">
        <v>261</v>
      </c>
      <c r="K216" s="84" t="s">
        <v>330</v>
      </c>
      <c r="L216" s="84" t="s">
        <v>820</v>
      </c>
      <c r="M216" s="84" t="s">
        <v>670</v>
      </c>
      <c r="N216" s="86"/>
      <c r="O216" s="86"/>
      <c r="P216" s="87" t="str">
        <f t="shared" si="1"/>
        <v>Mario Chalmers</v>
      </c>
      <c r="Q216" s="87" t="str">
        <f t="array" ref="Q216">if((countif(Ghosts!A:A,$P216)+countif(EPS!A:A,$P216))&gt;0,$P216,index(Index_of_Stuff!A:A,match($P216,Index_of_Stuff!C:C,0)))</f>
        <v>Mario Chalmers</v>
      </c>
      <c r="R216" s="87" t="str">
        <f t="array" ref="R216">index(Index_of_Stuff!F:F,match($J216,Index_of_Stuff!H:H,0))</f>
        <v>MEM</v>
      </c>
      <c r="S216" s="87" t="str">
        <f t="array" ref="S216">index(Index_of_Stuff!F:F,match($K216,Index_of_Stuff!H:H,0))</f>
        <v>POR</v>
      </c>
    </row>
    <row r="217">
      <c r="A217" s="84" t="s">
        <v>1257</v>
      </c>
      <c r="B217" s="84" t="s">
        <v>30</v>
      </c>
      <c r="C217" s="84" t="s">
        <v>1258</v>
      </c>
      <c r="D217" s="84" t="s">
        <v>440</v>
      </c>
      <c r="E217" s="84" t="s">
        <v>1259</v>
      </c>
      <c r="F217" s="84">
        <v>15.1</v>
      </c>
      <c r="G217" s="84">
        <v>2.0</v>
      </c>
      <c r="H217" s="85">
        <v>4400.0</v>
      </c>
      <c r="I217" s="84" t="s">
        <v>723</v>
      </c>
      <c r="J217" s="84" t="s">
        <v>400</v>
      </c>
      <c r="K217" s="84" t="s">
        <v>475</v>
      </c>
      <c r="L217" s="84"/>
      <c r="M217" s="84"/>
      <c r="N217" s="86"/>
      <c r="O217" s="86"/>
      <c r="P217" s="87" t="str">
        <f t="shared" si="1"/>
        <v>Markieff Morris</v>
      </c>
      <c r="Q217" s="87" t="str">
        <f t="array" ref="Q217">if((countif(Ghosts!A:A,$P217)+countif(EPS!A:A,$P217))&gt;0,$P217,index(Index_of_Stuff!A:A,match($P217,Index_of_Stuff!C:C,0)))</f>
        <v>Markieff Morris</v>
      </c>
      <c r="R217" s="87" t="str">
        <f t="array" ref="R217">index(Index_of_Stuff!F:F,match($J217,Index_of_Stuff!H:H,0))</f>
        <v>WAS</v>
      </c>
      <c r="S217" s="87" t="str">
        <f t="array" ref="S217">index(Index_of_Stuff!F:F,match($K217,Index_of_Stuff!H:H,0))</f>
        <v>DAL</v>
      </c>
    </row>
    <row r="218">
      <c r="A218" s="84" t="s">
        <v>1260</v>
      </c>
      <c r="B218" s="84" t="s">
        <v>30</v>
      </c>
      <c r="C218" s="84" t="s">
        <v>1261</v>
      </c>
      <c r="D218" s="84" t="s">
        <v>114</v>
      </c>
      <c r="E218" s="84" t="s">
        <v>753</v>
      </c>
      <c r="F218" s="84">
        <v>17.7</v>
      </c>
      <c r="G218" s="84">
        <v>10.0</v>
      </c>
      <c r="H218" s="85">
        <v>4000.0</v>
      </c>
      <c r="I218" s="84" t="s">
        <v>785</v>
      </c>
      <c r="J218" s="84" t="s">
        <v>786</v>
      </c>
      <c r="K218" s="84" t="s">
        <v>787</v>
      </c>
      <c r="L218" s="84"/>
      <c r="M218" s="84"/>
      <c r="N218" s="86"/>
      <c r="O218" s="86"/>
      <c r="P218" s="87" t="str">
        <f t="shared" si="1"/>
        <v>Marvin Williams</v>
      </c>
      <c r="Q218" s="87" t="str">
        <f t="array" ref="Q218">if((countif(Ghosts!A:A,$P218)+countif(EPS!A:A,$P218))&gt;0,$P218,index(Index_of_Stuff!A:A,match($P218,Index_of_Stuff!C:C,0)))</f>
        <v>Marvin Williams</v>
      </c>
      <c r="R218" s="87" t="str">
        <f t="array" ref="R218">index(Index_of_Stuff!F:F,match($J218,Index_of_Stuff!H:H,0))</f>
        <v>CHO</v>
      </c>
      <c r="S218" s="87" t="str">
        <f t="array" ref="S218">index(Index_of_Stuff!F:F,match($K218,Index_of_Stuff!H:H,0))</f>
        <v>NYK</v>
      </c>
    </row>
    <row r="219">
      <c r="A219" s="84" t="s">
        <v>1262</v>
      </c>
      <c r="B219" s="84" t="s">
        <v>31</v>
      </c>
      <c r="C219" s="84" t="s">
        <v>948</v>
      </c>
      <c r="D219" s="84" t="s">
        <v>500</v>
      </c>
      <c r="E219" s="84" t="s">
        <v>1263</v>
      </c>
      <c r="F219" s="84">
        <v>17.5</v>
      </c>
      <c r="G219" s="84">
        <v>10.0</v>
      </c>
      <c r="H219" s="85">
        <v>3800.0</v>
      </c>
      <c r="I219" s="84" t="s">
        <v>652</v>
      </c>
      <c r="J219" s="84" t="s">
        <v>493</v>
      </c>
      <c r="K219" s="84" t="s">
        <v>653</v>
      </c>
      <c r="L219" s="84"/>
      <c r="M219" s="84"/>
      <c r="N219" s="86"/>
      <c r="O219" s="86"/>
      <c r="P219" s="87" t="str">
        <f t="shared" si="1"/>
        <v>Mason Plumlee</v>
      </c>
      <c r="Q219" s="87" t="str">
        <f t="array" ref="Q219">if((countif(Ghosts!A:A,$P219)+countif(EPS!A:A,$P219))&gt;0,$P219,index(Index_of_Stuff!A:A,match($P219,Index_of_Stuff!C:C,0)))</f>
        <v>Mason Plumlee</v>
      </c>
      <c r="R219" s="87" t="str">
        <f t="array" ref="R219">index(Index_of_Stuff!F:F,match($J219,Index_of_Stuff!H:H,0))</f>
        <v>DEN</v>
      </c>
      <c r="S219" s="87" t="str">
        <f t="array" ref="S219">index(Index_of_Stuff!F:F,match($K219,Index_of_Stuff!H:H,0))</f>
        <v>BRK</v>
      </c>
    </row>
    <row r="220">
      <c r="A220" s="84" t="s">
        <v>1264</v>
      </c>
      <c r="B220" s="84" t="s">
        <v>30</v>
      </c>
      <c r="C220" s="84" t="s">
        <v>1265</v>
      </c>
      <c r="D220" s="84" t="s">
        <v>396</v>
      </c>
      <c r="E220" s="84" t="s">
        <v>1266</v>
      </c>
      <c r="F220" s="84">
        <v>0.0</v>
      </c>
      <c r="G220" s="84">
        <v>0.0</v>
      </c>
      <c r="H220" s="85">
        <v>3000.0</v>
      </c>
      <c r="I220" s="84" t="s">
        <v>643</v>
      </c>
      <c r="J220" s="84" t="s">
        <v>644</v>
      </c>
      <c r="K220" s="84" t="s">
        <v>235</v>
      </c>
      <c r="L220" s="84"/>
      <c r="M220" s="84"/>
      <c r="N220" s="86"/>
      <c r="O220" s="86"/>
      <c r="P220" s="87" t="str">
        <f t="shared" si="1"/>
        <v>Matt Costello</v>
      </c>
      <c r="Q220" s="87" t="str">
        <f t="array" ref="Q220">if((countif(Ghosts!A:A,$P220)+countif(EPS!A:A,$P220))&gt;0,$P220,index(Index_of_Stuff!A:A,match($P220,Index_of_Stuff!C:C,0)))</f>
        <v>Matt Costello</v>
      </c>
      <c r="R220" s="87" t="str">
        <f t="array" ref="R220">index(Index_of_Stuff!F:F,match($J220,Index_of_Stuff!H:H,0))</f>
        <v>SAS</v>
      </c>
      <c r="S220" s="87" t="str">
        <f t="array" ref="S220">index(Index_of_Stuff!F:F,match($K220,Index_of_Stuff!H:H,0))</f>
        <v>LAC</v>
      </c>
    </row>
    <row r="221">
      <c r="A221" s="84" t="s">
        <v>1267</v>
      </c>
      <c r="B221" s="84" t="s">
        <v>27</v>
      </c>
      <c r="C221" s="84" t="s">
        <v>1268</v>
      </c>
      <c r="D221" s="84" t="s">
        <v>572</v>
      </c>
      <c r="E221" s="84" t="s">
        <v>1269</v>
      </c>
      <c r="F221" s="84">
        <v>11.6</v>
      </c>
      <c r="G221" s="84">
        <v>9.0</v>
      </c>
      <c r="H221" s="85">
        <v>3200.0</v>
      </c>
      <c r="I221" s="84" t="s">
        <v>695</v>
      </c>
      <c r="J221" s="84" t="s">
        <v>565</v>
      </c>
      <c r="K221" s="84" t="s">
        <v>38</v>
      </c>
      <c r="L221" s="84"/>
      <c r="M221" s="84"/>
      <c r="N221" s="86"/>
      <c r="O221" s="86"/>
      <c r="P221" s="87" t="str">
        <f t="shared" si="1"/>
        <v>Matthew Dellavedova</v>
      </c>
      <c r="Q221" s="87" t="str">
        <f t="array" ref="Q221">if((countif(Ghosts!A:A,$P221)+countif(EPS!A:A,$P221))&gt;0,$P221,index(Index_of_Stuff!A:A,match($P221,Index_of_Stuff!C:C,0)))</f>
        <v>Matthew Dellavedova</v>
      </c>
      <c r="R221" s="87" t="str">
        <f t="array" ref="R221">index(Index_of_Stuff!F:F,match($J221,Index_of_Stuff!H:H,0))</f>
        <v>MIL</v>
      </c>
      <c r="S221" s="87" t="str">
        <f t="array" ref="S221">index(Index_of_Stuff!F:F,match($K221,Index_of_Stuff!H:H,0))</f>
        <v>CLE</v>
      </c>
    </row>
    <row r="222">
      <c r="A222" s="84" t="s">
        <v>1270</v>
      </c>
      <c r="B222" s="84" t="s">
        <v>29</v>
      </c>
      <c r="C222" s="84" t="s">
        <v>1271</v>
      </c>
      <c r="D222" s="84" t="s">
        <v>367</v>
      </c>
      <c r="E222" s="84" t="s">
        <v>1272</v>
      </c>
      <c r="F222" s="84">
        <v>18.6</v>
      </c>
      <c r="G222" s="84">
        <v>10.0</v>
      </c>
      <c r="H222" s="85">
        <v>4000.0</v>
      </c>
      <c r="I222" s="84" t="s">
        <v>674</v>
      </c>
      <c r="J222" s="84" t="s">
        <v>330</v>
      </c>
      <c r="K222" s="84" t="s">
        <v>261</v>
      </c>
      <c r="L222" s="84"/>
      <c r="M222" s="84"/>
      <c r="N222" s="86"/>
      <c r="O222" s="86"/>
      <c r="P222" s="87" t="str">
        <f t="shared" si="1"/>
        <v>Maurice Harkless</v>
      </c>
      <c r="Q222" s="87" t="str">
        <f t="array" ref="Q222">if((countif(Ghosts!A:A,$P222)+countif(EPS!A:A,$P222))&gt;0,$P222,index(Index_of_Stuff!A:A,match($P222,Index_of_Stuff!C:C,0)))</f>
        <v>Maurice Harkless</v>
      </c>
      <c r="R222" s="87" t="str">
        <f t="array" ref="R222">index(Index_of_Stuff!F:F,match($J222,Index_of_Stuff!H:H,0))</f>
        <v>POR</v>
      </c>
      <c r="S222" s="87" t="str">
        <f t="array" ref="S222">index(Index_of_Stuff!F:F,match($K222,Index_of_Stuff!H:H,0))</f>
        <v>MEM</v>
      </c>
    </row>
    <row r="223">
      <c r="A223" s="84" t="s">
        <v>1273</v>
      </c>
      <c r="B223" s="84" t="s">
        <v>30</v>
      </c>
      <c r="C223" s="84" t="s">
        <v>1274</v>
      </c>
      <c r="D223" s="84" t="s">
        <v>490</v>
      </c>
      <c r="E223" s="84" t="s">
        <v>1275</v>
      </c>
      <c r="F223" s="84">
        <v>10.8</v>
      </c>
      <c r="G223" s="84">
        <v>6.0</v>
      </c>
      <c r="H223" s="85">
        <v>3100.0</v>
      </c>
      <c r="I223" s="84" t="s">
        <v>723</v>
      </c>
      <c r="J223" s="84" t="s">
        <v>475</v>
      </c>
      <c r="K223" s="84" t="s">
        <v>400</v>
      </c>
      <c r="L223" s="84"/>
      <c r="M223" s="84"/>
      <c r="N223" s="86"/>
      <c r="O223" s="86"/>
      <c r="P223" s="87" t="str">
        <f t="shared" si="1"/>
        <v>Maxi Kleber</v>
      </c>
      <c r="Q223" s="87" t="str">
        <f t="array" ref="Q223">if((countif(Ghosts!A:A,$P223)+countif(EPS!A:A,$P223))&gt;0,$P223,index(Index_of_Stuff!A:A,match($P223,Index_of_Stuff!C:C,0)))</f>
        <v>Maxi Kleber</v>
      </c>
      <c r="R223" s="87" t="str">
        <f t="array" ref="R223">index(Index_of_Stuff!F:F,match($J223,Index_of_Stuff!H:H,0))</f>
        <v>DAL</v>
      </c>
      <c r="S223" s="87" t="str">
        <f t="array" ref="S223">index(Index_of_Stuff!F:F,match($K223,Index_of_Stuff!H:H,0))</f>
        <v>WAS</v>
      </c>
    </row>
    <row r="224">
      <c r="A224" s="84" t="s">
        <v>1276</v>
      </c>
      <c r="B224" s="84" t="s">
        <v>31</v>
      </c>
      <c r="C224" s="84" t="s">
        <v>1277</v>
      </c>
      <c r="D224" s="84" t="s">
        <v>379</v>
      </c>
      <c r="E224" s="84" t="s">
        <v>1158</v>
      </c>
      <c r="F224" s="84">
        <v>10.1</v>
      </c>
      <c r="G224" s="84">
        <v>2.0</v>
      </c>
      <c r="H224" s="85">
        <v>3000.0</v>
      </c>
      <c r="I224" s="84" t="s">
        <v>674</v>
      </c>
      <c r="J224" s="84" t="s">
        <v>330</v>
      </c>
      <c r="K224" s="84" t="s">
        <v>261</v>
      </c>
      <c r="L224" s="84" t="s">
        <v>669</v>
      </c>
      <c r="M224" s="84" t="s">
        <v>675</v>
      </c>
      <c r="N224" s="86"/>
      <c r="O224" s="86"/>
      <c r="P224" s="87" t="str">
        <f t="shared" si="1"/>
        <v>Meyers Leonard</v>
      </c>
      <c r="Q224" s="87" t="str">
        <f t="array" ref="Q224">if((countif(Ghosts!A:A,$P224)+countif(EPS!A:A,$P224))&gt;0,$P224,index(Index_of_Stuff!A:A,match($P224,Index_of_Stuff!C:C,0)))</f>
        <v>Meyers Leonard</v>
      </c>
      <c r="R224" s="87" t="str">
        <f t="array" ref="R224">index(Index_of_Stuff!F:F,match($J224,Index_of_Stuff!H:H,0))</f>
        <v>POR</v>
      </c>
      <c r="S224" s="87" t="str">
        <f t="array" ref="S224">index(Index_of_Stuff!F:F,match($K224,Index_of_Stuff!H:H,0))</f>
        <v>MEM</v>
      </c>
    </row>
    <row r="225">
      <c r="A225" s="84" t="s">
        <v>1278</v>
      </c>
      <c r="B225" s="84" t="s">
        <v>30</v>
      </c>
      <c r="C225" s="84" t="s">
        <v>1279</v>
      </c>
      <c r="D225" s="84" t="s">
        <v>318</v>
      </c>
      <c r="E225" s="84" t="s">
        <v>1236</v>
      </c>
      <c r="F225" s="84">
        <v>7.6</v>
      </c>
      <c r="G225" s="84">
        <v>8.0</v>
      </c>
      <c r="H225" s="85">
        <v>3000.0</v>
      </c>
      <c r="I225" s="84" t="s">
        <v>785</v>
      </c>
      <c r="J225" s="84" t="s">
        <v>787</v>
      </c>
      <c r="K225" s="84" t="s">
        <v>786</v>
      </c>
      <c r="L225" s="84"/>
      <c r="M225" s="84"/>
      <c r="N225" s="86"/>
      <c r="O225" s="86"/>
      <c r="P225" s="87" t="str">
        <f t="shared" si="1"/>
        <v>Michael Beasley</v>
      </c>
      <c r="Q225" s="87" t="str">
        <f t="array" ref="Q225">if((countif(Ghosts!A:A,$P225)+countif(EPS!A:A,$P225))&gt;0,$P225,index(Index_of_Stuff!A:A,match($P225,Index_of_Stuff!C:C,0)))</f>
        <v>Michael Beasley</v>
      </c>
      <c r="R225" s="87" t="str">
        <f t="array" ref="R225">index(Index_of_Stuff!F:F,match($J225,Index_of_Stuff!H:H,0))</f>
        <v>NYK</v>
      </c>
      <c r="S225" s="87" t="str">
        <f t="array" ref="S225">index(Index_of_Stuff!F:F,match($K225,Index_of_Stuff!H:H,0))</f>
        <v>CHO</v>
      </c>
    </row>
    <row r="226">
      <c r="A226" s="84" t="s">
        <v>1280</v>
      </c>
      <c r="B226" s="84" t="s">
        <v>27</v>
      </c>
      <c r="C226" s="84" t="s">
        <v>1279</v>
      </c>
      <c r="D226" s="84" t="s">
        <v>124</v>
      </c>
      <c r="E226" s="84" t="s">
        <v>1281</v>
      </c>
      <c r="F226" s="84">
        <v>8.7</v>
      </c>
      <c r="G226" s="84">
        <v>1.0</v>
      </c>
      <c r="H226" s="85">
        <v>3200.0</v>
      </c>
      <c r="I226" s="84" t="s">
        <v>785</v>
      </c>
      <c r="J226" s="84" t="s">
        <v>786</v>
      </c>
      <c r="K226" s="84" t="s">
        <v>787</v>
      </c>
      <c r="L226" s="84"/>
      <c r="M226" s="84"/>
      <c r="N226" s="86"/>
      <c r="O226" s="86"/>
      <c r="P226" s="87" t="str">
        <f t="shared" si="1"/>
        <v>Michael Carter-Williams</v>
      </c>
      <c r="Q226" s="87" t="str">
        <f t="array" ref="Q226">if((countif(Ghosts!A:A,$P226)+countif(EPS!A:A,$P226))&gt;0,$P226,index(Index_of_Stuff!A:A,match($P226,Index_of_Stuff!C:C,0)))</f>
        <v>Michael Carter-Williams</v>
      </c>
      <c r="R226" s="87" t="str">
        <f t="array" ref="R226">index(Index_of_Stuff!F:F,match($J226,Index_of_Stuff!H:H,0))</f>
        <v>CHO</v>
      </c>
      <c r="S226" s="87" t="str">
        <f t="array" ref="S226">index(Index_of_Stuff!F:F,match($K226,Index_of_Stuff!H:H,0))</f>
        <v>NYK</v>
      </c>
    </row>
    <row r="227">
      <c r="A227" s="84" t="s">
        <v>1282</v>
      </c>
      <c r="B227" s="84" t="s">
        <v>29</v>
      </c>
      <c r="C227" s="84" t="s">
        <v>1279</v>
      </c>
      <c r="D227" s="84" t="s">
        <v>133</v>
      </c>
      <c r="E227" s="84" t="s">
        <v>1283</v>
      </c>
      <c r="F227" s="84">
        <v>12.7</v>
      </c>
      <c r="G227" s="84">
        <v>5.0</v>
      </c>
      <c r="H227" s="85">
        <v>4400.0</v>
      </c>
      <c r="I227" s="84" t="s">
        <v>785</v>
      </c>
      <c r="J227" s="84" t="s">
        <v>786</v>
      </c>
      <c r="K227" s="84" t="s">
        <v>787</v>
      </c>
      <c r="L227" s="84" t="s">
        <v>669</v>
      </c>
      <c r="M227" s="84" t="s">
        <v>1284</v>
      </c>
      <c r="N227" s="86"/>
      <c r="O227" s="86"/>
      <c r="P227" s="87" t="str">
        <f t="shared" si="1"/>
        <v>Michael Kidd-Gilchrist</v>
      </c>
      <c r="Q227" s="87" t="str">
        <f t="array" ref="Q227">if((countif(Ghosts!A:A,$P227)+countif(EPS!A:A,$P227))&gt;0,$P227,index(Index_of_Stuff!A:A,match($P227,Index_of_Stuff!C:C,0)))</f>
        <v>Michael Kidd-Gilchrist</v>
      </c>
      <c r="R227" s="87" t="str">
        <f t="array" ref="R227">index(Index_of_Stuff!F:F,match($J227,Index_of_Stuff!H:H,0))</f>
        <v>CHO</v>
      </c>
      <c r="S227" s="87" t="str">
        <f t="array" ref="S227">index(Index_of_Stuff!F:F,match($K227,Index_of_Stuff!H:H,0))</f>
        <v>NYK</v>
      </c>
    </row>
    <row r="228">
      <c r="A228" s="84" t="s">
        <v>1285</v>
      </c>
      <c r="B228" s="84" t="s">
        <v>27</v>
      </c>
      <c r="C228" s="84" t="s">
        <v>1286</v>
      </c>
      <c r="D228" s="84" t="s">
        <v>279</v>
      </c>
      <c r="E228" s="84" t="s">
        <v>1287</v>
      </c>
      <c r="F228" s="84">
        <v>30.0</v>
      </c>
      <c r="G228" s="84">
        <v>9.0</v>
      </c>
      <c r="H228" s="85">
        <v>7200.0</v>
      </c>
      <c r="I228" s="84" t="s">
        <v>674</v>
      </c>
      <c r="J228" s="84" t="s">
        <v>261</v>
      </c>
      <c r="K228" s="84" t="s">
        <v>330</v>
      </c>
      <c r="L228" s="84"/>
      <c r="M228" s="84"/>
      <c r="N228" s="86"/>
      <c r="O228" s="86"/>
      <c r="P228" s="87" t="str">
        <f t="shared" si="1"/>
        <v>Mike Conley</v>
      </c>
      <c r="Q228" s="87" t="str">
        <f t="array" ref="Q228">if((countif(Ghosts!A:A,$P228)+countif(EPS!A:A,$P228))&gt;0,$P228,index(Index_of_Stuff!A:A,match($P228,Index_of_Stuff!C:C,0)))</f>
        <v>Mike Conley</v>
      </c>
      <c r="R228" s="87" t="str">
        <f t="array" ref="R228">index(Index_of_Stuff!F:F,match($J228,Index_of_Stuff!H:H,0))</f>
        <v>MEM</v>
      </c>
      <c r="S228" s="87" t="str">
        <f t="array" ref="S228">index(Index_of_Stuff!F:F,match($K228,Index_of_Stuff!H:H,0))</f>
        <v>POR</v>
      </c>
    </row>
    <row r="229">
      <c r="A229" s="84" t="s">
        <v>1288</v>
      </c>
      <c r="B229" s="84" t="s">
        <v>30</v>
      </c>
      <c r="C229" s="84" t="s">
        <v>1286</v>
      </c>
      <c r="D229" s="84" t="s">
        <v>438</v>
      </c>
      <c r="E229" s="84" t="s">
        <v>1289</v>
      </c>
      <c r="F229" s="84">
        <v>14.4</v>
      </c>
      <c r="G229" s="84">
        <v>9.0</v>
      </c>
      <c r="H229" s="85">
        <v>3300.0</v>
      </c>
      <c r="I229" s="84" t="s">
        <v>723</v>
      </c>
      <c r="J229" s="84" t="s">
        <v>400</v>
      </c>
      <c r="K229" s="84" t="s">
        <v>475</v>
      </c>
      <c r="L229" s="84"/>
      <c r="M229" s="84"/>
      <c r="N229" s="86"/>
      <c r="O229" s="86"/>
      <c r="P229" s="87" t="str">
        <f t="shared" si="1"/>
        <v>Mike Scott</v>
      </c>
      <c r="Q229" s="87" t="str">
        <f t="array" ref="Q229">if((countif(Ghosts!A:A,$P229)+countif(EPS!A:A,$P229))&gt;0,$P229,index(Index_of_Stuff!A:A,match($P229,Index_of_Stuff!C:C,0)))</f>
        <v>Mike Scott</v>
      </c>
      <c r="R229" s="87" t="str">
        <f t="array" ref="R229">index(Index_of_Stuff!F:F,match($J229,Index_of_Stuff!H:H,0))</f>
        <v>WAS</v>
      </c>
      <c r="S229" s="87" t="str">
        <f t="array" ref="S229">index(Index_of_Stuff!F:F,match($K229,Index_of_Stuff!H:H,0))</f>
        <v>DAL</v>
      </c>
    </row>
    <row r="230">
      <c r="A230" s="84" t="s">
        <v>1290</v>
      </c>
      <c r="B230" s="84" t="s">
        <v>30</v>
      </c>
      <c r="C230" s="84" t="s">
        <v>1286</v>
      </c>
      <c r="D230" s="84" t="s">
        <v>446</v>
      </c>
      <c r="E230" s="84" t="s">
        <v>1097</v>
      </c>
      <c r="F230" s="84">
        <v>0.0</v>
      </c>
      <c r="G230" s="84">
        <v>0.0</v>
      </c>
      <c r="H230" s="85">
        <v>3000.0</v>
      </c>
      <c r="I230" s="84" t="s">
        <v>723</v>
      </c>
      <c r="J230" s="84" t="s">
        <v>400</v>
      </c>
      <c r="K230" s="84" t="s">
        <v>475</v>
      </c>
      <c r="L230" s="84"/>
      <c r="M230" s="84"/>
      <c r="N230" s="86"/>
      <c r="O230" s="86"/>
      <c r="P230" s="87" t="str">
        <f t="shared" si="1"/>
        <v>Mike Young</v>
      </c>
      <c r="Q230" s="87" t="str">
        <f t="array" ref="Q230">if((countif(Ghosts!A:A,$P230)+countif(EPS!A:A,$P230))&gt;0,$P230,index(Index_of_Stuff!A:A,match($P230,Index_of_Stuff!C:C,0)))</f>
        <v>Mike Young</v>
      </c>
      <c r="R230" s="87" t="str">
        <f t="array" ref="R230">index(Index_of_Stuff!F:F,match($J230,Index_of_Stuff!H:H,0))</f>
        <v>WAS</v>
      </c>
      <c r="S230" s="87" t="str">
        <f t="array" ref="S230">index(Index_of_Stuff!F:F,match($K230,Index_of_Stuff!H:H,0))</f>
        <v>DAL</v>
      </c>
    </row>
    <row r="231">
      <c r="A231" s="84" t="s">
        <v>1291</v>
      </c>
      <c r="B231" s="84" t="s">
        <v>27</v>
      </c>
      <c r="C231" s="84" t="s">
        <v>1292</v>
      </c>
      <c r="D231" s="84" t="s">
        <v>257</v>
      </c>
      <c r="E231" s="84" t="s">
        <v>1293</v>
      </c>
      <c r="F231" s="84">
        <v>12.1</v>
      </c>
      <c r="G231" s="84">
        <v>2.0</v>
      </c>
      <c r="H231" s="85">
        <v>4200.0</v>
      </c>
      <c r="I231" s="84" t="s">
        <v>643</v>
      </c>
      <c r="J231" s="84" t="s">
        <v>235</v>
      </c>
      <c r="K231" s="84" t="s">
        <v>644</v>
      </c>
      <c r="L231" s="84" t="s">
        <v>669</v>
      </c>
      <c r="M231" s="84" t="s">
        <v>760</v>
      </c>
      <c r="N231" s="86"/>
      <c r="O231" s="86"/>
      <c r="P231" s="87" t="str">
        <f t="shared" si="1"/>
        <v>Milos Teodosic</v>
      </c>
      <c r="Q231" s="87" t="str">
        <f t="array" ref="Q231">if((countif(Ghosts!A:A,$P231)+countif(EPS!A:A,$P231))&gt;0,$P231,index(Index_of_Stuff!A:A,match($P231,Index_of_Stuff!C:C,0)))</f>
        <v>Milos Teodosic</v>
      </c>
      <c r="R231" s="87" t="str">
        <f t="array" ref="R231">index(Index_of_Stuff!F:F,match($J231,Index_of_Stuff!H:H,0))</f>
        <v>LAC</v>
      </c>
      <c r="S231" s="87" t="str">
        <f t="array" ref="S231">index(Index_of_Stuff!F:F,match($K231,Index_of_Stuff!H:H,0))</f>
        <v>SAS</v>
      </c>
    </row>
    <row r="232">
      <c r="A232" s="84" t="s">
        <v>1294</v>
      </c>
      <c r="B232" s="84" t="s">
        <v>30</v>
      </c>
      <c r="C232" s="84" t="s">
        <v>1295</v>
      </c>
      <c r="D232" s="84" t="s">
        <v>325</v>
      </c>
      <c r="E232" s="84" t="s">
        <v>1296</v>
      </c>
      <c r="F232" s="84">
        <v>11.0</v>
      </c>
      <c r="G232" s="84">
        <v>68.0</v>
      </c>
      <c r="H232" s="85">
        <v>3000.0</v>
      </c>
      <c r="I232" s="84" t="s">
        <v>785</v>
      </c>
      <c r="J232" s="84" t="s">
        <v>787</v>
      </c>
      <c r="K232" s="84" t="s">
        <v>786</v>
      </c>
      <c r="L232" s="84"/>
      <c r="M232" s="84"/>
      <c r="N232" s="86"/>
      <c r="O232" s="86"/>
      <c r="P232" s="87" t="str">
        <f t="shared" si="1"/>
        <v>Mindaugas Kuzminskas</v>
      </c>
      <c r="Q232" s="87" t="str">
        <f t="array" ref="Q232">if((countif(Ghosts!A:A,$P232)+countif(EPS!A:A,$P232))&gt;0,$P232,index(Index_of_Stuff!A:A,match($P232,Index_of_Stuff!C:C,0)))</f>
        <v>Mindaugas Kuzminskas</v>
      </c>
      <c r="R232" s="87" t="str">
        <f t="array" ref="R232">index(Index_of_Stuff!F:F,match($J232,Index_of_Stuff!H:H,0))</f>
        <v>NYK</v>
      </c>
      <c r="S232" s="87" t="str">
        <f t="array" ref="S232">index(Index_of_Stuff!F:F,match($K232,Index_of_Stuff!H:H,0))</f>
        <v>CHO</v>
      </c>
    </row>
    <row r="233">
      <c r="A233" s="84" t="s">
        <v>1297</v>
      </c>
      <c r="B233" s="84" t="s">
        <v>29</v>
      </c>
      <c r="C233" s="84" t="s">
        <v>1298</v>
      </c>
      <c r="D233" s="84" t="s">
        <v>573</v>
      </c>
      <c r="E233" s="84" t="s">
        <v>1299</v>
      </c>
      <c r="F233" s="84">
        <v>11.5</v>
      </c>
      <c r="G233" s="84">
        <v>9.0</v>
      </c>
      <c r="H233" s="85">
        <v>3400.0</v>
      </c>
      <c r="I233" s="84" t="s">
        <v>695</v>
      </c>
      <c r="J233" s="84" t="s">
        <v>565</v>
      </c>
      <c r="K233" s="84" t="s">
        <v>38</v>
      </c>
      <c r="L233" s="84"/>
      <c r="M233" s="84"/>
      <c r="N233" s="86"/>
      <c r="O233" s="86"/>
      <c r="P233" s="87" t="str">
        <f t="shared" si="1"/>
        <v>Mirza Teletovic</v>
      </c>
      <c r="Q233" s="87" t="str">
        <f t="array" ref="Q233">if((countif(Ghosts!A:A,$P233)+countif(EPS!A:A,$P233))&gt;0,$P233,index(Index_of_Stuff!A:A,match($P233,Index_of_Stuff!C:C,0)))</f>
        <v>Mirza Teletovic</v>
      </c>
      <c r="R233" s="87" t="str">
        <f t="array" ref="R233">index(Index_of_Stuff!F:F,match($J233,Index_of_Stuff!H:H,0))</f>
        <v>MIL</v>
      </c>
      <c r="S233" s="87" t="str">
        <f t="array" ref="S233">index(Index_of_Stuff!F:F,match($K233,Index_of_Stuff!H:H,0))</f>
        <v>CLE</v>
      </c>
    </row>
    <row r="234">
      <c r="A234" s="84" t="s">
        <v>1300</v>
      </c>
      <c r="B234" s="84" t="s">
        <v>27</v>
      </c>
      <c r="C234" s="84" t="s">
        <v>1301</v>
      </c>
      <c r="D234" s="84" t="s">
        <v>506</v>
      </c>
      <c r="E234" s="84" t="s">
        <v>1259</v>
      </c>
      <c r="F234" s="84">
        <v>0.0</v>
      </c>
      <c r="G234" s="84">
        <v>0.0</v>
      </c>
      <c r="H234" s="85">
        <v>3000.0</v>
      </c>
      <c r="I234" s="84" t="s">
        <v>652</v>
      </c>
      <c r="J234" s="84" t="s">
        <v>493</v>
      </c>
      <c r="K234" s="84" t="s">
        <v>653</v>
      </c>
      <c r="L234" s="84"/>
      <c r="M234" s="84"/>
      <c r="N234" s="86"/>
      <c r="O234" s="86"/>
      <c r="P234" s="87" t="str">
        <f t="shared" si="1"/>
        <v>Monte Morris</v>
      </c>
      <c r="Q234" s="87" t="str">
        <f t="array" ref="Q234">if((countif(Ghosts!A:A,$P234)+countif(EPS!A:A,$P234))&gt;0,$P234,index(Index_of_Stuff!A:A,match($P234,Index_of_Stuff!C:C,0)))</f>
        <v>Monte Morris</v>
      </c>
      <c r="R234" s="87" t="str">
        <f t="array" ref="R234">index(Index_of_Stuff!F:F,match($J234,Index_of_Stuff!H:H,0))</f>
        <v>DEN</v>
      </c>
      <c r="S234" s="87" t="str">
        <f t="array" ref="S234">index(Index_of_Stuff!F:F,match($K234,Index_of_Stuff!H:H,0))</f>
        <v>BRK</v>
      </c>
    </row>
    <row r="235">
      <c r="A235" s="84" t="s">
        <v>1302</v>
      </c>
      <c r="B235" s="84" t="s">
        <v>30</v>
      </c>
      <c r="C235" s="84" t="s">
        <v>1303</v>
      </c>
      <c r="D235" s="84" t="s">
        <v>258</v>
      </c>
      <c r="E235" s="84" t="s">
        <v>1304</v>
      </c>
      <c r="F235" s="84">
        <v>9.3</v>
      </c>
      <c r="G235" s="84">
        <v>5.0</v>
      </c>
      <c r="H235" s="85">
        <v>3200.0</v>
      </c>
      <c r="I235" s="84" t="s">
        <v>643</v>
      </c>
      <c r="J235" s="84" t="s">
        <v>235</v>
      </c>
      <c r="K235" s="84" t="s">
        <v>644</v>
      </c>
      <c r="L235" s="84"/>
      <c r="M235" s="84"/>
      <c r="N235" s="86"/>
      <c r="O235" s="86"/>
      <c r="P235" s="87" t="str">
        <f t="shared" si="1"/>
        <v>Montrezl Harrell</v>
      </c>
      <c r="Q235" s="87" t="str">
        <f t="array" ref="Q235">if((countif(Ghosts!A:A,$P235)+countif(EPS!A:A,$P235))&gt;0,$P235,index(Index_of_Stuff!A:A,match($P235,Index_of_Stuff!C:C,0)))</f>
        <v>Montrezl Harrell</v>
      </c>
      <c r="R235" s="87" t="str">
        <f t="array" ref="R235">index(Index_of_Stuff!F:F,match($J235,Index_of_Stuff!H:H,0))</f>
        <v>LAC</v>
      </c>
      <c r="S235" s="87" t="str">
        <f t="array" ref="S235">index(Index_of_Stuff!F:F,match($K235,Index_of_Stuff!H:H,0))</f>
        <v>SAS</v>
      </c>
    </row>
    <row r="236">
      <c r="A236" s="84" t="s">
        <v>1305</v>
      </c>
      <c r="B236" s="84" t="s">
        <v>31</v>
      </c>
      <c r="C236" s="84" t="s">
        <v>1306</v>
      </c>
      <c r="D236" s="84" t="s">
        <v>210</v>
      </c>
      <c r="E236" s="84" t="s">
        <v>943</v>
      </c>
      <c r="F236" s="84">
        <v>36.0</v>
      </c>
      <c r="G236" s="84">
        <v>3.0</v>
      </c>
      <c r="H236" s="85">
        <v>7000.0</v>
      </c>
      <c r="I236" s="84" t="s">
        <v>638</v>
      </c>
      <c r="J236" s="84" t="s">
        <v>204</v>
      </c>
      <c r="K236" s="84" t="s">
        <v>639</v>
      </c>
      <c r="L236" s="84"/>
      <c r="M236" s="84"/>
      <c r="N236" s="86"/>
      <c r="O236" s="86"/>
      <c r="P236" s="87" t="str">
        <f t="shared" si="1"/>
        <v>Myles Turner</v>
      </c>
      <c r="Q236" s="87" t="str">
        <f t="array" ref="Q236">if((countif(Ghosts!A:A,$P236)+countif(EPS!A:A,$P236))&gt;0,$P236,index(Index_of_Stuff!A:A,match($P236,Index_of_Stuff!C:C,0)))</f>
        <v>Myles Turner</v>
      </c>
      <c r="R236" s="87" t="str">
        <f t="array" ref="R236">index(Index_of_Stuff!F:F,match($J236,Index_of_Stuff!H:H,0))</f>
        <v>IND</v>
      </c>
      <c r="S236" s="87" t="str">
        <f t="array" ref="S236">index(Index_of_Stuff!F:F,match($K236,Index_of_Stuff!H:H,0))</f>
        <v>NOP</v>
      </c>
    </row>
    <row r="237">
      <c r="A237" s="84" t="s">
        <v>1307</v>
      </c>
      <c r="B237" s="84" t="s">
        <v>27</v>
      </c>
      <c r="C237" s="84" t="s">
        <v>1308</v>
      </c>
      <c r="D237" s="84" t="s">
        <v>429</v>
      </c>
      <c r="E237" s="84" t="s">
        <v>1309</v>
      </c>
      <c r="F237" s="84">
        <v>0.0</v>
      </c>
      <c r="G237" s="84">
        <v>0.0</v>
      </c>
      <c r="H237" s="85">
        <v>3000.0</v>
      </c>
      <c r="I237" s="84" t="s">
        <v>648</v>
      </c>
      <c r="J237" s="84" t="s">
        <v>172</v>
      </c>
      <c r="K237" s="84" t="s">
        <v>566</v>
      </c>
      <c r="L237" s="84"/>
      <c r="M237" s="84"/>
      <c r="N237" s="86"/>
      <c r="O237" s="86"/>
      <c r="P237" s="87" t="str">
        <f t="shared" si="1"/>
        <v>Nate Wolters</v>
      </c>
      <c r="Q237" s="87" t="str">
        <f t="array" ref="Q237">if((countif(Ghosts!A:A,$P237)+countif(EPS!A:A,$P237))&gt;0,$P237,index(Index_of_Stuff!A:A,match($P237,Index_of_Stuff!C:C,0)))</f>
        <v>Nate Wolters</v>
      </c>
      <c r="R237" s="87" t="str">
        <f t="array" ref="R237">index(Index_of_Stuff!F:F,match($J237,Index_of_Stuff!H:H,0))</f>
        <v>UTA</v>
      </c>
      <c r="S237" s="87" t="str">
        <f t="array" ref="S237">index(Index_of_Stuff!F:F,match($K237,Index_of_Stuff!H:H,0))</f>
        <v>PHI</v>
      </c>
    </row>
    <row r="238">
      <c r="A238" s="84" t="s">
        <v>1310</v>
      </c>
      <c r="B238" s="84" t="s">
        <v>31</v>
      </c>
      <c r="C238" s="84" t="s">
        <v>1311</v>
      </c>
      <c r="D238" s="84" t="s">
        <v>481</v>
      </c>
      <c r="E238" s="84" t="s">
        <v>1312</v>
      </c>
      <c r="F238" s="84">
        <v>17.3</v>
      </c>
      <c r="G238" s="84">
        <v>11.0</v>
      </c>
      <c r="H238" s="85">
        <v>3700.0</v>
      </c>
      <c r="I238" s="84" t="s">
        <v>723</v>
      </c>
      <c r="J238" s="84" t="s">
        <v>475</v>
      </c>
      <c r="K238" s="84" t="s">
        <v>400</v>
      </c>
      <c r="L238" s="84"/>
      <c r="M238" s="84"/>
      <c r="N238" s="86"/>
      <c r="O238" s="86"/>
      <c r="P238" s="87" t="str">
        <f t="shared" si="1"/>
        <v>Nerlens Noel</v>
      </c>
      <c r="Q238" s="87" t="str">
        <f t="array" ref="Q238">if((countif(Ghosts!A:A,$P238)+countif(EPS!A:A,$P238))&gt;0,$P238,index(Index_of_Stuff!A:A,match($P238,Index_of_Stuff!C:C,0)))</f>
        <v>Nerlens Noel</v>
      </c>
      <c r="R238" s="87" t="str">
        <f t="array" ref="R238">index(Index_of_Stuff!F:F,match($J238,Index_of_Stuff!H:H,0))</f>
        <v>DAL</v>
      </c>
      <c r="S238" s="87" t="str">
        <f t="array" ref="S238">index(Index_of_Stuff!F:F,match($K238,Index_of_Stuff!H:H,0))</f>
        <v>WAS</v>
      </c>
    </row>
    <row r="239">
      <c r="A239" s="84" t="s">
        <v>1313</v>
      </c>
      <c r="B239" s="84" t="s">
        <v>31</v>
      </c>
      <c r="C239" s="84" t="s">
        <v>1314</v>
      </c>
      <c r="D239" s="84" t="s">
        <v>344</v>
      </c>
      <c r="E239" s="84" t="s">
        <v>839</v>
      </c>
      <c r="F239" s="84">
        <v>1.5</v>
      </c>
      <c r="G239" s="84">
        <v>1.0</v>
      </c>
      <c r="H239" s="85">
        <v>3000.0</v>
      </c>
      <c r="I239" s="84" t="s">
        <v>663</v>
      </c>
      <c r="J239" s="84" t="s">
        <v>329</v>
      </c>
      <c r="K239" s="84" t="s">
        <v>512</v>
      </c>
      <c r="L239" s="84"/>
      <c r="M239" s="84"/>
      <c r="N239" s="86"/>
      <c r="O239" s="86"/>
      <c r="P239" s="87" t="str">
        <f t="shared" si="1"/>
        <v>Nick Collison</v>
      </c>
      <c r="Q239" s="87" t="str">
        <f t="array" ref="Q239">if((countif(Ghosts!A:A,$P239)+countif(EPS!A:A,$P239))&gt;0,$P239,index(Index_of_Stuff!A:A,match($P239,Index_of_Stuff!C:C,0)))</f>
        <v>Nick Collison</v>
      </c>
      <c r="R239" s="87" t="str">
        <f t="array" ref="R239">index(Index_of_Stuff!F:F,match($J239,Index_of_Stuff!H:H,0))</f>
        <v>OKC</v>
      </c>
      <c r="S239" s="87" t="str">
        <f t="array" ref="S239">index(Index_of_Stuff!F:F,match($K239,Index_of_Stuff!H:H,0))</f>
        <v>SAC</v>
      </c>
    </row>
    <row r="240">
      <c r="A240" s="84" t="s">
        <v>1315</v>
      </c>
      <c r="B240" s="84" t="s">
        <v>28</v>
      </c>
      <c r="C240" s="84" t="s">
        <v>1316</v>
      </c>
      <c r="D240" s="84" t="s">
        <v>137</v>
      </c>
      <c r="E240" s="84" t="s">
        <v>1317</v>
      </c>
      <c r="F240" s="84">
        <v>33.5</v>
      </c>
      <c r="G240" s="84">
        <v>77.0</v>
      </c>
      <c r="H240" s="85">
        <v>6100.0</v>
      </c>
      <c r="I240" s="84" t="s">
        <v>785</v>
      </c>
      <c r="J240" s="84" t="s">
        <v>786</v>
      </c>
      <c r="K240" s="84" t="s">
        <v>787</v>
      </c>
      <c r="L240" s="84" t="s">
        <v>669</v>
      </c>
      <c r="M240" s="84" t="s">
        <v>1318</v>
      </c>
      <c r="N240" s="86"/>
      <c r="O240" s="86"/>
      <c r="P240" s="87" t="str">
        <f t="shared" si="1"/>
        <v>Nicolas Batum</v>
      </c>
      <c r="Q240" s="87" t="str">
        <f t="array" ref="Q240">if((countif(Ghosts!A:A,$P240)+countif(EPS!A:A,$P240))&gt;0,$P240,index(Index_of_Stuff!A:A,match($P240,Index_of_Stuff!C:C,0)))</f>
        <v>Nicolas Batum</v>
      </c>
      <c r="R240" s="87" t="str">
        <f t="array" ref="R240">index(Index_of_Stuff!F:F,match($J240,Index_of_Stuff!H:H,0))</f>
        <v>CHO</v>
      </c>
      <c r="S240" s="87" t="str">
        <f t="array" ref="S240">index(Index_of_Stuff!F:F,match($K240,Index_of_Stuff!H:H,0))</f>
        <v>NYK</v>
      </c>
    </row>
    <row r="241">
      <c r="A241" s="84" t="s">
        <v>1319</v>
      </c>
      <c r="B241" s="84" t="s">
        <v>28</v>
      </c>
      <c r="C241" s="84" t="s">
        <v>1320</v>
      </c>
      <c r="D241" s="84" t="s">
        <v>600</v>
      </c>
      <c r="E241" s="84" t="s">
        <v>1321</v>
      </c>
      <c r="F241" s="84">
        <v>4.5</v>
      </c>
      <c r="G241" s="84">
        <v>2.0</v>
      </c>
      <c r="H241" s="85">
        <v>3000.0</v>
      </c>
      <c r="I241" s="84" t="s">
        <v>648</v>
      </c>
      <c r="J241" s="84" t="s">
        <v>566</v>
      </c>
      <c r="K241" s="84" t="s">
        <v>172</v>
      </c>
      <c r="L241" s="84"/>
      <c r="M241" s="84"/>
      <c r="N241" s="86"/>
      <c r="O241" s="86"/>
      <c r="P241" s="87" t="str">
        <f t="shared" si="1"/>
        <v>Nik Stauskas</v>
      </c>
      <c r="Q241" s="87" t="str">
        <f t="array" ref="Q241">if((countif(Ghosts!A:A,$P241)+countif(EPS!A:A,$P241))&gt;0,$P241,index(Index_of_Stuff!A:A,match($P241,Index_of_Stuff!C:C,0)))</f>
        <v>Nik Stauskas</v>
      </c>
      <c r="R241" s="87" t="str">
        <f t="array" ref="R241">index(Index_of_Stuff!F:F,match($J241,Index_of_Stuff!H:H,0))</f>
        <v>PHI</v>
      </c>
      <c r="S241" s="87" t="str">
        <f t="array" ref="S241">index(Index_of_Stuff!F:F,match($K241,Index_of_Stuff!H:H,0))</f>
        <v>UTA</v>
      </c>
    </row>
    <row r="242">
      <c r="A242" s="84" t="s">
        <v>1322</v>
      </c>
      <c r="B242" s="84" t="s">
        <v>31</v>
      </c>
      <c r="C242" s="84" t="s">
        <v>1323</v>
      </c>
      <c r="D242" s="84" t="s">
        <v>494</v>
      </c>
      <c r="E242" s="84" t="s">
        <v>1324</v>
      </c>
      <c r="F242" s="84">
        <v>39.1</v>
      </c>
      <c r="G242" s="84">
        <v>10.0</v>
      </c>
      <c r="H242" s="85">
        <v>9500.0</v>
      </c>
      <c r="I242" s="84" t="s">
        <v>652</v>
      </c>
      <c r="J242" s="84" t="s">
        <v>493</v>
      </c>
      <c r="K242" s="84" t="s">
        <v>653</v>
      </c>
      <c r="L242" s="86"/>
      <c r="M242" s="86"/>
      <c r="N242" s="86"/>
      <c r="O242" s="86"/>
      <c r="P242" s="87" t="str">
        <f t="shared" si="1"/>
        <v>Nikola Jokic</v>
      </c>
      <c r="Q242" s="87" t="str">
        <f t="array" ref="Q242">if((countif(Ghosts!A:A,$P242)+countif(EPS!A:A,$P242))&gt;0,$P242,index(Index_of_Stuff!A:A,match($P242,Index_of_Stuff!C:C,0)))</f>
        <v>Nikola Jokic</v>
      </c>
      <c r="R242" s="87" t="str">
        <f t="array" ref="R242">index(Index_of_Stuff!F:F,match($J242,Index_of_Stuff!H:H,0))</f>
        <v>DEN</v>
      </c>
      <c r="S242" s="87" t="str">
        <f t="array" ref="S242">index(Index_of_Stuff!F:F,match($K242,Index_of_Stuff!H:H,0))</f>
        <v>BRK</v>
      </c>
    </row>
    <row r="243">
      <c r="A243" s="84" t="s">
        <v>1325</v>
      </c>
      <c r="B243" s="84" t="s">
        <v>30</v>
      </c>
      <c r="C243" s="84" t="s">
        <v>1323</v>
      </c>
      <c r="D243" s="84" t="s">
        <v>471</v>
      </c>
      <c r="E243" s="84" t="s">
        <v>1326</v>
      </c>
      <c r="F243" s="84">
        <v>22.3</v>
      </c>
      <c r="G243" s="84">
        <v>70.0</v>
      </c>
      <c r="H243" s="85">
        <v>4800.0</v>
      </c>
      <c r="I243" s="84" t="s">
        <v>679</v>
      </c>
      <c r="J243" s="84" t="s">
        <v>450</v>
      </c>
      <c r="K243" s="84" t="s">
        <v>399</v>
      </c>
      <c r="L243" s="84" t="s">
        <v>669</v>
      </c>
      <c r="M243" s="84" t="s">
        <v>1327</v>
      </c>
      <c r="N243" s="86"/>
      <c r="O243" s="86"/>
      <c r="P243" s="87" t="str">
        <f t="shared" si="1"/>
        <v>Nikola Mirotic</v>
      </c>
      <c r="Q243" s="87" t="str">
        <f t="array" ref="Q243">if((countif(Ghosts!A:A,$P243)+countif(EPS!A:A,$P243))&gt;0,$P243,index(Index_of_Stuff!A:A,match($P243,Index_of_Stuff!C:C,0)))</f>
        <v>Nikola Mirotic</v>
      </c>
      <c r="R243" s="87" t="str">
        <f t="array" ref="R243">index(Index_of_Stuff!F:F,match($J243,Index_of_Stuff!H:H,0))</f>
        <v>CHI</v>
      </c>
      <c r="S243" s="87" t="str">
        <f t="array" ref="S243">index(Index_of_Stuff!F:F,match($K243,Index_of_Stuff!H:H,0))</f>
        <v>TOR</v>
      </c>
    </row>
    <row r="244">
      <c r="A244" s="84" t="s">
        <v>1328</v>
      </c>
      <c r="B244" s="84" t="s">
        <v>30</v>
      </c>
      <c r="C244" s="84" t="s">
        <v>1086</v>
      </c>
      <c r="D244" s="84" t="s">
        <v>372</v>
      </c>
      <c r="E244" s="84" t="s">
        <v>1329</v>
      </c>
      <c r="F244" s="84">
        <v>8.9</v>
      </c>
      <c r="G244" s="84">
        <v>3.0</v>
      </c>
      <c r="H244" s="85">
        <v>3500.0</v>
      </c>
      <c r="I244" s="84" t="s">
        <v>674</v>
      </c>
      <c r="J244" s="84" t="s">
        <v>330</v>
      </c>
      <c r="K244" s="84" t="s">
        <v>261</v>
      </c>
      <c r="L244" s="84"/>
      <c r="M244" s="84"/>
      <c r="N244" s="86"/>
      <c r="O244" s="86"/>
      <c r="P244" s="87" t="str">
        <f t="shared" si="1"/>
        <v>Noah Vonleh</v>
      </c>
      <c r="Q244" s="87" t="str">
        <f t="array" ref="Q244">if((countif(Ghosts!A:A,$P244)+countif(EPS!A:A,$P244))&gt;0,$P244,index(Index_of_Stuff!A:A,match($P244,Index_of_Stuff!C:C,0)))</f>
        <v>Noah Vonleh</v>
      </c>
      <c r="R244" s="87" t="str">
        <f t="array" ref="R244">index(Index_of_Stuff!F:F,match($J244,Index_of_Stuff!H:H,0))</f>
        <v>POR</v>
      </c>
      <c r="S244" s="87" t="str">
        <f t="array" ref="S244">index(Index_of_Stuff!F:F,match($K244,Index_of_Stuff!H:H,0))</f>
        <v>MEM</v>
      </c>
    </row>
    <row r="245">
      <c r="A245" s="84" t="s">
        <v>1330</v>
      </c>
      <c r="B245" s="84" t="s">
        <v>28</v>
      </c>
      <c r="C245" s="84" t="s">
        <v>1331</v>
      </c>
      <c r="D245" s="84" t="s">
        <v>403</v>
      </c>
      <c r="E245" s="84" t="s">
        <v>918</v>
      </c>
      <c r="F245" s="84">
        <v>19.3</v>
      </c>
      <c r="G245" s="84">
        <v>9.0</v>
      </c>
      <c r="H245" s="85">
        <v>4200.0</v>
      </c>
      <c r="I245" s="84" t="s">
        <v>679</v>
      </c>
      <c r="J245" s="84" t="s">
        <v>399</v>
      </c>
      <c r="K245" s="84" t="s">
        <v>450</v>
      </c>
      <c r="L245" s="86"/>
      <c r="M245" s="86"/>
      <c r="N245" s="86"/>
      <c r="O245" s="86"/>
      <c r="P245" s="87" t="str">
        <f t="shared" si="1"/>
        <v>Norman Powell</v>
      </c>
      <c r="Q245" s="87" t="str">
        <f t="array" ref="Q245">if((countif(Ghosts!A:A,$P245)+countif(EPS!A:A,$P245))&gt;0,$P245,index(Index_of_Stuff!A:A,match($P245,Index_of_Stuff!C:C,0)))</f>
        <v>Norman Powell</v>
      </c>
      <c r="R245" s="87" t="str">
        <f t="array" ref="R245">index(Index_of_Stuff!F:F,match($J245,Index_of_Stuff!H:H,0))</f>
        <v>TOR</v>
      </c>
      <c r="S245" s="87" t="str">
        <f t="array" ref="S245">index(Index_of_Stuff!F:F,match($K245,Index_of_Stuff!H:H,0))</f>
        <v>CHI</v>
      </c>
    </row>
    <row r="246">
      <c r="A246" s="84" t="s">
        <v>1332</v>
      </c>
      <c r="B246" s="84" t="s">
        <v>29</v>
      </c>
      <c r="C246" s="84" t="s">
        <v>1333</v>
      </c>
      <c r="D246" s="84" t="s">
        <v>408</v>
      </c>
      <c r="E246" s="84" t="s">
        <v>1334</v>
      </c>
      <c r="F246" s="84">
        <v>12.7</v>
      </c>
      <c r="G246" s="84">
        <v>9.0</v>
      </c>
      <c r="H246" s="85">
        <v>3300.0</v>
      </c>
      <c r="I246" s="84" t="s">
        <v>679</v>
      </c>
      <c r="J246" s="84" t="s">
        <v>399</v>
      </c>
      <c r="K246" s="84" t="s">
        <v>450</v>
      </c>
      <c r="L246" s="86"/>
      <c r="M246" s="86"/>
      <c r="N246" s="86"/>
      <c r="O246" s="86"/>
      <c r="P246" s="87" t="str">
        <f t="shared" si="1"/>
        <v>OG Anunoby</v>
      </c>
      <c r="Q246" s="87" t="str">
        <f t="array" ref="Q246">if((countif(Ghosts!A:A,$P246)+countif(EPS!A:A,$P246))&gt;0,$P246,index(Index_of_Stuff!A:A,match($P246,Index_of_Stuff!C:C,0)))</f>
        <v>OG Anunoby</v>
      </c>
      <c r="R246" s="87" t="str">
        <f t="array" ref="R246">index(Index_of_Stuff!F:F,match($J246,Index_of_Stuff!H:H,0))</f>
        <v>TOR</v>
      </c>
      <c r="S246" s="87" t="str">
        <f t="array" ref="S246">index(Index_of_Stuff!F:F,match($K246,Index_of_Stuff!H:H,0))</f>
        <v>CHI</v>
      </c>
    </row>
    <row r="247">
      <c r="A247" s="84" t="s">
        <v>1335</v>
      </c>
      <c r="B247" s="84" t="s">
        <v>31</v>
      </c>
      <c r="C247" s="84" t="s">
        <v>1336</v>
      </c>
      <c r="D247" s="84" t="s">
        <v>544</v>
      </c>
      <c r="E247" s="84" t="s">
        <v>1337</v>
      </c>
      <c r="F247" s="84">
        <v>10.8</v>
      </c>
      <c r="G247" s="84">
        <v>31.0</v>
      </c>
      <c r="H247" s="85">
        <v>3000.0</v>
      </c>
      <c r="I247" s="84" t="s">
        <v>638</v>
      </c>
      <c r="J247" s="84" t="s">
        <v>639</v>
      </c>
      <c r="K247" s="84" t="s">
        <v>204</v>
      </c>
      <c r="L247" s="84" t="s">
        <v>669</v>
      </c>
      <c r="M247" s="84" t="s">
        <v>1142</v>
      </c>
      <c r="N247" s="86"/>
      <c r="O247" s="86"/>
      <c r="P247" s="87" t="str">
        <f t="shared" si="1"/>
        <v>Omer Asik</v>
      </c>
      <c r="Q247" s="87" t="str">
        <f t="array" ref="Q247">if((countif(Ghosts!A:A,$P247)+countif(EPS!A:A,$P247))&gt;0,$P247,index(Index_of_Stuff!A:A,match($P247,Index_of_Stuff!C:C,0)))</f>
        <v>Omer Asik</v>
      </c>
      <c r="R247" s="87" t="str">
        <f t="array" ref="R247">index(Index_of_Stuff!F:F,match($J247,Index_of_Stuff!H:H,0))</f>
        <v>NOP</v>
      </c>
      <c r="S247" s="87" t="str">
        <f t="array" ref="S247">index(Index_of_Stuff!F:F,match($K247,Index_of_Stuff!H:H,0))</f>
        <v>IND</v>
      </c>
    </row>
    <row r="248">
      <c r="A248" s="84" t="s">
        <v>1341</v>
      </c>
      <c r="B248" s="84" t="s">
        <v>30</v>
      </c>
      <c r="C248" s="84" t="s">
        <v>1342</v>
      </c>
      <c r="D248" s="84" t="s">
        <v>1343</v>
      </c>
      <c r="E248" s="84" t="s">
        <v>1344</v>
      </c>
      <c r="F248" s="84">
        <v>37.4</v>
      </c>
      <c r="G248" s="84">
        <v>8.0</v>
      </c>
      <c r="H248" s="85">
        <v>6700.0</v>
      </c>
      <c r="I248" s="84" t="s">
        <v>723</v>
      </c>
      <c r="J248" s="84" t="s">
        <v>400</v>
      </c>
      <c r="K248" s="84" t="s">
        <v>475</v>
      </c>
      <c r="L248" s="84"/>
      <c r="M248" s="84"/>
      <c r="N248" s="86"/>
      <c r="O248" s="86"/>
      <c r="P248" s="87" t="str">
        <f t="shared" si="1"/>
        <v>Otto Porter Jr.</v>
      </c>
      <c r="Q248" s="87" t="str">
        <f t="array" ref="Q248">if((countif(Ghosts!A:A,$P248)+countif(EPS!A:A,$P248))&gt;0,$P248,index(Index_of_Stuff!A:A,match($P248,Index_of_Stuff!C:C,0)))</f>
        <v>Otto Porter</v>
      </c>
      <c r="R248" s="87" t="str">
        <f t="array" ref="R248">index(Index_of_Stuff!F:F,match($J248,Index_of_Stuff!H:H,0))</f>
        <v>WAS</v>
      </c>
      <c r="S248" s="87" t="str">
        <f t="array" ref="S248">index(Index_of_Stuff!F:F,match($K248,Index_of_Stuff!H:H,0))</f>
        <v>DAL</v>
      </c>
    </row>
    <row r="249">
      <c r="A249" s="84" t="s">
        <v>1346</v>
      </c>
      <c r="B249" s="84" t="s">
        <v>30</v>
      </c>
      <c r="C249" s="84" t="s">
        <v>1347</v>
      </c>
      <c r="D249" s="84" t="s">
        <v>407</v>
      </c>
      <c r="E249" s="84" t="s">
        <v>1348</v>
      </c>
      <c r="F249" s="84">
        <v>19.3</v>
      </c>
      <c r="G249" s="84">
        <v>8.0</v>
      </c>
      <c r="H249" s="85">
        <v>3800.0</v>
      </c>
      <c r="I249" s="84" t="s">
        <v>679</v>
      </c>
      <c r="J249" s="84" t="s">
        <v>399</v>
      </c>
      <c r="K249" s="84" t="s">
        <v>450</v>
      </c>
      <c r="L249" s="84"/>
      <c r="M249" s="84"/>
      <c r="N249" s="86"/>
      <c r="O249" s="86"/>
      <c r="P249" s="87" t="str">
        <f t="shared" si="1"/>
        <v>Pascal Siakam</v>
      </c>
      <c r="Q249" s="87" t="str">
        <f t="array" ref="Q249">if((countif(Ghosts!A:A,$P249)+countif(EPS!A:A,$P249))&gt;0,$P249,index(Index_of_Stuff!A:A,match($P249,Index_of_Stuff!C:C,0)))</f>
        <v>Pascal Siakam</v>
      </c>
      <c r="R249" s="87" t="str">
        <f t="array" ref="R249">index(Index_of_Stuff!F:F,match($J249,Index_of_Stuff!H:H,0))</f>
        <v>TOR</v>
      </c>
      <c r="S249" s="87" t="str">
        <f t="array" ref="S249">index(Index_of_Stuff!F:F,match($K249,Index_of_Stuff!H:H,0))</f>
        <v>CHI</v>
      </c>
    </row>
    <row r="250">
      <c r="A250" s="84" t="s">
        <v>1349</v>
      </c>
      <c r="B250" s="84" t="s">
        <v>28</v>
      </c>
      <c r="C250" s="84" t="s">
        <v>1350</v>
      </c>
      <c r="D250" s="84" t="s">
        <v>370</v>
      </c>
      <c r="E250" s="84" t="s">
        <v>1351</v>
      </c>
      <c r="F250" s="84">
        <v>10.9</v>
      </c>
      <c r="G250" s="84">
        <v>10.0</v>
      </c>
      <c r="H250" s="85">
        <v>3000.0</v>
      </c>
      <c r="I250" s="84" t="s">
        <v>674</v>
      </c>
      <c r="J250" s="84" t="s">
        <v>330</v>
      </c>
      <c r="K250" s="84" t="s">
        <v>261</v>
      </c>
      <c r="L250" s="84"/>
      <c r="M250" s="84"/>
      <c r="N250" s="86"/>
      <c r="O250" s="86"/>
      <c r="P250" s="87" t="str">
        <f t="shared" si="1"/>
        <v>Pat Connaughton</v>
      </c>
      <c r="Q250" s="87" t="str">
        <f t="array" ref="Q250">if((countif(Ghosts!A:A,$P250)+countif(EPS!A:A,$P250))&gt;0,$P250,index(Index_of_Stuff!A:A,match($P250,Index_of_Stuff!C:C,0)))</f>
        <v>Pat Connaughton</v>
      </c>
      <c r="R250" s="87" t="str">
        <f t="array" ref="R250">index(Index_of_Stuff!F:F,match($J250,Index_of_Stuff!H:H,0))</f>
        <v>POR</v>
      </c>
      <c r="S250" s="87" t="str">
        <f t="array" ref="S250">index(Index_of_Stuff!F:F,match($K250,Index_of_Stuff!H:H,0))</f>
        <v>MEM</v>
      </c>
    </row>
    <row r="251">
      <c r="A251" s="84" t="s">
        <v>1354</v>
      </c>
      <c r="B251" s="84" t="s">
        <v>27</v>
      </c>
      <c r="C251" s="84" t="s">
        <v>1355</v>
      </c>
      <c r="D251" s="84" t="s">
        <v>241</v>
      </c>
      <c r="E251" s="84" t="s">
        <v>1356</v>
      </c>
      <c r="F251" s="84">
        <v>28.3</v>
      </c>
      <c r="G251" s="84">
        <v>9.0</v>
      </c>
      <c r="H251" s="85">
        <v>5800.0</v>
      </c>
      <c r="I251" s="84" t="s">
        <v>643</v>
      </c>
      <c r="J251" s="84" t="s">
        <v>235</v>
      </c>
      <c r="K251" s="84" t="s">
        <v>644</v>
      </c>
      <c r="L251" s="84"/>
      <c r="M251" s="84"/>
      <c r="N251" s="86"/>
      <c r="O251" s="86"/>
      <c r="P251" s="87" t="str">
        <f t="shared" si="1"/>
        <v>Patrick Beverley</v>
      </c>
      <c r="Q251" s="87" t="str">
        <f t="array" ref="Q251">if((countif(Ghosts!A:A,$P251)+countif(EPS!A:A,$P251))&gt;0,$P251,index(Index_of_Stuff!A:A,match($P251,Index_of_Stuff!C:C,0)))</f>
        <v>Patrick Beverley</v>
      </c>
      <c r="R251" s="87" t="str">
        <f t="array" ref="R251">index(Index_of_Stuff!F:F,match($J251,Index_of_Stuff!H:H,0))</f>
        <v>LAC</v>
      </c>
      <c r="S251" s="87" t="str">
        <f t="array" ref="S251">index(Index_of_Stuff!F:F,match($K251,Index_of_Stuff!H:H,0))</f>
        <v>SAS</v>
      </c>
    </row>
    <row r="252">
      <c r="A252" s="84" t="s">
        <v>1358</v>
      </c>
      <c r="B252" s="84" t="s">
        <v>30</v>
      </c>
      <c r="C252" s="84" t="s">
        <v>1355</v>
      </c>
      <c r="D252" s="84" t="s">
        <v>338</v>
      </c>
      <c r="E252" s="84" t="s">
        <v>1359</v>
      </c>
      <c r="F252" s="84">
        <v>7.8</v>
      </c>
      <c r="G252" s="84">
        <v>9.0</v>
      </c>
      <c r="H252" s="85">
        <v>3000.0</v>
      </c>
      <c r="I252" s="84" t="s">
        <v>663</v>
      </c>
      <c r="J252" s="84" t="s">
        <v>329</v>
      </c>
      <c r="K252" s="84" t="s">
        <v>512</v>
      </c>
      <c r="L252" s="84"/>
      <c r="M252" s="84"/>
      <c r="N252" s="86"/>
      <c r="O252" s="86"/>
      <c r="P252" s="87" t="str">
        <f t="shared" si="1"/>
        <v>Patrick Patterson</v>
      </c>
      <c r="Q252" s="87" t="str">
        <f t="array" ref="Q252">if((countif(Ghosts!A:A,$P252)+countif(EPS!A:A,$P252))&gt;0,$P252,index(Index_of_Stuff!A:A,match($P252,Index_of_Stuff!C:C,0)))</f>
        <v>Patrick Patterson</v>
      </c>
      <c r="R252" s="87" t="str">
        <f t="array" ref="R252">index(Index_of_Stuff!F:F,match($J252,Index_of_Stuff!H:H,0))</f>
        <v>OKC</v>
      </c>
      <c r="S252" s="87" t="str">
        <f t="array" ref="S252">index(Index_of_Stuff!F:F,match($K252,Index_of_Stuff!H:H,0))</f>
        <v>SAC</v>
      </c>
    </row>
    <row r="253">
      <c r="A253" s="84" t="s">
        <v>1360</v>
      </c>
      <c r="B253" s="84" t="s">
        <v>27</v>
      </c>
      <c r="C253" s="84" t="s">
        <v>1361</v>
      </c>
      <c r="D253" s="84" t="s">
        <v>386</v>
      </c>
      <c r="E253" s="84" t="s">
        <v>1362</v>
      </c>
      <c r="F253" s="84">
        <v>15.4</v>
      </c>
      <c r="G253" s="84">
        <v>10.0</v>
      </c>
      <c r="H253" s="85">
        <v>4700.0</v>
      </c>
      <c r="I253" s="84" t="s">
        <v>643</v>
      </c>
      <c r="J253" s="84" t="s">
        <v>644</v>
      </c>
      <c r="K253" s="84" t="s">
        <v>235</v>
      </c>
      <c r="L253" s="84"/>
      <c r="M253" s="84"/>
      <c r="N253" s="86"/>
      <c r="O253" s="86"/>
      <c r="P253" s="87" t="str">
        <f t="shared" si="1"/>
        <v>Patty Mills</v>
      </c>
      <c r="Q253" s="87" t="str">
        <f t="array" ref="Q253">if((countif(Ghosts!A:A,$P253)+countif(EPS!A:A,$P253))&gt;0,$P253,index(Index_of_Stuff!A:A,match($P253,Index_of_Stuff!C:C,0)))</f>
        <v>Patty Mills</v>
      </c>
      <c r="R253" s="87" t="str">
        <f t="array" ref="R253">index(Index_of_Stuff!F:F,match($J253,Index_of_Stuff!H:H,0))</f>
        <v>SAS</v>
      </c>
      <c r="S253" s="87" t="str">
        <f t="array" ref="S253">index(Index_of_Stuff!F:F,match($K253,Index_of_Stuff!H:H,0))</f>
        <v>LAC</v>
      </c>
    </row>
    <row r="254">
      <c r="A254" s="84" t="s">
        <v>1364</v>
      </c>
      <c r="B254" s="84" t="s">
        <v>31</v>
      </c>
      <c r="C254" s="84" t="s">
        <v>1365</v>
      </c>
      <c r="D254" s="84" t="s">
        <v>385</v>
      </c>
      <c r="E254" s="84" t="s">
        <v>1247</v>
      </c>
      <c r="F254" s="84">
        <v>28.4</v>
      </c>
      <c r="G254" s="84">
        <v>10.0</v>
      </c>
      <c r="H254" s="85">
        <v>5700.0</v>
      </c>
      <c r="I254" s="84" t="s">
        <v>643</v>
      </c>
      <c r="J254" s="84" t="s">
        <v>644</v>
      </c>
      <c r="K254" s="84" t="s">
        <v>235</v>
      </c>
      <c r="L254" s="84"/>
      <c r="M254" s="84"/>
      <c r="N254" s="86"/>
      <c r="O254" s="86"/>
      <c r="P254" s="87" t="str">
        <f t="shared" si="1"/>
        <v>Pau Gasol</v>
      </c>
      <c r="Q254" s="87" t="str">
        <f t="array" ref="Q254">if((countif(Ghosts!A:A,$P254)+countif(EPS!A:A,$P254))&gt;0,$P254,index(Index_of_Stuff!A:A,match($P254,Index_of_Stuff!C:C,0)))</f>
        <v>Pau Gasol</v>
      </c>
      <c r="R254" s="87" t="str">
        <f t="array" ref="R254">index(Index_of_Stuff!F:F,match($J254,Index_of_Stuff!H:H,0))</f>
        <v>SAS</v>
      </c>
      <c r="S254" s="87" t="str">
        <f t="array" ref="S254">index(Index_of_Stuff!F:F,match($K254,Index_of_Stuff!H:H,0))</f>
        <v>LAC</v>
      </c>
    </row>
    <row r="255">
      <c r="A255" s="84" t="s">
        <v>1367</v>
      </c>
      <c r="B255" s="84" t="s">
        <v>29</v>
      </c>
      <c r="C255" s="84" t="s">
        <v>729</v>
      </c>
      <c r="D255" s="84" t="s">
        <v>328</v>
      </c>
      <c r="E255" s="84" t="s">
        <v>966</v>
      </c>
      <c r="F255" s="84">
        <v>35.9</v>
      </c>
      <c r="G255" s="84">
        <v>9.0</v>
      </c>
      <c r="H255" s="85">
        <v>7800.0</v>
      </c>
      <c r="I255" s="84" t="s">
        <v>663</v>
      </c>
      <c r="J255" s="84" t="s">
        <v>329</v>
      </c>
      <c r="K255" s="84" t="s">
        <v>512</v>
      </c>
      <c r="L255" s="86"/>
      <c r="M255" s="86"/>
      <c r="N255" s="86"/>
      <c r="O255" s="86"/>
      <c r="P255" s="87" t="str">
        <f t="shared" si="1"/>
        <v>Paul George</v>
      </c>
      <c r="Q255" s="87" t="str">
        <f t="array" ref="Q255">if((countif(Ghosts!A:A,$P255)+countif(EPS!A:A,$P255))&gt;0,$P255,index(Index_of_Stuff!A:A,match($P255,Index_of_Stuff!C:C,0)))</f>
        <v>Paul George</v>
      </c>
      <c r="R255" s="87" t="str">
        <f t="array" ref="R255">index(Index_of_Stuff!F:F,match($J255,Index_of_Stuff!H:H,0))</f>
        <v>OKC</v>
      </c>
      <c r="S255" s="87" t="str">
        <f t="array" ref="S255">index(Index_of_Stuff!F:F,match($K255,Index_of_Stuff!H:H,0))</f>
        <v>SAC</v>
      </c>
    </row>
    <row r="256">
      <c r="A256" s="84" t="s">
        <v>1368</v>
      </c>
      <c r="B256" s="84" t="s">
        <v>30</v>
      </c>
      <c r="C256" s="84" t="s">
        <v>729</v>
      </c>
      <c r="D256" s="84" t="s">
        <v>495</v>
      </c>
      <c r="E256" s="84" t="s">
        <v>1369</v>
      </c>
      <c r="F256" s="84">
        <v>29.4</v>
      </c>
      <c r="G256" s="84">
        <v>10.0</v>
      </c>
      <c r="H256" s="85">
        <v>7400.0</v>
      </c>
      <c r="I256" s="84" t="s">
        <v>652</v>
      </c>
      <c r="J256" s="84" t="s">
        <v>493</v>
      </c>
      <c r="K256" s="84" t="s">
        <v>653</v>
      </c>
      <c r="L256" s="84"/>
      <c r="M256" s="84"/>
      <c r="N256" s="86"/>
      <c r="O256" s="86"/>
      <c r="P256" s="87" t="str">
        <f t="shared" si="1"/>
        <v>Paul Millsap</v>
      </c>
      <c r="Q256" s="87" t="str">
        <f t="array" ref="Q256">if((countif(Ghosts!A:A,$P256)+countif(EPS!A:A,$P256))&gt;0,$P256,index(Index_of_Stuff!A:A,match($P256,Index_of_Stuff!C:C,0)))</f>
        <v>Paul Millsap</v>
      </c>
      <c r="R256" s="87" t="str">
        <f t="array" ref="R256">index(Index_of_Stuff!F:F,match($J256,Index_of_Stuff!H:H,0))</f>
        <v>DEN</v>
      </c>
      <c r="S256" s="87" t="str">
        <f t="array" ref="S256">index(Index_of_Stuff!F:F,match($K256,Index_of_Stuff!H:H,0))</f>
        <v>BRK</v>
      </c>
    </row>
    <row r="257">
      <c r="A257" s="84" t="s">
        <v>1371</v>
      </c>
      <c r="B257" s="84" t="s">
        <v>29</v>
      </c>
      <c r="C257" s="84" t="s">
        <v>729</v>
      </c>
      <c r="D257" s="84" t="s">
        <v>460</v>
      </c>
      <c r="E257" s="84" t="s">
        <v>1372</v>
      </c>
      <c r="F257" s="84">
        <v>13.9</v>
      </c>
      <c r="G257" s="84">
        <v>7.0</v>
      </c>
      <c r="H257" s="85">
        <v>3800.0</v>
      </c>
      <c r="I257" s="84" t="s">
        <v>679</v>
      </c>
      <c r="J257" s="84" t="s">
        <v>450</v>
      </c>
      <c r="K257" s="84" t="s">
        <v>399</v>
      </c>
      <c r="L257" s="86"/>
      <c r="M257" s="86"/>
      <c r="N257" s="86"/>
      <c r="O257" s="86"/>
      <c r="P257" s="87" t="str">
        <f t="shared" si="1"/>
        <v>Paul Zipser</v>
      </c>
      <c r="Q257" s="87" t="str">
        <f t="array" ref="Q257">if((countif(Ghosts!A:A,$P257)+countif(EPS!A:A,$P257))&gt;0,$P257,index(Index_of_Stuff!A:A,match($P257,Index_of_Stuff!C:C,0)))</f>
        <v>Paul Zipser</v>
      </c>
      <c r="R257" s="87" t="str">
        <f t="array" ref="R257">index(Index_of_Stuff!F:F,match($J257,Index_of_Stuff!H:H,0))</f>
        <v>CHI</v>
      </c>
      <c r="S257" s="87" t="str">
        <f t="array" ref="S257">index(Index_of_Stuff!F:F,match($K257,Index_of_Stuff!H:H,0))</f>
        <v>TOR</v>
      </c>
    </row>
    <row r="258">
      <c r="A258" s="84" t="s">
        <v>1375</v>
      </c>
      <c r="B258" s="84" t="s">
        <v>28</v>
      </c>
      <c r="C258" s="84" t="s">
        <v>1376</v>
      </c>
      <c r="D258" s="84" t="s">
        <v>345</v>
      </c>
      <c r="E258" s="84" t="s">
        <v>1377</v>
      </c>
      <c r="F258" s="84">
        <v>0.0</v>
      </c>
      <c r="G258" s="84">
        <v>0.0</v>
      </c>
      <c r="H258" s="85">
        <v>3000.0</v>
      </c>
      <c r="I258" s="84" t="s">
        <v>663</v>
      </c>
      <c r="J258" s="84" t="s">
        <v>329</v>
      </c>
      <c r="K258" s="84" t="s">
        <v>512</v>
      </c>
      <c r="L258" s="84"/>
      <c r="M258" s="84"/>
      <c r="N258" s="86"/>
      <c r="O258" s="86"/>
      <c r="P258" s="87" t="str">
        <f t="shared" si="1"/>
        <v>PJ Dozier</v>
      </c>
      <c r="Q258" s="87" t="str">
        <f t="array" ref="Q258">if((countif(Ghosts!A:A,$P258)+countif(EPS!A:A,$P258))&gt;0,$P258,index(Index_of_Stuff!A:A,match($P258,Index_of_Stuff!C:C,0)))</f>
        <v>PJ Dozier</v>
      </c>
      <c r="R258" s="87" t="str">
        <f t="array" ref="R258">index(Index_of_Stuff!F:F,match($J258,Index_of_Stuff!H:H,0))</f>
        <v>OKC</v>
      </c>
      <c r="S258" s="87" t="str">
        <f t="array" ref="S258">index(Index_of_Stuff!F:F,match($K258,Index_of_Stuff!H:H,0))</f>
        <v>SAC</v>
      </c>
    </row>
    <row r="259">
      <c r="A259" s="84" t="s">
        <v>1378</v>
      </c>
      <c r="B259" s="84" t="s">
        <v>30</v>
      </c>
      <c r="C259" s="84" t="s">
        <v>1379</v>
      </c>
      <c r="D259" s="84" t="s">
        <v>117</v>
      </c>
      <c r="E259" s="84" t="s">
        <v>1380</v>
      </c>
      <c r="F259" s="84">
        <v>10.3</v>
      </c>
      <c r="G259" s="84">
        <v>7.0</v>
      </c>
      <c r="H259" s="85">
        <v>3000.0</v>
      </c>
      <c r="I259" s="84" t="s">
        <v>652</v>
      </c>
      <c r="J259" s="84" t="s">
        <v>653</v>
      </c>
      <c r="K259" s="84" t="s">
        <v>493</v>
      </c>
      <c r="L259" s="84"/>
      <c r="M259" s="84"/>
      <c r="N259" s="86"/>
      <c r="O259" s="86"/>
      <c r="P259" s="87" t="str">
        <f t="shared" si="1"/>
        <v>Quincy Acy</v>
      </c>
      <c r="Q259" s="87" t="str">
        <f t="array" ref="Q259">if((countif(Ghosts!A:A,$P259)+countif(EPS!A:A,$P259))&gt;0,$P259,index(Index_of_Stuff!A:A,match($P259,Index_of_Stuff!C:C,0)))</f>
        <v>Quincy Acy</v>
      </c>
      <c r="R259" s="87" t="str">
        <f t="array" ref="R259">index(Index_of_Stuff!F:F,match($J259,Index_of_Stuff!H:H,0))</f>
        <v>BRK</v>
      </c>
      <c r="S259" s="87" t="str">
        <f t="array" ref="S259">index(Index_of_Stuff!F:F,match($K259,Index_of_Stuff!H:H,0))</f>
        <v>DEN</v>
      </c>
    </row>
    <row r="260">
      <c r="A260" s="84" t="s">
        <v>1382</v>
      </c>
      <c r="B260" s="84" t="s">
        <v>29</v>
      </c>
      <c r="C260" s="84" t="s">
        <v>1379</v>
      </c>
      <c r="D260" s="84" t="s">
        <v>465</v>
      </c>
      <c r="E260" s="84" t="s">
        <v>1383</v>
      </c>
      <c r="F260" s="84">
        <v>8.3</v>
      </c>
      <c r="G260" s="84">
        <v>7.0</v>
      </c>
      <c r="H260" s="85">
        <v>3100.0</v>
      </c>
      <c r="I260" s="84" t="s">
        <v>679</v>
      </c>
      <c r="J260" s="84" t="s">
        <v>450</v>
      </c>
      <c r="K260" s="84" t="s">
        <v>399</v>
      </c>
      <c r="L260" s="84"/>
      <c r="M260" s="84"/>
      <c r="N260" s="86"/>
      <c r="O260" s="86"/>
      <c r="P260" s="87" t="str">
        <f t="shared" si="1"/>
        <v>Quincy Pondexter</v>
      </c>
      <c r="Q260" s="87" t="str">
        <f t="array" ref="Q260">if((countif(Ghosts!A:A,$P260)+countif(EPS!A:A,$P260))&gt;0,$P260,index(Index_of_Stuff!A:A,match($P260,Index_of_Stuff!C:C,0)))</f>
        <v>Quincy Pondexter</v>
      </c>
      <c r="R260" s="87" t="str">
        <f t="array" ref="R260">index(Index_of_Stuff!F:F,match($J260,Index_of_Stuff!H:H,0))</f>
        <v>CHI</v>
      </c>
      <c r="S260" s="87" t="str">
        <f t="array" ref="S260">index(Index_of_Stuff!F:F,match($K260,Index_of_Stuff!H:H,0))</f>
        <v>TOR</v>
      </c>
    </row>
    <row r="261">
      <c r="A261" s="84" t="s">
        <v>1384</v>
      </c>
      <c r="B261" s="84" t="s">
        <v>27</v>
      </c>
      <c r="C261" s="84" t="s">
        <v>1385</v>
      </c>
      <c r="D261" s="84" t="s">
        <v>546</v>
      </c>
      <c r="E261" s="84" t="s">
        <v>1386</v>
      </c>
      <c r="F261" s="84">
        <v>26.3</v>
      </c>
      <c r="G261" s="84">
        <v>69.0</v>
      </c>
      <c r="H261" s="85">
        <v>5600.0</v>
      </c>
      <c r="I261" s="84" t="s">
        <v>638</v>
      </c>
      <c r="J261" s="84" t="s">
        <v>639</v>
      </c>
      <c r="K261" s="84" t="s">
        <v>204</v>
      </c>
      <c r="L261" s="84" t="s">
        <v>669</v>
      </c>
      <c r="M261" s="84" t="s">
        <v>1388</v>
      </c>
      <c r="N261" s="86"/>
      <c r="O261" s="86"/>
      <c r="P261" s="87" t="str">
        <f t="shared" si="1"/>
        <v>Rajon Rondo</v>
      </c>
      <c r="Q261" s="87" t="str">
        <f t="array" ref="Q261">if((countif(Ghosts!A:A,$P261)+countif(EPS!A:A,$P261))&gt;0,$P261,index(Index_of_Stuff!A:A,match($P261,Index_of_Stuff!C:C,0)))</f>
        <v>Rajon Rondo</v>
      </c>
      <c r="R261" s="87" t="str">
        <f t="array" ref="R261">index(Index_of_Stuff!F:F,match($J261,Index_of_Stuff!H:H,0))</f>
        <v>NOP</v>
      </c>
      <c r="S261" s="87" t="str">
        <f t="array" ref="S261">index(Index_of_Stuff!F:F,match($K261,Index_of_Stuff!H:H,0))</f>
        <v>IND</v>
      </c>
    </row>
    <row r="262">
      <c r="A262" s="84" t="s">
        <v>1389</v>
      </c>
      <c r="B262" s="84" t="s">
        <v>27</v>
      </c>
      <c r="C262" s="84" t="s">
        <v>1390</v>
      </c>
      <c r="D262" s="84" t="s">
        <v>326</v>
      </c>
      <c r="E262" s="84" t="s">
        <v>1391</v>
      </c>
      <c r="F262" s="84">
        <v>16.0</v>
      </c>
      <c r="G262" s="84">
        <v>4.0</v>
      </c>
      <c r="H262" s="85">
        <v>3500.0</v>
      </c>
      <c r="I262" s="84" t="s">
        <v>785</v>
      </c>
      <c r="J262" s="84" t="s">
        <v>787</v>
      </c>
      <c r="K262" s="84" t="s">
        <v>786</v>
      </c>
      <c r="L262" s="84"/>
      <c r="M262" s="84"/>
      <c r="N262" s="86"/>
      <c r="O262" s="86"/>
      <c r="P262" s="87" t="str">
        <f t="shared" si="1"/>
        <v>Ramon Sessions</v>
      </c>
      <c r="Q262" s="87" t="str">
        <f t="array" ref="Q262">if((countif(Ghosts!A:A,$P262)+countif(EPS!A:A,$P262))&gt;0,$P262,index(Index_of_Stuff!A:A,match($P262,Index_of_Stuff!C:C,0)))</f>
        <v>Ramon Sessions</v>
      </c>
      <c r="R262" s="87" t="str">
        <f t="array" ref="R262">index(Index_of_Stuff!F:F,match($J262,Index_of_Stuff!H:H,0))</f>
        <v>NYK</v>
      </c>
      <c r="S262" s="87" t="str">
        <f t="array" ref="S262">index(Index_of_Stuff!F:F,match($K262,Index_of_Stuff!H:H,0))</f>
        <v>CHO</v>
      </c>
    </row>
    <row r="263">
      <c r="A263" s="84" t="s">
        <v>1393</v>
      </c>
      <c r="B263" s="84" t="s">
        <v>28</v>
      </c>
      <c r="C263" s="84" t="s">
        <v>1394</v>
      </c>
      <c r="D263" s="84" t="s">
        <v>575</v>
      </c>
      <c r="E263" s="84" t="s">
        <v>1395</v>
      </c>
      <c r="F263" s="84">
        <v>7.4</v>
      </c>
      <c r="G263" s="84">
        <v>5.0</v>
      </c>
      <c r="H263" s="85">
        <v>3000.0</v>
      </c>
      <c r="I263" s="84" t="s">
        <v>695</v>
      </c>
      <c r="J263" s="84" t="s">
        <v>565</v>
      </c>
      <c r="K263" s="84" t="s">
        <v>38</v>
      </c>
      <c r="L263" s="84"/>
      <c r="M263" s="84"/>
      <c r="N263" s="86"/>
      <c r="O263" s="86"/>
      <c r="P263" s="87" t="str">
        <f t="shared" si="1"/>
        <v>Rashad Vaughn</v>
      </c>
      <c r="Q263" s="87" t="str">
        <f t="array" ref="Q263">if((countif(Ghosts!A:A,$P263)+countif(EPS!A:A,$P263))&gt;0,$P263,index(Index_of_Stuff!A:A,match($P263,Index_of_Stuff!C:C,0)))</f>
        <v>Rashad Vaughn</v>
      </c>
      <c r="R263" s="87" t="str">
        <f t="array" ref="R263">index(Index_of_Stuff!F:F,match($J263,Index_of_Stuff!H:H,0))</f>
        <v>MIL</v>
      </c>
      <c r="S263" s="87" t="str">
        <f t="array" ref="S263">index(Index_of_Stuff!F:F,match($K263,Index_of_Stuff!H:H,0))</f>
        <v>CLE</v>
      </c>
    </row>
    <row r="264">
      <c r="A264" s="84" t="s">
        <v>1396</v>
      </c>
      <c r="B264" s="84" t="s">
        <v>27</v>
      </c>
      <c r="C264" s="84" t="s">
        <v>1397</v>
      </c>
      <c r="D264" s="84" t="s">
        <v>430</v>
      </c>
      <c r="E264" s="84" t="s">
        <v>1398</v>
      </c>
      <c r="F264" s="84">
        <v>7.0</v>
      </c>
      <c r="G264" s="84">
        <v>5.0</v>
      </c>
      <c r="H264" s="85">
        <v>3000.0</v>
      </c>
      <c r="I264" s="84" t="s">
        <v>648</v>
      </c>
      <c r="J264" s="84" t="s">
        <v>172</v>
      </c>
      <c r="K264" s="84" t="s">
        <v>566</v>
      </c>
      <c r="L264" s="84"/>
      <c r="M264" s="84"/>
      <c r="N264" s="86"/>
      <c r="O264" s="86"/>
      <c r="P264" s="87" t="str">
        <f t="shared" si="1"/>
        <v>Raul Neto</v>
      </c>
      <c r="Q264" s="87" t="str">
        <f t="array" ref="Q264">if((countif(Ghosts!A:A,$P264)+countif(EPS!A:A,$P264))&gt;0,$P264,index(Index_of_Stuff!A:A,match($P264,Index_of_Stuff!C:C,0)))</f>
        <v>Raul Neto</v>
      </c>
      <c r="R264" s="87" t="str">
        <f t="array" ref="R264">index(Index_of_Stuff!F:F,match($J264,Index_of_Stuff!H:H,0))</f>
        <v>UTA</v>
      </c>
      <c r="S264" s="87" t="str">
        <f t="array" ref="S264">index(Index_of_Stuff!F:F,match($K264,Index_of_Stuff!H:H,0))</f>
        <v>PHI</v>
      </c>
    </row>
    <row r="265">
      <c r="A265" s="84" t="s">
        <v>1400</v>
      </c>
      <c r="B265" s="84" t="s">
        <v>27</v>
      </c>
      <c r="C265" s="84" t="s">
        <v>1401</v>
      </c>
      <c r="D265" s="84" t="s">
        <v>336</v>
      </c>
      <c r="E265" s="84" t="s">
        <v>1402</v>
      </c>
      <c r="F265" s="84">
        <v>16.6</v>
      </c>
      <c r="G265" s="84">
        <v>9.0</v>
      </c>
      <c r="H265" s="85">
        <v>3300.0</v>
      </c>
      <c r="I265" s="84" t="s">
        <v>663</v>
      </c>
      <c r="J265" s="84" t="s">
        <v>329</v>
      </c>
      <c r="K265" s="84" t="s">
        <v>512</v>
      </c>
      <c r="L265" s="84"/>
      <c r="M265" s="84"/>
      <c r="N265" s="86"/>
      <c r="O265" s="86"/>
      <c r="P265" s="87" t="str">
        <f t="shared" si="1"/>
        <v>Raymond Felton</v>
      </c>
      <c r="Q265" s="87" t="str">
        <f t="array" ref="Q265">if((countif(Ghosts!A:A,$P265)+countif(EPS!A:A,$P265))&gt;0,$P265,index(Index_of_Stuff!A:A,match($P265,Index_of_Stuff!C:C,0)))</f>
        <v>Raymond Felton</v>
      </c>
      <c r="R265" s="87" t="str">
        <f t="array" ref="R265">index(Index_of_Stuff!F:F,match($J265,Index_of_Stuff!H:H,0))</f>
        <v>OKC</v>
      </c>
      <c r="S265" s="87" t="str">
        <f t="array" ref="S265">index(Index_of_Stuff!F:F,match($K265,Index_of_Stuff!H:H,0))</f>
        <v>SAC</v>
      </c>
    </row>
    <row r="266">
      <c r="A266" s="84" t="s">
        <v>1403</v>
      </c>
      <c r="B266" s="84" t="s">
        <v>29</v>
      </c>
      <c r="C266" s="84" t="s">
        <v>1404</v>
      </c>
      <c r="D266" s="84" t="s">
        <v>503</v>
      </c>
      <c r="E266" s="84" t="s">
        <v>656</v>
      </c>
      <c r="F266" s="84">
        <v>3.1</v>
      </c>
      <c r="G266" s="84">
        <v>3.0</v>
      </c>
      <c r="H266" s="85">
        <v>3000.0</v>
      </c>
      <c r="I266" s="84" t="s">
        <v>652</v>
      </c>
      <c r="J266" s="84" t="s">
        <v>493</v>
      </c>
      <c r="K266" s="84" t="s">
        <v>653</v>
      </c>
      <c r="L266" s="86"/>
      <c r="M266" s="86"/>
      <c r="N266" s="86"/>
      <c r="O266" s="86"/>
      <c r="P266" s="87" t="str">
        <f t="shared" si="1"/>
        <v>Richard Jefferson</v>
      </c>
      <c r="Q266" s="87" t="str">
        <f t="array" ref="Q266">if((countif(Ghosts!A:A,$P266)+countif(EPS!A:A,$P266))&gt;0,$P266,index(Index_of_Stuff!A:A,match($P266,Index_of_Stuff!C:C,0)))</f>
        <v>Richard Jefferson</v>
      </c>
      <c r="R266" s="87" t="str">
        <f t="array" ref="R266">index(Index_of_Stuff!F:F,match($J266,Index_of_Stuff!H:H,0))</f>
        <v>DEN</v>
      </c>
      <c r="S266" s="87" t="str">
        <f t="array" ref="S266">index(Index_of_Stuff!F:F,match($K266,Index_of_Stuff!H:H,0))</f>
        <v>BRK</v>
      </c>
    </row>
    <row r="267">
      <c r="A267" s="84" t="s">
        <v>1406</v>
      </c>
      <c r="B267" s="84" t="s">
        <v>31</v>
      </c>
      <c r="C267" s="84" t="s">
        <v>1407</v>
      </c>
      <c r="D267" s="84" t="s">
        <v>593</v>
      </c>
      <c r="E267" s="84" t="s">
        <v>1408</v>
      </c>
      <c r="F267" s="84">
        <v>13.5</v>
      </c>
      <c r="G267" s="84">
        <v>1.0</v>
      </c>
      <c r="H267" s="85">
        <v>4900.0</v>
      </c>
      <c r="I267" s="84" t="s">
        <v>648</v>
      </c>
      <c r="J267" s="84" t="s">
        <v>566</v>
      </c>
      <c r="K267" s="84" t="s">
        <v>172</v>
      </c>
      <c r="L267" s="84"/>
      <c r="M267" s="84"/>
      <c r="N267" s="86"/>
      <c r="O267" s="86"/>
      <c r="P267" s="87" t="str">
        <f t="shared" si="1"/>
        <v>Richaun Holmes</v>
      </c>
      <c r="Q267" s="87" t="str">
        <f t="array" ref="Q267">if((countif(Ghosts!A:A,$P267)+countif(EPS!A:A,$P267))&gt;0,$P267,index(Index_of_Stuff!A:A,match($P267,Index_of_Stuff!C:C,0)))</f>
        <v>Richaun Holmes</v>
      </c>
      <c r="R267" s="87" t="str">
        <f t="array" ref="R267">index(Index_of_Stuff!F:F,match($J267,Index_of_Stuff!H:H,0))</f>
        <v>PHI</v>
      </c>
      <c r="S267" s="87" t="str">
        <f t="array" ref="S267">index(Index_of_Stuff!F:F,match($K267,Index_of_Stuff!H:H,0))</f>
        <v>UTA</v>
      </c>
    </row>
    <row r="268">
      <c r="A268" s="84" t="s">
        <v>1409</v>
      </c>
      <c r="B268" s="84" t="s">
        <v>27</v>
      </c>
      <c r="C268" s="84" t="s">
        <v>1410</v>
      </c>
      <c r="D268" s="84" t="s">
        <v>416</v>
      </c>
      <c r="E268" s="84" t="s">
        <v>1411</v>
      </c>
      <c r="F268" s="84">
        <v>31.5</v>
      </c>
      <c r="G268" s="84">
        <v>10.0</v>
      </c>
      <c r="H268" s="85">
        <v>7100.0</v>
      </c>
      <c r="I268" s="84" t="s">
        <v>648</v>
      </c>
      <c r="J268" s="84" t="s">
        <v>172</v>
      </c>
      <c r="K268" s="84" t="s">
        <v>566</v>
      </c>
      <c r="L268" s="84"/>
      <c r="M268" s="84"/>
      <c r="N268" s="86"/>
      <c r="O268" s="86"/>
      <c r="P268" s="87" t="str">
        <f t="shared" si="1"/>
        <v>Ricky Rubio</v>
      </c>
      <c r="Q268" s="87" t="str">
        <f t="array" ref="Q268">if((countif(Ghosts!A:A,$P268)+countif(EPS!A:A,$P268))&gt;0,$P268,index(Index_of_Stuff!A:A,match($P268,Index_of_Stuff!C:C,0)))</f>
        <v>Ricky Rubio</v>
      </c>
      <c r="R268" s="87" t="str">
        <f t="array" ref="R268">index(Index_of_Stuff!F:F,match($J268,Index_of_Stuff!H:H,0))</f>
        <v>UTA</v>
      </c>
      <c r="S268" s="87" t="str">
        <f t="array" ref="S268">index(Index_of_Stuff!F:F,match($K268,Index_of_Stuff!H:H,0))</f>
        <v>PHI</v>
      </c>
    </row>
    <row r="269">
      <c r="A269" s="84" t="s">
        <v>1412</v>
      </c>
      <c r="B269" s="84" t="s">
        <v>29</v>
      </c>
      <c r="C269" s="84" t="s">
        <v>1413</v>
      </c>
      <c r="D269" s="84" t="s">
        <v>585</v>
      </c>
      <c r="E269" s="84" t="s">
        <v>1414</v>
      </c>
      <c r="F269" s="84">
        <v>29.1</v>
      </c>
      <c r="G269" s="84">
        <v>9.0</v>
      </c>
      <c r="H269" s="85">
        <v>6300.0</v>
      </c>
      <c r="I269" s="84" t="s">
        <v>648</v>
      </c>
      <c r="J269" s="84" t="s">
        <v>566</v>
      </c>
      <c r="K269" s="84" t="s">
        <v>172</v>
      </c>
      <c r="L269" s="84"/>
      <c r="M269" s="84"/>
      <c r="N269" s="86"/>
      <c r="O269" s="86"/>
      <c r="P269" s="87" t="str">
        <f t="shared" si="1"/>
        <v>Robert Covington</v>
      </c>
      <c r="Q269" s="87" t="str">
        <f t="array" ref="Q269">if((countif(Ghosts!A:A,$P269)+countif(EPS!A:A,$P269))&gt;0,$P269,index(Index_of_Stuff!A:A,match($P269,Index_of_Stuff!C:C,0)))</f>
        <v>Robert Covington</v>
      </c>
      <c r="R269" s="87" t="str">
        <f t="array" ref="R269">index(Index_of_Stuff!F:F,match($J269,Index_of_Stuff!H:H,0))</f>
        <v>PHI</v>
      </c>
      <c r="S269" s="87" t="str">
        <f t="array" ref="S269">index(Index_of_Stuff!F:F,match($K269,Index_of_Stuff!H:H,0))</f>
        <v>UTA</v>
      </c>
    </row>
    <row r="270">
      <c r="A270" s="84" t="s">
        <v>1416</v>
      </c>
      <c r="B270" s="84" t="s">
        <v>31</v>
      </c>
      <c r="C270" s="84" t="s">
        <v>1417</v>
      </c>
      <c r="D270" s="84" t="s">
        <v>453</v>
      </c>
      <c r="E270" s="84" t="s">
        <v>1418</v>
      </c>
      <c r="F270" s="84">
        <v>28.5</v>
      </c>
      <c r="G270" s="84">
        <v>8.0</v>
      </c>
      <c r="H270" s="85">
        <v>5700.0</v>
      </c>
      <c r="I270" s="84" t="s">
        <v>679</v>
      </c>
      <c r="J270" s="84" t="s">
        <v>450</v>
      </c>
      <c r="K270" s="84" t="s">
        <v>399</v>
      </c>
      <c r="L270" s="84"/>
      <c r="M270" s="84"/>
      <c r="N270" s="86"/>
      <c r="O270" s="86"/>
      <c r="P270" s="87" t="str">
        <f t="shared" si="1"/>
        <v>Robin Lopez</v>
      </c>
      <c r="Q270" s="87" t="str">
        <f t="array" ref="Q270">if((countif(Ghosts!A:A,$P270)+countif(EPS!A:A,$P270))&gt;0,$P270,index(Index_of_Stuff!A:A,match($P270,Index_of_Stuff!C:C,0)))</f>
        <v>Robin Lopez</v>
      </c>
      <c r="R270" s="87" t="str">
        <f t="array" ref="R270">index(Index_of_Stuff!F:F,match($J270,Index_of_Stuff!H:H,0))</f>
        <v>CHI</v>
      </c>
      <c r="S270" s="87" t="str">
        <f t="array" ref="S270">index(Index_of_Stuff!F:F,match($K270,Index_of_Stuff!H:H,0))</f>
        <v>TOR</v>
      </c>
    </row>
    <row r="271">
      <c r="A271" s="84" t="s">
        <v>1419</v>
      </c>
      <c r="B271" s="84" t="s">
        <v>28</v>
      </c>
      <c r="C271" s="84" t="s">
        <v>1420</v>
      </c>
      <c r="D271" s="84" t="s">
        <v>419</v>
      </c>
      <c r="E271" s="84" t="s">
        <v>1421</v>
      </c>
      <c r="F271" s="84">
        <v>18.9</v>
      </c>
      <c r="G271" s="84">
        <v>8.0</v>
      </c>
      <c r="H271" s="85">
        <v>4300.0</v>
      </c>
      <c r="I271" s="84" t="s">
        <v>648</v>
      </c>
      <c r="J271" s="84" t="s">
        <v>172</v>
      </c>
      <c r="K271" s="84" t="s">
        <v>566</v>
      </c>
      <c r="L271" s="84"/>
      <c r="M271" s="84"/>
      <c r="N271" s="86"/>
      <c r="O271" s="86"/>
      <c r="P271" s="87" t="str">
        <f t="shared" si="1"/>
        <v>Rodney Hood</v>
      </c>
      <c r="Q271" s="87" t="str">
        <f t="array" ref="Q271">if((countif(Ghosts!A:A,$P271)+countif(EPS!A:A,$P271))&gt;0,$P271,index(Index_of_Stuff!A:A,match($P271,Index_of_Stuff!C:C,0)))</f>
        <v>Rodney Hood</v>
      </c>
      <c r="R271" s="87" t="str">
        <f t="array" ref="R271">index(Index_of_Stuff!F:F,match($J271,Index_of_Stuff!H:H,0))</f>
        <v>UTA</v>
      </c>
      <c r="S271" s="87" t="str">
        <f t="array" ref="S271">index(Index_of_Stuff!F:F,match($K271,Index_of_Stuff!H:H,0))</f>
        <v>PHI</v>
      </c>
    </row>
    <row r="272">
      <c r="A272" s="84" t="s">
        <v>1422</v>
      </c>
      <c r="B272" s="84" t="s">
        <v>27</v>
      </c>
      <c r="C272" s="84" t="s">
        <v>1423</v>
      </c>
      <c r="D272" s="84" t="s">
        <v>327</v>
      </c>
      <c r="E272" s="84" t="s">
        <v>1424</v>
      </c>
      <c r="F272" s="84">
        <v>12.0</v>
      </c>
      <c r="G272" s="84">
        <v>3.0</v>
      </c>
      <c r="H272" s="85">
        <v>3100.0</v>
      </c>
      <c r="I272" s="84" t="s">
        <v>785</v>
      </c>
      <c r="J272" s="84" t="s">
        <v>787</v>
      </c>
      <c r="K272" s="84" t="s">
        <v>786</v>
      </c>
      <c r="L272" s="84" t="s">
        <v>820</v>
      </c>
      <c r="M272" s="84" t="s">
        <v>675</v>
      </c>
      <c r="N272" s="86"/>
      <c r="O272" s="86"/>
      <c r="P272" s="87" t="str">
        <f t="shared" si="1"/>
        <v>Ron Baker</v>
      </c>
      <c r="Q272" s="87" t="str">
        <f t="array" ref="Q272">if((countif(Ghosts!A:A,$P272)+countif(EPS!A:A,$P272))&gt;0,$P272,index(Index_of_Stuff!A:A,match($P272,Index_of_Stuff!C:C,0)))</f>
        <v>Ron Baker</v>
      </c>
      <c r="R272" s="87" t="str">
        <f t="array" ref="R272">index(Index_of_Stuff!F:F,match($J272,Index_of_Stuff!H:H,0))</f>
        <v>NYK</v>
      </c>
      <c r="S272" s="87" t="str">
        <f t="array" ref="S272">index(Index_of_Stuff!F:F,match($K272,Index_of_Stuff!H:H,0))</f>
        <v>CHO</v>
      </c>
    </row>
    <row r="273">
      <c r="A273" s="84" t="s">
        <v>1425</v>
      </c>
      <c r="B273" s="84" t="s">
        <v>30</v>
      </c>
      <c r="C273" s="84" t="s">
        <v>1426</v>
      </c>
      <c r="D273" s="84" t="s">
        <v>103</v>
      </c>
      <c r="E273" s="84" t="s">
        <v>1427</v>
      </c>
      <c r="F273" s="84">
        <v>26.7</v>
      </c>
      <c r="G273" s="84">
        <v>10.0</v>
      </c>
      <c r="H273" s="85">
        <v>6700.0</v>
      </c>
      <c r="I273" s="84" t="s">
        <v>652</v>
      </c>
      <c r="J273" s="84" t="s">
        <v>653</v>
      </c>
      <c r="K273" s="84" t="s">
        <v>493</v>
      </c>
      <c r="L273" s="84" t="s">
        <v>820</v>
      </c>
      <c r="M273" s="84" t="s">
        <v>821</v>
      </c>
      <c r="N273" s="86"/>
      <c r="O273" s="86"/>
      <c r="P273" s="87" t="str">
        <f t="shared" si="1"/>
        <v>Rondae Hollis-Jefferson</v>
      </c>
      <c r="Q273" s="87" t="str">
        <f t="array" ref="Q273">if((countif(Ghosts!A:A,$P273)+countif(EPS!A:A,$P273))&gt;0,$P273,index(Index_of_Stuff!A:A,match($P273,Index_of_Stuff!C:C,0)))</f>
        <v>Rondae Hollis-Jefferson</v>
      </c>
      <c r="R273" s="87" t="str">
        <f t="array" ref="R273">index(Index_of_Stuff!F:F,match($J273,Index_of_Stuff!H:H,0))</f>
        <v>BRK</v>
      </c>
      <c r="S273" s="87" t="str">
        <f t="array" ref="S273">index(Index_of_Stuff!F:F,match($K273,Index_of_Stuff!H:H,0))</f>
        <v>DEN</v>
      </c>
    </row>
    <row r="274">
      <c r="A274" s="84" t="s">
        <v>1428</v>
      </c>
      <c r="B274" s="84" t="s">
        <v>29</v>
      </c>
      <c r="C274" s="84" t="s">
        <v>1429</v>
      </c>
      <c r="D274" s="84" t="s">
        <v>431</v>
      </c>
      <c r="E274" s="84" t="s">
        <v>1430</v>
      </c>
      <c r="F274" s="84">
        <v>5.4</v>
      </c>
      <c r="G274" s="84">
        <v>4.0</v>
      </c>
      <c r="H274" s="85">
        <v>3000.0</v>
      </c>
      <c r="I274" s="84" t="s">
        <v>648</v>
      </c>
      <c r="J274" s="84" t="s">
        <v>172</v>
      </c>
      <c r="K274" s="84" t="s">
        <v>566</v>
      </c>
      <c r="L274" s="86"/>
      <c r="M274" s="86"/>
      <c r="N274" s="86"/>
      <c r="O274" s="86"/>
      <c r="P274" s="87" t="str">
        <f t="shared" si="1"/>
        <v>Royce O'Neale</v>
      </c>
      <c r="Q274" s="87" t="str">
        <f t="array" ref="Q274">if((countif(Ghosts!A:A,$P274)+countif(EPS!A:A,$P274))&gt;0,$P274,index(Index_of_Stuff!A:A,match($P274,Index_of_Stuff!C:C,0)))</f>
        <v>Royce O'Neale</v>
      </c>
      <c r="R274" s="87" t="str">
        <f t="array" ref="R274">index(Index_of_Stuff!F:F,match($J274,Index_of_Stuff!H:H,0))</f>
        <v>UTA</v>
      </c>
      <c r="S274" s="87" t="str">
        <f t="array" ref="S274">index(Index_of_Stuff!F:F,match($K274,Index_of_Stuff!H:H,0))</f>
        <v>PHI</v>
      </c>
    </row>
    <row r="275">
      <c r="A275" s="84" t="s">
        <v>1432</v>
      </c>
      <c r="B275" s="84" t="s">
        <v>29</v>
      </c>
      <c r="C275" s="84" t="s">
        <v>1433</v>
      </c>
      <c r="D275" s="84" t="s">
        <v>387</v>
      </c>
      <c r="E275" s="84" t="s">
        <v>1434</v>
      </c>
      <c r="F275" s="84">
        <v>25.2</v>
      </c>
      <c r="G275" s="84">
        <v>10.0</v>
      </c>
      <c r="H275" s="85">
        <v>5200.0</v>
      </c>
      <c r="I275" s="84" t="s">
        <v>643</v>
      </c>
      <c r="J275" s="84" t="s">
        <v>644</v>
      </c>
      <c r="K275" s="84" t="s">
        <v>235</v>
      </c>
      <c r="L275" s="84"/>
      <c r="M275" s="84"/>
      <c r="N275" s="86"/>
      <c r="O275" s="86"/>
      <c r="P275" s="87" t="str">
        <f t="shared" si="1"/>
        <v>Rudy Gay</v>
      </c>
      <c r="Q275" s="87" t="str">
        <f t="array" ref="Q275">if((countif(Ghosts!A:A,$P275)+countif(EPS!A:A,$P275))&gt;0,$P275,index(Index_of_Stuff!A:A,match($P275,Index_of_Stuff!C:C,0)))</f>
        <v>Rudy Gay</v>
      </c>
      <c r="R275" s="87" t="str">
        <f t="array" ref="R275">index(Index_of_Stuff!F:F,match($J275,Index_of_Stuff!H:H,0))</f>
        <v>SAS</v>
      </c>
      <c r="S275" s="87" t="str">
        <f t="array" ref="S275">index(Index_of_Stuff!F:F,match($K275,Index_of_Stuff!H:H,0))</f>
        <v>LAC</v>
      </c>
    </row>
    <row r="276">
      <c r="A276" s="84" t="s">
        <v>1435</v>
      </c>
      <c r="B276" s="84" t="s">
        <v>31</v>
      </c>
      <c r="C276" s="84" t="s">
        <v>1433</v>
      </c>
      <c r="D276" s="84" t="s">
        <v>417</v>
      </c>
      <c r="E276" s="84" t="s">
        <v>1436</v>
      </c>
      <c r="F276" s="84">
        <v>34.7</v>
      </c>
      <c r="G276" s="84">
        <v>10.0</v>
      </c>
      <c r="H276" s="85">
        <v>8100.0</v>
      </c>
      <c r="I276" s="84" t="s">
        <v>648</v>
      </c>
      <c r="J276" s="84" t="s">
        <v>172</v>
      </c>
      <c r="K276" s="84" t="s">
        <v>566</v>
      </c>
      <c r="L276" s="84"/>
      <c r="M276" s="84"/>
      <c r="N276" s="86"/>
      <c r="O276" s="86"/>
      <c r="P276" s="87" t="str">
        <f t="shared" si="1"/>
        <v>Rudy Gobert</v>
      </c>
      <c r="Q276" s="87" t="str">
        <f t="array" ref="Q276">if((countif(Ghosts!A:A,$P276)+countif(EPS!A:A,$P276))&gt;0,$P276,index(Index_of_Stuff!A:A,match($P276,Index_of_Stuff!C:C,0)))</f>
        <v>Rudy Gobert</v>
      </c>
      <c r="R276" s="87" t="str">
        <f t="array" ref="R276">index(Index_of_Stuff!F:F,match($J276,Index_of_Stuff!H:H,0))</f>
        <v>UTA</v>
      </c>
      <c r="S276" s="87" t="str">
        <f t="array" ref="S276">index(Index_of_Stuff!F:F,match($K276,Index_of_Stuff!H:H,0))</f>
        <v>PHI</v>
      </c>
    </row>
    <row r="277">
      <c r="A277" s="84" t="s">
        <v>1437</v>
      </c>
      <c r="B277" s="84" t="s">
        <v>27</v>
      </c>
      <c r="C277" s="84" t="s">
        <v>813</v>
      </c>
      <c r="D277" s="84" t="s">
        <v>332</v>
      </c>
      <c r="E277" s="84" t="s">
        <v>1438</v>
      </c>
      <c r="F277" s="84">
        <v>47.6</v>
      </c>
      <c r="G277" s="84">
        <v>9.0</v>
      </c>
      <c r="H277" s="85">
        <v>10200.0</v>
      </c>
      <c r="I277" s="84" t="s">
        <v>663</v>
      </c>
      <c r="J277" s="84" t="s">
        <v>329</v>
      </c>
      <c r="K277" s="84" t="s">
        <v>512</v>
      </c>
      <c r="L277" s="84"/>
      <c r="M277" s="84"/>
      <c r="N277" s="86"/>
      <c r="O277" s="86"/>
      <c r="P277" s="87" t="str">
        <f t="shared" si="1"/>
        <v>Russell Westbrook</v>
      </c>
      <c r="Q277" s="87" t="str">
        <f t="array" ref="Q277">if((countif(Ghosts!A:A,$P277)+countif(EPS!A:A,$P277))&gt;0,$P277,index(Index_of_Stuff!A:A,match($P277,Index_of_Stuff!C:C,0)))</f>
        <v>Russell Westbrook</v>
      </c>
      <c r="R277" s="87" t="str">
        <f t="array" ref="R277">index(Index_of_Stuff!F:F,match($J277,Index_of_Stuff!H:H,0))</f>
        <v>OKC</v>
      </c>
      <c r="S277" s="87" t="str">
        <f t="array" ref="S277">index(Index_of_Stuff!F:F,match($K277,Index_of_Stuff!H:H,0))</f>
        <v>SAC</v>
      </c>
    </row>
    <row r="278">
      <c r="A278" s="84" t="s">
        <v>1439</v>
      </c>
      <c r="B278" s="84" t="s">
        <v>27</v>
      </c>
      <c r="C278" s="84" t="s">
        <v>1440</v>
      </c>
      <c r="D278" s="84" t="s">
        <v>472</v>
      </c>
      <c r="E278" s="84" t="s">
        <v>1441</v>
      </c>
      <c r="F278" s="84">
        <v>1.5</v>
      </c>
      <c r="G278" s="84">
        <v>1.0</v>
      </c>
      <c r="H278" s="85">
        <v>3000.0</v>
      </c>
      <c r="I278" s="84" t="s">
        <v>679</v>
      </c>
      <c r="J278" s="84" t="s">
        <v>450</v>
      </c>
      <c r="K278" s="84" t="s">
        <v>399</v>
      </c>
      <c r="L278" s="84"/>
      <c r="M278" s="84"/>
      <c r="N278" s="86"/>
      <c r="O278" s="86"/>
      <c r="P278" s="87" t="str">
        <f t="shared" si="1"/>
        <v>Ryan Arcidiacono</v>
      </c>
      <c r="Q278" s="87" t="str">
        <f t="array" ref="Q278">if((countif(Ghosts!A:A,$P278)+countif(EPS!A:A,$P278))&gt;0,$P278,index(Index_of_Stuff!A:A,match($P278,Index_of_Stuff!C:C,0)))</f>
        <v>Ryan Arcidiacono</v>
      </c>
      <c r="R278" s="87" t="str">
        <f t="array" ref="R278">index(Index_of_Stuff!F:F,match($J278,Index_of_Stuff!H:H,0))</f>
        <v>CHI</v>
      </c>
      <c r="S278" s="87" t="str">
        <f t="array" ref="S278">index(Index_of_Stuff!F:F,match($K278,Index_of_Stuff!H:H,0))</f>
        <v>TOR</v>
      </c>
    </row>
    <row r="279">
      <c r="A279" s="84" t="s">
        <v>1442</v>
      </c>
      <c r="B279" s="84" t="s">
        <v>31</v>
      </c>
      <c r="C279" s="84" t="s">
        <v>1443</v>
      </c>
      <c r="D279" s="84" t="s">
        <v>484</v>
      </c>
      <c r="E279" s="84" t="s">
        <v>1444</v>
      </c>
      <c r="F279" s="84">
        <v>12.0</v>
      </c>
      <c r="G279" s="84">
        <v>7.0</v>
      </c>
      <c r="H279" s="85">
        <v>3400.0</v>
      </c>
      <c r="I279" s="84" t="s">
        <v>723</v>
      </c>
      <c r="J279" s="84" t="s">
        <v>475</v>
      </c>
      <c r="K279" s="84" t="s">
        <v>400</v>
      </c>
      <c r="L279" s="84"/>
      <c r="M279" s="84"/>
      <c r="N279" s="86"/>
      <c r="O279" s="86"/>
      <c r="P279" s="87" t="str">
        <f t="shared" si="1"/>
        <v>Salah Mejri</v>
      </c>
      <c r="Q279" s="87" t="str">
        <f t="array" ref="Q279">if((countif(Ghosts!A:A,$P279)+countif(EPS!A:A,$P279))&gt;0,$P279,index(Index_of_Stuff!A:A,match($P279,Index_of_Stuff!C:C,0)))</f>
        <v>Salah Mejri</v>
      </c>
      <c r="R279" s="87" t="str">
        <f t="array" ref="R279">index(Index_of_Stuff!F:F,match($J279,Index_of_Stuff!H:H,0))</f>
        <v>DAL</v>
      </c>
      <c r="S279" s="87" t="str">
        <f t="array" ref="S279">index(Index_of_Stuff!F:F,match($K279,Index_of_Stuff!H:H,0))</f>
        <v>WAS</v>
      </c>
    </row>
    <row r="280">
      <c r="A280" s="84" t="s">
        <v>1445</v>
      </c>
      <c r="B280" s="84" t="s">
        <v>29</v>
      </c>
      <c r="C280" s="84" t="s">
        <v>1446</v>
      </c>
      <c r="D280" s="84" t="s">
        <v>252</v>
      </c>
      <c r="E280" s="84" t="s">
        <v>1447</v>
      </c>
      <c r="F280" s="84">
        <v>4.9</v>
      </c>
      <c r="G280" s="84">
        <v>7.0</v>
      </c>
      <c r="H280" s="85">
        <v>3500.0</v>
      </c>
      <c r="I280" s="84" t="s">
        <v>643</v>
      </c>
      <c r="J280" s="84" t="s">
        <v>235</v>
      </c>
      <c r="K280" s="84" t="s">
        <v>644</v>
      </c>
      <c r="L280" s="86"/>
      <c r="M280" s="86"/>
      <c r="N280" s="86"/>
      <c r="O280" s="86"/>
      <c r="P280" s="87" t="str">
        <f t="shared" si="1"/>
        <v>Sam Dekker</v>
      </c>
      <c r="Q280" s="87" t="str">
        <f t="array" ref="Q280">if((countif(Ghosts!A:A,$P280)+countif(EPS!A:A,$P280))&gt;0,$P280,index(Index_of_Stuff!A:A,match($P280,Index_of_Stuff!C:C,0)))</f>
        <v>Sam Dekker</v>
      </c>
      <c r="R280" s="87" t="str">
        <f t="array" ref="R280">index(Index_of_Stuff!F:F,match($J280,Index_of_Stuff!H:H,0))</f>
        <v>LAC</v>
      </c>
      <c r="S280" s="87" t="str">
        <f t="array" ref="S280">index(Index_of_Stuff!F:F,match($K280,Index_of_Stuff!H:H,0))</f>
        <v>SAS</v>
      </c>
    </row>
    <row r="281">
      <c r="A281" s="84" t="s">
        <v>1448</v>
      </c>
      <c r="B281" s="84" t="s">
        <v>28</v>
      </c>
      <c r="C281" s="84" t="s">
        <v>1449</v>
      </c>
      <c r="D281" s="84" t="s">
        <v>129</v>
      </c>
      <c r="E281" s="84" t="s">
        <v>1450</v>
      </c>
      <c r="F281" s="84">
        <v>7.8</v>
      </c>
      <c r="G281" s="84">
        <v>5.0</v>
      </c>
      <c r="H281" s="85">
        <v>3300.0</v>
      </c>
      <c r="I281" s="84" t="s">
        <v>652</v>
      </c>
      <c r="J281" s="84" t="s">
        <v>653</v>
      </c>
      <c r="K281" s="84" t="s">
        <v>493</v>
      </c>
      <c r="L281" s="86"/>
      <c r="M281" s="86"/>
      <c r="N281" s="86"/>
      <c r="O281" s="86"/>
      <c r="P281" s="87" t="str">
        <f t="shared" si="1"/>
        <v>Sean Kilpatrick</v>
      </c>
      <c r="Q281" s="87" t="str">
        <f t="array" ref="Q281">if((countif(Ghosts!A:A,$P281)+countif(EPS!A:A,$P281))&gt;0,$P281,index(Index_of_Stuff!A:A,match($P281,Index_of_Stuff!C:C,0)))</f>
        <v>Sean Kilpatrick</v>
      </c>
      <c r="R281" s="87" t="str">
        <f t="array" ref="R281">index(Index_of_Stuff!F:F,match($J281,Index_of_Stuff!H:H,0))</f>
        <v>BRK</v>
      </c>
      <c r="S281" s="87" t="str">
        <f t="array" ref="S281">index(Index_of_Stuff!F:F,match($K281,Index_of_Stuff!H:H,0))</f>
        <v>DEN</v>
      </c>
    </row>
    <row r="282">
      <c r="A282" s="84" t="s">
        <v>1451</v>
      </c>
      <c r="B282" s="84" t="s">
        <v>30</v>
      </c>
      <c r="C282" s="84" t="s">
        <v>1452</v>
      </c>
      <c r="D282" s="84" t="s">
        <v>402</v>
      </c>
      <c r="E282" s="84" t="s">
        <v>1453</v>
      </c>
      <c r="F282" s="84">
        <v>22.5</v>
      </c>
      <c r="G282" s="84">
        <v>8.0</v>
      </c>
      <c r="H282" s="85">
        <v>5000.0</v>
      </c>
      <c r="I282" s="84" t="s">
        <v>679</v>
      </c>
      <c r="J282" s="84" t="s">
        <v>399</v>
      </c>
      <c r="K282" s="84" t="s">
        <v>450</v>
      </c>
      <c r="L282" s="84"/>
      <c r="M282" s="84"/>
      <c r="N282" s="86"/>
      <c r="O282" s="86"/>
      <c r="P282" s="87" t="str">
        <f t="shared" si="1"/>
        <v>Serge Ibaka</v>
      </c>
      <c r="Q282" s="87" t="str">
        <f t="array" ref="Q282">if((countif(Ghosts!A:A,$P282)+countif(EPS!A:A,$P282))&gt;0,$P282,index(Index_of_Stuff!A:A,match($P282,Index_of_Stuff!C:C,0)))</f>
        <v>Serge Ibaka</v>
      </c>
      <c r="R282" s="87" t="str">
        <f t="array" ref="R282">index(Index_of_Stuff!F:F,match($J282,Index_of_Stuff!H:H,0))</f>
        <v>TOR</v>
      </c>
      <c r="S282" s="87" t="str">
        <f t="array" ref="S282">index(Index_of_Stuff!F:F,match($K282,Index_of_Stuff!H:H,0))</f>
        <v>CHI</v>
      </c>
    </row>
    <row r="283">
      <c r="A283" s="84" t="s">
        <v>1454</v>
      </c>
      <c r="B283" s="84" t="s">
        <v>28</v>
      </c>
      <c r="C283" s="84" t="s">
        <v>1455</v>
      </c>
      <c r="D283" s="84" t="s">
        <v>491</v>
      </c>
      <c r="E283" s="84" t="s">
        <v>1456</v>
      </c>
      <c r="F283" s="84">
        <v>22.3</v>
      </c>
      <c r="G283" s="84">
        <v>70.0</v>
      </c>
      <c r="H283" s="85">
        <v>4400.0</v>
      </c>
      <c r="I283" s="84" t="s">
        <v>723</v>
      </c>
      <c r="J283" s="84" t="s">
        <v>475</v>
      </c>
      <c r="K283" s="84" t="s">
        <v>400</v>
      </c>
      <c r="L283" s="84" t="s">
        <v>669</v>
      </c>
      <c r="M283" s="84" t="s">
        <v>1457</v>
      </c>
      <c r="N283" s="86"/>
      <c r="O283" s="86"/>
      <c r="P283" s="87" t="str">
        <f t="shared" si="1"/>
        <v>Seth Curry</v>
      </c>
      <c r="Q283" s="87" t="str">
        <f t="array" ref="Q283">if((countif(Ghosts!A:A,$P283)+countif(EPS!A:A,$P283))&gt;0,$P283,index(Index_of_Stuff!A:A,match($P283,Index_of_Stuff!C:C,0)))</f>
        <v>Seth Curry</v>
      </c>
      <c r="R283" s="87" t="str">
        <f t="array" ref="R283">index(Index_of_Stuff!F:F,match($J283,Index_of_Stuff!H:H,0))</f>
        <v>DAL</v>
      </c>
      <c r="S283" s="87" t="str">
        <f t="array" ref="S283">index(Index_of_Stuff!F:F,match($K283,Index_of_Stuff!H:H,0))</f>
        <v>WAS</v>
      </c>
    </row>
    <row r="284">
      <c r="A284" s="84" t="s">
        <v>1458</v>
      </c>
      <c r="B284" s="84" t="s">
        <v>27</v>
      </c>
      <c r="C284" s="84" t="s">
        <v>1459</v>
      </c>
      <c r="D284" s="84" t="s">
        <v>375</v>
      </c>
      <c r="E284" s="84" t="s">
        <v>1460</v>
      </c>
      <c r="F284" s="84">
        <v>7.2</v>
      </c>
      <c r="G284" s="84">
        <v>6.0</v>
      </c>
      <c r="H284" s="85">
        <v>3000.0</v>
      </c>
      <c r="I284" s="84" t="s">
        <v>674</v>
      </c>
      <c r="J284" s="84" t="s">
        <v>330</v>
      </c>
      <c r="K284" s="84" t="s">
        <v>261</v>
      </c>
      <c r="L284" s="84"/>
      <c r="M284" s="84"/>
      <c r="N284" s="86"/>
      <c r="O284" s="86"/>
      <c r="P284" s="87" t="str">
        <f t="shared" si="1"/>
        <v>Shabazz Napier</v>
      </c>
      <c r="Q284" s="87" t="str">
        <f t="array" ref="Q284">if((countif(Ghosts!A:A,$P284)+countif(EPS!A:A,$P284))&gt;0,$P284,index(Index_of_Stuff!A:A,match($P284,Index_of_Stuff!C:C,0)))</f>
        <v>Shabazz Napier</v>
      </c>
      <c r="R284" s="87" t="str">
        <f t="array" ref="R284">index(Index_of_Stuff!F:F,match($J284,Index_of_Stuff!H:H,0))</f>
        <v>POR</v>
      </c>
      <c r="S284" s="87" t="str">
        <f t="array" ref="S284">index(Index_of_Stuff!F:F,match($K284,Index_of_Stuff!H:H,0))</f>
        <v>MEM</v>
      </c>
    </row>
    <row r="285">
      <c r="A285" s="84" t="s">
        <v>1462</v>
      </c>
      <c r="B285" s="84" t="s">
        <v>28</v>
      </c>
      <c r="C285" s="84" t="s">
        <v>1463</v>
      </c>
      <c r="D285" s="84" t="s">
        <v>251</v>
      </c>
      <c r="E285" s="84" t="s">
        <v>1464</v>
      </c>
      <c r="F285" s="84">
        <v>7.1</v>
      </c>
      <c r="G285" s="84">
        <v>9.0</v>
      </c>
      <c r="H285" s="85">
        <v>3000.0</v>
      </c>
      <c r="I285" s="84" t="s">
        <v>643</v>
      </c>
      <c r="J285" s="84" t="s">
        <v>235</v>
      </c>
      <c r="K285" s="84" t="s">
        <v>644</v>
      </c>
      <c r="L285" s="86"/>
      <c r="M285" s="86"/>
      <c r="N285" s="86"/>
      <c r="O285" s="86"/>
      <c r="P285" s="87" t="str">
        <f t="shared" si="1"/>
        <v>Sindarius Thornwell</v>
      </c>
      <c r="Q285" s="87" t="str">
        <f t="array" ref="Q285">if((countif(Ghosts!A:A,$P285)+countif(EPS!A:A,$P285))&gt;0,$P285,index(Index_of_Stuff!A:A,match($P285,Index_of_Stuff!C:C,0)))</f>
        <v>Sindarius Thornwell</v>
      </c>
      <c r="R285" s="87" t="str">
        <f t="array" ref="R285">index(Index_of_Stuff!F:F,match($J285,Index_of_Stuff!H:H,0))</f>
        <v>LAC</v>
      </c>
      <c r="S285" s="87" t="str">
        <f t="array" ref="S285">index(Index_of_Stuff!F:F,match($K285,Index_of_Stuff!H:H,0))</f>
        <v>SAS</v>
      </c>
    </row>
    <row r="286">
      <c r="A286" s="84" t="s">
        <v>1465</v>
      </c>
      <c r="B286" s="84" t="s">
        <v>30</v>
      </c>
      <c r="C286" s="84" t="s">
        <v>1466</v>
      </c>
      <c r="D286" s="84" t="s">
        <v>553</v>
      </c>
      <c r="E286" s="84" t="s">
        <v>1467</v>
      </c>
      <c r="F286" s="84">
        <v>19.0</v>
      </c>
      <c r="G286" s="84">
        <v>9.0</v>
      </c>
      <c r="H286" s="85">
        <v>4100.0</v>
      </c>
      <c r="I286" s="84" t="s">
        <v>663</v>
      </c>
      <c r="J286" s="84" t="s">
        <v>512</v>
      </c>
      <c r="K286" s="84" t="s">
        <v>329</v>
      </c>
      <c r="L286" s="84"/>
      <c r="M286" s="84"/>
      <c r="N286" s="86"/>
      <c r="O286" s="86"/>
      <c r="P286" s="87" t="str">
        <f t="shared" si="1"/>
        <v>Skal Labissiere</v>
      </c>
      <c r="Q286" s="87" t="str">
        <f t="array" ref="Q286">if((countif(Ghosts!A:A,$P286)+countif(EPS!A:A,$P286))&gt;0,$P286,index(Index_of_Stuff!A:A,match($P286,Index_of_Stuff!C:C,0)))</f>
        <v>Skal Labissiere</v>
      </c>
      <c r="R286" s="87" t="str">
        <f t="array" ref="R286">index(Index_of_Stuff!F:F,match($J286,Index_of_Stuff!H:H,0))</f>
        <v>SAC</v>
      </c>
      <c r="S286" s="87" t="str">
        <f t="array" ref="S286">index(Index_of_Stuff!F:F,match($K286,Index_of_Stuff!H:H,0))</f>
        <v>OKC</v>
      </c>
    </row>
    <row r="287">
      <c r="A287" s="84" t="s">
        <v>1468</v>
      </c>
      <c r="B287" s="84" t="s">
        <v>29</v>
      </c>
      <c r="C287" s="84" t="s">
        <v>1469</v>
      </c>
      <c r="D287" s="84" t="s">
        <v>547</v>
      </c>
      <c r="E287" s="84" t="s">
        <v>967</v>
      </c>
      <c r="F287" s="84">
        <v>17.2</v>
      </c>
      <c r="G287" s="84">
        <v>80.0</v>
      </c>
      <c r="H287" s="85">
        <v>3800.0</v>
      </c>
      <c r="I287" s="84" t="s">
        <v>638</v>
      </c>
      <c r="J287" s="84" t="s">
        <v>639</v>
      </c>
      <c r="K287" s="84" t="s">
        <v>204</v>
      </c>
      <c r="L287" s="84" t="s">
        <v>669</v>
      </c>
      <c r="M287" s="84" t="s">
        <v>1146</v>
      </c>
      <c r="N287" s="86"/>
      <c r="O287" s="86"/>
      <c r="P287" s="87" t="str">
        <f t="shared" si="1"/>
        <v>Solomon Hill</v>
      </c>
      <c r="Q287" s="87" t="str">
        <f t="array" ref="Q287">if((countif(Ghosts!A:A,$P287)+countif(EPS!A:A,$P287))&gt;0,$P287,index(Index_of_Stuff!A:A,match($P287,Index_of_Stuff!C:C,0)))</f>
        <v>Solomon Hill</v>
      </c>
      <c r="R287" s="87" t="str">
        <f t="array" ref="R287">index(Index_of_Stuff!F:F,match($J287,Index_of_Stuff!H:H,0))</f>
        <v>NOP</v>
      </c>
      <c r="S287" s="87" t="str">
        <f t="array" ref="S287">index(Index_of_Stuff!F:F,match($K287,Index_of_Stuff!H:H,0))</f>
        <v>IND</v>
      </c>
    </row>
    <row r="288">
      <c r="A288" s="84" t="s">
        <v>1470</v>
      </c>
      <c r="B288" s="84" t="s">
        <v>27</v>
      </c>
      <c r="C288" s="84" t="s">
        <v>1471</v>
      </c>
      <c r="D288" s="84" t="s">
        <v>113</v>
      </c>
      <c r="E288" s="84" t="s">
        <v>1472</v>
      </c>
      <c r="F288" s="84">
        <v>24.1</v>
      </c>
      <c r="G288" s="84">
        <v>10.0</v>
      </c>
      <c r="H288" s="85">
        <v>4800.0</v>
      </c>
      <c r="I288" s="84" t="s">
        <v>652</v>
      </c>
      <c r="J288" s="84" t="s">
        <v>653</v>
      </c>
      <c r="K288" s="84" t="s">
        <v>493</v>
      </c>
      <c r="L288" s="84"/>
      <c r="M288" s="84"/>
      <c r="N288" s="86"/>
      <c r="O288" s="86"/>
      <c r="P288" s="87" t="str">
        <f t="shared" si="1"/>
        <v>Spencer Dinwiddie</v>
      </c>
      <c r="Q288" s="87" t="str">
        <f t="array" ref="Q288">if((countif(Ghosts!A:A,$P288)+countif(EPS!A:A,$P288))&gt;0,$P288,index(Index_of_Stuff!A:A,match($P288,Index_of_Stuff!C:C,0)))</f>
        <v>Spencer Dinwiddie</v>
      </c>
      <c r="R288" s="87" t="str">
        <f t="array" ref="R288">index(Index_of_Stuff!F:F,match($J288,Index_of_Stuff!H:H,0))</f>
        <v>BRK</v>
      </c>
      <c r="S288" s="87" t="str">
        <f t="array" ref="S288">index(Index_of_Stuff!F:F,match($K288,Index_of_Stuff!H:H,0))</f>
        <v>DEN</v>
      </c>
    </row>
    <row r="289">
      <c r="A289" s="84" t="s">
        <v>1473</v>
      </c>
      <c r="B289" s="84" t="s">
        <v>28</v>
      </c>
      <c r="C289" s="84" t="s">
        <v>1474</v>
      </c>
      <c r="D289" s="84" t="s">
        <v>583</v>
      </c>
      <c r="E289" s="84" t="s">
        <v>1218</v>
      </c>
      <c r="F289" s="84">
        <v>4.1</v>
      </c>
      <c r="G289" s="84">
        <v>3.0</v>
      </c>
      <c r="H289" s="85">
        <v>3000.0</v>
      </c>
      <c r="I289" s="84" t="s">
        <v>695</v>
      </c>
      <c r="J289" s="84" t="s">
        <v>565</v>
      </c>
      <c r="K289" s="84" t="s">
        <v>38</v>
      </c>
      <c r="L289" s="84"/>
      <c r="M289" s="84"/>
      <c r="N289" s="86"/>
      <c r="O289" s="86"/>
      <c r="P289" s="87" t="str">
        <f t="shared" si="1"/>
        <v>Sterling Brown</v>
      </c>
      <c r="Q289" s="87" t="str">
        <f t="array" ref="Q289">if((countif(Ghosts!A:A,$P289)+countif(EPS!A:A,$P289))&gt;0,$P289,index(Index_of_Stuff!A:A,match($P289,Index_of_Stuff!C:C,0)))</f>
        <v>Sterling Brown</v>
      </c>
      <c r="R289" s="87" t="str">
        <f t="array" ref="R289">index(Index_of_Stuff!F:F,match($J289,Index_of_Stuff!H:H,0))</f>
        <v>MIL</v>
      </c>
      <c r="S289" s="87" t="str">
        <f t="array" ref="S289">index(Index_of_Stuff!F:F,match($K289,Index_of_Stuff!H:H,0))</f>
        <v>CLE</v>
      </c>
    </row>
    <row r="290">
      <c r="A290" s="84" t="s">
        <v>1475</v>
      </c>
      <c r="B290" s="84" t="s">
        <v>31</v>
      </c>
      <c r="C290" s="84" t="s">
        <v>1476</v>
      </c>
      <c r="D290" s="84" t="s">
        <v>333</v>
      </c>
      <c r="E290" s="84" t="s">
        <v>1477</v>
      </c>
      <c r="F290" s="84">
        <v>30.9</v>
      </c>
      <c r="G290" s="84">
        <v>9.0</v>
      </c>
      <c r="H290" s="85">
        <v>6200.0</v>
      </c>
      <c r="I290" s="84" t="s">
        <v>663</v>
      </c>
      <c r="J290" s="84" t="s">
        <v>329</v>
      </c>
      <c r="K290" s="84" t="s">
        <v>512</v>
      </c>
      <c r="L290" s="84"/>
      <c r="M290" s="84"/>
      <c r="N290" s="86"/>
      <c r="O290" s="86"/>
      <c r="P290" s="87" t="str">
        <f t="shared" si="1"/>
        <v>Steven Adams</v>
      </c>
      <c r="Q290" s="87" t="str">
        <f t="array" ref="Q290">if((countif(Ghosts!A:A,$P290)+countif(EPS!A:A,$P290))&gt;0,$P290,index(Index_of_Stuff!A:A,match($P290,Index_of_Stuff!C:C,0)))</f>
        <v>Steven Adams</v>
      </c>
      <c r="R290" s="87" t="str">
        <f t="array" ref="R290">index(Index_of_Stuff!F:F,match($J290,Index_of_Stuff!H:H,0))</f>
        <v>OKC</v>
      </c>
      <c r="S290" s="87" t="str">
        <f t="array" ref="S290">index(Index_of_Stuff!F:F,match($K290,Index_of_Stuff!H:H,0))</f>
        <v>SAC</v>
      </c>
    </row>
    <row r="291">
      <c r="A291" s="84" t="s">
        <v>1478</v>
      </c>
      <c r="B291" s="84" t="s">
        <v>30</v>
      </c>
      <c r="C291" s="84" t="s">
        <v>1479</v>
      </c>
      <c r="D291" s="84" t="s">
        <v>1381</v>
      </c>
      <c r="E291" s="84" t="s">
        <v>1480</v>
      </c>
      <c r="F291" s="84">
        <v>10.3</v>
      </c>
      <c r="G291" s="84">
        <v>9.0</v>
      </c>
      <c r="H291" s="85">
        <v>3000.0</v>
      </c>
      <c r="I291" s="84" t="s">
        <v>638</v>
      </c>
      <c r="J291" s="84" t="s">
        <v>204</v>
      </c>
      <c r="K291" s="84" t="s">
        <v>639</v>
      </c>
      <c r="L291" s="84" t="s">
        <v>669</v>
      </c>
      <c r="M291" s="84" t="s">
        <v>675</v>
      </c>
      <c r="N291" s="86"/>
      <c r="O291" s="86"/>
      <c r="P291" s="87" t="str">
        <f t="shared" si="1"/>
        <v>TJ Leaf</v>
      </c>
      <c r="Q291" s="87" t="str">
        <f t="array" ref="Q291">if((countif(Ghosts!A:A,$P291)+countif(EPS!A:A,$P291))&gt;0,$P291,index(Index_of_Stuff!A:A,match($P291,Index_of_Stuff!C:C,0)))</f>
        <v>T.J. Leaf</v>
      </c>
      <c r="R291" s="87" t="str">
        <f t="array" ref="R291">index(Index_of_Stuff!F:F,match($J291,Index_of_Stuff!H:H,0))</f>
        <v>IND</v>
      </c>
      <c r="S291" s="87" t="str">
        <f t="array" ref="S291">index(Index_of_Stuff!F:F,match($K291,Index_of_Stuff!H:H,0))</f>
        <v>NOP</v>
      </c>
    </row>
    <row r="292">
      <c r="A292" s="84" t="s">
        <v>1481</v>
      </c>
      <c r="B292" s="84" t="s">
        <v>27</v>
      </c>
      <c r="C292" s="84" t="s">
        <v>1482</v>
      </c>
      <c r="D292" s="84" t="s">
        <v>589</v>
      </c>
      <c r="E292" s="84" t="s">
        <v>1483</v>
      </c>
      <c r="F292" s="84">
        <v>21.2</v>
      </c>
      <c r="G292" s="84">
        <v>9.0</v>
      </c>
      <c r="H292" s="85">
        <v>5500.0</v>
      </c>
      <c r="I292" s="84" t="s">
        <v>648</v>
      </c>
      <c r="J292" s="84" t="s">
        <v>566</v>
      </c>
      <c r="K292" s="84" t="s">
        <v>172</v>
      </c>
      <c r="L292" s="84"/>
      <c r="M292" s="84"/>
      <c r="N292" s="86"/>
      <c r="O292" s="86"/>
      <c r="P292" s="87" t="str">
        <f t="shared" si="1"/>
        <v>T.J. McConnell</v>
      </c>
      <c r="Q292" s="87" t="str">
        <f t="array" ref="Q292">if((countif(Ghosts!A:A,$P292)+countif(EPS!A:A,$P292))&gt;0,$P292,index(Index_of_Stuff!A:A,match($P292,Index_of_Stuff!C:C,0)))</f>
        <v>T.J. McConnell</v>
      </c>
      <c r="R292" s="87" t="str">
        <f t="array" ref="R292">index(Index_of_Stuff!F:F,match($J292,Index_of_Stuff!H:H,0))</f>
        <v>PHI</v>
      </c>
      <c r="S292" s="87" t="str">
        <f t="array" ref="S292">index(Index_of_Stuff!F:F,match($K292,Index_of_Stuff!H:H,0))</f>
        <v>UTA</v>
      </c>
    </row>
    <row r="293">
      <c r="A293" s="84" t="s">
        <v>1484</v>
      </c>
      <c r="B293" s="84" t="s">
        <v>28</v>
      </c>
      <c r="C293" s="84" t="s">
        <v>1485</v>
      </c>
      <c r="D293" s="84" t="s">
        <v>340</v>
      </c>
      <c r="E293" s="84" t="s">
        <v>1486</v>
      </c>
      <c r="F293" s="84">
        <v>1.6</v>
      </c>
      <c r="G293" s="84">
        <v>7.0</v>
      </c>
      <c r="H293" s="85">
        <v>3000.0</v>
      </c>
      <c r="I293" s="84" t="s">
        <v>663</v>
      </c>
      <c r="J293" s="84" t="s">
        <v>329</v>
      </c>
      <c r="K293" s="84" t="s">
        <v>512</v>
      </c>
      <c r="L293" s="86"/>
      <c r="M293" s="86"/>
      <c r="N293" s="86"/>
      <c r="O293" s="86"/>
      <c r="P293" s="87" t="str">
        <f t="shared" si="1"/>
        <v>Terrance Ferguson</v>
      </c>
      <c r="Q293" s="87" t="str">
        <f t="array" ref="Q293">if((countif(Ghosts!A:A,$P293)+countif(EPS!A:A,$P293))&gt;0,$P293,index(Index_of_Stuff!A:A,match($P293,Index_of_Stuff!C:C,0)))</f>
        <v>Terrance Ferguson</v>
      </c>
      <c r="R293" s="87" t="str">
        <f t="array" ref="R293">index(Index_of_Stuff!F:F,match($J293,Index_of_Stuff!H:H,0))</f>
        <v>OKC</v>
      </c>
      <c r="S293" s="87" t="str">
        <f t="array" ref="S293">index(Index_of_Stuff!F:F,match($K293,Index_of_Stuff!H:H,0))</f>
        <v>SAC</v>
      </c>
    </row>
    <row r="294">
      <c r="A294" s="84" t="s">
        <v>1487</v>
      </c>
      <c r="B294" s="84" t="s">
        <v>29</v>
      </c>
      <c r="C294" s="84" t="s">
        <v>1488</v>
      </c>
      <c r="D294" s="84" t="s">
        <v>422</v>
      </c>
      <c r="E294" s="84" t="s">
        <v>1489</v>
      </c>
      <c r="F294" s="84">
        <v>17.3</v>
      </c>
      <c r="G294" s="84">
        <v>10.0</v>
      </c>
      <c r="H294" s="85">
        <v>3500.0</v>
      </c>
      <c r="I294" s="84" t="s">
        <v>648</v>
      </c>
      <c r="J294" s="84" t="s">
        <v>172</v>
      </c>
      <c r="K294" s="84" t="s">
        <v>566</v>
      </c>
      <c r="L294" s="84"/>
      <c r="M294" s="84"/>
      <c r="N294" s="86"/>
      <c r="O294" s="86"/>
      <c r="P294" s="87" t="str">
        <f t="shared" si="1"/>
        <v>Thabo Sefolosha</v>
      </c>
      <c r="Q294" s="87" t="str">
        <f t="array" ref="Q294">if((countif(Ghosts!A:A,$P294)+countif(EPS!A:A,$P294))&gt;0,$P294,index(Index_of_Stuff!A:A,match($P294,Index_of_Stuff!C:C,0)))</f>
        <v>Thabo Sefolosha</v>
      </c>
      <c r="R294" s="87" t="str">
        <f t="array" ref="R294">index(Index_of_Stuff!F:F,match($J294,Index_of_Stuff!H:H,0))</f>
        <v>UTA</v>
      </c>
      <c r="S294" s="87" t="str">
        <f t="array" ref="S294">index(Index_of_Stuff!F:F,match($K294,Index_of_Stuff!H:H,0))</f>
        <v>PHI</v>
      </c>
    </row>
    <row r="295">
      <c r="A295" s="84" t="s">
        <v>1490</v>
      </c>
      <c r="B295" s="84" t="s">
        <v>30</v>
      </c>
      <c r="C295" s="84" t="s">
        <v>1491</v>
      </c>
      <c r="D295" s="84" t="s">
        <v>207</v>
      </c>
      <c r="E295" s="84" t="s">
        <v>1097</v>
      </c>
      <c r="F295" s="84">
        <v>29.1</v>
      </c>
      <c r="G295" s="84">
        <v>10.0</v>
      </c>
      <c r="H295" s="85">
        <v>6100.0</v>
      </c>
      <c r="I295" s="84" t="s">
        <v>638</v>
      </c>
      <c r="J295" s="84" t="s">
        <v>204</v>
      </c>
      <c r="K295" s="84" t="s">
        <v>639</v>
      </c>
      <c r="L295" s="84"/>
      <c r="M295" s="84"/>
      <c r="N295" s="86"/>
      <c r="O295" s="86"/>
      <c r="P295" s="87" t="str">
        <f t="shared" si="1"/>
        <v>Thaddeus Young</v>
      </c>
      <c r="Q295" s="87" t="str">
        <f t="array" ref="Q295">if((countif(Ghosts!A:A,$P295)+countif(EPS!A:A,$P295))&gt;0,$P295,index(Index_of_Stuff!A:A,match($P295,Index_of_Stuff!C:C,0)))</f>
        <v>Thaddeus Young</v>
      </c>
      <c r="R295" s="87" t="str">
        <f t="array" ref="R295">index(Index_of_Stuff!F:F,match($J295,Index_of_Stuff!H:H,0))</f>
        <v>IND</v>
      </c>
      <c r="S295" s="87" t="str">
        <f t="array" ref="S295">index(Index_of_Stuff!F:F,match($K295,Index_of_Stuff!H:H,0))</f>
        <v>NOP</v>
      </c>
    </row>
    <row r="296">
      <c r="A296" s="84" t="s">
        <v>1492</v>
      </c>
      <c r="B296" s="84" t="s">
        <v>31</v>
      </c>
      <c r="C296" s="84" t="s">
        <v>1493</v>
      </c>
      <c r="D296" s="84" t="s">
        <v>574</v>
      </c>
      <c r="E296" s="84" t="s">
        <v>1494</v>
      </c>
      <c r="F296" s="84">
        <v>11.9</v>
      </c>
      <c r="G296" s="84">
        <v>9.0</v>
      </c>
      <c r="H296" s="85">
        <v>3300.0</v>
      </c>
      <c r="I296" s="84" t="s">
        <v>695</v>
      </c>
      <c r="J296" s="84" t="s">
        <v>565</v>
      </c>
      <c r="K296" s="84" t="s">
        <v>38</v>
      </c>
      <c r="L296" s="86"/>
      <c r="M296" s="86"/>
      <c r="N296" s="86"/>
      <c r="O296" s="86"/>
      <c r="P296" s="87" t="str">
        <f t="shared" si="1"/>
        <v>Thon Maker</v>
      </c>
      <c r="Q296" s="87" t="str">
        <f t="array" ref="Q296">if((countif(Ghosts!A:A,$P296)+countif(EPS!A:A,$P296))&gt;0,$P296,index(Index_of_Stuff!A:A,match($P296,Index_of_Stuff!C:C,0)))</f>
        <v>Thon Maker</v>
      </c>
      <c r="R296" s="87" t="str">
        <f t="array" ref="R296">index(Index_of_Stuff!F:F,match($J296,Index_of_Stuff!H:H,0))</f>
        <v>MIL</v>
      </c>
      <c r="S296" s="87" t="str">
        <f t="array" ref="S296">index(Index_of_Stuff!F:F,match($K296,Index_of_Stuff!H:H,0))</f>
        <v>CLE</v>
      </c>
    </row>
    <row r="297">
      <c r="A297" s="84" t="s">
        <v>1495</v>
      </c>
      <c r="B297" s="84" t="s">
        <v>27</v>
      </c>
      <c r="C297" s="84" t="s">
        <v>1496</v>
      </c>
      <c r="D297" s="84" t="s">
        <v>442</v>
      </c>
      <c r="E297" s="84" t="s">
        <v>1497</v>
      </c>
      <c r="F297" s="84">
        <v>13.6</v>
      </c>
      <c r="G297" s="84">
        <v>9.0</v>
      </c>
      <c r="H297" s="85">
        <v>4000.0</v>
      </c>
      <c r="I297" s="84" t="s">
        <v>723</v>
      </c>
      <c r="J297" s="84" t="s">
        <v>400</v>
      </c>
      <c r="K297" s="84" t="s">
        <v>475</v>
      </c>
      <c r="L297" s="84"/>
      <c r="M297" s="84"/>
      <c r="N297" s="86"/>
      <c r="O297" s="86"/>
      <c r="P297" s="87" t="str">
        <f t="shared" si="1"/>
        <v>Tim Frazier</v>
      </c>
      <c r="Q297" s="87" t="str">
        <f t="array" ref="Q297">if((countif(Ghosts!A:A,$P297)+countif(EPS!A:A,$P297))&gt;0,$P297,index(Index_of_Stuff!A:A,match($P297,Index_of_Stuff!C:C,0)))</f>
        <v>Tim Frazier</v>
      </c>
      <c r="R297" s="87" t="str">
        <f t="array" ref="R297">index(Index_of_Stuff!F:F,match($J297,Index_of_Stuff!H:H,0))</f>
        <v>WAS</v>
      </c>
      <c r="S297" s="87" t="str">
        <f t="array" ref="S297">index(Index_of_Stuff!F:F,match($K297,Index_of_Stuff!H:H,0))</f>
        <v>DAL</v>
      </c>
    </row>
    <row r="298">
      <c r="A298" s="84" t="s">
        <v>1498</v>
      </c>
      <c r="B298" s="84" t="s">
        <v>28</v>
      </c>
      <c r="C298" s="84" t="s">
        <v>1496</v>
      </c>
      <c r="D298" s="84" t="s">
        <v>1387</v>
      </c>
      <c r="E298" s="84" t="s">
        <v>1499</v>
      </c>
      <c r="F298" s="84">
        <v>26.5</v>
      </c>
      <c r="G298" s="84">
        <v>9.0</v>
      </c>
      <c r="H298" s="85">
        <v>6000.0</v>
      </c>
      <c r="I298" s="84" t="s">
        <v>785</v>
      </c>
      <c r="J298" s="84" t="s">
        <v>787</v>
      </c>
      <c r="K298" s="84" t="s">
        <v>786</v>
      </c>
      <c r="L298" s="84"/>
      <c r="M298" s="84"/>
      <c r="N298" s="86"/>
      <c r="O298" s="86"/>
      <c r="P298" s="87" t="str">
        <f t="shared" si="1"/>
        <v>Tim Hardaway Jr.</v>
      </c>
      <c r="Q298" s="87" t="str">
        <f t="array" ref="Q298">if((countif(Ghosts!A:A,$P298)+countif(EPS!A:A,$P298))&gt;0,$P298,index(Index_of_Stuff!A:A,match($P298,Index_of_Stuff!C:C,0)))</f>
        <v>Tim Hardaway</v>
      </c>
      <c r="R298" s="87" t="str">
        <f t="array" ref="R298">index(Index_of_Stuff!F:F,match($J298,Index_of_Stuff!H:H,0))</f>
        <v>NYK</v>
      </c>
      <c r="S298" s="87" t="str">
        <f t="array" ref="S298">index(Index_of_Stuff!F:F,match($K298,Index_of_Stuff!H:H,0))</f>
        <v>CHO</v>
      </c>
    </row>
    <row r="299">
      <c r="A299" s="84" t="s">
        <v>1500</v>
      </c>
      <c r="B299" s="84" t="s">
        <v>31</v>
      </c>
      <c r="C299" s="84" t="s">
        <v>1501</v>
      </c>
      <c r="D299" s="84" t="s">
        <v>115</v>
      </c>
      <c r="E299" s="84" t="s">
        <v>1502</v>
      </c>
      <c r="F299" s="84">
        <v>11.3</v>
      </c>
      <c r="G299" s="84">
        <v>10.0</v>
      </c>
      <c r="H299" s="85">
        <v>3100.0</v>
      </c>
      <c r="I299" s="84" t="s">
        <v>652</v>
      </c>
      <c r="J299" s="84" t="s">
        <v>653</v>
      </c>
      <c r="K299" s="84" t="s">
        <v>493</v>
      </c>
      <c r="L299" s="84"/>
      <c r="M299" s="84"/>
      <c r="N299" s="86"/>
      <c r="O299" s="86"/>
      <c r="P299" s="87" t="str">
        <f t="shared" si="1"/>
        <v>Timofey Mozgov</v>
      </c>
      <c r="Q299" s="87" t="str">
        <f t="array" ref="Q299">if((countif(Ghosts!A:A,$P299)+countif(EPS!A:A,$P299))&gt;0,$P299,index(Index_of_Stuff!A:A,match($P299,Index_of_Stuff!C:C,0)))</f>
        <v>Timofey Mozgov</v>
      </c>
      <c r="R299" s="87" t="str">
        <f t="array" ref="R299">index(Index_of_Stuff!F:F,match($J299,Index_of_Stuff!H:H,0))</f>
        <v>BRK</v>
      </c>
      <c r="S299" s="87" t="str">
        <f t="array" ref="S299">index(Index_of_Stuff!F:F,match($K299,Index_of_Stuff!H:H,0))</f>
        <v>DEN</v>
      </c>
    </row>
    <row r="300">
      <c r="A300" s="84" t="s">
        <v>1503</v>
      </c>
      <c r="B300" s="84" t="s">
        <v>28</v>
      </c>
      <c r="C300" s="84" t="s">
        <v>1504</v>
      </c>
      <c r="D300" s="84" t="s">
        <v>591</v>
      </c>
      <c r="E300" s="84" t="s">
        <v>1505</v>
      </c>
      <c r="F300" s="84">
        <v>9.7</v>
      </c>
      <c r="G300" s="84">
        <v>8.0</v>
      </c>
      <c r="H300" s="85">
        <v>3000.0</v>
      </c>
      <c r="I300" s="84" t="s">
        <v>648</v>
      </c>
      <c r="J300" s="84" t="s">
        <v>566</v>
      </c>
      <c r="K300" s="84" t="s">
        <v>172</v>
      </c>
      <c r="L300" s="84"/>
      <c r="M300" s="84"/>
      <c r="N300" s="86"/>
      <c r="O300" s="86"/>
      <c r="P300" s="87" t="str">
        <f t="shared" si="1"/>
        <v>Timothe Luwawu-Cabarrot</v>
      </c>
      <c r="Q300" s="87" t="str">
        <f t="array" ref="Q300">if((countif(Ghosts!A:A,$P300)+countif(EPS!A:A,$P300))&gt;0,$P300,index(Index_of_Stuff!A:A,match($P300,Index_of_Stuff!C:C,0)))</f>
        <v>Timothe Luwawu-Cabarrot</v>
      </c>
      <c r="R300" s="87" t="str">
        <f t="array" ref="R300">index(Index_of_Stuff!F:F,match($J300,Index_of_Stuff!H:H,0))</f>
        <v>PHI</v>
      </c>
      <c r="S300" s="87" t="str">
        <f t="array" ref="S300">index(Index_of_Stuff!F:F,match($K300,Index_of_Stuff!H:H,0))</f>
        <v>UTA</v>
      </c>
    </row>
    <row r="301">
      <c r="A301" s="84" t="s">
        <v>1506</v>
      </c>
      <c r="B301" s="84" t="s">
        <v>27</v>
      </c>
      <c r="C301" s="84" t="s">
        <v>1507</v>
      </c>
      <c r="D301" s="84" t="s">
        <v>448</v>
      </c>
      <c r="E301" s="84" t="s">
        <v>1508</v>
      </c>
      <c r="F301" s="84">
        <v>8.4</v>
      </c>
      <c r="G301" s="84">
        <v>5.0</v>
      </c>
      <c r="H301" s="85">
        <v>3000.0</v>
      </c>
      <c r="I301" s="84" t="s">
        <v>723</v>
      </c>
      <c r="J301" s="84" t="s">
        <v>400</v>
      </c>
      <c r="K301" s="84" t="s">
        <v>475</v>
      </c>
      <c r="L301" s="86"/>
      <c r="M301" s="86"/>
      <c r="N301" s="86"/>
      <c r="O301" s="86"/>
      <c r="P301" s="87" t="str">
        <f t="shared" si="1"/>
        <v>Tomas Satoransky</v>
      </c>
      <c r="Q301" s="87" t="str">
        <f t="array" ref="Q301">if((countif(Ghosts!A:A,$P301)+countif(EPS!A:A,$P301))&gt;0,$P301,index(Index_of_Stuff!A:A,match($P301,Index_of_Stuff!C:C,0)))</f>
        <v>Tomas Satoransky</v>
      </c>
      <c r="R301" s="87" t="str">
        <f t="array" ref="R301">index(Index_of_Stuff!F:F,match($J301,Index_of_Stuff!H:H,0))</f>
        <v>WAS</v>
      </c>
      <c r="S301" s="87" t="str">
        <f t="array" ref="S301">index(Index_of_Stuff!F:F,match($K301,Index_of_Stuff!H:H,0))</f>
        <v>DAL</v>
      </c>
    </row>
    <row r="302">
      <c r="A302" s="84" t="s">
        <v>1509</v>
      </c>
      <c r="B302" s="84" t="s">
        <v>29</v>
      </c>
      <c r="C302" s="84" t="s">
        <v>646</v>
      </c>
      <c r="D302" s="84" t="s">
        <v>537</v>
      </c>
      <c r="E302" s="84" t="s">
        <v>681</v>
      </c>
      <c r="F302" s="84">
        <v>9.4</v>
      </c>
      <c r="G302" s="84">
        <v>10.0</v>
      </c>
      <c r="H302" s="85">
        <v>3300.0</v>
      </c>
      <c r="I302" s="84" t="s">
        <v>638</v>
      </c>
      <c r="J302" s="84" t="s">
        <v>639</v>
      </c>
      <c r="K302" s="84" t="s">
        <v>204</v>
      </c>
      <c r="L302" s="84"/>
      <c r="M302" s="84"/>
      <c r="N302" s="86"/>
      <c r="O302" s="86"/>
      <c r="P302" s="87" t="str">
        <f t="shared" si="1"/>
        <v>Tony Allen</v>
      </c>
      <c r="Q302" s="87" t="str">
        <f t="array" ref="Q302">if((countif(Ghosts!A:A,$P302)+countif(EPS!A:A,$P302))&gt;0,$P302,index(Index_of_Stuff!A:A,match($P302,Index_of_Stuff!C:C,0)))</f>
        <v>Tony Allen</v>
      </c>
      <c r="R302" s="87" t="str">
        <f t="array" ref="R302">index(Index_of_Stuff!F:F,match($J302,Index_of_Stuff!H:H,0))</f>
        <v>NOP</v>
      </c>
      <c r="S302" s="87" t="str">
        <f t="array" ref="S302">index(Index_of_Stuff!F:F,match($K302,Index_of_Stuff!H:H,0))</f>
        <v>IND</v>
      </c>
    </row>
    <row r="303">
      <c r="A303" s="84" t="s">
        <v>1510</v>
      </c>
      <c r="B303" s="84" t="s">
        <v>27</v>
      </c>
      <c r="C303" s="84" t="s">
        <v>646</v>
      </c>
      <c r="D303" s="84" t="s">
        <v>397</v>
      </c>
      <c r="E303" s="84" t="s">
        <v>1511</v>
      </c>
      <c r="F303" s="84">
        <v>19.4</v>
      </c>
      <c r="G303" s="84">
        <v>63.0</v>
      </c>
      <c r="H303" s="85">
        <v>3300.0</v>
      </c>
      <c r="I303" s="84" t="s">
        <v>643</v>
      </c>
      <c r="J303" s="84" t="s">
        <v>644</v>
      </c>
      <c r="K303" s="84" t="s">
        <v>235</v>
      </c>
      <c r="L303" s="84" t="s">
        <v>669</v>
      </c>
      <c r="M303" s="84" t="s">
        <v>1159</v>
      </c>
      <c r="N303" s="86"/>
      <c r="O303" s="86"/>
      <c r="P303" s="87" t="str">
        <f t="shared" si="1"/>
        <v>Tony Parker</v>
      </c>
      <c r="Q303" s="87" t="str">
        <f t="array" ref="Q303">if((countif(Ghosts!A:A,$P303)+countif(EPS!A:A,$P303))&gt;0,$P303,index(Index_of_Stuff!A:A,match($P303,Index_of_Stuff!C:C,0)))</f>
        <v>Tony Parker</v>
      </c>
      <c r="R303" s="87" t="str">
        <f t="array" ref="R303">index(Index_of_Stuff!F:F,match($J303,Index_of_Stuff!H:H,0))</f>
        <v>SAS</v>
      </c>
      <c r="S303" s="87" t="str">
        <f t="array" ref="S303">index(Index_of_Stuff!F:F,match($K303,Index_of_Stuff!H:H,0))</f>
        <v>LAC</v>
      </c>
    </row>
    <row r="304">
      <c r="A304" s="84" t="s">
        <v>1512</v>
      </c>
      <c r="B304" s="84" t="s">
        <v>28</v>
      </c>
      <c r="C304" s="84" t="s">
        <v>646</v>
      </c>
      <c r="D304" s="84" t="s">
        <v>570</v>
      </c>
      <c r="E304" s="84" t="s">
        <v>1513</v>
      </c>
      <c r="F304" s="84">
        <v>17.7</v>
      </c>
      <c r="G304" s="84">
        <v>9.0</v>
      </c>
      <c r="H304" s="85">
        <v>4000.0</v>
      </c>
      <c r="I304" s="84" t="s">
        <v>695</v>
      </c>
      <c r="J304" s="84" t="s">
        <v>565</v>
      </c>
      <c r="K304" s="84" t="s">
        <v>38</v>
      </c>
      <c r="L304" s="86"/>
      <c r="M304" s="86"/>
      <c r="N304" s="86"/>
      <c r="O304" s="86"/>
      <c r="P304" s="87" t="str">
        <f t="shared" si="1"/>
        <v>Tony Snell</v>
      </c>
      <c r="Q304" s="87" t="str">
        <f t="array" ref="Q304">if((countif(Ghosts!A:A,$P304)+countif(EPS!A:A,$P304))&gt;0,$P304,index(Index_of_Stuff!A:A,match($P304,Index_of_Stuff!C:C,0)))</f>
        <v>Tony Snell</v>
      </c>
      <c r="R304" s="87" t="str">
        <f t="array" ref="R304">index(Index_of_Stuff!F:F,match($J304,Index_of_Stuff!H:H,0))</f>
        <v>MIL</v>
      </c>
      <c r="S304" s="87" t="str">
        <f t="array" ref="S304">index(Index_of_Stuff!F:F,match($K304,Index_of_Stuff!H:H,0))</f>
        <v>CLE</v>
      </c>
    </row>
    <row r="305">
      <c r="A305" s="84" t="s">
        <v>1514</v>
      </c>
      <c r="B305" s="84" t="s">
        <v>29</v>
      </c>
      <c r="C305" s="84" t="s">
        <v>1515</v>
      </c>
      <c r="D305" s="84" t="s">
        <v>507</v>
      </c>
      <c r="E305" s="84" t="s">
        <v>1516</v>
      </c>
      <c r="F305" s="84">
        <v>0.0</v>
      </c>
      <c r="G305" s="84">
        <v>0.0</v>
      </c>
      <c r="H305" s="85">
        <v>3000.0</v>
      </c>
      <c r="I305" s="84" t="s">
        <v>652</v>
      </c>
      <c r="J305" s="84" t="s">
        <v>493</v>
      </c>
      <c r="K305" s="84" t="s">
        <v>653</v>
      </c>
      <c r="L305" s="84"/>
      <c r="M305" s="84"/>
      <c r="N305" s="86"/>
      <c r="O305" s="86"/>
      <c r="P305" s="87" t="str">
        <f t="shared" si="1"/>
        <v>Torrey Craig</v>
      </c>
      <c r="Q305" s="87" t="str">
        <f t="array" ref="Q305">if((countif(Ghosts!A:A,$P305)+countif(EPS!A:A,$P305))&gt;0,$P305,index(Index_of_Stuff!A:A,match($P305,Index_of_Stuff!C:C,0)))</f>
        <v>Torrey Craig</v>
      </c>
      <c r="R305" s="87" t="str">
        <f t="array" ref="R305">index(Index_of_Stuff!F:F,match($J305,Index_of_Stuff!H:H,0))</f>
        <v>DEN</v>
      </c>
      <c r="S305" s="87" t="str">
        <f t="array" ref="S305">index(Index_of_Stuff!F:F,match($K305,Index_of_Stuff!H:H,0))</f>
        <v>BRK</v>
      </c>
    </row>
    <row r="306">
      <c r="A306" s="84" t="s">
        <v>1517</v>
      </c>
      <c r="B306" s="84" t="s">
        <v>28</v>
      </c>
      <c r="C306" s="84" t="s">
        <v>1518</v>
      </c>
      <c r="D306" s="84" t="s">
        <v>122</v>
      </c>
      <c r="E306" s="84" t="s">
        <v>1519</v>
      </c>
      <c r="F306" s="84">
        <v>11.7</v>
      </c>
      <c r="G306" s="84">
        <v>9.0</v>
      </c>
      <c r="H306" s="85">
        <v>3000.0</v>
      </c>
      <c r="I306" s="84" t="s">
        <v>785</v>
      </c>
      <c r="J306" s="84" t="s">
        <v>786</v>
      </c>
      <c r="K306" s="84" t="s">
        <v>787</v>
      </c>
      <c r="L306" s="84"/>
      <c r="M306" s="84"/>
      <c r="N306" s="86"/>
      <c r="O306" s="86"/>
      <c r="P306" s="87" t="str">
        <f t="shared" si="1"/>
        <v>Treveon Graham</v>
      </c>
      <c r="Q306" s="87" t="str">
        <f t="array" ref="Q306">if((countif(Ghosts!A:A,$P306)+countif(EPS!A:A,$P306))&gt;0,$P306,index(Index_of_Stuff!A:A,match($P306,Index_of_Stuff!C:C,0)))</f>
        <v>Treveon Graham</v>
      </c>
      <c r="R306" s="87" t="str">
        <f t="array" ref="R306">index(Index_of_Stuff!F:F,match($J306,Index_of_Stuff!H:H,0))</f>
        <v>CHO</v>
      </c>
      <c r="S306" s="87" t="str">
        <f t="array" ref="S306">index(Index_of_Stuff!F:F,match($K306,Index_of_Stuff!H:H,0))</f>
        <v>NYK</v>
      </c>
    </row>
    <row r="307">
      <c r="A307" s="84" t="s">
        <v>1520</v>
      </c>
      <c r="B307" s="84" t="s">
        <v>30</v>
      </c>
      <c r="C307" s="84" t="s">
        <v>1521</v>
      </c>
      <c r="D307" s="84" t="s">
        <v>121</v>
      </c>
      <c r="E307" s="84" t="s">
        <v>1522</v>
      </c>
      <c r="F307" s="84">
        <v>21.9</v>
      </c>
      <c r="G307" s="84">
        <v>8.0</v>
      </c>
      <c r="H307" s="85">
        <v>4000.0</v>
      </c>
      <c r="I307" s="84" t="s">
        <v>652</v>
      </c>
      <c r="J307" s="84" t="s">
        <v>653</v>
      </c>
      <c r="K307" s="84" t="s">
        <v>493</v>
      </c>
      <c r="L307" s="84" t="s">
        <v>669</v>
      </c>
      <c r="M307" s="84" t="s">
        <v>1523</v>
      </c>
      <c r="N307" s="86"/>
      <c r="O307" s="86"/>
      <c r="P307" s="87" t="str">
        <f t="shared" si="1"/>
        <v>Trevor Booker</v>
      </c>
      <c r="Q307" s="87" t="str">
        <f t="array" ref="Q307">if((countif(Ghosts!A:A,$P307)+countif(EPS!A:A,$P307))&gt;0,$P307,index(Index_of_Stuff!A:A,match($P307,Index_of_Stuff!C:C,0)))</f>
        <v>Trevor Booker</v>
      </c>
      <c r="R307" s="87" t="str">
        <f t="array" ref="R307">index(Index_of_Stuff!F:F,match($J307,Index_of_Stuff!H:H,0))</f>
        <v>BRK</v>
      </c>
      <c r="S307" s="87" t="str">
        <f t="array" ref="S307">index(Index_of_Stuff!F:F,match($K307,Index_of_Stuff!H:H,0))</f>
        <v>DEN</v>
      </c>
    </row>
    <row r="308">
      <c r="A308" s="84" t="s">
        <v>1524</v>
      </c>
      <c r="B308" s="84" t="s">
        <v>30</v>
      </c>
      <c r="C308" s="84" t="s">
        <v>1525</v>
      </c>
      <c r="D308" s="84" t="s">
        <v>508</v>
      </c>
      <c r="E308" s="84" t="s">
        <v>1526</v>
      </c>
      <c r="F308" s="84">
        <v>6.2</v>
      </c>
      <c r="G308" s="84">
        <v>6.0</v>
      </c>
      <c r="H308" s="85">
        <v>3000.0</v>
      </c>
      <c r="I308" s="84" t="s">
        <v>652</v>
      </c>
      <c r="J308" s="84" t="s">
        <v>493</v>
      </c>
      <c r="K308" s="84" t="s">
        <v>653</v>
      </c>
      <c r="L308" s="84"/>
      <c r="M308" s="84"/>
      <c r="N308" s="86"/>
      <c r="O308" s="86"/>
      <c r="P308" s="87" t="str">
        <f t="shared" si="1"/>
        <v>Trey Lyles</v>
      </c>
      <c r="Q308" s="87" t="str">
        <f t="array" ref="Q308">if((countif(Ghosts!A:A,$P308)+countif(EPS!A:A,$P308))&gt;0,$P308,index(Index_of_Stuff!A:A,match($P308,Index_of_Stuff!C:C,0)))</f>
        <v>Trey Lyles</v>
      </c>
      <c r="R308" s="87" t="str">
        <f t="array" ref="R308">index(Index_of_Stuff!F:F,match($J308,Index_of_Stuff!H:H,0))</f>
        <v>DEN</v>
      </c>
      <c r="S308" s="87" t="str">
        <f t="array" ref="S308">index(Index_of_Stuff!F:F,match($K308,Index_of_Stuff!H:H,0))</f>
        <v>BRK</v>
      </c>
    </row>
    <row r="309">
      <c r="A309" s="84" t="s">
        <v>1527</v>
      </c>
      <c r="B309" s="84" t="s">
        <v>31</v>
      </c>
      <c r="C309" s="84" t="s">
        <v>1528</v>
      </c>
      <c r="D309" s="84" t="s">
        <v>168</v>
      </c>
      <c r="E309" s="84" t="s">
        <v>1529</v>
      </c>
      <c r="F309" s="84">
        <v>13.7</v>
      </c>
      <c r="G309" s="84">
        <v>8.0</v>
      </c>
      <c r="H309" s="85">
        <v>3400.0</v>
      </c>
      <c r="I309" s="84" t="s">
        <v>695</v>
      </c>
      <c r="J309" s="84" t="s">
        <v>38</v>
      </c>
      <c r="K309" s="84" t="s">
        <v>565</v>
      </c>
      <c r="L309" s="84" t="s">
        <v>669</v>
      </c>
      <c r="M309" s="84" t="s">
        <v>901</v>
      </c>
      <c r="N309" s="86"/>
      <c r="O309" s="86"/>
      <c r="P309" s="87" t="str">
        <f t="shared" si="1"/>
        <v>Tristan Thompson</v>
      </c>
      <c r="Q309" s="87" t="str">
        <f t="array" ref="Q309">if((countif(Ghosts!A:A,$P309)+countif(EPS!A:A,$P309))&gt;0,$P309,index(Index_of_Stuff!A:A,match($P309,Index_of_Stuff!C:C,0)))</f>
        <v>Tristan Thompson</v>
      </c>
      <c r="R309" s="87" t="str">
        <f t="array" ref="R309">index(Index_of_Stuff!F:F,match($J309,Index_of_Stuff!H:H,0))</f>
        <v>CLE</v>
      </c>
      <c r="S309" s="87" t="str">
        <f t="array" ref="S309">index(Index_of_Stuff!F:F,match($K309,Index_of_Stuff!H:H,0))</f>
        <v>MIL</v>
      </c>
    </row>
    <row r="310">
      <c r="A310" s="84" t="s">
        <v>1530</v>
      </c>
      <c r="B310" s="84" t="s">
        <v>30</v>
      </c>
      <c r="C310" s="84" t="s">
        <v>1531</v>
      </c>
      <c r="D310" s="84" t="s">
        <v>509</v>
      </c>
      <c r="E310" s="84" t="s">
        <v>1532</v>
      </c>
      <c r="F310" s="84">
        <v>0.0</v>
      </c>
      <c r="G310" s="84">
        <v>0.0</v>
      </c>
      <c r="H310" s="85">
        <v>3000.0</v>
      </c>
      <c r="I310" s="84" t="s">
        <v>652</v>
      </c>
      <c r="J310" s="84" t="s">
        <v>493</v>
      </c>
      <c r="K310" s="84" t="s">
        <v>653</v>
      </c>
      <c r="L310" s="84"/>
      <c r="M310" s="84"/>
      <c r="N310" s="86"/>
      <c r="O310" s="86"/>
      <c r="P310" s="87" t="str">
        <f t="shared" si="1"/>
        <v>Tyler Lydon</v>
      </c>
      <c r="Q310" s="87" t="str">
        <f t="array" ref="Q310">if((countif(Ghosts!A:A,$P310)+countif(EPS!A:A,$P310))&gt;0,$P310,index(Index_of_Stuff!A:A,match($P310,Index_of_Stuff!C:C,0)))</f>
        <v>Tyler Lydon</v>
      </c>
      <c r="R310" s="87" t="str">
        <f t="array" ref="R310">index(Index_of_Stuff!F:F,match($J310,Index_of_Stuff!H:H,0))</f>
        <v>DEN</v>
      </c>
      <c r="S310" s="87" t="str">
        <f t="array" ref="S310">index(Index_of_Stuff!F:F,match($K310,Index_of_Stuff!H:H,0))</f>
        <v>BRK</v>
      </c>
    </row>
    <row r="311">
      <c r="A311" s="84" t="s">
        <v>1533</v>
      </c>
      <c r="B311" s="84" t="s">
        <v>31</v>
      </c>
      <c r="C311" s="84" t="s">
        <v>1531</v>
      </c>
      <c r="D311" s="84" t="s">
        <v>119</v>
      </c>
      <c r="E311" s="84" t="s">
        <v>784</v>
      </c>
      <c r="F311" s="84">
        <v>12.2</v>
      </c>
      <c r="G311" s="84">
        <v>5.0</v>
      </c>
      <c r="H311" s="85">
        <v>3000.0</v>
      </c>
      <c r="I311" s="84" t="s">
        <v>652</v>
      </c>
      <c r="J311" s="84" t="s">
        <v>653</v>
      </c>
      <c r="K311" s="84" t="s">
        <v>493</v>
      </c>
      <c r="L311" s="86"/>
      <c r="M311" s="86"/>
      <c r="N311" s="86"/>
      <c r="O311" s="86"/>
      <c r="P311" s="87" t="str">
        <f t="shared" si="1"/>
        <v>Tyler Zeller</v>
      </c>
      <c r="Q311" s="87" t="str">
        <f t="array" ref="Q311">if((countif(Ghosts!A:A,$P311)+countif(EPS!A:A,$P311))&gt;0,$P311,index(Index_of_Stuff!A:A,match($P311,Index_of_Stuff!C:C,0)))</f>
        <v>Tyler Zeller</v>
      </c>
      <c r="R311" s="87" t="str">
        <f t="array" ref="R311">index(Index_of_Stuff!F:F,match($J311,Index_of_Stuff!H:H,0))</f>
        <v>BRK</v>
      </c>
      <c r="S311" s="87" t="str">
        <f t="array" ref="S311">index(Index_of_Stuff!F:F,match($K311,Index_of_Stuff!H:H,0))</f>
        <v>DEN</v>
      </c>
    </row>
    <row r="312">
      <c r="A312" s="84" t="s">
        <v>1534</v>
      </c>
      <c r="B312" s="84" t="s">
        <v>28</v>
      </c>
      <c r="C312" s="84" t="s">
        <v>1535</v>
      </c>
      <c r="D312" s="84" t="s">
        <v>282</v>
      </c>
      <c r="E312" s="84" t="s">
        <v>642</v>
      </c>
      <c r="F312" s="84">
        <v>28.1</v>
      </c>
      <c r="G312" s="84">
        <v>10.0</v>
      </c>
      <c r="H312" s="85">
        <v>6200.0</v>
      </c>
      <c r="I312" s="84" t="s">
        <v>674</v>
      </c>
      <c r="J312" s="84" t="s">
        <v>261</v>
      </c>
      <c r="K312" s="84" t="s">
        <v>330</v>
      </c>
      <c r="L312" s="84"/>
      <c r="M312" s="84"/>
      <c r="N312" s="86"/>
      <c r="O312" s="86"/>
      <c r="P312" s="87" t="str">
        <f t="shared" si="1"/>
        <v>Tyreke Evans</v>
      </c>
      <c r="Q312" s="87" t="str">
        <f t="array" ref="Q312">if((countif(Ghosts!A:A,$P312)+countif(EPS!A:A,$P312))&gt;0,$P312,index(Index_of_Stuff!A:A,match($P312,Index_of_Stuff!C:C,0)))</f>
        <v>Tyreke Evans</v>
      </c>
      <c r="R312" s="87" t="str">
        <f t="array" ref="R312">index(Index_of_Stuff!F:F,match($J312,Index_of_Stuff!H:H,0))</f>
        <v>MEM</v>
      </c>
      <c r="S312" s="87" t="str">
        <f t="array" ref="S312">index(Index_of_Stuff!F:F,match($K312,Index_of_Stuff!H:H,0))</f>
        <v>POR</v>
      </c>
    </row>
    <row r="313">
      <c r="A313" s="84" t="s">
        <v>1536</v>
      </c>
      <c r="B313" s="84" t="s">
        <v>28</v>
      </c>
      <c r="C313" s="84" t="s">
        <v>1537</v>
      </c>
      <c r="D313" s="84" t="s">
        <v>209</v>
      </c>
      <c r="E313" s="84" t="s">
        <v>1538</v>
      </c>
      <c r="F313" s="84">
        <v>38.0</v>
      </c>
      <c r="G313" s="84">
        <v>10.0</v>
      </c>
      <c r="H313" s="85">
        <v>7300.0</v>
      </c>
      <c r="I313" s="84" t="s">
        <v>638</v>
      </c>
      <c r="J313" s="84" t="s">
        <v>204</v>
      </c>
      <c r="K313" s="84" t="s">
        <v>639</v>
      </c>
      <c r="L313" s="86"/>
      <c r="M313" s="86"/>
      <c r="N313" s="86"/>
      <c r="O313" s="86"/>
      <c r="P313" s="87" t="str">
        <f t="shared" si="1"/>
        <v>Victor Oladipo</v>
      </c>
      <c r="Q313" s="87" t="str">
        <f t="array" ref="Q313">if((countif(Ghosts!A:A,$P313)+countif(EPS!A:A,$P313))&gt;0,$P313,index(Index_of_Stuff!A:A,match($P313,Index_of_Stuff!C:C,0)))</f>
        <v>Victor Oladipo</v>
      </c>
      <c r="R313" s="87" t="str">
        <f t="array" ref="R313">index(Index_of_Stuff!F:F,match($J313,Index_of_Stuff!H:H,0))</f>
        <v>IND</v>
      </c>
      <c r="S313" s="87" t="str">
        <f t="array" ref="S313">index(Index_of_Stuff!F:F,match($K313,Index_of_Stuff!H:H,0))</f>
        <v>NOP</v>
      </c>
    </row>
    <row r="314">
      <c r="A314" s="84" t="s">
        <v>1539</v>
      </c>
      <c r="B314" s="84" t="s">
        <v>29</v>
      </c>
      <c r="C314" s="84" t="s">
        <v>1540</v>
      </c>
      <c r="D314" s="84" t="s">
        <v>559</v>
      </c>
      <c r="E314" s="84" t="s">
        <v>1541</v>
      </c>
      <c r="F314" s="84">
        <v>5.9</v>
      </c>
      <c r="G314" s="84">
        <v>8.0</v>
      </c>
      <c r="H314" s="85">
        <v>3000.0</v>
      </c>
      <c r="I314" s="84" t="s">
        <v>663</v>
      </c>
      <c r="J314" s="84" t="s">
        <v>512</v>
      </c>
      <c r="K314" s="84" t="s">
        <v>329</v>
      </c>
      <c r="L314" s="86"/>
      <c r="M314" s="86"/>
      <c r="N314" s="86"/>
      <c r="O314" s="86"/>
      <c r="P314" s="87" t="str">
        <f t="shared" si="1"/>
        <v>Vince Carter</v>
      </c>
      <c r="Q314" s="87" t="str">
        <f t="array" ref="Q314">if((countif(Ghosts!A:A,$P314)+countif(EPS!A:A,$P314))&gt;0,$P314,index(Index_of_Stuff!A:A,match($P314,Index_of_Stuff!C:C,0)))</f>
        <v>Vince Carter</v>
      </c>
      <c r="R314" s="87" t="str">
        <f t="array" ref="R314">index(Index_of_Stuff!F:F,match($J314,Index_of_Stuff!H:H,0))</f>
        <v>SAC</v>
      </c>
      <c r="S314" s="87" t="str">
        <f t="array" ref="S314">index(Index_of_Stuff!F:F,match($K314,Index_of_Stuff!H:H,0))</f>
        <v>OKC</v>
      </c>
    </row>
    <row r="315">
      <c r="A315" s="84" t="s">
        <v>1542</v>
      </c>
      <c r="B315" s="84" t="s">
        <v>30</v>
      </c>
      <c r="C315" s="84" t="s">
        <v>1540</v>
      </c>
      <c r="D315" s="84" t="s">
        <v>293</v>
      </c>
      <c r="E315" s="84" t="s">
        <v>1543</v>
      </c>
      <c r="F315" s="84">
        <v>0.0</v>
      </c>
      <c r="G315" s="84">
        <v>0.0</v>
      </c>
      <c r="H315" s="85">
        <v>3000.0</v>
      </c>
      <c r="I315" s="84" t="s">
        <v>674</v>
      </c>
      <c r="J315" s="84" t="s">
        <v>261</v>
      </c>
      <c r="K315" s="84" t="s">
        <v>330</v>
      </c>
      <c r="L315" s="86"/>
      <c r="M315" s="86"/>
      <c r="N315" s="86"/>
      <c r="O315" s="86"/>
      <c r="P315" s="87" t="str">
        <f t="shared" si="1"/>
        <v>Vince Hunter</v>
      </c>
      <c r="Q315" s="87" t="str">
        <f t="array" ref="Q315">if((countif(Ghosts!A:A,$P315)+countif(EPS!A:A,$P315))&gt;0,$P315,index(Index_of_Stuff!A:A,match($P315,Index_of_Stuff!C:C,0)))</f>
        <v>Vince Hunter</v>
      </c>
      <c r="R315" s="87" t="str">
        <f t="array" ref="R315">index(Index_of_Stuff!F:F,match($J315,Index_of_Stuff!H:H,0))</f>
        <v>MEM</v>
      </c>
      <c r="S315" s="87" t="str">
        <f t="array" ref="S315">index(Index_of_Stuff!F:F,match($K315,Index_of_Stuff!H:H,0))</f>
        <v>POR</v>
      </c>
    </row>
    <row r="316">
      <c r="A316" s="84" t="s">
        <v>1544</v>
      </c>
      <c r="B316" s="84" t="s">
        <v>27</v>
      </c>
      <c r="C316" s="84" t="s">
        <v>921</v>
      </c>
      <c r="D316" s="84" t="s">
        <v>1392</v>
      </c>
      <c r="E316" s="84" t="s">
        <v>1545</v>
      </c>
      <c r="F316" s="84">
        <v>8.7</v>
      </c>
      <c r="G316" s="84">
        <v>33.0</v>
      </c>
      <c r="H316" s="85">
        <v>3000.0</v>
      </c>
      <c r="I316" s="84" t="s">
        <v>674</v>
      </c>
      <c r="J316" s="84" t="s">
        <v>330</v>
      </c>
      <c r="K316" s="84" t="s">
        <v>261</v>
      </c>
      <c r="L316" s="84" t="s">
        <v>669</v>
      </c>
      <c r="M316" s="84" t="s">
        <v>1546</v>
      </c>
      <c r="N316" s="86"/>
      <c r="O316" s="86"/>
      <c r="P316" s="87" t="str">
        <f t="shared" si="1"/>
        <v>Wade Baldwin IV</v>
      </c>
      <c r="Q316" s="87" t="str">
        <f t="array" ref="Q316">if((countif(Ghosts!A:A,$P316)+countif(EPS!A:A,$P316))&gt;0,$P316,index(Index_of_Stuff!A:A,match($P316,Index_of_Stuff!C:C,0)))</f>
        <v>Wade Baldwin</v>
      </c>
      <c r="R316" s="87" t="str">
        <f t="array" ref="R316">index(Index_of_Stuff!F:F,match($J316,Index_of_Stuff!H:H,0))</f>
        <v>POR</v>
      </c>
      <c r="S316" s="87" t="str">
        <f t="array" ref="S316">index(Index_of_Stuff!F:F,match($K316,Index_of_Stuff!H:H,0))</f>
        <v>MEM</v>
      </c>
    </row>
    <row r="317">
      <c r="A317" s="84" t="s">
        <v>1547</v>
      </c>
      <c r="B317" s="84" t="s">
        <v>28</v>
      </c>
      <c r="C317" s="84" t="s">
        <v>1548</v>
      </c>
      <c r="D317" s="84" t="s">
        <v>294</v>
      </c>
      <c r="E317" s="84" t="s">
        <v>1549</v>
      </c>
      <c r="F317" s="84">
        <v>8.5</v>
      </c>
      <c r="G317" s="84">
        <v>14.0</v>
      </c>
      <c r="H317" s="85">
        <v>3100.0</v>
      </c>
      <c r="I317" s="84" t="s">
        <v>674</v>
      </c>
      <c r="J317" s="84" t="s">
        <v>261</v>
      </c>
      <c r="K317" s="84" t="s">
        <v>330</v>
      </c>
      <c r="L317" s="84" t="s">
        <v>669</v>
      </c>
      <c r="M317" s="84" t="s">
        <v>1159</v>
      </c>
      <c r="N317" s="86"/>
      <c r="O317" s="86"/>
      <c r="P317" s="87" t="str">
        <f t="shared" si="1"/>
        <v>Wayne Selden</v>
      </c>
      <c r="Q317" s="87" t="str">
        <f t="array" ref="Q317">if((countif(Ghosts!A:A,$P317)+countif(EPS!A:A,$P317))&gt;0,$P317,index(Index_of_Stuff!A:A,match($P317,Index_of_Stuff!C:C,0)))</f>
        <v>Wayne Selden</v>
      </c>
      <c r="R317" s="87" t="str">
        <f t="array" ref="R317">index(Index_of_Stuff!F:F,match($J317,Index_of_Stuff!H:H,0))</f>
        <v>MEM</v>
      </c>
      <c r="S317" s="87" t="str">
        <f t="array" ref="S317">index(Index_of_Stuff!F:F,match($K317,Index_of_Stuff!H:H,0))</f>
        <v>POR</v>
      </c>
    </row>
    <row r="318">
      <c r="A318" s="84" t="s">
        <v>1550</v>
      </c>
      <c r="B318" s="84" t="s">
        <v>29</v>
      </c>
      <c r="C318" s="84" t="s">
        <v>1551</v>
      </c>
      <c r="D318" s="84" t="s">
        <v>247</v>
      </c>
      <c r="E318" s="84" t="s">
        <v>685</v>
      </c>
      <c r="F318" s="84">
        <v>14.5</v>
      </c>
      <c r="G318" s="84">
        <v>9.0</v>
      </c>
      <c r="H318" s="85">
        <v>4400.0</v>
      </c>
      <c r="I318" s="84" t="s">
        <v>643</v>
      </c>
      <c r="J318" s="84" t="s">
        <v>235</v>
      </c>
      <c r="K318" s="84" t="s">
        <v>644</v>
      </c>
      <c r="L318" s="84"/>
      <c r="M318" s="84"/>
      <c r="N318" s="86"/>
      <c r="O318" s="86"/>
      <c r="P318" s="87" t="str">
        <f t="shared" si="1"/>
        <v>Wesley Johnson</v>
      </c>
      <c r="Q318" s="87" t="str">
        <f t="array" ref="Q318">if((countif(Ghosts!A:A,$P318)+countif(EPS!A:A,$P318))&gt;0,$P318,index(Index_of_Stuff!A:A,match($P318,Index_of_Stuff!C:C,0)))</f>
        <v>Wesley Johnson</v>
      </c>
      <c r="R318" s="87" t="str">
        <f t="array" ref="R318">index(Index_of_Stuff!F:F,match($J318,Index_of_Stuff!H:H,0))</f>
        <v>LAC</v>
      </c>
      <c r="S318" s="87" t="str">
        <f t="array" ref="S318">index(Index_of_Stuff!F:F,match($K318,Index_of_Stuff!H:H,0))</f>
        <v>SAS</v>
      </c>
    </row>
    <row r="319">
      <c r="A319" s="84" t="s">
        <v>1552</v>
      </c>
      <c r="B319" s="84" t="s">
        <v>28</v>
      </c>
      <c r="C319" s="84" t="s">
        <v>1551</v>
      </c>
      <c r="D319" s="84" t="s">
        <v>476</v>
      </c>
      <c r="E319" s="84" t="s">
        <v>1553</v>
      </c>
      <c r="F319" s="84">
        <v>20.3</v>
      </c>
      <c r="G319" s="84">
        <v>11.0</v>
      </c>
      <c r="H319" s="85">
        <v>4400.0</v>
      </c>
      <c r="I319" s="84" t="s">
        <v>723</v>
      </c>
      <c r="J319" s="84" t="s">
        <v>475</v>
      </c>
      <c r="K319" s="84" t="s">
        <v>400</v>
      </c>
      <c r="L319" s="84"/>
      <c r="M319" s="84"/>
      <c r="N319" s="86"/>
      <c r="O319" s="86"/>
      <c r="P319" s="87" t="str">
        <f t="shared" si="1"/>
        <v>Wesley Matthews</v>
      </c>
      <c r="Q319" s="87" t="str">
        <f t="array" ref="Q319">if((countif(Ghosts!A:A,$P319)+countif(EPS!A:A,$P319))&gt;0,$P319,index(Index_of_Stuff!A:A,match($P319,Index_of_Stuff!C:C,0)))</f>
        <v>Wesley Matthews</v>
      </c>
      <c r="R319" s="87" t="str">
        <f t="array" ref="R319">index(Index_of_Stuff!F:F,match($J319,Index_of_Stuff!H:H,0))</f>
        <v>DAL</v>
      </c>
      <c r="S319" s="87" t="str">
        <f t="array" ref="S319">index(Index_of_Stuff!F:F,match($K319,Index_of_Stuff!H:H,0))</f>
        <v>WAS</v>
      </c>
    </row>
    <row r="320">
      <c r="A320" s="84" t="s">
        <v>1554</v>
      </c>
      <c r="B320" s="84" t="s">
        <v>28</v>
      </c>
      <c r="C320" s="84" t="s">
        <v>1555</v>
      </c>
      <c r="D320" s="84" t="s">
        <v>497</v>
      </c>
      <c r="E320" s="84" t="s">
        <v>1556</v>
      </c>
      <c r="F320" s="84">
        <v>27.0</v>
      </c>
      <c r="G320" s="84">
        <v>10.0</v>
      </c>
      <c r="H320" s="85">
        <v>5700.0</v>
      </c>
      <c r="I320" s="84" t="s">
        <v>652</v>
      </c>
      <c r="J320" s="84" t="s">
        <v>493</v>
      </c>
      <c r="K320" s="84" t="s">
        <v>653</v>
      </c>
      <c r="L320" s="84"/>
      <c r="M320" s="84"/>
      <c r="N320" s="86"/>
      <c r="O320" s="86"/>
      <c r="P320" s="87" t="str">
        <f t="shared" si="1"/>
        <v>Will Barton</v>
      </c>
      <c r="Q320" s="87" t="str">
        <f t="array" ref="Q320">if((countif(Ghosts!A:A,$P320)+countif(EPS!A:A,$P320))&gt;0,$P320,index(Index_of_Stuff!A:A,match($P320,Index_of_Stuff!C:C,0)))</f>
        <v>Will Barton</v>
      </c>
      <c r="R320" s="87" t="str">
        <f t="array" ref="R320">index(Index_of_Stuff!F:F,match($J320,Index_of_Stuff!H:H,0))</f>
        <v>DEN</v>
      </c>
      <c r="S320" s="87" t="str">
        <f t="array" ref="S320">index(Index_of_Stuff!F:F,match($K320,Index_of_Stuff!H:H,0))</f>
        <v>BRK</v>
      </c>
    </row>
    <row r="321">
      <c r="A321" s="84" t="s">
        <v>1557</v>
      </c>
      <c r="B321" s="84" t="s">
        <v>31</v>
      </c>
      <c r="C321" s="84" t="s">
        <v>1558</v>
      </c>
      <c r="D321" s="84" t="s">
        <v>550</v>
      </c>
      <c r="E321" s="84" t="s">
        <v>1559</v>
      </c>
      <c r="F321" s="84">
        <v>23.2</v>
      </c>
      <c r="G321" s="84">
        <v>9.0</v>
      </c>
      <c r="H321" s="85">
        <v>4700.0</v>
      </c>
      <c r="I321" s="84" t="s">
        <v>663</v>
      </c>
      <c r="J321" s="84" t="s">
        <v>512</v>
      </c>
      <c r="K321" s="84" t="s">
        <v>329</v>
      </c>
      <c r="L321" s="84"/>
      <c r="M321" s="84"/>
      <c r="N321" s="86"/>
      <c r="O321" s="86"/>
      <c r="P321" s="87" t="str">
        <f t="shared" si="1"/>
        <v>Willie Cauley-Stein</v>
      </c>
      <c r="Q321" s="87" t="str">
        <f t="array" ref="Q321">if((countif(Ghosts!A:A,$P321)+countif(EPS!A:A,$P321))&gt;0,$P321,index(Index_of_Stuff!A:A,match($P321,Index_of_Stuff!C:C,0)))</f>
        <v>Willie Cauley-Stein</v>
      </c>
      <c r="R321" s="87" t="str">
        <f t="array" ref="R321">index(Index_of_Stuff!F:F,match($J321,Index_of_Stuff!H:H,0))</f>
        <v>SAC</v>
      </c>
      <c r="S321" s="87" t="str">
        <f t="array" ref="S321">index(Index_of_Stuff!F:F,match($K321,Index_of_Stuff!H:H,0))</f>
        <v>OKC</v>
      </c>
    </row>
    <row r="322">
      <c r="A322" s="84" t="s">
        <v>1560</v>
      </c>
      <c r="B322" s="84" t="s">
        <v>31</v>
      </c>
      <c r="C322" s="84" t="s">
        <v>1558</v>
      </c>
      <c r="D322" s="84" t="s">
        <v>249</v>
      </c>
      <c r="E322" s="84" t="s">
        <v>1561</v>
      </c>
      <c r="F322" s="84">
        <v>12.3</v>
      </c>
      <c r="G322" s="84">
        <v>9.0</v>
      </c>
      <c r="H322" s="85">
        <v>3100.0</v>
      </c>
      <c r="I322" s="84" t="s">
        <v>643</v>
      </c>
      <c r="J322" s="84" t="s">
        <v>235</v>
      </c>
      <c r="K322" s="84" t="s">
        <v>644</v>
      </c>
      <c r="L322" s="86"/>
      <c r="M322" s="86"/>
      <c r="N322" s="86"/>
      <c r="O322" s="86"/>
      <c r="P322" s="87" t="str">
        <f t="shared" si="1"/>
        <v>Willie Reed</v>
      </c>
      <c r="Q322" s="87" t="str">
        <f t="array" ref="Q322">if((countif(Ghosts!A:A,$P322)+countif(EPS!A:A,$P322))&gt;0,$P322,index(Index_of_Stuff!A:A,match($P322,Index_of_Stuff!C:C,0)))</f>
        <v>Willie Reed</v>
      </c>
      <c r="R322" s="87" t="str">
        <f t="array" ref="R322">index(Index_of_Stuff!F:F,match($J322,Index_of_Stuff!H:H,0))</f>
        <v>LAC</v>
      </c>
      <c r="S322" s="87" t="str">
        <f t="array" ref="S322">index(Index_of_Stuff!F:F,match($K322,Index_of_Stuff!H:H,0))</f>
        <v>SAS</v>
      </c>
    </row>
    <row r="323">
      <c r="A323" s="84" t="s">
        <v>1562</v>
      </c>
      <c r="B323" s="84" t="s">
        <v>31</v>
      </c>
      <c r="C323" s="84" t="s">
        <v>1563</v>
      </c>
      <c r="D323" s="84" t="s">
        <v>319</v>
      </c>
      <c r="E323" s="84" t="s">
        <v>1141</v>
      </c>
      <c r="F323" s="84">
        <v>9.2</v>
      </c>
      <c r="G323" s="84">
        <v>5.0</v>
      </c>
      <c r="H323" s="85">
        <v>3000.0</v>
      </c>
      <c r="I323" s="84" t="s">
        <v>785</v>
      </c>
      <c r="J323" s="84" t="s">
        <v>787</v>
      </c>
      <c r="K323" s="84" t="s">
        <v>786</v>
      </c>
      <c r="L323" s="84"/>
      <c r="M323" s="84"/>
      <c r="N323" s="86"/>
      <c r="O323" s="86"/>
      <c r="P323" s="87" t="str">
        <f t="shared" si="1"/>
        <v>Willy Hernangomez</v>
      </c>
      <c r="Q323" s="87" t="str">
        <f t="array" ref="Q323">if((countif(Ghosts!A:A,$P323)+countif(EPS!A:A,$P323))&gt;0,$P323,index(Index_of_Stuff!A:A,match($P323,Index_of_Stuff!C:C,0)))</f>
        <v>Willy Hernangomez</v>
      </c>
      <c r="R323" s="87" t="str">
        <f t="array" ref="R323">index(Index_of_Stuff!F:F,match($J323,Index_of_Stuff!H:H,0))</f>
        <v>NYK</v>
      </c>
      <c r="S323" s="87" t="str">
        <f t="array" ref="S323">index(Index_of_Stuff!F:F,match($K323,Index_of_Stuff!H:H,0))</f>
        <v>CHO</v>
      </c>
    </row>
    <row r="324">
      <c r="A324" s="84" t="s">
        <v>1564</v>
      </c>
      <c r="B324" s="84" t="s">
        <v>29</v>
      </c>
      <c r="C324" s="84" t="s">
        <v>799</v>
      </c>
      <c r="D324" s="84" t="s">
        <v>496</v>
      </c>
      <c r="E324" s="84" t="s">
        <v>770</v>
      </c>
      <c r="F324" s="84">
        <v>18.2</v>
      </c>
      <c r="G324" s="84">
        <v>10.0</v>
      </c>
      <c r="H324" s="85">
        <v>4300.0</v>
      </c>
      <c r="I324" s="84" t="s">
        <v>652</v>
      </c>
      <c r="J324" s="84" t="s">
        <v>493</v>
      </c>
      <c r="K324" s="84" t="s">
        <v>653</v>
      </c>
      <c r="L324" s="84"/>
      <c r="M324" s="84"/>
      <c r="N324" s="86"/>
      <c r="O324" s="86"/>
      <c r="P324" s="87" t="str">
        <f t="shared" si="1"/>
        <v>Wilson Chandler</v>
      </c>
      <c r="Q324" s="87" t="str">
        <f t="array" ref="Q324">if((countif(Ghosts!A:A,$P324)+countif(EPS!A:A,$P324))&gt;0,$P324,index(Index_of_Stuff!A:A,match($P324,Index_of_Stuff!C:C,0)))</f>
        <v>Wilson Chandler</v>
      </c>
      <c r="R324" s="87" t="str">
        <f t="array" ref="R324">index(Index_of_Stuff!F:F,match($J324,Index_of_Stuff!H:H,0))</f>
        <v>DEN</v>
      </c>
      <c r="S324" s="87" t="str">
        <f t="array" ref="S324">index(Index_of_Stuff!F:F,match($K324,Index_of_Stuff!H:H,0))</f>
        <v>BRK</v>
      </c>
    </row>
    <row r="325">
      <c r="A325" s="84" t="s">
        <v>1565</v>
      </c>
      <c r="B325" s="84" t="s">
        <v>28</v>
      </c>
      <c r="C325" s="84" t="s">
        <v>1566</v>
      </c>
      <c r="D325" s="84" t="s">
        <v>131</v>
      </c>
      <c r="E325" s="84" t="s">
        <v>1567</v>
      </c>
      <c r="F325" s="84">
        <v>0.0</v>
      </c>
      <c r="G325" s="84">
        <v>0.0</v>
      </c>
      <c r="H325" s="85">
        <v>3000.0</v>
      </c>
      <c r="I325" s="84" t="s">
        <v>652</v>
      </c>
      <c r="J325" s="84" t="s">
        <v>653</v>
      </c>
      <c r="K325" s="84" t="s">
        <v>493</v>
      </c>
      <c r="L325" s="84"/>
      <c r="M325" s="84"/>
      <c r="N325" s="86"/>
      <c r="O325" s="86"/>
      <c r="P325" s="87" t="str">
        <f t="shared" si="1"/>
        <v>Yakuba Ouattara</v>
      </c>
      <c r="Q325" s="87" t="str">
        <f t="array" ref="Q325">if((countif(Ghosts!A:A,$P325)+countif(EPS!A:A,$P325))&gt;0,$P325,index(Index_of_Stuff!A:A,match($P325,Index_of_Stuff!C:C,0)))</f>
        <v>Yakuba Ouattara</v>
      </c>
      <c r="R325" s="87" t="str">
        <f t="array" ref="R325">index(Index_of_Stuff!F:F,match($J325,Index_of_Stuff!H:H,0))</f>
        <v>BRK</v>
      </c>
      <c r="S325" s="87" t="str">
        <f t="array" ref="S325">index(Index_of_Stuff!F:F,match($K325,Index_of_Stuff!H:H,0))</f>
        <v>DEN</v>
      </c>
    </row>
    <row r="326">
      <c r="A326" s="84" t="s">
        <v>1568</v>
      </c>
      <c r="B326" s="84" t="s">
        <v>28</v>
      </c>
      <c r="C326" s="84" t="s">
        <v>1569</v>
      </c>
      <c r="D326" s="84" t="s">
        <v>478</v>
      </c>
      <c r="E326" s="84" t="s">
        <v>1570</v>
      </c>
      <c r="F326" s="84">
        <v>19.7</v>
      </c>
      <c r="G326" s="84">
        <v>11.0</v>
      </c>
      <c r="H326" s="85">
        <v>3700.0</v>
      </c>
      <c r="I326" s="84" t="s">
        <v>723</v>
      </c>
      <c r="J326" s="84" t="s">
        <v>475</v>
      </c>
      <c r="K326" s="84" t="s">
        <v>400</v>
      </c>
      <c r="L326" s="84"/>
      <c r="M326" s="84"/>
      <c r="N326" s="86"/>
      <c r="O326" s="86"/>
      <c r="P326" s="87" t="str">
        <f t="shared" si="1"/>
        <v>Yogi Ferrell</v>
      </c>
      <c r="Q326" s="87" t="str">
        <f t="array" ref="Q326">if((countif(Ghosts!A:A,$P326)+countif(EPS!A:A,$P326))&gt;0,$P326,index(Index_of_Stuff!A:A,match($P326,Index_of_Stuff!C:C,0)))</f>
        <v>Yogi Ferrell</v>
      </c>
      <c r="R326" s="87" t="str">
        <f t="array" ref="R326">index(Index_of_Stuff!F:F,match($J326,Index_of_Stuff!H:H,0))</f>
        <v>DAL</v>
      </c>
      <c r="S326" s="87" t="str">
        <f t="array" ref="S326">index(Index_of_Stuff!F:F,match($K326,Index_of_Stuff!H:H,0))</f>
        <v>WAS</v>
      </c>
    </row>
    <row r="327">
      <c r="A327" s="84" t="s">
        <v>1571</v>
      </c>
      <c r="B327" s="84" t="s">
        <v>31</v>
      </c>
      <c r="C327" s="84" t="s">
        <v>1572</v>
      </c>
      <c r="D327" s="84" t="s">
        <v>374</v>
      </c>
      <c r="E327" s="84" t="s">
        <v>1573</v>
      </c>
      <c r="F327" s="84">
        <v>1.4</v>
      </c>
      <c r="G327" s="84">
        <v>3.0</v>
      </c>
      <c r="H327" s="85">
        <v>3000.0</v>
      </c>
      <c r="I327" s="84" t="s">
        <v>674</v>
      </c>
      <c r="J327" s="84" t="s">
        <v>330</v>
      </c>
      <c r="K327" s="84" t="s">
        <v>261</v>
      </c>
      <c r="L327" s="86"/>
      <c r="M327" s="86"/>
      <c r="N327" s="86"/>
      <c r="O327" s="86"/>
      <c r="P327" s="87" t="str">
        <f t="shared" si="1"/>
        <v>Zach Collins</v>
      </c>
      <c r="Q327" s="87" t="str">
        <f t="array" ref="Q327">if((countif(Ghosts!A:A,$P327)+countif(EPS!A:A,$P327))&gt;0,$P327,index(Index_of_Stuff!A:A,match($P327,Index_of_Stuff!C:C,0)))</f>
        <v>Zach Collins</v>
      </c>
      <c r="R327" s="87" t="str">
        <f t="array" ref="R327">index(Index_of_Stuff!F:F,match($J327,Index_of_Stuff!H:H,0))</f>
        <v>POR</v>
      </c>
      <c r="S327" s="87" t="str">
        <f t="array" ref="S327">index(Index_of_Stuff!F:F,match($K327,Index_of_Stuff!H:H,0))</f>
        <v>MEM</v>
      </c>
    </row>
    <row r="328">
      <c r="A328" s="84" t="s">
        <v>1574</v>
      </c>
      <c r="B328" s="84" t="s">
        <v>28</v>
      </c>
      <c r="C328" s="84" t="s">
        <v>1572</v>
      </c>
      <c r="D328" s="84" t="s">
        <v>473</v>
      </c>
      <c r="E328" s="84" t="s">
        <v>1575</v>
      </c>
      <c r="F328" s="84">
        <v>28.9</v>
      </c>
      <c r="G328" s="84">
        <v>47.0</v>
      </c>
      <c r="H328" s="85">
        <v>5000.0</v>
      </c>
      <c r="I328" s="84" t="s">
        <v>679</v>
      </c>
      <c r="J328" s="84" t="s">
        <v>450</v>
      </c>
      <c r="K328" s="84" t="s">
        <v>399</v>
      </c>
      <c r="L328" s="84" t="s">
        <v>669</v>
      </c>
      <c r="M328" s="84" t="s">
        <v>670</v>
      </c>
      <c r="N328" s="86"/>
      <c r="O328" s="86"/>
      <c r="P328" s="87" t="str">
        <f t="shared" si="1"/>
        <v>Zach LaVine</v>
      </c>
      <c r="Q328" s="87" t="str">
        <f t="array" ref="Q328">if((countif(Ghosts!A:A,$P328)+countif(EPS!A:A,$P328))&gt;0,$P328,index(Index_of_Stuff!A:A,match($P328,Index_of_Stuff!C:C,0)))</f>
        <v>Zach LaVine</v>
      </c>
      <c r="R328" s="87" t="str">
        <f t="array" ref="R328">index(Index_of_Stuff!F:F,match($J328,Index_of_Stuff!H:H,0))</f>
        <v>CHI</v>
      </c>
      <c r="S328" s="87" t="str">
        <f t="array" ref="S328">index(Index_of_Stuff!F:F,match($K328,Index_of_Stuff!H:H,0))</f>
        <v>TOR</v>
      </c>
    </row>
    <row r="329">
      <c r="A329" s="95" t="s">
        <v>1576</v>
      </c>
      <c r="B329" s="95" t="s">
        <v>30</v>
      </c>
      <c r="C329" s="95" t="s">
        <v>1572</v>
      </c>
      <c r="D329" s="95" t="s">
        <v>554</v>
      </c>
      <c r="E329" s="95" t="s">
        <v>1577</v>
      </c>
      <c r="F329" s="95">
        <v>22.1</v>
      </c>
      <c r="G329" s="95">
        <v>7.0</v>
      </c>
      <c r="H329" s="96">
        <v>4500.0</v>
      </c>
      <c r="I329" s="95" t="s">
        <v>663</v>
      </c>
      <c r="J329" s="95" t="s">
        <v>512</v>
      </c>
      <c r="K329" s="95" t="s">
        <v>329</v>
      </c>
      <c r="L329" s="97"/>
      <c r="M329" s="97"/>
      <c r="N329" s="97"/>
      <c r="O329" s="97"/>
      <c r="P329" s="87" t="str">
        <f t="shared" si="1"/>
        <v>Zach Randolph</v>
      </c>
      <c r="Q329" s="87" t="str">
        <f t="array" ref="Q329">if((countif(Ghosts!A:A,$P329)+countif(EPS!A:A,$P329))&gt;0,$P329,index(Index_of_Stuff!A:A,match($P329,Index_of_Stuff!C:C,0)))</f>
        <v>Zach Randolph</v>
      </c>
      <c r="R329" s="87" t="str">
        <f t="array" ref="R329">index(Index_of_Stuff!F:F,match($J329,Index_of_Stuff!H:H,0))</f>
        <v>SAC</v>
      </c>
      <c r="S329" s="87" t="str">
        <f t="array" ref="S329">index(Index_of_Stuff!F:F,match($K329,Index_of_Stuff!H:H,0))</f>
        <v>OKC</v>
      </c>
    </row>
    <row r="330">
      <c r="A330" s="95"/>
      <c r="B330" s="95"/>
      <c r="C330" s="95"/>
      <c r="D330" s="95"/>
      <c r="E330" s="95"/>
      <c r="F330" s="95"/>
      <c r="G330" s="95"/>
      <c r="H330" s="96"/>
      <c r="I330" s="95"/>
      <c r="J330" s="95"/>
      <c r="K330" s="95"/>
      <c r="L330" s="97"/>
      <c r="M330" s="97"/>
      <c r="N330" s="97"/>
      <c r="O330" s="97"/>
      <c r="P330" s="87" t="str">
        <f t="shared" si="1"/>
        <v/>
      </c>
      <c r="Q330" s="87" t="str">
        <f t="array" ref="Q330">if((countif(Ghosts!A:A,$P330)+countif(EPS!A:A,$P330))&gt;0,$P330,index(Index_of_Stuff!A:A,match($P330,Index_of_Stuff!C:C,0)))</f>
        <v/>
      </c>
      <c r="R330" s="87" t="str">
        <f t="array" ref="R330">index(Index_of_Stuff!F:F,match($J330,Index_of_Stuff!H:H,0))</f>
        <v>#N/A</v>
      </c>
      <c r="S330" s="87" t="str">
        <f t="array" ref="S330">index(Index_of_Stuff!F:F,match($K330,Index_of_Stuff!H:H,0))</f>
        <v>#N/A</v>
      </c>
    </row>
    <row r="331">
      <c r="A331" s="95"/>
      <c r="B331" s="95"/>
      <c r="C331" s="95"/>
      <c r="D331" s="95"/>
      <c r="E331" s="95"/>
      <c r="F331" s="95"/>
      <c r="G331" s="95"/>
      <c r="H331" s="96"/>
      <c r="I331" s="95"/>
      <c r="J331" s="95"/>
      <c r="K331" s="95"/>
      <c r="L331" s="95"/>
      <c r="M331" s="95"/>
      <c r="N331" s="97"/>
      <c r="O331" s="97"/>
      <c r="P331" s="87" t="str">
        <f t="shared" si="1"/>
        <v/>
      </c>
      <c r="Q331" s="87" t="str">
        <f t="array" ref="Q331">if((countif(Ghosts!A:A,$P331)+countif(EPS!A:A,$P331))&gt;0,$P331,index(Index_of_Stuff!A:A,match($P331,Index_of_Stuff!C:C,0)))</f>
        <v/>
      </c>
      <c r="R331" s="87" t="str">
        <f t="array" ref="R331">index(Index_of_Stuff!F:F,match($J331,Index_of_Stuff!H:H,0))</f>
        <v>#N/A</v>
      </c>
      <c r="S331" s="87" t="str">
        <f t="array" ref="S331">index(Index_of_Stuff!F:F,match($K331,Index_of_Stuff!H:H,0))</f>
        <v>#N/A</v>
      </c>
    </row>
    <row r="332">
      <c r="A332" s="95"/>
      <c r="B332" s="95"/>
      <c r="C332" s="95"/>
      <c r="D332" s="95"/>
      <c r="E332" s="95"/>
      <c r="F332" s="95"/>
      <c r="G332" s="95"/>
      <c r="H332" s="96"/>
      <c r="I332" s="95"/>
      <c r="J332" s="95"/>
      <c r="K332" s="95"/>
      <c r="L332" s="95"/>
      <c r="M332" s="95"/>
      <c r="N332" s="97"/>
      <c r="O332" s="97"/>
      <c r="P332" s="87" t="str">
        <f t="shared" si="1"/>
        <v/>
      </c>
      <c r="Q332" s="87" t="str">
        <f t="array" ref="Q332">if((countif(Ghosts!A:A,$P332)+countif(EPS!A:A,$P332))&gt;0,$P332,index(Index_of_Stuff!A:A,match($P332,Index_of_Stuff!C:C,0)))</f>
        <v/>
      </c>
      <c r="R332" s="87" t="str">
        <f t="array" ref="R332">index(Index_of_Stuff!F:F,match($J332,Index_of_Stuff!H:H,0))</f>
        <v>#N/A</v>
      </c>
      <c r="S332" s="87" t="str">
        <f t="array" ref="S332">index(Index_of_Stuff!F:F,match($K332,Index_of_Stuff!H:H,0))</f>
        <v>#N/A</v>
      </c>
    </row>
    <row r="333">
      <c r="A333" s="95"/>
      <c r="B333" s="95"/>
      <c r="C333" s="95"/>
      <c r="D333" s="95"/>
      <c r="E333" s="95"/>
      <c r="F333" s="95"/>
      <c r="G333" s="95"/>
      <c r="H333" s="96"/>
      <c r="I333" s="95"/>
      <c r="J333" s="95"/>
      <c r="K333" s="95"/>
      <c r="L333" s="97"/>
      <c r="M333" s="97"/>
      <c r="N333" s="97"/>
      <c r="O333" s="97"/>
      <c r="P333" s="87" t="str">
        <f t="shared" si="1"/>
        <v/>
      </c>
      <c r="Q333" s="87" t="str">
        <f t="array" ref="Q333">if((countif(Ghosts!A:A,$P333)+countif(EPS!A:A,$P333))&gt;0,$P333,index(Index_of_Stuff!A:A,match($P333,Index_of_Stuff!C:C,0)))</f>
        <v/>
      </c>
      <c r="R333" s="87" t="str">
        <f t="array" ref="R333">index(Index_of_Stuff!F:F,match($J333,Index_of_Stuff!H:H,0))</f>
        <v>#N/A</v>
      </c>
      <c r="S333" s="87" t="str">
        <f t="array" ref="S333">index(Index_of_Stuff!F:F,match($K333,Index_of_Stuff!H:H,0))</f>
        <v>#N/A</v>
      </c>
    </row>
    <row r="334">
      <c r="A334" s="95"/>
      <c r="B334" s="95"/>
      <c r="C334" s="95"/>
      <c r="D334" s="95"/>
      <c r="E334" s="95"/>
      <c r="F334" s="95"/>
      <c r="G334" s="95"/>
      <c r="H334" s="96"/>
      <c r="I334" s="95"/>
      <c r="J334" s="95"/>
      <c r="K334" s="95"/>
      <c r="L334" s="95"/>
      <c r="M334" s="95"/>
      <c r="N334" s="97"/>
      <c r="O334" s="97"/>
      <c r="P334" s="87" t="str">
        <f t="shared" si="1"/>
        <v/>
      </c>
      <c r="Q334" s="87" t="str">
        <f t="array" ref="Q334">if((countif(Ghosts!A:A,$P334)+countif(EPS!A:A,$P334))&gt;0,$P334,index(Index_of_Stuff!A:A,match($P334,Index_of_Stuff!C:C,0)))</f>
        <v/>
      </c>
      <c r="R334" s="87" t="str">
        <f t="array" ref="R334">index(Index_of_Stuff!F:F,match($J334,Index_of_Stuff!H:H,0))</f>
        <v>#N/A</v>
      </c>
      <c r="S334" s="87" t="str">
        <f t="array" ref="S334">index(Index_of_Stuff!F:F,match($K334,Index_of_Stuff!H:H,0))</f>
        <v>#N/A</v>
      </c>
    </row>
    <row r="335">
      <c r="A335" s="95"/>
      <c r="B335" s="95"/>
      <c r="C335" s="95"/>
      <c r="D335" s="95"/>
      <c r="E335" s="95"/>
      <c r="F335" s="95"/>
      <c r="G335" s="95"/>
      <c r="H335" s="96"/>
      <c r="I335" s="95"/>
      <c r="J335" s="95"/>
      <c r="K335" s="95"/>
      <c r="L335" s="97"/>
      <c r="M335" s="97"/>
      <c r="N335" s="97"/>
      <c r="O335" s="97"/>
      <c r="P335" s="87" t="str">
        <f t="shared" si="1"/>
        <v/>
      </c>
      <c r="Q335" s="87" t="str">
        <f t="array" ref="Q335">if((countif(Ghosts!A:A,$P335)+countif(EPS!A:A,$P335))&gt;0,$P335,index(Index_of_Stuff!A:A,match($P335,Index_of_Stuff!C:C,0)))</f>
        <v/>
      </c>
      <c r="R335" s="87" t="str">
        <f t="array" ref="R335">index(Index_of_Stuff!F:F,match($J335,Index_of_Stuff!H:H,0))</f>
        <v>#N/A</v>
      </c>
      <c r="S335" s="87" t="str">
        <f t="array" ref="S335">index(Index_of_Stuff!F:F,match($K335,Index_of_Stuff!H:H,0))</f>
        <v>#N/A</v>
      </c>
    </row>
    <row r="336">
      <c r="A336" s="95"/>
      <c r="B336" s="95"/>
      <c r="C336" s="95"/>
      <c r="D336" s="95"/>
      <c r="E336" s="95"/>
      <c r="F336" s="95"/>
      <c r="G336" s="95"/>
      <c r="H336" s="96"/>
      <c r="I336" s="95"/>
      <c r="J336" s="95"/>
      <c r="K336" s="95"/>
      <c r="L336" s="95"/>
      <c r="M336" s="95"/>
      <c r="N336" s="97"/>
      <c r="O336" s="97"/>
      <c r="P336" s="87" t="str">
        <f t="shared" si="1"/>
        <v/>
      </c>
      <c r="Q336" s="87" t="str">
        <f t="array" ref="Q336">if((countif(Ghosts!A:A,$P336)+countif(EPS!A:A,$P336))&gt;0,$P336,index(Index_of_Stuff!A:A,match($P336,Index_of_Stuff!C:C,0)))</f>
        <v/>
      </c>
      <c r="R336" s="87" t="str">
        <f t="array" ref="R336">index(Index_of_Stuff!F:F,match($J336,Index_of_Stuff!H:H,0))</f>
        <v>#N/A</v>
      </c>
      <c r="S336" s="87" t="str">
        <f t="array" ref="S336">index(Index_of_Stuff!F:F,match($K336,Index_of_Stuff!H:H,0))</f>
        <v>#N/A</v>
      </c>
    </row>
    <row r="337">
      <c r="A337" s="95"/>
      <c r="B337" s="95"/>
      <c r="C337" s="95"/>
      <c r="D337" s="95"/>
      <c r="E337" s="95"/>
      <c r="F337" s="95"/>
      <c r="G337" s="95"/>
      <c r="H337" s="96"/>
      <c r="I337" s="95"/>
      <c r="J337" s="95"/>
      <c r="K337" s="95"/>
      <c r="L337" s="95"/>
      <c r="M337" s="95"/>
      <c r="N337" s="97"/>
      <c r="O337" s="97"/>
      <c r="P337" s="87" t="str">
        <f t="shared" si="1"/>
        <v/>
      </c>
      <c r="Q337" s="87" t="str">
        <f t="array" ref="Q337">if((countif(Ghosts!A:A,$P337)+countif(EPS!A:A,$P337))&gt;0,$P337,index(Index_of_Stuff!A:A,match($P337,Index_of_Stuff!C:C,0)))</f>
        <v/>
      </c>
      <c r="R337" s="87" t="str">
        <f t="array" ref="R337">index(Index_of_Stuff!F:F,match($J337,Index_of_Stuff!H:H,0))</f>
        <v>#N/A</v>
      </c>
      <c r="S337" s="87" t="str">
        <f t="array" ref="S337">index(Index_of_Stuff!F:F,match($K337,Index_of_Stuff!H:H,0))</f>
        <v>#N/A</v>
      </c>
    </row>
    <row r="338">
      <c r="A338" s="95"/>
      <c r="B338" s="95"/>
      <c r="C338" s="95"/>
      <c r="D338" s="95"/>
      <c r="E338" s="95"/>
      <c r="F338" s="95"/>
      <c r="G338" s="95"/>
      <c r="H338" s="96"/>
      <c r="I338" s="95"/>
      <c r="J338" s="95"/>
      <c r="K338" s="95"/>
      <c r="L338" s="97"/>
      <c r="M338" s="97"/>
      <c r="N338" s="97"/>
      <c r="O338" s="97"/>
      <c r="P338" s="87" t="str">
        <f t="shared" si="1"/>
        <v/>
      </c>
      <c r="Q338" s="87" t="str">
        <f t="array" ref="Q338">if((countif(Ghosts!A:A,$P338)+countif(EPS!A:A,$P338))&gt;0,$P338,index(Index_of_Stuff!A:A,match($P338,Index_of_Stuff!C:C,0)))</f>
        <v/>
      </c>
      <c r="R338" s="87" t="str">
        <f t="array" ref="R338">index(Index_of_Stuff!F:F,match($J338,Index_of_Stuff!H:H,0))</f>
        <v>#N/A</v>
      </c>
      <c r="S338" s="87" t="str">
        <f t="array" ref="S338">index(Index_of_Stuff!F:F,match($K338,Index_of_Stuff!H:H,0))</f>
        <v>#N/A</v>
      </c>
    </row>
    <row r="339">
      <c r="A339" s="95"/>
      <c r="B339" s="95"/>
      <c r="C339" s="95"/>
      <c r="D339" s="95"/>
      <c r="E339" s="95"/>
      <c r="F339" s="95"/>
      <c r="G339" s="95"/>
      <c r="H339" s="96"/>
      <c r="I339" s="95"/>
      <c r="J339" s="95"/>
      <c r="K339" s="95"/>
      <c r="L339" s="95"/>
      <c r="M339" s="95"/>
      <c r="N339" s="97"/>
      <c r="O339" s="97"/>
      <c r="P339" s="87" t="str">
        <f t="shared" si="1"/>
        <v/>
      </c>
      <c r="Q339" s="87" t="str">
        <f t="array" ref="Q339">if((countif(Ghosts!A:A,$P339)+countif(EPS!A:A,$P339))&gt;0,$P339,index(Index_of_Stuff!A:A,match($P339,Index_of_Stuff!C:C,0)))</f>
        <v/>
      </c>
      <c r="R339" s="87" t="str">
        <f t="array" ref="R339">index(Index_of_Stuff!F:F,match($J339,Index_of_Stuff!H:H,0))</f>
        <v>#N/A</v>
      </c>
      <c r="S339" s="87" t="str">
        <f t="array" ref="S339">index(Index_of_Stuff!F:F,match($K339,Index_of_Stuff!H:H,0))</f>
        <v>#N/A</v>
      </c>
    </row>
    <row r="340">
      <c r="A340" s="95"/>
      <c r="B340" s="95"/>
      <c r="C340" s="95"/>
      <c r="D340" s="95"/>
      <c r="E340" s="95"/>
      <c r="F340" s="95"/>
      <c r="G340" s="95"/>
      <c r="H340" s="96"/>
      <c r="I340" s="95"/>
      <c r="J340" s="95"/>
      <c r="K340" s="95"/>
      <c r="L340" s="95"/>
      <c r="M340" s="95"/>
      <c r="N340" s="97"/>
      <c r="O340" s="97"/>
      <c r="P340" s="87" t="str">
        <f t="shared" si="1"/>
        <v/>
      </c>
      <c r="Q340" s="87" t="str">
        <f t="array" ref="Q340">if((countif(Ghosts!A:A,$P340)+countif(EPS!A:A,$P340))&gt;0,$P340,index(Index_of_Stuff!A:A,match($P340,Index_of_Stuff!C:C,0)))</f>
        <v/>
      </c>
      <c r="R340" s="87" t="str">
        <f t="array" ref="R340">index(Index_of_Stuff!F:F,match($J340,Index_of_Stuff!H:H,0))</f>
        <v>#N/A</v>
      </c>
      <c r="S340" s="87" t="str">
        <f t="array" ref="S340">index(Index_of_Stuff!F:F,match($K340,Index_of_Stuff!H:H,0))</f>
        <v>#N/A</v>
      </c>
    </row>
    <row r="341">
      <c r="A341" s="95"/>
      <c r="B341" s="95"/>
      <c r="C341" s="95"/>
      <c r="D341" s="95"/>
      <c r="E341" s="95"/>
      <c r="F341" s="95"/>
      <c r="G341" s="95"/>
      <c r="H341" s="96"/>
      <c r="I341" s="95"/>
      <c r="J341" s="95"/>
      <c r="K341" s="95"/>
      <c r="L341" s="95"/>
      <c r="M341" s="95"/>
      <c r="N341" s="97"/>
      <c r="O341" s="97"/>
      <c r="P341" s="87" t="str">
        <f t="shared" si="1"/>
        <v/>
      </c>
      <c r="Q341" s="87" t="str">
        <f t="array" ref="Q341">if((countif(Ghosts!A:A,$P341)+countif(EPS!A:A,$P341))&gt;0,$P341,index(Index_of_Stuff!A:A,match($P341,Index_of_Stuff!C:C,0)))</f>
        <v/>
      </c>
      <c r="R341" s="87" t="str">
        <f t="array" ref="R341">index(Index_of_Stuff!F:F,match($J341,Index_of_Stuff!H:H,0))</f>
        <v>#N/A</v>
      </c>
      <c r="S341" s="87" t="str">
        <f t="array" ref="S341">index(Index_of_Stuff!F:F,match($K341,Index_of_Stuff!H:H,0))</f>
        <v>#N/A</v>
      </c>
    </row>
    <row r="342">
      <c r="A342" s="95"/>
      <c r="B342" s="95"/>
      <c r="C342" s="95"/>
      <c r="D342" s="95"/>
      <c r="E342" s="95"/>
      <c r="F342" s="95"/>
      <c r="G342" s="95"/>
      <c r="H342" s="96"/>
      <c r="I342" s="95"/>
      <c r="J342" s="95"/>
      <c r="K342" s="95"/>
      <c r="L342" s="97"/>
      <c r="M342" s="97"/>
      <c r="N342" s="97"/>
      <c r="O342" s="97"/>
      <c r="P342" s="87" t="str">
        <f t="shared" si="1"/>
        <v/>
      </c>
      <c r="Q342" s="87" t="str">
        <f t="array" ref="Q342">if((countif(Ghosts!A:A,$P342)+countif(EPS!A:A,$P342))&gt;0,$P342,index(Index_of_Stuff!A:A,match($P342,Index_of_Stuff!C:C,0)))</f>
        <v/>
      </c>
      <c r="R342" s="87" t="str">
        <f t="array" ref="R342">index(Index_of_Stuff!F:F,match($J342,Index_of_Stuff!H:H,0))</f>
        <v>#N/A</v>
      </c>
      <c r="S342" s="87" t="str">
        <f t="array" ref="S342">index(Index_of_Stuff!F:F,match($K342,Index_of_Stuff!H:H,0))</f>
        <v>#N/A</v>
      </c>
    </row>
    <row r="343">
      <c r="A343" s="95"/>
      <c r="B343" s="95"/>
      <c r="C343" s="95"/>
      <c r="D343" s="95"/>
      <c r="E343" s="95"/>
      <c r="F343" s="95"/>
      <c r="G343" s="95"/>
      <c r="H343" s="96"/>
      <c r="I343" s="95"/>
      <c r="J343" s="95"/>
      <c r="K343" s="95"/>
      <c r="L343" s="95"/>
      <c r="M343" s="95"/>
      <c r="N343" s="97"/>
      <c r="O343" s="97"/>
      <c r="P343" s="87" t="str">
        <f t="shared" si="1"/>
        <v/>
      </c>
      <c r="Q343" s="87" t="str">
        <f t="array" ref="Q343">if((countif(Ghosts!A:A,$P343)+countif(EPS!A:A,$P343))&gt;0,$P343,index(Index_of_Stuff!A:A,match($P343,Index_of_Stuff!C:C,0)))</f>
        <v/>
      </c>
      <c r="R343" s="87" t="str">
        <f t="array" ref="R343">index(Index_of_Stuff!F:F,match($J343,Index_of_Stuff!H:H,0))</f>
        <v>#N/A</v>
      </c>
      <c r="S343" s="87" t="str">
        <f t="array" ref="S343">index(Index_of_Stuff!F:F,match($K343,Index_of_Stuff!H:H,0))</f>
        <v>#N/A</v>
      </c>
    </row>
    <row r="344">
      <c r="A344" s="95"/>
      <c r="B344" s="95"/>
      <c r="C344" s="95"/>
      <c r="D344" s="95"/>
      <c r="E344" s="95"/>
      <c r="F344" s="95"/>
      <c r="G344" s="95"/>
      <c r="H344" s="96"/>
      <c r="I344" s="95"/>
      <c r="J344" s="95"/>
      <c r="K344" s="95"/>
      <c r="L344" s="97"/>
      <c r="M344" s="97"/>
      <c r="N344" s="97"/>
      <c r="O344" s="97"/>
      <c r="P344" s="87" t="str">
        <f t="shared" si="1"/>
        <v/>
      </c>
      <c r="Q344" s="87" t="str">
        <f t="array" ref="Q344">if((countif(Ghosts!A:A,$P344)+countif(EPS!A:A,$P344))&gt;0,$P344,index(Index_of_Stuff!A:A,match($P344,Index_of_Stuff!C:C,0)))</f>
        <v/>
      </c>
      <c r="R344" s="87" t="str">
        <f t="array" ref="R344">index(Index_of_Stuff!F:F,match($J344,Index_of_Stuff!H:H,0))</f>
        <v>#N/A</v>
      </c>
      <c r="S344" s="87" t="str">
        <f t="array" ref="S344">index(Index_of_Stuff!F:F,match($K344,Index_of_Stuff!H:H,0))</f>
        <v>#N/A</v>
      </c>
    </row>
    <row r="345">
      <c r="A345" s="95"/>
      <c r="B345" s="95"/>
      <c r="C345" s="95"/>
      <c r="D345" s="95"/>
      <c r="E345" s="95"/>
      <c r="F345" s="95"/>
      <c r="G345" s="95"/>
      <c r="H345" s="96"/>
      <c r="I345" s="95"/>
      <c r="J345" s="95"/>
      <c r="K345" s="95"/>
      <c r="L345" s="95"/>
      <c r="M345" s="95"/>
      <c r="N345" s="97"/>
      <c r="O345" s="97"/>
      <c r="P345" s="87" t="str">
        <f t="shared" si="1"/>
        <v/>
      </c>
      <c r="Q345" s="87" t="str">
        <f t="array" ref="Q345">if((countif(Ghosts!A:A,$P345)+countif(EPS!A:A,$P345))&gt;0,$P345,index(Index_of_Stuff!A:A,match($P345,Index_of_Stuff!C:C,0)))</f>
        <v/>
      </c>
      <c r="R345" s="87" t="str">
        <f t="array" ref="R345">index(Index_of_Stuff!F:F,match($J345,Index_of_Stuff!H:H,0))</f>
        <v>#N/A</v>
      </c>
      <c r="S345" s="87" t="str">
        <f t="array" ref="S345">index(Index_of_Stuff!F:F,match($K345,Index_of_Stuff!H:H,0))</f>
        <v>#N/A</v>
      </c>
    </row>
    <row r="346">
      <c r="A346" s="95"/>
      <c r="B346" s="95"/>
      <c r="C346" s="95"/>
      <c r="D346" s="95"/>
      <c r="E346" s="95"/>
      <c r="F346" s="95"/>
      <c r="G346" s="95"/>
      <c r="H346" s="96"/>
      <c r="I346" s="95"/>
      <c r="J346" s="95"/>
      <c r="K346" s="95"/>
      <c r="L346" s="97"/>
      <c r="M346" s="97"/>
      <c r="N346" s="97"/>
      <c r="O346" s="97"/>
      <c r="P346" s="87" t="str">
        <f t="shared" si="1"/>
        <v/>
      </c>
      <c r="Q346" s="87" t="str">
        <f t="array" ref="Q346">if((countif(Ghosts!A:A,$P346)+countif(EPS!A:A,$P346))&gt;0,$P346,index(Index_of_Stuff!A:A,match($P346,Index_of_Stuff!C:C,0)))</f>
        <v/>
      </c>
      <c r="R346" s="87" t="str">
        <f t="array" ref="R346">index(Index_of_Stuff!F:F,match($J346,Index_of_Stuff!H:H,0))</f>
        <v>#N/A</v>
      </c>
      <c r="S346" s="87" t="str">
        <f t="array" ref="S346">index(Index_of_Stuff!F:F,match($K346,Index_of_Stuff!H:H,0))</f>
        <v>#N/A</v>
      </c>
    </row>
    <row r="347">
      <c r="A347" s="95"/>
      <c r="B347" s="95"/>
      <c r="C347" s="95"/>
      <c r="D347" s="95"/>
      <c r="E347" s="95"/>
      <c r="F347" s="95"/>
      <c r="G347" s="95"/>
      <c r="H347" s="96"/>
      <c r="I347" s="95"/>
      <c r="J347" s="95"/>
      <c r="K347" s="95"/>
      <c r="L347" s="97"/>
      <c r="M347" s="97"/>
      <c r="N347" s="97"/>
      <c r="O347" s="97"/>
      <c r="P347" s="87" t="str">
        <f t="shared" si="1"/>
        <v/>
      </c>
      <c r="Q347" s="87" t="str">
        <f t="array" ref="Q347">if((countif(Ghosts!A:A,$P347)+countif(EPS!A:A,$P347))&gt;0,$P347,index(Index_of_Stuff!A:A,match($P347,Index_of_Stuff!C:C,0)))</f>
        <v/>
      </c>
      <c r="R347" s="87" t="str">
        <f t="array" ref="R347">index(Index_of_Stuff!F:F,match($J347,Index_of_Stuff!H:H,0))</f>
        <v>#N/A</v>
      </c>
      <c r="S347" s="87" t="str">
        <f t="array" ref="S347">index(Index_of_Stuff!F:F,match($K347,Index_of_Stuff!H:H,0))</f>
        <v>#N/A</v>
      </c>
    </row>
    <row r="348">
      <c r="A348" s="95"/>
      <c r="B348" s="95"/>
      <c r="C348" s="95"/>
      <c r="D348" s="95"/>
      <c r="E348" s="95"/>
      <c r="F348" s="95"/>
      <c r="G348" s="95"/>
      <c r="H348" s="96"/>
      <c r="I348" s="95"/>
      <c r="J348" s="95"/>
      <c r="K348" s="95"/>
      <c r="L348" s="97"/>
      <c r="M348" s="97"/>
      <c r="N348" s="97"/>
      <c r="O348" s="97"/>
      <c r="P348" s="87" t="str">
        <f t="shared" si="1"/>
        <v/>
      </c>
      <c r="Q348" s="87" t="str">
        <f t="array" ref="Q348">if((countif(Ghosts!A:A,$P348)+countif(EPS!A:A,$P348))&gt;0,$P348,index(Index_of_Stuff!A:A,match($P348,Index_of_Stuff!C:C,0)))</f>
        <v/>
      </c>
      <c r="R348" s="87" t="str">
        <f t="array" ref="R348">index(Index_of_Stuff!F:F,match($J348,Index_of_Stuff!H:H,0))</f>
        <v>#N/A</v>
      </c>
      <c r="S348" s="87" t="str">
        <f t="array" ref="S348">index(Index_of_Stuff!F:F,match($K348,Index_of_Stuff!H:H,0))</f>
        <v>#N/A</v>
      </c>
    </row>
    <row r="349">
      <c r="A349" s="95"/>
      <c r="B349" s="95"/>
      <c r="C349" s="95"/>
      <c r="D349" s="95"/>
      <c r="E349" s="95"/>
      <c r="F349" s="95"/>
      <c r="G349" s="95"/>
      <c r="H349" s="96"/>
      <c r="I349" s="95"/>
      <c r="J349" s="95"/>
      <c r="K349" s="95"/>
      <c r="L349" s="95"/>
      <c r="M349" s="95"/>
      <c r="N349" s="97"/>
      <c r="O349" s="97"/>
      <c r="P349" s="87" t="str">
        <f t="shared" si="1"/>
        <v/>
      </c>
      <c r="Q349" s="87" t="str">
        <f t="array" ref="Q349">if((countif(Ghosts!A:A,$P349)+countif(EPS!A:A,$P349))&gt;0,$P349,index(Index_of_Stuff!A:A,match($P349,Index_of_Stuff!C:C,0)))</f>
        <v/>
      </c>
      <c r="R349" s="87" t="str">
        <f t="array" ref="R349">index(Index_of_Stuff!F:F,match($J349,Index_of_Stuff!H:H,0))</f>
        <v>#N/A</v>
      </c>
      <c r="S349" s="87" t="str">
        <f t="array" ref="S349">index(Index_of_Stuff!F:F,match($K349,Index_of_Stuff!H:H,0))</f>
        <v>#N/A</v>
      </c>
    </row>
    <row r="350">
      <c r="A350" s="95"/>
      <c r="B350" s="95"/>
      <c r="C350" s="95"/>
      <c r="D350" s="95"/>
      <c r="E350" s="95"/>
      <c r="F350" s="95"/>
      <c r="G350" s="95"/>
      <c r="H350" s="96"/>
      <c r="I350" s="95"/>
      <c r="J350" s="95"/>
      <c r="K350" s="95"/>
      <c r="L350" s="97"/>
      <c r="M350" s="97"/>
      <c r="N350" s="97"/>
      <c r="O350" s="97"/>
      <c r="P350" s="87" t="str">
        <f t="shared" si="1"/>
        <v/>
      </c>
      <c r="Q350" s="87" t="str">
        <f t="array" ref="Q350">if((countif(Ghosts!A:A,$P350)+countif(EPS!A:A,$P350))&gt;0,$P350,index(Index_of_Stuff!A:A,match($P350,Index_of_Stuff!C:C,0)))</f>
        <v/>
      </c>
      <c r="R350" s="87" t="str">
        <f t="array" ref="R350">index(Index_of_Stuff!F:F,match($J350,Index_of_Stuff!H:H,0))</f>
        <v>#N/A</v>
      </c>
      <c r="S350" s="87" t="str">
        <f t="array" ref="S350">index(Index_of_Stuff!F:F,match($K350,Index_of_Stuff!H:H,0))</f>
        <v>#N/A</v>
      </c>
    </row>
    <row r="351">
      <c r="A351" s="95"/>
      <c r="B351" s="95"/>
      <c r="C351" s="95"/>
      <c r="D351" s="95"/>
      <c r="E351" s="95"/>
      <c r="F351" s="95"/>
      <c r="G351" s="95"/>
      <c r="H351" s="96"/>
      <c r="I351" s="95"/>
      <c r="J351" s="95"/>
      <c r="K351" s="95"/>
      <c r="L351" s="95"/>
      <c r="M351" s="95"/>
      <c r="N351" s="97"/>
      <c r="O351" s="97"/>
      <c r="P351" s="87" t="str">
        <f t="shared" si="1"/>
        <v/>
      </c>
      <c r="Q351" s="87" t="str">
        <f t="array" ref="Q351">if((countif(Ghosts!A:A,$P351)+countif(EPS!A:A,$P351))&gt;0,$P351,index(Index_of_Stuff!A:A,match($P351,Index_of_Stuff!C:C,0)))</f>
        <v/>
      </c>
      <c r="R351" s="87" t="str">
        <f t="array" ref="R351">index(Index_of_Stuff!F:F,match($J351,Index_of_Stuff!H:H,0))</f>
        <v>#N/A</v>
      </c>
      <c r="S351" s="87" t="str">
        <f t="array" ref="S351">index(Index_of_Stuff!F:F,match($K351,Index_of_Stuff!H:H,0))</f>
        <v>#N/A</v>
      </c>
    </row>
    <row r="352">
      <c r="A352" s="95"/>
      <c r="B352" s="95"/>
      <c r="C352" s="95"/>
      <c r="D352" s="95"/>
      <c r="E352" s="95"/>
      <c r="F352" s="95"/>
      <c r="G352" s="95"/>
      <c r="H352" s="96"/>
      <c r="I352" s="95"/>
      <c r="J352" s="95"/>
      <c r="K352" s="95"/>
      <c r="L352" s="95"/>
      <c r="M352" s="95"/>
      <c r="N352" s="97"/>
      <c r="O352" s="97"/>
      <c r="P352" s="87" t="str">
        <f t="shared" si="1"/>
        <v/>
      </c>
      <c r="Q352" s="87" t="str">
        <f t="array" ref="Q352">if((countif(Ghosts!A:A,$P352)+countif(EPS!A:A,$P352))&gt;0,$P352,index(Index_of_Stuff!A:A,match($P352,Index_of_Stuff!C:C,0)))</f>
        <v/>
      </c>
      <c r="R352" s="87" t="str">
        <f t="array" ref="R352">index(Index_of_Stuff!F:F,match($J352,Index_of_Stuff!H:H,0))</f>
        <v>#N/A</v>
      </c>
      <c r="S352" s="87" t="str">
        <f t="array" ref="S352">index(Index_of_Stuff!F:F,match($K352,Index_of_Stuff!H:H,0))</f>
        <v>#N/A</v>
      </c>
    </row>
    <row r="353">
      <c r="A353" s="95"/>
      <c r="B353" s="95"/>
      <c r="C353" s="95"/>
      <c r="D353" s="95"/>
      <c r="E353" s="95"/>
      <c r="F353" s="95"/>
      <c r="G353" s="95"/>
      <c r="H353" s="96"/>
      <c r="I353" s="95"/>
      <c r="J353" s="95"/>
      <c r="K353" s="95"/>
      <c r="L353" s="95"/>
      <c r="M353" s="95"/>
      <c r="N353" s="97"/>
      <c r="O353" s="97"/>
      <c r="P353" s="87" t="str">
        <f t="shared" si="1"/>
        <v/>
      </c>
      <c r="Q353" s="87" t="str">
        <f t="array" ref="Q353">if((countif(Ghosts!A:A,$P353)+countif(EPS!A:A,$P353))&gt;0,$P353,index(Index_of_Stuff!A:A,match($P353,Index_of_Stuff!C:C,0)))</f>
        <v/>
      </c>
      <c r="R353" s="87" t="str">
        <f t="array" ref="R353">index(Index_of_Stuff!F:F,match($J353,Index_of_Stuff!H:H,0))</f>
        <v>#N/A</v>
      </c>
      <c r="S353" s="87" t="str">
        <f t="array" ref="S353">index(Index_of_Stuff!F:F,match($K353,Index_of_Stuff!H:H,0))</f>
        <v>#N/A</v>
      </c>
    </row>
    <row r="354">
      <c r="A354" s="95"/>
      <c r="B354" s="95"/>
      <c r="C354" s="95"/>
      <c r="D354" s="95"/>
      <c r="E354" s="95"/>
      <c r="F354" s="95"/>
      <c r="G354" s="95"/>
      <c r="H354" s="96"/>
      <c r="I354" s="95"/>
      <c r="J354" s="95"/>
      <c r="K354" s="95"/>
      <c r="L354" s="97"/>
      <c r="M354" s="97"/>
      <c r="N354" s="97"/>
      <c r="O354" s="97"/>
      <c r="P354" s="87" t="str">
        <f t="shared" si="1"/>
        <v/>
      </c>
      <c r="Q354" s="87" t="str">
        <f t="array" ref="Q354">if((countif(Ghosts!A:A,$P354)+countif(EPS!A:A,$P354))&gt;0,$P354,index(Index_of_Stuff!A:A,match($P354,Index_of_Stuff!C:C,0)))</f>
        <v/>
      </c>
      <c r="R354" s="87" t="str">
        <f t="array" ref="R354">index(Index_of_Stuff!F:F,match($J354,Index_of_Stuff!H:H,0))</f>
        <v>#N/A</v>
      </c>
      <c r="S354" s="87" t="str">
        <f t="array" ref="S354">index(Index_of_Stuff!F:F,match($K354,Index_of_Stuff!H:H,0))</f>
        <v>#N/A</v>
      </c>
    </row>
    <row r="355">
      <c r="A355" s="95"/>
      <c r="B355" s="95"/>
      <c r="C355" s="95"/>
      <c r="D355" s="95"/>
      <c r="E355" s="95"/>
      <c r="F355" s="95"/>
      <c r="G355" s="95"/>
      <c r="H355" s="96"/>
      <c r="I355" s="95"/>
      <c r="J355" s="95"/>
      <c r="K355" s="95"/>
      <c r="L355" s="95"/>
      <c r="M355" s="95"/>
      <c r="N355" s="97"/>
      <c r="O355" s="97"/>
      <c r="P355" s="87" t="str">
        <f t="shared" si="1"/>
        <v/>
      </c>
      <c r="Q355" s="87" t="str">
        <f t="array" ref="Q355">if((countif(Ghosts!A:A,$P355)+countif(EPS!A:A,$P355))&gt;0,$P355,index(Index_of_Stuff!A:A,match($P355,Index_of_Stuff!C:C,0)))</f>
        <v/>
      </c>
      <c r="R355" s="87" t="str">
        <f t="array" ref="R355">index(Index_of_Stuff!F:F,match($J355,Index_of_Stuff!H:H,0))</f>
        <v>#N/A</v>
      </c>
      <c r="S355" s="87" t="str">
        <f t="array" ref="S355">index(Index_of_Stuff!F:F,match($K355,Index_of_Stuff!H:H,0))</f>
        <v>#N/A</v>
      </c>
    </row>
    <row r="356">
      <c r="A356" s="95"/>
      <c r="B356" s="95"/>
      <c r="C356" s="95"/>
      <c r="D356" s="95"/>
      <c r="E356" s="95"/>
      <c r="F356" s="95"/>
      <c r="G356" s="95"/>
      <c r="H356" s="96"/>
      <c r="I356" s="95"/>
      <c r="J356" s="95"/>
      <c r="K356" s="95"/>
      <c r="L356" s="97"/>
      <c r="M356" s="97"/>
      <c r="N356" s="97"/>
      <c r="O356" s="97"/>
      <c r="P356" s="87" t="str">
        <f t="shared" si="1"/>
        <v/>
      </c>
      <c r="Q356" s="87" t="str">
        <f t="array" ref="Q356">if((countif(Ghosts!A:A,$P356)+countif(EPS!A:A,$P356))&gt;0,$P356,index(Index_of_Stuff!A:A,match($P356,Index_of_Stuff!C:C,0)))</f>
        <v/>
      </c>
      <c r="R356" s="87" t="str">
        <f t="array" ref="R356">index(Index_of_Stuff!F:F,match($J356,Index_of_Stuff!H:H,0))</f>
        <v>#N/A</v>
      </c>
      <c r="S356" s="87" t="str">
        <f t="array" ref="S356">index(Index_of_Stuff!F:F,match($K356,Index_of_Stuff!H:H,0))</f>
        <v>#N/A</v>
      </c>
    </row>
    <row r="357">
      <c r="A357" s="95"/>
      <c r="B357" s="95"/>
      <c r="C357" s="95"/>
      <c r="D357" s="95"/>
      <c r="E357" s="95"/>
      <c r="F357" s="95"/>
      <c r="G357" s="95"/>
      <c r="H357" s="96"/>
      <c r="I357" s="95"/>
      <c r="J357" s="95"/>
      <c r="K357" s="95"/>
      <c r="L357" s="97"/>
      <c r="M357" s="97"/>
      <c r="N357" s="97"/>
      <c r="O357" s="97"/>
      <c r="P357" s="87" t="str">
        <f t="shared" si="1"/>
        <v/>
      </c>
      <c r="Q357" s="87" t="str">
        <f t="array" ref="Q357">if((countif(Ghosts!A:A,$P357)+countif(EPS!A:A,$P357))&gt;0,$P357,index(Index_of_Stuff!A:A,match($P357,Index_of_Stuff!C:C,0)))</f>
        <v/>
      </c>
      <c r="R357" s="87" t="str">
        <f t="array" ref="R357">index(Index_of_Stuff!F:F,match($J357,Index_of_Stuff!H:H,0))</f>
        <v>#N/A</v>
      </c>
      <c r="S357" s="87" t="str">
        <f t="array" ref="S357">index(Index_of_Stuff!F:F,match($K357,Index_of_Stuff!H:H,0))</f>
        <v>#N/A</v>
      </c>
    </row>
    <row r="358">
      <c r="A358" s="95"/>
      <c r="B358" s="95"/>
      <c r="C358" s="95"/>
      <c r="D358" s="95"/>
      <c r="E358" s="95"/>
      <c r="F358" s="95"/>
      <c r="G358" s="95"/>
      <c r="H358" s="96"/>
      <c r="I358" s="95"/>
      <c r="J358" s="95"/>
      <c r="K358" s="95"/>
      <c r="L358" s="97"/>
      <c r="M358" s="97"/>
      <c r="N358" s="97"/>
      <c r="O358" s="97"/>
      <c r="P358" s="87" t="str">
        <f t="shared" si="1"/>
        <v/>
      </c>
      <c r="Q358" s="87" t="str">
        <f t="array" ref="Q358">if((countif(Ghosts!A:A,$P358)+countif(EPS!A:A,$P358))&gt;0,$P358,index(Index_of_Stuff!A:A,match($P358,Index_of_Stuff!C:C,0)))</f>
        <v/>
      </c>
      <c r="R358" s="87" t="str">
        <f t="array" ref="R358">index(Index_of_Stuff!F:F,match($J358,Index_of_Stuff!H:H,0))</f>
        <v>#N/A</v>
      </c>
      <c r="S358" s="87" t="str">
        <f t="array" ref="S358">index(Index_of_Stuff!F:F,match($K358,Index_of_Stuff!H:H,0))</f>
        <v>#N/A</v>
      </c>
    </row>
    <row r="359">
      <c r="A359" s="95"/>
      <c r="B359" s="95"/>
      <c r="C359" s="95"/>
      <c r="D359" s="95"/>
      <c r="E359" s="95"/>
      <c r="F359" s="95"/>
      <c r="G359" s="95"/>
      <c r="H359" s="96"/>
      <c r="I359" s="95"/>
      <c r="J359" s="95"/>
      <c r="K359" s="95"/>
      <c r="L359" s="95"/>
      <c r="M359" s="95"/>
      <c r="N359" s="97"/>
      <c r="O359" s="97"/>
      <c r="P359" s="87" t="str">
        <f t="shared" si="1"/>
        <v/>
      </c>
      <c r="Q359" s="87" t="str">
        <f t="array" ref="Q359">if((countif(Ghosts!A:A,$P359)+countif(EPS!A:A,$P359))&gt;0,$P359,index(Index_of_Stuff!A:A,match($P359,Index_of_Stuff!C:C,0)))</f>
        <v/>
      </c>
      <c r="R359" s="87" t="str">
        <f t="array" ref="R359">index(Index_of_Stuff!F:F,match($J359,Index_of_Stuff!H:H,0))</f>
        <v>#N/A</v>
      </c>
      <c r="S359" s="87" t="str">
        <f t="array" ref="S359">index(Index_of_Stuff!F:F,match($K359,Index_of_Stuff!H:H,0))</f>
        <v>#N/A</v>
      </c>
    </row>
    <row r="360">
      <c r="A360" s="95"/>
      <c r="B360" s="95"/>
      <c r="C360" s="95"/>
      <c r="D360" s="95"/>
      <c r="E360" s="95"/>
      <c r="F360" s="95"/>
      <c r="G360" s="95"/>
      <c r="H360" s="96"/>
      <c r="I360" s="95"/>
      <c r="J360" s="95"/>
      <c r="K360" s="95"/>
      <c r="L360" s="97"/>
      <c r="M360" s="97"/>
      <c r="N360" s="97"/>
      <c r="O360" s="97"/>
      <c r="P360" s="87" t="str">
        <f t="shared" si="1"/>
        <v/>
      </c>
      <c r="Q360" s="87" t="str">
        <f t="array" ref="Q360">if((countif(Ghosts!A:A,$P360)+countif(EPS!A:A,$P360))&gt;0,$P360,index(Index_of_Stuff!A:A,match($P360,Index_of_Stuff!C:C,0)))</f>
        <v/>
      </c>
      <c r="R360" s="87" t="str">
        <f t="array" ref="R360">index(Index_of_Stuff!F:F,match($J360,Index_of_Stuff!H:H,0))</f>
        <v>#N/A</v>
      </c>
      <c r="S360" s="87" t="str">
        <f t="array" ref="S360">index(Index_of_Stuff!F:F,match($K360,Index_of_Stuff!H:H,0))</f>
        <v>#N/A</v>
      </c>
    </row>
    <row r="361">
      <c r="A361" s="95"/>
      <c r="B361" s="95"/>
      <c r="C361" s="95"/>
      <c r="D361" s="95"/>
      <c r="E361" s="95"/>
      <c r="F361" s="95"/>
      <c r="G361" s="95"/>
      <c r="H361" s="96"/>
      <c r="I361" s="95"/>
      <c r="J361" s="95"/>
      <c r="K361" s="95"/>
      <c r="L361" s="97"/>
      <c r="M361" s="97"/>
      <c r="N361" s="97"/>
      <c r="O361" s="97"/>
      <c r="P361" s="87" t="str">
        <f t="shared" si="1"/>
        <v/>
      </c>
      <c r="Q361" s="87" t="str">
        <f t="array" ref="Q361">if((countif(Ghosts!A:A,$P361)+countif(EPS!A:A,$P361))&gt;0,$P361,index(Index_of_Stuff!A:A,match($P361,Index_of_Stuff!C:C,0)))</f>
        <v/>
      </c>
      <c r="R361" s="87" t="str">
        <f t="array" ref="R361">index(Index_of_Stuff!F:F,match($J361,Index_of_Stuff!H:H,0))</f>
        <v>#N/A</v>
      </c>
      <c r="S361" s="87" t="str">
        <f t="array" ref="S361">index(Index_of_Stuff!F:F,match($K361,Index_of_Stuff!H:H,0))</f>
        <v>#N/A</v>
      </c>
    </row>
    <row r="362">
      <c r="A362" s="95"/>
      <c r="B362" s="95"/>
      <c r="C362" s="95"/>
      <c r="D362" s="95"/>
      <c r="E362" s="95"/>
      <c r="F362" s="95"/>
      <c r="G362" s="95"/>
      <c r="H362" s="96"/>
      <c r="I362" s="95"/>
      <c r="J362" s="95"/>
      <c r="K362" s="95"/>
      <c r="L362" s="97"/>
      <c r="M362" s="97"/>
      <c r="N362" s="97"/>
      <c r="O362" s="97"/>
      <c r="P362" s="87" t="str">
        <f t="shared" si="1"/>
        <v/>
      </c>
      <c r="Q362" s="87" t="str">
        <f t="array" ref="Q362">if((countif(Ghosts!A:A,$P362)+countif(EPS!A:A,$P362))&gt;0,$P362,index(Index_of_Stuff!A:A,match($P362,Index_of_Stuff!C:C,0)))</f>
        <v/>
      </c>
      <c r="R362" s="87" t="str">
        <f t="array" ref="R362">index(Index_of_Stuff!F:F,match($J362,Index_of_Stuff!H:H,0))</f>
        <v>#N/A</v>
      </c>
      <c r="S362" s="87" t="str">
        <f t="array" ref="S362">index(Index_of_Stuff!F:F,match($K362,Index_of_Stuff!H:H,0))</f>
        <v>#N/A</v>
      </c>
    </row>
    <row r="363">
      <c r="A363" s="95"/>
      <c r="B363" s="95"/>
      <c r="C363" s="95"/>
      <c r="D363" s="95"/>
      <c r="E363" s="95"/>
      <c r="F363" s="95"/>
      <c r="G363" s="95"/>
      <c r="H363" s="96"/>
      <c r="I363" s="95"/>
      <c r="J363" s="95"/>
      <c r="K363" s="95"/>
      <c r="L363" s="97"/>
      <c r="M363" s="97"/>
      <c r="N363" s="97"/>
      <c r="O363" s="97"/>
      <c r="P363" s="87" t="str">
        <f t="shared" si="1"/>
        <v/>
      </c>
      <c r="Q363" s="87" t="str">
        <f t="array" ref="Q363">if((countif(Ghosts!A:A,$P363)+countif(EPS!A:A,$P363))&gt;0,$P363,index(Index_of_Stuff!A:A,match($P363,Index_of_Stuff!C:C,0)))</f>
        <v/>
      </c>
      <c r="R363" s="87" t="str">
        <f t="array" ref="R363">index(Index_of_Stuff!F:F,match($J363,Index_of_Stuff!H:H,0))</f>
        <v>#N/A</v>
      </c>
      <c r="S363" s="87" t="str">
        <f t="array" ref="S363">index(Index_of_Stuff!F:F,match($K363,Index_of_Stuff!H:H,0))</f>
        <v>#N/A</v>
      </c>
    </row>
    <row r="364">
      <c r="A364" s="95"/>
      <c r="B364" s="95"/>
      <c r="C364" s="95"/>
      <c r="D364" s="95"/>
      <c r="E364" s="95"/>
      <c r="F364" s="95"/>
      <c r="G364" s="95"/>
      <c r="H364" s="96"/>
      <c r="I364" s="95"/>
      <c r="J364" s="95"/>
      <c r="K364" s="95"/>
      <c r="L364" s="95"/>
      <c r="M364" s="95"/>
      <c r="N364" s="97"/>
      <c r="O364" s="97"/>
      <c r="P364" s="87" t="str">
        <f t="shared" si="1"/>
        <v/>
      </c>
      <c r="Q364" s="87" t="str">
        <f t="array" ref="Q364">if((countif(Ghosts!A:A,$P364)+countif(EPS!A:A,$P364))&gt;0,$P364,index(Index_of_Stuff!A:A,match($P364,Index_of_Stuff!C:C,0)))</f>
        <v/>
      </c>
      <c r="R364" s="87" t="str">
        <f t="array" ref="R364">index(Index_of_Stuff!F:F,match($J364,Index_of_Stuff!H:H,0))</f>
        <v>#N/A</v>
      </c>
      <c r="S364" s="87" t="str">
        <f t="array" ref="S364">index(Index_of_Stuff!F:F,match($K364,Index_of_Stuff!H:H,0))</f>
        <v>#N/A</v>
      </c>
    </row>
    <row r="365">
      <c r="A365" s="95"/>
      <c r="B365" s="95"/>
      <c r="C365" s="95"/>
      <c r="D365" s="95"/>
      <c r="E365" s="95"/>
      <c r="F365" s="95"/>
      <c r="G365" s="95"/>
      <c r="H365" s="96"/>
      <c r="I365" s="95"/>
      <c r="J365" s="95"/>
      <c r="K365" s="95"/>
      <c r="L365" s="97"/>
      <c r="M365" s="97"/>
      <c r="N365" s="97"/>
      <c r="O365" s="97"/>
      <c r="P365" s="87" t="str">
        <f t="shared" si="1"/>
        <v/>
      </c>
      <c r="Q365" s="87" t="str">
        <f t="array" ref="Q365">if((countif(Ghosts!A:A,$P365)+countif(EPS!A:A,$P365))&gt;0,$P365,index(Index_of_Stuff!A:A,match($P365,Index_of_Stuff!C:C,0)))</f>
        <v/>
      </c>
      <c r="R365" s="87" t="str">
        <f t="array" ref="R365">index(Index_of_Stuff!F:F,match($J365,Index_of_Stuff!H:H,0))</f>
        <v>#N/A</v>
      </c>
      <c r="S365" s="87" t="str">
        <f t="array" ref="S365">index(Index_of_Stuff!F:F,match($K365,Index_of_Stuff!H:H,0))</f>
        <v>#N/A</v>
      </c>
    </row>
    <row r="366">
      <c r="A366" s="95"/>
      <c r="B366" s="95"/>
      <c r="C366" s="95"/>
      <c r="D366" s="95"/>
      <c r="E366" s="95"/>
      <c r="F366" s="95"/>
      <c r="G366" s="95"/>
      <c r="H366" s="96"/>
      <c r="I366" s="95"/>
      <c r="J366" s="95"/>
      <c r="K366" s="95"/>
      <c r="L366" s="95"/>
      <c r="M366" s="95"/>
      <c r="N366" s="97"/>
      <c r="O366" s="97"/>
      <c r="P366" s="87" t="str">
        <f t="shared" si="1"/>
        <v/>
      </c>
      <c r="Q366" s="87" t="str">
        <f t="array" ref="Q366">if((countif(Ghosts!A:A,$P366)+countif(EPS!A:A,$P366))&gt;0,$P366,index(Index_of_Stuff!A:A,match($P366,Index_of_Stuff!C:C,0)))</f>
        <v/>
      </c>
      <c r="R366" s="87" t="str">
        <f t="array" ref="R366">index(Index_of_Stuff!F:F,match($J366,Index_of_Stuff!H:H,0))</f>
        <v>#N/A</v>
      </c>
      <c r="S366" s="87" t="str">
        <f t="array" ref="S366">index(Index_of_Stuff!F:F,match($K366,Index_of_Stuff!H:H,0))</f>
        <v>#N/A</v>
      </c>
    </row>
    <row r="367">
      <c r="A367" s="95"/>
      <c r="B367" s="95"/>
      <c r="C367" s="95"/>
      <c r="D367" s="95"/>
      <c r="E367" s="95"/>
      <c r="F367" s="95"/>
      <c r="G367" s="95"/>
      <c r="H367" s="96"/>
      <c r="I367" s="95"/>
      <c r="J367" s="95"/>
      <c r="K367" s="95"/>
      <c r="L367" s="97"/>
      <c r="M367" s="97"/>
      <c r="N367" s="97"/>
      <c r="O367" s="97"/>
      <c r="P367" s="87" t="str">
        <f t="shared" si="1"/>
        <v/>
      </c>
      <c r="Q367" s="87" t="str">
        <f t="array" ref="Q367">if((countif(Ghosts!A:A,$P367)+countif(EPS!A:A,$P367))&gt;0,$P367,index(Index_of_Stuff!A:A,match($P367,Index_of_Stuff!C:C,0)))</f>
        <v/>
      </c>
      <c r="R367" s="87" t="str">
        <f t="array" ref="R367">index(Index_of_Stuff!F:F,match($J367,Index_of_Stuff!H:H,0))</f>
        <v>#N/A</v>
      </c>
      <c r="S367" s="87" t="str">
        <f t="array" ref="S367">index(Index_of_Stuff!F:F,match($K367,Index_of_Stuff!H:H,0))</f>
        <v>#N/A</v>
      </c>
    </row>
    <row r="368">
      <c r="A368" s="95"/>
      <c r="B368" s="95"/>
      <c r="C368" s="95"/>
      <c r="D368" s="95"/>
      <c r="E368" s="95"/>
      <c r="F368" s="95"/>
      <c r="G368" s="95"/>
      <c r="H368" s="96"/>
      <c r="I368" s="95"/>
      <c r="J368" s="95"/>
      <c r="K368" s="95"/>
      <c r="L368" s="97"/>
      <c r="M368" s="97"/>
      <c r="N368" s="97"/>
      <c r="O368" s="97"/>
      <c r="P368" s="87" t="str">
        <f t="shared" si="1"/>
        <v/>
      </c>
      <c r="Q368" s="87" t="str">
        <f t="array" ref="Q368">if((countif(Ghosts!A:A,$P368)+countif(EPS!A:A,$P368))&gt;0,$P368,index(Index_of_Stuff!A:A,match($P368,Index_of_Stuff!C:C,0)))</f>
        <v/>
      </c>
      <c r="R368" s="87" t="str">
        <f t="array" ref="R368">index(Index_of_Stuff!F:F,match($J368,Index_of_Stuff!H:H,0))</f>
        <v>#N/A</v>
      </c>
      <c r="S368" s="87" t="str">
        <f t="array" ref="S368">index(Index_of_Stuff!F:F,match($K368,Index_of_Stuff!H:H,0))</f>
        <v>#N/A</v>
      </c>
    </row>
    <row r="369">
      <c r="A369" s="95"/>
      <c r="B369" s="95"/>
      <c r="C369" s="95"/>
      <c r="D369" s="95"/>
      <c r="E369" s="95"/>
      <c r="F369" s="95"/>
      <c r="G369" s="95"/>
      <c r="H369" s="96"/>
      <c r="I369" s="95"/>
      <c r="J369" s="95"/>
      <c r="K369" s="95"/>
      <c r="L369" s="97"/>
      <c r="M369" s="97"/>
      <c r="N369" s="97"/>
      <c r="O369" s="97"/>
      <c r="P369" s="87" t="str">
        <f t="shared" si="1"/>
        <v/>
      </c>
      <c r="Q369" s="87" t="str">
        <f t="array" ref="Q369">if((countif(Ghosts!A:A,$P369)+countif(EPS!A:A,$P369))&gt;0,$P369,index(Index_of_Stuff!A:A,match($P369,Index_of_Stuff!C:C,0)))</f>
        <v/>
      </c>
      <c r="R369" s="87" t="str">
        <f t="array" ref="R369">index(Index_of_Stuff!F:F,match($J369,Index_of_Stuff!H:H,0))</f>
        <v>#N/A</v>
      </c>
      <c r="S369" s="87" t="str">
        <f t="array" ref="S369">index(Index_of_Stuff!F:F,match($K369,Index_of_Stuff!H:H,0))</f>
        <v>#N/A</v>
      </c>
    </row>
    <row r="370">
      <c r="A370" s="95"/>
      <c r="B370" s="95"/>
      <c r="C370" s="95"/>
      <c r="D370" s="95"/>
      <c r="E370" s="95"/>
      <c r="F370" s="95"/>
      <c r="G370" s="95"/>
      <c r="H370" s="96"/>
      <c r="I370" s="95"/>
      <c r="J370" s="95"/>
      <c r="K370" s="95"/>
      <c r="L370" s="97"/>
      <c r="M370" s="97"/>
      <c r="N370" s="97"/>
      <c r="O370" s="97"/>
      <c r="P370" s="87" t="str">
        <f t="shared" si="1"/>
        <v/>
      </c>
      <c r="Q370" s="87" t="str">
        <f t="array" ref="Q370">if((countif(Ghosts!A:A,$P370)+countif(EPS!A:A,$P370))&gt;0,$P370,index(Index_of_Stuff!A:A,match($P370,Index_of_Stuff!C:C,0)))</f>
        <v/>
      </c>
      <c r="R370" s="87" t="str">
        <f t="array" ref="R370">index(Index_of_Stuff!F:F,match($J370,Index_of_Stuff!H:H,0))</f>
        <v>#N/A</v>
      </c>
      <c r="S370" s="87" t="str">
        <f t="array" ref="S370">index(Index_of_Stuff!F:F,match($K370,Index_of_Stuff!H:H,0))</f>
        <v>#N/A</v>
      </c>
    </row>
    <row r="371">
      <c r="A371" s="95"/>
      <c r="B371" s="95"/>
      <c r="C371" s="95"/>
      <c r="D371" s="95"/>
      <c r="E371" s="95"/>
      <c r="F371" s="95"/>
      <c r="G371" s="95"/>
      <c r="H371" s="96"/>
      <c r="I371" s="95"/>
      <c r="J371" s="95"/>
      <c r="K371" s="95"/>
      <c r="L371" s="95"/>
      <c r="M371" s="95"/>
      <c r="N371" s="97"/>
      <c r="O371" s="97"/>
      <c r="P371" s="87" t="str">
        <f t="shared" si="1"/>
        <v/>
      </c>
      <c r="Q371" s="87" t="str">
        <f t="array" ref="Q371">if((countif(Ghosts!A:A,$P371)+countif(EPS!A:A,$P371))&gt;0,$P371,index(Index_of_Stuff!A:A,match($P371,Index_of_Stuff!C:C,0)))</f>
        <v/>
      </c>
      <c r="R371" s="87" t="str">
        <f t="array" ref="R371">index(Index_of_Stuff!F:F,match($J371,Index_of_Stuff!H:H,0))</f>
        <v>#N/A</v>
      </c>
      <c r="S371" s="87" t="str">
        <f t="array" ref="S371">index(Index_of_Stuff!F:F,match($K371,Index_of_Stuff!H:H,0))</f>
        <v>#N/A</v>
      </c>
    </row>
    <row r="372">
      <c r="A372" s="95"/>
      <c r="B372" s="95"/>
      <c r="C372" s="95"/>
      <c r="D372" s="95"/>
      <c r="E372" s="95"/>
      <c r="F372" s="95"/>
      <c r="G372" s="95"/>
      <c r="H372" s="96"/>
      <c r="I372" s="95"/>
      <c r="J372" s="95"/>
      <c r="K372" s="95"/>
      <c r="L372" s="97"/>
      <c r="M372" s="97"/>
      <c r="N372" s="97"/>
      <c r="O372" s="97"/>
      <c r="P372" s="87" t="str">
        <f t="shared" si="1"/>
        <v/>
      </c>
      <c r="Q372" s="87" t="str">
        <f t="array" ref="Q372">if((countif(Ghosts!A:A,$P372)+countif(EPS!A:A,$P372))&gt;0,$P372,index(Index_of_Stuff!A:A,match($P372,Index_of_Stuff!C:C,0)))</f>
        <v/>
      </c>
      <c r="R372" s="87" t="str">
        <f t="array" ref="R372">index(Index_of_Stuff!F:F,match($J372,Index_of_Stuff!H:H,0))</f>
        <v>#N/A</v>
      </c>
      <c r="S372" s="87" t="str">
        <f t="array" ref="S372">index(Index_of_Stuff!F:F,match($K372,Index_of_Stuff!H:H,0))</f>
        <v>#N/A</v>
      </c>
    </row>
    <row r="373">
      <c r="A373" s="95"/>
      <c r="B373" s="95"/>
      <c r="C373" s="95"/>
      <c r="D373" s="95"/>
      <c r="E373" s="95"/>
      <c r="F373" s="95"/>
      <c r="G373" s="95"/>
      <c r="H373" s="96"/>
      <c r="I373" s="95"/>
      <c r="J373" s="95"/>
      <c r="K373" s="95"/>
      <c r="L373" s="97"/>
      <c r="M373" s="97"/>
      <c r="N373" s="97"/>
      <c r="O373" s="97"/>
      <c r="P373" s="87" t="str">
        <f t="shared" si="1"/>
        <v/>
      </c>
      <c r="Q373" s="87" t="str">
        <f t="array" ref="Q373">if((countif(Ghosts!A:A,$P373)+countif(EPS!A:A,$P373))&gt;0,$P373,index(Index_of_Stuff!A:A,match($P373,Index_of_Stuff!C:C,0)))</f>
        <v/>
      </c>
      <c r="R373" s="87" t="str">
        <f t="array" ref="R373">index(Index_of_Stuff!F:F,match($J373,Index_of_Stuff!H:H,0))</f>
        <v>#N/A</v>
      </c>
      <c r="S373" s="87" t="str">
        <f t="array" ref="S373">index(Index_of_Stuff!F:F,match($K373,Index_of_Stuff!H:H,0))</f>
        <v>#N/A</v>
      </c>
    </row>
    <row r="374">
      <c r="A374" s="95"/>
      <c r="B374" s="95"/>
      <c r="C374" s="95"/>
      <c r="D374" s="95"/>
      <c r="E374" s="95"/>
      <c r="F374" s="95"/>
      <c r="G374" s="95"/>
      <c r="H374" s="96"/>
      <c r="I374" s="95"/>
      <c r="J374" s="95"/>
      <c r="K374" s="95"/>
      <c r="L374" s="97"/>
      <c r="M374" s="97"/>
      <c r="N374" s="97"/>
      <c r="O374" s="97"/>
      <c r="P374" s="87" t="str">
        <f t="shared" si="1"/>
        <v/>
      </c>
      <c r="Q374" s="87" t="str">
        <f t="array" ref="Q374">if((countif(Ghosts!A:A,$P374)+countif(EPS!A:A,$P374))&gt;0,$P374,index(Index_of_Stuff!A:A,match($P374,Index_of_Stuff!C:C,0)))</f>
        <v/>
      </c>
      <c r="R374" s="87" t="str">
        <f t="array" ref="R374">index(Index_of_Stuff!F:F,match($J374,Index_of_Stuff!H:H,0))</f>
        <v>#N/A</v>
      </c>
      <c r="S374" s="87" t="str">
        <f t="array" ref="S374">index(Index_of_Stuff!F:F,match($K374,Index_of_Stuff!H:H,0))</f>
        <v>#N/A</v>
      </c>
    </row>
    <row r="375">
      <c r="A375" s="95"/>
      <c r="B375" s="95"/>
      <c r="C375" s="95"/>
      <c r="D375" s="95"/>
      <c r="E375" s="95"/>
      <c r="F375" s="95"/>
      <c r="G375" s="95"/>
      <c r="H375" s="96"/>
      <c r="I375" s="95"/>
      <c r="J375" s="95"/>
      <c r="K375" s="95"/>
      <c r="L375" s="97"/>
      <c r="M375" s="97"/>
      <c r="N375" s="97"/>
      <c r="O375" s="97"/>
      <c r="P375" s="87" t="str">
        <f t="shared" si="1"/>
        <v/>
      </c>
      <c r="Q375" s="87" t="str">
        <f t="array" ref="Q375">if((countif(Ghosts!A:A,$P375)+countif(EPS!A:A,$P375))&gt;0,$P375,index(Index_of_Stuff!A:A,match($P375,Index_of_Stuff!C:C,0)))</f>
        <v/>
      </c>
      <c r="R375" s="87" t="str">
        <f t="array" ref="R375">index(Index_of_Stuff!F:F,match($J375,Index_of_Stuff!H:H,0))</f>
        <v>#N/A</v>
      </c>
      <c r="S375" s="87" t="str">
        <f t="array" ref="S375">index(Index_of_Stuff!F:F,match($K375,Index_of_Stuff!H:H,0))</f>
        <v>#N/A</v>
      </c>
    </row>
    <row r="376">
      <c r="A376" s="95"/>
      <c r="B376" s="95"/>
      <c r="C376" s="95"/>
      <c r="D376" s="95"/>
      <c r="E376" s="95"/>
      <c r="F376" s="95"/>
      <c r="G376" s="95"/>
      <c r="H376" s="96"/>
      <c r="I376" s="95"/>
      <c r="J376" s="95"/>
      <c r="K376" s="95"/>
      <c r="L376" s="97"/>
      <c r="M376" s="97"/>
      <c r="N376" s="97"/>
      <c r="O376" s="97"/>
      <c r="P376" s="87" t="str">
        <f t="shared" si="1"/>
        <v/>
      </c>
      <c r="Q376" s="87" t="str">
        <f t="array" ref="Q376">if((countif(Ghosts!A:A,$P376)+countif(EPS!A:A,$P376))&gt;0,$P376,index(Index_of_Stuff!A:A,match($P376,Index_of_Stuff!C:C,0)))</f>
        <v/>
      </c>
      <c r="R376" s="87" t="str">
        <f t="array" ref="R376">index(Index_of_Stuff!F:F,match($J376,Index_of_Stuff!H:H,0))</f>
        <v>#N/A</v>
      </c>
      <c r="S376" s="87" t="str">
        <f t="array" ref="S376">index(Index_of_Stuff!F:F,match($K376,Index_of_Stuff!H:H,0))</f>
        <v>#N/A</v>
      </c>
    </row>
    <row r="377">
      <c r="A377" s="95"/>
      <c r="B377" s="95"/>
      <c r="C377" s="95"/>
      <c r="D377" s="95"/>
      <c r="E377" s="95"/>
      <c r="F377" s="95"/>
      <c r="G377" s="95"/>
      <c r="H377" s="96"/>
      <c r="I377" s="95"/>
      <c r="J377" s="95"/>
      <c r="K377" s="95"/>
      <c r="L377" s="97"/>
      <c r="M377" s="97"/>
      <c r="N377" s="97"/>
      <c r="O377" s="97"/>
      <c r="P377" s="87" t="str">
        <f t="shared" si="1"/>
        <v/>
      </c>
      <c r="Q377" s="87" t="str">
        <f t="array" ref="Q377">if((countif(Ghosts!A:A,$P377)+countif(EPS!A:A,$P377))&gt;0,$P377,index(Index_of_Stuff!A:A,match($P377,Index_of_Stuff!C:C,0)))</f>
        <v/>
      </c>
      <c r="R377" s="87" t="str">
        <f t="array" ref="R377">index(Index_of_Stuff!F:F,match($J377,Index_of_Stuff!H:H,0))</f>
        <v>#N/A</v>
      </c>
      <c r="S377" s="87" t="str">
        <f t="array" ref="S377">index(Index_of_Stuff!F:F,match($K377,Index_of_Stuff!H:H,0))</f>
        <v>#N/A</v>
      </c>
    </row>
    <row r="378">
      <c r="A378" s="95"/>
      <c r="B378" s="95"/>
      <c r="C378" s="95"/>
      <c r="D378" s="95"/>
      <c r="E378" s="95"/>
      <c r="F378" s="95"/>
      <c r="G378" s="95"/>
      <c r="H378" s="96"/>
      <c r="I378" s="95"/>
      <c r="J378" s="95"/>
      <c r="K378" s="95"/>
      <c r="L378" s="97"/>
      <c r="M378" s="97"/>
      <c r="N378" s="97"/>
      <c r="O378" s="97"/>
      <c r="P378" s="87" t="str">
        <f t="shared" si="1"/>
        <v/>
      </c>
      <c r="Q378" s="87" t="str">
        <f t="array" ref="Q378">if((countif(Ghosts!A:A,$P378)+countif(EPS!A:A,$P378))&gt;0,$P378,index(Index_of_Stuff!A:A,match($P378,Index_of_Stuff!C:C,0)))</f>
        <v/>
      </c>
      <c r="R378" s="87" t="str">
        <f t="array" ref="R378">index(Index_of_Stuff!F:F,match($J378,Index_of_Stuff!H:H,0))</f>
        <v>#N/A</v>
      </c>
      <c r="S378" s="87" t="str">
        <f t="array" ref="S378">index(Index_of_Stuff!F:F,match($K378,Index_of_Stuff!H:H,0))</f>
        <v>#N/A</v>
      </c>
    </row>
    <row r="379">
      <c r="A379" s="95"/>
      <c r="B379" s="95"/>
      <c r="C379" s="95"/>
      <c r="D379" s="95"/>
      <c r="E379" s="95"/>
      <c r="F379" s="95"/>
      <c r="G379" s="95"/>
      <c r="H379" s="96"/>
      <c r="I379" s="95"/>
      <c r="J379" s="95"/>
      <c r="K379" s="95"/>
      <c r="L379" s="97"/>
      <c r="M379" s="97"/>
      <c r="N379" s="97"/>
      <c r="O379" s="97"/>
      <c r="P379" s="87" t="str">
        <f t="shared" si="1"/>
        <v/>
      </c>
      <c r="Q379" s="87" t="str">
        <f t="array" ref="Q379">if((countif(Ghosts!A:A,$P379)+countif(EPS!A:A,$P379))&gt;0,$P379,index(Index_of_Stuff!A:A,match($P379,Index_of_Stuff!C:C,0)))</f>
        <v/>
      </c>
      <c r="R379" s="87" t="str">
        <f t="array" ref="R379">index(Index_of_Stuff!F:F,match($J379,Index_of_Stuff!H:H,0))</f>
        <v>#N/A</v>
      </c>
      <c r="S379" s="87" t="str">
        <f t="array" ref="S379">index(Index_of_Stuff!F:F,match($K379,Index_of_Stuff!H:H,0))</f>
        <v>#N/A</v>
      </c>
    </row>
    <row r="380">
      <c r="A380" s="95"/>
      <c r="B380" s="95"/>
      <c r="C380" s="95"/>
      <c r="D380" s="95"/>
      <c r="E380" s="95"/>
      <c r="F380" s="95"/>
      <c r="G380" s="95"/>
      <c r="H380" s="96"/>
      <c r="I380" s="95"/>
      <c r="J380" s="95"/>
      <c r="K380" s="95"/>
      <c r="L380" s="95"/>
      <c r="M380" s="95"/>
      <c r="N380" s="97"/>
      <c r="O380" s="97"/>
      <c r="P380" s="87" t="str">
        <f t="shared" si="1"/>
        <v/>
      </c>
      <c r="Q380" s="87" t="str">
        <f t="array" ref="Q380">if((countif(Ghosts!A:A,$P380)+countif(EPS!A:A,$P380))&gt;0,$P380,index(Index_of_Stuff!A:A,match($P380,Index_of_Stuff!C:C,0)))</f>
        <v/>
      </c>
      <c r="R380" s="87" t="str">
        <f t="array" ref="R380">index(Index_of_Stuff!F:F,match($J380,Index_of_Stuff!H:H,0))</f>
        <v>#N/A</v>
      </c>
      <c r="S380" s="87" t="str">
        <f t="array" ref="S380">index(Index_of_Stuff!F:F,match($K380,Index_of_Stuff!H:H,0))</f>
        <v>#N/A</v>
      </c>
    </row>
    <row r="381">
      <c r="A381" s="95"/>
      <c r="B381" s="95"/>
      <c r="C381" s="95"/>
      <c r="D381" s="95"/>
      <c r="E381" s="95"/>
      <c r="F381" s="95"/>
      <c r="G381" s="95"/>
      <c r="H381" s="96"/>
      <c r="I381" s="95"/>
      <c r="J381" s="95"/>
      <c r="K381" s="95"/>
      <c r="L381" s="97"/>
      <c r="M381" s="97"/>
      <c r="N381" s="97"/>
      <c r="O381" s="97"/>
      <c r="P381" s="87" t="str">
        <f t="shared" si="1"/>
        <v/>
      </c>
      <c r="Q381" s="87" t="str">
        <f t="array" ref="Q381">if((countif(Ghosts!A:A,$P381)+countif(EPS!A:A,$P381))&gt;0,$P381,index(Index_of_Stuff!A:A,match($P381,Index_of_Stuff!C:C,0)))</f>
        <v/>
      </c>
      <c r="R381" s="87" t="str">
        <f t="array" ref="R381">index(Index_of_Stuff!F:F,match($J381,Index_of_Stuff!H:H,0))</f>
        <v>#N/A</v>
      </c>
      <c r="S381" s="87" t="str">
        <f t="array" ref="S381">index(Index_of_Stuff!F:F,match($K381,Index_of_Stuff!H:H,0))</f>
        <v>#N/A</v>
      </c>
    </row>
    <row r="382">
      <c r="A382" s="95"/>
      <c r="B382" s="95"/>
      <c r="C382" s="95"/>
      <c r="D382" s="95"/>
      <c r="E382" s="95"/>
      <c r="F382" s="95"/>
      <c r="G382" s="95"/>
      <c r="H382" s="96"/>
      <c r="I382" s="95"/>
      <c r="J382" s="95"/>
      <c r="K382" s="95"/>
      <c r="L382" s="97"/>
      <c r="M382" s="97"/>
      <c r="N382" s="97"/>
      <c r="O382" s="97"/>
      <c r="P382" s="87" t="str">
        <f t="shared" si="1"/>
        <v/>
      </c>
      <c r="Q382" s="87" t="str">
        <f t="array" ref="Q382">if((countif(Ghosts!A:A,$P382)+countif(EPS!A:A,$P382))&gt;0,$P382,index(Index_of_Stuff!A:A,match($P382,Index_of_Stuff!C:C,0)))</f>
        <v/>
      </c>
      <c r="R382" s="87" t="str">
        <f t="array" ref="R382">index(Index_of_Stuff!F:F,match($J382,Index_of_Stuff!H:H,0))</f>
        <v>#N/A</v>
      </c>
      <c r="S382" s="87" t="str">
        <f t="array" ref="S382">index(Index_of_Stuff!F:F,match($K382,Index_of_Stuff!H:H,0))</f>
        <v>#N/A</v>
      </c>
    </row>
    <row r="383">
      <c r="A383" s="95"/>
      <c r="B383" s="95"/>
      <c r="C383" s="95"/>
      <c r="D383" s="95"/>
      <c r="E383" s="95"/>
      <c r="F383" s="95"/>
      <c r="G383" s="95"/>
      <c r="H383" s="96"/>
      <c r="I383" s="95"/>
      <c r="J383" s="95"/>
      <c r="K383" s="95"/>
      <c r="L383" s="95"/>
      <c r="M383" s="95"/>
      <c r="N383" s="97"/>
      <c r="O383" s="97"/>
      <c r="P383" s="87" t="str">
        <f t="shared" si="1"/>
        <v/>
      </c>
      <c r="Q383" s="87" t="str">
        <f t="array" ref="Q383">if((countif(Ghosts!A:A,$P383)+countif(EPS!A:A,$P383))&gt;0,$P383,index(Index_of_Stuff!A:A,match($P383,Index_of_Stuff!C:C,0)))</f>
        <v/>
      </c>
      <c r="R383" s="87" t="str">
        <f t="array" ref="R383">index(Index_of_Stuff!F:F,match($J383,Index_of_Stuff!H:H,0))</f>
        <v>#N/A</v>
      </c>
      <c r="S383" s="87" t="str">
        <f t="array" ref="S383">index(Index_of_Stuff!F:F,match($K383,Index_of_Stuff!H:H,0))</f>
        <v>#N/A</v>
      </c>
    </row>
    <row r="384">
      <c r="A384" s="95"/>
      <c r="B384" s="95"/>
      <c r="C384" s="95"/>
      <c r="D384" s="95"/>
      <c r="E384" s="95"/>
      <c r="F384" s="95"/>
      <c r="G384" s="95"/>
      <c r="H384" s="96"/>
      <c r="I384" s="95"/>
      <c r="J384" s="95"/>
      <c r="K384" s="95"/>
      <c r="L384" s="97"/>
      <c r="M384" s="97"/>
      <c r="N384" s="97"/>
      <c r="O384" s="97"/>
      <c r="P384" s="87" t="str">
        <f t="shared" si="1"/>
        <v/>
      </c>
      <c r="Q384" s="87" t="str">
        <f t="array" ref="Q384">if((countif(Ghosts!A:A,$P384)+countif(EPS!A:A,$P384))&gt;0,$P384,index(Index_of_Stuff!A:A,match($P384,Index_of_Stuff!C:C,0)))</f>
        <v/>
      </c>
      <c r="R384" s="87" t="str">
        <f t="array" ref="R384">index(Index_of_Stuff!F:F,match($J384,Index_of_Stuff!H:H,0))</f>
        <v>#N/A</v>
      </c>
      <c r="S384" s="87" t="str">
        <f t="array" ref="S384">index(Index_of_Stuff!F:F,match($K384,Index_of_Stuff!H:H,0))</f>
        <v>#N/A</v>
      </c>
    </row>
    <row r="385">
      <c r="A385" s="95"/>
      <c r="B385" s="95"/>
      <c r="C385" s="95"/>
      <c r="D385" s="95"/>
      <c r="E385" s="95"/>
      <c r="F385" s="95"/>
      <c r="G385" s="95"/>
      <c r="H385" s="96"/>
      <c r="I385" s="95"/>
      <c r="J385" s="95"/>
      <c r="K385" s="95"/>
      <c r="L385" s="97"/>
      <c r="M385" s="97"/>
      <c r="N385" s="97"/>
      <c r="O385" s="97"/>
      <c r="P385" s="87" t="str">
        <f t="shared" si="1"/>
        <v/>
      </c>
      <c r="Q385" s="87" t="str">
        <f t="array" ref="Q385">if((countif(Ghosts!A:A,$P385)+countif(EPS!A:A,$P385))&gt;0,$P385,index(Index_of_Stuff!A:A,match($P385,Index_of_Stuff!C:C,0)))</f>
        <v/>
      </c>
      <c r="R385" s="87" t="str">
        <f t="array" ref="R385">index(Index_of_Stuff!F:F,match($J385,Index_of_Stuff!H:H,0))</f>
        <v>#N/A</v>
      </c>
      <c r="S385" s="87" t="str">
        <f t="array" ref="S385">index(Index_of_Stuff!F:F,match($K385,Index_of_Stuff!H:H,0))</f>
        <v>#N/A</v>
      </c>
    </row>
    <row r="386">
      <c r="A386" s="95"/>
      <c r="B386" s="95"/>
      <c r="C386" s="95"/>
      <c r="D386" s="95"/>
      <c r="E386" s="95"/>
      <c r="F386" s="95"/>
      <c r="G386" s="95"/>
      <c r="H386" s="96"/>
      <c r="I386" s="95"/>
      <c r="J386" s="95"/>
      <c r="K386" s="95"/>
      <c r="L386" s="97"/>
      <c r="M386" s="97"/>
      <c r="N386" s="97"/>
      <c r="O386" s="97"/>
      <c r="P386" s="87" t="str">
        <f t="shared" si="1"/>
        <v/>
      </c>
      <c r="Q386" s="87" t="str">
        <f t="array" ref="Q386">if((countif(Ghosts!A:A,$P386)+countif(EPS!A:A,$P386))&gt;0,$P386,index(Index_of_Stuff!A:A,match($P386,Index_of_Stuff!C:C,0)))</f>
        <v/>
      </c>
      <c r="R386" s="87" t="str">
        <f t="array" ref="R386">index(Index_of_Stuff!F:F,match($J386,Index_of_Stuff!H:H,0))</f>
        <v>#N/A</v>
      </c>
      <c r="S386" s="87" t="str">
        <f t="array" ref="S386">index(Index_of_Stuff!F:F,match($K386,Index_of_Stuff!H:H,0))</f>
        <v>#N/A</v>
      </c>
    </row>
    <row r="387">
      <c r="A387" s="95"/>
      <c r="B387" s="95"/>
      <c r="C387" s="95"/>
      <c r="D387" s="95"/>
      <c r="E387" s="95"/>
      <c r="F387" s="95"/>
      <c r="G387" s="95"/>
      <c r="H387" s="96"/>
      <c r="I387" s="95"/>
      <c r="J387" s="95"/>
      <c r="K387" s="95"/>
      <c r="L387" s="95"/>
      <c r="M387" s="95"/>
      <c r="N387" s="97"/>
      <c r="O387" s="97"/>
      <c r="P387" s="87" t="str">
        <f t="shared" si="1"/>
        <v/>
      </c>
      <c r="Q387" s="87" t="str">
        <f t="array" ref="Q387">if((countif(Ghosts!A:A,$P387)+countif(EPS!A:A,$P387))&gt;0,$P387,index(Index_of_Stuff!A:A,match($P387,Index_of_Stuff!C:C,0)))</f>
        <v/>
      </c>
      <c r="R387" s="87" t="str">
        <f t="array" ref="R387">index(Index_of_Stuff!F:F,match($J387,Index_of_Stuff!H:H,0))</f>
        <v>#N/A</v>
      </c>
      <c r="S387" s="87" t="str">
        <f t="array" ref="S387">index(Index_of_Stuff!F:F,match($K387,Index_of_Stuff!H:H,0))</f>
        <v>#N/A</v>
      </c>
    </row>
    <row r="388">
      <c r="A388" s="95"/>
      <c r="B388" s="95"/>
      <c r="C388" s="95"/>
      <c r="D388" s="95"/>
      <c r="E388" s="95"/>
      <c r="F388" s="95"/>
      <c r="G388" s="95"/>
      <c r="H388" s="96"/>
      <c r="I388" s="95"/>
      <c r="J388" s="95"/>
      <c r="K388" s="95"/>
      <c r="L388" s="97"/>
      <c r="M388" s="97"/>
      <c r="N388" s="97"/>
      <c r="O388" s="97"/>
      <c r="P388" s="87" t="str">
        <f t="shared" si="1"/>
        <v/>
      </c>
      <c r="Q388" s="87" t="str">
        <f t="array" ref="Q388">if((countif(Ghosts!A:A,$P388)+countif(EPS!A:A,$P388))&gt;0,$P388,index(Index_of_Stuff!A:A,match($P388,Index_of_Stuff!C:C,0)))</f>
        <v/>
      </c>
      <c r="R388" s="87" t="str">
        <f t="array" ref="R388">index(Index_of_Stuff!F:F,match($J388,Index_of_Stuff!H:H,0))</f>
        <v>#N/A</v>
      </c>
      <c r="S388" s="87" t="str">
        <f t="array" ref="S388">index(Index_of_Stuff!F:F,match($K388,Index_of_Stuff!H:H,0))</f>
        <v>#N/A</v>
      </c>
    </row>
    <row r="389">
      <c r="A389" s="95"/>
      <c r="B389" s="95"/>
      <c r="C389" s="95"/>
      <c r="D389" s="95"/>
      <c r="E389" s="95"/>
      <c r="F389" s="95"/>
      <c r="G389" s="95"/>
      <c r="H389" s="96"/>
      <c r="I389" s="95"/>
      <c r="J389" s="95"/>
      <c r="K389" s="95"/>
      <c r="L389" s="95"/>
      <c r="M389" s="95"/>
      <c r="N389" s="97"/>
      <c r="O389" s="97"/>
      <c r="P389" s="87" t="str">
        <f t="shared" si="1"/>
        <v/>
      </c>
      <c r="Q389" s="87" t="str">
        <f t="array" ref="Q389">if((countif(Ghosts!A:A,$P389)+countif(EPS!A:A,$P389))&gt;0,$P389,index(Index_of_Stuff!A:A,match($P389,Index_of_Stuff!C:C,0)))</f>
        <v/>
      </c>
      <c r="R389" s="87" t="str">
        <f t="array" ref="R389">index(Index_of_Stuff!F:F,match($J389,Index_of_Stuff!H:H,0))</f>
        <v>#N/A</v>
      </c>
      <c r="S389" s="87" t="str">
        <f t="array" ref="S389">index(Index_of_Stuff!F:F,match($K389,Index_of_Stuff!H:H,0))</f>
        <v>#N/A</v>
      </c>
    </row>
    <row r="390">
      <c r="A390" s="95"/>
      <c r="B390" s="95"/>
      <c r="C390" s="95"/>
      <c r="D390" s="95"/>
      <c r="E390" s="95"/>
      <c r="F390" s="95"/>
      <c r="G390" s="95"/>
      <c r="H390" s="96"/>
      <c r="I390" s="95"/>
      <c r="J390" s="95"/>
      <c r="K390" s="95"/>
      <c r="L390" s="97"/>
      <c r="M390" s="97"/>
      <c r="N390" s="97"/>
      <c r="O390" s="97"/>
      <c r="P390" s="87" t="str">
        <f t="shared" si="1"/>
        <v/>
      </c>
      <c r="Q390" s="87" t="str">
        <f t="array" ref="Q390">if((countif(Ghosts!A:A,$P390)+countif(EPS!A:A,$P390))&gt;0,$P390,index(Index_of_Stuff!A:A,match($P390,Index_of_Stuff!C:C,0)))</f>
        <v/>
      </c>
      <c r="R390" s="87" t="str">
        <f t="array" ref="R390">index(Index_of_Stuff!F:F,match($J390,Index_of_Stuff!H:H,0))</f>
        <v>#N/A</v>
      </c>
      <c r="S390" s="87" t="str">
        <f t="array" ref="S390">index(Index_of_Stuff!F:F,match($K390,Index_of_Stuff!H:H,0))</f>
        <v>#N/A</v>
      </c>
    </row>
    <row r="391">
      <c r="A391" s="95"/>
      <c r="B391" s="95"/>
      <c r="C391" s="95"/>
      <c r="D391" s="95"/>
      <c r="E391" s="95"/>
      <c r="F391" s="95"/>
      <c r="G391" s="95"/>
      <c r="H391" s="96"/>
      <c r="I391" s="95"/>
      <c r="J391" s="95"/>
      <c r="K391" s="95"/>
      <c r="L391" s="97"/>
      <c r="M391" s="97"/>
      <c r="N391" s="97"/>
      <c r="O391" s="97"/>
      <c r="P391" s="87" t="str">
        <f t="shared" si="1"/>
        <v/>
      </c>
      <c r="Q391" s="87" t="str">
        <f t="array" ref="Q391">if((countif(Ghosts!A:A,$P391)+countif(EPS!A:A,$P391))&gt;0,$P391,index(Index_of_Stuff!A:A,match($P391,Index_of_Stuff!C:C,0)))</f>
        <v/>
      </c>
      <c r="R391" s="87" t="str">
        <f t="array" ref="R391">index(Index_of_Stuff!F:F,match($J391,Index_of_Stuff!H:H,0))</f>
        <v>#N/A</v>
      </c>
      <c r="S391" s="87" t="str">
        <f t="array" ref="S391">index(Index_of_Stuff!F:F,match($K391,Index_of_Stuff!H:H,0))</f>
        <v>#N/A</v>
      </c>
    </row>
    <row r="392">
      <c r="A392" s="95"/>
      <c r="B392" s="95"/>
      <c r="C392" s="95"/>
      <c r="D392" s="95"/>
      <c r="E392" s="95"/>
      <c r="F392" s="95"/>
      <c r="G392" s="95"/>
      <c r="H392" s="96"/>
      <c r="I392" s="95"/>
      <c r="J392" s="95"/>
      <c r="K392" s="95"/>
      <c r="L392" s="95"/>
      <c r="M392" s="95"/>
      <c r="N392" s="97"/>
      <c r="O392" s="97"/>
      <c r="P392" s="87" t="str">
        <f t="shared" si="1"/>
        <v/>
      </c>
      <c r="Q392" s="87" t="str">
        <f t="array" ref="Q392">if((countif(Ghosts!A:A,$P392)+countif(EPS!A:A,$P392))&gt;0,$P392,index(Index_of_Stuff!A:A,match($P392,Index_of_Stuff!C:C,0)))</f>
        <v/>
      </c>
      <c r="R392" s="87" t="str">
        <f t="array" ref="R392">index(Index_of_Stuff!F:F,match($J392,Index_of_Stuff!H:H,0))</f>
        <v>#N/A</v>
      </c>
      <c r="S392" s="87" t="str">
        <f t="array" ref="S392">index(Index_of_Stuff!F:F,match($K392,Index_of_Stuff!H:H,0))</f>
        <v>#N/A</v>
      </c>
    </row>
    <row r="393">
      <c r="A393" s="95"/>
      <c r="B393" s="95"/>
      <c r="C393" s="95"/>
      <c r="D393" s="95"/>
      <c r="E393" s="95"/>
      <c r="F393" s="95"/>
      <c r="G393" s="95"/>
      <c r="H393" s="96"/>
      <c r="I393" s="95"/>
      <c r="J393" s="95"/>
      <c r="K393" s="95"/>
      <c r="L393" s="97"/>
      <c r="M393" s="97"/>
      <c r="N393" s="97"/>
      <c r="O393" s="97"/>
      <c r="P393" s="87" t="str">
        <f t="shared" si="1"/>
        <v/>
      </c>
      <c r="Q393" s="87" t="str">
        <f t="array" ref="Q393">if((countif(Ghosts!A:A,$P393)+countif(EPS!A:A,$P393))&gt;0,$P393,index(Index_of_Stuff!A:A,match($P393,Index_of_Stuff!C:C,0)))</f>
        <v/>
      </c>
      <c r="R393" s="87" t="str">
        <f t="array" ref="R393">index(Index_of_Stuff!F:F,match($J393,Index_of_Stuff!H:H,0))</f>
        <v>#N/A</v>
      </c>
      <c r="S393" s="87" t="str">
        <f t="array" ref="S393">index(Index_of_Stuff!F:F,match($K393,Index_of_Stuff!H:H,0))</f>
        <v>#N/A</v>
      </c>
    </row>
    <row r="394">
      <c r="A394" s="95"/>
      <c r="B394" s="95"/>
      <c r="C394" s="95"/>
      <c r="D394" s="95"/>
      <c r="E394" s="95"/>
      <c r="F394" s="95"/>
      <c r="G394" s="95"/>
      <c r="H394" s="96"/>
      <c r="I394" s="95"/>
      <c r="J394" s="95"/>
      <c r="K394" s="95"/>
      <c r="L394" s="97"/>
      <c r="M394" s="97"/>
      <c r="N394" s="97"/>
      <c r="O394" s="97"/>
      <c r="P394" s="87" t="str">
        <f t="shared" ref="P394:P419" si="2">CONCATENATE(C394," ",E394)</f>
        <v> </v>
      </c>
      <c r="Q394" s="87" t="str">
        <f t="array" ref="Q394">if((countif(Ghosts!A:A,$P394)+countif(EPS!A:A,$P394))&gt;0,$P394,index(Index_of_Stuff!A:A,match($P394,Index_of_Stuff!C:C,0)))</f>
        <v>#N/A</v>
      </c>
      <c r="R394" s="87" t="str">
        <f t="array" ref="R394">index(Index_of_Stuff!F:F,match($J394,Index_of_Stuff!H:H,0))</f>
        <v>#N/A</v>
      </c>
      <c r="S394" s="87" t="str">
        <f t="array" ref="S394">index(Index_of_Stuff!F:F,match($K394,Index_of_Stuff!H:H,0))</f>
        <v>#N/A</v>
      </c>
    </row>
    <row r="395">
      <c r="A395" s="95"/>
      <c r="B395" s="95"/>
      <c r="C395" s="95"/>
      <c r="D395" s="95"/>
      <c r="E395" s="95"/>
      <c r="F395" s="95"/>
      <c r="G395" s="95"/>
      <c r="H395" s="96"/>
      <c r="I395" s="95"/>
      <c r="J395" s="95"/>
      <c r="K395" s="95"/>
      <c r="L395" s="97"/>
      <c r="M395" s="97"/>
      <c r="N395" s="97"/>
      <c r="O395" s="97"/>
      <c r="P395" s="87" t="str">
        <f t="shared" si="2"/>
        <v> </v>
      </c>
      <c r="Q395" s="87" t="str">
        <f t="array" ref="Q395">if((countif(Ghosts!A:A,$P395)+countif(EPS!A:A,$P395))&gt;0,$P395,index(Index_of_Stuff!A:A,match($P395,Index_of_Stuff!C:C,0)))</f>
        <v>#N/A</v>
      </c>
      <c r="R395" s="87" t="str">
        <f t="array" ref="R395">index(Index_of_Stuff!F:F,match($J395,Index_of_Stuff!H:H,0))</f>
        <v>#N/A</v>
      </c>
      <c r="S395" s="87" t="str">
        <f t="array" ref="S395">index(Index_of_Stuff!F:F,match($K395,Index_of_Stuff!H:H,0))</f>
        <v>#N/A</v>
      </c>
    </row>
    <row r="396">
      <c r="A396" s="95"/>
      <c r="B396" s="95"/>
      <c r="C396" s="95"/>
      <c r="D396" s="95"/>
      <c r="E396" s="95"/>
      <c r="F396" s="95"/>
      <c r="G396" s="95"/>
      <c r="H396" s="96"/>
      <c r="I396" s="95"/>
      <c r="J396" s="95"/>
      <c r="K396" s="95"/>
      <c r="L396" s="95"/>
      <c r="M396" s="95"/>
      <c r="N396" s="97"/>
      <c r="O396" s="97"/>
      <c r="P396" s="87" t="str">
        <f t="shared" si="2"/>
        <v> </v>
      </c>
      <c r="Q396" s="87" t="str">
        <f t="array" ref="Q396">if((countif(Ghosts!A:A,$P396)+countif(EPS!A:A,$P396))&gt;0,$P396,index(Index_of_Stuff!A:A,match($P396,Index_of_Stuff!C:C,0)))</f>
        <v>#N/A</v>
      </c>
      <c r="R396" s="87" t="str">
        <f t="array" ref="R396">index(Index_of_Stuff!F:F,match($J396,Index_of_Stuff!H:H,0))</f>
        <v>#N/A</v>
      </c>
      <c r="S396" s="87" t="str">
        <f t="array" ref="S396">index(Index_of_Stuff!F:F,match($K396,Index_of_Stuff!H:H,0))</f>
        <v>#N/A</v>
      </c>
    </row>
    <row r="397">
      <c r="A397" s="95"/>
      <c r="B397" s="95"/>
      <c r="C397" s="95"/>
      <c r="D397" s="95"/>
      <c r="E397" s="95"/>
      <c r="F397" s="95"/>
      <c r="G397" s="95"/>
      <c r="H397" s="96"/>
      <c r="I397" s="95"/>
      <c r="J397" s="95"/>
      <c r="K397" s="95"/>
      <c r="L397" s="97"/>
      <c r="M397" s="97"/>
      <c r="N397" s="97"/>
      <c r="O397" s="97"/>
      <c r="P397" s="87" t="str">
        <f t="shared" si="2"/>
        <v> </v>
      </c>
      <c r="Q397" s="87" t="str">
        <f t="array" ref="Q397">if((countif(Ghosts!A:A,$P397)+countif(EPS!A:A,$P397))&gt;0,$P397,index(Index_of_Stuff!A:A,match($P397,Index_of_Stuff!C:C,0)))</f>
        <v>#N/A</v>
      </c>
      <c r="R397" s="87" t="str">
        <f t="array" ref="R397">index(Index_of_Stuff!F:F,match($J397,Index_of_Stuff!H:H,0))</f>
        <v>#N/A</v>
      </c>
      <c r="S397" s="87" t="str">
        <f t="array" ref="S397">index(Index_of_Stuff!F:F,match($K397,Index_of_Stuff!H:H,0))</f>
        <v>#N/A</v>
      </c>
    </row>
    <row r="398">
      <c r="A398" s="95"/>
      <c r="B398" s="95"/>
      <c r="C398" s="95"/>
      <c r="D398" s="95"/>
      <c r="E398" s="95"/>
      <c r="F398" s="95"/>
      <c r="G398" s="95"/>
      <c r="H398" s="96"/>
      <c r="I398" s="95"/>
      <c r="J398" s="95"/>
      <c r="K398" s="95"/>
      <c r="L398" s="97"/>
      <c r="M398" s="97"/>
      <c r="N398" s="97"/>
      <c r="O398" s="97"/>
      <c r="P398" s="87" t="str">
        <f t="shared" si="2"/>
        <v> </v>
      </c>
      <c r="Q398" s="87" t="str">
        <f t="array" ref="Q398">if((countif(Ghosts!A:A,$P398)+countif(EPS!A:A,$P398))&gt;0,$P398,index(Index_of_Stuff!A:A,match($P398,Index_of_Stuff!C:C,0)))</f>
        <v>#N/A</v>
      </c>
      <c r="R398" s="87" t="str">
        <f t="array" ref="R398">index(Index_of_Stuff!F:F,match($J398,Index_of_Stuff!H:H,0))</f>
        <v>#N/A</v>
      </c>
      <c r="S398" s="87" t="str">
        <f t="array" ref="S398">index(Index_of_Stuff!F:F,match($K398,Index_of_Stuff!H:H,0))</f>
        <v>#N/A</v>
      </c>
    </row>
    <row r="399">
      <c r="A399" s="95"/>
      <c r="B399" s="95"/>
      <c r="C399" s="95"/>
      <c r="D399" s="95"/>
      <c r="E399" s="95"/>
      <c r="F399" s="95"/>
      <c r="G399" s="95"/>
      <c r="H399" s="96"/>
      <c r="I399" s="95"/>
      <c r="J399" s="95"/>
      <c r="K399" s="95"/>
      <c r="L399" s="97"/>
      <c r="M399" s="97"/>
      <c r="N399" s="97"/>
      <c r="O399" s="97"/>
      <c r="P399" s="87" t="str">
        <f t="shared" si="2"/>
        <v> </v>
      </c>
      <c r="Q399" s="87" t="str">
        <f t="array" ref="Q399">if((countif(Ghosts!A:A,$P399)+countif(EPS!A:A,$P399))&gt;0,$P399,index(Index_of_Stuff!A:A,match($P399,Index_of_Stuff!C:C,0)))</f>
        <v>#N/A</v>
      </c>
      <c r="R399" s="87" t="str">
        <f t="array" ref="R399">index(Index_of_Stuff!F:F,match($J399,Index_of_Stuff!H:H,0))</f>
        <v>#N/A</v>
      </c>
      <c r="S399" s="87" t="str">
        <f t="array" ref="S399">index(Index_of_Stuff!F:F,match($K399,Index_of_Stuff!H:H,0))</f>
        <v>#N/A</v>
      </c>
    </row>
    <row r="400">
      <c r="A400" s="95"/>
      <c r="B400" s="95"/>
      <c r="C400" s="95"/>
      <c r="D400" s="95"/>
      <c r="E400" s="95"/>
      <c r="F400" s="95"/>
      <c r="G400" s="95"/>
      <c r="H400" s="96"/>
      <c r="I400" s="95"/>
      <c r="J400" s="95"/>
      <c r="K400" s="95"/>
      <c r="L400" s="95"/>
      <c r="M400" s="95"/>
      <c r="N400" s="97"/>
      <c r="O400" s="97"/>
      <c r="P400" s="87" t="str">
        <f t="shared" si="2"/>
        <v> </v>
      </c>
      <c r="Q400" s="87" t="str">
        <f t="array" ref="Q400">if((countif(Ghosts!A:A,$P400)+countif(EPS!A:A,$P400))&gt;0,$P400,index(Index_of_Stuff!A:A,match($P400,Index_of_Stuff!C:C,0)))</f>
        <v>#N/A</v>
      </c>
      <c r="R400" s="87" t="str">
        <f t="array" ref="R400">index(Index_of_Stuff!F:F,match($J400,Index_of_Stuff!H:H,0))</f>
        <v>#N/A</v>
      </c>
      <c r="S400" s="87" t="str">
        <f t="array" ref="S400">index(Index_of_Stuff!F:F,match($K400,Index_of_Stuff!H:H,0))</f>
        <v>#N/A</v>
      </c>
    </row>
    <row r="401">
      <c r="A401" s="95"/>
      <c r="B401" s="95"/>
      <c r="C401" s="95"/>
      <c r="D401" s="95"/>
      <c r="E401" s="95"/>
      <c r="F401" s="95"/>
      <c r="G401" s="95"/>
      <c r="H401" s="96"/>
      <c r="I401" s="95"/>
      <c r="J401" s="95"/>
      <c r="K401" s="95"/>
      <c r="L401" s="97"/>
      <c r="M401" s="97"/>
      <c r="N401" s="97"/>
      <c r="O401" s="97"/>
      <c r="P401" s="87" t="str">
        <f t="shared" si="2"/>
        <v> </v>
      </c>
      <c r="Q401" s="87" t="str">
        <f t="array" ref="Q401">if((countif(Ghosts!A:A,$P401)+countif(EPS!A:A,$P401))&gt;0,$P401,index(Index_of_Stuff!A:A,match($P401,Index_of_Stuff!C:C,0)))</f>
        <v>#N/A</v>
      </c>
      <c r="R401" s="87" t="str">
        <f t="array" ref="R401">index(Index_of_Stuff!F:F,match($J401,Index_of_Stuff!H:H,0))</f>
        <v>#N/A</v>
      </c>
      <c r="S401" s="87" t="str">
        <f t="array" ref="S401">index(Index_of_Stuff!F:F,match($K401,Index_of_Stuff!H:H,0))</f>
        <v>#N/A</v>
      </c>
    </row>
    <row r="402">
      <c r="A402" s="95"/>
      <c r="B402" s="95"/>
      <c r="C402" s="95"/>
      <c r="D402" s="95"/>
      <c r="E402" s="95"/>
      <c r="F402" s="95"/>
      <c r="G402" s="95"/>
      <c r="H402" s="96"/>
      <c r="I402" s="95"/>
      <c r="J402" s="95"/>
      <c r="K402" s="95"/>
      <c r="L402" s="97"/>
      <c r="M402" s="97"/>
      <c r="N402" s="97"/>
      <c r="O402" s="97"/>
      <c r="P402" s="87" t="str">
        <f t="shared" si="2"/>
        <v> </v>
      </c>
      <c r="Q402" s="87" t="str">
        <f t="array" ref="Q402">if((countif(Ghosts!A:A,$P402)+countif(EPS!A:A,$P402))&gt;0,$P402,index(Index_of_Stuff!A:A,match($P402,Index_of_Stuff!C:C,0)))</f>
        <v>#N/A</v>
      </c>
      <c r="R402" s="87" t="str">
        <f t="array" ref="R402">index(Index_of_Stuff!F:F,match($J402,Index_of_Stuff!H:H,0))</f>
        <v>#N/A</v>
      </c>
      <c r="S402" s="87" t="str">
        <f t="array" ref="S402">index(Index_of_Stuff!F:F,match($K402,Index_of_Stuff!H:H,0))</f>
        <v>#N/A</v>
      </c>
    </row>
    <row r="403">
      <c r="A403" s="95"/>
      <c r="B403" s="95"/>
      <c r="C403" s="95"/>
      <c r="D403" s="95"/>
      <c r="E403" s="95"/>
      <c r="F403" s="95"/>
      <c r="G403" s="95"/>
      <c r="H403" s="96"/>
      <c r="I403" s="95"/>
      <c r="J403" s="95"/>
      <c r="K403" s="95"/>
      <c r="L403" s="97"/>
      <c r="M403" s="97"/>
      <c r="N403" s="97"/>
      <c r="O403" s="97"/>
      <c r="P403" s="87" t="str">
        <f t="shared" si="2"/>
        <v> </v>
      </c>
      <c r="Q403" s="87" t="str">
        <f t="array" ref="Q403">if((countif(Ghosts!A:A,$P403)+countif(EPS!A:A,$P403))&gt;0,$P403,index(Index_of_Stuff!A:A,match($P403,Index_of_Stuff!C:C,0)))</f>
        <v>#N/A</v>
      </c>
      <c r="R403" s="87" t="str">
        <f t="array" ref="R403">index(Index_of_Stuff!F:F,match($J403,Index_of_Stuff!H:H,0))</f>
        <v>#N/A</v>
      </c>
      <c r="S403" s="87" t="str">
        <f t="array" ref="S403">index(Index_of_Stuff!F:F,match($K403,Index_of_Stuff!H:H,0))</f>
        <v>#N/A</v>
      </c>
    </row>
    <row r="404">
      <c r="A404" s="95"/>
      <c r="B404" s="95"/>
      <c r="C404" s="95"/>
      <c r="D404" s="95"/>
      <c r="E404" s="95"/>
      <c r="F404" s="95"/>
      <c r="G404" s="95"/>
      <c r="H404" s="96"/>
      <c r="I404" s="95"/>
      <c r="J404" s="95"/>
      <c r="K404" s="95"/>
      <c r="L404" s="95"/>
      <c r="M404" s="95"/>
      <c r="N404" s="97"/>
      <c r="O404" s="97"/>
      <c r="P404" s="87" t="str">
        <f t="shared" si="2"/>
        <v> </v>
      </c>
      <c r="Q404" s="87" t="str">
        <f t="array" ref="Q404">if((countif(Ghosts!A:A,$P404)+countif(EPS!A:A,$P404))&gt;0,$P404,index(Index_of_Stuff!A:A,match($P404,Index_of_Stuff!C:C,0)))</f>
        <v>#N/A</v>
      </c>
      <c r="R404" s="87" t="str">
        <f t="array" ref="R404">index(Index_of_Stuff!F:F,match($J404,Index_of_Stuff!H:H,0))</f>
        <v>#N/A</v>
      </c>
      <c r="S404" s="87" t="str">
        <f t="array" ref="S404">index(Index_of_Stuff!F:F,match($K404,Index_of_Stuff!H:H,0))</f>
        <v>#N/A</v>
      </c>
    </row>
    <row r="405">
      <c r="A405" s="95"/>
      <c r="B405" s="95"/>
      <c r="C405" s="95"/>
      <c r="D405" s="95"/>
      <c r="E405" s="95"/>
      <c r="F405" s="95"/>
      <c r="G405" s="95"/>
      <c r="H405" s="96"/>
      <c r="I405" s="95"/>
      <c r="J405" s="95"/>
      <c r="K405" s="95"/>
      <c r="L405" s="97"/>
      <c r="M405" s="97"/>
      <c r="N405" s="97"/>
      <c r="O405" s="97"/>
      <c r="P405" s="87" t="str">
        <f t="shared" si="2"/>
        <v> </v>
      </c>
      <c r="Q405" s="87" t="str">
        <f t="array" ref="Q405">if((countif(Ghosts!A:A,$P405)+countif(EPS!A:A,$P405))&gt;0,$P405,index(Index_of_Stuff!A:A,match($P405,Index_of_Stuff!C:C,0)))</f>
        <v>#N/A</v>
      </c>
      <c r="R405" s="87" t="str">
        <f t="array" ref="R405">index(Index_of_Stuff!F:F,match($J405,Index_of_Stuff!H:H,0))</f>
        <v>#N/A</v>
      </c>
      <c r="S405" s="87" t="str">
        <f t="array" ref="S405">index(Index_of_Stuff!F:F,match($K405,Index_of_Stuff!H:H,0))</f>
        <v>#N/A</v>
      </c>
    </row>
    <row r="406">
      <c r="A406" s="95"/>
      <c r="B406" s="95"/>
      <c r="C406" s="95"/>
      <c r="D406" s="95"/>
      <c r="E406" s="95"/>
      <c r="F406" s="95"/>
      <c r="G406" s="95"/>
      <c r="H406" s="96"/>
      <c r="I406" s="95"/>
      <c r="J406" s="95"/>
      <c r="K406" s="95"/>
      <c r="L406" s="97"/>
      <c r="M406" s="97"/>
      <c r="N406" s="97"/>
      <c r="O406" s="97"/>
      <c r="P406" s="87" t="str">
        <f t="shared" si="2"/>
        <v> </v>
      </c>
      <c r="Q406" s="87" t="str">
        <f t="array" ref="Q406">if((countif(Ghosts!A:A,$P406)+countif(EPS!A:A,$P406))&gt;0,$P406,index(Index_of_Stuff!A:A,match($P406,Index_of_Stuff!C:C,0)))</f>
        <v>#N/A</v>
      </c>
      <c r="R406" s="87" t="str">
        <f t="array" ref="R406">index(Index_of_Stuff!F:F,match($J406,Index_of_Stuff!H:H,0))</f>
        <v>#N/A</v>
      </c>
      <c r="S406" s="87" t="str">
        <f t="array" ref="S406">index(Index_of_Stuff!F:F,match($K406,Index_of_Stuff!H:H,0))</f>
        <v>#N/A</v>
      </c>
    </row>
    <row r="407">
      <c r="A407" s="95"/>
      <c r="B407" s="95"/>
      <c r="C407" s="95"/>
      <c r="D407" s="95"/>
      <c r="E407" s="95"/>
      <c r="F407" s="95"/>
      <c r="G407" s="95"/>
      <c r="H407" s="96"/>
      <c r="I407" s="95"/>
      <c r="J407" s="95"/>
      <c r="K407" s="95"/>
      <c r="L407" s="97"/>
      <c r="M407" s="97"/>
      <c r="N407" s="97"/>
      <c r="O407" s="97"/>
      <c r="P407" s="87" t="str">
        <f t="shared" si="2"/>
        <v> </v>
      </c>
      <c r="Q407" s="87" t="str">
        <f t="array" ref="Q407">if((countif(Ghosts!A:A,$P407)+countif(EPS!A:A,$P407))&gt;0,$P407,index(Index_of_Stuff!A:A,match($P407,Index_of_Stuff!C:C,0)))</f>
        <v>#N/A</v>
      </c>
      <c r="R407" s="87" t="str">
        <f t="array" ref="R407">index(Index_of_Stuff!F:F,match($J407,Index_of_Stuff!H:H,0))</f>
        <v>#N/A</v>
      </c>
      <c r="S407" s="87" t="str">
        <f t="array" ref="S407">index(Index_of_Stuff!F:F,match($K407,Index_of_Stuff!H:H,0))</f>
        <v>#N/A</v>
      </c>
    </row>
    <row r="408">
      <c r="A408" s="95"/>
      <c r="B408" s="95"/>
      <c r="C408" s="95"/>
      <c r="D408" s="95"/>
      <c r="E408" s="95"/>
      <c r="F408" s="95"/>
      <c r="G408" s="95"/>
      <c r="H408" s="96"/>
      <c r="I408" s="95"/>
      <c r="J408" s="95"/>
      <c r="K408" s="95"/>
      <c r="L408" s="97"/>
      <c r="M408" s="97"/>
      <c r="N408" s="97"/>
      <c r="O408" s="97"/>
      <c r="P408" s="87" t="str">
        <f t="shared" si="2"/>
        <v> </v>
      </c>
      <c r="Q408" s="87" t="str">
        <f t="array" ref="Q408">if((countif(Ghosts!A:A,$P408)+countif(EPS!A:A,$P408))&gt;0,$P408,index(Index_of_Stuff!A:A,match($P408,Index_of_Stuff!C:C,0)))</f>
        <v>#N/A</v>
      </c>
      <c r="R408" s="87" t="str">
        <f t="array" ref="R408">index(Index_of_Stuff!F:F,match($J408,Index_of_Stuff!H:H,0))</f>
        <v>#N/A</v>
      </c>
      <c r="S408" s="87" t="str">
        <f t="array" ref="S408">index(Index_of_Stuff!F:F,match($K408,Index_of_Stuff!H:H,0))</f>
        <v>#N/A</v>
      </c>
    </row>
    <row r="409">
      <c r="A409" s="95"/>
      <c r="B409" s="95"/>
      <c r="C409" s="95"/>
      <c r="D409" s="95"/>
      <c r="E409" s="95"/>
      <c r="F409" s="95"/>
      <c r="G409" s="95"/>
      <c r="H409" s="96"/>
      <c r="I409" s="95"/>
      <c r="J409" s="95"/>
      <c r="K409" s="95"/>
      <c r="L409" s="97"/>
      <c r="M409" s="97"/>
      <c r="N409" s="97"/>
      <c r="O409" s="97"/>
      <c r="P409" s="87" t="str">
        <f t="shared" si="2"/>
        <v> </v>
      </c>
      <c r="Q409" s="87" t="str">
        <f t="array" ref="Q409">if((countif(Ghosts!A:A,$P409)+countif(EPS!A:A,$P409))&gt;0,$P409,index(Index_of_Stuff!A:A,match($P409,Index_of_Stuff!C:C,0)))</f>
        <v>#N/A</v>
      </c>
      <c r="R409" s="87" t="str">
        <f t="array" ref="R409">index(Index_of_Stuff!F:F,match($J409,Index_of_Stuff!H:H,0))</f>
        <v>#N/A</v>
      </c>
      <c r="S409" s="87" t="str">
        <f t="array" ref="S409">index(Index_of_Stuff!F:F,match($K409,Index_of_Stuff!H:H,0))</f>
        <v>#N/A</v>
      </c>
    </row>
    <row r="410">
      <c r="A410" s="95"/>
      <c r="B410" s="95"/>
      <c r="C410" s="95"/>
      <c r="D410" s="95"/>
      <c r="E410" s="95"/>
      <c r="F410" s="95"/>
      <c r="G410" s="95"/>
      <c r="H410" s="96"/>
      <c r="I410" s="95"/>
      <c r="J410" s="95"/>
      <c r="K410" s="95"/>
      <c r="L410" s="97"/>
      <c r="M410" s="97"/>
      <c r="N410" s="97"/>
      <c r="O410" s="97"/>
      <c r="P410" s="87" t="str">
        <f t="shared" si="2"/>
        <v> </v>
      </c>
      <c r="Q410" s="87" t="str">
        <f t="array" ref="Q410">if((countif(Ghosts!A:A,$P410)+countif(EPS!A:A,$P410))&gt;0,$P410,index(Index_of_Stuff!A:A,match($P410,Index_of_Stuff!C:C,0)))</f>
        <v>#N/A</v>
      </c>
      <c r="R410" s="87" t="str">
        <f t="array" ref="R410">index(Index_of_Stuff!F:F,match($J410,Index_of_Stuff!H:H,0))</f>
        <v>#N/A</v>
      </c>
      <c r="S410" s="87" t="str">
        <f t="array" ref="S410">index(Index_of_Stuff!F:F,match($K410,Index_of_Stuff!H:H,0))</f>
        <v>#N/A</v>
      </c>
    </row>
    <row r="411">
      <c r="A411" s="95"/>
      <c r="B411" s="95"/>
      <c r="C411" s="95"/>
      <c r="D411" s="95"/>
      <c r="E411" s="95"/>
      <c r="F411" s="95"/>
      <c r="G411" s="95"/>
      <c r="H411" s="96"/>
      <c r="I411" s="95"/>
      <c r="J411" s="95"/>
      <c r="K411" s="95"/>
      <c r="L411" s="97"/>
      <c r="M411" s="97"/>
      <c r="N411" s="97"/>
      <c r="O411" s="97"/>
      <c r="P411" s="87" t="str">
        <f t="shared" si="2"/>
        <v> </v>
      </c>
      <c r="Q411" s="87" t="str">
        <f t="array" ref="Q411">if((countif(Ghosts!A:A,$P411)+countif(EPS!A:A,$P411))&gt;0,$P411,index(Index_of_Stuff!A:A,match($P411,Index_of_Stuff!C:C,0)))</f>
        <v>#N/A</v>
      </c>
      <c r="R411" s="87" t="str">
        <f t="array" ref="R411">index(Index_of_Stuff!F:F,match($J411,Index_of_Stuff!H:H,0))</f>
        <v>#N/A</v>
      </c>
      <c r="S411" s="87" t="str">
        <f t="array" ref="S411">index(Index_of_Stuff!F:F,match($K411,Index_of_Stuff!H:H,0))</f>
        <v>#N/A</v>
      </c>
    </row>
    <row r="412">
      <c r="A412" s="95"/>
      <c r="B412" s="95"/>
      <c r="C412" s="95"/>
      <c r="D412" s="95"/>
      <c r="E412" s="95"/>
      <c r="F412" s="95"/>
      <c r="G412" s="95"/>
      <c r="H412" s="96"/>
      <c r="I412" s="95"/>
      <c r="J412" s="95"/>
      <c r="K412" s="95"/>
      <c r="L412" s="95"/>
      <c r="M412" s="95"/>
      <c r="N412" s="97"/>
      <c r="O412" s="97"/>
      <c r="P412" s="87" t="str">
        <f t="shared" si="2"/>
        <v> </v>
      </c>
      <c r="Q412" s="87" t="str">
        <f t="array" ref="Q412">if((countif(Ghosts!A:A,$P412)+countif(EPS!A:A,$P412))&gt;0,$P412,index(Index_of_Stuff!A:A,match($P412,Index_of_Stuff!C:C,0)))</f>
        <v>#N/A</v>
      </c>
      <c r="R412" s="87" t="str">
        <f t="array" ref="R412">index(Index_of_Stuff!F:F,match($J412,Index_of_Stuff!H:H,0))</f>
        <v>#N/A</v>
      </c>
      <c r="S412" s="87" t="str">
        <f t="array" ref="S412">index(Index_of_Stuff!F:F,match($K412,Index_of_Stuff!H:H,0))</f>
        <v>#N/A</v>
      </c>
    </row>
    <row r="413">
      <c r="A413" s="95"/>
      <c r="B413" s="95"/>
      <c r="C413" s="95"/>
      <c r="D413" s="95"/>
      <c r="E413" s="95"/>
      <c r="F413" s="95"/>
      <c r="G413" s="95"/>
      <c r="H413" s="96"/>
      <c r="I413" s="95"/>
      <c r="J413" s="95"/>
      <c r="K413" s="95"/>
      <c r="L413" s="97"/>
      <c r="M413" s="97"/>
      <c r="N413" s="97"/>
      <c r="O413" s="97"/>
      <c r="P413" s="87" t="str">
        <f t="shared" si="2"/>
        <v> </v>
      </c>
      <c r="Q413" s="87" t="str">
        <f t="array" ref="Q413">if((countif(Ghosts!A:A,$P413)+countif(EPS!A:A,$P413))&gt;0,$P413,index(Index_of_Stuff!A:A,match($P413,Index_of_Stuff!C:C,0)))</f>
        <v>#N/A</v>
      </c>
      <c r="R413" s="87" t="str">
        <f t="array" ref="R413">index(Index_of_Stuff!F:F,match($J413,Index_of_Stuff!H:H,0))</f>
        <v>#N/A</v>
      </c>
      <c r="S413" s="87" t="str">
        <f t="array" ref="S413">index(Index_of_Stuff!F:F,match($K413,Index_of_Stuff!H:H,0))</f>
        <v>#N/A</v>
      </c>
    </row>
    <row r="414">
      <c r="A414" s="95"/>
      <c r="B414" s="95"/>
      <c r="C414" s="95"/>
      <c r="D414" s="95"/>
      <c r="E414" s="95"/>
      <c r="F414" s="95"/>
      <c r="G414" s="95"/>
      <c r="H414" s="96"/>
      <c r="I414" s="95"/>
      <c r="J414" s="95"/>
      <c r="K414" s="95"/>
      <c r="L414" s="97"/>
      <c r="M414" s="97"/>
      <c r="N414" s="97"/>
      <c r="O414" s="97"/>
      <c r="P414" s="87" t="str">
        <f t="shared" si="2"/>
        <v> </v>
      </c>
      <c r="Q414" s="87" t="str">
        <f t="array" ref="Q414">if((countif(Ghosts!A:A,$P414)+countif(EPS!A:A,$P414))&gt;0,$P414,index(Index_of_Stuff!A:A,match($P414,Index_of_Stuff!C:C,0)))</f>
        <v>#N/A</v>
      </c>
      <c r="R414" s="87" t="str">
        <f t="array" ref="R414">index(Index_of_Stuff!F:F,match($J414,Index_of_Stuff!H:H,0))</f>
        <v>#N/A</v>
      </c>
      <c r="S414" s="87" t="str">
        <f t="array" ref="S414">index(Index_of_Stuff!F:F,match($K414,Index_of_Stuff!H:H,0))</f>
        <v>#N/A</v>
      </c>
    </row>
    <row r="415">
      <c r="A415" s="95"/>
      <c r="B415" s="95"/>
      <c r="C415" s="95"/>
      <c r="D415" s="95"/>
      <c r="E415" s="95"/>
      <c r="F415" s="95"/>
      <c r="G415" s="95"/>
      <c r="H415" s="96"/>
      <c r="I415" s="95"/>
      <c r="J415" s="95"/>
      <c r="K415" s="95"/>
      <c r="L415" s="97"/>
      <c r="M415" s="97"/>
      <c r="N415" s="97"/>
      <c r="O415" s="97"/>
      <c r="P415" s="87" t="str">
        <f t="shared" si="2"/>
        <v> </v>
      </c>
      <c r="Q415" s="87" t="str">
        <f t="array" ref="Q415">if((countif(Ghosts!A:A,$P415)+countif(EPS!A:A,$P415))&gt;0,$P415,index(Index_of_Stuff!A:A,match($P415,Index_of_Stuff!C:C,0)))</f>
        <v>#N/A</v>
      </c>
      <c r="R415" s="87" t="str">
        <f t="array" ref="R415">index(Index_of_Stuff!F:F,match($J415,Index_of_Stuff!H:H,0))</f>
        <v>#N/A</v>
      </c>
      <c r="S415" s="87" t="str">
        <f t="array" ref="S415">index(Index_of_Stuff!F:F,match($K415,Index_of_Stuff!H:H,0))</f>
        <v>#N/A</v>
      </c>
    </row>
    <row r="416">
      <c r="A416" s="95"/>
      <c r="B416" s="95"/>
      <c r="C416" s="95"/>
      <c r="D416" s="95"/>
      <c r="E416" s="95"/>
      <c r="F416" s="95"/>
      <c r="G416" s="95"/>
      <c r="H416" s="96"/>
      <c r="I416" s="95"/>
      <c r="J416" s="95"/>
      <c r="K416" s="95"/>
      <c r="L416" s="97"/>
      <c r="M416" s="97"/>
      <c r="N416" s="97"/>
      <c r="O416" s="97"/>
      <c r="P416" s="87" t="str">
        <f t="shared" si="2"/>
        <v> </v>
      </c>
      <c r="Q416" s="87" t="str">
        <f t="array" ref="Q416">if((countif(Ghosts!A:A,$P416)+countif(EPS!A:A,$P416))&gt;0,$P416,index(Index_of_Stuff!A:A,match($P416,Index_of_Stuff!C:C,0)))</f>
        <v>#N/A</v>
      </c>
      <c r="R416" s="87" t="str">
        <f t="array" ref="R416">index(Index_of_Stuff!F:F,match($J416,Index_of_Stuff!H:H,0))</f>
        <v>#N/A</v>
      </c>
      <c r="S416" s="87" t="str">
        <f t="array" ref="S416">index(Index_of_Stuff!F:F,match($K416,Index_of_Stuff!H:H,0))</f>
        <v>#N/A</v>
      </c>
    </row>
    <row r="417">
      <c r="A417" s="95"/>
      <c r="B417" s="95"/>
      <c r="C417" s="95"/>
      <c r="D417" s="95"/>
      <c r="E417" s="95"/>
      <c r="F417" s="95"/>
      <c r="G417" s="95"/>
      <c r="H417" s="96"/>
      <c r="I417" s="95"/>
      <c r="J417" s="95"/>
      <c r="K417" s="95"/>
      <c r="L417" s="97"/>
      <c r="M417" s="97"/>
      <c r="N417" s="97"/>
      <c r="O417" s="97"/>
      <c r="P417" s="87" t="str">
        <f t="shared" si="2"/>
        <v> </v>
      </c>
      <c r="Q417" s="87" t="str">
        <f t="array" ref="Q417">if((countif(Ghosts!A:A,$P417)+countif(EPS!A:A,$P417))&gt;0,$P417,index(Index_of_Stuff!A:A,match($P417,Index_of_Stuff!C:C,0)))</f>
        <v>#N/A</v>
      </c>
      <c r="R417" s="87" t="str">
        <f t="array" ref="R417">index(Index_of_Stuff!F:F,match($J417,Index_of_Stuff!H:H,0))</f>
        <v>#N/A</v>
      </c>
      <c r="S417" s="87" t="str">
        <f t="array" ref="S417">index(Index_of_Stuff!F:F,match($K417,Index_of_Stuff!H:H,0))</f>
        <v>#N/A</v>
      </c>
    </row>
    <row r="418">
      <c r="A418" s="95"/>
      <c r="B418" s="95"/>
      <c r="C418" s="95"/>
      <c r="D418" s="95"/>
      <c r="E418" s="95"/>
      <c r="F418" s="95"/>
      <c r="G418" s="95"/>
      <c r="H418" s="96"/>
      <c r="I418" s="95"/>
      <c r="J418" s="95"/>
      <c r="K418" s="95"/>
      <c r="L418" s="97"/>
      <c r="M418" s="97"/>
      <c r="N418" s="97"/>
      <c r="O418" s="97"/>
      <c r="P418" s="87" t="str">
        <f t="shared" si="2"/>
        <v> </v>
      </c>
      <c r="Q418" s="87" t="str">
        <f t="array" ref="Q418">if((countif(Ghosts!A:A,$P418)+countif(EPS!A:A,$P418))&gt;0,$P418,index(Index_of_Stuff!A:A,match($P418,Index_of_Stuff!C:C,0)))</f>
        <v>#N/A</v>
      </c>
      <c r="R418" s="87" t="str">
        <f t="array" ref="R418">index(Index_of_Stuff!F:F,match($J418,Index_of_Stuff!H:H,0))</f>
        <v>#N/A</v>
      </c>
      <c r="S418" s="87" t="str">
        <f t="array" ref="S418">index(Index_of_Stuff!F:F,match($K418,Index_of_Stuff!H:H,0))</f>
        <v>#N/A</v>
      </c>
    </row>
    <row r="419">
      <c r="A419" s="95"/>
      <c r="B419" s="95"/>
      <c r="C419" s="95"/>
      <c r="D419" s="95"/>
      <c r="E419" s="95"/>
      <c r="F419" s="95"/>
      <c r="G419" s="95"/>
      <c r="H419" s="96"/>
      <c r="I419" s="95"/>
      <c r="J419" s="95"/>
      <c r="K419" s="95"/>
      <c r="L419" s="97"/>
      <c r="M419" s="97"/>
      <c r="N419" s="97"/>
      <c r="O419" s="97"/>
      <c r="P419" s="87" t="str">
        <f t="shared" si="2"/>
        <v> </v>
      </c>
      <c r="Q419" s="87" t="str">
        <f t="array" ref="Q419">if((countif(Ghosts!A:A,$P419)+countif(EPS!A:A,$P419))&gt;0,$P419,index(Index_of_Stuff!A:A,match($P419,Index_of_Stuff!C:C,0)))</f>
        <v>#N/A</v>
      </c>
      <c r="R419" s="87" t="str">
        <f t="array" ref="R419">index(Index_of_Stuff!F:F,match($J419,Index_of_Stuff!H:H,0))</f>
        <v>#N/A</v>
      </c>
      <c r="S419" s="87" t="str">
        <f t="array" ref="S419">index(Index_of_Stuff!F:F,match($K419,Index_of_Stuff!H:H,0))</f>
        <v>#N/A</v>
      </c>
    </row>
  </sheetData>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86"/>
    <col customWidth="1" min="2" max="2" width="19.43"/>
    <col customWidth="1" min="3" max="3" width="6.57"/>
    <col customWidth="1" min="4" max="4" width="25.43"/>
    <col customWidth="1" min="5" max="5" width="14.43"/>
    <col customWidth="1" min="6" max="6" width="9.71"/>
    <col customWidth="1" min="7" max="7" width="19.29"/>
    <col customWidth="1" min="8" max="8" width="7.29"/>
    <col customWidth="1" min="9" max="9" width="6.71"/>
  </cols>
  <sheetData>
    <row r="1">
      <c r="A1" s="83" t="s">
        <v>618</v>
      </c>
      <c r="B1" s="83" t="s">
        <v>0</v>
      </c>
      <c r="C1" s="83" t="s">
        <v>624</v>
      </c>
      <c r="D1" s="83" t="s">
        <v>1338</v>
      </c>
      <c r="E1" s="83" t="s">
        <v>1339</v>
      </c>
      <c r="F1" s="83" t="s">
        <v>1340</v>
      </c>
      <c r="G1" s="83" t="s">
        <v>632</v>
      </c>
      <c r="H1" s="83" t="s">
        <v>633</v>
      </c>
      <c r="I1" s="83" t="s">
        <v>634</v>
      </c>
    </row>
    <row r="2">
      <c r="A2" s="93" t="s">
        <v>58</v>
      </c>
      <c r="B2" s="93" t="s">
        <v>872</v>
      </c>
      <c r="C2" s="94">
        <v>5200.0</v>
      </c>
      <c r="D2" s="93" t="s">
        <v>1345</v>
      </c>
      <c r="E2" s="93">
        <v>24.8</v>
      </c>
      <c r="F2" s="93" t="s">
        <v>475</v>
      </c>
      <c r="G2" s="87" t="str">
        <f t="array" ref="G2">if((countif(Ghosts!A:A,$B2)+countif(EPS!A:A,$B2))&gt;0,$B2,index(Index_of_Stuff!A:A,match($B2,Index_of_Stuff!B:B,0)))</f>
        <v>Dennis Smith</v>
      </c>
      <c r="H2" s="87" t="str">
        <f t="array" ref="H2">index(Index_of_Stuff!F:F,match($F2,Index_of_Stuff!G:G,0))</f>
        <v>DAL</v>
      </c>
      <c r="I2" s="87" t="str">
        <f t="array" ref="I2">iferror(index(Schedule!F:F,match(concat(H2,"Y"),Schedule!E:E&amp;Schedule!G:G,0)),index(Schedule!E:E,match(concat(H2,"Y"),Schedule!F:F&amp;Schedule!G:G,0)))</f>
        <v>WAS</v>
      </c>
    </row>
    <row r="3">
      <c r="A3" s="93" t="s">
        <v>58</v>
      </c>
      <c r="B3" s="93" t="s">
        <v>1352</v>
      </c>
      <c r="C3" s="94">
        <v>3000.0</v>
      </c>
      <c r="D3" s="93" t="s">
        <v>1353</v>
      </c>
      <c r="E3" s="93">
        <v>10.7</v>
      </c>
      <c r="F3" s="93" t="s">
        <v>512</v>
      </c>
      <c r="G3" s="87" t="str">
        <f t="array" ref="G3">if((countif(Ghosts!A:A,$B3)+countif(EPS!A:A,$B3))&gt;0,$B3,index(Index_of_Stuff!A:A,match($B3,Index_of_Stuff!B:B,0)))</f>
        <v>Frank Mason</v>
      </c>
      <c r="H3" s="87" t="str">
        <f t="array" ref="H3">index(Index_of_Stuff!F:F,match($F3,Index_of_Stuff!G:G,0))</f>
        <v>SAC</v>
      </c>
      <c r="I3" s="87" t="str">
        <f t="array" ref="I3">iferror(index(Schedule!F:F,match(concat(H3,"Y"),Schedule!E:E&amp;Schedule!G:G,0)),index(Schedule!E:E,match(concat(H3,"Y"),Schedule!F:F&amp;Schedule!G:G,0)))</f>
        <v>OKC</v>
      </c>
    </row>
    <row r="4">
      <c r="A4" s="93" t="s">
        <v>28</v>
      </c>
      <c r="B4" s="93" t="s">
        <v>963</v>
      </c>
      <c r="C4" s="94">
        <v>3000.0</v>
      </c>
      <c r="D4" s="93" t="s">
        <v>1357</v>
      </c>
      <c r="E4" s="93">
        <v>0.0</v>
      </c>
      <c r="F4" s="93" t="s">
        <v>565</v>
      </c>
      <c r="G4" s="87" t="str">
        <f t="array" ref="G4">if((countif(Ghosts!A:A,$B4)+countif(EPS!A:A,$B4))&gt;0,$B4,index(Index_of_Stuff!A:A,match($B4,Index_of_Stuff!B:B,0)))</f>
        <v>Gary Payton</v>
      </c>
      <c r="H4" s="87" t="str">
        <f t="array" ref="H4">index(Index_of_Stuff!F:F,match($F4,Index_of_Stuff!G:G,0))</f>
        <v>MIL</v>
      </c>
      <c r="I4" s="87" t="str">
        <f t="array" ref="I4">iferror(index(Schedule!F:F,match(concat(H4,"Y"),Schedule!E:E&amp;Schedule!G:G,0)),index(Schedule!E:E,match(concat(H4,"Y"),Schedule!F:F&amp;Schedule!G:G,0)))</f>
        <v>CLE</v>
      </c>
    </row>
    <row r="5">
      <c r="A5" s="93" t="s">
        <v>40</v>
      </c>
      <c r="B5" s="93" t="s">
        <v>979</v>
      </c>
      <c r="C5" s="94">
        <v>3800.0</v>
      </c>
      <c r="D5" s="93" t="s">
        <v>1363</v>
      </c>
      <c r="E5" s="93">
        <v>0.0</v>
      </c>
      <c r="F5" s="93" t="s">
        <v>204</v>
      </c>
      <c r="G5" s="87" t="str">
        <f t="array" ref="G5">if((countif(Ghosts!A:A,$B5)+countif(EPS!A:A,$B5))&gt;0,$B5,index(Index_of_Stuff!A:A,match($B5,Index_of_Stuff!B:B,0)))</f>
        <v>Glenn Robinson</v>
      </c>
      <c r="H5" s="87" t="str">
        <f t="array" ref="H5">index(Index_of_Stuff!F:F,match($F5,Index_of_Stuff!G:G,0))</f>
        <v>IND</v>
      </c>
      <c r="I5" s="87" t="str">
        <f t="array" ref="I5">iferror(index(Schedule!F:F,match(concat(H5,"Y"),Schedule!E:E&amp;Schedule!G:G,0)),index(Schedule!E:E,match(concat(H5,"Y"),Schedule!F:F&amp;Schedule!G:G,0)))</f>
        <v>NOP</v>
      </c>
    </row>
    <row r="6">
      <c r="A6" s="93" t="s">
        <v>40</v>
      </c>
      <c r="B6" s="93" t="s">
        <v>1050</v>
      </c>
      <c r="C6" s="94">
        <v>4000.0</v>
      </c>
      <c r="D6" s="93" t="s">
        <v>1366</v>
      </c>
      <c r="E6" s="93">
        <v>20.1</v>
      </c>
      <c r="F6" s="93" t="s">
        <v>261</v>
      </c>
      <c r="G6" s="87" t="str">
        <f t="array" ref="G6">if((countif(Ghosts!A:A,$B6)+countif(EPS!A:A,$B6))&gt;0,$B6,index(Index_of_Stuff!A:A,match($B6,Index_of_Stuff!B:B,0)))</f>
        <v>James Ennis</v>
      </c>
      <c r="H6" s="87" t="str">
        <f t="array" ref="H6">index(Index_of_Stuff!F:F,match($F6,Index_of_Stuff!G:G,0))</f>
        <v>MEM</v>
      </c>
      <c r="I6" s="87" t="str">
        <f t="array" ref="I6">iferror(index(Schedule!F:F,match(concat(H6,"Y"),Schedule!E:E&amp;Schedule!G:G,0)),index(Schedule!E:E,match(concat(H6,"Y"),Schedule!F:F&amp;Schedule!G:G,0)))</f>
        <v>POR</v>
      </c>
    </row>
    <row r="7">
      <c r="A7" s="93" t="s">
        <v>45</v>
      </c>
      <c r="B7" s="93" t="s">
        <v>1119</v>
      </c>
      <c r="C7" s="94">
        <v>3000.0</v>
      </c>
      <c r="D7" s="93" t="s">
        <v>1370</v>
      </c>
      <c r="E7" s="93">
        <v>11.0</v>
      </c>
      <c r="F7" s="93" t="s">
        <v>786</v>
      </c>
      <c r="G7" s="87" t="str">
        <f t="array" ref="G7">if((countif(Ghosts!A:A,$B7)+countif(EPS!A:A,$B7))&gt;0,$B7,index(Index_of_Stuff!A:A,match($B7,Index_of_Stuff!B:B,0)))</f>
        <v>Johnny O'Bryant</v>
      </c>
      <c r="H7" s="87" t="str">
        <f t="array" ref="H7">index(Index_of_Stuff!F:F,match($F7,Index_of_Stuff!G:G,0))</f>
        <v>CHO</v>
      </c>
      <c r="I7" s="87" t="str">
        <f t="array" ref="I7">iferror(index(Schedule!F:F,match(concat(H7,"Y"),Schedule!E:E&amp;Schedule!G:G,0)),index(Schedule!E:E,match(concat(H7,"Y"),Schedule!F:F&amp;Schedule!G:G,0)))</f>
        <v>NYK</v>
      </c>
    </row>
    <row r="8">
      <c r="A8" s="93" t="s">
        <v>44</v>
      </c>
      <c r="B8" s="93" t="s">
        <v>1373</v>
      </c>
      <c r="C8" s="94">
        <v>3800.0</v>
      </c>
      <c r="D8" s="93" t="s">
        <v>1374</v>
      </c>
      <c r="E8" s="93">
        <v>0.0</v>
      </c>
      <c r="F8" s="93" t="s">
        <v>493</v>
      </c>
      <c r="G8" s="87" t="str">
        <f t="array" ref="G8">if((countif(Ghosts!A:A,$B8)+countif(EPS!A:A,$B8))&gt;0,$B8,index(Index_of_Stuff!A:A,match($B8,Index_of_Stuff!B:B,0)))</f>
        <v>Juan Hernangomez</v>
      </c>
      <c r="H8" s="87" t="str">
        <f t="array" ref="H8">index(Index_of_Stuff!F:F,match($F8,Index_of_Stuff!G:G,0))</f>
        <v>DEN</v>
      </c>
      <c r="I8" s="87" t="str">
        <f t="array" ref="I8">iferror(index(Schedule!F:F,match(concat(H8,"Y"),Schedule!E:E&amp;Schedule!G:G,0)),index(Schedule!E:E,match(concat(H8,"Y"),Schedule!F:F&amp;Schedule!G:G,0)))</f>
        <v>BRK</v>
      </c>
    </row>
    <row r="9">
      <c r="A9" s="93" t="s">
        <v>40</v>
      </c>
      <c r="B9" s="93" t="s">
        <v>1165</v>
      </c>
      <c r="C9" s="94">
        <v>4900.0</v>
      </c>
      <c r="D9" s="93" t="s">
        <v>1345</v>
      </c>
      <c r="E9" s="93">
        <v>24.1</v>
      </c>
      <c r="F9" s="93" t="s">
        <v>400</v>
      </c>
      <c r="G9" s="87" t="str">
        <f t="array" ref="G9">if((countif(Ghosts!A:A,$B9)+countif(EPS!A:A,$B9))&gt;0,$B9,index(Index_of_Stuff!A:A,match($B9,Index_of_Stuff!B:B,0)))</f>
        <v>Kelly Oubre</v>
      </c>
      <c r="H9" s="87" t="str">
        <f t="array" ref="H9">index(Index_of_Stuff!F:F,match($F9,Index_of_Stuff!G:G,0))</f>
        <v>WAS</v>
      </c>
      <c r="I9" s="87" t="str">
        <f t="array" ref="I9">iferror(index(Schedule!F:F,match(concat(H9,"Y"),Schedule!E:E&amp;Schedule!G:G,0)),index(Schedule!E:E,match(concat(H9,"Y"),Schedule!F:F&amp;Schedule!G:G,0)))</f>
        <v>DAL</v>
      </c>
    </row>
    <row r="10">
      <c r="A10" s="93" t="s">
        <v>44</v>
      </c>
      <c r="B10" s="93" t="s">
        <v>1381</v>
      </c>
      <c r="C10" s="94">
        <v>3000.0</v>
      </c>
      <c r="D10" s="93" t="s">
        <v>1363</v>
      </c>
      <c r="E10" s="93">
        <v>10.6</v>
      </c>
      <c r="F10" s="93" t="s">
        <v>204</v>
      </c>
      <c r="G10" s="87" t="str">
        <f t="array" ref="G10">if((countif(Ghosts!A:A,$B10)+countif(EPS!A:A,$B10))&gt;0,$B10,index(Index_of_Stuff!A:A,match($B10,Index_of_Stuff!B:B,0)))</f>
        <v>T.J. Leaf</v>
      </c>
      <c r="H10" s="87" t="str">
        <f t="array" ref="H10">index(Index_of_Stuff!F:F,match($F10,Index_of_Stuff!G:G,0))</f>
        <v>IND</v>
      </c>
      <c r="I10" s="87" t="str">
        <f t="array" ref="I10">iferror(index(Schedule!F:F,match(concat(H10,"Y"),Schedule!E:E&amp;Schedule!G:G,0)),index(Schedule!E:E,match(concat(H10,"Y"),Schedule!F:F&amp;Schedule!G:G,0)))</f>
        <v>NOP</v>
      </c>
    </row>
    <row r="11">
      <c r="A11" s="93" t="s">
        <v>40</v>
      </c>
      <c r="B11" s="93" t="s">
        <v>1387</v>
      </c>
      <c r="C11" s="94">
        <v>6100.0</v>
      </c>
      <c r="D11" s="93" t="s">
        <v>1370</v>
      </c>
      <c r="E11" s="93">
        <v>27.5</v>
      </c>
      <c r="F11" s="93" t="s">
        <v>787</v>
      </c>
      <c r="G11" s="87" t="str">
        <f t="array" ref="G11">if((countif(Ghosts!A:A,$B11)+countif(EPS!A:A,$B11))&gt;0,$B11,index(Index_of_Stuff!A:A,match($B11,Index_of_Stuff!B:B,0)))</f>
        <v>Tim Hardaway</v>
      </c>
      <c r="H11" s="87" t="str">
        <f t="array" ref="H11">index(Index_of_Stuff!F:F,match($F11,Index_of_Stuff!G:G,0))</f>
        <v>NYK</v>
      </c>
      <c r="I11" s="87" t="str">
        <f t="array" ref="I11">iferror(index(Schedule!F:F,match(concat(H11,"Y"),Schedule!E:E&amp;Schedule!G:G,0)),index(Schedule!E:E,match(concat(H11,"Y"),Schedule!F:F&amp;Schedule!G:G,0)))</f>
        <v>CHO</v>
      </c>
    </row>
    <row r="12">
      <c r="A12" s="93" t="s">
        <v>58</v>
      </c>
      <c r="B12" s="93" t="s">
        <v>1392</v>
      </c>
      <c r="C12" s="94">
        <v>3000.0</v>
      </c>
      <c r="D12" s="93" t="s">
        <v>1366</v>
      </c>
      <c r="E12" s="93">
        <v>0.0</v>
      </c>
      <c r="F12" s="93" t="s">
        <v>330</v>
      </c>
      <c r="G12" s="87" t="str">
        <f t="array" ref="G12">if((countif(Ghosts!A:A,$B12)+countif(EPS!A:A,$B12))&gt;0,$B12,index(Index_of_Stuff!A:A,match($B12,Index_of_Stuff!B:B,0)))</f>
        <v>Wade Baldwin</v>
      </c>
      <c r="H12" s="87" t="str">
        <f t="array" ref="H12">index(Index_of_Stuff!F:F,match($F12,Index_of_Stuff!G:G,0))</f>
        <v>POR</v>
      </c>
      <c r="I12" s="87" t="str">
        <f t="array" ref="I12">iferror(index(Schedule!F:F,match(concat(H12,"Y"),Schedule!E:E&amp;Schedule!G:G,0)),index(Schedule!E:E,match(concat(H12,"Y"),Schedule!F:F&amp;Schedule!G:G,0)))</f>
        <v>MEM</v>
      </c>
    </row>
    <row r="13">
      <c r="A13" s="93" t="s">
        <v>58</v>
      </c>
      <c r="B13" s="93" t="s">
        <v>1399</v>
      </c>
      <c r="C13" s="94">
        <v>3000.0</v>
      </c>
      <c r="D13" s="93" t="s">
        <v>1366</v>
      </c>
      <c r="E13" s="93">
        <v>0.0</v>
      </c>
      <c r="F13" s="93" t="s">
        <v>261</v>
      </c>
      <c r="G13" s="87" t="str">
        <f t="array" ref="G13">if((countif(Ghosts!A:A,$B13)+countif(EPS!A:A,$B13))&gt;0,$B13,index(Index_of_Stuff!A:A,match($B13,Index_of_Stuff!B:B,0)))</f>
        <v>Wayne Selden</v>
      </c>
      <c r="H13" s="87" t="str">
        <f t="array" ref="H13">index(Index_of_Stuff!F:F,match($F13,Index_of_Stuff!G:G,0))</f>
        <v>MEM</v>
      </c>
      <c r="I13" s="87" t="str">
        <f t="array" ref="I13">iferror(index(Schedule!F:F,match(concat(H13,"Y"),Schedule!E:E&amp;Schedule!G:G,0)),index(Schedule!E:E,match(concat(H13,"Y"),Schedule!F:F&amp;Schedule!G:G,0)))</f>
        <v>POR</v>
      </c>
    </row>
    <row r="14">
      <c r="A14" s="93" t="s">
        <v>45</v>
      </c>
      <c r="B14" s="93" t="s">
        <v>1405</v>
      </c>
      <c r="C14" s="94">
        <v>3500.0</v>
      </c>
      <c r="D14" s="93" t="s">
        <v>1370</v>
      </c>
      <c r="E14" s="93">
        <v>8.9</v>
      </c>
      <c r="F14" s="93" t="s">
        <v>787</v>
      </c>
      <c r="G14" s="87" t="str">
        <f t="array" ref="G14">if((countif(Ghosts!A:A,$B14)+countif(EPS!A:A,$B14))&gt;0,$B14,index(Index_of_Stuff!A:A,match($B14,Index_of_Stuff!B:B,0)))</f>
        <v>Willy Hernangomez</v>
      </c>
      <c r="H14" s="87" t="str">
        <f t="array" ref="H14">index(Index_of_Stuff!F:F,match($F14,Index_of_Stuff!G:G,0))</f>
        <v>NYK</v>
      </c>
      <c r="I14" s="87" t="str">
        <f t="array" ref="I14">iferror(index(Schedule!F:F,match(concat(H14,"Y"),Schedule!E:E&amp;Schedule!G:G,0)),index(Schedule!E:E,match(concat(H14,"Y"),Schedule!F:F&amp;Schedule!G:G,0)))</f>
        <v>CHO</v>
      </c>
    </row>
    <row r="15">
      <c r="A15" s="93" t="s">
        <v>45</v>
      </c>
      <c r="B15" s="93" t="s">
        <v>221</v>
      </c>
      <c r="C15" s="94">
        <v>3600.0</v>
      </c>
      <c r="D15" s="93" t="s">
        <v>1363</v>
      </c>
      <c r="E15" s="93">
        <v>17.8</v>
      </c>
      <c r="F15" s="93" t="s">
        <v>204</v>
      </c>
      <c r="G15" s="87" t="str">
        <f t="array" ref="G15">if((countif(Ghosts!A:A,$B15)+countif(EPS!A:A,$B15))&gt;0,$B15,index(Index_of_Stuff!A:A,match($B15,Index_of_Stuff!B:B,0)))</f>
        <v>Al Jefferson</v>
      </c>
      <c r="H15" s="87" t="str">
        <f t="array" ref="H15">index(Index_of_Stuff!F:F,match($F15,Index_of_Stuff!G:G,0))</f>
        <v>IND</v>
      </c>
      <c r="I15" s="87" t="str">
        <f t="array" ref="I15">iferror(index(Schedule!F:F,match(concat(H15,"Y"),Schedule!E:E&amp;Schedule!G:G,0)),index(Schedule!E:E,match(concat(H15,"Y"),Schedule!F:F&amp;Schedule!G:G,0)))</f>
        <v>NOP</v>
      </c>
    </row>
    <row r="16">
      <c r="A16" s="93" t="s">
        <v>58</v>
      </c>
      <c r="B16" s="93" t="s">
        <v>425</v>
      </c>
      <c r="C16" s="94">
        <v>3200.0</v>
      </c>
      <c r="D16" s="93" t="s">
        <v>1415</v>
      </c>
      <c r="E16" s="93">
        <v>11.1</v>
      </c>
      <c r="F16" s="93" t="s">
        <v>172</v>
      </c>
      <c r="G16" s="87" t="str">
        <f t="array" ref="G16">if((countif(Ghosts!A:A,$B16)+countif(EPS!A:A,$B16))&gt;0,$B16,index(Index_of_Stuff!A:A,match($B16,Index_of_Stuff!B:B,0)))</f>
        <v>Alec Burks</v>
      </c>
      <c r="H16" s="87" t="str">
        <f t="array" ref="H16">index(Index_of_Stuff!F:F,match($F16,Index_of_Stuff!G:G,0))</f>
        <v>UTA</v>
      </c>
      <c r="I16" s="87" t="str">
        <f t="array" ref="I16">iferror(index(Schedule!F:F,match(concat(H16,"Y"),Schedule!E:E&amp;Schedule!G:G,0)),index(Schedule!E:E,match(concat(H16,"Y"),Schedule!F:F&amp;Schedule!G:G,0)))</f>
        <v>PHI</v>
      </c>
    </row>
    <row r="17">
      <c r="A17" s="93" t="s">
        <v>40</v>
      </c>
      <c r="B17" s="93" t="s">
        <v>337</v>
      </c>
      <c r="C17" s="94">
        <v>3000.0</v>
      </c>
      <c r="D17" s="93" t="s">
        <v>1353</v>
      </c>
      <c r="E17" s="93">
        <v>8.6</v>
      </c>
      <c r="F17" s="93" t="s">
        <v>329</v>
      </c>
      <c r="G17" s="87" t="str">
        <f t="array" ref="G17">if((countif(Ghosts!A:A,$B17)+countif(EPS!A:A,$B17))&gt;0,$B17,index(Index_of_Stuff!A:A,match($B17,Index_of_Stuff!B:B,0)))</f>
        <v>Alex Abrines</v>
      </c>
      <c r="H17" s="87" t="str">
        <f t="array" ref="H17">index(Index_of_Stuff!F:F,match($F17,Index_of_Stuff!G:G,0))</f>
        <v>OKC</v>
      </c>
      <c r="I17" s="87" t="str">
        <f t="array" ref="I17">iferror(index(Schedule!F:F,match(concat(H17,"Y"),Schedule!E:E&amp;Schedule!G:G,0)),index(Schedule!E:E,match(concat(H17,"Y"),Schedule!F:F&amp;Schedule!G:G,0)))</f>
        <v>SAC</v>
      </c>
    </row>
    <row r="18">
      <c r="A18" s="93" t="s">
        <v>29</v>
      </c>
      <c r="B18" s="93" t="s">
        <v>225</v>
      </c>
      <c r="C18" s="94">
        <v>3000.0</v>
      </c>
      <c r="D18" s="93" t="s">
        <v>1363</v>
      </c>
      <c r="E18" s="93">
        <v>2.1</v>
      </c>
      <c r="F18" s="93" t="s">
        <v>204</v>
      </c>
      <c r="G18" s="87" t="str">
        <f t="array" ref="G18">if((countif(Ghosts!A:A,$B18)+countif(EPS!A:A,$B18))&gt;0,$B18,index(Index_of_Stuff!A:A,match($B18,Index_of_Stuff!B:B,0)))</f>
        <v>Alex Poythress</v>
      </c>
      <c r="H18" s="87" t="str">
        <f t="array" ref="H18">index(Index_of_Stuff!F:F,match($F18,Index_of_Stuff!G:G,0))</f>
        <v>IND</v>
      </c>
      <c r="I18" s="87" t="str">
        <f t="array" ref="I18">iferror(index(Schedule!F:F,match(concat(H18,"Y"),Schedule!E:E&amp;Schedule!G:G,0)),index(Schedule!E:E,match(concat(H18,"Y"),Schedule!F:F&amp;Schedule!G:G,0)))</f>
        <v>NOP</v>
      </c>
    </row>
    <row r="19">
      <c r="A19" s="93" t="s">
        <v>31</v>
      </c>
      <c r="B19" s="93" t="s">
        <v>541</v>
      </c>
      <c r="C19" s="94">
        <v>3000.0</v>
      </c>
      <c r="D19" s="93" t="s">
        <v>1363</v>
      </c>
      <c r="E19" s="93">
        <v>0.0</v>
      </c>
      <c r="F19" s="93" t="s">
        <v>639</v>
      </c>
      <c r="G19" s="87" t="str">
        <f t="array" ref="G19">if((countif(Ghosts!A:A,$B19)+countif(EPS!A:A,$B19))&gt;0,$B19,index(Index_of_Stuff!A:A,match($B19,Index_of_Stuff!B:B,0)))</f>
        <v>Alexis Ajinca</v>
      </c>
      <c r="H19" s="87" t="str">
        <f t="array" ref="H19">index(Index_of_Stuff!F:F,match($F19,Index_of_Stuff!G:G,0))</f>
        <v>NOP</v>
      </c>
      <c r="I19" s="87" t="str">
        <f t="array" ref="I19">iferror(index(Schedule!F:F,match(concat(H19,"Y"),Schedule!E:E&amp;Schedule!G:G,0)),index(Schedule!E:E,match(concat(H19,"Y"),Schedule!F:F&amp;Schedule!G:G,0)))</f>
        <v>IND</v>
      </c>
    </row>
    <row r="20">
      <c r="A20" s="93" t="s">
        <v>44</v>
      </c>
      <c r="B20" s="93" t="s">
        <v>376</v>
      </c>
      <c r="C20" s="94">
        <v>4900.0</v>
      </c>
      <c r="D20" s="93" t="s">
        <v>1366</v>
      </c>
      <c r="E20" s="93">
        <v>24.0</v>
      </c>
      <c r="F20" s="93" t="s">
        <v>330</v>
      </c>
      <c r="G20" s="87" t="str">
        <f t="array" ref="G20">if((countif(Ghosts!A:A,$B20)+countif(EPS!A:A,$B20))&gt;0,$B20,index(Index_of_Stuff!A:A,match($B20,Index_of_Stuff!B:B,0)))</f>
        <v>Al-Farouq Aminu</v>
      </c>
      <c r="H20" s="87" t="str">
        <f t="array" ref="H20">index(Index_of_Stuff!F:F,match($F20,Index_of_Stuff!G:G,0))</f>
        <v>POR</v>
      </c>
      <c r="I20" s="87" t="str">
        <f t="array" ref="I20">iferror(index(Schedule!F:F,match(concat(H20,"Y"),Schedule!E:E&amp;Schedule!G:G,0)),index(Schedule!E:E,match(concat(H20,"Y"),Schedule!F:F&amp;Schedule!G:G,0)))</f>
        <v>MEM</v>
      </c>
    </row>
    <row r="21">
      <c r="A21" s="93" t="s">
        <v>30</v>
      </c>
      <c r="B21" s="93" t="s">
        <v>412</v>
      </c>
      <c r="C21" s="94">
        <v>3000.0</v>
      </c>
      <c r="D21" s="93" t="s">
        <v>1431</v>
      </c>
      <c r="E21" s="93">
        <v>4.5</v>
      </c>
      <c r="F21" s="93" t="s">
        <v>399</v>
      </c>
      <c r="G21" s="87" t="str">
        <f t="array" ref="G21">if((countif(Ghosts!A:A,$B21)+countif(EPS!A:A,$B21))&gt;0,$B21,index(Index_of_Stuff!A:A,match($B21,Index_of_Stuff!B:B,0)))</f>
        <v>Alfonzo McKinnie</v>
      </c>
      <c r="H21" s="87" t="str">
        <f t="array" ref="H21">index(Index_of_Stuff!F:F,match($F21,Index_of_Stuff!G:G,0))</f>
        <v>TOR</v>
      </c>
      <c r="I21" s="87" t="str">
        <f t="array" ref="I21">iferror(index(Schedule!F:F,match(concat(H21,"Y"),Schedule!E:E&amp;Schedule!G:G,0)),index(Schedule!E:E,match(concat(H21,"Y"),Schedule!F:F&amp;Schedule!G:G,0)))</f>
        <v>CHI</v>
      </c>
    </row>
    <row r="22">
      <c r="A22" s="93" t="s">
        <v>40</v>
      </c>
      <c r="B22" s="93" t="s">
        <v>109</v>
      </c>
      <c r="C22" s="94">
        <v>4300.0</v>
      </c>
      <c r="D22" s="93" t="s">
        <v>1374</v>
      </c>
      <c r="E22" s="93">
        <v>20.6</v>
      </c>
      <c r="F22" s="93" t="s">
        <v>653</v>
      </c>
      <c r="G22" s="87" t="str">
        <f t="array" ref="G22">if((countif(Ghosts!A:A,$B22)+countif(EPS!A:A,$B22))&gt;0,$B22,index(Index_of_Stuff!A:A,match($B22,Index_of_Stuff!B:B,0)))</f>
        <v>Allen Crabbe</v>
      </c>
      <c r="H22" s="87" t="str">
        <f t="array" ref="H22">index(Index_of_Stuff!F:F,match($F22,Index_of_Stuff!G:G,0))</f>
        <v>BRK</v>
      </c>
      <c r="I22" s="87" t="str">
        <f t="array" ref="I22">iferror(index(Schedule!F:F,match(concat(H22,"Y"),Schedule!E:E&amp;Schedule!G:G,0)),index(Schedule!E:E,match(concat(H22,"Y"),Schedule!F:F&amp;Schedule!G:G,0)))</f>
        <v>DEN</v>
      </c>
    </row>
    <row r="23">
      <c r="A23" s="93" t="s">
        <v>45</v>
      </c>
      <c r="B23" s="93" t="s">
        <v>592</v>
      </c>
      <c r="C23" s="94">
        <v>3800.0</v>
      </c>
      <c r="D23" s="93" t="s">
        <v>1415</v>
      </c>
      <c r="E23" s="93">
        <v>16.0</v>
      </c>
      <c r="F23" s="93" t="s">
        <v>566</v>
      </c>
      <c r="G23" s="87" t="str">
        <f t="array" ref="G23">if((countif(Ghosts!A:A,$B23)+countif(EPS!A:A,$B23))&gt;0,$B23,index(Index_of_Stuff!A:A,match($B23,Index_of_Stuff!B:B,0)))</f>
        <v>Amir Johnson</v>
      </c>
      <c r="H23" s="87" t="str">
        <f t="array" ref="H23">index(Index_of_Stuff!F:F,match($F23,Index_of_Stuff!G:G,0))</f>
        <v>PHI</v>
      </c>
      <c r="I23" s="87" t="str">
        <f t="array" ref="I23">iferror(index(Schedule!F:F,match(concat(H23,"Y"),Schedule!E:E&amp;Schedule!G:G,0)),index(Schedule!E:E,match(concat(H23,"Y"),Schedule!F:F&amp;Schedule!G:G,0)))</f>
        <v>UTA</v>
      </c>
    </row>
    <row r="24">
      <c r="A24" s="93" t="s">
        <v>40</v>
      </c>
      <c r="B24" s="93" t="s">
        <v>335</v>
      </c>
      <c r="C24" s="94">
        <v>3100.0</v>
      </c>
      <c r="D24" s="93" t="s">
        <v>1353</v>
      </c>
      <c r="E24" s="93">
        <v>10.4</v>
      </c>
      <c r="F24" s="93" t="s">
        <v>329</v>
      </c>
      <c r="G24" s="87" t="str">
        <f t="array" ref="G24">if((countif(Ghosts!A:A,$B24)+countif(EPS!A:A,$B24))&gt;0,$B24,index(Index_of_Stuff!A:A,match($B24,Index_of_Stuff!B:B,0)))</f>
        <v>Andre Roberson</v>
      </c>
      <c r="H24" s="87" t="str">
        <f t="array" ref="H24">index(Index_of_Stuff!F:F,match($F24,Index_of_Stuff!G:G,0))</f>
        <v>OKC</v>
      </c>
      <c r="I24" s="87" t="str">
        <f t="array" ref="I24">iferror(index(Schedule!F:F,match(concat(H24,"Y"),Schedule!E:E&amp;Schedule!G:G,0)),index(Schedule!E:E,match(concat(H24,"Y"),Schedule!F:F&amp;Schedule!G:G,0)))</f>
        <v>SAC</v>
      </c>
    </row>
    <row r="25">
      <c r="A25" s="93" t="s">
        <v>58</v>
      </c>
      <c r="B25" s="93" t="s">
        <v>287</v>
      </c>
      <c r="C25" s="94">
        <v>3400.0</v>
      </c>
      <c r="D25" s="93" t="s">
        <v>1366</v>
      </c>
      <c r="E25" s="93">
        <v>10.0</v>
      </c>
      <c r="F25" s="93" t="s">
        <v>261</v>
      </c>
      <c r="G25" s="87" t="str">
        <f t="array" ref="G25">if((countif(Ghosts!A:A,$B25)+countif(EPS!A:A,$B25))&gt;0,$B25,index(Index_of_Stuff!A:A,match($B25,Index_of_Stuff!B:B,0)))</f>
        <v>Andrew Harrison</v>
      </c>
      <c r="H25" s="87" t="str">
        <f t="array" ref="H25">index(Index_of_Stuff!F:F,match($F25,Index_of_Stuff!G:G,0))</f>
        <v>MEM</v>
      </c>
      <c r="I25" s="87" t="str">
        <f t="array" ref="I25">iferror(index(Schedule!F:F,match(concat(H25,"Y"),Schedule!E:E&amp;Schedule!G:G,0)),index(Schedule!E:E,match(concat(H25,"Y"),Schedule!F:F&amp;Schedule!G:G,0)))</f>
        <v>POR</v>
      </c>
    </row>
    <row r="26">
      <c r="A26" s="93" t="s">
        <v>45</v>
      </c>
      <c r="B26" s="93" t="s">
        <v>155</v>
      </c>
      <c r="C26" s="94">
        <v>3500.0</v>
      </c>
      <c r="D26" s="93" t="s">
        <v>1357</v>
      </c>
      <c r="E26" s="93">
        <v>4.7</v>
      </c>
      <c r="F26" s="93" t="s">
        <v>38</v>
      </c>
      <c r="G26" s="87" t="str">
        <f t="array" ref="G26">if((countif(Ghosts!A:A,$B26)+countif(EPS!A:A,$B26))&gt;0,$B26,index(Index_of_Stuff!A:A,match($B26,Index_of_Stuff!B:B,0)))</f>
        <v>Ante Zizic</v>
      </c>
      <c r="H26" s="87" t="str">
        <f t="array" ref="H26">index(Index_of_Stuff!F:F,match($F26,Index_of_Stuff!G:G,0))</f>
        <v>CLE</v>
      </c>
      <c r="I26" s="87" t="str">
        <f t="array" ref="I26">iferror(index(Schedule!F:F,match(concat(H26,"Y"),Schedule!E:E&amp;Schedule!G:G,0)),index(Schedule!E:E,match(concat(H26,"Y"),Schedule!F:F&amp;Schedule!G:G,0)))</f>
        <v>MIL</v>
      </c>
    </row>
    <row r="27">
      <c r="A27" s="93" t="s">
        <v>45</v>
      </c>
      <c r="B27" s="93" t="s">
        <v>530</v>
      </c>
      <c r="C27" s="94">
        <v>11200.0</v>
      </c>
      <c r="D27" s="93" t="s">
        <v>1363</v>
      </c>
      <c r="E27" s="93">
        <v>54.2</v>
      </c>
      <c r="F27" s="93" t="s">
        <v>639</v>
      </c>
      <c r="G27" s="87" t="str">
        <f t="array" ref="G27">if((countif(Ghosts!A:A,$B27)+countif(EPS!A:A,$B27))&gt;0,$B27,index(Index_of_Stuff!A:A,match($B27,Index_of_Stuff!B:B,0)))</f>
        <v>Anthony Davis</v>
      </c>
      <c r="H27" s="87" t="str">
        <f t="array" ref="H27">index(Index_of_Stuff!F:F,match($F27,Index_of_Stuff!G:G,0))</f>
        <v>NOP</v>
      </c>
      <c r="I27" s="87" t="str">
        <f t="array" ref="I27">iferror(index(Schedule!F:F,match(concat(H27,"Y"),Schedule!E:E&amp;Schedule!G:G,0)),index(Schedule!E:E,match(concat(H27,"Y"),Schedule!F:F&amp;Schedule!G:G,0)))</f>
        <v>IND</v>
      </c>
    </row>
    <row r="28">
      <c r="A28" s="93" t="s">
        <v>27</v>
      </c>
      <c r="B28" s="93" t="s">
        <v>467</v>
      </c>
      <c r="C28" s="94">
        <v>3000.0</v>
      </c>
      <c r="D28" s="93" t="s">
        <v>1431</v>
      </c>
      <c r="E28" s="93">
        <v>2.0</v>
      </c>
      <c r="F28" s="93" t="s">
        <v>450</v>
      </c>
      <c r="G28" s="87" t="str">
        <f t="array" ref="G28">if((countif(Ghosts!A:A,$B28)+countif(EPS!A:A,$B28))&gt;0,$B28,index(Index_of_Stuff!A:A,match($B28,Index_of_Stuff!B:B,0)))</f>
        <v>Antonio Blakeney</v>
      </c>
      <c r="H28" s="87" t="str">
        <f t="array" ref="H28">index(Index_of_Stuff!F:F,match($F28,Index_of_Stuff!G:G,0))</f>
        <v>CHI</v>
      </c>
      <c r="I28" s="87" t="str">
        <f t="array" ref="I28">iferror(index(Schedule!F:F,match(concat(H28,"Y"),Schedule!E:E&amp;Schedule!G:G,0)),index(Schedule!E:E,match(concat(H28,"Y"),Schedule!F:F&amp;Schedule!G:G,0)))</f>
        <v>TOR</v>
      </c>
    </row>
    <row r="29">
      <c r="A29" s="93" t="s">
        <v>58</v>
      </c>
      <c r="B29" s="93" t="s">
        <v>243</v>
      </c>
      <c r="C29" s="94">
        <v>4900.0</v>
      </c>
      <c r="D29" s="93" t="s">
        <v>1461</v>
      </c>
      <c r="E29" s="93">
        <v>21.5</v>
      </c>
      <c r="F29" s="93" t="s">
        <v>235</v>
      </c>
      <c r="G29" s="87" t="str">
        <f t="array" ref="G29">if((countif(Ghosts!A:A,$B29)+countif(EPS!A:A,$B29))&gt;0,$B29,index(Index_of_Stuff!A:A,match($B29,Index_of_Stuff!B:B,0)))</f>
        <v>Austin Rivers</v>
      </c>
      <c r="H29" s="87" t="str">
        <f t="array" ref="H29">index(Index_of_Stuff!F:F,match($F29,Index_of_Stuff!G:G,0))</f>
        <v>LAC</v>
      </c>
      <c r="I29" s="87" t="str">
        <f t="array" ref="I29">iferror(index(Schedule!F:F,match(concat(H29,"Y"),Schedule!E:E&amp;Schedule!G:G,0)),index(Schedule!E:E,match(concat(H29,"Y"),Schedule!F:F&amp;Schedule!G:G,0)))</f>
        <v>SAS</v>
      </c>
    </row>
    <row r="30">
      <c r="A30" s="93" t="s">
        <v>40</v>
      </c>
      <c r="B30" s="93" t="s">
        <v>288</v>
      </c>
      <c r="C30" s="94">
        <v>3500.0</v>
      </c>
      <c r="D30" s="93" t="s">
        <v>1366</v>
      </c>
      <c r="E30" s="93">
        <v>0.0</v>
      </c>
      <c r="F30" s="93" t="s">
        <v>261</v>
      </c>
      <c r="G30" s="87" t="str">
        <f t="array" ref="G30">if((countif(Ghosts!A:A,$B30)+countif(EPS!A:A,$B30))&gt;0,$B30,index(Index_of_Stuff!A:A,match($B30,Index_of_Stuff!B:B,0)))</f>
        <v>Ben McLemore</v>
      </c>
      <c r="H30" s="87" t="str">
        <f t="array" ref="H30">index(Index_of_Stuff!F:F,match($F30,Index_of_Stuff!G:G,0))</f>
        <v>MEM</v>
      </c>
      <c r="I30" s="87" t="str">
        <f t="array" ref="I30">iferror(index(Schedule!F:F,match(concat(H30,"Y"),Schedule!E:E&amp;Schedule!G:G,0)),index(Schedule!E:E,match(concat(H30,"Y"),Schedule!F:F&amp;Schedule!G:G,0)))</f>
        <v>POR</v>
      </c>
    </row>
    <row r="31">
      <c r="A31" s="93" t="s">
        <v>356</v>
      </c>
      <c r="B31" s="93" t="s">
        <v>584</v>
      </c>
      <c r="C31" s="94">
        <v>8800.0</v>
      </c>
      <c r="D31" s="93" t="s">
        <v>1415</v>
      </c>
      <c r="E31" s="93">
        <v>46.9</v>
      </c>
      <c r="F31" s="93" t="s">
        <v>566</v>
      </c>
      <c r="G31" s="87" t="str">
        <f t="array" ref="G31">if((countif(Ghosts!A:A,$B31)+countif(EPS!A:A,$B31))&gt;0,$B31,index(Index_of_Stuff!A:A,match($B31,Index_of_Stuff!B:B,0)))</f>
        <v>Ben Simmons</v>
      </c>
      <c r="H31" s="87" t="str">
        <f t="array" ref="H31">index(Index_of_Stuff!F:F,match($F31,Index_of_Stuff!G:G,0))</f>
        <v>PHI</v>
      </c>
      <c r="I31" s="87" t="str">
        <f t="array" ref="I31">iferror(index(Schedule!F:F,match(concat(H31,"Y"),Schedule!E:E&amp;Schedule!G:G,0)),index(Schedule!E:E,match(concat(H31,"Y"),Schedule!F:F&amp;Schedule!G:G,0)))</f>
        <v>UTA</v>
      </c>
    </row>
    <row r="32">
      <c r="A32" s="93" t="s">
        <v>45</v>
      </c>
      <c r="B32" s="93" t="s">
        <v>234</v>
      </c>
      <c r="C32" s="94">
        <v>8600.0</v>
      </c>
      <c r="D32" s="93" t="s">
        <v>1461</v>
      </c>
      <c r="E32" s="93">
        <v>43.7</v>
      </c>
      <c r="F32" s="93" t="s">
        <v>235</v>
      </c>
      <c r="G32" s="87" t="str">
        <f t="array" ref="G32">if((countif(Ghosts!A:A,$B32)+countif(EPS!A:A,$B32))&gt;0,$B32,index(Index_of_Stuff!A:A,match($B32,Index_of_Stuff!B:B,0)))</f>
        <v>Blake Griffin</v>
      </c>
      <c r="H32" s="87" t="str">
        <f t="array" ref="H32">index(Index_of_Stuff!F:F,match($F32,Index_of_Stuff!G:G,0))</f>
        <v>LAC</v>
      </c>
      <c r="I32" s="87" t="str">
        <f t="array" ref="I32">iferror(index(Schedule!F:F,match(concat(H32,"Y"),Schedule!E:E&amp;Schedule!G:G,0)),index(Schedule!E:E,match(concat(H32,"Y"),Schedule!F:F&amp;Schedule!G:G,0)))</f>
        <v>SAS</v>
      </c>
    </row>
    <row r="33">
      <c r="A33" s="93" t="s">
        <v>30</v>
      </c>
      <c r="B33" s="93" t="s">
        <v>468</v>
      </c>
      <c r="C33" s="94">
        <v>5600.0</v>
      </c>
      <c r="D33" s="93" t="s">
        <v>1431</v>
      </c>
      <c r="E33" s="93">
        <v>0.0</v>
      </c>
      <c r="F33" s="93" t="s">
        <v>450</v>
      </c>
      <c r="G33" s="87" t="str">
        <f t="array" ref="G33">if((countif(Ghosts!A:A,$B33)+countif(EPS!A:A,$B33))&gt;0,$B33,index(Index_of_Stuff!A:A,match($B33,Index_of_Stuff!B:B,0)))</f>
        <v>Bobby Portis</v>
      </c>
      <c r="H33" s="87" t="str">
        <f t="array" ref="H33">index(Index_of_Stuff!F:F,match($F33,Index_of_Stuff!G:G,0))</f>
        <v>CHI</v>
      </c>
      <c r="I33" s="87" t="str">
        <f t="array" ref="I33">iferror(index(Schedule!F:F,match(concat(H33,"Y"),Schedule!E:E&amp;Schedule!G:G,0)),index(Schedule!E:E,match(concat(H33,"Y"),Schedule!F:F&amp;Schedule!G:G,0)))</f>
        <v>TOR</v>
      </c>
    </row>
    <row r="34">
      <c r="A34" s="93" t="s">
        <v>40</v>
      </c>
      <c r="B34" s="93" t="s">
        <v>549</v>
      </c>
      <c r="C34" s="94">
        <v>4400.0</v>
      </c>
      <c r="D34" s="93" t="s">
        <v>1353</v>
      </c>
      <c r="E34" s="93">
        <v>19.0</v>
      </c>
      <c r="F34" s="93" t="s">
        <v>512</v>
      </c>
      <c r="G34" s="87" t="str">
        <f t="array" ref="G34">if((countif(Ghosts!A:A,$B34)+countif(EPS!A:A,$B34))&gt;0,$B34,index(Index_of_Stuff!A:A,match($B34,Index_of_Stuff!B:B,0)))</f>
        <v>Bogdan Bogdanovic</v>
      </c>
      <c r="H34" s="87" t="str">
        <f t="array" ref="H34">index(Index_of_Stuff!F:F,match($F34,Index_of_Stuff!G:G,0))</f>
        <v>SAC</v>
      </c>
      <c r="I34" s="87" t="str">
        <f t="array" ref="I34">iferror(index(Schedule!F:F,match(concat(H34,"Y"),Schedule!E:E&amp;Schedule!G:G,0)),index(Schedule!E:E,match(concat(H34,"Y"),Schedule!F:F&amp;Schedule!G:G,0)))</f>
        <v>OKC</v>
      </c>
    </row>
    <row r="35">
      <c r="A35" s="93" t="s">
        <v>40</v>
      </c>
      <c r="B35" s="93" t="s">
        <v>211</v>
      </c>
      <c r="C35" s="94">
        <v>4600.0</v>
      </c>
      <c r="D35" s="93" t="s">
        <v>1363</v>
      </c>
      <c r="E35" s="93">
        <v>20.9</v>
      </c>
      <c r="F35" s="93" t="s">
        <v>204</v>
      </c>
      <c r="G35" s="87" t="str">
        <f t="array" ref="G35">if((countif(Ghosts!A:A,$B35)+countif(EPS!A:A,$B35))&gt;0,$B35,index(Index_of_Stuff!A:A,match($B35,Index_of_Stuff!B:B,0)))</f>
        <v>Bojan Bogdanovic</v>
      </c>
      <c r="H35" s="87" t="str">
        <f t="array" ref="H35">index(Index_of_Stuff!F:F,match($F35,Index_of_Stuff!G:G,0))</f>
        <v>IND</v>
      </c>
      <c r="I35" s="87" t="str">
        <f t="array" ref="I35">iferror(index(Schedule!F:F,match(concat(H35,"Y"),Schedule!E:E&amp;Schedule!G:G,0)),index(Schedule!E:E,match(concat(H35,"Y"),Schedule!F:F&amp;Schedule!G:G,0)))</f>
        <v>NOP</v>
      </c>
    </row>
    <row r="36">
      <c r="A36" s="93" t="s">
        <v>28</v>
      </c>
      <c r="B36" s="93" t="s">
        <v>435</v>
      </c>
      <c r="C36" s="94">
        <v>8300.0</v>
      </c>
      <c r="D36" s="93" t="s">
        <v>1345</v>
      </c>
      <c r="E36" s="93">
        <v>39.3</v>
      </c>
      <c r="F36" s="93" t="s">
        <v>400</v>
      </c>
      <c r="G36" s="87" t="str">
        <f t="array" ref="G36">if((countif(Ghosts!A:A,$B36)+countif(EPS!A:A,$B36))&gt;0,$B36,index(Index_of_Stuff!A:A,match($B36,Index_of_Stuff!B:B,0)))</f>
        <v>Bradley Beal</v>
      </c>
      <c r="H36" s="87" t="str">
        <f t="array" ref="H36">index(Index_of_Stuff!F:F,match($F36,Index_of_Stuff!G:G,0))</f>
        <v>WAS</v>
      </c>
      <c r="I36" s="87" t="str">
        <f t="array" ref="I36">iferror(index(Schedule!F:F,match(concat(H36,"Y"),Schedule!E:E&amp;Schedule!G:G,0)),index(Schedule!E:E,match(concat(H36,"Y"),Schedule!F:F&amp;Schedule!G:G,0)))</f>
        <v>DAL</v>
      </c>
    </row>
    <row r="37">
      <c r="A37" s="93" t="s">
        <v>45</v>
      </c>
      <c r="B37" s="93" t="s">
        <v>286</v>
      </c>
      <c r="C37" s="94">
        <v>3400.0</v>
      </c>
      <c r="D37" s="93" t="s">
        <v>1366</v>
      </c>
      <c r="E37" s="93">
        <v>14.6</v>
      </c>
      <c r="F37" s="93" t="s">
        <v>261</v>
      </c>
      <c r="G37" s="87" t="str">
        <f t="array" ref="G37">if((countif(Ghosts!A:A,$B37)+countif(EPS!A:A,$B37))&gt;0,$B37,index(Index_of_Stuff!A:A,match($B37,Index_of_Stuff!B:B,0)))</f>
        <v>Brandan Wright</v>
      </c>
      <c r="H37" s="87" t="str">
        <f t="array" ref="H37">index(Index_of_Stuff!F:F,match($F37,Index_of_Stuff!G:G,0))</f>
        <v>MEM</v>
      </c>
      <c r="I37" s="87" t="str">
        <f t="array" ref="I37">iferror(index(Schedule!F:F,match(concat(H37,"Y"),Schedule!E:E&amp;Schedule!G:G,0)),index(Schedule!E:E,match(concat(H37,"Y"),Schedule!F:F&amp;Schedule!G:G,0)))</f>
        <v>POR</v>
      </c>
    </row>
    <row r="38">
      <c r="A38" s="93" t="s">
        <v>28</v>
      </c>
      <c r="B38" s="93" t="s">
        <v>390</v>
      </c>
      <c r="C38" s="94">
        <v>3500.0</v>
      </c>
      <c r="D38" s="93" t="s">
        <v>1461</v>
      </c>
      <c r="E38" s="93">
        <v>12.1</v>
      </c>
      <c r="F38" s="93" t="s">
        <v>644</v>
      </c>
      <c r="G38" s="87" t="str">
        <f t="array" ref="G38">if((countif(Ghosts!A:A,$B38)+countif(EPS!A:A,$B38))&gt;0,$B38,index(Index_of_Stuff!A:A,match($B38,Index_of_Stuff!B:B,0)))</f>
        <v>Brandon Paul</v>
      </c>
      <c r="H38" s="87" t="str">
        <f t="array" ref="H38">index(Index_of_Stuff!F:F,match($F38,Index_of_Stuff!G:G,0))</f>
        <v>SAS</v>
      </c>
      <c r="I38" s="87" t="str">
        <f t="array" ref="I38">iferror(index(Schedule!F:F,match(concat(H38,"Y"),Schedule!E:E&amp;Schedule!G:G,0)),index(Schedule!E:E,match(concat(H38,"Y"),Schedule!F:F&amp;Schedule!G:G,0)))</f>
        <v>LAC</v>
      </c>
    </row>
    <row r="39">
      <c r="A39" s="93" t="s">
        <v>45</v>
      </c>
      <c r="B39" s="93" t="s">
        <v>254</v>
      </c>
      <c r="C39" s="94">
        <v>3000.0</v>
      </c>
      <c r="D39" s="93" t="s">
        <v>1461</v>
      </c>
      <c r="E39" s="93">
        <v>6.7</v>
      </c>
      <c r="F39" s="93" t="s">
        <v>235</v>
      </c>
      <c r="G39" s="87" t="str">
        <f t="array" ref="G39">if((countif(Ghosts!A:A,$B39)+countif(EPS!A:A,$B39))&gt;0,$B39,index(Index_of_Stuff!A:A,match($B39,Index_of_Stuff!B:B,0)))</f>
        <v>Brice Johnson</v>
      </c>
      <c r="H39" s="87" t="str">
        <f t="array" ref="H39">index(Index_of_Stuff!F:F,match($F39,Index_of_Stuff!G:G,0))</f>
        <v>LAC</v>
      </c>
      <c r="I39" s="87" t="str">
        <f t="array" ref="I39">iferror(index(Schedule!F:F,match(concat(H39,"Y"),Schedule!E:E&amp;Schedule!G:G,0)),index(Schedule!E:E,match(concat(H39,"Y"),Schedule!F:F&amp;Schedule!G:G,0)))</f>
        <v>SAS</v>
      </c>
    </row>
    <row r="40">
      <c r="A40" s="93" t="s">
        <v>29</v>
      </c>
      <c r="B40" s="93" t="s">
        <v>413</v>
      </c>
      <c r="C40" s="94">
        <v>3000.0</v>
      </c>
      <c r="D40" s="93" t="s">
        <v>1431</v>
      </c>
      <c r="E40" s="93">
        <v>2.4</v>
      </c>
      <c r="F40" s="93" t="s">
        <v>399</v>
      </c>
      <c r="G40" s="87" t="str">
        <f t="array" ref="G40">if((countif(Ghosts!A:A,$B40)+countif(EPS!A:A,$B40))&gt;0,$B40,index(Index_of_Stuff!A:A,match($B40,Index_of_Stuff!B:B,0)))</f>
        <v>Bruno Caboclo</v>
      </c>
      <c r="H40" s="87" t="str">
        <f t="array" ref="H40">index(Index_of_Stuff!F:F,match($F40,Index_of_Stuff!G:G,0))</f>
        <v>TOR</v>
      </c>
      <c r="I40" s="87" t="str">
        <f t="array" ref="I40">iferror(index(Schedule!F:F,match(concat(H40,"Y"),Schedule!E:E&amp;Schedule!G:G,0)),index(Schedule!E:E,match(concat(H40,"Y"),Schedule!F:F&amp;Schedule!G:G,0)))</f>
        <v>CHI</v>
      </c>
    </row>
    <row r="41">
      <c r="A41" s="93" t="s">
        <v>58</v>
      </c>
      <c r="B41" s="93" t="s">
        <v>389</v>
      </c>
      <c r="C41" s="94">
        <v>3400.0</v>
      </c>
      <c r="D41" s="93" t="s">
        <v>1461</v>
      </c>
      <c r="E41" s="93">
        <v>10.7</v>
      </c>
      <c r="F41" s="93" t="s">
        <v>644</v>
      </c>
      <c r="G41" s="87" t="str">
        <f t="array" ref="G41">if((countif(Ghosts!A:A,$B41)+countif(EPS!A:A,$B41))&gt;0,$B41,index(Index_of_Stuff!A:A,match($B41,Index_of_Stuff!B:B,0)))</f>
        <v>Bryn Forbes</v>
      </c>
      <c r="H41" s="87" t="str">
        <f t="array" ref="H41">index(Index_of_Stuff!F:F,match($F41,Index_of_Stuff!G:G,0))</f>
        <v>SAS</v>
      </c>
      <c r="I41" s="87" t="str">
        <f t="array" ref="I41">iferror(index(Schedule!F:F,match(concat(H41,"Y"),Schedule!E:E&amp;Schedule!G:G,0)),index(Schedule!E:E,match(concat(H41,"Y"),Schedule!F:F&amp;Schedule!G:G,0)))</f>
        <v>LAC</v>
      </c>
    </row>
    <row r="42">
      <c r="A42" s="93" t="s">
        <v>40</v>
      </c>
      <c r="B42" s="93" t="s">
        <v>551</v>
      </c>
      <c r="C42" s="94">
        <v>4400.0</v>
      </c>
      <c r="D42" s="93" t="s">
        <v>1353</v>
      </c>
      <c r="E42" s="93">
        <v>21.1</v>
      </c>
      <c r="F42" s="93" t="s">
        <v>512</v>
      </c>
      <c r="G42" s="87" t="str">
        <f t="array" ref="G42">if((countif(Ghosts!A:A,$B42)+countif(EPS!A:A,$B42))&gt;0,$B42,index(Index_of_Stuff!A:A,match($B42,Index_of_Stuff!B:B,0)))</f>
        <v>Buddy Hield</v>
      </c>
      <c r="H42" s="87" t="str">
        <f t="array" ref="H42">index(Index_of_Stuff!F:F,match($F42,Index_of_Stuff!G:G,0))</f>
        <v>SAC</v>
      </c>
      <c r="I42" s="87" t="str">
        <f t="array" ref="I42">iferror(index(Schedule!F:F,match(concat(H42,"Y"),Schedule!E:E&amp;Schedule!G:G,0)),index(Schedule!E:E,match(concat(H42,"Y"),Schedule!F:F&amp;Schedule!G:G,0)))</f>
        <v>OKC</v>
      </c>
    </row>
    <row r="43">
      <c r="A43" s="93" t="s">
        <v>58</v>
      </c>
      <c r="B43" s="93" t="s">
        <v>365</v>
      </c>
      <c r="C43" s="94">
        <v>6900.0</v>
      </c>
      <c r="D43" s="93" t="s">
        <v>1366</v>
      </c>
      <c r="E43" s="93">
        <v>34.8</v>
      </c>
      <c r="F43" s="93" t="s">
        <v>330</v>
      </c>
      <c r="G43" s="87" t="str">
        <f t="array" ref="G43">if((countif(Ghosts!A:A,$B43)+countif(EPS!A:A,$B43))&gt;0,$B43,index(Index_of_Stuff!A:A,match($B43,Index_of_Stuff!B:B,0)))</f>
        <v>C.J. McCollum</v>
      </c>
      <c r="H43" s="87" t="str">
        <f t="array" ref="H43">index(Index_of_Stuff!F:F,match($F43,Index_of_Stuff!G:G,0))</f>
        <v>POR</v>
      </c>
      <c r="I43" s="87" t="str">
        <f t="array" ref="I43">iferror(index(Schedule!F:F,match(concat(H43,"Y"),Schedule!E:E&amp;Schedule!G:G,0)),index(Schedule!E:E,match(concat(H43,"Y"),Schedule!F:F&amp;Schedule!G:G,0)))</f>
        <v>MEM</v>
      </c>
    </row>
    <row r="44">
      <c r="A44" s="93" t="s">
        <v>40</v>
      </c>
      <c r="B44" s="93" t="s">
        <v>405</v>
      </c>
      <c r="C44" s="94">
        <v>3600.0</v>
      </c>
      <c r="D44" s="93" t="s">
        <v>1431</v>
      </c>
      <c r="E44" s="93">
        <v>14.7</v>
      </c>
      <c r="F44" s="93" t="s">
        <v>399</v>
      </c>
      <c r="G44" s="87" t="str">
        <f t="array" ref="G44">if((countif(Ghosts!A:A,$B44)+countif(EPS!A:A,$B44))&gt;0,$B44,index(Index_of_Stuff!A:A,match($B44,Index_of_Stuff!B:B,0)))</f>
        <v>C.J. Miles</v>
      </c>
      <c r="H44" s="87" t="str">
        <f t="array" ref="H44">index(Index_of_Stuff!F:F,match($F44,Index_of_Stuff!G:G,0))</f>
        <v>TOR</v>
      </c>
      <c r="I44" s="87" t="str">
        <f t="array" ref="I44">iferror(index(Schedule!F:F,match(concat(H44,"Y"),Schedule!E:E&amp;Schedule!G:G,0)),index(Schedule!E:E,match(concat(H44,"Y"),Schedule!F:F&amp;Schedule!G:G,0)))</f>
        <v>CHI</v>
      </c>
    </row>
    <row r="45">
      <c r="A45" s="93" t="s">
        <v>40</v>
      </c>
      <c r="B45" s="93" t="s">
        <v>377</v>
      </c>
      <c r="C45" s="94">
        <v>3000.0</v>
      </c>
      <c r="D45" s="93" t="s">
        <v>1366</v>
      </c>
      <c r="E45" s="93">
        <v>0.0</v>
      </c>
      <c r="F45" s="93" t="s">
        <v>330</v>
      </c>
      <c r="G45" s="87" t="str">
        <f t="array" ref="G45">if((countif(Ghosts!A:A,$B45)+countif(EPS!A:A,$B45))&gt;0,$B45,index(Index_of_Stuff!A:A,match($B45,Index_of_Stuff!B:B,0)))</f>
        <v>C.J. Wilcox</v>
      </c>
      <c r="H45" s="87" t="str">
        <f t="array" ref="H45">index(Index_of_Stuff!F:F,match($F45,Index_of_Stuff!G:G,0))</f>
        <v>POR</v>
      </c>
      <c r="I45" s="87" t="str">
        <f t="array" ref="I45">iferror(index(Schedule!F:F,match(concat(H45,"Y"),Schedule!E:E&amp;Schedule!G:G,0)),index(Schedule!E:E,match(concat(H45,"Y"),Schedule!F:F&amp;Schedule!G:G,0)))</f>
        <v>MEM</v>
      </c>
    </row>
    <row r="46">
      <c r="A46" s="93" t="s">
        <v>28</v>
      </c>
      <c r="B46" s="93" t="s">
        <v>255</v>
      </c>
      <c r="C46" s="94">
        <v>3000.0</v>
      </c>
      <c r="D46" s="93" t="s">
        <v>1461</v>
      </c>
      <c r="E46" s="93">
        <v>0.0</v>
      </c>
      <c r="F46" s="93" t="s">
        <v>235</v>
      </c>
      <c r="G46" s="87" t="str">
        <f t="array" ref="G46">if((countif(Ghosts!A:A,$B46)+countif(EPS!A:A,$B46))&gt;0,$B46,index(Index_of_Stuff!A:A,match($B46,Index_of_Stuff!B:B,0)))</f>
        <v>C.J. Williams</v>
      </c>
      <c r="H46" s="87" t="str">
        <f t="array" ref="H46">index(Index_of_Stuff!F:F,match($F46,Index_of_Stuff!G:G,0))</f>
        <v>LAC</v>
      </c>
      <c r="I46" s="87" t="str">
        <f t="array" ref="I46">iferror(index(Schedule!F:F,match(concat(H46,"Y"),Schedule!E:E&amp;Schedule!G:G,0)),index(Schedule!E:E,match(concat(H46,"Y"),Schedule!F:F&amp;Schedule!G:G,0)))</f>
        <v>SAS</v>
      </c>
    </row>
    <row r="47">
      <c r="A47" s="93" t="s">
        <v>30</v>
      </c>
      <c r="B47" s="93" t="s">
        <v>373</v>
      </c>
      <c r="C47" s="94">
        <v>3500.0</v>
      </c>
      <c r="D47" s="93" t="s">
        <v>1366</v>
      </c>
      <c r="E47" s="93">
        <v>10.1</v>
      </c>
      <c r="F47" s="93" t="s">
        <v>330</v>
      </c>
      <c r="G47" s="87" t="str">
        <f t="array" ref="G47">if((countif(Ghosts!A:A,$B47)+countif(EPS!A:A,$B47))&gt;0,$B47,index(Index_of_Stuff!A:A,match($B47,Index_of_Stuff!B:B,0)))</f>
        <v>Caleb Swanigan</v>
      </c>
      <c r="H47" s="87" t="str">
        <f t="array" ref="H47">index(Index_of_Stuff!F:F,match($F47,Index_of_Stuff!G:G,0))</f>
        <v>POR</v>
      </c>
      <c r="I47" s="87" t="str">
        <f t="array" ref="I47">iferror(index(Schedule!F:F,match(concat(H47,"Y"),Schedule!E:E&amp;Schedule!G:G,0)),index(Schedule!E:E,match(concat(H47,"Y"),Schedule!F:F&amp;Schedule!G:G,0)))</f>
        <v>MEM</v>
      </c>
    </row>
    <row r="48">
      <c r="A48" s="93" t="s">
        <v>58</v>
      </c>
      <c r="B48" s="93" t="s">
        <v>469</v>
      </c>
      <c r="C48" s="94">
        <v>3000.0</v>
      </c>
      <c r="D48" s="93" t="s">
        <v>1431</v>
      </c>
      <c r="E48" s="93">
        <v>0.0</v>
      </c>
      <c r="F48" s="93" t="s">
        <v>450</v>
      </c>
      <c r="G48" s="87" t="str">
        <f t="array" ref="G48">if((countif(Ghosts!A:A,$B48)+countif(EPS!A:A,$B48))&gt;0,$B48,index(Index_of_Stuff!A:A,match($B48,Index_of_Stuff!B:B,0)))</f>
        <v>Cameron Payne</v>
      </c>
      <c r="H48" s="87" t="str">
        <f t="array" ref="H48">index(Index_of_Stuff!F:F,match($F48,Index_of_Stuff!G:G,0))</f>
        <v>CHI</v>
      </c>
      <c r="I48" s="87" t="str">
        <f t="array" ref="I48">iferror(index(Schedule!F:F,match(concat(H48,"Y"),Schedule!E:E&amp;Schedule!G:G,0)),index(Schedule!E:E,match(concat(H48,"Y"),Schedule!F:F&amp;Schedule!G:G,0)))</f>
        <v>TOR</v>
      </c>
    </row>
    <row r="49">
      <c r="A49" s="93" t="s">
        <v>40</v>
      </c>
      <c r="B49" s="93" t="s">
        <v>104</v>
      </c>
      <c r="C49" s="94">
        <v>4600.0</v>
      </c>
      <c r="D49" s="93" t="s">
        <v>1374</v>
      </c>
      <c r="E49" s="93">
        <v>22.2</v>
      </c>
      <c r="F49" s="93" t="s">
        <v>653</v>
      </c>
      <c r="G49" s="87" t="str">
        <f t="array" ref="G49">if((countif(Ghosts!A:A,$B49)+countif(EPS!A:A,$B49))&gt;0,$B49,index(Index_of_Stuff!A:A,match($B49,Index_of_Stuff!B:B,0)))</f>
        <v>Caris LeVert</v>
      </c>
      <c r="H49" s="87" t="str">
        <f t="array" ref="H49">index(Index_of_Stuff!F:F,match($F49,Index_of_Stuff!G:G,0))</f>
        <v>BRK</v>
      </c>
      <c r="I49" s="87" t="str">
        <f t="array" ref="I49">iferror(index(Schedule!F:F,match(concat(H49,"Y"),Schedule!E:E&amp;Schedule!G:G,0)),index(Schedule!E:E,match(concat(H49,"Y"),Schedule!F:F&amp;Schedule!G:G,0)))</f>
        <v>DEN</v>
      </c>
    </row>
    <row r="50">
      <c r="A50" s="93" t="s">
        <v>44</v>
      </c>
      <c r="B50" s="93" t="s">
        <v>331</v>
      </c>
      <c r="C50" s="94">
        <v>6900.0</v>
      </c>
      <c r="D50" s="93" t="s">
        <v>1353</v>
      </c>
      <c r="E50" s="93">
        <v>34.3</v>
      </c>
      <c r="F50" s="93" t="s">
        <v>329</v>
      </c>
      <c r="G50" s="87" t="str">
        <f t="array" ref="G50">if((countif(Ghosts!A:A,$B50)+countif(EPS!A:A,$B50))&gt;0,$B50,index(Index_of_Stuff!A:A,match($B50,Index_of_Stuff!B:B,0)))</f>
        <v>Carmelo Anthony</v>
      </c>
      <c r="H50" s="87" t="str">
        <f t="array" ref="H50">index(Index_of_Stuff!F:F,match($F50,Index_of_Stuff!G:G,0))</f>
        <v>OKC</v>
      </c>
      <c r="I50" s="87" t="str">
        <f t="array" ref="I50">iferror(index(Schedule!F:F,match(concat(H50,"Y"),Schedule!E:E&amp;Schedule!G:G,0)),index(Schedule!E:E,match(concat(H50,"Y"),Schedule!F:F&amp;Schedule!G:G,0)))</f>
        <v>SAC</v>
      </c>
    </row>
    <row r="51">
      <c r="A51" s="93" t="s">
        <v>40</v>
      </c>
      <c r="B51" s="93" t="s">
        <v>156</v>
      </c>
      <c r="C51" s="94">
        <v>3000.0</v>
      </c>
      <c r="D51" s="93" t="s">
        <v>1357</v>
      </c>
      <c r="E51" s="93">
        <v>2.0</v>
      </c>
      <c r="F51" s="93" t="s">
        <v>38</v>
      </c>
      <c r="G51" s="87" t="str">
        <f t="array" ref="G51">if((countif(Ghosts!A:A,$B51)+countif(EPS!A:A,$B51))&gt;0,$B51,index(Index_of_Stuff!A:A,match($B51,Index_of_Stuff!B:B,0)))</f>
        <v>Cedi Osman</v>
      </c>
      <c r="H51" s="87" t="str">
        <f t="array" ref="H51">index(Index_of_Stuff!F:F,match($F51,Index_of_Stuff!G:G,0))</f>
        <v>CLE</v>
      </c>
      <c r="I51" s="87" t="str">
        <f t="array" ref="I51">iferror(index(Schedule!F:F,match(concat(H51,"Y"),Schedule!E:E&amp;Schedule!G:G,0)),index(Schedule!E:E,match(concat(H51,"Y"),Schedule!F:F&amp;Schedule!G:G,0)))</f>
        <v>MIL</v>
      </c>
    </row>
    <row r="52">
      <c r="A52" s="93" t="s">
        <v>44</v>
      </c>
      <c r="B52" s="93" t="s">
        <v>285</v>
      </c>
      <c r="C52" s="94">
        <v>3400.0</v>
      </c>
      <c r="D52" s="93" t="s">
        <v>1366</v>
      </c>
      <c r="E52" s="93">
        <v>17.4</v>
      </c>
      <c r="F52" s="93" t="s">
        <v>261</v>
      </c>
      <c r="G52" s="87" t="str">
        <f t="array" ref="G52">if((countif(Ghosts!A:A,$B52)+countif(EPS!A:A,$B52))&gt;0,$B52,index(Index_of_Stuff!A:A,match($B52,Index_of_Stuff!B:B,0)))</f>
        <v>Chandler Parsons</v>
      </c>
      <c r="H52" s="87" t="str">
        <f t="array" ref="H52">index(Index_of_Stuff!F:F,match($F52,Index_of_Stuff!G:G,0))</f>
        <v>MEM</v>
      </c>
      <c r="I52" s="87" t="str">
        <f t="array" ref="I52">iferror(index(Schedule!F:F,match(concat(H52,"Y"),Schedule!E:E&amp;Schedule!G:G,0)),index(Schedule!E:E,match(concat(H52,"Y"),Schedule!F:F&amp;Schedule!G:G,0)))</f>
        <v>POR</v>
      </c>
    </row>
    <row r="53">
      <c r="A53" s="93" t="s">
        <v>45</v>
      </c>
      <c r="B53" s="93" t="s">
        <v>153</v>
      </c>
      <c r="C53" s="94">
        <v>3700.0</v>
      </c>
      <c r="D53" s="93" t="s">
        <v>1357</v>
      </c>
      <c r="E53" s="93">
        <v>6.2</v>
      </c>
      <c r="F53" s="93" t="s">
        <v>38</v>
      </c>
      <c r="G53" s="87" t="str">
        <f t="array" ref="G53">if((countif(Ghosts!A:A,$B53)+countif(EPS!A:A,$B53))&gt;0,$B53,index(Index_of_Stuff!A:A,match($B53,Index_of_Stuff!B:B,0)))</f>
        <v>Channing Frye</v>
      </c>
      <c r="H53" s="87" t="str">
        <f t="array" ref="H53">index(Index_of_Stuff!F:F,match($F53,Index_of_Stuff!G:G,0))</f>
        <v>CLE</v>
      </c>
      <c r="I53" s="87" t="str">
        <f t="array" ref="I53">iferror(index(Schedule!F:F,match(concat(H53,"Y"),Schedule!E:E&amp;Schedule!G:G,0)),index(Schedule!E:E,match(concat(H53,"Y"),Schedule!F:F&amp;Schedule!G:G,0)))</f>
        <v>MIL</v>
      </c>
    </row>
    <row r="54">
      <c r="A54" s="93" t="s">
        <v>30</v>
      </c>
      <c r="B54" s="93" t="s">
        <v>539</v>
      </c>
      <c r="C54" s="94">
        <v>3400.0</v>
      </c>
      <c r="D54" s="93" t="s">
        <v>1363</v>
      </c>
      <c r="E54" s="93">
        <v>4.7</v>
      </c>
      <c r="F54" s="93" t="s">
        <v>639</v>
      </c>
      <c r="G54" s="87" t="str">
        <f t="array" ref="G54">if((countif(Ghosts!A:A,$B54)+countif(EPS!A:A,$B54))&gt;0,$B54,index(Index_of_Stuff!A:A,match($B54,Index_of_Stuff!B:B,0)))</f>
        <v>Cheick Diallo</v>
      </c>
      <c r="H54" s="87" t="str">
        <f t="array" ref="H54">index(Index_of_Stuff!F:F,match($F54,Index_of_Stuff!G:G,0))</f>
        <v>NOP</v>
      </c>
      <c r="I54" s="87" t="str">
        <f t="array" ref="I54">iferror(index(Schedule!F:F,match(concat(H54,"Y"),Schedule!E:E&amp;Schedule!G:G,0)),index(Schedule!E:E,match(concat(H54,"Y"),Schedule!F:F&amp;Schedule!G:G,0)))</f>
        <v>IND</v>
      </c>
    </row>
    <row r="55">
      <c r="A55" s="93" t="s">
        <v>45</v>
      </c>
      <c r="B55" s="93" t="s">
        <v>444</v>
      </c>
      <c r="C55" s="94">
        <v>3000.0</v>
      </c>
      <c r="D55" s="93" t="s">
        <v>1345</v>
      </c>
      <c r="E55" s="93">
        <v>8.8</v>
      </c>
      <c r="F55" s="93" t="s">
        <v>400</v>
      </c>
      <c r="G55" s="87" t="str">
        <f t="array" ref="G55">if((countif(Ghosts!A:A,$B55)+countif(EPS!A:A,$B55))&gt;0,$B55,index(Index_of_Stuff!A:A,match($B55,Index_of_Stuff!B:B,0)))</f>
        <v>Chris McCullough</v>
      </c>
      <c r="H55" s="87" t="str">
        <f t="array" ref="H55">index(Index_of_Stuff!F:F,match($F55,Index_of_Stuff!G:G,0))</f>
        <v>WAS</v>
      </c>
      <c r="I55" s="87" t="str">
        <f t="array" ref="I55">iferror(index(Schedule!F:F,match(concat(H55,"Y"),Schedule!E:E&amp;Schedule!G:G,0)),index(Schedule!E:E,match(concat(H55,"Y"),Schedule!F:F&amp;Schedule!G:G,0)))</f>
        <v>DAL</v>
      </c>
    </row>
    <row r="56">
      <c r="A56" s="93" t="s">
        <v>31</v>
      </c>
      <c r="B56" s="93" t="s">
        <v>120</v>
      </c>
      <c r="C56" s="94">
        <v>4000.0</v>
      </c>
      <c r="D56" s="93" t="s">
        <v>1370</v>
      </c>
      <c r="E56" s="93">
        <v>20.9</v>
      </c>
      <c r="F56" s="93" t="s">
        <v>786</v>
      </c>
      <c r="G56" s="87" t="str">
        <f t="array" ref="G56">if((countif(Ghosts!A:A,$B56)+countif(EPS!A:A,$B56))&gt;0,$B56,index(Index_of_Stuff!A:A,match($B56,Index_of_Stuff!B:B,0)))</f>
        <v>Cody Zeller</v>
      </c>
      <c r="H56" s="87" t="str">
        <f t="array" ref="H56">index(Index_of_Stuff!F:F,match($F56,Index_of_Stuff!G:G,0))</f>
        <v>CHO</v>
      </c>
      <c r="I56" s="87" t="str">
        <f t="array" ref="I56">iferror(index(Schedule!F:F,match(concat(H56,"Y"),Schedule!E:E&amp;Schedule!G:G,0)),index(Schedule!E:E,match(concat(H56,"Y"),Schedule!F:F&amp;Schedule!G:G,0)))</f>
        <v>NYK</v>
      </c>
    </row>
    <row r="57">
      <c r="A57" s="93" t="s">
        <v>27</v>
      </c>
      <c r="B57" s="93" t="s">
        <v>215</v>
      </c>
      <c r="C57" s="94">
        <v>3500.0</v>
      </c>
      <c r="D57" s="93" t="s">
        <v>1363</v>
      </c>
      <c r="E57" s="93">
        <v>18.5</v>
      </c>
      <c r="F57" s="93" t="s">
        <v>204</v>
      </c>
      <c r="G57" s="87" t="str">
        <f t="array" ref="G57">if((countif(Ghosts!A:A,$B57)+countif(EPS!A:A,$B57))&gt;0,$B57,index(Index_of_Stuff!A:A,match($B57,Index_of_Stuff!B:B,0)))</f>
        <v>Cory Joseph</v>
      </c>
      <c r="H57" s="87" t="str">
        <f t="array" ref="H57">index(Index_of_Stuff!F:F,match($F57,Index_of_Stuff!G:G,0))</f>
        <v>IND</v>
      </c>
      <c r="I57" s="87" t="str">
        <f t="array" ref="I57">iferror(index(Schedule!F:F,match(concat(H57,"Y"),Schedule!E:E&amp;Schedule!G:G,0)),index(Schedule!E:E,match(concat(H57,"Y"),Schedule!F:F&amp;Schedule!G:G,0)))</f>
        <v>NOP</v>
      </c>
    </row>
    <row r="58">
      <c r="A58" s="93" t="s">
        <v>40</v>
      </c>
      <c r="B58" s="93" t="s">
        <v>312</v>
      </c>
      <c r="C58" s="94">
        <v>4300.0</v>
      </c>
      <c r="D58" s="93" t="s">
        <v>1370</v>
      </c>
      <c r="E58" s="93">
        <v>21.7</v>
      </c>
      <c r="F58" s="93" t="s">
        <v>787</v>
      </c>
      <c r="G58" s="87" t="str">
        <f t="array" ref="G58">if((countif(Ghosts!A:A,$B58)+countif(EPS!A:A,$B58))&gt;0,$B58,index(Index_of_Stuff!A:A,match($B58,Index_of_Stuff!B:B,0)))</f>
        <v>Courtney Lee</v>
      </c>
      <c r="H58" s="87" t="str">
        <f t="array" ref="H58">index(Index_of_Stuff!F:F,match($F58,Index_of_Stuff!G:G,0))</f>
        <v>NYK</v>
      </c>
      <c r="I58" s="87" t="str">
        <f t="array" ref="I58">iferror(index(Schedule!F:F,match(concat(H58,"Y"),Schedule!E:E&amp;Schedule!G:G,0)),index(Schedule!E:E,match(concat(H58,"Y"),Schedule!F:F&amp;Schedule!G:G,0)))</f>
        <v>CHO</v>
      </c>
    </row>
    <row r="59">
      <c r="A59" s="93" t="s">
        <v>45</v>
      </c>
      <c r="B59" s="93" t="s">
        <v>577</v>
      </c>
      <c r="C59" s="94">
        <v>3000.0</v>
      </c>
      <c r="D59" s="93" t="s">
        <v>1357</v>
      </c>
      <c r="E59" s="93">
        <v>2.2</v>
      </c>
      <c r="F59" s="93" t="s">
        <v>565</v>
      </c>
      <c r="G59" s="87" t="str">
        <f t="array" ref="G59">if((countif(Ghosts!A:A,$B59)+countif(EPS!A:A,$B59))&gt;0,$B59,index(Index_of_Stuff!A:A,match($B59,Index_of_Stuff!B:B,0)))</f>
        <v>D.J. Wilson</v>
      </c>
      <c r="H59" s="87" t="str">
        <f t="array" ref="H59">index(Index_of_Stuff!F:F,match($F59,Index_of_Stuff!G:G,0))</f>
        <v>MIL</v>
      </c>
      <c r="I59" s="87" t="str">
        <f t="array" ref="I59">iferror(index(Schedule!F:F,match(concat(H59,"Y"),Schedule!E:E&amp;Schedule!G:G,0)),index(Schedule!E:E,match(concat(H59,"Y"),Schedule!F:F&amp;Schedule!G:G,0)))</f>
        <v>CLE</v>
      </c>
    </row>
    <row r="60">
      <c r="A60" s="93" t="s">
        <v>31</v>
      </c>
      <c r="B60" s="93" t="s">
        <v>341</v>
      </c>
      <c r="C60" s="94">
        <v>3000.0</v>
      </c>
      <c r="D60" s="93" t="s">
        <v>1353</v>
      </c>
      <c r="E60" s="93">
        <v>7.6</v>
      </c>
      <c r="F60" s="93" t="s">
        <v>329</v>
      </c>
      <c r="G60" s="87" t="str">
        <f t="array" ref="G60">if((countif(Ghosts!A:A,$B60)+countif(EPS!A:A,$B60))&gt;0,$B60,index(Index_of_Stuff!A:A,match($B60,Index_of_Stuff!B:B,0)))</f>
        <v>Dakari Johnson</v>
      </c>
      <c r="H60" s="87" t="str">
        <f t="array" ref="H60">index(Index_of_Stuff!F:F,match($F60,Index_of_Stuff!G:G,0))</f>
        <v>OKC</v>
      </c>
      <c r="I60" s="87" t="str">
        <f t="array" ref="I60">iferror(index(Schedule!F:F,match(concat(H60,"Y"),Schedule!E:E&amp;Schedule!G:G,0)),index(Schedule!E:E,match(concat(H60,"Y"),Schedule!F:F&amp;Schedule!G:G,0)))</f>
        <v>SAC</v>
      </c>
    </row>
    <row r="61">
      <c r="A61" s="93" t="s">
        <v>27</v>
      </c>
      <c r="B61" s="93" t="s">
        <v>366</v>
      </c>
      <c r="C61" s="94">
        <v>8700.0</v>
      </c>
      <c r="D61" s="93" t="s">
        <v>1366</v>
      </c>
      <c r="E61" s="93">
        <v>47.6</v>
      </c>
      <c r="F61" s="93" t="s">
        <v>330</v>
      </c>
      <c r="G61" s="87" t="str">
        <f t="array" ref="G61">if((countif(Ghosts!A:A,$B61)+countif(EPS!A:A,$B61))&gt;0,$B61,index(Index_of_Stuff!A:A,match($B61,Index_of_Stuff!B:B,0)))</f>
        <v>Damian Lillard</v>
      </c>
      <c r="H61" s="87" t="str">
        <f t="array" ref="H61">index(Index_of_Stuff!F:F,match($F61,Index_of_Stuff!G:G,0))</f>
        <v>POR</v>
      </c>
      <c r="I61" s="87" t="str">
        <f t="array" ref="I61">iferror(index(Schedule!F:F,match(concat(H61,"Y"),Schedule!E:E&amp;Schedule!G:G,0)),index(Schedule!E:E,match(concat(H61,"Y"),Schedule!F:F&amp;Schedule!G:G,0)))</f>
        <v>MEM</v>
      </c>
    </row>
    <row r="62">
      <c r="A62" s="93" t="s">
        <v>40</v>
      </c>
      <c r="B62" s="93" t="s">
        <v>223</v>
      </c>
      <c r="C62" s="94">
        <v>3000.0</v>
      </c>
      <c r="D62" s="93" t="s">
        <v>1363</v>
      </c>
      <c r="E62" s="93">
        <v>3.1</v>
      </c>
      <c r="F62" s="93" t="s">
        <v>204</v>
      </c>
      <c r="G62" s="87" t="str">
        <f t="array" ref="G62">if((countif(Ghosts!A:A,$B62)+countif(EPS!A:A,$B62))&gt;0,$B62,index(Index_of_Stuff!A:A,match($B62,Index_of_Stuff!B:B,0)))</f>
        <v>Damien Wilkins</v>
      </c>
      <c r="H62" s="87" t="str">
        <f t="array" ref="H62">index(Index_of_Stuff!F:F,match($F62,Index_of_Stuff!G:G,0))</f>
        <v>IND</v>
      </c>
      <c r="I62" s="87" t="str">
        <f t="array" ref="I62">iferror(index(Schedule!F:F,match(concat(H62,"Y"),Schedule!E:E&amp;Schedule!G:G,0)),index(Schedule!E:E,match(concat(H62,"Y"),Schedule!F:F&amp;Schedule!G:G,0)))</f>
        <v>NOP</v>
      </c>
    </row>
    <row r="63">
      <c r="A63" s="93" t="s">
        <v>28</v>
      </c>
      <c r="B63" s="93" t="s">
        <v>321</v>
      </c>
      <c r="C63" s="94">
        <v>3000.0</v>
      </c>
      <c r="D63" s="93" t="s">
        <v>1370</v>
      </c>
      <c r="E63" s="93">
        <v>5.2</v>
      </c>
      <c r="F63" s="93" t="s">
        <v>787</v>
      </c>
      <c r="G63" s="87" t="str">
        <f t="array" ref="G63">if((countif(Ghosts!A:A,$B63)+countif(EPS!A:A,$B63))&gt;0,$B63,index(Index_of_Stuff!A:A,match($B63,Index_of_Stuff!B:B,0)))</f>
        <v>Damyean Dotson</v>
      </c>
      <c r="H63" s="87" t="str">
        <f t="array" ref="H63">index(Index_of_Stuff!F:F,match($F63,Index_of_Stuff!G:G,0))</f>
        <v>NYK</v>
      </c>
      <c r="I63" s="87" t="str">
        <f t="array" ref="I63">iferror(index(Schedule!F:F,match(concat(H63,"Y"),Schedule!E:E&amp;Schedule!G:G,0)),index(Schedule!E:E,match(concat(H63,"Y"),Schedule!F:F&amp;Schedule!G:G,0)))</f>
        <v>CHO</v>
      </c>
    </row>
    <row r="64">
      <c r="A64" s="93" t="s">
        <v>27</v>
      </c>
      <c r="B64" s="93" t="s">
        <v>34</v>
      </c>
      <c r="C64" s="94">
        <v>7900.0</v>
      </c>
      <c r="D64" s="93" t="s">
        <v>1374</v>
      </c>
      <c r="E64" s="93">
        <v>37.3</v>
      </c>
      <c r="F64" s="93" t="s">
        <v>653</v>
      </c>
      <c r="G64" s="87" t="str">
        <f t="array" ref="G64">if((countif(Ghosts!A:A,$B64)+countif(EPS!A:A,$B64))&gt;0,$B64,index(Index_of_Stuff!A:A,match($B64,Index_of_Stuff!B:B,0)))</f>
        <v>D'Angelo Russell</v>
      </c>
      <c r="H64" s="87" t="str">
        <f t="array" ref="H64">index(Index_of_Stuff!F:F,match($F64,Index_of_Stuff!G:G,0))</f>
        <v>BRK</v>
      </c>
      <c r="I64" s="87" t="str">
        <f t="array" ref="I64">iferror(index(Schedule!F:F,match(concat(H64,"Y"),Schedule!E:E&amp;Schedule!G:G,0)),index(Schedule!E:E,match(concat(H64,"Y"),Schedule!F:F&amp;Schedule!G:G,0)))</f>
        <v>DEN</v>
      </c>
    </row>
    <row r="65">
      <c r="A65" s="93" t="s">
        <v>29</v>
      </c>
      <c r="B65" s="93" t="s">
        <v>342</v>
      </c>
      <c r="C65" s="94">
        <v>3000.0</v>
      </c>
      <c r="D65" s="93" t="s">
        <v>1353</v>
      </c>
      <c r="E65" s="93">
        <v>0.0</v>
      </c>
      <c r="F65" s="93" t="s">
        <v>329</v>
      </c>
      <c r="G65" s="87" t="str">
        <f t="array" ref="G65">if((countif(Ghosts!A:A,$B65)+countif(EPS!A:A,$B65))&gt;0,$B65,index(Index_of_Stuff!A:A,match($B65,Index_of_Stuff!B:B,0)))</f>
        <v>Daniel Hamilton</v>
      </c>
      <c r="H65" s="87" t="str">
        <f t="array" ref="H65">index(Index_of_Stuff!F:F,match($F65,Index_of_Stuff!G:G,0))</f>
        <v>OKC</v>
      </c>
      <c r="I65" s="87" t="str">
        <f t="array" ref="I65">iferror(index(Schedule!F:F,match(concat(H65,"Y"),Schedule!E:E&amp;Schedule!G:G,0)),index(Schedule!E:E,match(concat(H65,"Y"),Schedule!F:F&amp;Schedule!G:G,0)))</f>
        <v>SAC</v>
      </c>
    </row>
    <row r="66">
      <c r="A66" s="93" t="s">
        <v>29</v>
      </c>
      <c r="B66" s="93" t="s">
        <v>237</v>
      </c>
      <c r="C66" s="94">
        <v>5800.0</v>
      </c>
      <c r="D66" s="93" t="s">
        <v>1461</v>
      </c>
      <c r="E66" s="93">
        <v>24.8</v>
      </c>
      <c r="F66" s="93" t="s">
        <v>235</v>
      </c>
      <c r="G66" s="87" t="str">
        <f t="array" ref="G66">if((countif(Ghosts!A:A,$B66)+countif(EPS!A:A,$B66))&gt;0,$B66,index(Index_of_Stuff!A:A,match($B66,Index_of_Stuff!B:B,0)))</f>
        <v>Danilo Gallinari</v>
      </c>
      <c r="H66" s="87" t="str">
        <f t="array" ref="H66">index(Index_of_Stuff!F:F,match($F66,Index_of_Stuff!G:G,0))</f>
        <v>LAC</v>
      </c>
      <c r="I66" s="87" t="str">
        <f t="array" ref="I66">iferror(index(Schedule!F:F,match(concat(H66,"Y"),Schedule!E:E&amp;Schedule!G:G,0)),index(Schedule!E:E,match(concat(H66,"Y"),Schedule!F:F&amp;Schedule!G:G,0)))</f>
        <v>SAS</v>
      </c>
    </row>
    <row r="67">
      <c r="A67" s="93" t="s">
        <v>40</v>
      </c>
      <c r="B67" s="93" t="s">
        <v>382</v>
      </c>
      <c r="C67" s="94">
        <v>4700.0</v>
      </c>
      <c r="D67" s="93" t="s">
        <v>1461</v>
      </c>
      <c r="E67" s="93">
        <v>22.3</v>
      </c>
      <c r="F67" s="93" t="s">
        <v>644</v>
      </c>
      <c r="G67" s="87" t="str">
        <f t="array" ref="G67">if((countif(Ghosts!A:A,$B67)+countif(EPS!A:A,$B67))&gt;0,$B67,index(Index_of_Stuff!A:A,match($B67,Index_of_Stuff!B:B,0)))</f>
        <v>Danny Green</v>
      </c>
      <c r="H67" s="87" t="str">
        <f t="array" ref="H67">index(Index_of_Stuff!F:F,match($F67,Index_of_Stuff!G:G,0))</f>
        <v>SAS</v>
      </c>
      <c r="I67" s="87" t="str">
        <f t="array" ref="I67">iferror(index(Schedule!F:F,match(concat(H67,"Y"),Schedule!E:E&amp;Schedule!G:G,0)),index(Schedule!E:E,match(concat(H67,"Y"),Schedule!F:F&amp;Schedule!G:G,0)))</f>
        <v>LAC</v>
      </c>
    </row>
    <row r="68">
      <c r="A68" s="93" t="s">
        <v>44</v>
      </c>
      <c r="B68" s="93" t="s">
        <v>534</v>
      </c>
      <c r="C68" s="94">
        <v>3500.0</v>
      </c>
      <c r="D68" s="93" t="s">
        <v>1363</v>
      </c>
      <c r="E68" s="93">
        <v>13.5</v>
      </c>
      <c r="F68" s="93" t="s">
        <v>639</v>
      </c>
      <c r="G68" s="87" t="str">
        <f t="array" ref="G68">if((countif(Ghosts!A:A,$B68)+countif(EPS!A:A,$B68))&gt;0,$B68,index(Index_of_Stuff!A:A,match($B68,Index_of_Stuff!B:B,0)))</f>
        <v>Dante Cunningham</v>
      </c>
      <c r="H68" s="87" t="str">
        <f t="array" ref="H68">index(Index_of_Stuff!F:F,match($F68,Index_of_Stuff!G:G,0))</f>
        <v>NOP</v>
      </c>
      <c r="I68" s="87" t="str">
        <f t="array" ref="I68">iferror(index(Schedule!F:F,match(concat(H68,"Y"),Schedule!E:E&amp;Schedule!G:G,0)),index(Schedule!E:E,match(concat(H68,"Y"),Schedule!F:F&amp;Schedule!G:G,0)))</f>
        <v>IND</v>
      </c>
    </row>
    <row r="69">
      <c r="A69" s="93" t="s">
        <v>58</v>
      </c>
      <c r="B69" s="93" t="s">
        <v>426</v>
      </c>
      <c r="C69" s="94">
        <v>3100.0</v>
      </c>
      <c r="D69" s="93" t="s">
        <v>1415</v>
      </c>
      <c r="E69" s="93">
        <v>0.0</v>
      </c>
      <c r="F69" s="93" t="s">
        <v>172</v>
      </c>
      <c r="G69" s="87" t="str">
        <f t="array" ref="G69">if((countif(Ghosts!A:A,$B69)+countif(EPS!A:A,$B69))&gt;0,$B69,index(Index_of_Stuff!A:A,match($B69,Index_of_Stuff!B:B,0)))</f>
        <v>Dante Exum</v>
      </c>
      <c r="H69" s="87" t="str">
        <f t="array" ref="H69">index(Index_of_Stuff!F:F,match($F69,Index_of_Stuff!G:G,0))</f>
        <v>UTA</v>
      </c>
      <c r="I69" s="87" t="str">
        <f t="array" ref="I69">iferror(index(Schedule!F:F,match(concat(H69,"Y"),Schedule!E:E&amp;Schedule!G:G,0)),index(Schedule!E:E,match(concat(H69,"Y"),Schedule!F:F&amp;Schedule!G:G,0)))</f>
        <v>PHI</v>
      </c>
    </row>
    <row r="70">
      <c r="A70" s="93" t="s">
        <v>45</v>
      </c>
      <c r="B70" s="93" t="s">
        <v>590</v>
      </c>
      <c r="C70" s="94">
        <v>4300.0</v>
      </c>
      <c r="D70" s="93" t="s">
        <v>1415</v>
      </c>
      <c r="E70" s="93">
        <v>16.9</v>
      </c>
      <c r="F70" s="93" t="s">
        <v>566</v>
      </c>
      <c r="G70" s="87" t="str">
        <f t="array" ref="G70">if((countif(Ghosts!A:A,$B70)+countif(EPS!A:A,$B70))&gt;0,$B70,index(Index_of_Stuff!A:A,match($B70,Index_of_Stuff!B:B,0)))</f>
        <v>Dario Saric</v>
      </c>
      <c r="H70" s="87" t="str">
        <f t="array" ref="H70">index(Index_of_Stuff!F:F,match($F70,Index_of_Stuff!G:G,0))</f>
        <v>PHI</v>
      </c>
      <c r="I70" s="87" t="str">
        <f t="array" ref="I70">iferror(index(Schedule!F:F,match(concat(H70,"Y"),Schedule!E:E&amp;Schedule!G:G,0)),index(Schedule!E:E,match(concat(H70,"Y"),Schedule!F:F&amp;Schedule!G:G,0)))</f>
        <v>UTA</v>
      </c>
    </row>
    <row r="71">
      <c r="A71" s="93" t="s">
        <v>29</v>
      </c>
      <c r="B71" s="93" t="s">
        <v>538</v>
      </c>
      <c r="C71" s="94">
        <v>3000.0</v>
      </c>
      <c r="D71" s="93" t="s">
        <v>1363</v>
      </c>
      <c r="E71" s="93">
        <v>5.7</v>
      </c>
      <c r="F71" s="93" t="s">
        <v>639</v>
      </c>
      <c r="G71" s="87" t="str">
        <f t="array" ref="G71">if((countif(Ghosts!A:A,$B71)+countif(EPS!A:A,$B71))&gt;0,$B71,index(Index_of_Stuff!A:A,match($B71,Index_of_Stuff!B:B,0)))</f>
        <v>Darius Miller</v>
      </c>
      <c r="H71" s="87" t="str">
        <f t="array" ref="H71">index(Index_of_Stuff!F:F,match($F71,Index_of_Stuff!G:G,0))</f>
        <v>NOP</v>
      </c>
      <c r="I71" s="87" t="str">
        <f t="array" ref="I71">iferror(index(Schedule!F:F,match(concat(H71,"Y"),Schedule!E:E&amp;Schedule!G:G,0)),index(Schedule!E:E,match(concat(H71,"Y"),Schedule!F:F&amp;Schedule!G:G,0)))</f>
        <v>IND</v>
      </c>
    </row>
    <row r="72">
      <c r="A72" s="93" t="s">
        <v>30</v>
      </c>
      <c r="B72" s="93" t="s">
        <v>504</v>
      </c>
      <c r="C72" s="94">
        <v>3000.0</v>
      </c>
      <c r="D72" s="93" t="s">
        <v>1374</v>
      </c>
      <c r="E72" s="93">
        <v>4.4</v>
      </c>
      <c r="F72" s="93" t="s">
        <v>493</v>
      </c>
      <c r="G72" s="87" t="str">
        <f t="array" ref="G72">if((countif(Ghosts!A:A,$B72)+countif(EPS!A:A,$B72))&gt;0,$B72,index(Index_of_Stuff!A:A,match($B72,Index_of_Stuff!B:B,0)))</f>
        <v>Darrell Arthur</v>
      </c>
      <c r="H72" s="87" t="str">
        <f t="array" ref="H72">index(Index_of_Stuff!F:F,match($F72,Index_of_Stuff!G:G,0))</f>
        <v>DEN</v>
      </c>
      <c r="I72" s="87" t="str">
        <f t="array" ref="I72">iferror(index(Schedule!F:F,match(concat(H72,"Y"),Schedule!E:E&amp;Schedule!G:G,0)),index(Schedule!E:E,match(concat(H72,"Y"),Schedule!F:F&amp;Schedule!G:G,0)))</f>
        <v>BRK</v>
      </c>
    </row>
    <row r="73">
      <c r="A73" s="93" t="s">
        <v>27</v>
      </c>
      <c r="B73" s="93" t="s">
        <v>203</v>
      </c>
      <c r="C73" s="94">
        <v>6200.0</v>
      </c>
      <c r="D73" s="93" t="s">
        <v>1363</v>
      </c>
      <c r="E73" s="93">
        <v>31.0</v>
      </c>
      <c r="F73" s="93" t="s">
        <v>204</v>
      </c>
      <c r="G73" s="87" t="str">
        <f t="array" ref="G73">if((countif(Ghosts!A:A,$B73)+countif(EPS!A:A,$B73))&gt;0,$B73,index(Index_of_Stuff!A:A,match($B73,Index_of_Stuff!B:B,0)))</f>
        <v>Darren Collison</v>
      </c>
      <c r="H73" s="87" t="str">
        <f t="array" ref="H73">index(Index_of_Stuff!F:F,match($F73,Index_of_Stuff!G:G,0))</f>
        <v>IND</v>
      </c>
      <c r="I73" s="87" t="str">
        <f t="array" ref="I73">iferror(index(Schedule!F:F,match(concat(H73,"Y"),Schedule!E:E&amp;Schedule!G:G,0)),index(Schedule!E:E,match(concat(H73,"Y"),Schedule!F:F&amp;Schedule!G:G,0)))</f>
        <v>NOP</v>
      </c>
    </row>
    <row r="74">
      <c r="A74" s="93" t="s">
        <v>40</v>
      </c>
      <c r="B74" s="93" t="s">
        <v>391</v>
      </c>
      <c r="C74" s="94">
        <v>3000.0</v>
      </c>
      <c r="D74" s="93" t="s">
        <v>1461</v>
      </c>
      <c r="E74" s="93">
        <v>1.0</v>
      </c>
      <c r="F74" s="93" t="s">
        <v>644</v>
      </c>
      <c r="G74" s="87" t="str">
        <f t="array" ref="G74">if((countif(Ghosts!A:A,$B74)+countif(EPS!A:A,$B74))&gt;0,$B74,index(Index_of_Stuff!A:A,match($B74,Index_of_Stuff!B:B,0)))</f>
        <v>Darrun Hilliard</v>
      </c>
      <c r="H74" s="87" t="str">
        <f t="array" ref="H74">index(Index_of_Stuff!F:F,match($F74,Index_of_Stuff!G:G,0))</f>
        <v>SAS</v>
      </c>
      <c r="I74" s="87" t="str">
        <f t="array" ref="I74">iferror(index(Schedule!F:F,match(concat(H74,"Y"),Schedule!E:E&amp;Schedule!G:G,0)),index(Schedule!E:E,match(concat(H74,"Y"),Schedule!F:F&amp;Schedule!G:G,0)))</f>
        <v>LAC</v>
      </c>
    </row>
    <row r="75">
      <c r="A75" s="93" t="s">
        <v>58</v>
      </c>
      <c r="B75" s="93" t="s">
        <v>454</v>
      </c>
      <c r="C75" s="94">
        <v>4000.0</v>
      </c>
      <c r="D75" s="93" t="s">
        <v>1431</v>
      </c>
      <c r="E75" s="93">
        <v>18.3</v>
      </c>
      <c r="F75" s="93" t="s">
        <v>450</v>
      </c>
      <c r="G75" s="87" t="str">
        <f t="array" ref="G75">if((countif(Ghosts!A:A,$B75)+countif(EPS!A:A,$B75))&gt;0,$B75,index(Index_of_Stuff!A:A,match($B75,Index_of_Stuff!B:B,0)))</f>
        <v>David Nwaba</v>
      </c>
      <c r="H75" s="87" t="str">
        <f t="array" ref="H75">index(Index_of_Stuff!F:F,match($F75,Index_of_Stuff!G:G,0))</f>
        <v>CHI</v>
      </c>
      <c r="I75" s="87" t="str">
        <f t="array" ref="I75">iferror(index(Schedule!F:F,match(concat(H75,"Y"),Schedule!E:E&amp;Schedule!G:G,0)),index(Schedule!E:E,match(concat(H75,"Y"),Schedule!F:F&amp;Schedule!G:G,0)))</f>
        <v>TOR</v>
      </c>
    </row>
    <row r="76">
      <c r="A76" s="93" t="s">
        <v>44</v>
      </c>
      <c r="B76" s="93" t="s">
        <v>392</v>
      </c>
      <c r="C76" s="94">
        <v>3000.0</v>
      </c>
      <c r="D76" s="93" t="s">
        <v>1461</v>
      </c>
      <c r="E76" s="93">
        <v>5.0</v>
      </c>
      <c r="F76" s="93" t="s">
        <v>644</v>
      </c>
      <c r="G76" s="87" t="str">
        <f t="array" ref="G76">if((countif(Ghosts!A:A,$B76)+countif(EPS!A:A,$B76))&gt;0,$B76,index(Index_of_Stuff!A:A,match($B76,Index_of_Stuff!B:B,0)))</f>
        <v>Davis Bertans</v>
      </c>
      <c r="H76" s="87" t="str">
        <f t="array" ref="H76">index(Index_of_Stuff!F:F,match($F76,Index_of_Stuff!G:G,0))</f>
        <v>SAS</v>
      </c>
      <c r="I76" s="87" t="str">
        <f t="array" ref="I76">iferror(index(Schedule!F:F,match(concat(H76,"Y"),Schedule!E:E&amp;Schedule!G:G,0)),index(Schedule!E:E,match(concat(H76,"Y"),Schedule!F:F&amp;Schedule!G:G,0)))</f>
        <v>LAC</v>
      </c>
    </row>
    <row r="77">
      <c r="A77" s="93" t="s">
        <v>27</v>
      </c>
      <c r="B77" s="93" t="s">
        <v>548</v>
      </c>
      <c r="C77" s="94">
        <v>5300.0</v>
      </c>
      <c r="D77" s="93" t="s">
        <v>1353</v>
      </c>
      <c r="E77" s="93">
        <v>25.3</v>
      </c>
      <c r="F77" s="93" t="s">
        <v>512</v>
      </c>
      <c r="G77" s="87" t="str">
        <f t="array" ref="G77">if((countif(Ghosts!A:A,$B77)+countif(EPS!A:A,$B77))&gt;0,$B77,index(Index_of_Stuff!A:A,match($B77,Index_of_Stuff!B:B,0)))</f>
        <v>De'Aaron Fox</v>
      </c>
      <c r="H77" s="87" t="str">
        <f t="array" ref="H77">index(Index_of_Stuff!F:F,match($F77,Index_of_Stuff!G:G,0))</f>
        <v>SAC</v>
      </c>
      <c r="I77" s="87" t="str">
        <f t="array" ref="I77">iferror(index(Schedule!F:F,match(concat(H77,"Y"),Schedule!E:E&amp;Schedule!G:G,0)),index(Schedule!E:E,match(concat(H77,"Y"),Schedule!F:F&amp;Schedule!G:G,0)))</f>
        <v>OKC</v>
      </c>
    </row>
    <row r="78">
      <c r="A78" s="93" t="s">
        <v>31</v>
      </c>
      <c r="B78" s="93" t="s">
        <v>239</v>
      </c>
      <c r="C78" s="94">
        <v>7000.0</v>
      </c>
      <c r="D78" s="93" t="s">
        <v>1461</v>
      </c>
      <c r="E78" s="93">
        <v>34.3</v>
      </c>
      <c r="F78" s="93" t="s">
        <v>235</v>
      </c>
      <c r="G78" s="87" t="str">
        <f t="array" ref="G78">if((countif(Ghosts!A:A,$B78)+countif(EPS!A:A,$B78))&gt;0,$B78,index(Index_of_Stuff!A:A,match($B78,Index_of_Stuff!B:B,0)))</f>
        <v>DeAndre Jordan</v>
      </c>
      <c r="H78" s="87" t="str">
        <f t="array" ref="H78">index(Index_of_Stuff!F:F,match($F78,Index_of_Stuff!G:G,0))</f>
        <v>LAC</v>
      </c>
      <c r="I78" s="87" t="str">
        <f t="array" ref="I78">iferror(index(Schedule!F:F,match(concat(H78,"Y"),Schedule!E:E&amp;Schedule!G:G,0)),index(Schedule!E:E,match(concat(H78,"Y"),Schedule!F:F&amp;Schedule!G:G,0)))</f>
        <v>SAS</v>
      </c>
    </row>
    <row r="79">
      <c r="A79" s="93" t="s">
        <v>356</v>
      </c>
      <c r="B79" s="93" t="s">
        <v>576</v>
      </c>
      <c r="C79" s="94">
        <v>3000.0</v>
      </c>
      <c r="D79" s="93" t="s">
        <v>1357</v>
      </c>
      <c r="E79" s="93">
        <v>5.0</v>
      </c>
      <c r="F79" s="93" t="s">
        <v>565</v>
      </c>
      <c r="G79" s="87" t="str">
        <f t="array" ref="G79">if((countif(Ghosts!A:A,$B79)+countif(EPS!A:A,$B79))&gt;0,$B79,index(Index_of_Stuff!A:A,match($B79,Index_of_Stuff!B:B,0)))</f>
        <v>DeAndre Liggins</v>
      </c>
      <c r="H79" s="87" t="str">
        <f t="array" ref="H79">index(Index_of_Stuff!F:F,match($F79,Index_of_Stuff!G:G,0))</f>
        <v>MIL</v>
      </c>
      <c r="I79" s="87" t="str">
        <f t="array" ref="I79">iferror(index(Schedule!F:F,match(concat(H79,"Y"),Schedule!E:E&amp;Schedule!G:G,0)),index(Schedule!E:E,match(concat(H79,"Y"),Schedule!F:F&amp;Schedule!G:G,0)))</f>
        <v>CLE</v>
      </c>
    </row>
    <row r="80">
      <c r="A80" s="93" t="s">
        <v>27</v>
      </c>
      <c r="B80" s="93" t="s">
        <v>384</v>
      </c>
      <c r="C80" s="94">
        <v>5000.0</v>
      </c>
      <c r="D80" s="93" t="s">
        <v>1461</v>
      </c>
      <c r="E80" s="93">
        <v>22.6</v>
      </c>
      <c r="F80" s="93" t="s">
        <v>644</v>
      </c>
      <c r="G80" s="87" t="str">
        <f t="array" ref="G80">if((countif(Ghosts!A:A,$B80)+countif(EPS!A:A,$B80))&gt;0,$B80,index(Index_of_Stuff!A:A,match($B80,Index_of_Stuff!B:B,0)))</f>
        <v>Dejounte Murray</v>
      </c>
      <c r="H80" s="87" t="str">
        <f t="array" ref="H80">index(Index_of_Stuff!F:F,match($F80,Index_of_Stuff!G:G,0))</f>
        <v>SAS</v>
      </c>
      <c r="I80" s="87" t="str">
        <f t="array" ref="I80">iferror(index(Schedule!F:F,match(concat(H80,"Y"),Schedule!E:E&amp;Schedule!G:G,0)),index(Schedule!E:E,match(concat(H80,"Y"),Schedule!F:F&amp;Schedule!G:G,0)))</f>
        <v>LAC</v>
      </c>
    </row>
    <row r="81">
      <c r="A81" s="93" t="s">
        <v>58</v>
      </c>
      <c r="B81" s="93" t="s">
        <v>406</v>
      </c>
      <c r="C81" s="94">
        <v>3700.0</v>
      </c>
      <c r="D81" s="93" t="s">
        <v>1431</v>
      </c>
      <c r="E81" s="93">
        <v>17.9</v>
      </c>
      <c r="F81" s="93" t="s">
        <v>399</v>
      </c>
      <c r="G81" s="87" t="str">
        <f t="array" ref="G81">if((countif(Ghosts!A:A,$B81)+countif(EPS!A:A,$B81))&gt;0,$B81,index(Index_of_Stuff!A:A,match($B81,Index_of_Stuff!B:B,0)))</f>
        <v>Delon Wright</v>
      </c>
      <c r="H81" s="87" t="str">
        <f t="array" ref="H81">index(Index_of_Stuff!F:F,match($F81,Index_of_Stuff!G:G,0))</f>
        <v>TOR</v>
      </c>
      <c r="I81" s="87" t="str">
        <f t="array" ref="I81">iferror(index(Schedule!F:F,match(concat(H81,"Y"),Schedule!E:E&amp;Schedule!G:G,0)),index(Schedule!E:E,match(concat(H81,"Y"),Schedule!F:F&amp;Schedule!G:G,0)))</f>
        <v>CHI</v>
      </c>
    </row>
    <row r="82">
      <c r="A82" s="93" t="s">
        <v>40</v>
      </c>
      <c r="B82" s="93" t="s">
        <v>398</v>
      </c>
      <c r="C82" s="94">
        <v>7600.0</v>
      </c>
      <c r="D82" s="93" t="s">
        <v>1431</v>
      </c>
      <c r="E82" s="93">
        <v>36.1</v>
      </c>
      <c r="F82" s="93" t="s">
        <v>399</v>
      </c>
      <c r="G82" s="87" t="str">
        <f t="array" ref="G82">if((countif(Ghosts!A:A,$B82)+countif(EPS!A:A,$B82))&gt;0,$B82,index(Index_of_Stuff!A:A,match($B82,Index_of_Stuff!B:B,0)))</f>
        <v>DeMar DeRozan</v>
      </c>
      <c r="H82" s="87" t="str">
        <f t="array" ref="H82">index(Index_of_Stuff!F:F,match($F82,Index_of_Stuff!G:G,0))</f>
        <v>TOR</v>
      </c>
      <c r="I82" s="87" t="str">
        <f t="array" ref="I82">iferror(index(Schedule!F:F,match(concat(H82,"Y"),Schedule!E:E&amp;Schedule!G:G,0)),index(Schedule!E:E,match(concat(H82,"Y"),Schedule!F:F&amp;Schedule!G:G,0)))</f>
        <v>CHI</v>
      </c>
    </row>
    <row r="83">
      <c r="A83" s="93" t="s">
        <v>45</v>
      </c>
      <c r="B83" s="93" t="s">
        <v>531</v>
      </c>
      <c r="C83" s="94">
        <v>11500.0</v>
      </c>
      <c r="D83" s="93" t="s">
        <v>1363</v>
      </c>
      <c r="E83" s="93">
        <v>62.4</v>
      </c>
      <c r="F83" s="93" t="s">
        <v>639</v>
      </c>
      <c r="G83" s="87" t="str">
        <f t="array" ref="G83">if((countif(Ghosts!A:A,$B83)+countif(EPS!A:A,$B83))&gt;0,$B83,index(Index_of_Stuff!A:A,match($B83,Index_of_Stuff!B:B,0)))</f>
        <v>DeMarcus Cousins</v>
      </c>
      <c r="H83" s="87" t="str">
        <f t="array" ref="H83">index(Index_of_Stuff!F:F,match($F83,Index_of_Stuff!G:G,0))</f>
        <v>NOP</v>
      </c>
      <c r="I83" s="87" t="str">
        <f t="array" ref="I83">iferror(index(Schedule!F:F,match(concat(H83,"Y"),Schedule!E:E&amp;Schedule!G:G,0)),index(Schedule!E:E,match(concat(H83,"Y"),Schedule!F:F&amp;Schedule!G:G,0)))</f>
        <v>IND</v>
      </c>
    </row>
    <row r="84">
      <c r="A84" s="93" t="s">
        <v>44</v>
      </c>
      <c r="B84" s="93" t="s">
        <v>102</v>
      </c>
      <c r="C84" s="94">
        <v>5500.0</v>
      </c>
      <c r="D84" s="93" t="s">
        <v>1374</v>
      </c>
      <c r="E84" s="93">
        <v>29.6</v>
      </c>
      <c r="F84" s="93" t="s">
        <v>653</v>
      </c>
      <c r="G84" s="87" t="str">
        <f t="array" ref="G84">if((countif(Ghosts!A:A,$B84)+countif(EPS!A:A,$B84))&gt;0,$B84,index(Index_of_Stuff!A:A,match($B84,Index_of_Stuff!B:B,0)))</f>
        <v>DeMarre Carroll</v>
      </c>
      <c r="H84" s="87" t="str">
        <f t="array" ref="H84">index(Index_of_Stuff!F:F,match($F84,Index_of_Stuff!G:G,0))</f>
        <v>BRK</v>
      </c>
      <c r="I84" s="87" t="str">
        <f t="array" ref="I84">iferror(index(Schedule!F:F,match(concat(H84,"Y"),Schedule!E:E&amp;Schedule!G:G,0)),index(Schedule!E:E,match(concat(H84,"Y"),Schedule!F:F&amp;Schedule!G:G,0)))</f>
        <v>DEN</v>
      </c>
    </row>
    <row r="85">
      <c r="A85" s="93" t="s">
        <v>40</v>
      </c>
      <c r="B85" s="93" t="s">
        <v>457</v>
      </c>
      <c r="C85" s="94">
        <v>4400.0</v>
      </c>
      <c r="D85" s="93" t="s">
        <v>1431</v>
      </c>
      <c r="E85" s="93">
        <v>21.7</v>
      </c>
      <c r="F85" s="93" t="s">
        <v>450</v>
      </c>
      <c r="G85" s="87" t="str">
        <f t="array" ref="G85">if((countif(Ghosts!A:A,$B85)+countif(EPS!A:A,$B85))&gt;0,$B85,index(Index_of_Stuff!A:A,match($B85,Index_of_Stuff!B:B,0)))</f>
        <v>Denzel Valentine</v>
      </c>
      <c r="H85" s="87" t="str">
        <f t="array" ref="H85">index(Index_of_Stuff!F:F,match($F85,Index_of_Stuff!G:G,0))</f>
        <v>CHI</v>
      </c>
      <c r="I85" s="87" t="str">
        <f t="array" ref="I85">iferror(index(Schedule!F:F,match(concat(H85,"Y"),Schedule!E:E&amp;Schedule!G:G,0)),index(Schedule!E:E,match(concat(H85,"Y"),Schedule!F:F&amp;Schedule!G:G,0)))</f>
        <v>TOR</v>
      </c>
    </row>
    <row r="86">
      <c r="A86" s="93" t="s">
        <v>45</v>
      </c>
      <c r="B86" s="93" t="s">
        <v>421</v>
      </c>
      <c r="C86" s="94">
        <v>4600.0</v>
      </c>
      <c r="D86" s="93" t="s">
        <v>1415</v>
      </c>
      <c r="E86" s="93">
        <v>21.4</v>
      </c>
      <c r="F86" s="93" t="s">
        <v>172</v>
      </c>
      <c r="G86" s="87" t="str">
        <f t="array" ref="G86">if((countif(Ghosts!A:A,$B86)+countif(EPS!A:A,$B86))&gt;0,$B86,index(Index_of_Stuff!A:A,match($B86,Index_of_Stuff!B:B,0)))</f>
        <v>Derrick Favors</v>
      </c>
      <c r="H86" s="87" t="str">
        <f t="array" ref="H86">index(Index_of_Stuff!F:F,match($F86,Index_of_Stuff!G:G,0))</f>
        <v>UTA</v>
      </c>
      <c r="I86" s="87" t="str">
        <f t="array" ref="I86">iferror(index(Schedule!F:F,match(concat(H86,"Y"),Schedule!E:E&amp;Schedule!G:G,0)),index(Schedule!E:E,match(concat(H86,"Y"),Schedule!F:F&amp;Schedule!G:G,0)))</f>
        <v>PHI</v>
      </c>
    </row>
    <row r="87">
      <c r="A87" s="93" t="s">
        <v>27</v>
      </c>
      <c r="B87" s="93" t="s">
        <v>145</v>
      </c>
      <c r="C87" s="94">
        <v>4800.0</v>
      </c>
      <c r="D87" s="93" t="s">
        <v>1357</v>
      </c>
      <c r="E87" s="93">
        <v>21.0</v>
      </c>
      <c r="F87" s="93" t="s">
        <v>38</v>
      </c>
      <c r="G87" s="87" t="str">
        <f t="array" ref="G87">if((countif(Ghosts!A:A,$B87)+countif(EPS!A:A,$B87))&gt;0,$B87,index(Index_of_Stuff!A:A,match($B87,Index_of_Stuff!B:B,0)))</f>
        <v>Derrick Rose</v>
      </c>
      <c r="H87" s="87" t="str">
        <f t="array" ref="H87">index(Index_of_Stuff!F:F,match($F87,Index_of_Stuff!G:G,0))</f>
        <v>CLE</v>
      </c>
      <c r="I87" s="87" t="str">
        <f t="array" ref="I87">iferror(index(Schedule!F:F,match(concat(H87,"Y"),Schedule!E:E&amp;Schedule!G:G,0)),index(Schedule!E:E,match(concat(H87,"Y"),Schedule!F:F&amp;Schedule!G:G,0)))</f>
        <v>MIL</v>
      </c>
    </row>
    <row r="88">
      <c r="A88" s="93" t="s">
        <v>58</v>
      </c>
      <c r="B88" s="93" t="s">
        <v>393</v>
      </c>
      <c r="C88" s="94">
        <v>3000.0</v>
      </c>
      <c r="D88" s="93" t="s">
        <v>1461</v>
      </c>
      <c r="E88" s="93">
        <v>5.2</v>
      </c>
      <c r="F88" s="93" t="s">
        <v>644</v>
      </c>
      <c r="G88" s="87" t="str">
        <f t="array" ref="G88">if((countif(Ghosts!A:A,$B88)+countif(EPS!A:A,$B88))&gt;0,$B88,index(Index_of_Stuff!A:A,match($B88,Index_of_Stuff!B:B,0)))</f>
        <v>Derrick White</v>
      </c>
      <c r="H88" s="87" t="str">
        <f t="array" ref="H88">index(Index_of_Stuff!F:F,match($F88,Index_of_Stuff!G:G,0))</f>
        <v>SAS</v>
      </c>
      <c r="I88" s="87" t="str">
        <f t="array" ref="I88">iferror(index(Schedule!F:F,match(concat(H88,"Y"),Schedule!E:E&amp;Schedule!G:G,0)),index(Schedule!E:E,match(concat(H88,"Y"),Schedule!F:F&amp;Schedule!G:G,0)))</f>
        <v>LAC</v>
      </c>
    </row>
    <row r="89">
      <c r="A89" s="93" t="s">
        <v>58</v>
      </c>
      <c r="B89" s="93" t="s">
        <v>483</v>
      </c>
      <c r="C89" s="94">
        <v>3500.0</v>
      </c>
      <c r="D89" s="93" t="s">
        <v>1345</v>
      </c>
      <c r="E89" s="93">
        <v>16.5</v>
      </c>
      <c r="F89" s="93" t="s">
        <v>475</v>
      </c>
      <c r="G89" s="87" t="str">
        <f t="array" ref="G89">if((countif(Ghosts!A:A,$B89)+countif(EPS!A:A,$B89))&gt;0,$B89,index(Index_of_Stuff!A:A,match($B89,Index_of_Stuff!B:B,0)))</f>
        <v>Devin Harris</v>
      </c>
      <c r="H89" s="87" t="str">
        <f t="array" ref="H89">index(Index_of_Stuff!F:F,match($F89,Index_of_Stuff!G:G,0))</f>
        <v>DAL</v>
      </c>
      <c r="I89" s="87" t="str">
        <f t="array" ref="I89">iferror(index(Schedule!F:F,match(concat(H89,"Y"),Schedule!E:E&amp;Schedule!G:G,0)),index(Schedule!E:E,match(concat(H89,"Y"),Schedule!F:F&amp;Schedule!G:G,0)))</f>
        <v>WAS</v>
      </c>
    </row>
    <row r="90">
      <c r="A90" s="93" t="s">
        <v>28</v>
      </c>
      <c r="B90" s="93" t="s">
        <v>445</v>
      </c>
      <c r="C90" s="94">
        <v>3000.0</v>
      </c>
      <c r="D90" s="93" t="s">
        <v>1345</v>
      </c>
      <c r="E90" s="93">
        <v>0.0</v>
      </c>
      <c r="F90" s="93" t="s">
        <v>400</v>
      </c>
      <c r="G90" s="87" t="str">
        <f t="array" ref="G90">if((countif(Ghosts!A:A,$B90)+countif(EPS!A:A,$B90))&gt;0,$B90,index(Index_of_Stuff!A:A,match($B90,Index_of_Stuff!B:B,0)))</f>
        <v>Devin Robinson</v>
      </c>
      <c r="H90" s="87" t="str">
        <f t="array" ref="H90">index(Index_of_Stuff!F:F,match($F90,Index_of_Stuff!G:G,0))</f>
        <v>WAS</v>
      </c>
      <c r="I90" s="87" t="str">
        <f t="array" ref="I90">iferror(index(Schedule!F:F,match(concat(H90,"Y"),Schedule!E:E&amp;Schedule!G:G,0)),index(Schedule!E:E,match(concat(H90,"Y"),Schedule!F:F&amp;Schedule!G:G,0)))</f>
        <v>DAL</v>
      </c>
    </row>
    <row r="91">
      <c r="A91" s="93" t="s">
        <v>45</v>
      </c>
      <c r="B91" s="93" t="s">
        <v>289</v>
      </c>
      <c r="C91" s="94">
        <v>3000.0</v>
      </c>
      <c r="D91" s="93" t="s">
        <v>1366</v>
      </c>
      <c r="E91" s="93">
        <v>6.0</v>
      </c>
      <c r="F91" s="93" t="s">
        <v>261</v>
      </c>
      <c r="G91" s="87" t="str">
        <f t="array" ref="G91">if((countif(Ghosts!A:A,$B91)+countif(EPS!A:A,$B91))&gt;0,$B91,index(Index_of_Stuff!A:A,match($B91,Index_of_Stuff!B:B,0)))</f>
        <v>Deyonta Davis</v>
      </c>
      <c r="H91" s="87" t="str">
        <f t="array" ref="H91">index(Index_of_Stuff!F:F,match($F91,Index_of_Stuff!G:G,0))</f>
        <v>MEM</v>
      </c>
      <c r="I91" s="87" t="str">
        <f t="array" ref="I91">iferror(index(Schedule!F:F,match(concat(H91,"Y"),Schedule!E:E&amp;Schedule!G:G,0)),index(Schedule!E:E,match(concat(H91,"Y"),Schedule!F:F&amp;Schedule!G:G,0)))</f>
        <v>POR</v>
      </c>
    </row>
    <row r="92">
      <c r="A92" s="93" t="s">
        <v>40</v>
      </c>
      <c r="B92" s="93" t="s">
        <v>281</v>
      </c>
      <c r="C92" s="94">
        <v>3700.0</v>
      </c>
      <c r="D92" s="93" t="s">
        <v>1366</v>
      </c>
      <c r="E92" s="93">
        <v>17.5</v>
      </c>
      <c r="F92" s="93" t="s">
        <v>261</v>
      </c>
      <c r="G92" s="87" t="str">
        <f t="array" ref="G92">if((countif(Ghosts!A:A,$B92)+countif(EPS!A:A,$B92))&gt;0,$B92,index(Index_of_Stuff!A:A,match($B92,Index_of_Stuff!B:B,0)))</f>
        <v>Dillon Brooks</v>
      </c>
      <c r="H92" s="87" t="str">
        <f t="array" ref="H92">index(Index_of_Stuff!F:F,match($F92,Index_of_Stuff!G:G,0))</f>
        <v>MEM</v>
      </c>
      <c r="I92" s="87" t="str">
        <f t="array" ref="I92">iferror(index(Schedule!F:F,match(concat(H92,"Y"),Schedule!E:E&amp;Schedule!G:G,0)),index(Schedule!E:E,match(concat(H92,"Y"),Schedule!F:F&amp;Schedule!G:G,0)))</f>
        <v>POR</v>
      </c>
    </row>
    <row r="93">
      <c r="A93" s="93" t="s">
        <v>45</v>
      </c>
      <c r="B93" s="93" t="s">
        <v>479</v>
      </c>
      <c r="C93" s="94">
        <v>4600.0</v>
      </c>
      <c r="D93" s="93" t="s">
        <v>1345</v>
      </c>
      <c r="E93" s="93">
        <v>21.3</v>
      </c>
      <c r="F93" s="93" t="s">
        <v>475</v>
      </c>
      <c r="G93" s="87" t="str">
        <f t="array" ref="G93">if((countif(Ghosts!A:A,$B93)+countif(EPS!A:A,$B93))&gt;0,$B93,index(Index_of_Stuff!A:A,match($B93,Index_of_Stuff!B:B,0)))</f>
        <v>Dirk Nowitzki</v>
      </c>
      <c r="H93" s="87" t="str">
        <f t="array" ref="H93">index(Index_of_Stuff!F:F,match($F93,Index_of_Stuff!G:G,0))</f>
        <v>DAL</v>
      </c>
      <c r="I93" s="87" t="str">
        <f t="array" ref="I93">iferror(index(Schedule!F:F,match(concat(H93,"Y"),Schedule!E:E&amp;Schedule!G:G,0)),index(Schedule!E:E,match(concat(H93,"Y"),Schedule!F:F&amp;Schedule!G:G,0)))</f>
        <v>WAS</v>
      </c>
    </row>
    <row r="94">
      <c r="A94" s="93" t="s">
        <v>45</v>
      </c>
      <c r="B94" s="93" t="s">
        <v>213</v>
      </c>
      <c r="C94" s="94">
        <v>6200.0</v>
      </c>
      <c r="D94" s="93" t="s">
        <v>1363</v>
      </c>
      <c r="E94" s="93">
        <v>31.7</v>
      </c>
      <c r="F94" s="93" t="s">
        <v>204</v>
      </c>
      <c r="G94" s="87" t="str">
        <f t="array" ref="G94">if((countif(Ghosts!A:A,$B94)+countif(EPS!A:A,$B94))&gt;0,$B94,index(Index_of_Stuff!A:A,match($B94,Index_of_Stuff!B:B,0)))</f>
        <v>Domantas Sabonis</v>
      </c>
      <c r="H94" s="87" t="str">
        <f t="array" ref="H94">index(Index_of_Stuff!F:F,match($F94,Index_of_Stuff!G:G,0))</f>
        <v>IND</v>
      </c>
      <c r="I94" s="87" t="str">
        <f t="array" ref="I94">iferror(index(Schedule!F:F,match(concat(H94,"Y"),Schedule!E:E&amp;Schedule!G:G,0)),index(Schedule!E:E,match(concat(H94,"Y"),Schedule!F:F&amp;Schedule!G:G,0)))</f>
        <v>NOP</v>
      </c>
    </row>
    <row r="95">
      <c r="A95" s="93" t="s">
        <v>58</v>
      </c>
      <c r="B95" s="93" t="s">
        <v>420</v>
      </c>
      <c r="C95" s="94">
        <v>4600.0</v>
      </c>
      <c r="D95" s="93" t="s">
        <v>1415</v>
      </c>
      <c r="E95" s="93">
        <v>23.1</v>
      </c>
      <c r="F95" s="93" t="s">
        <v>172</v>
      </c>
      <c r="G95" s="87" t="str">
        <f t="array" ref="G95">if((countif(Ghosts!A:A,$B95)+countif(EPS!A:A,$B95))&gt;0,$B95,index(Index_of_Stuff!A:A,match($B95,Index_of_Stuff!B:B,0)))</f>
        <v>Donovan Mitchell</v>
      </c>
      <c r="H95" s="87" t="str">
        <f t="array" ref="H95">index(Index_of_Stuff!F:F,match($F95,Index_of_Stuff!G:G,0))</f>
        <v>UTA</v>
      </c>
      <c r="I95" s="87" t="str">
        <f t="array" ref="I95">iferror(index(Schedule!F:F,match(concat(H95,"Y"),Schedule!E:E&amp;Schedule!G:G,0)),index(Schedule!E:E,match(concat(H95,"Y"),Schedule!F:F&amp;Schedule!G:G,0)))</f>
        <v>PHI</v>
      </c>
    </row>
    <row r="96">
      <c r="A96" s="93" t="s">
        <v>29</v>
      </c>
      <c r="B96" s="93" t="s">
        <v>485</v>
      </c>
      <c r="C96" s="94">
        <v>3000.0</v>
      </c>
      <c r="D96" s="93" t="s">
        <v>1345</v>
      </c>
      <c r="E96" s="93">
        <v>5.8</v>
      </c>
      <c r="F96" s="93" t="s">
        <v>475</v>
      </c>
      <c r="G96" s="87" t="str">
        <f t="array" ref="G96">if((countif(Ghosts!A:A,$B96)+countif(EPS!A:A,$B96))&gt;0,$B96,index(Index_of_Stuff!A:A,match($B96,Index_of_Stuff!B:B,0)))</f>
        <v>Dorian Finney-Smith</v>
      </c>
      <c r="H96" s="87" t="str">
        <f t="array" ref="H96">index(Index_of_Stuff!F:F,match($F96,Index_of_Stuff!G:G,0))</f>
        <v>DAL</v>
      </c>
      <c r="I96" s="87" t="str">
        <f t="array" ref="I96">iferror(index(Schedule!F:F,match(concat(H96,"Y"),Schedule!E:E&amp;Schedule!G:G,0)),index(Schedule!E:E,match(concat(H96,"Y"),Schedule!F:F&amp;Schedule!G:G,0)))</f>
        <v>WAS</v>
      </c>
    </row>
    <row r="97">
      <c r="A97" s="93" t="s">
        <v>44</v>
      </c>
      <c r="B97" s="93" t="s">
        <v>316</v>
      </c>
      <c r="C97" s="94">
        <v>3500.0</v>
      </c>
      <c r="D97" s="93" t="s">
        <v>1370</v>
      </c>
      <c r="E97" s="93">
        <v>13.4</v>
      </c>
      <c r="F97" s="93" t="s">
        <v>787</v>
      </c>
      <c r="G97" s="87" t="str">
        <f t="array" ref="G97">if((countif(Ghosts!A:A,$B97)+countif(EPS!A:A,$B97))&gt;0,$B97,index(Index_of_Stuff!A:A,match($B97,Index_of_Stuff!B:B,0)))</f>
        <v>Doug McDermott</v>
      </c>
      <c r="H97" s="87" t="str">
        <f t="array" ref="H97">index(Index_of_Stuff!F:F,match($F97,Index_of_Stuff!G:G,0))</f>
        <v>NYK</v>
      </c>
      <c r="I97" s="87" t="str">
        <f t="array" ref="I97">iferror(index(Schedule!F:F,match(concat(H97,"Y"),Schedule!E:E&amp;Schedule!G:G,0)),index(Schedule!E:E,match(concat(H97,"Y"),Schedule!F:F&amp;Schedule!G:G,0)))</f>
        <v>CHO</v>
      </c>
    </row>
    <row r="98">
      <c r="A98" s="93" t="s">
        <v>40</v>
      </c>
      <c r="B98" s="93" t="s">
        <v>116</v>
      </c>
      <c r="C98" s="94">
        <v>3500.0</v>
      </c>
      <c r="D98" s="93" t="s">
        <v>1370</v>
      </c>
      <c r="E98" s="93">
        <v>16.3</v>
      </c>
      <c r="F98" s="93" t="s">
        <v>786</v>
      </c>
      <c r="G98" s="87" t="str">
        <f t="array" ref="G98">if((countif(Ghosts!A:A,$B98)+countif(EPS!A:A,$B98))&gt;0,$B98,index(Index_of_Stuff!A:A,match($B98,Index_of_Stuff!B:B,0)))</f>
        <v>Dwayne Bacon</v>
      </c>
      <c r="H98" s="87" t="str">
        <f t="array" ref="H98">index(Index_of_Stuff!F:F,match($F98,Index_of_Stuff!G:G,0))</f>
        <v>CHO</v>
      </c>
      <c r="I98" s="87" t="str">
        <f t="array" ref="I98">iferror(index(Schedule!F:F,match(concat(H98,"Y"),Schedule!E:E&amp;Schedule!G:G,0)),index(Schedule!E:E,match(concat(H98,"Y"),Schedule!F:F&amp;Schedule!G:G,0)))</f>
        <v>NYK</v>
      </c>
    </row>
    <row r="99">
      <c r="A99" s="93" t="s">
        <v>31</v>
      </c>
      <c r="B99" s="93" t="s">
        <v>108</v>
      </c>
      <c r="C99" s="94">
        <v>7000.0</v>
      </c>
      <c r="D99" s="93" t="s">
        <v>1370</v>
      </c>
      <c r="E99" s="93">
        <v>36.0</v>
      </c>
      <c r="F99" s="93" t="s">
        <v>786</v>
      </c>
      <c r="G99" s="87" t="str">
        <f t="array" ref="G99">if((countif(Ghosts!A:A,$B99)+countif(EPS!A:A,$B99))&gt;0,$B99,index(Index_of_Stuff!A:A,match($B99,Index_of_Stuff!B:B,0)))</f>
        <v>Dwight Howard</v>
      </c>
      <c r="H99" s="87" t="str">
        <f t="array" ref="H99">index(Index_of_Stuff!F:F,match($F99,Index_of_Stuff!G:G,0))</f>
        <v>CHO</v>
      </c>
      <c r="I99" s="87" t="str">
        <f t="array" ref="I99">iferror(index(Schedule!F:F,match(concat(H99,"Y"),Schedule!E:E&amp;Schedule!G:G,0)),index(Schedule!E:E,match(concat(H99,"Y"),Schedule!F:F&amp;Schedule!G:G,0)))</f>
        <v>NYK</v>
      </c>
    </row>
    <row r="100">
      <c r="A100" s="93" t="s">
        <v>45</v>
      </c>
      <c r="B100" s="93" t="s">
        <v>482</v>
      </c>
      <c r="C100" s="94">
        <v>3200.0</v>
      </c>
      <c r="D100" s="93" t="s">
        <v>1345</v>
      </c>
      <c r="E100" s="93">
        <v>14.0</v>
      </c>
      <c r="F100" s="93" t="s">
        <v>475</v>
      </c>
      <c r="G100" s="87" t="str">
        <f t="array" ref="G100">if((countif(Ghosts!A:A,$B100)+countif(EPS!A:A,$B100))&gt;0,$B100,index(Index_of_Stuff!A:A,match($B100,Index_of_Stuff!B:B,0)))</f>
        <v>Dwight Powell</v>
      </c>
      <c r="H100" s="87" t="str">
        <f t="array" ref="H100">index(Index_of_Stuff!F:F,match($F100,Index_of_Stuff!G:G,0))</f>
        <v>DAL</v>
      </c>
      <c r="I100" s="87" t="str">
        <f t="array" ref="I100">iferror(index(Schedule!F:F,match(concat(H100,"Y"),Schedule!E:E&amp;Schedule!G:G,0)),index(Schedule!E:E,match(concat(H100,"Y"),Schedule!F:F&amp;Schedule!G:G,0)))</f>
        <v>WAS</v>
      </c>
    </row>
    <row r="101">
      <c r="A101" s="93" t="s">
        <v>58</v>
      </c>
      <c r="B101" s="93" t="s">
        <v>148</v>
      </c>
      <c r="C101" s="94">
        <v>4800.0</v>
      </c>
      <c r="D101" s="93" t="s">
        <v>1357</v>
      </c>
      <c r="E101" s="93">
        <v>21.1</v>
      </c>
      <c r="F101" s="93" t="s">
        <v>38</v>
      </c>
      <c r="G101" s="87" t="str">
        <f t="array" ref="G101">if((countif(Ghosts!A:A,$B101)+countif(EPS!A:A,$B101))&gt;0,$B101,index(Index_of_Stuff!A:A,match($B101,Index_of_Stuff!B:B,0)))</f>
        <v>Dwyane Wade</v>
      </c>
      <c r="H101" s="87" t="str">
        <f t="array" ref="H101">index(Index_of_Stuff!F:F,match($F101,Index_of_Stuff!G:G,0))</f>
        <v>CLE</v>
      </c>
      <c r="I101" s="87" t="str">
        <f t="array" ref="I101">iferror(index(Schedule!F:F,match(concat(H101,"Y"),Schedule!E:E&amp;Schedule!G:G,0)),index(Schedule!E:E,match(concat(H101,"Y"),Schedule!F:F&amp;Schedule!G:G,0)))</f>
        <v>MIL</v>
      </c>
    </row>
    <row r="102">
      <c r="A102" s="93" t="s">
        <v>45</v>
      </c>
      <c r="B102" s="93" t="s">
        <v>371</v>
      </c>
      <c r="C102" s="94">
        <v>3700.0</v>
      </c>
      <c r="D102" s="93" t="s">
        <v>1366</v>
      </c>
      <c r="E102" s="93">
        <v>20.2</v>
      </c>
      <c r="F102" s="93" t="s">
        <v>330</v>
      </c>
      <c r="G102" s="87" t="str">
        <f t="array" ref="G102">if((countif(Ghosts!A:A,$B102)+countif(EPS!A:A,$B102))&gt;0,$B102,index(Index_of_Stuff!A:A,match($B102,Index_of_Stuff!B:B,0)))</f>
        <v>Ed Davis</v>
      </c>
      <c r="H102" s="87" t="str">
        <f t="array" ref="H102">index(Index_of_Stuff!F:F,match($F102,Index_of_Stuff!G:G,0))</f>
        <v>POR</v>
      </c>
      <c r="I102" s="87" t="str">
        <f t="array" ref="I102">iferror(index(Schedule!F:F,match(concat(H102,"Y"),Schedule!E:E&amp;Schedule!G:G,0)),index(Schedule!E:E,match(concat(H102,"Y"),Schedule!F:F&amp;Schedule!G:G,0)))</f>
        <v>MEM</v>
      </c>
    </row>
    <row r="103">
      <c r="A103" s="93" t="s">
        <v>27</v>
      </c>
      <c r="B103" s="93" t="s">
        <v>227</v>
      </c>
      <c r="C103" s="94">
        <v>3000.0</v>
      </c>
      <c r="D103" s="93" t="s">
        <v>1363</v>
      </c>
      <c r="E103" s="93">
        <v>0.0</v>
      </c>
      <c r="F103" s="93" t="s">
        <v>204</v>
      </c>
      <c r="G103" s="87" t="str">
        <f t="array" ref="G103">if((countif(Ghosts!A:A,$B103)+countif(EPS!A:A,$B103))&gt;0,$B103,index(Index_of_Stuff!A:A,match($B103,Index_of_Stuff!B:B,0)))</f>
        <v>Edmond Sumner</v>
      </c>
      <c r="H103" s="87" t="str">
        <f t="array" ref="H103">index(Index_of_Stuff!F:F,match($F103,Index_of_Stuff!G:G,0))</f>
        <v>IND</v>
      </c>
      <c r="I103" s="87" t="str">
        <f t="array" ref="I103">iferror(index(Schedule!F:F,match(concat(H103,"Y"),Schedule!E:E&amp;Schedule!G:G,0)),index(Schedule!E:E,match(concat(H103,"Y"),Schedule!F:F&amp;Schedule!G:G,0)))</f>
        <v>NOP</v>
      </c>
    </row>
    <row r="104">
      <c r="A104" s="93" t="s">
        <v>45</v>
      </c>
      <c r="B104" s="93" t="s">
        <v>424</v>
      </c>
      <c r="C104" s="94">
        <v>3000.0</v>
      </c>
      <c r="D104" s="93" t="s">
        <v>1415</v>
      </c>
      <c r="E104" s="93">
        <v>10.6</v>
      </c>
      <c r="F104" s="93" t="s">
        <v>172</v>
      </c>
      <c r="G104" s="87" t="str">
        <f t="array" ref="G104">if((countif(Ghosts!A:A,$B104)+countif(EPS!A:A,$B104))&gt;0,$B104,index(Index_of_Stuff!A:A,match($B104,Index_of_Stuff!B:B,0)))</f>
        <v>Ekpe Udoh</v>
      </c>
      <c r="H104" s="87" t="str">
        <f t="array" ref="H104">index(Index_of_Stuff!F:F,match($F104,Index_of_Stuff!G:G,0))</f>
        <v>UTA</v>
      </c>
      <c r="I104" s="87" t="str">
        <f t="array" ref="I104">iferror(index(Schedule!F:F,match(concat(H104,"Y"),Schedule!E:E&amp;Schedule!G:G,0)),index(Schedule!E:E,match(concat(H104,"Y"),Schedule!F:F&amp;Schedule!G:G,0)))</f>
        <v>PHI</v>
      </c>
    </row>
    <row r="105">
      <c r="A105" s="93" t="s">
        <v>27</v>
      </c>
      <c r="B105" s="93" t="s">
        <v>499</v>
      </c>
      <c r="C105" s="94">
        <v>4700.0</v>
      </c>
      <c r="D105" s="93" t="s">
        <v>1374</v>
      </c>
      <c r="E105" s="93">
        <v>22.9</v>
      </c>
      <c r="F105" s="93" t="s">
        <v>493</v>
      </c>
      <c r="G105" s="87" t="str">
        <f t="array" ref="G105">if((countif(Ghosts!A:A,$B105)+countif(EPS!A:A,$B105))&gt;0,$B105,index(Index_of_Stuff!A:A,match($B105,Index_of_Stuff!B:B,0)))</f>
        <v>Emmanuel Mudiay</v>
      </c>
      <c r="H105" s="87" t="str">
        <f t="array" ref="H105">index(Index_of_Stuff!F:F,match($F105,Index_of_Stuff!G:G,0))</f>
        <v>DEN</v>
      </c>
      <c r="I105" s="87" t="str">
        <f t="array" ref="I105">iferror(index(Schedule!F:F,match(concat(H105,"Y"),Schedule!E:E&amp;Schedule!G:G,0)),index(Schedule!E:E,match(concat(H105,"Y"),Schedule!F:F&amp;Schedule!G:G,0)))</f>
        <v>BRK</v>
      </c>
    </row>
    <row r="106">
      <c r="A106" s="93" t="s">
        <v>45</v>
      </c>
      <c r="B106" s="93" t="s">
        <v>314</v>
      </c>
      <c r="C106" s="94">
        <v>6300.0</v>
      </c>
      <c r="D106" s="93" t="s">
        <v>1370</v>
      </c>
      <c r="E106" s="93">
        <v>31.0</v>
      </c>
      <c r="F106" s="93" t="s">
        <v>787</v>
      </c>
      <c r="G106" s="87" t="str">
        <f t="array" ref="G106">if((countif(Ghosts!A:A,$B106)+countif(EPS!A:A,$B106))&gt;0,$B106,index(Index_of_Stuff!A:A,match($B106,Index_of_Stuff!B:B,0)))</f>
        <v>Enes Kanter</v>
      </c>
      <c r="H106" s="87" t="str">
        <f t="array" ref="H106">index(Index_of_Stuff!F:F,match($F106,Index_of_Stuff!G:G,0))</f>
        <v>NYK</v>
      </c>
      <c r="I106" s="87" t="str">
        <f t="array" ref="I106">iferror(index(Schedule!F:F,match(concat(H106,"Y"),Schedule!E:E&amp;Schedule!G:G,0)),index(Schedule!E:E,match(concat(H106,"Y"),Schedule!F:F&amp;Schedule!G:G,0)))</f>
        <v>CHO</v>
      </c>
    </row>
    <row r="107">
      <c r="A107" s="93" t="s">
        <v>44</v>
      </c>
      <c r="B107" s="93" t="s">
        <v>427</v>
      </c>
      <c r="C107" s="94">
        <v>3000.0</v>
      </c>
      <c r="D107" s="93" t="s">
        <v>1415</v>
      </c>
      <c r="E107" s="93">
        <v>0.0</v>
      </c>
      <c r="F107" s="93" t="s">
        <v>172</v>
      </c>
      <c r="G107" s="87" t="str">
        <f t="array" ref="G107">if((countif(Ghosts!A:A,$B107)+countif(EPS!A:A,$B107))&gt;0,$B107,index(Index_of_Stuff!A:A,match($B107,Index_of_Stuff!B:B,0)))</f>
        <v>Eric Griffin</v>
      </c>
      <c r="H107" s="87" t="str">
        <f t="array" ref="H107">index(Index_of_Stuff!F:F,match($F107,Index_of_Stuff!G:G,0))</f>
        <v>UTA</v>
      </c>
      <c r="I107" s="87" t="str">
        <f t="array" ref="I107">iferror(index(Schedule!F:F,match(concat(H107,"Y"),Schedule!E:E&amp;Schedule!G:G,0)),index(Schedule!E:E,match(concat(H107,"Y"),Schedule!F:F&amp;Schedule!G:G,0)))</f>
        <v>PHI</v>
      </c>
    </row>
    <row r="108">
      <c r="A108" s="93" t="s">
        <v>40</v>
      </c>
      <c r="B108" s="93" t="s">
        <v>533</v>
      </c>
      <c r="C108" s="94">
        <v>4100.0</v>
      </c>
      <c r="D108" s="93" t="s">
        <v>1363</v>
      </c>
      <c r="E108" s="93">
        <v>19.5</v>
      </c>
      <c r="F108" s="93" t="s">
        <v>639</v>
      </c>
      <c r="G108" s="87" t="str">
        <f t="array" ref="G108">if((countif(Ghosts!A:A,$B108)+countif(EPS!A:A,$B108))&gt;0,$B108,index(Index_of_Stuff!A:A,match($B108,Index_of_Stuff!B:B,0)))</f>
        <v>E'Twaun Moore</v>
      </c>
      <c r="H108" s="87" t="str">
        <f t="array" ref="H108">index(Index_of_Stuff!F:F,match($F108,Index_of_Stuff!G:G,0))</f>
        <v>NOP</v>
      </c>
      <c r="I108" s="87" t="str">
        <f t="array" ref="I108">iferror(index(Schedule!F:F,match(concat(H108,"Y"),Schedule!E:E&amp;Schedule!G:G,0)),index(Schedule!E:E,match(concat(H108,"Y"),Schedule!F:F&amp;Schedule!G:G,0)))</f>
        <v>IND</v>
      </c>
    </row>
    <row r="109">
      <c r="A109" s="93" t="s">
        <v>40</v>
      </c>
      <c r="B109" s="93" t="s">
        <v>368</v>
      </c>
      <c r="C109" s="94">
        <v>4200.0</v>
      </c>
      <c r="D109" s="93" t="s">
        <v>1366</v>
      </c>
      <c r="E109" s="93">
        <v>22.1</v>
      </c>
      <c r="F109" s="93" t="s">
        <v>330</v>
      </c>
      <c r="G109" s="87" t="str">
        <f t="array" ref="G109">if((countif(Ghosts!A:A,$B109)+countif(EPS!A:A,$B109))&gt;0,$B109,index(Index_of_Stuff!A:A,match($B109,Index_of_Stuff!B:B,0)))</f>
        <v>Evan Turner</v>
      </c>
      <c r="H109" s="87" t="str">
        <f t="array" ref="H109">index(Index_of_Stuff!F:F,match($F109,Index_of_Stuff!G:G,0))</f>
        <v>POR</v>
      </c>
      <c r="I109" s="87" t="str">
        <f t="array" ref="I109">iferror(index(Schedule!F:F,match(concat(H109,"Y"),Schedule!E:E&amp;Schedule!G:G,0)),index(Schedule!E:E,match(concat(H109,"Y"),Schedule!F:F&amp;Schedule!G:G,0)))</f>
        <v>MEM</v>
      </c>
    </row>
    <row r="110">
      <c r="A110" s="93" t="s">
        <v>27</v>
      </c>
      <c r="B110" s="93" t="s">
        <v>542</v>
      </c>
      <c r="C110" s="94">
        <v>3000.0</v>
      </c>
      <c r="D110" s="93" t="s">
        <v>1363</v>
      </c>
      <c r="E110" s="93">
        <v>0.0</v>
      </c>
      <c r="F110" s="93" t="s">
        <v>639</v>
      </c>
      <c r="G110" s="87" t="str">
        <f t="array" ref="G110">if((countif(Ghosts!A:A,$B110)+countif(EPS!A:A,$B110))&gt;0,$B110,index(Index_of_Stuff!A:A,match($B110,Index_of_Stuff!B:B,0)))</f>
        <v>Frank Jackson</v>
      </c>
      <c r="H110" s="87" t="str">
        <f t="array" ref="H110">index(Index_of_Stuff!F:F,match($F110,Index_of_Stuff!G:G,0))</f>
        <v>NOP</v>
      </c>
      <c r="I110" s="87" t="str">
        <f t="array" ref="I110">iferror(index(Schedule!F:F,match(concat(H110,"Y"),Schedule!E:E&amp;Schedule!G:G,0)),index(Schedule!E:E,match(concat(H110,"Y"),Schedule!F:F&amp;Schedule!G:G,0)))</f>
        <v>IND</v>
      </c>
    </row>
    <row r="111">
      <c r="A111" s="93" t="s">
        <v>45</v>
      </c>
      <c r="B111" s="93" t="s">
        <v>112</v>
      </c>
      <c r="C111" s="94">
        <v>4300.0</v>
      </c>
      <c r="D111" s="93" t="s">
        <v>1370</v>
      </c>
      <c r="E111" s="93">
        <v>21.5</v>
      </c>
      <c r="F111" s="93" t="s">
        <v>786</v>
      </c>
      <c r="G111" s="87" t="str">
        <f t="array" ref="G111">if((countif(Ghosts!A:A,$B111)+countif(EPS!A:A,$B111))&gt;0,$B111,index(Index_of_Stuff!A:A,match($B111,Index_of_Stuff!B:B,0)))</f>
        <v>Frank Kaminsky</v>
      </c>
      <c r="H111" s="87" t="str">
        <f t="array" ref="H111">index(Index_of_Stuff!F:F,match($F111,Index_of_Stuff!G:G,0))</f>
        <v>CHO</v>
      </c>
      <c r="I111" s="87" t="str">
        <f t="array" ref="I111">iferror(index(Schedule!F:F,match(concat(H111,"Y"),Schedule!E:E&amp;Schedule!G:G,0)),index(Schedule!E:E,match(concat(H111,"Y"),Schedule!F:F&amp;Schedule!G:G,0)))</f>
        <v>NYK</v>
      </c>
    </row>
    <row r="112">
      <c r="A112" s="93" t="s">
        <v>58</v>
      </c>
      <c r="B112" s="93" t="s">
        <v>315</v>
      </c>
      <c r="C112" s="94">
        <v>3800.0</v>
      </c>
      <c r="D112" s="93" t="s">
        <v>1370</v>
      </c>
      <c r="E112" s="93">
        <v>15.5</v>
      </c>
      <c r="F112" s="93" t="s">
        <v>787</v>
      </c>
      <c r="G112" s="87" t="str">
        <f t="array" ref="G112">if((countif(Ghosts!A:A,$B112)+countif(EPS!A:A,$B112))&gt;0,$B112,index(Index_of_Stuff!A:A,match($B112,Index_of_Stuff!B:B,0)))</f>
        <v>Frank Ntilikina</v>
      </c>
      <c r="H112" s="87" t="str">
        <f t="array" ref="H112">index(Index_of_Stuff!F:F,match($F112,Index_of_Stuff!G:G,0))</f>
        <v>NYK</v>
      </c>
      <c r="I112" s="87" t="str">
        <f t="array" ref="I112">iferror(index(Schedule!F:F,match(concat(H112,"Y"),Schedule!E:E&amp;Schedule!G:G,0)),index(Schedule!E:E,match(concat(H112,"Y"),Schedule!F:F&amp;Schedule!G:G,0)))</f>
        <v>CHO</v>
      </c>
    </row>
    <row r="113">
      <c r="A113" s="93" t="s">
        <v>27</v>
      </c>
      <c r="B113" s="93" t="s">
        <v>410</v>
      </c>
      <c r="C113" s="94">
        <v>3000.0</v>
      </c>
      <c r="D113" s="93" t="s">
        <v>1431</v>
      </c>
      <c r="E113" s="93">
        <v>9.8</v>
      </c>
      <c r="F113" s="93" t="s">
        <v>399</v>
      </c>
      <c r="G113" s="87" t="str">
        <f t="array" ref="G113">if((countif(Ghosts!A:A,$B113)+countif(EPS!A:A,$B113))&gt;0,$B113,index(Index_of_Stuff!A:A,match($B113,Index_of_Stuff!B:B,0)))</f>
        <v>Fred VanVleet</v>
      </c>
      <c r="H113" s="87" t="str">
        <f t="array" ref="H113">index(Index_of_Stuff!F:F,match($F113,Index_of_Stuff!G:G,0))</f>
        <v>TOR</v>
      </c>
      <c r="I113" s="87" t="str">
        <f t="array" ref="I113">iferror(index(Schedule!F:F,match(concat(H113,"Y"),Schedule!E:E&amp;Schedule!G:G,0)),index(Schedule!E:E,match(concat(H113,"Y"),Schedule!F:F&amp;Schedule!G:G,0)))</f>
        <v>CHI</v>
      </c>
    </row>
    <row r="114">
      <c r="A114" s="93" t="s">
        <v>40</v>
      </c>
      <c r="B114" s="93" t="s">
        <v>594</v>
      </c>
      <c r="C114" s="94">
        <v>3000.0</v>
      </c>
      <c r="D114" s="93" t="s">
        <v>1415</v>
      </c>
      <c r="E114" s="93">
        <v>0.0</v>
      </c>
      <c r="F114" s="93" t="s">
        <v>566</v>
      </c>
      <c r="G114" s="87" t="str">
        <f t="array" ref="G114">if((countif(Ghosts!A:A,$B114)+countif(EPS!A:A,$B114))&gt;0,$B114,index(Index_of_Stuff!A:A,match($B114,Index_of_Stuff!B:B,0)))</f>
        <v>Furkan Korkmaz</v>
      </c>
      <c r="H114" s="87" t="str">
        <f t="array" ref="H114">index(Index_of_Stuff!F:F,match($F114,Index_of_Stuff!G:G,0))</f>
        <v>PHI</v>
      </c>
      <c r="I114" s="87" t="str">
        <f t="array" ref="I114">iferror(index(Schedule!F:F,match(concat(H114,"Y"),Schedule!E:E&amp;Schedule!G:G,0)),index(Schedule!E:E,match(concat(H114,"Y"),Schedule!F:F&amp;Schedule!G:G,0)))</f>
        <v>UTA</v>
      </c>
    </row>
    <row r="115">
      <c r="A115" s="93" t="s">
        <v>58</v>
      </c>
      <c r="B115" s="93" t="s">
        <v>552</v>
      </c>
      <c r="C115" s="94">
        <v>3600.0</v>
      </c>
      <c r="D115" s="93" t="s">
        <v>1353</v>
      </c>
      <c r="E115" s="93">
        <v>17.1</v>
      </c>
      <c r="F115" s="93" t="s">
        <v>512</v>
      </c>
      <c r="G115" s="87" t="str">
        <f t="array" ref="G115">if((countif(Ghosts!A:A,$B115)+countif(EPS!A:A,$B115))&gt;0,$B115,index(Index_of_Stuff!A:A,match($B115,Index_of_Stuff!B:B,0)))</f>
        <v>Garrett Temple</v>
      </c>
      <c r="H115" s="87" t="str">
        <f t="array" ref="H115">index(Index_of_Stuff!F:F,match($F115,Index_of_Stuff!G:G,0))</f>
        <v>SAC</v>
      </c>
      <c r="I115" s="87" t="str">
        <f t="array" ref="I115">iferror(index(Schedule!F:F,match(concat(H115,"Y"),Schedule!E:E&amp;Schedule!G:G,0)),index(Schedule!E:E,match(concat(H115,"Y"),Schedule!F:F&amp;Schedule!G:G,0)))</f>
        <v>OKC</v>
      </c>
    </row>
    <row r="116">
      <c r="A116" s="93" t="s">
        <v>28</v>
      </c>
      <c r="B116" s="93" t="s">
        <v>492</v>
      </c>
      <c r="C116" s="94">
        <v>5200.0</v>
      </c>
      <c r="D116" s="93" t="s">
        <v>1374</v>
      </c>
      <c r="E116" s="93">
        <v>24.0</v>
      </c>
      <c r="F116" s="93" t="s">
        <v>493</v>
      </c>
      <c r="G116" s="87" t="str">
        <f t="array" ref="G116">if((countif(Ghosts!A:A,$B116)+countif(EPS!A:A,$B116))&gt;0,$B116,index(Index_of_Stuff!A:A,match($B116,Index_of_Stuff!B:B,0)))</f>
        <v>Gary Harris</v>
      </c>
      <c r="H116" s="87" t="str">
        <f t="array" ref="H116">index(Index_of_Stuff!F:F,match($F116,Index_of_Stuff!G:G,0))</f>
        <v>DEN</v>
      </c>
      <c r="I116" s="87" t="str">
        <f t="array" ref="I116">iferror(index(Schedule!F:F,match(concat(H116,"Y"),Schedule!E:E&amp;Schedule!G:G,0)),index(Schedule!E:E,match(concat(H116,"Y"),Schedule!F:F&amp;Schedule!G:G,0)))</f>
        <v>BRK</v>
      </c>
    </row>
    <row r="117">
      <c r="A117" s="93" t="s">
        <v>58</v>
      </c>
      <c r="B117" s="93" t="s">
        <v>560</v>
      </c>
      <c r="C117" s="94">
        <v>4300.0</v>
      </c>
      <c r="D117" s="93" t="s">
        <v>1353</v>
      </c>
      <c r="E117" s="93">
        <v>17.9</v>
      </c>
      <c r="F117" s="93" t="s">
        <v>512</v>
      </c>
      <c r="G117" s="87" t="str">
        <f t="array" ref="G117">if((countif(Ghosts!A:A,$B117)+countif(EPS!A:A,$B117))&gt;0,$B117,index(Index_of_Stuff!A:A,match($B117,Index_of_Stuff!B:B,0)))</f>
        <v>George Hill</v>
      </c>
      <c r="H117" s="87" t="str">
        <f t="array" ref="H117">index(Index_of_Stuff!F:F,match($F117,Index_of_Stuff!G:G,0))</f>
        <v>SAC</v>
      </c>
      <c r="I117" s="87" t="str">
        <f t="array" ref="I117">iferror(index(Schedule!F:F,match(concat(H117,"Y"),Schedule!E:E&amp;Schedule!G:G,0)),index(Schedule!E:E,match(concat(H117,"Y"),Schedule!F:F&amp;Schedule!G:G,0)))</f>
        <v>OKC</v>
      </c>
    </row>
    <row r="118">
      <c r="A118" s="93" t="s">
        <v>27</v>
      </c>
      <c r="B118" s="93" t="s">
        <v>486</v>
      </c>
      <c r="C118" s="94">
        <v>3000.0</v>
      </c>
      <c r="D118" s="93" t="s">
        <v>1345</v>
      </c>
      <c r="E118" s="93">
        <v>5.7</v>
      </c>
      <c r="F118" s="93" t="s">
        <v>475</v>
      </c>
      <c r="G118" s="87" t="str">
        <f t="array" ref="G118">if((countif(Ghosts!A:A,$B118)+countif(EPS!A:A,$B118))&gt;0,$B118,index(Index_of_Stuff!A:A,match($B118,Index_of_Stuff!B:B,0)))</f>
        <v>Gian Clavell</v>
      </c>
      <c r="H118" s="87" t="str">
        <f t="array" ref="H118">index(Index_of_Stuff!F:F,match($F118,Index_of_Stuff!G:G,0))</f>
        <v>DAL</v>
      </c>
      <c r="I118" s="87" t="str">
        <f t="array" ref="I118">iferror(index(Schedule!F:F,match(concat(H118,"Y"),Schedule!E:E&amp;Schedule!G:G,0)),index(Schedule!E:E,match(concat(H118,"Y"),Schedule!F:F&amp;Schedule!G:G,0)))</f>
        <v>WAS</v>
      </c>
    </row>
    <row r="119">
      <c r="A119" s="93" t="s">
        <v>356</v>
      </c>
      <c r="B119" s="93" t="s">
        <v>567</v>
      </c>
      <c r="C119" s="94">
        <v>10800.0</v>
      </c>
      <c r="D119" s="93" t="s">
        <v>1357</v>
      </c>
      <c r="E119" s="93">
        <v>56.3</v>
      </c>
      <c r="F119" s="93" t="s">
        <v>565</v>
      </c>
      <c r="G119" s="87" t="str">
        <f t="array" ref="G119">if((countif(Ghosts!A:A,$B119)+countif(EPS!A:A,$B119))&gt;0,$B119,index(Index_of_Stuff!A:A,match($B119,Index_of_Stuff!B:B,0)))</f>
        <v>Giannis Antetokounmpo</v>
      </c>
      <c r="H119" s="87" t="str">
        <f t="array" ref="H119">index(Index_of_Stuff!F:F,match($F119,Index_of_Stuff!G:G,0))</f>
        <v>MIL</v>
      </c>
      <c r="I119" s="87" t="str">
        <f t="array" ref="I119">iferror(index(Schedule!F:F,match(concat(H119,"Y"),Schedule!E:E&amp;Schedule!G:G,0)),index(Schedule!E:E,match(concat(H119,"Y"),Schedule!F:F&amp;Schedule!G:G,0)))</f>
        <v>CLE</v>
      </c>
    </row>
    <row r="120">
      <c r="A120" s="93" t="s">
        <v>45</v>
      </c>
      <c r="B120" s="93" t="s">
        <v>579</v>
      </c>
      <c r="C120" s="94">
        <v>4200.0</v>
      </c>
      <c r="D120" s="93" t="s">
        <v>1357</v>
      </c>
      <c r="E120" s="93">
        <v>14.0</v>
      </c>
      <c r="F120" s="93" t="s">
        <v>565</v>
      </c>
      <c r="G120" s="87" t="str">
        <f t="array" ref="G120">if((countif(Ghosts!A:A,$B120)+countif(EPS!A:A,$B120))&gt;0,$B120,index(Index_of_Stuff!A:A,match($B120,Index_of_Stuff!B:B,0)))</f>
        <v>Greg Monroe</v>
      </c>
      <c r="H120" s="87" t="str">
        <f t="array" ref="H120">index(Index_of_Stuff!F:F,match($F120,Index_of_Stuff!G:G,0))</f>
        <v>MIL</v>
      </c>
      <c r="I120" s="87" t="str">
        <f t="array" ref="I120">iferror(index(Schedule!F:F,match(concat(H120,"Y"),Schedule!E:E&amp;Schedule!G:G,0)),index(Schedule!E:E,match(concat(H120,"Y"),Schedule!F:F&amp;Schedule!G:G,0)))</f>
        <v>CLE</v>
      </c>
    </row>
    <row r="121">
      <c r="A121" s="93" t="s">
        <v>44</v>
      </c>
      <c r="B121" s="93" t="s">
        <v>474</v>
      </c>
      <c r="C121" s="94">
        <v>5800.0</v>
      </c>
      <c r="D121" s="93" t="s">
        <v>1345</v>
      </c>
      <c r="E121" s="93">
        <v>29.0</v>
      </c>
      <c r="F121" s="93" t="s">
        <v>475</v>
      </c>
      <c r="G121" s="87" t="str">
        <f t="array" ref="G121">if((countif(Ghosts!A:A,$B121)+countif(EPS!A:A,$B121))&gt;0,$B121,index(Index_of_Stuff!A:A,match($B121,Index_of_Stuff!B:B,0)))</f>
        <v>Harrison Barnes</v>
      </c>
      <c r="H121" s="87" t="str">
        <f t="array" ref="H121">index(Index_of_Stuff!F:F,match($F121,Index_of_Stuff!G:G,0))</f>
        <v>DAL</v>
      </c>
      <c r="I121" s="87" t="str">
        <f t="array" ref="I121">iferror(index(Schedule!F:F,match(concat(H121,"Y"),Schedule!E:E&amp;Schedule!G:G,0)),index(Schedule!E:E,match(concat(H121,"Y"),Schedule!F:F&amp;Schedule!G:G,0)))</f>
        <v>WAS</v>
      </c>
    </row>
    <row r="122">
      <c r="A122" s="93" t="s">
        <v>45</v>
      </c>
      <c r="B122" s="93" t="s">
        <v>562</v>
      </c>
      <c r="C122" s="94">
        <v>3000.0</v>
      </c>
      <c r="D122" s="93" t="s">
        <v>1353</v>
      </c>
      <c r="E122" s="93">
        <v>0.0</v>
      </c>
      <c r="F122" s="93" t="s">
        <v>512</v>
      </c>
      <c r="G122" s="87" t="str">
        <f t="array" ref="G122">if((countif(Ghosts!A:A,$B122)+countif(EPS!A:A,$B122))&gt;0,$B122,index(Index_of_Stuff!A:A,match($B122,Index_of_Stuff!B:B,0)))</f>
        <v>Harry Giles</v>
      </c>
      <c r="H122" s="87" t="str">
        <f t="array" ref="H122">index(Index_of_Stuff!F:F,match($F122,Index_of_Stuff!G:G,0))</f>
        <v>SAC</v>
      </c>
      <c r="I122" s="87" t="str">
        <f t="array" ref="I122">iferror(index(Schedule!F:F,match(concat(H122,"Y"),Schedule!E:E&amp;Schedule!G:G,0)),index(Schedule!E:E,match(concat(H122,"Y"),Schedule!F:F&amp;Schedule!G:G,0)))</f>
        <v>OKC</v>
      </c>
    </row>
    <row r="123">
      <c r="A123" s="93" t="s">
        <v>58</v>
      </c>
      <c r="B123" s="93" t="s">
        <v>536</v>
      </c>
      <c r="C123" s="94">
        <v>3700.0</v>
      </c>
      <c r="D123" s="93" t="s">
        <v>1363</v>
      </c>
      <c r="E123" s="93">
        <v>13.2</v>
      </c>
      <c r="F123" s="93" t="s">
        <v>639</v>
      </c>
      <c r="G123" s="87" t="str">
        <f t="array" ref="G123">if((countif(Ghosts!A:A,$B123)+countif(EPS!A:A,$B123))&gt;0,$B123,index(Index_of_Stuff!A:A,match($B123,Index_of_Stuff!B:B,0)))</f>
        <v>Ian Clark</v>
      </c>
      <c r="H123" s="87" t="str">
        <f t="array" ref="H123">index(Index_of_Stuff!F:F,match($F123,Index_of_Stuff!G:G,0))</f>
        <v>NOP</v>
      </c>
      <c r="I123" s="87" t="str">
        <f t="array" ref="I123">iferror(index(Schedule!F:F,match(concat(H123,"Y"),Schedule!E:E&amp;Schedule!G:G,0)),index(Schedule!E:E,match(concat(H123,"Y"),Schedule!F:F&amp;Schedule!G:G,0)))</f>
        <v>IND</v>
      </c>
    </row>
    <row r="124">
      <c r="A124" s="93" t="s">
        <v>31</v>
      </c>
      <c r="B124" s="93" t="s">
        <v>441</v>
      </c>
      <c r="C124" s="94">
        <v>3500.0</v>
      </c>
      <c r="D124" s="93" t="s">
        <v>1345</v>
      </c>
      <c r="E124" s="93">
        <v>11.2</v>
      </c>
      <c r="F124" s="93" t="s">
        <v>400</v>
      </c>
      <c r="G124" s="87" t="str">
        <f t="array" ref="G124">if((countif(Ghosts!A:A,$B124)+countif(EPS!A:A,$B124))&gt;0,$B124,index(Index_of_Stuff!A:A,match($B124,Index_of_Stuff!B:B,0)))</f>
        <v>Ian Mahinmi</v>
      </c>
      <c r="H124" s="87" t="str">
        <f t="array" ref="H124">index(Index_of_Stuff!F:F,match($F124,Index_of_Stuff!G:G,0))</f>
        <v>WAS</v>
      </c>
      <c r="I124" s="87" t="str">
        <f t="array" ref="I124">iferror(index(Schedule!F:F,match(concat(H124,"Y"),Schedule!E:E&amp;Schedule!G:G,0)),index(Schedule!E:E,match(concat(H124,"Y"),Schedule!F:F&amp;Schedule!G:G,0)))</f>
        <v>DAL</v>
      </c>
    </row>
    <row r="125">
      <c r="A125" s="93" t="s">
        <v>45</v>
      </c>
      <c r="B125" s="93" t="s">
        <v>230</v>
      </c>
      <c r="C125" s="94">
        <v>3000.0</v>
      </c>
      <c r="D125" s="93" t="s">
        <v>1363</v>
      </c>
      <c r="E125" s="93">
        <v>2.4</v>
      </c>
      <c r="F125" s="93" t="s">
        <v>204</v>
      </c>
      <c r="G125" s="87" t="str">
        <f t="array" ref="G125">if((countif(Ghosts!A:A,$B125)+countif(EPS!A:A,$B125))&gt;0,$B125,index(Index_of_Stuff!A:A,match($B125,Index_of_Stuff!B:B,0)))</f>
        <v>Ike Anigbogu</v>
      </c>
      <c r="H125" s="87" t="str">
        <f t="array" ref="H125">index(Index_of_Stuff!F:F,match($F125,Index_of_Stuff!G:G,0))</f>
        <v>IND</v>
      </c>
      <c r="I125" s="87" t="str">
        <f t="array" ref="I125">iferror(index(Schedule!F:F,match(concat(H125,"Y"),Schedule!E:E&amp;Schedule!G:G,0)),index(Schedule!E:E,match(concat(H125,"Y"),Schedule!F:F&amp;Schedule!G:G,0)))</f>
        <v>NOP</v>
      </c>
    </row>
    <row r="126">
      <c r="A126" s="93" t="s">
        <v>58</v>
      </c>
      <c r="B126" s="93" t="s">
        <v>158</v>
      </c>
      <c r="C126" s="94">
        <v>3700.0</v>
      </c>
      <c r="D126" s="93" t="s">
        <v>1357</v>
      </c>
      <c r="E126" s="93">
        <v>11.8</v>
      </c>
      <c r="F126" s="93" t="s">
        <v>38</v>
      </c>
      <c r="G126" s="87" t="str">
        <f t="array" ref="G126">if((countif(Ghosts!A:A,$B126)+countif(EPS!A:A,$B126))&gt;0,$B126,index(Index_of_Stuff!A:A,match($B126,Index_of_Stuff!B:B,0)))</f>
        <v>Iman Shumpert</v>
      </c>
      <c r="H126" s="87" t="str">
        <f t="array" ref="H126">index(Index_of_Stuff!F:F,match($F126,Index_of_Stuff!G:G,0))</f>
        <v>CLE</v>
      </c>
      <c r="I126" s="87" t="str">
        <f t="array" ref="I126">iferror(index(Schedule!F:F,match(concat(H126,"Y"),Schedule!E:E&amp;Schedule!G:G,0)),index(Schedule!E:E,match(concat(H126,"Y"),Schedule!F:F&amp;Schedule!G:G,0)))</f>
        <v>MIL</v>
      </c>
    </row>
    <row r="127">
      <c r="A127" s="93" t="s">
        <v>30</v>
      </c>
      <c r="B127" s="93" t="s">
        <v>322</v>
      </c>
      <c r="C127" s="94">
        <v>3000.0</v>
      </c>
      <c r="D127" s="93" t="s">
        <v>1370</v>
      </c>
      <c r="E127" s="93">
        <v>0.0</v>
      </c>
      <c r="F127" s="93" t="s">
        <v>787</v>
      </c>
      <c r="G127" s="87" t="str">
        <f t="array" ref="G127">if((countif(Ghosts!A:A,$B127)+countif(EPS!A:A,$B127))&gt;0,$B127,index(Index_of_Stuff!A:A,match($B127,Index_of_Stuff!B:B,0)))</f>
        <v>Isaiah Hicks</v>
      </c>
      <c r="H127" s="87" t="str">
        <f t="array" ref="H127">index(Index_of_Stuff!F:F,match($F127,Index_of_Stuff!G:G,0))</f>
        <v>NYK</v>
      </c>
      <c r="I127" s="87" t="str">
        <f t="array" ref="I127">iferror(index(Schedule!F:F,match(concat(H127,"Y"),Schedule!E:E&amp;Schedule!G:G,0)),index(Schedule!E:E,match(concat(H127,"Y"),Schedule!F:F&amp;Schedule!G:G,0)))</f>
        <v>CHO</v>
      </c>
    </row>
    <row r="128">
      <c r="A128" s="93" t="s">
        <v>27</v>
      </c>
      <c r="B128" s="93" t="s">
        <v>160</v>
      </c>
      <c r="C128" s="94">
        <v>6600.0</v>
      </c>
      <c r="D128" s="93" t="s">
        <v>1357</v>
      </c>
      <c r="E128" s="93">
        <v>0.0</v>
      </c>
      <c r="F128" s="93" t="s">
        <v>38</v>
      </c>
      <c r="G128" s="87" t="str">
        <f t="array" ref="G128">if((countif(Ghosts!A:A,$B128)+countif(EPS!A:A,$B128))&gt;0,$B128,index(Index_of_Stuff!A:A,match($B128,Index_of_Stuff!B:B,0)))</f>
        <v>Isaiah Thomas</v>
      </c>
      <c r="H128" s="87" t="str">
        <f t="array" ref="H128">index(Index_of_Stuff!F:F,match($F128,Index_of_Stuff!G:G,0))</f>
        <v>CLE</v>
      </c>
      <c r="I128" s="87" t="str">
        <f t="array" ref="I128">iferror(index(Schedule!F:F,match(concat(H128,"Y"),Schedule!E:E&amp;Schedule!G:G,0)),index(Schedule!E:E,match(concat(H128,"Y"),Schedule!F:F&amp;Schedule!G:G,0)))</f>
        <v>MIL</v>
      </c>
    </row>
    <row r="129">
      <c r="A129" s="93" t="s">
        <v>58</v>
      </c>
      <c r="B129" s="93" t="s">
        <v>123</v>
      </c>
      <c r="C129" s="94">
        <v>3000.0</v>
      </c>
      <c r="D129" s="93" t="s">
        <v>1374</v>
      </c>
      <c r="E129" s="93">
        <v>1.5</v>
      </c>
      <c r="F129" s="93" t="s">
        <v>653</v>
      </c>
      <c r="G129" s="87" t="str">
        <f t="array" ref="G129">if((countif(Ghosts!A:A,$B129)+countif(EPS!A:A,$B129))&gt;0,$B129,index(Index_of_Stuff!A:A,match($B129,Index_of_Stuff!B:B,0)))</f>
        <v>Isaiah Whitehead</v>
      </c>
      <c r="H129" s="87" t="str">
        <f t="array" ref="H129">index(Index_of_Stuff!F:F,match($F129,Index_of_Stuff!G:G,0))</f>
        <v>BRK</v>
      </c>
      <c r="I129" s="87" t="str">
        <f t="array" ref="I129">iferror(index(Schedule!F:F,match(concat(H129,"Y"),Schedule!E:E&amp;Schedule!G:G,0)),index(Schedule!E:E,match(concat(H129,"Y"),Schedule!F:F&amp;Schedule!G:G,0)))</f>
        <v>DEN</v>
      </c>
    </row>
    <row r="130">
      <c r="A130" s="93" t="s">
        <v>45</v>
      </c>
      <c r="B130" s="93" t="s">
        <v>290</v>
      </c>
      <c r="C130" s="94">
        <v>3000.0</v>
      </c>
      <c r="D130" s="93" t="s">
        <v>1366</v>
      </c>
      <c r="E130" s="93">
        <v>0.0</v>
      </c>
      <c r="F130" s="93" t="s">
        <v>261</v>
      </c>
      <c r="G130" s="87" t="str">
        <f t="array" ref="G130">if((countif(Ghosts!A:A,$B130)+countif(EPS!A:A,$B130))&gt;0,$B130,index(Index_of_Stuff!A:A,match($B130,Index_of_Stuff!B:B,0)))</f>
        <v>Ivan Rabb</v>
      </c>
      <c r="H130" s="87" t="str">
        <f t="array" ref="H130">index(Index_of_Stuff!F:F,match($F130,Index_of_Stuff!G:G,0))</f>
        <v>MEM</v>
      </c>
      <c r="I130" s="87" t="str">
        <f t="array" ref="I130">iferror(index(Schedule!F:F,match(concat(H130,"Y"),Schedule!E:E&amp;Schedule!G:G,0)),index(Schedule!E:E,match(concat(H130,"Y"),Schedule!F:F&amp;Schedule!G:G,0)))</f>
        <v>POR</v>
      </c>
    </row>
    <row r="131">
      <c r="A131" s="93" t="s">
        <v>40</v>
      </c>
      <c r="B131" s="93" t="s">
        <v>586</v>
      </c>
      <c r="C131" s="94">
        <v>4500.0</v>
      </c>
      <c r="D131" s="93" t="s">
        <v>1415</v>
      </c>
      <c r="E131" s="93">
        <v>25.5</v>
      </c>
      <c r="F131" s="93" t="s">
        <v>566</v>
      </c>
      <c r="G131" s="87" t="str">
        <f t="array" ref="G131">if((countif(Ghosts!A:A,$B131)+countif(EPS!A:A,$B131))&gt;0,$B131,index(Index_of_Stuff!A:A,match($B131,Index_of_Stuff!B:B,0)))</f>
        <v>J.J. Redick</v>
      </c>
      <c r="H131" s="87" t="str">
        <f t="array" ref="H131">index(Index_of_Stuff!F:F,match($F131,Index_of_Stuff!G:G,0))</f>
        <v>PHI</v>
      </c>
      <c r="I131" s="87" t="str">
        <f t="array" ref="I131">iferror(index(Schedule!F:F,match(concat(H131,"Y"),Schedule!E:E&amp;Schedule!G:G,0)),index(Schedule!E:E,match(concat(H131,"Y"),Schedule!F:F&amp;Schedule!G:G,0)))</f>
        <v>UTA</v>
      </c>
    </row>
    <row r="132">
      <c r="A132" s="93" t="s">
        <v>40</v>
      </c>
      <c r="B132" s="93" t="s">
        <v>146</v>
      </c>
      <c r="C132" s="94">
        <v>3800.0</v>
      </c>
      <c r="D132" s="93" t="s">
        <v>1357</v>
      </c>
      <c r="E132" s="93">
        <v>13.3</v>
      </c>
      <c r="F132" s="93" t="s">
        <v>38</v>
      </c>
      <c r="G132" s="87" t="str">
        <f t="array" ref="G132">if((countif(Ghosts!A:A,$B132)+countif(EPS!A:A,$B132))&gt;0,$B132,index(Index_of_Stuff!A:A,match($B132,Index_of_Stuff!B:B,0)))</f>
        <v>J.R. Smith</v>
      </c>
      <c r="H132" s="87" t="str">
        <f t="array" ref="H132">index(Index_of_Stuff!F:F,match($F132,Index_of_Stuff!G:G,0))</f>
        <v>CLE</v>
      </c>
      <c r="I132" s="87" t="str">
        <f t="array" ref="I132">iferror(index(Schedule!F:F,match(concat(H132,"Y"),Schedule!E:E&amp;Schedule!G:G,0)),index(Schedule!E:E,match(concat(H132,"Y"),Schedule!F:F&amp;Schedule!G:G,0)))</f>
        <v>MIL</v>
      </c>
    </row>
    <row r="133">
      <c r="A133" s="93" t="s">
        <v>44</v>
      </c>
      <c r="B133" s="93" t="s">
        <v>580</v>
      </c>
      <c r="C133" s="94">
        <v>5000.0</v>
      </c>
      <c r="D133" s="93" t="s">
        <v>1357</v>
      </c>
      <c r="E133" s="93">
        <v>0.0</v>
      </c>
      <c r="F133" s="93" t="s">
        <v>565</v>
      </c>
      <c r="G133" s="87" t="str">
        <f t="array" ref="G133">if((countif(Ghosts!A:A,$B133)+countif(EPS!A:A,$B133))&gt;0,$B133,index(Index_of_Stuff!A:A,match($B133,Index_of_Stuff!B:B,0)))</f>
        <v>Jabari Parker</v>
      </c>
      <c r="H133" s="87" t="str">
        <f t="array" ref="H133">index(Index_of_Stuff!F:F,match($F133,Index_of_Stuff!G:G,0))</f>
        <v>MIL</v>
      </c>
      <c r="I133" s="87" t="str">
        <f t="array" ref="I133">iferror(index(Schedule!F:F,match(concat(H133,"Y"),Schedule!E:E&amp;Schedule!G:G,0)),index(Schedule!E:E,match(concat(H133,"Y"),Schedule!F:F&amp;Schedule!G:G,0)))</f>
        <v>CLE</v>
      </c>
    </row>
    <row r="134">
      <c r="A134" s="93" t="s">
        <v>30</v>
      </c>
      <c r="B134" s="93" t="s">
        <v>563</v>
      </c>
      <c r="C134" s="94">
        <v>3000.0</v>
      </c>
      <c r="D134" s="93" t="s">
        <v>1353</v>
      </c>
      <c r="E134" s="93">
        <v>0.0</v>
      </c>
      <c r="F134" s="93" t="s">
        <v>512</v>
      </c>
      <c r="G134" s="87" t="str">
        <f t="array" ref="G134">if((countif(Ghosts!A:A,$B134)+countif(EPS!A:A,$B134))&gt;0,$B134,index(Index_of_Stuff!A:A,match($B134,Index_of_Stuff!B:B,0)))</f>
        <v>Jack Cooley</v>
      </c>
      <c r="H134" s="87" t="str">
        <f t="array" ref="H134">index(Index_of_Stuff!F:F,match($F134,Index_of_Stuff!G:G,0))</f>
        <v>SAC</v>
      </c>
      <c r="I134" s="87" t="str">
        <f t="array" ref="I134">iferror(index(Schedule!F:F,match(concat(H134,"Y"),Schedule!E:E&amp;Schedule!G:G,0)),index(Schedule!E:E,match(concat(H134,"Y"),Schedule!F:F&amp;Schedule!G:G,0)))</f>
        <v>OKC</v>
      </c>
    </row>
    <row r="135">
      <c r="A135" s="93" t="s">
        <v>27</v>
      </c>
      <c r="B135" s="93" t="s">
        <v>595</v>
      </c>
      <c r="C135" s="94">
        <v>3000.0</v>
      </c>
      <c r="D135" s="93" t="s">
        <v>1415</v>
      </c>
      <c r="E135" s="93">
        <v>0.0</v>
      </c>
      <c r="F135" s="93" t="s">
        <v>566</v>
      </c>
      <c r="G135" s="87" t="str">
        <f t="array" ref="G135">if((countif(Ghosts!A:A,$B135)+countif(EPS!A:A,$B135))&gt;0,$B135,index(Index_of_Stuff!A:A,match($B135,Index_of_Stuff!B:B,0)))</f>
        <v>Jacob Pullen</v>
      </c>
      <c r="H135" s="87" t="str">
        <f t="array" ref="H135">index(Index_of_Stuff!F:F,match($F135,Index_of_Stuff!G:G,0))</f>
        <v>PHI</v>
      </c>
      <c r="I135" s="87" t="str">
        <f t="array" ref="I135">iferror(index(Schedule!F:F,match(concat(H135,"Y"),Schedule!E:E&amp;Schedule!G:G,0)),index(Schedule!E:E,match(concat(H135,"Y"),Schedule!F:F&amp;Schedule!G:G,0)))</f>
        <v>UTA</v>
      </c>
    </row>
    <row r="136">
      <c r="A136" s="93" t="s">
        <v>44</v>
      </c>
      <c r="B136" s="93" t="s">
        <v>141</v>
      </c>
      <c r="C136" s="94">
        <v>4600.0</v>
      </c>
      <c r="D136" s="93" t="s">
        <v>1357</v>
      </c>
      <c r="E136" s="93">
        <v>16.1</v>
      </c>
      <c r="F136" s="93" t="s">
        <v>38</v>
      </c>
      <c r="G136" s="87" t="str">
        <f t="array" ref="G136">if((countif(Ghosts!A:A,$B136)+countif(EPS!A:A,$B136))&gt;0,$B136,index(Index_of_Stuff!A:A,match($B136,Index_of_Stuff!B:B,0)))</f>
        <v>Jae Crowder</v>
      </c>
      <c r="H136" s="87" t="str">
        <f t="array" ref="H136">index(Index_of_Stuff!F:F,match($F136,Index_of_Stuff!G:G,0))</f>
        <v>CLE</v>
      </c>
      <c r="I136" s="87" t="str">
        <f t="array" ref="I136">iferror(index(Schedule!F:F,match(concat(H136,"Y"),Schedule!E:E&amp;Schedule!G:G,0)),index(Schedule!E:E,match(concat(H136,"Y"),Schedule!F:F&amp;Schedule!G:G,0)))</f>
        <v>MIL</v>
      </c>
    </row>
    <row r="137">
      <c r="A137" s="93" t="s">
        <v>31</v>
      </c>
      <c r="B137" s="93" t="s">
        <v>596</v>
      </c>
      <c r="C137" s="94">
        <v>3800.0</v>
      </c>
      <c r="D137" s="93" t="s">
        <v>1415</v>
      </c>
      <c r="E137" s="93">
        <v>24.3</v>
      </c>
      <c r="F137" s="93" t="s">
        <v>566</v>
      </c>
      <c r="G137" s="87" t="str">
        <f t="array" ref="G137">if((countif(Ghosts!A:A,$B137)+countif(EPS!A:A,$B137))&gt;0,$B137,index(Index_of_Stuff!A:A,match($B137,Index_of_Stuff!B:B,0)))</f>
        <v>Jahlil Okafor</v>
      </c>
      <c r="H137" s="87" t="str">
        <f t="array" ref="H137">index(Index_of_Stuff!F:F,match($F137,Index_of_Stuff!G:G,0))</f>
        <v>PHI</v>
      </c>
      <c r="I137" s="87" t="str">
        <f t="array" ref="I137">iferror(index(Schedule!F:F,match(concat(H137,"Y"),Schedule!E:E&amp;Schedule!G:G,0)),index(Schedule!E:E,match(concat(H137,"Y"),Schedule!F:F&amp;Schedule!G:G,0)))</f>
        <v>UTA</v>
      </c>
    </row>
    <row r="138">
      <c r="A138" s="93" t="s">
        <v>44</v>
      </c>
      <c r="B138" s="93" t="s">
        <v>564</v>
      </c>
      <c r="C138" s="94">
        <v>3000.0</v>
      </c>
      <c r="D138" s="93" t="s">
        <v>1353</v>
      </c>
      <c r="E138" s="93">
        <v>6.9</v>
      </c>
      <c r="F138" s="93" t="s">
        <v>512</v>
      </c>
      <c r="G138" s="87" t="str">
        <f t="array" ref="G138">if((countif(Ghosts!A:A,$B138)+countif(EPS!A:A,$B138))&gt;0,$B138,index(Index_of_Stuff!A:A,match($B138,Index_of_Stuff!B:B,0)))</f>
        <v>Jakarr Sampson</v>
      </c>
      <c r="H138" s="87" t="str">
        <f t="array" ref="H138">index(Index_of_Stuff!F:F,match($F138,Index_of_Stuff!G:G,0))</f>
        <v>SAC</v>
      </c>
      <c r="I138" s="87" t="str">
        <f t="array" ref="I138">iferror(index(Schedule!F:F,match(concat(H138,"Y"),Schedule!E:E&amp;Schedule!G:G,0)),index(Schedule!E:E,match(concat(H138,"Y"),Schedule!F:F&amp;Schedule!G:G,0)))</f>
        <v>OKC</v>
      </c>
    </row>
    <row r="139">
      <c r="A139" s="93" t="s">
        <v>44</v>
      </c>
      <c r="B139" s="93" t="s">
        <v>378</v>
      </c>
      <c r="C139" s="94">
        <v>3000.0</v>
      </c>
      <c r="D139" s="93" t="s">
        <v>1366</v>
      </c>
      <c r="E139" s="93">
        <v>5.3</v>
      </c>
      <c r="F139" s="93" t="s">
        <v>330</v>
      </c>
      <c r="G139" s="87" t="str">
        <f t="array" ref="G139">if((countif(Ghosts!A:A,$B139)+countif(EPS!A:A,$B139))&gt;0,$B139,index(Index_of_Stuff!A:A,match($B139,Index_of_Stuff!B:B,0)))</f>
        <v>Jake Layman</v>
      </c>
      <c r="H139" s="87" t="str">
        <f t="array" ref="H139">index(Index_of_Stuff!F:F,match($F139,Index_of_Stuff!G:G,0))</f>
        <v>POR</v>
      </c>
      <c r="I139" s="87" t="str">
        <f t="array" ref="I139">iferror(index(Schedule!F:F,match(concat(H139,"Y"),Schedule!E:E&amp;Schedule!G:G,0)),index(Schedule!E:E,match(concat(H139,"Y"),Schedule!F:F&amp;Schedule!G:G,0)))</f>
        <v>MEM</v>
      </c>
    </row>
    <row r="140">
      <c r="A140" s="93" t="s">
        <v>45</v>
      </c>
      <c r="B140" s="93" t="s">
        <v>409</v>
      </c>
      <c r="C140" s="94">
        <v>4200.0</v>
      </c>
      <c r="D140" s="93" t="s">
        <v>1431</v>
      </c>
      <c r="E140" s="93">
        <v>18.8</v>
      </c>
      <c r="F140" s="93" t="s">
        <v>399</v>
      </c>
      <c r="G140" s="87" t="str">
        <f t="array" ref="G140">if((countif(Ghosts!A:A,$B140)+countif(EPS!A:A,$B140))&gt;0,$B140,index(Index_of_Stuff!A:A,match($B140,Index_of_Stuff!B:B,0)))</f>
        <v>Jakob Poeltl</v>
      </c>
      <c r="H140" s="87" t="str">
        <f t="array" ref="H140">index(Index_of_Stuff!F:F,match($F140,Index_of_Stuff!G:G,0))</f>
        <v>TOR</v>
      </c>
      <c r="I140" s="87" t="str">
        <f t="array" ref="I140">iferror(index(Schedule!F:F,match(concat(H140,"Y"),Schedule!E:E&amp;Schedule!G:G,0)),index(Schedule!E:E,match(concat(H140,"Y"),Schedule!F:F&amp;Schedule!G:G,0)))</f>
        <v>CHI</v>
      </c>
    </row>
    <row r="141">
      <c r="A141" s="93" t="s">
        <v>29</v>
      </c>
      <c r="B141" s="93" t="s">
        <v>543</v>
      </c>
      <c r="C141" s="94">
        <v>3000.0</v>
      </c>
      <c r="D141" s="93" t="s">
        <v>1363</v>
      </c>
      <c r="E141" s="93">
        <v>1.3</v>
      </c>
      <c r="F141" s="93" t="s">
        <v>639</v>
      </c>
      <c r="G141" s="87" t="str">
        <f t="array" ref="G141">if((countif(Ghosts!A:A,$B141)+countif(EPS!A:A,$B141))&gt;0,$B141,index(Index_of_Stuff!A:A,match($B141,Index_of_Stuff!B:B,0)))</f>
        <v>Jalen Jones</v>
      </c>
      <c r="H141" s="87" t="str">
        <f t="array" ref="H141">index(Index_of_Stuff!F:F,match($F141,Index_of_Stuff!G:G,0))</f>
        <v>NOP</v>
      </c>
      <c r="I141" s="87" t="str">
        <f t="array" ref="I141">iferror(index(Schedule!F:F,match(concat(H141,"Y"),Schedule!E:E&amp;Schedule!G:G,0)),index(Schedule!E:E,match(concat(H141,"Y"),Schedule!F:F&amp;Schedule!G:G,0)))</f>
        <v>IND</v>
      </c>
    </row>
    <row r="142">
      <c r="A142" s="93" t="s">
        <v>58</v>
      </c>
      <c r="B142" s="93" t="s">
        <v>498</v>
      </c>
      <c r="C142" s="94">
        <v>5400.0</v>
      </c>
      <c r="D142" s="93" t="s">
        <v>1374</v>
      </c>
      <c r="E142" s="93">
        <v>20.3</v>
      </c>
      <c r="F142" s="93" t="s">
        <v>493</v>
      </c>
      <c r="G142" s="87" t="str">
        <f t="array" ref="G142">if((countif(Ghosts!A:A,$B142)+countif(EPS!A:A,$B142))&gt;0,$B142,index(Index_of_Stuff!A:A,match($B142,Index_of_Stuff!B:B,0)))</f>
        <v>Jamal Murray</v>
      </c>
      <c r="H142" s="87" t="str">
        <f t="array" ref="H142">index(Index_of_Stuff!F:F,match($F142,Index_of_Stuff!G:G,0))</f>
        <v>DEN</v>
      </c>
      <c r="I142" s="87" t="str">
        <f t="array" ref="I142">iferror(index(Schedule!F:F,match(concat(H142,"Y"),Schedule!E:E&amp;Schedule!G:G,0)),index(Schedule!E:E,match(concat(H142,"Y"),Schedule!F:F&amp;Schedule!G:G,0)))</f>
        <v>BRK</v>
      </c>
    </row>
    <row r="143">
      <c r="A143" s="93" t="s">
        <v>58</v>
      </c>
      <c r="B143" s="93" t="s">
        <v>535</v>
      </c>
      <c r="C143" s="94">
        <v>4200.0</v>
      </c>
      <c r="D143" s="93" t="s">
        <v>1363</v>
      </c>
      <c r="E143" s="93">
        <v>18.6</v>
      </c>
      <c r="F143" s="93" t="s">
        <v>639</v>
      </c>
      <c r="G143" s="87" t="str">
        <f t="array" ref="G143">if((countif(Ghosts!A:A,$B143)+countif(EPS!A:A,$B143))&gt;0,$B143,index(Index_of_Stuff!A:A,match($B143,Index_of_Stuff!B:B,0)))</f>
        <v>Jameer Nelson</v>
      </c>
      <c r="H143" s="87" t="str">
        <f t="array" ref="H143">index(Index_of_Stuff!F:F,match($F143,Index_of_Stuff!G:G,0))</f>
        <v>NOP</v>
      </c>
      <c r="I143" s="87" t="str">
        <f t="array" ref="I143">iferror(index(Schedule!F:F,match(concat(H143,"Y"),Schedule!E:E&amp;Schedule!G:G,0)),index(Schedule!E:E,match(concat(H143,"Y"),Schedule!F:F&amp;Schedule!G:G,0)))</f>
        <v>IND</v>
      </c>
    </row>
    <row r="144">
      <c r="A144" s="93" t="s">
        <v>30</v>
      </c>
      <c r="B144" s="93" t="s">
        <v>597</v>
      </c>
      <c r="C144" s="94">
        <v>3000.0</v>
      </c>
      <c r="D144" s="93" t="s">
        <v>1415</v>
      </c>
      <c r="E144" s="93">
        <v>0.0</v>
      </c>
      <c r="F144" s="93" t="s">
        <v>566</v>
      </c>
      <c r="G144" s="87" t="str">
        <f t="array" ref="G144">if((countif(Ghosts!A:A,$B144)+countif(EPS!A:A,$B144))&gt;0,$B144,index(Index_of_Stuff!A:A,match($B144,Index_of_Stuff!B:B,0)))</f>
        <v>James Michael McAdoo</v>
      </c>
      <c r="H144" s="87" t="str">
        <f t="array" ref="H144">index(Index_of_Stuff!F:F,match($F144,Index_of_Stuff!G:G,0))</f>
        <v>PHI</v>
      </c>
      <c r="I144" s="87" t="str">
        <f t="array" ref="I144">iferror(index(Schedule!F:F,match(concat(H144,"Y"),Schedule!E:E&amp;Schedule!G:G,0)),index(Schedule!E:E,match(concat(H144,"Y"),Schedule!F:F&amp;Schedule!G:G,0)))</f>
        <v>UTA</v>
      </c>
    </row>
    <row r="145">
      <c r="A145" s="93" t="s">
        <v>44</v>
      </c>
      <c r="B145" s="93" t="s">
        <v>256</v>
      </c>
      <c r="C145" s="94">
        <v>3000.0</v>
      </c>
      <c r="D145" s="93" t="s">
        <v>1461</v>
      </c>
      <c r="E145" s="93">
        <v>0.0</v>
      </c>
      <c r="F145" s="93" t="s">
        <v>235</v>
      </c>
      <c r="G145" s="87" t="str">
        <f t="array" ref="G145">if((countif(Ghosts!A:A,$B145)+countif(EPS!A:A,$B145))&gt;0,$B145,index(Index_of_Stuff!A:A,match($B145,Index_of_Stuff!B:B,0)))</f>
        <v>Jamil Wilson</v>
      </c>
      <c r="H145" s="87" t="str">
        <f t="array" ref="H145">index(Index_of_Stuff!F:F,match($F145,Index_of_Stuff!G:G,0))</f>
        <v>LAC</v>
      </c>
      <c r="I145" s="87" t="str">
        <f t="array" ref="I145">iferror(index(Schedule!F:F,match(concat(H145,"Y"),Schedule!E:E&amp;Schedule!G:G,0)),index(Schedule!E:E,match(concat(H145,"Y"),Schedule!F:F&amp;Schedule!G:G,0)))</f>
        <v>SAS</v>
      </c>
    </row>
    <row r="146">
      <c r="A146" s="93" t="s">
        <v>44</v>
      </c>
      <c r="B146" s="93" t="s">
        <v>291</v>
      </c>
      <c r="C146" s="94">
        <v>4800.0</v>
      </c>
      <c r="D146" s="93" t="s">
        <v>1366</v>
      </c>
      <c r="E146" s="93">
        <v>4.8</v>
      </c>
      <c r="F146" s="93" t="s">
        <v>261</v>
      </c>
      <c r="G146" s="87" t="str">
        <f t="array" ref="G146">if((countif(Ghosts!A:A,$B146)+countif(EPS!A:A,$B146))&gt;0,$B146,index(Index_of_Stuff!A:A,match($B146,Index_of_Stuff!B:B,0)))</f>
        <v>JaMychal Green</v>
      </c>
      <c r="H146" s="87" t="str">
        <f t="array" ref="H146">index(Index_of_Stuff!F:F,match($F146,Index_of_Stuff!G:G,0))</f>
        <v>MEM</v>
      </c>
      <c r="I146" s="87" t="str">
        <f t="array" ref="I146">iferror(index(Schedule!F:F,match(concat(H146,"Y"),Schedule!E:E&amp;Schedule!G:G,0)),index(Schedule!E:E,match(concat(H146,"Y"),Schedule!F:F&amp;Schedule!G:G,0)))</f>
        <v>POR</v>
      </c>
    </row>
    <row r="147">
      <c r="A147" s="93" t="s">
        <v>45</v>
      </c>
      <c r="B147" s="93" t="s">
        <v>283</v>
      </c>
      <c r="C147" s="94">
        <v>3800.0</v>
      </c>
      <c r="D147" s="93" t="s">
        <v>1366</v>
      </c>
      <c r="E147" s="93">
        <v>15.0</v>
      </c>
      <c r="F147" s="93" t="s">
        <v>261</v>
      </c>
      <c r="G147" s="87" t="str">
        <f t="array" ref="G147">if((countif(Ghosts!A:A,$B147)+countif(EPS!A:A,$B147))&gt;0,$B147,index(Index_of_Stuff!A:A,match($B147,Index_of_Stuff!B:B,0)))</f>
        <v>Jarell Martin</v>
      </c>
      <c r="H147" s="87" t="str">
        <f t="array" ref="H147">index(Index_of_Stuff!F:F,match($F147,Index_of_Stuff!G:G,0))</f>
        <v>MEM</v>
      </c>
      <c r="I147" s="87" t="str">
        <f t="array" ref="I147">iferror(index(Schedule!F:F,match(concat(H147,"Y"),Schedule!E:E&amp;Schedule!G:G,0)),index(Schedule!E:E,match(concat(H147,"Y"),Schedule!F:F&amp;Schedule!G:G,0)))</f>
        <v>POR</v>
      </c>
    </row>
    <row r="148">
      <c r="A148" s="93" t="s">
        <v>45</v>
      </c>
      <c r="B148" s="93" t="s">
        <v>125</v>
      </c>
      <c r="C148" s="94">
        <v>3000.0</v>
      </c>
      <c r="D148" s="93" t="s">
        <v>1374</v>
      </c>
      <c r="E148" s="93">
        <v>11.6</v>
      </c>
      <c r="F148" s="93" t="s">
        <v>653</v>
      </c>
      <c r="G148" s="87" t="str">
        <f t="array" ref="G148">if((countif(Ghosts!A:A,$B148)+countif(EPS!A:A,$B148))&gt;0,$B148,index(Index_of_Stuff!A:A,match($B148,Index_of_Stuff!B:B,0)))</f>
        <v>Jarrett Allen</v>
      </c>
      <c r="H148" s="87" t="str">
        <f t="array" ref="H148">index(Index_of_Stuff!F:F,match($F148,Index_of_Stuff!G:G,0))</f>
        <v>BRK</v>
      </c>
      <c r="I148" s="87" t="str">
        <f t="array" ref="I148">iferror(index(Schedule!F:F,match(concat(H148,"Y"),Schedule!E:E&amp;Schedule!G:G,0)),index(Schedule!E:E,match(concat(H148,"Y"),Schedule!F:F&amp;Schedule!G:G,0)))</f>
        <v>DEN</v>
      </c>
    </row>
    <row r="149">
      <c r="A149" s="93" t="s">
        <v>27</v>
      </c>
      <c r="B149" s="93" t="s">
        <v>313</v>
      </c>
      <c r="C149" s="94">
        <v>4400.0</v>
      </c>
      <c r="D149" s="93" t="s">
        <v>1370</v>
      </c>
      <c r="E149" s="93">
        <v>19.3</v>
      </c>
      <c r="F149" s="93" t="s">
        <v>787</v>
      </c>
      <c r="G149" s="87" t="str">
        <f t="array" ref="G149">if((countif(Ghosts!A:A,$B149)+countif(EPS!A:A,$B149))&gt;0,$B149,index(Index_of_Stuff!A:A,match($B149,Index_of_Stuff!B:B,0)))</f>
        <v>Jarrett Jack</v>
      </c>
      <c r="H149" s="87" t="str">
        <f t="array" ref="H149">index(Index_of_Stuff!F:F,match($F149,Index_of_Stuff!G:G,0))</f>
        <v>NYK</v>
      </c>
      <c r="I149" s="87" t="str">
        <f t="array" ref="I149">iferror(index(Schedule!F:F,match(concat(H149,"Y"),Schedule!E:E&amp;Schedule!G:G,0)),index(Schedule!E:E,match(concat(H149,"Y"),Schedule!F:F&amp;Schedule!G:G,0)))</f>
        <v>CHO</v>
      </c>
    </row>
    <row r="150">
      <c r="A150" s="93" t="s">
        <v>45</v>
      </c>
      <c r="B150" s="93" t="s">
        <v>443</v>
      </c>
      <c r="C150" s="94">
        <v>3900.0</v>
      </c>
      <c r="D150" s="93" t="s">
        <v>1345</v>
      </c>
      <c r="E150" s="93">
        <v>7.3</v>
      </c>
      <c r="F150" s="93" t="s">
        <v>400</v>
      </c>
      <c r="G150" s="87" t="str">
        <f t="array" ref="G150">if((countif(Ghosts!A:A,$B150)+countif(EPS!A:A,$B150))&gt;0,$B150,index(Index_of_Stuff!A:A,match($B150,Index_of_Stuff!B:B,0)))</f>
        <v>Jason Smith</v>
      </c>
      <c r="H150" s="87" t="str">
        <f t="array" ref="H150">index(Index_of_Stuff!F:F,match($F150,Index_of_Stuff!G:G,0))</f>
        <v>WAS</v>
      </c>
      <c r="I150" s="87" t="str">
        <f t="array" ref="I150">iferror(index(Schedule!F:F,match(concat(H150,"Y"),Schedule!E:E&amp;Schedule!G:G,0)),index(Schedule!E:E,match(concat(H150,"Y"),Schedule!F:F&amp;Schedule!G:G,0)))</f>
        <v>DAL</v>
      </c>
    </row>
    <row r="151">
      <c r="A151" s="93" t="s">
        <v>58</v>
      </c>
      <c r="B151" s="93" t="s">
        <v>581</v>
      </c>
      <c r="C151" s="94">
        <v>3000.0</v>
      </c>
      <c r="D151" s="93" t="s">
        <v>1357</v>
      </c>
      <c r="E151" s="93">
        <v>4.2</v>
      </c>
      <c r="F151" s="93" t="s">
        <v>565</v>
      </c>
      <c r="G151" s="87" t="str">
        <f t="array" ref="G151">if((countif(Ghosts!A:A,$B151)+countif(EPS!A:A,$B151))&gt;0,$B151,index(Index_of_Stuff!A:A,match($B151,Index_of_Stuff!B:B,0)))</f>
        <v>Jason Terry</v>
      </c>
      <c r="H151" s="87" t="str">
        <f t="array" ref="H151">index(Index_of_Stuff!F:F,match($F151,Index_of_Stuff!G:G,0))</f>
        <v>MIL</v>
      </c>
      <c r="I151" s="87" t="str">
        <f t="array" ref="I151">iferror(index(Schedule!F:F,match(concat(H151,"Y"),Schedule!E:E&amp;Schedule!G:G,0)),index(Schedule!E:E,match(concat(H151,"Y"),Schedule!F:F&amp;Schedule!G:G,0)))</f>
        <v>CLE</v>
      </c>
    </row>
    <row r="152">
      <c r="A152" s="93" t="s">
        <v>44</v>
      </c>
      <c r="B152" s="93" t="s">
        <v>149</v>
      </c>
      <c r="C152" s="94">
        <v>4200.0</v>
      </c>
      <c r="D152" s="93" t="s">
        <v>1357</v>
      </c>
      <c r="E152" s="93">
        <v>17.3</v>
      </c>
      <c r="F152" s="93" t="s">
        <v>38</v>
      </c>
      <c r="G152" s="87" t="str">
        <f t="array" ref="G152">if((countif(Ghosts!A:A,$B152)+countif(EPS!A:A,$B152))&gt;0,$B152,index(Index_of_Stuff!A:A,match($B152,Index_of_Stuff!B:B,0)))</f>
        <v>Jeff Green</v>
      </c>
      <c r="H152" s="87" t="str">
        <f t="array" ref="H152">index(Index_of_Stuff!F:F,match($F152,Index_of_Stuff!G:G,0))</f>
        <v>CLE</v>
      </c>
      <c r="I152" s="87" t="str">
        <f t="array" ref="I152">iferror(index(Schedule!F:F,match(concat(H152,"Y"),Schedule!E:E&amp;Schedule!G:G,0)),index(Schedule!E:E,match(concat(H152,"Y"),Schedule!F:F&amp;Schedule!G:G,0)))</f>
        <v>MIL</v>
      </c>
    </row>
    <row r="153">
      <c r="A153" s="93" t="s">
        <v>31</v>
      </c>
      <c r="B153" s="93" t="s">
        <v>487</v>
      </c>
      <c r="C153" s="94">
        <v>3000.0</v>
      </c>
      <c r="D153" s="93" t="s">
        <v>1345</v>
      </c>
      <c r="E153" s="93">
        <v>3.6</v>
      </c>
      <c r="F153" s="93" t="s">
        <v>475</v>
      </c>
      <c r="G153" s="87" t="str">
        <f t="array" ref="G153">if((countif(Ghosts!A:A,$B153)+countif(EPS!A:A,$B153))&gt;0,$B153,index(Index_of_Stuff!A:A,match($B153,Index_of_Stuff!B:B,0)))</f>
        <v>Jeff Withey</v>
      </c>
      <c r="H153" s="87" t="str">
        <f t="array" ref="H153">index(Index_of_Stuff!F:F,match($F153,Index_of_Stuff!G:G,0))</f>
        <v>DAL</v>
      </c>
      <c r="I153" s="87" t="str">
        <f t="array" ref="I153">iferror(index(Schedule!F:F,match(concat(H153,"Y"),Schedule!E:E&amp;Schedule!G:G,0)),index(Schedule!E:E,match(concat(H153,"Y"),Schedule!F:F&amp;Schedule!G:G,0)))</f>
        <v>WAS</v>
      </c>
    </row>
    <row r="154">
      <c r="A154" s="93" t="s">
        <v>44</v>
      </c>
      <c r="B154" s="93" t="s">
        <v>334</v>
      </c>
      <c r="C154" s="94">
        <v>3500.0</v>
      </c>
      <c r="D154" s="93" t="s">
        <v>1353</v>
      </c>
      <c r="E154" s="93">
        <v>18.6</v>
      </c>
      <c r="F154" s="93" t="s">
        <v>329</v>
      </c>
      <c r="G154" s="87" t="str">
        <f t="array" ref="G154">if((countif(Ghosts!A:A,$B154)+countif(EPS!A:A,$B154))&gt;0,$B154,index(Index_of_Stuff!A:A,match($B154,Index_of_Stuff!B:B,0)))</f>
        <v>Jerami Grant</v>
      </c>
      <c r="H154" s="87" t="str">
        <f t="array" ref="H154">index(Index_of_Stuff!F:F,match($F154,Index_of_Stuff!G:G,0))</f>
        <v>OKC</v>
      </c>
      <c r="I154" s="87" t="str">
        <f t="array" ref="I154">iferror(index(Schedule!F:F,match(concat(H154,"Y"),Schedule!E:E&amp;Schedule!G:G,0)),index(Schedule!E:E,match(concat(H154,"Y"),Schedule!F:F&amp;Schedule!G:G,0)))</f>
        <v>SAC</v>
      </c>
    </row>
    <row r="155">
      <c r="A155" s="93" t="s">
        <v>40</v>
      </c>
      <c r="B155" s="93" t="s">
        <v>110</v>
      </c>
      <c r="C155" s="94">
        <v>5900.0</v>
      </c>
      <c r="D155" s="93" t="s">
        <v>1370</v>
      </c>
      <c r="E155" s="93">
        <v>30.9</v>
      </c>
      <c r="F155" s="93" t="s">
        <v>786</v>
      </c>
      <c r="G155" s="87" t="str">
        <f t="array" ref="G155">if((countif(Ghosts!A:A,$B155)+countif(EPS!A:A,$B155))&gt;0,$B155,index(Index_of_Stuff!A:A,match($B155,Index_of_Stuff!B:B,0)))</f>
        <v>Jeremy Lamb</v>
      </c>
      <c r="H155" s="87" t="str">
        <f t="array" ref="H155">index(Index_of_Stuff!F:F,match($F155,Index_of_Stuff!G:G,0))</f>
        <v>CHO</v>
      </c>
      <c r="I155" s="87" t="str">
        <f t="array" ref="I155">iferror(index(Schedule!F:F,match(concat(H155,"Y"),Schedule!E:E&amp;Schedule!G:G,0)),index(Schedule!E:E,match(concat(H155,"Y"),Schedule!F:F&amp;Schedule!G:G,0)))</f>
        <v>NYK</v>
      </c>
    </row>
    <row r="156">
      <c r="A156" s="93" t="s">
        <v>58</v>
      </c>
      <c r="B156" s="93" t="s">
        <v>127</v>
      </c>
      <c r="C156" s="94">
        <v>3000.0</v>
      </c>
      <c r="D156" s="93" t="s">
        <v>1374</v>
      </c>
      <c r="E156" s="93">
        <v>23.0</v>
      </c>
      <c r="F156" s="93" t="s">
        <v>653</v>
      </c>
      <c r="G156" s="87" t="str">
        <f t="array" ref="G156">if((countif(Ghosts!A:A,$B156)+countif(EPS!A:A,$B156))&gt;0,$B156,index(Index_of_Stuff!A:A,match($B156,Index_of_Stuff!B:B,0)))</f>
        <v>Jeremy Lin</v>
      </c>
      <c r="H156" s="87" t="str">
        <f t="array" ref="H156">index(Index_of_Stuff!F:F,match($F156,Index_of_Stuff!G:G,0))</f>
        <v>BRK</v>
      </c>
      <c r="I156" s="87" t="str">
        <f t="array" ref="I156">iferror(index(Schedule!F:F,match(concat(H156,"Y"),Schedule!E:E&amp;Schedule!G:G,0)),index(Schedule!E:E,match(concat(H156,"Y"),Schedule!F:F&amp;Schedule!G:G,0)))</f>
        <v>DEN</v>
      </c>
    </row>
    <row r="157">
      <c r="A157" s="93" t="s">
        <v>58</v>
      </c>
      <c r="B157" s="93" t="s">
        <v>455</v>
      </c>
      <c r="C157" s="94">
        <v>5000.0</v>
      </c>
      <c r="D157" s="93" t="s">
        <v>1431</v>
      </c>
      <c r="E157" s="93">
        <v>26.9</v>
      </c>
      <c r="F157" s="93" t="s">
        <v>450</v>
      </c>
      <c r="G157" s="87" t="str">
        <f t="array" ref="G157">if((countif(Ghosts!A:A,$B157)+countif(EPS!A:A,$B157))&gt;0,$B157,index(Index_of_Stuff!A:A,match($B157,Index_of_Stuff!B:B,0)))</f>
        <v>Jerian Grant</v>
      </c>
      <c r="H157" s="87" t="str">
        <f t="array" ref="H157">index(Index_of_Stuff!F:F,match($F157,Index_of_Stuff!G:G,0))</f>
        <v>CHI</v>
      </c>
      <c r="I157" s="87" t="str">
        <f t="array" ref="I157">iferror(index(Schedule!F:F,match(concat(H157,"Y"),Schedule!E:E&amp;Schedule!G:G,0)),index(Schedule!E:E,match(concat(H157,"Y"),Schedule!F:F&amp;Schedule!G:G,0)))</f>
        <v>TOR</v>
      </c>
    </row>
    <row r="158">
      <c r="A158" s="93" t="s">
        <v>58</v>
      </c>
      <c r="B158" s="93" t="s">
        <v>587</v>
      </c>
      <c r="C158" s="94">
        <v>3800.0</v>
      </c>
      <c r="D158" s="93" t="s">
        <v>1415</v>
      </c>
      <c r="E158" s="93">
        <v>19.9</v>
      </c>
      <c r="F158" s="93" t="s">
        <v>566</v>
      </c>
      <c r="G158" s="87" t="str">
        <f t="array" ref="G158">if((countif(Ghosts!A:A,$B158)+countif(EPS!A:A,$B158))&gt;0,$B158,index(Index_of_Stuff!A:A,match($B158,Index_of_Stuff!B:B,0)))</f>
        <v>Jerryd Bayless</v>
      </c>
      <c r="H158" s="87" t="str">
        <f t="array" ref="H158">index(Index_of_Stuff!F:F,match($F158,Index_of_Stuff!G:G,0))</f>
        <v>PHI</v>
      </c>
      <c r="I158" s="87" t="str">
        <f t="array" ref="I158">iferror(index(Schedule!F:F,match(concat(H158,"Y"),Schedule!E:E&amp;Schedule!G:G,0)),index(Schedule!E:E,match(concat(H158,"Y"),Schedule!F:F&amp;Schedule!G:G,0)))</f>
        <v>UTA</v>
      </c>
    </row>
    <row r="159">
      <c r="A159" s="93" t="s">
        <v>31</v>
      </c>
      <c r="B159" s="93" t="s">
        <v>323</v>
      </c>
      <c r="C159" s="94">
        <v>4000.0</v>
      </c>
      <c r="D159" s="93" t="s">
        <v>1370</v>
      </c>
      <c r="E159" s="93">
        <v>0.0</v>
      </c>
      <c r="F159" s="93" t="s">
        <v>787</v>
      </c>
      <c r="G159" s="87" t="str">
        <f t="array" ref="G159">if((countif(Ghosts!A:A,$B159)+countif(EPS!A:A,$B159))&gt;0,$B159,index(Index_of_Stuff!A:A,match($B159,Index_of_Stuff!B:B,0)))</f>
        <v>Joakim Noah</v>
      </c>
      <c r="H159" s="87" t="str">
        <f t="array" ref="H159">index(Index_of_Stuff!F:F,match($F159,Index_of_Stuff!G:G,0))</f>
        <v>NYK</v>
      </c>
      <c r="I159" s="87" t="str">
        <f t="array" ref="I159">iferror(index(Schedule!F:F,match(concat(H159,"Y"),Schedule!E:E&amp;Schedule!G:G,0)),index(Schedule!E:E,match(concat(H159,"Y"),Schedule!F:F&amp;Schedule!G:G,0)))</f>
        <v>CHO</v>
      </c>
    </row>
    <row r="160">
      <c r="A160" s="93" t="s">
        <v>28</v>
      </c>
      <c r="B160" s="93" t="s">
        <v>439</v>
      </c>
      <c r="C160" s="94">
        <v>3500.0</v>
      </c>
      <c r="D160" s="93" t="s">
        <v>1345</v>
      </c>
      <c r="E160" s="93">
        <v>12.3</v>
      </c>
      <c r="F160" s="93" t="s">
        <v>400</v>
      </c>
      <c r="G160" s="87" t="str">
        <f t="array" ref="G160">if((countif(Ghosts!A:A,$B160)+countif(EPS!A:A,$B160))&gt;0,$B160,index(Index_of_Stuff!A:A,match($B160,Index_of_Stuff!B:B,0)))</f>
        <v>Jodie Meeks</v>
      </c>
      <c r="H160" s="87" t="str">
        <f t="array" ref="H160">index(Index_of_Stuff!F:F,match($F160,Index_of_Stuff!G:G,0))</f>
        <v>WAS</v>
      </c>
      <c r="I160" s="87" t="str">
        <f t="array" ref="I160">iferror(index(Schedule!F:F,match(concat(H160,"Y"),Schedule!E:E&amp;Schedule!G:G,0)),index(Schedule!E:E,match(concat(H160,"Y"),Schedule!F:F&amp;Schedule!G:G,0)))</f>
        <v>DAL</v>
      </c>
    </row>
    <row r="161">
      <c r="A161" s="93" t="s">
        <v>40</v>
      </c>
      <c r="B161" s="93" t="s">
        <v>111</v>
      </c>
      <c r="C161" s="94">
        <v>3500.0</v>
      </c>
      <c r="D161" s="93" t="s">
        <v>1374</v>
      </c>
      <c r="E161" s="93">
        <v>16.1</v>
      </c>
      <c r="F161" s="93" t="s">
        <v>653</v>
      </c>
      <c r="G161" s="87" t="str">
        <f t="array" ref="G161">if((countif(Ghosts!A:A,$B161)+countif(EPS!A:A,$B161))&gt;0,$B161,index(Index_of_Stuff!A:A,match($B161,Index_of_Stuff!B:B,0)))</f>
        <v>Joe Harris</v>
      </c>
      <c r="H161" s="87" t="str">
        <f t="array" ref="H161">index(Index_of_Stuff!F:F,match($F161,Index_of_Stuff!G:G,0))</f>
        <v>BRK</v>
      </c>
      <c r="I161" s="87" t="str">
        <f t="array" ref="I161">iferror(index(Schedule!F:F,match(concat(H161,"Y"),Schedule!E:E&amp;Schedule!G:G,0)),index(Schedule!E:E,match(concat(H161,"Y"),Schedule!F:F&amp;Schedule!G:G,0)))</f>
        <v>DEN</v>
      </c>
    </row>
    <row r="162">
      <c r="A162" s="93" t="s">
        <v>40</v>
      </c>
      <c r="B162" s="93" t="s">
        <v>418</v>
      </c>
      <c r="C162" s="94">
        <v>4900.0</v>
      </c>
      <c r="D162" s="93" t="s">
        <v>1415</v>
      </c>
      <c r="E162" s="93">
        <v>25.8</v>
      </c>
      <c r="F162" s="93" t="s">
        <v>172</v>
      </c>
      <c r="G162" s="87" t="str">
        <f t="array" ref="G162">if((countif(Ghosts!A:A,$B162)+countif(EPS!A:A,$B162))&gt;0,$B162,index(Index_of_Stuff!A:A,match($B162,Index_of_Stuff!B:B,0)))</f>
        <v>Joe Ingles</v>
      </c>
      <c r="H162" s="87" t="str">
        <f t="array" ref="H162">index(Index_of_Stuff!F:F,match($F162,Index_of_Stuff!G:G,0))</f>
        <v>UTA</v>
      </c>
      <c r="I162" s="87" t="str">
        <f t="array" ref="I162">iferror(index(Schedule!F:F,match(concat(H162,"Y"),Schedule!E:E&amp;Schedule!G:G,0)),index(Schedule!E:E,match(concat(H162,"Y"),Schedule!F:F&amp;Schedule!G:G,0)))</f>
        <v>PHI</v>
      </c>
    </row>
    <row r="163">
      <c r="A163" s="93" t="s">
        <v>40</v>
      </c>
      <c r="B163" s="93" t="s">
        <v>428</v>
      </c>
      <c r="C163" s="94">
        <v>3600.0</v>
      </c>
      <c r="D163" s="93" t="s">
        <v>1415</v>
      </c>
      <c r="E163" s="93">
        <v>11.7</v>
      </c>
      <c r="F163" s="93" t="s">
        <v>172</v>
      </c>
      <c r="G163" s="87" t="str">
        <f t="array" ref="G163">if((countif(Ghosts!A:A,$B163)+countif(EPS!A:A,$B163))&gt;0,$B163,index(Index_of_Stuff!A:A,match($B163,Index_of_Stuff!B:B,0)))</f>
        <v>Joe Johnson</v>
      </c>
      <c r="H163" s="87" t="str">
        <f t="array" ref="H163">index(Index_of_Stuff!F:F,match($F163,Index_of_Stuff!G:G,0))</f>
        <v>UTA</v>
      </c>
      <c r="I163" s="87" t="str">
        <f t="array" ref="I163">iferror(index(Schedule!F:F,match(concat(H163,"Y"),Schedule!E:E&amp;Schedule!G:G,0)),index(Schedule!E:E,match(concat(H163,"Y"),Schedule!F:F&amp;Schedule!G:G,0)))</f>
        <v>PHI</v>
      </c>
    </row>
    <row r="164">
      <c r="A164" s="93" t="s">
        <v>30</v>
      </c>
      <c r="B164" s="93" t="s">
        <v>582</v>
      </c>
      <c r="C164" s="94">
        <v>3000.0</v>
      </c>
      <c r="D164" s="93" t="s">
        <v>1357</v>
      </c>
      <c r="E164" s="93">
        <v>0.0</v>
      </c>
      <c r="F164" s="93" t="s">
        <v>565</v>
      </c>
      <c r="G164" s="87" t="str">
        <f t="array" ref="G164">if((countif(Ghosts!A:A,$B164)+countif(EPS!A:A,$B164))&gt;0,$B164,index(Index_of_Stuff!A:A,match($B164,Index_of_Stuff!B:B,0)))</f>
        <v>Joel Bolomboy</v>
      </c>
      <c r="H164" s="87" t="str">
        <f t="array" ref="H164">index(Index_of_Stuff!F:F,match($F164,Index_of_Stuff!G:G,0))</f>
        <v>MIL</v>
      </c>
      <c r="I164" s="87" t="str">
        <f t="array" ref="I164">iferror(index(Schedule!F:F,match(concat(H164,"Y"),Schedule!E:E&amp;Schedule!G:G,0)),index(Schedule!E:E,match(concat(H164,"Y"),Schedule!F:F&amp;Schedule!G:G,0)))</f>
        <v>CLE</v>
      </c>
    </row>
    <row r="165">
      <c r="A165" s="93" t="s">
        <v>31</v>
      </c>
      <c r="B165" s="93" t="s">
        <v>588</v>
      </c>
      <c r="C165" s="94">
        <v>7800.0</v>
      </c>
      <c r="D165" s="93" t="s">
        <v>1415</v>
      </c>
      <c r="E165" s="93">
        <v>42.8</v>
      </c>
      <c r="F165" s="93" t="s">
        <v>566</v>
      </c>
      <c r="G165" s="87" t="str">
        <f t="array" ref="G165">if((countif(Ghosts!A:A,$B165)+countif(EPS!A:A,$B165))&gt;0,$B165,index(Index_of_Stuff!A:A,match($B165,Index_of_Stuff!B:B,0)))</f>
        <v>Joel Embiid</v>
      </c>
      <c r="H165" s="87" t="str">
        <f t="array" ref="H165">index(Index_of_Stuff!F:F,match($F165,Index_of_Stuff!G:G,0))</f>
        <v>PHI</v>
      </c>
      <c r="I165" s="87" t="str">
        <f t="array" ref="I165">iferror(index(Schedule!F:F,match(concat(H165,"Y"),Schedule!E:E&amp;Schedule!G:G,0)),index(Schedule!E:E,match(concat(H165,"Y"),Schedule!F:F&amp;Schedule!G:G,0)))</f>
        <v>UTA</v>
      </c>
    </row>
    <row r="166">
      <c r="A166" s="93" t="s">
        <v>45</v>
      </c>
      <c r="B166" s="93" t="s">
        <v>394</v>
      </c>
      <c r="C166" s="94">
        <v>3000.0</v>
      </c>
      <c r="D166" s="93" t="s">
        <v>1461</v>
      </c>
      <c r="E166" s="93">
        <v>13.8</v>
      </c>
      <c r="F166" s="93" t="s">
        <v>644</v>
      </c>
      <c r="G166" s="87" t="str">
        <f t="array" ref="G166">if((countif(Ghosts!A:A,$B166)+countif(EPS!A:A,$B166))&gt;0,$B166,index(Index_of_Stuff!A:A,match($B166,Index_of_Stuff!B:B,0)))</f>
        <v>Joffrey Lauvergne</v>
      </c>
      <c r="H166" s="87" t="str">
        <f t="array" ref="H166">index(Index_of_Stuff!F:F,match($F166,Index_of_Stuff!G:G,0))</f>
        <v>SAS</v>
      </c>
      <c r="I166" s="87" t="str">
        <f t="array" ref="I166">iferror(index(Schedule!F:F,match(concat(H166,"Y"),Schedule!E:E&amp;Schedule!G:G,0)),index(Schedule!E:E,match(concat(H166,"Y"),Schedule!F:F&amp;Schedule!G:G,0)))</f>
        <v>LAC</v>
      </c>
    </row>
    <row r="167">
      <c r="A167" s="93" t="s">
        <v>31</v>
      </c>
      <c r="B167" s="93" t="s">
        <v>571</v>
      </c>
      <c r="C167" s="94">
        <v>4700.0</v>
      </c>
      <c r="D167" s="93" t="s">
        <v>1357</v>
      </c>
      <c r="E167" s="93">
        <v>18.3</v>
      </c>
      <c r="F167" s="93" t="s">
        <v>565</v>
      </c>
      <c r="G167" s="87" t="str">
        <f t="array" ref="G167">if((countif(Ghosts!A:A,$B167)+countif(EPS!A:A,$B167))&gt;0,$B167,index(Index_of_Stuff!A:A,match($B167,Index_of_Stuff!B:B,0)))</f>
        <v>John Henson</v>
      </c>
      <c r="H167" s="87" t="str">
        <f t="array" ref="H167">index(Index_of_Stuff!F:F,match($F167,Index_of_Stuff!G:G,0))</f>
        <v>MIL</v>
      </c>
      <c r="I167" s="87" t="str">
        <f t="array" ref="I167">iferror(index(Schedule!F:F,match(concat(H167,"Y"),Schedule!E:E&amp;Schedule!G:G,0)),index(Schedule!E:E,match(concat(H167,"Y"),Schedule!F:F&amp;Schedule!G:G,0)))</f>
        <v>CLE</v>
      </c>
    </row>
    <row r="168">
      <c r="A168" s="93" t="s">
        <v>40</v>
      </c>
      <c r="B168" s="93" t="s">
        <v>162</v>
      </c>
      <c r="C168" s="94">
        <v>3000.0</v>
      </c>
      <c r="D168" s="93" t="s">
        <v>1357</v>
      </c>
      <c r="E168" s="93">
        <v>0.0</v>
      </c>
      <c r="F168" s="93" t="s">
        <v>38</v>
      </c>
      <c r="G168" s="87" t="str">
        <f t="array" ref="G168">if((countif(Ghosts!A:A,$B168)+countif(EPS!A:A,$B168))&gt;0,$B168,index(Index_of_Stuff!A:A,match($B168,Index_of_Stuff!B:B,0)))</f>
        <v>John Holland</v>
      </c>
      <c r="H168" s="87" t="str">
        <f t="array" ref="H168">index(Index_of_Stuff!F:F,match($F168,Index_of_Stuff!G:G,0))</f>
        <v>CLE</v>
      </c>
      <c r="I168" s="87" t="str">
        <f t="array" ref="I168">iferror(index(Schedule!F:F,match(concat(H168,"Y"),Schedule!E:E&amp;Schedule!G:G,0)),index(Schedule!E:E,match(concat(H168,"Y"),Schedule!F:F&amp;Schedule!G:G,0)))</f>
        <v>MIL</v>
      </c>
    </row>
    <row r="169">
      <c r="A169" s="93" t="s">
        <v>27</v>
      </c>
      <c r="B169" s="93" t="s">
        <v>433</v>
      </c>
      <c r="C169" s="94">
        <v>9500.0</v>
      </c>
      <c r="D169" s="93" t="s">
        <v>1345</v>
      </c>
      <c r="E169" s="93">
        <v>44.5</v>
      </c>
      <c r="F169" s="93" t="s">
        <v>400</v>
      </c>
      <c r="G169" s="87" t="str">
        <f t="array" ref="G169">if((countif(Ghosts!A:A,$B169)+countif(EPS!A:A,$B169))&gt;0,$B169,index(Index_of_Stuff!A:A,match($B169,Index_of_Stuff!B:B,0)))</f>
        <v>John Wall</v>
      </c>
      <c r="H169" s="87" t="str">
        <f t="array" ref="H169">index(Index_of_Stuff!F:F,match($F169,Index_of_Stuff!G:G,0))</f>
        <v>WAS</v>
      </c>
      <c r="I169" s="87" t="str">
        <f t="array" ref="I169">iferror(index(Schedule!F:F,match(concat(H169,"Y"),Schedule!E:E&amp;Schedule!G:G,0)),index(Schedule!E:E,match(concat(H169,"Y"),Schedule!F:F&amp;Schedule!G:G,0)))</f>
        <v>DAL</v>
      </c>
    </row>
    <row r="170">
      <c r="A170" s="93" t="s">
        <v>45</v>
      </c>
      <c r="B170" s="93" t="s">
        <v>488</v>
      </c>
      <c r="C170" s="94">
        <v>3000.0</v>
      </c>
      <c r="D170" s="93" t="s">
        <v>1345</v>
      </c>
      <c r="E170" s="93">
        <v>0.0</v>
      </c>
      <c r="F170" s="93" t="s">
        <v>475</v>
      </c>
      <c r="G170" s="87" t="str">
        <f t="array" ref="G170">if((countif(Ghosts!A:A,$B170)+countif(EPS!A:A,$B170))&gt;0,$B170,index(Index_of_Stuff!A:A,match($B170,Index_of_Stuff!B:B,0)))</f>
        <v>Johnathan Motley</v>
      </c>
      <c r="H170" s="87" t="str">
        <f t="array" ref="H170">index(Index_of_Stuff!F:F,match($F170,Index_of_Stuff!G:G,0))</f>
        <v>DAL</v>
      </c>
      <c r="I170" s="87" t="str">
        <f t="array" ref="I170">iferror(index(Schedule!F:F,match(concat(H170,"Y"),Schedule!E:E&amp;Schedule!G:G,0)),index(Schedule!E:E,match(concat(H170,"Y"),Schedule!F:F&amp;Schedule!G:G,0)))</f>
        <v>WAS</v>
      </c>
    </row>
    <row r="171">
      <c r="A171" s="93" t="s">
        <v>44</v>
      </c>
      <c r="B171" s="93" t="s">
        <v>423</v>
      </c>
      <c r="C171" s="94">
        <v>3300.0</v>
      </c>
      <c r="D171" s="93" t="s">
        <v>1415</v>
      </c>
      <c r="E171" s="93">
        <v>7.8</v>
      </c>
      <c r="F171" s="93" t="s">
        <v>172</v>
      </c>
      <c r="G171" s="87" t="str">
        <f t="array" ref="G171">if((countif(Ghosts!A:A,$B171)+countif(EPS!A:A,$B171))&gt;0,$B171,index(Index_of_Stuff!A:A,match($B171,Index_of_Stuff!B:B,0)))</f>
        <v>Jonas Jerebko</v>
      </c>
      <c r="H171" s="87" t="str">
        <f t="array" ref="H171">index(Index_of_Stuff!F:F,match($F171,Index_of_Stuff!G:G,0))</f>
        <v>UTA</v>
      </c>
      <c r="I171" s="87" t="str">
        <f t="array" ref="I171">iferror(index(Schedule!F:F,match(concat(H171,"Y"),Schedule!E:E&amp;Schedule!G:G,0)),index(Schedule!E:E,match(concat(H171,"Y"),Schedule!F:F&amp;Schedule!G:G,0)))</f>
        <v>PHI</v>
      </c>
    </row>
    <row r="172">
      <c r="A172" s="93" t="s">
        <v>31</v>
      </c>
      <c r="B172" s="93" t="s">
        <v>404</v>
      </c>
      <c r="C172" s="94">
        <v>4900.0</v>
      </c>
      <c r="D172" s="93" t="s">
        <v>1431</v>
      </c>
      <c r="E172" s="93">
        <v>20.9</v>
      </c>
      <c r="F172" s="93" t="s">
        <v>399</v>
      </c>
      <c r="G172" s="87" t="str">
        <f t="array" ref="G172">if((countif(Ghosts!A:A,$B172)+countif(EPS!A:A,$B172))&gt;0,$B172,index(Index_of_Stuff!A:A,match($B172,Index_of_Stuff!B:B,0)))</f>
        <v>Jonas Valanciunas</v>
      </c>
      <c r="H172" s="87" t="str">
        <f t="array" ref="H172">index(Index_of_Stuff!F:F,match($F172,Index_of_Stuff!G:G,0))</f>
        <v>TOR</v>
      </c>
      <c r="I172" s="87" t="str">
        <f t="array" ref="I172">iferror(index(Schedule!F:F,match(concat(H172,"Y"),Schedule!E:E&amp;Schedule!G:G,0)),index(Schedule!E:E,match(concat(H172,"Y"),Schedule!F:F&amp;Schedule!G:G,0)))</f>
        <v>CHI</v>
      </c>
    </row>
    <row r="173">
      <c r="A173" s="93" t="s">
        <v>27</v>
      </c>
      <c r="B173" s="93" t="s">
        <v>164</v>
      </c>
      <c r="C173" s="94">
        <v>3000.0</v>
      </c>
      <c r="D173" s="93" t="s">
        <v>1357</v>
      </c>
      <c r="E173" s="93">
        <v>2.8</v>
      </c>
      <c r="F173" s="93" t="s">
        <v>38</v>
      </c>
      <c r="G173" s="87" t="str">
        <f t="array" ref="G173">if((countif(Ghosts!A:A,$B173)+countif(EPS!A:A,$B173))&gt;0,$B173,index(Index_of_Stuff!A:A,match($B173,Index_of_Stuff!B:B,0)))</f>
        <v>Jose Calderon</v>
      </c>
      <c r="H173" s="87" t="str">
        <f t="array" ref="H173">index(Index_of_Stuff!F:F,match($F173,Index_of_Stuff!G:G,0))</f>
        <v>CLE</v>
      </c>
      <c r="I173" s="87" t="str">
        <f t="array" ref="I173">iferror(index(Schedule!F:F,match(concat(H173,"Y"),Schedule!E:E&amp;Schedule!G:G,0)),index(Schedule!E:E,match(concat(H173,"Y"),Schedule!F:F&amp;Schedule!G:G,0)))</f>
        <v>MIL</v>
      </c>
    </row>
    <row r="174">
      <c r="A174" s="93" t="s">
        <v>44</v>
      </c>
      <c r="B174" s="93" t="s">
        <v>339</v>
      </c>
      <c r="C174" s="94">
        <v>3000.0</v>
      </c>
      <c r="D174" s="93" t="s">
        <v>1353</v>
      </c>
      <c r="E174" s="93">
        <v>6.8</v>
      </c>
      <c r="F174" s="93" t="s">
        <v>329</v>
      </c>
      <c r="G174" s="87" t="str">
        <f t="array" ref="G174">if((countif(Ghosts!A:A,$B174)+countif(EPS!A:A,$B174))&gt;0,$B174,index(Index_of_Stuff!A:A,match($B174,Index_of_Stuff!B:B,0)))</f>
        <v>Josh Huestis</v>
      </c>
      <c r="H174" s="87" t="str">
        <f t="array" ref="H174">index(Index_of_Stuff!F:F,match($F174,Index_of_Stuff!G:G,0))</f>
        <v>OKC</v>
      </c>
      <c r="I174" s="87" t="str">
        <f t="array" ref="I174">iferror(index(Schedule!F:F,match(concat(H174,"Y"),Schedule!E:E&amp;Schedule!G:G,0)),index(Schedule!E:E,match(concat(H174,"Y"),Schedule!F:F&amp;Schedule!G:G,0)))</f>
        <v>SAC</v>
      </c>
    </row>
    <row r="175">
      <c r="A175" s="93" t="s">
        <v>45</v>
      </c>
      <c r="B175" s="93" t="s">
        <v>489</v>
      </c>
      <c r="C175" s="94">
        <v>3000.0</v>
      </c>
      <c r="D175" s="93" t="s">
        <v>1345</v>
      </c>
      <c r="E175" s="93">
        <v>0.0</v>
      </c>
      <c r="F175" s="93" t="s">
        <v>475</v>
      </c>
      <c r="G175" s="87" t="str">
        <f t="array" ref="G175">if((countif(Ghosts!A:A,$B175)+countif(EPS!A:A,$B175))&gt;0,$B175,index(Index_of_Stuff!A:A,match($B175,Index_of_Stuff!B:B,0)))</f>
        <v>Josh McRoberts</v>
      </c>
      <c r="H175" s="87" t="str">
        <f t="array" ref="H175">index(Index_of_Stuff!F:F,match($F175,Index_of_Stuff!G:G,0))</f>
        <v>DAL</v>
      </c>
      <c r="I175" s="87" t="str">
        <f t="array" ref="I175">iferror(index(Schedule!F:F,match(concat(H175,"Y"),Schedule!E:E&amp;Schedule!G:G,0)),index(Schedule!E:E,match(concat(H175,"Y"),Schedule!F:F&amp;Schedule!G:G,0)))</f>
        <v>WAS</v>
      </c>
    </row>
    <row r="176">
      <c r="A176" s="93" t="s">
        <v>44</v>
      </c>
      <c r="B176" s="93" t="s">
        <v>540</v>
      </c>
      <c r="C176" s="94">
        <v>3000.0</v>
      </c>
      <c r="D176" s="93" t="s">
        <v>1363</v>
      </c>
      <c r="E176" s="93">
        <v>2.3</v>
      </c>
      <c r="F176" s="93" t="s">
        <v>639</v>
      </c>
      <c r="G176" s="87" t="str">
        <f t="array" ref="G176">if((countif(Ghosts!A:A,$B176)+countif(EPS!A:A,$B176))&gt;0,$B176,index(Index_of_Stuff!A:A,match($B176,Index_of_Stuff!B:B,0)))</f>
        <v>Josh Smith</v>
      </c>
      <c r="H176" s="87" t="str">
        <f t="array" ref="H176">index(Index_of_Stuff!F:F,match($F176,Index_of_Stuff!G:G,0))</f>
        <v>NOP</v>
      </c>
      <c r="I176" s="87" t="str">
        <f t="array" ref="I176">iferror(index(Schedule!F:F,match(concat(H176,"Y"),Schedule!E:E&amp;Schedule!G:G,0)),index(Schedule!E:E,match(concat(H176,"Y"),Schedule!F:F&amp;Schedule!G:G,0)))</f>
        <v>IND</v>
      </c>
    </row>
    <row r="177">
      <c r="A177" s="93" t="s">
        <v>58</v>
      </c>
      <c r="B177" s="93" t="s">
        <v>532</v>
      </c>
      <c r="C177" s="94">
        <v>6700.0</v>
      </c>
      <c r="D177" s="93" t="s">
        <v>1363</v>
      </c>
      <c r="E177" s="93">
        <v>31.7</v>
      </c>
      <c r="F177" s="93" t="s">
        <v>639</v>
      </c>
      <c r="G177" s="87" t="str">
        <f t="array" ref="G177">if((countif(Ghosts!A:A,$B177)+countif(EPS!A:A,$B177))&gt;0,$B177,index(Index_of_Stuff!A:A,match($B177,Index_of_Stuff!B:B,0)))</f>
        <v>Jrue Holiday</v>
      </c>
      <c r="H177" s="87" t="str">
        <f t="array" ref="H177">index(Index_of_Stuff!F:F,match($F177,Index_of_Stuff!G:G,0))</f>
        <v>NOP</v>
      </c>
      <c r="I177" s="87" t="str">
        <f t="array" ref="I177">iferror(index(Schedule!F:F,match(concat(H177,"Y"),Schedule!E:E&amp;Schedule!G:G,0)),index(Schedule!E:E,match(concat(H177,"Y"),Schedule!F:F&amp;Schedule!G:G,0)))</f>
        <v>IND</v>
      </c>
    </row>
    <row r="178">
      <c r="A178" s="93" t="s">
        <v>58</v>
      </c>
      <c r="B178" s="93" t="s">
        <v>128</v>
      </c>
      <c r="C178" s="94">
        <v>3000.0</v>
      </c>
      <c r="D178" s="93" t="s">
        <v>1370</v>
      </c>
      <c r="E178" s="93">
        <v>9.6</v>
      </c>
      <c r="F178" s="93" t="s">
        <v>786</v>
      </c>
      <c r="G178" s="87" t="str">
        <f t="array" ref="G178">if((countif(Ghosts!A:A,$B178)+countif(EPS!A:A,$B178))&gt;0,$B178,index(Index_of_Stuff!A:A,match($B178,Index_of_Stuff!B:B,0)))</f>
        <v>Julyan Stone</v>
      </c>
      <c r="H178" s="87" t="str">
        <f t="array" ref="H178">index(Index_of_Stuff!F:F,match($F178,Index_of_Stuff!G:G,0))</f>
        <v>CHO</v>
      </c>
      <c r="I178" s="87" t="str">
        <f t="array" ref="I178">iferror(index(Schedule!F:F,match(concat(H178,"Y"),Schedule!E:E&amp;Schedule!G:G,0)),index(Schedule!E:E,match(concat(H178,"Y"),Schedule!F:F&amp;Schedule!G:G,0)))</f>
        <v>NYK</v>
      </c>
    </row>
    <row r="179">
      <c r="A179" s="93" t="s">
        <v>44</v>
      </c>
      <c r="B179" s="93" t="s">
        <v>598</v>
      </c>
      <c r="C179" s="94">
        <v>3000.0</v>
      </c>
      <c r="D179" s="93" t="s">
        <v>1415</v>
      </c>
      <c r="E179" s="93">
        <v>8.3</v>
      </c>
      <c r="F179" s="93" t="s">
        <v>566</v>
      </c>
      <c r="G179" s="87" t="str">
        <f t="array" ref="G179">if((countif(Ghosts!A:A,$B179)+countif(EPS!A:A,$B179))&gt;0,$B179,index(Index_of_Stuff!A:A,match($B179,Index_of_Stuff!B:B,0)))</f>
        <v>Justin Anderson</v>
      </c>
      <c r="H179" s="87" t="str">
        <f t="array" ref="H179">index(Index_of_Stuff!F:F,match($F179,Index_of_Stuff!G:G,0))</f>
        <v>PHI</v>
      </c>
      <c r="I179" s="87" t="str">
        <f t="array" ref="I179">iferror(index(Schedule!F:F,match(concat(H179,"Y"),Schedule!E:E&amp;Schedule!G:G,0)),index(Schedule!E:E,match(concat(H179,"Y"),Schedule!F:F&amp;Schedule!G:G,0)))</f>
        <v>UTA</v>
      </c>
    </row>
    <row r="180">
      <c r="A180" s="93" t="s">
        <v>40</v>
      </c>
      <c r="B180" s="93" t="s">
        <v>449</v>
      </c>
      <c r="C180" s="94">
        <v>5900.0</v>
      </c>
      <c r="D180" s="93" t="s">
        <v>1431</v>
      </c>
      <c r="E180" s="93">
        <v>28.9</v>
      </c>
      <c r="F180" s="93" t="s">
        <v>450</v>
      </c>
      <c r="G180" s="87" t="str">
        <f t="array" ref="G180">if((countif(Ghosts!A:A,$B180)+countif(EPS!A:A,$B180))&gt;0,$B180,index(Index_of_Stuff!A:A,match($B180,Index_of_Stuff!B:B,0)))</f>
        <v>Justin Holiday</v>
      </c>
      <c r="H180" s="87" t="str">
        <f t="array" ref="H180">index(Index_of_Stuff!F:F,match($F180,Index_of_Stuff!G:G,0))</f>
        <v>CHI</v>
      </c>
      <c r="I180" s="87" t="str">
        <f t="array" ref="I180">iferror(index(Schedule!F:F,match(concat(H180,"Y"),Schedule!E:E&amp;Schedule!G:G,0)),index(Schedule!E:E,match(concat(H180,"Y"),Schedule!F:F&amp;Schedule!G:G,0)))</f>
        <v>TOR</v>
      </c>
    </row>
    <row r="181">
      <c r="A181" s="93" t="s">
        <v>40</v>
      </c>
      <c r="B181" s="93" t="s">
        <v>556</v>
      </c>
      <c r="C181" s="94">
        <v>3000.0</v>
      </c>
      <c r="D181" s="93" t="s">
        <v>1353</v>
      </c>
      <c r="E181" s="93">
        <v>8.1</v>
      </c>
      <c r="F181" s="93" t="s">
        <v>512</v>
      </c>
      <c r="G181" s="87" t="str">
        <f t="array" ref="G181">if((countif(Ghosts!A:A,$B181)+countif(EPS!A:A,$B181))&gt;0,$B181,index(Index_of_Stuff!A:A,match($B181,Index_of_Stuff!B:B,0)))</f>
        <v>Justin Jackson</v>
      </c>
      <c r="H181" s="87" t="str">
        <f t="array" ref="H181">index(Index_of_Stuff!F:F,match($F181,Index_of_Stuff!G:G,0))</f>
        <v>SAC</v>
      </c>
      <c r="I181" s="87" t="str">
        <f t="array" ref="I181">iferror(index(Schedule!F:F,match(concat(H181,"Y"),Schedule!E:E&amp;Schedule!G:G,0)),index(Schedule!E:E,match(concat(H181,"Y"),Schedule!F:F&amp;Schedule!G:G,0)))</f>
        <v>OKC</v>
      </c>
    </row>
    <row r="182">
      <c r="A182" s="93" t="s">
        <v>31</v>
      </c>
      <c r="B182" s="93" t="s">
        <v>369</v>
      </c>
      <c r="C182" s="94">
        <v>6400.0</v>
      </c>
      <c r="D182" s="93" t="s">
        <v>1366</v>
      </c>
      <c r="E182" s="93">
        <v>32.2</v>
      </c>
      <c r="F182" s="93" t="s">
        <v>330</v>
      </c>
      <c r="G182" s="87" t="str">
        <f t="array" ref="G182">if((countif(Ghosts!A:A,$B182)+countif(EPS!A:A,$B182))&gt;0,$B182,index(Index_of_Stuff!A:A,match($B182,Index_of_Stuff!B:B,0)))</f>
        <v>Jusuf Nurkic</v>
      </c>
      <c r="H182" s="87" t="str">
        <f t="array" ref="H182">index(Index_of_Stuff!F:F,match($F182,Index_of_Stuff!G:G,0))</f>
        <v>POR</v>
      </c>
      <c r="I182" s="87" t="str">
        <f t="array" ref="I182">iferror(index(Schedule!F:F,match(concat(H182,"Y"),Schedule!E:E&amp;Schedule!G:G,0)),index(Schedule!E:E,match(concat(H182,"Y"),Schedule!F:F&amp;Schedule!G:G,0)))</f>
        <v>MEM</v>
      </c>
    </row>
    <row r="183">
      <c r="A183" s="93" t="s">
        <v>44</v>
      </c>
      <c r="B183" s="93" t="s">
        <v>395</v>
      </c>
      <c r="C183" s="94">
        <v>8000.0</v>
      </c>
      <c r="D183" s="93" t="s">
        <v>1461</v>
      </c>
      <c r="E183" s="93">
        <v>0.0</v>
      </c>
      <c r="F183" s="93" t="s">
        <v>644</v>
      </c>
      <c r="G183" s="87" t="str">
        <f t="array" ref="G183">if((countif(Ghosts!A:A,$B183)+countif(EPS!A:A,$B183))&gt;0,$B183,index(Index_of_Stuff!A:A,match($B183,Index_of_Stuff!B:B,0)))</f>
        <v>Kawhi Leonard</v>
      </c>
      <c r="H183" s="87" t="str">
        <f t="array" ref="H183">index(Index_of_Stuff!F:F,match($F183,Index_of_Stuff!G:G,0))</f>
        <v>SAS</v>
      </c>
      <c r="I183" s="87" t="str">
        <f t="array" ref="I183">iferror(index(Schedule!F:F,match(concat(H183,"Y"),Schedule!E:E&amp;Schedule!G:G,0)),index(Schedule!E:E,match(concat(H183,"Y"),Schedule!F:F&amp;Schedule!G:G,0)))</f>
        <v>LAC</v>
      </c>
    </row>
    <row r="184">
      <c r="A184" s="93" t="s">
        <v>27</v>
      </c>
      <c r="B184" s="93" t="s">
        <v>470</v>
      </c>
      <c r="C184" s="94">
        <v>3000.0</v>
      </c>
      <c r="D184" s="93" t="s">
        <v>1431</v>
      </c>
      <c r="E184" s="93">
        <v>9.2</v>
      </c>
      <c r="F184" s="93" t="s">
        <v>450</v>
      </c>
      <c r="G184" s="87" t="str">
        <f t="array" ref="G184">if((countif(Ghosts!A:A,$B184)+countif(EPS!A:A,$B184))&gt;0,$B184,index(Index_of_Stuff!A:A,match($B184,Index_of_Stuff!B:B,0)))</f>
        <v>Kay Felder</v>
      </c>
      <c r="H184" s="87" t="str">
        <f t="array" ref="H184">index(Index_of_Stuff!F:F,match($F184,Index_of_Stuff!G:G,0))</f>
        <v>CHI</v>
      </c>
      <c r="I184" s="87" t="str">
        <f t="array" ref="I184">iferror(index(Schedule!F:F,match(concat(H184,"Y"),Schedule!E:E&amp;Schedule!G:G,0)),index(Schedule!E:E,match(concat(H184,"Y"),Schedule!F:F&amp;Schedule!G:G,0)))</f>
        <v>TOR</v>
      </c>
    </row>
    <row r="185">
      <c r="A185" s="93" t="s">
        <v>27</v>
      </c>
      <c r="B185" s="93" t="s">
        <v>105</v>
      </c>
      <c r="C185" s="94">
        <v>7300.0</v>
      </c>
      <c r="D185" s="93" t="s">
        <v>1370</v>
      </c>
      <c r="E185" s="93">
        <v>37.1</v>
      </c>
      <c r="F185" s="93" t="s">
        <v>786</v>
      </c>
      <c r="G185" s="87" t="str">
        <f t="array" ref="G185">if((countif(Ghosts!A:A,$B185)+countif(EPS!A:A,$B185))&gt;0,$B185,index(Index_of_Stuff!A:A,match($B185,Index_of_Stuff!B:B,0)))</f>
        <v>Kemba Walker</v>
      </c>
      <c r="H185" s="87" t="str">
        <f t="array" ref="H185">index(Index_of_Stuff!F:F,match($F185,Index_of_Stuff!G:G,0))</f>
        <v>CHO</v>
      </c>
      <c r="I185" s="87" t="str">
        <f t="array" ref="I185">iferror(index(Schedule!F:F,match(concat(H185,"Y"),Schedule!E:E&amp;Schedule!G:G,0)),index(Schedule!E:E,match(concat(H185,"Y"),Schedule!F:F&amp;Schedule!G:G,0)))</f>
        <v>NYK</v>
      </c>
    </row>
    <row r="186">
      <c r="A186" s="93" t="s">
        <v>45</v>
      </c>
      <c r="B186" s="93" t="s">
        <v>501</v>
      </c>
      <c r="C186" s="94">
        <v>3500.0</v>
      </c>
      <c r="D186" s="93" t="s">
        <v>1374</v>
      </c>
      <c r="E186" s="93">
        <v>9.3</v>
      </c>
      <c r="F186" s="93" t="s">
        <v>493</v>
      </c>
      <c r="G186" s="87" t="str">
        <f t="array" ref="G186">if((countif(Ghosts!A:A,$B186)+countif(EPS!A:A,$B186))&gt;0,$B186,index(Index_of_Stuff!A:A,match($B186,Index_of_Stuff!B:B,0)))</f>
        <v>Kenneth Faried</v>
      </c>
      <c r="H186" s="87" t="str">
        <f t="array" ref="H186">index(Index_of_Stuff!F:F,match($F186,Index_of_Stuff!G:G,0))</f>
        <v>DEN</v>
      </c>
      <c r="I186" s="87" t="str">
        <f t="array" ref="I186">iferror(index(Schedule!F:F,match(concat(H186,"Y"),Schedule!E:E&amp;Schedule!G:G,0)),index(Schedule!E:E,match(concat(H186,"Y"),Schedule!F:F&amp;Schedule!G:G,0)))</f>
        <v>BRK</v>
      </c>
    </row>
    <row r="187">
      <c r="A187" s="93" t="s">
        <v>45</v>
      </c>
      <c r="B187" s="93" t="s">
        <v>143</v>
      </c>
      <c r="C187" s="94">
        <v>7500.0</v>
      </c>
      <c r="D187" s="93" t="s">
        <v>1357</v>
      </c>
      <c r="E187" s="93">
        <v>34.4</v>
      </c>
      <c r="F187" s="93" t="s">
        <v>38</v>
      </c>
      <c r="G187" s="87" t="str">
        <f t="array" ref="G187">if((countif(Ghosts!A:A,$B187)+countif(EPS!A:A,$B187))&gt;0,$B187,index(Index_of_Stuff!A:A,match($B187,Index_of_Stuff!B:B,0)))</f>
        <v>Kevin Love</v>
      </c>
      <c r="H187" s="87" t="str">
        <f t="array" ref="H187">index(Index_of_Stuff!F:F,match($F187,Index_of_Stuff!G:G,0))</f>
        <v>CLE</v>
      </c>
      <c r="I187" s="87" t="str">
        <f t="array" ref="I187">iferror(index(Schedule!F:F,match(concat(H187,"Y"),Schedule!E:E&amp;Schedule!G:G,0)),index(Schedule!E:E,match(concat(H187,"Y"),Schedule!F:F&amp;Schedule!G:G,0)))</f>
        <v>MIL</v>
      </c>
    </row>
    <row r="188">
      <c r="A188" s="93" t="s">
        <v>40</v>
      </c>
      <c r="B188" s="93" t="s">
        <v>568</v>
      </c>
      <c r="C188" s="94">
        <v>7000.0</v>
      </c>
      <c r="D188" s="93" t="s">
        <v>1357</v>
      </c>
      <c r="E188" s="93">
        <v>35.3</v>
      </c>
      <c r="F188" s="93" t="s">
        <v>565</v>
      </c>
      <c r="G188" s="87" t="str">
        <f t="array" ref="G188">if((countif(Ghosts!A:A,$B188)+countif(EPS!A:A,$B188))&gt;0,$B188,index(Index_of_Stuff!A:A,match($B188,Index_of_Stuff!B:B,0)))</f>
        <v>Khris Middleton</v>
      </c>
      <c r="H188" s="87" t="str">
        <f t="array" ref="H188">index(Index_of_Stuff!F:F,match($F188,Index_of_Stuff!G:G,0))</f>
        <v>MIL</v>
      </c>
      <c r="I188" s="87" t="str">
        <f t="array" ref="I188">iferror(index(Schedule!F:F,match(concat(H188,"Y"),Schedule!E:E&amp;Schedule!G:G,0)),index(Schedule!E:E,match(concat(H188,"Y"),Schedule!F:F&amp;Schedule!G:G,0)))</f>
        <v>CLE</v>
      </c>
    </row>
    <row r="189">
      <c r="A189" s="93" t="s">
        <v>28</v>
      </c>
      <c r="B189" s="93" t="s">
        <v>292</v>
      </c>
      <c r="C189" s="94">
        <v>3000.0</v>
      </c>
      <c r="D189" s="93" t="s">
        <v>1366</v>
      </c>
      <c r="E189" s="93">
        <v>0.0</v>
      </c>
      <c r="F189" s="93" t="s">
        <v>261</v>
      </c>
      <c r="G189" s="87" t="str">
        <f t="array" ref="G189">if((countif(Ghosts!A:A,$B189)+countif(EPS!A:A,$B189))&gt;0,$B189,index(Index_of_Stuff!A:A,match($B189,Index_of_Stuff!B:B,0)))</f>
        <v>Kobi Simmons</v>
      </c>
      <c r="H189" s="87" t="str">
        <f t="array" ref="H189">index(Index_of_Stuff!F:F,match($F189,Index_of_Stuff!G:G,0))</f>
        <v>MEM</v>
      </c>
      <c r="I189" s="87" t="str">
        <f t="array" ref="I189">iferror(index(Schedule!F:F,match(concat(H189,"Y"),Schedule!E:E&amp;Schedule!G:G,0)),index(Schedule!E:E,match(concat(H189,"Y"),Schedule!F:F&amp;Schedule!G:G,0)))</f>
        <v>POR</v>
      </c>
    </row>
    <row r="190">
      <c r="A190" s="93" t="s">
        <v>31</v>
      </c>
      <c r="B190" s="93" t="s">
        <v>557</v>
      </c>
      <c r="C190" s="94">
        <v>3500.0</v>
      </c>
      <c r="D190" s="93" t="s">
        <v>1353</v>
      </c>
      <c r="E190" s="93">
        <v>16.8</v>
      </c>
      <c r="F190" s="93" t="s">
        <v>512</v>
      </c>
      <c r="G190" s="87" t="str">
        <f t="array" ref="G190">if((countif(Ghosts!A:A,$B190)+countif(EPS!A:A,$B190))&gt;0,$B190,index(Index_of_Stuff!A:A,match($B190,Index_of_Stuff!B:B,0)))</f>
        <v>Kosta Koufos</v>
      </c>
      <c r="H190" s="87" t="str">
        <f t="array" ref="H190">index(Index_of_Stuff!F:F,match($F190,Index_of_Stuff!G:G,0))</f>
        <v>SAC</v>
      </c>
      <c r="I190" s="87" t="str">
        <f t="array" ref="I190">iferror(index(Schedule!F:F,match(concat(H190,"Y"),Schedule!E:E&amp;Schedule!G:G,0)),index(Schedule!E:E,match(concat(H190,"Y"),Schedule!F:F&amp;Schedule!G:G,0)))</f>
        <v>OKC</v>
      </c>
    </row>
    <row r="191">
      <c r="A191" s="93" t="s">
        <v>27</v>
      </c>
      <c r="B191" s="93" t="s">
        <v>456</v>
      </c>
      <c r="C191" s="94">
        <v>4700.0</v>
      </c>
      <c r="D191" s="93" t="s">
        <v>1431</v>
      </c>
      <c r="E191" s="93">
        <v>21.4</v>
      </c>
      <c r="F191" s="93" t="s">
        <v>450</v>
      </c>
      <c r="G191" s="87" t="str">
        <f t="array" ref="G191">if((countif(Ghosts!A:A,$B191)+countif(EPS!A:A,$B191))&gt;0,$B191,index(Index_of_Stuff!A:A,match($B191,Index_of_Stuff!B:B,0)))</f>
        <v>Kris Dunn</v>
      </c>
      <c r="H191" s="87" t="str">
        <f t="array" ref="H191">index(Index_of_Stuff!F:F,match($F191,Index_of_Stuff!G:G,0))</f>
        <v>CHI</v>
      </c>
      <c r="I191" s="87" t="str">
        <f t="array" ref="I191">iferror(index(Schedule!F:F,match(concat(H191,"Y"),Schedule!E:E&amp;Schedule!G:G,0)),index(Schedule!E:E,match(concat(H191,"Y"),Schedule!F:F&amp;Schedule!G:G,0)))</f>
        <v>TOR</v>
      </c>
    </row>
    <row r="192">
      <c r="A192" s="93" t="s">
        <v>45</v>
      </c>
      <c r="B192" s="93" t="s">
        <v>310</v>
      </c>
      <c r="C192" s="94">
        <v>9400.0</v>
      </c>
      <c r="D192" s="93" t="s">
        <v>1370</v>
      </c>
      <c r="E192" s="93">
        <v>46.8</v>
      </c>
      <c r="F192" s="93" t="s">
        <v>787</v>
      </c>
      <c r="G192" s="87" t="str">
        <f t="array" ref="G192">if((countif(Ghosts!A:A,$B192)+countif(EPS!A:A,$B192))&gt;0,$B192,index(Index_of_Stuff!A:A,match($B192,Index_of_Stuff!B:B,0)))</f>
        <v>Kristaps Porzingis</v>
      </c>
      <c r="H192" s="87" t="str">
        <f t="array" ref="H192">index(Index_of_Stuff!F:F,match($F192,Index_of_Stuff!G:G,0))</f>
        <v>NYK</v>
      </c>
      <c r="I192" s="87" t="str">
        <f t="array" ref="I192">iferror(index(Schedule!F:F,match(concat(H192,"Y"),Schedule!E:E&amp;Schedule!G:G,0)),index(Schedule!E:E,match(concat(H192,"Y"),Schedule!F:F&amp;Schedule!G:G,0)))</f>
        <v>CHO</v>
      </c>
    </row>
    <row r="193">
      <c r="A193" s="93" t="s">
        <v>40</v>
      </c>
      <c r="B193" s="93" t="s">
        <v>383</v>
      </c>
      <c r="C193" s="94">
        <v>4300.0</v>
      </c>
      <c r="D193" s="93" t="s">
        <v>1461</v>
      </c>
      <c r="E193" s="93">
        <v>22.3</v>
      </c>
      <c r="F193" s="93" t="s">
        <v>644</v>
      </c>
      <c r="G193" s="87" t="str">
        <f t="array" ref="G193">if((countif(Ghosts!A:A,$B193)+countif(EPS!A:A,$B193))&gt;0,$B193,index(Index_of_Stuff!A:A,match($B193,Index_of_Stuff!B:B,0)))</f>
        <v>Kyle Anderson</v>
      </c>
      <c r="H193" s="87" t="str">
        <f t="array" ref="H193">index(Index_of_Stuff!F:F,match($F193,Index_of_Stuff!G:G,0))</f>
        <v>SAS</v>
      </c>
      <c r="I193" s="87" t="str">
        <f t="array" ref="I193">iferror(index(Schedule!F:F,match(concat(H193,"Y"),Schedule!E:E&amp;Schedule!G:G,0)),index(Schedule!E:E,match(concat(H193,"Y"),Schedule!F:F&amp;Schedule!G:G,0)))</f>
        <v>LAC</v>
      </c>
    </row>
    <row r="194">
      <c r="A194" s="93" t="s">
        <v>40</v>
      </c>
      <c r="B194" s="93" t="s">
        <v>151</v>
      </c>
      <c r="C194" s="94">
        <v>3600.0</v>
      </c>
      <c r="D194" s="93" t="s">
        <v>1357</v>
      </c>
      <c r="E194" s="93">
        <v>17.4</v>
      </c>
      <c r="F194" s="93" t="s">
        <v>38</v>
      </c>
      <c r="G194" s="87" t="str">
        <f t="array" ref="G194">if((countif(Ghosts!A:A,$B194)+countif(EPS!A:A,$B194))&gt;0,$B194,index(Index_of_Stuff!A:A,match($B194,Index_of_Stuff!B:B,0)))</f>
        <v>Kyle Korver</v>
      </c>
      <c r="H194" s="87" t="str">
        <f t="array" ref="H194">index(Index_of_Stuff!F:F,match($F194,Index_of_Stuff!G:G,0))</f>
        <v>CLE</v>
      </c>
      <c r="I194" s="87" t="str">
        <f t="array" ref="I194">iferror(index(Schedule!F:F,match(concat(H194,"Y"),Schedule!E:E&amp;Schedule!G:G,0)),index(Schedule!E:E,match(concat(H194,"Y"),Schedule!F:F&amp;Schedule!G:G,0)))</f>
        <v>MIL</v>
      </c>
    </row>
    <row r="195">
      <c r="A195" s="93" t="s">
        <v>27</v>
      </c>
      <c r="B195" s="93" t="s">
        <v>401</v>
      </c>
      <c r="C195" s="94">
        <v>7200.0</v>
      </c>
      <c r="D195" s="93" t="s">
        <v>1431</v>
      </c>
      <c r="E195" s="93">
        <v>30.6</v>
      </c>
      <c r="F195" s="93" t="s">
        <v>399</v>
      </c>
      <c r="G195" s="87" t="str">
        <f t="array" ref="G195">if((countif(Ghosts!A:A,$B195)+countif(EPS!A:A,$B195))&gt;0,$B195,index(Index_of_Stuff!A:A,match($B195,Index_of_Stuff!B:B,0)))</f>
        <v>Kyle Lowry</v>
      </c>
      <c r="H195" s="87" t="str">
        <f t="array" ref="H195">index(Index_of_Stuff!F:F,match($F195,Index_of_Stuff!G:G,0))</f>
        <v>TOR</v>
      </c>
      <c r="I195" s="87" t="str">
        <f t="array" ref="I195">iferror(index(Schedule!F:F,match(concat(H195,"Y"),Schedule!E:E&amp;Schedule!G:G,0)),index(Schedule!E:E,match(concat(H195,"Y"),Schedule!F:F&amp;Schedule!G:G,0)))</f>
        <v>CHI</v>
      </c>
    </row>
    <row r="196">
      <c r="A196" s="93" t="s">
        <v>45</v>
      </c>
      <c r="B196" s="93" t="s">
        <v>317</v>
      </c>
      <c r="C196" s="94">
        <v>4000.0</v>
      </c>
      <c r="D196" s="93" t="s">
        <v>1370</v>
      </c>
      <c r="E196" s="93">
        <v>19.5</v>
      </c>
      <c r="F196" s="93" t="s">
        <v>787</v>
      </c>
      <c r="G196" s="87" t="str">
        <f t="array" ref="G196">if((countif(Ghosts!A:A,$B196)+countif(EPS!A:A,$B196))&gt;0,$B196,index(Index_of_Stuff!A:A,match($B196,Index_of_Stuff!B:B,0)))</f>
        <v>Kyle O'Quinn</v>
      </c>
      <c r="H196" s="87" t="str">
        <f t="array" ref="H196">index(Index_of_Stuff!F:F,match($F196,Index_of_Stuff!G:G,0))</f>
        <v>NYK</v>
      </c>
      <c r="I196" s="87" t="str">
        <f t="array" ref="I196">iferror(index(Schedule!F:F,match(concat(H196,"Y"),Schedule!E:E&amp;Schedule!G:G,0)),index(Schedule!E:E,match(concat(H196,"Y"),Schedule!F:F&amp;Schedule!G:G,0)))</f>
        <v>CHO</v>
      </c>
    </row>
    <row r="197">
      <c r="A197" s="93" t="s">
        <v>40</v>
      </c>
      <c r="B197" s="93" t="s">
        <v>343</v>
      </c>
      <c r="C197" s="94">
        <v>3000.0</v>
      </c>
      <c r="D197" s="93" t="s">
        <v>1353</v>
      </c>
      <c r="E197" s="93">
        <v>0.0</v>
      </c>
      <c r="F197" s="93" t="s">
        <v>329</v>
      </c>
      <c r="G197" s="87" t="str">
        <f t="array" ref="G197">if((countif(Ghosts!A:A,$B197)+countif(EPS!A:A,$B197))&gt;0,$B197,index(Index_of_Stuff!A:A,match($B197,Index_of_Stuff!B:B,0)))</f>
        <v>Kyle Singler</v>
      </c>
      <c r="H197" s="87" t="str">
        <f t="array" ref="H197">index(Index_of_Stuff!F:F,match($F197,Index_of_Stuff!G:G,0))</f>
        <v>OKC</v>
      </c>
      <c r="I197" s="87" t="str">
        <f t="array" ref="I197">iferror(index(Schedule!F:F,match(concat(H197,"Y"),Schedule!E:E&amp;Schedule!G:G,0)),index(Schedule!E:E,match(concat(H197,"Y"),Schedule!F:F&amp;Schedule!G:G,0)))</f>
        <v>SAC</v>
      </c>
    </row>
    <row r="198">
      <c r="A198" s="93" t="s">
        <v>45</v>
      </c>
      <c r="B198" s="93" t="s">
        <v>381</v>
      </c>
      <c r="C198" s="94">
        <v>8200.0</v>
      </c>
      <c r="D198" s="93" t="s">
        <v>1461</v>
      </c>
      <c r="E198" s="93">
        <v>40.2</v>
      </c>
      <c r="F198" s="93" t="s">
        <v>644</v>
      </c>
      <c r="G198" s="87" t="str">
        <f t="array" ref="G198">if((countif(Ghosts!A:A,$B198)+countif(EPS!A:A,$B198))&gt;0,$B198,index(Index_of_Stuff!A:A,match($B198,Index_of_Stuff!B:B,0)))</f>
        <v>LaMarcus Aldridge</v>
      </c>
      <c r="H198" s="87" t="str">
        <f t="array" ref="H198">index(Index_of_Stuff!F:F,match($F198,Index_of_Stuff!G:G,0))</f>
        <v>SAS</v>
      </c>
      <c r="I198" s="87" t="str">
        <f t="array" ref="I198">iferror(index(Schedule!F:F,match(concat(H198,"Y"),Schedule!E:E&amp;Schedule!G:G,0)),index(Schedule!E:E,match(concat(H198,"Y"),Schedule!F:F&amp;Schedule!G:G,0)))</f>
        <v>LAC</v>
      </c>
    </row>
    <row r="199">
      <c r="A199" s="93" t="s">
        <v>40</v>
      </c>
      <c r="B199" s="93" t="s">
        <v>217</v>
      </c>
      <c r="C199" s="94">
        <v>3200.0</v>
      </c>
      <c r="D199" s="93" t="s">
        <v>1363</v>
      </c>
      <c r="E199" s="93">
        <v>14.0</v>
      </c>
      <c r="F199" s="93" t="s">
        <v>204</v>
      </c>
      <c r="G199" s="87" t="str">
        <f t="array" ref="G199">if((countif(Ghosts!A:A,$B199)+countif(EPS!A:A,$B199))&gt;0,$B199,index(Index_of_Stuff!A:A,match($B199,Index_of_Stuff!B:B,0)))</f>
        <v>Lance Stephenson</v>
      </c>
      <c r="H199" s="87" t="str">
        <f t="array" ref="H199">index(Index_of_Stuff!F:F,match($F199,Index_of_Stuff!G:G,0))</f>
        <v>IND</v>
      </c>
      <c r="I199" s="87" t="str">
        <f t="array" ref="I199">iferror(index(Schedule!F:F,match(concat(H199,"Y"),Schedule!E:E&amp;Schedule!G:G,0)),index(Schedule!E:E,match(concat(H199,"Y"),Schedule!F:F&amp;Schedule!G:G,0)))</f>
        <v>NOP</v>
      </c>
    </row>
    <row r="200">
      <c r="A200" s="93" t="s">
        <v>44</v>
      </c>
      <c r="B200" s="93" t="s">
        <v>320</v>
      </c>
      <c r="C200" s="94">
        <v>3000.0</v>
      </c>
      <c r="D200" s="93" t="s">
        <v>1370</v>
      </c>
      <c r="E200" s="93">
        <v>7.3</v>
      </c>
      <c r="F200" s="93" t="s">
        <v>787</v>
      </c>
      <c r="G200" s="87" t="str">
        <f t="array" ref="G200">if((countif(Ghosts!A:A,$B200)+countif(EPS!A:A,$B200))&gt;0,$B200,index(Index_of_Stuff!A:A,match($B200,Index_of_Stuff!B:B,0)))</f>
        <v>Lance Thomas</v>
      </c>
      <c r="H200" s="87" t="str">
        <f t="array" ref="H200">index(Index_of_Stuff!F:F,match($F200,Index_of_Stuff!G:G,0))</f>
        <v>NYK</v>
      </c>
      <c r="I200" s="87" t="str">
        <f t="array" ref="I200">iferror(index(Schedule!F:F,match(concat(H200,"Y"),Schedule!E:E&amp;Schedule!G:G,0)),index(Schedule!E:E,match(concat(H200,"Y"),Schedule!F:F&amp;Schedule!G:G,0)))</f>
        <v>CHO</v>
      </c>
    </row>
    <row r="201">
      <c r="A201" s="93" t="s">
        <v>30</v>
      </c>
      <c r="B201" s="93" t="s">
        <v>452</v>
      </c>
      <c r="C201" s="94">
        <v>6300.0</v>
      </c>
      <c r="D201" s="93" t="s">
        <v>1431</v>
      </c>
      <c r="E201" s="93">
        <v>32.1</v>
      </c>
      <c r="F201" s="93" t="s">
        <v>450</v>
      </c>
      <c r="G201" s="87" t="str">
        <f t="array" ref="G201">if((countif(Ghosts!A:A,$B201)+countif(EPS!A:A,$B201))&gt;0,$B201,index(Index_of_Stuff!A:A,match($B201,Index_of_Stuff!B:B,0)))</f>
        <v>Lauri Markkanen</v>
      </c>
      <c r="H201" s="87" t="str">
        <f t="array" ref="H201">index(Index_of_Stuff!F:F,match($F201,Index_of_Stuff!G:G,0))</f>
        <v>CHI</v>
      </c>
      <c r="I201" s="87" t="str">
        <f t="array" ref="I201">iferror(index(Schedule!F:F,match(concat(H201,"Y"),Schedule!E:E&amp;Schedule!G:G,0)),index(Schedule!E:E,match(concat(H201,"Y"),Schedule!F:F&amp;Schedule!G:G,0)))</f>
        <v>TOR</v>
      </c>
    </row>
    <row r="202">
      <c r="A202" s="93" t="s">
        <v>44</v>
      </c>
      <c r="B202" s="93" t="s">
        <v>139</v>
      </c>
      <c r="C202" s="94">
        <v>11400.0</v>
      </c>
      <c r="D202" s="93" t="s">
        <v>1357</v>
      </c>
      <c r="E202" s="93">
        <v>56.5</v>
      </c>
      <c r="F202" s="93" t="s">
        <v>38</v>
      </c>
      <c r="G202" s="87" t="str">
        <f t="array" ref="G202">if((countif(Ghosts!A:A,$B202)+countif(EPS!A:A,$B202))&gt;0,$B202,index(Index_of_Stuff!A:A,match($B202,Index_of_Stuff!B:B,0)))</f>
        <v>LeBron James</v>
      </c>
      <c r="H202" s="87" t="str">
        <f t="array" ref="H202">index(Index_of_Stuff!F:F,match($F202,Index_of_Stuff!G:G,0))</f>
        <v>CLE</v>
      </c>
      <c r="I202" s="87" t="str">
        <f t="array" ref="I202">iferror(index(Schedule!F:F,match(concat(H202,"Y"),Schedule!E:E&amp;Schedule!G:G,0)),index(Schedule!E:E,match(concat(H202,"Y"),Schedule!F:F&amp;Schedule!G:G,0)))</f>
        <v>MIL</v>
      </c>
    </row>
    <row r="203">
      <c r="A203" s="93" t="s">
        <v>27</v>
      </c>
      <c r="B203" s="93" t="s">
        <v>166</v>
      </c>
      <c r="C203" s="94">
        <v>3000.0</v>
      </c>
      <c r="D203" s="93" t="s">
        <v>1357</v>
      </c>
      <c r="E203" s="93">
        <v>0.0</v>
      </c>
      <c r="F203" s="93" t="s">
        <v>38</v>
      </c>
      <c r="G203" s="87" t="str">
        <f t="array" ref="G203">if((countif(Ghosts!A:A,$B203)+countif(EPS!A:A,$B203))&gt;0,$B203,index(Index_of_Stuff!A:A,match($B203,Index_of_Stuff!B:B,0)))</f>
        <v>London Perrantes</v>
      </c>
      <c r="H203" s="87" t="str">
        <f t="array" ref="H203">index(Index_of_Stuff!F:F,match($F203,Index_of_Stuff!G:G,0))</f>
        <v>CLE</v>
      </c>
      <c r="I203" s="87" t="str">
        <f t="array" ref="I203">iferror(index(Schedule!F:F,match(concat(H203,"Y"),Schedule!E:E&amp;Schedule!G:G,0)),index(Schedule!E:E,match(concat(H203,"Y"),Schedule!F:F&amp;Schedule!G:G,0)))</f>
        <v>MIL</v>
      </c>
    </row>
    <row r="204">
      <c r="A204" s="93" t="s">
        <v>27</v>
      </c>
      <c r="B204" s="93" t="s">
        <v>414</v>
      </c>
      <c r="C204" s="94">
        <v>3000.0</v>
      </c>
      <c r="D204" s="93" t="s">
        <v>1431</v>
      </c>
      <c r="E204" s="93">
        <v>0.0</v>
      </c>
      <c r="F204" s="93" t="s">
        <v>399</v>
      </c>
      <c r="G204" s="87" t="str">
        <f t="array" ref="G204">if((countif(Ghosts!A:A,$B204)+countif(EPS!A:A,$B204))&gt;0,$B204,index(Index_of_Stuff!A:A,match($B204,Index_of_Stuff!B:B,0)))</f>
        <v>Lorenzo Brown</v>
      </c>
      <c r="H204" s="87" t="str">
        <f t="array" ref="H204">index(Index_of_Stuff!F:F,match($F204,Index_of_Stuff!G:G,0))</f>
        <v>TOR</v>
      </c>
      <c r="I204" s="87" t="str">
        <f t="array" ref="I204">iferror(index(Schedule!F:F,match(concat(H204,"Y"),Schedule!E:E&amp;Schedule!G:G,0)),index(Schedule!E:E,match(concat(H204,"Y"),Schedule!F:F&amp;Schedule!G:G,0)))</f>
        <v>CHI</v>
      </c>
    </row>
    <row r="205">
      <c r="A205" s="93" t="s">
        <v>58</v>
      </c>
      <c r="B205" s="93" t="s">
        <v>245</v>
      </c>
      <c r="C205" s="94">
        <v>5000.0</v>
      </c>
      <c r="D205" s="93" t="s">
        <v>1461</v>
      </c>
      <c r="E205" s="93">
        <v>23.0</v>
      </c>
      <c r="F205" s="93" t="s">
        <v>235</v>
      </c>
      <c r="G205" s="87" t="str">
        <f t="array" ref="G205">if((countif(Ghosts!A:A,$B205)+countif(EPS!A:A,$B205))&gt;0,$B205,index(Index_of_Stuff!A:A,match($B205,Index_of_Stuff!B:B,0)))</f>
        <v>Lou Williams</v>
      </c>
      <c r="H205" s="87" t="str">
        <f t="array" ref="H205">index(Index_of_Stuff!F:F,match($F205,Index_of_Stuff!G:G,0))</f>
        <v>LAC</v>
      </c>
      <c r="I205" s="87" t="str">
        <f t="array" ref="I205">iferror(index(Schedule!F:F,match(concat(H205,"Y"),Schedule!E:E&amp;Schedule!G:G,0)),index(Schedule!E:E,match(concat(H205,"Y"),Schedule!F:F&amp;Schedule!G:G,0)))</f>
        <v>SAS</v>
      </c>
    </row>
    <row r="206">
      <c r="A206" s="93" t="s">
        <v>31</v>
      </c>
      <c r="B206" s="93" t="s">
        <v>411</v>
      </c>
      <c r="C206" s="94">
        <v>3800.0</v>
      </c>
      <c r="D206" s="93" t="s">
        <v>1431</v>
      </c>
      <c r="E206" s="93">
        <v>20.5</v>
      </c>
      <c r="F206" s="93" t="s">
        <v>399</v>
      </c>
      <c r="G206" s="87" t="str">
        <f t="array" ref="G206">if((countif(Ghosts!A:A,$B206)+countif(EPS!A:A,$B206))&gt;0,$B206,index(Index_of_Stuff!A:A,match($B206,Index_of_Stuff!B:B,0)))</f>
        <v>Lucas Nogueira</v>
      </c>
      <c r="H206" s="87" t="str">
        <f t="array" ref="H206">index(Index_of_Stuff!F:F,match($F206,Index_of_Stuff!G:G,0))</f>
        <v>TOR</v>
      </c>
      <c r="I206" s="87" t="str">
        <f t="array" ref="I206">iferror(index(Schedule!F:F,match(concat(H206,"Y"),Schedule!E:E&amp;Schedule!G:G,0)),index(Schedule!E:E,match(concat(H206,"Y"),Schedule!F:F&amp;Schedule!G:G,0)))</f>
        <v>CHI</v>
      </c>
    </row>
    <row r="207">
      <c r="A207" s="93" t="s">
        <v>30</v>
      </c>
      <c r="B207" s="93" t="s">
        <v>324</v>
      </c>
      <c r="C207" s="94">
        <v>3000.0</v>
      </c>
      <c r="D207" s="93" t="s">
        <v>1370</v>
      </c>
      <c r="E207" s="93">
        <v>0.0</v>
      </c>
      <c r="F207" s="93" t="s">
        <v>787</v>
      </c>
      <c r="G207" s="87" t="str">
        <f t="array" ref="G207">if((countif(Ghosts!A:A,$B207)+countif(EPS!A:A,$B207))&gt;0,$B207,index(Index_of_Stuff!A:A,match($B207,Index_of_Stuff!B:B,0)))</f>
        <v>Luke Kornet</v>
      </c>
      <c r="H207" s="87" t="str">
        <f t="array" ref="H207">index(Index_of_Stuff!F:F,match($F207,Index_of_Stuff!G:G,0))</f>
        <v>NYK</v>
      </c>
      <c r="I207" s="87" t="str">
        <f t="array" ref="I207">iferror(index(Schedule!F:F,match(concat(H207,"Y"),Schedule!E:E&amp;Schedule!G:G,0)),index(Schedule!E:E,match(concat(H207,"Y"),Schedule!F:F&amp;Schedule!G:G,0)))</f>
        <v>CHO</v>
      </c>
    </row>
    <row r="208">
      <c r="A208" s="93" t="s">
        <v>40</v>
      </c>
      <c r="B208" s="93" t="s">
        <v>558</v>
      </c>
      <c r="C208" s="94">
        <v>3000.0</v>
      </c>
      <c r="D208" s="93" t="s">
        <v>1353</v>
      </c>
      <c r="E208" s="93">
        <v>8.3</v>
      </c>
      <c r="F208" s="93" t="s">
        <v>512</v>
      </c>
      <c r="G208" s="87" t="str">
        <f t="array" ref="G208">if((countif(Ghosts!A:A,$B208)+countif(EPS!A:A,$B208))&gt;0,$B208,index(Index_of_Stuff!A:A,match($B208,Index_of_Stuff!B:B,0)))</f>
        <v>Malachi Richardson</v>
      </c>
      <c r="H208" s="87" t="str">
        <f t="array" ref="H208">index(Index_of_Stuff!F:F,match($F208,Index_of_Stuff!G:G,0))</f>
        <v>SAC</v>
      </c>
      <c r="I208" s="87" t="str">
        <f t="array" ref="I208">iferror(index(Schedule!F:F,match(concat(H208,"Y"),Schedule!E:E&amp;Schedule!G:G,0)),index(Schedule!E:E,match(concat(H208,"Y"),Schedule!F:F&amp;Schedule!G:G,0)))</f>
        <v>OKC</v>
      </c>
    </row>
    <row r="209">
      <c r="A209" s="93" t="s">
        <v>58</v>
      </c>
      <c r="B209" s="93" t="s">
        <v>569</v>
      </c>
      <c r="C209" s="94">
        <v>5700.0</v>
      </c>
      <c r="D209" s="93" t="s">
        <v>1357</v>
      </c>
      <c r="E209" s="93">
        <v>27.8</v>
      </c>
      <c r="F209" s="93" t="s">
        <v>565</v>
      </c>
      <c r="G209" s="87" t="str">
        <f t="array" ref="G209">if((countif(Ghosts!A:A,$B209)+countif(EPS!A:A,$B209))&gt;0,$B209,index(Index_of_Stuff!A:A,match($B209,Index_of_Stuff!B:B,0)))</f>
        <v>Malcolm Brogdon</v>
      </c>
      <c r="H209" s="87" t="str">
        <f t="array" ref="H209">index(Index_of_Stuff!F:F,match($F209,Index_of_Stuff!G:G,0))</f>
        <v>MIL</v>
      </c>
      <c r="I209" s="87" t="str">
        <f t="array" ref="I209">iferror(index(Schedule!F:F,match(concat(H209,"Y"),Schedule!E:E&amp;Schedule!G:G,0)),index(Schedule!E:E,match(concat(H209,"Y"),Schedule!F:F&amp;Schedule!G:G,0)))</f>
        <v>CLE</v>
      </c>
    </row>
    <row r="210">
      <c r="A210" s="93" t="s">
        <v>30</v>
      </c>
      <c r="B210" s="93" t="s">
        <v>415</v>
      </c>
      <c r="C210" s="94">
        <v>3000.0</v>
      </c>
      <c r="D210" s="93" t="s">
        <v>1431</v>
      </c>
      <c r="E210" s="93">
        <v>0.0</v>
      </c>
      <c r="F210" s="93" t="s">
        <v>399</v>
      </c>
      <c r="G210" s="87" t="str">
        <f t="array" ref="G210">if((countif(Ghosts!A:A,$B210)+countif(EPS!A:A,$B210))&gt;0,$B210,index(Index_of_Stuff!A:A,match($B210,Index_of_Stuff!B:B,0)))</f>
        <v>Malcolm Miller</v>
      </c>
      <c r="H210" s="87" t="str">
        <f t="array" ref="H210">index(Index_of_Stuff!F:F,match($F210,Index_of_Stuff!G:G,0))</f>
        <v>TOR</v>
      </c>
      <c r="I210" s="87" t="str">
        <f t="array" ref="I210">iferror(index(Schedule!F:F,match(concat(H210,"Y"),Schedule!E:E&amp;Schedule!G:G,0)),index(Schedule!E:E,match(concat(H210,"Y"),Schedule!F:F&amp;Schedule!G:G,0)))</f>
        <v>CHI</v>
      </c>
    </row>
    <row r="211">
      <c r="A211" s="93" t="s">
        <v>28</v>
      </c>
      <c r="B211" s="93" t="s">
        <v>502</v>
      </c>
      <c r="C211" s="94">
        <v>3000.0</v>
      </c>
      <c r="D211" s="93" t="s">
        <v>1374</v>
      </c>
      <c r="E211" s="93">
        <v>5.2</v>
      </c>
      <c r="F211" s="93" t="s">
        <v>493</v>
      </c>
      <c r="G211" s="87" t="str">
        <f t="array" ref="G211">if((countif(Ghosts!A:A,$B211)+countif(EPS!A:A,$B211))&gt;0,$B211,index(Index_of_Stuff!A:A,match($B211,Index_of_Stuff!B:B,0)))</f>
        <v>Malik Beasley</v>
      </c>
      <c r="H211" s="87" t="str">
        <f t="array" ref="H211">index(Index_of_Stuff!F:F,match($F211,Index_of_Stuff!G:G,0))</f>
        <v>DEN</v>
      </c>
      <c r="I211" s="87" t="str">
        <f t="array" ref="I211">iferror(index(Schedule!F:F,match(concat(H211,"Y"),Schedule!E:E&amp;Schedule!G:G,0)),index(Schedule!E:E,match(concat(H211,"Y"),Schedule!F:F&amp;Schedule!G:G,0)))</f>
        <v>BRK</v>
      </c>
    </row>
    <row r="212">
      <c r="A212" s="93" t="s">
        <v>58</v>
      </c>
      <c r="B212" s="93" t="s">
        <v>118</v>
      </c>
      <c r="C212" s="94">
        <v>4200.0</v>
      </c>
      <c r="D212" s="93" t="s">
        <v>1370</v>
      </c>
      <c r="E212" s="93">
        <v>16.2</v>
      </c>
      <c r="F212" s="93" t="s">
        <v>786</v>
      </c>
      <c r="G212" s="87" t="str">
        <f t="array" ref="G212">if((countif(Ghosts!A:A,$B212)+countif(EPS!A:A,$B212))&gt;0,$B212,index(Index_of_Stuff!A:A,match($B212,Index_of_Stuff!B:B,0)))</f>
        <v>Malik Monk</v>
      </c>
      <c r="H212" s="87" t="str">
        <f t="array" ref="H212">index(Index_of_Stuff!F:F,match($F212,Index_of_Stuff!G:G,0))</f>
        <v>CHO</v>
      </c>
      <c r="I212" s="87" t="str">
        <f t="array" ref="I212">iferror(index(Schedule!F:F,match(concat(H212,"Y"),Schedule!E:E&amp;Schedule!G:G,0)),index(Schedule!E:E,match(concat(H212,"Y"),Schedule!F:F&amp;Schedule!G:G,0)))</f>
        <v>NYK</v>
      </c>
    </row>
    <row r="213">
      <c r="A213" s="93" t="s">
        <v>45</v>
      </c>
      <c r="B213" s="93" t="s">
        <v>130</v>
      </c>
      <c r="C213" s="94">
        <v>3000.0</v>
      </c>
      <c r="D213" s="93" t="s">
        <v>1370</v>
      </c>
      <c r="E213" s="93">
        <v>2.5</v>
      </c>
      <c r="F213" s="93" t="s">
        <v>786</v>
      </c>
      <c r="G213" s="87" t="str">
        <f t="array" ref="G213">if((countif(Ghosts!A:A,$B213)+countif(EPS!A:A,$B213))&gt;0,$B213,index(Index_of_Stuff!A:A,match($B213,Index_of_Stuff!B:B,0)))</f>
        <v>Mangok Mathiang</v>
      </c>
      <c r="H213" s="87" t="str">
        <f t="array" ref="H213">index(Index_of_Stuff!F:F,match($F213,Index_of_Stuff!G:G,0))</f>
        <v>CHO</v>
      </c>
      <c r="I213" s="87" t="str">
        <f t="array" ref="I213">iferror(index(Schedule!F:F,match(concat(H213,"Y"),Schedule!E:E&amp;Schedule!G:G,0)),index(Schedule!E:E,match(concat(H213,"Y"),Schedule!F:F&amp;Schedule!G:G,0)))</f>
        <v>NYK</v>
      </c>
    </row>
    <row r="214">
      <c r="A214" s="93" t="s">
        <v>40</v>
      </c>
      <c r="B214" s="93" t="s">
        <v>388</v>
      </c>
      <c r="C214" s="94">
        <v>3600.0</v>
      </c>
      <c r="D214" s="93" t="s">
        <v>1461</v>
      </c>
      <c r="E214" s="93">
        <v>15.8</v>
      </c>
      <c r="F214" s="93" t="s">
        <v>644</v>
      </c>
      <c r="G214" s="87" t="str">
        <f t="array" ref="G214">if((countif(Ghosts!A:A,$B214)+countif(EPS!A:A,$B214))&gt;0,$B214,index(Index_of_Stuff!A:A,match($B214,Index_of_Stuff!B:B,0)))</f>
        <v>Manu Ginobili</v>
      </c>
      <c r="H214" s="87" t="str">
        <f t="array" ref="H214">index(Index_of_Stuff!F:F,match($F214,Index_of_Stuff!G:G,0))</f>
        <v>SAS</v>
      </c>
      <c r="I214" s="87" t="str">
        <f t="array" ref="I214">iferror(index(Schedule!F:F,match(concat(H214,"Y"),Schedule!E:E&amp;Schedule!G:G,0)),index(Schedule!E:E,match(concat(H214,"Y"),Schedule!F:F&amp;Schedule!G:G,0)))</f>
        <v>LAC</v>
      </c>
    </row>
    <row r="215">
      <c r="A215" s="93" t="s">
        <v>31</v>
      </c>
      <c r="B215" s="93" t="s">
        <v>278</v>
      </c>
      <c r="C215" s="94">
        <v>7700.0</v>
      </c>
      <c r="D215" s="93" t="s">
        <v>1366</v>
      </c>
      <c r="E215" s="93">
        <v>40.5</v>
      </c>
      <c r="F215" s="93" t="s">
        <v>261</v>
      </c>
      <c r="G215" s="87" t="str">
        <f t="array" ref="G215">if((countif(Ghosts!A:A,$B215)+countif(EPS!A:A,$B215))&gt;0,$B215,index(Index_of_Stuff!A:A,match($B215,Index_of_Stuff!B:B,0)))</f>
        <v>Marc Gasol</v>
      </c>
      <c r="H215" s="87" t="str">
        <f t="array" ref="H215">index(Index_of_Stuff!F:F,match($F215,Index_of_Stuff!G:G,0))</f>
        <v>MEM</v>
      </c>
      <c r="I215" s="87" t="str">
        <f t="array" ref="I215">iferror(index(Schedule!F:F,match(concat(H215,"Y"),Schedule!E:E&amp;Schedule!G:G,0)),index(Schedule!E:E,match(concat(H215,"Y"),Schedule!F:F&amp;Schedule!G:G,0)))</f>
        <v>POR</v>
      </c>
    </row>
    <row r="216">
      <c r="A216" s="93" t="s">
        <v>31</v>
      </c>
      <c r="B216" s="93" t="s">
        <v>436</v>
      </c>
      <c r="C216" s="94">
        <v>5500.0</v>
      </c>
      <c r="D216" s="93" t="s">
        <v>1345</v>
      </c>
      <c r="E216" s="93">
        <v>29.3</v>
      </c>
      <c r="F216" s="93" t="s">
        <v>400</v>
      </c>
      <c r="G216" s="87" t="str">
        <f t="array" ref="G216">if((countif(Ghosts!A:A,$B216)+countif(EPS!A:A,$B216))&gt;0,$B216,index(Index_of_Stuff!A:A,match($B216,Index_of_Stuff!B:B,0)))</f>
        <v>Marcin Gortat</v>
      </c>
      <c r="H216" s="87" t="str">
        <f t="array" ref="H216">index(Index_of_Stuff!F:F,match($F216,Index_of_Stuff!G:G,0))</f>
        <v>WAS</v>
      </c>
      <c r="I216" s="87" t="str">
        <f t="array" ref="I216">iferror(index(Schedule!F:F,match(concat(H216,"Y"),Schedule!E:E&amp;Schedule!G:G,0)),index(Schedule!E:E,match(concat(H216,"Y"),Schedule!F:F&amp;Schedule!G:G,0)))</f>
        <v>DAL</v>
      </c>
    </row>
    <row r="217">
      <c r="A217" s="93" t="s">
        <v>27</v>
      </c>
      <c r="B217" s="93" t="s">
        <v>132</v>
      </c>
      <c r="C217" s="94">
        <v>3000.0</v>
      </c>
      <c r="D217" s="93" t="s">
        <v>1370</v>
      </c>
      <c r="E217" s="93">
        <v>2.5</v>
      </c>
      <c r="F217" s="93" t="s">
        <v>786</v>
      </c>
      <c r="G217" s="87" t="str">
        <f t="array" ref="G217">if((countif(Ghosts!A:A,$B217)+countif(EPS!A:A,$B217))&gt;0,$B217,index(Index_of_Stuff!A:A,match($B217,Index_of_Stuff!B:B,0)))</f>
        <v>Marcus Paige</v>
      </c>
      <c r="H217" s="87" t="str">
        <f t="array" ref="H217">index(Index_of_Stuff!F:F,match($F217,Index_of_Stuff!G:G,0))</f>
        <v>CHO</v>
      </c>
      <c r="I217" s="87" t="str">
        <f t="array" ref="I217">iferror(index(Schedule!F:F,match(concat(H217,"Y"),Schedule!E:E&amp;Schedule!G:G,0)),index(Schedule!E:E,match(concat(H217,"Y"),Schedule!F:F&amp;Schedule!G:G,0)))</f>
        <v>NYK</v>
      </c>
    </row>
    <row r="218">
      <c r="A218" s="93" t="s">
        <v>27</v>
      </c>
      <c r="B218" s="93" t="s">
        <v>284</v>
      </c>
      <c r="C218" s="94">
        <v>3800.0</v>
      </c>
      <c r="D218" s="93" t="s">
        <v>1366</v>
      </c>
      <c r="E218" s="93">
        <v>19.3</v>
      </c>
      <c r="F218" s="93" t="s">
        <v>261</v>
      </c>
      <c r="G218" s="87" t="str">
        <f t="array" ref="G218">if((countif(Ghosts!A:A,$B218)+countif(EPS!A:A,$B218))&gt;0,$B218,index(Index_of_Stuff!A:A,match($B218,Index_of_Stuff!B:B,0)))</f>
        <v>Mario Chalmers</v>
      </c>
      <c r="H218" s="87" t="str">
        <f t="array" ref="H218">index(Index_of_Stuff!F:F,match($F218,Index_of_Stuff!G:G,0))</f>
        <v>MEM</v>
      </c>
      <c r="I218" s="87" t="str">
        <f t="array" ref="I218">iferror(index(Schedule!F:F,match(concat(H218,"Y"),Schedule!E:E&amp;Schedule!G:G,0)),index(Schedule!E:E,match(concat(H218,"Y"),Schedule!F:F&amp;Schedule!G:G,0)))</f>
        <v>POR</v>
      </c>
    </row>
    <row r="219">
      <c r="A219" s="93" t="s">
        <v>58</v>
      </c>
      <c r="B219" s="93" t="s">
        <v>599</v>
      </c>
      <c r="C219" s="94">
        <v>4000.0</v>
      </c>
      <c r="D219" s="93" t="s">
        <v>1415</v>
      </c>
      <c r="E219" s="93">
        <v>12.4</v>
      </c>
      <c r="F219" s="93" t="s">
        <v>566</v>
      </c>
      <c r="G219" s="87" t="str">
        <f t="array" ref="G219">if((countif(Ghosts!A:A,$B219)+countif(EPS!A:A,$B219))&gt;0,$B219,index(Index_of_Stuff!A:A,match($B219,Index_of_Stuff!B:B,0)))</f>
        <v>Markelle Fultz</v>
      </c>
      <c r="H219" s="87" t="str">
        <f t="array" ref="H219">index(Index_of_Stuff!F:F,match($F219,Index_of_Stuff!G:G,0))</f>
        <v>PHI</v>
      </c>
      <c r="I219" s="87" t="str">
        <f t="array" ref="I219">iferror(index(Schedule!F:F,match(concat(H219,"Y"),Schedule!E:E&amp;Schedule!G:G,0)),index(Schedule!E:E,match(concat(H219,"Y"),Schedule!F:F&amp;Schedule!G:G,0)))</f>
        <v>UTA</v>
      </c>
    </row>
    <row r="220">
      <c r="A220" s="93" t="s">
        <v>44</v>
      </c>
      <c r="B220" s="93" t="s">
        <v>440</v>
      </c>
      <c r="C220" s="94">
        <v>4700.0</v>
      </c>
      <c r="D220" s="93" t="s">
        <v>1345</v>
      </c>
      <c r="E220" s="93">
        <v>14.8</v>
      </c>
      <c r="F220" s="93" t="s">
        <v>400</v>
      </c>
      <c r="G220" s="87" t="str">
        <f t="array" ref="G220">if((countif(Ghosts!A:A,$B220)+countif(EPS!A:A,$B220))&gt;0,$B220,index(Index_of_Stuff!A:A,match($B220,Index_of_Stuff!B:B,0)))</f>
        <v>Markieff Morris</v>
      </c>
      <c r="H220" s="87" t="str">
        <f t="array" ref="H220">index(Index_of_Stuff!F:F,match($F220,Index_of_Stuff!G:G,0))</f>
        <v>WAS</v>
      </c>
      <c r="I220" s="87" t="str">
        <f t="array" ref="I220">iferror(index(Schedule!F:F,match(concat(H220,"Y"),Schedule!E:E&amp;Schedule!G:G,0)),index(Schedule!E:E,match(concat(H220,"Y"),Schedule!F:F&amp;Schedule!G:G,0)))</f>
        <v>DAL</v>
      </c>
    </row>
    <row r="221">
      <c r="A221" s="93" t="s">
        <v>44</v>
      </c>
      <c r="B221" s="93" t="s">
        <v>114</v>
      </c>
      <c r="C221" s="94">
        <v>3900.0</v>
      </c>
      <c r="D221" s="93" t="s">
        <v>1370</v>
      </c>
      <c r="E221" s="93">
        <v>17.9</v>
      </c>
      <c r="F221" s="93" t="s">
        <v>786</v>
      </c>
      <c r="G221" s="87" t="str">
        <f t="array" ref="G221">if((countif(Ghosts!A:A,$B221)+countif(EPS!A:A,$B221))&gt;0,$B221,index(Index_of_Stuff!A:A,match($B221,Index_of_Stuff!B:B,0)))</f>
        <v>Marvin Williams</v>
      </c>
      <c r="H221" s="87" t="str">
        <f t="array" ref="H221">index(Index_of_Stuff!F:F,match($F221,Index_of_Stuff!G:G,0))</f>
        <v>CHO</v>
      </c>
      <c r="I221" s="87" t="str">
        <f t="array" ref="I221">iferror(index(Schedule!F:F,match(concat(H221,"Y"),Schedule!E:E&amp;Schedule!G:G,0)),index(Schedule!E:E,match(concat(H221,"Y"),Schedule!F:F&amp;Schedule!G:G,0)))</f>
        <v>NYK</v>
      </c>
    </row>
    <row r="222">
      <c r="A222" s="93" t="s">
        <v>45</v>
      </c>
      <c r="B222" s="93" t="s">
        <v>500</v>
      </c>
      <c r="C222" s="94">
        <v>3800.0</v>
      </c>
      <c r="D222" s="93" t="s">
        <v>1374</v>
      </c>
      <c r="E222" s="93">
        <v>16.8</v>
      </c>
      <c r="F222" s="93" t="s">
        <v>493</v>
      </c>
      <c r="G222" s="87" t="str">
        <f t="array" ref="G222">if((countif(Ghosts!A:A,$B222)+countif(EPS!A:A,$B222))&gt;0,$B222,index(Index_of_Stuff!A:A,match($B222,Index_of_Stuff!B:B,0)))</f>
        <v>Mason Plumlee</v>
      </c>
      <c r="H222" s="87" t="str">
        <f t="array" ref="H222">index(Index_of_Stuff!F:F,match($F222,Index_of_Stuff!G:G,0))</f>
        <v>DEN</v>
      </c>
      <c r="I222" s="87" t="str">
        <f t="array" ref="I222">iferror(index(Schedule!F:F,match(concat(H222,"Y"),Schedule!E:E&amp;Schedule!G:G,0)),index(Schedule!E:E,match(concat(H222,"Y"),Schedule!F:F&amp;Schedule!G:G,0)))</f>
        <v>BRK</v>
      </c>
    </row>
    <row r="223">
      <c r="A223" s="93" t="s">
        <v>30</v>
      </c>
      <c r="B223" s="93" t="s">
        <v>396</v>
      </c>
      <c r="C223" s="94">
        <v>3000.0</v>
      </c>
      <c r="D223" s="93" t="s">
        <v>1461</v>
      </c>
      <c r="E223" s="93">
        <v>0.0</v>
      </c>
      <c r="F223" s="93" t="s">
        <v>644</v>
      </c>
      <c r="G223" s="87" t="str">
        <f t="array" ref="G223">if((countif(Ghosts!A:A,$B223)+countif(EPS!A:A,$B223))&gt;0,$B223,index(Index_of_Stuff!A:A,match($B223,Index_of_Stuff!B:B,0)))</f>
        <v>Matt Costello</v>
      </c>
      <c r="H223" s="87" t="str">
        <f t="array" ref="H223">index(Index_of_Stuff!F:F,match($F223,Index_of_Stuff!G:G,0))</f>
        <v>SAS</v>
      </c>
      <c r="I223" s="87" t="str">
        <f t="array" ref="I223">iferror(index(Schedule!F:F,match(concat(H223,"Y"),Schedule!E:E&amp;Schedule!G:G,0)),index(Schedule!E:E,match(concat(H223,"Y"),Schedule!F:F&amp;Schedule!G:G,0)))</f>
        <v>LAC</v>
      </c>
    </row>
    <row r="224">
      <c r="A224" s="93" t="s">
        <v>58</v>
      </c>
      <c r="B224" s="93" t="s">
        <v>572</v>
      </c>
      <c r="C224" s="94">
        <v>3200.0</v>
      </c>
      <c r="D224" s="93" t="s">
        <v>1357</v>
      </c>
      <c r="E224" s="93">
        <v>12.9</v>
      </c>
      <c r="F224" s="93" t="s">
        <v>565</v>
      </c>
      <c r="G224" s="87" t="str">
        <f t="array" ref="G224">if((countif(Ghosts!A:A,$B224)+countif(EPS!A:A,$B224))&gt;0,$B224,index(Index_of_Stuff!A:A,match($B224,Index_of_Stuff!B:B,0)))</f>
        <v>Matthew Dellavedova</v>
      </c>
      <c r="H224" s="87" t="str">
        <f t="array" ref="H224">index(Index_of_Stuff!F:F,match($F224,Index_of_Stuff!G:G,0))</f>
        <v>MIL</v>
      </c>
      <c r="I224" s="87" t="str">
        <f t="array" ref="I224">iferror(index(Schedule!F:F,match(concat(H224,"Y"),Schedule!E:E&amp;Schedule!G:G,0)),index(Schedule!E:E,match(concat(H224,"Y"),Schedule!F:F&amp;Schedule!G:G,0)))</f>
        <v>CLE</v>
      </c>
    </row>
    <row r="225">
      <c r="A225" s="93" t="s">
        <v>44</v>
      </c>
      <c r="B225" s="93" t="s">
        <v>367</v>
      </c>
      <c r="C225" s="94">
        <v>3700.0</v>
      </c>
      <c r="D225" s="93" t="s">
        <v>1366</v>
      </c>
      <c r="E225" s="93">
        <v>17.8</v>
      </c>
      <c r="F225" s="93" t="s">
        <v>330</v>
      </c>
      <c r="G225" s="87" t="str">
        <f t="array" ref="G225">if((countif(Ghosts!A:A,$B225)+countif(EPS!A:A,$B225))&gt;0,$B225,index(Index_of_Stuff!A:A,match($B225,Index_of_Stuff!B:B,0)))</f>
        <v>Maurice Harkless</v>
      </c>
      <c r="H225" s="87" t="str">
        <f t="array" ref="H225">index(Index_of_Stuff!F:F,match($F225,Index_of_Stuff!G:G,0))</f>
        <v>POR</v>
      </c>
      <c r="I225" s="87" t="str">
        <f t="array" ref="I225">iferror(index(Schedule!F:F,match(concat(H225,"Y"),Schedule!E:E&amp;Schedule!G:G,0)),index(Schedule!E:E,match(concat(H225,"Y"),Schedule!F:F&amp;Schedule!G:G,0)))</f>
        <v>MEM</v>
      </c>
    </row>
    <row r="226">
      <c r="A226" s="93" t="s">
        <v>30</v>
      </c>
      <c r="B226" s="93" t="s">
        <v>490</v>
      </c>
      <c r="C226" s="94">
        <v>3000.0</v>
      </c>
      <c r="D226" s="93" t="s">
        <v>1345</v>
      </c>
      <c r="E226" s="93">
        <v>10.3</v>
      </c>
      <c r="F226" s="93" t="s">
        <v>475</v>
      </c>
      <c r="G226" s="87" t="str">
        <f t="array" ref="G226">if((countif(Ghosts!A:A,$B226)+countif(EPS!A:A,$B226))&gt;0,$B226,index(Index_of_Stuff!A:A,match($B226,Index_of_Stuff!B:B,0)))</f>
        <v>Maxi Kleber</v>
      </c>
      <c r="H226" s="87" t="str">
        <f t="array" ref="H226">index(Index_of_Stuff!F:F,match($F226,Index_of_Stuff!G:G,0))</f>
        <v>DAL</v>
      </c>
      <c r="I226" s="87" t="str">
        <f t="array" ref="I226">iferror(index(Schedule!F:F,match(concat(H226,"Y"),Schedule!E:E&amp;Schedule!G:G,0)),index(Schedule!E:E,match(concat(H226,"Y"),Schedule!F:F&amp;Schedule!G:G,0)))</f>
        <v>WAS</v>
      </c>
    </row>
    <row r="227">
      <c r="A227" s="93" t="s">
        <v>45</v>
      </c>
      <c r="B227" s="93" t="s">
        <v>379</v>
      </c>
      <c r="C227" s="94">
        <v>3000.0</v>
      </c>
      <c r="D227" s="93" t="s">
        <v>1366</v>
      </c>
      <c r="E227" s="93">
        <v>10.3</v>
      </c>
      <c r="F227" s="93" t="s">
        <v>330</v>
      </c>
      <c r="G227" s="87" t="str">
        <f t="array" ref="G227">if((countif(Ghosts!A:A,$B227)+countif(EPS!A:A,$B227))&gt;0,$B227,index(Index_of_Stuff!A:A,match($B227,Index_of_Stuff!B:B,0)))</f>
        <v>Meyers Leonard</v>
      </c>
      <c r="H227" s="87" t="str">
        <f t="array" ref="H227">index(Index_of_Stuff!F:F,match($F227,Index_of_Stuff!G:G,0))</f>
        <v>POR</v>
      </c>
      <c r="I227" s="87" t="str">
        <f t="array" ref="I227">iferror(index(Schedule!F:F,match(concat(H227,"Y"),Schedule!E:E&amp;Schedule!G:G,0)),index(Schedule!E:E,match(concat(H227,"Y"),Schedule!F:F&amp;Schedule!G:G,0)))</f>
        <v>MEM</v>
      </c>
    </row>
    <row r="228">
      <c r="A228" s="93" t="s">
        <v>44</v>
      </c>
      <c r="B228" s="93" t="s">
        <v>318</v>
      </c>
      <c r="C228" s="94">
        <v>3500.0</v>
      </c>
      <c r="D228" s="93" t="s">
        <v>1370</v>
      </c>
      <c r="E228" s="93">
        <v>8.0</v>
      </c>
      <c r="F228" s="93" t="s">
        <v>787</v>
      </c>
      <c r="G228" s="87" t="str">
        <f t="array" ref="G228">if((countif(Ghosts!A:A,$B228)+countif(EPS!A:A,$B228))&gt;0,$B228,index(Index_of_Stuff!A:A,match($B228,Index_of_Stuff!B:B,0)))</f>
        <v>Michael Beasley</v>
      </c>
      <c r="H228" s="87" t="str">
        <f t="array" ref="H228">index(Index_of_Stuff!F:F,match($F228,Index_of_Stuff!G:G,0))</f>
        <v>NYK</v>
      </c>
      <c r="I228" s="87" t="str">
        <f t="array" ref="I228">iferror(index(Schedule!F:F,match(concat(H228,"Y"),Schedule!E:E&amp;Schedule!G:G,0)),index(Schedule!E:E,match(concat(H228,"Y"),Schedule!F:F&amp;Schedule!G:G,0)))</f>
        <v>CHO</v>
      </c>
    </row>
    <row r="229">
      <c r="A229" s="93" t="s">
        <v>27</v>
      </c>
      <c r="B229" s="93" t="s">
        <v>124</v>
      </c>
      <c r="C229" s="94">
        <v>3200.0</v>
      </c>
      <c r="D229" s="93" t="s">
        <v>1370</v>
      </c>
      <c r="E229" s="93">
        <v>6.8</v>
      </c>
      <c r="F229" s="93" t="s">
        <v>786</v>
      </c>
      <c r="G229" s="87" t="str">
        <f t="array" ref="G229">if((countif(Ghosts!A:A,$B229)+countif(EPS!A:A,$B229))&gt;0,$B229,index(Index_of_Stuff!A:A,match($B229,Index_of_Stuff!B:B,0)))</f>
        <v>Michael Carter-Williams</v>
      </c>
      <c r="H229" s="87" t="str">
        <f t="array" ref="H229">index(Index_of_Stuff!F:F,match($F229,Index_of_Stuff!G:G,0))</f>
        <v>CHO</v>
      </c>
      <c r="I229" s="87" t="str">
        <f t="array" ref="I229">iferror(index(Schedule!F:F,match(concat(H229,"Y"),Schedule!E:E&amp;Schedule!G:G,0)),index(Schedule!E:E,match(concat(H229,"Y"),Schedule!F:F&amp;Schedule!G:G,0)))</f>
        <v>NYK</v>
      </c>
    </row>
    <row r="230">
      <c r="A230" s="93" t="s">
        <v>29</v>
      </c>
      <c r="B230" s="93" t="s">
        <v>133</v>
      </c>
      <c r="C230" s="94">
        <v>4200.0</v>
      </c>
      <c r="D230" s="93" t="s">
        <v>1370</v>
      </c>
      <c r="E230" s="93">
        <v>12.1</v>
      </c>
      <c r="F230" s="93" t="s">
        <v>786</v>
      </c>
      <c r="G230" s="87" t="str">
        <f t="array" ref="G230">if((countif(Ghosts!A:A,$B230)+countif(EPS!A:A,$B230))&gt;0,$B230,index(Index_of_Stuff!A:A,match($B230,Index_of_Stuff!B:B,0)))</f>
        <v>Michael Kidd-Gilchrist</v>
      </c>
      <c r="H230" s="87" t="str">
        <f t="array" ref="H230">index(Index_of_Stuff!F:F,match($F230,Index_of_Stuff!G:G,0))</f>
        <v>CHO</v>
      </c>
      <c r="I230" s="87" t="str">
        <f t="array" ref="I230">iferror(index(Schedule!F:F,match(concat(H230,"Y"),Schedule!E:E&amp;Schedule!G:G,0)),index(Schedule!E:E,match(concat(H230,"Y"),Schedule!F:F&amp;Schedule!G:G,0)))</f>
        <v>NYK</v>
      </c>
    </row>
    <row r="231">
      <c r="A231" s="93" t="s">
        <v>27</v>
      </c>
      <c r="B231" s="93" t="s">
        <v>279</v>
      </c>
      <c r="C231" s="94">
        <v>7100.0</v>
      </c>
      <c r="D231" s="93" t="s">
        <v>1366</v>
      </c>
      <c r="E231" s="93">
        <v>30.8</v>
      </c>
      <c r="F231" s="93" t="s">
        <v>261</v>
      </c>
      <c r="G231" s="87" t="str">
        <f t="array" ref="G231">if((countif(Ghosts!A:A,$B231)+countif(EPS!A:A,$B231))&gt;0,$B231,index(Index_of_Stuff!A:A,match($B231,Index_of_Stuff!B:B,0)))</f>
        <v>Mike Conley</v>
      </c>
      <c r="H231" s="87" t="str">
        <f t="array" ref="H231">index(Index_of_Stuff!F:F,match($F231,Index_of_Stuff!G:G,0))</f>
        <v>MEM</v>
      </c>
      <c r="I231" s="87" t="str">
        <f t="array" ref="I231">iferror(index(Schedule!F:F,match(concat(H231,"Y"),Schedule!E:E&amp;Schedule!G:G,0)),index(Schedule!E:E,match(concat(H231,"Y"),Schedule!F:F&amp;Schedule!G:G,0)))</f>
        <v>POR</v>
      </c>
    </row>
    <row r="232">
      <c r="A232" s="93" t="s">
        <v>30</v>
      </c>
      <c r="B232" s="93" t="s">
        <v>438</v>
      </c>
      <c r="C232" s="94">
        <v>3500.0</v>
      </c>
      <c r="D232" s="93" t="s">
        <v>1345</v>
      </c>
      <c r="E232" s="93">
        <v>14.9</v>
      </c>
      <c r="F232" s="93" t="s">
        <v>400</v>
      </c>
      <c r="G232" s="87" t="str">
        <f t="array" ref="G232">if((countif(Ghosts!A:A,$B232)+countif(EPS!A:A,$B232))&gt;0,$B232,index(Index_of_Stuff!A:A,match($B232,Index_of_Stuff!B:B,0)))</f>
        <v>Mike Scott</v>
      </c>
      <c r="H232" s="87" t="str">
        <f t="array" ref="H232">index(Index_of_Stuff!F:F,match($F232,Index_of_Stuff!G:G,0))</f>
        <v>WAS</v>
      </c>
      <c r="I232" s="87" t="str">
        <f t="array" ref="I232">iferror(index(Schedule!F:F,match(concat(H232,"Y"),Schedule!E:E&amp;Schedule!G:G,0)),index(Schedule!E:E,match(concat(H232,"Y"),Schedule!F:F&amp;Schedule!G:G,0)))</f>
        <v>DAL</v>
      </c>
    </row>
    <row r="233">
      <c r="A233" s="93" t="s">
        <v>30</v>
      </c>
      <c r="B233" s="93" t="s">
        <v>446</v>
      </c>
      <c r="C233" s="94">
        <v>3000.0</v>
      </c>
      <c r="D233" s="93" t="s">
        <v>1345</v>
      </c>
      <c r="E233" s="93">
        <v>0.0</v>
      </c>
      <c r="F233" s="93" t="s">
        <v>400</v>
      </c>
      <c r="G233" s="87" t="str">
        <f t="array" ref="G233">if((countif(Ghosts!A:A,$B233)+countif(EPS!A:A,$B233))&gt;0,$B233,index(Index_of_Stuff!A:A,match($B233,Index_of_Stuff!B:B,0)))</f>
        <v>Mike Young</v>
      </c>
      <c r="H233" s="87" t="str">
        <f t="array" ref="H233">index(Index_of_Stuff!F:F,match($F233,Index_of_Stuff!G:G,0))</f>
        <v>WAS</v>
      </c>
      <c r="I233" s="87" t="str">
        <f t="array" ref="I233">iferror(index(Schedule!F:F,match(concat(H233,"Y"),Schedule!E:E&amp;Schedule!G:G,0)),index(Schedule!E:E,match(concat(H233,"Y"),Schedule!F:F&amp;Schedule!G:G,0)))</f>
        <v>DAL</v>
      </c>
    </row>
    <row r="234">
      <c r="A234" s="93" t="s">
        <v>58</v>
      </c>
      <c r="B234" s="93" t="s">
        <v>257</v>
      </c>
      <c r="C234" s="94">
        <v>4000.0</v>
      </c>
      <c r="D234" s="93" t="s">
        <v>1461</v>
      </c>
      <c r="E234" s="93">
        <v>13.1</v>
      </c>
      <c r="F234" s="93" t="s">
        <v>235</v>
      </c>
      <c r="G234" s="87" t="str">
        <f t="array" ref="G234">if((countif(Ghosts!A:A,$B234)+countif(EPS!A:A,$B234))&gt;0,$B234,index(Index_of_Stuff!A:A,match($B234,Index_of_Stuff!B:B,0)))</f>
        <v>Milos Teodosic</v>
      </c>
      <c r="H234" s="87" t="str">
        <f t="array" ref="H234">index(Index_of_Stuff!F:F,match($F234,Index_of_Stuff!G:G,0))</f>
        <v>LAC</v>
      </c>
      <c r="I234" s="87" t="str">
        <f t="array" ref="I234">iferror(index(Schedule!F:F,match(concat(H234,"Y"),Schedule!E:E&amp;Schedule!G:G,0)),index(Schedule!E:E,match(concat(H234,"Y"),Schedule!F:F&amp;Schedule!G:G,0)))</f>
        <v>SAS</v>
      </c>
    </row>
    <row r="235">
      <c r="A235" s="93" t="s">
        <v>29</v>
      </c>
      <c r="B235" s="93" t="s">
        <v>325</v>
      </c>
      <c r="C235" s="94">
        <v>3000.0</v>
      </c>
      <c r="D235" s="93" t="s">
        <v>1370</v>
      </c>
      <c r="E235" s="93">
        <v>0.0</v>
      </c>
      <c r="F235" s="93" t="s">
        <v>787</v>
      </c>
      <c r="G235" s="87" t="str">
        <f t="array" ref="G235">if((countif(Ghosts!A:A,$B235)+countif(EPS!A:A,$B235))&gt;0,$B235,index(Index_of_Stuff!A:A,match($B235,Index_of_Stuff!B:B,0)))</f>
        <v>Mindaugas Kuzminskas</v>
      </c>
      <c r="H235" s="87" t="str">
        <f t="array" ref="H235">index(Index_of_Stuff!F:F,match($F235,Index_of_Stuff!G:G,0))</f>
        <v>NYK</v>
      </c>
      <c r="I235" s="87" t="str">
        <f t="array" ref="I235">iferror(index(Schedule!F:F,match(concat(H235,"Y"),Schedule!E:E&amp;Schedule!G:G,0)),index(Schedule!E:E,match(concat(H235,"Y"),Schedule!F:F&amp;Schedule!G:G,0)))</f>
        <v>CHO</v>
      </c>
    </row>
    <row r="236">
      <c r="A236" s="93" t="s">
        <v>44</v>
      </c>
      <c r="B236" s="93" t="s">
        <v>573</v>
      </c>
      <c r="C236" s="94">
        <v>3000.0</v>
      </c>
      <c r="D236" s="93" t="s">
        <v>1357</v>
      </c>
      <c r="E236" s="93">
        <v>12.4</v>
      </c>
      <c r="F236" s="93" t="s">
        <v>565</v>
      </c>
      <c r="G236" s="87" t="str">
        <f t="array" ref="G236">if((countif(Ghosts!A:A,$B236)+countif(EPS!A:A,$B236))&gt;0,$B236,index(Index_of_Stuff!A:A,match($B236,Index_of_Stuff!B:B,0)))</f>
        <v>Mirza Teletovic</v>
      </c>
      <c r="H236" s="87" t="str">
        <f t="array" ref="H236">index(Index_of_Stuff!F:F,match($F236,Index_of_Stuff!G:G,0))</f>
        <v>MIL</v>
      </c>
      <c r="I236" s="87" t="str">
        <f t="array" ref="I236">iferror(index(Schedule!F:F,match(concat(H236,"Y"),Schedule!E:E&amp;Schedule!G:G,0)),index(Schedule!E:E,match(concat(H236,"Y"),Schedule!F:F&amp;Schedule!G:G,0)))</f>
        <v>CLE</v>
      </c>
    </row>
    <row r="237">
      <c r="A237" s="93" t="s">
        <v>27</v>
      </c>
      <c r="B237" s="93" t="s">
        <v>506</v>
      </c>
      <c r="C237" s="94">
        <v>3000.0</v>
      </c>
      <c r="D237" s="93" t="s">
        <v>1374</v>
      </c>
      <c r="E237" s="93">
        <v>0.0</v>
      </c>
      <c r="F237" s="93" t="s">
        <v>493</v>
      </c>
      <c r="G237" s="87" t="str">
        <f t="array" ref="G237">if((countif(Ghosts!A:A,$B237)+countif(EPS!A:A,$B237))&gt;0,$B237,index(Index_of_Stuff!A:A,match($B237,Index_of_Stuff!B:B,0)))</f>
        <v>Monte Morris</v>
      </c>
      <c r="H237" s="87" t="str">
        <f t="array" ref="H237">index(Index_of_Stuff!F:F,match($F237,Index_of_Stuff!G:G,0))</f>
        <v>DEN</v>
      </c>
      <c r="I237" s="87" t="str">
        <f t="array" ref="I237">iferror(index(Schedule!F:F,match(concat(H237,"Y"),Schedule!E:E&amp;Schedule!G:G,0)),index(Schedule!E:E,match(concat(H237,"Y"),Schedule!F:F&amp;Schedule!G:G,0)))</f>
        <v>BRK</v>
      </c>
    </row>
    <row r="238">
      <c r="A238" s="93" t="s">
        <v>45</v>
      </c>
      <c r="B238" s="93" t="s">
        <v>258</v>
      </c>
      <c r="C238" s="94">
        <v>3200.0</v>
      </c>
      <c r="D238" s="93" t="s">
        <v>1461</v>
      </c>
      <c r="E238" s="93">
        <v>8.9</v>
      </c>
      <c r="F238" s="93" t="s">
        <v>235</v>
      </c>
      <c r="G238" s="87" t="str">
        <f t="array" ref="G238">if((countif(Ghosts!A:A,$B238)+countif(EPS!A:A,$B238))&gt;0,$B238,index(Index_of_Stuff!A:A,match($B238,Index_of_Stuff!B:B,0)))</f>
        <v>Montrezl Harrell</v>
      </c>
      <c r="H238" s="87" t="str">
        <f t="array" ref="H238">index(Index_of_Stuff!F:F,match($F238,Index_of_Stuff!G:G,0))</f>
        <v>LAC</v>
      </c>
      <c r="I238" s="87" t="str">
        <f t="array" ref="I238">iferror(index(Schedule!F:F,match(concat(H238,"Y"),Schedule!E:E&amp;Schedule!G:G,0)),index(Schedule!E:E,match(concat(H238,"Y"),Schedule!F:F&amp;Schedule!G:G,0)))</f>
        <v>SAS</v>
      </c>
    </row>
    <row r="239">
      <c r="A239" s="93" t="s">
        <v>31</v>
      </c>
      <c r="B239" s="93" t="s">
        <v>210</v>
      </c>
      <c r="C239" s="94">
        <v>7100.0</v>
      </c>
      <c r="D239" s="93" t="s">
        <v>1363</v>
      </c>
      <c r="E239" s="93">
        <v>34.9</v>
      </c>
      <c r="F239" s="93" t="s">
        <v>204</v>
      </c>
      <c r="G239" s="87" t="str">
        <f t="array" ref="G239">if((countif(Ghosts!A:A,$B239)+countif(EPS!A:A,$B239))&gt;0,$B239,index(Index_of_Stuff!A:A,match($B239,Index_of_Stuff!B:B,0)))</f>
        <v>Myles Turner</v>
      </c>
      <c r="H239" s="87" t="str">
        <f t="array" ref="H239">index(Index_of_Stuff!F:F,match($F239,Index_of_Stuff!G:G,0))</f>
        <v>IND</v>
      </c>
      <c r="I239" s="87" t="str">
        <f t="array" ref="I239">iferror(index(Schedule!F:F,match(concat(H239,"Y"),Schedule!E:E&amp;Schedule!G:G,0)),index(Schedule!E:E,match(concat(H239,"Y"),Schedule!F:F&amp;Schedule!G:G,0)))</f>
        <v>NOP</v>
      </c>
    </row>
    <row r="240">
      <c r="A240" s="93" t="s">
        <v>27</v>
      </c>
      <c r="B240" s="93" t="s">
        <v>429</v>
      </c>
      <c r="C240" s="94">
        <v>3000.0</v>
      </c>
      <c r="D240" s="93" t="s">
        <v>1415</v>
      </c>
      <c r="E240" s="93">
        <v>0.0</v>
      </c>
      <c r="F240" s="93" t="s">
        <v>172</v>
      </c>
      <c r="G240" s="87" t="str">
        <f t="array" ref="G240">if((countif(Ghosts!A:A,$B240)+countif(EPS!A:A,$B240))&gt;0,$B240,index(Index_of_Stuff!A:A,match($B240,Index_of_Stuff!B:B,0)))</f>
        <v>Nate Wolters</v>
      </c>
      <c r="H240" s="87" t="str">
        <f t="array" ref="H240">index(Index_of_Stuff!F:F,match($F240,Index_of_Stuff!G:G,0))</f>
        <v>UTA</v>
      </c>
      <c r="I240" s="87" t="str">
        <f t="array" ref="I240">iferror(index(Schedule!F:F,match(concat(H240,"Y"),Schedule!E:E&amp;Schedule!G:G,0)),index(Schedule!E:E,match(concat(H240,"Y"),Schedule!F:F&amp;Schedule!G:G,0)))</f>
        <v>PHI</v>
      </c>
    </row>
    <row r="241">
      <c r="A241" s="93" t="s">
        <v>31</v>
      </c>
      <c r="B241" s="93" t="s">
        <v>481</v>
      </c>
      <c r="C241" s="94">
        <v>3500.0</v>
      </c>
      <c r="D241" s="93" t="s">
        <v>1345</v>
      </c>
      <c r="E241" s="93">
        <v>16.7</v>
      </c>
      <c r="F241" s="93" t="s">
        <v>475</v>
      </c>
      <c r="G241" s="87" t="str">
        <f t="array" ref="G241">if((countif(Ghosts!A:A,$B241)+countif(EPS!A:A,$B241))&gt;0,$B241,index(Index_of_Stuff!A:A,match($B241,Index_of_Stuff!B:B,0)))</f>
        <v>Nerlens Noel</v>
      </c>
      <c r="H241" s="87" t="str">
        <f t="array" ref="H241">index(Index_of_Stuff!F:F,match($F241,Index_of_Stuff!G:G,0))</f>
        <v>DAL</v>
      </c>
      <c r="I241" s="87" t="str">
        <f t="array" ref="I241">iferror(index(Schedule!F:F,match(concat(H241,"Y"),Schedule!E:E&amp;Schedule!G:G,0)),index(Schedule!E:E,match(concat(H241,"Y"),Schedule!F:F&amp;Schedule!G:G,0)))</f>
        <v>WAS</v>
      </c>
    </row>
    <row r="242">
      <c r="A242" s="93" t="s">
        <v>45</v>
      </c>
      <c r="B242" s="93" t="s">
        <v>344</v>
      </c>
      <c r="C242" s="94">
        <v>3000.0</v>
      </c>
      <c r="D242" s="93" t="s">
        <v>1353</v>
      </c>
      <c r="E242" s="93">
        <v>1.5</v>
      </c>
      <c r="F242" s="93" t="s">
        <v>329</v>
      </c>
      <c r="G242" s="87" t="str">
        <f t="array" ref="G242">if((countif(Ghosts!A:A,$B242)+countif(EPS!A:A,$B242))&gt;0,$B242,index(Index_of_Stuff!A:A,match($B242,Index_of_Stuff!B:B,0)))</f>
        <v>Nick Collison</v>
      </c>
      <c r="H242" s="87" t="str">
        <f t="array" ref="H242">index(Index_of_Stuff!F:F,match($F242,Index_of_Stuff!G:G,0))</f>
        <v>OKC</v>
      </c>
      <c r="I242" s="87" t="str">
        <f t="array" ref="I242">iferror(index(Schedule!F:F,match(concat(H242,"Y"),Schedule!E:E&amp;Schedule!G:G,0)),index(Schedule!E:E,match(concat(H242,"Y"),Schedule!F:F&amp;Schedule!G:G,0)))</f>
        <v>SAC</v>
      </c>
    </row>
    <row r="243">
      <c r="A243" s="93" t="s">
        <v>40</v>
      </c>
      <c r="B243" s="93" t="s">
        <v>137</v>
      </c>
      <c r="C243" s="94">
        <v>4000.0</v>
      </c>
      <c r="D243" s="93" t="s">
        <v>1370</v>
      </c>
      <c r="E243" s="93">
        <v>0.0</v>
      </c>
      <c r="F243" s="93" t="s">
        <v>786</v>
      </c>
      <c r="G243" s="87" t="str">
        <f t="array" ref="G243">if((countif(Ghosts!A:A,$B243)+countif(EPS!A:A,$B243))&gt;0,$B243,index(Index_of_Stuff!A:A,match($B243,Index_of_Stuff!B:B,0)))</f>
        <v>Nicolas Batum</v>
      </c>
      <c r="H243" s="87" t="str">
        <f t="array" ref="H243">index(Index_of_Stuff!F:F,match($F243,Index_of_Stuff!G:G,0))</f>
        <v>CHO</v>
      </c>
      <c r="I243" s="87" t="str">
        <f t="array" ref="I243">iferror(index(Schedule!F:F,match(concat(H243,"Y"),Schedule!E:E&amp;Schedule!G:G,0)),index(Schedule!E:E,match(concat(H243,"Y"),Schedule!F:F&amp;Schedule!G:G,0)))</f>
        <v>NYK</v>
      </c>
    </row>
    <row r="244">
      <c r="A244" s="93" t="s">
        <v>356</v>
      </c>
      <c r="B244" s="93" t="s">
        <v>600</v>
      </c>
      <c r="C244" s="94">
        <v>3000.0</v>
      </c>
      <c r="D244" s="93" t="s">
        <v>1415</v>
      </c>
      <c r="E244" s="93">
        <v>3.8</v>
      </c>
      <c r="F244" s="93" t="s">
        <v>566</v>
      </c>
      <c r="G244" s="87" t="str">
        <f t="array" ref="G244">if((countif(Ghosts!A:A,$B244)+countif(EPS!A:A,$B244))&gt;0,$B244,index(Index_of_Stuff!A:A,match($B244,Index_of_Stuff!B:B,0)))</f>
        <v>Nik Stauskas</v>
      </c>
      <c r="H244" s="87" t="str">
        <f t="array" ref="H244">index(Index_of_Stuff!F:F,match($F244,Index_of_Stuff!G:G,0))</f>
        <v>PHI</v>
      </c>
      <c r="I244" s="87" t="str">
        <f t="array" ref="I244">iferror(index(Schedule!F:F,match(concat(H244,"Y"),Schedule!E:E&amp;Schedule!G:G,0)),index(Schedule!E:E,match(concat(H244,"Y"),Schedule!F:F&amp;Schedule!G:G,0)))</f>
        <v>UTA</v>
      </c>
    </row>
    <row r="245">
      <c r="A245" s="93" t="s">
        <v>31</v>
      </c>
      <c r="B245" s="93" t="s">
        <v>494</v>
      </c>
      <c r="C245" s="94">
        <v>8500.0</v>
      </c>
      <c r="D245" s="93" t="s">
        <v>1374</v>
      </c>
      <c r="E245" s="93">
        <v>40.6</v>
      </c>
      <c r="F245" s="93" t="s">
        <v>493</v>
      </c>
      <c r="G245" s="87" t="str">
        <f t="array" ref="G245">if((countif(Ghosts!A:A,$B245)+countif(EPS!A:A,$B245))&gt;0,$B245,index(Index_of_Stuff!A:A,match($B245,Index_of_Stuff!B:B,0)))</f>
        <v>Nikola Jokic</v>
      </c>
      <c r="H245" s="87" t="str">
        <f t="array" ref="H245">index(Index_of_Stuff!F:F,match($F245,Index_of_Stuff!G:G,0))</f>
        <v>DEN</v>
      </c>
      <c r="I245" s="87" t="str">
        <f t="array" ref="I245">iferror(index(Schedule!F:F,match(concat(H245,"Y"),Schedule!E:E&amp;Schedule!G:G,0)),index(Schedule!E:E,match(concat(H245,"Y"),Schedule!F:F&amp;Schedule!G:G,0)))</f>
        <v>BRK</v>
      </c>
    </row>
    <row r="246">
      <c r="A246" s="93" t="s">
        <v>45</v>
      </c>
      <c r="B246" s="93" t="s">
        <v>471</v>
      </c>
      <c r="C246" s="94">
        <v>5000.0</v>
      </c>
      <c r="D246" s="93" t="s">
        <v>1431</v>
      </c>
      <c r="E246" s="93">
        <v>0.0</v>
      </c>
      <c r="F246" s="93" t="s">
        <v>450</v>
      </c>
      <c r="G246" s="87" t="str">
        <f t="array" ref="G246">if((countif(Ghosts!A:A,$B246)+countif(EPS!A:A,$B246))&gt;0,$B246,index(Index_of_Stuff!A:A,match($B246,Index_of_Stuff!B:B,0)))</f>
        <v>Nikola Mirotic</v>
      </c>
      <c r="H246" s="87" t="str">
        <f t="array" ref="H246">index(Index_of_Stuff!F:F,match($F246,Index_of_Stuff!G:G,0))</f>
        <v>CHI</v>
      </c>
      <c r="I246" s="87" t="str">
        <f t="array" ref="I246">iferror(index(Schedule!F:F,match(concat(H246,"Y"),Schedule!E:E&amp;Schedule!G:G,0)),index(Schedule!E:E,match(concat(H246,"Y"),Schedule!F:F&amp;Schedule!G:G,0)))</f>
        <v>TOR</v>
      </c>
    </row>
    <row r="247">
      <c r="A247" s="93" t="s">
        <v>45</v>
      </c>
      <c r="B247" s="93" t="s">
        <v>372</v>
      </c>
      <c r="C247" s="94">
        <v>3500.0</v>
      </c>
      <c r="D247" s="93" t="s">
        <v>1366</v>
      </c>
      <c r="E247" s="93">
        <v>8.6</v>
      </c>
      <c r="F247" s="93" t="s">
        <v>330</v>
      </c>
      <c r="G247" s="87" t="str">
        <f t="array" ref="G247">if((countif(Ghosts!A:A,$B247)+countif(EPS!A:A,$B247))&gt;0,$B247,index(Index_of_Stuff!A:A,match($B247,Index_of_Stuff!B:B,0)))</f>
        <v>Noah Vonleh</v>
      </c>
      <c r="H247" s="87" t="str">
        <f t="array" ref="H247">index(Index_of_Stuff!F:F,match($F247,Index_of_Stuff!G:G,0))</f>
        <v>POR</v>
      </c>
      <c r="I247" s="87" t="str">
        <f t="array" ref="I247">iferror(index(Schedule!F:F,match(concat(H247,"Y"),Schedule!E:E&amp;Schedule!G:G,0)),index(Schedule!E:E,match(concat(H247,"Y"),Schedule!F:F&amp;Schedule!G:G,0)))</f>
        <v>MEM</v>
      </c>
    </row>
    <row r="248">
      <c r="A248" s="93" t="s">
        <v>40</v>
      </c>
      <c r="B248" s="93" t="s">
        <v>403</v>
      </c>
      <c r="C248" s="94">
        <v>4000.0</v>
      </c>
      <c r="D248" s="93" t="s">
        <v>1431</v>
      </c>
      <c r="E248" s="93">
        <v>18.8</v>
      </c>
      <c r="F248" s="93" t="s">
        <v>399</v>
      </c>
      <c r="G248" s="87" t="str">
        <f t="array" ref="G248">if((countif(Ghosts!A:A,$B248)+countif(EPS!A:A,$B248))&gt;0,$B248,index(Index_of_Stuff!A:A,match($B248,Index_of_Stuff!B:B,0)))</f>
        <v>Norman Powell</v>
      </c>
      <c r="H248" s="87" t="str">
        <f t="array" ref="H248">index(Index_of_Stuff!F:F,match($F248,Index_of_Stuff!G:G,0))</f>
        <v>TOR</v>
      </c>
      <c r="I248" s="87" t="str">
        <f t="array" ref="I248">iferror(index(Schedule!F:F,match(concat(H248,"Y"),Schedule!E:E&amp;Schedule!G:G,0)),index(Schedule!E:E,match(concat(H248,"Y"),Schedule!F:F&amp;Schedule!G:G,0)))</f>
        <v>CHI</v>
      </c>
    </row>
    <row r="249">
      <c r="A249" s="93" t="s">
        <v>44</v>
      </c>
      <c r="B249" s="93" t="s">
        <v>408</v>
      </c>
      <c r="C249" s="94">
        <v>3000.0</v>
      </c>
      <c r="D249" s="93" t="s">
        <v>1431</v>
      </c>
      <c r="E249" s="93">
        <v>12.5</v>
      </c>
      <c r="F249" s="93" t="s">
        <v>399</v>
      </c>
      <c r="G249" s="87" t="str">
        <f t="array" ref="G249">if((countif(Ghosts!A:A,$B249)+countif(EPS!A:A,$B249))&gt;0,$B249,index(Index_of_Stuff!A:A,match($B249,Index_of_Stuff!B:B,0)))</f>
        <v>OG Anunoby</v>
      </c>
      <c r="H249" s="87" t="str">
        <f t="array" ref="H249">index(Index_of_Stuff!F:F,match($F249,Index_of_Stuff!G:G,0))</f>
        <v>TOR</v>
      </c>
      <c r="I249" s="87" t="str">
        <f t="array" ref="I249">iferror(index(Schedule!F:F,match(concat(H249,"Y"),Schedule!E:E&amp;Schedule!G:G,0)),index(Schedule!E:E,match(concat(H249,"Y"),Schedule!F:F&amp;Schedule!G:G,0)))</f>
        <v>CHI</v>
      </c>
    </row>
    <row r="250">
      <c r="A250" s="93" t="s">
        <v>31</v>
      </c>
      <c r="B250" s="93" t="s">
        <v>544</v>
      </c>
      <c r="C250" s="94">
        <v>3000.0</v>
      </c>
      <c r="D250" s="93" t="s">
        <v>1363</v>
      </c>
      <c r="E250" s="93">
        <v>0.0</v>
      </c>
      <c r="F250" s="93" t="s">
        <v>639</v>
      </c>
      <c r="G250" s="87" t="str">
        <f t="array" ref="G250">if((countif(Ghosts!A:A,$B250)+countif(EPS!A:A,$B250))&gt;0,$B250,index(Index_of_Stuff!A:A,match($B250,Index_of_Stuff!B:B,0)))</f>
        <v>Omer Asik</v>
      </c>
      <c r="H250" s="87" t="str">
        <f t="array" ref="H250">index(Index_of_Stuff!F:F,match($F250,Index_of_Stuff!G:G,0))</f>
        <v>NOP</v>
      </c>
      <c r="I250" s="87" t="str">
        <f t="array" ref="I250">iferror(index(Schedule!F:F,match(concat(H250,"Y"),Schedule!E:E&amp;Schedule!G:G,0)),index(Schedule!E:E,match(concat(H250,"Y"),Schedule!F:F&amp;Schedule!G:G,0)))</f>
        <v>IND</v>
      </c>
    </row>
    <row r="251">
      <c r="A251" s="93" t="s">
        <v>44</v>
      </c>
      <c r="B251" s="93" t="s">
        <v>434</v>
      </c>
      <c r="C251" s="94">
        <v>6700.0</v>
      </c>
      <c r="D251" s="93" t="s">
        <v>1345</v>
      </c>
      <c r="E251" s="93">
        <v>36.8</v>
      </c>
      <c r="F251" s="93" t="s">
        <v>400</v>
      </c>
      <c r="G251" s="87" t="str">
        <f t="array" ref="G251">if((countif(Ghosts!A:A,$B251)+countif(EPS!A:A,$B251))&gt;0,$B251,index(Index_of_Stuff!A:A,match($B251,Index_of_Stuff!B:B,0)))</f>
        <v>Otto Porter</v>
      </c>
      <c r="H251" s="87" t="str">
        <f t="array" ref="H251">index(Index_of_Stuff!F:F,match($F251,Index_of_Stuff!G:G,0))</f>
        <v>WAS</v>
      </c>
      <c r="I251" s="87" t="str">
        <f t="array" ref="I251">iferror(index(Schedule!F:F,match(concat(H251,"Y"),Schedule!E:E&amp;Schedule!G:G,0)),index(Schedule!E:E,match(concat(H251,"Y"),Schedule!F:F&amp;Schedule!G:G,0)))</f>
        <v>DAL</v>
      </c>
    </row>
    <row r="252">
      <c r="A252" s="93" t="s">
        <v>30</v>
      </c>
      <c r="B252" s="93" t="s">
        <v>407</v>
      </c>
      <c r="C252" s="94">
        <v>3900.0</v>
      </c>
      <c r="D252" s="93" t="s">
        <v>1431</v>
      </c>
      <c r="E252" s="93">
        <v>18.7</v>
      </c>
      <c r="F252" s="93" t="s">
        <v>399</v>
      </c>
      <c r="G252" s="87" t="str">
        <f t="array" ref="G252">if((countif(Ghosts!A:A,$B252)+countif(EPS!A:A,$B252))&gt;0,$B252,index(Index_of_Stuff!A:A,match($B252,Index_of_Stuff!B:B,0)))</f>
        <v>Pascal Siakam</v>
      </c>
      <c r="H252" s="87" t="str">
        <f t="array" ref="H252">index(Index_of_Stuff!F:F,match($F252,Index_of_Stuff!G:G,0))</f>
        <v>TOR</v>
      </c>
      <c r="I252" s="87" t="str">
        <f t="array" ref="I252">iferror(index(Schedule!F:F,match(concat(H252,"Y"),Schedule!E:E&amp;Schedule!G:G,0)),index(Schedule!E:E,match(concat(H252,"Y"),Schedule!F:F&amp;Schedule!G:G,0)))</f>
        <v>CHI</v>
      </c>
    </row>
    <row r="253">
      <c r="A253" s="93" t="s">
        <v>40</v>
      </c>
      <c r="B253" s="93" t="s">
        <v>370</v>
      </c>
      <c r="C253" s="94">
        <v>3000.0</v>
      </c>
      <c r="D253" s="93" t="s">
        <v>1366</v>
      </c>
      <c r="E253" s="93">
        <v>12.3</v>
      </c>
      <c r="F253" s="93" t="s">
        <v>330</v>
      </c>
      <c r="G253" s="87" t="str">
        <f t="array" ref="G253">if((countif(Ghosts!A:A,$B253)+countif(EPS!A:A,$B253))&gt;0,$B253,index(Index_of_Stuff!A:A,match($B253,Index_of_Stuff!B:B,0)))</f>
        <v>Pat Connaughton</v>
      </c>
      <c r="H253" s="87" t="str">
        <f t="array" ref="H253">index(Index_of_Stuff!F:F,match($F253,Index_of_Stuff!G:G,0))</f>
        <v>POR</v>
      </c>
      <c r="I253" s="87" t="str">
        <f t="array" ref="I253">iferror(index(Schedule!F:F,match(concat(H253,"Y"),Schedule!E:E&amp;Schedule!G:G,0)),index(Schedule!E:E,match(concat(H253,"Y"),Schedule!F:F&amp;Schedule!G:G,0)))</f>
        <v>MEM</v>
      </c>
    </row>
    <row r="254">
      <c r="A254" s="93" t="s">
        <v>58</v>
      </c>
      <c r="B254" s="93" t="s">
        <v>241</v>
      </c>
      <c r="C254" s="94">
        <v>5800.0</v>
      </c>
      <c r="D254" s="93" t="s">
        <v>1461</v>
      </c>
      <c r="E254" s="93">
        <v>27.9</v>
      </c>
      <c r="F254" s="93" t="s">
        <v>235</v>
      </c>
      <c r="G254" s="87" t="str">
        <f t="array" ref="G254">if((countif(Ghosts!A:A,$B254)+countif(EPS!A:A,$B254))&gt;0,$B254,index(Index_of_Stuff!A:A,match($B254,Index_of_Stuff!B:B,0)))</f>
        <v>Patrick Beverley</v>
      </c>
      <c r="H254" s="87" t="str">
        <f t="array" ref="H254">index(Index_of_Stuff!F:F,match($F254,Index_of_Stuff!G:G,0))</f>
        <v>LAC</v>
      </c>
      <c r="I254" s="87" t="str">
        <f t="array" ref="I254">iferror(index(Schedule!F:F,match(concat(H254,"Y"),Schedule!E:E&amp;Schedule!G:G,0)),index(Schedule!E:E,match(concat(H254,"Y"),Schedule!F:F&amp;Schedule!G:G,0)))</f>
        <v>SAS</v>
      </c>
    </row>
    <row r="255">
      <c r="A255" s="93" t="s">
        <v>45</v>
      </c>
      <c r="B255" s="93" t="s">
        <v>338</v>
      </c>
      <c r="C255" s="94">
        <v>3000.0</v>
      </c>
      <c r="D255" s="93" t="s">
        <v>1353</v>
      </c>
      <c r="E255" s="93">
        <v>7.5</v>
      </c>
      <c r="F255" s="93" t="s">
        <v>329</v>
      </c>
      <c r="G255" s="87" t="str">
        <f t="array" ref="G255">if((countif(Ghosts!A:A,$B255)+countif(EPS!A:A,$B255))&gt;0,$B255,index(Index_of_Stuff!A:A,match($B255,Index_of_Stuff!B:B,0)))</f>
        <v>Patrick Patterson</v>
      </c>
      <c r="H255" s="87" t="str">
        <f t="array" ref="H255">index(Index_of_Stuff!F:F,match($F255,Index_of_Stuff!G:G,0))</f>
        <v>OKC</v>
      </c>
      <c r="I255" s="87" t="str">
        <f t="array" ref="I255">iferror(index(Schedule!F:F,match(concat(H255,"Y"),Schedule!E:E&amp;Schedule!G:G,0)),index(Schedule!E:E,match(concat(H255,"Y"),Schedule!F:F&amp;Schedule!G:G,0)))</f>
        <v>SAC</v>
      </c>
    </row>
    <row r="256">
      <c r="A256" s="93" t="s">
        <v>45</v>
      </c>
      <c r="B256" s="93" t="s">
        <v>385</v>
      </c>
      <c r="C256" s="94">
        <v>5700.0</v>
      </c>
      <c r="D256" s="93" t="s">
        <v>1461</v>
      </c>
      <c r="E256" s="93">
        <v>28.0</v>
      </c>
      <c r="F256" s="93" t="s">
        <v>644</v>
      </c>
      <c r="G256" s="87" t="str">
        <f t="array" ref="G256">if((countif(Ghosts!A:A,$B256)+countif(EPS!A:A,$B256))&gt;0,$B256,index(Index_of_Stuff!A:A,match($B256,Index_of_Stuff!B:B,0)))</f>
        <v>Pau Gasol</v>
      </c>
      <c r="H256" s="87" t="str">
        <f t="array" ref="H256">index(Index_of_Stuff!F:F,match($F256,Index_of_Stuff!G:G,0))</f>
        <v>SAS</v>
      </c>
      <c r="I256" s="87" t="str">
        <f t="array" ref="I256">iferror(index(Schedule!F:F,match(concat(H256,"Y"),Schedule!E:E&amp;Schedule!G:G,0)),index(Schedule!E:E,match(concat(H256,"Y"),Schedule!F:F&amp;Schedule!G:G,0)))</f>
        <v>LAC</v>
      </c>
    </row>
    <row r="257">
      <c r="A257" s="93" t="s">
        <v>29</v>
      </c>
      <c r="B257" s="93" t="s">
        <v>328</v>
      </c>
      <c r="C257" s="94">
        <v>7400.0</v>
      </c>
      <c r="D257" s="93" t="s">
        <v>1353</v>
      </c>
      <c r="E257" s="93">
        <v>36.4</v>
      </c>
      <c r="F257" s="93" t="s">
        <v>329</v>
      </c>
      <c r="G257" s="87" t="str">
        <f t="array" ref="G257">if((countif(Ghosts!A:A,$B257)+countif(EPS!A:A,$B257))&gt;0,$B257,index(Index_of_Stuff!A:A,match($B257,Index_of_Stuff!B:B,0)))</f>
        <v>Paul George</v>
      </c>
      <c r="H257" s="87" t="str">
        <f t="array" ref="H257">index(Index_of_Stuff!F:F,match($F257,Index_of_Stuff!G:G,0))</f>
        <v>OKC</v>
      </c>
      <c r="I257" s="87" t="str">
        <f t="array" ref="I257">iferror(index(Schedule!F:F,match(concat(H257,"Y"),Schedule!E:E&amp;Schedule!G:G,0)),index(Schedule!E:E,match(concat(H257,"Y"),Schedule!F:F&amp;Schedule!G:G,0)))</f>
        <v>SAC</v>
      </c>
    </row>
    <row r="258">
      <c r="A258" s="93" t="s">
        <v>45</v>
      </c>
      <c r="B258" s="93" t="s">
        <v>495</v>
      </c>
      <c r="C258" s="94">
        <v>6800.0</v>
      </c>
      <c r="D258" s="93" t="s">
        <v>1374</v>
      </c>
      <c r="E258" s="93">
        <v>29.8</v>
      </c>
      <c r="F258" s="93" t="s">
        <v>493</v>
      </c>
      <c r="G258" s="87" t="str">
        <f t="array" ref="G258">if((countif(Ghosts!A:A,$B258)+countif(EPS!A:A,$B258))&gt;0,$B258,index(Index_of_Stuff!A:A,match($B258,Index_of_Stuff!B:B,0)))</f>
        <v>Paul Millsap</v>
      </c>
      <c r="H258" s="87" t="str">
        <f t="array" ref="H258">index(Index_of_Stuff!F:F,match($F258,Index_of_Stuff!G:G,0))</f>
        <v>DEN</v>
      </c>
      <c r="I258" s="87" t="str">
        <f t="array" ref="I258">iferror(index(Schedule!F:F,match(concat(H258,"Y"),Schedule!E:E&amp;Schedule!G:G,0)),index(Schedule!E:E,match(concat(H258,"Y"),Schedule!F:F&amp;Schedule!G:G,0)))</f>
        <v>BRK</v>
      </c>
    </row>
    <row r="259">
      <c r="A259" s="93" t="s">
        <v>44</v>
      </c>
      <c r="B259" s="93" t="s">
        <v>460</v>
      </c>
      <c r="C259" s="94">
        <v>3900.0</v>
      </c>
      <c r="D259" s="93" t="s">
        <v>1431</v>
      </c>
      <c r="E259" s="93">
        <v>14.7</v>
      </c>
      <c r="F259" s="93" t="s">
        <v>450</v>
      </c>
      <c r="G259" s="87" t="str">
        <f t="array" ref="G259">if((countif(Ghosts!A:A,$B259)+countif(EPS!A:A,$B259))&gt;0,$B259,index(Index_of_Stuff!A:A,match($B259,Index_of_Stuff!B:B,0)))</f>
        <v>Paul Zipser</v>
      </c>
      <c r="H259" s="87" t="str">
        <f t="array" ref="H259">index(Index_of_Stuff!F:F,match($F259,Index_of_Stuff!G:G,0))</f>
        <v>CHI</v>
      </c>
      <c r="I259" s="87" t="str">
        <f t="array" ref="I259">iferror(index(Schedule!F:F,match(concat(H259,"Y"),Schedule!E:E&amp;Schedule!G:G,0)),index(Schedule!E:E,match(concat(H259,"Y"),Schedule!F:F&amp;Schedule!G:G,0)))</f>
        <v>TOR</v>
      </c>
    </row>
    <row r="260">
      <c r="A260" s="93" t="s">
        <v>58</v>
      </c>
      <c r="B260" s="93" t="s">
        <v>345</v>
      </c>
      <c r="C260" s="94">
        <v>3000.0</v>
      </c>
      <c r="D260" s="93" t="s">
        <v>1353</v>
      </c>
      <c r="E260" s="93">
        <v>0.0</v>
      </c>
      <c r="F260" s="93" t="s">
        <v>329</v>
      </c>
      <c r="G260" s="87" t="str">
        <f t="array" ref="G260">if((countif(Ghosts!A:A,$B260)+countif(EPS!A:A,$B260))&gt;0,$B260,index(Index_of_Stuff!A:A,match($B260,Index_of_Stuff!B:B,0)))</f>
        <v>PJ Dozier</v>
      </c>
      <c r="H260" s="87" t="str">
        <f t="array" ref="H260">index(Index_of_Stuff!F:F,match($F260,Index_of_Stuff!G:G,0))</f>
        <v>OKC</v>
      </c>
      <c r="I260" s="87" t="str">
        <f t="array" ref="I260">iferror(index(Schedule!F:F,match(concat(H260,"Y"),Schedule!E:E&amp;Schedule!G:G,0)),index(Schedule!E:E,match(concat(H260,"Y"),Schedule!F:F&amp;Schedule!G:G,0)))</f>
        <v>SAC</v>
      </c>
    </row>
    <row r="261">
      <c r="A261" s="93" t="s">
        <v>45</v>
      </c>
      <c r="B261" s="93" t="s">
        <v>117</v>
      </c>
      <c r="C261" s="94">
        <v>3000.0</v>
      </c>
      <c r="D261" s="93" t="s">
        <v>1374</v>
      </c>
      <c r="E261" s="93">
        <v>11.7</v>
      </c>
      <c r="F261" s="93" t="s">
        <v>653</v>
      </c>
      <c r="G261" s="87" t="str">
        <f t="array" ref="G261">if((countif(Ghosts!A:A,$B261)+countif(EPS!A:A,$B261))&gt;0,$B261,index(Index_of_Stuff!A:A,match($B261,Index_of_Stuff!B:B,0)))</f>
        <v>Quincy Acy</v>
      </c>
      <c r="H261" s="87" t="str">
        <f t="array" ref="H261">index(Index_of_Stuff!F:F,match($F261,Index_of_Stuff!G:G,0))</f>
        <v>BRK</v>
      </c>
      <c r="I261" s="87" t="str">
        <f t="array" ref="I261">iferror(index(Schedule!F:F,match(concat(H261,"Y"),Schedule!E:E&amp;Schedule!G:G,0)),index(Schedule!E:E,match(concat(H261,"Y"),Schedule!F:F&amp;Schedule!G:G,0)))</f>
        <v>DEN</v>
      </c>
    </row>
    <row r="262">
      <c r="A262" s="93" t="s">
        <v>40</v>
      </c>
      <c r="B262" s="93" t="s">
        <v>465</v>
      </c>
      <c r="C262" s="94">
        <v>3000.0</v>
      </c>
      <c r="D262" s="93" t="s">
        <v>1431</v>
      </c>
      <c r="E262" s="93">
        <v>8.4</v>
      </c>
      <c r="F262" s="93" t="s">
        <v>450</v>
      </c>
      <c r="G262" s="87" t="str">
        <f t="array" ref="G262">if((countif(Ghosts!A:A,$B262)+countif(EPS!A:A,$B262))&gt;0,$B262,index(Index_of_Stuff!A:A,match($B262,Index_of_Stuff!B:B,0)))</f>
        <v>Quincy Pondexter</v>
      </c>
      <c r="H262" s="87" t="str">
        <f t="array" ref="H262">index(Index_of_Stuff!F:F,match($F262,Index_of_Stuff!G:G,0))</f>
        <v>CHI</v>
      </c>
      <c r="I262" s="87" t="str">
        <f t="array" ref="I262">iferror(index(Schedule!F:F,match(concat(H262,"Y"),Schedule!E:E&amp;Schedule!G:G,0)),index(Schedule!E:E,match(concat(H262,"Y"),Schedule!F:F&amp;Schedule!G:G,0)))</f>
        <v>TOR</v>
      </c>
    </row>
    <row r="263">
      <c r="A263" s="93" t="s">
        <v>27</v>
      </c>
      <c r="B263" s="93" t="s">
        <v>546</v>
      </c>
      <c r="C263" s="94">
        <v>5400.0</v>
      </c>
      <c r="D263" s="93" t="s">
        <v>1363</v>
      </c>
      <c r="E263" s="93">
        <v>0.0</v>
      </c>
      <c r="F263" s="93" t="s">
        <v>639</v>
      </c>
      <c r="G263" s="87" t="str">
        <f t="array" ref="G263">if((countif(Ghosts!A:A,$B263)+countif(EPS!A:A,$B263))&gt;0,$B263,index(Index_of_Stuff!A:A,match($B263,Index_of_Stuff!B:B,0)))</f>
        <v>Rajon Rondo</v>
      </c>
      <c r="H263" s="87" t="str">
        <f t="array" ref="H263">index(Index_of_Stuff!F:F,match($F263,Index_of_Stuff!G:G,0))</f>
        <v>NOP</v>
      </c>
      <c r="I263" s="87" t="str">
        <f t="array" ref="I263">iferror(index(Schedule!F:F,match(concat(H263,"Y"),Schedule!E:E&amp;Schedule!G:G,0)),index(Schedule!E:E,match(concat(H263,"Y"),Schedule!F:F&amp;Schedule!G:G,0)))</f>
        <v>IND</v>
      </c>
    </row>
    <row r="264">
      <c r="A264" s="93" t="s">
        <v>27</v>
      </c>
      <c r="B264" s="93" t="s">
        <v>326</v>
      </c>
      <c r="C264" s="94">
        <v>3700.0</v>
      </c>
      <c r="D264" s="93" t="s">
        <v>1370</v>
      </c>
      <c r="E264" s="93">
        <v>15.9</v>
      </c>
      <c r="F264" s="93" t="s">
        <v>787</v>
      </c>
      <c r="G264" s="87" t="str">
        <f t="array" ref="G264">if((countif(Ghosts!A:A,$B264)+countif(EPS!A:A,$B264))&gt;0,$B264,index(Index_of_Stuff!A:A,match($B264,Index_of_Stuff!B:B,0)))</f>
        <v>Ramon Sessions</v>
      </c>
      <c r="H264" s="87" t="str">
        <f t="array" ref="H264">index(Index_of_Stuff!F:F,match($F264,Index_of_Stuff!G:G,0))</f>
        <v>NYK</v>
      </c>
      <c r="I264" s="87" t="str">
        <f t="array" ref="I264">iferror(index(Schedule!F:F,match(concat(H264,"Y"),Schedule!E:E&amp;Schedule!G:G,0)),index(Schedule!E:E,match(concat(H264,"Y"),Schedule!F:F&amp;Schedule!G:G,0)))</f>
        <v>CHO</v>
      </c>
    </row>
    <row r="265">
      <c r="A265" s="93" t="s">
        <v>58</v>
      </c>
      <c r="B265" s="93" t="s">
        <v>575</v>
      </c>
      <c r="C265" s="94">
        <v>3000.0</v>
      </c>
      <c r="D265" s="93" t="s">
        <v>1357</v>
      </c>
      <c r="E265" s="93">
        <v>7.5</v>
      </c>
      <c r="F265" s="93" t="s">
        <v>565</v>
      </c>
      <c r="G265" s="87" t="str">
        <f t="array" ref="G265">if((countif(Ghosts!A:A,$B265)+countif(EPS!A:A,$B265))&gt;0,$B265,index(Index_of_Stuff!A:A,match($B265,Index_of_Stuff!B:B,0)))</f>
        <v>Rashad Vaughn</v>
      </c>
      <c r="H265" s="87" t="str">
        <f t="array" ref="H265">index(Index_of_Stuff!F:F,match($F265,Index_of_Stuff!G:G,0))</f>
        <v>MIL</v>
      </c>
      <c r="I265" s="87" t="str">
        <f t="array" ref="I265">iferror(index(Schedule!F:F,match(concat(H265,"Y"),Schedule!E:E&amp;Schedule!G:G,0)),index(Schedule!E:E,match(concat(H265,"Y"),Schedule!F:F&amp;Schedule!G:G,0)))</f>
        <v>CLE</v>
      </c>
    </row>
    <row r="266">
      <c r="A266" s="93" t="s">
        <v>27</v>
      </c>
      <c r="B266" s="93" t="s">
        <v>430</v>
      </c>
      <c r="C266" s="94">
        <v>3000.0</v>
      </c>
      <c r="D266" s="93" t="s">
        <v>1415</v>
      </c>
      <c r="E266" s="93">
        <v>6.8</v>
      </c>
      <c r="F266" s="93" t="s">
        <v>172</v>
      </c>
      <c r="G266" s="87" t="str">
        <f t="array" ref="G266">if((countif(Ghosts!A:A,$B266)+countif(EPS!A:A,$B266))&gt;0,$B266,index(Index_of_Stuff!A:A,match($B266,Index_of_Stuff!B:B,0)))</f>
        <v>Raul Neto</v>
      </c>
      <c r="H266" s="87" t="str">
        <f t="array" ref="H266">index(Index_of_Stuff!F:F,match($F266,Index_of_Stuff!G:G,0))</f>
        <v>UTA</v>
      </c>
      <c r="I266" s="87" t="str">
        <f t="array" ref="I266">iferror(index(Schedule!F:F,match(concat(H266,"Y"),Schedule!E:E&amp;Schedule!G:G,0)),index(Schedule!E:E,match(concat(H266,"Y"),Schedule!F:F&amp;Schedule!G:G,0)))</f>
        <v>PHI</v>
      </c>
    </row>
    <row r="267">
      <c r="A267" s="93" t="s">
        <v>58</v>
      </c>
      <c r="B267" s="93" t="s">
        <v>336</v>
      </c>
      <c r="C267" s="94">
        <v>3500.0</v>
      </c>
      <c r="D267" s="93" t="s">
        <v>1353</v>
      </c>
      <c r="E267" s="93">
        <v>16.6</v>
      </c>
      <c r="F267" s="93" t="s">
        <v>329</v>
      </c>
      <c r="G267" s="87" t="str">
        <f t="array" ref="G267">if((countif(Ghosts!A:A,$B267)+countif(EPS!A:A,$B267))&gt;0,$B267,index(Index_of_Stuff!A:A,match($B267,Index_of_Stuff!B:B,0)))</f>
        <v>Raymond Felton</v>
      </c>
      <c r="H267" s="87" t="str">
        <f t="array" ref="H267">index(Index_of_Stuff!F:F,match($F267,Index_of_Stuff!G:G,0))</f>
        <v>OKC</v>
      </c>
      <c r="I267" s="87" t="str">
        <f t="array" ref="I267">iferror(index(Schedule!F:F,match(concat(H267,"Y"),Schedule!E:E&amp;Schedule!G:G,0)),index(Schedule!E:E,match(concat(H267,"Y"),Schedule!F:F&amp;Schedule!G:G,0)))</f>
        <v>SAC</v>
      </c>
    </row>
    <row r="268">
      <c r="A268" s="93" t="s">
        <v>44</v>
      </c>
      <c r="B268" s="93" t="s">
        <v>503</v>
      </c>
      <c r="C268" s="94">
        <v>3000.0</v>
      </c>
      <c r="D268" s="93" t="s">
        <v>1374</v>
      </c>
      <c r="E268" s="93">
        <v>3.3</v>
      </c>
      <c r="F268" s="93" t="s">
        <v>493</v>
      </c>
      <c r="G268" s="87" t="str">
        <f t="array" ref="G268">if((countif(Ghosts!A:A,$B268)+countif(EPS!A:A,$B268))&gt;0,$B268,index(Index_of_Stuff!A:A,match($B268,Index_of_Stuff!B:B,0)))</f>
        <v>Richard Jefferson</v>
      </c>
      <c r="H268" s="87" t="str">
        <f t="array" ref="H268">index(Index_of_Stuff!F:F,match($F268,Index_of_Stuff!G:G,0))</f>
        <v>DEN</v>
      </c>
      <c r="I268" s="87" t="str">
        <f t="array" ref="I268">iferror(index(Schedule!F:F,match(concat(H268,"Y"),Schedule!E:E&amp;Schedule!G:G,0)),index(Schedule!E:E,match(concat(H268,"Y"),Schedule!F:F&amp;Schedule!G:G,0)))</f>
        <v>BRK</v>
      </c>
    </row>
    <row r="269">
      <c r="A269" s="93" t="s">
        <v>45</v>
      </c>
      <c r="B269" s="93" t="s">
        <v>593</v>
      </c>
      <c r="C269" s="94">
        <v>4300.0</v>
      </c>
      <c r="D269" s="93" t="s">
        <v>1415</v>
      </c>
      <c r="E269" s="93">
        <v>13.8</v>
      </c>
      <c r="F269" s="93" t="s">
        <v>566</v>
      </c>
      <c r="G269" s="87" t="str">
        <f t="array" ref="G269">if((countif(Ghosts!A:A,$B269)+countif(EPS!A:A,$B269))&gt;0,$B269,index(Index_of_Stuff!A:A,match($B269,Index_of_Stuff!B:B,0)))</f>
        <v>Richaun Holmes</v>
      </c>
      <c r="H269" s="87" t="str">
        <f t="array" ref="H269">index(Index_of_Stuff!F:F,match($F269,Index_of_Stuff!G:G,0))</f>
        <v>PHI</v>
      </c>
      <c r="I269" s="87" t="str">
        <f t="array" ref="I269">iferror(index(Schedule!F:F,match(concat(H269,"Y"),Schedule!E:E&amp;Schedule!G:G,0)),index(Schedule!E:E,match(concat(H269,"Y"),Schedule!F:F&amp;Schedule!G:G,0)))</f>
        <v>UTA</v>
      </c>
    </row>
    <row r="270">
      <c r="A270" s="93" t="s">
        <v>27</v>
      </c>
      <c r="B270" s="93" t="s">
        <v>416</v>
      </c>
      <c r="C270" s="94">
        <v>6900.0</v>
      </c>
      <c r="D270" s="93" t="s">
        <v>1415</v>
      </c>
      <c r="E270" s="93">
        <v>33.0</v>
      </c>
      <c r="F270" s="93" t="s">
        <v>172</v>
      </c>
      <c r="G270" s="87" t="str">
        <f t="array" ref="G270">if((countif(Ghosts!A:A,$B270)+countif(EPS!A:A,$B270))&gt;0,$B270,index(Index_of_Stuff!A:A,match($B270,Index_of_Stuff!B:B,0)))</f>
        <v>Ricky Rubio</v>
      </c>
      <c r="H270" s="87" t="str">
        <f t="array" ref="H270">index(Index_of_Stuff!F:F,match($F270,Index_of_Stuff!G:G,0))</f>
        <v>UTA</v>
      </c>
      <c r="I270" s="87" t="str">
        <f t="array" ref="I270">iferror(index(Schedule!F:F,match(concat(H270,"Y"),Schedule!E:E&amp;Schedule!G:G,0)),index(Schedule!E:E,match(concat(H270,"Y"),Schedule!F:F&amp;Schedule!G:G,0)))</f>
        <v>PHI</v>
      </c>
    </row>
    <row r="271">
      <c r="A271" s="93" t="s">
        <v>44</v>
      </c>
      <c r="B271" s="93" t="s">
        <v>585</v>
      </c>
      <c r="C271" s="94">
        <v>5300.0</v>
      </c>
      <c r="D271" s="93" t="s">
        <v>1415</v>
      </c>
      <c r="E271" s="93">
        <v>29.6</v>
      </c>
      <c r="F271" s="93" t="s">
        <v>566</v>
      </c>
      <c r="G271" s="87" t="str">
        <f t="array" ref="G271">if((countif(Ghosts!A:A,$B271)+countif(EPS!A:A,$B271))&gt;0,$B271,index(Index_of_Stuff!A:A,match($B271,Index_of_Stuff!B:B,0)))</f>
        <v>Robert Covington</v>
      </c>
      <c r="H271" s="87" t="str">
        <f t="array" ref="H271">index(Index_of_Stuff!F:F,match($F271,Index_of_Stuff!G:G,0))</f>
        <v>PHI</v>
      </c>
      <c r="I271" s="87" t="str">
        <f t="array" ref="I271">iferror(index(Schedule!F:F,match(concat(H271,"Y"),Schedule!E:E&amp;Schedule!G:G,0)),index(Schedule!E:E,match(concat(H271,"Y"),Schedule!F:F&amp;Schedule!G:G,0)))</f>
        <v>UTA</v>
      </c>
    </row>
    <row r="272">
      <c r="A272" s="93" t="s">
        <v>31</v>
      </c>
      <c r="B272" s="93" t="s">
        <v>453</v>
      </c>
      <c r="C272" s="94">
        <v>5300.0</v>
      </c>
      <c r="D272" s="93" t="s">
        <v>1431</v>
      </c>
      <c r="E272" s="93">
        <v>28.7</v>
      </c>
      <c r="F272" s="93" t="s">
        <v>450</v>
      </c>
      <c r="G272" s="87" t="str">
        <f t="array" ref="G272">if((countif(Ghosts!A:A,$B272)+countif(EPS!A:A,$B272))&gt;0,$B272,index(Index_of_Stuff!A:A,match($B272,Index_of_Stuff!B:B,0)))</f>
        <v>Robin Lopez</v>
      </c>
      <c r="H272" s="87" t="str">
        <f t="array" ref="H272">index(Index_of_Stuff!F:F,match($F272,Index_of_Stuff!G:G,0))</f>
        <v>CHI</v>
      </c>
      <c r="I272" s="87" t="str">
        <f t="array" ref="I272">iferror(index(Schedule!F:F,match(concat(H272,"Y"),Schedule!E:E&amp;Schedule!G:G,0)),index(Schedule!E:E,match(concat(H272,"Y"),Schedule!F:F&amp;Schedule!G:G,0)))</f>
        <v>TOR</v>
      </c>
    </row>
    <row r="273">
      <c r="A273" s="93" t="s">
        <v>40</v>
      </c>
      <c r="B273" s="93" t="s">
        <v>419</v>
      </c>
      <c r="C273" s="94">
        <v>4700.0</v>
      </c>
      <c r="D273" s="93" t="s">
        <v>1415</v>
      </c>
      <c r="E273" s="93">
        <v>20.6</v>
      </c>
      <c r="F273" s="93" t="s">
        <v>172</v>
      </c>
      <c r="G273" s="87" t="str">
        <f t="array" ref="G273">if((countif(Ghosts!A:A,$B273)+countif(EPS!A:A,$B273))&gt;0,$B273,index(Index_of_Stuff!A:A,match($B273,Index_of_Stuff!B:B,0)))</f>
        <v>Rodney Hood</v>
      </c>
      <c r="H273" s="87" t="str">
        <f t="array" ref="H273">index(Index_of_Stuff!F:F,match($F273,Index_of_Stuff!G:G,0))</f>
        <v>UTA</v>
      </c>
      <c r="I273" s="87" t="str">
        <f t="array" ref="I273">iferror(index(Schedule!F:F,match(concat(H273,"Y"),Schedule!E:E&amp;Schedule!G:G,0)),index(Schedule!E:E,match(concat(H273,"Y"),Schedule!F:F&amp;Schedule!G:G,0)))</f>
        <v>PHI</v>
      </c>
    </row>
    <row r="274">
      <c r="A274" s="93" t="s">
        <v>58</v>
      </c>
      <c r="B274" s="93" t="s">
        <v>327</v>
      </c>
      <c r="C274" s="94">
        <v>3000.0</v>
      </c>
      <c r="D274" s="93" t="s">
        <v>1370</v>
      </c>
      <c r="E274" s="93">
        <v>12.0</v>
      </c>
      <c r="F274" s="93" t="s">
        <v>787</v>
      </c>
      <c r="G274" s="87" t="str">
        <f t="array" ref="G274">if((countif(Ghosts!A:A,$B274)+countif(EPS!A:A,$B274))&gt;0,$B274,index(Index_of_Stuff!A:A,match($B274,Index_of_Stuff!B:B,0)))</f>
        <v>Ron Baker</v>
      </c>
      <c r="H274" s="87" t="str">
        <f t="array" ref="H274">index(Index_of_Stuff!F:F,match($F274,Index_of_Stuff!G:G,0))</f>
        <v>NYK</v>
      </c>
      <c r="I274" s="87" t="str">
        <f t="array" ref="I274">iferror(index(Schedule!F:F,match(concat(H274,"Y"),Schedule!E:E&amp;Schedule!G:G,0)),index(Schedule!E:E,match(concat(H274,"Y"),Schedule!F:F&amp;Schedule!G:G,0)))</f>
        <v>CHO</v>
      </c>
    </row>
    <row r="275">
      <c r="A275" s="93" t="s">
        <v>44</v>
      </c>
      <c r="B275" s="93" t="s">
        <v>103</v>
      </c>
      <c r="C275" s="94">
        <v>6000.0</v>
      </c>
      <c r="D275" s="93" t="s">
        <v>1374</v>
      </c>
      <c r="E275" s="93">
        <v>25.9</v>
      </c>
      <c r="F275" s="93" t="s">
        <v>653</v>
      </c>
      <c r="G275" s="87" t="str">
        <f t="array" ref="G275">if((countif(Ghosts!A:A,$B275)+countif(EPS!A:A,$B275))&gt;0,$B275,index(Index_of_Stuff!A:A,match($B275,Index_of_Stuff!B:B,0)))</f>
        <v>Rondae Hollis-Jefferson</v>
      </c>
      <c r="H275" s="87" t="str">
        <f t="array" ref="H275">index(Index_of_Stuff!F:F,match($F275,Index_of_Stuff!G:G,0))</f>
        <v>BRK</v>
      </c>
      <c r="I275" s="87" t="str">
        <f t="array" ref="I275">iferror(index(Schedule!F:F,match(concat(H275,"Y"),Schedule!E:E&amp;Schedule!G:G,0)),index(Schedule!E:E,match(concat(H275,"Y"),Schedule!F:F&amp;Schedule!G:G,0)))</f>
        <v>DEN</v>
      </c>
    </row>
    <row r="276">
      <c r="A276" s="93" t="s">
        <v>44</v>
      </c>
      <c r="B276" s="93" t="s">
        <v>387</v>
      </c>
      <c r="C276" s="94">
        <v>5100.0</v>
      </c>
      <c r="D276" s="93" t="s">
        <v>1461</v>
      </c>
      <c r="E276" s="93">
        <v>24.9</v>
      </c>
      <c r="F276" s="93" t="s">
        <v>644</v>
      </c>
      <c r="G276" s="87" t="str">
        <f t="array" ref="G276">if((countif(Ghosts!A:A,$B276)+countif(EPS!A:A,$B276))&gt;0,$B276,index(Index_of_Stuff!A:A,match($B276,Index_of_Stuff!B:B,0)))</f>
        <v>Rudy Gay</v>
      </c>
      <c r="H276" s="87" t="str">
        <f t="array" ref="H276">index(Index_of_Stuff!F:F,match($F276,Index_of_Stuff!G:G,0))</f>
        <v>SAS</v>
      </c>
      <c r="I276" s="87" t="str">
        <f t="array" ref="I276">iferror(index(Schedule!F:F,match(concat(H276,"Y"),Schedule!E:E&amp;Schedule!G:G,0)),index(Schedule!E:E,match(concat(H276,"Y"),Schedule!F:F&amp;Schedule!G:G,0)))</f>
        <v>LAC</v>
      </c>
    </row>
    <row r="277">
      <c r="A277" s="93" t="s">
        <v>31</v>
      </c>
      <c r="B277" s="93" t="s">
        <v>417</v>
      </c>
      <c r="C277" s="94">
        <v>7900.0</v>
      </c>
      <c r="D277" s="93" t="s">
        <v>1415</v>
      </c>
      <c r="E277" s="93">
        <v>34.2</v>
      </c>
      <c r="F277" s="93" t="s">
        <v>172</v>
      </c>
      <c r="G277" s="87" t="str">
        <f t="array" ref="G277">if((countif(Ghosts!A:A,$B277)+countif(EPS!A:A,$B277))&gt;0,$B277,index(Index_of_Stuff!A:A,match($B277,Index_of_Stuff!B:B,0)))</f>
        <v>Rudy Gobert</v>
      </c>
      <c r="H277" s="87" t="str">
        <f t="array" ref="H277">index(Index_of_Stuff!F:F,match($F277,Index_of_Stuff!G:G,0))</f>
        <v>UTA</v>
      </c>
      <c r="I277" s="87" t="str">
        <f t="array" ref="I277">iferror(index(Schedule!F:F,match(concat(H277,"Y"),Schedule!E:E&amp;Schedule!G:G,0)),index(Schedule!E:E,match(concat(H277,"Y"),Schedule!F:F&amp;Schedule!G:G,0)))</f>
        <v>PHI</v>
      </c>
    </row>
    <row r="278">
      <c r="A278" s="93" t="s">
        <v>27</v>
      </c>
      <c r="B278" s="93" t="s">
        <v>332</v>
      </c>
      <c r="C278" s="94">
        <v>10700.0</v>
      </c>
      <c r="D278" s="93" t="s">
        <v>1353</v>
      </c>
      <c r="E278" s="93">
        <v>51.8</v>
      </c>
      <c r="F278" s="93" t="s">
        <v>329</v>
      </c>
      <c r="G278" s="87" t="str">
        <f t="array" ref="G278">if((countif(Ghosts!A:A,$B278)+countif(EPS!A:A,$B278))&gt;0,$B278,index(Index_of_Stuff!A:A,match($B278,Index_of_Stuff!B:B,0)))</f>
        <v>Russell Westbrook</v>
      </c>
      <c r="H278" s="87" t="str">
        <f t="array" ref="H278">index(Index_of_Stuff!F:F,match($F278,Index_of_Stuff!G:G,0))</f>
        <v>OKC</v>
      </c>
      <c r="I278" s="87" t="str">
        <f t="array" ref="I278">iferror(index(Schedule!F:F,match(concat(H278,"Y"),Schedule!E:E&amp;Schedule!G:G,0)),index(Schedule!E:E,match(concat(H278,"Y"),Schedule!F:F&amp;Schedule!G:G,0)))</f>
        <v>SAC</v>
      </c>
    </row>
    <row r="279">
      <c r="A279" s="93" t="s">
        <v>27</v>
      </c>
      <c r="B279" s="93" t="s">
        <v>472</v>
      </c>
      <c r="C279" s="94">
        <v>3000.0</v>
      </c>
      <c r="D279" s="93" t="s">
        <v>1431</v>
      </c>
      <c r="E279" s="93">
        <v>1.5</v>
      </c>
      <c r="F279" s="93" t="s">
        <v>450</v>
      </c>
      <c r="G279" s="87" t="str">
        <f t="array" ref="G279">if((countif(Ghosts!A:A,$B279)+countif(EPS!A:A,$B279))&gt;0,$B279,index(Index_of_Stuff!A:A,match($B279,Index_of_Stuff!B:B,0)))</f>
        <v>Ryan Arcidiacono</v>
      </c>
      <c r="H279" s="87" t="str">
        <f t="array" ref="H279">index(Index_of_Stuff!F:F,match($F279,Index_of_Stuff!G:G,0))</f>
        <v>CHI</v>
      </c>
      <c r="I279" s="87" t="str">
        <f t="array" ref="I279">iferror(index(Schedule!F:F,match(concat(H279,"Y"),Schedule!E:E&amp;Schedule!G:G,0)),index(Schedule!E:E,match(concat(H279,"Y"),Schedule!F:F&amp;Schedule!G:G,0)))</f>
        <v>TOR</v>
      </c>
    </row>
    <row r="280">
      <c r="A280" s="93" t="s">
        <v>31</v>
      </c>
      <c r="B280" s="93" t="s">
        <v>484</v>
      </c>
      <c r="C280" s="94">
        <v>3000.0</v>
      </c>
      <c r="D280" s="93" t="s">
        <v>1345</v>
      </c>
      <c r="E280" s="93">
        <v>12.8</v>
      </c>
      <c r="F280" s="93" t="s">
        <v>475</v>
      </c>
      <c r="G280" s="87" t="str">
        <f t="array" ref="G280">if((countif(Ghosts!A:A,$B280)+countif(EPS!A:A,$B280))&gt;0,$B280,index(Index_of_Stuff!A:A,match($B280,Index_of_Stuff!B:B,0)))</f>
        <v>Salah Mejri</v>
      </c>
      <c r="H280" s="87" t="str">
        <f t="array" ref="H280">index(Index_of_Stuff!F:F,match($F280,Index_of_Stuff!G:G,0))</f>
        <v>DAL</v>
      </c>
      <c r="I280" s="87" t="str">
        <f t="array" ref="I280">iferror(index(Schedule!F:F,match(concat(H280,"Y"),Schedule!E:E&amp;Schedule!G:G,0)),index(Schedule!E:E,match(concat(H280,"Y"),Schedule!F:F&amp;Schedule!G:G,0)))</f>
        <v>WAS</v>
      </c>
    </row>
    <row r="281">
      <c r="A281" s="93" t="s">
        <v>44</v>
      </c>
      <c r="B281" s="93" t="s">
        <v>252</v>
      </c>
      <c r="C281" s="94">
        <v>3000.0</v>
      </c>
      <c r="D281" s="93" t="s">
        <v>1461</v>
      </c>
      <c r="E281" s="93">
        <v>5.0</v>
      </c>
      <c r="F281" s="93" t="s">
        <v>235</v>
      </c>
      <c r="G281" s="87" t="str">
        <f t="array" ref="G281">if((countif(Ghosts!A:A,$B281)+countif(EPS!A:A,$B281))&gt;0,$B281,index(Index_of_Stuff!A:A,match($B281,Index_of_Stuff!B:B,0)))</f>
        <v>Sam Dekker</v>
      </c>
      <c r="H281" s="87" t="str">
        <f t="array" ref="H281">index(Index_of_Stuff!F:F,match($F281,Index_of_Stuff!G:G,0))</f>
        <v>LAC</v>
      </c>
      <c r="I281" s="87" t="str">
        <f t="array" ref="I281">iferror(index(Schedule!F:F,match(concat(H281,"Y"),Schedule!E:E&amp;Schedule!G:G,0)),index(Schedule!E:E,match(concat(H281,"Y"),Schedule!F:F&amp;Schedule!G:G,0)))</f>
        <v>SAS</v>
      </c>
    </row>
    <row r="282">
      <c r="A282" s="93" t="s">
        <v>58</v>
      </c>
      <c r="B282" s="93" t="s">
        <v>129</v>
      </c>
      <c r="C282" s="94">
        <v>3100.0</v>
      </c>
      <c r="D282" s="93" t="s">
        <v>1374</v>
      </c>
      <c r="E282" s="93">
        <v>7.9</v>
      </c>
      <c r="F282" s="93" t="s">
        <v>653</v>
      </c>
      <c r="G282" s="87" t="str">
        <f t="array" ref="G282">if((countif(Ghosts!A:A,$B282)+countif(EPS!A:A,$B282))&gt;0,$B282,index(Index_of_Stuff!A:A,match($B282,Index_of_Stuff!B:B,0)))</f>
        <v>Sean Kilpatrick</v>
      </c>
      <c r="H282" s="87" t="str">
        <f t="array" ref="H282">index(Index_of_Stuff!F:F,match($F282,Index_of_Stuff!G:G,0))</f>
        <v>BRK</v>
      </c>
      <c r="I282" s="87" t="str">
        <f t="array" ref="I282">iferror(index(Schedule!F:F,match(concat(H282,"Y"),Schedule!E:E&amp;Schedule!G:G,0)),index(Schedule!E:E,match(concat(H282,"Y"),Schedule!F:F&amp;Schedule!G:G,0)))</f>
        <v>DEN</v>
      </c>
    </row>
    <row r="283">
      <c r="A283" s="93" t="s">
        <v>45</v>
      </c>
      <c r="B283" s="93" t="s">
        <v>402</v>
      </c>
      <c r="C283" s="94">
        <v>5000.0</v>
      </c>
      <c r="D283" s="93" t="s">
        <v>1431</v>
      </c>
      <c r="E283" s="93">
        <v>23.0</v>
      </c>
      <c r="F283" s="93" t="s">
        <v>399</v>
      </c>
      <c r="G283" s="87" t="str">
        <f t="array" ref="G283">if((countif(Ghosts!A:A,$B283)+countif(EPS!A:A,$B283))&gt;0,$B283,index(Index_of_Stuff!A:A,match($B283,Index_of_Stuff!B:B,0)))</f>
        <v>Serge Ibaka</v>
      </c>
      <c r="H283" s="87" t="str">
        <f t="array" ref="H283">index(Index_of_Stuff!F:F,match($F283,Index_of_Stuff!G:G,0))</f>
        <v>TOR</v>
      </c>
      <c r="I283" s="87" t="str">
        <f t="array" ref="I283">iferror(index(Schedule!F:F,match(concat(H283,"Y"),Schedule!E:E&amp;Schedule!G:G,0)),index(Schedule!E:E,match(concat(H283,"Y"),Schedule!F:F&amp;Schedule!G:G,0)))</f>
        <v>CHI</v>
      </c>
    </row>
    <row r="284">
      <c r="A284" s="93" t="s">
        <v>58</v>
      </c>
      <c r="B284" s="93" t="s">
        <v>491</v>
      </c>
      <c r="C284" s="94">
        <v>4000.0</v>
      </c>
      <c r="D284" s="93" t="s">
        <v>1345</v>
      </c>
      <c r="E284" s="93">
        <v>0.0</v>
      </c>
      <c r="F284" s="93" t="s">
        <v>475</v>
      </c>
      <c r="G284" s="87" t="str">
        <f t="array" ref="G284">if((countif(Ghosts!A:A,$B284)+countif(EPS!A:A,$B284))&gt;0,$B284,index(Index_of_Stuff!A:A,match($B284,Index_of_Stuff!B:B,0)))</f>
        <v>Seth Curry</v>
      </c>
      <c r="H284" s="87" t="str">
        <f t="array" ref="H284">index(Index_of_Stuff!F:F,match($F284,Index_of_Stuff!G:G,0))</f>
        <v>DAL</v>
      </c>
      <c r="I284" s="87" t="str">
        <f t="array" ref="I284">iferror(index(Schedule!F:F,match(concat(H284,"Y"),Schedule!E:E&amp;Schedule!G:G,0)),index(Schedule!E:E,match(concat(H284,"Y"),Schedule!F:F&amp;Schedule!G:G,0)))</f>
        <v>WAS</v>
      </c>
    </row>
    <row r="285">
      <c r="A285" s="93" t="s">
        <v>58</v>
      </c>
      <c r="B285" s="93" t="s">
        <v>375</v>
      </c>
      <c r="C285" s="94">
        <v>3100.0</v>
      </c>
      <c r="D285" s="93" t="s">
        <v>1366</v>
      </c>
      <c r="E285" s="93">
        <v>7.1</v>
      </c>
      <c r="F285" s="93" t="s">
        <v>330</v>
      </c>
      <c r="G285" s="87" t="str">
        <f t="array" ref="G285">if((countif(Ghosts!A:A,$B285)+countif(EPS!A:A,$B285))&gt;0,$B285,index(Index_of_Stuff!A:A,match($B285,Index_of_Stuff!B:B,0)))</f>
        <v>Shabazz Napier</v>
      </c>
      <c r="H285" s="87" t="str">
        <f t="array" ref="H285">index(Index_of_Stuff!F:F,match($F285,Index_of_Stuff!G:G,0))</f>
        <v>POR</v>
      </c>
      <c r="I285" s="87" t="str">
        <f t="array" ref="I285">iferror(index(Schedule!F:F,match(concat(H285,"Y"),Schedule!E:E&amp;Schedule!G:G,0)),index(Schedule!E:E,match(concat(H285,"Y"),Schedule!F:F&amp;Schedule!G:G,0)))</f>
        <v>MEM</v>
      </c>
    </row>
    <row r="286">
      <c r="A286" s="93" t="s">
        <v>28</v>
      </c>
      <c r="B286" s="93" t="s">
        <v>447</v>
      </c>
      <c r="C286" s="94">
        <v>3000.0</v>
      </c>
      <c r="D286" s="93" t="s">
        <v>1345</v>
      </c>
      <c r="E286" s="93">
        <v>0.0</v>
      </c>
      <c r="F286" s="93" t="s">
        <v>400</v>
      </c>
      <c r="G286" s="87" t="str">
        <f t="array" ref="G286">if((countif(Ghosts!A:A,$B286)+countif(EPS!A:A,$B286))&gt;0,$B286,index(Index_of_Stuff!A:A,match($B286,Index_of_Stuff!B:B,0)))</f>
        <v>Sheldon Mac</v>
      </c>
      <c r="H286" s="87" t="str">
        <f t="array" ref="H286">index(Index_of_Stuff!F:F,match($F286,Index_of_Stuff!G:G,0))</f>
        <v>WAS</v>
      </c>
      <c r="I286" s="87" t="str">
        <f t="array" ref="I286">iferror(index(Schedule!F:F,match(concat(H286,"Y"),Schedule!E:E&amp;Schedule!G:G,0)),index(Schedule!E:E,match(concat(H286,"Y"),Schedule!F:F&amp;Schedule!G:G,0)))</f>
        <v>DAL</v>
      </c>
    </row>
    <row r="287">
      <c r="A287" s="93" t="s">
        <v>28</v>
      </c>
      <c r="B287" s="93" t="s">
        <v>251</v>
      </c>
      <c r="C287" s="94">
        <v>3000.0</v>
      </c>
      <c r="D287" s="93" t="s">
        <v>1461</v>
      </c>
      <c r="E287" s="93">
        <v>6.4</v>
      </c>
      <c r="F287" s="93" t="s">
        <v>235</v>
      </c>
      <c r="G287" s="87" t="str">
        <f t="array" ref="G287">if((countif(Ghosts!A:A,$B287)+countif(EPS!A:A,$B287))&gt;0,$B287,index(Index_of_Stuff!A:A,match($B287,Index_of_Stuff!B:B,0)))</f>
        <v>Sindarius Thornwell</v>
      </c>
      <c r="H287" s="87" t="str">
        <f t="array" ref="H287">index(Index_of_Stuff!F:F,match($F287,Index_of_Stuff!G:G,0))</f>
        <v>LAC</v>
      </c>
      <c r="I287" s="87" t="str">
        <f t="array" ref="I287">iferror(index(Schedule!F:F,match(concat(H287,"Y"),Schedule!E:E&amp;Schedule!G:G,0)),index(Schedule!E:E,match(concat(H287,"Y"),Schedule!F:F&amp;Schedule!G:G,0)))</f>
        <v>SAS</v>
      </c>
    </row>
    <row r="288">
      <c r="A288" s="93" t="s">
        <v>45</v>
      </c>
      <c r="B288" s="93" t="s">
        <v>553</v>
      </c>
      <c r="C288" s="94">
        <v>4300.0</v>
      </c>
      <c r="D288" s="93" t="s">
        <v>1353</v>
      </c>
      <c r="E288" s="93">
        <v>18.8</v>
      </c>
      <c r="F288" s="93" t="s">
        <v>512</v>
      </c>
      <c r="G288" s="87" t="str">
        <f t="array" ref="G288">if((countif(Ghosts!A:A,$B288)+countif(EPS!A:A,$B288))&gt;0,$B288,index(Index_of_Stuff!A:A,match($B288,Index_of_Stuff!B:B,0)))</f>
        <v>Skal Labissiere</v>
      </c>
      <c r="H288" s="87" t="str">
        <f t="array" ref="H288">index(Index_of_Stuff!F:F,match($F288,Index_of_Stuff!G:G,0))</f>
        <v>SAC</v>
      </c>
      <c r="I288" s="87" t="str">
        <f t="array" ref="I288">iferror(index(Schedule!F:F,match(concat(H288,"Y"),Schedule!E:E&amp;Schedule!G:G,0)),index(Schedule!E:E,match(concat(H288,"Y"),Schedule!F:F&amp;Schedule!G:G,0)))</f>
        <v>OKC</v>
      </c>
    </row>
    <row r="289">
      <c r="A289" s="93" t="s">
        <v>44</v>
      </c>
      <c r="B289" s="93" t="s">
        <v>547</v>
      </c>
      <c r="C289" s="94">
        <v>3000.0</v>
      </c>
      <c r="D289" s="93" t="s">
        <v>1363</v>
      </c>
      <c r="E289" s="93">
        <v>0.0</v>
      </c>
      <c r="F289" s="93" t="s">
        <v>639</v>
      </c>
      <c r="G289" s="87" t="str">
        <f t="array" ref="G289">if((countif(Ghosts!A:A,$B289)+countif(EPS!A:A,$B289))&gt;0,$B289,index(Index_of_Stuff!A:A,match($B289,Index_of_Stuff!B:B,0)))</f>
        <v>Solomon Hill</v>
      </c>
      <c r="H289" s="87" t="str">
        <f t="array" ref="H289">index(Index_of_Stuff!F:F,match($F289,Index_of_Stuff!G:G,0))</f>
        <v>NOP</v>
      </c>
      <c r="I289" s="87" t="str">
        <f t="array" ref="I289">iferror(index(Schedule!F:F,match(concat(H289,"Y"),Schedule!E:E&amp;Schedule!G:G,0)),index(Schedule!E:E,match(concat(H289,"Y"),Schedule!F:F&amp;Schedule!G:G,0)))</f>
        <v>IND</v>
      </c>
    </row>
    <row r="290">
      <c r="A290" s="93" t="s">
        <v>58</v>
      </c>
      <c r="B290" s="93" t="s">
        <v>113</v>
      </c>
      <c r="C290" s="94">
        <v>4900.0</v>
      </c>
      <c r="D290" s="93" t="s">
        <v>1374</v>
      </c>
      <c r="E290" s="93">
        <v>24.6</v>
      </c>
      <c r="F290" s="93" t="s">
        <v>653</v>
      </c>
      <c r="G290" s="87" t="str">
        <f t="array" ref="G290">if((countif(Ghosts!A:A,$B290)+countif(EPS!A:A,$B290))&gt;0,$B290,index(Index_of_Stuff!A:A,match($B290,Index_of_Stuff!B:B,0)))</f>
        <v>Spencer Dinwiddie</v>
      </c>
      <c r="H290" s="87" t="str">
        <f t="array" ref="H290">index(Index_of_Stuff!F:F,match($F290,Index_of_Stuff!G:G,0))</f>
        <v>BRK</v>
      </c>
      <c r="I290" s="87" t="str">
        <f t="array" ref="I290">iferror(index(Schedule!F:F,match(concat(H290,"Y"),Schedule!E:E&amp;Schedule!G:G,0)),index(Schedule!E:E,match(concat(H290,"Y"),Schedule!F:F&amp;Schedule!G:G,0)))</f>
        <v>DEN</v>
      </c>
    </row>
    <row r="291">
      <c r="A291" s="93" t="s">
        <v>28</v>
      </c>
      <c r="B291" s="93" t="s">
        <v>583</v>
      </c>
      <c r="C291" s="94">
        <v>3000.0</v>
      </c>
      <c r="D291" s="93" t="s">
        <v>1357</v>
      </c>
      <c r="E291" s="93">
        <v>4.2</v>
      </c>
      <c r="F291" s="93" t="s">
        <v>565</v>
      </c>
      <c r="G291" s="87" t="str">
        <f t="array" ref="G291">if((countif(Ghosts!A:A,$B291)+countif(EPS!A:A,$B291))&gt;0,$B291,index(Index_of_Stuff!A:A,match($B291,Index_of_Stuff!B:B,0)))</f>
        <v>Sterling Brown</v>
      </c>
      <c r="H291" s="87" t="str">
        <f t="array" ref="H291">index(Index_of_Stuff!F:F,match($F291,Index_of_Stuff!G:G,0))</f>
        <v>MIL</v>
      </c>
      <c r="I291" s="87" t="str">
        <f t="array" ref="I291">iferror(index(Schedule!F:F,match(concat(H291,"Y"),Schedule!E:E&amp;Schedule!G:G,0)),index(Schedule!E:E,match(concat(H291,"Y"),Schedule!F:F&amp;Schedule!G:G,0)))</f>
        <v>CLE</v>
      </c>
    </row>
    <row r="292">
      <c r="A292" s="93" t="s">
        <v>31</v>
      </c>
      <c r="B292" s="93" t="s">
        <v>333</v>
      </c>
      <c r="C292" s="94">
        <v>5900.0</v>
      </c>
      <c r="D292" s="93" t="s">
        <v>1353</v>
      </c>
      <c r="E292" s="93">
        <v>30.0</v>
      </c>
      <c r="F292" s="93" t="s">
        <v>329</v>
      </c>
      <c r="G292" s="87" t="str">
        <f t="array" ref="G292">if((countif(Ghosts!A:A,$B292)+countif(EPS!A:A,$B292))&gt;0,$B292,index(Index_of_Stuff!A:A,match($B292,Index_of_Stuff!B:B,0)))</f>
        <v>Steven Adams</v>
      </c>
      <c r="H292" s="87" t="str">
        <f t="array" ref="H292">index(Index_of_Stuff!F:F,match($F292,Index_of_Stuff!G:G,0))</f>
        <v>OKC</v>
      </c>
      <c r="I292" s="87" t="str">
        <f t="array" ref="I292">iferror(index(Schedule!F:F,match(concat(H292,"Y"),Schedule!E:E&amp;Schedule!G:G,0)),index(Schedule!E:E,match(concat(H292,"Y"),Schedule!F:F&amp;Schedule!G:G,0)))</f>
        <v>SAC</v>
      </c>
    </row>
    <row r="293">
      <c r="A293" s="93" t="s">
        <v>27</v>
      </c>
      <c r="B293" s="93" t="s">
        <v>589</v>
      </c>
      <c r="C293" s="94">
        <v>4800.0</v>
      </c>
      <c r="D293" s="93" t="s">
        <v>1415</v>
      </c>
      <c r="E293" s="93">
        <v>20.8</v>
      </c>
      <c r="F293" s="93" t="s">
        <v>566</v>
      </c>
      <c r="G293" s="87" t="str">
        <f t="array" ref="G293">if((countif(Ghosts!A:A,$B293)+countif(EPS!A:A,$B293))&gt;0,$B293,index(Index_of_Stuff!A:A,match($B293,Index_of_Stuff!B:B,0)))</f>
        <v>T.J. McConnell</v>
      </c>
      <c r="H293" s="87" t="str">
        <f t="array" ref="H293">index(Index_of_Stuff!F:F,match($F293,Index_of_Stuff!G:G,0))</f>
        <v>PHI</v>
      </c>
      <c r="I293" s="87" t="str">
        <f t="array" ref="I293">iferror(index(Schedule!F:F,match(concat(H293,"Y"),Schedule!E:E&amp;Schedule!G:G,0)),index(Schedule!E:E,match(concat(H293,"Y"),Schedule!F:F&amp;Schedule!G:G,0)))</f>
        <v>UTA</v>
      </c>
    </row>
    <row r="294">
      <c r="A294" s="93" t="s">
        <v>40</v>
      </c>
      <c r="B294" s="93" t="s">
        <v>340</v>
      </c>
      <c r="C294" s="94">
        <v>3000.0</v>
      </c>
      <c r="D294" s="93" t="s">
        <v>1353</v>
      </c>
      <c r="E294" s="93">
        <v>1.4</v>
      </c>
      <c r="F294" s="93" t="s">
        <v>329</v>
      </c>
      <c r="G294" s="87" t="str">
        <f t="array" ref="G294">if((countif(Ghosts!A:A,$B294)+countif(EPS!A:A,$B294))&gt;0,$B294,index(Index_of_Stuff!A:A,match($B294,Index_of_Stuff!B:B,0)))</f>
        <v>Terrance Ferguson</v>
      </c>
      <c r="H294" s="87" t="str">
        <f t="array" ref="H294">index(Index_of_Stuff!F:F,match($F294,Index_of_Stuff!G:G,0))</f>
        <v>OKC</v>
      </c>
      <c r="I294" s="87" t="str">
        <f t="array" ref="I294">iferror(index(Schedule!F:F,match(concat(H294,"Y"),Schedule!E:E&amp;Schedule!G:G,0)),index(Schedule!E:E,match(concat(H294,"Y"),Schedule!F:F&amp;Schedule!G:G,0)))</f>
        <v>SAC</v>
      </c>
    </row>
    <row r="295">
      <c r="A295" s="93" t="s">
        <v>40</v>
      </c>
      <c r="B295" s="93" t="s">
        <v>422</v>
      </c>
      <c r="C295" s="94">
        <v>3700.0</v>
      </c>
      <c r="D295" s="93" t="s">
        <v>1415</v>
      </c>
      <c r="E295" s="93">
        <v>17.0</v>
      </c>
      <c r="F295" s="93" t="s">
        <v>172</v>
      </c>
      <c r="G295" s="87" t="str">
        <f t="array" ref="G295">if((countif(Ghosts!A:A,$B295)+countif(EPS!A:A,$B295))&gt;0,$B295,index(Index_of_Stuff!A:A,match($B295,Index_of_Stuff!B:B,0)))</f>
        <v>Thabo Sefolosha</v>
      </c>
      <c r="H295" s="87" t="str">
        <f t="array" ref="H295">index(Index_of_Stuff!F:F,match($F295,Index_of_Stuff!G:G,0))</f>
        <v>UTA</v>
      </c>
      <c r="I295" s="87" t="str">
        <f t="array" ref="I295">iferror(index(Schedule!F:F,match(concat(H295,"Y"),Schedule!E:E&amp;Schedule!G:G,0)),index(Schedule!E:E,match(concat(H295,"Y"),Schedule!F:F&amp;Schedule!G:G,0)))</f>
        <v>PHI</v>
      </c>
    </row>
    <row r="296">
      <c r="A296" s="93" t="s">
        <v>44</v>
      </c>
      <c r="B296" s="93" t="s">
        <v>207</v>
      </c>
      <c r="C296" s="94">
        <v>5700.0</v>
      </c>
      <c r="D296" s="93" t="s">
        <v>1363</v>
      </c>
      <c r="E296" s="93">
        <v>28.6</v>
      </c>
      <c r="F296" s="93" t="s">
        <v>204</v>
      </c>
      <c r="G296" s="87" t="str">
        <f t="array" ref="G296">if((countif(Ghosts!A:A,$B296)+countif(EPS!A:A,$B296))&gt;0,$B296,index(Index_of_Stuff!A:A,match($B296,Index_of_Stuff!B:B,0)))</f>
        <v>Thaddeus Young</v>
      </c>
      <c r="H296" s="87" t="str">
        <f t="array" ref="H296">index(Index_of_Stuff!F:F,match($F296,Index_of_Stuff!G:G,0))</f>
        <v>IND</v>
      </c>
      <c r="I296" s="87" t="str">
        <f t="array" ref="I296">iferror(index(Schedule!F:F,match(concat(H296,"Y"),Schedule!E:E&amp;Schedule!G:G,0)),index(Schedule!E:E,match(concat(H296,"Y"),Schedule!F:F&amp;Schedule!G:G,0)))</f>
        <v>NOP</v>
      </c>
    </row>
    <row r="297">
      <c r="A297" s="93" t="s">
        <v>45</v>
      </c>
      <c r="B297" s="93" t="s">
        <v>574</v>
      </c>
      <c r="C297" s="94">
        <v>3300.0</v>
      </c>
      <c r="D297" s="93" t="s">
        <v>1357</v>
      </c>
      <c r="E297" s="93">
        <v>11.7</v>
      </c>
      <c r="F297" s="93" t="s">
        <v>565</v>
      </c>
      <c r="G297" s="87" t="str">
        <f t="array" ref="G297">if((countif(Ghosts!A:A,$B297)+countif(EPS!A:A,$B297))&gt;0,$B297,index(Index_of_Stuff!A:A,match($B297,Index_of_Stuff!B:B,0)))</f>
        <v>Thon Maker</v>
      </c>
      <c r="H297" s="87" t="str">
        <f t="array" ref="H297">index(Index_of_Stuff!F:F,match($F297,Index_of_Stuff!G:G,0))</f>
        <v>MIL</v>
      </c>
      <c r="I297" s="87" t="str">
        <f t="array" ref="I297">iferror(index(Schedule!F:F,match(concat(H297,"Y"),Schedule!E:E&amp;Schedule!G:G,0)),index(Schedule!E:E,match(concat(H297,"Y"),Schedule!F:F&amp;Schedule!G:G,0)))</f>
        <v>CLE</v>
      </c>
    </row>
    <row r="298">
      <c r="A298" s="93" t="s">
        <v>27</v>
      </c>
      <c r="B298" s="93" t="s">
        <v>442</v>
      </c>
      <c r="C298" s="94">
        <v>4100.0</v>
      </c>
      <c r="D298" s="93" t="s">
        <v>1345</v>
      </c>
      <c r="E298" s="93">
        <v>13.3</v>
      </c>
      <c r="F298" s="93" t="s">
        <v>400</v>
      </c>
      <c r="G298" s="87" t="str">
        <f t="array" ref="G298">if((countif(Ghosts!A:A,$B298)+countif(EPS!A:A,$B298))&gt;0,$B298,index(Index_of_Stuff!A:A,match($B298,Index_of_Stuff!B:B,0)))</f>
        <v>Tim Frazier</v>
      </c>
      <c r="H298" s="87" t="str">
        <f t="array" ref="H298">index(Index_of_Stuff!F:F,match($F298,Index_of_Stuff!G:G,0))</f>
        <v>WAS</v>
      </c>
      <c r="I298" s="87" t="str">
        <f t="array" ref="I298">iferror(index(Schedule!F:F,match(concat(H298,"Y"),Schedule!E:E&amp;Schedule!G:G,0)),index(Schedule!E:E,match(concat(H298,"Y"),Schedule!F:F&amp;Schedule!G:G,0)))</f>
        <v>DAL</v>
      </c>
    </row>
    <row r="299">
      <c r="A299" s="93" t="s">
        <v>31</v>
      </c>
      <c r="B299" s="93" t="s">
        <v>115</v>
      </c>
      <c r="C299" s="94">
        <v>3300.0</v>
      </c>
      <c r="D299" s="93" t="s">
        <v>1374</v>
      </c>
      <c r="E299" s="93">
        <v>11.6</v>
      </c>
      <c r="F299" s="93" t="s">
        <v>653</v>
      </c>
      <c r="G299" s="87" t="str">
        <f t="array" ref="G299">if((countif(Ghosts!A:A,$B299)+countif(EPS!A:A,$B299))&gt;0,$B299,index(Index_of_Stuff!A:A,match($B299,Index_of_Stuff!B:B,0)))</f>
        <v>Timofey Mozgov</v>
      </c>
      <c r="H299" s="87" t="str">
        <f t="array" ref="H299">index(Index_of_Stuff!F:F,match($F299,Index_of_Stuff!G:G,0))</f>
        <v>BRK</v>
      </c>
      <c r="I299" s="87" t="str">
        <f t="array" ref="I299">iferror(index(Schedule!F:F,match(concat(H299,"Y"),Schedule!E:E&amp;Schedule!G:G,0)),index(Schedule!E:E,match(concat(H299,"Y"),Schedule!F:F&amp;Schedule!G:G,0)))</f>
        <v>DEN</v>
      </c>
    </row>
    <row r="300">
      <c r="A300" s="93" t="s">
        <v>40</v>
      </c>
      <c r="B300" s="93" t="s">
        <v>591</v>
      </c>
      <c r="C300" s="94">
        <v>3500.0</v>
      </c>
      <c r="D300" s="93" t="s">
        <v>1415</v>
      </c>
      <c r="E300" s="93">
        <v>10.2</v>
      </c>
      <c r="F300" s="93" t="s">
        <v>566</v>
      </c>
      <c r="G300" s="87" t="str">
        <f t="array" ref="G300">if((countif(Ghosts!A:A,$B300)+countif(EPS!A:A,$B300))&gt;0,$B300,index(Index_of_Stuff!A:A,match($B300,Index_of_Stuff!B:B,0)))</f>
        <v>Timothe Luwawu-Cabarrot</v>
      </c>
      <c r="H300" s="87" t="str">
        <f t="array" ref="H300">index(Index_of_Stuff!F:F,match($F300,Index_of_Stuff!G:G,0))</f>
        <v>PHI</v>
      </c>
      <c r="I300" s="87" t="str">
        <f t="array" ref="I300">iferror(index(Schedule!F:F,match(concat(H300,"Y"),Schedule!E:E&amp;Schedule!G:G,0)),index(Schedule!E:E,match(concat(H300,"Y"),Schedule!F:F&amp;Schedule!G:G,0)))</f>
        <v>UTA</v>
      </c>
    </row>
    <row r="301">
      <c r="A301" s="93" t="s">
        <v>58</v>
      </c>
      <c r="B301" s="93" t="s">
        <v>448</v>
      </c>
      <c r="C301" s="94">
        <v>3500.0</v>
      </c>
      <c r="D301" s="93" t="s">
        <v>1345</v>
      </c>
      <c r="E301" s="93">
        <v>8.5</v>
      </c>
      <c r="F301" s="93" t="s">
        <v>400</v>
      </c>
      <c r="G301" s="87" t="str">
        <f t="array" ref="G301">if((countif(Ghosts!A:A,$B301)+countif(EPS!A:A,$B301))&gt;0,$B301,index(Index_of_Stuff!A:A,match($B301,Index_of_Stuff!B:B,0)))</f>
        <v>Tomas Satoransky</v>
      </c>
      <c r="H301" s="87" t="str">
        <f t="array" ref="H301">index(Index_of_Stuff!F:F,match($F301,Index_of_Stuff!G:G,0))</f>
        <v>WAS</v>
      </c>
      <c r="I301" s="87" t="str">
        <f t="array" ref="I301">iferror(index(Schedule!F:F,match(concat(H301,"Y"),Schedule!E:E&amp;Schedule!G:G,0)),index(Schedule!E:E,match(concat(H301,"Y"),Schedule!F:F&amp;Schedule!G:G,0)))</f>
        <v>DAL</v>
      </c>
    </row>
    <row r="302">
      <c r="A302" s="93" t="s">
        <v>40</v>
      </c>
      <c r="B302" s="93" t="s">
        <v>537</v>
      </c>
      <c r="C302" s="94">
        <v>3000.0</v>
      </c>
      <c r="D302" s="93" t="s">
        <v>1363</v>
      </c>
      <c r="E302" s="93">
        <v>9.1</v>
      </c>
      <c r="F302" s="93" t="s">
        <v>639</v>
      </c>
      <c r="G302" s="87" t="str">
        <f t="array" ref="G302">if((countif(Ghosts!A:A,$B302)+countif(EPS!A:A,$B302))&gt;0,$B302,index(Index_of_Stuff!A:A,match($B302,Index_of_Stuff!B:B,0)))</f>
        <v>Tony Allen</v>
      </c>
      <c r="H302" s="87" t="str">
        <f t="array" ref="H302">index(Index_of_Stuff!F:F,match($F302,Index_of_Stuff!G:G,0))</f>
        <v>NOP</v>
      </c>
      <c r="I302" s="87" t="str">
        <f t="array" ref="I302">iferror(index(Schedule!F:F,match(concat(H302,"Y"),Schedule!E:E&amp;Schedule!G:G,0)),index(Schedule!E:E,match(concat(H302,"Y"),Schedule!F:F&amp;Schedule!G:G,0)))</f>
        <v>IND</v>
      </c>
    </row>
    <row r="303">
      <c r="A303" s="93" t="s">
        <v>27</v>
      </c>
      <c r="B303" s="93" t="s">
        <v>397</v>
      </c>
      <c r="C303" s="94">
        <v>3700.0</v>
      </c>
      <c r="D303" s="93" t="s">
        <v>1461</v>
      </c>
      <c r="E303" s="93">
        <v>0.0</v>
      </c>
      <c r="F303" s="93" t="s">
        <v>644</v>
      </c>
      <c r="G303" s="87" t="str">
        <f t="array" ref="G303">if((countif(Ghosts!A:A,$B303)+countif(EPS!A:A,$B303))&gt;0,$B303,index(Index_of_Stuff!A:A,match($B303,Index_of_Stuff!B:B,0)))</f>
        <v>Tony Parker</v>
      </c>
      <c r="H303" s="87" t="str">
        <f t="array" ref="H303">index(Index_of_Stuff!F:F,match($F303,Index_of_Stuff!G:G,0))</f>
        <v>SAS</v>
      </c>
      <c r="I303" s="87" t="str">
        <f t="array" ref="I303">iferror(index(Schedule!F:F,match(concat(H303,"Y"),Schedule!E:E&amp;Schedule!G:G,0)),index(Schedule!E:E,match(concat(H303,"Y"),Schedule!F:F&amp;Schedule!G:G,0)))</f>
        <v>LAC</v>
      </c>
    </row>
    <row r="304">
      <c r="A304" s="93" t="s">
        <v>40</v>
      </c>
      <c r="B304" s="93" t="s">
        <v>570</v>
      </c>
      <c r="C304" s="94">
        <v>3600.0</v>
      </c>
      <c r="D304" s="93" t="s">
        <v>1357</v>
      </c>
      <c r="E304" s="93">
        <v>18.4</v>
      </c>
      <c r="F304" s="93" t="s">
        <v>565</v>
      </c>
      <c r="G304" s="87" t="str">
        <f t="array" ref="G304">if((countif(Ghosts!A:A,$B304)+countif(EPS!A:A,$B304))&gt;0,$B304,index(Index_of_Stuff!A:A,match($B304,Index_of_Stuff!B:B,0)))</f>
        <v>Tony Snell</v>
      </c>
      <c r="H304" s="87" t="str">
        <f t="array" ref="H304">index(Index_of_Stuff!F:F,match($F304,Index_of_Stuff!G:G,0))</f>
        <v>MIL</v>
      </c>
      <c r="I304" s="87" t="str">
        <f t="array" ref="I304">iferror(index(Schedule!F:F,match(concat(H304,"Y"),Schedule!E:E&amp;Schedule!G:G,0)),index(Schedule!E:E,match(concat(H304,"Y"),Schedule!F:F&amp;Schedule!G:G,0)))</f>
        <v>CLE</v>
      </c>
    </row>
    <row r="305">
      <c r="A305" s="93" t="s">
        <v>40</v>
      </c>
      <c r="B305" s="93" t="s">
        <v>507</v>
      </c>
      <c r="C305" s="94">
        <v>3000.0</v>
      </c>
      <c r="D305" s="93" t="s">
        <v>1374</v>
      </c>
      <c r="E305" s="93">
        <v>0.0</v>
      </c>
      <c r="F305" s="93" t="s">
        <v>493</v>
      </c>
      <c r="G305" s="87" t="str">
        <f t="array" ref="G305">if((countif(Ghosts!A:A,$B305)+countif(EPS!A:A,$B305))&gt;0,$B305,index(Index_of_Stuff!A:A,match($B305,Index_of_Stuff!B:B,0)))</f>
        <v>Torrey Craig</v>
      </c>
      <c r="H305" s="87" t="str">
        <f t="array" ref="H305">index(Index_of_Stuff!F:F,match($F305,Index_of_Stuff!G:G,0))</f>
        <v>DEN</v>
      </c>
      <c r="I305" s="87" t="str">
        <f t="array" ref="I305">iferror(index(Schedule!F:F,match(concat(H305,"Y"),Schedule!E:E&amp;Schedule!G:G,0)),index(Schedule!E:E,match(concat(H305,"Y"),Schedule!F:F&amp;Schedule!G:G,0)))</f>
        <v>BRK</v>
      </c>
    </row>
    <row r="306">
      <c r="A306" s="93" t="s">
        <v>40</v>
      </c>
      <c r="B306" s="93" t="s">
        <v>122</v>
      </c>
      <c r="C306" s="94">
        <v>3000.0</v>
      </c>
      <c r="D306" s="93" t="s">
        <v>1370</v>
      </c>
      <c r="E306" s="93">
        <v>11.6</v>
      </c>
      <c r="F306" s="93" t="s">
        <v>786</v>
      </c>
      <c r="G306" s="87" t="str">
        <f t="array" ref="G306">if((countif(Ghosts!A:A,$B306)+countif(EPS!A:A,$B306))&gt;0,$B306,index(Index_of_Stuff!A:A,match($B306,Index_of_Stuff!B:B,0)))</f>
        <v>Treveon Graham</v>
      </c>
      <c r="H306" s="87" t="str">
        <f t="array" ref="H306">index(Index_of_Stuff!F:F,match($F306,Index_of_Stuff!G:G,0))</f>
        <v>CHO</v>
      </c>
      <c r="I306" s="87" t="str">
        <f t="array" ref="I306">iferror(index(Schedule!F:F,match(concat(H306,"Y"),Schedule!E:E&amp;Schedule!G:G,0)),index(Schedule!E:E,match(concat(H306,"Y"),Schedule!F:F&amp;Schedule!G:G,0)))</f>
        <v>NYK</v>
      </c>
    </row>
    <row r="307">
      <c r="A307" s="93" t="s">
        <v>45</v>
      </c>
      <c r="B307" s="93" t="s">
        <v>121</v>
      </c>
      <c r="C307" s="94">
        <v>4500.0</v>
      </c>
      <c r="D307" s="93" t="s">
        <v>1374</v>
      </c>
      <c r="E307" s="93">
        <v>23.1</v>
      </c>
      <c r="F307" s="93" t="s">
        <v>653</v>
      </c>
      <c r="G307" s="87" t="str">
        <f t="array" ref="G307">if((countif(Ghosts!A:A,$B307)+countif(EPS!A:A,$B307))&gt;0,$B307,index(Index_of_Stuff!A:A,match($B307,Index_of_Stuff!B:B,0)))</f>
        <v>Trevor Booker</v>
      </c>
      <c r="H307" s="87" t="str">
        <f t="array" ref="H307">index(Index_of_Stuff!F:F,match($F307,Index_of_Stuff!G:G,0))</f>
        <v>BRK</v>
      </c>
      <c r="I307" s="87" t="str">
        <f t="array" ref="I307">iferror(index(Schedule!F:F,match(concat(H307,"Y"),Schedule!E:E&amp;Schedule!G:G,0)),index(Schedule!E:E,match(concat(H307,"Y"),Schedule!F:F&amp;Schedule!G:G,0)))</f>
        <v>DEN</v>
      </c>
    </row>
    <row r="308">
      <c r="A308" s="93" t="s">
        <v>44</v>
      </c>
      <c r="B308" s="93" t="s">
        <v>508</v>
      </c>
      <c r="C308" s="94">
        <v>3000.0</v>
      </c>
      <c r="D308" s="93" t="s">
        <v>1374</v>
      </c>
      <c r="E308" s="93">
        <v>6.1</v>
      </c>
      <c r="F308" s="93" t="s">
        <v>493</v>
      </c>
      <c r="G308" s="87" t="str">
        <f t="array" ref="G308">if((countif(Ghosts!A:A,$B308)+countif(EPS!A:A,$B308))&gt;0,$B308,index(Index_of_Stuff!A:A,match($B308,Index_of_Stuff!B:B,0)))</f>
        <v>Trey Lyles</v>
      </c>
      <c r="H308" s="87" t="str">
        <f t="array" ref="H308">index(Index_of_Stuff!F:F,match($F308,Index_of_Stuff!G:G,0))</f>
        <v>DEN</v>
      </c>
      <c r="I308" s="87" t="str">
        <f t="array" ref="I308">iferror(index(Schedule!F:F,match(concat(H308,"Y"),Schedule!E:E&amp;Schedule!G:G,0)),index(Schedule!E:E,match(concat(H308,"Y"),Schedule!F:F&amp;Schedule!G:G,0)))</f>
        <v>BRK</v>
      </c>
    </row>
    <row r="309">
      <c r="A309" s="93" t="s">
        <v>45</v>
      </c>
      <c r="B309" s="93" t="s">
        <v>168</v>
      </c>
      <c r="C309" s="94">
        <v>3900.0</v>
      </c>
      <c r="D309" s="93" t="s">
        <v>1357</v>
      </c>
      <c r="E309" s="93">
        <v>13.8</v>
      </c>
      <c r="F309" s="93" t="s">
        <v>38</v>
      </c>
      <c r="G309" s="87" t="str">
        <f t="array" ref="G309">if((countif(Ghosts!A:A,$B309)+countif(EPS!A:A,$B309))&gt;0,$B309,index(Index_of_Stuff!A:A,match($B309,Index_of_Stuff!B:B,0)))</f>
        <v>Tristan Thompson</v>
      </c>
      <c r="H309" s="87" t="str">
        <f t="array" ref="H309">index(Index_of_Stuff!F:F,match($F309,Index_of_Stuff!G:G,0))</f>
        <v>CLE</v>
      </c>
      <c r="I309" s="87" t="str">
        <f t="array" ref="I309">iferror(index(Schedule!F:F,match(concat(H309,"Y"),Schedule!E:E&amp;Schedule!G:G,0)),index(Schedule!E:E,match(concat(H309,"Y"),Schedule!F:F&amp;Schedule!G:G,0)))</f>
        <v>MIL</v>
      </c>
    </row>
    <row r="310">
      <c r="A310" s="93" t="s">
        <v>30</v>
      </c>
      <c r="B310" s="93" t="s">
        <v>509</v>
      </c>
      <c r="C310" s="94">
        <v>3000.0</v>
      </c>
      <c r="D310" s="93" t="s">
        <v>1374</v>
      </c>
      <c r="E310" s="93">
        <v>0.0</v>
      </c>
      <c r="F310" s="93" t="s">
        <v>493</v>
      </c>
      <c r="G310" s="87" t="str">
        <f t="array" ref="G310">if((countif(Ghosts!A:A,$B310)+countif(EPS!A:A,$B310))&gt;0,$B310,index(Index_of_Stuff!A:A,match($B310,Index_of_Stuff!B:B,0)))</f>
        <v>Tyler Lydon</v>
      </c>
      <c r="H310" s="87" t="str">
        <f t="array" ref="H310">index(Index_of_Stuff!F:F,match($F310,Index_of_Stuff!G:G,0))</f>
        <v>DEN</v>
      </c>
      <c r="I310" s="87" t="str">
        <f t="array" ref="I310">iferror(index(Schedule!F:F,match(concat(H310,"Y"),Schedule!E:E&amp;Schedule!G:G,0)),index(Schedule!E:E,match(concat(H310,"Y"),Schedule!F:F&amp;Schedule!G:G,0)))</f>
        <v>BRK</v>
      </c>
    </row>
    <row r="311">
      <c r="A311" s="93" t="s">
        <v>31</v>
      </c>
      <c r="B311" s="93" t="s">
        <v>119</v>
      </c>
      <c r="C311" s="94">
        <v>3000.0</v>
      </c>
      <c r="D311" s="93" t="s">
        <v>1374</v>
      </c>
      <c r="E311" s="93">
        <v>11.7</v>
      </c>
      <c r="F311" s="93" t="s">
        <v>653</v>
      </c>
      <c r="G311" s="87" t="str">
        <f t="array" ref="G311">if((countif(Ghosts!A:A,$B311)+countif(EPS!A:A,$B311))&gt;0,$B311,index(Index_of_Stuff!A:A,match($B311,Index_of_Stuff!B:B,0)))</f>
        <v>Tyler Zeller</v>
      </c>
      <c r="H311" s="87" t="str">
        <f t="array" ref="H311">index(Index_of_Stuff!F:F,match($F311,Index_of_Stuff!G:G,0))</f>
        <v>BRK</v>
      </c>
      <c r="I311" s="87" t="str">
        <f t="array" ref="I311">iferror(index(Schedule!F:F,match(concat(H311,"Y"),Schedule!E:E&amp;Schedule!G:G,0)),index(Schedule!E:E,match(concat(H311,"Y"),Schedule!F:F&amp;Schedule!G:G,0)))</f>
        <v>DEN</v>
      </c>
    </row>
    <row r="312">
      <c r="A312" s="93" t="s">
        <v>40</v>
      </c>
      <c r="B312" s="93" t="s">
        <v>282</v>
      </c>
      <c r="C312" s="94">
        <v>6200.0</v>
      </c>
      <c r="D312" s="93" t="s">
        <v>1366</v>
      </c>
      <c r="E312" s="93">
        <v>29.5</v>
      </c>
      <c r="F312" s="93" t="s">
        <v>261</v>
      </c>
      <c r="G312" s="87" t="str">
        <f t="array" ref="G312">if((countif(Ghosts!A:A,$B312)+countif(EPS!A:A,$B312))&gt;0,$B312,index(Index_of_Stuff!A:A,match($B312,Index_of_Stuff!B:B,0)))</f>
        <v>Tyreke Evans</v>
      </c>
      <c r="H312" s="87" t="str">
        <f t="array" ref="H312">index(Index_of_Stuff!F:F,match($F312,Index_of_Stuff!G:G,0))</f>
        <v>MEM</v>
      </c>
      <c r="I312" s="87" t="str">
        <f t="array" ref="I312">iferror(index(Schedule!F:F,match(concat(H312,"Y"),Schedule!E:E&amp;Schedule!G:G,0)),index(Schedule!E:E,match(concat(H312,"Y"),Schedule!F:F&amp;Schedule!G:G,0)))</f>
        <v>POR</v>
      </c>
    </row>
    <row r="313">
      <c r="A313" s="93" t="s">
        <v>58</v>
      </c>
      <c r="B313" s="93" t="s">
        <v>209</v>
      </c>
      <c r="C313" s="94">
        <v>8000.0</v>
      </c>
      <c r="D313" s="93" t="s">
        <v>1363</v>
      </c>
      <c r="E313" s="93">
        <v>38.9</v>
      </c>
      <c r="F313" s="93" t="s">
        <v>204</v>
      </c>
      <c r="G313" s="87" t="str">
        <f t="array" ref="G313">if((countif(Ghosts!A:A,$B313)+countif(EPS!A:A,$B313))&gt;0,$B313,index(Index_of_Stuff!A:A,match($B313,Index_of_Stuff!B:B,0)))</f>
        <v>Victor Oladipo</v>
      </c>
      <c r="H313" s="87" t="str">
        <f t="array" ref="H313">index(Index_of_Stuff!F:F,match($F313,Index_of_Stuff!G:G,0))</f>
        <v>IND</v>
      </c>
      <c r="I313" s="87" t="str">
        <f t="array" ref="I313">iferror(index(Schedule!F:F,match(concat(H313,"Y"),Schedule!E:E&amp;Schedule!G:G,0)),index(Schedule!E:E,match(concat(H313,"Y"),Schedule!F:F&amp;Schedule!G:G,0)))</f>
        <v>NOP</v>
      </c>
    </row>
    <row r="314">
      <c r="A314" s="93" t="s">
        <v>40</v>
      </c>
      <c r="B314" s="93" t="s">
        <v>559</v>
      </c>
      <c r="C314" s="94">
        <v>3000.0</v>
      </c>
      <c r="D314" s="93" t="s">
        <v>1353</v>
      </c>
      <c r="E314" s="93">
        <v>6.1</v>
      </c>
      <c r="F314" s="93" t="s">
        <v>512</v>
      </c>
      <c r="G314" s="87" t="str">
        <f t="array" ref="G314">if((countif(Ghosts!A:A,$B314)+countif(EPS!A:A,$B314))&gt;0,$B314,index(Index_of_Stuff!A:A,match($B314,Index_of_Stuff!B:B,0)))</f>
        <v>Vince Carter</v>
      </c>
      <c r="H314" s="87" t="str">
        <f t="array" ref="H314">index(Index_of_Stuff!F:F,match($F314,Index_of_Stuff!G:G,0))</f>
        <v>SAC</v>
      </c>
      <c r="I314" s="87" t="str">
        <f t="array" ref="I314">iferror(index(Schedule!F:F,match(concat(H314,"Y"),Schedule!E:E&amp;Schedule!G:G,0)),index(Schedule!E:E,match(concat(H314,"Y"),Schedule!F:F&amp;Schedule!G:G,0)))</f>
        <v>OKC</v>
      </c>
    </row>
    <row r="315">
      <c r="A315" s="93" t="s">
        <v>30</v>
      </c>
      <c r="B315" s="93" t="s">
        <v>293</v>
      </c>
      <c r="C315" s="94">
        <v>3000.0</v>
      </c>
      <c r="D315" s="93" t="s">
        <v>1366</v>
      </c>
      <c r="E315" s="93">
        <v>0.0</v>
      </c>
      <c r="F315" s="93" t="s">
        <v>261</v>
      </c>
      <c r="G315" s="87" t="str">
        <f t="array" ref="G315">if((countif(Ghosts!A:A,$B315)+countif(EPS!A:A,$B315))&gt;0,$B315,index(Index_of_Stuff!A:A,match($B315,Index_of_Stuff!B:B,0)))</f>
        <v>Vince Hunter</v>
      </c>
      <c r="H315" s="87" t="str">
        <f t="array" ref="H315">index(Index_of_Stuff!F:F,match($F315,Index_of_Stuff!G:G,0))</f>
        <v>MEM</v>
      </c>
      <c r="I315" s="87" t="str">
        <f t="array" ref="I315">iferror(index(Schedule!F:F,match(concat(H315,"Y"),Schedule!E:E&amp;Schedule!G:G,0)),index(Schedule!E:E,match(concat(H315,"Y"),Schedule!F:F&amp;Schedule!G:G,0)))</f>
        <v>POR</v>
      </c>
    </row>
    <row r="316">
      <c r="A316" s="93" t="s">
        <v>44</v>
      </c>
      <c r="B316" s="93" t="s">
        <v>247</v>
      </c>
      <c r="C316" s="94">
        <v>3400.0</v>
      </c>
      <c r="D316" s="93" t="s">
        <v>1461</v>
      </c>
      <c r="E316" s="93">
        <v>13.5</v>
      </c>
      <c r="F316" s="93" t="s">
        <v>235</v>
      </c>
      <c r="G316" s="87" t="str">
        <f t="array" ref="G316">if((countif(Ghosts!A:A,$B316)+countif(EPS!A:A,$B316))&gt;0,$B316,index(Index_of_Stuff!A:A,match($B316,Index_of_Stuff!B:B,0)))</f>
        <v>Wesley Johnson</v>
      </c>
      <c r="H316" s="87" t="str">
        <f t="array" ref="H316">index(Index_of_Stuff!F:F,match($F316,Index_of_Stuff!G:G,0))</f>
        <v>LAC</v>
      </c>
      <c r="I316" s="87" t="str">
        <f t="array" ref="I316">iferror(index(Schedule!F:F,match(concat(H316,"Y"),Schedule!E:E&amp;Schedule!G:G,0)),index(Schedule!E:E,match(concat(H316,"Y"),Schedule!F:F&amp;Schedule!G:G,0)))</f>
        <v>SAS</v>
      </c>
    </row>
    <row r="317">
      <c r="A317" s="93" t="s">
        <v>40</v>
      </c>
      <c r="B317" s="93" t="s">
        <v>476</v>
      </c>
      <c r="C317" s="94">
        <v>4600.0</v>
      </c>
      <c r="D317" s="93" t="s">
        <v>1345</v>
      </c>
      <c r="E317" s="93">
        <v>21.4</v>
      </c>
      <c r="F317" s="93" t="s">
        <v>475</v>
      </c>
      <c r="G317" s="87" t="str">
        <f t="array" ref="G317">if((countif(Ghosts!A:A,$B317)+countif(EPS!A:A,$B317))&gt;0,$B317,index(Index_of_Stuff!A:A,match($B317,Index_of_Stuff!B:B,0)))</f>
        <v>Wesley Matthews</v>
      </c>
      <c r="H317" s="87" t="str">
        <f t="array" ref="H317">index(Index_of_Stuff!F:F,match($F317,Index_of_Stuff!G:G,0))</f>
        <v>DAL</v>
      </c>
      <c r="I317" s="87" t="str">
        <f t="array" ref="I317">iferror(index(Schedule!F:F,match(concat(H317,"Y"),Schedule!E:E&amp;Schedule!G:G,0)),index(Schedule!E:E,match(concat(H317,"Y"),Schedule!F:F&amp;Schedule!G:G,0)))</f>
        <v>WAS</v>
      </c>
    </row>
    <row r="318">
      <c r="A318" s="93" t="s">
        <v>40</v>
      </c>
      <c r="B318" s="93" t="s">
        <v>497</v>
      </c>
      <c r="C318" s="94">
        <v>5900.0</v>
      </c>
      <c r="D318" s="93" t="s">
        <v>1374</v>
      </c>
      <c r="E318" s="93">
        <v>27.6</v>
      </c>
      <c r="F318" s="93" t="s">
        <v>493</v>
      </c>
      <c r="G318" s="87" t="str">
        <f t="array" ref="G318">if((countif(Ghosts!A:A,$B318)+countif(EPS!A:A,$B318))&gt;0,$B318,index(Index_of_Stuff!A:A,match($B318,Index_of_Stuff!B:B,0)))</f>
        <v>Will Barton</v>
      </c>
      <c r="H318" s="87" t="str">
        <f t="array" ref="H318">index(Index_of_Stuff!F:F,match($F318,Index_of_Stuff!G:G,0))</f>
        <v>DEN</v>
      </c>
      <c r="I318" s="87" t="str">
        <f t="array" ref="I318">iferror(index(Schedule!F:F,match(concat(H318,"Y"),Schedule!E:E&amp;Schedule!G:G,0)),index(Schedule!E:E,match(concat(H318,"Y"),Schedule!F:F&amp;Schedule!G:G,0)))</f>
        <v>BRK</v>
      </c>
    </row>
    <row r="319">
      <c r="A319" s="93" t="s">
        <v>45</v>
      </c>
      <c r="B319" s="93" t="s">
        <v>550</v>
      </c>
      <c r="C319" s="94">
        <v>4600.0</v>
      </c>
      <c r="D319" s="93" t="s">
        <v>1353</v>
      </c>
      <c r="E319" s="93">
        <v>22.7</v>
      </c>
      <c r="F319" s="93" t="s">
        <v>512</v>
      </c>
      <c r="G319" s="87" t="str">
        <f t="array" ref="G319">if((countif(Ghosts!A:A,$B319)+countif(EPS!A:A,$B319))&gt;0,$B319,index(Index_of_Stuff!A:A,match($B319,Index_of_Stuff!B:B,0)))</f>
        <v>Willie Cauley-Stein</v>
      </c>
      <c r="H319" s="87" t="str">
        <f t="array" ref="H319">index(Index_of_Stuff!F:F,match($F319,Index_of_Stuff!G:G,0))</f>
        <v>SAC</v>
      </c>
      <c r="I319" s="87" t="str">
        <f t="array" ref="I319">iferror(index(Schedule!F:F,match(concat(H319,"Y"),Schedule!E:E&amp;Schedule!G:G,0)),index(Schedule!E:E,match(concat(H319,"Y"),Schedule!F:F&amp;Schedule!G:G,0)))</f>
        <v>OKC</v>
      </c>
    </row>
    <row r="320">
      <c r="A320" s="93" t="s">
        <v>31</v>
      </c>
      <c r="B320" s="93" t="s">
        <v>249</v>
      </c>
      <c r="C320" s="94">
        <v>3000.0</v>
      </c>
      <c r="D320" s="93" t="s">
        <v>1461</v>
      </c>
      <c r="E320" s="93">
        <v>12.3</v>
      </c>
      <c r="F320" s="93" t="s">
        <v>235</v>
      </c>
      <c r="G320" s="87" t="str">
        <f t="array" ref="G320">if((countif(Ghosts!A:A,$B320)+countif(EPS!A:A,$B320))&gt;0,$B320,index(Index_of_Stuff!A:A,match($B320,Index_of_Stuff!B:B,0)))</f>
        <v>Willie Reed</v>
      </c>
      <c r="H320" s="87" t="str">
        <f t="array" ref="H320">index(Index_of_Stuff!F:F,match($F320,Index_of_Stuff!G:G,0))</f>
        <v>LAC</v>
      </c>
      <c r="I320" s="87" t="str">
        <f t="array" ref="I320">iferror(index(Schedule!F:F,match(concat(H320,"Y"),Schedule!E:E&amp;Schedule!G:G,0)),index(Schedule!E:E,match(concat(H320,"Y"),Schedule!F:F&amp;Schedule!G:G,0)))</f>
        <v>SAS</v>
      </c>
    </row>
    <row r="321">
      <c r="A321" s="93" t="s">
        <v>44</v>
      </c>
      <c r="B321" s="93" t="s">
        <v>496</v>
      </c>
      <c r="C321" s="94">
        <v>4600.0</v>
      </c>
      <c r="D321" s="93" t="s">
        <v>1374</v>
      </c>
      <c r="E321" s="93">
        <v>18.3</v>
      </c>
      <c r="F321" s="93" t="s">
        <v>493</v>
      </c>
      <c r="G321" s="87" t="str">
        <f t="array" ref="G321">if((countif(Ghosts!A:A,$B321)+countif(EPS!A:A,$B321))&gt;0,$B321,index(Index_of_Stuff!A:A,match($B321,Index_of_Stuff!B:B,0)))</f>
        <v>Wilson Chandler</v>
      </c>
      <c r="H321" s="87" t="str">
        <f t="array" ref="H321">index(Index_of_Stuff!F:F,match($F321,Index_of_Stuff!G:G,0))</f>
        <v>DEN</v>
      </c>
      <c r="I321" s="87" t="str">
        <f t="array" ref="I321">iferror(index(Schedule!F:F,match(concat(H321,"Y"),Schedule!E:E&amp;Schedule!G:G,0)),index(Schedule!E:E,match(concat(H321,"Y"),Schedule!F:F&amp;Schedule!G:G,0)))</f>
        <v>BRK</v>
      </c>
    </row>
    <row r="322">
      <c r="A322" s="93" t="s">
        <v>28</v>
      </c>
      <c r="B322" s="93" t="s">
        <v>131</v>
      </c>
      <c r="C322" s="94">
        <v>3000.0</v>
      </c>
      <c r="D322" s="93" t="s">
        <v>1374</v>
      </c>
      <c r="E322" s="93">
        <v>0.0</v>
      </c>
      <c r="F322" s="93" t="s">
        <v>653</v>
      </c>
      <c r="G322" s="87" t="str">
        <f t="array" ref="G322">if((countif(Ghosts!A:A,$B322)+countif(EPS!A:A,$B322))&gt;0,$B322,index(Index_of_Stuff!A:A,match($B322,Index_of_Stuff!B:B,0)))</f>
        <v>Yakuba Ouattara</v>
      </c>
      <c r="H322" s="87" t="str">
        <f t="array" ref="H322">index(Index_of_Stuff!F:F,match($F322,Index_of_Stuff!G:G,0))</f>
        <v>BRK</v>
      </c>
      <c r="I322" s="87" t="str">
        <f t="array" ref="I322">iferror(index(Schedule!F:F,match(concat(H322,"Y"),Schedule!E:E&amp;Schedule!G:G,0)),index(Schedule!E:E,match(concat(H322,"Y"),Schedule!F:F&amp;Schedule!G:G,0)))</f>
        <v>DEN</v>
      </c>
    </row>
    <row r="323">
      <c r="A323" s="93" t="s">
        <v>58</v>
      </c>
      <c r="B323" s="93" t="s">
        <v>478</v>
      </c>
      <c r="C323" s="94">
        <v>3700.0</v>
      </c>
      <c r="D323" s="93" t="s">
        <v>1345</v>
      </c>
      <c r="E323" s="93">
        <v>20.0</v>
      </c>
      <c r="F323" s="93" t="s">
        <v>475</v>
      </c>
      <c r="G323" s="87" t="str">
        <f t="array" ref="G323">if((countif(Ghosts!A:A,$B323)+countif(EPS!A:A,$B323))&gt;0,$B323,index(Index_of_Stuff!A:A,match($B323,Index_of_Stuff!B:B,0)))</f>
        <v>Yogi Ferrell</v>
      </c>
      <c r="H323" s="87" t="str">
        <f t="array" ref="H323">index(Index_of_Stuff!F:F,match($F323,Index_of_Stuff!G:G,0))</f>
        <v>DAL</v>
      </c>
      <c r="I323" s="87" t="str">
        <f t="array" ref="I323">iferror(index(Schedule!F:F,match(concat(H323,"Y"),Schedule!E:E&amp;Schedule!G:G,0)),index(Schedule!E:E,match(concat(H323,"Y"),Schedule!F:F&amp;Schedule!G:G,0)))</f>
        <v>WAS</v>
      </c>
    </row>
    <row r="324">
      <c r="A324" s="93" t="s">
        <v>45</v>
      </c>
      <c r="B324" s="93" t="s">
        <v>374</v>
      </c>
      <c r="C324" s="94">
        <v>3000.0</v>
      </c>
      <c r="D324" s="93" t="s">
        <v>1366</v>
      </c>
      <c r="E324" s="93">
        <v>1.6</v>
      </c>
      <c r="F324" s="93" t="s">
        <v>330</v>
      </c>
      <c r="G324" s="87" t="str">
        <f t="array" ref="G324">if((countif(Ghosts!A:A,$B324)+countif(EPS!A:A,$B324))&gt;0,$B324,index(Index_of_Stuff!A:A,match($B324,Index_of_Stuff!B:B,0)))</f>
        <v>Zach Collins</v>
      </c>
      <c r="H324" s="87" t="str">
        <f t="array" ref="H324">index(Index_of_Stuff!F:F,match($F324,Index_of_Stuff!G:G,0))</f>
        <v>POR</v>
      </c>
      <c r="I324" s="87" t="str">
        <f t="array" ref="I324">iferror(index(Schedule!F:F,match(concat(H324,"Y"),Schedule!E:E&amp;Schedule!G:G,0)),index(Schedule!E:E,match(concat(H324,"Y"),Schedule!F:F&amp;Schedule!G:G,0)))</f>
        <v>MEM</v>
      </c>
    </row>
    <row r="325">
      <c r="A325" s="93" t="s">
        <v>58</v>
      </c>
      <c r="B325" s="93" t="s">
        <v>473</v>
      </c>
      <c r="C325" s="94">
        <v>4500.0</v>
      </c>
      <c r="D325" s="93" t="s">
        <v>1431</v>
      </c>
      <c r="E325" s="93">
        <v>0.0</v>
      </c>
      <c r="F325" s="93" t="s">
        <v>450</v>
      </c>
      <c r="G325" s="87" t="str">
        <f t="array" ref="G325">if((countif(Ghosts!A:A,$B325)+countif(EPS!A:A,$B325))&gt;0,$B325,index(Index_of_Stuff!A:A,match($B325,Index_of_Stuff!B:B,0)))</f>
        <v>Zach LaVine</v>
      </c>
      <c r="H325" s="87" t="str">
        <f t="array" ref="H325">index(Index_of_Stuff!F:F,match($F325,Index_of_Stuff!G:G,0))</f>
        <v>CHI</v>
      </c>
      <c r="I325" s="87" t="str">
        <f t="array" ref="I325">iferror(index(Schedule!F:F,match(concat(H325,"Y"),Schedule!E:E&amp;Schedule!G:G,0)),index(Schedule!E:E,match(concat(H325,"Y"),Schedule!F:F&amp;Schedule!G:G,0)))</f>
        <v>TOR</v>
      </c>
    </row>
    <row r="326">
      <c r="A326" s="93" t="s">
        <v>45</v>
      </c>
      <c r="B326" s="93" t="s">
        <v>554</v>
      </c>
      <c r="C326" s="94">
        <v>5100.0</v>
      </c>
      <c r="D326" s="93" t="s">
        <v>1353</v>
      </c>
      <c r="E326" s="93">
        <v>23.0</v>
      </c>
      <c r="F326" s="93" t="s">
        <v>512</v>
      </c>
      <c r="G326" s="87" t="str">
        <f t="array" ref="G326">if((countif(Ghosts!A:A,$B326)+countif(EPS!A:A,$B326))&gt;0,$B326,index(Index_of_Stuff!A:A,match($B326,Index_of_Stuff!B:B,0)))</f>
        <v>Zach Randolph</v>
      </c>
      <c r="H326" s="87" t="str">
        <f t="array" ref="H326">index(Index_of_Stuff!F:F,match($F326,Index_of_Stuff!G:G,0))</f>
        <v>SAC</v>
      </c>
      <c r="I326" s="87" t="str">
        <f t="array" ref="I326">iferror(index(Schedule!F:F,match(concat(H326,"Y"),Schedule!E:E&amp;Schedule!G:G,0)),index(Schedule!E:E,match(concat(H326,"Y"),Schedule!F:F&amp;Schedule!G:G,0)))</f>
        <v>OKC</v>
      </c>
    </row>
    <row r="327">
      <c r="A327" s="93" t="s">
        <v>45</v>
      </c>
      <c r="B327" s="93" t="s">
        <v>463</v>
      </c>
      <c r="C327" s="94">
        <v>3000.0</v>
      </c>
      <c r="D327" s="93" t="s">
        <v>1431</v>
      </c>
      <c r="E327" s="93">
        <v>9.9</v>
      </c>
      <c r="F327" s="93" t="s">
        <v>450</v>
      </c>
      <c r="G327" s="87" t="str">
        <f t="array" ref="G327">if((countif(Ghosts!A:A,$B327)+countif(EPS!A:A,$B327))&gt;0,$B327,index(Index_of_Stuff!A:A,match($B327,Index_of_Stuff!B:B,0)))</f>
        <v>Cristiano Felicio</v>
      </c>
      <c r="H327" s="87" t="str">
        <f t="array" ref="H327">index(Index_of_Stuff!F:F,match($F327,Index_of_Stuff!G:G,0))</f>
        <v>CHI</v>
      </c>
      <c r="I327" s="87" t="str">
        <f t="array" ref="I327">iferror(index(Schedule!F:F,match(concat(H327,"Y"),Schedule!E:E&amp;Schedule!G:G,0)),index(Schedule!E:E,match(concat(H327,"Y"),Schedule!F:F&amp;Schedule!G:G,0)))</f>
        <v>TOR</v>
      </c>
    </row>
    <row r="328">
      <c r="A328" s="93" t="s">
        <v>31</v>
      </c>
      <c r="B328" s="93" t="s">
        <v>561</v>
      </c>
      <c r="C328" s="94">
        <v>3000.0</v>
      </c>
      <c r="D328" s="93" t="s">
        <v>1353</v>
      </c>
      <c r="E328" s="93">
        <v>4.8</v>
      </c>
      <c r="F328" s="93" t="s">
        <v>512</v>
      </c>
      <c r="G328" s="87" t="str">
        <f t="array" ref="G328">if((countif(Ghosts!A:A,$B328)+countif(EPS!A:A,$B328))&gt;0,$B328,index(Index_of_Stuff!A:A,match($B328,Index_of_Stuff!B:B,0)))</f>
        <v>Georgios Papagiannis</v>
      </c>
      <c r="H328" s="87" t="str">
        <f t="array" ref="H328">index(Index_of_Stuff!F:F,match($F328,Index_of_Stuff!G:G,0))</f>
        <v>SAC</v>
      </c>
      <c r="I328" s="87" t="str">
        <f t="array" ref="I328">iferror(index(Schedule!F:F,match(concat(H328,"Y"),Schedule!E:E&amp;Schedule!G:G,0)),index(Schedule!E:E,match(concat(H328,"Y"),Schedule!F:F&amp;Schedule!G:G,0)))</f>
        <v>OKC</v>
      </c>
    </row>
    <row r="329">
      <c r="A329" s="93" t="s">
        <v>58</v>
      </c>
      <c r="B329" s="93" t="s">
        <v>480</v>
      </c>
      <c r="C329" s="94">
        <v>4400.0</v>
      </c>
      <c r="D329" s="93" t="s">
        <v>1345</v>
      </c>
      <c r="E329" s="93">
        <v>24.2</v>
      </c>
      <c r="F329" s="93" t="s">
        <v>475</v>
      </c>
      <c r="G329" s="87" t="str">
        <f t="array" ref="G329">if((countif(Ghosts!A:A,$B329)+countif(EPS!A:A,$B329))&gt;0,$B329,index(Index_of_Stuff!A:A,match($B329,Index_of_Stuff!B:B,0)))</f>
        <v>J.J. Barea</v>
      </c>
      <c r="H329" s="87" t="str">
        <f t="array" ref="H329">index(Index_of_Stuff!F:F,match($F329,Index_of_Stuff!G:G,0))</f>
        <v>DAL</v>
      </c>
      <c r="I329" s="87" t="str">
        <f t="array" ref="I329">iferror(index(Schedule!F:F,match(concat(H329,"Y"),Schedule!E:E&amp;Schedule!G:G,0)),index(Schedule!E:E,match(concat(H329,"Y"),Schedule!F:F&amp;Schedule!G:G,0)))</f>
        <v>WAS</v>
      </c>
    </row>
    <row r="330">
      <c r="A330" s="93" t="s">
        <v>58</v>
      </c>
      <c r="B330" s="93" t="s">
        <v>232</v>
      </c>
      <c r="C330" s="94">
        <v>3000.0</v>
      </c>
      <c r="D330" s="93" t="s">
        <v>1363</v>
      </c>
      <c r="E330" s="93">
        <v>4.2</v>
      </c>
      <c r="F330" s="93" t="s">
        <v>204</v>
      </c>
      <c r="G330" s="87" t="str">
        <f t="array" ref="G330">if((countif(Ghosts!A:A,$B330)+countif(EPS!A:A,$B330))&gt;0,$B330,index(Index_of_Stuff!A:A,match($B330,Index_of_Stuff!B:B,0)))</f>
        <v>Joe Young</v>
      </c>
      <c r="H330" s="87" t="str">
        <f t="array" ref="H330">index(Index_of_Stuff!F:F,match($F330,Index_of_Stuff!G:G,0))</f>
        <v>IND</v>
      </c>
      <c r="I330" s="87" t="str">
        <f t="array" ref="I330">iferror(index(Schedule!F:F,match(concat(H330,"Y"),Schedule!E:E&amp;Schedule!G:G,0)),index(Schedule!E:E,match(concat(H330,"Y"),Schedule!F:F&amp;Schedule!G:G,0)))</f>
        <v>NOP</v>
      </c>
    </row>
    <row r="331">
      <c r="A331" s="93" t="s">
        <v>27</v>
      </c>
      <c r="B331" s="93" t="s">
        <v>386</v>
      </c>
      <c r="C331" s="94">
        <v>3900.0</v>
      </c>
      <c r="D331" s="93" t="s">
        <v>1461</v>
      </c>
      <c r="E331" s="93">
        <v>16.2</v>
      </c>
      <c r="F331" s="93" t="s">
        <v>644</v>
      </c>
      <c r="G331" s="87" t="str">
        <f t="array" ref="G331">if((countif(Ghosts!A:A,$B331)+countif(EPS!A:A,$B331))&gt;0,$B331,index(Index_of_Stuff!A:A,match($B331,Index_of_Stuff!B:B,0)))</f>
        <v>Patty Mills</v>
      </c>
      <c r="H331" s="87" t="str">
        <f t="array" ref="H331">index(Index_of_Stuff!F:F,match($F331,Index_of_Stuff!G:G,0))</f>
        <v>SAS</v>
      </c>
      <c r="I331" s="87" t="str">
        <f t="array" ref="I331">iferror(index(Schedule!F:F,match(concat(H331,"Y"),Schedule!E:E&amp;Schedule!G:G,0)),index(Schedule!E:E,match(concat(H331,"Y"),Schedule!F:F&amp;Schedule!G:G,0)))</f>
        <v>LAC</v>
      </c>
    </row>
    <row r="332">
      <c r="A332" s="102" t="s">
        <v>29</v>
      </c>
      <c r="B332" s="102" t="s">
        <v>431</v>
      </c>
      <c r="C332" s="119">
        <v>3000.0</v>
      </c>
      <c r="D332" s="102" t="s">
        <v>1415</v>
      </c>
      <c r="E332" s="102">
        <v>4.0</v>
      </c>
      <c r="F332" s="102" t="s">
        <v>172</v>
      </c>
      <c r="G332" s="87" t="str">
        <f t="array" ref="G332">if((countif(Ghosts!A:A,$B332)+countif(EPS!A:A,$B332))&gt;0,$B332,index(Index_of_Stuff!A:A,match($B332,Index_of_Stuff!B:B,0)))</f>
        <v>Royce O'Neale</v>
      </c>
      <c r="H332" s="87" t="str">
        <f t="array" ref="H332">index(Index_of_Stuff!F:F,match($F332,Index_of_Stuff!G:G,0))</f>
        <v>UTA</v>
      </c>
      <c r="I332" s="87" t="str">
        <f t="array" ref="I332">iferror(index(Schedule!F:F,match(concat(H332,"Y"),Schedule!E:E&amp;Schedule!G:G,0)),index(Schedule!E:E,match(concat(H332,"Y"),Schedule!F:F&amp;Schedule!G:G,0)))</f>
        <v>PHI</v>
      </c>
    </row>
    <row r="333">
      <c r="A333" s="102" t="s">
        <v>28</v>
      </c>
      <c r="B333" s="102" t="s">
        <v>602</v>
      </c>
      <c r="C333" s="119">
        <v>3000.0</v>
      </c>
      <c r="D333" s="102" t="s">
        <v>1363</v>
      </c>
      <c r="E333" s="102">
        <v>4.0</v>
      </c>
      <c r="F333" s="102" t="s">
        <v>639</v>
      </c>
      <c r="G333" s="87" t="str">
        <f t="array" ref="G333">if((countif(Ghosts!A:A,$B333)+countif(EPS!A:A,$B333))&gt;0,$B333,index(Index_of_Stuff!A:A,match($B333,Index_of_Stuff!B:B,0)))</f>
        <v>Charles Cooke</v>
      </c>
      <c r="H333" s="87" t="str">
        <f t="array" ref="H333">index(Index_of_Stuff!F:F,match($F333,Index_of_Stuff!G:G,0))</f>
        <v>NOP</v>
      </c>
      <c r="I333" s="87" t="str">
        <f t="array" ref="I333">iferror(index(Schedule!F:F,match(concat(H333,"Y"),Schedule!E:E&amp;Schedule!G:G,0)),index(Schedule!E:E,match(concat(H333,"Y"),Schedule!F:F&amp;Schedule!G:G,0)))</f>
        <v>IND</v>
      </c>
    </row>
    <row r="334">
      <c r="A334" s="102" t="s">
        <v>27</v>
      </c>
      <c r="B334" s="102" t="s">
        <v>545</v>
      </c>
      <c r="C334" s="119">
        <v>3000.0</v>
      </c>
      <c r="D334" s="102" t="s">
        <v>1374</v>
      </c>
      <c r="E334" s="102">
        <v>1.9</v>
      </c>
      <c r="F334" s="102" t="s">
        <v>653</v>
      </c>
      <c r="G334" s="87" t="str">
        <f t="array" ref="G334">if((countif(Ghosts!A:A,$B334)+countif(EPS!A:A,$B334))&gt;0,$B334,index(Index_of_Stuff!A:A,match($B334,Index_of_Stuff!B:B,0)))</f>
        <v>Jacob Wiley</v>
      </c>
      <c r="H334" s="87" t="str">
        <f t="array" ref="H334">index(Index_of_Stuff!F:F,match($F334,Index_of_Stuff!G:G,0))</f>
        <v>BRK</v>
      </c>
      <c r="I334" s="87" t="str">
        <f t="array" ref="I334">iferror(index(Schedule!F:F,match(concat(H334,"Y"),Schedule!E:E&amp;Schedule!G:G,0)),index(Schedule!E:E,match(concat(H334,"Y"),Schedule!F:F&amp;Schedule!G:G,0)))</f>
        <v>DEN</v>
      </c>
    </row>
    <row r="335">
      <c r="A335" s="102" t="s">
        <v>27</v>
      </c>
      <c r="B335" s="102" t="s">
        <v>253</v>
      </c>
      <c r="C335" s="119">
        <v>3000.0</v>
      </c>
      <c r="D335" s="102" t="s">
        <v>1461</v>
      </c>
      <c r="E335" s="102">
        <v>6.3</v>
      </c>
      <c r="F335" s="102" t="s">
        <v>235</v>
      </c>
      <c r="G335" s="87" t="str">
        <f t="array" ref="G335">if((countif(Ghosts!A:A,$B335)+countif(EPS!A:A,$B335))&gt;0,$B335,index(Index_of_Stuff!A:A,match($B335,Index_of_Stuff!B:B,0)))</f>
        <v>Jawun Evans</v>
      </c>
      <c r="H335" s="87" t="str">
        <f t="array" ref="H335">index(Index_of_Stuff!F:F,match($F335,Index_of_Stuff!G:G,0))</f>
        <v>LAC</v>
      </c>
      <c r="I335" s="87" t="str">
        <f t="array" ref="I335">iferror(index(Schedule!F:F,match(concat(H335,"Y"),Schedule!E:E&amp;Schedule!G:G,0)),index(Schedule!E:E,match(concat(H335,"Y"),Schedule!F:F&amp;Schedule!G:G,0)))</f>
        <v>SAS</v>
      </c>
    </row>
    <row r="336">
      <c r="A336" s="102" t="s">
        <v>45</v>
      </c>
      <c r="B336" s="102" t="s">
        <v>432</v>
      </c>
      <c r="C336" s="119">
        <v>3000.0</v>
      </c>
      <c r="D336" s="102" t="s">
        <v>1415</v>
      </c>
      <c r="E336" s="102">
        <v>0.6</v>
      </c>
      <c r="F336" s="102" t="s">
        <v>172</v>
      </c>
      <c r="G336" s="87" t="str">
        <f t="array" ref="G336">if((countif(Ghosts!A:A,$B336)+countif(EPS!A:A,$B336))&gt;0,$B336,index(Index_of_Stuff!A:A,match($B336,Index_of_Stuff!B:B,0)))</f>
        <v>Tony Bradley</v>
      </c>
      <c r="H336" s="87" t="str">
        <f t="array" ref="H336">index(Index_of_Stuff!F:F,match($F336,Index_of_Stuff!G:G,0))</f>
        <v>UTA</v>
      </c>
      <c r="I336" s="87" t="str">
        <f t="array" ref="I336">iferror(index(Schedule!F:F,match(concat(H336,"Y"),Schedule!E:E&amp;Schedule!G:G,0)),index(Schedule!E:E,match(concat(H336,"Y"),Schedule!F:F&amp;Schedule!G:G,0)))</f>
        <v>PHI</v>
      </c>
    </row>
    <row r="337">
      <c r="A337" s="102"/>
      <c r="B337" s="102"/>
      <c r="C337" s="119"/>
      <c r="D337" s="102"/>
      <c r="E337" s="102"/>
      <c r="F337" s="102"/>
      <c r="G337" s="87" t="str">
        <f t="array" ref="G337">if((countif(Ghosts!A:A,$B337)+countif(EPS!A:A,$B337))&gt;0,$B337,index(Index_of_Stuff!A:A,match($B337,Index_of_Stuff!B:B,0)))</f>
        <v>#N/A</v>
      </c>
      <c r="H337" s="87" t="str">
        <f t="array" ref="H337">index(Index_of_Stuff!F:F,match($F337,Index_of_Stuff!G:G,0))</f>
        <v>#N/A</v>
      </c>
      <c r="I337" s="87" t="str">
        <f t="array" ref="I337">iferror(index(Schedule!F:F,match(concat(H337,"Y"),Schedule!E:E&amp;Schedule!G:G,0)),index(Schedule!E:E,match(concat(H337,"Y"),Schedule!F:F&amp;Schedule!G:G,0)))</f>
        <v>#N/A</v>
      </c>
    </row>
    <row r="338">
      <c r="A338" s="102"/>
      <c r="B338" s="102"/>
      <c r="C338" s="119"/>
      <c r="D338" s="102"/>
      <c r="E338" s="102"/>
      <c r="F338" s="102"/>
      <c r="G338" s="87" t="str">
        <f t="array" ref="G338">if((countif(Ghosts!A:A,$B338)+countif(EPS!A:A,$B338))&gt;0,$B338,index(Index_of_Stuff!A:A,match($B338,Index_of_Stuff!B:B,0)))</f>
        <v>#N/A</v>
      </c>
      <c r="H338" s="87" t="str">
        <f t="array" ref="H338">index(Index_of_Stuff!F:F,match($F338,Index_of_Stuff!G:G,0))</f>
        <v>#N/A</v>
      </c>
      <c r="I338" s="87" t="str">
        <f t="array" ref="I338">iferror(index(Schedule!F:F,match(concat(H338,"Y"),Schedule!E:E&amp;Schedule!G:G,0)),index(Schedule!E:E,match(concat(H338,"Y"),Schedule!F:F&amp;Schedule!G:G,0)))</f>
        <v>#N/A</v>
      </c>
    </row>
    <row r="339">
      <c r="A339" s="102"/>
      <c r="B339" s="102"/>
      <c r="C339" s="119"/>
      <c r="D339" s="102"/>
      <c r="E339" s="102"/>
      <c r="F339" s="102"/>
      <c r="G339" s="87" t="str">
        <f t="array" ref="G339">if((countif(Ghosts!A:A,$B339)+countif(EPS!A:A,$B339))&gt;0,$B339,index(Index_of_Stuff!A:A,match($B339,Index_of_Stuff!B:B,0)))</f>
        <v>#N/A</v>
      </c>
      <c r="H339" s="87" t="str">
        <f t="array" ref="H339">index(Index_of_Stuff!F:F,match($F339,Index_of_Stuff!G:G,0))</f>
        <v>#N/A</v>
      </c>
      <c r="I339" s="87" t="str">
        <f t="array" ref="I339">iferror(index(Schedule!F:F,match(concat(H339,"Y"),Schedule!E:E&amp;Schedule!G:G,0)),index(Schedule!E:E,match(concat(H339,"Y"),Schedule!F:F&amp;Schedule!G:G,0)))</f>
        <v>#N/A</v>
      </c>
    </row>
    <row r="340">
      <c r="A340" s="102"/>
      <c r="B340" s="102"/>
      <c r="C340" s="119"/>
      <c r="D340" s="102"/>
      <c r="E340" s="102"/>
      <c r="F340" s="102"/>
      <c r="G340" s="87" t="str">
        <f t="array" ref="G340">if((countif(Ghosts!A:A,$B340)+countif(EPS!A:A,$B340))&gt;0,$B340,index(Index_of_Stuff!A:A,match($B340,Index_of_Stuff!B:B,0)))</f>
        <v>#N/A</v>
      </c>
      <c r="H340" s="87" t="str">
        <f t="array" ref="H340">index(Index_of_Stuff!F:F,match($F340,Index_of_Stuff!G:G,0))</f>
        <v>#N/A</v>
      </c>
      <c r="I340" s="87" t="str">
        <f t="array" ref="I340">iferror(index(Schedule!F:F,match(concat(H340,"Y"),Schedule!E:E&amp;Schedule!G:G,0)),index(Schedule!E:E,match(concat(H340,"Y"),Schedule!F:F&amp;Schedule!G:G,0)))</f>
        <v>#N/A</v>
      </c>
    </row>
    <row r="341">
      <c r="A341" s="102"/>
      <c r="B341" s="102"/>
      <c r="C341" s="119"/>
      <c r="D341" s="102"/>
      <c r="E341" s="102"/>
      <c r="F341" s="102"/>
      <c r="G341" s="87" t="str">
        <f t="array" ref="G341">if((countif(Ghosts!A:A,$B341)+countif(EPS!A:A,$B341))&gt;0,$B341,index(Index_of_Stuff!A:A,match($B341,Index_of_Stuff!B:B,0)))</f>
        <v>#N/A</v>
      </c>
      <c r="H341" s="87" t="str">
        <f t="array" ref="H341">index(Index_of_Stuff!F:F,match($F341,Index_of_Stuff!G:G,0))</f>
        <v>#N/A</v>
      </c>
      <c r="I341" s="87" t="str">
        <f t="array" ref="I341">iferror(index(Schedule!F:F,match(concat(H341,"Y"),Schedule!E:E&amp;Schedule!G:G,0)),index(Schedule!E:E,match(concat(H341,"Y"),Schedule!F:F&amp;Schedule!G:G,0)))</f>
        <v>#N/A</v>
      </c>
    </row>
    <row r="342">
      <c r="A342" s="102"/>
      <c r="B342" s="102"/>
      <c r="C342" s="119"/>
      <c r="D342" s="102"/>
      <c r="E342" s="102"/>
      <c r="F342" s="102"/>
      <c r="G342" s="87" t="str">
        <f t="array" ref="G342">if((countif(Ghosts!A:A,$B342)+countif(EPS!A:A,$B342))&gt;0,$B342,index(Index_of_Stuff!A:A,match($B342,Index_of_Stuff!B:B,0)))</f>
        <v>#N/A</v>
      </c>
      <c r="H342" s="87" t="str">
        <f t="array" ref="H342">index(Index_of_Stuff!F:F,match($F342,Index_of_Stuff!G:G,0))</f>
        <v>#N/A</v>
      </c>
      <c r="I342" s="87" t="str">
        <f t="array" ref="I342">iferror(index(Schedule!F:F,match(concat(H342,"Y"),Schedule!E:E&amp;Schedule!G:G,0)),index(Schedule!E:E,match(concat(H342,"Y"),Schedule!F:F&amp;Schedule!G:G,0)))</f>
        <v>#N/A</v>
      </c>
    </row>
    <row r="343">
      <c r="A343" s="102"/>
      <c r="B343" s="102"/>
      <c r="C343" s="119"/>
      <c r="D343" s="102"/>
      <c r="E343" s="102"/>
      <c r="F343" s="102"/>
      <c r="G343" s="87" t="str">
        <f t="array" ref="G343">if((countif(Ghosts!A:A,$B343)+countif(EPS!A:A,$B343))&gt;0,$B343,index(Index_of_Stuff!A:A,match($B343,Index_of_Stuff!B:B,0)))</f>
        <v>#N/A</v>
      </c>
      <c r="H343" s="87" t="str">
        <f t="array" ref="H343">index(Index_of_Stuff!F:F,match($F343,Index_of_Stuff!G:G,0))</f>
        <v>#N/A</v>
      </c>
      <c r="I343" s="87" t="str">
        <f t="array" ref="I343">iferror(index(Schedule!F:F,match(concat(H343,"Y"),Schedule!E:E&amp;Schedule!G:G,0)),index(Schedule!E:E,match(concat(H343,"Y"),Schedule!F:F&amp;Schedule!G:G,0)))</f>
        <v>#N/A</v>
      </c>
    </row>
    <row r="344">
      <c r="A344" s="102"/>
      <c r="B344" s="102"/>
      <c r="C344" s="119"/>
      <c r="D344" s="102"/>
      <c r="E344" s="102"/>
      <c r="F344" s="102"/>
      <c r="G344" s="87" t="str">
        <f t="array" ref="G344">if((countif(Ghosts!A:A,$B344)+countif(EPS!A:A,$B344))&gt;0,$B344,index(Index_of_Stuff!A:A,match($B344,Index_of_Stuff!B:B,0)))</f>
        <v>#N/A</v>
      </c>
      <c r="H344" s="87" t="str">
        <f t="array" ref="H344">index(Index_of_Stuff!F:F,match($F344,Index_of_Stuff!G:G,0))</f>
        <v>#N/A</v>
      </c>
      <c r="I344" s="87" t="str">
        <f t="array" ref="I344">iferror(index(Schedule!F:F,match(concat(H344,"Y"),Schedule!E:E&amp;Schedule!G:G,0)),index(Schedule!E:E,match(concat(H344,"Y"),Schedule!F:F&amp;Schedule!G:G,0)))</f>
        <v>#N/A</v>
      </c>
    </row>
    <row r="345">
      <c r="A345" s="102"/>
      <c r="B345" s="102"/>
      <c r="C345" s="119"/>
      <c r="D345" s="102"/>
      <c r="E345" s="102"/>
      <c r="F345" s="102"/>
      <c r="G345" s="87" t="str">
        <f t="array" ref="G345">if((countif(Ghosts!A:A,$B345)+countif(EPS!A:A,$B345))&gt;0,$B345,index(Index_of_Stuff!A:A,match($B345,Index_of_Stuff!B:B,0)))</f>
        <v>#N/A</v>
      </c>
      <c r="H345" s="87" t="str">
        <f t="array" ref="H345">index(Index_of_Stuff!F:F,match($F345,Index_of_Stuff!G:G,0))</f>
        <v>#N/A</v>
      </c>
      <c r="I345" s="87" t="str">
        <f t="array" ref="I345">iferror(index(Schedule!F:F,match(concat(H345,"Y"),Schedule!E:E&amp;Schedule!G:G,0)),index(Schedule!E:E,match(concat(H345,"Y"),Schedule!F:F&amp;Schedule!G:G,0)))</f>
        <v>#N/A</v>
      </c>
    </row>
    <row r="346">
      <c r="A346" s="102"/>
      <c r="B346" s="102"/>
      <c r="C346" s="119"/>
      <c r="D346" s="102"/>
      <c r="E346" s="102"/>
      <c r="F346" s="102"/>
      <c r="G346" s="87" t="str">
        <f t="array" ref="G346">if((countif(Ghosts!A:A,$B346)+countif(EPS!A:A,$B346))&gt;0,$B346,index(Index_of_Stuff!A:A,match($B346,Index_of_Stuff!B:B,0)))</f>
        <v>#N/A</v>
      </c>
      <c r="H346" s="87" t="str">
        <f t="array" ref="H346">index(Index_of_Stuff!F:F,match($F346,Index_of_Stuff!G:G,0))</f>
        <v>#N/A</v>
      </c>
      <c r="I346" s="87" t="str">
        <f t="array" ref="I346">iferror(index(Schedule!F:F,match(concat(H346,"Y"),Schedule!E:E&amp;Schedule!G:G,0)),index(Schedule!E:E,match(concat(H346,"Y"),Schedule!F:F&amp;Schedule!G:G,0)))</f>
        <v>#N/A</v>
      </c>
    </row>
    <row r="347">
      <c r="A347" s="102"/>
      <c r="B347" s="102"/>
      <c r="C347" s="119"/>
      <c r="D347" s="102"/>
      <c r="E347" s="102"/>
      <c r="F347" s="102"/>
      <c r="G347" s="87" t="str">
        <f t="array" ref="G347">if((countif(Ghosts!A:A,$B347)+countif(EPS!A:A,$B347))&gt;0,$B347,index(Index_of_Stuff!A:A,match($B347,Index_of_Stuff!B:B,0)))</f>
        <v>#N/A</v>
      </c>
      <c r="H347" s="87" t="str">
        <f t="array" ref="H347">index(Index_of_Stuff!F:F,match($F347,Index_of_Stuff!G:G,0))</f>
        <v>#N/A</v>
      </c>
      <c r="I347" s="87" t="str">
        <f t="array" ref="I347">iferror(index(Schedule!F:F,match(concat(H347,"Y"),Schedule!E:E&amp;Schedule!G:G,0)),index(Schedule!E:E,match(concat(H347,"Y"),Schedule!F:F&amp;Schedule!G:G,0)))</f>
        <v>#N/A</v>
      </c>
    </row>
    <row r="348">
      <c r="A348" s="102"/>
      <c r="B348" s="102"/>
      <c r="C348" s="119"/>
      <c r="D348" s="102"/>
      <c r="E348" s="102"/>
      <c r="F348" s="102"/>
      <c r="G348" s="87" t="str">
        <f t="array" ref="G348">if((countif(Ghosts!A:A,$B348)+countif(EPS!A:A,$B348))&gt;0,$B348,index(Index_of_Stuff!A:A,match($B348,Index_of_Stuff!B:B,0)))</f>
        <v>#N/A</v>
      </c>
      <c r="H348" s="87" t="str">
        <f t="array" ref="H348">index(Index_of_Stuff!F:F,match($F348,Index_of_Stuff!G:G,0))</f>
        <v>#N/A</v>
      </c>
      <c r="I348" s="87" t="str">
        <f t="array" ref="I348">iferror(index(Schedule!F:F,match(concat(H348,"Y"),Schedule!E:E&amp;Schedule!G:G,0)),index(Schedule!E:E,match(concat(H348,"Y"),Schedule!F:F&amp;Schedule!G:G,0)))</f>
        <v>#N/A</v>
      </c>
    </row>
    <row r="349">
      <c r="A349" s="102"/>
      <c r="B349" s="102"/>
      <c r="C349" s="119"/>
      <c r="D349" s="102"/>
      <c r="E349" s="102"/>
      <c r="F349" s="102"/>
      <c r="G349" s="87" t="str">
        <f t="array" ref="G349">if((countif(Ghosts!A:A,$B349)+countif(EPS!A:A,$B349))&gt;0,$B349,index(Index_of_Stuff!A:A,match($B349,Index_of_Stuff!B:B,0)))</f>
        <v>#N/A</v>
      </c>
      <c r="H349" s="87" t="str">
        <f t="array" ref="H349">index(Index_of_Stuff!F:F,match($F349,Index_of_Stuff!G:G,0))</f>
        <v>#N/A</v>
      </c>
      <c r="I349" s="87" t="str">
        <f t="array" ref="I349">iferror(index(Schedule!F:F,match(concat(H349,"Y"),Schedule!E:E&amp;Schedule!G:G,0)),index(Schedule!E:E,match(concat(H349,"Y"),Schedule!F:F&amp;Schedule!G:G,0)))</f>
        <v>#N/A</v>
      </c>
    </row>
    <row r="350">
      <c r="A350" s="102"/>
      <c r="B350" s="102"/>
      <c r="C350" s="119"/>
      <c r="D350" s="102"/>
      <c r="E350" s="102"/>
      <c r="F350" s="102"/>
      <c r="G350" s="87" t="str">
        <f t="array" ref="G350">if((countif(Ghosts!A:A,$B350)+countif(EPS!A:A,$B350))&gt;0,$B350,index(Index_of_Stuff!A:A,match($B350,Index_of_Stuff!B:B,0)))</f>
        <v>#N/A</v>
      </c>
      <c r="H350" s="87" t="str">
        <f t="array" ref="H350">index(Index_of_Stuff!F:F,match($F350,Index_of_Stuff!G:G,0))</f>
        <v>#N/A</v>
      </c>
      <c r="I350" s="87" t="str">
        <f t="array" ref="I350">iferror(index(Schedule!F:F,match(concat(H350,"Y"),Schedule!E:E&amp;Schedule!G:G,0)),index(Schedule!E:E,match(concat(H350,"Y"),Schedule!F:F&amp;Schedule!G:G,0)))</f>
        <v>#N/A</v>
      </c>
    </row>
    <row r="351">
      <c r="A351" s="102"/>
      <c r="B351" s="102"/>
      <c r="C351" s="119"/>
      <c r="D351" s="102"/>
      <c r="E351" s="102"/>
      <c r="F351" s="102"/>
      <c r="G351" s="87" t="str">
        <f t="array" ref="G351">if((countif(Ghosts!A:A,$B351)+countif(EPS!A:A,$B351))&gt;0,$B351,index(Index_of_Stuff!A:A,match($B351,Index_of_Stuff!B:B,0)))</f>
        <v>#N/A</v>
      </c>
      <c r="H351" s="87" t="str">
        <f t="array" ref="H351">index(Index_of_Stuff!F:F,match($F351,Index_of_Stuff!G:G,0))</f>
        <v>#N/A</v>
      </c>
      <c r="I351" s="87" t="str">
        <f t="array" ref="I351">iferror(index(Schedule!F:F,match(concat(H351,"Y"),Schedule!E:E&amp;Schedule!G:G,0)),index(Schedule!E:E,match(concat(H351,"Y"),Schedule!F:F&amp;Schedule!G:G,0)))</f>
        <v>#N/A</v>
      </c>
    </row>
    <row r="352">
      <c r="A352" s="102"/>
      <c r="B352" s="102"/>
      <c r="C352" s="119"/>
      <c r="D352" s="102"/>
      <c r="E352" s="102"/>
      <c r="F352" s="102"/>
      <c r="G352" s="87" t="str">
        <f t="array" ref="G352">if((countif(Ghosts!A:A,$B352)+countif(EPS!A:A,$B352))&gt;0,$B352,index(Index_of_Stuff!A:A,match($B352,Index_of_Stuff!B:B,0)))</f>
        <v>#N/A</v>
      </c>
      <c r="H352" s="87" t="str">
        <f t="array" ref="H352">index(Index_of_Stuff!F:F,match($F352,Index_of_Stuff!G:G,0))</f>
        <v>#N/A</v>
      </c>
      <c r="I352" s="87" t="str">
        <f t="array" ref="I352">iferror(index(Schedule!F:F,match(concat(H352,"Y"),Schedule!E:E&amp;Schedule!G:G,0)),index(Schedule!E:E,match(concat(H352,"Y"),Schedule!F:F&amp;Schedule!G:G,0)))</f>
        <v>#N/A</v>
      </c>
    </row>
    <row r="353">
      <c r="A353" s="102"/>
      <c r="B353" s="102"/>
      <c r="C353" s="119"/>
      <c r="D353" s="102"/>
      <c r="E353" s="102"/>
      <c r="F353" s="102"/>
      <c r="G353" s="87" t="str">
        <f t="array" ref="G353">if((countif(Ghosts!A:A,$B353)+countif(EPS!A:A,$B353))&gt;0,$B353,index(Index_of_Stuff!A:A,match($B353,Index_of_Stuff!B:B,0)))</f>
        <v>#N/A</v>
      </c>
      <c r="H353" s="87" t="str">
        <f t="array" ref="H353">index(Index_of_Stuff!F:F,match($F353,Index_of_Stuff!G:G,0))</f>
        <v>#N/A</v>
      </c>
      <c r="I353" s="87" t="str">
        <f t="array" ref="I353">iferror(index(Schedule!F:F,match(concat(H353,"Y"),Schedule!E:E&amp;Schedule!G:G,0)),index(Schedule!E:E,match(concat(H353,"Y"),Schedule!F:F&amp;Schedule!G:G,0)))</f>
        <v>#N/A</v>
      </c>
    </row>
    <row r="354">
      <c r="A354" s="102"/>
      <c r="B354" s="102"/>
      <c r="C354" s="119"/>
      <c r="D354" s="102"/>
      <c r="E354" s="102"/>
      <c r="F354" s="102"/>
      <c r="G354" s="87" t="str">
        <f t="array" ref="G354">if((countif(Ghosts!A:A,$B354)+countif(EPS!A:A,$B354))&gt;0,$B354,index(Index_of_Stuff!A:A,match($B354,Index_of_Stuff!B:B,0)))</f>
        <v>#N/A</v>
      </c>
      <c r="H354" s="87" t="str">
        <f t="array" ref="H354">index(Index_of_Stuff!F:F,match($F354,Index_of_Stuff!G:G,0))</f>
        <v>#N/A</v>
      </c>
      <c r="I354" s="87" t="str">
        <f t="array" ref="I354">iferror(index(Schedule!F:F,match(concat(H354,"Y"),Schedule!E:E&amp;Schedule!G:G,0)),index(Schedule!E:E,match(concat(H354,"Y"),Schedule!F:F&amp;Schedule!G:G,0)))</f>
        <v>#N/A</v>
      </c>
    </row>
    <row r="355">
      <c r="A355" s="102"/>
      <c r="B355" s="102"/>
      <c r="C355" s="119"/>
      <c r="D355" s="102"/>
      <c r="E355" s="102"/>
      <c r="F355" s="102"/>
      <c r="G355" s="87" t="str">
        <f t="array" ref="G355">if((countif(Ghosts!A:A,$B355)+countif(EPS!A:A,$B355))&gt;0,$B355,index(Index_of_Stuff!A:A,match($B355,Index_of_Stuff!B:B,0)))</f>
        <v>#N/A</v>
      </c>
      <c r="H355" s="87" t="str">
        <f t="array" ref="H355">index(Index_of_Stuff!F:F,match($F355,Index_of_Stuff!G:G,0))</f>
        <v>#N/A</v>
      </c>
      <c r="I355" s="87" t="str">
        <f t="array" ref="I355">iferror(index(Schedule!F:F,match(concat(H355,"Y"),Schedule!E:E&amp;Schedule!G:G,0)),index(Schedule!E:E,match(concat(H355,"Y"),Schedule!F:F&amp;Schedule!G:G,0)))</f>
        <v>#N/A</v>
      </c>
    </row>
    <row r="356">
      <c r="A356" s="102"/>
      <c r="B356" s="102"/>
      <c r="C356" s="119"/>
      <c r="D356" s="102"/>
      <c r="E356" s="102"/>
      <c r="F356" s="102"/>
      <c r="G356" s="87" t="str">
        <f t="array" ref="G356">if((countif(Ghosts!A:A,$B356)+countif(EPS!A:A,$B356))&gt;0,$B356,index(Index_of_Stuff!A:A,match($B356,Index_of_Stuff!B:B,0)))</f>
        <v>#N/A</v>
      </c>
      <c r="H356" s="87" t="str">
        <f t="array" ref="H356">index(Index_of_Stuff!F:F,match($F356,Index_of_Stuff!G:G,0))</f>
        <v>#N/A</v>
      </c>
      <c r="I356" s="87" t="str">
        <f t="array" ref="I356">iferror(index(Schedule!F:F,match(concat(H356,"Y"),Schedule!E:E&amp;Schedule!G:G,0)),index(Schedule!E:E,match(concat(H356,"Y"),Schedule!F:F&amp;Schedule!G:G,0)))</f>
        <v>#N/A</v>
      </c>
    </row>
    <row r="357">
      <c r="A357" s="102"/>
      <c r="B357" s="102"/>
      <c r="C357" s="119"/>
      <c r="D357" s="102"/>
      <c r="E357" s="102"/>
      <c r="F357" s="102"/>
      <c r="G357" s="87" t="str">
        <f t="array" ref="G357">if((countif(Ghosts!A:A,$B357)+countif(EPS!A:A,$B357))&gt;0,$B357,index(Index_of_Stuff!A:A,match($B357,Index_of_Stuff!B:B,0)))</f>
        <v>#N/A</v>
      </c>
      <c r="H357" s="87" t="str">
        <f t="array" ref="H357">index(Index_of_Stuff!F:F,match($F357,Index_of_Stuff!G:G,0))</f>
        <v>#N/A</v>
      </c>
      <c r="I357" s="87" t="str">
        <f t="array" ref="I357">iferror(index(Schedule!F:F,match(concat(H357,"Y"),Schedule!E:E&amp;Schedule!G:G,0)),index(Schedule!E:E,match(concat(H357,"Y"),Schedule!F:F&amp;Schedule!G:G,0)))</f>
        <v>#N/A</v>
      </c>
    </row>
    <row r="358">
      <c r="A358" s="102"/>
      <c r="B358" s="102"/>
      <c r="C358" s="119"/>
      <c r="D358" s="102"/>
      <c r="E358" s="102"/>
      <c r="F358" s="102"/>
      <c r="G358" s="87" t="str">
        <f t="array" ref="G358">if((countif(Ghosts!A:A,$B358)+countif(EPS!A:A,$B358))&gt;0,$B358,index(Index_of_Stuff!A:A,match($B358,Index_of_Stuff!B:B,0)))</f>
        <v>#N/A</v>
      </c>
      <c r="H358" s="87" t="str">
        <f t="array" ref="H358">index(Index_of_Stuff!F:F,match($F358,Index_of_Stuff!G:G,0))</f>
        <v>#N/A</v>
      </c>
      <c r="I358" s="87" t="str">
        <f t="array" ref="I358">iferror(index(Schedule!F:F,match(concat(H358,"Y"),Schedule!E:E&amp;Schedule!G:G,0)),index(Schedule!E:E,match(concat(H358,"Y"),Schedule!F:F&amp;Schedule!G:G,0)))</f>
        <v>#N/A</v>
      </c>
    </row>
    <row r="359">
      <c r="A359" s="102"/>
      <c r="B359" s="102"/>
      <c r="C359" s="119"/>
      <c r="D359" s="102"/>
      <c r="E359" s="102"/>
      <c r="F359" s="102"/>
      <c r="G359" s="87" t="str">
        <f t="array" ref="G359">if((countif(Ghosts!A:A,$B359)+countif(EPS!A:A,$B359))&gt;0,$B359,index(Index_of_Stuff!A:A,match($B359,Index_of_Stuff!B:B,0)))</f>
        <v>#N/A</v>
      </c>
      <c r="H359" s="87" t="str">
        <f t="array" ref="H359">index(Index_of_Stuff!F:F,match($F359,Index_of_Stuff!G:G,0))</f>
        <v>#N/A</v>
      </c>
      <c r="I359" s="87" t="str">
        <f t="array" ref="I359">iferror(index(Schedule!F:F,match(concat(H359,"Y"),Schedule!E:E&amp;Schedule!G:G,0)),index(Schedule!E:E,match(concat(H359,"Y"),Schedule!F:F&amp;Schedule!G:G,0)))</f>
        <v>#N/A</v>
      </c>
    </row>
    <row r="360">
      <c r="A360" s="102"/>
      <c r="B360" s="102"/>
      <c r="C360" s="119"/>
      <c r="D360" s="102"/>
      <c r="E360" s="102"/>
      <c r="F360" s="102"/>
      <c r="G360" s="87" t="str">
        <f t="array" ref="G360">if((countif(Ghosts!A:A,$B360)+countif(EPS!A:A,$B360))&gt;0,$B360,index(Index_of_Stuff!A:A,match($B360,Index_of_Stuff!B:B,0)))</f>
        <v>#N/A</v>
      </c>
      <c r="H360" s="87" t="str">
        <f t="array" ref="H360">index(Index_of_Stuff!F:F,match($F360,Index_of_Stuff!G:G,0))</f>
        <v>#N/A</v>
      </c>
      <c r="I360" s="87" t="str">
        <f t="array" ref="I360">iferror(index(Schedule!F:F,match(concat(H360,"Y"),Schedule!E:E&amp;Schedule!G:G,0)),index(Schedule!E:E,match(concat(H360,"Y"),Schedule!F:F&amp;Schedule!G:G,0)))</f>
        <v>#N/A</v>
      </c>
    </row>
    <row r="361">
      <c r="A361" s="102"/>
      <c r="B361" s="102"/>
      <c r="C361" s="119"/>
      <c r="D361" s="102"/>
      <c r="E361" s="102"/>
      <c r="F361" s="102"/>
      <c r="G361" s="87" t="str">
        <f t="array" ref="G361">if((countif(Ghosts!A:A,$B361)+countif(EPS!A:A,$B361))&gt;0,$B361,index(Index_of_Stuff!A:A,match($B361,Index_of_Stuff!B:B,0)))</f>
        <v>#N/A</v>
      </c>
      <c r="H361" s="87" t="str">
        <f t="array" ref="H361">index(Index_of_Stuff!F:F,match($F361,Index_of_Stuff!G:G,0))</f>
        <v>#N/A</v>
      </c>
      <c r="I361" s="87" t="str">
        <f t="array" ref="I361">iferror(index(Schedule!F:F,match(concat(H361,"Y"),Schedule!E:E&amp;Schedule!G:G,0)),index(Schedule!E:E,match(concat(H361,"Y"),Schedule!F:F&amp;Schedule!G:G,0)))</f>
        <v>#N/A</v>
      </c>
    </row>
    <row r="362">
      <c r="A362" s="102"/>
      <c r="B362" s="102"/>
      <c r="C362" s="102"/>
      <c r="D362" s="102"/>
      <c r="E362" s="102"/>
      <c r="F362" s="102"/>
      <c r="G362" s="87" t="str">
        <f t="array" ref="G362">if((countif(Ghosts!A:A,$B362)+countif(EPS!A:A,$B362))&gt;0,$B362,index(Index_of_Stuff!A:A,match($B362,Index_of_Stuff!B:B,0)))</f>
        <v>#N/A</v>
      </c>
      <c r="H362" s="87" t="str">
        <f t="array" ref="H362">index(Index_of_Stuff!F:F,match($F362,Index_of_Stuff!G:G,0))</f>
        <v>#N/A</v>
      </c>
      <c r="I362" s="87" t="str">
        <f t="array" ref="I362">iferror(index(Schedule!F:F,match(concat(H362,"Y"),Schedule!E:E&amp;Schedule!G:G,0)),index(Schedule!E:E,match(concat(H362,"Y"),Schedule!F:F&amp;Schedule!G:G,0)))</f>
        <v>#N/A</v>
      </c>
    </row>
    <row r="363">
      <c r="A363" s="102"/>
      <c r="B363" s="102"/>
      <c r="C363" s="102"/>
      <c r="D363" s="102"/>
      <c r="E363" s="102"/>
      <c r="F363" s="102"/>
      <c r="G363" s="87" t="str">
        <f t="array" ref="G363">if((countif(Ghosts!A:A,$B363)+countif(EPS!A:A,$B363))&gt;0,$B363,index(Index_of_Stuff!A:A,match($B363,Index_of_Stuff!B:B,0)))</f>
        <v>#N/A</v>
      </c>
      <c r="H363" s="87" t="str">
        <f t="array" ref="H363">index(Index_of_Stuff!F:F,match($F363,Index_of_Stuff!G:G,0))</f>
        <v>#N/A</v>
      </c>
      <c r="I363" s="87" t="str">
        <f t="array" ref="I363">iferror(index(Schedule!F:F,match(concat(H363,"Y"),Schedule!E:E&amp;Schedule!G:G,0)),index(Schedule!E:E,match(concat(H363,"Y"),Schedule!F:F&amp;Schedule!G:G,0)))</f>
        <v>#N/A</v>
      </c>
    </row>
    <row r="364">
      <c r="A364" s="102"/>
      <c r="B364" s="102"/>
      <c r="C364" s="102"/>
      <c r="D364" s="102"/>
      <c r="E364" s="102"/>
      <c r="F364" s="102"/>
      <c r="G364" s="87" t="str">
        <f t="array" ref="G364">if((countif(Ghosts!A:A,$B364)+countif(EPS!A:A,$B364))&gt;0,$B364,index(Index_of_Stuff!A:A,match($B364,Index_of_Stuff!B:B,0)))</f>
        <v>#N/A</v>
      </c>
      <c r="H364" s="87" t="str">
        <f t="array" ref="H364">index(Index_of_Stuff!F:F,match($F364,Index_of_Stuff!G:G,0))</f>
        <v>#N/A</v>
      </c>
      <c r="I364" s="87" t="str">
        <f t="array" ref="I364">iferror(index(Schedule!F:F,match(concat(H364,"Y"),Schedule!E:E&amp;Schedule!G:G,0)),index(Schedule!E:E,match(concat(H364,"Y"),Schedule!F:F&amp;Schedule!G:G,0)))</f>
        <v>#N/A</v>
      </c>
    </row>
    <row r="365">
      <c r="A365" s="102"/>
      <c r="B365" s="102"/>
      <c r="C365" s="102"/>
      <c r="D365" s="102"/>
      <c r="E365" s="102"/>
      <c r="F365" s="102"/>
      <c r="G365" s="87" t="str">
        <f t="array" ref="G365">if((countif(Ghosts!A:A,$B365)+countif(EPS!A:A,$B365))&gt;0,$B365,index(Index_of_Stuff!A:A,match($B365,Index_of_Stuff!B:B,0)))</f>
        <v>#N/A</v>
      </c>
      <c r="H365" s="87" t="str">
        <f t="array" ref="H365">index(Index_of_Stuff!F:F,match($F365,Index_of_Stuff!G:G,0))</f>
        <v>#N/A</v>
      </c>
      <c r="I365" s="87" t="str">
        <f t="array" ref="I365">iferror(index(Schedule!F:F,match(concat(H365,"Y"),Schedule!E:E&amp;Schedule!G:G,0)),index(Schedule!E:E,match(concat(H365,"Y"),Schedule!F:F&amp;Schedule!G:G,0)))</f>
        <v>#N/A</v>
      </c>
    </row>
    <row r="366">
      <c r="A366" s="102"/>
      <c r="B366" s="102"/>
      <c r="C366" s="102"/>
      <c r="D366" s="102"/>
      <c r="E366" s="102"/>
      <c r="F366" s="102"/>
      <c r="G366" s="87" t="str">
        <f t="array" ref="G366">if((countif(Ghosts!A:A,$B366)+countif(EPS!A:A,$B366))&gt;0,$B366,index(Index_of_Stuff!A:A,match($B366,Index_of_Stuff!B:B,0)))</f>
        <v>#N/A</v>
      </c>
      <c r="H366" s="87" t="str">
        <f t="array" ref="H366">index(Index_of_Stuff!F:F,match($F366,Index_of_Stuff!G:G,0))</f>
        <v>#N/A</v>
      </c>
      <c r="I366" s="87" t="str">
        <f t="array" ref="I366">iferror(index(Schedule!F:F,match(concat(H366,"Y"),Schedule!E:E&amp;Schedule!G:G,0)),index(Schedule!E:E,match(concat(H366,"Y"),Schedule!F:F&amp;Schedule!G:G,0)))</f>
        <v>#N/A</v>
      </c>
    </row>
    <row r="367">
      <c r="A367" s="102"/>
      <c r="B367" s="102"/>
      <c r="C367" s="102"/>
      <c r="D367" s="102"/>
      <c r="E367" s="102"/>
      <c r="F367" s="102"/>
      <c r="G367" s="87" t="str">
        <f t="array" ref="G367">if((countif(Ghosts!A:A,$B367)+countif(EPS!A:A,$B367))&gt;0,$B367,index(Index_of_Stuff!A:A,match($B367,Index_of_Stuff!B:B,0)))</f>
        <v>#N/A</v>
      </c>
      <c r="H367" s="87" t="str">
        <f t="array" ref="H367">index(Index_of_Stuff!F:F,match($F367,Index_of_Stuff!G:G,0))</f>
        <v>#N/A</v>
      </c>
      <c r="I367" s="87" t="str">
        <f t="array" ref="I367">iferror(index(Schedule!F:F,match(concat(H367,"Y"),Schedule!E:E&amp;Schedule!G:G,0)),index(Schedule!E:E,match(concat(H367,"Y"),Schedule!F:F&amp;Schedule!G:G,0)))</f>
        <v>#N/A</v>
      </c>
    </row>
    <row r="368">
      <c r="A368" s="102"/>
      <c r="B368" s="102"/>
      <c r="C368" s="102"/>
      <c r="D368" s="102"/>
      <c r="E368" s="102"/>
      <c r="F368" s="102"/>
      <c r="G368" s="87" t="str">
        <f t="array" ref="G368">if((countif(Ghosts!A:A,$B368)+countif(EPS!A:A,$B368))&gt;0,$B368,index(Index_of_Stuff!A:A,match($B368,Index_of_Stuff!B:B,0)))</f>
        <v>#N/A</v>
      </c>
      <c r="H368" s="87" t="str">
        <f t="array" ref="H368">index(Index_of_Stuff!F:F,match($F368,Index_of_Stuff!G:G,0))</f>
        <v>#N/A</v>
      </c>
      <c r="I368" s="87" t="str">
        <f t="array" ref="I368">iferror(index(Schedule!F:F,match(concat(H368,"Y"),Schedule!E:E&amp;Schedule!G:G,0)),index(Schedule!E:E,match(concat(H368,"Y"),Schedule!F:F&amp;Schedule!G:G,0)))</f>
        <v>#N/A</v>
      </c>
    </row>
    <row r="369">
      <c r="A369" s="102"/>
      <c r="B369" s="102"/>
      <c r="C369" s="102"/>
      <c r="D369" s="102"/>
      <c r="E369" s="102"/>
      <c r="F369" s="102"/>
      <c r="G369" s="87" t="str">
        <f t="array" ref="G369">if((countif(Ghosts!A:A,$B369)+countif(EPS!A:A,$B369))&gt;0,$B369,index(Index_of_Stuff!A:A,match($B369,Index_of_Stuff!B:B,0)))</f>
        <v>#N/A</v>
      </c>
      <c r="H369" s="87" t="str">
        <f t="array" ref="H369">index(Index_of_Stuff!F:F,match($F369,Index_of_Stuff!G:G,0))</f>
        <v>#N/A</v>
      </c>
      <c r="I369" s="87" t="str">
        <f t="array" ref="I369">iferror(index(Schedule!F:F,match(concat(H369,"Y"),Schedule!E:E&amp;Schedule!G:G,0)),index(Schedule!E:E,match(concat(H369,"Y"),Schedule!F:F&amp;Schedule!G:G,0)))</f>
        <v>#N/A</v>
      </c>
    </row>
    <row r="370">
      <c r="A370" s="102"/>
      <c r="B370" s="102"/>
      <c r="C370" s="102"/>
      <c r="D370" s="102"/>
      <c r="E370" s="102"/>
      <c r="F370" s="102"/>
      <c r="G370" s="87" t="str">
        <f t="array" ref="G370">if((countif(Ghosts!A:A,$B370)+countif(EPS!A:A,$B370))&gt;0,$B370,index(Index_of_Stuff!A:A,match($B370,Index_of_Stuff!B:B,0)))</f>
        <v>#N/A</v>
      </c>
      <c r="H370" s="87" t="str">
        <f t="array" ref="H370">index(Index_of_Stuff!F:F,match($F370,Index_of_Stuff!G:G,0))</f>
        <v>#N/A</v>
      </c>
      <c r="I370" s="87" t="str">
        <f t="array" ref="I370">iferror(index(Schedule!F:F,match(concat(H370,"Y"),Schedule!E:E&amp;Schedule!G:G,0)),index(Schedule!E:E,match(concat(H370,"Y"),Schedule!F:F&amp;Schedule!G:G,0)))</f>
        <v>#N/A</v>
      </c>
    </row>
    <row r="371">
      <c r="A371" s="102"/>
      <c r="B371" s="102"/>
      <c r="C371" s="102"/>
      <c r="D371" s="102"/>
      <c r="E371" s="102"/>
      <c r="F371" s="102"/>
      <c r="G371" s="87" t="str">
        <f t="array" ref="G371">if((countif(Ghosts!A:A,$B371)+countif(EPS!A:A,$B371))&gt;0,$B371,index(Index_of_Stuff!A:A,match($B371,Index_of_Stuff!B:B,0)))</f>
        <v>#N/A</v>
      </c>
      <c r="H371" s="87" t="str">
        <f t="array" ref="H371">index(Index_of_Stuff!F:F,match($F371,Index_of_Stuff!G:G,0))</f>
        <v>#N/A</v>
      </c>
      <c r="I371" s="87" t="str">
        <f t="array" ref="I371">iferror(index(Schedule!F:F,match(concat(H371,"Y"),Schedule!E:E&amp;Schedule!G:G,0)),index(Schedule!E:E,match(concat(H371,"Y"),Schedule!F:F&amp;Schedule!G:G,0)))</f>
        <v>#N/A</v>
      </c>
    </row>
    <row r="372">
      <c r="A372" s="102"/>
      <c r="B372" s="102"/>
      <c r="C372" s="102"/>
      <c r="D372" s="102"/>
      <c r="E372" s="102"/>
      <c r="F372" s="102"/>
      <c r="G372" s="87" t="str">
        <f t="array" ref="G372">if((countif(Ghosts!A:A,$B372)+countif(EPS!A:A,$B372))&gt;0,$B372,index(Index_of_Stuff!A:A,match($B372,Index_of_Stuff!B:B,0)))</f>
        <v>#N/A</v>
      </c>
      <c r="H372" s="87" t="str">
        <f t="array" ref="H372">index(Index_of_Stuff!F:F,match($F372,Index_of_Stuff!G:G,0))</f>
        <v>#N/A</v>
      </c>
      <c r="I372" s="87" t="str">
        <f t="array" ref="I372">iferror(index(Schedule!F:F,match(concat(H372,"Y"),Schedule!E:E&amp;Schedule!G:G,0)),index(Schedule!E:E,match(concat(H372,"Y"),Schedule!F:F&amp;Schedule!G:G,0)))</f>
        <v>#N/A</v>
      </c>
    </row>
    <row r="373">
      <c r="A373" s="102"/>
      <c r="B373" s="102"/>
      <c r="C373" s="102"/>
      <c r="D373" s="102"/>
      <c r="E373" s="102"/>
      <c r="F373" s="102"/>
      <c r="G373" s="87" t="str">
        <f t="array" ref="G373">if((countif(Ghosts!A:A,$B373)+countif(EPS!A:A,$B373))&gt;0,$B373,index(Index_of_Stuff!A:A,match($B373,Index_of_Stuff!B:B,0)))</f>
        <v>#N/A</v>
      </c>
      <c r="H373" s="87" t="str">
        <f t="array" ref="H373">index(Index_of_Stuff!F:F,match($F373,Index_of_Stuff!G:G,0))</f>
        <v>#N/A</v>
      </c>
      <c r="I373" s="87" t="str">
        <f t="array" ref="I373">iferror(index(Schedule!F:F,match(concat(H373,"Y"),Schedule!E:E&amp;Schedule!G:G,0)),index(Schedule!E:E,match(concat(H373,"Y"),Schedule!F:F&amp;Schedule!G:G,0)))</f>
        <v>#N/A</v>
      </c>
    </row>
    <row r="374">
      <c r="A374" s="102"/>
      <c r="B374" s="102"/>
      <c r="C374" s="102"/>
      <c r="D374" s="102"/>
      <c r="E374" s="102"/>
      <c r="F374" s="102"/>
      <c r="G374" s="87" t="str">
        <f t="array" ref="G374">if((countif(Ghosts!A:A,$B374)+countif(EPS!A:A,$B374))&gt;0,$B374,index(Index_of_Stuff!A:A,match($B374,Index_of_Stuff!B:B,0)))</f>
        <v>#N/A</v>
      </c>
      <c r="H374" s="87" t="str">
        <f t="array" ref="H374">index(Index_of_Stuff!F:F,match($F374,Index_of_Stuff!G:G,0))</f>
        <v>#N/A</v>
      </c>
      <c r="I374" s="87" t="str">
        <f t="array" ref="I374">iferror(index(Schedule!F:F,match(concat(H374,"Y"),Schedule!E:E&amp;Schedule!G:G,0)),index(Schedule!E:E,match(concat(H374,"Y"),Schedule!F:F&amp;Schedule!G:G,0)))</f>
        <v>#N/A</v>
      </c>
    </row>
    <row r="375">
      <c r="A375" s="102"/>
      <c r="B375" s="102"/>
      <c r="C375" s="102"/>
      <c r="D375" s="102"/>
      <c r="E375" s="102"/>
      <c r="F375" s="102"/>
      <c r="G375" s="87" t="str">
        <f t="array" ref="G375">if((countif(Ghosts!A:A,$B375)+countif(EPS!A:A,$B375))&gt;0,$B375,index(Index_of_Stuff!A:A,match($B375,Index_of_Stuff!B:B,0)))</f>
        <v>#N/A</v>
      </c>
      <c r="H375" s="87" t="str">
        <f t="array" ref="H375">index(Index_of_Stuff!F:F,match($F375,Index_of_Stuff!G:G,0))</f>
        <v>#N/A</v>
      </c>
      <c r="I375" s="87" t="str">
        <f t="array" ref="I375">iferror(index(Schedule!F:F,match(concat(H375,"Y"),Schedule!E:E&amp;Schedule!G:G,0)),index(Schedule!E:E,match(concat(H375,"Y"),Schedule!F:F&amp;Schedule!G:G,0)))</f>
        <v>#N/A</v>
      </c>
    </row>
    <row r="376">
      <c r="A376" s="102"/>
      <c r="B376" s="102"/>
      <c r="C376" s="102"/>
      <c r="D376" s="102"/>
      <c r="E376" s="102"/>
      <c r="F376" s="102"/>
      <c r="G376" s="87" t="str">
        <f t="array" ref="G376">if((countif(Ghosts!A:A,$B376)+countif(EPS!A:A,$B376))&gt;0,$B376,index(Index_of_Stuff!A:A,match($B376,Index_of_Stuff!B:B,0)))</f>
        <v>#N/A</v>
      </c>
      <c r="H376" s="87" t="str">
        <f t="array" ref="H376">index(Index_of_Stuff!F:F,match($F376,Index_of_Stuff!G:G,0))</f>
        <v>#N/A</v>
      </c>
      <c r="I376" s="87" t="str">
        <f t="array" ref="I376">iferror(index(Schedule!F:F,match(concat(H376,"Y"),Schedule!E:E&amp;Schedule!G:G,0)),index(Schedule!E:E,match(concat(H376,"Y"),Schedule!F:F&amp;Schedule!G:G,0)))</f>
        <v>#N/A</v>
      </c>
    </row>
    <row r="377">
      <c r="A377" s="102"/>
      <c r="B377" s="102"/>
      <c r="C377" s="102"/>
      <c r="D377" s="102"/>
      <c r="E377" s="102"/>
      <c r="F377" s="102"/>
      <c r="G377" s="87" t="str">
        <f t="array" ref="G377">if((countif(Ghosts!A:A,$B377)+countif(EPS!A:A,$B377))&gt;0,$B377,index(Index_of_Stuff!A:A,match($B377,Index_of_Stuff!B:B,0)))</f>
        <v>#N/A</v>
      </c>
      <c r="H377" s="87" t="str">
        <f t="array" ref="H377">index(Index_of_Stuff!F:F,match($F377,Index_of_Stuff!G:G,0))</f>
        <v>#N/A</v>
      </c>
      <c r="I377" s="87" t="str">
        <f t="array" ref="I377">iferror(index(Schedule!F:F,match(concat(H377,"Y"),Schedule!E:E&amp;Schedule!G:G,0)),index(Schedule!E:E,match(concat(H377,"Y"),Schedule!F:F&amp;Schedule!G:G,0)))</f>
        <v>#N/A</v>
      </c>
    </row>
    <row r="378">
      <c r="A378" s="102"/>
      <c r="B378" s="102"/>
      <c r="C378" s="102"/>
      <c r="D378" s="102"/>
      <c r="E378" s="102"/>
      <c r="F378" s="102"/>
      <c r="G378" s="87" t="str">
        <f t="array" ref="G378">if((countif(Ghosts!A:A,$B378)+countif(EPS!A:A,$B378))&gt;0,$B378,index(Index_of_Stuff!A:A,match($B378,Index_of_Stuff!B:B,0)))</f>
        <v>#N/A</v>
      </c>
      <c r="H378" s="87" t="str">
        <f t="array" ref="H378">index(Index_of_Stuff!F:F,match($F378,Index_of_Stuff!G:G,0))</f>
        <v>#N/A</v>
      </c>
      <c r="I378" s="87" t="str">
        <f t="array" ref="I378">iferror(index(Schedule!F:F,match(concat(H378,"Y"),Schedule!E:E&amp;Schedule!G:G,0)),index(Schedule!E:E,match(concat(H378,"Y"),Schedule!F:F&amp;Schedule!G:G,0)))</f>
        <v>#N/A</v>
      </c>
    </row>
    <row r="379">
      <c r="A379" s="102"/>
      <c r="B379" s="102"/>
      <c r="C379" s="102"/>
      <c r="D379" s="102"/>
      <c r="E379" s="102"/>
      <c r="F379" s="102"/>
      <c r="G379" s="87" t="str">
        <f t="array" ref="G379">if((countif(Ghosts!A:A,$B379)+countif(EPS!A:A,$B379))&gt;0,$B379,index(Index_of_Stuff!A:A,match($B379,Index_of_Stuff!B:B,0)))</f>
        <v>#N/A</v>
      </c>
      <c r="H379" s="87" t="str">
        <f t="array" ref="H379">index(Index_of_Stuff!F:F,match($F379,Index_of_Stuff!G:G,0))</f>
        <v>#N/A</v>
      </c>
      <c r="I379" s="87" t="str">
        <f t="array" ref="I379">iferror(index(Schedule!F:F,match(concat(H379,"Y"),Schedule!E:E&amp;Schedule!G:G,0)),index(Schedule!E:E,match(concat(H379,"Y"),Schedule!F:F&amp;Schedule!G:G,0)))</f>
        <v>#N/A</v>
      </c>
    </row>
    <row r="380">
      <c r="A380" s="102"/>
      <c r="B380" s="102"/>
      <c r="C380" s="102"/>
      <c r="D380" s="102"/>
      <c r="E380" s="102"/>
      <c r="F380" s="102"/>
      <c r="G380" s="87" t="str">
        <f t="array" ref="G380">if((countif(Ghosts!A:A,$B380)+countif(EPS!A:A,$B380))&gt;0,$B380,index(Index_of_Stuff!A:A,match($B380,Index_of_Stuff!B:B,0)))</f>
        <v>#N/A</v>
      </c>
      <c r="H380" s="87" t="str">
        <f t="array" ref="H380">index(Index_of_Stuff!F:F,match($F380,Index_of_Stuff!G:G,0))</f>
        <v>#N/A</v>
      </c>
      <c r="I380" s="87" t="str">
        <f t="array" ref="I380">iferror(index(Schedule!F:F,match(concat(H380,"Y"),Schedule!E:E&amp;Schedule!G:G,0)),index(Schedule!E:E,match(concat(H380,"Y"),Schedule!F:F&amp;Schedule!G:G,0)))</f>
        <v>#N/A</v>
      </c>
    </row>
    <row r="381">
      <c r="A381" s="102"/>
      <c r="B381" s="102"/>
      <c r="C381" s="102"/>
      <c r="D381" s="102"/>
      <c r="E381" s="102"/>
      <c r="F381" s="102"/>
      <c r="G381" s="87" t="str">
        <f t="array" ref="G381">if((countif(Ghosts!A:A,$B381)+countif(EPS!A:A,$B381))&gt;0,$B381,index(Index_of_Stuff!A:A,match($B381,Index_of_Stuff!B:B,0)))</f>
        <v>#N/A</v>
      </c>
      <c r="H381" s="87" t="str">
        <f t="array" ref="H381">index(Index_of_Stuff!F:F,match($F381,Index_of_Stuff!G:G,0))</f>
        <v>#N/A</v>
      </c>
      <c r="I381" s="87" t="str">
        <f t="array" ref="I381">iferror(index(Schedule!F:F,match(concat(H381,"Y"),Schedule!E:E&amp;Schedule!G:G,0)),index(Schedule!E:E,match(concat(H381,"Y"),Schedule!F:F&amp;Schedule!G:G,0)))</f>
        <v>#N/A</v>
      </c>
    </row>
    <row r="382">
      <c r="A382" s="102"/>
      <c r="B382" s="102"/>
      <c r="C382" s="102"/>
      <c r="D382" s="102"/>
      <c r="E382" s="102"/>
      <c r="F382" s="102"/>
      <c r="G382" s="87" t="str">
        <f t="array" ref="G382">if((countif(Ghosts!A:A,$B382)+countif(EPS!A:A,$B382))&gt;0,$B382,index(Index_of_Stuff!A:A,match($B382,Index_of_Stuff!B:B,0)))</f>
        <v>#N/A</v>
      </c>
      <c r="H382" s="87" t="str">
        <f t="array" ref="H382">index(Index_of_Stuff!F:F,match($F382,Index_of_Stuff!G:G,0))</f>
        <v>#N/A</v>
      </c>
      <c r="I382" s="87" t="str">
        <f t="array" ref="I382">iferror(index(Schedule!F:F,match(concat(H382,"Y"),Schedule!E:E&amp;Schedule!G:G,0)),index(Schedule!E:E,match(concat(H382,"Y"),Schedule!F:F&amp;Schedule!G:G,0)))</f>
        <v>#N/A</v>
      </c>
    </row>
    <row r="383">
      <c r="A383" s="102"/>
      <c r="B383" s="102"/>
      <c r="C383" s="102"/>
      <c r="D383" s="102"/>
      <c r="E383" s="102"/>
      <c r="F383" s="102"/>
      <c r="G383" s="87" t="str">
        <f t="array" ref="G383">if((countif(Ghosts!A:A,$B383)+countif(EPS!A:A,$B383))&gt;0,$B383,index(Index_of_Stuff!A:A,match($B383,Index_of_Stuff!B:B,0)))</f>
        <v>#N/A</v>
      </c>
      <c r="H383" s="87" t="str">
        <f t="array" ref="H383">index(Index_of_Stuff!F:F,match($F383,Index_of_Stuff!G:G,0))</f>
        <v>#N/A</v>
      </c>
      <c r="I383" s="87" t="str">
        <f t="array" ref="I383">iferror(index(Schedule!F:F,match(concat(H383,"Y"),Schedule!E:E&amp;Schedule!G:G,0)),index(Schedule!E:E,match(concat(H383,"Y"),Schedule!F:F&amp;Schedule!G:G,0)))</f>
        <v>#N/A</v>
      </c>
    </row>
    <row r="384">
      <c r="A384" s="102"/>
      <c r="B384" s="102"/>
      <c r="C384" s="102"/>
      <c r="D384" s="102"/>
      <c r="E384" s="102"/>
      <c r="F384" s="102"/>
      <c r="G384" s="87" t="str">
        <f t="array" ref="G384">if((countif(Ghosts!A:A,$B384)+countif(EPS!A:A,$B384))&gt;0,$B384,index(Index_of_Stuff!A:A,match($B384,Index_of_Stuff!B:B,0)))</f>
        <v>#N/A</v>
      </c>
      <c r="H384" s="87" t="str">
        <f t="array" ref="H384">index(Index_of_Stuff!F:F,match($F384,Index_of_Stuff!G:G,0))</f>
        <v>#N/A</v>
      </c>
      <c r="I384" s="87" t="str">
        <f t="array" ref="I384">iferror(index(Schedule!F:F,match(concat(H384,"Y"),Schedule!E:E&amp;Schedule!G:G,0)),index(Schedule!E:E,match(concat(H384,"Y"),Schedule!F:F&amp;Schedule!G:G,0)))</f>
        <v>#N/A</v>
      </c>
    </row>
    <row r="385">
      <c r="A385" s="102"/>
      <c r="B385" s="102"/>
      <c r="C385" s="102"/>
      <c r="D385" s="102"/>
      <c r="E385" s="102"/>
      <c r="F385" s="102"/>
      <c r="G385" s="87" t="str">
        <f t="array" ref="G385">if((countif(Ghosts!A:A,$B385)+countif(EPS!A:A,$B385))&gt;0,$B385,index(Index_of_Stuff!A:A,match($B385,Index_of_Stuff!B:B,0)))</f>
        <v>#N/A</v>
      </c>
      <c r="H385" s="87" t="str">
        <f t="array" ref="H385">index(Index_of_Stuff!F:F,match($F385,Index_of_Stuff!G:G,0))</f>
        <v>#N/A</v>
      </c>
      <c r="I385" s="87" t="str">
        <f t="array" ref="I385">iferror(index(Schedule!F:F,match(concat(H385,"Y"),Schedule!E:E&amp;Schedule!G:G,0)),index(Schedule!E:E,match(concat(H385,"Y"),Schedule!F:F&amp;Schedule!G:G,0)))</f>
        <v>#N/A</v>
      </c>
    </row>
    <row r="386">
      <c r="A386" s="102"/>
      <c r="B386" s="102"/>
      <c r="C386" s="102"/>
      <c r="D386" s="102"/>
      <c r="E386" s="102"/>
      <c r="F386" s="102"/>
      <c r="G386" s="87" t="str">
        <f t="array" ref="G386">if((countif(Ghosts!A:A,$B386)+countif(EPS!A:A,$B386))&gt;0,$B386,index(Index_of_Stuff!A:A,match($B386,Index_of_Stuff!B:B,0)))</f>
        <v>#N/A</v>
      </c>
      <c r="H386" s="87" t="str">
        <f t="array" ref="H386">index(Index_of_Stuff!F:F,match($F386,Index_of_Stuff!G:G,0))</f>
        <v>#N/A</v>
      </c>
      <c r="I386" s="87" t="str">
        <f t="array" ref="I386">iferror(index(Schedule!F:F,match(concat(H386,"Y"),Schedule!E:E&amp;Schedule!G:G,0)),index(Schedule!E:E,match(concat(H386,"Y"),Schedule!F:F&amp;Schedule!G:G,0)))</f>
        <v>#N/A</v>
      </c>
    </row>
    <row r="387">
      <c r="A387" s="102"/>
      <c r="B387" s="102"/>
      <c r="C387" s="102"/>
      <c r="D387" s="102"/>
      <c r="E387" s="102"/>
      <c r="F387" s="102"/>
      <c r="G387" s="87" t="str">
        <f t="array" ref="G387">if((countif(Ghosts!A:A,$B387)+countif(EPS!A:A,$B387))&gt;0,$B387,index(Index_of_Stuff!A:A,match($B387,Index_of_Stuff!B:B,0)))</f>
        <v>#N/A</v>
      </c>
      <c r="H387" s="87" t="str">
        <f t="array" ref="H387">index(Index_of_Stuff!F:F,match($F387,Index_of_Stuff!G:G,0))</f>
        <v>#N/A</v>
      </c>
      <c r="I387" s="87" t="str">
        <f t="array" ref="I387">iferror(index(Schedule!F:F,match(concat(H387,"Y"),Schedule!E:E&amp;Schedule!G:G,0)),index(Schedule!E:E,match(concat(H387,"Y"),Schedule!F:F&amp;Schedule!G:G,0)))</f>
        <v>#N/A</v>
      </c>
    </row>
    <row r="388">
      <c r="A388" s="102"/>
      <c r="B388" s="102"/>
      <c r="C388" s="102"/>
      <c r="D388" s="102"/>
      <c r="E388" s="102"/>
      <c r="F388" s="102"/>
      <c r="G388" s="87" t="str">
        <f t="array" ref="G388">if((countif(Ghosts!A:A,$B388)+countif(EPS!A:A,$B388))&gt;0,$B388,index(Index_of_Stuff!A:A,match($B388,Index_of_Stuff!B:B,0)))</f>
        <v>#N/A</v>
      </c>
      <c r="H388" s="87" t="str">
        <f t="array" ref="H388">index(Index_of_Stuff!F:F,match($F388,Index_of_Stuff!G:G,0))</f>
        <v>#N/A</v>
      </c>
      <c r="I388" s="87" t="str">
        <f t="array" ref="I388">iferror(index(Schedule!F:F,match(concat(H388,"Y"),Schedule!E:E&amp;Schedule!G:G,0)),index(Schedule!E:E,match(concat(H388,"Y"),Schedule!F:F&amp;Schedule!G:G,0)))</f>
        <v>#N/A</v>
      </c>
    </row>
    <row r="389">
      <c r="A389" s="102"/>
      <c r="B389" s="102"/>
      <c r="C389" s="102"/>
      <c r="D389" s="102"/>
      <c r="E389" s="102"/>
      <c r="F389" s="102"/>
      <c r="G389" s="87" t="str">
        <f t="array" ref="G389">if((countif(Ghosts!A:A,$B389)+countif(EPS!A:A,$B389))&gt;0,$B389,index(Index_of_Stuff!A:A,match($B389,Index_of_Stuff!B:B,0)))</f>
        <v>#N/A</v>
      </c>
      <c r="H389" s="87" t="str">
        <f t="array" ref="H389">index(Index_of_Stuff!F:F,match($F389,Index_of_Stuff!G:G,0))</f>
        <v>#N/A</v>
      </c>
      <c r="I389" s="87" t="str">
        <f t="array" ref="I389">iferror(index(Schedule!F:F,match(concat(H389,"Y"),Schedule!E:E&amp;Schedule!G:G,0)),index(Schedule!E:E,match(concat(H389,"Y"),Schedule!F:F&amp;Schedule!G:G,0)))</f>
        <v>#N/A</v>
      </c>
    </row>
    <row r="390">
      <c r="A390" s="102"/>
      <c r="B390" s="102"/>
      <c r="C390" s="102"/>
      <c r="D390" s="102"/>
      <c r="E390" s="102"/>
      <c r="F390" s="102"/>
      <c r="G390" s="87" t="str">
        <f t="array" ref="G390">if((countif(Ghosts!A:A,$B390)+countif(EPS!A:A,$B390))&gt;0,$B390,index(Index_of_Stuff!A:A,match($B390,Index_of_Stuff!B:B,0)))</f>
        <v>#N/A</v>
      </c>
      <c r="H390" s="87" t="str">
        <f t="array" ref="H390">index(Index_of_Stuff!F:F,match($F390,Index_of_Stuff!G:G,0))</f>
        <v>#N/A</v>
      </c>
      <c r="I390" s="87" t="str">
        <f t="array" ref="I390">iferror(index(Schedule!F:F,match(concat(H390,"Y"),Schedule!E:E&amp;Schedule!G:G,0)),index(Schedule!E:E,match(concat(H390,"Y"),Schedule!F:F&amp;Schedule!G:G,0)))</f>
        <v>#N/A</v>
      </c>
    </row>
    <row r="391">
      <c r="A391" s="102"/>
      <c r="B391" s="102"/>
      <c r="C391" s="102"/>
      <c r="D391" s="102"/>
      <c r="E391" s="102"/>
      <c r="F391" s="102"/>
      <c r="G391" s="87" t="str">
        <f t="array" ref="G391">if((countif(Ghosts!A:A,$B391)+countif(EPS!A:A,$B391))&gt;0,$B391,index(Index_of_Stuff!A:A,match($B391,Index_of_Stuff!B:B,0)))</f>
        <v>#N/A</v>
      </c>
      <c r="H391" s="87" t="str">
        <f t="array" ref="H391">index(Index_of_Stuff!F:F,match($F391,Index_of_Stuff!G:G,0))</f>
        <v>#N/A</v>
      </c>
      <c r="I391" s="87" t="str">
        <f t="array" ref="I391">iferror(index(Schedule!F:F,match(concat(H391,"Y"),Schedule!E:E&amp;Schedule!G:G,0)),index(Schedule!E:E,match(concat(H391,"Y"),Schedule!F:F&amp;Schedule!G:G,0)))</f>
        <v>#N/A</v>
      </c>
    </row>
    <row r="392">
      <c r="A392" s="102"/>
      <c r="B392" s="102"/>
      <c r="C392" s="102"/>
      <c r="D392" s="102"/>
      <c r="E392" s="102"/>
      <c r="F392" s="102"/>
      <c r="G392" s="87" t="str">
        <f t="array" ref="G392">if((countif(Ghosts!A:A,$B392)+countif(EPS!A:A,$B392))&gt;0,$B392,index(Index_of_Stuff!A:A,match($B392,Index_of_Stuff!B:B,0)))</f>
        <v>#N/A</v>
      </c>
      <c r="H392" s="87" t="str">
        <f t="array" ref="H392">index(Index_of_Stuff!F:F,match($F392,Index_of_Stuff!G:G,0))</f>
        <v>#N/A</v>
      </c>
      <c r="I392" s="87" t="str">
        <f t="array" ref="I392">iferror(index(Schedule!F:F,match(concat(H392,"Y"),Schedule!E:E&amp;Schedule!G:G,0)),index(Schedule!E:E,match(concat(H392,"Y"),Schedule!F:F&amp;Schedule!G:G,0)))</f>
        <v>#N/A</v>
      </c>
    </row>
    <row r="393">
      <c r="A393" s="102"/>
      <c r="B393" s="102"/>
      <c r="C393" s="102"/>
      <c r="D393" s="102"/>
      <c r="E393" s="102"/>
      <c r="F393" s="102"/>
      <c r="G393" s="87" t="str">
        <f t="array" ref="G393">if((countif(Ghosts!A:A,$B393)+countif(EPS!A:A,$B393))&gt;0,$B393,index(Index_of_Stuff!A:A,match($B393,Index_of_Stuff!B:B,0)))</f>
        <v>#N/A</v>
      </c>
      <c r="H393" s="87" t="str">
        <f t="array" ref="H393">index(Index_of_Stuff!F:F,match($F393,Index_of_Stuff!G:G,0))</f>
        <v>#N/A</v>
      </c>
      <c r="I393" s="87" t="str">
        <f t="array" ref="I393">iferror(index(Schedule!F:F,match(concat(H393,"Y"),Schedule!E:E&amp;Schedule!G:G,0)),index(Schedule!E:E,match(concat(H393,"Y"),Schedule!F:F&amp;Schedule!G:G,0)))</f>
        <v>#N/A</v>
      </c>
    </row>
    <row r="394">
      <c r="A394" s="102"/>
      <c r="B394" s="102"/>
      <c r="C394" s="102"/>
      <c r="D394" s="102"/>
      <c r="E394" s="102"/>
      <c r="F394" s="102"/>
      <c r="G394" s="87" t="str">
        <f t="array" ref="G394">if((countif(Ghosts!A:A,$B394)+countif(EPS!A:A,$B394))&gt;0,$B394,index(Index_of_Stuff!A:A,match($B394,Index_of_Stuff!B:B,0)))</f>
        <v>#N/A</v>
      </c>
      <c r="H394" s="87" t="str">
        <f t="array" ref="H394">index(Index_of_Stuff!F:F,match($F394,Index_of_Stuff!G:G,0))</f>
        <v>#N/A</v>
      </c>
      <c r="I394" s="87" t="str">
        <f t="array" ref="I394">iferror(index(Schedule!F:F,match(concat(H394,"Y"),Schedule!E:E&amp;Schedule!G:G,0)),index(Schedule!E:E,match(concat(H394,"Y"),Schedule!F:F&amp;Schedule!G:G,0)))</f>
        <v>#N/A</v>
      </c>
    </row>
    <row r="395">
      <c r="A395" s="102"/>
      <c r="B395" s="102"/>
      <c r="C395" s="102"/>
      <c r="D395" s="102"/>
      <c r="E395" s="102"/>
      <c r="F395" s="102"/>
      <c r="G395" s="87" t="str">
        <f t="array" ref="G395">if((countif(Ghosts!A:A,$B395)+countif(EPS!A:A,$B395))&gt;0,$B395,index(Index_of_Stuff!A:A,match($B395,Index_of_Stuff!B:B,0)))</f>
        <v>#N/A</v>
      </c>
      <c r="H395" s="87" t="str">
        <f t="array" ref="H395">index(Index_of_Stuff!F:F,match($F395,Index_of_Stuff!G:G,0))</f>
        <v>#N/A</v>
      </c>
      <c r="I395" s="87" t="str">
        <f t="array" ref="I395">iferror(index(Schedule!F:F,match(concat(H395,"Y"),Schedule!E:E&amp;Schedule!G:G,0)),index(Schedule!E:E,match(concat(H395,"Y"),Schedule!F:F&amp;Schedule!G:G,0)))</f>
        <v>#N/A</v>
      </c>
    </row>
    <row r="396">
      <c r="A396" s="102"/>
      <c r="B396" s="102"/>
      <c r="C396" s="102"/>
      <c r="D396" s="102"/>
      <c r="E396" s="102"/>
      <c r="F396" s="102"/>
      <c r="G396" s="87" t="str">
        <f t="array" ref="G396">if((countif(Ghosts!A:A,$B396)+countif(EPS!A:A,$B396))&gt;0,$B396,index(Index_of_Stuff!A:A,match($B396,Index_of_Stuff!B:B,0)))</f>
        <v>#N/A</v>
      </c>
      <c r="H396" s="87" t="str">
        <f t="array" ref="H396">index(Index_of_Stuff!F:F,match($F396,Index_of_Stuff!G:G,0))</f>
        <v>#N/A</v>
      </c>
      <c r="I396" s="87" t="str">
        <f t="array" ref="I396">iferror(index(Schedule!F:F,match(concat(H396,"Y"),Schedule!E:E&amp;Schedule!G:G,0)),index(Schedule!E:E,match(concat(H396,"Y"),Schedule!F:F&amp;Schedule!G:G,0)))</f>
        <v>#N/A</v>
      </c>
    </row>
    <row r="397">
      <c r="A397" s="102"/>
      <c r="B397" s="102"/>
      <c r="C397" s="102"/>
      <c r="D397" s="102"/>
      <c r="E397" s="102"/>
      <c r="F397" s="102"/>
      <c r="G397" s="87" t="str">
        <f t="array" ref="G397">if((countif(Ghosts!A:A,$B397)+countif(EPS!A:A,$B397))&gt;0,$B397,index(Index_of_Stuff!A:A,match($B397,Index_of_Stuff!B:B,0)))</f>
        <v>#N/A</v>
      </c>
      <c r="H397" s="87" t="str">
        <f t="array" ref="H397">index(Index_of_Stuff!F:F,match($F397,Index_of_Stuff!G:G,0))</f>
        <v>#N/A</v>
      </c>
      <c r="I397" s="87" t="str">
        <f t="array" ref="I397">iferror(index(Schedule!F:F,match(concat(H397,"Y"),Schedule!E:E&amp;Schedule!G:G,0)),index(Schedule!E:E,match(concat(H397,"Y"),Schedule!F:F&amp;Schedule!G:G,0)))</f>
        <v>#N/A</v>
      </c>
    </row>
    <row r="398">
      <c r="A398" s="102"/>
      <c r="B398" s="102"/>
      <c r="C398" s="102"/>
      <c r="D398" s="102"/>
      <c r="E398" s="102"/>
      <c r="F398" s="102"/>
      <c r="G398" s="87" t="str">
        <f t="array" ref="G398">if((countif(Ghosts!A:A,$B398)+countif(EPS!A:A,$B398))&gt;0,$B398,index(Index_of_Stuff!A:A,match($B398,Index_of_Stuff!B:B,0)))</f>
        <v>#N/A</v>
      </c>
      <c r="H398" s="87" t="str">
        <f t="array" ref="H398">index(Index_of_Stuff!F:F,match($F398,Index_of_Stuff!G:G,0))</f>
        <v>#N/A</v>
      </c>
      <c r="I398" s="87" t="str">
        <f t="array" ref="I398">iferror(index(Schedule!F:F,match(concat(H398,"Y"),Schedule!E:E&amp;Schedule!G:G,0)),index(Schedule!E:E,match(concat(H398,"Y"),Schedule!F:F&amp;Schedule!G:G,0)))</f>
        <v>#N/A</v>
      </c>
    </row>
    <row r="399">
      <c r="A399" s="102"/>
      <c r="B399" s="102"/>
      <c r="C399" s="102"/>
      <c r="D399" s="102"/>
      <c r="E399" s="102"/>
      <c r="F399" s="102"/>
      <c r="G399" s="87" t="str">
        <f t="array" ref="G399">if((countif(Ghosts!A:A,$B399)+countif(EPS!A:A,$B399))&gt;0,$B399,index(Index_of_Stuff!A:A,match($B399,Index_of_Stuff!B:B,0)))</f>
        <v>#N/A</v>
      </c>
      <c r="H399" s="87" t="str">
        <f t="array" ref="H399">index(Index_of_Stuff!F:F,match($F399,Index_of_Stuff!G:G,0))</f>
        <v>#N/A</v>
      </c>
      <c r="I399" s="87" t="str">
        <f t="array" ref="I399">iferror(index(Schedule!F:F,match(concat(H399,"Y"),Schedule!E:E&amp;Schedule!G:G,0)),index(Schedule!E:E,match(concat(H399,"Y"),Schedule!F:F&amp;Schedule!G:G,0)))</f>
        <v>#N/A</v>
      </c>
    </row>
    <row r="400">
      <c r="A400" s="102"/>
      <c r="B400" s="102"/>
      <c r="C400" s="102"/>
      <c r="D400" s="102"/>
      <c r="E400" s="102"/>
      <c r="F400" s="102"/>
      <c r="G400" s="87" t="str">
        <f t="array" ref="G400">if((countif(Ghosts!A:A,$B400)+countif(EPS!A:A,$B400))&gt;0,$B400,index(Index_of_Stuff!A:A,match($B400,Index_of_Stuff!B:B,0)))</f>
        <v>#N/A</v>
      </c>
      <c r="H400" s="87" t="str">
        <f t="array" ref="H400">index(Index_of_Stuff!F:F,match($F400,Index_of_Stuff!G:G,0))</f>
        <v>#N/A</v>
      </c>
      <c r="I400" s="87" t="str">
        <f t="array" ref="I400">iferror(index(Schedule!F:F,match(concat(H400,"Y"),Schedule!E:E&amp;Schedule!G:G,0)),index(Schedule!E:E,match(concat(H400,"Y"),Schedule!F:F&amp;Schedule!G:G,0)))</f>
        <v>#N/A</v>
      </c>
    </row>
    <row r="401">
      <c r="A401" s="102"/>
      <c r="B401" s="102"/>
      <c r="C401" s="102"/>
      <c r="D401" s="102"/>
      <c r="E401" s="102"/>
      <c r="F401" s="102"/>
      <c r="G401" s="87" t="str">
        <f t="array" ref="G401">if((countif(Ghosts!A:A,$B401)+countif(EPS!A:A,$B401))&gt;0,$B401,index(Index_of_Stuff!A:A,match($B401,Index_of_Stuff!B:B,0)))</f>
        <v>#N/A</v>
      </c>
      <c r="H401" s="87" t="str">
        <f t="array" ref="H401">index(Index_of_Stuff!F:F,match($F401,Index_of_Stuff!G:G,0))</f>
        <v>#N/A</v>
      </c>
      <c r="I401" s="87" t="str">
        <f t="array" ref="I401">iferror(index(Schedule!F:F,match(concat(H401,"Y"),Schedule!E:E&amp;Schedule!G:G,0)),index(Schedule!E:E,match(concat(H401,"Y"),Schedule!F:F&amp;Schedule!G:G,0)))</f>
        <v>#N/A</v>
      </c>
    </row>
    <row r="402">
      <c r="A402" s="102"/>
      <c r="B402" s="102"/>
      <c r="C402" s="102"/>
      <c r="D402" s="102"/>
      <c r="E402" s="102"/>
      <c r="F402" s="102"/>
      <c r="G402" s="87" t="str">
        <f t="array" ref="G402">if((countif(Ghosts!A:A,$B402)+countif(EPS!A:A,$B402))&gt;0,$B402,index(Index_of_Stuff!A:A,match($B402,Index_of_Stuff!B:B,0)))</f>
        <v>#N/A</v>
      </c>
      <c r="H402" s="87" t="str">
        <f t="array" ref="H402">index(Index_of_Stuff!F:F,match($F402,Index_of_Stuff!G:G,0))</f>
        <v>#N/A</v>
      </c>
      <c r="I402" s="87" t="str">
        <f t="array" ref="I402">iferror(index(Schedule!F:F,match(concat(H402,"Y"),Schedule!E:E&amp;Schedule!G:G,0)),index(Schedule!E:E,match(concat(H402,"Y"),Schedule!F:F&amp;Schedule!G:G,0)))</f>
        <v>#N/A</v>
      </c>
    </row>
    <row r="403">
      <c r="A403" s="102"/>
      <c r="B403" s="102"/>
      <c r="C403" s="102"/>
      <c r="D403" s="102"/>
      <c r="E403" s="102"/>
      <c r="F403" s="102"/>
      <c r="G403" s="87" t="str">
        <f t="array" ref="G403">if((countif(Ghosts!A:A,$B403)+countif(EPS!A:A,$B403))&gt;0,$B403,index(Index_of_Stuff!A:A,match($B403,Index_of_Stuff!B:B,0)))</f>
        <v>#N/A</v>
      </c>
      <c r="H403" s="87" t="str">
        <f t="array" ref="H403">index(Index_of_Stuff!F:F,match($F403,Index_of_Stuff!G:G,0))</f>
        <v>#N/A</v>
      </c>
      <c r="I403" s="87" t="str">
        <f t="array" ref="I403">iferror(index(Schedule!F:F,match(concat(H403,"Y"),Schedule!E:E&amp;Schedule!G:G,0)),index(Schedule!E:E,match(concat(H403,"Y"),Schedule!F:F&amp;Schedule!G:G,0)))</f>
        <v>#N/A</v>
      </c>
    </row>
  </sheetData>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sheetViews>
  <sheetFormatPr customHeight="1" defaultColWidth="14.43" defaultRowHeight="15.75"/>
  <cols>
    <col customWidth="1" min="1" max="1" width="19.14"/>
    <col customWidth="1" min="2" max="2" width="7.86"/>
    <col customWidth="1" min="3" max="3" width="9.57"/>
    <col customWidth="1" min="4" max="4" width="7.86"/>
    <col customWidth="1" min="5" max="5" width="9.57"/>
    <col customWidth="1" min="6" max="6" width="7.71"/>
    <col customWidth="1" min="7" max="7" width="9.43"/>
    <col customWidth="1" min="8" max="8" width="7.71"/>
    <col customWidth="1" min="9" max="9" width="7.57"/>
    <col customWidth="1" min="10" max="10" width="7.29"/>
    <col customWidth="1" min="11" max="11" width="7.0"/>
    <col customWidth="1" min="12" max="12" width="7.29"/>
    <col customWidth="1" min="13" max="13" width="7.57"/>
    <col customWidth="1" min="14" max="14" width="17.0"/>
    <col customWidth="1" min="15" max="15" width="16.0"/>
    <col customWidth="1" min="16" max="16" width="6.0"/>
  </cols>
  <sheetData>
    <row r="1">
      <c r="A1" s="93" t="s">
        <v>1578</v>
      </c>
      <c r="B1" s="98" t="s">
        <v>1579</v>
      </c>
      <c r="C1" s="98" t="s">
        <v>1580</v>
      </c>
      <c r="D1" s="98" t="s">
        <v>1581</v>
      </c>
      <c r="E1" s="98" t="s">
        <v>1582</v>
      </c>
      <c r="F1" s="98" t="s">
        <v>1583</v>
      </c>
      <c r="G1" s="98" t="s">
        <v>1584</v>
      </c>
      <c r="H1" s="98" t="s">
        <v>1585</v>
      </c>
      <c r="I1" s="98" t="s">
        <v>1586</v>
      </c>
      <c r="J1" s="98" t="s">
        <v>1587</v>
      </c>
      <c r="K1" s="98" t="s">
        <v>1588</v>
      </c>
      <c r="L1" s="98" t="s">
        <v>1589</v>
      </c>
      <c r="M1" s="98" t="s">
        <v>1590</v>
      </c>
      <c r="N1" s="93" t="s">
        <v>1591</v>
      </c>
      <c r="O1" s="93" t="s">
        <v>1592</v>
      </c>
      <c r="P1" s="99" t="s">
        <v>4</v>
      </c>
    </row>
    <row r="2">
      <c r="A2" s="93" t="s">
        <v>332</v>
      </c>
      <c r="B2" s="98">
        <v>0.1023</v>
      </c>
      <c r="C2" s="98">
        <v>0.1158</v>
      </c>
      <c r="D2" s="98">
        <v>0.0221</v>
      </c>
      <c r="E2" s="98">
        <v>0.0506</v>
      </c>
      <c r="F2" s="98">
        <v>0.097</v>
      </c>
      <c r="G2" s="98">
        <v>0.0182</v>
      </c>
      <c r="H2" s="98">
        <v>0.0205</v>
      </c>
      <c r="I2" s="98">
        <v>0.0943</v>
      </c>
      <c r="J2" s="98">
        <v>0.1381</v>
      </c>
      <c r="K2" s="98">
        <v>0.0225</v>
      </c>
      <c r="L2" s="98">
        <v>0.0034</v>
      </c>
      <c r="M2" s="98">
        <v>0.0627</v>
      </c>
      <c r="N2" s="93">
        <v>34041.0</v>
      </c>
      <c r="O2" s="93">
        <v>7531.0</v>
      </c>
      <c r="P2" s="99">
        <v>0.391</v>
      </c>
    </row>
    <row r="3">
      <c r="A3" s="93" t="s">
        <v>531</v>
      </c>
      <c r="B3" s="98">
        <v>0.1071</v>
      </c>
      <c r="C3" s="98">
        <v>0.1141</v>
      </c>
      <c r="D3" s="98">
        <v>0.0161</v>
      </c>
      <c r="E3" s="98">
        <v>0.031</v>
      </c>
      <c r="F3" s="98">
        <v>0.0923</v>
      </c>
      <c r="G3" s="98">
        <v>0.0274</v>
      </c>
      <c r="H3" s="98">
        <v>0.032</v>
      </c>
      <c r="I3" s="98">
        <v>0.1308</v>
      </c>
      <c r="J3" s="98">
        <v>0.0524</v>
      </c>
      <c r="K3" s="98">
        <v>0.0177</v>
      </c>
      <c r="L3" s="98">
        <v>0.0178</v>
      </c>
      <c r="M3" s="98">
        <v>0.0489</v>
      </c>
      <c r="N3" s="93">
        <v>27154.0</v>
      </c>
      <c r="O3" s="93">
        <v>5610.0</v>
      </c>
      <c r="P3" s="99">
        <v>0.352</v>
      </c>
    </row>
    <row r="4">
      <c r="A4" s="93" t="s">
        <v>170</v>
      </c>
      <c r="B4" s="98">
        <v>0.0689</v>
      </c>
      <c r="C4" s="98">
        <v>0.0666</v>
      </c>
      <c r="D4" s="98">
        <v>0.0358</v>
      </c>
      <c r="E4" s="98">
        <v>0.0693</v>
      </c>
      <c r="F4" s="98">
        <v>0.1095</v>
      </c>
      <c r="G4" s="98">
        <v>0.0159</v>
      </c>
      <c r="H4" s="98">
        <v>0.0107</v>
      </c>
      <c r="I4" s="98">
        <v>0.0698</v>
      </c>
      <c r="J4" s="98">
        <v>0.1118</v>
      </c>
      <c r="K4" s="98">
        <v>0.0186</v>
      </c>
      <c r="L4" s="98">
        <v>0.0052</v>
      </c>
      <c r="M4" s="98">
        <v>0.0592</v>
      </c>
      <c r="N4" s="93">
        <v>39068.0</v>
      </c>
      <c r="O4" s="93">
        <v>7656.0</v>
      </c>
      <c r="P4" s="99">
        <v>0.351</v>
      </c>
    </row>
    <row r="5">
      <c r="A5" s="93" t="s">
        <v>588</v>
      </c>
      <c r="B5" s="98">
        <v>0.1039</v>
      </c>
      <c r="C5" s="98">
        <v>0.0947</v>
      </c>
      <c r="D5" s="98">
        <v>0.02</v>
      </c>
      <c r="E5" s="98">
        <v>0.0356</v>
      </c>
      <c r="F5" s="98">
        <v>0.084</v>
      </c>
      <c r="G5" s="98">
        <v>0.0261</v>
      </c>
      <c r="H5" s="98">
        <v>0.0353</v>
      </c>
      <c r="I5" s="98">
        <v>0.1207</v>
      </c>
      <c r="J5" s="98">
        <v>0.0466</v>
      </c>
      <c r="K5" s="98">
        <v>0.0183</v>
      </c>
      <c r="L5" s="98">
        <v>0.0344</v>
      </c>
      <c r="M5" s="98">
        <v>0.0581</v>
      </c>
      <c r="N5" s="93">
        <v>2050.0</v>
      </c>
      <c r="O5" s="93">
        <v>2050.0</v>
      </c>
      <c r="P5" s="99">
        <v>0.349</v>
      </c>
    </row>
    <row r="6">
      <c r="A6" s="93" t="s">
        <v>253</v>
      </c>
      <c r="B6" s="98">
        <v>0.0616</v>
      </c>
      <c r="C6" s="98">
        <v>0.0787</v>
      </c>
      <c r="D6" s="98">
        <v>0.0218</v>
      </c>
      <c r="E6" s="98">
        <v>0.0362</v>
      </c>
      <c r="F6" s="98">
        <v>0.0375</v>
      </c>
      <c r="G6" s="98">
        <v>0.0095</v>
      </c>
      <c r="H6" s="98">
        <v>0.0088</v>
      </c>
      <c r="I6" s="98">
        <v>0.0463</v>
      </c>
      <c r="J6" s="98">
        <v>0.0856</v>
      </c>
      <c r="K6" s="98">
        <v>0.0196</v>
      </c>
      <c r="L6" s="98">
        <v>0.0034</v>
      </c>
      <c r="M6" s="98">
        <v>0.0419</v>
      </c>
      <c r="N6" s="93">
        <v>29.0</v>
      </c>
      <c r="O6" s="93">
        <v>29.0</v>
      </c>
      <c r="P6" s="99">
        <v>0.343</v>
      </c>
    </row>
    <row r="7">
      <c r="A7" s="93" t="s">
        <v>160</v>
      </c>
      <c r="B7" s="98">
        <v>0.0732</v>
      </c>
      <c r="C7" s="98">
        <v>0.0763</v>
      </c>
      <c r="D7" s="98">
        <v>0.0336</v>
      </c>
      <c r="E7" s="98">
        <v>0.0627</v>
      </c>
      <c r="F7" s="98">
        <v>0.0885</v>
      </c>
      <c r="G7" s="98">
        <v>0.01</v>
      </c>
      <c r="H7" s="98">
        <v>0.0058</v>
      </c>
      <c r="I7" s="98">
        <v>0.0296</v>
      </c>
      <c r="J7" s="98">
        <v>0.0881</v>
      </c>
      <c r="K7" s="98">
        <v>0.0127</v>
      </c>
      <c r="L7" s="98">
        <v>0.002</v>
      </c>
      <c r="M7" s="98">
        <v>0.0381</v>
      </c>
      <c r="N7" s="93">
        <v>27974.0</v>
      </c>
      <c r="O7" s="93">
        <v>6139.0</v>
      </c>
      <c r="P7" s="99">
        <v>0.335</v>
      </c>
    </row>
    <row r="8">
      <c r="A8" s="93" t="s">
        <v>555</v>
      </c>
      <c r="B8" s="98">
        <v>0.0619</v>
      </c>
      <c r="C8" s="98">
        <v>0.0844</v>
      </c>
      <c r="D8" s="98">
        <v>0.0187</v>
      </c>
      <c r="E8" s="98">
        <v>0.039</v>
      </c>
      <c r="F8" s="98">
        <v>0.0384</v>
      </c>
      <c r="G8" s="98">
        <v>0.0129</v>
      </c>
      <c r="H8" s="98">
        <v>0.0114</v>
      </c>
      <c r="I8" s="98">
        <v>0.0351</v>
      </c>
      <c r="J8" s="98">
        <v>0.0898</v>
      </c>
      <c r="K8" s="98">
        <v>0.0185</v>
      </c>
      <c r="L8" s="98">
        <v>0.0027</v>
      </c>
      <c r="M8" s="98">
        <v>0.0422</v>
      </c>
      <c r="N8" s="93">
        <v>138.0</v>
      </c>
      <c r="O8" s="93">
        <v>138.0</v>
      </c>
      <c r="P8" s="99">
        <v>0.329</v>
      </c>
    </row>
    <row r="9">
      <c r="A9" s="93" t="s">
        <v>398</v>
      </c>
      <c r="B9" s="98">
        <v>0.1092</v>
      </c>
      <c r="C9" s="98">
        <v>0.126</v>
      </c>
      <c r="D9" s="98">
        <v>0.0055</v>
      </c>
      <c r="E9" s="98">
        <v>0.0155</v>
      </c>
      <c r="F9" s="98">
        <v>0.0927</v>
      </c>
      <c r="G9" s="98">
        <v>0.0146</v>
      </c>
      <c r="H9" s="98">
        <v>0.0091</v>
      </c>
      <c r="I9" s="98">
        <v>0.0525</v>
      </c>
      <c r="J9" s="98">
        <v>0.0504</v>
      </c>
      <c r="K9" s="98">
        <v>0.0125</v>
      </c>
      <c r="L9" s="98">
        <v>0.0021</v>
      </c>
      <c r="M9" s="98">
        <v>0.0296</v>
      </c>
      <c r="N9" s="93">
        <v>33535.0</v>
      </c>
      <c r="O9" s="93">
        <v>7191.0</v>
      </c>
      <c r="P9" s="99">
        <v>0.326</v>
      </c>
    </row>
    <row r="10">
      <c r="A10" s="93" t="s">
        <v>366</v>
      </c>
      <c r="B10" s="98">
        <v>0.0729</v>
      </c>
      <c r="C10" s="98">
        <v>0.0813</v>
      </c>
      <c r="D10" s="98">
        <v>0.0353</v>
      </c>
      <c r="E10" s="98">
        <v>0.0651</v>
      </c>
      <c r="F10" s="98">
        <v>0.0756</v>
      </c>
      <c r="G10" s="98">
        <v>0.0073</v>
      </c>
      <c r="H10" s="98">
        <v>0.0069</v>
      </c>
      <c r="I10" s="98">
        <v>0.0503</v>
      </c>
      <c r="J10" s="98">
        <v>0.0875</v>
      </c>
      <c r="K10" s="98">
        <v>0.011</v>
      </c>
      <c r="L10" s="98">
        <v>0.0029</v>
      </c>
      <c r="M10" s="98">
        <v>0.0355</v>
      </c>
      <c r="N10" s="93">
        <v>31284.0</v>
      </c>
      <c r="O10" s="93">
        <v>6683.0</v>
      </c>
      <c r="P10" s="99">
        <v>0.319</v>
      </c>
    </row>
    <row r="11">
      <c r="A11" s="93" t="s">
        <v>395</v>
      </c>
      <c r="B11" s="98">
        <v>0.0883</v>
      </c>
      <c r="C11" s="98">
        <v>0.0761</v>
      </c>
      <c r="D11" s="98">
        <v>0.0222</v>
      </c>
      <c r="E11" s="98">
        <v>0.0359</v>
      </c>
      <c r="F11" s="98">
        <v>0.0683</v>
      </c>
      <c r="G11" s="98">
        <v>0.0088</v>
      </c>
      <c r="H11" s="98">
        <v>0.0165</v>
      </c>
      <c r="I11" s="98">
        <v>0.0803</v>
      </c>
      <c r="J11" s="98">
        <v>0.0426</v>
      </c>
      <c r="K11" s="98">
        <v>0.0238</v>
      </c>
      <c r="L11" s="98">
        <v>0.0097</v>
      </c>
      <c r="M11" s="98">
        <v>0.0238</v>
      </c>
      <c r="N11" s="93">
        <v>28990.0</v>
      </c>
      <c r="O11" s="93">
        <v>5880.0</v>
      </c>
      <c r="P11" s="99">
        <v>0.317</v>
      </c>
    </row>
    <row r="12">
      <c r="A12" s="93" t="s">
        <v>76</v>
      </c>
      <c r="B12" s="98">
        <v>0.0918</v>
      </c>
      <c r="C12" s="98">
        <v>0.0941</v>
      </c>
      <c r="D12" s="98">
        <v>0.0281</v>
      </c>
      <c r="E12" s="98">
        <v>0.0478</v>
      </c>
      <c r="F12" s="98">
        <v>0.0549</v>
      </c>
      <c r="G12" s="98">
        <v>0.0058</v>
      </c>
      <c r="H12" s="98">
        <v>0.0086</v>
      </c>
      <c r="I12" s="98">
        <v>0.0328</v>
      </c>
      <c r="J12" s="98">
        <v>0.0795</v>
      </c>
      <c r="K12" s="98">
        <v>0.0176</v>
      </c>
      <c r="L12" s="98">
        <v>0.0041</v>
      </c>
      <c r="M12" s="98">
        <v>0.0331</v>
      </c>
      <c r="N12" s="93">
        <v>29468.0</v>
      </c>
      <c r="O12" s="93">
        <v>8036.0</v>
      </c>
      <c r="P12" s="99">
        <v>0.313</v>
      </c>
    </row>
    <row r="13">
      <c r="A13" s="93" t="s">
        <v>433</v>
      </c>
      <c r="B13" s="98">
        <v>0.0873</v>
      </c>
      <c r="C13" s="98">
        <v>0.1006</v>
      </c>
      <c r="D13" s="98">
        <v>0.0147</v>
      </c>
      <c r="E13" s="98">
        <v>0.0303</v>
      </c>
      <c r="F13" s="98">
        <v>0.0609</v>
      </c>
      <c r="G13" s="98">
        <v>0.0135</v>
      </c>
      <c r="H13" s="98">
        <v>0.0066</v>
      </c>
      <c r="I13" s="98">
        <v>0.0492</v>
      </c>
      <c r="J13" s="98">
        <v>0.14</v>
      </c>
      <c r="K13" s="98">
        <v>0.0218</v>
      </c>
      <c r="L13" s="98">
        <v>0.0081</v>
      </c>
      <c r="M13" s="98">
        <v>0.0524</v>
      </c>
      <c r="N13" s="93">
        <v>33086.0</v>
      </c>
      <c r="O13" s="93">
        <v>7292.0</v>
      </c>
      <c r="P13" s="99">
        <v>0.308</v>
      </c>
    </row>
    <row r="14">
      <c r="A14" s="93" t="s">
        <v>138</v>
      </c>
      <c r="B14" s="98">
        <v>0.0635</v>
      </c>
      <c r="C14" s="98">
        <v>0.0562</v>
      </c>
      <c r="D14" s="98">
        <v>0.0557</v>
      </c>
      <c r="E14" s="98">
        <v>0.0779</v>
      </c>
      <c r="F14" s="98">
        <v>0.0597</v>
      </c>
      <c r="G14" s="98">
        <v>0.0052</v>
      </c>
      <c r="H14" s="98">
        <v>0.0093</v>
      </c>
      <c r="I14" s="98">
        <v>0.0539</v>
      </c>
      <c r="J14" s="98">
        <v>0.0973</v>
      </c>
      <c r="K14" s="98">
        <v>0.0231</v>
      </c>
      <c r="L14" s="98">
        <v>0.0021</v>
      </c>
      <c r="M14" s="98">
        <v>0.0431</v>
      </c>
      <c r="N14" s="93">
        <v>35529.0</v>
      </c>
      <c r="O14" s="93">
        <v>8499.0</v>
      </c>
      <c r="P14" s="99">
        <v>0.307</v>
      </c>
    </row>
    <row r="15">
      <c r="A15" s="93" t="s">
        <v>530</v>
      </c>
      <c r="B15" s="98">
        <v>0.1268</v>
      </c>
      <c r="C15" s="98">
        <v>0.1139</v>
      </c>
      <c r="D15" s="98">
        <v>0.0057</v>
      </c>
      <c r="E15" s="98">
        <v>0.0134</v>
      </c>
      <c r="F15" s="98">
        <v>0.082</v>
      </c>
      <c r="G15" s="98">
        <v>0.0191</v>
      </c>
      <c r="H15" s="98">
        <v>0.0328</v>
      </c>
      <c r="I15" s="98">
        <v>0.1223</v>
      </c>
      <c r="J15" s="98">
        <v>0.0256</v>
      </c>
      <c r="K15" s="98">
        <v>0.0154</v>
      </c>
      <c r="L15" s="98">
        <v>0.03</v>
      </c>
      <c r="M15" s="98">
        <v>0.0272</v>
      </c>
      <c r="N15" s="93">
        <v>23266.0</v>
      </c>
      <c r="O15" s="93">
        <v>6117.0</v>
      </c>
      <c r="P15" s="99">
        <v>0.307</v>
      </c>
    </row>
    <row r="16">
      <c r="A16" s="93" t="s">
        <v>139</v>
      </c>
      <c r="B16" s="98">
        <v>0.1151</v>
      </c>
      <c r="C16" s="98">
        <v>0.0785</v>
      </c>
      <c r="D16" s="98">
        <v>0.0181</v>
      </c>
      <c r="E16" s="98">
        <v>0.0347</v>
      </c>
      <c r="F16" s="98">
        <v>0.0654</v>
      </c>
      <c r="G16" s="98">
        <v>0.022</v>
      </c>
      <c r="H16" s="98">
        <v>0.0147</v>
      </c>
      <c r="I16" s="98">
        <v>0.0908</v>
      </c>
      <c r="J16" s="98">
        <v>0.1018</v>
      </c>
      <c r="K16" s="98">
        <v>0.0169</v>
      </c>
      <c r="L16" s="98">
        <v>0.008</v>
      </c>
      <c r="M16" s="98">
        <v>0.0454</v>
      </c>
      <c r="N16" s="93">
        <v>40933.0</v>
      </c>
      <c r="O16" s="93">
        <v>8900.0</v>
      </c>
      <c r="P16" s="99">
        <v>0.302</v>
      </c>
    </row>
    <row r="17">
      <c r="A17" s="93" t="s">
        <v>567</v>
      </c>
      <c r="B17" s="98">
        <v>0.0982</v>
      </c>
      <c r="C17" s="98">
        <v>0.0807</v>
      </c>
      <c r="D17" s="98">
        <v>0.0065</v>
      </c>
      <c r="E17" s="98">
        <v>0.0162</v>
      </c>
      <c r="F17" s="98">
        <v>0.0658</v>
      </c>
      <c r="G17" s="98">
        <v>0.021</v>
      </c>
      <c r="H17" s="98">
        <v>0.0212</v>
      </c>
      <c r="I17" s="98">
        <v>0.0977</v>
      </c>
      <c r="J17" s="98">
        <v>0.0645</v>
      </c>
      <c r="K17" s="98">
        <v>0.0183</v>
      </c>
      <c r="L17" s="98">
        <v>0.0198</v>
      </c>
      <c r="M17" s="98">
        <v>0.0376</v>
      </c>
      <c r="N17" s="93">
        <v>21032.0</v>
      </c>
      <c r="O17" s="93">
        <v>6628.0</v>
      </c>
      <c r="P17" s="99">
        <v>0.297</v>
      </c>
    </row>
    <row r="18">
      <c r="A18" s="93" t="s">
        <v>216</v>
      </c>
      <c r="B18" s="98">
        <v>0.0772</v>
      </c>
      <c r="C18" s="98">
        <v>0.0906</v>
      </c>
      <c r="D18" s="98">
        <v>0.0263</v>
      </c>
      <c r="E18" s="98">
        <v>0.0461</v>
      </c>
      <c r="F18" s="98">
        <v>0.0608</v>
      </c>
      <c r="G18" s="98">
        <v>0.0111</v>
      </c>
      <c r="H18" s="98">
        <v>0.0077</v>
      </c>
      <c r="I18" s="98">
        <v>0.0401</v>
      </c>
      <c r="J18" s="98">
        <v>0.0494</v>
      </c>
      <c r="K18" s="98">
        <v>0.0129</v>
      </c>
      <c r="L18" s="98">
        <v>0.0038</v>
      </c>
      <c r="M18" s="98">
        <v>0.0408</v>
      </c>
      <c r="N18" s="93">
        <v>10558.0</v>
      </c>
      <c r="O18" s="93">
        <v>6326.0</v>
      </c>
      <c r="P18" s="99">
        <v>0.294</v>
      </c>
    </row>
    <row r="19">
      <c r="A19" s="93" t="s">
        <v>328</v>
      </c>
      <c r="B19" s="98">
        <v>0.0696</v>
      </c>
      <c r="C19" s="98">
        <v>0.0779</v>
      </c>
      <c r="D19" s="98">
        <v>0.0328</v>
      </c>
      <c r="E19" s="98">
        <v>0.0561</v>
      </c>
      <c r="F19" s="98">
        <v>0.0621</v>
      </c>
      <c r="G19" s="98">
        <v>0.0068</v>
      </c>
      <c r="H19" s="98">
        <v>0.0096</v>
      </c>
      <c r="I19" s="98">
        <v>0.0831</v>
      </c>
      <c r="J19" s="98">
        <v>0.0484</v>
      </c>
      <c r="K19" s="98">
        <v>0.0202</v>
      </c>
      <c r="L19" s="98">
        <v>0.0039</v>
      </c>
      <c r="M19" s="98">
        <v>0.0379</v>
      </c>
      <c r="N19" s="93">
        <v>30811.0</v>
      </c>
      <c r="O19" s="93">
        <v>6245.0</v>
      </c>
      <c r="P19" s="99">
        <v>0.292</v>
      </c>
    </row>
    <row r="20">
      <c r="A20" s="93" t="s">
        <v>420</v>
      </c>
      <c r="B20" s="98">
        <v>0.0624</v>
      </c>
      <c r="C20" s="98">
        <v>0.0837</v>
      </c>
      <c r="D20" s="98">
        <v>0.0332</v>
      </c>
      <c r="E20" s="98">
        <v>0.0636</v>
      </c>
      <c r="F20" s="98">
        <v>0.0398</v>
      </c>
      <c r="G20" s="98">
        <v>0.0082</v>
      </c>
      <c r="H20" s="98">
        <v>0.0124</v>
      </c>
      <c r="I20" s="98">
        <v>0.0415</v>
      </c>
      <c r="J20" s="98">
        <v>0.0504</v>
      </c>
      <c r="K20" s="98">
        <v>0.0198</v>
      </c>
      <c r="L20" s="98">
        <v>0.0093</v>
      </c>
      <c r="M20" s="98">
        <v>0.0379</v>
      </c>
      <c r="N20" s="93">
        <v>483.0</v>
      </c>
      <c r="O20" s="93">
        <v>483.0</v>
      </c>
      <c r="P20" s="99">
        <v>0.291</v>
      </c>
    </row>
    <row r="21">
      <c r="A21" s="93" t="s">
        <v>248</v>
      </c>
      <c r="B21" s="98">
        <v>0.0711</v>
      </c>
      <c r="C21" s="98">
        <v>0.0789</v>
      </c>
      <c r="D21" s="98">
        <v>0.0184</v>
      </c>
      <c r="E21" s="98">
        <v>0.0375</v>
      </c>
      <c r="F21" s="98">
        <v>0.07</v>
      </c>
      <c r="G21" s="98">
        <v>0.0121</v>
      </c>
      <c r="H21" s="98">
        <v>0.0088</v>
      </c>
      <c r="I21" s="98">
        <v>0.0559</v>
      </c>
      <c r="J21" s="98">
        <v>0.0868</v>
      </c>
      <c r="K21" s="98">
        <v>0.0203</v>
      </c>
      <c r="L21" s="98">
        <v>0.0058</v>
      </c>
      <c r="M21" s="98">
        <v>0.0479</v>
      </c>
      <c r="N21" s="93">
        <v>19339.0</v>
      </c>
      <c r="O21" s="93">
        <v>4649.0</v>
      </c>
      <c r="P21" s="99">
        <v>0.291</v>
      </c>
    </row>
    <row r="22">
      <c r="A22" s="93" t="s">
        <v>265</v>
      </c>
      <c r="B22" s="98">
        <v>0.1037</v>
      </c>
      <c r="C22" s="98">
        <v>0.0938</v>
      </c>
      <c r="D22" s="98">
        <v>0.0144</v>
      </c>
      <c r="E22" s="98">
        <v>0.0264</v>
      </c>
      <c r="F22" s="98">
        <v>0.0601</v>
      </c>
      <c r="G22" s="98">
        <v>0.0128</v>
      </c>
      <c r="H22" s="98">
        <v>0.0332</v>
      </c>
      <c r="I22" s="98">
        <v>0.0678</v>
      </c>
      <c r="J22" s="98">
        <v>0.028</v>
      </c>
      <c r="K22" s="98">
        <v>0.0087</v>
      </c>
      <c r="L22" s="98">
        <v>0.0238</v>
      </c>
      <c r="M22" s="98">
        <v>0.0318</v>
      </c>
      <c r="N22" s="93">
        <v>20242.0</v>
      </c>
      <c r="O22" s="93">
        <v>5171.0</v>
      </c>
      <c r="P22" s="99">
        <v>0.291</v>
      </c>
    </row>
    <row r="23">
      <c r="A23" s="93" t="s">
        <v>295</v>
      </c>
      <c r="B23" s="98">
        <v>0.0942</v>
      </c>
      <c r="C23" s="98">
        <v>0.1012</v>
      </c>
      <c r="D23" s="98">
        <v>0.0135</v>
      </c>
      <c r="E23" s="98">
        <v>0.025</v>
      </c>
      <c r="F23" s="98">
        <v>0.0665</v>
      </c>
      <c r="G23" s="98">
        <v>0.021</v>
      </c>
      <c r="H23" s="98">
        <v>0.0182</v>
      </c>
      <c r="I23" s="98">
        <v>0.0391</v>
      </c>
      <c r="J23" s="98">
        <v>0.0284</v>
      </c>
      <c r="K23" s="98">
        <v>0.0128</v>
      </c>
      <c r="L23" s="98">
        <v>0.0061</v>
      </c>
      <c r="M23" s="98">
        <v>0.0302</v>
      </c>
      <c r="N23" s="93">
        <v>18086.0</v>
      </c>
      <c r="O23" s="93">
        <v>6673.0</v>
      </c>
      <c r="P23" s="99">
        <v>0.288</v>
      </c>
    </row>
    <row r="24">
      <c r="A24" s="93" t="s">
        <v>331</v>
      </c>
      <c r="B24" s="98">
        <v>0.091</v>
      </c>
      <c r="C24" s="98">
        <v>0.1024</v>
      </c>
      <c r="D24" s="98">
        <v>0.0218</v>
      </c>
      <c r="E24" s="98">
        <v>0.044</v>
      </c>
      <c r="F24" s="98">
        <v>0.0617</v>
      </c>
      <c r="G24" s="98">
        <v>0.0097</v>
      </c>
      <c r="H24" s="98">
        <v>0.0141</v>
      </c>
      <c r="I24" s="98">
        <v>0.0761</v>
      </c>
      <c r="J24" s="98">
        <v>0.0414</v>
      </c>
      <c r="K24" s="98">
        <v>0.01</v>
      </c>
      <c r="L24" s="98">
        <v>0.0061</v>
      </c>
      <c r="M24" s="98">
        <v>0.0277</v>
      </c>
      <c r="N24" s="93">
        <v>28110.0</v>
      </c>
      <c r="O24" s="93">
        <v>5611.0</v>
      </c>
      <c r="P24" s="99">
        <v>0.288</v>
      </c>
    </row>
    <row r="25">
      <c r="A25" s="93" t="s">
        <v>477</v>
      </c>
      <c r="B25" s="98">
        <v>0.0658</v>
      </c>
      <c r="C25" s="98">
        <v>0.0796</v>
      </c>
      <c r="D25" s="98">
        <v>0.0241</v>
      </c>
      <c r="E25" s="98">
        <v>0.0527</v>
      </c>
      <c r="F25" s="98">
        <v>0.0351</v>
      </c>
      <c r="G25" s="98">
        <v>0.0161</v>
      </c>
      <c r="H25" s="98">
        <v>0.0118</v>
      </c>
      <c r="I25" s="98">
        <v>0.046</v>
      </c>
      <c r="J25" s="98">
        <v>0.0796</v>
      </c>
      <c r="K25" s="98">
        <v>0.0177</v>
      </c>
      <c r="L25" s="98">
        <v>0.0032</v>
      </c>
      <c r="M25" s="98">
        <v>0.0477</v>
      </c>
      <c r="N25" s="93">
        <v>504.0</v>
      </c>
      <c r="O25" s="93">
        <v>504.0</v>
      </c>
      <c r="P25" s="99">
        <v>0.287</v>
      </c>
    </row>
    <row r="26">
      <c r="A26" s="93" t="s">
        <v>35</v>
      </c>
      <c r="B26" s="98">
        <v>0.0846</v>
      </c>
      <c r="C26" s="98">
        <v>0.0918</v>
      </c>
      <c r="D26" s="98">
        <v>0.0197</v>
      </c>
      <c r="E26" s="98">
        <v>0.0386</v>
      </c>
      <c r="F26" s="98">
        <v>0.0435</v>
      </c>
      <c r="G26" s="98">
        <v>0.0077</v>
      </c>
      <c r="H26" s="98">
        <v>0.008</v>
      </c>
      <c r="I26" s="98">
        <v>0.0419</v>
      </c>
      <c r="J26" s="98">
        <v>0.1013</v>
      </c>
      <c r="K26" s="98">
        <v>0.0159</v>
      </c>
      <c r="L26" s="98">
        <v>0.0024</v>
      </c>
      <c r="M26" s="98">
        <v>0.0482</v>
      </c>
      <c r="N26" s="93">
        <v>14329.0</v>
      </c>
      <c r="O26" s="93">
        <v>6033.0</v>
      </c>
      <c r="P26" s="99">
        <v>0.287</v>
      </c>
    </row>
    <row r="27">
      <c r="A27" s="93" t="s">
        <v>554</v>
      </c>
      <c r="B27" s="98">
        <v>0.1053</v>
      </c>
      <c r="C27" s="98">
        <v>0.1165</v>
      </c>
      <c r="D27" s="98">
        <v>0.0038</v>
      </c>
      <c r="E27" s="98">
        <v>0.0097</v>
      </c>
      <c r="F27" s="98">
        <v>0.0395</v>
      </c>
      <c r="G27" s="98">
        <v>0.0105</v>
      </c>
      <c r="H27" s="98">
        <v>0.0454</v>
      </c>
      <c r="I27" s="98">
        <v>0.1052</v>
      </c>
      <c r="J27" s="98">
        <v>0.0286</v>
      </c>
      <c r="K27" s="98">
        <v>0.0091</v>
      </c>
      <c r="L27" s="98">
        <v>0.0029</v>
      </c>
      <c r="M27" s="98">
        <v>0.0258</v>
      </c>
      <c r="N27" s="93">
        <v>26234.0</v>
      </c>
      <c r="O27" s="93">
        <v>4062.0</v>
      </c>
      <c r="P27" s="99">
        <v>0.285</v>
      </c>
    </row>
    <row r="28">
      <c r="A28" s="93" t="s">
        <v>105</v>
      </c>
      <c r="B28" s="98">
        <v>0.0682</v>
      </c>
      <c r="C28" s="98">
        <v>0.0831</v>
      </c>
      <c r="D28" s="98">
        <v>0.03</v>
      </c>
      <c r="E28" s="98">
        <v>0.053</v>
      </c>
      <c r="F28" s="98">
        <v>0.0576</v>
      </c>
      <c r="G28" s="98">
        <v>0.0083</v>
      </c>
      <c r="H28" s="98">
        <v>0.0063</v>
      </c>
      <c r="I28" s="98">
        <v>0.0445</v>
      </c>
      <c r="J28" s="98">
        <v>0.0785</v>
      </c>
      <c r="K28" s="98">
        <v>0.0151</v>
      </c>
      <c r="L28" s="98">
        <v>0.0039</v>
      </c>
      <c r="M28" s="98">
        <v>0.0277</v>
      </c>
      <c r="N28" s="93">
        <v>30456.0</v>
      </c>
      <c r="O28" s="93">
        <v>6099.0</v>
      </c>
      <c r="P28" s="99">
        <v>0.284</v>
      </c>
    </row>
    <row r="29">
      <c r="A29" s="93" t="s">
        <v>310</v>
      </c>
      <c r="B29" s="98">
        <v>0.0851</v>
      </c>
      <c r="C29" s="98">
        <v>0.0883</v>
      </c>
      <c r="D29" s="98">
        <v>0.0225</v>
      </c>
      <c r="E29" s="98">
        <v>0.0426</v>
      </c>
      <c r="F29" s="98">
        <v>0.0521</v>
      </c>
      <c r="G29" s="98">
        <v>0.0122</v>
      </c>
      <c r="H29" s="98">
        <v>0.0275</v>
      </c>
      <c r="I29" s="98">
        <v>0.0929</v>
      </c>
      <c r="J29" s="98">
        <v>0.0217</v>
      </c>
      <c r="K29" s="98">
        <v>0.0119</v>
      </c>
      <c r="L29" s="98">
        <v>0.0299</v>
      </c>
      <c r="M29" s="98">
        <v>0.0279</v>
      </c>
      <c r="N29" s="93">
        <v>8866.0</v>
      </c>
      <c r="O29" s="93">
        <v>4900.0</v>
      </c>
      <c r="P29" s="99">
        <v>0.282</v>
      </c>
    </row>
    <row r="30">
      <c r="A30" s="93" t="s">
        <v>480</v>
      </c>
      <c r="B30" s="98">
        <v>0.0591</v>
      </c>
      <c r="C30" s="98">
        <v>0.0696</v>
      </c>
      <c r="D30" s="98">
        <v>0.0247</v>
      </c>
      <c r="E30" s="98">
        <v>0.046</v>
      </c>
      <c r="F30" s="98">
        <v>0.0234</v>
      </c>
      <c r="G30" s="98">
        <v>0.0048</v>
      </c>
      <c r="H30" s="98">
        <v>0.0048</v>
      </c>
      <c r="I30" s="98">
        <v>0.0402</v>
      </c>
      <c r="J30" s="98">
        <v>0.1049</v>
      </c>
      <c r="K30" s="98">
        <v>0.0089</v>
      </c>
      <c r="L30" s="98">
        <v>8.0E-4</v>
      </c>
      <c r="M30" s="98">
        <v>0.0327</v>
      </c>
      <c r="N30" s="93">
        <v>11297.0</v>
      </c>
      <c r="O30" s="93">
        <v>1958.0</v>
      </c>
      <c r="P30" s="99">
        <v>0.278</v>
      </c>
    </row>
    <row r="31">
      <c r="A31" s="93" t="s">
        <v>34</v>
      </c>
      <c r="B31" s="98">
        <v>0.0641</v>
      </c>
      <c r="C31" s="98">
        <v>0.0756</v>
      </c>
      <c r="D31" s="98">
        <v>0.0317</v>
      </c>
      <c r="E31" s="98">
        <v>0.0609</v>
      </c>
      <c r="F31" s="98">
        <v>0.0393</v>
      </c>
      <c r="G31" s="98">
        <v>0.0109</v>
      </c>
      <c r="H31" s="98">
        <v>0.01</v>
      </c>
      <c r="I31" s="98">
        <v>0.052</v>
      </c>
      <c r="J31" s="98">
        <v>0.0748</v>
      </c>
      <c r="K31" s="98">
        <v>0.0207</v>
      </c>
      <c r="L31" s="98">
        <v>0.0034</v>
      </c>
      <c r="M31" s="98">
        <v>0.0457</v>
      </c>
      <c r="N31" s="93">
        <v>8565.0</v>
      </c>
      <c r="O31" s="93">
        <v>4162.0</v>
      </c>
      <c r="P31" s="99">
        <v>0.277</v>
      </c>
    </row>
    <row r="32">
      <c r="A32" s="93" t="s">
        <v>234</v>
      </c>
      <c r="B32" s="98">
        <v>0.1108</v>
      </c>
      <c r="C32" s="98">
        <v>0.1027</v>
      </c>
      <c r="D32" s="98">
        <v>0.0072</v>
      </c>
      <c r="E32" s="98">
        <v>0.0112</v>
      </c>
      <c r="F32" s="98">
        <v>0.0654</v>
      </c>
      <c r="G32" s="98">
        <v>0.0204</v>
      </c>
      <c r="H32" s="98">
        <v>0.0226</v>
      </c>
      <c r="I32" s="98">
        <v>0.0946</v>
      </c>
      <c r="J32" s="98">
        <v>0.0637</v>
      </c>
      <c r="K32" s="98">
        <v>0.0105</v>
      </c>
      <c r="L32" s="98">
        <v>0.0048</v>
      </c>
      <c r="M32" s="98">
        <v>0.0302</v>
      </c>
      <c r="N32" s="93">
        <v>30007.0</v>
      </c>
      <c r="O32" s="93">
        <v>4892.0</v>
      </c>
      <c r="P32" s="99">
        <v>0.277</v>
      </c>
    </row>
    <row r="33">
      <c r="A33" s="93" t="s">
        <v>127</v>
      </c>
      <c r="B33" s="98">
        <v>0.0515</v>
      </c>
      <c r="C33" s="98">
        <v>0.0641</v>
      </c>
      <c r="D33" s="98">
        <v>0.0141</v>
      </c>
      <c r="E33" s="98">
        <v>0.0295</v>
      </c>
      <c r="F33" s="98">
        <v>0.0521</v>
      </c>
      <c r="G33" s="98">
        <v>0.0092</v>
      </c>
      <c r="H33" s="98">
        <v>0.0041</v>
      </c>
      <c r="I33" s="98">
        <v>0.0435</v>
      </c>
      <c r="J33" s="98">
        <v>0.0776</v>
      </c>
      <c r="K33" s="98">
        <v>0.0125</v>
      </c>
      <c r="L33" s="98">
        <v>0.0047</v>
      </c>
      <c r="M33" s="98">
        <v>0.0343</v>
      </c>
      <c r="N33" s="93">
        <v>21692.0</v>
      </c>
      <c r="O33" s="93">
        <v>1912.0</v>
      </c>
      <c r="P33" s="99">
        <v>0.274</v>
      </c>
    </row>
    <row r="34">
      <c r="A34" s="93" t="s">
        <v>96</v>
      </c>
      <c r="B34" s="98">
        <v>0.0704</v>
      </c>
      <c r="C34" s="98">
        <v>0.0756</v>
      </c>
      <c r="D34" s="98">
        <v>0.0235</v>
      </c>
      <c r="E34" s="98">
        <v>0.043</v>
      </c>
      <c r="F34" s="98">
        <v>0.0666</v>
      </c>
      <c r="G34" s="98">
        <v>0.0118</v>
      </c>
      <c r="H34" s="98">
        <v>0.0081</v>
      </c>
      <c r="I34" s="98">
        <v>0.0635</v>
      </c>
      <c r="J34" s="98">
        <v>0.0526</v>
      </c>
      <c r="K34" s="98">
        <v>0.014</v>
      </c>
      <c r="L34" s="98">
        <v>0.0033</v>
      </c>
      <c r="M34" s="98">
        <v>0.0303</v>
      </c>
      <c r="N34" s="93">
        <v>29072.0</v>
      </c>
      <c r="O34" s="93">
        <v>5511.0</v>
      </c>
      <c r="P34" s="99">
        <v>0.273</v>
      </c>
    </row>
    <row r="35">
      <c r="A35" s="93" t="s">
        <v>134</v>
      </c>
      <c r="B35" s="98">
        <v>0.0966</v>
      </c>
      <c r="C35" s="98">
        <v>0.0711</v>
      </c>
      <c r="D35" s="98">
        <v>0.0267</v>
      </c>
      <c r="E35" s="98">
        <v>0.0446</v>
      </c>
      <c r="F35" s="98">
        <v>0.0802</v>
      </c>
      <c r="G35" s="98">
        <v>0.0088</v>
      </c>
      <c r="H35" s="98">
        <v>0.0077</v>
      </c>
      <c r="I35" s="98">
        <v>0.0975</v>
      </c>
      <c r="J35" s="98">
        <v>0.0614</v>
      </c>
      <c r="K35" s="98">
        <v>0.0101</v>
      </c>
      <c r="L35" s="98">
        <v>0.0143</v>
      </c>
      <c r="M35" s="98">
        <v>0.0357</v>
      </c>
      <c r="N35" s="93">
        <v>35786.0</v>
      </c>
      <c r="O35" s="93">
        <v>7036.0</v>
      </c>
      <c r="P35" s="99">
        <v>0.273</v>
      </c>
    </row>
    <row r="36">
      <c r="A36" s="93" t="s">
        <v>314</v>
      </c>
      <c r="B36" s="98">
        <v>0.1132</v>
      </c>
      <c r="C36" s="98">
        <v>0.0883</v>
      </c>
      <c r="D36" s="98">
        <v>0.001</v>
      </c>
      <c r="E36" s="98">
        <v>0.0052</v>
      </c>
      <c r="F36" s="98">
        <v>0.0512</v>
      </c>
      <c r="G36" s="98">
        <v>0.0126</v>
      </c>
      <c r="H36" s="98">
        <v>0.0623</v>
      </c>
      <c r="I36" s="98">
        <v>0.1003</v>
      </c>
      <c r="J36" s="98">
        <v>0.0129</v>
      </c>
      <c r="K36" s="98">
        <v>0.0075</v>
      </c>
      <c r="L36" s="98">
        <v>0.0086</v>
      </c>
      <c r="M36" s="98">
        <v>0.0294</v>
      </c>
      <c r="N36" s="93">
        <v>19612.0</v>
      </c>
      <c r="O36" s="93">
        <v>3998.0</v>
      </c>
      <c r="P36" s="99">
        <v>0.273</v>
      </c>
    </row>
    <row r="37">
      <c r="A37" s="93" t="s">
        <v>297</v>
      </c>
      <c r="B37" s="98">
        <v>0.1163</v>
      </c>
      <c r="C37" s="98">
        <v>0.0838</v>
      </c>
      <c r="D37" s="98">
        <v>0.013</v>
      </c>
      <c r="E37" s="98">
        <v>0.0215</v>
      </c>
      <c r="F37" s="98">
        <v>0.0549</v>
      </c>
      <c r="G37" s="98">
        <v>0.0109</v>
      </c>
      <c r="H37" s="98">
        <v>0.0467</v>
      </c>
      <c r="I37" s="98">
        <v>0.1224</v>
      </c>
      <c r="J37" s="98">
        <v>0.0323</v>
      </c>
      <c r="K37" s="98">
        <v>0.0098</v>
      </c>
      <c r="L37" s="98">
        <v>0.0212</v>
      </c>
      <c r="M37" s="98">
        <v>0.0342</v>
      </c>
      <c r="N37" s="93">
        <v>11738.0</v>
      </c>
      <c r="O37" s="93">
        <v>6580.0</v>
      </c>
      <c r="P37" s="99">
        <v>0.272</v>
      </c>
    </row>
    <row r="38">
      <c r="A38" s="93" t="s">
        <v>279</v>
      </c>
      <c r="B38" s="98">
        <v>0.0625</v>
      </c>
      <c r="C38" s="98">
        <v>0.0678</v>
      </c>
      <c r="D38" s="98">
        <v>0.0255</v>
      </c>
      <c r="E38" s="98">
        <v>0.0444</v>
      </c>
      <c r="F38" s="98">
        <v>0.0565</v>
      </c>
      <c r="G38" s="98">
        <v>0.0088</v>
      </c>
      <c r="H38" s="98">
        <v>0.0038</v>
      </c>
      <c r="I38" s="98">
        <v>0.0387</v>
      </c>
      <c r="J38" s="98">
        <v>0.0932</v>
      </c>
      <c r="K38" s="98">
        <v>0.0166</v>
      </c>
      <c r="L38" s="98">
        <v>0.0031</v>
      </c>
      <c r="M38" s="98">
        <v>0.0272</v>
      </c>
      <c r="N38" s="93">
        <v>29058.0</v>
      </c>
      <c r="O38" s="93">
        <v>5301.0</v>
      </c>
      <c r="P38" s="99">
        <v>0.27</v>
      </c>
    </row>
    <row r="39">
      <c r="A39" s="93" t="s">
        <v>175</v>
      </c>
      <c r="B39" s="98">
        <v>0.0778</v>
      </c>
      <c r="C39" s="98">
        <v>0.0715</v>
      </c>
      <c r="D39" s="98">
        <v>0.0167</v>
      </c>
      <c r="E39" s="98">
        <v>0.0294</v>
      </c>
      <c r="F39" s="98">
        <v>0.0434</v>
      </c>
      <c r="G39" s="98">
        <v>0.0099</v>
      </c>
      <c r="H39" s="98">
        <v>0.0098</v>
      </c>
      <c r="I39" s="98">
        <v>0.0398</v>
      </c>
      <c r="J39" s="98">
        <v>0.0823</v>
      </c>
      <c r="K39" s="98">
        <v>0.0129</v>
      </c>
      <c r="L39" s="98">
        <v>0.0017</v>
      </c>
      <c r="M39" s="98">
        <v>0.0348</v>
      </c>
      <c r="N39" s="93">
        <v>29617.0</v>
      </c>
      <c r="O39" s="93">
        <v>5784.0</v>
      </c>
      <c r="P39" s="99">
        <v>0.269</v>
      </c>
    </row>
    <row r="40">
      <c r="A40" s="93" t="s">
        <v>435</v>
      </c>
      <c r="B40" s="98">
        <v>0.077</v>
      </c>
      <c r="C40" s="98">
        <v>0.0747</v>
      </c>
      <c r="D40" s="98">
        <v>0.0308</v>
      </c>
      <c r="E40" s="98">
        <v>0.0508</v>
      </c>
      <c r="F40" s="98">
        <v>0.0459</v>
      </c>
      <c r="G40" s="98">
        <v>0.0099</v>
      </c>
      <c r="H40" s="98">
        <v>0.0109</v>
      </c>
      <c r="I40" s="98">
        <v>0.0374</v>
      </c>
      <c r="J40" s="98">
        <v>0.0462</v>
      </c>
      <c r="K40" s="98">
        <v>0.0138</v>
      </c>
      <c r="L40" s="98">
        <v>0.004</v>
      </c>
      <c r="M40" s="98">
        <v>0.0269</v>
      </c>
      <c r="N40" s="93">
        <v>24382.0</v>
      </c>
      <c r="O40" s="93">
        <v>7017.0</v>
      </c>
      <c r="P40" s="99">
        <v>0.269</v>
      </c>
    </row>
    <row r="41">
      <c r="A41" s="93" t="s">
        <v>365</v>
      </c>
      <c r="B41" s="98">
        <v>0.0795</v>
      </c>
      <c r="C41" s="98">
        <v>0.0877</v>
      </c>
      <c r="D41" s="98">
        <v>0.0319</v>
      </c>
      <c r="E41" s="98">
        <v>0.0436</v>
      </c>
      <c r="F41" s="98">
        <v>0.0412</v>
      </c>
      <c r="G41" s="98">
        <v>0.0064</v>
      </c>
      <c r="H41" s="98">
        <v>0.009</v>
      </c>
      <c r="I41" s="98">
        <v>0.0411</v>
      </c>
      <c r="J41" s="98">
        <v>0.0488</v>
      </c>
      <c r="K41" s="98">
        <v>0.0141</v>
      </c>
      <c r="L41" s="98">
        <v>0.0056</v>
      </c>
      <c r="M41" s="98">
        <v>0.0303</v>
      </c>
      <c r="N41" s="93">
        <v>16111.0</v>
      </c>
      <c r="O41" s="93">
        <v>6800.0</v>
      </c>
      <c r="P41" s="99">
        <v>0.268</v>
      </c>
    </row>
    <row r="42">
      <c r="A42" s="93" t="s">
        <v>148</v>
      </c>
      <c r="B42" s="98">
        <v>0.108</v>
      </c>
      <c r="C42" s="98">
        <v>0.1179</v>
      </c>
      <c r="D42" s="98">
        <v>0.007</v>
      </c>
      <c r="E42" s="98">
        <v>0.0153</v>
      </c>
      <c r="F42" s="98">
        <v>0.058</v>
      </c>
      <c r="G42" s="98">
        <v>0.0133</v>
      </c>
      <c r="H42" s="98">
        <v>0.0125</v>
      </c>
      <c r="I42" s="98">
        <v>0.0502</v>
      </c>
      <c r="J42" s="98">
        <v>0.0689</v>
      </c>
      <c r="K42" s="98">
        <v>0.0152</v>
      </c>
      <c r="L42" s="98">
        <v>0.0079</v>
      </c>
      <c r="M42" s="98">
        <v>0.0366</v>
      </c>
      <c r="N42" s="93">
        <v>28386.0</v>
      </c>
      <c r="O42" s="93">
        <v>4615.0</v>
      </c>
      <c r="P42" s="99">
        <v>0.268</v>
      </c>
    </row>
    <row r="43">
      <c r="A43" s="93" t="s">
        <v>282</v>
      </c>
      <c r="B43" s="98">
        <v>0.0743</v>
      </c>
      <c r="C43" s="98">
        <v>0.087</v>
      </c>
      <c r="D43" s="98">
        <v>0.015</v>
      </c>
      <c r="E43" s="98">
        <v>0.0303</v>
      </c>
      <c r="F43" s="98">
        <v>0.0395</v>
      </c>
      <c r="G43" s="98">
        <v>0.0103</v>
      </c>
      <c r="H43" s="98">
        <v>0.0082</v>
      </c>
      <c r="I43" s="98">
        <v>0.0636</v>
      </c>
      <c r="J43" s="98">
        <v>0.0786</v>
      </c>
      <c r="K43" s="98">
        <v>0.0154</v>
      </c>
      <c r="L43" s="98">
        <v>0.0028</v>
      </c>
      <c r="M43" s="98">
        <v>0.035</v>
      </c>
      <c r="N43" s="93">
        <v>20834.0</v>
      </c>
      <c r="O43" s="93">
        <v>2098.0</v>
      </c>
      <c r="P43" s="99">
        <v>0.267</v>
      </c>
    </row>
    <row r="44">
      <c r="A44" s="93" t="s">
        <v>201</v>
      </c>
      <c r="B44" s="98">
        <v>0.0623</v>
      </c>
      <c r="C44" s="98">
        <v>0.0634</v>
      </c>
      <c r="D44" s="98">
        <v>8.0E-4</v>
      </c>
      <c r="E44" s="98">
        <v>0.0218</v>
      </c>
      <c r="F44" s="98">
        <v>0.0347</v>
      </c>
      <c r="G44" s="98">
        <v>0.0158</v>
      </c>
      <c r="H44" s="98">
        <v>0.0325</v>
      </c>
      <c r="I44" s="98">
        <v>0.0867</v>
      </c>
      <c r="J44" s="98">
        <v>0.0175</v>
      </c>
      <c r="K44" s="98">
        <v>0.0101</v>
      </c>
      <c r="L44" s="98">
        <v>0.0197</v>
      </c>
      <c r="M44" s="98">
        <v>0.0275</v>
      </c>
      <c r="N44" s="93">
        <v>56.0</v>
      </c>
      <c r="O44" s="93">
        <v>56.0</v>
      </c>
      <c r="P44" s="99">
        <v>0.267</v>
      </c>
    </row>
    <row r="45">
      <c r="A45" s="93" t="s">
        <v>580</v>
      </c>
      <c r="B45" s="98">
        <v>0.0959</v>
      </c>
      <c r="C45" s="98">
        <v>0.09</v>
      </c>
      <c r="D45" s="98">
        <v>0.0106</v>
      </c>
      <c r="E45" s="98">
        <v>0.0176</v>
      </c>
      <c r="F45" s="98">
        <v>0.0414</v>
      </c>
      <c r="G45" s="98">
        <v>0.0118</v>
      </c>
      <c r="H45" s="98">
        <v>0.025</v>
      </c>
      <c r="I45" s="98">
        <v>0.0678</v>
      </c>
      <c r="J45" s="98">
        <v>0.0338</v>
      </c>
      <c r="K45" s="98">
        <v>0.0138</v>
      </c>
      <c r="L45" s="98">
        <v>0.0064</v>
      </c>
      <c r="M45" s="98">
        <v>0.0264</v>
      </c>
      <c r="N45" s="93">
        <v>9520.0</v>
      </c>
      <c r="O45" s="93">
        <v>3402.0</v>
      </c>
      <c r="P45" s="99">
        <v>0.267</v>
      </c>
    </row>
    <row r="46">
      <c r="A46" s="93" t="s">
        <v>245</v>
      </c>
      <c r="B46" s="98">
        <v>0.0563</v>
      </c>
      <c r="C46" s="98">
        <v>0.0628</v>
      </c>
      <c r="D46" s="98">
        <v>0.0314</v>
      </c>
      <c r="E46" s="98">
        <v>0.063</v>
      </c>
      <c r="F46" s="98">
        <v>0.0817</v>
      </c>
      <c r="G46" s="98">
        <v>0.0118</v>
      </c>
      <c r="H46" s="98">
        <v>0.0064</v>
      </c>
      <c r="I46" s="98">
        <v>0.0384</v>
      </c>
      <c r="J46" s="98">
        <v>0.0494</v>
      </c>
      <c r="K46" s="98">
        <v>0.016</v>
      </c>
      <c r="L46" s="98">
        <v>0.0034</v>
      </c>
      <c r="M46" s="98">
        <v>0.0289</v>
      </c>
      <c r="N46" s="93">
        <v>15846.0</v>
      </c>
      <c r="O46" s="93">
        <v>5031.0</v>
      </c>
      <c r="P46" s="99">
        <v>0.266</v>
      </c>
    </row>
    <row r="47">
      <c r="A47" s="93" t="s">
        <v>202</v>
      </c>
      <c r="B47" s="98">
        <v>0.0612</v>
      </c>
      <c r="C47" s="98">
        <v>0.0788</v>
      </c>
      <c r="D47" s="98">
        <v>0.0187</v>
      </c>
      <c r="E47" s="98">
        <v>0.0382</v>
      </c>
      <c r="F47" s="98">
        <v>0.0271</v>
      </c>
      <c r="G47" s="98">
        <v>0.0109</v>
      </c>
      <c r="H47" s="98">
        <v>0.005</v>
      </c>
      <c r="I47" s="98">
        <v>0.0379</v>
      </c>
      <c r="J47" s="98">
        <v>0.0469</v>
      </c>
      <c r="K47" s="98">
        <v>0.0134</v>
      </c>
      <c r="L47" s="98">
        <v>0.0032</v>
      </c>
      <c r="M47" s="98">
        <v>0.0282</v>
      </c>
      <c r="N47" s="93">
        <v>20073.0</v>
      </c>
      <c r="O47" s="93">
        <v>3871.0</v>
      </c>
      <c r="P47" s="99">
        <v>0.264</v>
      </c>
    </row>
    <row r="48">
      <c r="A48" s="93" t="s">
        <v>193</v>
      </c>
      <c r="B48" s="98">
        <v>0.0732</v>
      </c>
      <c r="C48" s="98">
        <v>0.0672</v>
      </c>
      <c r="D48" s="98">
        <v>0.0224</v>
      </c>
      <c r="E48" s="98">
        <v>0.0367</v>
      </c>
      <c r="F48" s="98">
        <v>0.0553</v>
      </c>
      <c r="G48" s="98">
        <v>0.0049</v>
      </c>
      <c r="H48" s="98">
        <v>0.0067</v>
      </c>
      <c r="I48" s="98">
        <v>0.0544</v>
      </c>
      <c r="J48" s="98">
        <v>0.1453</v>
      </c>
      <c r="K48" s="98">
        <v>0.0251</v>
      </c>
      <c r="L48" s="98">
        <v>0.0013</v>
      </c>
      <c r="M48" s="98">
        <v>0.0326</v>
      </c>
      <c r="N48" s="93">
        <v>30702.0</v>
      </c>
      <c r="O48" s="93">
        <v>4321.0</v>
      </c>
      <c r="P48" s="99">
        <v>0.264</v>
      </c>
    </row>
    <row r="49">
      <c r="A49" s="93" t="s">
        <v>548</v>
      </c>
      <c r="B49" s="98">
        <v>0.078</v>
      </c>
      <c r="C49" s="98">
        <v>0.0974</v>
      </c>
      <c r="D49" s="98">
        <v>0.0124</v>
      </c>
      <c r="E49" s="98">
        <v>0.0254</v>
      </c>
      <c r="F49" s="98">
        <v>0.0386</v>
      </c>
      <c r="G49" s="98">
        <v>0.0103</v>
      </c>
      <c r="H49" s="98">
        <v>0.0134</v>
      </c>
      <c r="I49" s="98">
        <v>0.052</v>
      </c>
      <c r="J49" s="98">
        <v>0.0964</v>
      </c>
      <c r="K49" s="98">
        <v>0.0181</v>
      </c>
      <c r="L49" s="98">
        <v>0.0018</v>
      </c>
      <c r="M49" s="98">
        <v>0.0404</v>
      </c>
      <c r="N49" s="93">
        <v>474.0</v>
      </c>
      <c r="O49" s="93">
        <v>474.0</v>
      </c>
      <c r="P49" s="99">
        <v>0.263</v>
      </c>
    </row>
    <row r="50">
      <c r="A50" s="93" t="s">
        <v>278</v>
      </c>
      <c r="B50" s="98">
        <v>0.0854</v>
      </c>
      <c r="C50" s="98">
        <v>0.0918</v>
      </c>
      <c r="D50" s="98">
        <v>0.0108</v>
      </c>
      <c r="E50" s="98">
        <v>0.0165</v>
      </c>
      <c r="F50" s="98">
        <v>0.0541</v>
      </c>
      <c r="G50" s="98">
        <v>0.0099</v>
      </c>
      <c r="H50" s="98">
        <v>0.0143</v>
      </c>
      <c r="I50" s="98">
        <v>0.0887</v>
      </c>
      <c r="J50" s="98">
        <v>0.0572</v>
      </c>
      <c r="K50" s="98">
        <v>0.0104</v>
      </c>
      <c r="L50" s="98">
        <v>0.0171</v>
      </c>
      <c r="M50" s="98">
        <v>0.0285</v>
      </c>
      <c r="N50" s="93">
        <v>30468.0</v>
      </c>
      <c r="O50" s="93">
        <v>5929.0</v>
      </c>
      <c r="P50" s="99">
        <v>0.262</v>
      </c>
    </row>
    <row r="51">
      <c r="A51" s="93" t="s">
        <v>1593</v>
      </c>
      <c r="B51" s="98">
        <v>0.0507</v>
      </c>
      <c r="C51" s="98">
        <v>0.074</v>
      </c>
      <c r="D51" s="98">
        <v>0.0174</v>
      </c>
      <c r="E51" s="98">
        <v>0.0357</v>
      </c>
      <c r="F51" s="98">
        <v>0.0357</v>
      </c>
      <c r="G51" s="98">
        <v>0.0113</v>
      </c>
      <c r="H51" s="98">
        <v>0.015</v>
      </c>
      <c r="I51" s="98">
        <v>0.0534</v>
      </c>
      <c r="J51" s="98">
        <v>0.0341</v>
      </c>
      <c r="K51" s="98">
        <v>0.0155</v>
      </c>
      <c r="L51" s="98">
        <v>0.0039</v>
      </c>
      <c r="M51" s="98">
        <v>0.0293</v>
      </c>
      <c r="N51" s="93">
        <v>1255.0</v>
      </c>
      <c r="O51" s="93">
        <v>49.0</v>
      </c>
      <c r="P51" s="99">
        <v>0.26</v>
      </c>
    </row>
    <row r="52">
      <c r="A52" s="93" t="s">
        <v>267</v>
      </c>
      <c r="B52" s="98">
        <v>0.0756</v>
      </c>
      <c r="C52" s="98">
        <v>0.0776</v>
      </c>
      <c r="D52" s="98">
        <v>0.0225</v>
      </c>
      <c r="E52" s="98">
        <v>0.0444</v>
      </c>
      <c r="F52" s="98">
        <v>0.0322</v>
      </c>
      <c r="G52" s="98">
        <v>0.0073</v>
      </c>
      <c r="H52" s="98">
        <v>0.0135</v>
      </c>
      <c r="I52" s="98">
        <v>0.0427</v>
      </c>
      <c r="J52" s="98">
        <v>0.0477</v>
      </c>
      <c r="K52" s="98">
        <v>0.0172</v>
      </c>
      <c r="L52" s="98">
        <v>0.0017</v>
      </c>
      <c r="M52" s="98">
        <v>0.0328</v>
      </c>
      <c r="N52" s="93">
        <v>13236.0</v>
      </c>
      <c r="O52" s="93">
        <v>5294.0</v>
      </c>
      <c r="P52" s="99">
        <v>0.258</v>
      </c>
    </row>
    <row r="53">
      <c r="A53" s="93" t="s">
        <v>381</v>
      </c>
      <c r="B53" s="98">
        <v>0.1148</v>
      </c>
      <c r="C53" s="98">
        <v>0.1196</v>
      </c>
      <c r="D53" s="98">
        <v>0.0037</v>
      </c>
      <c r="E53" s="98">
        <v>0.0074</v>
      </c>
      <c r="F53" s="98">
        <v>0.0522</v>
      </c>
      <c r="G53" s="98">
        <v>0.0096</v>
      </c>
      <c r="H53" s="98">
        <v>0.0362</v>
      </c>
      <c r="I53" s="98">
        <v>0.0892</v>
      </c>
      <c r="J53" s="98">
        <v>0.024</v>
      </c>
      <c r="K53" s="98">
        <v>0.0081</v>
      </c>
      <c r="L53" s="98">
        <v>0.0141</v>
      </c>
      <c r="M53" s="98">
        <v>0.0197</v>
      </c>
      <c r="N53" s="93">
        <v>31246.0</v>
      </c>
      <c r="O53" s="93">
        <v>6482.0</v>
      </c>
      <c r="P53" s="99">
        <v>0.257</v>
      </c>
    </row>
    <row r="54">
      <c r="A54" s="93" t="s">
        <v>369</v>
      </c>
      <c r="B54" s="98">
        <v>0.0931</v>
      </c>
      <c r="C54" s="98">
        <v>0.0964</v>
      </c>
      <c r="D54" s="98">
        <v>1.0E-4</v>
      </c>
      <c r="E54" s="98">
        <v>0.0018</v>
      </c>
      <c r="F54" s="98">
        <v>0.0443</v>
      </c>
      <c r="G54" s="98">
        <v>0.0256</v>
      </c>
      <c r="H54" s="98">
        <v>0.05</v>
      </c>
      <c r="I54" s="98">
        <v>0.1132</v>
      </c>
      <c r="J54" s="98">
        <v>0.0368</v>
      </c>
      <c r="K54" s="98">
        <v>0.0159</v>
      </c>
      <c r="L54" s="98">
        <v>0.0273</v>
      </c>
      <c r="M54" s="98">
        <v>0.0447</v>
      </c>
      <c r="N54" s="93">
        <v>6639.0</v>
      </c>
      <c r="O54" s="93">
        <v>3396.0</v>
      </c>
      <c r="P54" s="99">
        <v>0.256</v>
      </c>
    </row>
    <row r="55">
      <c r="A55" s="93" t="s">
        <v>596</v>
      </c>
      <c r="B55" s="98">
        <v>0.1091</v>
      </c>
      <c r="C55" s="98">
        <v>0.1013</v>
      </c>
      <c r="D55" s="98">
        <v>1.0E-4</v>
      </c>
      <c r="E55" s="98">
        <v>2.0E-4</v>
      </c>
      <c r="F55" s="98">
        <v>0.0428</v>
      </c>
      <c r="G55" s="98">
        <v>0.0195</v>
      </c>
      <c r="H55" s="98">
        <v>0.039</v>
      </c>
      <c r="I55" s="98">
        <v>0.0762</v>
      </c>
      <c r="J55" s="98">
        <v>0.0225</v>
      </c>
      <c r="K55" s="98">
        <v>0.0088</v>
      </c>
      <c r="L55" s="98">
        <v>0.021</v>
      </c>
      <c r="M55" s="98">
        <v>0.036</v>
      </c>
      <c r="N55" s="93">
        <v>5498.0</v>
      </c>
      <c r="O55" s="93">
        <v>2332.0</v>
      </c>
      <c r="P55" s="99">
        <v>0.255</v>
      </c>
    </row>
    <row r="56">
      <c r="A56" s="93" t="s">
        <v>145</v>
      </c>
      <c r="B56" s="98">
        <v>0.0964</v>
      </c>
      <c r="C56" s="98">
        <v>0.1076</v>
      </c>
      <c r="D56" s="98">
        <v>0.0086</v>
      </c>
      <c r="E56" s="98">
        <v>0.0252</v>
      </c>
      <c r="F56" s="98">
        <v>0.045</v>
      </c>
      <c r="G56" s="98">
        <v>0.0068</v>
      </c>
      <c r="H56" s="98">
        <v>0.0123</v>
      </c>
      <c r="I56" s="98">
        <v>0.0396</v>
      </c>
      <c r="J56" s="98">
        <v>0.072</v>
      </c>
      <c r="K56" s="98">
        <v>0.0096</v>
      </c>
      <c r="L56" s="98">
        <v>0.0026</v>
      </c>
      <c r="M56" s="98">
        <v>0.04</v>
      </c>
      <c r="N56" s="93">
        <v>15706.0</v>
      </c>
      <c r="O56" s="93">
        <v>4474.0</v>
      </c>
      <c r="P56" s="99">
        <v>0.255</v>
      </c>
    </row>
    <row r="57">
      <c r="A57" s="93" t="s">
        <v>1594</v>
      </c>
      <c r="B57" s="98">
        <v>0.0742</v>
      </c>
      <c r="C57" s="98">
        <v>0.079</v>
      </c>
      <c r="D57" s="98">
        <v>0.0011</v>
      </c>
      <c r="E57" s="98">
        <v>0.0022</v>
      </c>
      <c r="F57" s="98">
        <v>0.026</v>
      </c>
      <c r="G57" s="98">
        <v>0.023</v>
      </c>
      <c r="H57" s="98">
        <v>0.0583</v>
      </c>
      <c r="I57" s="98">
        <v>0.1104</v>
      </c>
      <c r="J57" s="98">
        <v>0.0219</v>
      </c>
      <c r="K57" s="98">
        <v>0.0151</v>
      </c>
      <c r="L57" s="98">
        <v>0.0085</v>
      </c>
      <c r="M57" s="98">
        <v>0.0291</v>
      </c>
      <c r="N57" s="93">
        <v>8447.0</v>
      </c>
      <c r="O57" s="93">
        <v>1119.0</v>
      </c>
      <c r="P57" s="99">
        <v>0.254</v>
      </c>
    </row>
    <row r="58">
      <c r="A58" s="93" t="s">
        <v>221</v>
      </c>
      <c r="B58" s="98">
        <v>0.1199</v>
      </c>
      <c r="C58" s="98">
        <v>0.1195</v>
      </c>
      <c r="D58" s="98">
        <v>1.0E-4</v>
      </c>
      <c r="E58" s="98">
        <v>5.0E-4</v>
      </c>
      <c r="F58" s="98">
        <v>0.0262</v>
      </c>
      <c r="G58" s="98">
        <v>0.0097</v>
      </c>
      <c r="H58" s="98">
        <v>0.0253</v>
      </c>
      <c r="I58" s="98">
        <v>0.1124</v>
      </c>
      <c r="J58" s="98">
        <v>0.0221</v>
      </c>
      <c r="K58" s="98">
        <v>0.0077</v>
      </c>
      <c r="L58" s="98">
        <v>0.0116</v>
      </c>
      <c r="M58" s="98">
        <v>0.0142</v>
      </c>
      <c r="N58" s="93">
        <v>22418.0</v>
      </c>
      <c r="O58" s="93">
        <v>2056.0</v>
      </c>
      <c r="P58" s="99">
        <v>0.254</v>
      </c>
    </row>
    <row r="59">
      <c r="A59" s="93" t="s">
        <v>579</v>
      </c>
      <c r="B59" s="98">
        <v>0.1038</v>
      </c>
      <c r="C59" s="98">
        <v>0.0966</v>
      </c>
      <c r="D59" s="98">
        <v>2.0E-4</v>
      </c>
      <c r="E59" s="98">
        <v>8.0E-4</v>
      </c>
      <c r="F59" s="98">
        <v>0.0464</v>
      </c>
      <c r="G59" s="98">
        <v>0.0144</v>
      </c>
      <c r="H59" s="98">
        <v>0.0448</v>
      </c>
      <c r="I59" s="98">
        <v>0.1043</v>
      </c>
      <c r="J59" s="98">
        <v>0.0363</v>
      </c>
      <c r="K59" s="98">
        <v>0.0152</v>
      </c>
      <c r="L59" s="98">
        <v>0.0087</v>
      </c>
      <c r="M59" s="98">
        <v>0.0292</v>
      </c>
      <c r="N59" s="93">
        <v>26623.0</v>
      </c>
      <c r="O59" s="93">
        <v>3948.0</v>
      </c>
      <c r="P59" s="99">
        <v>0.252</v>
      </c>
    </row>
    <row r="60">
      <c r="A60" s="93" t="s">
        <v>495</v>
      </c>
      <c r="B60" s="98">
        <v>0.078</v>
      </c>
      <c r="C60" s="98">
        <v>0.0785</v>
      </c>
      <c r="D60" s="98">
        <v>0.0114</v>
      </c>
      <c r="E60" s="98">
        <v>0.0257</v>
      </c>
      <c r="F60" s="98">
        <v>0.0558</v>
      </c>
      <c r="G60" s="98">
        <v>0.0161</v>
      </c>
      <c r="H60" s="98">
        <v>0.0261</v>
      </c>
      <c r="I60" s="98">
        <v>0.0906</v>
      </c>
      <c r="J60" s="98">
        <v>0.0462</v>
      </c>
      <c r="K60" s="98">
        <v>0.0191</v>
      </c>
      <c r="L60" s="98">
        <v>0.0143</v>
      </c>
      <c r="M60" s="98">
        <v>0.0303</v>
      </c>
      <c r="N60" s="93">
        <v>31427.0</v>
      </c>
      <c r="O60" s="93">
        <v>5899.0</v>
      </c>
      <c r="P60" s="99">
        <v>0.252</v>
      </c>
    </row>
    <row r="61">
      <c r="A61" s="93" t="s">
        <v>516</v>
      </c>
      <c r="B61" s="98">
        <v>0.0754</v>
      </c>
      <c r="C61" s="98">
        <v>0.0871</v>
      </c>
      <c r="D61" s="98">
        <v>0.0164</v>
      </c>
      <c r="E61" s="98">
        <v>0.0376</v>
      </c>
      <c r="F61" s="98">
        <v>0.0439</v>
      </c>
      <c r="G61" s="98">
        <v>0.006</v>
      </c>
      <c r="H61" s="98">
        <v>0.0085</v>
      </c>
      <c r="I61" s="98">
        <v>0.0417</v>
      </c>
      <c r="J61" s="98">
        <v>0.0931</v>
      </c>
      <c r="K61" s="98">
        <v>0.011</v>
      </c>
      <c r="L61" s="98">
        <v>0.001</v>
      </c>
      <c r="M61" s="98">
        <v>0.0371</v>
      </c>
      <c r="N61" s="93">
        <v>21840.0</v>
      </c>
      <c r="O61" s="93">
        <v>3353.0</v>
      </c>
      <c r="P61" s="99">
        <v>0.251</v>
      </c>
    </row>
    <row r="62">
      <c r="A62" s="93" t="s">
        <v>606</v>
      </c>
      <c r="B62" s="98">
        <v>0.0529</v>
      </c>
      <c r="C62" s="98">
        <v>0.0572</v>
      </c>
      <c r="D62" s="98">
        <v>0.0203</v>
      </c>
      <c r="E62" s="98">
        <v>0.0349</v>
      </c>
      <c r="F62" s="98">
        <v>0.0242</v>
      </c>
      <c r="G62" s="98">
        <v>0.0051</v>
      </c>
      <c r="H62" s="98">
        <v>0.0045</v>
      </c>
      <c r="I62" s="98">
        <v>0.0278</v>
      </c>
      <c r="J62" s="98">
        <v>0.0552</v>
      </c>
      <c r="K62" s="98">
        <v>0.0099</v>
      </c>
      <c r="L62" s="98">
        <v>0.0024</v>
      </c>
      <c r="M62" s="98">
        <v>0.0211</v>
      </c>
      <c r="N62" s="93">
        <v>11370.0</v>
      </c>
      <c r="O62" s="93">
        <v>967.0</v>
      </c>
      <c r="P62" s="99">
        <v>0.25</v>
      </c>
    </row>
    <row r="63">
      <c r="A63" s="93" t="s">
        <v>590</v>
      </c>
      <c r="B63" s="98">
        <v>0.0617</v>
      </c>
      <c r="C63" s="98">
        <v>0.0723</v>
      </c>
      <c r="D63" s="98">
        <v>0.0261</v>
      </c>
      <c r="E63" s="98">
        <v>0.0516</v>
      </c>
      <c r="F63" s="98">
        <v>0.0361</v>
      </c>
      <c r="G63" s="98">
        <v>0.0123</v>
      </c>
      <c r="H63" s="98">
        <v>0.0275</v>
      </c>
      <c r="I63" s="98">
        <v>0.0894</v>
      </c>
      <c r="J63" s="98">
        <v>0.0415</v>
      </c>
      <c r="K63" s="98">
        <v>0.0142</v>
      </c>
      <c r="L63" s="98">
        <v>0.0089</v>
      </c>
      <c r="M63" s="98">
        <v>0.0384</v>
      </c>
      <c r="N63" s="93">
        <v>4766.0</v>
      </c>
      <c r="O63" s="93">
        <v>4766.0</v>
      </c>
      <c r="P63" s="99">
        <v>0.248</v>
      </c>
    </row>
    <row r="64">
      <c r="A64" s="93" t="s">
        <v>348</v>
      </c>
      <c r="B64" s="98">
        <v>0.1093</v>
      </c>
      <c r="C64" s="98">
        <v>0.1054</v>
      </c>
      <c r="D64" s="98">
        <v>0.0048</v>
      </c>
      <c r="E64" s="98">
        <v>0.0085</v>
      </c>
      <c r="F64" s="98">
        <v>0.024</v>
      </c>
      <c r="G64" s="98">
        <v>0.0084</v>
      </c>
      <c r="H64" s="98">
        <v>0.0381</v>
      </c>
      <c r="I64" s="98">
        <v>0.1207</v>
      </c>
      <c r="J64" s="98">
        <v>0.0382</v>
      </c>
      <c r="K64" s="98">
        <v>0.0111</v>
      </c>
      <c r="L64" s="98">
        <v>0.0128</v>
      </c>
      <c r="M64" s="98">
        <v>0.0253</v>
      </c>
      <c r="N64" s="93">
        <v>23741.0</v>
      </c>
      <c r="O64" s="93">
        <v>4975.0</v>
      </c>
      <c r="P64" s="99">
        <v>0.246</v>
      </c>
    </row>
    <row r="65">
      <c r="A65" s="93" t="s">
        <v>140</v>
      </c>
      <c r="B65" s="98">
        <v>0.0623</v>
      </c>
      <c r="C65" s="98">
        <v>0.0651</v>
      </c>
      <c r="D65" s="98">
        <v>0.0427</v>
      </c>
      <c r="E65" s="98">
        <v>0.0614</v>
      </c>
      <c r="F65" s="98">
        <v>0.0301</v>
      </c>
      <c r="G65" s="98">
        <v>0.0045</v>
      </c>
      <c r="H65" s="98">
        <v>0.006</v>
      </c>
      <c r="I65" s="98">
        <v>0.042</v>
      </c>
      <c r="J65" s="98">
        <v>0.0297</v>
      </c>
      <c r="K65" s="98">
        <v>0.0095</v>
      </c>
      <c r="L65" s="98">
        <v>0.0058</v>
      </c>
      <c r="M65" s="98">
        <v>0.0219</v>
      </c>
      <c r="N65" s="93">
        <v>36927.0</v>
      </c>
      <c r="O65" s="93">
        <v>8581.0</v>
      </c>
      <c r="P65" s="99">
        <v>0.246</v>
      </c>
    </row>
    <row r="66">
      <c r="A66" s="93" t="s">
        <v>218</v>
      </c>
      <c r="B66" s="98">
        <v>0.047</v>
      </c>
      <c r="C66" s="98">
        <v>0.0688</v>
      </c>
      <c r="D66" s="98">
        <v>0.0174</v>
      </c>
      <c r="E66" s="98">
        <v>0.0333</v>
      </c>
      <c r="F66" s="98">
        <v>0.0382</v>
      </c>
      <c r="G66" s="98">
        <v>0.0086</v>
      </c>
      <c r="H66" s="98">
        <v>0.008</v>
      </c>
      <c r="I66" s="98">
        <v>0.0378</v>
      </c>
      <c r="J66" s="98">
        <v>0.079</v>
      </c>
      <c r="K66" s="98">
        <v>0.0177</v>
      </c>
      <c r="L66" s="98">
        <v>0.005</v>
      </c>
      <c r="M66" s="98">
        <v>0.0337</v>
      </c>
      <c r="N66" s="93">
        <v>2525.0</v>
      </c>
      <c r="O66" s="93">
        <v>504.0</v>
      </c>
      <c r="P66" s="99">
        <v>0.246</v>
      </c>
    </row>
    <row r="67">
      <c r="A67" s="93" t="s">
        <v>387</v>
      </c>
      <c r="B67" s="98">
        <v>0.0795</v>
      </c>
      <c r="C67" s="98">
        <v>0.0857</v>
      </c>
      <c r="D67" s="98">
        <v>0.0128</v>
      </c>
      <c r="E67" s="98">
        <v>0.0234</v>
      </c>
      <c r="F67" s="98">
        <v>0.0481</v>
      </c>
      <c r="G67" s="98">
        <v>0.0072</v>
      </c>
      <c r="H67" s="98">
        <v>0.015</v>
      </c>
      <c r="I67" s="98">
        <v>0.066</v>
      </c>
      <c r="J67" s="98">
        <v>0.0306</v>
      </c>
      <c r="K67" s="98">
        <v>0.0138</v>
      </c>
      <c r="L67" s="98">
        <v>0.0073</v>
      </c>
      <c r="M67" s="98">
        <v>0.0296</v>
      </c>
      <c r="N67" s="93">
        <v>26941.0</v>
      </c>
      <c r="O67" s="93">
        <v>2454.0</v>
      </c>
      <c r="P67" s="99">
        <v>0.245</v>
      </c>
    </row>
    <row r="68">
      <c r="A68" s="93" t="s">
        <v>296</v>
      </c>
      <c r="B68" s="98">
        <v>0.0725</v>
      </c>
      <c r="C68" s="98">
        <v>0.081</v>
      </c>
      <c r="D68" s="98">
        <v>0.0134</v>
      </c>
      <c r="E68" s="98">
        <v>0.0266</v>
      </c>
      <c r="F68" s="98">
        <v>0.0781</v>
      </c>
      <c r="G68" s="98">
        <v>0.0132</v>
      </c>
      <c r="H68" s="98">
        <v>0.0163</v>
      </c>
      <c r="I68" s="98">
        <v>0.057</v>
      </c>
      <c r="J68" s="98">
        <v>0.0585</v>
      </c>
      <c r="K68" s="98">
        <v>0.0205</v>
      </c>
      <c r="L68" s="98">
        <v>0.0046</v>
      </c>
      <c r="M68" s="98">
        <v>0.0239</v>
      </c>
      <c r="N68" s="93">
        <v>27856.0</v>
      </c>
      <c r="O68" s="93">
        <v>6552.0</v>
      </c>
      <c r="P68" s="99">
        <v>0.245</v>
      </c>
    </row>
    <row r="69">
      <c r="A69" s="93" t="s">
        <v>306</v>
      </c>
      <c r="B69" s="98">
        <v>0.0303</v>
      </c>
      <c r="C69" s="98">
        <v>0.0456</v>
      </c>
      <c r="D69" s="98">
        <v>0.0179</v>
      </c>
      <c r="E69" s="98">
        <v>0.0461</v>
      </c>
      <c r="F69" s="98">
        <v>0.0213</v>
      </c>
      <c r="G69" s="98">
        <v>0.0059</v>
      </c>
      <c r="H69" s="98">
        <v>0.0113</v>
      </c>
      <c r="I69" s="98">
        <v>0.058</v>
      </c>
      <c r="J69" s="98">
        <v>0.0221</v>
      </c>
      <c r="K69" s="98">
        <v>0.0135</v>
      </c>
      <c r="L69" s="98">
        <v>0.0049</v>
      </c>
      <c r="M69" s="98">
        <v>0.0202</v>
      </c>
      <c r="N69" s="93">
        <v>1472.0</v>
      </c>
      <c r="O69" s="93">
        <v>311.0</v>
      </c>
      <c r="P69" s="99">
        <v>0.244</v>
      </c>
    </row>
    <row r="70">
      <c r="A70" s="93" t="s">
        <v>363</v>
      </c>
      <c r="B70" s="98">
        <v>0.053</v>
      </c>
      <c r="C70" s="98">
        <v>0.0621</v>
      </c>
      <c r="D70" s="98">
        <v>0.0177</v>
      </c>
      <c r="E70" s="98">
        <v>0.0332</v>
      </c>
      <c r="F70" s="98">
        <v>0.0307</v>
      </c>
      <c r="G70" s="98">
        <v>0.012</v>
      </c>
      <c r="H70" s="98">
        <v>0.0173</v>
      </c>
      <c r="I70" s="98">
        <v>0.0646</v>
      </c>
      <c r="J70" s="98">
        <v>0.0396</v>
      </c>
      <c r="K70" s="98">
        <v>0.0167</v>
      </c>
      <c r="L70" s="98">
        <v>0.007</v>
      </c>
      <c r="M70" s="98">
        <v>0.0283</v>
      </c>
      <c r="N70" s="93">
        <v>46.0</v>
      </c>
      <c r="O70" s="93">
        <v>46.0</v>
      </c>
      <c r="P70" s="99">
        <v>0.244</v>
      </c>
    </row>
    <row r="71">
      <c r="A71" s="93" t="s">
        <v>43</v>
      </c>
      <c r="B71" s="98">
        <v>0.0884</v>
      </c>
      <c r="C71" s="98">
        <v>0.0929</v>
      </c>
      <c r="D71" s="98">
        <v>0.004</v>
      </c>
      <c r="E71" s="98">
        <v>0.0085</v>
      </c>
      <c r="F71" s="98">
        <v>0.0491</v>
      </c>
      <c r="G71" s="98">
        <v>0.0193</v>
      </c>
      <c r="H71" s="98">
        <v>0.0701</v>
      </c>
      <c r="I71" s="98">
        <v>0.1036</v>
      </c>
      <c r="J71" s="98">
        <v>0.0228</v>
      </c>
      <c r="K71" s="98">
        <v>0.0143</v>
      </c>
      <c r="L71" s="98">
        <v>0.0233</v>
      </c>
      <c r="M71" s="98">
        <v>0.0303</v>
      </c>
      <c r="N71" s="93">
        <v>427.0</v>
      </c>
      <c r="O71" s="93">
        <v>427.0</v>
      </c>
      <c r="P71" s="99">
        <v>0.243</v>
      </c>
    </row>
    <row r="72">
      <c r="A72" s="93" t="s">
        <v>499</v>
      </c>
      <c r="B72" s="98">
        <v>0.0594</v>
      </c>
      <c r="C72" s="98">
        <v>0.0885</v>
      </c>
      <c r="D72" s="98">
        <v>0.0174</v>
      </c>
      <c r="E72" s="98">
        <v>0.0383</v>
      </c>
      <c r="F72" s="98">
        <v>0.0432</v>
      </c>
      <c r="G72" s="98">
        <v>0.0141</v>
      </c>
      <c r="H72" s="98">
        <v>0.0084</v>
      </c>
      <c r="I72" s="98">
        <v>0.0543</v>
      </c>
      <c r="J72" s="98">
        <v>0.0839</v>
      </c>
      <c r="K72" s="98">
        <v>0.0149</v>
      </c>
      <c r="L72" s="98">
        <v>0.0051</v>
      </c>
      <c r="M72" s="98">
        <v>0.046</v>
      </c>
      <c r="N72" s="93">
        <v>7476.0</v>
      </c>
      <c r="O72" s="93">
        <v>3327.0</v>
      </c>
      <c r="P72" s="99">
        <v>0.243</v>
      </c>
    </row>
    <row r="73">
      <c r="A73" s="93" t="s">
        <v>494</v>
      </c>
      <c r="B73" s="98">
        <v>0.0962</v>
      </c>
      <c r="C73" s="98">
        <v>0.0668</v>
      </c>
      <c r="D73" s="98">
        <v>0.0102</v>
      </c>
      <c r="E73" s="98">
        <v>0.0201</v>
      </c>
      <c r="F73" s="98">
        <v>0.0433</v>
      </c>
      <c r="G73" s="98">
        <v>0.0097</v>
      </c>
      <c r="H73" s="98">
        <v>0.0488</v>
      </c>
      <c r="I73" s="98">
        <v>0.124</v>
      </c>
      <c r="J73" s="98">
        <v>0.0758</v>
      </c>
      <c r="K73" s="98">
        <v>0.0169</v>
      </c>
      <c r="L73" s="98">
        <v>0.0127</v>
      </c>
      <c r="M73" s="98">
        <v>0.0348</v>
      </c>
      <c r="N73" s="93">
        <v>8125.0</v>
      </c>
      <c r="O73" s="93">
        <v>4754.0</v>
      </c>
      <c r="P73" s="99">
        <v>0.243</v>
      </c>
    </row>
    <row r="74">
      <c r="A74" s="93" t="s">
        <v>584</v>
      </c>
      <c r="B74" s="98">
        <v>0.0809</v>
      </c>
      <c r="C74" s="98">
        <v>0.0746</v>
      </c>
      <c r="D74" s="98">
        <v>0.0068</v>
      </c>
      <c r="E74" s="98">
        <v>0.0165</v>
      </c>
      <c r="F74" s="98">
        <v>0.0388</v>
      </c>
      <c r="G74" s="98">
        <v>0.0207</v>
      </c>
      <c r="H74" s="98">
        <v>0.027</v>
      </c>
      <c r="I74" s="98">
        <v>0.0917</v>
      </c>
      <c r="J74" s="98">
        <v>0.0921</v>
      </c>
      <c r="K74" s="98">
        <v>0.0187</v>
      </c>
      <c r="L74" s="98">
        <v>0.0088</v>
      </c>
      <c r="M74" s="98">
        <v>0.0356</v>
      </c>
      <c r="N74" s="93">
        <v>666.0</v>
      </c>
      <c r="O74" s="93">
        <v>666.0</v>
      </c>
      <c r="P74" s="99">
        <v>0.241</v>
      </c>
    </row>
    <row r="75">
      <c r="A75" s="93" t="s">
        <v>479</v>
      </c>
      <c r="B75" s="98">
        <v>0.0794</v>
      </c>
      <c r="C75" s="98">
        <v>0.0858</v>
      </c>
      <c r="D75" s="98">
        <v>0.0201</v>
      </c>
      <c r="E75" s="98">
        <v>0.0348</v>
      </c>
      <c r="F75" s="98">
        <v>0.0442</v>
      </c>
      <c r="G75" s="98">
        <v>0.0041</v>
      </c>
      <c r="H75" s="98">
        <v>0.007</v>
      </c>
      <c r="I75" s="98">
        <v>0.0974</v>
      </c>
      <c r="J75" s="98">
        <v>0.0258</v>
      </c>
      <c r="K75" s="98">
        <v>0.0068</v>
      </c>
      <c r="L75" s="98">
        <v>0.0077</v>
      </c>
      <c r="M75" s="98">
        <v>0.0151</v>
      </c>
      <c r="N75" s="93">
        <v>25883.0</v>
      </c>
      <c r="O75" s="93">
        <v>3264.0</v>
      </c>
      <c r="P75" s="99">
        <v>0.241</v>
      </c>
    </row>
    <row r="76">
      <c r="A76" s="93" t="s">
        <v>318</v>
      </c>
      <c r="B76" s="98">
        <v>0.0961</v>
      </c>
      <c r="C76" s="98">
        <v>0.091</v>
      </c>
      <c r="D76" s="98">
        <v>0.0079</v>
      </c>
      <c r="E76" s="98">
        <v>0.0144</v>
      </c>
      <c r="F76" s="98">
        <v>0.0341</v>
      </c>
      <c r="G76" s="98">
        <v>0.0125</v>
      </c>
      <c r="H76" s="98">
        <v>0.0196</v>
      </c>
      <c r="I76" s="98">
        <v>0.0771</v>
      </c>
      <c r="J76" s="98">
        <v>0.0227</v>
      </c>
      <c r="K76" s="98">
        <v>0.0118</v>
      </c>
      <c r="L76" s="98">
        <v>0.0106</v>
      </c>
      <c r="M76" s="98">
        <v>0.0276</v>
      </c>
      <c r="N76" s="93">
        <v>10675.0</v>
      </c>
      <c r="O76" s="93">
        <v>2096.0</v>
      </c>
      <c r="P76" s="99">
        <v>0.24</v>
      </c>
    </row>
    <row r="77">
      <c r="A77" s="93" t="s">
        <v>1595</v>
      </c>
      <c r="B77" s="98">
        <v>0.0907</v>
      </c>
      <c r="C77" s="98">
        <v>0.0763</v>
      </c>
      <c r="D77" s="98">
        <v>0.0084</v>
      </c>
      <c r="E77" s="98">
        <v>0.0196</v>
      </c>
      <c r="F77" s="98">
        <v>0.0345</v>
      </c>
      <c r="G77" s="98">
        <v>0.0211</v>
      </c>
      <c r="H77" s="98">
        <v>0.0659</v>
      </c>
      <c r="I77" s="98">
        <v>0.093</v>
      </c>
      <c r="J77" s="98">
        <v>0.0278</v>
      </c>
      <c r="K77" s="98">
        <v>0.0146</v>
      </c>
      <c r="L77" s="98">
        <v>0.0173</v>
      </c>
      <c r="M77" s="98">
        <v>0.0288</v>
      </c>
      <c r="N77" s="93">
        <v>474.0</v>
      </c>
      <c r="O77" s="93">
        <v>474.0</v>
      </c>
      <c r="P77" s="99">
        <v>0.24</v>
      </c>
    </row>
    <row r="78">
      <c r="A78" s="93" t="s">
        <v>110</v>
      </c>
      <c r="B78" s="98">
        <v>0.0678</v>
      </c>
      <c r="C78" s="98">
        <v>0.0657</v>
      </c>
      <c r="D78" s="98">
        <v>0.0191</v>
      </c>
      <c r="E78" s="98">
        <v>0.043</v>
      </c>
      <c r="F78" s="98">
        <v>0.0365</v>
      </c>
      <c r="G78" s="98">
        <v>0.0085</v>
      </c>
      <c r="H78" s="98">
        <v>0.0096</v>
      </c>
      <c r="I78" s="98">
        <v>0.081</v>
      </c>
      <c r="J78" s="98">
        <v>0.0339</v>
      </c>
      <c r="K78" s="98">
        <v>0.0134</v>
      </c>
      <c r="L78" s="98">
        <v>0.0076</v>
      </c>
      <c r="M78" s="98">
        <v>0.0199</v>
      </c>
      <c r="N78" s="93">
        <v>10028.0</v>
      </c>
      <c r="O78" s="93">
        <v>2865.0</v>
      </c>
      <c r="P78" s="99">
        <v>0.239</v>
      </c>
    </row>
    <row r="79">
      <c r="A79" s="93" t="s">
        <v>474</v>
      </c>
      <c r="B79" s="98">
        <v>0.0658</v>
      </c>
      <c r="C79" s="98">
        <v>0.0699</v>
      </c>
      <c r="D79" s="98">
        <v>0.0143</v>
      </c>
      <c r="E79" s="98">
        <v>0.0261</v>
      </c>
      <c r="F79" s="98">
        <v>0.0319</v>
      </c>
      <c r="G79" s="98">
        <v>0.007</v>
      </c>
      <c r="H79" s="98">
        <v>0.0164</v>
      </c>
      <c r="I79" s="98">
        <v>0.0595</v>
      </c>
      <c r="J79" s="98">
        <v>0.0208</v>
      </c>
      <c r="K79" s="98">
        <v>0.0089</v>
      </c>
      <c r="L79" s="98">
        <v>0.0024</v>
      </c>
      <c r="M79" s="98">
        <v>0.0144</v>
      </c>
      <c r="N79" s="93">
        <v>27302.0</v>
      </c>
      <c r="O79" s="93">
        <v>7096.0</v>
      </c>
      <c r="P79" s="99">
        <v>0.239</v>
      </c>
    </row>
    <row r="80">
      <c r="A80" s="93" t="s">
        <v>143</v>
      </c>
      <c r="B80" s="98">
        <v>0.0552</v>
      </c>
      <c r="C80" s="98">
        <v>0.0645</v>
      </c>
      <c r="D80" s="98">
        <v>0.0315</v>
      </c>
      <c r="E80" s="98">
        <v>0.0549</v>
      </c>
      <c r="F80" s="98">
        <v>0.0615</v>
      </c>
      <c r="G80" s="98">
        <v>0.0101</v>
      </c>
      <c r="H80" s="98">
        <v>0.0323</v>
      </c>
      <c r="I80" s="98">
        <v>0.1299</v>
      </c>
      <c r="J80" s="98">
        <v>0.034</v>
      </c>
      <c r="K80" s="98">
        <v>0.0105</v>
      </c>
      <c r="L80" s="98">
        <v>0.007</v>
      </c>
      <c r="M80" s="98">
        <v>0.0266</v>
      </c>
      <c r="N80" s="93">
        <v>27269.0</v>
      </c>
      <c r="O80" s="93">
        <v>6254.0</v>
      </c>
      <c r="P80" s="99">
        <v>0.238</v>
      </c>
    </row>
    <row r="81">
      <c r="A81" s="93" t="s">
        <v>568</v>
      </c>
      <c r="B81" s="98">
        <v>0.0627</v>
      </c>
      <c r="C81" s="98">
        <v>0.072</v>
      </c>
      <c r="D81" s="98">
        <v>0.0208</v>
      </c>
      <c r="E81" s="98">
        <v>0.0351</v>
      </c>
      <c r="F81" s="98">
        <v>0.0407</v>
      </c>
      <c r="G81" s="98">
        <v>0.0044</v>
      </c>
      <c r="H81" s="98">
        <v>0.0059</v>
      </c>
      <c r="I81" s="98">
        <v>0.0554</v>
      </c>
      <c r="J81" s="98">
        <v>0.0518</v>
      </c>
      <c r="K81" s="98">
        <v>0.0195</v>
      </c>
      <c r="L81" s="98">
        <v>0.0019</v>
      </c>
      <c r="M81" s="98">
        <v>0.027</v>
      </c>
      <c r="N81" s="93">
        <v>18934.0</v>
      </c>
      <c r="O81" s="93">
        <v>2763.0</v>
      </c>
      <c r="P81" s="99">
        <v>0.238</v>
      </c>
    </row>
    <row r="82">
      <c r="A82" s="93" t="s">
        <v>209</v>
      </c>
      <c r="B82" s="98">
        <v>0.067</v>
      </c>
      <c r="C82" s="98">
        <v>0.075</v>
      </c>
      <c r="D82" s="98">
        <v>0.0221</v>
      </c>
      <c r="E82" s="98">
        <v>0.0399</v>
      </c>
      <c r="F82" s="98">
        <v>0.04</v>
      </c>
      <c r="G82" s="98">
        <v>0.0077</v>
      </c>
      <c r="H82" s="98">
        <v>0.0071</v>
      </c>
      <c r="I82" s="98">
        <v>0.0575</v>
      </c>
      <c r="J82" s="98">
        <v>0.0508</v>
      </c>
      <c r="K82" s="98">
        <v>0.0189</v>
      </c>
      <c r="L82" s="98">
        <v>0.0056</v>
      </c>
      <c r="M82" s="98">
        <v>0.0331</v>
      </c>
      <c r="N82" s="93">
        <v>19988.0</v>
      </c>
      <c r="O82" s="93">
        <v>5549.0</v>
      </c>
      <c r="P82" s="99">
        <v>0.237</v>
      </c>
    </row>
    <row r="83">
      <c r="A83" s="93" t="s">
        <v>522</v>
      </c>
      <c r="B83" s="98">
        <v>0.0661</v>
      </c>
      <c r="C83" s="98">
        <v>0.0721</v>
      </c>
      <c r="D83" s="98">
        <v>0.023</v>
      </c>
      <c r="E83" s="98">
        <v>0.0503</v>
      </c>
      <c r="F83" s="98">
        <v>0.0278</v>
      </c>
      <c r="G83" s="98">
        <v>0.014</v>
      </c>
      <c r="H83" s="98">
        <v>0.028</v>
      </c>
      <c r="I83" s="98">
        <v>0.1035</v>
      </c>
      <c r="J83" s="98">
        <v>0.0257</v>
      </c>
      <c r="K83" s="98">
        <v>0.012</v>
      </c>
      <c r="L83" s="98">
        <v>0.0112</v>
      </c>
      <c r="M83" s="98">
        <v>0.0338</v>
      </c>
      <c r="N83" s="93">
        <v>416.0</v>
      </c>
      <c r="O83" s="93">
        <v>416.0</v>
      </c>
      <c r="P83" s="99">
        <v>0.237</v>
      </c>
    </row>
    <row r="84">
      <c r="A84" s="93" t="s">
        <v>1596</v>
      </c>
      <c r="B84" s="98">
        <v>0.061</v>
      </c>
      <c r="C84" s="98">
        <v>0.05</v>
      </c>
      <c r="D84" s="98">
        <v>9.0E-4</v>
      </c>
      <c r="E84" s="98">
        <v>0.0015</v>
      </c>
      <c r="F84" s="98">
        <v>0.0305</v>
      </c>
      <c r="G84" s="98">
        <v>0.0092</v>
      </c>
      <c r="H84" s="98">
        <v>0.0253</v>
      </c>
      <c r="I84" s="98">
        <v>0.073</v>
      </c>
      <c r="J84" s="98">
        <v>0.0193</v>
      </c>
      <c r="K84" s="98">
        <v>0.0064</v>
      </c>
      <c r="L84" s="98">
        <v>0.005</v>
      </c>
      <c r="M84" s="98">
        <v>0.0159</v>
      </c>
      <c r="N84" s="93">
        <v>14019.0</v>
      </c>
      <c r="O84" s="93">
        <v>153.0</v>
      </c>
      <c r="P84" s="99">
        <v>0.236</v>
      </c>
    </row>
    <row r="85">
      <c r="A85" s="93" t="s">
        <v>242</v>
      </c>
      <c r="B85" s="98">
        <v>0.0614</v>
      </c>
      <c r="C85" s="98">
        <v>0.079</v>
      </c>
      <c r="D85" s="98">
        <v>0.0196</v>
      </c>
      <c r="E85" s="98">
        <v>0.0428</v>
      </c>
      <c r="F85" s="98">
        <v>0.043</v>
      </c>
      <c r="G85" s="98">
        <v>0.006</v>
      </c>
      <c r="H85" s="98">
        <v>0.0061</v>
      </c>
      <c r="I85" s="98">
        <v>0.0391</v>
      </c>
      <c r="J85" s="98">
        <v>0.0648</v>
      </c>
      <c r="K85" s="98">
        <v>0.0123</v>
      </c>
      <c r="L85" s="98">
        <v>0.0018</v>
      </c>
      <c r="M85" s="98">
        <v>0.0385</v>
      </c>
      <c r="N85" s="93">
        <v>22921.0</v>
      </c>
      <c r="O85" s="93">
        <v>2351.0</v>
      </c>
      <c r="P85" s="99">
        <v>0.234</v>
      </c>
    </row>
    <row r="86">
      <c r="A86" s="93" t="s">
        <v>129</v>
      </c>
      <c r="B86" s="98">
        <v>0.0567</v>
      </c>
      <c r="C86" s="98">
        <v>0.0632</v>
      </c>
      <c r="D86" s="98">
        <v>0.0278</v>
      </c>
      <c r="E86" s="98">
        <v>0.0556</v>
      </c>
      <c r="F86" s="98">
        <v>0.0507</v>
      </c>
      <c r="G86" s="98">
        <v>0.0106</v>
      </c>
      <c r="H86" s="98">
        <v>0.007</v>
      </c>
      <c r="I86" s="98">
        <v>0.0624</v>
      </c>
      <c r="J86" s="98">
        <v>0.041</v>
      </c>
      <c r="K86" s="98">
        <v>0.0146</v>
      </c>
      <c r="L86" s="98">
        <v>0.0021</v>
      </c>
      <c r="M86" s="98">
        <v>0.0325</v>
      </c>
      <c r="N86" s="93">
        <v>5071.0</v>
      </c>
      <c r="O86" s="93">
        <v>3716.0</v>
      </c>
      <c r="P86" s="99">
        <v>0.234</v>
      </c>
    </row>
    <row r="87">
      <c r="A87" s="93" t="s">
        <v>118</v>
      </c>
      <c r="B87" s="98">
        <v>0.0488</v>
      </c>
      <c r="C87" s="98">
        <v>0.0705</v>
      </c>
      <c r="D87" s="98">
        <v>0.0336</v>
      </c>
      <c r="E87" s="98">
        <v>0.0704</v>
      </c>
      <c r="F87" s="98">
        <v>0.0291</v>
      </c>
      <c r="G87" s="98">
        <v>0.0075</v>
      </c>
      <c r="H87" s="98">
        <v>0.0058</v>
      </c>
      <c r="I87" s="98">
        <v>0.0452</v>
      </c>
      <c r="J87" s="98">
        <v>0.0557</v>
      </c>
      <c r="K87" s="98">
        <v>0.0166</v>
      </c>
      <c r="L87" s="98">
        <v>0.0049</v>
      </c>
      <c r="M87" s="98">
        <v>0.0335</v>
      </c>
      <c r="N87" s="93">
        <v>438.0</v>
      </c>
      <c r="O87" s="93">
        <v>438.0</v>
      </c>
      <c r="P87" s="99">
        <v>0.233</v>
      </c>
    </row>
    <row r="88">
      <c r="A88" s="93" t="s">
        <v>347</v>
      </c>
      <c r="B88" s="98">
        <v>0.0555</v>
      </c>
      <c r="C88" s="98">
        <v>0.0572</v>
      </c>
      <c r="D88" s="98">
        <v>0.0256</v>
      </c>
      <c r="E88" s="98">
        <v>0.0458</v>
      </c>
      <c r="F88" s="98">
        <v>0.0395</v>
      </c>
      <c r="G88" s="98">
        <v>0.0084</v>
      </c>
      <c r="H88" s="98">
        <v>0.0071</v>
      </c>
      <c r="I88" s="98">
        <v>0.0378</v>
      </c>
      <c r="J88" s="98">
        <v>0.0397</v>
      </c>
      <c r="K88" s="98">
        <v>0.0139</v>
      </c>
      <c r="L88" s="98">
        <v>0.0013</v>
      </c>
      <c r="M88" s="98">
        <v>0.0257</v>
      </c>
      <c r="N88" s="93">
        <v>17384.0</v>
      </c>
      <c r="O88" s="93">
        <v>5155.0</v>
      </c>
      <c r="P88" s="99">
        <v>0.232</v>
      </c>
    </row>
    <row r="89">
      <c r="A89" s="93" t="s">
        <v>401</v>
      </c>
      <c r="B89" s="98">
        <v>0.0513</v>
      </c>
      <c r="C89" s="98">
        <v>0.0564</v>
      </c>
      <c r="D89" s="98">
        <v>0.0318</v>
      </c>
      <c r="E89" s="98">
        <v>0.0557</v>
      </c>
      <c r="F89" s="98">
        <v>0.0569</v>
      </c>
      <c r="G89" s="98">
        <v>0.0114</v>
      </c>
      <c r="H89" s="98">
        <v>0.0067</v>
      </c>
      <c r="I89" s="98">
        <v>0.0534</v>
      </c>
      <c r="J89" s="98">
        <v>0.0949</v>
      </c>
      <c r="K89" s="98">
        <v>0.0178</v>
      </c>
      <c r="L89" s="98">
        <v>0.0031</v>
      </c>
      <c r="M89" s="98">
        <v>0.0347</v>
      </c>
      <c r="N89" s="93">
        <v>29942.0</v>
      </c>
      <c r="O89" s="93">
        <v>6258.0</v>
      </c>
      <c r="P89" s="99">
        <v>0.232</v>
      </c>
    </row>
    <row r="90">
      <c r="A90" s="93" t="s">
        <v>498</v>
      </c>
      <c r="B90" s="98">
        <v>0.0571</v>
      </c>
      <c r="C90" s="98">
        <v>0.0628</v>
      </c>
      <c r="D90" s="98">
        <v>0.0304</v>
      </c>
      <c r="E90" s="98">
        <v>0.0641</v>
      </c>
      <c r="F90" s="98">
        <v>0.0328</v>
      </c>
      <c r="G90" s="98">
        <v>0.0057</v>
      </c>
      <c r="H90" s="98">
        <v>0.0142</v>
      </c>
      <c r="I90" s="98">
        <v>0.0469</v>
      </c>
      <c r="J90" s="98">
        <v>0.0521</v>
      </c>
      <c r="K90" s="98">
        <v>0.0171</v>
      </c>
      <c r="L90" s="98">
        <v>0.0077</v>
      </c>
      <c r="M90" s="98">
        <v>0.0335</v>
      </c>
      <c r="N90" s="93">
        <v>4076.0</v>
      </c>
      <c r="O90" s="93">
        <v>4076.0</v>
      </c>
      <c r="P90" s="99">
        <v>0.232</v>
      </c>
    </row>
    <row r="91">
      <c r="A91" s="93" t="s">
        <v>137</v>
      </c>
      <c r="B91" s="98">
        <v>0.042</v>
      </c>
      <c r="C91" s="98">
        <v>0.0462</v>
      </c>
      <c r="D91" s="98">
        <v>0.021</v>
      </c>
      <c r="E91" s="98">
        <v>0.0473</v>
      </c>
      <c r="F91" s="98">
        <v>0.0324</v>
      </c>
      <c r="G91" s="98">
        <v>0.0052</v>
      </c>
      <c r="H91" s="98">
        <v>0.0085</v>
      </c>
      <c r="I91" s="98">
        <v>0.0763</v>
      </c>
      <c r="J91" s="98">
        <v>0.0764</v>
      </c>
      <c r="K91" s="98">
        <v>0.0123</v>
      </c>
      <c r="L91" s="98">
        <v>0.0047</v>
      </c>
      <c r="M91" s="98">
        <v>0.0326</v>
      </c>
      <c r="N91" s="93">
        <v>30569.0</v>
      </c>
      <c r="O91" s="93">
        <v>5153.0</v>
      </c>
      <c r="P91" s="99">
        <v>0.23</v>
      </c>
    </row>
    <row r="92">
      <c r="A92" s="93" t="s">
        <v>300</v>
      </c>
      <c r="B92" s="98">
        <v>0.0555</v>
      </c>
      <c r="C92" s="98">
        <v>0.0705</v>
      </c>
      <c r="D92" s="98">
        <v>0.0245</v>
      </c>
      <c r="E92" s="98">
        <v>0.0501</v>
      </c>
      <c r="F92" s="98">
        <v>0.0465</v>
      </c>
      <c r="G92" s="98">
        <v>0.0043</v>
      </c>
      <c r="H92" s="98">
        <v>0.0034</v>
      </c>
      <c r="I92" s="98">
        <v>0.024</v>
      </c>
      <c r="J92" s="98">
        <v>0.0423</v>
      </c>
      <c r="K92" s="98">
        <v>0.0111</v>
      </c>
      <c r="L92" s="98">
        <v>0.0023</v>
      </c>
      <c r="M92" s="98">
        <v>0.024</v>
      </c>
      <c r="N92" s="93">
        <v>25959.0</v>
      </c>
      <c r="O92" s="93">
        <v>5033.0</v>
      </c>
      <c r="P92" s="99">
        <v>0.23</v>
      </c>
    </row>
    <row r="93">
      <c r="A93" s="93" t="s">
        <v>419</v>
      </c>
      <c r="B93" s="98">
        <v>0.052</v>
      </c>
      <c r="C93" s="98">
        <v>0.0637</v>
      </c>
      <c r="D93" s="98">
        <v>0.0344</v>
      </c>
      <c r="E93" s="98">
        <v>0.0629</v>
      </c>
      <c r="F93" s="98">
        <v>0.0326</v>
      </c>
      <c r="G93" s="98">
        <v>0.0066</v>
      </c>
      <c r="H93" s="98">
        <v>0.0047</v>
      </c>
      <c r="I93" s="98">
        <v>0.0533</v>
      </c>
      <c r="J93" s="98">
        <v>0.0373</v>
      </c>
      <c r="K93" s="98">
        <v>0.0122</v>
      </c>
      <c r="L93" s="98">
        <v>0.0031</v>
      </c>
      <c r="M93" s="98">
        <v>0.0256</v>
      </c>
      <c r="N93" s="93">
        <v>10650.0</v>
      </c>
      <c r="O93" s="93">
        <v>3931.0</v>
      </c>
      <c r="P93" s="99">
        <v>0.228</v>
      </c>
    </row>
    <row r="94">
      <c r="A94" s="93" t="s">
        <v>470</v>
      </c>
      <c r="B94" s="98">
        <v>0.068</v>
      </c>
      <c r="C94" s="98">
        <v>0.0968</v>
      </c>
      <c r="D94" s="98">
        <v>0.0134</v>
      </c>
      <c r="E94" s="98">
        <v>0.03</v>
      </c>
      <c r="F94" s="98">
        <v>0.0413</v>
      </c>
      <c r="G94" s="98">
        <v>0.0143</v>
      </c>
      <c r="H94" s="98">
        <v>0.0064</v>
      </c>
      <c r="I94" s="98">
        <v>0.0494</v>
      </c>
      <c r="J94" s="98">
        <v>0.0901</v>
      </c>
      <c r="K94" s="98">
        <v>0.0224</v>
      </c>
      <c r="L94" s="98">
        <v>0.0083</v>
      </c>
      <c r="M94" s="98">
        <v>0.0447</v>
      </c>
      <c r="N94" s="93">
        <v>892.0</v>
      </c>
      <c r="O94" s="93">
        <v>892.0</v>
      </c>
      <c r="P94" s="99">
        <v>0.227</v>
      </c>
    </row>
    <row r="95">
      <c r="A95" s="93" t="s">
        <v>178</v>
      </c>
      <c r="B95" s="98">
        <v>0.1049</v>
      </c>
      <c r="C95" s="98">
        <v>0.0766</v>
      </c>
      <c r="D95" s="98">
        <v>4.0E-4</v>
      </c>
      <c r="E95" s="98">
        <v>1.0E-4</v>
      </c>
      <c r="F95" s="98">
        <v>0.0438</v>
      </c>
      <c r="G95" s="98">
        <v>0.0257</v>
      </c>
      <c r="H95" s="98">
        <v>0.0579</v>
      </c>
      <c r="I95" s="98">
        <v>0.1556</v>
      </c>
      <c r="J95" s="98">
        <v>0.0088</v>
      </c>
      <c r="K95" s="98">
        <v>0.0104</v>
      </c>
      <c r="L95" s="98">
        <v>0.0414</v>
      </c>
      <c r="M95" s="98">
        <v>0.0298</v>
      </c>
      <c r="N95" s="93">
        <v>12117.0</v>
      </c>
      <c r="O95" s="93">
        <v>5172.0</v>
      </c>
      <c r="P95" s="99">
        <v>0.227</v>
      </c>
    </row>
    <row r="96">
      <c r="A96" s="93" t="s">
        <v>266</v>
      </c>
      <c r="B96" s="98">
        <v>0.0843</v>
      </c>
      <c r="C96" s="98">
        <v>0.0874</v>
      </c>
      <c r="D96" s="98">
        <v>0.0034</v>
      </c>
      <c r="E96" s="98">
        <v>0.0094</v>
      </c>
      <c r="F96" s="98">
        <v>0.045</v>
      </c>
      <c r="G96" s="98">
        <v>0.0179</v>
      </c>
      <c r="H96" s="98">
        <v>0.0365</v>
      </c>
      <c r="I96" s="98">
        <v>0.126</v>
      </c>
      <c r="J96" s="98">
        <v>0.0472</v>
      </c>
      <c r="K96" s="98">
        <v>0.0119</v>
      </c>
      <c r="L96" s="98">
        <v>0.0089</v>
      </c>
      <c r="M96" s="98">
        <v>0.0355</v>
      </c>
      <c r="N96" s="93">
        <v>9236.0</v>
      </c>
      <c r="O96" s="93">
        <v>4705.0</v>
      </c>
      <c r="P96" s="99">
        <v>0.227</v>
      </c>
    </row>
    <row r="97">
      <c r="A97" s="93" t="s">
        <v>551</v>
      </c>
      <c r="B97" s="98">
        <v>0.0542</v>
      </c>
      <c r="C97" s="98">
        <v>0.0615</v>
      </c>
      <c r="D97" s="98">
        <v>0.0368</v>
      </c>
      <c r="E97" s="98">
        <v>0.0597</v>
      </c>
      <c r="F97" s="98">
        <v>0.0227</v>
      </c>
      <c r="G97" s="98">
        <v>0.0054</v>
      </c>
      <c r="H97" s="98">
        <v>0.0117</v>
      </c>
      <c r="I97" s="98">
        <v>0.0622</v>
      </c>
      <c r="J97" s="98">
        <v>0.0358</v>
      </c>
      <c r="K97" s="98">
        <v>0.0151</v>
      </c>
      <c r="L97" s="98">
        <v>0.0037</v>
      </c>
      <c r="M97" s="98">
        <v>0.03</v>
      </c>
      <c r="N97" s="93">
        <v>4174.0</v>
      </c>
      <c r="O97" s="93">
        <v>4174.0</v>
      </c>
      <c r="P97" s="99">
        <v>0.227</v>
      </c>
    </row>
    <row r="98">
      <c r="A98" s="93" t="s">
        <v>362</v>
      </c>
      <c r="B98" s="98">
        <v>0.0715</v>
      </c>
      <c r="C98" s="98">
        <v>0.0769</v>
      </c>
      <c r="D98" s="98">
        <v>0.0233</v>
      </c>
      <c r="E98" s="98">
        <v>0.0346</v>
      </c>
      <c r="F98" s="98">
        <v>0.0414</v>
      </c>
      <c r="G98" s="98">
        <v>0.0078</v>
      </c>
      <c r="H98" s="98">
        <v>0.0331</v>
      </c>
      <c r="I98" s="98">
        <v>0.089</v>
      </c>
      <c r="J98" s="98">
        <v>0.0222</v>
      </c>
      <c r="K98" s="98">
        <v>0.0077</v>
      </c>
      <c r="L98" s="98">
        <v>0.0122</v>
      </c>
      <c r="M98" s="98">
        <v>0.0238</v>
      </c>
      <c r="N98" s="93">
        <v>14764.0</v>
      </c>
      <c r="O98" s="93">
        <v>3087.0</v>
      </c>
      <c r="P98" s="99">
        <v>0.226</v>
      </c>
    </row>
    <row r="99">
      <c r="A99" s="93" t="s">
        <v>1597</v>
      </c>
      <c r="B99" s="98">
        <v>0.0593</v>
      </c>
      <c r="C99" s="98">
        <v>0.0787</v>
      </c>
      <c r="D99" s="98">
        <v>0.0083</v>
      </c>
      <c r="E99" s="98">
        <v>0.0186</v>
      </c>
      <c r="F99" s="98">
        <v>0.0468</v>
      </c>
      <c r="G99" s="98">
        <v>0.0081</v>
      </c>
      <c r="H99" s="98">
        <v>0.0042</v>
      </c>
      <c r="I99" s="98">
        <v>0.0422</v>
      </c>
      <c r="J99" s="98">
        <v>0.0485</v>
      </c>
      <c r="K99" s="98">
        <v>0.0092</v>
      </c>
      <c r="L99" s="98">
        <v>5.0E-4</v>
      </c>
      <c r="M99" s="98">
        <v>0.0235</v>
      </c>
      <c r="N99" s="93">
        <v>18602.0</v>
      </c>
      <c r="O99" s="93">
        <v>1371.0</v>
      </c>
      <c r="P99" s="99">
        <v>0.225</v>
      </c>
    </row>
    <row r="100">
      <c r="A100" s="93" t="s">
        <v>403</v>
      </c>
      <c r="B100" s="98">
        <v>0.0562</v>
      </c>
      <c r="C100" s="98">
        <v>0.0586</v>
      </c>
      <c r="D100" s="98">
        <v>0.0239</v>
      </c>
      <c r="E100" s="98">
        <v>0.0427</v>
      </c>
      <c r="F100" s="98">
        <v>0.0415</v>
      </c>
      <c r="G100" s="98">
        <v>0.0101</v>
      </c>
      <c r="H100" s="98">
        <v>0.0104</v>
      </c>
      <c r="I100" s="98">
        <v>0.054</v>
      </c>
      <c r="J100" s="98">
        <v>0.0335</v>
      </c>
      <c r="K100" s="98">
        <v>0.0203</v>
      </c>
      <c r="L100" s="98">
        <v>0.0065</v>
      </c>
      <c r="M100" s="98">
        <v>0.0282</v>
      </c>
      <c r="N100" s="93">
        <v>5309.0</v>
      </c>
      <c r="O100" s="93">
        <v>3637.0</v>
      </c>
      <c r="P100" s="99">
        <v>0.224</v>
      </c>
    </row>
    <row r="101">
      <c r="A101" s="93" t="s">
        <v>514</v>
      </c>
      <c r="B101" s="98">
        <v>0.0633</v>
      </c>
      <c r="C101" s="98">
        <v>0.0684</v>
      </c>
      <c r="D101" s="98">
        <v>0.0253</v>
      </c>
      <c r="E101" s="98">
        <v>0.044</v>
      </c>
      <c r="F101" s="98">
        <v>0.0189</v>
      </c>
      <c r="G101" s="98">
        <v>0.0052</v>
      </c>
      <c r="H101" s="98">
        <v>0.0105</v>
      </c>
      <c r="I101" s="98">
        <v>0.0446</v>
      </c>
      <c r="J101" s="98">
        <v>0.0277</v>
      </c>
      <c r="K101" s="98">
        <v>0.0168</v>
      </c>
      <c r="L101" s="98">
        <v>0.0022</v>
      </c>
      <c r="M101" s="98">
        <v>0.0226</v>
      </c>
      <c r="N101" s="93">
        <v>25390.0</v>
      </c>
      <c r="O101" s="93">
        <v>5513.0</v>
      </c>
      <c r="P101" s="99">
        <v>0.224</v>
      </c>
    </row>
    <row r="102">
      <c r="A102" s="93" t="s">
        <v>181</v>
      </c>
      <c r="B102" s="98">
        <v>0.0633</v>
      </c>
      <c r="C102" s="98">
        <v>0.0488</v>
      </c>
      <c r="D102" s="98">
        <v>0.0143</v>
      </c>
      <c r="E102" s="98">
        <v>0.0288</v>
      </c>
      <c r="F102" s="98">
        <v>0.03</v>
      </c>
      <c r="G102" s="98">
        <v>0.0134</v>
      </c>
      <c r="H102" s="98">
        <v>0.0141</v>
      </c>
      <c r="I102" s="98">
        <v>0.0651</v>
      </c>
      <c r="J102" s="98">
        <v>0.0514</v>
      </c>
      <c r="K102" s="98">
        <v>0.0154</v>
      </c>
      <c r="L102" s="98">
        <v>0.0164</v>
      </c>
      <c r="M102" s="98">
        <v>0.0322</v>
      </c>
      <c r="N102" s="93">
        <v>15566.0</v>
      </c>
      <c r="O102" s="93">
        <v>4705.0</v>
      </c>
      <c r="P102" s="99">
        <v>0.224</v>
      </c>
    </row>
    <row r="103">
      <c r="A103" s="93" t="s">
        <v>349</v>
      </c>
      <c r="B103" s="98">
        <v>0.0728</v>
      </c>
      <c r="C103" s="98">
        <v>0.0785</v>
      </c>
      <c r="D103" s="98">
        <v>0.0079</v>
      </c>
      <c r="E103" s="98">
        <v>0.0154</v>
      </c>
      <c r="F103" s="98">
        <v>0.0291</v>
      </c>
      <c r="G103" s="98">
        <v>0.0153</v>
      </c>
      <c r="H103" s="98">
        <v>0.0172</v>
      </c>
      <c r="I103" s="98">
        <v>0.0532</v>
      </c>
      <c r="J103" s="98">
        <v>0.1121</v>
      </c>
      <c r="K103" s="98">
        <v>0.0196</v>
      </c>
      <c r="L103" s="98">
        <v>0.0058</v>
      </c>
      <c r="M103" s="98">
        <v>0.0385</v>
      </c>
      <c r="N103" s="93">
        <v>13948.0</v>
      </c>
      <c r="O103" s="93">
        <v>4912.0</v>
      </c>
      <c r="P103" s="99">
        <v>0.223</v>
      </c>
    </row>
    <row r="104">
      <c r="A104" s="93" t="s">
        <v>532</v>
      </c>
      <c r="B104" s="98">
        <v>0.0708</v>
      </c>
      <c r="C104" s="98">
        <v>0.0774</v>
      </c>
      <c r="D104" s="98">
        <v>0.0166</v>
      </c>
      <c r="E104" s="98">
        <v>0.0348</v>
      </c>
      <c r="F104" s="98">
        <v>0.0279</v>
      </c>
      <c r="G104" s="98">
        <v>0.0077</v>
      </c>
      <c r="H104" s="98">
        <v>0.0082</v>
      </c>
      <c r="I104" s="98">
        <v>0.0435</v>
      </c>
      <c r="J104" s="98">
        <v>0.1041</v>
      </c>
      <c r="K104" s="98">
        <v>0.0187</v>
      </c>
      <c r="L104" s="98">
        <v>0.0054</v>
      </c>
      <c r="M104" s="98">
        <v>0.0398</v>
      </c>
      <c r="N104" s="93">
        <v>24126.0</v>
      </c>
      <c r="O104" s="93">
        <v>5185.0</v>
      </c>
      <c r="P104" s="99">
        <v>0.223</v>
      </c>
    </row>
    <row r="105">
      <c r="A105" s="93" t="s">
        <v>416</v>
      </c>
      <c r="B105" s="98">
        <v>0.04</v>
      </c>
      <c r="C105" s="98">
        <v>0.0566</v>
      </c>
      <c r="D105" s="98">
        <v>0.012</v>
      </c>
      <c r="E105" s="98">
        <v>0.0255</v>
      </c>
      <c r="F105" s="98">
        <v>0.0515</v>
      </c>
      <c r="G105" s="98">
        <v>0.0064</v>
      </c>
      <c r="H105" s="98">
        <v>0.0093</v>
      </c>
      <c r="I105" s="98">
        <v>0.0524</v>
      </c>
      <c r="J105" s="98">
        <v>0.1367</v>
      </c>
      <c r="K105" s="98">
        <v>0.0257</v>
      </c>
      <c r="L105" s="98">
        <v>0.0015</v>
      </c>
      <c r="M105" s="98">
        <v>0.0399</v>
      </c>
      <c r="N105" s="93">
        <v>22557.0</v>
      </c>
      <c r="O105" s="93">
        <v>5444.0</v>
      </c>
      <c r="P105" s="99">
        <v>0.223</v>
      </c>
    </row>
    <row r="106">
      <c r="A106" s="93" t="s">
        <v>518</v>
      </c>
      <c r="B106" s="98">
        <v>0.075</v>
      </c>
      <c r="C106" s="98">
        <v>0.0879</v>
      </c>
      <c r="D106" s="98">
        <v>0.0082</v>
      </c>
      <c r="E106" s="98">
        <v>0.0224</v>
      </c>
      <c r="F106" s="98">
        <v>0.022</v>
      </c>
      <c r="G106" s="98">
        <v>0.0089</v>
      </c>
      <c r="H106" s="98">
        <v>0.0066</v>
      </c>
      <c r="I106" s="98">
        <v>0.0513</v>
      </c>
      <c r="J106" s="98">
        <v>0.1041</v>
      </c>
      <c r="K106" s="98">
        <v>0.0167</v>
      </c>
      <c r="L106" s="98">
        <v>0.0059</v>
      </c>
      <c r="M106" s="98">
        <v>0.0326</v>
      </c>
      <c r="N106" s="93">
        <v>13820.0</v>
      </c>
      <c r="O106" s="93">
        <v>4191.0</v>
      </c>
      <c r="P106" s="99">
        <v>0.223</v>
      </c>
    </row>
    <row r="107">
      <c r="A107" s="93" t="s">
        <v>176</v>
      </c>
      <c r="B107" s="98">
        <v>0.0409</v>
      </c>
      <c r="C107" s="98">
        <v>0.0499</v>
      </c>
      <c r="D107" s="98">
        <v>0.04</v>
      </c>
      <c r="E107" s="98">
        <v>0.07</v>
      </c>
      <c r="F107" s="98">
        <v>0.0354</v>
      </c>
      <c r="G107" s="98">
        <v>0.0064</v>
      </c>
      <c r="H107" s="98">
        <v>0.0046</v>
      </c>
      <c r="I107" s="98">
        <v>0.0335</v>
      </c>
      <c r="J107" s="98">
        <v>0.043</v>
      </c>
      <c r="K107" s="98">
        <v>0.0102</v>
      </c>
      <c r="L107" s="98">
        <v>0.0066</v>
      </c>
      <c r="M107" s="98">
        <v>0.0252</v>
      </c>
      <c r="N107" s="93">
        <v>19844.0</v>
      </c>
      <c r="O107" s="93">
        <v>6150.0</v>
      </c>
      <c r="P107" s="99">
        <v>0.223</v>
      </c>
    </row>
    <row r="108">
      <c r="A108" s="93" t="s">
        <v>513</v>
      </c>
      <c r="B108" s="98">
        <v>0.0769</v>
      </c>
      <c r="C108" s="98">
        <v>0.0711</v>
      </c>
      <c r="D108" s="98">
        <v>0.0182</v>
      </c>
      <c r="E108" s="98">
        <v>0.0338</v>
      </c>
      <c r="F108" s="98">
        <v>0.0365</v>
      </c>
      <c r="G108" s="98">
        <v>0.0065</v>
      </c>
      <c r="H108" s="98">
        <v>0.0134</v>
      </c>
      <c r="I108" s="98">
        <v>0.0748</v>
      </c>
      <c r="J108" s="98">
        <v>0.0274</v>
      </c>
      <c r="K108" s="98">
        <v>0.011</v>
      </c>
      <c r="L108" s="98">
        <v>0.0058</v>
      </c>
      <c r="M108" s="98">
        <v>0.0175</v>
      </c>
      <c r="N108" s="93">
        <v>22297.0</v>
      </c>
      <c r="O108" s="93">
        <v>5652.0</v>
      </c>
      <c r="P108" s="99">
        <v>0.223</v>
      </c>
    </row>
    <row r="109">
      <c r="A109" s="93" t="s">
        <v>311</v>
      </c>
      <c r="B109" s="98">
        <v>0.0492</v>
      </c>
      <c r="C109" s="98">
        <v>0.0492</v>
      </c>
      <c r="D109" s="98">
        <v>0.0308</v>
      </c>
      <c r="E109" s="98">
        <v>0.064</v>
      </c>
      <c r="F109" s="98">
        <v>0.0345</v>
      </c>
      <c r="G109" s="98">
        <v>0.0093</v>
      </c>
      <c r="H109" s="98">
        <v>0.0072</v>
      </c>
      <c r="I109" s="98">
        <v>0.0401</v>
      </c>
      <c r="J109" s="98">
        <v>0.0348</v>
      </c>
      <c r="K109" s="98">
        <v>0.0113</v>
      </c>
      <c r="L109" s="98">
        <v>0.003</v>
      </c>
      <c r="M109" s="98">
        <v>0.0215</v>
      </c>
      <c r="N109" s="93">
        <v>13897.0</v>
      </c>
      <c r="O109" s="93">
        <v>5355.0</v>
      </c>
      <c r="P109" s="99">
        <v>0.222</v>
      </c>
    </row>
    <row r="110">
      <c r="A110" s="93" t="s">
        <v>425</v>
      </c>
      <c r="B110" s="98">
        <v>0.0591</v>
      </c>
      <c r="C110" s="98">
        <v>0.0768</v>
      </c>
      <c r="D110" s="98">
        <v>0.0142</v>
      </c>
      <c r="E110" s="98">
        <v>0.0245</v>
      </c>
      <c r="F110" s="98">
        <v>0.0498</v>
      </c>
      <c r="G110" s="98">
        <v>0.0123</v>
      </c>
      <c r="H110" s="98">
        <v>0.006</v>
      </c>
      <c r="I110" s="98">
        <v>0.0549</v>
      </c>
      <c r="J110" s="98">
        <v>0.0342</v>
      </c>
      <c r="K110" s="98">
        <v>0.0107</v>
      </c>
      <c r="L110" s="98">
        <v>0.0031</v>
      </c>
      <c r="M110" s="98">
        <v>0.0255</v>
      </c>
      <c r="N110" s="93">
        <v>12832.0</v>
      </c>
      <c r="O110" s="93">
        <v>1486.0</v>
      </c>
      <c r="P110" s="99">
        <v>0.221</v>
      </c>
    </row>
    <row r="111">
      <c r="A111" s="93" t="s">
        <v>149</v>
      </c>
      <c r="B111" s="98">
        <v>0.0601</v>
      </c>
      <c r="C111" s="98">
        <v>0.0677</v>
      </c>
      <c r="D111" s="98">
        <v>0.0133</v>
      </c>
      <c r="E111" s="98">
        <v>0.0355</v>
      </c>
      <c r="F111" s="98">
        <v>0.0431</v>
      </c>
      <c r="G111" s="98">
        <v>0.0084</v>
      </c>
      <c r="H111" s="98">
        <v>0.011</v>
      </c>
      <c r="I111" s="98">
        <v>0.0553</v>
      </c>
      <c r="J111" s="98">
        <v>0.0238</v>
      </c>
      <c r="K111" s="98">
        <v>0.0096</v>
      </c>
      <c r="L111" s="98">
        <v>0.0043</v>
      </c>
      <c r="M111" s="98">
        <v>0.0197</v>
      </c>
      <c r="N111" s="93">
        <v>23476.0</v>
      </c>
      <c r="O111" s="93">
        <v>3453.0</v>
      </c>
      <c r="P111" s="99">
        <v>0.22</v>
      </c>
    </row>
    <row r="112">
      <c r="A112" s="93" t="s">
        <v>39</v>
      </c>
      <c r="B112" s="98">
        <v>0.0469</v>
      </c>
      <c r="C112" s="98">
        <v>0.0545</v>
      </c>
      <c r="D112" s="98">
        <v>0.0211</v>
      </c>
      <c r="E112" s="98">
        <v>0.0428</v>
      </c>
      <c r="F112" s="98">
        <v>0.0326</v>
      </c>
      <c r="G112" s="98">
        <v>0.0103</v>
      </c>
      <c r="H112" s="98">
        <v>0.0084</v>
      </c>
      <c r="I112" s="98">
        <v>0.061</v>
      </c>
      <c r="J112" s="98">
        <v>0.0419</v>
      </c>
      <c r="K112" s="98">
        <v>0.0198</v>
      </c>
      <c r="L112" s="98">
        <v>0.0101</v>
      </c>
      <c r="M112" s="98">
        <v>0.0294</v>
      </c>
      <c r="N112" s="93">
        <v>15257.0</v>
      </c>
      <c r="O112" s="93">
        <v>4988.0</v>
      </c>
      <c r="P112" s="99">
        <v>0.22</v>
      </c>
    </row>
    <row r="113">
      <c r="A113" s="93" t="s">
        <v>1598</v>
      </c>
      <c r="B113" s="98">
        <v>0.0468</v>
      </c>
      <c r="C113" s="98">
        <v>0.0644</v>
      </c>
      <c r="D113" s="98">
        <v>0.0133</v>
      </c>
      <c r="E113" s="98">
        <v>0.0284</v>
      </c>
      <c r="F113" s="98">
        <v>0.0306</v>
      </c>
      <c r="G113" s="98">
        <v>0.0042</v>
      </c>
      <c r="H113" s="98">
        <v>0.0018</v>
      </c>
      <c r="I113" s="98">
        <v>0.0307</v>
      </c>
      <c r="J113" s="98">
        <v>0.0263</v>
      </c>
      <c r="K113" s="98">
        <v>0.0086</v>
      </c>
      <c r="L113" s="98">
        <v>9.0E-4</v>
      </c>
      <c r="M113" s="98">
        <v>0.0163</v>
      </c>
      <c r="N113" s="93">
        <v>12553.0</v>
      </c>
      <c r="O113" s="93">
        <v>36.0</v>
      </c>
      <c r="P113" s="99">
        <v>0.22</v>
      </c>
    </row>
    <row r="114">
      <c r="A114" s="93" t="s">
        <v>238</v>
      </c>
      <c r="B114" s="98">
        <v>0.0908</v>
      </c>
      <c r="C114" s="98">
        <v>0.0859</v>
      </c>
      <c r="D114" s="98">
        <v>0.002</v>
      </c>
      <c r="E114" s="98">
        <v>0.0042</v>
      </c>
      <c r="F114" s="98">
        <v>0.044</v>
      </c>
      <c r="G114" s="98">
        <v>0.0224</v>
      </c>
      <c r="H114" s="98">
        <v>0.0582</v>
      </c>
      <c r="I114" s="98">
        <v>0.126</v>
      </c>
      <c r="J114" s="98">
        <v>0.0193</v>
      </c>
      <c r="K114" s="98">
        <v>0.0166</v>
      </c>
      <c r="L114" s="98">
        <v>0.0226</v>
      </c>
      <c r="M114" s="98">
        <v>0.0278</v>
      </c>
      <c r="N114" s="93">
        <v>1629.0</v>
      </c>
      <c r="O114" s="93">
        <v>1483.0</v>
      </c>
      <c r="P114" s="99">
        <v>0.22</v>
      </c>
    </row>
    <row r="115">
      <c r="A115" s="93" t="s">
        <v>112</v>
      </c>
      <c r="B115" s="98">
        <v>0.0517</v>
      </c>
      <c r="C115" s="98">
        <v>0.0613</v>
      </c>
      <c r="D115" s="98">
        <v>0.0241</v>
      </c>
      <c r="E115" s="98">
        <v>0.0493</v>
      </c>
      <c r="F115" s="98">
        <v>0.0325</v>
      </c>
      <c r="G115" s="98">
        <v>0.0106</v>
      </c>
      <c r="H115" s="98">
        <v>0.015</v>
      </c>
      <c r="I115" s="98">
        <v>0.0774</v>
      </c>
      <c r="J115" s="98">
        <v>0.0341</v>
      </c>
      <c r="K115" s="98">
        <v>0.0118</v>
      </c>
      <c r="L115" s="98">
        <v>0.0096</v>
      </c>
      <c r="M115" s="98">
        <v>0.0194</v>
      </c>
      <c r="N115" s="93">
        <v>8011.0</v>
      </c>
      <c r="O115" s="93">
        <v>4352.0</v>
      </c>
      <c r="P115" s="99">
        <v>0.218</v>
      </c>
    </row>
    <row r="116">
      <c r="A116" s="93" t="s">
        <v>560</v>
      </c>
      <c r="B116" s="98">
        <v>0.0477</v>
      </c>
      <c r="C116" s="98">
        <v>0.0484</v>
      </c>
      <c r="D116" s="98">
        <v>0.0213</v>
      </c>
      <c r="E116" s="98">
        <v>0.0344</v>
      </c>
      <c r="F116" s="98">
        <v>0.034</v>
      </c>
      <c r="G116" s="98">
        <v>0.0071</v>
      </c>
      <c r="H116" s="98">
        <v>0.0072</v>
      </c>
      <c r="I116" s="98">
        <v>0.0442</v>
      </c>
      <c r="J116" s="98">
        <v>0.059</v>
      </c>
      <c r="K116" s="98">
        <v>0.0122</v>
      </c>
      <c r="L116" s="98">
        <v>0.002</v>
      </c>
      <c r="M116" s="98">
        <v>0.0215</v>
      </c>
      <c r="N116" s="93">
        <v>26716.0</v>
      </c>
      <c r="O116" s="93">
        <v>3808.0</v>
      </c>
      <c r="P116" s="99">
        <v>0.218</v>
      </c>
    </row>
    <row r="117">
      <c r="A117" s="93" t="s">
        <v>553</v>
      </c>
      <c r="B117" s="98">
        <v>0.0928</v>
      </c>
      <c r="C117" s="98">
        <v>0.0841</v>
      </c>
      <c r="D117" s="98">
        <v>0.0052</v>
      </c>
      <c r="E117" s="98">
        <v>0.0093</v>
      </c>
      <c r="F117" s="98">
        <v>0.0402</v>
      </c>
      <c r="G117" s="98">
        <v>0.016</v>
      </c>
      <c r="H117" s="98">
        <v>0.0364</v>
      </c>
      <c r="I117" s="98">
        <v>0.0933</v>
      </c>
      <c r="J117" s="98">
        <v>0.0249</v>
      </c>
      <c r="K117" s="98">
        <v>0.015</v>
      </c>
      <c r="L117" s="98">
        <v>0.0144</v>
      </c>
      <c r="M117" s="98">
        <v>0.0302</v>
      </c>
      <c r="N117" s="93">
        <v>1567.0</v>
      </c>
      <c r="O117" s="93">
        <v>1567.0</v>
      </c>
      <c r="P117" s="99">
        <v>0.218</v>
      </c>
    </row>
    <row r="118">
      <c r="A118" s="93" t="s">
        <v>319</v>
      </c>
      <c r="B118" s="98">
        <v>0.0895</v>
      </c>
      <c r="C118" s="98">
        <v>0.0779</v>
      </c>
      <c r="D118" s="98">
        <v>0.0022</v>
      </c>
      <c r="E118" s="98">
        <v>0.0049</v>
      </c>
      <c r="F118" s="98">
        <v>0.0339</v>
      </c>
      <c r="G118" s="98">
        <v>0.0168</v>
      </c>
      <c r="H118" s="98">
        <v>0.0632</v>
      </c>
      <c r="I118" s="98">
        <v>0.1193</v>
      </c>
      <c r="J118" s="98">
        <v>0.0356</v>
      </c>
      <c r="K118" s="98">
        <v>0.0153</v>
      </c>
      <c r="L118" s="98">
        <v>0.0159</v>
      </c>
      <c r="M118" s="98">
        <v>0.0367</v>
      </c>
      <c r="N118" s="93">
        <v>2717.0</v>
      </c>
      <c r="O118" s="93">
        <v>2717.0</v>
      </c>
      <c r="P118" s="99">
        <v>0.217</v>
      </c>
    </row>
    <row r="119">
      <c r="A119" s="93" t="s">
        <v>497</v>
      </c>
      <c r="B119" s="98">
        <v>0.0592</v>
      </c>
      <c r="C119" s="98">
        <v>0.0653</v>
      </c>
      <c r="D119" s="98">
        <v>0.0221</v>
      </c>
      <c r="E119" s="98">
        <v>0.0411</v>
      </c>
      <c r="F119" s="98">
        <v>0.0393</v>
      </c>
      <c r="G119" s="98">
        <v>0.0101</v>
      </c>
      <c r="H119" s="98">
        <v>0.0134</v>
      </c>
      <c r="I119" s="98">
        <v>0.0701</v>
      </c>
      <c r="J119" s="98">
        <v>0.0476</v>
      </c>
      <c r="K119" s="98">
        <v>0.0156</v>
      </c>
      <c r="L119" s="98">
        <v>0.0058</v>
      </c>
      <c r="M119" s="98">
        <v>0.0265</v>
      </c>
      <c r="N119" s="93">
        <v>13299.0</v>
      </c>
      <c r="O119" s="93">
        <v>4002.0</v>
      </c>
      <c r="P119" s="99">
        <v>0.217</v>
      </c>
    </row>
    <row r="120">
      <c r="A120" s="93" t="s">
        <v>1599</v>
      </c>
      <c r="B120" s="98">
        <v>0.0773</v>
      </c>
      <c r="C120" s="98">
        <v>0.0743</v>
      </c>
      <c r="D120" s="98">
        <v>0.0056</v>
      </c>
      <c r="E120" s="98">
        <v>0.017</v>
      </c>
      <c r="F120" s="98">
        <v>0.0362</v>
      </c>
      <c r="G120" s="98">
        <v>0.0199</v>
      </c>
      <c r="H120" s="98">
        <v>0.0283</v>
      </c>
      <c r="I120" s="98">
        <v>0.0828</v>
      </c>
      <c r="J120" s="98">
        <v>0.0194</v>
      </c>
      <c r="K120" s="98">
        <v>0.0109</v>
      </c>
      <c r="L120" s="98">
        <v>0.0179</v>
      </c>
      <c r="M120" s="98">
        <v>0.0195</v>
      </c>
      <c r="N120" s="93">
        <v>12261.0</v>
      </c>
      <c r="O120" s="93">
        <v>2558.0</v>
      </c>
      <c r="P120" s="99">
        <v>0.215</v>
      </c>
    </row>
    <row r="121">
      <c r="A121" s="93" t="s">
        <v>1600</v>
      </c>
      <c r="B121" s="98">
        <v>0.0533</v>
      </c>
      <c r="C121" s="98">
        <v>0.0617</v>
      </c>
      <c r="D121" s="98">
        <v>0.0087</v>
      </c>
      <c r="E121" s="98">
        <v>0.0204</v>
      </c>
      <c r="F121" s="98">
        <v>0.0437</v>
      </c>
      <c r="G121" s="98">
        <v>0.0099</v>
      </c>
      <c r="H121" s="98">
        <v>0.0072</v>
      </c>
      <c r="I121" s="98">
        <v>0.0316</v>
      </c>
      <c r="J121" s="98">
        <v>0.1055</v>
      </c>
      <c r="K121" s="98">
        <v>0.0147</v>
      </c>
      <c r="L121" s="98">
        <v>0.0012</v>
      </c>
      <c r="M121" s="98">
        <v>0.0318</v>
      </c>
      <c r="N121" s="93">
        <v>26119.0</v>
      </c>
      <c r="O121" s="93">
        <v>3370.0</v>
      </c>
      <c r="P121" s="99">
        <v>0.215</v>
      </c>
    </row>
    <row r="122">
      <c r="A122" s="93" t="s">
        <v>483</v>
      </c>
      <c r="B122" s="98">
        <v>0.0363</v>
      </c>
      <c r="C122" s="98">
        <v>0.0372</v>
      </c>
      <c r="D122" s="98">
        <v>0.0185</v>
      </c>
      <c r="E122" s="98">
        <v>0.0402</v>
      </c>
      <c r="F122" s="98">
        <v>0.0409</v>
      </c>
      <c r="G122" s="98">
        <v>0.0076</v>
      </c>
      <c r="H122" s="98">
        <v>0.0036</v>
      </c>
      <c r="I122" s="98">
        <v>0.0394</v>
      </c>
      <c r="J122" s="98">
        <v>0.0561</v>
      </c>
      <c r="K122" s="98">
        <v>0.0158</v>
      </c>
      <c r="L122" s="98">
        <v>0.0025</v>
      </c>
      <c r="M122" s="98">
        <v>0.0213</v>
      </c>
      <c r="N122" s="93">
        <v>16964.0</v>
      </c>
      <c r="O122" s="93">
        <v>2314.0</v>
      </c>
      <c r="P122" s="99">
        <v>0.215</v>
      </c>
    </row>
    <row r="123">
      <c r="A123" s="93" t="s">
        <v>121</v>
      </c>
      <c r="B123" s="98">
        <v>0.0676</v>
      </c>
      <c r="C123" s="98">
        <v>0.0593</v>
      </c>
      <c r="D123" s="98">
        <v>0.0043</v>
      </c>
      <c r="E123" s="98">
        <v>0.0102</v>
      </c>
      <c r="F123" s="98">
        <v>0.0223</v>
      </c>
      <c r="G123" s="98">
        <v>0.0118</v>
      </c>
      <c r="H123" s="98">
        <v>0.041</v>
      </c>
      <c r="I123" s="98">
        <v>0.0969</v>
      </c>
      <c r="J123" s="98">
        <v>0.0268</v>
      </c>
      <c r="K123" s="98">
        <v>0.0138</v>
      </c>
      <c r="L123" s="98">
        <v>0.008</v>
      </c>
      <c r="M123" s="98">
        <v>0.0255</v>
      </c>
      <c r="N123" s="93">
        <v>17321.0</v>
      </c>
      <c r="O123" s="93">
        <v>4045.0</v>
      </c>
      <c r="P123" s="99">
        <v>0.215</v>
      </c>
    </row>
    <row r="124">
      <c r="A124" s="93" t="s">
        <v>187</v>
      </c>
      <c r="B124" s="98">
        <v>0.051</v>
      </c>
      <c r="C124" s="98">
        <v>0.0703</v>
      </c>
      <c r="D124" s="98">
        <v>0.0427</v>
      </c>
      <c r="E124" s="98">
        <v>0.0781</v>
      </c>
      <c r="F124" s="98">
        <v>0.0265</v>
      </c>
      <c r="G124" s="98">
        <v>0.0066</v>
      </c>
      <c r="H124" s="98">
        <v>0.0043</v>
      </c>
      <c r="I124" s="98">
        <v>0.0404</v>
      </c>
      <c r="J124" s="98">
        <v>0.0626</v>
      </c>
      <c r="K124" s="98">
        <v>0.0164</v>
      </c>
      <c r="L124" s="98">
        <v>0.0021</v>
      </c>
      <c r="M124" s="98">
        <v>0.0344</v>
      </c>
      <c r="N124" s="93">
        <v>432.0</v>
      </c>
      <c r="O124" s="93">
        <v>432.0</v>
      </c>
      <c r="P124" s="99">
        <v>0.215</v>
      </c>
    </row>
    <row r="125">
      <c r="A125" s="93" t="s">
        <v>1601</v>
      </c>
      <c r="B125" s="98">
        <v>0.0712</v>
      </c>
      <c r="C125" s="98">
        <v>0.0676</v>
      </c>
      <c r="D125" s="98">
        <v>9.0E-4</v>
      </c>
      <c r="E125" s="98">
        <v>0.0015</v>
      </c>
      <c r="F125" s="98">
        <v>0.0411</v>
      </c>
      <c r="G125" s="98">
        <v>0.0067</v>
      </c>
      <c r="H125" s="98">
        <v>0.0268</v>
      </c>
      <c r="I125" s="98">
        <v>0.0619</v>
      </c>
      <c r="J125" s="98">
        <v>0.0168</v>
      </c>
      <c r="K125" s="98">
        <v>0.0086</v>
      </c>
      <c r="L125" s="98">
        <v>0.0091</v>
      </c>
      <c r="M125" s="98">
        <v>0.0149</v>
      </c>
      <c r="N125" s="93">
        <v>21193.0</v>
      </c>
      <c r="O125" s="93">
        <v>1151.0</v>
      </c>
      <c r="P125" s="99">
        <v>0.214</v>
      </c>
    </row>
    <row r="126">
      <c r="A126" s="93" t="s">
        <v>439</v>
      </c>
      <c r="B126" s="98">
        <v>0.0377</v>
      </c>
      <c r="C126" s="98">
        <v>0.0458</v>
      </c>
      <c r="D126" s="98">
        <v>0.0255</v>
      </c>
      <c r="E126" s="98">
        <v>0.0435</v>
      </c>
      <c r="F126" s="98">
        <v>0.0378</v>
      </c>
      <c r="G126" s="98">
        <v>0.0049</v>
      </c>
      <c r="H126" s="98">
        <v>0.0028</v>
      </c>
      <c r="I126" s="98">
        <v>0.03</v>
      </c>
      <c r="J126" s="98">
        <v>0.0213</v>
      </c>
      <c r="K126" s="98">
        <v>0.0148</v>
      </c>
      <c r="L126" s="98">
        <v>0.0017</v>
      </c>
      <c r="M126" s="98">
        <v>0.0171</v>
      </c>
      <c r="N126" s="93">
        <v>16376.0</v>
      </c>
      <c r="O126" s="93">
        <v>1814.0</v>
      </c>
      <c r="P126" s="99">
        <v>0.214</v>
      </c>
    </row>
    <row r="127">
      <c r="A127" s="93" t="s">
        <v>226</v>
      </c>
      <c r="B127" s="98">
        <v>0.0527</v>
      </c>
      <c r="C127" s="98">
        <v>0.0659</v>
      </c>
      <c r="D127" s="98">
        <v>0.0217</v>
      </c>
      <c r="E127" s="98">
        <v>0.0387</v>
      </c>
      <c r="F127" s="98">
        <v>0.0328</v>
      </c>
      <c r="G127" s="98">
        <v>0.0175</v>
      </c>
      <c r="H127" s="98">
        <v>0.0125</v>
      </c>
      <c r="I127" s="98">
        <v>0.0603</v>
      </c>
      <c r="J127" s="98">
        <v>0.0244</v>
      </c>
      <c r="K127" s="98">
        <v>0.0206</v>
      </c>
      <c r="L127" s="98">
        <v>0.0036</v>
      </c>
      <c r="M127" s="98">
        <v>0.0271</v>
      </c>
      <c r="N127" s="93">
        <v>510.0</v>
      </c>
      <c r="O127" s="93">
        <v>510.0</v>
      </c>
      <c r="P127" s="99">
        <v>0.213</v>
      </c>
    </row>
    <row r="128">
      <c r="A128" s="93" t="s">
        <v>157</v>
      </c>
      <c r="B128" s="98">
        <v>0.101</v>
      </c>
      <c r="C128" s="98">
        <v>0.0586</v>
      </c>
      <c r="D128" s="98">
        <v>1.0E-4</v>
      </c>
      <c r="E128" s="98">
        <v>0.0018</v>
      </c>
      <c r="F128" s="98">
        <v>0.0301</v>
      </c>
      <c r="G128" s="98">
        <v>0.0211</v>
      </c>
      <c r="H128" s="98">
        <v>0.0536</v>
      </c>
      <c r="I128" s="98">
        <v>0.0791</v>
      </c>
      <c r="J128" s="98">
        <v>0.0119</v>
      </c>
      <c r="K128" s="98">
        <v>0.0104</v>
      </c>
      <c r="L128" s="98">
        <v>0.0337</v>
      </c>
      <c r="M128" s="98">
        <v>0.0245</v>
      </c>
      <c r="N128" s="93">
        <v>9728.0</v>
      </c>
      <c r="O128" s="93">
        <v>1977.0</v>
      </c>
      <c r="P128" s="99">
        <v>0.213</v>
      </c>
    </row>
    <row r="129">
      <c r="A129" s="93" t="s">
        <v>288</v>
      </c>
      <c r="B129" s="98">
        <v>0.0423</v>
      </c>
      <c r="C129" s="98">
        <v>0.0495</v>
      </c>
      <c r="D129" s="98">
        <v>0.0226</v>
      </c>
      <c r="E129" s="98">
        <v>0.0418</v>
      </c>
      <c r="F129" s="98">
        <v>0.0275</v>
      </c>
      <c r="G129" s="98">
        <v>0.0071</v>
      </c>
      <c r="H129" s="98">
        <v>0.0056</v>
      </c>
      <c r="I129" s="98">
        <v>0.0408</v>
      </c>
      <c r="J129" s="98">
        <v>0.0228</v>
      </c>
      <c r="K129" s="98">
        <v>0.0122</v>
      </c>
      <c r="L129" s="98">
        <v>0.0017</v>
      </c>
      <c r="M129" s="98">
        <v>0.0244</v>
      </c>
      <c r="N129" s="93">
        <v>14749.0</v>
      </c>
      <c r="O129" s="93">
        <v>2296.0</v>
      </c>
      <c r="P129" s="99">
        <v>0.212</v>
      </c>
    </row>
    <row r="130">
      <c r="A130" s="93" t="s">
        <v>1602</v>
      </c>
      <c r="B130" s="98">
        <v>0.0233</v>
      </c>
      <c r="C130" s="98">
        <v>0.0386</v>
      </c>
      <c r="D130" s="98">
        <v>0.0103</v>
      </c>
      <c r="E130" s="98">
        <v>0.0349</v>
      </c>
      <c r="F130" s="98">
        <v>0.0206</v>
      </c>
      <c r="G130" s="98">
        <v>0.0072</v>
      </c>
      <c r="H130" s="98">
        <v>0.0072</v>
      </c>
      <c r="I130" s="98">
        <v>0.0384</v>
      </c>
      <c r="J130" s="98">
        <v>0.013</v>
      </c>
      <c r="K130" s="98">
        <v>0.0118</v>
      </c>
      <c r="L130" s="98">
        <v>0.0038</v>
      </c>
      <c r="M130" s="98">
        <v>0.0128</v>
      </c>
      <c r="N130" s="93">
        <v>10945.0</v>
      </c>
      <c r="O130" s="93">
        <v>327.0</v>
      </c>
      <c r="P130" s="99">
        <v>0.212</v>
      </c>
    </row>
    <row r="131">
      <c r="A131" s="93" t="s">
        <v>1603</v>
      </c>
      <c r="B131" s="98">
        <v>0.0589</v>
      </c>
      <c r="C131" s="98">
        <v>0.0789</v>
      </c>
      <c r="D131" s="98">
        <v>0.022</v>
      </c>
      <c r="E131" s="98">
        <v>0.0445</v>
      </c>
      <c r="F131" s="98">
        <v>0.0381</v>
      </c>
      <c r="G131" s="98">
        <v>0.0097</v>
      </c>
      <c r="H131" s="98">
        <v>0.0094</v>
      </c>
      <c r="I131" s="98">
        <v>0.0462</v>
      </c>
      <c r="J131" s="98">
        <v>0.0951</v>
      </c>
      <c r="K131" s="98">
        <v>0.0197</v>
      </c>
      <c r="L131" s="98">
        <v>0.0029</v>
      </c>
      <c r="M131" s="98">
        <v>0.0381</v>
      </c>
      <c r="N131" s="93">
        <v>163.0</v>
      </c>
      <c r="O131" s="93">
        <v>163.0</v>
      </c>
      <c r="P131" s="99">
        <v>0.211</v>
      </c>
    </row>
    <row r="132">
      <c r="A132" s="93" t="s">
        <v>452</v>
      </c>
      <c r="B132" s="98">
        <v>0.0616</v>
      </c>
      <c r="C132" s="98">
        <v>0.0668</v>
      </c>
      <c r="D132" s="98">
        <v>0.0307</v>
      </c>
      <c r="E132" s="98">
        <v>0.0543</v>
      </c>
      <c r="F132" s="98">
        <v>0.0396</v>
      </c>
      <c r="G132" s="98">
        <v>0.0138</v>
      </c>
      <c r="H132" s="98">
        <v>0.0293</v>
      </c>
      <c r="I132" s="98">
        <v>0.1099</v>
      </c>
      <c r="J132" s="98">
        <v>0.0241</v>
      </c>
      <c r="K132" s="98">
        <v>0.0121</v>
      </c>
      <c r="L132" s="98">
        <v>0.0111</v>
      </c>
      <c r="M132" s="98">
        <v>0.0284</v>
      </c>
      <c r="N132" s="93">
        <v>516.0</v>
      </c>
      <c r="O132" s="93">
        <v>516.0</v>
      </c>
      <c r="P132" s="99">
        <v>0.21</v>
      </c>
    </row>
    <row r="133">
      <c r="A133" s="93" t="s">
        <v>346</v>
      </c>
      <c r="B133" s="98">
        <v>0.0668</v>
      </c>
      <c r="C133" s="98">
        <v>0.0611</v>
      </c>
      <c r="D133" s="98">
        <v>0.0162</v>
      </c>
      <c r="E133" s="98">
        <v>0.0338</v>
      </c>
      <c r="F133" s="98">
        <v>0.0352</v>
      </c>
      <c r="G133" s="98">
        <v>0.013</v>
      </c>
      <c r="H133" s="98">
        <v>0.0297</v>
      </c>
      <c r="I133" s="98">
        <v>0.0791</v>
      </c>
      <c r="J133" s="98">
        <v>0.0311</v>
      </c>
      <c r="K133" s="98">
        <v>0.014</v>
      </c>
      <c r="L133" s="98">
        <v>0.0107</v>
      </c>
      <c r="M133" s="98">
        <v>0.0195</v>
      </c>
      <c r="N133" s="93">
        <v>10303.0</v>
      </c>
      <c r="O133" s="93">
        <v>5107.0</v>
      </c>
      <c r="P133" s="99">
        <v>0.21</v>
      </c>
    </row>
    <row r="134">
      <c r="A134" s="93" t="s">
        <v>284</v>
      </c>
      <c r="B134" s="98">
        <v>0.0369</v>
      </c>
      <c r="C134" s="98">
        <v>0.044</v>
      </c>
      <c r="D134" s="98">
        <v>0.0086</v>
      </c>
      <c r="E134" s="98">
        <v>0.0283</v>
      </c>
      <c r="F134" s="98">
        <v>0.0414</v>
      </c>
      <c r="G134" s="98">
        <v>0.0073</v>
      </c>
      <c r="H134" s="98">
        <v>0.002</v>
      </c>
      <c r="I134" s="98">
        <v>0.0332</v>
      </c>
      <c r="J134" s="98">
        <v>0.0682</v>
      </c>
      <c r="K134" s="98">
        <v>0.0177</v>
      </c>
      <c r="L134" s="98">
        <v>0.0013</v>
      </c>
      <c r="M134" s="98">
        <v>0.0294</v>
      </c>
      <c r="N134" s="93">
        <v>22433.0</v>
      </c>
      <c r="O134" s="93">
        <v>464.0</v>
      </c>
      <c r="P134" s="99">
        <v>0.21</v>
      </c>
    </row>
    <row r="135">
      <c r="A135" s="93" t="s">
        <v>510</v>
      </c>
      <c r="B135" s="98">
        <v>0.0996</v>
      </c>
      <c r="C135" s="98">
        <v>0.086</v>
      </c>
      <c r="D135" s="98">
        <v>3.0E-4</v>
      </c>
      <c r="E135" s="98">
        <v>7.0E-4</v>
      </c>
      <c r="F135" s="98">
        <v>0.0303</v>
      </c>
      <c r="G135" s="98">
        <v>0.0456</v>
      </c>
      <c r="H135" s="98">
        <v>0.0773</v>
      </c>
      <c r="I135" s="98">
        <v>0.1502</v>
      </c>
      <c r="J135" s="98">
        <v>0.0146</v>
      </c>
      <c r="K135" s="98">
        <v>0.0185</v>
      </c>
      <c r="L135" s="98">
        <v>0.019</v>
      </c>
      <c r="M135" s="98">
        <v>0.0257</v>
      </c>
      <c r="N135" s="93">
        <v>23044.0</v>
      </c>
      <c r="O135" s="93">
        <v>5334.0</v>
      </c>
      <c r="P135" s="99">
        <v>0.21</v>
      </c>
    </row>
    <row r="136">
      <c r="A136" s="93" t="s">
        <v>95</v>
      </c>
      <c r="B136" s="98">
        <v>0.0547</v>
      </c>
      <c r="C136" s="98">
        <v>0.0627</v>
      </c>
      <c r="D136" s="98">
        <v>0.0186</v>
      </c>
      <c r="E136" s="98">
        <v>0.0393</v>
      </c>
      <c r="F136" s="98">
        <v>0.0292</v>
      </c>
      <c r="G136" s="98">
        <v>0.0086</v>
      </c>
      <c r="H136" s="98">
        <v>0.0144</v>
      </c>
      <c r="I136" s="98">
        <v>0.0599</v>
      </c>
      <c r="J136" s="98">
        <v>0.0296</v>
      </c>
      <c r="K136" s="98">
        <v>0.01</v>
      </c>
      <c r="L136" s="98">
        <v>0.0039</v>
      </c>
      <c r="M136" s="98">
        <v>0.0187</v>
      </c>
      <c r="N136" s="93">
        <v>21784.0</v>
      </c>
      <c r="O136" s="93">
        <v>5082.0</v>
      </c>
      <c r="P136" s="99">
        <v>0.21</v>
      </c>
    </row>
    <row r="137">
      <c r="A137" s="93" t="s">
        <v>298</v>
      </c>
      <c r="B137" s="98">
        <v>0.0624</v>
      </c>
      <c r="C137" s="98">
        <v>0.0721</v>
      </c>
      <c r="D137" s="98">
        <v>0.0157</v>
      </c>
      <c r="E137" s="98">
        <v>0.0274</v>
      </c>
      <c r="F137" s="98">
        <v>0.0563</v>
      </c>
      <c r="G137" s="98">
        <v>0.0081</v>
      </c>
      <c r="H137" s="98">
        <v>0.0054</v>
      </c>
      <c r="I137" s="98">
        <v>0.0403</v>
      </c>
      <c r="J137" s="98">
        <v>0.1116</v>
      </c>
      <c r="K137" s="98">
        <v>0.0172</v>
      </c>
      <c r="L137" s="98">
        <v>0.0044</v>
      </c>
      <c r="M137" s="98">
        <v>0.0398</v>
      </c>
      <c r="N137" s="93">
        <v>31820.0</v>
      </c>
      <c r="O137" s="93">
        <v>6292.0</v>
      </c>
      <c r="P137" s="99">
        <v>0.21</v>
      </c>
    </row>
    <row r="138">
      <c r="A138" s="93" t="s">
        <v>124</v>
      </c>
      <c r="B138" s="98">
        <v>0.0694</v>
      </c>
      <c r="C138" s="98">
        <v>0.0891</v>
      </c>
      <c r="D138" s="98">
        <v>0.0055</v>
      </c>
      <c r="E138" s="98">
        <v>0.02</v>
      </c>
      <c r="F138" s="98">
        <v>0.0387</v>
      </c>
      <c r="G138" s="98">
        <v>0.0122</v>
      </c>
      <c r="H138" s="98">
        <v>0.0109</v>
      </c>
      <c r="I138" s="98">
        <v>0.0688</v>
      </c>
      <c r="J138" s="98">
        <v>0.0852</v>
      </c>
      <c r="K138" s="98">
        <v>0.0215</v>
      </c>
      <c r="L138" s="98">
        <v>0.0084</v>
      </c>
      <c r="M138" s="98">
        <v>0.0467</v>
      </c>
      <c r="N138" s="93">
        <v>14522.0</v>
      </c>
      <c r="O138" s="93">
        <v>1775.0</v>
      </c>
      <c r="P138" s="99">
        <v>0.209</v>
      </c>
    </row>
    <row r="139">
      <c r="A139" s="93" t="s">
        <v>469</v>
      </c>
      <c r="B139" s="98">
        <v>0.0474</v>
      </c>
      <c r="C139" s="98">
        <v>0.0677</v>
      </c>
      <c r="D139" s="98">
        <v>0.0226</v>
      </c>
      <c r="E139" s="98">
        <v>0.0505</v>
      </c>
      <c r="F139" s="98">
        <v>0.0192</v>
      </c>
      <c r="G139" s="98">
        <v>0.0053</v>
      </c>
      <c r="H139" s="98">
        <v>0.0039</v>
      </c>
      <c r="I139" s="98">
        <v>0.0485</v>
      </c>
      <c r="J139" s="98">
        <v>0.0645</v>
      </c>
      <c r="K139" s="98">
        <v>0.0174</v>
      </c>
      <c r="L139" s="98">
        <v>0.0041</v>
      </c>
      <c r="M139" s="98">
        <v>0.0313</v>
      </c>
      <c r="N139" s="93">
        <v>2454.0</v>
      </c>
      <c r="O139" s="93">
        <v>1006.0</v>
      </c>
      <c r="P139" s="99">
        <v>0.209</v>
      </c>
    </row>
    <row r="140">
      <c r="A140" s="93" t="s">
        <v>402</v>
      </c>
      <c r="B140" s="98">
        <v>0.0706</v>
      </c>
      <c r="C140" s="98">
        <v>0.0625</v>
      </c>
      <c r="D140" s="98">
        <v>0.0153</v>
      </c>
      <c r="E140" s="98">
        <v>0.0279</v>
      </c>
      <c r="F140" s="98">
        <v>0.0199</v>
      </c>
      <c r="G140" s="98">
        <v>0.0044</v>
      </c>
      <c r="H140" s="98">
        <v>0.0235</v>
      </c>
      <c r="I140" s="98">
        <v>0.0824</v>
      </c>
      <c r="J140" s="98">
        <v>0.0106</v>
      </c>
      <c r="K140" s="98">
        <v>0.0064</v>
      </c>
      <c r="L140" s="98">
        <v>0.0256</v>
      </c>
      <c r="M140" s="98">
        <v>0.0172</v>
      </c>
      <c r="N140" s="93">
        <v>32400.0</v>
      </c>
      <c r="O140" s="93">
        <v>6518.0</v>
      </c>
      <c r="P140" s="99">
        <v>0.209</v>
      </c>
    </row>
    <row r="141">
      <c r="A141" s="93" t="s">
        <v>183</v>
      </c>
      <c r="B141" s="98">
        <v>0.0574</v>
      </c>
      <c r="C141" s="98">
        <v>0.0663</v>
      </c>
      <c r="D141" s="98">
        <v>0.0203</v>
      </c>
      <c r="E141" s="98">
        <v>0.0362</v>
      </c>
      <c r="F141" s="98">
        <v>0.0414</v>
      </c>
      <c r="G141" s="98">
        <v>0.011</v>
      </c>
      <c r="H141" s="98">
        <v>0.0126</v>
      </c>
      <c r="I141" s="98">
        <v>0.0535</v>
      </c>
      <c r="J141" s="98">
        <v>0.0495</v>
      </c>
      <c r="K141" s="98">
        <v>0.0184</v>
      </c>
      <c r="L141" s="98">
        <v>0.0097</v>
      </c>
      <c r="M141" s="98">
        <v>0.0246</v>
      </c>
      <c r="N141" s="93">
        <v>7648.0</v>
      </c>
      <c r="O141" s="93">
        <v>4858.0</v>
      </c>
      <c r="P141" s="99">
        <v>0.208</v>
      </c>
    </row>
    <row r="142">
      <c r="A142" s="93" t="s">
        <v>191</v>
      </c>
      <c r="B142" s="98">
        <v>0.0614</v>
      </c>
      <c r="C142" s="98">
        <v>0.0509</v>
      </c>
      <c r="D142" s="98">
        <v>0.0207</v>
      </c>
      <c r="E142" s="98">
        <v>0.0363</v>
      </c>
      <c r="F142" s="98">
        <v>0.0307</v>
      </c>
      <c r="G142" s="98">
        <v>0.0104</v>
      </c>
      <c r="H142" s="98">
        <v>0.0233</v>
      </c>
      <c r="I142" s="98">
        <v>0.0841</v>
      </c>
      <c r="J142" s="98">
        <v>0.0396</v>
      </c>
      <c r="K142" s="98">
        <v>0.0144</v>
      </c>
      <c r="L142" s="98">
        <v>0.0103</v>
      </c>
      <c r="M142" s="98">
        <v>0.0302</v>
      </c>
      <c r="N142" s="93">
        <v>12607.0</v>
      </c>
      <c r="O142" s="93">
        <v>4106.0</v>
      </c>
      <c r="P142" s="99">
        <v>0.208</v>
      </c>
    </row>
    <row r="143">
      <c r="A143" s="93" t="s">
        <v>440</v>
      </c>
      <c r="B143" s="98">
        <v>0.0704</v>
      </c>
      <c r="C143" s="98">
        <v>0.0788</v>
      </c>
      <c r="D143" s="98">
        <v>0.0108</v>
      </c>
      <c r="E143" s="98">
        <v>0.0218</v>
      </c>
      <c r="F143" s="98">
        <v>0.0354</v>
      </c>
      <c r="G143" s="98">
        <v>0.0082</v>
      </c>
      <c r="H143" s="98">
        <v>0.0197</v>
      </c>
      <c r="I143" s="98">
        <v>0.0787</v>
      </c>
      <c r="J143" s="98">
        <v>0.0283</v>
      </c>
      <c r="K143" s="98">
        <v>0.0134</v>
      </c>
      <c r="L143" s="98">
        <v>0.0086</v>
      </c>
      <c r="M143" s="98">
        <v>0.0268</v>
      </c>
      <c r="N143" s="93">
        <v>24078.0</v>
      </c>
      <c r="O143" s="93">
        <v>5567.0</v>
      </c>
      <c r="P143" s="99">
        <v>0.208</v>
      </c>
    </row>
    <row r="144">
      <c r="A144" s="93" t="s">
        <v>228</v>
      </c>
      <c r="B144" s="98">
        <v>0.0693</v>
      </c>
      <c r="C144" s="98">
        <v>0.0828</v>
      </c>
      <c r="D144" s="98">
        <v>0.0102</v>
      </c>
      <c r="E144" s="98">
        <v>0.0271</v>
      </c>
      <c r="F144" s="98">
        <v>0.0304</v>
      </c>
      <c r="G144" s="98">
        <v>0.0088</v>
      </c>
      <c r="H144" s="98">
        <v>0.0101</v>
      </c>
      <c r="I144" s="98">
        <v>0.0327</v>
      </c>
      <c r="J144" s="98">
        <v>0.099</v>
      </c>
      <c r="K144" s="98">
        <v>0.0215</v>
      </c>
      <c r="L144" s="98">
        <v>0.0027</v>
      </c>
      <c r="M144" s="98">
        <v>0.0375</v>
      </c>
      <c r="N144" s="93">
        <v>2729.0</v>
      </c>
      <c r="O144" s="93">
        <v>2729.0</v>
      </c>
      <c r="P144" s="99">
        <v>0.208</v>
      </c>
    </row>
    <row r="145">
      <c r="A145" s="93" t="s">
        <v>385</v>
      </c>
      <c r="B145" s="98">
        <v>0.0852</v>
      </c>
      <c r="C145" s="98">
        <v>0.0877</v>
      </c>
      <c r="D145" s="98">
        <v>0.0077</v>
      </c>
      <c r="E145" s="98">
        <v>0.0089</v>
      </c>
      <c r="F145" s="98">
        <v>0.0403</v>
      </c>
      <c r="G145" s="98">
        <v>0.0112</v>
      </c>
      <c r="H145" s="98">
        <v>0.0331</v>
      </c>
      <c r="I145" s="98">
        <v>0.1225</v>
      </c>
      <c r="J145" s="98">
        <v>0.0482</v>
      </c>
      <c r="K145" s="98">
        <v>0.0059</v>
      </c>
      <c r="L145" s="98">
        <v>0.0229</v>
      </c>
      <c r="M145" s="98">
        <v>0.0264</v>
      </c>
      <c r="N145" s="93">
        <v>27282.0</v>
      </c>
      <c r="O145" s="93">
        <v>4326.0</v>
      </c>
      <c r="P145" s="99">
        <v>0.208</v>
      </c>
    </row>
    <row r="146">
      <c r="A146" s="93" t="s">
        <v>397</v>
      </c>
      <c r="B146" s="98">
        <v>0.0882</v>
      </c>
      <c r="C146" s="98">
        <v>0.0872</v>
      </c>
      <c r="D146" s="98">
        <v>0.0066</v>
      </c>
      <c r="E146" s="98">
        <v>0.0108</v>
      </c>
      <c r="F146" s="98">
        <v>0.0326</v>
      </c>
      <c r="G146" s="98">
        <v>0.0071</v>
      </c>
      <c r="H146" s="98">
        <v>0.0024</v>
      </c>
      <c r="I146" s="98">
        <v>0.0307</v>
      </c>
      <c r="J146" s="98">
        <v>0.0932</v>
      </c>
      <c r="K146" s="98">
        <v>0.0092</v>
      </c>
      <c r="L146" s="98">
        <v>6.0E-4</v>
      </c>
      <c r="M146" s="98">
        <v>0.0289</v>
      </c>
      <c r="N146" s="93">
        <v>27422.0</v>
      </c>
      <c r="O146" s="93">
        <v>3687.0</v>
      </c>
      <c r="P146" s="99">
        <v>0.208</v>
      </c>
    </row>
    <row r="147">
      <c r="A147" s="93" t="s">
        <v>211</v>
      </c>
      <c r="B147" s="98">
        <v>0.0486</v>
      </c>
      <c r="C147" s="98">
        <v>0.0501</v>
      </c>
      <c r="D147" s="98">
        <v>0.0297</v>
      </c>
      <c r="E147" s="98">
        <v>0.051</v>
      </c>
      <c r="F147" s="98">
        <v>0.0378</v>
      </c>
      <c r="G147" s="98">
        <v>0.0062</v>
      </c>
      <c r="H147" s="98">
        <v>0.0092</v>
      </c>
      <c r="I147" s="98">
        <v>0.0539</v>
      </c>
      <c r="J147" s="98">
        <v>0.023</v>
      </c>
      <c r="K147" s="98">
        <v>0.009</v>
      </c>
      <c r="L147" s="98">
        <v>0.002</v>
      </c>
      <c r="M147" s="98">
        <v>0.025</v>
      </c>
      <c r="N147" s="93">
        <v>13466.0</v>
      </c>
      <c r="O147" s="93">
        <v>5447.0</v>
      </c>
      <c r="P147" s="99">
        <v>0.207</v>
      </c>
    </row>
    <row r="148">
      <c r="A148" s="93" t="s">
        <v>126</v>
      </c>
      <c r="B148" s="98">
        <v>0.0584</v>
      </c>
      <c r="C148" s="98">
        <v>0.0813</v>
      </c>
      <c r="D148" s="98">
        <v>0.0057</v>
      </c>
      <c r="E148" s="98">
        <v>0.0096</v>
      </c>
      <c r="F148" s="98">
        <v>0.0274</v>
      </c>
      <c r="G148" s="98">
        <v>0.0094</v>
      </c>
      <c r="H148" s="98">
        <v>0.0335</v>
      </c>
      <c r="I148" s="98">
        <v>0.0685</v>
      </c>
      <c r="J148" s="98">
        <v>0.0177</v>
      </c>
      <c r="K148" s="98">
        <v>0.0087</v>
      </c>
      <c r="L148" s="98">
        <v>0.0062</v>
      </c>
      <c r="M148" s="98">
        <v>0.0221</v>
      </c>
      <c r="N148" s="93">
        <v>2670.0</v>
      </c>
      <c r="O148" s="93">
        <v>302.0</v>
      </c>
      <c r="P148" s="99">
        <v>0.207</v>
      </c>
    </row>
    <row r="149">
      <c r="A149" s="93" t="s">
        <v>304</v>
      </c>
      <c r="B149" s="98">
        <v>0.0803</v>
      </c>
      <c r="C149" s="98">
        <v>0.0763</v>
      </c>
      <c r="D149" s="98">
        <v>0.0123</v>
      </c>
      <c r="E149" s="98">
        <v>0.0291</v>
      </c>
      <c r="F149" s="98">
        <v>0.0462</v>
      </c>
      <c r="G149" s="98">
        <v>0.013</v>
      </c>
      <c r="H149" s="98">
        <v>0.0274</v>
      </c>
      <c r="I149" s="98">
        <v>0.049</v>
      </c>
      <c r="J149" s="98">
        <v>0.0139</v>
      </c>
      <c r="K149" s="98">
        <v>0.0087</v>
      </c>
      <c r="L149" s="98">
        <v>0.0026</v>
      </c>
      <c r="M149" s="98">
        <v>0.0188</v>
      </c>
      <c r="N149" s="93">
        <v>8773.0</v>
      </c>
      <c r="O149" s="93">
        <v>3252.0</v>
      </c>
      <c r="P149" s="99">
        <v>0.207</v>
      </c>
    </row>
    <row r="150">
      <c r="A150" s="93" t="s">
        <v>66</v>
      </c>
      <c r="B150" s="98">
        <v>0.0555</v>
      </c>
      <c r="C150" s="98">
        <v>0.0603</v>
      </c>
      <c r="D150" s="98">
        <v>0.0232</v>
      </c>
      <c r="E150" s="98">
        <v>0.0439</v>
      </c>
      <c r="F150" s="98">
        <v>0.0309</v>
      </c>
      <c r="G150" s="98">
        <v>0.0101</v>
      </c>
      <c r="H150" s="98">
        <v>0.0286</v>
      </c>
      <c r="I150" s="98">
        <v>0.0781</v>
      </c>
      <c r="J150" s="98">
        <v>0.0211</v>
      </c>
      <c r="K150" s="98">
        <v>0.0107</v>
      </c>
      <c r="L150" s="98">
        <v>0.0054</v>
      </c>
      <c r="M150" s="98">
        <v>0.0188</v>
      </c>
      <c r="N150" s="93">
        <v>21351.0</v>
      </c>
      <c r="O150" s="93">
        <v>4721.0</v>
      </c>
      <c r="P150" s="99">
        <v>0.207</v>
      </c>
    </row>
    <row r="151">
      <c r="A151" s="93" t="s">
        <v>185</v>
      </c>
      <c r="B151" s="98">
        <v>0.0935</v>
      </c>
      <c r="C151" s="98">
        <v>0.0718</v>
      </c>
      <c r="D151" s="98">
        <v>0.001</v>
      </c>
      <c r="E151" s="98">
        <v>0.0024</v>
      </c>
      <c r="F151" s="98">
        <v>0.0422</v>
      </c>
      <c r="G151" s="98">
        <v>0.0242</v>
      </c>
      <c r="H151" s="98">
        <v>0.0249</v>
      </c>
      <c r="I151" s="98">
        <v>0.0786</v>
      </c>
      <c r="J151" s="98">
        <v>0.0301</v>
      </c>
      <c r="K151" s="98">
        <v>0.0154</v>
      </c>
      <c r="L151" s="98">
        <v>0.0096</v>
      </c>
      <c r="M151" s="98">
        <v>0.028</v>
      </c>
      <c r="N151" s="93">
        <v>17935.0</v>
      </c>
      <c r="O151" s="93">
        <v>3031.0</v>
      </c>
      <c r="P151" s="99">
        <v>0.206</v>
      </c>
    </row>
    <row r="152">
      <c r="A152" s="93" t="s">
        <v>237</v>
      </c>
      <c r="B152" s="98">
        <v>0.0463</v>
      </c>
      <c r="C152" s="98">
        <v>0.0542</v>
      </c>
      <c r="D152" s="98">
        <v>0.0238</v>
      </c>
      <c r="E152" s="98">
        <v>0.0446</v>
      </c>
      <c r="F152" s="98">
        <v>0.0715</v>
      </c>
      <c r="G152" s="98">
        <v>0.0088</v>
      </c>
      <c r="H152" s="98">
        <v>0.0095</v>
      </c>
      <c r="I152" s="98">
        <v>0.0624</v>
      </c>
      <c r="J152" s="98">
        <v>0.0309</v>
      </c>
      <c r="K152" s="98">
        <v>0.0095</v>
      </c>
      <c r="L152" s="98">
        <v>0.0042</v>
      </c>
      <c r="M152" s="98">
        <v>0.0193</v>
      </c>
      <c r="N152" s="93">
        <v>18982.0</v>
      </c>
      <c r="O152" s="93">
        <v>4892.0</v>
      </c>
      <c r="P152" s="99">
        <v>0.206</v>
      </c>
    </row>
    <row r="153">
      <c r="A153" s="93" t="s">
        <v>1604</v>
      </c>
      <c r="B153" s="98">
        <v>0.0564</v>
      </c>
      <c r="C153" s="98">
        <v>0.0666</v>
      </c>
      <c r="D153" s="98">
        <v>0.0298</v>
      </c>
      <c r="E153" s="98">
        <v>0.0484</v>
      </c>
      <c r="F153" s="98">
        <v>0.0334</v>
      </c>
      <c r="G153" s="98">
        <v>0.0116</v>
      </c>
      <c r="H153" s="98">
        <v>0.0158</v>
      </c>
      <c r="I153" s="98">
        <v>0.0539</v>
      </c>
      <c r="J153" s="98">
        <v>0.0567</v>
      </c>
      <c r="K153" s="98">
        <v>0.0178</v>
      </c>
      <c r="L153" s="98">
        <v>0.0079</v>
      </c>
      <c r="M153" s="98">
        <v>0.0361</v>
      </c>
      <c r="N153" s="93">
        <v>174.0</v>
      </c>
      <c r="O153" s="93">
        <v>174.0</v>
      </c>
      <c r="P153" s="99">
        <v>0.205</v>
      </c>
    </row>
    <row r="154">
      <c r="A154" s="93" t="s">
        <v>1605</v>
      </c>
      <c r="B154" s="98">
        <v>0.0575</v>
      </c>
      <c r="C154" s="98">
        <v>0.0597</v>
      </c>
      <c r="D154" s="98">
        <v>0.0121</v>
      </c>
      <c r="E154" s="98">
        <v>0.0254</v>
      </c>
      <c r="F154" s="98">
        <v>0.024</v>
      </c>
      <c r="G154" s="98">
        <v>0.0037</v>
      </c>
      <c r="H154" s="98">
        <v>0.0067</v>
      </c>
      <c r="I154" s="98">
        <v>0.0347</v>
      </c>
      <c r="J154" s="98">
        <v>0.0339</v>
      </c>
      <c r="K154" s="98">
        <v>0.0147</v>
      </c>
      <c r="L154" s="98">
        <v>0.0026</v>
      </c>
      <c r="M154" s="98">
        <v>0.0196</v>
      </c>
      <c r="N154" s="93">
        <v>11825.0</v>
      </c>
      <c r="O154" s="93">
        <v>2322.0</v>
      </c>
      <c r="P154" s="99">
        <v>0.205</v>
      </c>
    </row>
    <row r="155">
      <c r="A155" s="93" t="s">
        <v>388</v>
      </c>
      <c r="B155" s="98">
        <v>0.0419</v>
      </c>
      <c r="C155" s="98">
        <v>0.0474</v>
      </c>
      <c r="D155" s="98">
        <v>0.0242</v>
      </c>
      <c r="E155" s="98">
        <v>0.0445</v>
      </c>
      <c r="F155" s="98">
        <v>0.0376</v>
      </c>
      <c r="G155" s="98">
        <v>0.007</v>
      </c>
      <c r="H155" s="98">
        <v>0.0068</v>
      </c>
      <c r="I155" s="98">
        <v>0.0498</v>
      </c>
      <c r="J155" s="98">
        <v>0.0741</v>
      </c>
      <c r="K155" s="98">
        <v>0.0197</v>
      </c>
      <c r="L155" s="98">
        <v>0.0042</v>
      </c>
      <c r="M155" s="98">
        <v>0.0321</v>
      </c>
      <c r="N155" s="93">
        <v>19472.0</v>
      </c>
      <c r="O155" s="93">
        <v>3559.0</v>
      </c>
      <c r="P155" s="99">
        <v>0.204</v>
      </c>
    </row>
    <row r="156">
      <c r="A156" s="93" t="s">
        <v>599</v>
      </c>
      <c r="B156" s="98">
        <v>0.0588</v>
      </c>
      <c r="C156" s="98">
        <v>0.0812</v>
      </c>
      <c r="D156" s="98">
        <v>0.0165</v>
      </c>
      <c r="E156" s="98">
        <v>0.0283</v>
      </c>
      <c r="F156" s="98">
        <v>0.0394</v>
      </c>
      <c r="G156" s="98">
        <v>0.0156</v>
      </c>
      <c r="H156" s="98">
        <v>0.0144</v>
      </c>
      <c r="I156" s="98">
        <v>0.0454</v>
      </c>
      <c r="J156" s="98">
        <v>0.0531</v>
      </c>
      <c r="K156" s="98">
        <v>0.0179</v>
      </c>
      <c r="L156" s="98">
        <v>0.0054</v>
      </c>
      <c r="M156" s="98">
        <v>0.0326</v>
      </c>
      <c r="N156" s="93">
        <v>161.0</v>
      </c>
      <c r="O156" s="93">
        <v>161.0</v>
      </c>
      <c r="P156" s="99">
        <v>0.204</v>
      </c>
    </row>
    <row r="157">
      <c r="A157" s="93" t="s">
        <v>243</v>
      </c>
      <c r="B157" s="98">
        <v>0.0495</v>
      </c>
      <c r="C157" s="98">
        <v>0.0585</v>
      </c>
      <c r="D157" s="98">
        <v>0.0205</v>
      </c>
      <c r="E157" s="98">
        <v>0.0381</v>
      </c>
      <c r="F157" s="98">
        <v>0.0287</v>
      </c>
      <c r="G157" s="98">
        <v>0.0118</v>
      </c>
      <c r="H157" s="98">
        <v>0.0062</v>
      </c>
      <c r="I157" s="98">
        <v>0.0329</v>
      </c>
      <c r="J157" s="98">
        <v>0.042</v>
      </c>
      <c r="K157" s="98">
        <v>0.0139</v>
      </c>
      <c r="L157" s="98">
        <v>0.0025</v>
      </c>
      <c r="M157" s="98">
        <v>0.0233</v>
      </c>
      <c r="N157" s="93">
        <v>16615.0</v>
      </c>
      <c r="O157" s="93">
        <v>4785.0</v>
      </c>
      <c r="P157" s="99">
        <v>0.204</v>
      </c>
    </row>
    <row r="158">
      <c r="A158" s="93" t="s">
        <v>586</v>
      </c>
      <c r="B158" s="98">
        <v>0.0446</v>
      </c>
      <c r="C158" s="98">
        <v>0.0478</v>
      </c>
      <c r="D158" s="98">
        <v>0.0383</v>
      </c>
      <c r="E158" s="98">
        <v>0.0508</v>
      </c>
      <c r="F158" s="98">
        <v>0.0357</v>
      </c>
      <c r="G158" s="98">
        <v>0.0038</v>
      </c>
      <c r="H158" s="98">
        <v>0.0021</v>
      </c>
      <c r="I158" s="98">
        <v>0.0302</v>
      </c>
      <c r="J158" s="98">
        <v>0.0277</v>
      </c>
      <c r="K158" s="98">
        <v>0.0084</v>
      </c>
      <c r="L158" s="98">
        <v>0.0019</v>
      </c>
      <c r="M158" s="98">
        <v>0.0188</v>
      </c>
      <c r="N158" s="93">
        <v>26261.0</v>
      </c>
      <c r="O158" s="93">
        <v>5206.0</v>
      </c>
      <c r="P158" s="99">
        <v>0.204</v>
      </c>
    </row>
    <row r="159">
      <c r="A159" s="93" t="s">
        <v>220</v>
      </c>
      <c r="B159" s="98">
        <v>0.0907</v>
      </c>
      <c r="C159" s="98">
        <v>0.0817</v>
      </c>
      <c r="D159" s="98">
        <v>0.0072</v>
      </c>
      <c r="E159" s="98">
        <v>0.0172</v>
      </c>
      <c r="F159" s="98">
        <v>0.0282</v>
      </c>
      <c r="G159" s="98">
        <v>0.0093</v>
      </c>
      <c r="H159" s="98">
        <v>0.0286</v>
      </c>
      <c r="I159" s="98">
        <v>0.0527</v>
      </c>
      <c r="J159" s="98">
        <v>0.0206</v>
      </c>
      <c r="K159" s="98">
        <v>0.0158</v>
      </c>
      <c r="L159" s="98">
        <v>0.0091</v>
      </c>
      <c r="M159" s="98">
        <v>0.0167</v>
      </c>
      <c r="N159" s="93">
        <v>8145.0</v>
      </c>
      <c r="O159" s="93">
        <v>4811.0</v>
      </c>
      <c r="P159" s="99">
        <v>0.203</v>
      </c>
    </row>
    <row r="160">
      <c r="A160" s="93" t="s">
        <v>384</v>
      </c>
      <c r="B160" s="98">
        <v>0.0695</v>
      </c>
      <c r="C160" s="98">
        <v>0.0867</v>
      </c>
      <c r="D160" s="98">
        <v>0.0092</v>
      </c>
      <c r="E160" s="98">
        <v>0.0194</v>
      </c>
      <c r="F160" s="98">
        <v>0.0392</v>
      </c>
      <c r="G160" s="98">
        <v>0.0148</v>
      </c>
      <c r="H160" s="98">
        <v>0.0208</v>
      </c>
      <c r="I160" s="98">
        <v>0.0715</v>
      </c>
      <c r="J160" s="98">
        <v>0.0768</v>
      </c>
      <c r="K160" s="98">
        <v>0.0246</v>
      </c>
      <c r="L160" s="98">
        <v>0.0058</v>
      </c>
      <c r="M160" s="98">
        <v>0.0468</v>
      </c>
      <c r="N160" s="93">
        <v>1444.0</v>
      </c>
      <c r="O160" s="93">
        <v>1444.0</v>
      </c>
      <c r="P160" s="99">
        <v>0.202</v>
      </c>
    </row>
    <row r="161">
      <c r="A161" s="93" t="s">
        <v>404</v>
      </c>
      <c r="B161" s="98">
        <v>0.0951</v>
      </c>
      <c r="C161" s="98">
        <v>0.0732</v>
      </c>
      <c r="D161" s="98">
        <v>2.0E-4</v>
      </c>
      <c r="E161" s="98">
        <v>5.0E-4</v>
      </c>
      <c r="F161" s="98">
        <v>0.044</v>
      </c>
      <c r="G161" s="98">
        <v>0.0108</v>
      </c>
      <c r="H161" s="98">
        <v>0.0516</v>
      </c>
      <c r="I161" s="98">
        <v>0.1242</v>
      </c>
      <c r="J161" s="98">
        <v>0.0109</v>
      </c>
      <c r="K161" s="98">
        <v>0.0072</v>
      </c>
      <c r="L161" s="98">
        <v>0.0156</v>
      </c>
      <c r="M161" s="98">
        <v>0.0236</v>
      </c>
      <c r="N161" s="93">
        <v>19913.0</v>
      </c>
      <c r="O161" s="93">
        <v>4764.0</v>
      </c>
      <c r="P161" s="99">
        <v>0.202</v>
      </c>
    </row>
    <row r="162">
      <c r="A162" s="93" t="s">
        <v>491</v>
      </c>
      <c r="B162" s="98">
        <v>0.049</v>
      </c>
      <c r="C162" s="98">
        <v>0.0481</v>
      </c>
      <c r="D162" s="98">
        <v>0.0341</v>
      </c>
      <c r="E162" s="98">
        <v>0.0462</v>
      </c>
      <c r="F162" s="98">
        <v>0.0264</v>
      </c>
      <c r="G162" s="98">
        <v>0.0061</v>
      </c>
      <c r="H162" s="98">
        <v>0.0074</v>
      </c>
      <c r="I162" s="98">
        <v>0.0395</v>
      </c>
      <c r="J162" s="98">
        <v>0.0481</v>
      </c>
      <c r="K162" s="98">
        <v>0.0188</v>
      </c>
      <c r="L162" s="98">
        <v>0.0023</v>
      </c>
      <c r="M162" s="98">
        <v>0.0256</v>
      </c>
      <c r="N162" s="93">
        <v>5285.0</v>
      </c>
      <c r="O162" s="93">
        <v>3821.0</v>
      </c>
      <c r="P162" s="99">
        <v>0.202</v>
      </c>
    </row>
    <row r="163">
      <c r="A163" s="93" t="s">
        <v>1606</v>
      </c>
      <c r="B163" s="98">
        <v>0.0637</v>
      </c>
      <c r="C163" s="98">
        <v>0.0636</v>
      </c>
      <c r="D163" s="98">
        <v>0.0101</v>
      </c>
      <c r="E163" s="98">
        <v>0.0273</v>
      </c>
      <c r="F163" s="98">
        <v>0.0496</v>
      </c>
      <c r="G163" s="98">
        <v>0.0168</v>
      </c>
      <c r="H163" s="98">
        <v>0.0095</v>
      </c>
      <c r="I163" s="98">
        <v>0.0429</v>
      </c>
      <c r="J163" s="98">
        <v>0.0467</v>
      </c>
      <c r="K163" s="98">
        <v>0.012</v>
      </c>
      <c r="L163" s="98">
        <v>0.0054</v>
      </c>
      <c r="M163" s="98">
        <v>0.036</v>
      </c>
      <c r="N163" s="93">
        <v>4789.0</v>
      </c>
      <c r="O163" s="93">
        <v>442.0</v>
      </c>
      <c r="P163" s="99">
        <v>0.201</v>
      </c>
    </row>
    <row r="164">
      <c r="A164" s="93" t="s">
        <v>1607</v>
      </c>
      <c r="B164" s="98">
        <v>0.0469</v>
      </c>
      <c r="C164" s="98">
        <v>0.0553</v>
      </c>
      <c r="D164" s="98">
        <v>0.03</v>
      </c>
      <c r="E164" s="98">
        <v>0.0614</v>
      </c>
      <c r="F164" s="98">
        <v>0.0257</v>
      </c>
      <c r="G164" s="98">
        <v>0.0048</v>
      </c>
      <c r="H164" s="98">
        <v>0.0067</v>
      </c>
      <c r="I164" s="98">
        <v>0.0451</v>
      </c>
      <c r="J164" s="98">
        <v>0.0194</v>
      </c>
      <c r="K164" s="98">
        <v>0.0086</v>
      </c>
      <c r="L164" s="98">
        <v>0.0028</v>
      </c>
      <c r="M164" s="98">
        <v>0.019</v>
      </c>
      <c r="N164" s="93">
        <v>15843.0</v>
      </c>
      <c r="O164" s="93">
        <v>1511.0</v>
      </c>
      <c r="P164" s="99">
        <v>0.201</v>
      </c>
    </row>
    <row r="165">
      <c r="A165" s="93" t="s">
        <v>361</v>
      </c>
      <c r="B165" s="98">
        <v>0.0499</v>
      </c>
      <c r="C165" s="98">
        <v>0.0604</v>
      </c>
      <c r="D165" s="98">
        <v>0.0194</v>
      </c>
      <c r="E165" s="98">
        <v>0.0374</v>
      </c>
      <c r="F165" s="98">
        <v>0.0304</v>
      </c>
      <c r="G165" s="98">
        <v>0.0098</v>
      </c>
      <c r="H165" s="98">
        <v>0.0227</v>
      </c>
      <c r="I165" s="98">
        <v>0.0585</v>
      </c>
      <c r="J165" s="98">
        <v>0.0368</v>
      </c>
      <c r="K165" s="98">
        <v>0.0161</v>
      </c>
      <c r="L165" s="98">
        <v>0.0075</v>
      </c>
      <c r="M165" s="98">
        <v>0.0258</v>
      </c>
      <c r="N165" s="93">
        <v>12.0</v>
      </c>
      <c r="O165" s="93">
        <v>12.0</v>
      </c>
      <c r="P165" s="99">
        <v>0.201</v>
      </c>
    </row>
    <row r="166">
      <c r="A166" s="93" t="s">
        <v>394</v>
      </c>
      <c r="B166" s="98">
        <v>0.0721</v>
      </c>
      <c r="C166" s="98">
        <v>0.0711</v>
      </c>
      <c r="D166" s="98">
        <v>0.0114</v>
      </c>
      <c r="E166" s="98">
        <v>0.0262</v>
      </c>
      <c r="F166" s="98">
        <v>0.0314</v>
      </c>
      <c r="G166" s="98">
        <v>0.0118</v>
      </c>
      <c r="H166" s="98">
        <v>0.039</v>
      </c>
      <c r="I166" s="98">
        <v>0.0974</v>
      </c>
      <c r="J166" s="98">
        <v>0.0318</v>
      </c>
      <c r="K166" s="98">
        <v>0.011</v>
      </c>
      <c r="L166" s="98">
        <v>0.0053</v>
      </c>
      <c r="M166" s="98">
        <v>0.0281</v>
      </c>
      <c r="N166" s="93">
        <v>4662.0</v>
      </c>
      <c r="O166" s="93">
        <v>2108.0</v>
      </c>
      <c r="P166" s="99">
        <v>0.201</v>
      </c>
    </row>
    <row r="167">
      <c r="A167" s="93" t="s">
        <v>350</v>
      </c>
      <c r="B167" s="98">
        <v>0.0635</v>
      </c>
      <c r="C167" s="98">
        <v>0.0651</v>
      </c>
      <c r="D167" s="98">
        <v>0.0141</v>
      </c>
      <c r="E167" s="98">
        <v>0.0284</v>
      </c>
      <c r="F167" s="98">
        <v>0.0413</v>
      </c>
      <c r="G167" s="98">
        <v>0.0141</v>
      </c>
      <c r="H167" s="98">
        <v>0.0106</v>
      </c>
      <c r="I167" s="98">
        <v>0.0481</v>
      </c>
      <c r="J167" s="98">
        <v>0.044</v>
      </c>
      <c r="K167" s="98">
        <v>0.0166</v>
      </c>
      <c r="L167" s="98">
        <v>0.0076</v>
      </c>
      <c r="M167" s="98">
        <v>0.0305</v>
      </c>
      <c r="N167" s="93">
        <v>5427.0</v>
      </c>
      <c r="O167" s="93">
        <v>3825.0</v>
      </c>
      <c r="P167" s="99">
        <v>0.201</v>
      </c>
    </row>
    <row r="168">
      <c r="A168" s="93" t="s">
        <v>108</v>
      </c>
      <c r="B168" s="98">
        <v>0.0863</v>
      </c>
      <c r="C168" s="98">
        <v>0.0533</v>
      </c>
      <c r="D168" s="98">
        <v>0.0</v>
      </c>
      <c r="E168" s="98">
        <v>3.0E-4</v>
      </c>
      <c r="F168" s="98">
        <v>0.0496</v>
      </c>
      <c r="G168" s="98">
        <v>0.0482</v>
      </c>
      <c r="H168" s="98">
        <v>0.0534</v>
      </c>
      <c r="I168" s="98">
        <v>0.1372</v>
      </c>
      <c r="J168" s="98">
        <v>0.0191</v>
      </c>
      <c r="K168" s="98">
        <v>0.0111</v>
      </c>
      <c r="L168" s="98">
        <v>0.0188</v>
      </c>
      <c r="M168" s="98">
        <v>0.0357</v>
      </c>
      <c r="N168" s="93">
        <v>28357.0</v>
      </c>
      <c r="O168" s="93">
        <v>5369.0</v>
      </c>
      <c r="P168" s="99">
        <v>0.2</v>
      </c>
    </row>
    <row r="169">
      <c r="A169" s="93" t="s">
        <v>1608</v>
      </c>
      <c r="B169" s="98">
        <v>0.0494</v>
      </c>
      <c r="C169" s="98">
        <v>0.0555</v>
      </c>
      <c r="D169" s="98">
        <v>0.0097</v>
      </c>
      <c r="E169" s="98">
        <v>0.0234</v>
      </c>
      <c r="F169" s="98">
        <v>0.0205</v>
      </c>
      <c r="G169" s="98">
        <v>0.0047</v>
      </c>
      <c r="H169" s="98">
        <v>0.0155</v>
      </c>
      <c r="I169" s="98">
        <v>0.0926</v>
      </c>
      <c r="J169" s="98">
        <v>0.037</v>
      </c>
      <c r="K169" s="98">
        <v>0.0073</v>
      </c>
      <c r="L169" s="98">
        <v>0.0117</v>
      </c>
      <c r="M169" s="98">
        <v>0.0219</v>
      </c>
      <c r="N169" s="93">
        <v>17804.0</v>
      </c>
      <c r="O169" s="93">
        <v>1607.0</v>
      </c>
      <c r="P169" s="99">
        <v>0.2</v>
      </c>
    </row>
    <row r="170">
      <c r="A170" s="93" t="s">
        <v>523</v>
      </c>
      <c r="B170" s="98">
        <v>0.0947</v>
      </c>
      <c r="C170" s="98">
        <v>0.077</v>
      </c>
      <c r="D170" s="98">
        <v>3.0E-4</v>
      </c>
      <c r="E170" s="98">
        <v>5.0E-4</v>
      </c>
      <c r="F170" s="98">
        <v>0.0568</v>
      </c>
      <c r="G170" s="98">
        <v>0.016</v>
      </c>
      <c r="H170" s="98">
        <v>0.0611</v>
      </c>
      <c r="I170" s="98">
        <v>0.1197</v>
      </c>
      <c r="J170" s="98">
        <v>0.0149</v>
      </c>
      <c r="K170" s="98">
        <v>0.0099</v>
      </c>
      <c r="L170" s="98">
        <v>0.0183</v>
      </c>
      <c r="M170" s="98">
        <v>0.0228</v>
      </c>
      <c r="N170" s="93">
        <v>1655.0</v>
      </c>
      <c r="O170" s="93">
        <v>606.0</v>
      </c>
      <c r="P170" s="99">
        <v>0.2</v>
      </c>
    </row>
    <row r="171">
      <c r="A171" s="93" t="s">
        <v>1609</v>
      </c>
      <c r="B171" s="98">
        <v>0.0325</v>
      </c>
      <c r="C171" s="98">
        <v>0.0417</v>
      </c>
      <c r="D171" s="98">
        <v>0.0089</v>
      </c>
      <c r="E171" s="98">
        <v>0.0152</v>
      </c>
      <c r="F171" s="98">
        <v>0.0251</v>
      </c>
      <c r="G171" s="98">
        <v>0.0065</v>
      </c>
      <c r="H171" s="98">
        <v>0.0082</v>
      </c>
      <c r="I171" s="98">
        <v>0.0378</v>
      </c>
      <c r="J171" s="98">
        <v>0.0172</v>
      </c>
      <c r="K171" s="98">
        <v>0.0107</v>
      </c>
      <c r="L171" s="98">
        <v>0.0056</v>
      </c>
      <c r="M171" s="98">
        <v>0.0175</v>
      </c>
      <c r="N171" s="93">
        <v>4630.0</v>
      </c>
      <c r="O171" s="93">
        <v>170.0</v>
      </c>
      <c r="P171" s="99">
        <v>0.199</v>
      </c>
    </row>
    <row r="172">
      <c r="A172" s="93" t="s">
        <v>453</v>
      </c>
      <c r="B172" s="98">
        <v>0.0827</v>
      </c>
      <c r="C172" s="98">
        <v>0.0734</v>
      </c>
      <c r="D172" s="98">
        <v>3.0E-4</v>
      </c>
      <c r="E172" s="98">
        <v>8.0E-4</v>
      </c>
      <c r="F172" s="98">
        <v>0.0237</v>
      </c>
      <c r="G172" s="98">
        <v>0.006</v>
      </c>
      <c r="H172" s="98">
        <v>0.0549</v>
      </c>
      <c r="I172" s="98">
        <v>0.0638</v>
      </c>
      <c r="J172" s="98">
        <v>0.0171</v>
      </c>
      <c r="K172" s="98">
        <v>0.0038</v>
      </c>
      <c r="L172" s="98">
        <v>0.0227</v>
      </c>
      <c r="M172" s="98">
        <v>0.02</v>
      </c>
      <c r="N172" s="93">
        <v>24321.0</v>
      </c>
      <c r="O172" s="93">
        <v>5266.0</v>
      </c>
      <c r="P172" s="99">
        <v>0.199</v>
      </c>
    </row>
    <row r="173">
      <c r="A173" s="93" t="s">
        <v>264</v>
      </c>
      <c r="B173" s="98">
        <v>0.0752</v>
      </c>
      <c r="C173" s="98">
        <v>0.0552</v>
      </c>
      <c r="D173" s="98">
        <v>0.0193</v>
      </c>
      <c r="E173" s="98">
        <v>0.0389</v>
      </c>
      <c r="F173" s="98">
        <v>0.0305</v>
      </c>
      <c r="G173" s="98">
        <v>0.0102</v>
      </c>
      <c r="H173" s="98">
        <v>0.02</v>
      </c>
      <c r="I173" s="98">
        <v>0.0843</v>
      </c>
      <c r="J173" s="98">
        <v>0.0264</v>
      </c>
      <c r="K173" s="98">
        <v>0.013</v>
      </c>
      <c r="L173" s="98">
        <v>0.0056</v>
      </c>
      <c r="M173" s="98">
        <v>0.0253</v>
      </c>
      <c r="N173" s="93">
        <v>619.0</v>
      </c>
      <c r="O173" s="93">
        <v>619.0</v>
      </c>
      <c r="P173" s="99">
        <v>0.199</v>
      </c>
    </row>
    <row r="174">
      <c r="A174" s="93" t="s">
        <v>471</v>
      </c>
      <c r="B174" s="98">
        <v>0.0415</v>
      </c>
      <c r="C174" s="98">
        <v>0.0456</v>
      </c>
      <c r="D174" s="98">
        <v>0.0349</v>
      </c>
      <c r="E174" s="98">
        <v>0.0693</v>
      </c>
      <c r="F174" s="98">
        <v>0.04</v>
      </c>
      <c r="G174" s="98">
        <v>0.0096</v>
      </c>
      <c r="H174" s="98">
        <v>0.0184</v>
      </c>
      <c r="I174" s="98">
        <v>0.0959</v>
      </c>
      <c r="J174" s="98">
        <v>0.0247</v>
      </c>
      <c r="K174" s="98">
        <v>0.014</v>
      </c>
      <c r="L174" s="98">
        <v>0.0149</v>
      </c>
      <c r="M174" s="98">
        <v>0.0251</v>
      </c>
      <c r="N174" s="93">
        <v>10344.0</v>
      </c>
      <c r="O174" s="93">
        <v>3608.0</v>
      </c>
      <c r="P174" s="99">
        <v>0.198</v>
      </c>
    </row>
    <row r="175">
      <c r="A175" s="93" t="s">
        <v>1610</v>
      </c>
      <c r="B175" s="98">
        <v>0.042</v>
      </c>
      <c r="C175" s="98">
        <v>0.0594</v>
      </c>
      <c r="D175" s="98">
        <v>0.03</v>
      </c>
      <c r="E175" s="98">
        <v>0.0492</v>
      </c>
      <c r="F175" s="98">
        <v>0.0158</v>
      </c>
      <c r="G175" s="98">
        <v>0.0058</v>
      </c>
      <c r="H175" s="98">
        <v>0.0098</v>
      </c>
      <c r="I175" s="98">
        <v>0.0437</v>
      </c>
      <c r="J175" s="98">
        <v>0.1074</v>
      </c>
      <c r="K175" s="98">
        <v>0.0177</v>
      </c>
      <c r="L175" s="98">
        <v>0.0022</v>
      </c>
      <c r="M175" s="98">
        <v>0.0394</v>
      </c>
      <c r="N175" s="93">
        <v>3079.0</v>
      </c>
      <c r="O175" s="93">
        <v>3079.0</v>
      </c>
      <c r="P175" s="99">
        <v>0.198</v>
      </c>
    </row>
    <row r="176">
      <c r="A176" s="93" t="s">
        <v>51</v>
      </c>
      <c r="B176" s="98">
        <v>0.0387</v>
      </c>
      <c r="C176" s="98">
        <v>0.0468</v>
      </c>
      <c r="D176" s="98">
        <v>0.0258</v>
      </c>
      <c r="E176" s="98">
        <v>0.0449</v>
      </c>
      <c r="F176" s="98">
        <v>0.0322</v>
      </c>
      <c r="G176" s="98">
        <v>0.0046</v>
      </c>
      <c r="H176" s="98">
        <v>0.0031</v>
      </c>
      <c r="I176" s="98">
        <v>0.0386</v>
      </c>
      <c r="J176" s="98">
        <v>0.0354</v>
      </c>
      <c r="K176" s="98">
        <v>0.0101</v>
      </c>
      <c r="L176" s="98">
        <v>0.0015</v>
      </c>
      <c r="M176" s="98">
        <v>0.0186</v>
      </c>
      <c r="N176" s="93">
        <v>22596.0</v>
      </c>
      <c r="O176" s="93">
        <v>4033.0</v>
      </c>
      <c r="P176" s="99">
        <v>0.198</v>
      </c>
    </row>
    <row r="177">
      <c r="A177" s="93" t="s">
        <v>428</v>
      </c>
      <c r="B177" s="98">
        <v>0.0517</v>
      </c>
      <c r="C177" s="98">
        <v>0.0564</v>
      </c>
      <c r="D177" s="98">
        <v>0.0204</v>
      </c>
      <c r="E177" s="98">
        <v>0.0376</v>
      </c>
      <c r="F177" s="98">
        <v>0.0212</v>
      </c>
      <c r="G177" s="98">
        <v>0.0034</v>
      </c>
      <c r="H177" s="98">
        <v>0.0072</v>
      </c>
      <c r="I177" s="98">
        <v>0.05</v>
      </c>
      <c r="J177" s="98">
        <v>0.0436</v>
      </c>
      <c r="K177" s="98">
        <v>0.0087</v>
      </c>
      <c r="L177" s="98">
        <v>0.0027</v>
      </c>
      <c r="M177" s="98">
        <v>0.0209</v>
      </c>
      <c r="N177" s="93">
        <v>31546.0</v>
      </c>
      <c r="O177" s="93">
        <v>4641.0</v>
      </c>
      <c r="P177" s="99">
        <v>0.197</v>
      </c>
    </row>
    <row r="178">
      <c r="A178" s="93" t="s">
        <v>373</v>
      </c>
      <c r="B178" s="98">
        <v>0.0668</v>
      </c>
      <c r="C178" s="98">
        <v>0.0805</v>
      </c>
      <c r="D178" s="98">
        <v>0.0055</v>
      </c>
      <c r="E178" s="98">
        <v>0.0137</v>
      </c>
      <c r="F178" s="98">
        <v>0.0352</v>
      </c>
      <c r="G178" s="98">
        <v>0.0154</v>
      </c>
      <c r="H178" s="98">
        <v>0.0454</v>
      </c>
      <c r="I178" s="98">
        <v>0.0895</v>
      </c>
      <c r="J178" s="98">
        <v>0.0328</v>
      </c>
      <c r="K178" s="98">
        <v>0.0137</v>
      </c>
      <c r="L178" s="98">
        <v>0.0143</v>
      </c>
      <c r="M178" s="98">
        <v>0.0303</v>
      </c>
      <c r="N178" s="93">
        <v>167.0</v>
      </c>
      <c r="O178" s="93">
        <v>167.0</v>
      </c>
      <c r="P178" s="99">
        <v>0.197</v>
      </c>
    </row>
    <row r="179">
      <c r="A179" s="93" t="s">
        <v>273</v>
      </c>
      <c r="B179" s="98">
        <v>0.0899</v>
      </c>
      <c r="C179" s="98">
        <v>0.0806</v>
      </c>
      <c r="D179" s="98">
        <v>3.0E-4</v>
      </c>
      <c r="E179" s="98">
        <v>0.0024</v>
      </c>
      <c r="F179" s="98">
        <v>0.0287</v>
      </c>
      <c r="G179" s="98">
        <v>0.0154</v>
      </c>
      <c r="H179" s="98">
        <v>0.0356</v>
      </c>
      <c r="I179" s="98">
        <v>0.09</v>
      </c>
      <c r="J179" s="98">
        <v>0.0258</v>
      </c>
      <c r="K179" s="98">
        <v>0.0118</v>
      </c>
      <c r="L179" s="98">
        <v>0.0257</v>
      </c>
      <c r="M179" s="98">
        <v>0.0281</v>
      </c>
      <c r="N179" s="93">
        <v>1253.0</v>
      </c>
      <c r="O179" s="93">
        <v>1253.0</v>
      </c>
      <c r="P179" s="99">
        <v>0.197</v>
      </c>
    </row>
    <row r="180">
      <c r="A180" s="93" t="s">
        <v>103</v>
      </c>
      <c r="B180" s="98">
        <v>0.0609</v>
      </c>
      <c r="C180" s="98">
        <v>0.0678</v>
      </c>
      <c r="D180" s="98">
        <v>0.0058</v>
      </c>
      <c r="E180" s="98">
        <v>0.0154</v>
      </c>
      <c r="F180" s="98">
        <v>0.0515</v>
      </c>
      <c r="G180" s="98">
        <v>0.0152</v>
      </c>
      <c r="H180" s="98">
        <v>0.0269</v>
      </c>
      <c r="I180" s="98">
        <v>0.091</v>
      </c>
      <c r="J180" s="98">
        <v>0.0381</v>
      </c>
      <c r="K180" s="98">
        <v>0.0222</v>
      </c>
      <c r="L180" s="98">
        <v>0.0142</v>
      </c>
      <c r="M180" s="98">
        <v>0.0291</v>
      </c>
      <c r="N180" s="93">
        <v>5394.0</v>
      </c>
      <c r="O180" s="93">
        <v>4214.0</v>
      </c>
      <c r="P180" s="99">
        <v>0.196</v>
      </c>
    </row>
    <row r="181">
      <c r="A181" s="93" t="s">
        <v>508</v>
      </c>
      <c r="B181" s="98">
        <v>0.054</v>
      </c>
      <c r="C181" s="98">
        <v>0.0689</v>
      </c>
      <c r="D181" s="98">
        <v>0.0241</v>
      </c>
      <c r="E181" s="98">
        <v>0.0463</v>
      </c>
      <c r="F181" s="98">
        <v>0.0292</v>
      </c>
      <c r="G181" s="98">
        <v>0.0118</v>
      </c>
      <c r="H181" s="98">
        <v>0.0243</v>
      </c>
      <c r="I181" s="98">
        <v>0.0923</v>
      </c>
      <c r="J181" s="98">
        <v>0.0291</v>
      </c>
      <c r="K181" s="98">
        <v>0.0133</v>
      </c>
      <c r="L181" s="98">
        <v>0.0101</v>
      </c>
      <c r="M181" s="98">
        <v>0.0271</v>
      </c>
      <c r="N181" s="93">
        <v>4825.0</v>
      </c>
      <c r="O181" s="93">
        <v>2260.0</v>
      </c>
      <c r="P181" s="99">
        <v>0.196</v>
      </c>
    </row>
    <row r="182">
      <c r="A182" s="93" t="s">
        <v>585</v>
      </c>
      <c r="B182" s="98">
        <v>0.0331</v>
      </c>
      <c r="C182" s="98">
        <v>0.0403</v>
      </c>
      <c r="D182" s="98">
        <v>0.0381</v>
      </c>
      <c r="E182" s="98">
        <v>0.0682</v>
      </c>
      <c r="F182" s="98">
        <v>0.0339</v>
      </c>
      <c r="G182" s="98">
        <v>0.0072</v>
      </c>
      <c r="H182" s="98">
        <v>0.0172</v>
      </c>
      <c r="I182" s="98">
        <v>0.0783</v>
      </c>
      <c r="J182" s="98">
        <v>0.0224</v>
      </c>
      <c r="K182" s="98">
        <v>0.0241</v>
      </c>
      <c r="L182" s="98">
        <v>0.0111</v>
      </c>
      <c r="M182" s="98">
        <v>0.0299</v>
      </c>
      <c r="N182" s="93">
        <v>12583.0</v>
      </c>
      <c r="O182" s="93">
        <v>4880.0</v>
      </c>
      <c r="P182" s="99">
        <v>0.196</v>
      </c>
    </row>
    <row r="183">
      <c r="A183" s="93" t="s">
        <v>444</v>
      </c>
      <c r="B183" s="98">
        <v>0.0651</v>
      </c>
      <c r="C183" s="98">
        <v>0.0772</v>
      </c>
      <c r="D183" s="98">
        <v>0.0079</v>
      </c>
      <c r="E183" s="98">
        <v>0.0217</v>
      </c>
      <c r="F183" s="98">
        <v>0.0305</v>
      </c>
      <c r="G183" s="98">
        <v>0.0164</v>
      </c>
      <c r="H183" s="98">
        <v>0.0395</v>
      </c>
      <c r="I183" s="98">
        <v>0.0675</v>
      </c>
      <c r="J183" s="98">
        <v>0.015</v>
      </c>
      <c r="K183" s="98">
        <v>0.0175</v>
      </c>
      <c r="L183" s="98">
        <v>0.0121</v>
      </c>
      <c r="M183" s="98">
        <v>0.0245</v>
      </c>
      <c r="N183" s="93">
        <v>896.0</v>
      </c>
      <c r="O183" s="93">
        <v>179.0</v>
      </c>
      <c r="P183" s="99">
        <v>0.196</v>
      </c>
    </row>
    <row r="184">
      <c r="A184" s="93" t="s">
        <v>262</v>
      </c>
      <c r="B184" s="98">
        <v>0.0563</v>
      </c>
      <c r="C184" s="98">
        <v>0.0671</v>
      </c>
      <c r="D184" s="98">
        <v>0.0131</v>
      </c>
      <c r="E184" s="98">
        <v>0.0269</v>
      </c>
      <c r="F184" s="98">
        <v>0.032</v>
      </c>
      <c r="G184" s="98">
        <v>0.0183</v>
      </c>
      <c r="H184" s="98">
        <v>0.0149</v>
      </c>
      <c r="I184" s="98">
        <v>0.0585</v>
      </c>
      <c r="J184" s="98">
        <v>0.0376</v>
      </c>
      <c r="K184" s="98">
        <v>0.0142</v>
      </c>
      <c r="L184" s="98">
        <v>0.0103</v>
      </c>
      <c r="M184" s="98">
        <v>0.0288</v>
      </c>
      <c r="N184" s="93">
        <v>5318.0</v>
      </c>
      <c r="O184" s="93">
        <v>5318.0</v>
      </c>
      <c r="P184" s="99">
        <v>0.195</v>
      </c>
    </row>
    <row r="185">
      <c r="A185" s="93" t="s">
        <v>1611</v>
      </c>
      <c r="B185" s="98">
        <v>0.0799</v>
      </c>
      <c r="C185" s="98">
        <v>0.0804</v>
      </c>
      <c r="D185" s="98">
        <v>1.0E-4</v>
      </c>
      <c r="E185" s="98">
        <v>0.001</v>
      </c>
      <c r="F185" s="98">
        <v>0.017</v>
      </c>
      <c r="G185" s="98">
        <v>0.0074</v>
      </c>
      <c r="H185" s="98">
        <v>0.0243</v>
      </c>
      <c r="I185" s="98">
        <v>0.0737</v>
      </c>
      <c r="J185" s="98">
        <v>0.0177</v>
      </c>
      <c r="K185" s="98">
        <v>0.0045</v>
      </c>
      <c r="L185" s="98">
        <v>0.0166</v>
      </c>
      <c r="M185" s="98">
        <v>0.022</v>
      </c>
      <c r="N185" s="93">
        <v>11362.0</v>
      </c>
      <c r="O185" s="93">
        <v>1217.0</v>
      </c>
      <c r="P185" s="99">
        <v>0.195</v>
      </c>
    </row>
    <row r="186">
      <c r="A186" s="93" t="s">
        <v>79</v>
      </c>
      <c r="B186" s="98">
        <v>0.0582</v>
      </c>
      <c r="C186" s="98">
        <v>0.0565</v>
      </c>
      <c r="D186" s="98">
        <v>0.0218</v>
      </c>
      <c r="E186" s="98">
        <v>0.038</v>
      </c>
      <c r="F186" s="98">
        <v>0.0343</v>
      </c>
      <c r="G186" s="98">
        <v>0.0178</v>
      </c>
      <c r="H186" s="98">
        <v>0.0208</v>
      </c>
      <c r="I186" s="98">
        <v>0.0716</v>
      </c>
      <c r="J186" s="98">
        <v>0.0273</v>
      </c>
      <c r="K186" s="98">
        <v>0.017</v>
      </c>
      <c r="L186" s="98">
        <v>0.0078</v>
      </c>
      <c r="M186" s="98">
        <v>0.0279</v>
      </c>
      <c r="N186" s="93">
        <v>3731.0</v>
      </c>
      <c r="O186" s="93">
        <v>3731.0</v>
      </c>
      <c r="P186" s="99">
        <v>0.195</v>
      </c>
    </row>
    <row r="187">
      <c r="A187" s="93" t="s">
        <v>184</v>
      </c>
      <c r="B187" s="98">
        <v>0.0978</v>
      </c>
      <c r="C187" s="98">
        <v>0.0598</v>
      </c>
      <c r="D187" s="98">
        <v>2.0E-4</v>
      </c>
      <c r="E187" s="98">
        <v>7.0E-4</v>
      </c>
      <c r="F187" s="98">
        <v>0.0303</v>
      </c>
      <c r="G187" s="98">
        <v>0.0288</v>
      </c>
      <c r="H187" s="98">
        <v>0.056</v>
      </c>
      <c r="I187" s="98">
        <v>0.1138</v>
      </c>
      <c r="J187" s="98">
        <v>0.0188</v>
      </c>
      <c r="K187" s="98">
        <v>0.0138</v>
      </c>
      <c r="L187" s="98">
        <v>0.0286</v>
      </c>
      <c r="M187" s="98">
        <v>0.0227</v>
      </c>
      <c r="N187" s="93">
        <v>7741.0</v>
      </c>
      <c r="O187" s="93">
        <v>4289.0</v>
      </c>
      <c r="P187" s="99">
        <v>0.194</v>
      </c>
    </row>
    <row r="188">
      <c r="A188" s="93" t="s">
        <v>1612</v>
      </c>
      <c r="B188" s="98">
        <v>0.0695</v>
      </c>
      <c r="C188" s="98">
        <v>0.0757</v>
      </c>
      <c r="D188" s="98">
        <v>0.0144</v>
      </c>
      <c r="E188" s="98">
        <v>0.0288</v>
      </c>
      <c r="F188" s="98">
        <v>0.034</v>
      </c>
      <c r="G188" s="98">
        <v>0.0146</v>
      </c>
      <c r="H188" s="98">
        <v>0.0316</v>
      </c>
      <c r="I188" s="98">
        <v>0.0758</v>
      </c>
      <c r="J188" s="98">
        <v>0.0289</v>
      </c>
      <c r="K188" s="98">
        <v>0.0136</v>
      </c>
      <c r="L188" s="98">
        <v>0.012</v>
      </c>
      <c r="M188" s="98">
        <v>0.0299</v>
      </c>
      <c r="N188" s="93">
        <v>295.0</v>
      </c>
      <c r="O188" s="93">
        <v>65.0</v>
      </c>
      <c r="P188" s="99">
        <v>0.194</v>
      </c>
    </row>
    <row r="189">
      <c r="A189" s="93" t="s">
        <v>325</v>
      </c>
      <c r="B189" s="98">
        <v>0.0535</v>
      </c>
      <c r="C189" s="98">
        <v>0.0521</v>
      </c>
      <c r="D189" s="98">
        <v>0.0282</v>
      </c>
      <c r="E189" s="98">
        <v>0.0546</v>
      </c>
      <c r="F189" s="98">
        <v>0.0284</v>
      </c>
      <c r="G189" s="98">
        <v>0.0087</v>
      </c>
      <c r="H189" s="98">
        <v>0.0236</v>
      </c>
      <c r="I189" s="98">
        <v>0.0467</v>
      </c>
      <c r="J189" s="98">
        <v>0.0358</v>
      </c>
      <c r="K189" s="98">
        <v>0.0166</v>
      </c>
      <c r="L189" s="98">
        <v>0.008</v>
      </c>
      <c r="M189" s="98">
        <v>0.0277</v>
      </c>
      <c r="N189" s="93">
        <v>2013.0</v>
      </c>
      <c r="O189" s="93">
        <v>2013.0</v>
      </c>
      <c r="P189" s="99">
        <v>0.193</v>
      </c>
    </row>
    <row r="190">
      <c r="A190" s="93" t="s">
        <v>1613</v>
      </c>
      <c r="B190" s="98">
        <v>0.0568</v>
      </c>
      <c r="C190" s="98">
        <v>0.0581</v>
      </c>
      <c r="D190" s="98">
        <v>0.0077</v>
      </c>
      <c r="E190" s="98">
        <v>0.0138</v>
      </c>
      <c r="F190" s="98">
        <v>0.0232</v>
      </c>
      <c r="G190" s="98">
        <v>0.003</v>
      </c>
      <c r="H190" s="98">
        <v>0.0037</v>
      </c>
      <c r="I190" s="98">
        <v>0.0358</v>
      </c>
      <c r="J190" s="98">
        <v>0.088</v>
      </c>
      <c r="K190" s="98">
        <v>0.0108</v>
      </c>
      <c r="L190" s="98">
        <v>5.0E-4</v>
      </c>
      <c r="M190" s="98">
        <v>0.0272</v>
      </c>
      <c r="N190" s="93">
        <v>11917.0</v>
      </c>
      <c r="O190" s="93">
        <v>1085.0</v>
      </c>
      <c r="P190" s="99">
        <v>0.193</v>
      </c>
    </row>
    <row r="191">
      <c r="A191" s="93" t="s">
        <v>251</v>
      </c>
      <c r="B191" s="98">
        <v>0.0536</v>
      </c>
      <c r="C191" s="98">
        <v>0.0684</v>
      </c>
      <c r="D191" s="98">
        <v>0.0178</v>
      </c>
      <c r="E191" s="98">
        <v>0.0384</v>
      </c>
      <c r="F191" s="98">
        <v>0.0432</v>
      </c>
      <c r="G191" s="98">
        <v>0.014</v>
      </c>
      <c r="H191" s="98">
        <v>0.0156</v>
      </c>
      <c r="I191" s="98">
        <v>0.0387</v>
      </c>
      <c r="J191" s="98">
        <v>0.0395</v>
      </c>
      <c r="K191" s="98">
        <v>0.0177</v>
      </c>
      <c r="L191" s="98">
        <v>0.0087</v>
      </c>
      <c r="M191" s="98">
        <v>0.0309</v>
      </c>
      <c r="N191" s="93">
        <v>188.0</v>
      </c>
      <c r="O191" s="93">
        <v>188.0</v>
      </c>
      <c r="P191" s="99">
        <v>0.192</v>
      </c>
    </row>
    <row r="192">
      <c r="A192" s="93" t="s">
        <v>203</v>
      </c>
      <c r="B192" s="98">
        <v>0.0584</v>
      </c>
      <c r="C192" s="98">
        <v>0.0591</v>
      </c>
      <c r="D192" s="98">
        <v>0.0133</v>
      </c>
      <c r="E192" s="98">
        <v>0.0237</v>
      </c>
      <c r="F192" s="98">
        <v>0.0355</v>
      </c>
      <c r="G192" s="98">
        <v>0.0044</v>
      </c>
      <c r="H192" s="98">
        <v>0.0045</v>
      </c>
      <c r="I192" s="98">
        <v>0.0292</v>
      </c>
      <c r="J192" s="98">
        <v>0.0769</v>
      </c>
      <c r="K192" s="98">
        <v>0.0142</v>
      </c>
      <c r="L192" s="98">
        <v>0.0015</v>
      </c>
      <c r="M192" s="98">
        <v>0.0258</v>
      </c>
      <c r="N192" s="93">
        <v>25299.0</v>
      </c>
      <c r="O192" s="93">
        <v>4681.0</v>
      </c>
      <c r="P192" s="99">
        <v>0.192</v>
      </c>
    </row>
    <row r="193">
      <c r="A193" s="93" t="s">
        <v>217</v>
      </c>
      <c r="B193" s="98">
        <v>0.0615</v>
      </c>
      <c r="C193" s="98">
        <v>0.0655</v>
      </c>
      <c r="D193" s="98">
        <v>0.007</v>
      </c>
      <c r="E193" s="98">
        <v>0.0197</v>
      </c>
      <c r="F193" s="98">
        <v>0.022</v>
      </c>
      <c r="G193" s="98">
        <v>0.0062</v>
      </c>
      <c r="H193" s="98">
        <v>0.0067</v>
      </c>
      <c r="I193" s="98">
        <v>0.0701</v>
      </c>
      <c r="J193" s="98">
        <v>0.0562</v>
      </c>
      <c r="K193" s="98">
        <v>0.0079</v>
      </c>
      <c r="L193" s="98">
        <v>0.0017</v>
      </c>
      <c r="M193" s="98">
        <v>0.0263</v>
      </c>
      <c r="N193" s="93">
        <v>20013.0</v>
      </c>
      <c r="O193" s="93">
        <v>1321.0</v>
      </c>
      <c r="P193" s="99">
        <v>0.192</v>
      </c>
    </row>
    <row r="194">
      <c r="A194" s="93" t="s">
        <v>87</v>
      </c>
      <c r="B194" s="98">
        <v>0.0345</v>
      </c>
      <c r="C194" s="98">
        <v>0.0493</v>
      </c>
      <c r="D194" s="98">
        <v>0.0212</v>
      </c>
      <c r="E194" s="98">
        <v>0.0507</v>
      </c>
      <c r="F194" s="98">
        <v>0.0378</v>
      </c>
      <c r="G194" s="98">
        <v>0.0109</v>
      </c>
      <c r="H194" s="98">
        <v>0.0185</v>
      </c>
      <c r="I194" s="98">
        <v>0.0496</v>
      </c>
      <c r="J194" s="98">
        <v>0.0717</v>
      </c>
      <c r="K194" s="98">
        <v>0.0254</v>
      </c>
      <c r="L194" s="98">
        <v>0.0074</v>
      </c>
      <c r="M194" s="98">
        <v>0.0315</v>
      </c>
      <c r="N194" s="93">
        <v>13786.0</v>
      </c>
      <c r="O194" s="93">
        <v>6285.0</v>
      </c>
      <c r="P194" s="99">
        <v>0.191</v>
      </c>
    </row>
    <row r="195">
      <c r="A195" s="93" t="s">
        <v>386</v>
      </c>
      <c r="B195" s="98">
        <v>0.0368</v>
      </c>
      <c r="C195" s="98">
        <v>0.0431</v>
      </c>
      <c r="D195" s="98">
        <v>0.0345</v>
      </c>
      <c r="E195" s="98">
        <v>0.0575</v>
      </c>
      <c r="F195" s="98">
        <v>0.0192</v>
      </c>
      <c r="G195" s="98">
        <v>0.0036</v>
      </c>
      <c r="H195" s="98">
        <v>0.0056</v>
      </c>
      <c r="I195" s="98">
        <v>0.0336</v>
      </c>
      <c r="J195" s="98">
        <v>0.0662</v>
      </c>
      <c r="K195" s="98">
        <v>0.0153</v>
      </c>
      <c r="L195" s="98">
        <v>0.001</v>
      </c>
      <c r="M195" s="98">
        <v>0.0241</v>
      </c>
      <c r="N195" s="93">
        <v>15519.0</v>
      </c>
      <c r="O195" s="93">
        <v>4779.0</v>
      </c>
      <c r="P195" s="99">
        <v>0.19</v>
      </c>
    </row>
    <row r="196">
      <c r="A196" s="93" t="s">
        <v>527</v>
      </c>
      <c r="B196" s="98">
        <v>0.0578</v>
      </c>
      <c r="C196" s="98">
        <v>0.0646</v>
      </c>
      <c r="D196" s="98">
        <v>0.0195</v>
      </c>
      <c r="E196" s="98">
        <v>0.049</v>
      </c>
      <c r="F196" s="98">
        <v>0.0339</v>
      </c>
      <c r="G196" s="98">
        <v>0.0114</v>
      </c>
      <c r="H196" s="98">
        <v>0.0116</v>
      </c>
      <c r="I196" s="98">
        <v>0.0519</v>
      </c>
      <c r="J196" s="98">
        <v>0.046</v>
      </c>
      <c r="K196" s="98">
        <v>0.0175</v>
      </c>
      <c r="L196" s="98">
        <v>0.0047</v>
      </c>
      <c r="M196" s="98">
        <v>0.0316</v>
      </c>
      <c r="N196" s="93">
        <v>127.0</v>
      </c>
      <c r="O196" s="93">
        <v>127.0</v>
      </c>
      <c r="P196" s="99">
        <v>0.19</v>
      </c>
    </row>
    <row r="197">
      <c r="A197" s="93" t="s">
        <v>410</v>
      </c>
      <c r="B197" s="98">
        <v>0.0545</v>
      </c>
      <c r="C197" s="98">
        <v>0.0771</v>
      </c>
      <c r="D197" s="98">
        <v>0.021</v>
      </c>
      <c r="E197" s="98">
        <v>0.0418</v>
      </c>
      <c r="F197" s="98">
        <v>0.0333</v>
      </c>
      <c r="G197" s="98">
        <v>0.0073</v>
      </c>
      <c r="H197" s="98">
        <v>0.0093</v>
      </c>
      <c r="I197" s="98">
        <v>0.0492</v>
      </c>
      <c r="J197" s="98">
        <v>0.0749</v>
      </c>
      <c r="K197" s="98">
        <v>0.0229</v>
      </c>
      <c r="L197" s="98">
        <v>0.0079</v>
      </c>
      <c r="M197" s="98">
        <v>0.0356</v>
      </c>
      <c r="N197" s="93">
        <v>858.0</v>
      </c>
      <c r="O197" s="93">
        <v>858.0</v>
      </c>
      <c r="P197" s="99">
        <v>0.19</v>
      </c>
    </row>
    <row r="198">
      <c r="A198" s="93" t="s">
        <v>569</v>
      </c>
      <c r="B198" s="98">
        <v>0.0571</v>
      </c>
      <c r="C198" s="98">
        <v>0.0622</v>
      </c>
      <c r="D198" s="98">
        <v>0.0238</v>
      </c>
      <c r="E198" s="98">
        <v>0.0336</v>
      </c>
      <c r="F198" s="98">
        <v>0.0281</v>
      </c>
      <c r="G198" s="98">
        <v>0.006</v>
      </c>
      <c r="H198" s="98">
        <v>0.0123</v>
      </c>
      <c r="I198" s="98">
        <v>0.0442</v>
      </c>
      <c r="J198" s="98">
        <v>0.0792</v>
      </c>
      <c r="K198" s="98">
        <v>0.0214</v>
      </c>
      <c r="L198" s="98">
        <v>0.0045</v>
      </c>
      <c r="M198" s="98">
        <v>0.0321</v>
      </c>
      <c r="N198" s="93">
        <v>4713.0</v>
      </c>
      <c r="O198" s="93">
        <v>4713.0</v>
      </c>
      <c r="P198" s="99">
        <v>0.19</v>
      </c>
    </row>
    <row r="199">
      <c r="A199" s="93" t="s">
        <v>468</v>
      </c>
      <c r="B199" s="98">
        <v>0.0776</v>
      </c>
      <c r="C199" s="98">
        <v>0.0776</v>
      </c>
      <c r="D199" s="98">
        <v>0.0134</v>
      </c>
      <c r="E199" s="98">
        <v>0.0234</v>
      </c>
      <c r="F199" s="98">
        <v>0.024</v>
      </c>
      <c r="G199" s="98">
        <v>0.0106</v>
      </c>
      <c r="H199" s="98">
        <v>0.0424</v>
      </c>
      <c r="I199" s="98">
        <v>0.1103</v>
      </c>
      <c r="J199" s="98">
        <v>0.0211</v>
      </c>
      <c r="K199" s="98">
        <v>0.011</v>
      </c>
      <c r="L199" s="98">
        <v>0.008</v>
      </c>
      <c r="M199" s="98">
        <v>0.0242</v>
      </c>
      <c r="N199" s="93">
        <v>4332.0</v>
      </c>
      <c r="O199" s="93">
        <v>2200.0</v>
      </c>
      <c r="P199" s="99">
        <v>0.19</v>
      </c>
    </row>
    <row r="200">
      <c r="A200" s="93" t="s">
        <v>153</v>
      </c>
      <c r="B200" s="98">
        <v>0.0306</v>
      </c>
      <c r="C200" s="98">
        <v>0.027</v>
      </c>
      <c r="D200" s="98">
        <v>0.0365</v>
      </c>
      <c r="E200" s="98">
        <v>0.0571</v>
      </c>
      <c r="F200" s="98">
        <v>0.0159</v>
      </c>
      <c r="G200" s="98">
        <v>0.0035</v>
      </c>
      <c r="H200" s="98">
        <v>0.0092</v>
      </c>
      <c r="I200" s="98">
        <v>0.0812</v>
      </c>
      <c r="J200" s="98">
        <v>0.018</v>
      </c>
      <c r="K200" s="98">
        <v>0.0089</v>
      </c>
      <c r="L200" s="98">
        <v>0.009</v>
      </c>
      <c r="M200" s="98">
        <v>0.0147</v>
      </c>
      <c r="N200" s="93">
        <v>17202.0</v>
      </c>
      <c r="O200" s="93">
        <v>3537.0</v>
      </c>
      <c r="P200" s="99">
        <v>0.189</v>
      </c>
    </row>
    <row r="201">
      <c r="A201" s="93" t="s">
        <v>426</v>
      </c>
      <c r="B201" s="98">
        <v>0.0399</v>
      </c>
      <c r="C201" s="98">
        <v>0.0458</v>
      </c>
      <c r="D201" s="98">
        <v>0.0218</v>
      </c>
      <c r="E201" s="98">
        <v>0.0472</v>
      </c>
      <c r="F201" s="98">
        <v>0.0238</v>
      </c>
      <c r="G201" s="98">
        <v>0.0064</v>
      </c>
      <c r="H201" s="98">
        <v>0.0125</v>
      </c>
      <c r="I201" s="98">
        <v>0.0373</v>
      </c>
      <c r="J201" s="98">
        <v>0.0531</v>
      </c>
      <c r="K201" s="98">
        <v>0.0136</v>
      </c>
      <c r="L201" s="98">
        <v>0.0045</v>
      </c>
      <c r="M201" s="98">
        <v>0.0364</v>
      </c>
      <c r="N201" s="93">
        <v>5834.0</v>
      </c>
      <c r="O201" s="93">
        <v>2468.0</v>
      </c>
      <c r="P201" s="99">
        <v>0.189</v>
      </c>
    </row>
    <row r="202">
      <c r="A202" s="93" t="s">
        <v>1614</v>
      </c>
      <c r="B202" s="98">
        <v>0.0583</v>
      </c>
      <c r="C202" s="98">
        <v>0.0715</v>
      </c>
      <c r="D202" s="98">
        <v>0.0114</v>
      </c>
      <c r="E202" s="98">
        <v>0.0202</v>
      </c>
      <c r="F202" s="98">
        <v>0.0381</v>
      </c>
      <c r="G202" s="98">
        <v>0.0072</v>
      </c>
      <c r="H202" s="98">
        <v>0.0068</v>
      </c>
      <c r="I202" s="98">
        <v>0.0479</v>
      </c>
      <c r="J202" s="98">
        <v>0.0309</v>
      </c>
      <c r="K202" s="98">
        <v>0.0092</v>
      </c>
      <c r="L202" s="98">
        <v>0.003</v>
      </c>
      <c r="M202" s="98">
        <v>0.0174</v>
      </c>
      <c r="N202" s="93">
        <v>23398.0</v>
      </c>
      <c r="O202" s="93">
        <v>3497.0</v>
      </c>
      <c r="P202" s="99">
        <v>0.189</v>
      </c>
    </row>
    <row r="203">
      <c r="A203" s="93" t="s">
        <v>210</v>
      </c>
      <c r="B203" s="98">
        <v>0.0853</v>
      </c>
      <c r="C203" s="98">
        <v>0.0786</v>
      </c>
      <c r="D203" s="98">
        <v>0.0079</v>
      </c>
      <c r="E203" s="98">
        <v>0.014</v>
      </c>
      <c r="F203" s="98">
        <v>0.0426</v>
      </c>
      <c r="G203" s="98">
        <v>0.0129</v>
      </c>
      <c r="H203" s="98">
        <v>0.0271</v>
      </c>
      <c r="I203" s="98">
        <v>0.0943</v>
      </c>
      <c r="J203" s="98">
        <v>0.0197</v>
      </c>
      <c r="K203" s="98">
        <v>0.0136</v>
      </c>
      <c r="L203" s="98">
        <v>0.0324</v>
      </c>
      <c r="M203" s="98">
        <v>0.0224</v>
      </c>
      <c r="N203" s="93">
        <v>8478.0</v>
      </c>
      <c r="O203" s="93">
        <v>5443.0</v>
      </c>
      <c r="P203" s="99">
        <v>0.189</v>
      </c>
    </row>
    <row r="204">
      <c r="A204" s="93" t="s">
        <v>1615</v>
      </c>
      <c r="B204" s="98">
        <v>0.0438</v>
      </c>
      <c r="C204" s="98">
        <v>0.0574</v>
      </c>
      <c r="D204" s="98">
        <v>0.0087</v>
      </c>
      <c r="E204" s="98">
        <v>0.0209</v>
      </c>
      <c r="F204" s="98">
        <v>0.0176</v>
      </c>
      <c r="G204" s="98">
        <v>0.0036</v>
      </c>
      <c r="H204" s="98">
        <v>8.0E-4</v>
      </c>
      <c r="I204" s="98">
        <v>0.0357</v>
      </c>
      <c r="J204" s="98">
        <v>0.0568</v>
      </c>
      <c r="K204" s="98">
        <v>0.0103</v>
      </c>
      <c r="L204" s="98">
        <v>0.001</v>
      </c>
      <c r="M204" s="98">
        <v>0.0244</v>
      </c>
      <c r="N204" s="93">
        <v>17136.0</v>
      </c>
      <c r="O204" s="93">
        <v>302.0</v>
      </c>
      <c r="P204" s="99">
        <v>0.189</v>
      </c>
    </row>
    <row r="205">
      <c r="A205" s="93" t="s">
        <v>465</v>
      </c>
      <c r="B205" s="98">
        <v>0.0269</v>
      </c>
      <c r="C205" s="98">
        <v>0.0331</v>
      </c>
      <c r="D205" s="98">
        <v>0.0162</v>
      </c>
      <c r="E205" s="98">
        <v>0.0324</v>
      </c>
      <c r="F205" s="98">
        <v>0.0226</v>
      </c>
      <c r="G205" s="98">
        <v>0.005</v>
      </c>
      <c r="H205" s="98">
        <v>0.0093</v>
      </c>
      <c r="I205" s="98">
        <v>0.036</v>
      </c>
      <c r="J205" s="98">
        <v>0.0229</v>
      </c>
      <c r="K205" s="98">
        <v>0.0089</v>
      </c>
      <c r="L205" s="98">
        <v>0.0032</v>
      </c>
      <c r="M205" s="98">
        <v>0.0159</v>
      </c>
      <c r="N205" s="93">
        <v>9281.0</v>
      </c>
      <c r="O205" s="93">
        <v>151.0</v>
      </c>
      <c r="P205" s="99">
        <v>0.189</v>
      </c>
    </row>
    <row r="206">
      <c r="A206" s="93" t="s">
        <v>1616</v>
      </c>
      <c r="B206" s="98">
        <v>0.0657</v>
      </c>
      <c r="C206" s="98">
        <v>0.0721</v>
      </c>
      <c r="D206" s="98">
        <v>9.0E-4</v>
      </c>
      <c r="E206" s="98">
        <v>0.0022</v>
      </c>
      <c r="F206" s="98">
        <v>0.0319</v>
      </c>
      <c r="G206" s="98">
        <v>0.015</v>
      </c>
      <c r="H206" s="98">
        <v>0.0387</v>
      </c>
      <c r="I206" s="98">
        <v>0.0903</v>
      </c>
      <c r="J206" s="98">
        <v>0.019</v>
      </c>
      <c r="K206" s="98">
        <v>0.0104</v>
      </c>
      <c r="L206" s="98">
        <v>0.0209</v>
      </c>
      <c r="M206" s="98">
        <v>0.0272</v>
      </c>
      <c r="N206" s="93">
        <v>49.0</v>
      </c>
      <c r="O206" s="93">
        <v>49.0</v>
      </c>
      <c r="P206" s="99">
        <v>0.189</v>
      </c>
    </row>
    <row r="207">
      <c r="A207" s="93" t="s">
        <v>421</v>
      </c>
      <c r="B207" s="98">
        <v>0.0937</v>
      </c>
      <c r="C207" s="98">
        <v>0.0875</v>
      </c>
      <c r="D207" s="98">
        <v>0.0014</v>
      </c>
      <c r="E207" s="98">
        <v>0.0034</v>
      </c>
      <c r="F207" s="98">
        <v>0.0365</v>
      </c>
      <c r="G207" s="98">
        <v>0.0165</v>
      </c>
      <c r="H207" s="98">
        <v>0.0391</v>
      </c>
      <c r="I207" s="98">
        <v>0.0925</v>
      </c>
      <c r="J207" s="98">
        <v>0.0205</v>
      </c>
      <c r="K207" s="98">
        <v>0.0144</v>
      </c>
      <c r="L207" s="98">
        <v>0.017</v>
      </c>
      <c r="M207" s="98">
        <v>0.0227</v>
      </c>
      <c r="N207" s="93">
        <v>21472.0</v>
      </c>
      <c r="O207" s="93">
        <v>3189.0</v>
      </c>
      <c r="P207" s="99">
        <v>0.189</v>
      </c>
    </row>
    <row r="208">
      <c r="A208" s="93" t="s">
        <v>254</v>
      </c>
      <c r="B208" s="98">
        <v>0.0769</v>
      </c>
      <c r="C208" s="98">
        <v>0.0773</v>
      </c>
      <c r="D208" s="98">
        <v>0.0043</v>
      </c>
      <c r="E208" s="98">
        <v>0.0088</v>
      </c>
      <c r="F208" s="98">
        <v>0.0348</v>
      </c>
      <c r="G208" s="98">
        <v>0.015</v>
      </c>
      <c r="H208" s="98">
        <v>0.0358</v>
      </c>
      <c r="I208" s="98">
        <v>0.097</v>
      </c>
      <c r="J208" s="98">
        <v>0.0283</v>
      </c>
      <c r="K208" s="98">
        <v>0.015</v>
      </c>
      <c r="L208" s="98">
        <v>0.0176</v>
      </c>
      <c r="M208" s="98">
        <v>0.0295</v>
      </c>
      <c r="N208" s="93">
        <v>54.0</v>
      </c>
      <c r="O208" s="93">
        <v>54.0</v>
      </c>
      <c r="P208" s="99">
        <v>0.188</v>
      </c>
    </row>
    <row r="209">
      <c r="A209" s="93" t="s">
        <v>496</v>
      </c>
      <c r="B209" s="98">
        <v>0.0587</v>
      </c>
      <c r="C209" s="98">
        <v>0.0575</v>
      </c>
      <c r="D209" s="98">
        <v>0.0218</v>
      </c>
      <c r="E209" s="98">
        <v>0.0451</v>
      </c>
      <c r="F209" s="98">
        <v>0.0261</v>
      </c>
      <c r="G209" s="98">
        <v>0.0082</v>
      </c>
      <c r="H209" s="98">
        <v>0.0172</v>
      </c>
      <c r="I209" s="98">
        <v>0.0693</v>
      </c>
      <c r="J209" s="98">
        <v>0.0271</v>
      </c>
      <c r="K209" s="98">
        <v>0.0108</v>
      </c>
      <c r="L209" s="98">
        <v>0.0055</v>
      </c>
      <c r="M209" s="98">
        <v>0.0208</v>
      </c>
      <c r="N209" s="93">
        <v>16794.0</v>
      </c>
      <c r="O209" s="93">
        <v>5037.0</v>
      </c>
      <c r="P209" s="99">
        <v>0.188</v>
      </c>
    </row>
    <row r="210">
      <c r="A210" s="93" t="s">
        <v>550</v>
      </c>
      <c r="B210" s="98">
        <v>0.081</v>
      </c>
      <c r="C210" s="98">
        <v>0.0699</v>
      </c>
      <c r="D210" s="98">
        <v>4.0E-4</v>
      </c>
      <c r="E210" s="98">
        <v>0.002</v>
      </c>
      <c r="F210" s="98">
        <v>0.0326</v>
      </c>
      <c r="G210" s="98">
        <v>0.0159</v>
      </c>
      <c r="H210" s="98">
        <v>0.0365</v>
      </c>
      <c r="I210" s="98">
        <v>0.0876</v>
      </c>
      <c r="J210" s="98">
        <v>0.0253</v>
      </c>
      <c r="K210" s="98">
        <v>0.0166</v>
      </c>
      <c r="L210" s="98">
        <v>0.0179</v>
      </c>
      <c r="M210" s="98">
        <v>0.0226</v>
      </c>
      <c r="N210" s="93">
        <v>6056.0</v>
      </c>
      <c r="O210" s="93">
        <v>3222.0</v>
      </c>
      <c r="P210" s="99">
        <v>0.188</v>
      </c>
    </row>
    <row r="211">
      <c r="A211" s="93" t="s">
        <v>598</v>
      </c>
      <c r="B211" s="98">
        <v>0.0498</v>
      </c>
      <c r="C211" s="98">
        <v>0.0497</v>
      </c>
      <c r="D211" s="98">
        <v>0.0234</v>
      </c>
      <c r="E211" s="98">
        <v>0.0532</v>
      </c>
      <c r="F211" s="98">
        <v>0.0386</v>
      </c>
      <c r="G211" s="98">
        <v>0.0112</v>
      </c>
      <c r="H211" s="98">
        <v>0.0239</v>
      </c>
      <c r="I211" s="98">
        <v>0.0728</v>
      </c>
      <c r="J211" s="98">
        <v>0.0266</v>
      </c>
      <c r="K211" s="98">
        <v>0.0173</v>
      </c>
      <c r="L211" s="98">
        <v>0.0101</v>
      </c>
      <c r="M211" s="98">
        <v>0.0261</v>
      </c>
      <c r="N211" s="93">
        <v>3921.0</v>
      </c>
      <c r="O211" s="93">
        <v>2507.0</v>
      </c>
      <c r="P211" s="99">
        <v>0.188</v>
      </c>
    </row>
    <row r="212">
      <c r="A212" s="93" t="s">
        <v>412</v>
      </c>
      <c r="B212" s="98">
        <v>0.051</v>
      </c>
      <c r="C212" s="98">
        <v>0.0564</v>
      </c>
      <c r="D212" s="98">
        <v>0.0217</v>
      </c>
      <c r="E212" s="98">
        <v>0.036</v>
      </c>
      <c r="F212" s="98">
        <v>0.0327</v>
      </c>
      <c r="G212" s="98">
        <v>0.011</v>
      </c>
      <c r="H212" s="98">
        <v>0.0151</v>
      </c>
      <c r="I212" s="98">
        <v>0.0627</v>
      </c>
      <c r="J212" s="98">
        <v>0.0322</v>
      </c>
      <c r="K212" s="98">
        <v>0.016</v>
      </c>
      <c r="L212" s="98">
        <v>0.0096</v>
      </c>
      <c r="M212" s="98">
        <v>0.0266</v>
      </c>
      <c r="N212" s="93">
        <v>22.0</v>
      </c>
      <c r="O212" s="93">
        <v>22.0</v>
      </c>
      <c r="P212" s="99">
        <v>0.187</v>
      </c>
    </row>
    <row r="213">
      <c r="A213" s="93" t="s">
        <v>1617</v>
      </c>
      <c r="B213" s="98">
        <v>0.0791</v>
      </c>
      <c r="C213" s="98">
        <v>0.0905</v>
      </c>
      <c r="D213" s="98">
        <v>0.0047</v>
      </c>
      <c r="E213" s="98">
        <v>0.0206</v>
      </c>
      <c r="F213" s="98">
        <v>0.0271</v>
      </c>
      <c r="G213" s="98">
        <v>0.009</v>
      </c>
      <c r="H213" s="98">
        <v>0.0446</v>
      </c>
      <c r="I213" s="98">
        <v>0.1037</v>
      </c>
      <c r="J213" s="98">
        <v>0.0324</v>
      </c>
      <c r="K213" s="98">
        <v>0.0078</v>
      </c>
      <c r="L213" s="98">
        <v>0.0072</v>
      </c>
      <c r="M213" s="98">
        <v>0.0193</v>
      </c>
      <c r="N213" s="93">
        <v>13118.0</v>
      </c>
      <c r="O213" s="93">
        <v>229.0</v>
      </c>
      <c r="P213" s="99">
        <v>0.187</v>
      </c>
    </row>
    <row r="214">
      <c r="A214" s="93" t="s">
        <v>449</v>
      </c>
      <c r="B214" s="98">
        <v>0.0386</v>
      </c>
      <c r="C214" s="98">
        <v>0.0474</v>
      </c>
      <c r="D214" s="98">
        <v>0.0277</v>
      </c>
      <c r="E214" s="98">
        <v>0.0543</v>
      </c>
      <c r="F214" s="98">
        <v>0.0236</v>
      </c>
      <c r="G214" s="98">
        <v>0.0064</v>
      </c>
      <c r="H214" s="98">
        <v>0.0085</v>
      </c>
      <c r="I214" s="98">
        <v>0.0545</v>
      </c>
      <c r="J214" s="98">
        <v>0.0298</v>
      </c>
      <c r="K214" s="98">
        <v>0.0192</v>
      </c>
      <c r="L214" s="98">
        <v>0.0087</v>
      </c>
      <c r="M214" s="98">
        <v>0.0221</v>
      </c>
      <c r="N214" s="93">
        <v>6958.0</v>
      </c>
      <c r="O214" s="93">
        <v>3806.0</v>
      </c>
      <c r="P214" s="99">
        <v>0.187</v>
      </c>
    </row>
    <row r="215">
      <c r="A215" s="93" t="s">
        <v>159</v>
      </c>
      <c r="B215" s="98">
        <v>0.0332</v>
      </c>
      <c r="C215" s="98">
        <v>0.0465</v>
      </c>
      <c r="D215" s="98">
        <v>0.0376</v>
      </c>
      <c r="E215" s="98">
        <v>0.0654</v>
      </c>
      <c r="F215" s="98">
        <v>0.031</v>
      </c>
      <c r="G215" s="98">
        <v>0.0051</v>
      </c>
      <c r="H215" s="98">
        <v>0.0063</v>
      </c>
      <c r="I215" s="98">
        <v>0.0296</v>
      </c>
      <c r="J215" s="98">
        <v>0.0166</v>
      </c>
      <c r="K215" s="98">
        <v>0.0096</v>
      </c>
      <c r="L215" s="98">
        <v>0.0033</v>
      </c>
      <c r="M215" s="98">
        <v>0.0141</v>
      </c>
      <c r="N215" s="93">
        <v>17258.0</v>
      </c>
      <c r="O215" s="93">
        <v>3385.0</v>
      </c>
      <c r="P215" s="99">
        <v>0.187</v>
      </c>
    </row>
    <row r="216">
      <c r="A216" s="93" t="s">
        <v>326</v>
      </c>
      <c r="B216" s="98">
        <v>0.056</v>
      </c>
      <c r="C216" s="98">
        <v>0.0691</v>
      </c>
      <c r="D216" s="98">
        <v>0.008</v>
      </c>
      <c r="E216" s="98">
        <v>0.0155</v>
      </c>
      <c r="F216" s="98">
        <v>0.0539</v>
      </c>
      <c r="G216" s="98">
        <v>0.0119</v>
      </c>
      <c r="H216" s="98">
        <v>0.0038</v>
      </c>
      <c r="I216" s="98">
        <v>0.0388</v>
      </c>
      <c r="J216" s="98">
        <v>0.0709</v>
      </c>
      <c r="K216" s="98">
        <v>0.012</v>
      </c>
      <c r="L216" s="98">
        <v>0.0012</v>
      </c>
      <c r="M216" s="98">
        <v>0.0266</v>
      </c>
      <c r="N216" s="93">
        <v>19189.0</v>
      </c>
      <c r="O216" s="93">
        <v>1777.0</v>
      </c>
      <c r="P216" s="99">
        <v>0.187</v>
      </c>
    </row>
    <row r="217">
      <c r="A217" s="93" t="s">
        <v>317</v>
      </c>
      <c r="B217" s="98">
        <v>0.0766</v>
      </c>
      <c r="C217" s="98">
        <v>0.0665</v>
      </c>
      <c r="D217" s="98">
        <v>0.0015</v>
      </c>
      <c r="E217" s="98">
        <v>0.0054</v>
      </c>
      <c r="F217" s="98">
        <v>0.0276</v>
      </c>
      <c r="G217" s="98">
        <v>0.008</v>
      </c>
      <c r="H217" s="98">
        <v>0.0474</v>
      </c>
      <c r="I217" s="98">
        <v>0.109</v>
      </c>
      <c r="J217" s="98">
        <v>0.0386</v>
      </c>
      <c r="K217" s="98">
        <v>0.0116</v>
      </c>
      <c r="L217" s="98">
        <v>0.0295</v>
      </c>
      <c r="M217" s="98">
        <v>0.0297</v>
      </c>
      <c r="N217" s="93">
        <v>9286.0</v>
      </c>
      <c r="O217" s="93">
        <v>2726.0</v>
      </c>
      <c r="P217" s="99">
        <v>0.187</v>
      </c>
    </row>
    <row r="218">
      <c r="A218" s="93" t="s">
        <v>593</v>
      </c>
      <c r="B218" s="98">
        <v>0.0814</v>
      </c>
      <c r="C218" s="98">
        <v>0.0586</v>
      </c>
      <c r="D218" s="98">
        <v>0.0103</v>
      </c>
      <c r="E218" s="98">
        <v>0.0207</v>
      </c>
      <c r="F218" s="98">
        <v>0.0318</v>
      </c>
      <c r="G218" s="98">
        <v>0.0134</v>
      </c>
      <c r="H218" s="98">
        <v>0.0402</v>
      </c>
      <c r="I218" s="98">
        <v>0.0804</v>
      </c>
      <c r="J218" s="98">
        <v>0.0241</v>
      </c>
      <c r="K218" s="98">
        <v>0.0148</v>
      </c>
      <c r="L218" s="98">
        <v>0.0222</v>
      </c>
      <c r="M218" s="98">
        <v>0.0229</v>
      </c>
      <c r="N218" s="93">
        <v>3853.0</v>
      </c>
      <c r="O218" s="93">
        <v>2444.0</v>
      </c>
      <c r="P218" s="99">
        <v>0.187</v>
      </c>
    </row>
    <row r="219">
      <c r="A219" s="93" t="s">
        <v>1618</v>
      </c>
      <c r="B219" s="98">
        <v>0.0542</v>
      </c>
      <c r="C219" s="98">
        <v>0.0446</v>
      </c>
      <c r="D219" s="98">
        <v>0.0198</v>
      </c>
      <c r="E219" s="98">
        <v>0.0386</v>
      </c>
      <c r="F219" s="98">
        <v>0.0199</v>
      </c>
      <c r="G219" s="98">
        <v>0.0086</v>
      </c>
      <c r="H219" s="98">
        <v>0.0319</v>
      </c>
      <c r="I219" s="98">
        <v>0.0747</v>
      </c>
      <c r="J219" s="98">
        <v>0.023</v>
      </c>
      <c r="K219" s="98">
        <v>0.0133</v>
      </c>
      <c r="L219" s="98">
        <v>0.0198</v>
      </c>
      <c r="M219" s="98">
        <v>0.0219</v>
      </c>
      <c r="N219" s="93">
        <v>3947.0</v>
      </c>
      <c r="O219" s="93">
        <v>2466.0</v>
      </c>
      <c r="P219" s="99">
        <v>0.187</v>
      </c>
    </row>
    <row r="220">
      <c r="A220" s="93" t="s">
        <v>591</v>
      </c>
      <c r="B220" s="98">
        <v>0.0428</v>
      </c>
      <c r="C220" s="98">
        <v>0.0475</v>
      </c>
      <c r="D220" s="98">
        <v>0.0257</v>
      </c>
      <c r="E220" s="98">
        <v>0.0513</v>
      </c>
      <c r="F220" s="98">
        <v>0.0403</v>
      </c>
      <c r="G220" s="98">
        <v>0.0098</v>
      </c>
      <c r="H220" s="98">
        <v>0.013</v>
      </c>
      <c r="I220" s="98">
        <v>0.0514</v>
      </c>
      <c r="J220" s="98">
        <v>0.0328</v>
      </c>
      <c r="K220" s="98">
        <v>0.0179</v>
      </c>
      <c r="L220" s="98">
        <v>0.0056</v>
      </c>
      <c r="M220" s="98">
        <v>0.0302</v>
      </c>
      <c r="N220" s="93">
        <v>2647.0</v>
      </c>
      <c r="O220" s="93">
        <v>2647.0</v>
      </c>
      <c r="P220" s="99">
        <v>0.187</v>
      </c>
    </row>
    <row r="221">
      <c r="A221" s="93" t="s">
        <v>1619</v>
      </c>
      <c r="B221" s="98">
        <v>0.049</v>
      </c>
      <c r="C221" s="98">
        <v>0.0631</v>
      </c>
      <c r="D221" s="98">
        <v>0.027</v>
      </c>
      <c r="E221" s="98">
        <v>0.0472</v>
      </c>
      <c r="F221" s="98">
        <v>0.0475</v>
      </c>
      <c r="G221" s="98">
        <v>0.0081</v>
      </c>
      <c r="H221" s="98">
        <v>0.0127</v>
      </c>
      <c r="I221" s="98">
        <v>0.044</v>
      </c>
      <c r="J221" s="98">
        <v>0.0673</v>
      </c>
      <c r="K221" s="98">
        <v>0.0188</v>
      </c>
      <c r="L221" s="98">
        <v>0.0044</v>
      </c>
      <c r="M221" s="98">
        <v>0.0388</v>
      </c>
      <c r="N221" s="93">
        <v>587.0</v>
      </c>
      <c r="O221" s="93">
        <v>587.0</v>
      </c>
      <c r="P221" s="99">
        <v>0.186</v>
      </c>
    </row>
    <row r="222">
      <c r="A222" s="93" t="s">
        <v>537</v>
      </c>
      <c r="B222" s="98">
        <v>0.0618</v>
      </c>
      <c r="C222" s="98">
        <v>0.0667</v>
      </c>
      <c r="D222" s="98">
        <v>0.0039</v>
      </c>
      <c r="E222" s="98">
        <v>0.0095</v>
      </c>
      <c r="F222" s="98">
        <v>0.0221</v>
      </c>
      <c r="G222" s="98">
        <v>0.0111</v>
      </c>
      <c r="H222" s="98">
        <v>0.0306</v>
      </c>
      <c r="I222" s="98">
        <v>0.0518</v>
      </c>
      <c r="J222" s="98">
        <v>0.0207</v>
      </c>
      <c r="K222" s="98">
        <v>0.0259</v>
      </c>
      <c r="L222" s="98">
        <v>0.005</v>
      </c>
      <c r="M222" s="98">
        <v>0.0223</v>
      </c>
      <c r="N222" s="93">
        <v>21342.0</v>
      </c>
      <c r="O222" s="93">
        <v>3902.0</v>
      </c>
      <c r="P222" s="99">
        <v>0.186</v>
      </c>
    </row>
    <row r="223">
      <c r="A223" s="93" t="s">
        <v>546</v>
      </c>
      <c r="B223" s="98">
        <v>0.055</v>
      </c>
      <c r="C223" s="98">
        <v>0.068</v>
      </c>
      <c r="D223" s="98">
        <v>0.0096</v>
      </c>
      <c r="E223" s="98">
        <v>0.0172</v>
      </c>
      <c r="F223" s="98">
        <v>0.0132</v>
      </c>
      <c r="G223" s="98">
        <v>0.0069</v>
      </c>
      <c r="H223" s="98">
        <v>0.0142</v>
      </c>
      <c r="I223" s="98">
        <v>0.0665</v>
      </c>
      <c r="J223" s="98">
        <v>0.1432</v>
      </c>
      <c r="K223" s="98">
        <v>0.0214</v>
      </c>
      <c r="L223" s="98">
        <v>0.002</v>
      </c>
      <c r="M223" s="98">
        <v>0.044</v>
      </c>
      <c r="N223" s="93">
        <v>22693.0</v>
      </c>
      <c r="O223" s="93">
        <v>3744.0</v>
      </c>
      <c r="P223" s="99">
        <v>0.186</v>
      </c>
    </row>
    <row r="224">
      <c r="A224" s="93" t="s">
        <v>478</v>
      </c>
      <c r="B224" s="98">
        <v>0.041</v>
      </c>
      <c r="C224" s="98">
        <v>0.0566</v>
      </c>
      <c r="D224" s="98">
        <v>0.0296</v>
      </c>
      <c r="E224" s="98">
        <v>0.0435</v>
      </c>
      <c r="F224" s="98">
        <v>0.0353</v>
      </c>
      <c r="G224" s="98">
        <v>0.008</v>
      </c>
      <c r="H224" s="98">
        <v>0.0085</v>
      </c>
      <c r="I224" s="98">
        <v>0.0409</v>
      </c>
      <c r="J224" s="98">
        <v>0.066</v>
      </c>
      <c r="K224" s="98">
        <v>0.0197</v>
      </c>
      <c r="L224" s="98">
        <v>0.0049</v>
      </c>
      <c r="M224" s="98">
        <v>0.0297</v>
      </c>
      <c r="N224" s="93">
        <v>2934.0</v>
      </c>
      <c r="O224" s="93">
        <v>2934.0</v>
      </c>
      <c r="P224" s="99">
        <v>0.186</v>
      </c>
    </row>
    <row r="225">
      <c r="A225" s="93" t="s">
        <v>1620</v>
      </c>
      <c r="B225" s="98">
        <v>0.057</v>
      </c>
      <c r="C225" s="98">
        <v>0.0784</v>
      </c>
      <c r="D225" s="98">
        <v>0.0236</v>
      </c>
      <c r="E225" s="98">
        <v>0.0505</v>
      </c>
      <c r="F225" s="98">
        <v>0.024</v>
      </c>
      <c r="G225" s="98">
        <v>0.0051</v>
      </c>
      <c r="H225" s="98">
        <v>0.0036</v>
      </c>
      <c r="I225" s="98">
        <v>0.0312</v>
      </c>
      <c r="J225" s="98">
        <v>0.0749</v>
      </c>
      <c r="K225" s="98">
        <v>0.0097</v>
      </c>
      <c r="L225" s="98">
        <v>0.0024</v>
      </c>
      <c r="M225" s="98">
        <v>0.0293</v>
      </c>
      <c r="N225" s="93">
        <v>12528.0</v>
      </c>
      <c r="O225" s="93">
        <v>1442.0</v>
      </c>
      <c r="P225" s="99">
        <v>0.186</v>
      </c>
    </row>
    <row r="226">
      <c r="A226" s="93" t="s">
        <v>92</v>
      </c>
      <c r="B226" s="98">
        <v>0.0724</v>
      </c>
      <c r="C226" s="98">
        <v>0.0677</v>
      </c>
      <c r="D226" s="98">
        <v>0.0048</v>
      </c>
      <c r="E226" s="98">
        <v>0.0099</v>
      </c>
      <c r="F226" s="98">
        <v>0.0348</v>
      </c>
      <c r="G226" s="98">
        <v>0.0133</v>
      </c>
      <c r="H226" s="98">
        <v>0.0502</v>
      </c>
      <c r="I226" s="98">
        <v>0.0944</v>
      </c>
      <c r="J226" s="98">
        <v>0.0206</v>
      </c>
      <c r="K226" s="98">
        <v>0.0112</v>
      </c>
      <c r="L226" s="98">
        <v>0.0208</v>
      </c>
      <c r="M226" s="98">
        <v>0.0313</v>
      </c>
      <c r="N226" s="93">
        <v>219.0</v>
      </c>
      <c r="O226" s="93">
        <v>219.0</v>
      </c>
      <c r="P226" s="99">
        <v>0.186</v>
      </c>
    </row>
    <row r="227">
      <c r="A227" s="93" t="s">
        <v>123</v>
      </c>
      <c r="B227" s="98">
        <v>0.0489</v>
      </c>
      <c r="C227" s="98">
        <v>0.0631</v>
      </c>
      <c r="D227" s="98">
        <v>0.0164</v>
      </c>
      <c r="E227" s="98">
        <v>0.032</v>
      </c>
      <c r="F227" s="98">
        <v>0.0299</v>
      </c>
      <c r="G227" s="98">
        <v>0.0085</v>
      </c>
      <c r="H227" s="98">
        <v>0.0114</v>
      </c>
      <c r="I227" s="98">
        <v>0.0446</v>
      </c>
      <c r="J227" s="98">
        <v>0.0565</v>
      </c>
      <c r="K227" s="98">
        <v>0.0154</v>
      </c>
      <c r="L227" s="98">
        <v>0.0116</v>
      </c>
      <c r="M227" s="98">
        <v>0.0405</v>
      </c>
      <c r="N227" s="93">
        <v>3420.0</v>
      </c>
      <c r="O227" s="93">
        <v>3420.0</v>
      </c>
      <c r="P227" s="99">
        <v>0.185</v>
      </c>
    </row>
    <row r="228">
      <c r="A228" s="93" t="s">
        <v>231</v>
      </c>
      <c r="B228" s="98">
        <v>0.0615</v>
      </c>
      <c r="C228" s="98">
        <v>0.0588</v>
      </c>
      <c r="D228" s="98">
        <v>0.021</v>
      </c>
      <c r="E228" s="98">
        <v>0.0404</v>
      </c>
      <c r="F228" s="98">
        <v>0.0341</v>
      </c>
      <c r="G228" s="98">
        <v>0.0186</v>
      </c>
      <c r="H228" s="98">
        <v>0.0271</v>
      </c>
      <c r="I228" s="98">
        <v>0.0773</v>
      </c>
      <c r="J228" s="98">
        <v>0.0228</v>
      </c>
      <c r="K228" s="98">
        <v>0.0186</v>
      </c>
      <c r="L228" s="98">
        <v>0.0229</v>
      </c>
      <c r="M228" s="98">
        <v>0.032</v>
      </c>
      <c r="N228" s="93">
        <v>4039.0</v>
      </c>
      <c r="O228" s="93">
        <v>4039.0</v>
      </c>
      <c r="P228" s="99">
        <v>0.185</v>
      </c>
    </row>
    <row r="229">
      <c r="A229" s="93" t="s">
        <v>215</v>
      </c>
      <c r="B229" s="98">
        <v>0.0582</v>
      </c>
      <c r="C229" s="98">
        <v>0.0655</v>
      </c>
      <c r="D229" s="98">
        <v>0.0113</v>
      </c>
      <c r="E229" s="98">
        <v>0.0178</v>
      </c>
      <c r="F229" s="98">
        <v>0.0286</v>
      </c>
      <c r="G229" s="98">
        <v>0.0065</v>
      </c>
      <c r="H229" s="98">
        <v>0.0094</v>
      </c>
      <c r="I229" s="98">
        <v>0.042</v>
      </c>
      <c r="J229" s="98">
        <v>0.0646</v>
      </c>
      <c r="K229" s="98">
        <v>0.0157</v>
      </c>
      <c r="L229" s="98">
        <v>0.003</v>
      </c>
      <c r="M229" s="98">
        <v>0.0264</v>
      </c>
      <c r="N229" s="93">
        <v>15921.0</v>
      </c>
      <c r="O229" s="93">
        <v>5226.0</v>
      </c>
      <c r="P229" s="99">
        <v>0.185</v>
      </c>
    </row>
    <row r="230">
      <c r="A230" s="93" t="s">
        <v>97</v>
      </c>
      <c r="B230" s="98">
        <v>0.0803</v>
      </c>
      <c r="C230" s="98">
        <v>0.0841</v>
      </c>
      <c r="D230" s="98">
        <v>0.014</v>
      </c>
      <c r="E230" s="98">
        <v>0.0272</v>
      </c>
      <c r="F230" s="98">
        <v>0.0399</v>
      </c>
      <c r="G230" s="98">
        <v>0.0158</v>
      </c>
      <c r="H230" s="98">
        <v>0.0476</v>
      </c>
      <c r="I230" s="98">
        <v>0.0886</v>
      </c>
      <c r="J230" s="98">
        <v>0.0278</v>
      </c>
      <c r="K230" s="98">
        <v>0.0145</v>
      </c>
      <c r="L230" s="98">
        <v>0.0137</v>
      </c>
      <c r="M230" s="98">
        <v>0.0308</v>
      </c>
      <c r="N230" s="93">
        <v>33.0</v>
      </c>
      <c r="O230" s="93">
        <v>33.0</v>
      </c>
      <c r="P230" s="99">
        <v>0.185</v>
      </c>
    </row>
    <row r="231">
      <c r="A231" s="93" t="s">
        <v>500</v>
      </c>
      <c r="B231" s="98">
        <v>0.071</v>
      </c>
      <c r="C231" s="98">
        <v>0.0593</v>
      </c>
      <c r="D231" s="98">
        <v>1.0E-4</v>
      </c>
      <c r="E231" s="98">
        <v>0.0012</v>
      </c>
      <c r="F231" s="98">
        <v>0.0415</v>
      </c>
      <c r="G231" s="98">
        <v>0.0274</v>
      </c>
      <c r="H231" s="98">
        <v>0.0403</v>
      </c>
      <c r="I231" s="98">
        <v>0.1018</v>
      </c>
      <c r="J231" s="98">
        <v>0.0502</v>
      </c>
      <c r="K231" s="98">
        <v>0.0136</v>
      </c>
      <c r="L231" s="98">
        <v>0.018</v>
      </c>
      <c r="M231" s="98">
        <v>0.0312</v>
      </c>
      <c r="N231" s="93">
        <v>15329.0</v>
      </c>
      <c r="O231" s="93">
        <v>4808.0</v>
      </c>
      <c r="P231" s="99">
        <v>0.185</v>
      </c>
    </row>
    <row r="232">
      <c r="A232" s="93" t="s">
        <v>351</v>
      </c>
      <c r="B232" s="98">
        <v>0.0393</v>
      </c>
      <c r="C232" s="98">
        <v>0.0443</v>
      </c>
      <c r="D232" s="98">
        <v>0.0306</v>
      </c>
      <c r="E232" s="98">
        <v>0.0594</v>
      </c>
      <c r="F232" s="98">
        <v>0.0154</v>
      </c>
      <c r="G232" s="98">
        <v>0.0031</v>
      </c>
      <c r="H232" s="98">
        <v>0.0046</v>
      </c>
      <c r="I232" s="98">
        <v>0.0461</v>
      </c>
      <c r="J232" s="98">
        <v>0.0172</v>
      </c>
      <c r="K232" s="98">
        <v>0.0143</v>
      </c>
      <c r="L232" s="98">
        <v>0.0064</v>
      </c>
      <c r="M232" s="98">
        <v>0.0161</v>
      </c>
      <c r="N232" s="93">
        <v>19239.0</v>
      </c>
      <c r="O232" s="93">
        <v>4828.0</v>
      </c>
      <c r="P232" s="99">
        <v>0.185</v>
      </c>
    </row>
    <row r="233">
      <c r="A233" s="93" t="s">
        <v>536</v>
      </c>
      <c r="B233" s="98">
        <v>0.0541</v>
      </c>
      <c r="C233" s="98">
        <v>0.0486</v>
      </c>
      <c r="D233" s="98">
        <v>0.0259</v>
      </c>
      <c r="E233" s="98">
        <v>0.0421</v>
      </c>
      <c r="F233" s="98">
        <v>0.0239</v>
      </c>
      <c r="G233" s="98">
        <v>0.006</v>
      </c>
      <c r="H233" s="98">
        <v>0.0085</v>
      </c>
      <c r="I233" s="98">
        <v>0.0427</v>
      </c>
      <c r="J233" s="98">
        <v>0.0411</v>
      </c>
      <c r="K233" s="98">
        <v>0.016</v>
      </c>
      <c r="L233" s="98">
        <v>0.0035</v>
      </c>
      <c r="M233" s="98">
        <v>0.0252</v>
      </c>
      <c r="N233" s="93">
        <v>5338.0</v>
      </c>
      <c r="O233" s="93">
        <v>3346.0</v>
      </c>
      <c r="P233" s="99">
        <v>0.184</v>
      </c>
    </row>
    <row r="234">
      <c r="A234" s="93" t="s">
        <v>605</v>
      </c>
      <c r="B234" s="98">
        <v>0.0481</v>
      </c>
      <c r="C234" s="98">
        <v>0.0508</v>
      </c>
      <c r="D234" s="98">
        <v>0.0137</v>
      </c>
      <c r="E234" s="98">
        <v>0.0373</v>
      </c>
      <c r="F234" s="98">
        <v>0.0326</v>
      </c>
      <c r="G234" s="98">
        <v>0.0082</v>
      </c>
      <c r="H234" s="98">
        <v>0.0136</v>
      </c>
      <c r="I234" s="98">
        <v>0.0539</v>
      </c>
      <c r="J234" s="98">
        <v>0.0202</v>
      </c>
      <c r="K234" s="98">
        <v>0.0131</v>
      </c>
      <c r="L234" s="98">
        <v>0.0141</v>
      </c>
      <c r="M234" s="98">
        <v>0.028</v>
      </c>
      <c r="N234" s="93">
        <v>4240.0</v>
      </c>
      <c r="O234" s="93">
        <v>1039.0</v>
      </c>
      <c r="P234" s="99">
        <v>0.184</v>
      </c>
    </row>
    <row r="235">
      <c r="A235" s="93" t="s">
        <v>1621</v>
      </c>
      <c r="B235" s="98">
        <v>0.046</v>
      </c>
      <c r="C235" s="98">
        <v>0.0574</v>
      </c>
      <c r="D235" s="98">
        <v>0.0074</v>
      </c>
      <c r="E235" s="98">
        <v>0.0244</v>
      </c>
      <c r="F235" s="98">
        <v>0.0248</v>
      </c>
      <c r="G235" s="98">
        <v>0.0069</v>
      </c>
      <c r="H235" s="98">
        <v>0.0052</v>
      </c>
      <c r="I235" s="98">
        <v>0.0425</v>
      </c>
      <c r="J235" s="98">
        <v>0.0999</v>
      </c>
      <c r="K235" s="98">
        <v>0.0148</v>
      </c>
      <c r="L235" s="98">
        <v>0.0033</v>
      </c>
      <c r="M235" s="98">
        <v>0.0372</v>
      </c>
      <c r="N235" s="93">
        <v>2183.0</v>
      </c>
      <c r="O235" s="93">
        <v>488.0</v>
      </c>
      <c r="P235" s="99">
        <v>0.184</v>
      </c>
    </row>
    <row r="236">
      <c r="A236" s="93" t="s">
        <v>74</v>
      </c>
      <c r="B236" s="98">
        <v>0.0802</v>
      </c>
      <c r="C236" s="98">
        <v>0.0671</v>
      </c>
      <c r="D236" s="98">
        <v>0.0141</v>
      </c>
      <c r="E236" s="98">
        <v>0.023</v>
      </c>
      <c r="F236" s="98">
        <v>0.0215</v>
      </c>
      <c r="G236" s="98">
        <v>0.0054</v>
      </c>
      <c r="H236" s="98">
        <v>0.0241</v>
      </c>
      <c r="I236" s="98">
        <v>0.0894</v>
      </c>
      <c r="J236" s="98">
        <v>0.0592</v>
      </c>
      <c r="K236" s="98">
        <v>0.0106</v>
      </c>
      <c r="L236" s="98">
        <v>0.0174</v>
      </c>
      <c r="M236" s="98">
        <v>0.0235</v>
      </c>
      <c r="N236" s="93">
        <v>25925.0</v>
      </c>
      <c r="O236" s="93">
        <v>6318.0</v>
      </c>
      <c r="P236" s="99">
        <v>0.184</v>
      </c>
    </row>
    <row r="237">
      <c r="A237" s="93" t="s">
        <v>259</v>
      </c>
      <c r="B237" s="98">
        <v>0.0461</v>
      </c>
      <c r="C237" s="98">
        <v>0.0549</v>
      </c>
      <c r="D237" s="98">
        <v>0.0255</v>
      </c>
      <c r="E237" s="98">
        <v>0.0518</v>
      </c>
      <c r="F237" s="98">
        <v>0.029</v>
      </c>
      <c r="G237" s="98">
        <v>0.0056</v>
      </c>
      <c r="H237" s="98">
        <v>0.0092</v>
      </c>
      <c r="I237" s="98">
        <v>0.0408</v>
      </c>
      <c r="J237" s="98">
        <v>0.0291</v>
      </c>
      <c r="K237" s="98">
        <v>0.0174</v>
      </c>
      <c r="L237" s="98">
        <v>0.0025</v>
      </c>
      <c r="M237" s="98">
        <v>0.0186</v>
      </c>
      <c r="N237" s="93">
        <v>19172.0</v>
      </c>
      <c r="O237" s="93">
        <v>5464.0</v>
      </c>
      <c r="P237" s="99">
        <v>0.183</v>
      </c>
    </row>
    <row r="238">
      <c r="A238" s="93" t="s">
        <v>549</v>
      </c>
      <c r="B238" s="98">
        <v>0.0631</v>
      </c>
      <c r="C238" s="98">
        <v>0.0624</v>
      </c>
      <c r="D238" s="98">
        <v>0.0206</v>
      </c>
      <c r="E238" s="98">
        <v>0.0393</v>
      </c>
      <c r="F238" s="98">
        <v>0.0309</v>
      </c>
      <c r="G238" s="98">
        <v>0.0075</v>
      </c>
      <c r="H238" s="98">
        <v>0.0081</v>
      </c>
      <c r="I238" s="98">
        <v>0.0472</v>
      </c>
      <c r="J238" s="98">
        <v>0.0409</v>
      </c>
      <c r="K238" s="98">
        <v>0.0189</v>
      </c>
      <c r="L238" s="98">
        <v>0.0064</v>
      </c>
      <c r="M238" s="98">
        <v>0.0277</v>
      </c>
      <c r="N238" s="93">
        <v>293.0</v>
      </c>
      <c r="O238" s="93">
        <v>293.0</v>
      </c>
      <c r="P238" s="99">
        <v>0.183</v>
      </c>
    </row>
    <row r="239">
      <c r="A239" s="93" t="s">
        <v>167</v>
      </c>
      <c r="B239" s="98">
        <v>0.0857</v>
      </c>
      <c r="C239" s="98">
        <v>0.0783</v>
      </c>
      <c r="D239" s="98">
        <v>0.0015</v>
      </c>
      <c r="E239" s="98">
        <v>0.0021</v>
      </c>
      <c r="F239" s="98">
        <v>0.0269</v>
      </c>
      <c r="G239" s="98">
        <v>0.0063</v>
      </c>
      <c r="H239" s="98">
        <v>0.0212</v>
      </c>
      <c r="I239" s="98">
        <v>0.0829</v>
      </c>
      <c r="J239" s="98">
        <v>0.0513</v>
      </c>
      <c r="K239" s="98">
        <v>0.0117</v>
      </c>
      <c r="L239" s="98">
        <v>0.0152</v>
      </c>
      <c r="M239" s="98">
        <v>0.024</v>
      </c>
      <c r="N239" s="93">
        <v>25188.0</v>
      </c>
      <c r="O239" s="93">
        <v>2586.0</v>
      </c>
      <c r="P239" s="99">
        <v>0.183</v>
      </c>
    </row>
    <row r="240">
      <c r="A240" s="93" t="s">
        <v>1622</v>
      </c>
      <c r="B240" s="98">
        <v>0.038</v>
      </c>
      <c r="C240" s="98">
        <v>0.054</v>
      </c>
      <c r="D240" s="98">
        <v>0.0111</v>
      </c>
      <c r="E240" s="98">
        <v>0.0262</v>
      </c>
      <c r="F240" s="98">
        <v>0.0296</v>
      </c>
      <c r="G240" s="98">
        <v>0.005</v>
      </c>
      <c r="H240" s="98">
        <v>0.003</v>
      </c>
      <c r="I240" s="98">
        <v>0.0271</v>
      </c>
      <c r="J240" s="98">
        <v>0.0571</v>
      </c>
      <c r="K240" s="98">
        <v>0.0105</v>
      </c>
      <c r="L240" s="98">
        <v>0.0014</v>
      </c>
      <c r="M240" s="98">
        <v>0.0217</v>
      </c>
      <c r="N240" s="93">
        <v>9884.0</v>
      </c>
      <c r="O240" s="93">
        <v>847.0</v>
      </c>
      <c r="P240" s="99">
        <v>0.183</v>
      </c>
    </row>
    <row r="241">
      <c r="A241" s="93" t="s">
        <v>41</v>
      </c>
      <c r="B241" s="98">
        <v>0.0537</v>
      </c>
      <c r="C241" s="98">
        <v>0.0603</v>
      </c>
      <c r="D241" s="98">
        <v>0.0196</v>
      </c>
      <c r="E241" s="98">
        <v>0.032</v>
      </c>
      <c r="F241" s="98">
        <v>0.0305</v>
      </c>
      <c r="G241" s="98">
        <v>0.0098</v>
      </c>
      <c r="H241" s="98">
        <v>0.0151</v>
      </c>
      <c r="I241" s="98">
        <v>0.0719</v>
      </c>
      <c r="J241" s="98">
        <v>0.0303</v>
      </c>
      <c r="K241" s="98">
        <v>0.0192</v>
      </c>
      <c r="L241" s="98">
        <v>0.011</v>
      </c>
      <c r="M241" s="98">
        <v>0.0327</v>
      </c>
      <c r="N241" s="93">
        <v>3008.0</v>
      </c>
      <c r="O241" s="93">
        <v>3008.0</v>
      </c>
      <c r="P241" s="99">
        <v>0.183</v>
      </c>
    </row>
    <row r="242">
      <c r="A242" s="93" t="s">
        <v>305</v>
      </c>
      <c r="B242" s="98">
        <v>0.0468</v>
      </c>
      <c r="C242" s="98">
        <v>0.0626</v>
      </c>
      <c r="D242" s="98">
        <v>0.024</v>
      </c>
      <c r="E242" s="98">
        <v>0.0417</v>
      </c>
      <c r="F242" s="98">
        <v>0.0236</v>
      </c>
      <c r="G242" s="98">
        <v>0.0049</v>
      </c>
      <c r="H242" s="98">
        <v>0.0072</v>
      </c>
      <c r="I242" s="98">
        <v>0.0274</v>
      </c>
      <c r="J242" s="98">
        <v>0.0673</v>
      </c>
      <c r="K242" s="98">
        <v>0.0103</v>
      </c>
      <c r="L242" s="98">
        <v>0.0031</v>
      </c>
      <c r="M242" s="98">
        <v>0.0317</v>
      </c>
      <c r="N242" s="93">
        <v>13006.0</v>
      </c>
      <c r="O242" s="93">
        <v>1797.0</v>
      </c>
      <c r="P242" s="99">
        <v>0.182</v>
      </c>
    </row>
    <row r="243">
      <c r="A243" s="93" t="s">
        <v>1623</v>
      </c>
      <c r="B243" s="98">
        <v>0.0686</v>
      </c>
      <c r="C243" s="98">
        <v>0.0755</v>
      </c>
      <c r="D243" s="98">
        <v>0.0078</v>
      </c>
      <c r="E243" s="98">
        <v>0.0152</v>
      </c>
      <c r="F243" s="98">
        <v>0.0241</v>
      </c>
      <c r="G243" s="98">
        <v>0.0082</v>
      </c>
      <c r="H243" s="98">
        <v>0.0256</v>
      </c>
      <c r="I243" s="98">
        <v>0.0886</v>
      </c>
      <c r="J243" s="98">
        <v>0.0187</v>
      </c>
      <c r="K243" s="98">
        <v>0.0075</v>
      </c>
      <c r="L243" s="98">
        <v>0.0038</v>
      </c>
      <c r="M243" s="98">
        <v>0.0184</v>
      </c>
      <c r="N243" s="93">
        <v>18768.0</v>
      </c>
      <c r="O243" s="93">
        <v>1119.0</v>
      </c>
      <c r="P243" s="99">
        <v>0.182</v>
      </c>
    </row>
    <row r="244">
      <c r="A244" s="93" t="s">
        <v>558</v>
      </c>
      <c r="B244" s="98">
        <v>0.0545</v>
      </c>
      <c r="C244" s="98">
        <v>0.0678</v>
      </c>
      <c r="D244" s="98">
        <v>0.0294</v>
      </c>
      <c r="E244" s="98">
        <v>0.0489</v>
      </c>
      <c r="F244" s="98">
        <v>0.0405</v>
      </c>
      <c r="G244" s="98">
        <v>0.0114</v>
      </c>
      <c r="H244" s="98">
        <v>0.0107</v>
      </c>
      <c r="I244" s="98">
        <v>0.0483</v>
      </c>
      <c r="J244" s="98">
        <v>0.039</v>
      </c>
      <c r="K244" s="98">
        <v>0.0179</v>
      </c>
      <c r="L244" s="98">
        <v>0.004</v>
      </c>
      <c r="M244" s="98">
        <v>0.0281</v>
      </c>
      <c r="N244" s="93">
        <v>533.0</v>
      </c>
      <c r="O244" s="93">
        <v>533.0</v>
      </c>
      <c r="P244" s="99">
        <v>0.182</v>
      </c>
    </row>
    <row r="245">
      <c r="A245" s="93" t="s">
        <v>94</v>
      </c>
      <c r="B245" s="98">
        <v>0.0638</v>
      </c>
      <c r="C245" s="98">
        <v>0.072</v>
      </c>
      <c r="D245" s="98">
        <v>0.0142</v>
      </c>
      <c r="E245" s="98">
        <v>0.034</v>
      </c>
      <c r="F245" s="98">
        <v>0.0313</v>
      </c>
      <c r="G245" s="98">
        <v>0.0119</v>
      </c>
      <c r="H245" s="98">
        <v>0.0267</v>
      </c>
      <c r="I245" s="98">
        <v>0.0681</v>
      </c>
      <c r="J245" s="98">
        <v>0.034</v>
      </c>
      <c r="K245" s="98">
        <v>0.0163</v>
      </c>
      <c r="L245" s="98">
        <v>0.0114</v>
      </c>
      <c r="M245" s="98">
        <v>0.0297</v>
      </c>
      <c r="N245" s="93">
        <v>82.0</v>
      </c>
      <c r="O245" s="93">
        <v>82.0</v>
      </c>
      <c r="P245" s="99">
        <v>0.182</v>
      </c>
    </row>
    <row r="246">
      <c r="A246" s="93" t="s">
        <v>359</v>
      </c>
      <c r="B246" s="98">
        <v>0.0339</v>
      </c>
      <c r="C246" s="98">
        <v>0.0481</v>
      </c>
      <c r="D246" s="98">
        <v>0.0228</v>
      </c>
      <c r="E246" s="98">
        <v>0.0425</v>
      </c>
      <c r="F246" s="98">
        <v>0.0409</v>
      </c>
      <c r="G246" s="98">
        <v>0.007</v>
      </c>
      <c r="H246" s="98">
        <v>0.0039</v>
      </c>
      <c r="I246" s="98">
        <v>0.0293</v>
      </c>
      <c r="J246" s="98">
        <v>0.0747</v>
      </c>
      <c r="K246" s="98">
        <v>0.0111</v>
      </c>
      <c r="L246" s="98">
        <v>4.0E-4</v>
      </c>
      <c r="M246" s="98">
        <v>0.0279</v>
      </c>
      <c r="N246" s="93">
        <v>18981.0</v>
      </c>
      <c r="O246" s="93">
        <v>3440.0</v>
      </c>
      <c r="P246" s="99">
        <v>0.181</v>
      </c>
    </row>
    <row r="247">
      <c r="A247" s="93" t="s">
        <v>405</v>
      </c>
      <c r="B247" s="98">
        <v>0.0344</v>
      </c>
      <c r="C247" s="98">
        <v>0.0399</v>
      </c>
      <c r="D247" s="98">
        <v>0.0394</v>
      </c>
      <c r="E247" s="98">
        <v>0.0695</v>
      </c>
      <c r="F247" s="98">
        <v>0.0246</v>
      </c>
      <c r="G247" s="98">
        <v>0.0036</v>
      </c>
      <c r="H247" s="98">
        <v>0.0062</v>
      </c>
      <c r="I247" s="98">
        <v>0.0496</v>
      </c>
      <c r="J247" s="98">
        <v>0.015</v>
      </c>
      <c r="K247" s="98">
        <v>0.0124</v>
      </c>
      <c r="L247" s="98">
        <v>0.0054</v>
      </c>
      <c r="M247" s="98">
        <v>0.0153</v>
      </c>
      <c r="N247" s="93">
        <v>17326.0</v>
      </c>
      <c r="O247" s="93">
        <v>3959.0</v>
      </c>
      <c r="P247" s="99">
        <v>0.181</v>
      </c>
    </row>
    <row r="248">
      <c r="A248" s="93" t="s">
        <v>119</v>
      </c>
      <c r="B248" s="98">
        <v>0.075</v>
      </c>
      <c r="C248" s="98">
        <v>0.0752</v>
      </c>
      <c r="D248" s="98">
        <v>1.0E-4</v>
      </c>
      <c r="E248" s="98">
        <v>0.0011</v>
      </c>
      <c r="F248" s="98">
        <v>0.0339</v>
      </c>
      <c r="G248" s="98">
        <v>0.0109</v>
      </c>
      <c r="H248" s="98">
        <v>0.0337</v>
      </c>
      <c r="I248" s="98">
        <v>0.0756</v>
      </c>
      <c r="J248" s="98">
        <v>0.0227</v>
      </c>
      <c r="K248" s="98">
        <v>0.0046</v>
      </c>
      <c r="L248" s="98">
        <v>0.0112</v>
      </c>
      <c r="M248" s="98">
        <v>0.0173</v>
      </c>
      <c r="N248" s="93">
        <v>12344.0</v>
      </c>
      <c r="O248" s="93">
        <v>1324.0</v>
      </c>
      <c r="P248" s="99">
        <v>0.181</v>
      </c>
    </row>
    <row r="249">
      <c r="A249" s="93" t="s">
        <v>583</v>
      </c>
      <c r="B249" s="98">
        <v>0.0562</v>
      </c>
      <c r="C249" s="98">
        <v>0.071</v>
      </c>
      <c r="D249" s="98">
        <v>0.0257</v>
      </c>
      <c r="E249" s="98">
        <v>0.0456</v>
      </c>
      <c r="F249" s="98">
        <v>0.0374</v>
      </c>
      <c r="G249" s="98">
        <v>0.0103</v>
      </c>
      <c r="H249" s="98">
        <v>0.0104</v>
      </c>
      <c r="I249" s="98">
        <v>0.0501</v>
      </c>
      <c r="J249" s="98">
        <v>0.0497</v>
      </c>
      <c r="K249" s="98">
        <v>0.0184</v>
      </c>
      <c r="L249" s="98">
        <v>0.0049</v>
      </c>
      <c r="M249" s="98">
        <v>0.0318</v>
      </c>
      <c r="N249" s="93">
        <v>31.0</v>
      </c>
      <c r="O249" s="93">
        <v>31.0</v>
      </c>
      <c r="P249" s="99">
        <v>0.181</v>
      </c>
    </row>
    <row r="250">
      <c r="A250" s="93" t="s">
        <v>84</v>
      </c>
      <c r="B250" s="98">
        <v>0.0494</v>
      </c>
      <c r="C250" s="98">
        <v>0.0552</v>
      </c>
      <c r="D250" s="98">
        <v>0.0236</v>
      </c>
      <c r="E250" s="98">
        <v>0.028</v>
      </c>
      <c r="F250" s="98">
        <v>0.0426</v>
      </c>
      <c r="G250" s="98">
        <v>0.0115</v>
      </c>
      <c r="H250" s="98">
        <v>0.0214</v>
      </c>
      <c r="I250" s="98">
        <v>0.0755</v>
      </c>
      <c r="J250" s="98">
        <v>0.0343</v>
      </c>
      <c r="K250" s="98">
        <v>0.0149</v>
      </c>
      <c r="L250" s="98">
        <v>0.0112</v>
      </c>
      <c r="M250" s="98">
        <v>0.0285</v>
      </c>
      <c r="N250" s="93">
        <v>623.0</v>
      </c>
      <c r="O250" s="93">
        <v>623.0</v>
      </c>
      <c r="P250" s="99">
        <v>0.181</v>
      </c>
    </row>
    <row r="251">
      <c r="A251" s="93" t="s">
        <v>263</v>
      </c>
      <c r="B251" s="98">
        <v>0.0452</v>
      </c>
      <c r="C251" s="98">
        <v>0.0702</v>
      </c>
      <c r="D251" s="98">
        <v>0.0185</v>
      </c>
      <c r="E251" s="98">
        <v>0.0505</v>
      </c>
      <c r="F251" s="98">
        <v>0.0252</v>
      </c>
      <c r="G251" s="98">
        <v>0.0096</v>
      </c>
      <c r="H251" s="98">
        <v>0.0148</v>
      </c>
      <c r="I251" s="98">
        <v>0.0688</v>
      </c>
      <c r="J251" s="98">
        <v>0.0936</v>
      </c>
      <c r="K251" s="98">
        <v>0.0181</v>
      </c>
      <c r="L251" s="98">
        <v>0.0073</v>
      </c>
      <c r="M251" s="98">
        <v>0.036</v>
      </c>
      <c r="N251" s="93">
        <v>700.0</v>
      </c>
      <c r="O251" s="93">
        <v>700.0</v>
      </c>
      <c r="P251" s="99">
        <v>0.181</v>
      </c>
    </row>
    <row r="252">
      <c r="A252" s="93" t="s">
        <v>501</v>
      </c>
      <c r="B252" s="98">
        <v>0.0897</v>
      </c>
      <c r="C252" s="98">
        <v>0.0735</v>
      </c>
      <c r="D252" s="98">
        <v>5.0E-4</v>
      </c>
      <c r="E252" s="98">
        <v>0.0021</v>
      </c>
      <c r="F252" s="98">
        <v>0.0391</v>
      </c>
      <c r="G252" s="98">
        <v>0.0165</v>
      </c>
      <c r="H252" s="98">
        <v>0.0579</v>
      </c>
      <c r="I252" s="98">
        <v>0.1015</v>
      </c>
      <c r="J252" s="98">
        <v>0.0172</v>
      </c>
      <c r="K252" s="98">
        <v>0.0098</v>
      </c>
      <c r="L252" s="98">
        <v>0.011</v>
      </c>
      <c r="M252" s="98">
        <v>0.0202</v>
      </c>
      <c r="N252" s="93">
        <v>21754.0</v>
      </c>
      <c r="O252" s="93">
        <v>2835.0</v>
      </c>
      <c r="P252" s="99">
        <v>0.181</v>
      </c>
    </row>
    <row r="253">
      <c r="A253" s="93" t="s">
        <v>104</v>
      </c>
      <c r="B253" s="98">
        <v>0.0451</v>
      </c>
      <c r="C253" s="98">
        <v>0.0432</v>
      </c>
      <c r="D253" s="98">
        <v>0.0225</v>
      </c>
      <c r="E253" s="98">
        <v>0.05</v>
      </c>
      <c r="F253" s="98">
        <v>0.0281</v>
      </c>
      <c r="G253" s="98">
        <v>0.0126</v>
      </c>
      <c r="H253" s="98">
        <v>0.0111</v>
      </c>
      <c r="I253" s="98">
        <v>0.0632</v>
      </c>
      <c r="J253" s="98">
        <v>0.0444</v>
      </c>
      <c r="K253" s="98">
        <v>0.019</v>
      </c>
      <c r="L253" s="98">
        <v>0.006</v>
      </c>
      <c r="M253" s="98">
        <v>0.0258</v>
      </c>
      <c r="N253" s="93">
        <v>3129.0</v>
      </c>
      <c r="O253" s="93">
        <v>3129.0</v>
      </c>
      <c r="P253" s="99">
        <v>0.181</v>
      </c>
    </row>
    <row r="254">
      <c r="A254" s="93" t="s">
        <v>431</v>
      </c>
      <c r="B254" s="98">
        <v>0.0505</v>
      </c>
      <c r="C254" s="98">
        <v>0.0631</v>
      </c>
      <c r="D254" s="98">
        <v>0.0186</v>
      </c>
      <c r="E254" s="98">
        <v>0.0486</v>
      </c>
      <c r="F254" s="98">
        <v>0.036</v>
      </c>
      <c r="G254" s="98">
        <v>0.0095</v>
      </c>
      <c r="H254" s="98">
        <v>0.0133</v>
      </c>
      <c r="I254" s="98">
        <v>0.0653</v>
      </c>
      <c r="J254" s="98">
        <v>0.0355</v>
      </c>
      <c r="K254" s="98">
        <v>0.0179</v>
      </c>
      <c r="L254" s="98">
        <v>0.0066</v>
      </c>
      <c r="M254" s="98">
        <v>0.026</v>
      </c>
      <c r="N254" s="93">
        <v>43.0</v>
      </c>
      <c r="O254" s="93">
        <v>43.0</v>
      </c>
      <c r="P254" s="99">
        <v>0.181</v>
      </c>
    </row>
    <row r="255">
      <c r="A255" s="93" t="s">
        <v>236</v>
      </c>
      <c r="B255" s="98">
        <v>0.0252</v>
      </c>
      <c r="C255" s="98">
        <v>0.0398</v>
      </c>
      <c r="D255" s="98">
        <v>0.0514</v>
      </c>
      <c r="E255" s="98">
        <v>0.079</v>
      </c>
      <c r="F255" s="98">
        <v>0.0189</v>
      </c>
      <c r="G255" s="98">
        <v>0.006</v>
      </c>
      <c r="H255" s="98">
        <v>0.0086</v>
      </c>
      <c r="I255" s="98">
        <v>0.0348</v>
      </c>
      <c r="J255" s="98">
        <v>0.022</v>
      </c>
      <c r="K255" s="98">
        <v>0.0112</v>
      </c>
      <c r="L255" s="98">
        <v>0.0021</v>
      </c>
      <c r="M255" s="98">
        <v>0.023</v>
      </c>
      <c r="N255" s="93">
        <v>4703.0</v>
      </c>
      <c r="O255" s="93">
        <v>2690.0</v>
      </c>
      <c r="P255" s="99">
        <v>0.18</v>
      </c>
    </row>
    <row r="256">
      <c r="A256" s="93" t="s">
        <v>1624</v>
      </c>
      <c r="B256" s="98">
        <v>0.0836</v>
      </c>
      <c r="C256" s="98">
        <v>0.0843</v>
      </c>
      <c r="D256" s="98">
        <v>1.0E-4</v>
      </c>
      <c r="E256" s="98">
        <v>5.0E-4</v>
      </c>
      <c r="F256" s="98">
        <v>0.0281</v>
      </c>
      <c r="G256" s="98">
        <v>0.0078</v>
      </c>
      <c r="H256" s="98">
        <v>0.0437</v>
      </c>
      <c r="I256" s="98">
        <v>0.0962</v>
      </c>
      <c r="J256" s="98">
        <v>0.0162</v>
      </c>
      <c r="K256" s="98">
        <v>0.0065</v>
      </c>
      <c r="L256" s="98">
        <v>0.0067</v>
      </c>
      <c r="M256" s="98">
        <v>0.0199</v>
      </c>
      <c r="N256" s="93">
        <v>12213.0</v>
      </c>
      <c r="O256" s="93">
        <v>90.0</v>
      </c>
      <c r="P256" s="99">
        <v>0.179</v>
      </c>
    </row>
    <row r="257">
      <c r="A257" s="93" t="s">
        <v>573</v>
      </c>
      <c r="B257" s="98">
        <v>0.033</v>
      </c>
      <c r="C257" s="98">
        <v>0.0384</v>
      </c>
      <c r="D257" s="98">
        <v>0.0411</v>
      </c>
      <c r="E257" s="98">
        <v>0.075</v>
      </c>
      <c r="F257" s="98">
        <v>0.0222</v>
      </c>
      <c r="G257" s="98">
        <v>0.0061</v>
      </c>
      <c r="H257" s="98">
        <v>0.0096</v>
      </c>
      <c r="I257" s="98">
        <v>0.0695</v>
      </c>
      <c r="J257" s="98">
        <v>0.0201</v>
      </c>
      <c r="K257" s="98">
        <v>0.0076</v>
      </c>
      <c r="L257" s="98">
        <v>0.0051</v>
      </c>
      <c r="M257" s="98">
        <v>0.019</v>
      </c>
      <c r="N257" s="93">
        <v>11607.0</v>
      </c>
      <c r="O257" s="93">
        <v>2539.0</v>
      </c>
      <c r="P257" s="99">
        <v>0.179</v>
      </c>
    </row>
    <row r="258">
      <c r="A258" s="93" t="s">
        <v>173</v>
      </c>
      <c r="B258" s="98">
        <v>0.06</v>
      </c>
      <c r="C258" s="98">
        <v>0.066</v>
      </c>
      <c r="D258" s="98">
        <v>0.0246</v>
      </c>
      <c r="E258" s="98">
        <v>0.0404</v>
      </c>
      <c r="F258" s="98">
        <v>0.029</v>
      </c>
      <c r="G258" s="98">
        <v>0.0091</v>
      </c>
      <c r="H258" s="98">
        <v>0.0067</v>
      </c>
      <c r="I258" s="98">
        <v>0.0322</v>
      </c>
      <c r="J258" s="98">
        <v>0.0803</v>
      </c>
      <c r="K258" s="98">
        <v>0.0181</v>
      </c>
      <c r="L258" s="98">
        <v>0.0022</v>
      </c>
      <c r="M258" s="98">
        <v>0.0381</v>
      </c>
      <c r="N258" s="93">
        <v>373.0</v>
      </c>
      <c r="O258" s="93">
        <v>373.0</v>
      </c>
      <c r="P258" s="99">
        <v>0.179</v>
      </c>
    </row>
    <row r="259">
      <c r="A259" s="93" t="s">
        <v>1625</v>
      </c>
      <c r="B259" s="98">
        <v>0.0342</v>
      </c>
      <c r="C259" s="98">
        <v>0.0541</v>
      </c>
      <c r="D259" s="98">
        <v>0.0269</v>
      </c>
      <c r="E259" s="98">
        <v>0.0517</v>
      </c>
      <c r="F259" s="98">
        <v>0.0273</v>
      </c>
      <c r="G259" s="98">
        <v>0.0082</v>
      </c>
      <c r="H259" s="98">
        <v>0.0123</v>
      </c>
      <c r="I259" s="98">
        <v>0.0585</v>
      </c>
      <c r="J259" s="98">
        <v>0.0523</v>
      </c>
      <c r="K259" s="98">
        <v>0.0152</v>
      </c>
      <c r="L259" s="98">
        <v>0.0025</v>
      </c>
      <c r="M259" s="98">
        <v>0.0237</v>
      </c>
      <c r="N259" s="93">
        <v>2576.0</v>
      </c>
      <c r="O259" s="93">
        <v>802.0</v>
      </c>
      <c r="P259" s="99">
        <v>0.179</v>
      </c>
    </row>
    <row r="260">
      <c r="A260" s="93" t="s">
        <v>476</v>
      </c>
      <c r="B260" s="98">
        <v>0.0306</v>
      </c>
      <c r="C260" s="98">
        <v>0.0381</v>
      </c>
      <c r="D260" s="98">
        <v>0.0322</v>
      </c>
      <c r="E260" s="98">
        <v>0.0582</v>
      </c>
      <c r="F260" s="98">
        <v>0.0274</v>
      </c>
      <c r="G260" s="98">
        <v>0.0047</v>
      </c>
      <c r="H260" s="98">
        <v>0.0037</v>
      </c>
      <c r="I260" s="98">
        <v>0.0415</v>
      </c>
      <c r="J260" s="98">
        <v>0.0319</v>
      </c>
      <c r="K260" s="98">
        <v>0.0127</v>
      </c>
      <c r="L260" s="98">
        <v>0.0022</v>
      </c>
      <c r="M260" s="98">
        <v>0.017</v>
      </c>
      <c r="N260" s="93">
        <v>29773.0</v>
      </c>
      <c r="O260" s="93">
        <v>5444.0</v>
      </c>
      <c r="P260" s="99">
        <v>0.178</v>
      </c>
    </row>
    <row r="261">
      <c r="A261" s="93" t="s">
        <v>1626</v>
      </c>
      <c r="B261" s="98">
        <v>0.0365</v>
      </c>
      <c r="C261" s="98">
        <v>0.0583</v>
      </c>
      <c r="D261" s="98">
        <v>0.0116</v>
      </c>
      <c r="E261" s="98">
        <v>0.0393</v>
      </c>
      <c r="F261" s="98">
        <v>0.036</v>
      </c>
      <c r="G261" s="98">
        <v>0.0102</v>
      </c>
      <c r="H261" s="98">
        <v>0.0142</v>
      </c>
      <c r="I261" s="98">
        <v>0.0623</v>
      </c>
      <c r="J261" s="98">
        <v>0.0371</v>
      </c>
      <c r="K261" s="98">
        <v>0.0189</v>
      </c>
      <c r="L261" s="98">
        <v>0.0033</v>
      </c>
      <c r="M261" s="98">
        <v>0.0322</v>
      </c>
      <c r="N261" s="93">
        <v>2097.0</v>
      </c>
      <c r="O261" s="93">
        <v>48.0</v>
      </c>
      <c r="P261" s="99">
        <v>0.178</v>
      </c>
    </row>
    <row r="262">
      <c r="A262" s="93" t="s">
        <v>455</v>
      </c>
      <c r="B262" s="98">
        <v>0.0478</v>
      </c>
      <c r="C262" s="98">
        <v>0.0551</v>
      </c>
      <c r="D262" s="98">
        <v>0.0172</v>
      </c>
      <c r="E262" s="98">
        <v>0.0389</v>
      </c>
      <c r="F262" s="98">
        <v>0.0379</v>
      </c>
      <c r="G262" s="98">
        <v>0.0072</v>
      </c>
      <c r="H262" s="98">
        <v>0.0081</v>
      </c>
      <c r="I262" s="98">
        <v>0.0471</v>
      </c>
      <c r="J262" s="98">
        <v>0.0733</v>
      </c>
      <c r="K262" s="98">
        <v>0.0193</v>
      </c>
      <c r="L262" s="98">
        <v>0.0038</v>
      </c>
      <c r="M262" s="98">
        <v>0.0285</v>
      </c>
      <c r="N262" s="93">
        <v>4985.0</v>
      </c>
      <c r="O262" s="93">
        <v>2569.0</v>
      </c>
      <c r="P262" s="99">
        <v>0.178</v>
      </c>
    </row>
    <row r="263">
      <c r="A263" s="93" t="s">
        <v>186</v>
      </c>
      <c r="B263" s="98">
        <v>0.0305</v>
      </c>
      <c r="C263" s="98">
        <v>0.0413</v>
      </c>
      <c r="D263" s="98">
        <v>0.0336</v>
      </c>
      <c r="E263" s="98">
        <v>0.0586</v>
      </c>
      <c r="F263" s="98">
        <v>0.0154</v>
      </c>
      <c r="G263" s="98">
        <v>0.0026</v>
      </c>
      <c r="H263" s="98">
        <v>0.0043</v>
      </c>
      <c r="I263" s="98">
        <v>0.0391</v>
      </c>
      <c r="J263" s="98">
        <v>0.0245</v>
      </c>
      <c r="K263" s="98">
        <v>0.0113</v>
      </c>
      <c r="L263" s="98">
        <v>0.0014</v>
      </c>
      <c r="M263" s="98">
        <v>0.0128</v>
      </c>
      <c r="N263" s="93">
        <v>15350.0</v>
      </c>
      <c r="O263" s="93">
        <v>3222.0</v>
      </c>
      <c r="P263" s="99">
        <v>0.178</v>
      </c>
    </row>
    <row r="264">
      <c r="A264" s="93" t="s">
        <v>492</v>
      </c>
      <c r="B264" s="98">
        <v>0.054</v>
      </c>
      <c r="C264" s="98">
        <v>0.0473</v>
      </c>
      <c r="D264" s="98">
        <v>0.0242</v>
      </c>
      <c r="E264" s="98">
        <v>0.0418</v>
      </c>
      <c r="F264" s="98">
        <v>0.0253</v>
      </c>
      <c r="G264" s="98">
        <v>0.0062</v>
      </c>
      <c r="H264" s="98">
        <v>0.011</v>
      </c>
      <c r="I264" s="98">
        <v>0.0329</v>
      </c>
      <c r="J264" s="98">
        <v>0.0385</v>
      </c>
      <c r="K264" s="98">
        <v>0.0189</v>
      </c>
      <c r="L264" s="98">
        <v>0.0028</v>
      </c>
      <c r="M264" s="98">
        <v>0.022</v>
      </c>
      <c r="N264" s="93">
        <v>10455.0</v>
      </c>
      <c r="O264" s="93">
        <v>4228.0</v>
      </c>
      <c r="P264" s="99">
        <v>0.178</v>
      </c>
    </row>
    <row r="265">
      <c r="A265" s="93" t="s">
        <v>257</v>
      </c>
      <c r="B265" s="98">
        <v>0.0517</v>
      </c>
      <c r="C265" s="98">
        <v>0.0711</v>
      </c>
      <c r="D265" s="98">
        <v>0.0241</v>
      </c>
      <c r="E265" s="98">
        <v>0.0435</v>
      </c>
      <c r="F265" s="98">
        <v>0.0346</v>
      </c>
      <c r="G265" s="98">
        <v>0.0088</v>
      </c>
      <c r="H265" s="98">
        <v>0.0076</v>
      </c>
      <c r="I265" s="98">
        <v>0.0378</v>
      </c>
      <c r="J265" s="98">
        <v>0.0938</v>
      </c>
      <c r="K265" s="98">
        <v>0.0184</v>
      </c>
      <c r="L265" s="98">
        <v>0.0051</v>
      </c>
      <c r="M265" s="98">
        <v>0.0402</v>
      </c>
      <c r="N265" s="93">
        <v>69.0</v>
      </c>
      <c r="O265" s="93">
        <v>69.0</v>
      </c>
      <c r="P265" s="99">
        <v>0.178</v>
      </c>
    </row>
    <row r="266">
      <c r="A266" s="93" t="s">
        <v>230</v>
      </c>
      <c r="B266" s="98">
        <v>0.0717</v>
      </c>
      <c r="C266" s="98">
        <v>0.0763</v>
      </c>
      <c r="D266" s="98">
        <v>0.0047</v>
      </c>
      <c r="E266" s="98">
        <v>0.0096</v>
      </c>
      <c r="F266" s="98">
        <v>0.0366</v>
      </c>
      <c r="G266" s="98">
        <v>0.0156</v>
      </c>
      <c r="H266" s="98">
        <v>0.043</v>
      </c>
      <c r="I266" s="98">
        <v>0.0819</v>
      </c>
      <c r="J266" s="98">
        <v>0.0243</v>
      </c>
      <c r="K266" s="98">
        <v>0.0136</v>
      </c>
      <c r="L266" s="98">
        <v>0.0189</v>
      </c>
      <c r="M266" s="98">
        <v>0.0294</v>
      </c>
      <c r="N266" s="93">
        <v>24.0</v>
      </c>
      <c r="O266" s="93">
        <v>24.0</v>
      </c>
      <c r="P266" s="99">
        <v>0.177</v>
      </c>
    </row>
    <row r="267">
      <c r="A267" s="93" t="s">
        <v>270</v>
      </c>
      <c r="B267" s="98">
        <v>0.0539</v>
      </c>
      <c r="C267" s="98">
        <v>0.0674</v>
      </c>
      <c r="D267" s="98">
        <v>0.0147</v>
      </c>
      <c r="E267" s="98">
        <v>0.0319</v>
      </c>
      <c r="F267" s="98">
        <v>0.0234</v>
      </c>
      <c r="G267" s="98">
        <v>0.0047</v>
      </c>
      <c r="H267" s="98">
        <v>0.0083</v>
      </c>
      <c r="I267" s="98">
        <v>0.0392</v>
      </c>
      <c r="J267" s="98">
        <v>0.0775</v>
      </c>
      <c r="K267" s="98">
        <v>0.021</v>
      </c>
      <c r="L267" s="98">
        <v>0.0017</v>
      </c>
      <c r="M267" s="98">
        <v>0.0377</v>
      </c>
      <c r="N267" s="93">
        <v>3361.0</v>
      </c>
      <c r="O267" s="93">
        <v>1277.0</v>
      </c>
      <c r="P267" s="99">
        <v>0.177</v>
      </c>
    </row>
    <row r="268">
      <c r="A268" s="93" t="s">
        <v>315</v>
      </c>
      <c r="B268" s="98">
        <v>0.0505</v>
      </c>
      <c r="C268" s="98">
        <v>0.0674</v>
      </c>
      <c r="D268" s="98">
        <v>0.0215</v>
      </c>
      <c r="E268" s="98">
        <v>0.0432</v>
      </c>
      <c r="F268" s="98">
        <v>0.0289</v>
      </c>
      <c r="G268" s="98">
        <v>0.0096</v>
      </c>
      <c r="H268" s="98">
        <v>0.0093</v>
      </c>
      <c r="I268" s="98">
        <v>0.0399</v>
      </c>
      <c r="J268" s="98">
        <v>0.0895</v>
      </c>
      <c r="K268" s="98">
        <v>0.0258</v>
      </c>
      <c r="L268" s="98">
        <v>0.0028</v>
      </c>
      <c r="M268" s="98">
        <v>0.0415</v>
      </c>
      <c r="N268" s="93">
        <v>265.0</v>
      </c>
      <c r="O268" s="93">
        <v>265.0</v>
      </c>
      <c r="P268" s="99">
        <v>0.177</v>
      </c>
    </row>
    <row r="269">
      <c r="A269" s="93" t="s">
        <v>438</v>
      </c>
      <c r="B269" s="98">
        <v>0.0547</v>
      </c>
      <c r="C269" s="98">
        <v>0.0507</v>
      </c>
      <c r="D269" s="98">
        <v>0.0138</v>
      </c>
      <c r="E269" s="98">
        <v>0.0324</v>
      </c>
      <c r="F269" s="98">
        <v>0.0234</v>
      </c>
      <c r="G269" s="98">
        <v>0.005</v>
      </c>
      <c r="H269" s="98">
        <v>0.0158</v>
      </c>
      <c r="I269" s="98">
        <v>0.0662</v>
      </c>
      <c r="J269" s="98">
        <v>0.0219</v>
      </c>
      <c r="K269" s="98">
        <v>0.0077</v>
      </c>
      <c r="L269" s="98">
        <v>0.0037</v>
      </c>
      <c r="M269" s="98">
        <v>0.0168</v>
      </c>
      <c r="N269" s="93">
        <v>9761.0</v>
      </c>
      <c r="O269" s="93">
        <v>784.0</v>
      </c>
      <c r="P269" s="99">
        <v>0.177</v>
      </c>
    </row>
    <row r="270">
      <c r="A270" s="93" t="s">
        <v>89</v>
      </c>
      <c r="B270" s="98">
        <v>0.0415</v>
      </c>
      <c r="C270" s="98">
        <v>0.0589</v>
      </c>
      <c r="D270" s="98">
        <v>0.0246</v>
      </c>
      <c r="E270" s="98">
        <v>0.0491</v>
      </c>
      <c r="F270" s="98">
        <v>0.0248</v>
      </c>
      <c r="G270" s="98">
        <v>0.0077</v>
      </c>
      <c r="H270" s="98">
        <v>0.0183</v>
      </c>
      <c r="I270" s="98">
        <v>0.0726</v>
      </c>
      <c r="J270" s="98">
        <v>0.0531</v>
      </c>
      <c r="K270" s="98">
        <v>0.0212</v>
      </c>
      <c r="L270" s="98">
        <v>0.005</v>
      </c>
      <c r="M270" s="98">
        <v>0.0215</v>
      </c>
      <c r="N270" s="93">
        <v>4374.0</v>
      </c>
      <c r="O270" s="93">
        <v>3539.0</v>
      </c>
      <c r="P270" s="99">
        <v>0.177</v>
      </c>
    </row>
    <row r="271">
      <c r="A271" s="93" t="s">
        <v>233</v>
      </c>
      <c r="B271" s="98">
        <v>0.0654</v>
      </c>
      <c r="C271" s="98">
        <v>0.0725</v>
      </c>
      <c r="D271" s="98">
        <v>6.0E-4</v>
      </c>
      <c r="E271" s="98">
        <v>0.0017</v>
      </c>
      <c r="F271" s="98">
        <v>0.0424</v>
      </c>
      <c r="G271" s="98">
        <v>0.0164</v>
      </c>
      <c r="H271" s="98">
        <v>0.0461</v>
      </c>
      <c r="I271" s="98">
        <v>0.106</v>
      </c>
      <c r="J271" s="98">
        <v>0.0155</v>
      </c>
      <c r="K271" s="98">
        <v>0.0095</v>
      </c>
      <c r="L271" s="98">
        <v>0.023</v>
      </c>
      <c r="M271" s="98">
        <v>0.0296</v>
      </c>
      <c r="N271" s="93">
        <v>11067.0</v>
      </c>
      <c r="O271" s="93">
        <v>3666.0</v>
      </c>
      <c r="P271" s="99">
        <v>0.177</v>
      </c>
    </row>
    <row r="272">
      <c r="A272" s="93" t="s">
        <v>417</v>
      </c>
      <c r="B272" s="98">
        <v>0.0716</v>
      </c>
      <c r="C272" s="98">
        <v>0.0439</v>
      </c>
      <c r="D272" s="98">
        <v>0.0</v>
      </c>
      <c r="E272" s="98">
        <v>2.0E-4</v>
      </c>
      <c r="F272" s="98">
        <v>0.0498</v>
      </c>
      <c r="G272" s="98">
        <v>0.0293</v>
      </c>
      <c r="H272" s="98">
        <v>0.0571</v>
      </c>
      <c r="I272" s="98">
        <v>0.131</v>
      </c>
      <c r="J272" s="98">
        <v>0.0225</v>
      </c>
      <c r="K272" s="98">
        <v>0.01</v>
      </c>
      <c r="L272" s="98">
        <v>0.0387</v>
      </c>
      <c r="M272" s="98">
        <v>0.0266</v>
      </c>
      <c r="N272" s="93">
        <v>14711.0</v>
      </c>
      <c r="O272" s="93">
        <v>6282.0</v>
      </c>
      <c r="P272" s="99">
        <v>0.177</v>
      </c>
    </row>
    <row r="273">
      <c r="A273" s="93" t="s">
        <v>213</v>
      </c>
      <c r="B273" s="98">
        <v>0.0584</v>
      </c>
      <c r="C273" s="98">
        <v>0.0611</v>
      </c>
      <c r="D273" s="98">
        <v>0.0143</v>
      </c>
      <c r="E273" s="98">
        <v>0.0267</v>
      </c>
      <c r="F273" s="98">
        <v>0.0253</v>
      </c>
      <c r="G273" s="98">
        <v>0.0127</v>
      </c>
      <c r="H273" s="98">
        <v>0.026</v>
      </c>
      <c r="I273" s="98">
        <v>0.0887</v>
      </c>
      <c r="J273" s="98">
        <v>0.0324</v>
      </c>
      <c r="K273" s="98">
        <v>0.0133</v>
      </c>
      <c r="L273" s="98">
        <v>0.0117</v>
      </c>
      <c r="M273" s="98">
        <v>0.0295</v>
      </c>
      <c r="N273" s="93">
        <v>3865.0</v>
      </c>
      <c r="O273" s="93">
        <v>3865.0</v>
      </c>
      <c r="P273" s="99">
        <v>0.176</v>
      </c>
    </row>
    <row r="274">
      <c r="A274" s="93" t="s">
        <v>196</v>
      </c>
      <c r="B274" s="98">
        <v>0.0563</v>
      </c>
      <c r="C274" s="98">
        <v>0.0668</v>
      </c>
      <c r="D274" s="98">
        <v>0.01</v>
      </c>
      <c r="E274" s="98">
        <v>0.01</v>
      </c>
      <c r="F274" s="98">
        <v>0.0296</v>
      </c>
      <c r="G274" s="98">
        <v>0.0195</v>
      </c>
      <c r="H274" s="98">
        <v>0.0321</v>
      </c>
      <c r="I274" s="98">
        <v>0.0926</v>
      </c>
      <c r="J274" s="98">
        <v>0.02</v>
      </c>
      <c r="K274" s="98">
        <v>0.0095</v>
      </c>
      <c r="L274" s="98">
        <v>0.0273</v>
      </c>
      <c r="M274" s="98">
        <v>0.0271</v>
      </c>
      <c r="N274" s="93">
        <v>312.0</v>
      </c>
      <c r="O274" s="93">
        <v>312.0</v>
      </c>
      <c r="P274" s="99">
        <v>0.176</v>
      </c>
    </row>
    <row r="275">
      <c r="A275" s="93" t="s">
        <v>1627</v>
      </c>
      <c r="B275" s="98">
        <v>0.0596</v>
      </c>
      <c r="C275" s="98">
        <v>0.058</v>
      </c>
      <c r="D275" s="98">
        <v>0.0082</v>
      </c>
      <c r="E275" s="98">
        <v>0.0194</v>
      </c>
      <c r="F275" s="98">
        <v>0.0233</v>
      </c>
      <c r="G275" s="98">
        <v>0.0145</v>
      </c>
      <c r="H275" s="98">
        <v>0.0274</v>
      </c>
      <c r="I275" s="98">
        <v>0.0711</v>
      </c>
      <c r="J275" s="98">
        <v>0.023</v>
      </c>
      <c r="K275" s="98">
        <v>0.0111</v>
      </c>
      <c r="L275" s="98">
        <v>0.0071</v>
      </c>
      <c r="M275" s="98">
        <v>0.0268</v>
      </c>
      <c r="N275" s="93">
        <v>9293.0</v>
      </c>
      <c r="O275" s="93">
        <v>964.0</v>
      </c>
      <c r="P275" s="99">
        <v>0.176</v>
      </c>
    </row>
    <row r="276">
      <c r="A276" s="93" t="s">
        <v>299</v>
      </c>
      <c r="B276" s="98">
        <v>0.0789</v>
      </c>
      <c r="C276" s="98">
        <v>0.0724</v>
      </c>
      <c r="D276" s="98">
        <v>0.001</v>
      </c>
      <c r="E276" s="98">
        <v>0.0023</v>
      </c>
      <c r="F276" s="98">
        <v>0.0279</v>
      </c>
      <c r="G276" s="98">
        <v>0.0087</v>
      </c>
      <c r="H276" s="98">
        <v>0.0408</v>
      </c>
      <c r="I276" s="98">
        <v>0.0755</v>
      </c>
      <c r="J276" s="98">
        <v>0.0182</v>
      </c>
      <c r="K276" s="98">
        <v>0.0092</v>
      </c>
      <c r="L276" s="98">
        <v>0.0133</v>
      </c>
      <c r="M276" s="98">
        <v>0.0204</v>
      </c>
      <c r="N276" s="93">
        <v>22529.0</v>
      </c>
      <c r="O276" s="93">
        <v>4756.0</v>
      </c>
      <c r="P276" s="99">
        <v>0.175</v>
      </c>
    </row>
    <row r="277">
      <c r="A277" s="93" t="s">
        <v>1032</v>
      </c>
      <c r="B277" s="98">
        <v>0.0482</v>
      </c>
      <c r="C277" s="98">
        <v>0.0489</v>
      </c>
      <c r="D277" s="98">
        <v>0.0053</v>
      </c>
      <c r="E277" s="98">
        <v>0.0225</v>
      </c>
      <c r="F277" s="98">
        <v>0.0281</v>
      </c>
      <c r="G277" s="98">
        <v>0.0083</v>
      </c>
      <c r="H277" s="98">
        <v>0.0124</v>
      </c>
      <c r="I277" s="98">
        <v>0.0536</v>
      </c>
      <c r="J277" s="98">
        <v>0.0245</v>
      </c>
      <c r="K277" s="98">
        <v>0.0107</v>
      </c>
      <c r="L277" s="98">
        <v>0.0081</v>
      </c>
      <c r="M277" s="98">
        <v>0.023</v>
      </c>
      <c r="N277" s="93">
        <v>4532.0</v>
      </c>
      <c r="O277" s="93">
        <v>24.0</v>
      </c>
      <c r="P277" s="99">
        <v>0.175</v>
      </c>
    </row>
    <row r="278">
      <c r="A278" s="93" t="s">
        <v>1628</v>
      </c>
      <c r="B278" s="98">
        <v>0.0678</v>
      </c>
      <c r="C278" s="98">
        <v>0.0745</v>
      </c>
      <c r="D278" s="98">
        <v>0.0102</v>
      </c>
      <c r="E278" s="98">
        <v>0.0264</v>
      </c>
      <c r="F278" s="98">
        <v>0.0319</v>
      </c>
      <c r="G278" s="98">
        <v>0.0072</v>
      </c>
      <c r="H278" s="98">
        <v>0.0037</v>
      </c>
      <c r="I278" s="98">
        <v>0.0371</v>
      </c>
      <c r="J278" s="98">
        <v>0.0632</v>
      </c>
      <c r="K278" s="98">
        <v>0.0193</v>
      </c>
      <c r="L278" s="98">
        <v>0.0034</v>
      </c>
      <c r="M278" s="98">
        <v>0.0322</v>
      </c>
      <c r="N278" s="93">
        <v>32335.0</v>
      </c>
      <c r="O278" s="93">
        <v>4082.0</v>
      </c>
      <c r="P278" s="99">
        <v>0.175</v>
      </c>
    </row>
    <row r="279">
      <c r="A279" s="93" t="s">
        <v>504</v>
      </c>
      <c r="B279" s="98">
        <v>0.0453</v>
      </c>
      <c r="C279" s="98">
        <v>0.0617</v>
      </c>
      <c r="D279" s="98">
        <v>0.0158</v>
      </c>
      <c r="E279" s="98">
        <v>0.0276</v>
      </c>
      <c r="F279" s="98">
        <v>0.0173</v>
      </c>
      <c r="G279" s="98">
        <v>0.0046</v>
      </c>
      <c r="H279" s="98">
        <v>0.0198</v>
      </c>
      <c r="I279" s="98">
        <v>0.0601</v>
      </c>
      <c r="J279" s="98">
        <v>0.0236</v>
      </c>
      <c r="K279" s="98">
        <v>0.0128</v>
      </c>
      <c r="L279" s="98">
        <v>0.0121</v>
      </c>
      <c r="M279" s="98">
        <v>0.0182</v>
      </c>
      <c r="N279" s="93">
        <v>10669.0</v>
      </c>
      <c r="O279" s="93">
        <v>1322.0</v>
      </c>
      <c r="P279" s="99">
        <v>0.174</v>
      </c>
    </row>
    <row r="280">
      <c r="A280" s="93" t="s">
        <v>473</v>
      </c>
      <c r="B280" s="98">
        <v>0.0631</v>
      </c>
      <c r="C280" s="98">
        <v>0.0665</v>
      </c>
      <c r="D280" s="98">
        <v>0.0267</v>
      </c>
      <c r="E280" s="98">
        <v>0.0439</v>
      </c>
      <c r="F280" s="98">
        <v>0.0357</v>
      </c>
      <c r="G280" s="98">
        <v>0.0067</v>
      </c>
      <c r="H280" s="98">
        <v>0.0041</v>
      </c>
      <c r="I280" s="98">
        <v>0.0433</v>
      </c>
      <c r="J280" s="98">
        <v>0.0552</v>
      </c>
      <c r="K280" s="98">
        <v>0.0142</v>
      </c>
      <c r="L280" s="98">
        <v>0.0026</v>
      </c>
      <c r="M280" s="98">
        <v>0.033</v>
      </c>
      <c r="N280" s="93">
        <v>11568.0</v>
      </c>
      <c r="O280" s="93">
        <v>3411.0</v>
      </c>
      <c r="P280" s="99">
        <v>0.174</v>
      </c>
    </row>
    <row r="281">
      <c r="A281" s="93" t="s">
        <v>541</v>
      </c>
      <c r="B281" s="98">
        <v>0.0783</v>
      </c>
      <c r="C281" s="98">
        <v>0.0733</v>
      </c>
      <c r="D281" s="98">
        <v>3.0E-4</v>
      </c>
      <c r="E281" s="98">
        <v>0.0022</v>
      </c>
      <c r="F281" s="98">
        <v>0.0297</v>
      </c>
      <c r="G281" s="98">
        <v>0.0076</v>
      </c>
      <c r="H281" s="98">
        <v>0.0396</v>
      </c>
      <c r="I281" s="98">
        <v>0.1057</v>
      </c>
      <c r="J281" s="98">
        <v>0.0135</v>
      </c>
      <c r="K281" s="98">
        <v>0.0104</v>
      </c>
      <c r="L281" s="98">
        <v>0.0152</v>
      </c>
      <c r="M281" s="98">
        <v>0.0237</v>
      </c>
      <c r="N281" s="93">
        <v>6443.0</v>
      </c>
      <c r="O281" s="93">
        <v>1169.0</v>
      </c>
      <c r="P281" s="99">
        <v>0.174</v>
      </c>
    </row>
    <row r="282">
      <c r="A282" s="93" t="s">
        <v>525</v>
      </c>
      <c r="B282" s="98">
        <v>0.0659</v>
      </c>
      <c r="C282" s="98">
        <v>0.0621</v>
      </c>
      <c r="D282" s="98">
        <v>0.0101</v>
      </c>
      <c r="E282" s="98">
        <v>0.023</v>
      </c>
      <c r="F282" s="98">
        <v>0.0281</v>
      </c>
      <c r="G282" s="98">
        <v>0.0068</v>
      </c>
      <c r="H282" s="98">
        <v>0.0267</v>
      </c>
      <c r="I282" s="98">
        <v>0.088</v>
      </c>
      <c r="J282" s="98">
        <v>0.0256</v>
      </c>
      <c r="K282" s="98">
        <v>0.0095</v>
      </c>
      <c r="L282" s="98">
        <v>0.0077</v>
      </c>
      <c r="M282" s="98">
        <v>0.0203</v>
      </c>
      <c r="N282" s="93">
        <v>10862.0</v>
      </c>
      <c r="O282" s="93">
        <v>4068.0</v>
      </c>
      <c r="P282" s="99">
        <v>0.174</v>
      </c>
    </row>
    <row r="283">
      <c r="A283" s="93" t="s">
        <v>1629</v>
      </c>
      <c r="B283" s="98">
        <v>0.0485</v>
      </c>
      <c r="C283" s="98">
        <v>0.0602</v>
      </c>
      <c r="D283" s="98">
        <v>0.0201</v>
      </c>
      <c r="E283" s="98">
        <v>0.0387</v>
      </c>
      <c r="F283" s="98">
        <v>0.0362</v>
      </c>
      <c r="G283" s="98">
        <v>0.0048</v>
      </c>
      <c r="H283" s="98">
        <v>0.0037</v>
      </c>
      <c r="I283" s="98">
        <v>0.0378</v>
      </c>
      <c r="J283" s="98">
        <v>0.1041</v>
      </c>
      <c r="K283" s="98">
        <v>0.0116</v>
      </c>
      <c r="L283" s="98">
        <v>0.0018</v>
      </c>
      <c r="M283" s="98">
        <v>0.0344</v>
      </c>
      <c r="N283" s="93">
        <v>26291.0</v>
      </c>
      <c r="O283" s="93">
        <v>3672.0</v>
      </c>
      <c r="P283" s="99">
        <v>0.174</v>
      </c>
    </row>
    <row r="284">
      <c r="A284" s="93" t="s">
        <v>368</v>
      </c>
      <c r="B284" s="98">
        <v>0.0612</v>
      </c>
      <c r="C284" s="98">
        <v>0.0714</v>
      </c>
      <c r="D284" s="98">
        <v>0.0059</v>
      </c>
      <c r="E284" s="98">
        <v>0.0168</v>
      </c>
      <c r="F284" s="98">
        <v>0.0272</v>
      </c>
      <c r="G284" s="98">
        <v>0.0046</v>
      </c>
      <c r="H284" s="98">
        <v>0.0074</v>
      </c>
      <c r="I284" s="98">
        <v>0.0693</v>
      </c>
      <c r="J284" s="98">
        <v>0.0643</v>
      </c>
      <c r="K284" s="98">
        <v>0.0132</v>
      </c>
      <c r="L284" s="98">
        <v>0.0052</v>
      </c>
      <c r="M284" s="98">
        <v>0.0307</v>
      </c>
      <c r="N284" s="93">
        <v>28499.0</v>
      </c>
      <c r="O284" s="93">
        <v>4167.0</v>
      </c>
      <c r="P284" s="99">
        <v>0.173</v>
      </c>
    </row>
    <row r="285">
      <c r="A285" s="93" t="s">
        <v>141</v>
      </c>
      <c r="B285" s="98">
        <v>0.0408</v>
      </c>
      <c r="C285" s="98">
        <v>0.0374</v>
      </c>
      <c r="D285" s="98">
        <v>0.0246</v>
      </c>
      <c r="E285" s="98">
        <v>0.0475</v>
      </c>
      <c r="F285" s="98">
        <v>0.0346</v>
      </c>
      <c r="G285" s="98">
        <v>0.0077</v>
      </c>
      <c r="H285" s="98">
        <v>0.012</v>
      </c>
      <c r="I285" s="98">
        <v>0.0693</v>
      </c>
      <c r="J285" s="98">
        <v>0.0285</v>
      </c>
      <c r="K285" s="98">
        <v>0.0182</v>
      </c>
      <c r="L285" s="98">
        <v>0.0046</v>
      </c>
      <c r="M285" s="98">
        <v>0.0154</v>
      </c>
      <c r="N285" s="93">
        <v>20023.0</v>
      </c>
      <c r="O285" s="93">
        <v>6349.0</v>
      </c>
      <c r="P285" s="99">
        <v>0.173</v>
      </c>
    </row>
    <row r="286">
      <c r="A286" s="93" t="s">
        <v>413</v>
      </c>
      <c r="B286" s="98">
        <v>0.0453</v>
      </c>
      <c r="C286" s="98">
        <v>0.0593</v>
      </c>
      <c r="D286" s="98">
        <v>0.0197</v>
      </c>
      <c r="E286" s="98">
        <v>0.0494</v>
      </c>
      <c r="F286" s="98">
        <v>0.0271</v>
      </c>
      <c r="G286" s="98">
        <v>0.0087</v>
      </c>
      <c r="H286" s="98">
        <v>0.0222</v>
      </c>
      <c r="I286" s="98">
        <v>0.0549</v>
      </c>
      <c r="J286" s="98">
        <v>0.0355</v>
      </c>
      <c r="K286" s="98">
        <v>0.0176</v>
      </c>
      <c r="L286" s="98">
        <v>0.008</v>
      </c>
      <c r="M286" s="98">
        <v>0.0274</v>
      </c>
      <c r="N286" s="93">
        <v>217.0</v>
      </c>
      <c r="O286" s="93">
        <v>91.0</v>
      </c>
      <c r="P286" s="99">
        <v>0.173</v>
      </c>
    </row>
    <row r="287">
      <c r="A287" s="93" t="s">
        <v>578</v>
      </c>
      <c r="B287" s="98">
        <v>0.0521</v>
      </c>
      <c r="C287" s="98">
        <v>0.0658</v>
      </c>
      <c r="D287" s="98">
        <v>0.016</v>
      </c>
      <c r="E287" s="98">
        <v>0.0401</v>
      </c>
      <c r="F287" s="98">
        <v>0.0342</v>
      </c>
      <c r="G287" s="98">
        <v>0.0104</v>
      </c>
      <c r="H287" s="98">
        <v>0.0062</v>
      </c>
      <c r="I287" s="98">
        <v>0.0488</v>
      </c>
      <c r="J287" s="98">
        <v>0.0792</v>
      </c>
      <c r="K287" s="98">
        <v>0.0191</v>
      </c>
      <c r="L287" s="98">
        <v>0.0079</v>
      </c>
      <c r="M287" s="98">
        <v>0.0406</v>
      </c>
      <c r="N287" s="93">
        <v>200.0</v>
      </c>
      <c r="O287" s="93">
        <v>200.0</v>
      </c>
      <c r="P287" s="99">
        <v>0.172</v>
      </c>
    </row>
    <row r="288">
      <c r="A288" s="93" t="s">
        <v>352</v>
      </c>
      <c r="B288" s="98">
        <v>0.0511</v>
      </c>
      <c r="C288" s="98">
        <v>0.0552</v>
      </c>
      <c r="D288" s="98">
        <v>0.0149</v>
      </c>
      <c r="E288" s="98">
        <v>0.0354</v>
      </c>
      <c r="F288" s="98">
        <v>0.0232</v>
      </c>
      <c r="G288" s="98">
        <v>0.0069</v>
      </c>
      <c r="H288" s="98">
        <v>0.0064</v>
      </c>
      <c r="I288" s="98">
        <v>0.0455</v>
      </c>
      <c r="J288" s="98">
        <v>0.0772</v>
      </c>
      <c r="K288" s="98">
        <v>0.0155</v>
      </c>
      <c r="L288" s="98">
        <v>0.0018</v>
      </c>
      <c r="M288" s="98">
        <v>0.0331</v>
      </c>
      <c r="N288" s="93">
        <v>12168.0</v>
      </c>
      <c r="O288" s="93">
        <v>2914.0</v>
      </c>
      <c r="P288" s="99">
        <v>0.172</v>
      </c>
    </row>
    <row r="289">
      <c r="A289" s="93" t="s">
        <v>574</v>
      </c>
      <c r="B289" s="98">
        <v>0.0551</v>
      </c>
      <c r="C289" s="98">
        <v>0.0588</v>
      </c>
      <c r="D289" s="98">
        <v>0.0231</v>
      </c>
      <c r="E289" s="98">
        <v>0.0385</v>
      </c>
      <c r="F289" s="98">
        <v>0.0326</v>
      </c>
      <c r="G289" s="98">
        <v>0.0144</v>
      </c>
      <c r="H289" s="98">
        <v>0.0382</v>
      </c>
      <c r="I289" s="98">
        <v>0.0685</v>
      </c>
      <c r="J289" s="98">
        <v>0.029</v>
      </c>
      <c r="K289" s="98">
        <v>0.0165</v>
      </c>
      <c r="L289" s="98">
        <v>0.0252</v>
      </c>
      <c r="M289" s="98">
        <v>0.0262</v>
      </c>
      <c r="N289" s="93">
        <v>1589.0</v>
      </c>
      <c r="O289" s="93">
        <v>1589.0</v>
      </c>
      <c r="P289" s="99">
        <v>0.171</v>
      </c>
    </row>
    <row r="290">
      <c r="A290" s="93" t="s">
        <v>57</v>
      </c>
      <c r="B290" s="98">
        <v>0.0485</v>
      </c>
      <c r="C290" s="98">
        <v>0.0635</v>
      </c>
      <c r="D290" s="98">
        <v>0.0143</v>
      </c>
      <c r="E290" s="98">
        <v>0.0363</v>
      </c>
      <c r="F290" s="98">
        <v>0.0311</v>
      </c>
      <c r="G290" s="98">
        <v>0.0101</v>
      </c>
      <c r="H290" s="98">
        <v>0.0057</v>
      </c>
      <c r="I290" s="98">
        <v>0.0469</v>
      </c>
      <c r="J290" s="98">
        <v>0.0774</v>
      </c>
      <c r="K290" s="98">
        <v>0.0193</v>
      </c>
      <c r="L290" s="98">
        <v>0.0015</v>
      </c>
      <c r="M290" s="98">
        <v>0.039</v>
      </c>
      <c r="N290" s="93">
        <v>2821.0</v>
      </c>
      <c r="O290" s="93">
        <v>2821.0</v>
      </c>
      <c r="P290" s="99">
        <v>0.171</v>
      </c>
    </row>
    <row r="291">
      <c r="A291" s="93" t="s">
        <v>355</v>
      </c>
      <c r="B291" s="98">
        <v>0.0381</v>
      </c>
      <c r="C291" s="98">
        <v>0.0489</v>
      </c>
      <c r="D291" s="98">
        <v>0.0225</v>
      </c>
      <c r="E291" s="98">
        <v>0.0463</v>
      </c>
      <c r="F291" s="98">
        <v>0.0204</v>
      </c>
      <c r="G291" s="98">
        <v>0.0051</v>
      </c>
      <c r="H291" s="98">
        <v>0.0105</v>
      </c>
      <c r="I291" s="98">
        <v>0.0605</v>
      </c>
      <c r="J291" s="98">
        <v>0.0329</v>
      </c>
      <c r="K291" s="98">
        <v>0.0139</v>
      </c>
      <c r="L291" s="98">
        <v>0.0056</v>
      </c>
      <c r="M291" s="98">
        <v>0.0288</v>
      </c>
      <c r="N291" s="93">
        <v>4942.0</v>
      </c>
      <c r="O291" s="93">
        <v>2141.0</v>
      </c>
      <c r="P291" s="99">
        <v>0.171</v>
      </c>
    </row>
    <row r="292">
      <c r="A292" s="93" t="s">
        <v>207</v>
      </c>
      <c r="B292" s="98">
        <v>0.0824</v>
      </c>
      <c r="C292" s="98">
        <v>0.0749</v>
      </c>
      <c r="D292" s="98">
        <v>0.0068</v>
      </c>
      <c r="E292" s="98">
        <v>0.0132</v>
      </c>
      <c r="F292" s="98">
        <v>0.0177</v>
      </c>
      <c r="G292" s="98">
        <v>0.0093</v>
      </c>
      <c r="H292" s="98">
        <v>0.0293</v>
      </c>
      <c r="I292" s="98">
        <v>0.072</v>
      </c>
      <c r="J292" s="98">
        <v>0.0255</v>
      </c>
      <c r="K292" s="98">
        <v>0.0204</v>
      </c>
      <c r="L292" s="98">
        <v>0.005</v>
      </c>
      <c r="M292" s="98">
        <v>0.0203</v>
      </c>
      <c r="N292" s="93">
        <v>29295.0</v>
      </c>
      <c r="O292" s="93">
        <v>5392.0</v>
      </c>
      <c r="P292" s="99">
        <v>0.17</v>
      </c>
    </row>
    <row r="293">
      <c r="A293" s="93" t="s">
        <v>389</v>
      </c>
      <c r="B293" s="98">
        <v>0.0517</v>
      </c>
      <c r="C293" s="98">
        <v>0.0634</v>
      </c>
      <c r="D293" s="98">
        <v>0.0281</v>
      </c>
      <c r="E293" s="98">
        <v>0.0556</v>
      </c>
      <c r="F293" s="98">
        <v>0.0278</v>
      </c>
      <c r="G293" s="98">
        <v>0.0066</v>
      </c>
      <c r="H293" s="98">
        <v>0.0089</v>
      </c>
      <c r="I293" s="98">
        <v>0.0435</v>
      </c>
      <c r="J293" s="98">
        <v>0.0422</v>
      </c>
      <c r="K293" s="98">
        <v>0.0119</v>
      </c>
      <c r="L293" s="98">
        <v>0.0036</v>
      </c>
      <c r="M293" s="98">
        <v>0.0244</v>
      </c>
      <c r="N293" s="93">
        <v>955.0</v>
      </c>
      <c r="O293" s="93">
        <v>955.0</v>
      </c>
      <c r="P293" s="99">
        <v>0.17</v>
      </c>
    </row>
    <row r="294">
      <c r="A294" s="93" t="s">
        <v>285</v>
      </c>
      <c r="B294" s="98">
        <v>0.0489</v>
      </c>
      <c r="C294" s="98">
        <v>0.0485</v>
      </c>
      <c r="D294" s="98">
        <v>0.0201</v>
      </c>
      <c r="E294" s="98">
        <v>0.0379</v>
      </c>
      <c r="F294" s="98">
        <v>0.0226</v>
      </c>
      <c r="G294" s="98">
        <v>0.007</v>
      </c>
      <c r="H294" s="98">
        <v>0.0045</v>
      </c>
      <c r="I294" s="98">
        <v>0.06</v>
      </c>
      <c r="J294" s="98">
        <v>0.0394</v>
      </c>
      <c r="K294" s="98">
        <v>0.0103</v>
      </c>
      <c r="L294" s="98">
        <v>0.0031</v>
      </c>
      <c r="M294" s="98">
        <v>0.0161</v>
      </c>
      <c r="N294" s="93">
        <v>24811.0</v>
      </c>
      <c r="O294" s="93">
        <v>1578.0</v>
      </c>
      <c r="P294" s="99">
        <v>0.169</v>
      </c>
    </row>
    <row r="295">
      <c r="A295" s="93" t="s">
        <v>93</v>
      </c>
      <c r="B295" s="98">
        <v>0.0447</v>
      </c>
      <c r="C295" s="98">
        <v>0.0556</v>
      </c>
      <c r="D295" s="98">
        <v>0.0066</v>
      </c>
      <c r="E295" s="98">
        <v>0.0182</v>
      </c>
      <c r="F295" s="98">
        <v>0.0236</v>
      </c>
      <c r="G295" s="98">
        <v>0.0034</v>
      </c>
      <c r="H295" s="98">
        <v>0.0049</v>
      </c>
      <c r="I295" s="98">
        <v>0.0388</v>
      </c>
      <c r="J295" s="98">
        <v>0.0845</v>
      </c>
      <c r="K295" s="98">
        <v>0.0203</v>
      </c>
      <c r="L295" s="98">
        <v>0.0016</v>
      </c>
      <c r="M295" s="98">
        <v>0.0321</v>
      </c>
      <c r="N295" s="93">
        <v>7995.0</v>
      </c>
      <c r="O295" s="93">
        <v>167.0</v>
      </c>
      <c r="P295" s="99">
        <v>0.169</v>
      </c>
    </row>
    <row r="296">
      <c r="A296" s="93" t="s">
        <v>487</v>
      </c>
      <c r="B296" s="98">
        <v>0.0603</v>
      </c>
      <c r="C296" s="98">
        <v>0.0535</v>
      </c>
      <c r="D296" s="98">
        <v>0.0013</v>
      </c>
      <c r="E296" s="98">
        <v>0.0034</v>
      </c>
      <c r="F296" s="98">
        <v>0.0354</v>
      </c>
      <c r="G296" s="98">
        <v>0.0142</v>
      </c>
      <c r="H296" s="98">
        <v>0.0414</v>
      </c>
      <c r="I296" s="98">
        <v>0.0782</v>
      </c>
      <c r="J296" s="98">
        <v>0.0111</v>
      </c>
      <c r="K296" s="98">
        <v>0.0118</v>
      </c>
      <c r="L296" s="98">
        <v>0.0313</v>
      </c>
      <c r="M296" s="98">
        <v>0.0194</v>
      </c>
      <c r="N296" s="93">
        <v>3905.0</v>
      </c>
      <c r="O296" s="93">
        <v>897.0</v>
      </c>
      <c r="P296" s="99">
        <v>0.168</v>
      </c>
    </row>
    <row r="297">
      <c r="A297" s="93" t="s">
        <v>117</v>
      </c>
      <c r="B297" s="98">
        <v>0.0411</v>
      </c>
      <c r="C297" s="98">
        <v>0.0415</v>
      </c>
      <c r="D297" s="98">
        <v>0.0163</v>
      </c>
      <c r="E297" s="98">
        <v>0.0232</v>
      </c>
      <c r="F297" s="98">
        <v>0.028</v>
      </c>
      <c r="G297" s="98">
        <v>0.0083</v>
      </c>
      <c r="H297" s="98">
        <v>0.0226</v>
      </c>
      <c r="I297" s="98">
        <v>0.0783</v>
      </c>
      <c r="J297" s="98">
        <v>0.014</v>
      </c>
      <c r="K297" s="98">
        <v>0.0099</v>
      </c>
      <c r="L297" s="98">
        <v>0.0086</v>
      </c>
      <c r="M297" s="98">
        <v>0.0191</v>
      </c>
      <c r="N297" s="93">
        <v>7854.0</v>
      </c>
      <c r="O297" s="93">
        <v>1343.0</v>
      </c>
      <c r="P297" s="99">
        <v>0.168</v>
      </c>
    </row>
    <row r="298">
      <c r="A298" s="93" t="s">
        <v>154</v>
      </c>
      <c r="B298" s="98">
        <v>0.0564</v>
      </c>
      <c r="C298" s="98">
        <v>0.06</v>
      </c>
      <c r="D298" s="98">
        <v>1.0E-4</v>
      </c>
      <c r="E298" s="98">
        <v>6.0E-4</v>
      </c>
      <c r="F298" s="98">
        <v>0.0354</v>
      </c>
      <c r="G298" s="98">
        <v>0.0091</v>
      </c>
      <c r="H298" s="98">
        <v>0.0514</v>
      </c>
      <c r="I298" s="98">
        <v>0.0975</v>
      </c>
      <c r="J298" s="98">
        <v>0.0378</v>
      </c>
      <c r="K298" s="98">
        <v>0.0154</v>
      </c>
      <c r="L298" s="98">
        <v>0.0078</v>
      </c>
      <c r="M298" s="98">
        <v>0.0287</v>
      </c>
      <c r="N298" s="93">
        <v>18584.0</v>
      </c>
      <c r="O298" s="93">
        <v>3348.0</v>
      </c>
      <c r="P298" s="99">
        <v>0.168</v>
      </c>
    </row>
    <row r="299">
      <c r="A299" s="93" t="s">
        <v>481</v>
      </c>
      <c r="B299" s="98">
        <v>0.0755</v>
      </c>
      <c r="C299" s="98">
        <v>0.0687</v>
      </c>
      <c r="D299" s="98">
        <v>1.0E-4</v>
      </c>
      <c r="E299" s="98">
        <v>3.0E-4</v>
      </c>
      <c r="F299" s="98">
        <v>0.0336</v>
      </c>
      <c r="G299" s="98">
        <v>0.0182</v>
      </c>
      <c r="H299" s="98">
        <v>0.0414</v>
      </c>
      <c r="I299" s="98">
        <v>0.0999</v>
      </c>
      <c r="J299" s="98">
        <v>0.0261</v>
      </c>
      <c r="K299" s="98">
        <v>0.0264</v>
      </c>
      <c r="L299" s="98">
        <v>0.0227</v>
      </c>
      <c r="M299" s="98">
        <v>0.0301</v>
      </c>
      <c r="N299" s="93">
        <v>10817.0</v>
      </c>
      <c r="O299" s="93">
        <v>2472.0</v>
      </c>
      <c r="P299" s="99">
        <v>0.167</v>
      </c>
    </row>
    <row r="300">
      <c r="A300" s="93" t="s">
        <v>377</v>
      </c>
      <c r="B300" s="98">
        <v>0.0468</v>
      </c>
      <c r="C300" s="98">
        <v>0.0657</v>
      </c>
      <c r="D300" s="98">
        <v>0.0227</v>
      </c>
      <c r="E300" s="98">
        <v>0.0507</v>
      </c>
      <c r="F300" s="98">
        <v>0.0299</v>
      </c>
      <c r="G300" s="98">
        <v>0.0073</v>
      </c>
      <c r="H300" s="98">
        <v>0.0117</v>
      </c>
      <c r="I300" s="98">
        <v>0.0387</v>
      </c>
      <c r="J300" s="98">
        <v>0.0425</v>
      </c>
      <c r="K300" s="98">
        <v>0.0162</v>
      </c>
      <c r="L300" s="98">
        <v>0.0042</v>
      </c>
      <c r="M300" s="98">
        <v>0.0286</v>
      </c>
      <c r="N300" s="93">
        <v>757.0</v>
      </c>
      <c r="O300" s="93">
        <v>213.0</v>
      </c>
      <c r="P300" s="99">
        <v>0.167</v>
      </c>
    </row>
    <row r="301">
      <c r="A301" s="93" t="s">
        <v>443</v>
      </c>
      <c r="B301" s="98">
        <v>0.0719</v>
      </c>
      <c r="C301" s="98">
        <v>0.0713</v>
      </c>
      <c r="D301" s="98">
        <v>0.0082</v>
      </c>
      <c r="E301" s="98">
        <v>0.0111</v>
      </c>
      <c r="F301" s="98">
        <v>0.0254</v>
      </c>
      <c r="G301" s="98">
        <v>0.0072</v>
      </c>
      <c r="H301" s="98">
        <v>0.0249</v>
      </c>
      <c r="I301" s="98">
        <v>0.0717</v>
      </c>
      <c r="J301" s="98">
        <v>0.0198</v>
      </c>
      <c r="K301" s="98">
        <v>0.0081</v>
      </c>
      <c r="L301" s="98">
        <v>0.0192</v>
      </c>
      <c r="M301" s="98">
        <v>0.023</v>
      </c>
      <c r="N301" s="93">
        <v>13104.0</v>
      </c>
      <c r="O301" s="93">
        <v>2550.0</v>
      </c>
      <c r="P301" s="99">
        <v>0.167</v>
      </c>
    </row>
    <row r="302">
      <c r="A302" s="93" t="s">
        <v>199</v>
      </c>
      <c r="B302" s="98">
        <v>0.0503</v>
      </c>
      <c r="C302" s="98">
        <v>0.0533</v>
      </c>
      <c r="D302" s="98">
        <v>0.0201</v>
      </c>
      <c r="E302" s="98">
        <v>0.0456</v>
      </c>
      <c r="F302" s="98">
        <v>0.0255</v>
      </c>
      <c r="G302" s="98">
        <v>0.011</v>
      </c>
      <c r="H302" s="98">
        <v>0.0191</v>
      </c>
      <c r="I302" s="98">
        <v>0.0576</v>
      </c>
      <c r="J302" s="98">
        <v>0.0279</v>
      </c>
      <c r="K302" s="98">
        <v>0.0203</v>
      </c>
      <c r="L302" s="98">
        <v>0.0096</v>
      </c>
      <c r="M302" s="98">
        <v>0.0294</v>
      </c>
      <c r="N302" s="93">
        <v>1159.0</v>
      </c>
      <c r="O302" s="93">
        <v>1159.0</v>
      </c>
      <c r="P302" s="99">
        <v>0.167</v>
      </c>
    </row>
    <row r="303">
      <c r="A303" s="93" t="s">
        <v>582</v>
      </c>
      <c r="B303" s="98">
        <v>0.0836</v>
      </c>
      <c r="C303" s="98">
        <v>0.0808</v>
      </c>
      <c r="D303" s="98">
        <v>0.0097</v>
      </c>
      <c r="E303" s="98">
        <v>0.0231</v>
      </c>
      <c r="F303" s="98">
        <v>0.0384</v>
      </c>
      <c r="G303" s="98">
        <v>0.0185</v>
      </c>
      <c r="H303" s="98">
        <v>0.0379</v>
      </c>
      <c r="I303" s="98">
        <v>0.1023</v>
      </c>
      <c r="J303" s="98">
        <v>0.0295</v>
      </c>
      <c r="K303" s="98">
        <v>0.0147</v>
      </c>
      <c r="L303" s="98">
        <v>0.0183</v>
      </c>
      <c r="M303" s="98">
        <v>0.0292</v>
      </c>
      <c r="N303" s="93">
        <v>118.0</v>
      </c>
      <c r="O303" s="93">
        <v>118.0</v>
      </c>
      <c r="P303" s="99">
        <v>0.166</v>
      </c>
    </row>
    <row r="304">
      <c r="A304" s="93" t="s">
        <v>375</v>
      </c>
      <c r="B304" s="98">
        <v>0.0345</v>
      </c>
      <c r="C304" s="98">
        <v>0.051</v>
      </c>
      <c r="D304" s="98">
        <v>0.0264</v>
      </c>
      <c r="E304" s="98">
        <v>0.0443</v>
      </c>
      <c r="F304" s="98">
        <v>0.0322</v>
      </c>
      <c r="G304" s="98">
        <v>0.0092</v>
      </c>
      <c r="H304" s="98">
        <v>0.0061</v>
      </c>
      <c r="I304" s="98">
        <v>0.0466</v>
      </c>
      <c r="J304" s="98">
        <v>0.0645</v>
      </c>
      <c r="K304" s="98">
        <v>0.0193</v>
      </c>
      <c r="L304" s="98">
        <v>0.002</v>
      </c>
      <c r="M304" s="98">
        <v>0.034</v>
      </c>
      <c r="N304" s="93">
        <v>4224.0</v>
      </c>
      <c r="O304" s="93">
        <v>1205.0</v>
      </c>
      <c r="P304" s="99">
        <v>0.166</v>
      </c>
    </row>
    <row r="305">
      <c r="A305" s="93" t="s">
        <v>188</v>
      </c>
      <c r="B305" s="98">
        <v>0.0562</v>
      </c>
      <c r="C305" s="98">
        <v>0.0704</v>
      </c>
      <c r="D305" s="98">
        <v>0.0101</v>
      </c>
      <c r="E305" s="98">
        <v>0.0266</v>
      </c>
      <c r="F305" s="98">
        <v>0.0312</v>
      </c>
      <c r="G305" s="98">
        <v>0.0105</v>
      </c>
      <c r="H305" s="98">
        <v>0.0167</v>
      </c>
      <c r="I305" s="98">
        <v>0.0455</v>
      </c>
      <c r="J305" s="98">
        <v>0.0666</v>
      </c>
      <c r="K305" s="98">
        <v>0.0224</v>
      </c>
      <c r="L305" s="98">
        <v>0.003</v>
      </c>
      <c r="M305" s="98">
        <v>0.0357</v>
      </c>
      <c r="N305" s="93">
        <v>735.0</v>
      </c>
      <c r="O305" s="93">
        <v>392.0</v>
      </c>
      <c r="P305" s="99">
        <v>0.166</v>
      </c>
    </row>
    <row r="306">
      <c r="A306" s="93" t="s">
        <v>575</v>
      </c>
      <c r="B306" s="98">
        <v>0.0342</v>
      </c>
      <c r="C306" s="98">
        <v>0.0516</v>
      </c>
      <c r="D306" s="98">
        <v>0.0247</v>
      </c>
      <c r="E306" s="98">
        <v>0.0496</v>
      </c>
      <c r="F306" s="98">
        <v>0.016</v>
      </c>
      <c r="G306" s="98">
        <v>0.0049</v>
      </c>
      <c r="H306" s="98">
        <v>0.0035</v>
      </c>
      <c r="I306" s="98">
        <v>0.0419</v>
      </c>
      <c r="J306" s="98">
        <v>0.0266</v>
      </c>
      <c r="K306" s="98">
        <v>0.0171</v>
      </c>
      <c r="L306" s="98">
        <v>0.0065</v>
      </c>
      <c r="M306" s="98">
        <v>0.019</v>
      </c>
      <c r="N306" s="93">
        <v>2941.0</v>
      </c>
      <c r="O306" s="93">
        <v>1009.0</v>
      </c>
      <c r="P306" s="99">
        <v>0.166</v>
      </c>
    </row>
    <row r="307">
      <c r="A307" s="93" t="s">
        <v>155</v>
      </c>
      <c r="B307" s="98">
        <v>0.064</v>
      </c>
      <c r="C307" s="98">
        <v>0.0661</v>
      </c>
      <c r="D307" s="98">
        <v>9.0E-4</v>
      </c>
      <c r="E307" s="98">
        <v>0.0021</v>
      </c>
      <c r="F307" s="98">
        <v>0.0327</v>
      </c>
      <c r="G307" s="98">
        <v>0.0173</v>
      </c>
      <c r="H307" s="98">
        <v>0.0435</v>
      </c>
      <c r="I307" s="98">
        <v>0.0843</v>
      </c>
      <c r="J307" s="98">
        <v>0.0183</v>
      </c>
      <c r="K307" s="98">
        <v>0.0102</v>
      </c>
      <c r="L307" s="98">
        <v>0.0247</v>
      </c>
      <c r="M307" s="98">
        <v>0.0257</v>
      </c>
      <c r="N307" s="93">
        <v>44.0</v>
      </c>
      <c r="O307" s="93">
        <v>44.0</v>
      </c>
      <c r="P307" s="99">
        <v>0.166</v>
      </c>
    </row>
    <row r="308">
      <c r="A308" s="93" t="s">
        <v>179</v>
      </c>
      <c r="B308" s="98">
        <v>0.0401</v>
      </c>
      <c r="C308" s="98">
        <v>0.046</v>
      </c>
      <c r="D308" s="98">
        <v>0.0348</v>
      </c>
      <c r="E308" s="98">
        <v>0.0626</v>
      </c>
      <c r="F308" s="98">
        <v>0.0319</v>
      </c>
      <c r="G308" s="98">
        <v>0.0048</v>
      </c>
      <c r="H308" s="98">
        <v>0.025</v>
      </c>
      <c r="I308" s="98">
        <v>0.0568</v>
      </c>
      <c r="J308" s="98">
        <v>0.0136</v>
      </c>
      <c r="K308" s="98">
        <v>0.0074</v>
      </c>
      <c r="L308" s="98">
        <v>0.0043</v>
      </c>
      <c r="M308" s="98">
        <v>0.0137</v>
      </c>
      <c r="N308" s="93">
        <v>23114.0</v>
      </c>
      <c r="O308" s="93">
        <v>5699.0</v>
      </c>
      <c r="P308" s="99">
        <v>0.166</v>
      </c>
    </row>
    <row r="309">
      <c r="A309" s="93" t="s">
        <v>1630</v>
      </c>
      <c r="B309" s="98">
        <v>0.036</v>
      </c>
      <c r="C309" s="98">
        <v>0.048</v>
      </c>
      <c r="D309" s="98">
        <v>0.016</v>
      </c>
      <c r="E309" s="98">
        <v>0.0353</v>
      </c>
      <c r="F309" s="98">
        <v>0.0292</v>
      </c>
      <c r="G309" s="98">
        <v>0.0052</v>
      </c>
      <c r="H309" s="98">
        <v>0.0073</v>
      </c>
      <c r="I309" s="98">
        <v>0.0406</v>
      </c>
      <c r="J309" s="98">
        <v>0.0582</v>
      </c>
      <c r="K309" s="98">
        <v>0.0165</v>
      </c>
      <c r="L309" s="98">
        <v>0.0022</v>
      </c>
      <c r="M309" s="98">
        <v>0.0245</v>
      </c>
      <c r="N309" s="93">
        <v>8733.0</v>
      </c>
      <c r="O309" s="93">
        <v>770.0</v>
      </c>
      <c r="P309" s="99">
        <v>0.165</v>
      </c>
    </row>
    <row r="310">
      <c r="A310" s="93" t="s">
        <v>60</v>
      </c>
      <c r="B310" s="98">
        <v>0.0359</v>
      </c>
      <c r="C310" s="98">
        <v>0.0409</v>
      </c>
      <c r="D310" s="98">
        <v>0.0278</v>
      </c>
      <c r="E310" s="98">
        <v>0.0637</v>
      </c>
      <c r="F310" s="98">
        <v>0.0241</v>
      </c>
      <c r="G310" s="98">
        <v>0.0078</v>
      </c>
      <c r="H310" s="98">
        <v>0.0241</v>
      </c>
      <c r="I310" s="98">
        <v>0.069</v>
      </c>
      <c r="J310" s="98">
        <v>0.0468</v>
      </c>
      <c r="K310" s="98">
        <v>0.0167</v>
      </c>
      <c r="L310" s="98">
        <v>0.01</v>
      </c>
      <c r="M310" s="98">
        <v>0.0278</v>
      </c>
      <c r="N310" s="93">
        <v>1020.0</v>
      </c>
      <c r="O310" s="93">
        <v>1020.0</v>
      </c>
      <c r="P310" s="99">
        <v>0.165</v>
      </c>
    </row>
    <row r="311">
      <c r="A311" s="93" t="s">
        <v>249</v>
      </c>
      <c r="B311" s="98">
        <v>0.0782</v>
      </c>
      <c r="C311" s="98">
        <v>0.0588</v>
      </c>
      <c r="D311" s="98">
        <v>0.0038</v>
      </c>
      <c r="E311" s="98">
        <v>0.006</v>
      </c>
      <c r="F311" s="98">
        <v>0.0285</v>
      </c>
      <c r="G311" s="98">
        <v>0.017</v>
      </c>
      <c r="H311" s="98">
        <v>0.0559</v>
      </c>
      <c r="I311" s="98">
        <v>0.0992</v>
      </c>
      <c r="J311" s="98">
        <v>0.016</v>
      </c>
      <c r="K311" s="98">
        <v>0.0129</v>
      </c>
      <c r="L311" s="98">
        <v>0.0227</v>
      </c>
      <c r="M311" s="98">
        <v>0.021</v>
      </c>
      <c r="N311" s="93">
        <v>3033.0</v>
      </c>
      <c r="O311" s="93">
        <v>2218.0</v>
      </c>
      <c r="P311" s="99">
        <v>0.165</v>
      </c>
    </row>
    <row r="312">
      <c r="A312" s="93" t="s">
        <v>142</v>
      </c>
      <c r="B312" s="98">
        <v>0.0418</v>
      </c>
      <c r="C312" s="98">
        <v>0.041</v>
      </c>
      <c r="D312" s="98">
        <v>0.0167</v>
      </c>
      <c r="E312" s="98">
        <v>0.0318</v>
      </c>
      <c r="F312" s="98">
        <v>0.032</v>
      </c>
      <c r="G312" s="98">
        <v>0.013</v>
      </c>
      <c r="H312" s="98">
        <v>0.0195</v>
      </c>
      <c r="I312" s="98">
        <v>0.1039</v>
      </c>
      <c r="J312" s="98">
        <v>0.0871</v>
      </c>
      <c r="K312" s="98">
        <v>0.022</v>
      </c>
      <c r="L312" s="98">
        <v>0.017</v>
      </c>
      <c r="M312" s="98">
        <v>0.0338</v>
      </c>
      <c r="N312" s="93">
        <v>27396.0</v>
      </c>
      <c r="O312" s="93">
        <v>8159.0</v>
      </c>
      <c r="P312" s="99">
        <v>0.165</v>
      </c>
    </row>
    <row r="313">
      <c r="A313" s="93" t="s">
        <v>287</v>
      </c>
      <c r="B313" s="98">
        <v>0.0366</v>
      </c>
      <c r="C313" s="98">
        <v>0.0538</v>
      </c>
      <c r="D313" s="98">
        <v>0.0208</v>
      </c>
      <c r="E313" s="98">
        <v>0.0449</v>
      </c>
      <c r="F313" s="98">
        <v>0.0463</v>
      </c>
      <c r="G313" s="98">
        <v>0.0132</v>
      </c>
      <c r="H313" s="98">
        <v>0.0115</v>
      </c>
      <c r="I313" s="98">
        <v>0.0413</v>
      </c>
      <c r="J313" s="98">
        <v>0.0676</v>
      </c>
      <c r="K313" s="98">
        <v>0.0201</v>
      </c>
      <c r="L313" s="98">
        <v>0.0086</v>
      </c>
      <c r="M313" s="98">
        <v>0.0331</v>
      </c>
      <c r="N313" s="93">
        <v>3320.0</v>
      </c>
      <c r="O313" s="93">
        <v>3320.0</v>
      </c>
      <c r="P313" s="99">
        <v>0.165</v>
      </c>
    </row>
    <row r="314">
      <c r="A314" s="93" t="s">
        <v>457</v>
      </c>
      <c r="B314" s="98">
        <v>0.0268</v>
      </c>
      <c r="C314" s="98">
        <v>0.0436</v>
      </c>
      <c r="D314" s="98">
        <v>0.0381</v>
      </c>
      <c r="E314" s="98">
        <v>0.0665</v>
      </c>
      <c r="F314" s="98">
        <v>0.0151</v>
      </c>
      <c r="G314" s="98">
        <v>0.0042</v>
      </c>
      <c r="H314" s="98">
        <v>0.0094</v>
      </c>
      <c r="I314" s="98">
        <v>0.0767</v>
      </c>
      <c r="J314" s="98">
        <v>0.037</v>
      </c>
      <c r="K314" s="98">
        <v>0.0176</v>
      </c>
      <c r="L314" s="98">
        <v>0.0045</v>
      </c>
      <c r="M314" s="98">
        <v>0.0276</v>
      </c>
      <c r="N314" s="93">
        <v>2378.0</v>
      </c>
      <c r="O314" s="93">
        <v>2378.0</v>
      </c>
      <c r="P314" s="99">
        <v>0.165</v>
      </c>
    </row>
    <row r="315">
      <c r="A315" s="93" t="s">
        <v>572</v>
      </c>
      <c r="B315" s="98">
        <v>0.0289</v>
      </c>
      <c r="C315" s="98">
        <v>0.0444</v>
      </c>
      <c r="D315" s="98">
        <v>0.0199</v>
      </c>
      <c r="E315" s="98">
        <v>0.0343</v>
      </c>
      <c r="F315" s="98">
        <v>0.0211</v>
      </c>
      <c r="G315" s="98">
        <v>0.0031</v>
      </c>
      <c r="H315" s="98">
        <v>0.0068</v>
      </c>
      <c r="I315" s="98">
        <v>0.0307</v>
      </c>
      <c r="J315" s="98">
        <v>0.0837</v>
      </c>
      <c r="K315" s="98">
        <v>0.0117</v>
      </c>
      <c r="L315" s="98">
        <v>4.0E-4</v>
      </c>
      <c r="M315" s="98">
        <v>0.031</v>
      </c>
      <c r="N315" s="93">
        <v>14544.0</v>
      </c>
      <c r="O315" s="93">
        <v>4812.0</v>
      </c>
      <c r="P315" s="99">
        <v>0.165</v>
      </c>
    </row>
    <row r="316">
      <c r="A316" s="93" t="s">
        <v>1631</v>
      </c>
      <c r="B316" s="98">
        <v>0.0357</v>
      </c>
      <c r="C316" s="98">
        <v>0.0476</v>
      </c>
      <c r="D316" s="98">
        <v>0.0148</v>
      </c>
      <c r="E316" s="98">
        <v>0.0417</v>
      </c>
      <c r="F316" s="98">
        <v>0.0285</v>
      </c>
      <c r="G316" s="98">
        <v>0.0077</v>
      </c>
      <c r="H316" s="98">
        <v>0.0074</v>
      </c>
      <c r="I316" s="98">
        <v>0.0529</v>
      </c>
      <c r="J316" s="98">
        <v>0.0425</v>
      </c>
      <c r="K316" s="98">
        <v>0.0139</v>
      </c>
      <c r="L316" s="98">
        <v>0.0034</v>
      </c>
      <c r="M316" s="98">
        <v>0.0267</v>
      </c>
      <c r="N316" s="93">
        <v>912.0</v>
      </c>
      <c r="O316" s="93">
        <v>81.0</v>
      </c>
      <c r="P316" s="99">
        <v>0.164</v>
      </c>
    </row>
    <row r="317">
      <c r="A317" s="93" t="s">
        <v>600</v>
      </c>
      <c r="B317" s="98">
        <v>0.0286</v>
      </c>
      <c r="C317" s="98">
        <v>0.0367</v>
      </c>
      <c r="D317" s="98">
        <v>0.026</v>
      </c>
      <c r="E317" s="98">
        <v>0.0506</v>
      </c>
      <c r="F317" s="98">
        <v>0.0276</v>
      </c>
      <c r="G317" s="98">
        <v>0.0059</v>
      </c>
      <c r="H317" s="98">
        <v>0.0045</v>
      </c>
      <c r="I317" s="98">
        <v>0.0438</v>
      </c>
      <c r="J317" s="98">
        <v>0.038</v>
      </c>
      <c r="K317" s="98">
        <v>0.0111</v>
      </c>
      <c r="L317" s="98">
        <v>0.0061</v>
      </c>
      <c r="M317" s="98">
        <v>0.0262</v>
      </c>
      <c r="N317" s="93">
        <v>10283.0</v>
      </c>
      <c r="O317" s="93">
        <v>4463.0</v>
      </c>
      <c r="P317" s="99">
        <v>0.164</v>
      </c>
    </row>
    <row r="318">
      <c r="A318" s="93" t="s">
        <v>482</v>
      </c>
      <c r="B318" s="98">
        <v>0.0639</v>
      </c>
      <c r="C318" s="98">
        <v>0.0578</v>
      </c>
      <c r="D318" s="98">
        <v>0.0069</v>
      </c>
      <c r="E318" s="98">
        <v>0.02</v>
      </c>
      <c r="F318" s="98">
        <v>0.039</v>
      </c>
      <c r="G318" s="98">
        <v>0.0137</v>
      </c>
      <c r="H318" s="98">
        <v>0.038</v>
      </c>
      <c r="I318" s="98">
        <v>0.0865</v>
      </c>
      <c r="J318" s="98">
        <v>0.0218</v>
      </c>
      <c r="K318" s="98">
        <v>0.0184</v>
      </c>
      <c r="L318" s="98">
        <v>0.0147</v>
      </c>
      <c r="M318" s="98">
        <v>0.0174</v>
      </c>
      <c r="N318" s="93">
        <v>5387.0</v>
      </c>
      <c r="O318" s="93">
        <v>2903.0</v>
      </c>
      <c r="P318" s="99">
        <v>0.163</v>
      </c>
    </row>
    <row r="319">
      <c r="A319" s="93" t="s">
        <v>380</v>
      </c>
      <c r="B319" s="98">
        <v>0.0518</v>
      </c>
      <c r="C319" s="98">
        <v>0.0763</v>
      </c>
      <c r="D319" s="98">
        <v>0.0125</v>
      </c>
      <c r="E319" s="98">
        <v>0.0355</v>
      </c>
      <c r="F319" s="98">
        <v>0.041</v>
      </c>
      <c r="G319" s="98">
        <v>0.0101</v>
      </c>
      <c r="H319" s="98">
        <v>0.0167</v>
      </c>
      <c r="I319" s="98">
        <v>0.0521</v>
      </c>
      <c r="J319" s="98">
        <v>0.0813</v>
      </c>
      <c r="K319" s="98">
        <v>0.0214</v>
      </c>
      <c r="L319" s="98">
        <v>0.0086</v>
      </c>
      <c r="M319" s="98">
        <v>0.0411</v>
      </c>
      <c r="N319" s="93">
        <v>798.0</v>
      </c>
      <c r="O319" s="93">
        <v>798.0</v>
      </c>
      <c r="P319" s="99">
        <v>0.163</v>
      </c>
    </row>
    <row r="320">
      <c r="A320" s="93" t="s">
        <v>1632</v>
      </c>
      <c r="B320" s="98">
        <v>0.0534</v>
      </c>
      <c r="C320" s="98">
        <v>0.0487</v>
      </c>
      <c r="D320" s="98">
        <v>0.006</v>
      </c>
      <c r="E320" s="98">
        <v>0.0158</v>
      </c>
      <c r="F320" s="98">
        <v>0.0156</v>
      </c>
      <c r="G320" s="98">
        <v>0.0041</v>
      </c>
      <c r="H320" s="98">
        <v>0.0142</v>
      </c>
      <c r="I320" s="98">
        <v>0.0549</v>
      </c>
      <c r="J320" s="98">
        <v>0.0565</v>
      </c>
      <c r="K320" s="98">
        <v>0.0072</v>
      </c>
      <c r="L320" s="98">
        <v>0.0039</v>
      </c>
      <c r="M320" s="98">
        <v>0.0258</v>
      </c>
      <c r="N320" s="93">
        <v>22108.0</v>
      </c>
      <c r="O320" s="93">
        <v>2882.0</v>
      </c>
      <c r="P320" s="99">
        <v>0.163</v>
      </c>
    </row>
    <row r="321">
      <c r="A321" s="93" t="s">
        <v>303</v>
      </c>
      <c r="B321" s="98">
        <v>0.0435</v>
      </c>
      <c r="C321" s="98">
        <v>0.0404</v>
      </c>
      <c r="D321" s="98">
        <v>0.0252</v>
      </c>
      <c r="E321" s="98">
        <v>0.0408</v>
      </c>
      <c r="F321" s="98">
        <v>0.0253</v>
      </c>
      <c r="G321" s="98">
        <v>0.0088</v>
      </c>
      <c r="H321" s="98">
        <v>0.0237</v>
      </c>
      <c r="I321" s="98">
        <v>0.0794</v>
      </c>
      <c r="J321" s="98">
        <v>0.0316</v>
      </c>
      <c r="K321" s="98">
        <v>0.0158</v>
      </c>
      <c r="L321" s="98">
        <v>0.0091</v>
      </c>
      <c r="M321" s="98">
        <v>0.0259</v>
      </c>
      <c r="N321" s="93">
        <v>4692.0</v>
      </c>
      <c r="O321" s="93">
        <v>2634.0</v>
      </c>
      <c r="P321" s="99">
        <v>0.163</v>
      </c>
    </row>
    <row r="322">
      <c r="A322" s="93" t="s">
        <v>241</v>
      </c>
      <c r="B322" s="98">
        <v>0.03</v>
      </c>
      <c r="C322" s="98">
        <v>0.0378</v>
      </c>
      <c r="D322" s="98">
        <v>0.0266</v>
      </c>
      <c r="E322" s="98">
        <v>0.0434</v>
      </c>
      <c r="F322" s="98">
        <v>0.0176</v>
      </c>
      <c r="G322" s="98">
        <v>0.0046</v>
      </c>
      <c r="H322" s="98">
        <v>0.0182</v>
      </c>
      <c r="I322" s="98">
        <v>0.0531</v>
      </c>
      <c r="J322" s="98">
        <v>0.0575</v>
      </c>
      <c r="K322" s="98">
        <v>0.0203</v>
      </c>
      <c r="L322" s="98">
        <v>0.0045</v>
      </c>
      <c r="M322" s="98">
        <v>0.023</v>
      </c>
      <c r="N322" s="93">
        <v>18821.0</v>
      </c>
      <c r="O322" s="93">
        <v>5461.0</v>
      </c>
      <c r="P322" s="99">
        <v>0.163</v>
      </c>
    </row>
    <row r="323">
      <c r="A323" s="93" t="s">
        <v>539</v>
      </c>
      <c r="B323" s="98">
        <v>0.0759</v>
      </c>
      <c r="C323" s="98">
        <v>0.0783</v>
      </c>
      <c r="D323" s="98">
        <v>0.0012</v>
      </c>
      <c r="E323" s="98">
        <v>0.0023</v>
      </c>
      <c r="F323" s="98">
        <v>0.0315</v>
      </c>
      <c r="G323" s="98">
        <v>0.016</v>
      </c>
      <c r="H323" s="98">
        <v>0.0484</v>
      </c>
      <c r="I323" s="98">
        <v>0.1073</v>
      </c>
      <c r="J323" s="98">
        <v>0.0178</v>
      </c>
      <c r="K323" s="98">
        <v>0.0107</v>
      </c>
      <c r="L323" s="98">
        <v>0.0191</v>
      </c>
      <c r="M323" s="98">
        <v>0.0252</v>
      </c>
      <c r="N323" s="93">
        <v>495.0</v>
      </c>
      <c r="O323" s="93">
        <v>495.0</v>
      </c>
      <c r="P323" s="99">
        <v>0.163</v>
      </c>
    </row>
    <row r="324">
      <c r="A324" s="93" t="s">
        <v>407</v>
      </c>
      <c r="B324" s="98">
        <v>0.068</v>
      </c>
      <c r="C324" s="98">
        <v>0.0664</v>
      </c>
      <c r="D324" s="98">
        <v>0.0053</v>
      </c>
      <c r="E324" s="98">
        <v>0.0134</v>
      </c>
      <c r="F324" s="98">
        <v>0.0225</v>
      </c>
      <c r="G324" s="98">
        <v>0.0119</v>
      </c>
      <c r="H324" s="98">
        <v>0.0396</v>
      </c>
      <c r="I324" s="98">
        <v>0.0813</v>
      </c>
      <c r="J324" s="98">
        <v>0.0193</v>
      </c>
      <c r="K324" s="98">
        <v>0.0199</v>
      </c>
      <c r="L324" s="98">
        <v>0.0232</v>
      </c>
      <c r="M324" s="98">
        <v>0.024</v>
      </c>
      <c r="N324" s="93">
        <v>1987.0</v>
      </c>
      <c r="O324" s="93">
        <v>1987.0</v>
      </c>
      <c r="P324" s="99">
        <v>0.162</v>
      </c>
    </row>
    <row r="325">
      <c r="A325" s="93" t="s">
        <v>447</v>
      </c>
      <c r="B325" s="98">
        <v>0.053</v>
      </c>
      <c r="C325" s="98">
        <v>0.0602</v>
      </c>
      <c r="D325" s="98">
        <v>0.0232</v>
      </c>
      <c r="E325" s="98">
        <v>0.0499</v>
      </c>
      <c r="F325" s="98">
        <v>0.041</v>
      </c>
      <c r="G325" s="98">
        <v>0.0103</v>
      </c>
      <c r="H325" s="98">
        <v>0.0105</v>
      </c>
      <c r="I325" s="98">
        <v>0.0545</v>
      </c>
      <c r="J325" s="98">
        <v>0.0407</v>
      </c>
      <c r="K325" s="98">
        <v>0.0166</v>
      </c>
      <c r="L325" s="98">
        <v>0.005</v>
      </c>
      <c r="M325" s="98">
        <v>0.0269</v>
      </c>
      <c r="N325" s="93">
        <v>605.0</v>
      </c>
      <c r="O325" s="93">
        <v>605.0</v>
      </c>
      <c r="P325" s="99">
        <v>0.162</v>
      </c>
    </row>
    <row r="326">
      <c r="A326" s="93" t="s">
        <v>1633</v>
      </c>
      <c r="B326" s="98">
        <v>0.0644</v>
      </c>
      <c r="C326" s="98">
        <v>0.0641</v>
      </c>
      <c r="D326" s="98">
        <v>0.0092</v>
      </c>
      <c r="E326" s="98">
        <v>0.0242</v>
      </c>
      <c r="F326" s="98">
        <v>0.0228</v>
      </c>
      <c r="G326" s="98">
        <v>0.0077</v>
      </c>
      <c r="H326" s="98">
        <v>0.0148</v>
      </c>
      <c r="I326" s="98">
        <v>0.0754</v>
      </c>
      <c r="J326" s="98">
        <v>0.012</v>
      </c>
      <c r="K326" s="98">
        <v>0.0101</v>
      </c>
      <c r="L326" s="98">
        <v>0.008</v>
      </c>
      <c r="M326" s="98">
        <v>0.0198</v>
      </c>
      <c r="N326" s="93">
        <v>7781.0</v>
      </c>
      <c r="O326" s="93">
        <v>685.0</v>
      </c>
      <c r="P326" s="99">
        <v>0.162</v>
      </c>
    </row>
    <row r="327">
      <c r="A327" s="93" t="s">
        <v>281</v>
      </c>
      <c r="B327" s="98">
        <v>0.0504</v>
      </c>
      <c r="C327" s="98">
        <v>0.0539</v>
      </c>
      <c r="D327" s="98">
        <v>0.0164</v>
      </c>
      <c r="E327" s="98">
        <v>0.0371</v>
      </c>
      <c r="F327" s="98">
        <v>0.0302</v>
      </c>
      <c r="G327" s="98">
        <v>0.0106</v>
      </c>
      <c r="H327" s="98">
        <v>0.012</v>
      </c>
      <c r="I327" s="98">
        <v>0.0584</v>
      </c>
      <c r="J327" s="98">
        <v>0.0296</v>
      </c>
      <c r="K327" s="98">
        <v>0.0183</v>
      </c>
      <c r="L327" s="98">
        <v>0.0059</v>
      </c>
      <c r="M327" s="98">
        <v>0.0325</v>
      </c>
      <c r="N327" s="93">
        <v>570.0</v>
      </c>
      <c r="O327" s="93">
        <v>570.0</v>
      </c>
      <c r="P327" s="99">
        <v>0.162</v>
      </c>
    </row>
    <row r="328">
      <c r="A328" s="93" t="s">
        <v>102</v>
      </c>
      <c r="B328" s="98">
        <v>0.0354</v>
      </c>
      <c r="C328" s="98">
        <v>0.0358</v>
      </c>
      <c r="D328" s="98">
        <v>0.0231</v>
      </c>
      <c r="E328" s="98">
        <v>0.043</v>
      </c>
      <c r="F328" s="98">
        <v>0.024</v>
      </c>
      <c r="G328" s="98">
        <v>0.0082</v>
      </c>
      <c r="H328" s="98">
        <v>0.0176</v>
      </c>
      <c r="I328" s="98">
        <v>0.059</v>
      </c>
      <c r="J328" s="98">
        <v>0.0205</v>
      </c>
      <c r="K328" s="98">
        <v>0.0192</v>
      </c>
      <c r="L328" s="98">
        <v>0.0056</v>
      </c>
      <c r="M328" s="98">
        <v>0.0146</v>
      </c>
      <c r="N328" s="93">
        <v>20294.0</v>
      </c>
      <c r="O328" s="93">
        <v>5054.0</v>
      </c>
      <c r="P328" s="99">
        <v>0.161</v>
      </c>
    </row>
    <row r="329">
      <c r="A329" s="93" t="s">
        <v>533</v>
      </c>
      <c r="B329" s="98">
        <v>0.0488</v>
      </c>
      <c r="C329" s="98">
        <v>0.0511</v>
      </c>
      <c r="D329" s="98">
        <v>0.0174</v>
      </c>
      <c r="E329" s="98">
        <v>0.0272</v>
      </c>
      <c r="F329" s="98">
        <v>0.0147</v>
      </c>
      <c r="G329" s="98">
        <v>0.0053</v>
      </c>
      <c r="H329" s="98">
        <v>0.0072</v>
      </c>
      <c r="I329" s="98">
        <v>0.0324</v>
      </c>
      <c r="J329" s="98">
        <v>0.0369</v>
      </c>
      <c r="K329" s="98">
        <v>0.0145</v>
      </c>
      <c r="L329" s="98">
        <v>0.0063</v>
      </c>
      <c r="M329" s="98">
        <v>0.017</v>
      </c>
      <c r="N329" s="93">
        <v>14465.0</v>
      </c>
      <c r="O329" s="93">
        <v>4320.0</v>
      </c>
      <c r="P329" s="99">
        <v>0.161</v>
      </c>
    </row>
    <row r="330">
      <c r="A330" s="93" t="s">
        <v>1634</v>
      </c>
      <c r="B330" s="98">
        <v>0.0728</v>
      </c>
      <c r="C330" s="98">
        <v>0.0814</v>
      </c>
      <c r="D330" s="98">
        <v>0.0101</v>
      </c>
      <c r="E330" s="98">
        <v>0.0234</v>
      </c>
      <c r="F330" s="98">
        <v>0.0348</v>
      </c>
      <c r="G330" s="98">
        <v>0.0157</v>
      </c>
      <c r="H330" s="98">
        <v>0.0401</v>
      </c>
      <c r="I330" s="98">
        <v>0.083</v>
      </c>
      <c r="J330" s="98">
        <v>0.0379</v>
      </c>
      <c r="K330" s="98">
        <v>0.0145</v>
      </c>
      <c r="L330" s="98">
        <v>0.0157</v>
      </c>
      <c r="M330" s="98">
        <v>0.0278</v>
      </c>
      <c r="N330" s="93">
        <v>221.0</v>
      </c>
      <c r="O330" s="93">
        <v>221.0</v>
      </c>
      <c r="P330" s="99">
        <v>0.16</v>
      </c>
    </row>
    <row r="331">
      <c r="A331" s="93" t="s">
        <v>195</v>
      </c>
      <c r="B331" s="98">
        <v>0.0565</v>
      </c>
      <c r="C331" s="98">
        <v>0.0656</v>
      </c>
      <c r="D331" s="98">
        <v>0.017</v>
      </c>
      <c r="E331" s="98">
        <v>0.043</v>
      </c>
      <c r="F331" s="98">
        <v>0.0354</v>
      </c>
      <c r="G331" s="98">
        <v>0.0107</v>
      </c>
      <c r="H331" s="98">
        <v>0.0194</v>
      </c>
      <c r="I331" s="98">
        <v>0.052</v>
      </c>
      <c r="J331" s="98">
        <v>0.0799</v>
      </c>
      <c r="K331" s="98">
        <v>0.0214</v>
      </c>
      <c r="L331" s="98">
        <v>0.0047</v>
      </c>
      <c r="M331" s="98">
        <v>0.0458</v>
      </c>
      <c r="N331" s="93">
        <v>140.0</v>
      </c>
      <c r="O331" s="93">
        <v>140.0</v>
      </c>
      <c r="P331" s="99">
        <v>0.16</v>
      </c>
    </row>
    <row r="332">
      <c r="A332" s="93" t="s">
        <v>597</v>
      </c>
      <c r="B332" s="98">
        <v>0.0711</v>
      </c>
      <c r="C332" s="98">
        <v>0.0655</v>
      </c>
      <c r="D332" s="98">
        <v>0.005</v>
      </c>
      <c r="E332" s="98">
        <v>0.0104</v>
      </c>
      <c r="F332" s="98">
        <v>0.0315</v>
      </c>
      <c r="G332" s="98">
        <v>0.0208</v>
      </c>
      <c r="H332" s="98">
        <v>0.0427</v>
      </c>
      <c r="I332" s="98">
        <v>0.0694</v>
      </c>
      <c r="J332" s="98">
        <v>0.0192</v>
      </c>
      <c r="K332" s="98">
        <v>0.0165</v>
      </c>
      <c r="L332" s="98">
        <v>0.0226</v>
      </c>
      <c r="M332" s="98">
        <v>0.0243</v>
      </c>
      <c r="N332" s="93">
        <v>1959.0</v>
      </c>
      <c r="O332" s="93">
        <v>1100.0</v>
      </c>
      <c r="P332" s="99">
        <v>0.16</v>
      </c>
    </row>
    <row r="333">
      <c r="A333" s="93" t="s">
        <v>336</v>
      </c>
      <c r="B333" s="98">
        <v>0.0485</v>
      </c>
      <c r="C333" s="98">
        <v>0.0572</v>
      </c>
      <c r="D333" s="98">
        <v>0.011</v>
      </c>
      <c r="E333" s="98">
        <v>0.0264</v>
      </c>
      <c r="F333" s="98">
        <v>0.0215</v>
      </c>
      <c r="G333" s="98">
        <v>0.0041</v>
      </c>
      <c r="H333" s="98">
        <v>0.0068</v>
      </c>
      <c r="I333" s="98">
        <v>0.0436</v>
      </c>
      <c r="J333" s="98">
        <v>0.0656</v>
      </c>
      <c r="K333" s="98">
        <v>0.0147</v>
      </c>
      <c r="L333" s="98">
        <v>0.0037</v>
      </c>
      <c r="M333" s="98">
        <v>0.024</v>
      </c>
      <c r="N333" s="93">
        <v>21463.0</v>
      </c>
      <c r="O333" s="93">
        <v>3919.0</v>
      </c>
      <c r="P333" s="99">
        <v>0.16</v>
      </c>
    </row>
    <row r="334">
      <c r="A334" s="93" t="s">
        <v>232</v>
      </c>
      <c r="B334" s="98">
        <v>0.0673</v>
      </c>
      <c r="C334" s="98">
        <v>0.0793</v>
      </c>
      <c r="D334" s="98">
        <v>0.0208</v>
      </c>
      <c r="E334" s="98">
        <v>0.0622</v>
      </c>
      <c r="F334" s="98">
        <v>0.0406</v>
      </c>
      <c r="G334" s="98">
        <v>0.0137</v>
      </c>
      <c r="H334" s="98">
        <v>0.0092</v>
      </c>
      <c r="I334" s="98">
        <v>0.0505</v>
      </c>
      <c r="J334" s="98">
        <v>0.0742</v>
      </c>
      <c r="K334" s="98">
        <v>0.0186</v>
      </c>
      <c r="L334" s="98">
        <v>0.0023</v>
      </c>
      <c r="M334" s="98">
        <v>0.0366</v>
      </c>
      <c r="N334" s="93">
        <v>339.0</v>
      </c>
      <c r="O334" s="93">
        <v>339.0</v>
      </c>
      <c r="P334" s="99">
        <v>0.16</v>
      </c>
    </row>
    <row r="335">
      <c r="A335" s="93" t="s">
        <v>392</v>
      </c>
      <c r="B335" s="98">
        <v>0.0401</v>
      </c>
      <c r="C335" s="98">
        <v>0.0414</v>
      </c>
      <c r="D335" s="98">
        <v>0.0389</v>
      </c>
      <c r="E335" s="98">
        <v>0.0596</v>
      </c>
      <c r="F335" s="98">
        <v>0.0266</v>
      </c>
      <c r="G335" s="98">
        <v>0.0103</v>
      </c>
      <c r="H335" s="98">
        <v>0.0206</v>
      </c>
      <c r="I335" s="98">
        <v>0.0661</v>
      </c>
      <c r="J335" s="98">
        <v>0.0315</v>
      </c>
      <c r="K335" s="98">
        <v>0.0156</v>
      </c>
      <c r="L335" s="98">
        <v>0.0193</v>
      </c>
      <c r="M335" s="98">
        <v>0.0261</v>
      </c>
      <c r="N335" s="93">
        <v>1878.0</v>
      </c>
      <c r="O335" s="93">
        <v>1878.0</v>
      </c>
      <c r="P335" s="99">
        <v>0.16</v>
      </c>
    </row>
    <row r="336">
      <c r="A336" s="93" t="s">
        <v>1635</v>
      </c>
      <c r="B336" s="98">
        <v>0.0359</v>
      </c>
      <c r="C336" s="98">
        <v>0.0544</v>
      </c>
      <c r="D336" s="98">
        <v>0.0101</v>
      </c>
      <c r="E336" s="98">
        <v>0.0298</v>
      </c>
      <c r="F336" s="98">
        <v>0.0328</v>
      </c>
      <c r="G336" s="98">
        <v>0.0073</v>
      </c>
      <c r="H336" s="98">
        <v>0.0074</v>
      </c>
      <c r="I336" s="98">
        <v>0.0696</v>
      </c>
      <c r="J336" s="98">
        <v>0.0293</v>
      </c>
      <c r="K336" s="98">
        <v>0.0097</v>
      </c>
      <c r="L336" s="98">
        <v>0.007</v>
      </c>
      <c r="M336" s="98">
        <v>0.0163</v>
      </c>
      <c r="N336" s="93">
        <v>6204.0</v>
      </c>
      <c r="O336" s="93">
        <v>215.0</v>
      </c>
      <c r="P336" s="99">
        <v>0.159</v>
      </c>
    </row>
    <row r="337">
      <c r="A337" s="93" t="s">
        <v>120</v>
      </c>
      <c r="B337" s="98">
        <v>0.0669</v>
      </c>
      <c r="C337" s="98">
        <v>0.0601</v>
      </c>
      <c r="D337" s="98">
        <v>1.0E-4</v>
      </c>
      <c r="E337" s="98">
        <v>7.0E-4</v>
      </c>
      <c r="F337" s="98">
        <v>0.041</v>
      </c>
      <c r="G337" s="98">
        <v>0.0141</v>
      </c>
      <c r="H337" s="98">
        <v>0.0361</v>
      </c>
      <c r="I337" s="98">
        <v>0.0881</v>
      </c>
      <c r="J337" s="98">
        <v>0.0223</v>
      </c>
      <c r="K337" s="98">
        <v>0.0124</v>
      </c>
      <c r="L337" s="98">
        <v>0.015</v>
      </c>
      <c r="M337" s="98">
        <v>0.0182</v>
      </c>
      <c r="N337" s="93">
        <v>12961.0</v>
      </c>
      <c r="O337" s="93">
        <v>3615.0</v>
      </c>
      <c r="P337" s="99">
        <v>0.159</v>
      </c>
    </row>
    <row r="338">
      <c r="A338" s="93" t="s">
        <v>1636</v>
      </c>
      <c r="B338" s="98">
        <v>0.0582</v>
      </c>
      <c r="C338" s="98">
        <v>0.0758</v>
      </c>
      <c r="D338" s="98">
        <v>0.0248</v>
      </c>
      <c r="E338" s="98">
        <v>0.0422</v>
      </c>
      <c r="F338" s="98">
        <v>0.0401</v>
      </c>
      <c r="G338" s="98">
        <v>0.0107</v>
      </c>
      <c r="H338" s="98">
        <v>0.0078</v>
      </c>
      <c r="I338" s="98">
        <v>0.045</v>
      </c>
      <c r="J338" s="98">
        <v>0.037</v>
      </c>
      <c r="K338" s="98">
        <v>0.015</v>
      </c>
      <c r="L338" s="98">
        <v>0.0068</v>
      </c>
      <c r="M338" s="98">
        <v>0.0294</v>
      </c>
      <c r="N338" s="93">
        <v>1138.0</v>
      </c>
      <c r="O338" s="93">
        <v>763.0</v>
      </c>
      <c r="P338" s="99">
        <v>0.159</v>
      </c>
    </row>
    <row r="339">
      <c r="A339" s="93" t="s">
        <v>61</v>
      </c>
      <c r="B339" s="98">
        <v>0.0537</v>
      </c>
      <c r="C339" s="98">
        <v>0.0669</v>
      </c>
      <c r="D339" s="98">
        <v>0.0267</v>
      </c>
      <c r="E339" s="98">
        <v>0.055</v>
      </c>
      <c r="F339" s="98">
        <v>0.0389</v>
      </c>
      <c r="G339" s="98">
        <v>0.0099</v>
      </c>
      <c r="H339" s="98">
        <v>0.0096</v>
      </c>
      <c r="I339" s="98">
        <v>0.0496</v>
      </c>
      <c r="J339" s="98">
        <v>0.0429</v>
      </c>
      <c r="K339" s="98">
        <v>0.017</v>
      </c>
      <c r="L339" s="98">
        <v>0.0047</v>
      </c>
      <c r="M339" s="98">
        <v>0.0343</v>
      </c>
      <c r="N339" s="93">
        <v>57.0</v>
      </c>
      <c r="O339" s="93">
        <v>57.0</v>
      </c>
      <c r="P339" s="99">
        <v>0.159</v>
      </c>
    </row>
    <row r="340">
      <c r="A340" s="93" t="s">
        <v>1637</v>
      </c>
      <c r="B340" s="98">
        <v>0.0359</v>
      </c>
      <c r="C340" s="98">
        <v>0.0379</v>
      </c>
      <c r="D340" s="98">
        <v>0.0281</v>
      </c>
      <c r="E340" s="98">
        <v>0.0473</v>
      </c>
      <c r="F340" s="98">
        <v>0.0211</v>
      </c>
      <c r="G340" s="98">
        <v>0.003</v>
      </c>
      <c r="H340" s="98">
        <v>0.0054</v>
      </c>
      <c r="I340" s="98">
        <v>0.0252</v>
      </c>
      <c r="J340" s="98">
        <v>0.0131</v>
      </c>
      <c r="K340" s="98">
        <v>0.0103</v>
      </c>
      <c r="L340" s="98">
        <v>0.0014</v>
      </c>
      <c r="M340" s="98">
        <v>0.0093</v>
      </c>
      <c r="N340" s="93">
        <v>13556.0</v>
      </c>
      <c r="O340" s="93">
        <v>1559.0</v>
      </c>
      <c r="P340" s="99">
        <v>0.159</v>
      </c>
    </row>
    <row r="341">
      <c r="A341" s="93" t="s">
        <v>557</v>
      </c>
      <c r="B341" s="98">
        <v>0.0692</v>
      </c>
      <c r="C341" s="98">
        <v>0.0599</v>
      </c>
      <c r="D341" s="98">
        <v>1.0E-4</v>
      </c>
      <c r="E341" s="98">
        <v>3.0E-4</v>
      </c>
      <c r="F341" s="98">
        <v>0.0152</v>
      </c>
      <c r="G341" s="98">
        <v>0.0101</v>
      </c>
      <c r="H341" s="98">
        <v>0.0435</v>
      </c>
      <c r="I341" s="98">
        <v>0.0939</v>
      </c>
      <c r="J341" s="98">
        <v>0.0121</v>
      </c>
      <c r="K341" s="98">
        <v>0.0088</v>
      </c>
      <c r="L341" s="98">
        <v>0.0153</v>
      </c>
      <c r="M341" s="98">
        <v>0.0174</v>
      </c>
      <c r="N341" s="93">
        <v>16851.0</v>
      </c>
      <c r="O341" s="93">
        <v>3080.0</v>
      </c>
      <c r="P341" s="99">
        <v>0.159</v>
      </c>
    </row>
    <row r="342">
      <c r="A342" s="93" t="s">
        <v>286</v>
      </c>
      <c r="B342" s="98">
        <v>0.0797</v>
      </c>
      <c r="C342" s="98">
        <v>0.0472</v>
      </c>
      <c r="D342" s="98">
        <v>0.0011</v>
      </c>
      <c r="E342" s="98">
        <v>0.0021</v>
      </c>
      <c r="F342" s="98">
        <v>0.0249</v>
      </c>
      <c r="G342" s="98">
        <v>0.0115</v>
      </c>
      <c r="H342" s="98">
        <v>0.0321</v>
      </c>
      <c r="I342" s="98">
        <v>0.061</v>
      </c>
      <c r="J342" s="98">
        <v>0.0126</v>
      </c>
      <c r="K342" s="98">
        <v>0.0109</v>
      </c>
      <c r="L342" s="98">
        <v>0.0207</v>
      </c>
      <c r="M342" s="98">
        <v>0.014</v>
      </c>
      <c r="N342" s="93">
        <v>10378.0</v>
      </c>
      <c r="O342" s="93">
        <v>1166.0</v>
      </c>
      <c r="P342" s="99">
        <v>0.158</v>
      </c>
    </row>
    <row r="343">
      <c r="A343" s="93" t="s">
        <v>552</v>
      </c>
      <c r="B343" s="98">
        <v>0.0284</v>
      </c>
      <c r="C343" s="98">
        <v>0.0348</v>
      </c>
      <c r="D343" s="98">
        <v>0.0214</v>
      </c>
      <c r="E343" s="98">
        <v>0.0373</v>
      </c>
      <c r="F343" s="98">
        <v>0.0214</v>
      </c>
      <c r="G343" s="98">
        <v>0.0059</v>
      </c>
      <c r="H343" s="98">
        <v>0.007</v>
      </c>
      <c r="I343" s="98">
        <v>0.0408</v>
      </c>
      <c r="J343" s="98">
        <v>0.0409</v>
      </c>
      <c r="K343" s="98">
        <v>0.019</v>
      </c>
      <c r="L343" s="98">
        <v>0.006</v>
      </c>
      <c r="M343" s="98">
        <v>0.02</v>
      </c>
      <c r="N343" s="93">
        <v>12522.0</v>
      </c>
      <c r="O343" s="93">
        <v>3739.0</v>
      </c>
      <c r="P343" s="99">
        <v>0.158</v>
      </c>
    </row>
    <row r="344">
      <c r="A344" s="93" t="s">
        <v>371</v>
      </c>
      <c r="B344" s="98">
        <v>0.0605</v>
      </c>
      <c r="C344" s="98">
        <v>0.0469</v>
      </c>
      <c r="D344" s="98">
        <v>6.0E-4</v>
      </c>
      <c r="E344" s="98">
        <v>9.0E-4</v>
      </c>
      <c r="F344" s="98">
        <v>0.0284</v>
      </c>
      <c r="G344" s="98">
        <v>0.0194</v>
      </c>
      <c r="H344" s="98">
        <v>0.058</v>
      </c>
      <c r="I344" s="98">
        <v>0.0991</v>
      </c>
      <c r="J344" s="98">
        <v>0.0179</v>
      </c>
      <c r="K344" s="98">
        <v>0.0094</v>
      </c>
      <c r="L344" s="98">
        <v>0.0153</v>
      </c>
      <c r="M344" s="98">
        <v>0.0172</v>
      </c>
      <c r="N344" s="93">
        <v>16848.0</v>
      </c>
      <c r="O344" s="93">
        <v>2094.0</v>
      </c>
      <c r="P344" s="99">
        <v>0.158</v>
      </c>
    </row>
    <row r="345">
      <c r="A345" s="93" t="s">
        <v>147</v>
      </c>
      <c r="B345" s="98">
        <v>0.0795</v>
      </c>
      <c r="C345" s="98">
        <v>0.0653</v>
      </c>
      <c r="D345" s="98">
        <v>0.0018</v>
      </c>
      <c r="E345" s="98">
        <v>0.0035</v>
      </c>
      <c r="F345" s="98">
        <v>0.0264</v>
      </c>
      <c r="G345" s="98">
        <v>0.0142</v>
      </c>
      <c r="H345" s="98">
        <v>0.042</v>
      </c>
      <c r="I345" s="98">
        <v>0.0835</v>
      </c>
      <c r="J345" s="98">
        <v>0.0342</v>
      </c>
      <c r="K345" s="98">
        <v>0.0143</v>
      </c>
      <c r="L345" s="98">
        <v>0.0228</v>
      </c>
      <c r="M345" s="98">
        <v>0.0266</v>
      </c>
      <c r="N345" s="93">
        <v>150.0</v>
      </c>
      <c r="O345" s="93">
        <v>150.0</v>
      </c>
      <c r="P345" s="99">
        <v>0.158</v>
      </c>
    </row>
    <row r="346">
      <c r="A346" s="93" t="s">
        <v>1638</v>
      </c>
      <c r="B346" s="98">
        <v>0.0909</v>
      </c>
      <c r="C346" s="98">
        <v>0.0738</v>
      </c>
      <c r="D346" s="98">
        <v>2.0E-4</v>
      </c>
      <c r="E346" s="98">
        <v>6.0E-4</v>
      </c>
      <c r="F346" s="98">
        <v>0.0294</v>
      </c>
      <c r="G346" s="98">
        <v>0.0102</v>
      </c>
      <c r="H346" s="98">
        <v>0.0398</v>
      </c>
      <c r="I346" s="98">
        <v>0.0982</v>
      </c>
      <c r="J346" s="98">
        <v>0.0331</v>
      </c>
      <c r="K346" s="98">
        <v>0.0081</v>
      </c>
      <c r="L346" s="98">
        <v>0.0099</v>
      </c>
      <c r="M346" s="98">
        <v>0.0214</v>
      </c>
      <c r="N346" s="93">
        <v>22041.0</v>
      </c>
      <c r="O346" s="93">
        <v>3338.0</v>
      </c>
      <c r="P346" s="99">
        <v>0.157</v>
      </c>
    </row>
    <row r="347">
      <c r="A347" s="93" t="s">
        <v>456</v>
      </c>
      <c r="B347" s="98">
        <v>0.0464</v>
      </c>
      <c r="C347" s="98">
        <v>0.064</v>
      </c>
      <c r="D347" s="98">
        <v>0.0126</v>
      </c>
      <c r="E347" s="98">
        <v>0.0271</v>
      </c>
      <c r="F347" s="98">
        <v>0.021</v>
      </c>
      <c r="G347" s="98">
        <v>0.0096</v>
      </c>
      <c r="H347" s="98">
        <v>0.0128</v>
      </c>
      <c r="I347" s="98">
        <v>0.0572</v>
      </c>
      <c r="J347" s="98">
        <v>0.0756</v>
      </c>
      <c r="K347" s="98">
        <v>0.0293</v>
      </c>
      <c r="L347" s="98">
        <v>0.0137</v>
      </c>
      <c r="M347" s="98">
        <v>0.0418</v>
      </c>
      <c r="N347" s="93">
        <v>2791.0</v>
      </c>
      <c r="O347" s="93">
        <v>2791.0</v>
      </c>
      <c r="P347" s="99">
        <v>0.157</v>
      </c>
    </row>
    <row r="348">
      <c r="A348" s="93" t="s">
        <v>1639</v>
      </c>
      <c r="B348" s="98">
        <v>0.0563</v>
      </c>
      <c r="C348" s="98">
        <v>0.0647</v>
      </c>
      <c r="D348" s="98">
        <v>0.0082</v>
      </c>
      <c r="E348" s="98">
        <v>0.0177</v>
      </c>
      <c r="F348" s="98">
        <v>0.0331</v>
      </c>
      <c r="G348" s="98">
        <v>0.0085</v>
      </c>
      <c r="H348" s="98">
        <v>0.034</v>
      </c>
      <c r="I348" s="98">
        <v>0.0937</v>
      </c>
      <c r="J348" s="98">
        <v>0.0144</v>
      </c>
      <c r="K348" s="98">
        <v>0.0078</v>
      </c>
      <c r="L348" s="98">
        <v>0.0089</v>
      </c>
      <c r="M348" s="98">
        <v>0.0154</v>
      </c>
      <c r="N348" s="93">
        <v>14787.0</v>
      </c>
      <c r="O348" s="93">
        <v>1445.0</v>
      </c>
      <c r="P348" s="99">
        <v>0.157</v>
      </c>
    </row>
    <row r="349">
      <c r="A349" s="93" t="s">
        <v>197</v>
      </c>
      <c r="B349" s="98">
        <v>0.0302</v>
      </c>
      <c r="C349" s="98">
        <v>0.0432</v>
      </c>
      <c r="D349" s="98">
        <v>0.0359</v>
      </c>
      <c r="E349" s="98">
        <v>0.0686</v>
      </c>
      <c r="F349" s="98">
        <v>0.032</v>
      </c>
      <c r="G349" s="98">
        <v>0.0052</v>
      </c>
      <c r="H349" s="98">
        <v>0.0039</v>
      </c>
      <c r="I349" s="98">
        <v>0.0376</v>
      </c>
      <c r="J349" s="98">
        <v>0.0389</v>
      </c>
      <c r="K349" s="98">
        <v>0.0139</v>
      </c>
      <c r="L349" s="98">
        <v>0.0013</v>
      </c>
      <c r="M349" s="98">
        <v>0.0254</v>
      </c>
      <c r="N349" s="93">
        <v>7653.0</v>
      </c>
      <c r="O349" s="93">
        <v>1349.0</v>
      </c>
      <c r="P349" s="99">
        <v>0.156</v>
      </c>
    </row>
    <row r="350">
      <c r="A350" s="93" t="s">
        <v>258</v>
      </c>
      <c r="B350" s="98">
        <v>0.0946</v>
      </c>
      <c r="C350" s="98">
        <v>0.0596</v>
      </c>
      <c r="D350" s="98">
        <v>0.0018</v>
      </c>
      <c r="E350" s="98">
        <v>0.0046</v>
      </c>
      <c r="F350" s="98">
        <v>0.0369</v>
      </c>
      <c r="G350" s="98">
        <v>0.0199</v>
      </c>
      <c r="H350" s="98">
        <v>0.0374</v>
      </c>
      <c r="I350" s="98">
        <v>0.0685</v>
      </c>
      <c r="J350" s="98">
        <v>0.0298</v>
      </c>
      <c r="K350" s="98">
        <v>0.012</v>
      </c>
      <c r="L350" s="98">
        <v>0.0183</v>
      </c>
      <c r="M350" s="98">
        <v>0.0246</v>
      </c>
      <c r="N350" s="93">
        <v>3082.0</v>
      </c>
      <c r="O350" s="93">
        <v>2309.0</v>
      </c>
      <c r="P350" s="99">
        <v>0.156</v>
      </c>
    </row>
    <row r="351">
      <c r="A351" s="93" t="s">
        <v>406</v>
      </c>
      <c r="B351" s="98">
        <v>0.0485</v>
      </c>
      <c r="C351" s="98">
        <v>0.052</v>
      </c>
      <c r="D351" s="98">
        <v>0.0154</v>
      </c>
      <c r="E351" s="98">
        <v>0.0309</v>
      </c>
      <c r="F351" s="98">
        <v>0.0464</v>
      </c>
      <c r="G351" s="98">
        <v>0.011</v>
      </c>
      <c r="H351" s="98">
        <v>0.015</v>
      </c>
      <c r="I351" s="98">
        <v>0.0449</v>
      </c>
      <c r="J351" s="98">
        <v>0.0655</v>
      </c>
      <c r="K351" s="98">
        <v>0.0208</v>
      </c>
      <c r="L351" s="98">
        <v>0.0093</v>
      </c>
      <c r="M351" s="98">
        <v>0.0329</v>
      </c>
      <c r="N351" s="93">
        <v>1979.0</v>
      </c>
      <c r="O351" s="93">
        <v>1525.0</v>
      </c>
      <c r="P351" s="99">
        <v>0.155</v>
      </c>
    </row>
    <row r="352">
      <c r="A352" s="93" t="s">
        <v>1640</v>
      </c>
      <c r="B352" s="98">
        <v>0.0703</v>
      </c>
      <c r="C352" s="98">
        <v>0.0725</v>
      </c>
      <c r="D352" s="98">
        <v>7.0E-4</v>
      </c>
      <c r="E352" s="98">
        <v>0.0017</v>
      </c>
      <c r="F352" s="98">
        <v>0.0262</v>
      </c>
      <c r="G352" s="98">
        <v>0.0147</v>
      </c>
      <c r="H352" s="98">
        <v>0.0386</v>
      </c>
      <c r="I352" s="98">
        <v>0.0923</v>
      </c>
      <c r="J352" s="98">
        <v>0.0231</v>
      </c>
      <c r="K352" s="98">
        <v>0.0113</v>
      </c>
      <c r="L352" s="98">
        <v>0.0158</v>
      </c>
      <c r="M352" s="98">
        <v>0.027</v>
      </c>
      <c r="N352" s="93">
        <v>159.0</v>
      </c>
      <c r="O352" s="93">
        <v>159.0</v>
      </c>
      <c r="P352" s="99">
        <v>0.155</v>
      </c>
    </row>
    <row r="353">
      <c r="A353" s="93" t="s">
        <v>111</v>
      </c>
      <c r="B353" s="98">
        <v>0.0336</v>
      </c>
      <c r="C353" s="98">
        <v>0.0359</v>
      </c>
      <c r="D353" s="98">
        <v>0.034</v>
      </c>
      <c r="E353" s="98">
        <v>0.0552</v>
      </c>
      <c r="F353" s="98">
        <v>0.0193</v>
      </c>
      <c r="G353" s="98">
        <v>0.0072</v>
      </c>
      <c r="H353" s="98">
        <v>0.0091</v>
      </c>
      <c r="I353" s="98">
        <v>0.0488</v>
      </c>
      <c r="J353" s="98">
        <v>0.0259</v>
      </c>
      <c r="K353" s="98">
        <v>0.0139</v>
      </c>
      <c r="L353" s="98">
        <v>0.0034</v>
      </c>
      <c r="M353" s="98">
        <v>0.023</v>
      </c>
      <c r="N353" s="93">
        <v>3749.0</v>
      </c>
      <c r="O353" s="93">
        <v>2742.0</v>
      </c>
      <c r="P353" s="99">
        <v>0.155</v>
      </c>
    </row>
    <row r="354">
      <c r="A354" s="93" t="s">
        <v>472</v>
      </c>
      <c r="B354" s="98">
        <v>0.0566</v>
      </c>
      <c r="C354" s="98">
        <v>0.0713</v>
      </c>
      <c r="D354" s="98">
        <v>0.0219</v>
      </c>
      <c r="E354" s="98">
        <v>0.0495</v>
      </c>
      <c r="F354" s="98">
        <v>0.0382</v>
      </c>
      <c r="G354" s="98">
        <v>0.0101</v>
      </c>
      <c r="H354" s="98">
        <v>0.0102</v>
      </c>
      <c r="I354" s="98">
        <v>0.0446</v>
      </c>
      <c r="J354" s="98">
        <v>0.0698</v>
      </c>
      <c r="K354" s="98">
        <v>0.0187</v>
      </c>
      <c r="L354" s="98">
        <v>0.0043</v>
      </c>
      <c r="M354" s="98">
        <v>0.0358</v>
      </c>
      <c r="N354" s="93">
        <v>11.0</v>
      </c>
      <c r="O354" s="93">
        <v>11.0</v>
      </c>
      <c r="P354" s="99">
        <v>0.155</v>
      </c>
    </row>
    <row r="355">
      <c r="A355" s="93" t="s">
        <v>151</v>
      </c>
      <c r="B355" s="98">
        <v>0.0177</v>
      </c>
      <c r="C355" s="98">
        <v>0.0182</v>
      </c>
      <c r="D355" s="98">
        <v>0.0372</v>
      </c>
      <c r="E355" s="98">
        <v>0.0494</v>
      </c>
      <c r="F355" s="98">
        <v>0.0134</v>
      </c>
      <c r="G355" s="98">
        <v>0.0015</v>
      </c>
      <c r="H355" s="98">
        <v>0.0021</v>
      </c>
      <c r="I355" s="98">
        <v>0.0498</v>
      </c>
      <c r="J355" s="98">
        <v>0.0282</v>
      </c>
      <c r="K355" s="98">
        <v>0.0093</v>
      </c>
      <c r="L355" s="98">
        <v>0.0056</v>
      </c>
      <c r="M355" s="98">
        <v>0.0158</v>
      </c>
      <c r="N355" s="93">
        <v>28253.0</v>
      </c>
      <c r="O355" s="93">
        <v>4669.0</v>
      </c>
      <c r="P355" s="99">
        <v>0.154</v>
      </c>
    </row>
    <row r="356">
      <c r="A356" s="93" t="s">
        <v>1641</v>
      </c>
      <c r="B356" s="98">
        <v>0.0252</v>
      </c>
      <c r="C356" s="98">
        <v>0.0282</v>
      </c>
      <c r="D356" s="98">
        <v>0.0282</v>
      </c>
      <c r="E356" s="98">
        <v>0.0517</v>
      </c>
      <c r="F356" s="98">
        <v>0.0148</v>
      </c>
      <c r="G356" s="98">
        <v>0.0039</v>
      </c>
      <c r="H356" s="98">
        <v>0.0075</v>
      </c>
      <c r="I356" s="98">
        <v>0.0324</v>
      </c>
      <c r="J356" s="98">
        <v>0.0241</v>
      </c>
      <c r="K356" s="98">
        <v>0.0129</v>
      </c>
      <c r="L356" s="98">
        <v>0.0028</v>
      </c>
      <c r="M356" s="98">
        <v>0.0188</v>
      </c>
      <c r="N356" s="93">
        <v>3168.0</v>
      </c>
      <c r="O356" s="93">
        <v>612.0</v>
      </c>
      <c r="P356" s="99">
        <v>0.154</v>
      </c>
    </row>
    <row r="357">
      <c r="A357" s="93" t="s">
        <v>177</v>
      </c>
      <c r="B357" s="98">
        <v>0.0366</v>
      </c>
      <c r="C357" s="98">
        <v>0.0469</v>
      </c>
      <c r="D357" s="98">
        <v>0.0229</v>
      </c>
      <c r="E357" s="98">
        <v>0.0418</v>
      </c>
      <c r="F357" s="98">
        <v>0.0213</v>
      </c>
      <c r="G357" s="98">
        <v>0.0062</v>
      </c>
      <c r="H357" s="98">
        <v>0.0106</v>
      </c>
      <c r="I357" s="98">
        <v>0.0423</v>
      </c>
      <c r="J357" s="98">
        <v>0.0408</v>
      </c>
      <c r="K357" s="98">
        <v>0.0178</v>
      </c>
      <c r="L357" s="98">
        <v>0.0112</v>
      </c>
      <c r="M357" s="98">
        <v>0.0228</v>
      </c>
      <c r="N357" s="93">
        <v>6567.0</v>
      </c>
      <c r="O357" s="93">
        <v>3999.0</v>
      </c>
      <c r="P357" s="99">
        <v>0.154</v>
      </c>
    </row>
    <row r="358">
      <c r="A358" s="93" t="s">
        <v>239</v>
      </c>
      <c r="B358" s="98">
        <v>0.071</v>
      </c>
      <c r="C358" s="98">
        <v>0.0294</v>
      </c>
      <c r="D358" s="98">
        <v>0.0</v>
      </c>
      <c r="E358" s="98">
        <v>4.0E-4</v>
      </c>
      <c r="F358" s="98">
        <v>0.0372</v>
      </c>
      <c r="G358" s="98">
        <v>0.0458</v>
      </c>
      <c r="H358" s="98">
        <v>0.0575</v>
      </c>
      <c r="I358" s="98">
        <v>0.1469</v>
      </c>
      <c r="J358" s="98">
        <v>0.0132</v>
      </c>
      <c r="K358" s="98">
        <v>0.0082</v>
      </c>
      <c r="L358" s="98">
        <v>0.0264</v>
      </c>
      <c r="M358" s="98">
        <v>0.0176</v>
      </c>
      <c r="N358" s="93">
        <v>32296.0</v>
      </c>
      <c r="O358" s="93">
        <v>6128.0</v>
      </c>
      <c r="P358" s="99">
        <v>0.154</v>
      </c>
    </row>
    <row r="359">
      <c r="A359" s="93" t="s">
        <v>460</v>
      </c>
      <c r="B359" s="98">
        <v>0.0381</v>
      </c>
      <c r="C359" s="98">
        <v>0.0482</v>
      </c>
      <c r="D359" s="98">
        <v>0.0228</v>
      </c>
      <c r="E359" s="98">
        <v>0.0395</v>
      </c>
      <c r="F359" s="98">
        <v>0.021</v>
      </c>
      <c r="G359" s="98">
        <v>0.0068</v>
      </c>
      <c r="H359" s="98">
        <v>0.0118</v>
      </c>
      <c r="I359" s="98">
        <v>0.072</v>
      </c>
      <c r="J359" s="98">
        <v>0.0265</v>
      </c>
      <c r="K359" s="98">
        <v>0.0138</v>
      </c>
      <c r="L359" s="98">
        <v>0.0074</v>
      </c>
      <c r="M359" s="98">
        <v>0.0282</v>
      </c>
      <c r="N359" s="93">
        <v>2225.0</v>
      </c>
      <c r="O359" s="93">
        <v>2225.0</v>
      </c>
      <c r="P359" s="99">
        <v>0.154</v>
      </c>
    </row>
    <row r="360">
      <c r="A360" s="93" t="s">
        <v>376</v>
      </c>
      <c r="B360" s="98">
        <v>0.0341</v>
      </c>
      <c r="C360" s="98">
        <v>0.0403</v>
      </c>
      <c r="D360" s="98">
        <v>0.0188</v>
      </c>
      <c r="E360" s="98">
        <v>0.0345</v>
      </c>
      <c r="F360" s="98">
        <v>0.0232</v>
      </c>
      <c r="G360" s="98">
        <v>0.0078</v>
      </c>
      <c r="H360" s="98">
        <v>0.0221</v>
      </c>
      <c r="I360" s="98">
        <v>0.0943</v>
      </c>
      <c r="J360" s="98">
        <v>0.0229</v>
      </c>
      <c r="K360" s="98">
        <v>0.0122</v>
      </c>
      <c r="L360" s="98">
        <v>0.0111</v>
      </c>
      <c r="M360" s="98">
        <v>0.021</v>
      </c>
      <c r="N360" s="93">
        <v>22834.0</v>
      </c>
      <c r="O360" s="93">
        <v>4471.0</v>
      </c>
      <c r="P360" s="99">
        <v>0.154</v>
      </c>
    </row>
    <row r="361">
      <c r="A361" s="93" t="s">
        <v>109</v>
      </c>
      <c r="B361" s="98">
        <v>0.0386</v>
      </c>
      <c r="C361" s="98">
        <v>0.039</v>
      </c>
      <c r="D361" s="98">
        <v>0.0266</v>
      </c>
      <c r="E361" s="98">
        <v>0.0388</v>
      </c>
      <c r="F361" s="98">
        <v>0.0244</v>
      </c>
      <c r="G361" s="98">
        <v>0.0047</v>
      </c>
      <c r="H361" s="98">
        <v>0.005</v>
      </c>
      <c r="I361" s="98">
        <v>0.0469</v>
      </c>
      <c r="J361" s="98">
        <v>0.0192</v>
      </c>
      <c r="K361" s="98">
        <v>0.0125</v>
      </c>
      <c r="L361" s="98">
        <v>0.004</v>
      </c>
      <c r="M361" s="98">
        <v>0.0142</v>
      </c>
      <c r="N361" s="93">
        <v>11507.0</v>
      </c>
      <c r="O361" s="93">
        <v>5405.0</v>
      </c>
      <c r="P361" s="99">
        <v>0.154</v>
      </c>
    </row>
    <row r="362">
      <c r="A362" s="93" t="s">
        <v>219</v>
      </c>
      <c r="B362" s="98">
        <v>0.0714</v>
      </c>
      <c r="C362" s="98">
        <v>0.0777</v>
      </c>
      <c r="D362" s="98">
        <v>0.0153</v>
      </c>
      <c r="E362" s="98">
        <v>0.0206</v>
      </c>
      <c r="F362" s="98">
        <v>0.0305</v>
      </c>
      <c r="G362" s="98">
        <v>0.0151</v>
      </c>
      <c r="H362" s="98">
        <v>0.0307</v>
      </c>
      <c r="I362" s="98">
        <v>0.0793</v>
      </c>
      <c r="J362" s="98">
        <v>0.0252</v>
      </c>
      <c r="K362" s="98">
        <v>0.0143</v>
      </c>
      <c r="L362" s="98">
        <v>0.0105</v>
      </c>
      <c r="M362" s="98">
        <v>0.0263</v>
      </c>
      <c r="N362" s="93">
        <v>277.0</v>
      </c>
      <c r="O362" s="93">
        <v>277.0</v>
      </c>
      <c r="P362" s="99">
        <v>0.154</v>
      </c>
    </row>
    <row r="363">
      <c r="A363" s="93" t="s">
        <v>434</v>
      </c>
      <c r="B363" s="98">
        <v>0.0519</v>
      </c>
      <c r="C363" s="98">
        <v>0.041</v>
      </c>
      <c r="D363" s="98">
        <v>0.0231</v>
      </c>
      <c r="E363" s="98">
        <v>0.0336</v>
      </c>
      <c r="F363" s="98">
        <v>0.0208</v>
      </c>
      <c r="G363" s="98">
        <v>0.0052</v>
      </c>
      <c r="H363" s="98">
        <v>0.0212</v>
      </c>
      <c r="I363" s="98">
        <v>0.0726</v>
      </c>
      <c r="J363" s="98">
        <v>0.024</v>
      </c>
      <c r="K363" s="98">
        <v>0.0214</v>
      </c>
      <c r="L363" s="98">
        <v>0.0075</v>
      </c>
      <c r="M363" s="98">
        <v>0.0119</v>
      </c>
      <c r="N363" s="93">
        <v>15172.0</v>
      </c>
      <c r="O363" s="93">
        <v>6614.0</v>
      </c>
      <c r="P363" s="99">
        <v>0.153</v>
      </c>
    </row>
    <row r="364">
      <c r="A364" s="93" t="s">
        <v>521</v>
      </c>
      <c r="B364" s="98">
        <v>0.0387</v>
      </c>
      <c r="C364" s="98">
        <v>0.0545</v>
      </c>
      <c r="D364" s="98">
        <v>0.0295</v>
      </c>
      <c r="E364" s="98">
        <v>0.0482</v>
      </c>
      <c r="F364" s="98">
        <v>0.0211</v>
      </c>
      <c r="G364" s="98">
        <v>0.0055</v>
      </c>
      <c r="H364" s="98">
        <v>0.0085</v>
      </c>
      <c r="I364" s="98">
        <v>0.0523</v>
      </c>
      <c r="J364" s="98">
        <v>0.043</v>
      </c>
      <c r="K364" s="98">
        <v>0.0168</v>
      </c>
      <c r="L364" s="98">
        <v>0.0027</v>
      </c>
      <c r="M364" s="98">
        <v>0.0193</v>
      </c>
      <c r="N364" s="93">
        <v>9905.0</v>
      </c>
      <c r="O364" s="93">
        <v>3234.0</v>
      </c>
      <c r="P364" s="99">
        <v>0.153</v>
      </c>
    </row>
    <row r="365">
      <c r="A365" s="93" t="s">
        <v>561</v>
      </c>
      <c r="B365" s="98">
        <v>0.0728</v>
      </c>
      <c r="C365" s="98">
        <v>0.0627</v>
      </c>
      <c r="D365" s="98">
        <v>4.0E-4</v>
      </c>
      <c r="E365" s="98">
        <v>0.0034</v>
      </c>
      <c r="F365" s="98">
        <v>0.0241</v>
      </c>
      <c r="G365" s="98">
        <v>0.0106</v>
      </c>
      <c r="H365" s="98">
        <v>0.035</v>
      </c>
      <c r="I365" s="98">
        <v>0.0867</v>
      </c>
      <c r="J365" s="98">
        <v>0.0276</v>
      </c>
      <c r="K365" s="98">
        <v>0.009</v>
      </c>
      <c r="L365" s="98">
        <v>0.0239</v>
      </c>
      <c r="M365" s="98">
        <v>0.0305</v>
      </c>
      <c r="N365" s="93">
        <v>723.0</v>
      </c>
      <c r="O365" s="93">
        <v>723.0</v>
      </c>
      <c r="P365" s="99">
        <v>0.153</v>
      </c>
    </row>
    <row r="366">
      <c r="A366" s="93" t="s">
        <v>206</v>
      </c>
      <c r="B366" s="98">
        <v>0.0551</v>
      </c>
      <c r="C366" s="98">
        <v>0.0654</v>
      </c>
      <c r="D366" s="98">
        <v>0.0102</v>
      </c>
      <c r="E366" s="98">
        <v>0.0208</v>
      </c>
      <c r="F366" s="98">
        <v>0.0284</v>
      </c>
      <c r="G366" s="98">
        <v>0.0156</v>
      </c>
      <c r="H366" s="98">
        <v>0.0298</v>
      </c>
      <c r="I366" s="98">
        <v>0.0796</v>
      </c>
      <c r="J366" s="98">
        <v>0.0281</v>
      </c>
      <c r="K366" s="98">
        <v>0.0148</v>
      </c>
      <c r="L366" s="98">
        <v>0.0194</v>
      </c>
      <c r="M366" s="98">
        <v>0.0276</v>
      </c>
      <c r="N366" s="93">
        <v>507.0</v>
      </c>
      <c r="O366" s="93">
        <v>374.0</v>
      </c>
      <c r="P366" s="99">
        <v>0.153</v>
      </c>
    </row>
    <row r="367">
      <c r="A367" s="93" t="s">
        <v>312</v>
      </c>
      <c r="B367" s="98">
        <v>0.0417</v>
      </c>
      <c r="C367" s="98">
        <v>0.0439</v>
      </c>
      <c r="D367" s="98">
        <v>0.0163</v>
      </c>
      <c r="E367" s="98">
        <v>0.0261</v>
      </c>
      <c r="F367" s="98">
        <v>0.02</v>
      </c>
      <c r="G367" s="98">
        <v>0.0024</v>
      </c>
      <c r="H367" s="98">
        <v>0.006</v>
      </c>
      <c r="I367" s="98">
        <v>0.0363</v>
      </c>
      <c r="J367" s="98">
        <v>0.0297</v>
      </c>
      <c r="K367" s="98">
        <v>0.0139</v>
      </c>
      <c r="L367" s="98">
        <v>0.0032</v>
      </c>
      <c r="M367" s="98">
        <v>0.0136</v>
      </c>
      <c r="N367" s="93">
        <v>26523.0</v>
      </c>
      <c r="O367" s="93">
        <v>5418.0</v>
      </c>
      <c r="P367" s="99">
        <v>0.152</v>
      </c>
    </row>
    <row r="368">
      <c r="A368" s="93" t="s">
        <v>327</v>
      </c>
      <c r="B368" s="98">
        <v>0.0408</v>
      </c>
      <c r="C368" s="98">
        <v>0.053</v>
      </c>
      <c r="D368" s="98">
        <v>0.0189</v>
      </c>
      <c r="E368" s="98">
        <v>0.0388</v>
      </c>
      <c r="F368" s="98">
        <v>0.0268</v>
      </c>
      <c r="G368" s="98">
        <v>0.0124</v>
      </c>
      <c r="H368" s="98">
        <v>0.0092</v>
      </c>
      <c r="I368" s="98">
        <v>0.0512</v>
      </c>
      <c r="J368" s="98">
        <v>0.0654</v>
      </c>
      <c r="K368" s="98">
        <v>0.0215</v>
      </c>
      <c r="L368" s="98">
        <v>0.0054</v>
      </c>
      <c r="M368" s="98">
        <v>0.0363</v>
      </c>
      <c r="N368" s="93">
        <v>1765.0</v>
      </c>
      <c r="O368" s="93">
        <v>1765.0</v>
      </c>
      <c r="P368" s="99">
        <v>0.152</v>
      </c>
    </row>
    <row r="369">
      <c r="A369" s="93" t="s">
        <v>274</v>
      </c>
      <c r="B369" s="98">
        <v>0.0679</v>
      </c>
      <c r="C369" s="98">
        <v>0.0562</v>
      </c>
      <c r="D369" s="98">
        <v>0.0033</v>
      </c>
      <c r="E369" s="98">
        <v>0.008</v>
      </c>
      <c r="F369" s="98">
        <v>0.0228</v>
      </c>
      <c r="G369" s="98">
        <v>0.0094</v>
      </c>
      <c r="H369" s="98">
        <v>0.0415</v>
      </c>
      <c r="I369" s="98">
        <v>0.0878</v>
      </c>
      <c r="J369" s="98">
        <v>0.0256</v>
      </c>
      <c r="K369" s="98">
        <v>0.0241</v>
      </c>
      <c r="L369" s="98">
        <v>0.0121</v>
      </c>
      <c r="M369" s="98">
        <v>0.0219</v>
      </c>
      <c r="N369" s="93">
        <v>5803.0</v>
      </c>
      <c r="O369" s="93">
        <v>3321.0</v>
      </c>
      <c r="P369" s="99">
        <v>0.152</v>
      </c>
    </row>
    <row r="370">
      <c r="A370" s="93" t="s">
        <v>252</v>
      </c>
      <c r="B370" s="98">
        <v>0.0502</v>
      </c>
      <c r="C370" s="98">
        <v>0.0425</v>
      </c>
      <c r="D370" s="98">
        <v>0.0241</v>
      </c>
      <c r="E370" s="98">
        <v>0.0457</v>
      </c>
      <c r="F370" s="98">
        <v>0.0183</v>
      </c>
      <c r="G370" s="98">
        <v>0.0113</v>
      </c>
      <c r="H370" s="98">
        <v>0.0328</v>
      </c>
      <c r="I370" s="98">
        <v>0.0663</v>
      </c>
      <c r="J370" s="98">
        <v>0.0302</v>
      </c>
      <c r="K370" s="98">
        <v>0.0167</v>
      </c>
      <c r="L370" s="98">
        <v>0.0095</v>
      </c>
      <c r="M370" s="98">
        <v>0.0198</v>
      </c>
      <c r="N370" s="93">
        <v>3088.0</v>
      </c>
      <c r="O370" s="93">
        <v>3076.0</v>
      </c>
      <c r="P370" s="99">
        <v>0.152</v>
      </c>
    </row>
    <row r="371">
      <c r="A371" s="93" t="s">
        <v>1642</v>
      </c>
      <c r="B371" s="98">
        <v>0.0703</v>
      </c>
      <c r="C371" s="98">
        <v>0.0769</v>
      </c>
      <c r="D371" s="98">
        <v>0.0051</v>
      </c>
      <c r="E371" s="98">
        <v>0.0154</v>
      </c>
      <c r="F371" s="98">
        <v>0.0351</v>
      </c>
      <c r="G371" s="98">
        <v>0.0153</v>
      </c>
      <c r="H371" s="98">
        <v>0.0399</v>
      </c>
      <c r="I371" s="98">
        <v>0.079</v>
      </c>
      <c r="J371" s="98">
        <v>0.0202</v>
      </c>
      <c r="K371" s="98">
        <v>0.0193</v>
      </c>
      <c r="L371" s="98">
        <v>0.0141</v>
      </c>
      <c r="M371" s="98">
        <v>0.028</v>
      </c>
      <c r="N371" s="93">
        <v>640.0</v>
      </c>
      <c r="O371" s="93">
        <v>640.0</v>
      </c>
      <c r="P371" s="99">
        <v>0.152</v>
      </c>
    </row>
    <row r="372">
      <c r="A372" s="93" t="s">
        <v>391</v>
      </c>
      <c r="B372" s="98">
        <v>0.047</v>
      </c>
      <c r="C372" s="98">
        <v>0.0615</v>
      </c>
      <c r="D372" s="98">
        <v>0.0195</v>
      </c>
      <c r="E372" s="98">
        <v>0.0422</v>
      </c>
      <c r="F372" s="98">
        <v>0.034</v>
      </c>
      <c r="G372" s="98">
        <v>0.0102</v>
      </c>
      <c r="H372" s="98">
        <v>0.0047</v>
      </c>
      <c r="I372" s="98">
        <v>0.0475</v>
      </c>
      <c r="J372" s="98">
        <v>0.0417</v>
      </c>
      <c r="K372" s="98">
        <v>0.016</v>
      </c>
      <c r="L372" s="98">
        <v>0.0034</v>
      </c>
      <c r="M372" s="98">
        <v>0.0313</v>
      </c>
      <c r="N372" s="93">
        <v>1516.0</v>
      </c>
      <c r="O372" s="93">
        <v>761.0</v>
      </c>
      <c r="P372" s="99">
        <v>0.152</v>
      </c>
    </row>
    <row r="373">
      <c r="A373" s="93" t="s">
        <v>316</v>
      </c>
      <c r="B373" s="98">
        <v>0.0464</v>
      </c>
      <c r="C373" s="98">
        <v>0.0495</v>
      </c>
      <c r="D373" s="98">
        <v>0.0256</v>
      </c>
      <c r="E373" s="98">
        <v>0.0411</v>
      </c>
      <c r="F373" s="98">
        <v>0.0209</v>
      </c>
      <c r="G373" s="98">
        <v>0.004</v>
      </c>
      <c r="H373" s="98">
        <v>0.0082</v>
      </c>
      <c r="I373" s="98">
        <v>0.0481</v>
      </c>
      <c r="J373" s="98">
        <v>0.0203</v>
      </c>
      <c r="K373" s="98">
        <v>0.0064</v>
      </c>
      <c r="L373" s="98">
        <v>0.0025</v>
      </c>
      <c r="M373" s="98">
        <v>0.0146</v>
      </c>
      <c r="N373" s="93">
        <v>7782.0</v>
      </c>
      <c r="O373" s="93">
        <v>3456.0</v>
      </c>
      <c r="P373" s="99">
        <v>0.152</v>
      </c>
    </row>
    <row r="374">
      <c r="A374" s="93" t="s">
        <v>436</v>
      </c>
      <c r="B374" s="98">
        <v>0.08</v>
      </c>
      <c r="C374" s="98">
        <v>0.0606</v>
      </c>
      <c r="D374" s="98">
        <v>0.0</v>
      </c>
      <c r="E374" s="98">
        <v>3.0E-4</v>
      </c>
      <c r="F374" s="98">
        <v>0.0233</v>
      </c>
      <c r="G374" s="98">
        <v>0.0089</v>
      </c>
      <c r="H374" s="98">
        <v>0.0409</v>
      </c>
      <c r="I374" s="98">
        <v>0.112</v>
      </c>
      <c r="J374" s="98">
        <v>0.0197</v>
      </c>
      <c r="K374" s="98">
        <v>0.0067</v>
      </c>
      <c r="L374" s="98">
        <v>0.0144</v>
      </c>
      <c r="M374" s="98">
        <v>0.0209</v>
      </c>
      <c r="N374" s="93">
        <v>29756.0</v>
      </c>
      <c r="O374" s="93">
        <v>6510.0</v>
      </c>
      <c r="P374" s="99">
        <v>0.152</v>
      </c>
    </row>
    <row r="375">
      <c r="A375" s="93" t="s">
        <v>333</v>
      </c>
      <c r="B375" s="98">
        <v>0.0708</v>
      </c>
      <c r="C375" s="98">
        <v>0.0464</v>
      </c>
      <c r="D375" s="98">
        <v>0.0</v>
      </c>
      <c r="E375" s="98">
        <v>2.0E-4</v>
      </c>
      <c r="F375" s="98">
        <v>0.0277</v>
      </c>
      <c r="G375" s="98">
        <v>0.0191</v>
      </c>
      <c r="H375" s="98">
        <v>0.0545</v>
      </c>
      <c r="I375" s="98">
        <v>0.075</v>
      </c>
      <c r="J375" s="98">
        <v>0.0147</v>
      </c>
      <c r="K375" s="98">
        <v>0.0132</v>
      </c>
      <c r="L375" s="98">
        <v>0.0169</v>
      </c>
      <c r="M375" s="98">
        <v>0.0233</v>
      </c>
      <c r="N375" s="93">
        <v>17285.0</v>
      </c>
      <c r="O375" s="93">
        <v>6392.0</v>
      </c>
      <c r="P375" s="99">
        <v>0.152</v>
      </c>
    </row>
    <row r="376">
      <c r="A376" s="93" t="s">
        <v>114</v>
      </c>
      <c r="B376" s="98">
        <v>0.0358</v>
      </c>
      <c r="C376" s="98">
        <v>0.037</v>
      </c>
      <c r="D376" s="98">
        <v>0.0236</v>
      </c>
      <c r="E376" s="98">
        <v>0.0412</v>
      </c>
      <c r="F376" s="98">
        <v>0.0225</v>
      </c>
      <c r="G376" s="98">
        <v>0.0046</v>
      </c>
      <c r="H376" s="98">
        <v>0.0176</v>
      </c>
      <c r="I376" s="98">
        <v>0.0824</v>
      </c>
      <c r="J376" s="98">
        <v>0.0195</v>
      </c>
      <c r="K376" s="98">
        <v>0.0105</v>
      </c>
      <c r="L376" s="98">
        <v>0.0094</v>
      </c>
      <c r="M376" s="98">
        <v>0.012</v>
      </c>
      <c r="N376" s="93">
        <v>23266.0</v>
      </c>
      <c r="O376" s="93">
        <v>5016.0</v>
      </c>
      <c r="P376" s="99">
        <v>0.152</v>
      </c>
    </row>
    <row r="377">
      <c r="A377" s="93" t="s">
        <v>1643</v>
      </c>
      <c r="B377" s="98">
        <v>0.0632</v>
      </c>
      <c r="C377" s="98">
        <v>0.0744</v>
      </c>
      <c r="D377" s="98">
        <v>7.0E-4</v>
      </c>
      <c r="E377" s="98">
        <v>0.0015</v>
      </c>
      <c r="F377" s="98">
        <v>0.0276</v>
      </c>
      <c r="G377" s="98">
        <v>0.0153</v>
      </c>
      <c r="H377" s="98">
        <v>0.045</v>
      </c>
      <c r="I377" s="98">
        <v>0.0941</v>
      </c>
      <c r="J377" s="98">
        <v>0.0235</v>
      </c>
      <c r="K377" s="98">
        <v>0.0111</v>
      </c>
      <c r="L377" s="98">
        <v>0.022</v>
      </c>
      <c r="M377" s="98">
        <v>0.0251</v>
      </c>
      <c r="N377" s="93">
        <v>212.0</v>
      </c>
      <c r="O377" s="93">
        <v>212.0</v>
      </c>
      <c r="P377" s="99">
        <v>0.152</v>
      </c>
    </row>
    <row r="378">
      <c r="A378" s="93" t="s">
        <v>1644</v>
      </c>
      <c r="B378" s="98">
        <v>0.0374</v>
      </c>
      <c r="C378" s="98">
        <v>0.0564</v>
      </c>
      <c r="D378" s="98">
        <v>0.0195</v>
      </c>
      <c r="E378" s="98">
        <v>0.0452</v>
      </c>
      <c r="F378" s="98">
        <v>0.0327</v>
      </c>
      <c r="G378" s="98">
        <v>0.0073</v>
      </c>
      <c r="H378" s="98">
        <v>0.0061</v>
      </c>
      <c r="I378" s="98">
        <v>0.034</v>
      </c>
      <c r="J378" s="98">
        <v>0.102</v>
      </c>
      <c r="K378" s="98">
        <v>0.0132</v>
      </c>
      <c r="L378" s="98">
        <v>0.0011</v>
      </c>
      <c r="M378" s="98">
        <v>0.0295</v>
      </c>
      <c r="N378" s="93">
        <v>23754.0</v>
      </c>
      <c r="O378" s="93">
        <v>3972.0</v>
      </c>
      <c r="P378" s="99">
        <v>0.151</v>
      </c>
    </row>
    <row r="379">
      <c r="A379" s="93" t="s">
        <v>577</v>
      </c>
      <c r="B379" s="98">
        <v>0.0792</v>
      </c>
      <c r="C379" s="98">
        <v>0.0833</v>
      </c>
      <c r="D379" s="98">
        <v>0.0084</v>
      </c>
      <c r="E379" s="98">
        <v>0.0204</v>
      </c>
      <c r="F379" s="98">
        <v>0.0375</v>
      </c>
      <c r="G379" s="98">
        <v>0.0159</v>
      </c>
      <c r="H379" s="98">
        <v>0.035</v>
      </c>
      <c r="I379" s="98">
        <v>0.0901</v>
      </c>
      <c r="J379" s="98">
        <v>0.0284</v>
      </c>
      <c r="K379" s="98">
        <v>0.0146</v>
      </c>
      <c r="L379" s="98">
        <v>0.0138</v>
      </c>
      <c r="M379" s="98">
        <v>0.0288</v>
      </c>
      <c r="N379" s="93">
        <v>27.0</v>
      </c>
      <c r="O379" s="93">
        <v>27.0</v>
      </c>
      <c r="P379" s="99">
        <v>0.151</v>
      </c>
    </row>
    <row r="380">
      <c r="A380" s="93" t="s">
        <v>357</v>
      </c>
      <c r="B380" s="98">
        <v>0.0638</v>
      </c>
      <c r="C380" s="98">
        <v>0.08</v>
      </c>
      <c r="D380" s="98">
        <v>0.006</v>
      </c>
      <c r="E380" s="98">
        <v>0.0161</v>
      </c>
      <c r="F380" s="98">
        <v>0.0301</v>
      </c>
      <c r="G380" s="98">
        <v>0.0132</v>
      </c>
      <c r="H380" s="98">
        <v>0.0281</v>
      </c>
      <c r="I380" s="98">
        <v>0.0892</v>
      </c>
      <c r="J380" s="98">
        <v>0.0251</v>
      </c>
      <c r="K380" s="98">
        <v>0.0135</v>
      </c>
      <c r="L380" s="98">
        <v>0.0101</v>
      </c>
      <c r="M380" s="98">
        <v>0.0274</v>
      </c>
      <c r="N380" s="93">
        <v>2648.0</v>
      </c>
      <c r="O380" s="93">
        <v>262.0</v>
      </c>
      <c r="P380" s="99">
        <v>0.151</v>
      </c>
    </row>
    <row r="381">
      <c r="A381" s="93" t="s">
        <v>291</v>
      </c>
      <c r="B381" s="98">
        <v>0.0601</v>
      </c>
      <c r="C381" s="98">
        <v>0.0557</v>
      </c>
      <c r="D381" s="98">
        <v>0.0116</v>
      </c>
      <c r="E381" s="98">
        <v>0.0187</v>
      </c>
      <c r="F381" s="98">
        <v>0.034</v>
      </c>
      <c r="G381" s="98">
        <v>0.01</v>
      </c>
      <c r="H381" s="98">
        <v>0.0405</v>
      </c>
      <c r="I381" s="98">
        <v>0.0882</v>
      </c>
      <c r="J381" s="98">
        <v>0.0223</v>
      </c>
      <c r="K381" s="98">
        <v>0.0122</v>
      </c>
      <c r="L381" s="98">
        <v>0.0096</v>
      </c>
      <c r="M381" s="98">
        <v>0.0257</v>
      </c>
      <c r="N381" s="93">
        <v>7452.0</v>
      </c>
      <c r="O381" s="93">
        <v>4218.0</v>
      </c>
      <c r="P381" s="99">
        <v>0.151</v>
      </c>
    </row>
    <row r="382">
      <c r="A382" s="93" t="s">
        <v>505</v>
      </c>
      <c r="B382" s="98">
        <v>0.0451</v>
      </c>
      <c r="C382" s="98">
        <v>0.0512</v>
      </c>
      <c r="D382" s="98">
        <v>0.0269</v>
      </c>
      <c r="E382" s="98">
        <v>0.0393</v>
      </c>
      <c r="F382" s="98">
        <v>0.0341</v>
      </c>
      <c r="G382" s="98">
        <v>0.0137</v>
      </c>
      <c r="H382" s="98">
        <v>0.0303</v>
      </c>
      <c r="I382" s="98">
        <v>0.0864</v>
      </c>
      <c r="J382" s="98">
        <v>0.0229</v>
      </c>
      <c r="K382" s="98">
        <v>0.0192</v>
      </c>
      <c r="L382" s="98">
        <v>0.0105</v>
      </c>
      <c r="M382" s="98">
        <v>0.0251</v>
      </c>
      <c r="N382" s="93">
        <v>1729.0</v>
      </c>
      <c r="O382" s="93">
        <v>1729.0</v>
      </c>
      <c r="P382" s="99">
        <v>0.151</v>
      </c>
    </row>
    <row r="383">
      <c r="A383" s="93" t="s">
        <v>571</v>
      </c>
      <c r="B383" s="98">
        <v>0.0754</v>
      </c>
      <c r="C383" s="98">
        <v>0.0653</v>
      </c>
      <c r="D383" s="98">
        <v>1.0E-4</v>
      </c>
      <c r="E383" s="98">
        <v>6.0E-4</v>
      </c>
      <c r="F383" s="98">
        <v>0.028</v>
      </c>
      <c r="G383" s="98">
        <v>0.0169</v>
      </c>
      <c r="H383" s="98">
        <v>0.043</v>
      </c>
      <c r="I383" s="98">
        <v>0.0894</v>
      </c>
      <c r="J383" s="98">
        <v>0.0216</v>
      </c>
      <c r="K383" s="98">
        <v>0.0092</v>
      </c>
      <c r="L383" s="98">
        <v>0.0358</v>
      </c>
      <c r="M383" s="98">
        <v>0.0243</v>
      </c>
      <c r="N383" s="93">
        <v>12256.0</v>
      </c>
      <c r="O383" s="93">
        <v>2585.0</v>
      </c>
      <c r="P383" s="99">
        <v>0.151</v>
      </c>
    </row>
    <row r="384">
      <c r="A384" s="93" t="s">
        <v>113</v>
      </c>
      <c r="B384" s="98">
        <v>0.0402</v>
      </c>
      <c r="C384" s="98">
        <v>0.051</v>
      </c>
      <c r="D384" s="98">
        <v>0.0175</v>
      </c>
      <c r="E384" s="98">
        <v>0.0303</v>
      </c>
      <c r="F384" s="98">
        <v>0.0457</v>
      </c>
      <c r="G384" s="98">
        <v>0.0128</v>
      </c>
      <c r="H384" s="98">
        <v>0.0119</v>
      </c>
      <c r="I384" s="98">
        <v>0.0473</v>
      </c>
      <c r="J384" s="98">
        <v>0.0785</v>
      </c>
      <c r="K384" s="98">
        <v>0.018</v>
      </c>
      <c r="L384" s="98">
        <v>0.0071</v>
      </c>
      <c r="M384" s="98">
        <v>0.0288</v>
      </c>
      <c r="N384" s="93">
        <v>4380.0</v>
      </c>
      <c r="O384" s="93">
        <v>3205.0</v>
      </c>
      <c r="P384" s="99">
        <v>0.15</v>
      </c>
    </row>
    <row r="385">
      <c r="A385" s="93" t="s">
        <v>1645</v>
      </c>
      <c r="B385" s="98">
        <v>0.0474</v>
      </c>
      <c r="C385" s="98">
        <v>0.0627</v>
      </c>
      <c r="D385" s="98">
        <v>0.018</v>
      </c>
      <c r="E385" s="98">
        <v>0.0446</v>
      </c>
      <c r="F385" s="98">
        <v>0.0307</v>
      </c>
      <c r="G385" s="98">
        <v>0.0095</v>
      </c>
      <c r="H385" s="98">
        <v>0.0208</v>
      </c>
      <c r="I385" s="98">
        <v>0.0572</v>
      </c>
      <c r="J385" s="98">
        <v>0.0371</v>
      </c>
      <c r="K385" s="98">
        <v>0.0157</v>
      </c>
      <c r="L385" s="98">
        <v>0.0071</v>
      </c>
      <c r="M385" s="98">
        <v>0.0251</v>
      </c>
      <c r="N385" s="93">
        <v>62.0</v>
      </c>
      <c r="O385" s="93">
        <v>62.0</v>
      </c>
      <c r="P385" s="99">
        <v>0.15</v>
      </c>
    </row>
    <row r="386">
      <c r="A386" s="93" t="s">
        <v>543</v>
      </c>
      <c r="B386" s="98">
        <v>0.0542</v>
      </c>
      <c r="C386" s="98">
        <v>0.0682</v>
      </c>
      <c r="D386" s="98">
        <v>0.023</v>
      </c>
      <c r="E386" s="98">
        <v>0.0436</v>
      </c>
      <c r="F386" s="98">
        <v>0.0361</v>
      </c>
      <c r="G386" s="98">
        <v>0.0104</v>
      </c>
      <c r="H386" s="98">
        <v>0.0126</v>
      </c>
      <c r="I386" s="98">
        <v>0.0542</v>
      </c>
      <c r="J386" s="98">
        <v>0.0428</v>
      </c>
      <c r="K386" s="98">
        <v>0.0173</v>
      </c>
      <c r="L386" s="98">
        <v>0.0059</v>
      </c>
      <c r="M386" s="98">
        <v>0.0298</v>
      </c>
      <c r="N386" s="93">
        <v>6.0</v>
      </c>
      <c r="O386" s="93">
        <v>6.0</v>
      </c>
      <c r="P386" s="99">
        <v>0.15</v>
      </c>
    </row>
    <row r="387">
      <c r="A387" s="93" t="s">
        <v>132</v>
      </c>
      <c r="B387" s="98">
        <v>0.0575</v>
      </c>
      <c r="C387" s="98">
        <v>0.0763</v>
      </c>
      <c r="D387" s="98">
        <v>0.02</v>
      </c>
      <c r="E387" s="98">
        <v>0.0392</v>
      </c>
      <c r="F387" s="98">
        <v>0.0383</v>
      </c>
      <c r="G387" s="98">
        <v>0.0097</v>
      </c>
      <c r="H387" s="98">
        <v>0.0094</v>
      </c>
      <c r="I387" s="98">
        <v>0.0489</v>
      </c>
      <c r="J387" s="98">
        <v>0.088</v>
      </c>
      <c r="K387" s="98">
        <v>0.0199</v>
      </c>
      <c r="L387" s="98">
        <v>0.0036</v>
      </c>
      <c r="M387" s="98">
        <v>0.0404</v>
      </c>
      <c r="N387" s="93">
        <v>6.0</v>
      </c>
      <c r="O387" s="93">
        <v>6.0</v>
      </c>
      <c r="P387" s="99">
        <v>0.15</v>
      </c>
    </row>
    <row r="388">
      <c r="A388" s="93" t="s">
        <v>467</v>
      </c>
      <c r="B388" s="98">
        <v>0.06</v>
      </c>
      <c r="C388" s="98">
        <v>0.0717</v>
      </c>
      <c r="D388" s="98">
        <v>0.024</v>
      </c>
      <c r="E388" s="98">
        <v>0.0454</v>
      </c>
      <c r="F388" s="98">
        <v>0.039</v>
      </c>
      <c r="G388" s="98">
        <v>0.0105</v>
      </c>
      <c r="H388" s="98">
        <v>0.0111</v>
      </c>
      <c r="I388" s="98">
        <v>0.0475</v>
      </c>
      <c r="J388" s="98">
        <v>0.0562</v>
      </c>
      <c r="K388" s="98">
        <v>0.0184</v>
      </c>
      <c r="L388" s="98">
        <v>0.005</v>
      </c>
      <c r="M388" s="98">
        <v>0.0336</v>
      </c>
      <c r="N388" s="93">
        <v>3.0</v>
      </c>
      <c r="O388" s="93">
        <v>3.0</v>
      </c>
      <c r="P388" s="99">
        <v>0.15</v>
      </c>
    </row>
    <row r="389">
      <c r="A389" s="93" t="s">
        <v>290</v>
      </c>
      <c r="B389" s="98">
        <v>0.0734</v>
      </c>
      <c r="C389" s="98">
        <v>0.0799</v>
      </c>
      <c r="D389" s="98">
        <v>0.0113</v>
      </c>
      <c r="E389" s="98">
        <v>0.0226</v>
      </c>
      <c r="F389" s="98">
        <v>0.0374</v>
      </c>
      <c r="G389" s="98">
        <v>0.0152</v>
      </c>
      <c r="H389" s="98">
        <v>0.0339</v>
      </c>
      <c r="I389" s="98">
        <v>0.0852</v>
      </c>
      <c r="J389" s="98">
        <v>0.0319</v>
      </c>
      <c r="K389" s="98">
        <v>0.0154</v>
      </c>
      <c r="L389" s="98">
        <v>0.0133</v>
      </c>
      <c r="M389" s="98">
        <v>0.029</v>
      </c>
      <c r="N389" s="93">
        <v>2.0</v>
      </c>
      <c r="O389" s="93">
        <v>2.0</v>
      </c>
      <c r="P389" s="99">
        <v>0.15</v>
      </c>
    </row>
    <row r="390">
      <c r="A390" s="93" t="s">
        <v>341</v>
      </c>
      <c r="B390" s="98">
        <v>0.0692</v>
      </c>
      <c r="C390" s="98">
        <v>0.0656</v>
      </c>
      <c r="D390" s="98">
        <v>9.0E-4</v>
      </c>
      <c r="E390" s="98">
        <v>0.0023</v>
      </c>
      <c r="F390" s="98">
        <v>0.0295</v>
      </c>
      <c r="G390" s="98">
        <v>0.0152</v>
      </c>
      <c r="H390" s="98">
        <v>0.0473</v>
      </c>
      <c r="I390" s="98">
        <v>0.0845</v>
      </c>
      <c r="J390" s="98">
        <v>0.0304</v>
      </c>
      <c r="K390" s="98">
        <v>0.0114</v>
      </c>
      <c r="L390" s="98">
        <v>0.0237</v>
      </c>
      <c r="M390" s="98">
        <v>0.0253</v>
      </c>
      <c r="N390" s="93">
        <v>17.0</v>
      </c>
      <c r="O390" s="93">
        <v>17.0</v>
      </c>
      <c r="P390" s="99">
        <v>0.15</v>
      </c>
    </row>
    <row r="391">
      <c r="A391" s="93" t="s">
        <v>602</v>
      </c>
      <c r="B391" s="98">
        <v>0.059</v>
      </c>
      <c r="C391" s="98">
        <v>0.0721</v>
      </c>
      <c r="D391" s="98">
        <v>0.0245</v>
      </c>
      <c r="E391" s="98">
        <v>0.0539</v>
      </c>
      <c r="F391" s="98">
        <v>0.0385</v>
      </c>
      <c r="G391" s="98">
        <v>0.0106</v>
      </c>
      <c r="H391" s="98">
        <v>0.0112</v>
      </c>
      <c r="I391" s="98">
        <v>0.0476</v>
      </c>
      <c r="J391" s="98">
        <v>0.0468</v>
      </c>
      <c r="K391" s="98">
        <v>0.0188</v>
      </c>
      <c r="L391" s="98">
        <v>0.0052</v>
      </c>
      <c r="M391" s="98">
        <v>0.0316</v>
      </c>
      <c r="N391" s="93">
        <v>6.0</v>
      </c>
      <c r="O391" s="93">
        <v>6.0</v>
      </c>
      <c r="P391" s="99">
        <v>0.15</v>
      </c>
    </row>
    <row r="392">
      <c r="A392" s="93" t="s">
        <v>1646</v>
      </c>
      <c r="B392" s="98">
        <v>0.0757</v>
      </c>
      <c r="C392" s="98">
        <v>0.087</v>
      </c>
      <c r="D392" s="98">
        <v>0.009</v>
      </c>
      <c r="E392" s="98">
        <v>0.035</v>
      </c>
      <c r="F392" s="98">
        <v>0.0345</v>
      </c>
      <c r="G392" s="98">
        <v>0.0142</v>
      </c>
      <c r="H392" s="98">
        <v>0.0323</v>
      </c>
      <c r="I392" s="98">
        <v>0.0951</v>
      </c>
      <c r="J392" s="98">
        <v>0.0324</v>
      </c>
      <c r="K392" s="98">
        <v>0.0152</v>
      </c>
      <c r="L392" s="98">
        <v>0.0115</v>
      </c>
      <c r="M392" s="98">
        <v>0.0303</v>
      </c>
      <c r="N392" s="93">
        <v>184.0</v>
      </c>
      <c r="O392" s="93">
        <v>184.0</v>
      </c>
      <c r="P392" s="99">
        <v>0.15</v>
      </c>
    </row>
    <row r="393">
      <c r="A393" s="93" t="s">
        <v>130</v>
      </c>
      <c r="B393" s="98">
        <v>0.0663</v>
      </c>
      <c r="C393" s="98">
        <v>0.0717</v>
      </c>
      <c r="D393" s="98">
        <v>0.0025</v>
      </c>
      <c r="E393" s="98">
        <v>0.0055</v>
      </c>
      <c r="F393" s="98">
        <v>0.0313</v>
      </c>
      <c r="G393" s="98">
        <v>0.0155</v>
      </c>
      <c r="H393" s="98">
        <v>0.0411</v>
      </c>
      <c r="I393" s="98">
        <v>0.0847</v>
      </c>
      <c r="J393" s="98">
        <v>0.0223</v>
      </c>
      <c r="K393" s="98">
        <v>0.0113</v>
      </c>
      <c r="L393" s="98">
        <v>0.0183</v>
      </c>
      <c r="M393" s="98">
        <v>0.0262</v>
      </c>
      <c r="N393" s="93">
        <v>7.0</v>
      </c>
      <c r="O393" s="93">
        <v>7.0</v>
      </c>
      <c r="P393" s="99">
        <v>0.15</v>
      </c>
    </row>
    <row r="394">
      <c r="A394" s="93" t="s">
        <v>1647</v>
      </c>
      <c r="B394" s="98">
        <v>0.0633</v>
      </c>
      <c r="C394" s="98">
        <v>0.0711</v>
      </c>
      <c r="D394" s="98">
        <v>0.0143</v>
      </c>
      <c r="E394" s="98">
        <v>0.0282</v>
      </c>
      <c r="F394" s="98">
        <v>0.0346</v>
      </c>
      <c r="G394" s="98">
        <v>0.0131</v>
      </c>
      <c r="H394" s="98">
        <v>0.0267</v>
      </c>
      <c r="I394" s="98">
        <v>0.0775</v>
      </c>
      <c r="J394" s="98">
        <v>0.0322</v>
      </c>
      <c r="K394" s="98">
        <v>0.0156</v>
      </c>
      <c r="L394" s="98">
        <v>0.011</v>
      </c>
      <c r="M394" s="98">
        <v>0.0277</v>
      </c>
      <c r="N394" s="93">
        <v>6.0</v>
      </c>
      <c r="O394" s="93">
        <v>6.0</v>
      </c>
      <c r="P394" s="99">
        <v>0.15</v>
      </c>
    </row>
    <row r="395">
      <c r="A395" s="93" t="s">
        <v>224</v>
      </c>
      <c r="B395" s="98">
        <v>0.0387</v>
      </c>
      <c r="C395" s="98">
        <v>0.046</v>
      </c>
      <c r="D395" s="98">
        <v>0.0239</v>
      </c>
      <c r="E395" s="98">
        <v>0.0528</v>
      </c>
      <c r="F395" s="98">
        <v>0.0198</v>
      </c>
      <c r="G395" s="98">
        <v>0.0082</v>
      </c>
      <c r="H395" s="98">
        <v>0.0229</v>
      </c>
      <c r="I395" s="98">
        <v>0.0839</v>
      </c>
      <c r="J395" s="98">
        <v>0.0243</v>
      </c>
      <c r="K395" s="98">
        <v>0.0129</v>
      </c>
      <c r="L395" s="98">
        <v>0.0213</v>
      </c>
      <c r="M395" s="98">
        <v>0.0308</v>
      </c>
      <c r="N395" s="93">
        <v>1638.0</v>
      </c>
      <c r="O395" s="93">
        <v>1638.0</v>
      </c>
      <c r="P395" s="99">
        <v>0.15</v>
      </c>
    </row>
    <row r="396">
      <c r="A396" s="93" t="s">
        <v>517</v>
      </c>
      <c r="B396" s="98">
        <v>0.0208</v>
      </c>
      <c r="C396" s="98">
        <v>0.0206</v>
      </c>
      <c r="D396" s="98">
        <v>0.0288</v>
      </c>
      <c r="E396" s="98">
        <v>0.0493</v>
      </c>
      <c r="F396" s="98">
        <v>0.0192</v>
      </c>
      <c r="G396" s="98">
        <v>0.0078</v>
      </c>
      <c r="H396" s="98">
        <v>0.0148</v>
      </c>
      <c r="I396" s="98">
        <v>0.0602</v>
      </c>
      <c r="J396" s="98">
        <v>0.0179</v>
      </c>
      <c r="K396" s="98">
        <v>0.0087</v>
      </c>
      <c r="L396" s="98">
        <v>0.0058</v>
      </c>
      <c r="M396" s="98">
        <v>0.0151</v>
      </c>
      <c r="N396" s="93">
        <v>14735.0</v>
      </c>
      <c r="O396" s="93">
        <v>3132.0</v>
      </c>
      <c r="P396" s="99">
        <v>0.15</v>
      </c>
    </row>
    <row r="397">
      <c r="A397" s="93" t="s">
        <v>165</v>
      </c>
      <c r="B397" s="98">
        <v>0.0619</v>
      </c>
      <c r="C397" s="98">
        <v>0.0668</v>
      </c>
      <c r="D397" s="98">
        <v>7.0E-4</v>
      </c>
      <c r="E397" s="98">
        <v>0.0015</v>
      </c>
      <c r="F397" s="98">
        <v>0.0283</v>
      </c>
      <c r="G397" s="98">
        <v>0.0185</v>
      </c>
      <c r="H397" s="98">
        <v>0.0509</v>
      </c>
      <c r="I397" s="98">
        <v>0.0833</v>
      </c>
      <c r="J397" s="98">
        <v>0.0134</v>
      </c>
      <c r="K397" s="98">
        <v>0.0118</v>
      </c>
      <c r="L397" s="98">
        <v>0.0215</v>
      </c>
      <c r="M397" s="98">
        <v>0.0268</v>
      </c>
      <c r="N397" s="93">
        <v>219.0</v>
      </c>
      <c r="O397" s="93">
        <v>219.0</v>
      </c>
      <c r="P397" s="99">
        <v>0.149</v>
      </c>
    </row>
    <row r="398">
      <c r="A398" s="93" t="s">
        <v>283</v>
      </c>
      <c r="B398" s="98">
        <v>0.0557</v>
      </c>
      <c r="C398" s="98">
        <v>0.0724</v>
      </c>
      <c r="D398" s="98">
        <v>0.0084</v>
      </c>
      <c r="E398" s="98">
        <v>0.0185</v>
      </c>
      <c r="F398" s="98">
        <v>0.0363</v>
      </c>
      <c r="G398" s="98">
        <v>0.0123</v>
      </c>
      <c r="H398" s="98">
        <v>0.0426</v>
      </c>
      <c r="I398" s="98">
        <v>0.0876</v>
      </c>
      <c r="J398" s="98">
        <v>0.0165</v>
      </c>
      <c r="K398" s="98">
        <v>0.0159</v>
      </c>
      <c r="L398" s="98">
        <v>0.014</v>
      </c>
      <c r="M398" s="98">
        <v>0.0282</v>
      </c>
      <c r="N398" s="93">
        <v>2349.0</v>
      </c>
      <c r="O398" s="93">
        <v>1526.0</v>
      </c>
      <c r="P398" s="99">
        <v>0.149</v>
      </c>
    </row>
    <row r="399">
      <c r="A399" s="93" t="s">
        <v>54</v>
      </c>
      <c r="B399" s="98">
        <v>0.0574</v>
      </c>
      <c r="C399" s="98">
        <v>0.0661</v>
      </c>
      <c r="D399" s="98">
        <v>0.0134</v>
      </c>
      <c r="E399" s="98">
        <v>0.0311</v>
      </c>
      <c r="F399" s="98">
        <v>0.0368</v>
      </c>
      <c r="G399" s="98">
        <v>0.0105</v>
      </c>
      <c r="H399" s="98">
        <v>0.0094</v>
      </c>
      <c r="I399" s="98">
        <v>0.0415</v>
      </c>
      <c r="J399" s="98">
        <v>0.0692</v>
      </c>
      <c r="K399" s="98">
        <v>0.0191</v>
      </c>
      <c r="L399" s="98">
        <v>0.0075</v>
      </c>
      <c r="M399" s="98">
        <v>0.0371</v>
      </c>
      <c r="N399" s="93">
        <v>377.0</v>
      </c>
      <c r="O399" s="93">
        <v>377.0</v>
      </c>
      <c r="P399" s="99">
        <v>0.149</v>
      </c>
    </row>
    <row r="400">
      <c r="A400" s="93" t="s">
        <v>382</v>
      </c>
      <c r="B400" s="98">
        <v>0.0214</v>
      </c>
      <c r="C400" s="98">
        <v>0.0256</v>
      </c>
      <c r="D400" s="98">
        <v>0.0306</v>
      </c>
      <c r="E400" s="98">
        <v>0.0512</v>
      </c>
      <c r="F400" s="98">
        <v>0.0112</v>
      </c>
      <c r="G400" s="98">
        <v>0.0029</v>
      </c>
      <c r="H400" s="98">
        <v>0.0077</v>
      </c>
      <c r="I400" s="98">
        <v>0.0534</v>
      </c>
      <c r="J400" s="98">
        <v>0.0272</v>
      </c>
      <c r="K400" s="98">
        <v>0.0153</v>
      </c>
      <c r="L400" s="98">
        <v>0.0125</v>
      </c>
      <c r="M400" s="98">
        <v>0.0166</v>
      </c>
      <c r="N400" s="93">
        <v>27410.0</v>
      </c>
      <c r="O400" s="93">
        <v>5155.0</v>
      </c>
      <c r="P400" s="99">
        <v>0.149</v>
      </c>
    </row>
    <row r="401">
      <c r="A401" s="93" t="s">
        <v>1648</v>
      </c>
      <c r="B401" s="98">
        <v>0.0432</v>
      </c>
      <c r="C401" s="98">
        <v>0.0571</v>
      </c>
      <c r="D401" s="98">
        <v>0.0258</v>
      </c>
      <c r="E401" s="98">
        <v>0.0675</v>
      </c>
      <c r="F401" s="98">
        <v>0.0401</v>
      </c>
      <c r="G401" s="98">
        <v>0.0092</v>
      </c>
      <c r="H401" s="98">
        <v>0.0083</v>
      </c>
      <c r="I401" s="98">
        <v>0.0489</v>
      </c>
      <c r="J401" s="98">
        <v>0.0262</v>
      </c>
      <c r="K401" s="98">
        <v>0.0162</v>
      </c>
      <c r="L401" s="98">
        <v>0.0034</v>
      </c>
      <c r="M401" s="98">
        <v>0.0261</v>
      </c>
      <c r="N401" s="93">
        <v>429.0</v>
      </c>
      <c r="O401" s="93">
        <v>135.0</v>
      </c>
      <c r="P401" s="99">
        <v>0.148</v>
      </c>
    </row>
    <row r="402">
      <c r="A402" s="93" t="s">
        <v>515</v>
      </c>
      <c r="B402" s="98">
        <v>0.039</v>
      </c>
      <c r="C402" s="98">
        <v>0.0543</v>
      </c>
      <c r="D402" s="98">
        <v>0.0181</v>
      </c>
      <c r="E402" s="98">
        <v>0.0406</v>
      </c>
      <c r="F402" s="98">
        <v>0.0203</v>
      </c>
      <c r="G402" s="98">
        <v>0.0068</v>
      </c>
      <c r="H402" s="98">
        <v>0.0125</v>
      </c>
      <c r="I402" s="98">
        <v>0.0648</v>
      </c>
      <c r="J402" s="98">
        <v>0.035</v>
      </c>
      <c r="K402" s="98">
        <v>0.0185</v>
      </c>
      <c r="L402" s="98">
        <v>0.0066</v>
      </c>
      <c r="M402" s="98">
        <v>0.0267</v>
      </c>
      <c r="N402" s="93">
        <v>6749.0</v>
      </c>
      <c r="O402" s="93">
        <v>3289.0</v>
      </c>
      <c r="P402" s="99">
        <v>0.148</v>
      </c>
    </row>
    <row r="403">
      <c r="A403" s="93" t="s">
        <v>133</v>
      </c>
      <c r="B403" s="98">
        <v>0.0606</v>
      </c>
      <c r="C403" s="98">
        <v>0.0629</v>
      </c>
      <c r="D403" s="98">
        <v>0.0016</v>
      </c>
      <c r="E403" s="98">
        <v>0.0037</v>
      </c>
      <c r="F403" s="98">
        <v>0.0325</v>
      </c>
      <c r="G403" s="98">
        <v>0.0108</v>
      </c>
      <c r="H403" s="98">
        <v>0.0285</v>
      </c>
      <c r="I403" s="98">
        <v>0.0845</v>
      </c>
      <c r="J403" s="98">
        <v>0.0215</v>
      </c>
      <c r="K403" s="98">
        <v>0.0131</v>
      </c>
      <c r="L403" s="98">
        <v>0.0141</v>
      </c>
      <c r="M403" s="98">
        <v>0.0148</v>
      </c>
      <c r="N403" s="93">
        <v>15063.0</v>
      </c>
      <c r="O403" s="93">
        <v>4791.0</v>
      </c>
      <c r="P403" s="99">
        <v>0.148</v>
      </c>
    </row>
    <row r="404">
      <c r="A404" s="93" t="s">
        <v>1649</v>
      </c>
      <c r="B404" s="98">
        <v>0.0304</v>
      </c>
      <c r="C404" s="98">
        <v>0.0337</v>
      </c>
      <c r="D404" s="98">
        <v>0.0165</v>
      </c>
      <c r="E404" s="98">
        <v>0.0327</v>
      </c>
      <c r="F404" s="98">
        <v>0.0229</v>
      </c>
      <c r="G404" s="98">
        <v>0.0044</v>
      </c>
      <c r="H404" s="98">
        <v>0.0032</v>
      </c>
      <c r="I404" s="98">
        <v>0.0353</v>
      </c>
      <c r="J404" s="98">
        <v>0.0159</v>
      </c>
      <c r="K404" s="98">
        <v>0.008</v>
      </c>
      <c r="L404" s="98">
        <v>8.0E-4</v>
      </c>
      <c r="M404" s="98">
        <v>0.0135</v>
      </c>
      <c r="N404" s="93">
        <v>11989.0</v>
      </c>
      <c r="O404" s="93">
        <v>610.0</v>
      </c>
      <c r="P404" s="99">
        <v>0.148</v>
      </c>
    </row>
    <row r="405">
      <c r="A405" s="93" t="s">
        <v>302</v>
      </c>
      <c r="B405" s="98">
        <v>0.0622</v>
      </c>
      <c r="C405" s="98">
        <v>0.0578</v>
      </c>
      <c r="D405" s="98">
        <v>0.0026</v>
      </c>
      <c r="E405" s="98">
        <v>0.0051</v>
      </c>
      <c r="F405" s="98">
        <v>0.0336</v>
      </c>
      <c r="G405" s="98">
        <v>0.0082</v>
      </c>
      <c r="H405" s="98">
        <v>0.0378</v>
      </c>
      <c r="I405" s="98">
        <v>0.0914</v>
      </c>
      <c r="J405" s="98">
        <v>0.0278</v>
      </c>
      <c r="K405" s="98">
        <v>0.0151</v>
      </c>
      <c r="L405" s="98">
        <v>0.0181</v>
      </c>
      <c r="M405" s="98">
        <v>0.0229</v>
      </c>
      <c r="N405" s="93">
        <v>15701.0</v>
      </c>
      <c r="O405" s="93">
        <v>5481.0</v>
      </c>
      <c r="P405" s="99">
        <v>0.148</v>
      </c>
    </row>
    <row r="406">
      <c r="A406" s="93" t="s">
        <v>1650</v>
      </c>
      <c r="B406" s="98">
        <v>0.0576</v>
      </c>
      <c r="C406" s="98">
        <v>0.0553</v>
      </c>
      <c r="D406" s="98">
        <v>0.0113</v>
      </c>
      <c r="E406" s="98">
        <v>0.0269</v>
      </c>
      <c r="F406" s="98">
        <v>0.0432</v>
      </c>
      <c r="G406" s="98">
        <v>0.015</v>
      </c>
      <c r="H406" s="98">
        <v>0.0122</v>
      </c>
      <c r="I406" s="98">
        <v>0.0679</v>
      </c>
      <c r="J406" s="98">
        <v>0.0156</v>
      </c>
      <c r="K406" s="98">
        <v>0.0075</v>
      </c>
      <c r="L406" s="98">
        <v>0.0033</v>
      </c>
      <c r="M406" s="98">
        <v>0.0158</v>
      </c>
      <c r="N406" s="93">
        <v>17301.0</v>
      </c>
      <c r="O406" s="93">
        <v>1640.0</v>
      </c>
      <c r="P406" s="99">
        <v>0.148</v>
      </c>
    </row>
    <row r="407">
      <c r="A407" s="93" t="s">
        <v>115</v>
      </c>
      <c r="B407" s="98">
        <v>0.0695</v>
      </c>
      <c r="C407" s="98">
        <v>0.0586</v>
      </c>
      <c r="D407" s="98">
        <v>5.0E-4</v>
      </c>
      <c r="E407" s="98">
        <v>0.0021</v>
      </c>
      <c r="F407" s="98">
        <v>0.0297</v>
      </c>
      <c r="G407" s="98">
        <v>0.0075</v>
      </c>
      <c r="H407" s="98">
        <v>0.0424</v>
      </c>
      <c r="I407" s="98">
        <v>0.0839</v>
      </c>
      <c r="J407" s="98">
        <v>0.0122</v>
      </c>
      <c r="K407" s="98">
        <v>0.0059</v>
      </c>
      <c r="L407" s="98">
        <v>0.015</v>
      </c>
      <c r="M407" s="98">
        <v>0.0253</v>
      </c>
      <c r="N407" s="93">
        <v>15949.0</v>
      </c>
      <c r="O407" s="93">
        <v>2629.0</v>
      </c>
      <c r="P407" s="99">
        <v>0.147</v>
      </c>
    </row>
    <row r="408">
      <c r="A408" s="93" t="s">
        <v>589</v>
      </c>
      <c r="B408" s="98">
        <v>0.0544</v>
      </c>
      <c r="C408" s="98">
        <v>0.057</v>
      </c>
      <c r="D408" s="98">
        <v>0.0057</v>
      </c>
      <c r="E408" s="98">
        <v>0.013</v>
      </c>
      <c r="F408" s="98">
        <v>0.0163</v>
      </c>
      <c r="G408" s="98">
        <v>0.0045</v>
      </c>
      <c r="H408" s="98">
        <v>0.0104</v>
      </c>
      <c r="I408" s="98">
        <v>0.0525</v>
      </c>
      <c r="J408" s="98">
        <v>0.1162</v>
      </c>
      <c r="K408" s="98">
        <v>0.0273</v>
      </c>
      <c r="L408" s="98">
        <v>0.0033</v>
      </c>
      <c r="M408" s="98">
        <v>0.0372</v>
      </c>
      <c r="N408" s="93">
        <v>7927.0</v>
      </c>
      <c r="O408" s="93">
        <v>4757.0</v>
      </c>
      <c r="P408" s="99">
        <v>0.147</v>
      </c>
    </row>
    <row r="409">
      <c r="A409" s="93" t="s">
        <v>294</v>
      </c>
      <c r="B409" s="98">
        <v>0.0485</v>
      </c>
      <c r="C409" s="98">
        <v>0.0537</v>
      </c>
      <c r="D409" s="98">
        <v>0.0192</v>
      </c>
      <c r="E409" s="98">
        <v>0.0502</v>
      </c>
      <c r="F409" s="98">
        <v>0.0339</v>
      </c>
      <c r="G409" s="98">
        <v>0.0124</v>
      </c>
      <c r="H409" s="98">
        <v>0.0097</v>
      </c>
      <c r="I409" s="98">
        <v>0.0405</v>
      </c>
      <c r="J409" s="98">
        <v>0.0383</v>
      </c>
      <c r="K409" s="98">
        <v>0.0164</v>
      </c>
      <c r="L409" s="98">
        <v>0.0048</v>
      </c>
      <c r="M409" s="98">
        <v>0.0282</v>
      </c>
      <c r="N409" s="93">
        <v>632.0</v>
      </c>
      <c r="O409" s="93">
        <v>632.0</v>
      </c>
      <c r="P409" s="99">
        <v>0.147</v>
      </c>
    </row>
    <row r="410">
      <c r="A410" s="93" t="s">
        <v>556</v>
      </c>
      <c r="B410" s="98">
        <v>0.0465</v>
      </c>
      <c r="C410" s="98">
        <v>0.0519</v>
      </c>
      <c r="D410" s="98">
        <v>0.0222</v>
      </c>
      <c r="E410" s="98">
        <v>0.0403</v>
      </c>
      <c r="F410" s="98">
        <v>0.0252</v>
      </c>
      <c r="G410" s="98">
        <v>0.0091</v>
      </c>
      <c r="H410" s="98">
        <v>0.0151</v>
      </c>
      <c r="I410" s="98">
        <v>0.047</v>
      </c>
      <c r="J410" s="98">
        <v>0.0223</v>
      </c>
      <c r="K410" s="98">
        <v>0.0136</v>
      </c>
      <c r="L410" s="98">
        <v>0.006</v>
      </c>
      <c r="M410" s="98">
        <v>0.0248</v>
      </c>
      <c r="N410" s="93">
        <v>299.0</v>
      </c>
      <c r="O410" s="93">
        <v>299.0</v>
      </c>
      <c r="P410" s="99">
        <v>0.147</v>
      </c>
    </row>
    <row r="411">
      <c r="A411" s="93" t="s">
        <v>378</v>
      </c>
      <c r="B411" s="98">
        <v>0.0485</v>
      </c>
      <c r="C411" s="98">
        <v>0.0675</v>
      </c>
      <c r="D411" s="98">
        <v>0.0239</v>
      </c>
      <c r="E411" s="98">
        <v>0.0544</v>
      </c>
      <c r="F411" s="98">
        <v>0.0311</v>
      </c>
      <c r="G411" s="98">
        <v>0.0132</v>
      </c>
      <c r="H411" s="98">
        <v>0.0176</v>
      </c>
      <c r="I411" s="98">
        <v>0.0535</v>
      </c>
      <c r="J411" s="98">
        <v>0.0308</v>
      </c>
      <c r="K411" s="98">
        <v>0.0194</v>
      </c>
      <c r="L411" s="98">
        <v>0.0097</v>
      </c>
      <c r="M411" s="98">
        <v>0.0274</v>
      </c>
      <c r="N411" s="93">
        <v>555.0</v>
      </c>
      <c r="O411" s="93">
        <v>555.0</v>
      </c>
      <c r="P411" s="99">
        <v>0.147</v>
      </c>
    </row>
    <row r="412">
      <c r="A412" s="93" t="s">
        <v>559</v>
      </c>
      <c r="B412" s="98">
        <v>0.0263</v>
      </c>
      <c r="C412" s="98">
        <v>0.0389</v>
      </c>
      <c r="D412" s="98">
        <v>0.025</v>
      </c>
      <c r="E412" s="98">
        <v>0.0455</v>
      </c>
      <c r="F412" s="98">
        <v>0.0246</v>
      </c>
      <c r="G412" s="98">
        <v>0.0049</v>
      </c>
      <c r="H412" s="98">
        <v>0.0098</v>
      </c>
      <c r="I412" s="98">
        <v>0.0469</v>
      </c>
      <c r="J412" s="98">
        <v>0.0297</v>
      </c>
      <c r="K412" s="98">
        <v>0.0118</v>
      </c>
      <c r="L412" s="98">
        <v>0.0063</v>
      </c>
      <c r="M412" s="98">
        <v>0.0139</v>
      </c>
      <c r="N412" s="93">
        <v>19738.0</v>
      </c>
      <c r="O412" s="93">
        <v>3933.0</v>
      </c>
      <c r="P412" s="99">
        <v>0.146</v>
      </c>
    </row>
    <row r="413">
      <c r="A413" s="93" t="s">
        <v>358</v>
      </c>
      <c r="B413" s="98">
        <v>0.0502</v>
      </c>
      <c r="C413" s="98">
        <v>0.0593</v>
      </c>
      <c r="D413" s="98">
        <v>0.0166</v>
      </c>
      <c r="E413" s="98">
        <v>0.0274</v>
      </c>
      <c r="F413" s="98">
        <v>0.029</v>
      </c>
      <c r="G413" s="98">
        <v>0.0035</v>
      </c>
      <c r="H413" s="98">
        <v>0.0028</v>
      </c>
      <c r="I413" s="98">
        <v>0.0395</v>
      </c>
      <c r="J413" s="98">
        <v>0.0275</v>
      </c>
      <c r="K413" s="98">
        <v>0.0056</v>
      </c>
      <c r="L413" s="98">
        <v>0.0015</v>
      </c>
      <c r="M413" s="98">
        <v>0.0156</v>
      </c>
      <c r="N413" s="93">
        <v>26515.0</v>
      </c>
      <c r="O413" s="93">
        <v>3181.0</v>
      </c>
      <c r="P413" s="99">
        <v>0.146</v>
      </c>
    </row>
    <row r="414">
      <c r="A414" s="93" t="s">
        <v>437</v>
      </c>
      <c r="B414" s="98">
        <v>0.0432</v>
      </c>
      <c r="C414" s="98">
        <v>0.0453</v>
      </c>
      <c r="D414" s="98">
        <v>0.0223</v>
      </c>
      <c r="E414" s="98">
        <v>0.0401</v>
      </c>
      <c r="F414" s="98">
        <v>0.0247</v>
      </c>
      <c r="G414" s="98">
        <v>0.0086</v>
      </c>
      <c r="H414" s="98">
        <v>0.0192</v>
      </c>
      <c r="I414" s="98">
        <v>0.0658</v>
      </c>
      <c r="J414" s="98">
        <v>0.0157</v>
      </c>
      <c r="K414" s="98">
        <v>0.0194</v>
      </c>
      <c r="L414" s="98">
        <v>0.0075</v>
      </c>
      <c r="M414" s="98">
        <v>0.0206</v>
      </c>
      <c r="N414" s="93">
        <v>5538.0</v>
      </c>
      <c r="O414" s="93">
        <v>4187.0</v>
      </c>
      <c r="P414" s="99">
        <v>0.146</v>
      </c>
    </row>
    <row r="415">
      <c r="A415" s="93" t="s">
        <v>1651</v>
      </c>
      <c r="B415" s="98">
        <v>0.0287</v>
      </c>
      <c r="C415" s="98">
        <v>0.0382</v>
      </c>
      <c r="D415" s="98">
        <v>0.0135</v>
      </c>
      <c r="E415" s="98">
        <v>0.0269</v>
      </c>
      <c r="F415" s="98">
        <v>0.0304</v>
      </c>
      <c r="G415" s="98">
        <v>0.0048</v>
      </c>
      <c r="H415" s="98">
        <v>0.0056</v>
      </c>
      <c r="I415" s="98">
        <v>0.0327</v>
      </c>
      <c r="J415" s="98">
        <v>0.0565</v>
      </c>
      <c r="K415" s="98">
        <v>0.0139</v>
      </c>
      <c r="L415" s="98">
        <v>9.0E-4</v>
      </c>
      <c r="M415" s="98">
        <v>0.0226</v>
      </c>
      <c r="N415" s="93">
        <v>14501.0</v>
      </c>
      <c r="O415" s="93">
        <v>2012.0</v>
      </c>
      <c r="P415" s="99">
        <v>0.146</v>
      </c>
    </row>
    <row r="416">
      <c r="A416" s="93" t="s">
        <v>374</v>
      </c>
      <c r="B416" s="98">
        <v>0.0657</v>
      </c>
      <c r="C416" s="98">
        <v>0.0775</v>
      </c>
      <c r="D416" s="98">
        <v>0.0044</v>
      </c>
      <c r="E416" s="98">
        <v>0.0155</v>
      </c>
      <c r="F416" s="98">
        <v>0.0325</v>
      </c>
      <c r="G416" s="98">
        <v>0.015</v>
      </c>
      <c r="H416" s="98">
        <v>0.0391</v>
      </c>
      <c r="I416" s="98">
        <v>0.0783</v>
      </c>
      <c r="J416" s="98">
        <v>0.0253</v>
      </c>
      <c r="K416" s="98">
        <v>0.0123</v>
      </c>
      <c r="L416" s="98">
        <v>0.0155</v>
      </c>
      <c r="M416" s="98">
        <v>0.0274</v>
      </c>
      <c r="N416" s="93">
        <v>52.0</v>
      </c>
      <c r="O416" s="93">
        <v>52.0</v>
      </c>
      <c r="P416" s="99">
        <v>0.146</v>
      </c>
    </row>
    <row r="417">
      <c r="A417" s="93" t="s">
        <v>370</v>
      </c>
      <c r="B417" s="98">
        <v>0.0366</v>
      </c>
      <c r="C417" s="98">
        <v>0.043</v>
      </c>
      <c r="D417" s="98">
        <v>0.0296</v>
      </c>
      <c r="E417" s="98">
        <v>0.0418</v>
      </c>
      <c r="F417" s="98">
        <v>0.0249</v>
      </c>
      <c r="G417" s="98">
        <v>0.006</v>
      </c>
      <c r="H417" s="98">
        <v>0.0131</v>
      </c>
      <c r="I417" s="98">
        <v>0.066</v>
      </c>
      <c r="J417" s="98">
        <v>0.037</v>
      </c>
      <c r="K417" s="98">
        <v>0.012</v>
      </c>
      <c r="L417" s="98">
        <v>0.0033</v>
      </c>
      <c r="M417" s="98">
        <v>0.0261</v>
      </c>
      <c r="N417" s="93">
        <v>1410.0</v>
      </c>
      <c r="O417" s="93">
        <v>1110.0</v>
      </c>
      <c r="P417" s="99">
        <v>0.146</v>
      </c>
    </row>
    <row r="418">
      <c r="A418" s="93" t="s">
        <v>379</v>
      </c>
      <c r="B418" s="98">
        <v>0.0363</v>
      </c>
      <c r="C418" s="98">
        <v>0.0381</v>
      </c>
      <c r="D418" s="98">
        <v>0.0255</v>
      </c>
      <c r="E418" s="98">
        <v>0.0436</v>
      </c>
      <c r="F418" s="98">
        <v>0.0146</v>
      </c>
      <c r="G418" s="98">
        <v>0.0044</v>
      </c>
      <c r="H418" s="98">
        <v>0.0161</v>
      </c>
      <c r="I418" s="98">
        <v>0.0942</v>
      </c>
      <c r="J418" s="98">
        <v>0.027</v>
      </c>
      <c r="K418" s="98">
        <v>0.0056</v>
      </c>
      <c r="L418" s="98">
        <v>0.0092</v>
      </c>
      <c r="M418" s="98">
        <v>0.0198</v>
      </c>
      <c r="N418" s="93">
        <v>9880.0</v>
      </c>
      <c r="O418" s="93">
        <v>2523.0</v>
      </c>
      <c r="P418" s="99">
        <v>0.146</v>
      </c>
    </row>
    <row r="419">
      <c r="A419" s="93" t="s">
        <v>1652</v>
      </c>
      <c r="B419" s="98">
        <v>0.0275</v>
      </c>
      <c r="C419" s="98">
        <v>0.0281</v>
      </c>
      <c r="D419" s="98">
        <v>0.0211</v>
      </c>
      <c r="E419" s="98">
        <v>0.0465</v>
      </c>
      <c r="F419" s="98">
        <v>0.0175</v>
      </c>
      <c r="G419" s="98">
        <v>0.0038</v>
      </c>
      <c r="H419" s="98">
        <v>0.0138</v>
      </c>
      <c r="I419" s="98">
        <v>0.0706</v>
      </c>
      <c r="J419" s="98">
        <v>0.0354</v>
      </c>
      <c r="K419" s="98">
        <v>0.0126</v>
      </c>
      <c r="L419" s="98">
        <v>0.0071</v>
      </c>
      <c r="M419" s="98">
        <v>0.0219</v>
      </c>
      <c r="N419" s="93">
        <v>24711.0</v>
      </c>
      <c r="O419" s="93">
        <v>3602.0</v>
      </c>
      <c r="P419" s="99">
        <v>0.145</v>
      </c>
    </row>
    <row r="420">
      <c r="A420" s="93" t="s">
        <v>409</v>
      </c>
      <c r="B420" s="98">
        <v>0.0695</v>
      </c>
      <c r="C420" s="98">
        <v>0.0535</v>
      </c>
      <c r="D420" s="98">
        <v>2.0E-4</v>
      </c>
      <c r="E420" s="98">
        <v>4.0E-4</v>
      </c>
      <c r="F420" s="98">
        <v>0.0251</v>
      </c>
      <c r="G420" s="98">
        <v>0.0204</v>
      </c>
      <c r="H420" s="98">
        <v>0.0672</v>
      </c>
      <c r="I420" s="98">
        <v>0.0847</v>
      </c>
      <c r="J420" s="98">
        <v>0.0133</v>
      </c>
      <c r="K420" s="98">
        <v>0.0143</v>
      </c>
      <c r="L420" s="98">
        <v>0.0221</v>
      </c>
      <c r="M420" s="98">
        <v>0.0279</v>
      </c>
      <c r="N420" s="93">
        <v>1572.0</v>
      </c>
      <c r="O420" s="93">
        <v>1572.0</v>
      </c>
      <c r="P420" s="99">
        <v>0.145</v>
      </c>
    </row>
    <row r="421">
      <c r="A421" s="93" t="s">
        <v>1653</v>
      </c>
      <c r="B421" s="98">
        <v>0.0351</v>
      </c>
      <c r="C421" s="98">
        <v>0.0433</v>
      </c>
      <c r="D421" s="98">
        <v>0.0253</v>
      </c>
      <c r="E421" s="98">
        <v>0.0558</v>
      </c>
      <c r="F421" s="98">
        <v>0.0266</v>
      </c>
      <c r="G421" s="98">
        <v>0.0105</v>
      </c>
      <c r="H421" s="98">
        <v>0.0097</v>
      </c>
      <c r="I421" s="98">
        <v>0.046</v>
      </c>
      <c r="J421" s="98">
        <v>0.0276</v>
      </c>
      <c r="K421" s="98">
        <v>0.0161</v>
      </c>
      <c r="L421" s="98">
        <v>0.0039</v>
      </c>
      <c r="M421" s="98">
        <v>0.0217</v>
      </c>
      <c r="N421" s="93">
        <v>1596.0</v>
      </c>
      <c r="O421" s="93">
        <v>517.0</v>
      </c>
      <c r="P421" s="99">
        <v>0.145</v>
      </c>
    </row>
    <row r="422">
      <c r="A422" s="93" t="s">
        <v>309</v>
      </c>
      <c r="B422" s="98">
        <v>0.0502</v>
      </c>
      <c r="C422" s="98">
        <v>0.0664</v>
      </c>
      <c r="D422" s="98">
        <v>0.022</v>
      </c>
      <c r="E422" s="98">
        <v>0.0406</v>
      </c>
      <c r="F422" s="98">
        <v>0.042</v>
      </c>
      <c r="G422" s="98">
        <v>0.0107</v>
      </c>
      <c r="H422" s="98">
        <v>0.0114</v>
      </c>
      <c r="I422" s="98">
        <v>0.0526</v>
      </c>
      <c r="J422" s="98">
        <v>0.0416</v>
      </c>
      <c r="K422" s="98">
        <v>0.0173</v>
      </c>
      <c r="L422" s="98">
        <v>0.0044</v>
      </c>
      <c r="M422" s="98">
        <v>0.0319</v>
      </c>
      <c r="N422" s="93">
        <v>115.0</v>
      </c>
      <c r="O422" s="93">
        <v>115.0</v>
      </c>
      <c r="P422" s="99">
        <v>0.145</v>
      </c>
    </row>
    <row r="423">
      <c r="A423" s="93" t="s">
        <v>490</v>
      </c>
      <c r="B423" s="98">
        <v>0.0696</v>
      </c>
      <c r="C423" s="98">
        <v>0.0667</v>
      </c>
      <c r="D423" s="98">
        <v>0.0119</v>
      </c>
      <c r="E423" s="98">
        <v>0.0318</v>
      </c>
      <c r="F423" s="98">
        <v>0.0363</v>
      </c>
      <c r="G423" s="98">
        <v>0.016</v>
      </c>
      <c r="H423" s="98">
        <v>0.0312</v>
      </c>
      <c r="I423" s="98">
        <v>0.0768</v>
      </c>
      <c r="J423" s="98">
        <v>0.0299</v>
      </c>
      <c r="K423" s="98">
        <v>0.0166</v>
      </c>
      <c r="L423" s="98">
        <v>0.0115</v>
      </c>
      <c r="M423" s="98">
        <v>0.0256</v>
      </c>
      <c r="N423" s="93">
        <v>150.0</v>
      </c>
      <c r="O423" s="93">
        <v>150.0</v>
      </c>
      <c r="P423" s="99">
        <v>0.145</v>
      </c>
    </row>
    <row r="424">
      <c r="A424" s="93" t="s">
        <v>502</v>
      </c>
      <c r="B424" s="98">
        <v>0.0566</v>
      </c>
      <c r="C424" s="98">
        <v>0.0626</v>
      </c>
      <c r="D424" s="98">
        <v>0.0258</v>
      </c>
      <c r="E424" s="98">
        <v>0.0502</v>
      </c>
      <c r="F424" s="98">
        <v>0.0291</v>
      </c>
      <c r="G424" s="98">
        <v>0.0103</v>
      </c>
      <c r="H424" s="98">
        <v>0.0147</v>
      </c>
      <c r="I424" s="98">
        <v>0.0483</v>
      </c>
      <c r="J424" s="98">
        <v>0.0407</v>
      </c>
      <c r="K424" s="98">
        <v>0.0177</v>
      </c>
      <c r="L424" s="98">
        <v>0.0027</v>
      </c>
      <c r="M424" s="98">
        <v>0.0292</v>
      </c>
      <c r="N424" s="93">
        <v>538.0</v>
      </c>
      <c r="O424" s="93">
        <v>538.0</v>
      </c>
      <c r="P424" s="99">
        <v>0.145</v>
      </c>
    </row>
    <row r="425">
      <c r="A425" s="93" t="s">
        <v>1654</v>
      </c>
      <c r="B425" s="98">
        <v>0.0589</v>
      </c>
      <c r="C425" s="98">
        <v>0.0605</v>
      </c>
      <c r="D425" s="98">
        <v>6.0E-4</v>
      </c>
      <c r="E425" s="98">
        <v>0.0012</v>
      </c>
      <c r="F425" s="98">
        <v>0.0279</v>
      </c>
      <c r="G425" s="98">
        <v>0.0191</v>
      </c>
      <c r="H425" s="98">
        <v>0.0567</v>
      </c>
      <c r="I425" s="98">
        <v>0.0838</v>
      </c>
      <c r="J425" s="98">
        <v>0.0252</v>
      </c>
      <c r="K425" s="98">
        <v>0.0109</v>
      </c>
      <c r="L425" s="98">
        <v>0.0173</v>
      </c>
      <c r="M425" s="98">
        <v>0.0284</v>
      </c>
      <c r="N425" s="93">
        <v>332.0</v>
      </c>
      <c r="O425" s="93">
        <v>332.0</v>
      </c>
      <c r="P425" s="99">
        <v>0.145</v>
      </c>
    </row>
    <row r="426">
      <c r="A426" s="93" t="s">
        <v>128</v>
      </c>
      <c r="B426" s="98">
        <v>0.0472</v>
      </c>
      <c r="C426" s="98">
        <v>0.0614</v>
      </c>
      <c r="D426" s="98">
        <v>0.0234</v>
      </c>
      <c r="E426" s="98">
        <v>0.0392</v>
      </c>
      <c r="F426" s="98">
        <v>0.0337</v>
      </c>
      <c r="G426" s="98">
        <v>0.0093</v>
      </c>
      <c r="H426" s="98">
        <v>0.0083</v>
      </c>
      <c r="I426" s="98">
        <v>0.0509</v>
      </c>
      <c r="J426" s="98">
        <v>0.0435</v>
      </c>
      <c r="K426" s="98">
        <v>0.018</v>
      </c>
      <c r="L426" s="98">
        <v>0.0041</v>
      </c>
      <c r="M426" s="98">
        <v>0.0312</v>
      </c>
      <c r="N426" s="93">
        <v>707.0</v>
      </c>
      <c r="O426" s="93">
        <v>37.0</v>
      </c>
      <c r="P426" s="99">
        <v>0.144</v>
      </c>
    </row>
    <row r="427">
      <c r="A427" s="93" t="s">
        <v>189</v>
      </c>
      <c r="B427" s="98">
        <v>0.0469</v>
      </c>
      <c r="C427" s="98">
        <v>0.0572</v>
      </c>
      <c r="D427" s="98">
        <v>0.0058</v>
      </c>
      <c r="E427" s="98">
        <v>0.0191</v>
      </c>
      <c r="F427" s="98">
        <v>0.0226</v>
      </c>
      <c r="G427" s="98">
        <v>0.01</v>
      </c>
      <c r="H427" s="98">
        <v>0.0173</v>
      </c>
      <c r="I427" s="98">
        <v>0.0724</v>
      </c>
      <c r="J427" s="98">
        <v>0.0299</v>
      </c>
      <c r="K427" s="98">
        <v>0.0157</v>
      </c>
      <c r="L427" s="98">
        <v>0.0044</v>
      </c>
      <c r="M427" s="98">
        <v>0.0219</v>
      </c>
      <c r="N427" s="93">
        <v>6462.0</v>
      </c>
      <c r="O427" s="93">
        <v>1865.0</v>
      </c>
      <c r="P427" s="99">
        <v>0.144</v>
      </c>
    </row>
    <row r="428">
      <c r="A428" s="93" t="s">
        <v>214</v>
      </c>
      <c r="B428" s="98">
        <v>0.0402</v>
      </c>
      <c r="C428" s="98">
        <v>0.0436</v>
      </c>
      <c r="D428" s="98">
        <v>0.0015</v>
      </c>
      <c r="E428" s="98">
        <v>0.0044</v>
      </c>
      <c r="F428" s="98">
        <v>0.0224</v>
      </c>
      <c r="G428" s="98">
        <v>0.0081</v>
      </c>
      <c r="H428" s="98">
        <v>0.0214</v>
      </c>
      <c r="I428" s="98">
        <v>0.0837</v>
      </c>
      <c r="J428" s="98">
        <v>0.0116</v>
      </c>
      <c r="K428" s="98">
        <v>0.0082</v>
      </c>
      <c r="L428" s="98">
        <v>0.0039</v>
      </c>
      <c r="M428" s="98">
        <v>0.0157</v>
      </c>
      <c r="N428" s="93">
        <v>11357.0</v>
      </c>
      <c r="O428" s="93">
        <v>331.0</v>
      </c>
      <c r="P428" s="99">
        <v>0.144</v>
      </c>
    </row>
    <row r="429">
      <c r="A429" s="93" t="s">
        <v>486</v>
      </c>
      <c r="B429" s="98">
        <v>0.0467</v>
      </c>
      <c r="C429" s="98">
        <v>0.0633</v>
      </c>
      <c r="D429" s="98">
        <v>0.0304</v>
      </c>
      <c r="E429" s="98">
        <v>0.0552</v>
      </c>
      <c r="F429" s="98">
        <v>0.0337</v>
      </c>
      <c r="G429" s="98">
        <v>0.0093</v>
      </c>
      <c r="H429" s="98">
        <v>0.0109</v>
      </c>
      <c r="I429" s="98">
        <v>0.0503</v>
      </c>
      <c r="J429" s="98">
        <v>0.0421</v>
      </c>
      <c r="K429" s="98">
        <v>0.0179</v>
      </c>
      <c r="L429" s="98">
        <v>0.0042</v>
      </c>
      <c r="M429" s="98">
        <v>0.0292</v>
      </c>
      <c r="N429" s="93">
        <v>110.0</v>
      </c>
      <c r="O429" s="93">
        <v>110.0</v>
      </c>
      <c r="P429" s="99">
        <v>0.144</v>
      </c>
    </row>
    <row r="430">
      <c r="A430" s="93" t="s">
        <v>354</v>
      </c>
      <c r="B430" s="98">
        <v>0.0423</v>
      </c>
      <c r="C430" s="98">
        <v>0.037</v>
      </c>
      <c r="D430" s="98">
        <v>1.0E-4</v>
      </c>
      <c r="E430" s="98">
        <v>2.0E-4</v>
      </c>
      <c r="F430" s="98">
        <v>0.0319</v>
      </c>
      <c r="G430" s="98">
        <v>0.0217</v>
      </c>
      <c r="H430" s="98">
        <v>0.0451</v>
      </c>
      <c r="I430" s="98">
        <v>0.1152</v>
      </c>
      <c r="J430" s="98">
        <v>0.0108</v>
      </c>
      <c r="K430" s="98">
        <v>0.0062</v>
      </c>
      <c r="L430" s="98">
        <v>0.0259</v>
      </c>
      <c r="M430" s="98">
        <v>0.0207</v>
      </c>
      <c r="N430" s="93">
        <v>19497.0</v>
      </c>
      <c r="O430" s="93">
        <v>4473.0</v>
      </c>
      <c r="P430" s="99">
        <v>0.144</v>
      </c>
    </row>
    <row r="431">
      <c r="A431" s="93" t="s">
        <v>289</v>
      </c>
      <c r="B431" s="98">
        <v>0.0665</v>
      </c>
      <c r="C431" s="98">
        <v>0.0652</v>
      </c>
      <c r="D431" s="98">
        <v>5.0E-4</v>
      </c>
      <c r="E431" s="98">
        <v>0.0011</v>
      </c>
      <c r="F431" s="98">
        <v>0.029</v>
      </c>
      <c r="G431" s="98">
        <v>0.0177</v>
      </c>
      <c r="H431" s="98">
        <v>0.0511</v>
      </c>
      <c r="I431" s="98">
        <v>0.0916</v>
      </c>
      <c r="J431" s="98">
        <v>0.015</v>
      </c>
      <c r="K431" s="98">
        <v>0.0097</v>
      </c>
      <c r="L431" s="98">
        <v>0.0308</v>
      </c>
      <c r="M431" s="98">
        <v>0.0249</v>
      </c>
      <c r="N431" s="93">
        <v>480.0</v>
      </c>
      <c r="O431" s="93">
        <v>480.0</v>
      </c>
      <c r="P431" s="99">
        <v>0.143</v>
      </c>
    </row>
    <row r="432">
      <c r="A432" s="93" t="s">
        <v>169</v>
      </c>
      <c r="B432" s="98">
        <v>0.0643</v>
      </c>
      <c r="C432" s="98">
        <v>0.0613</v>
      </c>
      <c r="D432" s="98">
        <v>0.0067</v>
      </c>
      <c r="E432" s="98">
        <v>0.0153</v>
      </c>
      <c r="F432" s="98">
        <v>0.0311</v>
      </c>
      <c r="G432" s="98">
        <v>0.0168</v>
      </c>
      <c r="H432" s="98">
        <v>0.0441</v>
      </c>
      <c r="I432" s="98">
        <v>0.0904</v>
      </c>
      <c r="J432" s="98">
        <v>0.034</v>
      </c>
      <c r="K432" s="98">
        <v>0.0178</v>
      </c>
      <c r="L432" s="98">
        <v>0.019</v>
      </c>
      <c r="M432" s="98">
        <v>0.0274</v>
      </c>
      <c r="N432" s="93">
        <v>1033.0</v>
      </c>
      <c r="O432" s="93">
        <v>993.0</v>
      </c>
      <c r="P432" s="99">
        <v>0.143</v>
      </c>
    </row>
    <row r="433">
      <c r="A433" s="93" t="s">
        <v>90</v>
      </c>
      <c r="B433" s="98">
        <v>0.0658</v>
      </c>
      <c r="C433" s="98">
        <v>0.0629</v>
      </c>
      <c r="D433" s="98">
        <v>1.0E-4</v>
      </c>
      <c r="E433" s="98">
        <v>2.0E-4</v>
      </c>
      <c r="F433" s="98">
        <v>0.0353</v>
      </c>
      <c r="G433" s="98">
        <v>0.0087</v>
      </c>
      <c r="H433" s="98">
        <v>0.0481</v>
      </c>
      <c r="I433" s="98">
        <v>0.0927</v>
      </c>
      <c r="J433" s="98">
        <v>0.0142</v>
      </c>
      <c r="K433" s="98">
        <v>0.0076</v>
      </c>
      <c r="L433" s="98">
        <v>0.0158</v>
      </c>
      <c r="M433" s="98">
        <v>0.0231</v>
      </c>
      <c r="N433" s="93">
        <v>8852.0</v>
      </c>
      <c r="O433" s="93">
        <v>2647.0</v>
      </c>
      <c r="P433" s="99">
        <v>0.143</v>
      </c>
    </row>
    <row r="434">
      <c r="A434" s="93" t="s">
        <v>441</v>
      </c>
      <c r="B434" s="98">
        <v>0.0532</v>
      </c>
      <c r="C434" s="98">
        <v>0.0417</v>
      </c>
      <c r="D434" s="98">
        <v>1.0E-4</v>
      </c>
      <c r="E434" s="98">
        <v>1.0E-4</v>
      </c>
      <c r="F434" s="98">
        <v>0.0266</v>
      </c>
      <c r="G434" s="98">
        <v>0.0194</v>
      </c>
      <c r="H434" s="98">
        <v>0.0357</v>
      </c>
      <c r="I434" s="98">
        <v>0.0825</v>
      </c>
      <c r="J434" s="98">
        <v>0.0168</v>
      </c>
      <c r="K434" s="98">
        <v>0.0125</v>
      </c>
      <c r="L434" s="98">
        <v>0.0148</v>
      </c>
      <c r="M434" s="98">
        <v>0.0218</v>
      </c>
      <c r="N434" s="93">
        <v>15394.0</v>
      </c>
      <c r="O434" s="93">
        <v>1483.0</v>
      </c>
      <c r="P434" s="99">
        <v>0.143</v>
      </c>
    </row>
    <row r="435">
      <c r="A435" s="93" t="s">
        <v>116</v>
      </c>
      <c r="B435" s="98">
        <v>0.0448</v>
      </c>
      <c r="C435" s="98">
        <v>0.0664</v>
      </c>
      <c r="D435" s="98">
        <v>0.0209</v>
      </c>
      <c r="E435" s="98">
        <v>0.0358</v>
      </c>
      <c r="F435" s="98">
        <v>0.0289</v>
      </c>
      <c r="G435" s="98">
        <v>0.008</v>
      </c>
      <c r="H435" s="98">
        <v>0.0041</v>
      </c>
      <c r="I435" s="98">
        <v>0.082</v>
      </c>
      <c r="J435" s="98">
        <v>0.0314</v>
      </c>
      <c r="K435" s="98">
        <v>0.0161</v>
      </c>
      <c r="L435" s="98">
        <v>0.0046</v>
      </c>
      <c r="M435" s="98">
        <v>0.0261</v>
      </c>
      <c r="N435" s="93">
        <v>510.0</v>
      </c>
      <c r="O435" s="93">
        <v>510.0</v>
      </c>
      <c r="P435" s="99">
        <v>0.142</v>
      </c>
    </row>
    <row r="436">
      <c r="A436" s="93" t="s">
        <v>1655</v>
      </c>
      <c r="B436" s="98">
        <v>0.027</v>
      </c>
      <c r="C436" s="98">
        <v>0.0384</v>
      </c>
      <c r="D436" s="98">
        <v>0.0257</v>
      </c>
      <c r="E436" s="98">
        <v>0.0445</v>
      </c>
      <c r="F436" s="98">
        <v>0.0181</v>
      </c>
      <c r="G436" s="98">
        <v>0.0052</v>
      </c>
      <c r="H436" s="98">
        <v>0.0094</v>
      </c>
      <c r="I436" s="98">
        <v>0.0471</v>
      </c>
      <c r="J436" s="98">
        <v>0.0201</v>
      </c>
      <c r="K436" s="98">
        <v>0.0106</v>
      </c>
      <c r="L436" s="98">
        <v>0.0025</v>
      </c>
      <c r="M436" s="98">
        <v>0.0136</v>
      </c>
      <c r="N436" s="93">
        <v>12817.0</v>
      </c>
      <c r="O436" s="93">
        <v>1498.0</v>
      </c>
      <c r="P436" s="99">
        <v>0.142</v>
      </c>
    </row>
    <row r="437">
      <c r="A437" s="93" t="s">
        <v>48</v>
      </c>
      <c r="B437" s="98">
        <v>0.0618</v>
      </c>
      <c r="C437" s="98">
        <v>0.0448</v>
      </c>
      <c r="D437" s="98">
        <v>0.0011</v>
      </c>
      <c r="E437" s="98">
        <v>0.0023</v>
      </c>
      <c r="F437" s="98">
        <v>0.0277</v>
      </c>
      <c r="G437" s="98">
        <v>0.0146</v>
      </c>
      <c r="H437" s="98">
        <v>0.0504</v>
      </c>
      <c r="I437" s="98">
        <v>0.126</v>
      </c>
      <c r="J437" s="98">
        <v>0.0141</v>
      </c>
      <c r="K437" s="98">
        <v>0.0106</v>
      </c>
      <c r="L437" s="98">
        <v>0.0215</v>
      </c>
      <c r="M437" s="98">
        <v>0.0246</v>
      </c>
      <c r="N437" s="93">
        <v>7027.0</v>
      </c>
      <c r="O437" s="93">
        <v>3252.0</v>
      </c>
      <c r="P437" s="99">
        <v>0.142</v>
      </c>
    </row>
    <row r="438">
      <c r="A438" s="93" t="s">
        <v>576</v>
      </c>
      <c r="B438" s="98">
        <v>0.0317</v>
      </c>
      <c r="C438" s="98">
        <v>0.0475</v>
      </c>
      <c r="D438" s="98">
        <v>0.0156</v>
      </c>
      <c r="E438" s="98">
        <v>0.0248</v>
      </c>
      <c r="F438" s="98">
        <v>0.0215</v>
      </c>
      <c r="G438" s="98">
        <v>0.0099</v>
      </c>
      <c r="H438" s="98">
        <v>0.0145</v>
      </c>
      <c r="I438" s="98">
        <v>0.0552</v>
      </c>
      <c r="J438" s="98">
        <v>0.0368</v>
      </c>
      <c r="K438" s="98">
        <v>0.0237</v>
      </c>
      <c r="L438" s="98">
        <v>0.0107</v>
      </c>
      <c r="M438" s="98">
        <v>0.03</v>
      </c>
      <c r="N438" s="93">
        <v>2568.0</v>
      </c>
      <c r="O438" s="93">
        <v>1672.0</v>
      </c>
      <c r="P438" s="99">
        <v>0.142</v>
      </c>
    </row>
    <row r="439">
      <c r="A439" s="93" t="s">
        <v>225</v>
      </c>
      <c r="B439" s="98">
        <v>0.0657</v>
      </c>
      <c r="C439" s="98">
        <v>0.0693</v>
      </c>
      <c r="D439" s="98">
        <v>0.0182</v>
      </c>
      <c r="E439" s="98">
        <v>0.0285</v>
      </c>
      <c r="F439" s="98">
        <v>0.0322</v>
      </c>
      <c r="G439" s="98">
        <v>0.0121</v>
      </c>
      <c r="H439" s="98">
        <v>0.0321</v>
      </c>
      <c r="I439" s="98">
        <v>0.0721</v>
      </c>
      <c r="J439" s="98">
        <v>0.0236</v>
      </c>
      <c r="K439" s="98">
        <v>0.0144</v>
      </c>
      <c r="L439" s="98">
        <v>0.011</v>
      </c>
      <c r="M439" s="98">
        <v>0.0248</v>
      </c>
      <c r="N439" s="93">
        <v>349.0</v>
      </c>
      <c r="O439" s="93">
        <v>349.0</v>
      </c>
      <c r="P439" s="99">
        <v>0.142</v>
      </c>
    </row>
    <row r="440">
      <c r="A440" s="93" t="s">
        <v>538</v>
      </c>
      <c r="B440" s="98">
        <v>0.0284</v>
      </c>
      <c r="C440" s="98">
        <v>0.0349</v>
      </c>
      <c r="D440" s="98">
        <v>0.017</v>
      </c>
      <c r="E440" s="98">
        <v>0.0344</v>
      </c>
      <c r="F440" s="98">
        <v>0.02</v>
      </c>
      <c r="G440" s="98">
        <v>0.0055</v>
      </c>
      <c r="H440" s="98">
        <v>0.0051</v>
      </c>
      <c r="I440" s="98">
        <v>0.0335</v>
      </c>
      <c r="J440" s="98">
        <v>0.0168</v>
      </c>
      <c r="K440" s="98">
        <v>0.0115</v>
      </c>
      <c r="L440" s="98">
        <v>0.0042</v>
      </c>
      <c r="M440" s="98">
        <v>0.019</v>
      </c>
      <c r="N440" s="93">
        <v>2969.0</v>
      </c>
      <c r="O440" s="93">
        <v>253.0</v>
      </c>
      <c r="P440" s="99">
        <v>0.142</v>
      </c>
    </row>
    <row r="441">
      <c r="A441" s="93" t="s">
        <v>408</v>
      </c>
      <c r="B441" s="98">
        <v>0.0422</v>
      </c>
      <c r="C441" s="98">
        <v>0.0536</v>
      </c>
      <c r="D441" s="98">
        <v>0.0235</v>
      </c>
      <c r="E441" s="98">
        <v>0.0468</v>
      </c>
      <c r="F441" s="98">
        <v>0.0271</v>
      </c>
      <c r="G441" s="98">
        <v>0.011</v>
      </c>
      <c r="H441" s="98">
        <v>0.022</v>
      </c>
      <c r="I441" s="98">
        <v>0.0529</v>
      </c>
      <c r="J441" s="98">
        <v>0.0397</v>
      </c>
      <c r="K441" s="98">
        <v>0.0182</v>
      </c>
      <c r="L441" s="98">
        <v>0.0059</v>
      </c>
      <c r="M441" s="98">
        <v>0.0204</v>
      </c>
      <c r="N441" s="93">
        <v>313.0</v>
      </c>
      <c r="O441" s="93">
        <v>313.0</v>
      </c>
      <c r="P441" s="99">
        <v>0.142</v>
      </c>
    </row>
    <row r="442">
      <c r="A442" s="93" t="s">
        <v>198</v>
      </c>
      <c r="B442" s="98">
        <v>0.0619</v>
      </c>
      <c r="C442" s="98">
        <v>0.0554</v>
      </c>
      <c r="D442" s="98">
        <v>5.0E-4</v>
      </c>
      <c r="E442" s="98">
        <v>9.0E-4</v>
      </c>
      <c r="F442" s="98">
        <v>0.0312</v>
      </c>
      <c r="G442" s="98">
        <v>0.0163</v>
      </c>
      <c r="H442" s="98">
        <v>0.0561</v>
      </c>
      <c r="I442" s="98">
        <v>0.0966</v>
      </c>
      <c r="J442" s="98">
        <v>0.0173</v>
      </c>
      <c r="K442" s="98">
        <v>0.0112</v>
      </c>
      <c r="L442" s="98">
        <v>0.0167</v>
      </c>
      <c r="M442" s="98">
        <v>0.0241</v>
      </c>
      <c r="N442" s="93">
        <v>5599.0</v>
      </c>
      <c r="O442" s="93">
        <v>2343.0</v>
      </c>
      <c r="P442" s="99">
        <v>0.142</v>
      </c>
    </row>
    <row r="443">
      <c r="A443" s="93" t="s">
        <v>1656</v>
      </c>
      <c r="B443" s="98">
        <v>0.0625</v>
      </c>
      <c r="C443" s="98">
        <v>0.063</v>
      </c>
      <c r="D443" s="98">
        <v>3.0E-4</v>
      </c>
      <c r="E443" s="98">
        <v>5.0E-4</v>
      </c>
      <c r="F443" s="98">
        <v>0.0162</v>
      </c>
      <c r="G443" s="98">
        <v>0.0103</v>
      </c>
      <c r="H443" s="98">
        <v>0.0345</v>
      </c>
      <c r="I443" s="98">
        <v>0.0911</v>
      </c>
      <c r="J443" s="98">
        <v>0.0078</v>
      </c>
      <c r="K443" s="98">
        <v>0.0089</v>
      </c>
      <c r="L443" s="98">
        <v>0.0215</v>
      </c>
      <c r="M443" s="98">
        <v>0.0153</v>
      </c>
      <c r="N443" s="93">
        <v>7512.0</v>
      </c>
      <c r="O443" s="93">
        <v>26.0</v>
      </c>
      <c r="P443" s="99">
        <v>0.141</v>
      </c>
    </row>
    <row r="444">
      <c r="A444" s="93" t="s">
        <v>587</v>
      </c>
      <c r="B444" s="98">
        <v>0.037</v>
      </c>
      <c r="C444" s="98">
        <v>0.0496</v>
      </c>
      <c r="D444" s="98">
        <v>0.0184</v>
      </c>
      <c r="E444" s="98">
        <v>0.0283</v>
      </c>
      <c r="F444" s="98">
        <v>0.0249</v>
      </c>
      <c r="G444" s="98">
        <v>0.0041</v>
      </c>
      <c r="H444" s="98">
        <v>0.0034</v>
      </c>
      <c r="I444" s="98">
        <v>0.0381</v>
      </c>
      <c r="J444" s="98">
        <v>0.0508</v>
      </c>
      <c r="K444" s="98">
        <v>0.0096</v>
      </c>
      <c r="L444" s="98">
        <v>0.0015</v>
      </c>
      <c r="M444" s="98">
        <v>0.0229</v>
      </c>
      <c r="N444" s="93">
        <v>15448.0</v>
      </c>
      <c r="O444" s="93">
        <v>730.0</v>
      </c>
      <c r="P444" s="99">
        <v>0.141</v>
      </c>
    </row>
    <row r="445">
      <c r="A445" s="93" t="s">
        <v>353</v>
      </c>
      <c r="B445" s="98">
        <v>0.0671</v>
      </c>
      <c r="C445" s="98">
        <v>0.0693</v>
      </c>
      <c r="D445" s="98">
        <v>0.0103</v>
      </c>
      <c r="E445" s="98">
        <v>0.0224</v>
      </c>
      <c r="F445" s="98">
        <v>0.0335</v>
      </c>
      <c r="G445" s="98">
        <v>0.0119</v>
      </c>
      <c r="H445" s="98">
        <v>0.0294</v>
      </c>
      <c r="I445" s="98">
        <v>0.0924</v>
      </c>
      <c r="J445" s="98">
        <v>0.0247</v>
      </c>
      <c r="K445" s="98">
        <v>0.0156</v>
      </c>
      <c r="L445" s="98">
        <v>0.0197</v>
      </c>
      <c r="M445" s="98">
        <v>0.0284</v>
      </c>
      <c r="N445" s="93">
        <v>372.0</v>
      </c>
      <c r="O445" s="93">
        <v>372.0</v>
      </c>
      <c r="P445" s="99">
        <v>0.141</v>
      </c>
    </row>
    <row r="446">
      <c r="A446" s="93" t="s">
        <v>535</v>
      </c>
      <c r="B446" s="98">
        <v>0.0345</v>
      </c>
      <c r="C446" s="98">
        <v>0.0404</v>
      </c>
      <c r="D446" s="98">
        <v>0.0216</v>
      </c>
      <c r="E446" s="98">
        <v>0.042</v>
      </c>
      <c r="F446" s="98">
        <v>0.0134</v>
      </c>
      <c r="G446" s="98">
        <v>0.0038</v>
      </c>
      <c r="H446" s="98">
        <v>0.0058</v>
      </c>
      <c r="I446" s="98">
        <v>0.0369</v>
      </c>
      <c r="J446" s="98">
        <v>0.0937</v>
      </c>
      <c r="K446" s="98">
        <v>0.0115</v>
      </c>
      <c r="L446" s="98">
        <v>0.0017</v>
      </c>
      <c r="M446" s="98">
        <v>0.0297</v>
      </c>
      <c r="N446" s="93">
        <v>20785.0</v>
      </c>
      <c r="O446" s="93">
        <v>4594.0</v>
      </c>
      <c r="P446" s="99">
        <v>0.14</v>
      </c>
    </row>
    <row r="447">
      <c r="A447" s="93" t="s">
        <v>1657</v>
      </c>
      <c r="B447" s="98">
        <v>0.0711</v>
      </c>
      <c r="C447" s="98">
        <v>0.0754</v>
      </c>
      <c r="D447" s="98">
        <v>0.0051</v>
      </c>
      <c r="E447" s="98">
        <v>0.0192</v>
      </c>
      <c r="F447" s="98">
        <v>0.0402</v>
      </c>
      <c r="G447" s="98">
        <v>0.0173</v>
      </c>
      <c r="H447" s="98">
        <v>0.0468</v>
      </c>
      <c r="I447" s="98">
        <v>0.0827</v>
      </c>
      <c r="J447" s="98">
        <v>0.02</v>
      </c>
      <c r="K447" s="98">
        <v>0.0136</v>
      </c>
      <c r="L447" s="98">
        <v>0.0212</v>
      </c>
      <c r="M447" s="98">
        <v>0.0283</v>
      </c>
      <c r="N447" s="93">
        <v>497.0</v>
      </c>
      <c r="O447" s="93">
        <v>204.0</v>
      </c>
      <c r="P447" s="99">
        <v>0.14</v>
      </c>
    </row>
    <row r="448">
      <c r="A448" s="93" t="s">
        <v>603</v>
      </c>
      <c r="B448" s="98">
        <v>0.0682</v>
      </c>
      <c r="C448" s="98">
        <v>0.0776</v>
      </c>
      <c r="D448" s="98">
        <v>0.0176</v>
      </c>
      <c r="E448" s="98">
        <v>0.0363</v>
      </c>
      <c r="F448" s="98">
        <v>0.0362</v>
      </c>
      <c r="G448" s="98">
        <v>0.0162</v>
      </c>
      <c r="H448" s="98">
        <v>0.0389</v>
      </c>
      <c r="I448" s="98">
        <v>0.0868</v>
      </c>
      <c r="J448" s="98">
        <v>0.0303</v>
      </c>
      <c r="K448" s="98">
        <v>0.0157</v>
      </c>
      <c r="L448" s="98">
        <v>0.0145</v>
      </c>
      <c r="M448" s="98">
        <v>0.0326</v>
      </c>
      <c r="N448" s="93">
        <v>105.0</v>
      </c>
      <c r="O448" s="93">
        <v>105.0</v>
      </c>
      <c r="P448" s="99">
        <v>0.14</v>
      </c>
    </row>
    <row r="449">
      <c r="A449" s="93" t="s">
        <v>1658</v>
      </c>
      <c r="B449" s="98">
        <v>0.0251</v>
      </c>
      <c r="C449" s="98">
        <v>0.0311</v>
      </c>
      <c r="D449" s="98">
        <v>0.0214</v>
      </c>
      <c r="E449" s="98">
        <v>0.0352</v>
      </c>
      <c r="F449" s="98">
        <v>0.0195</v>
      </c>
      <c r="G449" s="98">
        <v>0.0037</v>
      </c>
      <c r="H449" s="98">
        <v>0.006</v>
      </c>
      <c r="I449" s="98">
        <v>0.0511</v>
      </c>
      <c r="J449" s="98">
        <v>0.0266</v>
      </c>
      <c r="K449" s="98">
        <v>0.0074</v>
      </c>
      <c r="L449" s="98">
        <v>0.0031</v>
      </c>
      <c r="M449" s="98">
        <v>0.0152</v>
      </c>
      <c r="N449" s="93">
        <v>19251.0</v>
      </c>
      <c r="O449" s="93">
        <v>1785.0</v>
      </c>
      <c r="P449" s="99">
        <v>0.14</v>
      </c>
    </row>
    <row r="450">
      <c r="A450" s="93" t="s">
        <v>418</v>
      </c>
      <c r="B450" s="98">
        <v>0.0227</v>
      </c>
      <c r="C450" s="98">
        <v>0.0268</v>
      </c>
      <c r="D450" s="98">
        <v>0.0313</v>
      </c>
      <c r="E450" s="98">
        <v>0.0436</v>
      </c>
      <c r="F450" s="98">
        <v>0.0112</v>
      </c>
      <c r="G450" s="98">
        <v>0.0041</v>
      </c>
      <c r="H450" s="98">
        <v>0.0069</v>
      </c>
      <c r="I450" s="98">
        <v>0.0605</v>
      </c>
      <c r="J450" s="98">
        <v>0.0543</v>
      </c>
      <c r="K450" s="98">
        <v>0.0232</v>
      </c>
      <c r="L450" s="98">
        <v>0.0036</v>
      </c>
      <c r="M450" s="98">
        <v>0.0275</v>
      </c>
      <c r="N450" s="93">
        <v>10291.0</v>
      </c>
      <c r="O450" s="93">
        <v>4904.0</v>
      </c>
      <c r="P450" s="99">
        <v>0.14</v>
      </c>
    </row>
    <row r="451">
      <c r="A451" s="93" t="s">
        <v>269</v>
      </c>
      <c r="B451" s="98">
        <v>0.0477</v>
      </c>
      <c r="C451" s="98">
        <v>0.0463</v>
      </c>
      <c r="D451" s="98">
        <v>0.0092</v>
      </c>
      <c r="E451" s="98">
        <v>0.0314</v>
      </c>
      <c r="F451" s="98">
        <v>0.0255</v>
      </c>
      <c r="G451" s="98">
        <v>0.0072</v>
      </c>
      <c r="H451" s="98">
        <v>0.0088</v>
      </c>
      <c r="I451" s="98">
        <v>0.0391</v>
      </c>
      <c r="J451" s="98">
        <v>0.0286</v>
      </c>
      <c r="K451" s="98">
        <v>0.0188</v>
      </c>
      <c r="L451" s="98">
        <v>0.0045</v>
      </c>
      <c r="M451" s="98">
        <v>0.0181</v>
      </c>
      <c r="N451" s="93">
        <v>23680.0</v>
      </c>
      <c r="O451" s="93">
        <v>2933.0</v>
      </c>
      <c r="P451" s="99">
        <v>0.139</v>
      </c>
    </row>
    <row r="452">
      <c r="A452" s="93" t="s">
        <v>70</v>
      </c>
      <c r="B452" s="98">
        <v>0.0522</v>
      </c>
      <c r="C452" s="98">
        <v>0.0453</v>
      </c>
      <c r="D452" s="98">
        <v>0.0127</v>
      </c>
      <c r="E452" s="98">
        <v>0.0223</v>
      </c>
      <c r="F452" s="98">
        <v>0.024</v>
      </c>
      <c r="G452" s="98">
        <v>0.0073</v>
      </c>
      <c r="H452" s="98">
        <v>0.0322</v>
      </c>
      <c r="I452" s="98">
        <v>0.0681</v>
      </c>
      <c r="J452" s="98">
        <v>0.0289</v>
      </c>
      <c r="K452" s="98">
        <v>0.0124</v>
      </c>
      <c r="L452" s="98">
        <v>0.0161</v>
      </c>
      <c r="M452" s="98">
        <v>0.022</v>
      </c>
      <c r="N452" s="93">
        <v>5899.0</v>
      </c>
      <c r="O452" s="93">
        <v>3062.0</v>
      </c>
      <c r="P452" s="99">
        <v>0.139</v>
      </c>
    </row>
    <row r="453">
      <c r="A453" s="93" t="s">
        <v>430</v>
      </c>
      <c r="B453" s="98">
        <v>0.0441</v>
      </c>
      <c r="C453" s="98">
        <v>0.0516</v>
      </c>
      <c r="D453" s="98">
        <v>0.017</v>
      </c>
      <c r="E453" s="98">
        <v>0.0308</v>
      </c>
      <c r="F453" s="98">
        <v>0.0229</v>
      </c>
      <c r="G453" s="98">
        <v>0.0046</v>
      </c>
      <c r="H453" s="98">
        <v>0.0049</v>
      </c>
      <c r="I453" s="98">
        <v>0.0375</v>
      </c>
      <c r="J453" s="98">
        <v>0.0596</v>
      </c>
      <c r="K453" s="98">
        <v>0.0199</v>
      </c>
      <c r="L453" s="98">
        <v>0.0032</v>
      </c>
      <c r="M453" s="98">
        <v>0.0329</v>
      </c>
      <c r="N453" s="93">
        <v>3710.0</v>
      </c>
      <c r="O453" s="93">
        <v>878.0</v>
      </c>
      <c r="P453" s="99">
        <v>0.138</v>
      </c>
    </row>
    <row r="454">
      <c r="A454" s="93" t="s">
        <v>337</v>
      </c>
      <c r="B454" s="98">
        <v>0.028</v>
      </c>
      <c r="C454" s="98">
        <v>0.0399</v>
      </c>
      <c r="D454" s="98">
        <v>0.04</v>
      </c>
      <c r="E454" s="98">
        <v>0.0675</v>
      </c>
      <c r="F454" s="98">
        <v>0.024</v>
      </c>
      <c r="G454" s="98">
        <v>0.0053</v>
      </c>
      <c r="H454" s="98">
        <v>0.0109</v>
      </c>
      <c r="I454" s="98">
        <v>0.0361</v>
      </c>
      <c r="J454" s="98">
        <v>0.0249</v>
      </c>
      <c r="K454" s="98">
        <v>0.0189</v>
      </c>
      <c r="L454" s="98">
        <v>0.0049</v>
      </c>
      <c r="M454" s="98">
        <v>0.0218</v>
      </c>
      <c r="N454" s="93">
        <v>2627.0</v>
      </c>
      <c r="O454" s="93">
        <v>2627.0</v>
      </c>
      <c r="P454" s="99">
        <v>0.138</v>
      </c>
    </row>
    <row r="455">
      <c r="A455" s="93" t="s">
        <v>158</v>
      </c>
      <c r="B455" s="98">
        <v>0.0274</v>
      </c>
      <c r="C455" s="98">
        <v>0.0346</v>
      </c>
      <c r="D455" s="98">
        <v>0.0186</v>
      </c>
      <c r="E455" s="98">
        <v>0.037</v>
      </c>
      <c r="F455" s="98">
        <v>0.0185</v>
      </c>
      <c r="G455" s="98">
        <v>0.005</v>
      </c>
      <c r="H455" s="98">
        <v>0.0104</v>
      </c>
      <c r="I455" s="98">
        <v>0.0521</v>
      </c>
      <c r="J455" s="98">
        <v>0.028</v>
      </c>
      <c r="K455" s="98">
        <v>0.0152</v>
      </c>
      <c r="L455" s="98">
        <v>0.0055</v>
      </c>
      <c r="M455" s="98">
        <v>0.0181</v>
      </c>
      <c r="N455" s="93">
        <v>21354.0</v>
      </c>
      <c r="O455" s="93">
        <v>5118.0</v>
      </c>
      <c r="P455" s="99">
        <v>0.137</v>
      </c>
    </row>
    <row r="456">
      <c r="A456" s="93" t="s">
        <v>442</v>
      </c>
      <c r="B456" s="98">
        <v>0.0437</v>
      </c>
      <c r="C456" s="98">
        <v>0.0552</v>
      </c>
      <c r="D456" s="98">
        <v>0.0134</v>
      </c>
      <c r="E456" s="98">
        <v>0.0282</v>
      </c>
      <c r="F456" s="98">
        <v>0.0318</v>
      </c>
      <c r="G456" s="98">
        <v>0.0104</v>
      </c>
      <c r="H456" s="98">
        <v>0.0124</v>
      </c>
      <c r="I456" s="98">
        <v>0.0456</v>
      </c>
      <c r="J456" s="98">
        <v>0.1128</v>
      </c>
      <c r="K456" s="98">
        <v>0.0201</v>
      </c>
      <c r="L456" s="98">
        <v>0.0022</v>
      </c>
      <c r="M456" s="98">
        <v>0.0356</v>
      </c>
      <c r="N456" s="93">
        <v>5300.0</v>
      </c>
      <c r="O456" s="93">
        <v>3346.0</v>
      </c>
      <c r="P456" s="99">
        <v>0.137</v>
      </c>
    </row>
    <row r="457">
      <c r="A457" s="93" t="s">
        <v>383</v>
      </c>
      <c r="B457" s="98">
        <v>0.0492</v>
      </c>
      <c r="C457" s="98">
        <v>0.0529</v>
      </c>
      <c r="D457" s="98">
        <v>0.0076</v>
      </c>
      <c r="E457" s="98">
        <v>0.0125</v>
      </c>
      <c r="F457" s="98">
        <v>0.0256</v>
      </c>
      <c r="G457" s="98">
        <v>0.0072</v>
      </c>
      <c r="H457" s="98">
        <v>0.018</v>
      </c>
      <c r="I457" s="98">
        <v>0.0894</v>
      </c>
      <c r="J457" s="98">
        <v>0.0465</v>
      </c>
      <c r="K457" s="98">
        <v>0.0212</v>
      </c>
      <c r="L457" s="98">
        <v>0.0113</v>
      </c>
      <c r="M457" s="98">
        <v>0.0194</v>
      </c>
      <c r="N457" s="93">
        <v>6190.0</v>
      </c>
      <c r="O457" s="93">
        <v>2923.0</v>
      </c>
      <c r="P457" s="99">
        <v>0.136</v>
      </c>
    </row>
    <row r="458">
      <c r="A458" s="93" t="s">
        <v>1659</v>
      </c>
      <c r="B458" s="98">
        <v>0.0184</v>
      </c>
      <c r="C458" s="98">
        <v>0.0242</v>
      </c>
      <c r="D458" s="98">
        <v>0.0344</v>
      </c>
      <c r="E458" s="98">
        <v>0.054</v>
      </c>
      <c r="F458" s="98">
        <v>0.0211</v>
      </c>
      <c r="G458" s="98">
        <v>0.007</v>
      </c>
      <c r="H458" s="98">
        <v>0.0058</v>
      </c>
      <c r="I458" s="98">
        <v>0.0399</v>
      </c>
      <c r="J458" s="98">
        <v>0.0124</v>
      </c>
      <c r="K458" s="98">
        <v>0.0097</v>
      </c>
      <c r="L458" s="98">
        <v>0.0062</v>
      </c>
      <c r="M458" s="98">
        <v>0.014</v>
      </c>
      <c r="N458" s="93">
        <v>6331.0</v>
      </c>
      <c r="O458" s="93">
        <v>889.0</v>
      </c>
      <c r="P458" s="99">
        <v>0.136</v>
      </c>
    </row>
    <row r="459">
      <c r="A459" s="93" t="s">
        <v>390</v>
      </c>
      <c r="B459" s="98">
        <v>0.0454</v>
      </c>
      <c r="C459" s="98">
        <v>0.0558</v>
      </c>
      <c r="D459" s="98">
        <v>0.0269</v>
      </c>
      <c r="E459" s="98">
        <v>0.0353</v>
      </c>
      <c r="F459" s="98">
        <v>0.034</v>
      </c>
      <c r="G459" s="98">
        <v>0.0113</v>
      </c>
      <c r="H459" s="98">
        <v>0.007</v>
      </c>
      <c r="I459" s="98">
        <v>0.0438</v>
      </c>
      <c r="J459" s="98">
        <v>0.0406</v>
      </c>
      <c r="K459" s="98">
        <v>0.0201</v>
      </c>
      <c r="L459" s="98">
        <v>0.0057</v>
      </c>
      <c r="M459" s="98">
        <v>0.0351</v>
      </c>
      <c r="N459" s="93">
        <v>302.0</v>
      </c>
      <c r="O459" s="93">
        <v>302.0</v>
      </c>
      <c r="P459" s="99">
        <v>0.136</v>
      </c>
    </row>
    <row r="460">
      <c r="A460" s="93" t="s">
        <v>1660</v>
      </c>
      <c r="B460" s="98">
        <v>0.0228</v>
      </c>
      <c r="C460" s="98">
        <v>0.0318</v>
      </c>
      <c r="D460" s="98">
        <v>0.0227</v>
      </c>
      <c r="E460" s="98">
        <v>0.047</v>
      </c>
      <c r="F460" s="98">
        <v>0.0206</v>
      </c>
      <c r="G460" s="98">
        <v>0.0033</v>
      </c>
      <c r="H460" s="98">
        <v>0.0031</v>
      </c>
      <c r="I460" s="98">
        <v>0.0378</v>
      </c>
      <c r="J460" s="98">
        <v>0.0423</v>
      </c>
      <c r="K460" s="98">
        <v>0.0095</v>
      </c>
      <c r="L460" s="98">
        <v>0.0032</v>
      </c>
      <c r="M460" s="98">
        <v>0.0224</v>
      </c>
      <c r="N460" s="93">
        <v>21355.0</v>
      </c>
      <c r="O460" s="93">
        <v>2895.0</v>
      </c>
      <c r="P460" s="99">
        <v>0.136</v>
      </c>
    </row>
    <row r="461">
      <c r="A461" s="93" t="s">
        <v>1661</v>
      </c>
      <c r="B461" s="98">
        <v>0.0574</v>
      </c>
      <c r="C461" s="98">
        <v>0.0568</v>
      </c>
      <c r="D461" s="98">
        <v>2.0E-4</v>
      </c>
      <c r="E461" s="98">
        <v>3.0E-4</v>
      </c>
      <c r="F461" s="98">
        <v>0.0222</v>
      </c>
      <c r="G461" s="98">
        <v>0.009</v>
      </c>
      <c r="H461" s="98">
        <v>0.0379</v>
      </c>
      <c r="I461" s="98">
        <v>0.0991</v>
      </c>
      <c r="J461" s="98">
        <v>0.0235</v>
      </c>
      <c r="K461" s="98">
        <v>0.0067</v>
      </c>
      <c r="L461" s="98">
        <v>0.0076</v>
      </c>
      <c r="M461" s="98">
        <v>0.0157</v>
      </c>
      <c r="N461" s="93">
        <v>9179.0</v>
      </c>
      <c r="O461" s="93">
        <v>323.0</v>
      </c>
      <c r="P461" s="99">
        <v>0.136</v>
      </c>
    </row>
    <row r="462">
      <c r="A462" s="93" t="s">
        <v>164</v>
      </c>
      <c r="B462" s="98">
        <v>0.0292</v>
      </c>
      <c r="C462" s="98">
        <v>0.0329</v>
      </c>
      <c r="D462" s="98">
        <v>0.0171</v>
      </c>
      <c r="E462" s="98">
        <v>0.0278</v>
      </c>
      <c r="F462" s="98">
        <v>0.011</v>
      </c>
      <c r="G462" s="98">
        <v>0.0018</v>
      </c>
      <c r="H462" s="98">
        <v>0.0049</v>
      </c>
      <c r="I462" s="98">
        <v>0.0398</v>
      </c>
      <c r="J462" s="98">
        <v>0.0843</v>
      </c>
      <c r="K462" s="98">
        <v>0.0088</v>
      </c>
      <c r="L462" s="98">
        <v>7.0E-4</v>
      </c>
      <c r="M462" s="98">
        <v>0.022</v>
      </c>
      <c r="N462" s="93">
        <v>19924.0</v>
      </c>
      <c r="O462" s="93">
        <v>1313.0</v>
      </c>
      <c r="P462" s="99">
        <v>0.135</v>
      </c>
    </row>
    <row r="463">
      <c r="A463" s="93" t="s">
        <v>152</v>
      </c>
      <c r="B463" s="98">
        <v>0.061</v>
      </c>
      <c r="C463" s="98">
        <v>0.055</v>
      </c>
      <c r="D463" s="98">
        <v>0.0012</v>
      </c>
      <c r="E463" s="98">
        <v>0.0022</v>
      </c>
      <c r="F463" s="98">
        <v>0.0231</v>
      </c>
      <c r="G463" s="98">
        <v>0.0051</v>
      </c>
      <c r="H463" s="98">
        <v>0.0098</v>
      </c>
      <c r="I463" s="98">
        <v>0.0393</v>
      </c>
      <c r="J463" s="98">
        <v>0.0643</v>
      </c>
      <c r="K463" s="98">
        <v>0.0121</v>
      </c>
      <c r="L463" s="98">
        <v>0.0047</v>
      </c>
      <c r="M463" s="98">
        <v>0.0229</v>
      </c>
      <c r="N463" s="93">
        <v>20432.0</v>
      </c>
      <c r="O463" s="93">
        <v>4118.0</v>
      </c>
      <c r="P463" s="99">
        <v>0.134</v>
      </c>
    </row>
    <row r="464">
      <c r="A464" s="93" t="s">
        <v>212</v>
      </c>
      <c r="B464" s="98">
        <v>0.0361</v>
      </c>
      <c r="C464" s="98">
        <v>0.0403</v>
      </c>
      <c r="D464" s="98">
        <v>0.0223</v>
      </c>
      <c r="E464" s="98">
        <v>0.0398</v>
      </c>
      <c r="F464" s="98">
        <v>0.0177</v>
      </c>
      <c r="G464" s="98">
        <v>0.0084</v>
      </c>
      <c r="H464" s="98">
        <v>0.0245</v>
      </c>
      <c r="I464" s="98">
        <v>0.0441</v>
      </c>
      <c r="J464" s="98">
        <v>0.0344</v>
      </c>
      <c r="K464" s="98">
        <v>0.0149</v>
      </c>
      <c r="L464" s="98">
        <v>0.0068</v>
      </c>
      <c r="M464" s="98">
        <v>0.0206</v>
      </c>
      <c r="N464" s="93">
        <v>3841.0</v>
      </c>
      <c r="O464" s="93">
        <v>3841.0</v>
      </c>
      <c r="P464" s="99">
        <v>0.134</v>
      </c>
    </row>
    <row r="465">
      <c r="A465" s="93" t="s">
        <v>1662</v>
      </c>
      <c r="B465" s="98">
        <v>0.0682</v>
      </c>
      <c r="C465" s="98">
        <v>0.0763</v>
      </c>
      <c r="D465" s="98">
        <v>0.0046</v>
      </c>
      <c r="E465" s="98">
        <v>0.0083</v>
      </c>
      <c r="F465" s="98">
        <v>0.0406</v>
      </c>
      <c r="G465" s="98">
        <v>0.0183</v>
      </c>
      <c r="H465" s="98">
        <v>0.0544</v>
      </c>
      <c r="I465" s="98">
        <v>0.0815</v>
      </c>
      <c r="J465" s="98">
        <v>0.0215</v>
      </c>
      <c r="K465" s="98">
        <v>0.0137</v>
      </c>
      <c r="L465" s="98">
        <v>0.0153</v>
      </c>
      <c r="M465" s="98">
        <v>0.027</v>
      </c>
      <c r="N465" s="93">
        <v>438.0</v>
      </c>
      <c r="O465" s="93">
        <v>426.0</v>
      </c>
      <c r="P465" s="99">
        <v>0.134</v>
      </c>
    </row>
    <row r="466">
      <c r="A466" s="93" t="s">
        <v>125</v>
      </c>
      <c r="B466" s="98">
        <v>0.0633</v>
      </c>
      <c r="C466" s="98">
        <v>0.0688</v>
      </c>
      <c r="D466" s="98">
        <v>0.0017</v>
      </c>
      <c r="E466" s="98">
        <v>0.0056</v>
      </c>
      <c r="F466" s="98">
        <v>0.0324</v>
      </c>
      <c r="G466" s="98">
        <v>0.017</v>
      </c>
      <c r="H466" s="98">
        <v>0.0367</v>
      </c>
      <c r="I466" s="98">
        <v>0.0741</v>
      </c>
      <c r="J466" s="98">
        <v>0.0183</v>
      </c>
      <c r="K466" s="98">
        <v>0.0149</v>
      </c>
      <c r="L466" s="98">
        <v>0.0233</v>
      </c>
      <c r="M466" s="98">
        <v>0.0249</v>
      </c>
      <c r="N466" s="93">
        <v>191.0</v>
      </c>
      <c r="O466" s="93">
        <v>191.0</v>
      </c>
      <c r="P466" s="99">
        <v>0.133</v>
      </c>
    </row>
    <row r="467">
      <c r="A467" s="93" t="s">
        <v>334</v>
      </c>
      <c r="B467" s="98">
        <v>0.0437</v>
      </c>
      <c r="C467" s="98">
        <v>0.0451</v>
      </c>
      <c r="D467" s="98">
        <v>0.0124</v>
      </c>
      <c r="E467" s="98">
        <v>0.0265</v>
      </c>
      <c r="F467" s="98">
        <v>0.0388</v>
      </c>
      <c r="G467" s="98">
        <v>0.0192</v>
      </c>
      <c r="H467" s="98">
        <v>0.0184</v>
      </c>
      <c r="I467" s="98">
        <v>0.0576</v>
      </c>
      <c r="J467" s="98">
        <v>0.0227</v>
      </c>
      <c r="K467" s="98">
        <v>0.0122</v>
      </c>
      <c r="L467" s="98">
        <v>0.0241</v>
      </c>
      <c r="M467" s="98">
        <v>0.0214</v>
      </c>
      <c r="N467" s="93">
        <v>10584.0</v>
      </c>
      <c r="O467" s="93">
        <v>3733.0</v>
      </c>
      <c r="P467" s="99">
        <v>0.133</v>
      </c>
    </row>
    <row r="468">
      <c r="A468" s="93" t="s">
        <v>339</v>
      </c>
      <c r="B468" s="98">
        <v>0.0482</v>
      </c>
      <c r="C468" s="98">
        <v>0.0614</v>
      </c>
      <c r="D468" s="98">
        <v>0.0168</v>
      </c>
      <c r="E468" s="98">
        <v>0.035</v>
      </c>
      <c r="F468" s="98">
        <v>0.0262</v>
      </c>
      <c r="G468" s="98">
        <v>0.0135</v>
      </c>
      <c r="H468" s="98">
        <v>0.025</v>
      </c>
      <c r="I468" s="98">
        <v>0.0763</v>
      </c>
      <c r="J468" s="98">
        <v>0.0253</v>
      </c>
      <c r="K468" s="98">
        <v>0.0136</v>
      </c>
      <c r="L468" s="98">
        <v>0.0177</v>
      </c>
      <c r="M468" s="98">
        <v>0.0261</v>
      </c>
      <c r="N468" s="93">
        <v>363.0</v>
      </c>
      <c r="O468" s="93">
        <v>233.0</v>
      </c>
      <c r="P468" s="99">
        <v>0.133</v>
      </c>
    </row>
    <row r="469">
      <c r="A469" s="93" t="s">
        <v>422</v>
      </c>
      <c r="B469" s="98">
        <v>0.0336</v>
      </c>
      <c r="C469" s="98">
        <v>0.0318</v>
      </c>
      <c r="D469" s="98">
        <v>0.0096</v>
      </c>
      <c r="E469" s="98">
        <v>0.0198</v>
      </c>
      <c r="F469" s="98">
        <v>0.0156</v>
      </c>
      <c r="G469" s="98">
        <v>0.0062</v>
      </c>
      <c r="H469" s="98">
        <v>0.011</v>
      </c>
      <c r="I469" s="98">
        <v>0.0653</v>
      </c>
      <c r="J469" s="98">
        <v>0.0261</v>
      </c>
      <c r="K469" s="98">
        <v>0.0196</v>
      </c>
      <c r="L469" s="98">
        <v>0.0067</v>
      </c>
      <c r="M469" s="98">
        <v>0.0152</v>
      </c>
      <c r="N469" s="93">
        <v>20409.0</v>
      </c>
      <c r="O469" s="93">
        <v>3743.0</v>
      </c>
      <c r="P469" s="99">
        <v>0.133</v>
      </c>
    </row>
    <row r="470">
      <c r="A470" s="93" t="s">
        <v>503</v>
      </c>
      <c r="B470" s="98">
        <v>0.0274</v>
      </c>
      <c r="C470" s="98">
        <v>0.0243</v>
      </c>
      <c r="D470" s="98">
        <v>0.0165</v>
      </c>
      <c r="E470" s="98">
        <v>0.0318</v>
      </c>
      <c r="F470" s="98">
        <v>0.0235</v>
      </c>
      <c r="G470" s="98">
        <v>0.0087</v>
      </c>
      <c r="H470" s="98">
        <v>0.0085</v>
      </c>
      <c r="I470" s="98">
        <v>0.0454</v>
      </c>
      <c r="J470" s="98">
        <v>0.0186</v>
      </c>
      <c r="K470" s="98">
        <v>0.0083</v>
      </c>
      <c r="L470" s="98">
        <v>0.0033</v>
      </c>
      <c r="M470" s="98">
        <v>0.0147</v>
      </c>
      <c r="N470" s="93">
        <v>18001.0</v>
      </c>
      <c r="O470" s="93">
        <v>4108.0</v>
      </c>
      <c r="P470" s="99">
        <v>0.133</v>
      </c>
    </row>
    <row r="471">
      <c r="A471" s="93" t="s">
        <v>301</v>
      </c>
      <c r="B471" s="98">
        <v>0.0353</v>
      </c>
      <c r="C471" s="98">
        <v>0.0488</v>
      </c>
      <c r="D471" s="98">
        <v>0.0167</v>
      </c>
      <c r="E471" s="98">
        <v>0.0297</v>
      </c>
      <c r="F471" s="98">
        <v>0.0271</v>
      </c>
      <c r="G471" s="98">
        <v>0.008</v>
      </c>
      <c r="H471" s="98">
        <v>0.0077</v>
      </c>
      <c r="I471" s="98">
        <v>0.0362</v>
      </c>
      <c r="J471" s="98">
        <v>0.0972</v>
      </c>
      <c r="K471" s="98">
        <v>0.0248</v>
      </c>
      <c r="L471" s="98">
        <v>0.0035</v>
      </c>
      <c r="M471" s="98">
        <v>0.0308</v>
      </c>
      <c r="N471" s="93">
        <v>2923.0</v>
      </c>
      <c r="O471" s="93">
        <v>1807.0</v>
      </c>
      <c r="P471" s="99">
        <v>0.132</v>
      </c>
    </row>
    <row r="472">
      <c r="A472" s="93" t="s">
        <v>592</v>
      </c>
      <c r="B472" s="98">
        <v>0.0628</v>
      </c>
      <c r="C472" s="98">
        <v>0.0421</v>
      </c>
      <c r="D472" s="98">
        <v>0.0041</v>
      </c>
      <c r="E472" s="98">
        <v>0.008</v>
      </c>
      <c r="F472" s="98">
        <v>0.0188</v>
      </c>
      <c r="G472" s="98">
        <v>0.0103</v>
      </c>
      <c r="H472" s="98">
        <v>0.0394</v>
      </c>
      <c r="I472" s="98">
        <v>0.0783</v>
      </c>
      <c r="J472" s="98">
        <v>0.0288</v>
      </c>
      <c r="K472" s="98">
        <v>0.0105</v>
      </c>
      <c r="L472" s="98">
        <v>0.0143</v>
      </c>
      <c r="M472" s="98">
        <v>0.021</v>
      </c>
      <c r="N472" s="93">
        <v>23390.0</v>
      </c>
      <c r="O472" s="93">
        <v>3780.0</v>
      </c>
      <c r="P472" s="99">
        <v>0.132</v>
      </c>
    </row>
    <row r="473">
      <c r="A473" s="93" t="s">
        <v>367</v>
      </c>
      <c r="B473" s="98">
        <v>0.0483</v>
      </c>
      <c r="C473" s="98">
        <v>0.0413</v>
      </c>
      <c r="D473" s="98">
        <v>0.012</v>
      </c>
      <c r="E473" s="98">
        <v>0.0265</v>
      </c>
      <c r="F473" s="98">
        <v>0.0192</v>
      </c>
      <c r="G473" s="98">
        <v>0.0101</v>
      </c>
      <c r="H473" s="98">
        <v>0.0253</v>
      </c>
      <c r="I473" s="98">
        <v>0.0487</v>
      </c>
      <c r="J473" s="98">
        <v>0.0161</v>
      </c>
      <c r="K473" s="98">
        <v>0.0164</v>
      </c>
      <c r="L473" s="98">
        <v>0.0118</v>
      </c>
      <c r="M473" s="98">
        <v>0.0167</v>
      </c>
      <c r="N473" s="93">
        <v>17427.0</v>
      </c>
      <c r="O473" s="93">
        <v>5316.0</v>
      </c>
      <c r="P473" s="99">
        <v>0.132</v>
      </c>
    </row>
    <row r="474">
      <c r="A474" s="93" t="s">
        <v>1663</v>
      </c>
      <c r="B474" s="98">
        <v>0.0337</v>
      </c>
      <c r="C474" s="98">
        <v>0.0395</v>
      </c>
      <c r="D474" s="98">
        <v>0.019</v>
      </c>
      <c r="E474" s="98">
        <v>0.0391</v>
      </c>
      <c r="F474" s="98">
        <v>0.0328</v>
      </c>
      <c r="G474" s="98">
        <v>0.0047</v>
      </c>
      <c r="H474" s="98">
        <v>0.0026</v>
      </c>
      <c r="I474" s="98">
        <v>0.0668</v>
      </c>
      <c r="J474" s="98">
        <v>0.0288</v>
      </c>
      <c r="K474" s="98">
        <v>0.0073</v>
      </c>
      <c r="L474" s="98">
        <v>0.0029</v>
      </c>
      <c r="M474" s="98">
        <v>0.0177</v>
      </c>
      <c r="N474" s="93">
        <v>22688.0</v>
      </c>
      <c r="O474" s="93">
        <v>730.0</v>
      </c>
      <c r="P474" s="99">
        <v>0.132</v>
      </c>
    </row>
    <row r="475">
      <c r="A475" s="93" t="s">
        <v>340</v>
      </c>
      <c r="B475" s="98">
        <v>0.0516</v>
      </c>
      <c r="C475" s="98">
        <v>0.0622</v>
      </c>
      <c r="D475" s="98">
        <v>0.0191</v>
      </c>
      <c r="E475" s="98">
        <v>0.0443</v>
      </c>
      <c r="F475" s="98">
        <v>0.0326</v>
      </c>
      <c r="G475" s="98">
        <v>0.0096</v>
      </c>
      <c r="H475" s="98">
        <v>0.0145</v>
      </c>
      <c r="I475" s="98">
        <v>0.049</v>
      </c>
      <c r="J475" s="98">
        <v>0.034</v>
      </c>
      <c r="K475" s="98">
        <v>0.0173</v>
      </c>
      <c r="L475" s="98">
        <v>0.0078</v>
      </c>
      <c r="M475" s="98">
        <v>0.0283</v>
      </c>
      <c r="N475" s="93">
        <v>66.0</v>
      </c>
      <c r="O475" s="93">
        <v>66.0</v>
      </c>
      <c r="P475" s="99">
        <v>0.132</v>
      </c>
    </row>
    <row r="476">
      <c r="A476" s="93" t="s">
        <v>174</v>
      </c>
      <c r="B476" s="98">
        <v>0.0267</v>
      </c>
      <c r="C476" s="98">
        <v>0.0262</v>
      </c>
      <c r="D476" s="98">
        <v>0.0281</v>
      </c>
      <c r="E476" s="98">
        <v>0.0546</v>
      </c>
      <c r="F476" s="98">
        <v>0.019</v>
      </c>
      <c r="G476" s="98">
        <v>0.0042</v>
      </c>
      <c r="H476" s="98">
        <v>0.0089</v>
      </c>
      <c r="I476" s="98">
        <v>0.0621</v>
      </c>
      <c r="J476" s="98">
        <v>0.0305</v>
      </c>
      <c r="K476" s="98">
        <v>0.0224</v>
      </c>
      <c r="L476" s="98">
        <v>0.0026</v>
      </c>
      <c r="M476" s="98">
        <v>0.0153</v>
      </c>
      <c r="N476" s="93">
        <v>31603.0</v>
      </c>
      <c r="O476" s="93">
        <v>7157.0</v>
      </c>
      <c r="P476" s="99">
        <v>0.132</v>
      </c>
    </row>
    <row r="477">
      <c r="A477" s="93" t="s">
        <v>1664</v>
      </c>
      <c r="B477" s="98">
        <v>0.0595</v>
      </c>
      <c r="C477" s="98">
        <v>0.0731</v>
      </c>
      <c r="D477" s="98">
        <v>1.0E-4</v>
      </c>
      <c r="E477" s="98">
        <v>1.0E-4</v>
      </c>
      <c r="F477" s="98">
        <v>0.0332</v>
      </c>
      <c r="G477" s="98">
        <v>0.0058</v>
      </c>
      <c r="H477" s="98">
        <v>0.0348</v>
      </c>
      <c r="I477" s="98">
        <v>0.0733</v>
      </c>
      <c r="J477" s="98">
        <v>0.013</v>
      </c>
      <c r="K477" s="98">
        <v>0.0037</v>
      </c>
      <c r="L477" s="98">
        <v>0.024</v>
      </c>
      <c r="M477" s="98">
        <v>0.0162</v>
      </c>
      <c r="N477" s="93">
        <v>23997.0</v>
      </c>
      <c r="O477" s="93">
        <v>1356.0</v>
      </c>
      <c r="P477" s="99">
        <v>0.131</v>
      </c>
    </row>
    <row r="478">
      <c r="A478" s="93" t="s">
        <v>423</v>
      </c>
      <c r="B478" s="98">
        <v>0.0332</v>
      </c>
      <c r="C478" s="98">
        <v>0.0371</v>
      </c>
      <c r="D478" s="98">
        <v>0.0158</v>
      </c>
      <c r="E478" s="98">
        <v>0.0265</v>
      </c>
      <c r="F478" s="98">
        <v>0.0183</v>
      </c>
      <c r="G478" s="98">
        <v>0.0057</v>
      </c>
      <c r="H478" s="98">
        <v>0.024</v>
      </c>
      <c r="I478" s="98">
        <v>0.0822</v>
      </c>
      <c r="J478" s="98">
        <v>0.0244</v>
      </c>
      <c r="K478" s="98">
        <v>0.0094</v>
      </c>
      <c r="L478" s="98">
        <v>0.0061</v>
      </c>
      <c r="M478" s="98">
        <v>0.0155</v>
      </c>
      <c r="N478" s="93">
        <v>13813.0</v>
      </c>
      <c r="O478" s="93">
        <v>2791.0</v>
      </c>
      <c r="P478" s="99">
        <v>0.131</v>
      </c>
    </row>
    <row r="479">
      <c r="A479" s="93" t="s">
        <v>156</v>
      </c>
      <c r="B479" s="98">
        <v>0.0482</v>
      </c>
      <c r="C479" s="98">
        <v>0.0568</v>
      </c>
      <c r="D479" s="98">
        <v>0.0173</v>
      </c>
      <c r="E479" s="98">
        <v>0.0388</v>
      </c>
      <c r="F479" s="98">
        <v>0.029</v>
      </c>
      <c r="G479" s="98">
        <v>0.0093</v>
      </c>
      <c r="H479" s="98">
        <v>0.0137</v>
      </c>
      <c r="I479" s="98">
        <v>0.0684</v>
      </c>
      <c r="J479" s="98">
        <v>0.0323</v>
      </c>
      <c r="K479" s="98">
        <v>0.0156</v>
      </c>
      <c r="L479" s="98">
        <v>0.0069</v>
      </c>
      <c r="M479" s="98">
        <v>0.0247</v>
      </c>
      <c r="N479" s="93">
        <v>56.0</v>
      </c>
      <c r="O479" s="93">
        <v>56.0</v>
      </c>
      <c r="P479" s="99">
        <v>0.131</v>
      </c>
    </row>
    <row r="480">
      <c r="A480" s="93" t="s">
        <v>146</v>
      </c>
      <c r="B480" s="98">
        <v>0.0261</v>
      </c>
      <c r="C480" s="98">
        <v>0.0345</v>
      </c>
      <c r="D480" s="98">
        <v>0.0355</v>
      </c>
      <c r="E480" s="98">
        <v>0.0617</v>
      </c>
      <c r="F480" s="98">
        <v>0.011</v>
      </c>
      <c r="G480" s="98">
        <v>0.0037</v>
      </c>
      <c r="H480" s="98">
        <v>0.005</v>
      </c>
      <c r="I480" s="98">
        <v>0.0425</v>
      </c>
      <c r="J480" s="98">
        <v>0.0272</v>
      </c>
      <c r="K480" s="98">
        <v>0.0136</v>
      </c>
      <c r="L480" s="98">
        <v>0.0034</v>
      </c>
      <c r="M480" s="98">
        <v>0.0124</v>
      </c>
      <c r="N480" s="93">
        <v>26974.0</v>
      </c>
      <c r="O480" s="93">
        <v>4849.0</v>
      </c>
      <c r="P480" s="99">
        <v>0.13</v>
      </c>
    </row>
    <row r="481">
      <c r="A481" s="93" t="s">
        <v>63</v>
      </c>
      <c r="B481" s="98">
        <v>0.0613</v>
      </c>
      <c r="C481" s="98">
        <v>0.0557</v>
      </c>
      <c r="D481" s="98">
        <v>0.0097</v>
      </c>
      <c r="E481" s="98">
        <v>0.033</v>
      </c>
      <c r="F481" s="98">
        <v>0.0241</v>
      </c>
      <c r="G481" s="98">
        <v>0.0115</v>
      </c>
      <c r="H481" s="98">
        <v>0.021</v>
      </c>
      <c r="I481" s="98">
        <v>0.0656</v>
      </c>
      <c r="J481" s="98">
        <v>0.0379</v>
      </c>
      <c r="K481" s="98">
        <v>0.0178</v>
      </c>
      <c r="L481" s="98">
        <v>0.0092</v>
      </c>
      <c r="M481" s="98">
        <v>0.0266</v>
      </c>
      <c r="N481" s="93">
        <v>772.0</v>
      </c>
      <c r="O481" s="93">
        <v>772.0</v>
      </c>
      <c r="P481" s="99">
        <v>0.13</v>
      </c>
    </row>
    <row r="482">
      <c r="A482" s="93" t="s">
        <v>247</v>
      </c>
      <c r="B482" s="98">
        <v>0.0338</v>
      </c>
      <c r="C482" s="98">
        <v>0.0353</v>
      </c>
      <c r="D482" s="98">
        <v>0.0172</v>
      </c>
      <c r="E482" s="98">
        <v>0.0435</v>
      </c>
      <c r="F482" s="98">
        <v>0.0128</v>
      </c>
      <c r="G482" s="98">
        <v>0.0036</v>
      </c>
      <c r="H482" s="98">
        <v>0.0097</v>
      </c>
      <c r="I482" s="98">
        <v>0.064</v>
      </c>
      <c r="J482" s="98">
        <v>0.0152</v>
      </c>
      <c r="K482" s="98">
        <v>0.0148</v>
      </c>
      <c r="L482" s="98">
        <v>0.0107</v>
      </c>
      <c r="M482" s="98">
        <v>0.0132</v>
      </c>
      <c r="N482" s="93">
        <v>18919.0</v>
      </c>
      <c r="O482" s="93">
        <v>1959.0</v>
      </c>
      <c r="P482" s="99">
        <v>0.13</v>
      </c>
    </row>
    <row r="483">
      <c r="A483" s="93" t="s">
        <v>194</v>
      </c>
      <c r="B483" s="98">
        <v>0.0642</v>
      </c>
      <c r="C483" s="98">
        <v>0.0683</v>
      </c>
      <c r="D483" s="98">
        <v>0.0016</v>
      </c>
      <c r="E483" s="98">
        <v>0.0032</v>
      </c>
      <c r="F483" s="98">
        <v>0.0333</v>
      </c>
      <c r="G483" s="98">
        <v>0.0158</v>
      </c>
      <c r="H483" s="98">
        <v>0.0495</v>
      </c>
      <c r="I483" s="98">
        <v>0.0871</v>
      </c>
      <c r="J483" s="98">
        <v>0.0137</v>
      </c>
      <c r="K483" s="98">
        <v>0.0123</v>
      </c>
      <c r="L483" s="98">
        <v>0.0164</v>
      </c>
      <c r="M483" s="98">
        <v>0.0238</v>
      </c>
      <c r="N483" s="93">
        <v>196.0</v>
      </c>
      <c r="O483" s="93">
        <v>196.0</v>
      </c>
      <c r="P483" s="99">
        <v>0.129</v>
      </c>
    </row>
    <row r="484">
      <c r="A484" s="93" t="s">
        <v>42</v>
      </c>
      <c r="B484" s="98">
        <v>0.0261</v>
      </c>
      <c r="C484" s="98">
        <v>0.0353</v>
      </c>
      <c r="D484" s="98">
        <v>0.0312</v>
      </c>
      <c r="E484" s="98">
        <v>0.0426</v>
      </c>
      <c r="F484" s="98">
        <v>0.0128</v>
      </c>
      <c r="G484" s="98">
        <v>0.0032</v>
      </c>
      <c r="H484" s="98">
        <v>0.0075</v>
      </c>
      <c r="I484" s="98">
        <v>0.0605</v>
      </c>
      <c r="J484" s="98">
        <v>0.019</v>
      </c>
      <c r="K484" s="98">
        <v>0.0093</v>
      </c>
      <c r="L484" s="98">
        <v>0.0037</v>
      </c>
      <c r="M484" s="98">
        <v>0.0137</v>
      </c>
      <c r="N484" s="93">
        <v>8977.0</v>
      </c>
      <c r="O484" s="93">
        <v>2453.0</v>
      </c>
      <c r="P484" s="99">
        <v>0.129</v>
      </c>
    </row>
    <row r="485">
      <c r="A485" s="93" t="s">
        <v>275</v>
      </c>
      <c r="B485" s="98">
        <v>0.0517</v>
      </c>
      <c r="C485" s="98">
        <v>0.0572</v>
      </c>
      <c r="D485" s="98">
        <v>0.0135</v>
      </c>
      <c r="E485" s="98">
        <v>0.0276</v>
      </c>
      <c r="F485" s="98">
        <v>0.0275</v>
      </c>
      <c r="G485" s="98">
        <v>0.0056</v>
      </c>
      <c r="H485" s="98">
        <v>0.017</v>
      </c>
      <c r="I485" s="98">
        <v>0.0649</v>
      </c>
      <c r="J485" s="98">
        <v>0.0259</v>
      </c>
      <c r="K485" s="98">
        <v>0.0115</v>
      </c>
      <c r="L485" s="98">
        <v>0.0038</v>
      </c>
      <c r="M485" s="98">
        <v>0.0143</v>
      </c>
      <c r="N485" s="93">
        <v>27321.0</v>
      </c>
      <c r="O485" s="93">
        <v>3343.0</v>
      </c>
      <c r="P485" s="99">
        <v>0.127</v>
      </c>
    </row>
    <row r="486">
      <c r="A486" s="93" t="s">
        <v>122</v>
      </c>
      <c r="B486" s="98">
        <v>0.0413</v>
      </c>
      <c r="C486" s="98">
        <v>0.0556</v>
      </c>
      <c r="D486" s="98">
        <v>0.0202</v>
      </c>
      <c r="E486" s="98">
        <v>0.0295</v>
      </c>
      <c r="F486" s="98">
        <v>0.0298</v>
      </c>
      <c r="G486" s="98">
        <v>0.0102</v>
      </c>
      <c r="H486" s="98">
        <v>0.017</v>
      </c>
      <c r="I486" s="98">
        <v>0.0474</v>
      </c>
      <c r="J486" s="98">
        <v>0.0359</v>
      </c>
      <c r="K486" s="98">
        <v>0.0178</v>
      </c>
      <c r="L486" s="98">
        <v>0.0031</v>
      </c>
      <c r="M486" s="98">
        <v>0.0238</v>
      </c>
      <c r="N486" s="93">
        <v>752.0</v>
      </c>
      <c r="O486" s="93">
        <v>752.0</v>
      </c>
      <c r="P486" s="99">
        <v>0.127</v>
      </c>
    </row>
    <row r="487">
      <c r="A487" s="93" t="s">
        <v>1665</v>
      </c>
      <c r="B487" s="98">
        <v>0.0656</v>
      </c>
      <c r="C487" s="98">
        <v>0.0632</v>
      </c>
      <c r="D487" s="98">
        <v>9.0E-4</v>
      </c>
      <c r="E487" s="98">
        <v>0.0021</v>
      </c>
      <c r="F487" s="98">
        <v>0.0284</v>
      </c>
      <c r="G487" s="98">
        <v>0.0173</v>
      </c>
      <c r="H487" s="98">
        <v>0.0437</v>
      </c>
      <c r="I487" s="98">
        <v>0.0871</v>
      </c>
      <c r="J487" s="98">
        <v>0.0216</v>
      </c>
      <c r="K487" s="98">
        <v>0.0101</v>
      </c>
      <c r="L487" s="98">
        <v>0.0268</v>
      </c>
      <c r="M487" s="98">
        <v>0.0257</v>
      </c>
      <c r="N487" s="93">
        <v>51.0</v>
      </c>
      <c r="O487" s="93">
        <v>51.0</v>
      </c>
      <c r="P487" s="99">
        <v>0.127</v>
      </c>
    </row>
    <row r="488">
      <c r="A488" s="93" t="s">
        <v>463</v>
      </c>
      <c r="B488" s="98">
        <v>0.0632</v>
      </c>
      <c r="C488" s="98">
        <v>0.0512</v>
      </c>
      <c r="D488" s="98">
        <v>7.0E-4</v>
      </c>
      <c r="E488" s="98">
        <v>0.0012</v>
      </c>
      <c r="F488" s="98">
        <v>0.0299</v>
      </c>
      <c r="G488" s="98">
        <v>0.0164</v>
      </c>
      <c r="H488" s="98">
        <v>0.0575</v>
      </c>
      <c r="I488" s="98">
        <v>0.0955</v>
      </c>
      <c r="J488" s="98">
        <v>0.0218</v>
      </c>
      <c r="K488" s="98">
        <v>0.013</v>
      </c>
      <c r="L488" s="98">
        <v>0.0122</v>
      </c>
      <c r="M488" s="98">
        <v>0.0248</v>
      </c>
      <c r="N488" s="93">
        <v>3064.0</v>
      </c>
      <c r="O488" s="93">
        <v>2446.0</v>
      </c>
      <c r="P488" s="99">
        <v>0.126</v>
      </c>
    </row>
    <row r="489">
      <c r="A489" s="93" t="s">
        <v>161</v>
      </c>
      <c r="B489" s="98">
        <v>0.0463</v>
      </c>
      <c r="C489" s="98">
        <v>0.0428</v>
      </c>
      <c r="D489" s="98">
        <v>0.0155</v>
      </c>
      <c r="E489" s="98">
        <v>0.0273</v>
      </c>
      <c r="F489" s="98">
        <v>0.0277</v>
      </c>
      <c r="G489" s="98">
        <v>0.0096</v>
      </c>
      <c r="H489" s="98">
        <v>0.012</v>
      </c>
      <c r="I489" s="98">
        <v>0.0743</v>
      </c>
      <c r="J489" s="98">
        <v>0.0239</v>
      </c>
      <c r="K489" s="98">
        <v>0.011</v>
      </c>
      <c r="L489" s="98">
        <v>0.0027</v>
      </c>
      <c r="M489" s="98">
        <v>0.0221</v>
      </c>
      <c r="N489" s="93">
        <v>14057.0</v>
      </c>
      <c r="O489" s="93">
        <v>1373.0</v>
      </c>
      <c r="P489" s="99">
        <v>0.126</v>
      </c>
    </row>
    <row r="490">
      <c r="A490" s="93" t="s">
        <v>372</v>
      </c>
      <c r="B490" s="98">
        <v>0.0498</v>
      </c>
      <c r="C490" s="98">
        <v>0.0583</v>
      </c>
      <c r="D490" s="98">
        <v>0.0027</v>
      </c>
      <c r="E490" s="98">
        <v>0.0067</v>
      </c>
      <c r="F490" s="98">
        <v>0.0253</v>
      </c>
      <c r="G490" s="98">
        <v>0.0121</v>
      </c>
      <c r="H490" s="98">
        <v>0.0486</v>
      </c>
      <c r="I490" s="98">
        <v>0.098</v>
      </c>
      <c r="J490" s="98">
        <v>0.0135</v>
      </c>
      <c r="K490" s="98">
        <v>0.0122</v>
      </c>
      <c r="L490" s="98">
        <v>0.0116</v>
      </c>
      <c r="M490" s="98">
        <v>0.0257</v>
      </c>
      <c r="N490" s="93">
        <v>5594.0</v>
      </c>
      <c r="O490" s="93">
        <v>2825.0</v>
      </c>
      <c r="P490" s="99">
        <v>0.126</v>
      </c>
    </row>
    <row r="491">
      <c r="A491" s="93" t="s">
        <v>519</v>
      </c>
      <c r="B491" s="98">
        <v>0.0281</v>
      </c>
      <c r="C491" s="98">
        <v>0.0331</v>
      </c>
      <c r="D491" s="98">
        <v>0.022</v>
      </c>
      <c r="E491" s="98">
        <v>0.0403</v>
      </c>
      <c r="F491" s="98">
        <v>0.0163</v>
      </c>
      <c r="G491" s="98">
        <v>0.0053</v>
      </c>
      <c r="H491" s="98">
        <v>0.0106</v>
      </c>
      <c r="I491" s="98">
        <v>0.0509</v>
      </c>
      <c r="J491" s="98">
        <v>0.0281</v>
      </c>
      <c r="K491" s="98">
        <v>0.0152</v>
      </c>
      <c r="L491" s="98">
        <v>0.0035</v>
      </c>
      <c r="M491" s="98">
        <v>0.0159</v>
      </c>
      <c r="N491" s="93">
        <v>3345.0</v>
      </c>
      <c r="O491" s="93">
        <v>1038.0</v>
      </c>
      <c r="P491" s="99">
        <v>0.126</v>
      </c>
    </row>
    <row r="492">
      <c r="A492" s="93" t="s">
        <v>190</v>
      </c>
      <c r="B492" s="98">
        <v>0.0636</v>
      </c>
      <c r="C492" s="98">
        <v>0.0614</v>
      </c>
      <c r="D492" s="98">
        <v>8.0E-4</v>
      </c>
      <c r="E492" s="98">
        <v>0.0018</v>
      </c>
      <c r="F492" s="98">
        <v>0.0299</v>
      </c>
      <c r="G492" s="98">
        <v>0.0141</v>
      </c>
      <c r="H492" s="98">
        <v>0.0363</v>
      </c>
      <c r="I492" s="98">
        <v>0.0821</v>
      </c>
      <c r="J492" s="98">
        <v>0.0252</v>
      </c>
      <c r="K492" s="98">
        <v>0.0127</v>
      </c>
      <c r="L492" s="98">
        <v>0.0189</v>
      </c>
      <c r="M492" s="98">
        <v>0.0259</v>
      </c>
      <c r="N492" s="93">
        <v>108.0</v>
      </c>
      <c r="O492" s="93">
        <v>108.0</v>
      </c>
      <c r="P492" s="99">
        <v>0.125</v>
      </c>
    </row>
    <row r="493">
      <c r="A493" s="93" t="s">
        <v>280</v>
      </c>
      <c r="B493" s="98">
        <v>0.0376</v>
      </c>
      <c r="C493" s="98">
        <v>0.0357</v>
      </c>
      <c r="D493" s="98">
        <v>0.02</v>
      </c>
      <c r="E493" s="98">
        <v>0.0302</v>
      </c>
      <c r="F493" s="98">
        <v>0.0303</v>
      </c>
      <c r="G493" s="98">
        <v>0.0082</v>
      </c>
      <c r="H493" s="98">
        <v>0.0249</v>
      </c>
      <c r="I493" s="98">
        <v>0.0596</v>
      </c>
      <c r="J493" s="98">
        <v>0.0257</v>
      </c>
      <c r="K493" s="98">
        <v>0.0147</v>
      </c>
      <c r="L493" s="98">
        <v>0.0063</v>
      </c>
      <c r="M493" s="98">
        <v>0.0208</v>
      </c>
      <c r="N493" s="93">
        <v>6331.0</v>
      </c>
      <c r="O493" s="93">
        <v>3725.0</v>
      </c>
      <c r="P493" s="99">
        <v>0.125</v>
      </c>
    </row>
    <row r="494">
      <c r="A494" s="93" t="s">
        <v>222</v>
      </c>
      <c r="B494" s="98">
        <v>0.0539</v>
      </c>
      <c r="C494" s="98">
        <v>0.0311</v>
      </c>
      <c r="D494" s="98">
        <v>1.0E-4</v>
      </c>
      <c r="E494" s="98">
        <v>1.0E-4</v>
      </c>
      <c r="F494" s="98">
        <v>0.0303</v>
      </c>
      <c r="G494" s="98">
        <v>0.0118</v>
      </c>
      <c r="H494" s="98">
        <v>0.0526</v>
      </c>
      <c r="I494" s="98">
        <v>0.1212</v>
      </c>
      <c r="J494" s="98">
        <v>0.0108</v>
      </c>
      <c r="K494" s="98">
        <v>0.0073</v>
      </c>
      <c r="L494" s="98">
        <v>0.0092</v>
      </c>
      <c r="M494" s="98">
        <v>0.0195</v>
      </c>
      <c r="N494" s="93">
        <v>23239.0</v>
      </c>
      <c r="O494" s="93">
        <v>3190.0</v>
      </c>
      <c r="P494" s="99">
        <v>0.125</v>
      </c>
    </row>
    <row r="495">
      <c r="A495" s="93" t="s">
        <v>229</v>
      </c>
      <c r="B495" s="98">
        <v>0.0435</v>
      </c>
      <c r="C495" s="98">
        <v>0.0427</v>
      </c>
      <c r="D495" s="98">
        <v>0.0168</v>
      </c>
      <c r="E495" s="98">
        <v>0.0251</v>
      </c>
      <c r="F495" s="98">
        <v>0.0226</v>
      </c>
      <c r="G495" s="98">
        <v>0.0084</v>
      </c>
      <c r="H495" s="98">
        <v>0.0194</v>
      </c>
      <c r="I495" s="98">
        <v>0.0656</v>
      </c>
      <c r="J495" s="98">
        <v>0.0197</v>
      </c>
      <c r="K495" s="98">
        <v>0.0161</v>
      </c>
      <c r="L495" s="98">
        <v>0.0076</v>
      </c>
      <c r="M495" s="98">
        <v>0.0176</v>
      </c>
      <c r="N495" s="93">
        <v>4426.0</v>
      </c>
      <c r="O495" s="93">
        <v>2887.0</v>
      </c>
      <c r="P495" s="99">
        <v>0.125</v>
      </c>
    </row>
    <row r="496">
      <c r="A496" s="93" t="s">
        <v>229</v>
      </c>
      <c r="B496" s="98">
        <v>0.0435</v>
      </c>
      <c r="C496" s="98">
        <v>0.0427</v>
      </c>
      <c r="D496" s="98">
        <v>0.0168</v>
      </c>
      <c r="E496" s="98">
        <v>0.0251</v>
      </c>
      <c r="F496" s="98">
        <v>0.0226</v>
      </c>
      <c r="G496" s="98">
        <v>0.0084</v>
      </c>
      <c r="H496" s="98">
        <v>0.0194</v>
      </c>
      <c r="I496" s="98">
        <v>0.0656</v>
      </c>
      <c r="J496" s="98">
        <v>0.0197</v>
      </c>
      <c r="K496" s="98">
        <v>0.0161</v>
      </c>
      <c r="L496" s="98">
        <v>0.0076</v>
      </c>
      <c r="M496" s="98">
        <v>0.0176</v>
      </c>
      <c r="N496" s="93">
        <v>4426.0</v>
      </c>
      <c r="O496" s="93">
        <v>2887.0</v>
      </c>
      <c r="P496" s="99">
        <v>0.125</v>
      </c>
    </row>
    <row r="497">
      <c r="A497" s="93" t="s">
        <v>1666</v>
      </c>
      <c r="B497" s="98">
        <v>0.0366</v>
      </c>
      <c r="C497" s="98">
        <v>0.0346</v>
      </c>
      <c r="D497" s="98">
        <v>3.0E-4</v>
      </c>
      <c r="E497" s="98">
        <v>6.0E-4</v>
      </c>
      <c r="F497" s="98">
        <v>0.0184</v>
      </c>
      <c r="G497" s="98">
        <v>0.009</v>
      </c>
      <c r="H497" s="98">
        <v>0.0262</v>
      </c>
      <c r="I497" s="98">
        <v>0.0529</v>
      </c>
      <c r="J497" s="98">
        <v>0.008</v>
      </c>
      <c r="K497" s="98">
        <v>0.0074</v>
      </c>
      <c r="L497" s="98">
        <v>0.0228</v>
      </c>
      <c r="M497" s="98">
        <v>0.0164</v>
      </c>
      <c r="N497" s="93">
        <v>5882.0</v>
      </c>
      <c r="O497" s="93">
        <v>273.0</v>
      </c>
      <c r="P497" s="99">
        <v>0.124</v>
      </c>
    </row>
    <row r="498">
      <c r="A498" s="93" t="s">
        <v>1667</v>
      </c>
      <c r="B498" s="98">
        <v>0.0506</v>
      </c>
      <c r="C498" s="98">
        <v>0.0562</v>
      </c>
      <c r="D498" s="98">
        <v>7.0E-4</v>
      </c>
      <c r="E498" s="98">
        <v>0.0015</v>
      </c>
      <c r="F498" s="98">
        <v>0.0145</v>
      </c>
      <c r="G498" s="98">
        <v>0.006</v>
      </c>
      <c r="H498" s="98">
        <v>0.0455</v>
      </c>
      <c r="I498" s="98">
        <v>0.0755</v>
      </c>
      <c r="J498" s="98">
        <v>0.0218</v>
      </c>
      <c r="K498" s="98">
        <v>0.0078</v>
      </c>
      <c r="L498" s="98">
        <v>0.0097</v>
      </c>
      <c r="M498" s="98">
        <v>0.0153</v>
      </c>
      <c r="N498" s="93">
        <v>13904.0</v>
      </c>
      <c r="O498" s="93">
        <v>1744.0</v>
      </c>
      <c r="P498" s="99">
        <v>0.124</v>
      </c>
    </row>
    <row r="499">
      <c r="A499" s="93" t="s">
        <v>250</v>
      </c>
      <c r="B499" s="98">
        <v>0.026</v>
      </c>
      <c r="C499" s="98">
        <v>0.0236</v>
      </c>
      <c r="D499" s="98">
        <v>0.0186</v>
      </c>
      <c r="E499" s="98">
        <v>0.0308</v>
      </c>
      <c r="F499" s="98">
        <v>0.0143</v>
      </c>
      <c r="G499" s="98">
        <v>0.0049</v>
      </c>
      <c r="H499" s="98">
        <v>0.0071</v>
      </c>
      <c r="I499" s="98">
        <v>0.0507</v>
      </c>
      <c r="J499" s="98">
        <v>0.0323</v>
      </c>
      <c r="K499" s="98">
        <v>0.013</v>
      </c>
      <c r="L499" s="98">
        <v>0.0035</v>
      </c>
      <c r="M499" s="98">
        <v>0.0169</v>
      </c>
      <c r="N499" s="93">
        <v>22125.0</v>
      </c>
      <c r="O499" s="93">
        <v>2874.0</v>
      </c>
      <c r="P499" s="99">
        <v>0.124</v>
      </c>
    </row>
    <row r="500">
      <c r="A500" s="93" t="s">
        <v>547</v>
      </c>
      <c r="B500" s="98">
        <v>0.0262</v>
      </c>
      <c r="C500" s="98">
        <v>0.0353</v>
      </c>
      <c r="D500" s="98">
        <v>0.0168</v>
      </c>
      <c r="E500" s="98">
        <v>0.0298</v>
      </c>
      <c r="F500" s="98">
        <v>0.0248</v>
      </c>
      <c r="G500" s="98">
        <v>0.0049</v>
      </c>
      <c r="H500" s="98">
        <v>0.0123</v>
      </c>
      <c r="I500" s="98">
        <v>0.0551</v>
      </c>
      <c r="J500" s="98">
        <v>0.0309</v>
      </c>
      <c r="K500" s="98">
        <v>0.0135</v>
      </c>
      <c r="L500" s="98">
        <v>0.0063</v>
      </c>
      <c r="M500" s="98">
        <v>0.0186</v>
      </c>
      <c r="N500" s="93">
        <v>11833.0</v>
      </c>
      <c r="O500" s="93">
        <v>4782.0</v>
      </c>
      <c r="P500" s="99">
        <v>0.123</v>
      </c>
    </row>
    <row r="501">
      <c r="A501" s="93" t="s">
        <v>98</v>
      </c>
      <c r="B501" s="98">
        <v>0.0501</v>
      </c>
      <c r="C501" s="98">
        <v>0.0617</v>
      </c>
      <c r="D501" s="98">
        <v>0.0206</v>
      </c>
      <c r="E501" s="98">
        <v>0.0419</v>
      </c>
      <c r="F501" s="98">
        <v>0.0376</v>
      </c>
      <c r="G501" s="98">
        <v>0.0126</v>
      </c>
      <c r="H501" s="98">
        <v>0.0125</v>
      </c>
      <c r="I501" s="98">
        <v>0.0527</v>
      </c>
      <c r="J501" s="98">
        <v>0.0371</v>
      </c>
      <c r="K501" s="98">
        <v>0.0166</v>
      </c>
      <c r="L501" s="98">
        <v>0.0061</v>
      </c>
      <c r="M501" s="98">
        <v>0.028</v>
      </c>
      <c r="N501" s="93">
        <v>33.0</v>
      </c>
      <c r="O501" s="93">
        <v>33.0</v>
      </c>
      <c r="P501" s="99">
        <v>0.123</v>
      </c>
    </row>
    <row r="502">
      <c r="A502" s="93" t="s">
        <v>1668</v>
      </c>
      <c r="B502" s="98">
        <v>0.0133</v>
      </c>
      <c r="C502" s="98">
        <v>0.0177</v>
      </c>
      <c r="D502" s="98">
        <v>0.0145</v>
      </c>
      <c r="E502" s="98">
        <v>0.0209</v>
      </c>
      <c r="F502" s="98">
        <v>0.0107</v>
      </c>
      <c r="G502" s="98">
        <v>0.0029</v>
      </c>
      <c r="H502" s="98">
        <v>0.0038</v>
      </c>
      <c r="I502" s="98">
        <v>0.05</v>
      </c>
      <c r="J502" s="98">
        <v>0.0285</v>
      </c>
      <c r="K502" s="98">
        <v>0.0082</v>
      </c>
      <c r="L502" s="98">
        <v>0.0015</v>
      </c>
      <c r="M502" s="98">
        <v>0.0147</v>
      </c>
      <c r="N502" s="93">
        <v>10121.0</v>
      </c>
      <c r="O502" s="93">
        <v>311.0</v>
      </c>
      <c r="P502" s="99">
        <v>0.123</v>
      </c>
    </row>
    <row r="503">
      <c r="A503" s="93" t="s">
        <v>67</v>
      </c>
      <c r="B503" s="98">
        <v>0.053</v>
      </c>
      <c r="C503" s="98">
        <v>0.0704</v>
      </c>
      <c r="D503" s="98">
        <v>0.0206</v>
      </c>
      <c r="E503" s="98">
        <v>0.0345</v>
      </c>
      <c r="F503" s="98">
        <v>0.0387</v>
      </c>
      <c r="G503" s="98">
        <v>0.0092</v>
      </c>
      <c r="H503" s="98">
        <v>0.0083</v>
      </c>
      <c r="I503" s="98">
        <v>0.0411</v>
      </c>
      <c r="J503" s="98">
        <v>0.0871</v>
      </c>
      <c r="K503" s="98">
        <v>0.019</v>
      </c>
      <c r="L503" s="98">
        <v>0.0033</v>
      </c>
      <c r="M503" s="98">
        <v>0.0387</v>
      </c>
      <c r="N503" s="93">
        <v>39.0</v>
      </c>
      <c r="O503" s="93">
        <v>39.0</v>
      </c>
      <c r="P503" s="99">
        <v>0.122</v>
      </c>
    </row>
    <row r="504">
      <c r="A504" s="93" t="s">
        <v>320</v>
      </c>
      <c r="B504" s="98">
        <v>0.0453</v>
      </c>
      <c r="C504" s="98">
        <v>0.0628</v>
      </c>
      <c r="D504" s="98">
        <v>0.0133</v>
      </c>
      <c r="E504" s="98">
        <v>0.0191</v>
      </c>
      <c r="F504" s="98">
        <v>0.0287</v>
      </c>
      <c r="G504" s="98">
        <v>0.006</v>
      </c>
      <c r="H504" s="98">
        <v>0.0155</v>
      </c>
      <c r="I504" s="98">
        <v>0.0506</v>
      </c>
      <c r="J504" s="98">
        <v>0.0177</v>
      </c>
      <c r="K504" s="98">
        <v>0.0088</v>
      </c>
      <c r="L504" s="98">
        <v>0.0029</v>
      </c>
      <c r="M504" s="98">
        <v>0.0184</v>
      </c>
      <c r="N504" s="93">
        <v>9806.0</v>
      </c>
      <c r="O504" s="93">
        <v>2116.0</v>
      </c>
      <c r="P504" s="99">
        <v>0.122</v>
      </c>
    </row>
    <row r="505">
      <c r="A505" s="93" t="s">
        <v>180</v>
      </c>
      <c r="B505" s="98">
        <v>0.0403</v>
      </c>
      <c r="C505" s="98">
        <v>0.0394</v>
      </c>
      <c r="D505" s="98">
        <v>0.0098</v>
      </c>
      <c r="E505" s="98">
        <v>0.0193</v>
      </c>
      <c r="F505" s="98">
        <v>0.0189</v>
      </c>
      <c r="G505" s="98">
        <v>0.0091</v>
      </c>
      <c r="H505" s="98">
        <v>0.0149</v>
      </c>
      <c r="I505" s="98">
        <v>0.0467</v>
      </c>
      <c r="J505" s="98">
        <v>0.0135</v>
      </c>
      <c r="K505" s="98">
        <v>0.0169</v>
      </c>
      <c r="L505" s="98">
        <v>0.0081</v>
      </c>
      <c r="M505" s="98">
        <v>0.0155</v>
      </c>
      <c r="N505" s="93">
        <v>17714.0</v>
      </c>
      <c r="O505" s="93">
        <v>4543.0</v>
      </c>
      <c r="P505" s="99">
        <v>0.122</v>
      </c>
    </row>
    <row r="506">
      <c r="A506" s="93" t="s">
        <v>321</v>
      </c>
      <c r="B506" s="98">
        <v>0.0569</v>
      </c>
      <c r="C506" s="98">
        <v>0.0677</v>
      </c>
      <c r="D506" s="98">
        <v>0.0202</v>
      </c>
      <c r="E506" s="98">
        <v>0.0484</v>
      </c>
      <c r="F506" s="98">
        <v>0.0364</v>
      </c>
      <c r="G506" s="98">
        <v>0.0097</v>
      </c>
      <c r="H506" s="98">
        <v>0.0148</v>
      </c>
      <c r="I506" s="98">
        <v>0.0594</v>
      </c>
      <c r="J506" s="98">
        <v>0.046</v>
      </c>
      <c r="K506" s="98">
        <v>0.0166</v>
      </c>
      <c r="L506" s="98">
        <v>0.0045</v>
      </c>
      <c r="M506" s="98">
        <v>0.0292</v>
      </c>
      <c r="N506" s="93">
        <v>77.0</v>
      </c>
      <c r="O506" s="93">
        <v>77.0</v>
      </c>
      <c r="P506" s="99">
        <v>0.122</v>
      </c>
    </row>
    <row r="507">
      <c r="A507" s="93" t="s">
        <v>150</v>
      </c>
      <c r="B507" s="98">
        <v>0.0395</v>
      </c>
      <c r="C507" s="98">
        <v>0.04</v>
      </c>
      <c r="D507" s="98">
        <v>0.0221</v>
      </c>
      <c r="E507" s="98">
        <v>0.0419</v>
      </c>
      <c r="F507" s="98">
        <v>0.0203</v>
      </c>
      <c r="G507" s="98">
        <v>0.0061</v>
      </c>
      <c r="H507" s="98">
        <v>0.0147</v>
      </c>
      <c r="I507" s="98">
        <v>0.0436</v>
      </c>
      <c r="J507" s="98">
        <v>0.0412</v>
      </c>
      <c r="K507" s="98">
        <v>0.0194</v>
      </c>
      <c r="L507" s="98">
        <v>0.0084</v>
      </c>
      <c r="M507" s="98">
        <v>0.0221</v>
      </c>
      <c r="N507" s="93">
        <v>2824.0</v>
      </c>
      <c r="O507" s="93">
        <v>2824.0</v>
      </c>
      <c r="P507" s="99">
        <v>0.122</v>
      </c>
    </row>
    <row r="508">
      <c r="A508" s="93" t="s">
        <v>144</v>
      </c>
      <c r="B508" s="98">
        <v>0.034</v>
      </c>
      <c r="C508" s="98">
        <v>0.0244</v>
      </c>
      <c r="D508" s="98">
        <v>0.0117</v>
      </c>
      <c r="E508" s="98">
        <v>0.0248</v>
      </c>
      <c r="F508" s="98">
        <v>0.0157</v>
      </c>
      <c r="G508" s="98">
        <v>0.0088</v>
      </c>
      <c r="H508" s="98">
        <v>0.0101</v>
      </c>
      <c r="I508" s="98">
        <v>0.0553</v>
      </c>
      <c r="J508" s="98">
        <v>0.058</v>
      </c>
      <c r="K508" s="98">
        <v>0.0146</v>
      </c>
      <c r="L508" s="98">
        <v>0.0052</v>
      </c>
      <c r="M508" s="98">
        <v>0.0144</v>
      </c>
      <c r="N508" s="93">
        <v>31360.0</v>
      </c>
      <c r="O508" s="93">
        <v>6585.0</v>
      </c>
      <c r="P508" s="99">
        <v>0.121</v>
      </c>
    </row>
    <row r="509">
      <c r="A509" s="93" t="s">
        <v>540</v>
      </c>
      <c r="B509" s="98">
        <v>0.0731</v>
      </c>
      <c r="C509" s="98">
        <v>0.0828</v>
      </c>
      <c r="D509" s="98">
        <v>0.0109</v>
      </c>
      <c r="E509" s="98">
        <v>0.0279</v>
      </c>
      <c r="F509" s="98">
        <v>0.0225</v>
      </c>
      <c r="G509" s="98">
        <v>0.018</v>
      </c>
      <c r="H509" s="98">
        <v>0.0189</v>
      </c>
      <c r="I509" s="98">
        <v>0.0825</v>
      </c>
      <c r="J509" s="98">
        <v>0.0436</v>
      </c>
      <c r="K509" s="98">
        <v>0.0099</v>
      </c>
      <c r="L509" s="98">
        <v>0.0127</v>
      </c>
      <c r="M509" s="98">
        <v>0.0297</v>
      </c>
      <c r="N509" s="93">
        <v>22752.0</v>
      </c>
      <c r="O509" s="93">
        <v>25.0</v>
      </c>
      <c r="P509" s="99">
        <v>0.121</v>
      </c>
    </row>
    <row r="510">
      <c r="A510" s="93" t="s">
        <v>246</v>
      </c>
      <c r="B510" s="98">
        <v>0.0565</v>
      </c>
      <c r="C510" s="98">
        <v>0.048</v>
      </c>
      <c r="D510" s="98">
        <v>0.0074</v>
      </c>
      <c r="E510" s="98">
        <v>0.0149</v>
      </c>
      <c r="F510" s="98">
        <v>0.0289</v>
      </c>
      <c r="G510" s="98">
        <v>0.0108</v>
      </c>
      <c r="H510" s="98">
        <v>0.0306</v>
      </c>
      <c r="I510" s="98">
        <v>0.0428</v>
      </c>
      <c r="J510" s="98">
        <v>0.0188</v>
      </c>
      <c r="K510" s="98">
        <v>0.0147</v>
      </c>
      <c r="L510" s="98">
        <v>0.014</v>
      </c>
      <c r="M510" s="98">
        <v>0.0192</v>
      </c>
      <c r="N510" s="93">
        <v>1208.0</v>
      </c>
      <c r="O510" s="93">
        <v>1208.0</v>
      </c>
      <c r="P510" s="99">
        <v>0.121</v>
      </c>
    </row>
    <row r="511">
      <c r="A511" s="93" t="s">
        <v>338</v>
      </c>
      <c r="B511" s="98">
        <v>0.0275</v>
      </c>
      <c r="C511" s="98">
        <v>0.0268</v>
      </c>
      <c r="D511" s="98">
        <v>0.0206</v>
      </c>
      <c r="E511" s="98">
        <v>0.0405</v>
      </c>
      <c r="F511" s="98">
        <v>0.0132</v>
      </c>
      <c r="G511" s="98">
        <v>0.0038</v>
      </c>
      <c r="H511" s="98">
        <v>0.0178</v>
      </c>
      <c r="I511" s="98">
        <v>0.0657</v>
      </c>
      <c r="J511" s="98">
        <v>0.0236</v>
      </c>
      <c r="K511" s="98">
        <v>0.0093</v>
      </c>
      <c r="L511" s="98">
        <v>0.0057</v>
      </c>
      <c r="M511" s="98">
        <v>0.0127</v>
      </c>
      <c r="N511" s="93">
        <v>22540.0</v>
      </c>
      <c r="O511" s="93">
        <v>4391.0</v>
      </c>
      <c r="P511" s="99">
        <v>0.121</v>
      </c>
    </row>
    <row r="512">
      <c r="A512" s="93" t="s">
        <v>313</v>
      </c>
      <c r="B512" s="98">
        <v>0.0544</v>
      </c>
      <c r="C512" s="98">
        <v>0.0648</v>
      </c>
      <c r="D512" s="98">
        <v>0.0054</v>
      </c>
      <c r="E512" s="98">
        <v>0.0191</v>
      </c>
      <c r="F512" s="98">
        <v>0.0319</v>
      </c>
      <c r="G512" s="98">
        <v>0.0028</v>
      </c>
      <c r="H512" s="98">
        <v>0.0018</v>
      </c>
      <c r="I512" s="98">
        <v>0.0434</v>
      </c>
      <c r="J512" s="98">
        <v>0.087</v>
      </c>
      <c r="K512" s="98">
        <v>0.0097</v>
      </c>
      <c r="L512" s="98">
        <v>0.0014</v>
      </c>
      <c r="M512" s="98">
        <v>0.0296</v>
      </c>
      <c r="N512" s="93">
        <v>19476.0</v>
      </c>
      <c r="O512" s="93">
        <v>434.0</v>
      </c>
      <c r="P512" s="99">
        <v>0.12</v>
      </c>
    </row>
    <row r="513">
      <c r="A513" s="93" t="s">
        <v>484</v>
      </c>
      <c r="B513" s="98">
        <v>0.0546</v>
      </c>
      <c r="C513" s="98">
        <v>0.0392</v>
      </c>
      <c r="D513" s="98">
        <v>7.0E-4</v>
      </c>
      <c r="E513" s="98">
        <v>8.0E-4</v>
      </c>
      <c r="F513" s="98">
        <v>0.0248</v>
      </c>
      <c r="G513" s="98">
        <v>0.017</v>
      </c>
      <c r="H513" s="98">
        <v>0.0552</v>
      </c>
      <c r="I513" s="98">
        <v>0.1123</v>
      </c>
      <c r="J513" s="98">
        <v>0.0111</v>
      </c>
      <c r="K513" s="98">
        <v>0.0139</v>
      </c>
      <c r="L513" s="98">
        <v>0.0368</v>
      </c>
      <c r="M513" s="98">
        <v>0.0258</v>
      </c>
      <c r="N513" s="93">
        <v>2751.0</v>
      </c>
      <c r="O513" s="93">
        <v>1841.0</v>
      </c>
      <c r="P513" s="99">
        <v>0.12</v>
      </c>
    </row>
    <row r="514">
      <c r="A514" s="93" t="s">
        <v>448</v>
      </c>
      <c r="B514" s="98">
        <v>0.044</v>
      </c>
      <c r="C514" s="98">
        <v>0.055</v>
      </c>
      <c r="D514" s="98">
        <v>0.013</v>
      </c>
      <c r="E514" s="98">
        <v>0.0271</v>
      </c>
      <c r="F514" s="98">
        <v>0.0256</v>
      </c>
      <c r="G514" s="98">
        <v>0.0116</v>
      </c>
      <c r="H514" s="98">
        <v>0.0199</v>
      </c>
      <c r="I514" s="98">
        <v>0.0427</v>
      </c>
      <c r="J514" s="98">
        <v>0.0623</v>
      </c>
      <c r="K514" s="98">
        <v>0.0199</v>
      </c>
      <c r="L514" s="98">
        <v>0.0046</v>
      </c>
      <c r="M514" s="98">
        <v>0.03</v>
      </c>
      <c r="N514" s="93">
        <v>1655.0</v>
      </c>
      <c r="O514" s="93">
        <v>1655.0</v>
      </c>
      <c r="P514" s="99">
        <v>0.119</v>
      </c>
    </row>
    <row r="515">
      <c r="A515" s="93" t="s">
        <v>454</v>
      </c>
      <c r="B515" s="98">
        <v>0.0568</v>
      </c>
      <c r="C515" s="98">
        <v>0.0518</v>
      </c>
      <c r="D515" s="98">
        <v>0.009</v>
      </c>
      <c r="E515" s="98">
        <v>0.0153</v>
      </c>
      <c r="F515" s="98">
        <v>0.0357</v>
      </c>
      <c r="G515" s="98">
        <v>0.0146</v>
      </c>
      <c r="H515" s="98">
        <v>0.0154</v>
      </c>
      <c r="I515" s="98">
        <v>0.0741</v>
      </c>
      <c r="J515" s="98">
        <v>0.0264</v>
      </c>
      <c r="K515" s="98">
        <v>0.0178</v>
      </c>
      <c r="L515" s="98">
        <v>0.0108</v>
      </c>
      <c r="M515" s="98">
        <v>0.0228</v>
      </c>
      <c r="N515" s="93">
        <v>1136.0</v>
      </c>
      <c r="O515" s="93">
        <v>1136.0</v>
      </c>
      <c r="P515" s="99">
        <v>0.119</v>
      </c>
    </row>
    <row r="516">
      <c r="A516" s="93" t="s">
        <v>411</v>
      </c>
      <c r="B516" s="98">
        <v>0.0528</v>
      </c>
      <c r="C516" s="98">
        <v>0.0359</v>
      </c>
      <c r="D516" s="98">
        <v>0.002</v>
      </c>
      <c r="E516" s="98">
        <v>0.0061</v>
      </c>
      <c r="F516" s="98">
        <v>0.0239</v>
      </c>
      <c r="G516" s="98">
        <v>0.0127</v>
      </c>
      <c r="H516" s="98">
        <v>0.0397</v>
      </c>
      <c r="I516" s="98">
        <v>0.0805</v>
      </c>
      <c r="J516" s="98">
        <v>0.021</v>
      </c>
      <c r="K516" s="98">
        <v>0.0215</v>
      </c>
      <c r="L516" s="98">
        <v>0.0387</v>
      </c>
      <c r="M516" s="98">
        <v>0.0236</v>
      </c>
      <c r="N516" s="93">
        <v>2888.0</v>
      </c>
      <c r="O516" s="93">
        <v>2416.0</v>
      </c>
      <c r="P516" s="99">
        <v>0.119</v>
      </c>
    </row>
    <row r="517">
      <c r="A517" s="93" t="s">
        <v>570</v>
      </c>
      <c r="B517" s="98">
        <v>0.0256</v>
      </c>
      <c r="C517" s="98">
        <v>0.0281</v>
      </c>
      <c r="D517" s="98">
        <v>0.0278</v>
      </c>
      <c r="E517" s="98">
        <v>0.0432</v>
      </c>
      <c r="F517" s="98">
        <v>0.0132</v>
      </c>
      <c r="G517" s="98">
        <v>0.0031</v>
      </c>
      <c r="H517" s="98">
        <v>0.0052</v>
      </c>
      <c r="I517" s="98">
        <v>0.0488</v>
      </c>
      <c r="J517" s="98">
        <v>0.0233</v>
      </c>
      <c r="K517" s="98">
        <v>0.0101</v>
      </c>
      <c r="L517" s="98">
        <v>0.0027</v>
      </c>
      <c r="M517" s="98">
        <v>0.0144</v>
      </c>
      <c r="N517" s="93">
        <v>13342.0</v>
      </c>
      <c r="O517" s="93">
        <v>5460.0</v>
      </c>
      <c r="P517" s="99">
        <v>0.118</v>
      </c>
    </row>
    <row r="518">
      <c r="A518" s="93" t="s">
        <v>240</v>
      </c>
      <c r="B518" s="98">
        <v>0.0746</v>
      </c>
      <c r="C518" s="98">
        <v>0.0814</v>
      </c>
      <c r="D518" s="98">
        <v>0.0112</v>
      </c>
      <c r="E518" s="98">
        <v>0.0275</v>
      </c>
      <c r="F518" s="98">
        <v>0.0373</v>
      </c>
      <c r="G518" s="98">
        <v>0.0158</v>
      </c>
      <c r="H518" s="98">
        <v>0.0346</v>
      </c>
      <c r="I518" s="98">
        <v>0.0922</v>
      </c>
      <c r="J518" s="98">
        <v>0.0281</v>
      </c>
      <c r="K518" s="98">
        <v>0.0146</v>
      </c>
      <c r="L518" s="98">
        <v>0.0182</v>
      </c>
      <c r="M518" s="98">
        <v>0.0287</v>
      </c>
      <c r="N518" s="93">
        <v>30.0</v>
      </c>
      <c r="O518" s="93">
        <v>30.0</v>
      </c>
      <c r="P518" s="99">
        <v>0.115</v>
      </c>
    </row>
    <row r="519">
      <c r="A519" s="93" t="s">
        <v>545</v>
      </c>
      <c r="B519" s="98">
        <v>0.0769</v>
      </c>
      <c r="C519" s="98">
        <v>0.0833</v>
      </c>
      <c r="D519" s="98">
        <v>0.0087</v>
      </c>
      <c r="E519" s="98">
        <v>0.0215</v>
      </c>
      <c r="F519" s="98">
        <v>0.038</v>
      </c>
      <c r="G519" s="98">
        <v>0.0162</v>
      </c>
      <c r="H519" s="98">
        <v>0.04</v>
      </c>
      <c r="I519" s="98">
        <v>0.0933</v>
      </c>
      <c r="J519" s="98">
        <v>0.0296</v>
      </c>
      <c r="K519" s="98">
        <v>0.0147</v>
      </c>
      <c r="L519" s="98">
        <v>0.0142</v>
      </c>
      <c r="M519" s="98">
        <v>0.0292</v>
      </c>
      <c r="N519" s="93">
        <v>13.0</v>
      </c>
      <c r="O519" s="93">
        <v>13.0</v>
      </c>
      <c r="P519" s="99">
        <v>0.115</v>
      </c>
    </row>
    <row r="520">
      <c r="A520" s="93" t="s">
        <v>192</v>
      </c>
      <c r="B520" s="98">
        <v>0.0441</v>
      </c>
      <c r="C520" s="98">
        <v>0.0538</v>
      </c>
      <c r="D520" s="98">
        <v>0.0165</v>
      </c>
      <c r="E520" s="98">
        <v>0.027</v>
      </c>
      <c r="F520" s="98">
        <v>0.0272</v>
      </c>
      <c r="G520" s="98">
        <v>0.0095</v>
      </c>
      <c r="H520" s="98">
        <v>0.0309</v>
      </c>
      <c r="I520" s="98">
        <v>0.0695</v>
      </c>
      <c r="J520" s="98">
        <v>0.0231</v>
      </c>
      <c r="K520" s="98">
        <v>0.014</v>
      </c>
      <c r="L520" s="98">
        <v>0.0123</v>
      </c>
      <c r="M520" s="98">
        <v>0.0237</v>
      </c>
      <c r="N520" s="93">
        <v>1074.0</v>
      </c>
      <c r="O520" s="93">
        <v>1074.0</v>
      </c>
      <c r="P520" s="99">
        <v>0.115</v>
      </c>
    </row>
    <row r="521">
      <c r="A521" s="93" t="s">
        <v>223</v>
      </c>
      <c r="B521" s="98">
        <v>0.0408</v>
      </c>
      <c r="C521" s="98">
        <v>0.0438</v>
      </c>
      <c r="D521" s="98">
        <v>0.0099</v>
      </c>
      <c r="E521" s="98">
        <v>0.0237</v>
      </c>
      <c r="F521" s="98">
        <v>0.0237</v>
      </c>
      <c r="G521" s="98">
        <v>0.0064</v>
      </c>
      <c r="H521" s="98">
        <v>0.0085</v>
      </c>
      <c r="I521" s="98">
        <v>0.0295</v>
      </c>
      <c r="J521" s="98">
        <v>0.0284</v>
      </c>
      <c r="K521" s="98">
        <v>0.0127</v>
      </c>
      <c r="L521" s="98">
        <v>0.0033</v>
      </c>
      <c r="M521" s="98">
        <v>0.0207</v>
      </c>
      <c r="N521" s="93">
        <v>3850.0</v>
      </c>
      <c r="O521" s="93">
        <v>113.0</v>
      </c>
      <c r="P521" s="99">
        <v>0.114</v>
      </c>
    </row>
    <row r="522">
      <c r="A522" s="83" t="s">
        <v>581</v>
      </c>
      <c r="B522" s="100">
        <v>0.0165</v>
      </c>
      <c r="C522" s="100">
        <v>0.0219</v>
      </c>
      <c r="D522" s="100">
        <v>0.0249</v>
      </c>
      <c r="E522" s="100">
        <v>0.0426</v>
      </c>
      <c r="F522" s="100">
        <v>0.0121</v>
      </c>
      <c r="G522" s="100">
        <v>0.0022</v>
      </c>
      <c r="H522" s="100">
        <v>0.0043</v>
      </c>
      <c r="I522" s="100">
        <v>0.0278</v>
      </c>
      <c r="J522" s="100">
        <v>0.0357</v>
      </c>
      <c r="K522" s="100">
        <v>0.0131</v>
      </c>
      <c r="L522" s="100">
        <v>0.0036</v>
      </c>
      <c r="M522" s="100">
        <v>0.0157</v>
      </c>
      <c r="N522" s="83">
        <v>19301.0</v>
      </c>
      <c r="O522" s="83">
        <v>2809.0</v>
      </c>
      <c r="P522" s="101">
        <v>0.114</v>
      </c>
    </row>
    <row r="523">
      <c r="A523" s="93" t="s">
        <v>182</v>
      </c>
      <c r="B523" s="98">
        <v>0.0281</v>
      </c>
      <c r="C523" s="98">
        <v>0.0339</v>
      </c>
      <c r="D523" s="98">
        <v>0.0125</v>
      </c>
      <c r="E523" s="98">
        <v>0.0267</v>
      </c>
      <c r="F523" s="98">
        <v>0.0177</v>
      </c>
      <c r="G523" s="98">
        <v>0.0047</v>
      </c>
      <c r="H523" s="98">
        <v>0.0242</v>
      </c>
      <c r="I523" s="98">
        <v>0.0734</v>
      </c>
      <c r="J523" s="98">
        <v>0.0248</v>
      </c>
      <c r="K523" s="98">
        <v>0.0194</v>
      </c>
      <c r="L523" s="98">
        <v>0.0036</v>
      </c>
      <c r="M523" s="98">
        <v>0.0162</v>
      </c>
      <c r="N523" s="93">
        <v>23893.0</v>
      </c>
      <c r="O523" s="93">
        <v>5625.0</v>
      </c>
      <c r="P523" s="99">
        <v>0.113</v>
      </c>
    </row>
    <row r="524">
      <c r="A524" s="93" t="s">
        <v>1669</v>
      </c>
      <c r="B524" s="98">
        <v>0.0503</v>
      </c>
      <c r="C524" s="98">
        <v>0.0672</v>
      </c>
      <c r="D524" s="98">
        <v>0.0207</v>
      </c>
      <c r="E524" s="98">
        <v>0.0499</v>
      </c>
      <c r="F524" s="98">
        <v>0.0355</v>
      </c>
      <c r="G524" s="98">
        <v>0.0098</v>
      </c>
      <c r="H524" s="98">
        <v>0.0122</v>
      </c>
      <c r="I524" s="98">
        <v>0.0505</v>
      </c>
      <c r="J524" s="98">
        <v>0.0384</v>
      </c>
      <c r="K524" s="98">
        <v>0.0167</v>
      </c>
      <c r="L524" s="98">
        <v>0.0046</v>
      </c>
      <c r="M524" s="98">
        <v>0.0316</v>
      </c>
      <c r="N524" s="93">
        <v>89.0</v>
      </c>
      <c r="O524" s="93">
        <v>89.0</v>
      </c>
      <c r="P524" s="99">
        <v>0.113</v>
      </c>
    </row>
    <row r="525">
      <c r="A525" s="93" t="s">
        <v>168</v>
      </c>
      <c r="B525" s="98">
        <v>0.0561</v>
      </c>
      <c r="C525" s="98">
        <v>0.0469</v>
      </c>
      <c r="D525" s="98">
        <v>3.0E-4</v>
      </c>
      <c r="E525" s="98">
        <v>8.0E-4</v>
      </c>
      <c r="F525" s="98">
        <v>0.0297</v>
      </c>
      <c r="G525" s="98">
        <v>0.0184</v>
      </c>
      <c r="H525" s="98">
        <v>0.0577</v>
      </c>
      <c r="I525" s="98">
        <v>0.0922</v>
      </c>
      <c r="J525" s="98">
        <v>0.0129</v>
      </c>
      <c r="K525" s="98">
        <v>0.0067</v>
      </c>
      <c r="L525" s="98">
        <v>0.0124</v>
      </c>
      <c r="M525" s="98">
        <v>0.0142</v>
      </c>
      <c r="N525" s="93">
        <v>29602.0</v>
      </c>
      <c r="O525" s="93">
        <v>6933.0</v>
      </c>
      <c r="P525" s="99">
        <v>0.113</v>
      </c>
    </row>
    <row r="526">
      <c r="A526" s="93" t="s">
        <v>485</v>
      </c>
      <c r="B526" s="98">
        <v>0.0316</v>
      </c>
      <c r="C526" s="98">
        <v>0.036</v>
      </c>
      <c r="D526" s="98">
        <v>0.0193</v>
      </c>
      <c r="E526" s="98">
        <v>0.0435</v>
      </c>
      <c r="F526" s="98">
        <v>0.0202</v>
      </c>
      <c r="G526" s="98">
        <v>0.0078</v>
      </c>
      <c r="H526" s="98">
        <v>0.0216</v>
      </c>
      <c r="I526" s="98">
        <v>0.0575</v>
      </c>
      <c r="J526" s="98">
        <v>0.0255</v>
      </c>
      <c r="K526" s="98">
        <v>0.0176</v>
      </c>
      <c r="L526" s="98">
        <v>0.01</v>
      </c>
      <c r="M526" s="98">
        <v>0.0212</v>
      </c>
      <c r="N526" s="93">
        <v>3210.0</v>
      </c>
      <c r="O526" s="93">
        <v>3210.0</v>
      </c>
      <c r="P526" s="99">
        <v>0.113</v>
      </c>
    </row>
    <row r="527">
      <c r="A527" s="93" t="s">
        <v>307</v>
      </c>
      <c r="B527" s="98">
        <v>0.0609</v>
      </c>
      <c r="C527" s="98">
        <v>0.0519</v>
      </c>
      <c r="D527" s="98">
        <v>1.0E-4</v>
      </c>
      <c r="E527" s="98">
        <v>3.0E-4</v>
      </c>
      <c r="F527" s="98">
        <v>0.0247</v>
      </c>
      <c r="G527" s="98">
        <v>0.0098</v>
      </c>
      <c r="H527" s="98">
        <v>0.0451</v>
      </c>
      <c r="I527" s="98">
        <v>0.1105</v>
      </c>
      <c r="J527" s="98">
        <v>0.0228</v>
      </c>
      <c r="K527" s="98">
        <v>0.0168</v>
      </c>
      <c r="L527" s="98">
        <v>0.0269</v>
      </c>
      <c r="M527" s="98">
        <v>0.0241</v>
      </c>
      <c r="N527" s="93">
        <v>6379.0</v>
      </c>
      <c r="O527" s="93">
        <v>1058.0</v>
      </c>
      <c r="P527" s="99">
        <v>0.112</v>
      </c>
    </row>
    <row r="528">
      <c r="A528" s="93" t="s">
        <v>268</v>
      </c>
      <c r="B528" s="98">
        <v>0.049</v>
      </c>
      <c r="C528" s="98">
        <v>0.0589</v>
      </c>
      <c r="D528" s="98">
        <v>0.0177</v>
      </c>
      <c r="E528" s="98">
        <v>0.0377</v>
      </c>
      <c r="F528" s="98">
        <v>0.0342</v>
      </c>
      <c r="G528" s="98">
        <v>0.009</v>
      </c>
      <c r="H528" s="98">
        <v>0.0099</v>
      </c>
      <c r="I528" s="98">
        <v>0.0576</v>
      </c>
      <c r="J528" s="98">
        <v>0.0289</v>
      </c>
      <c r="K528" s="98">
        <v>0.02</v>
      </c>
      <c r="L528" s="98">
        <v>0.0079</v>
      </c>
      <c r="M528" s="98">
        <v>0.0274</v>
      </c>
      <c r="N528" s="93">
        <v>254.0</v>
      </c>
      <c r="O528" s="93">
        <v>254.0</v>
      </c>
      <c r="P528" s="99">
        <v>0.111</v>
      </c>
    </row>
    <row r="529">
      <c r="A529" s="93" t="s">
        <v>323</v>
      </c>
      <c r="B529" s="98">
        <v>0.0503</v>
      </c>
      <c r="C529" s="98">
        <v>0.0602</v>
      </c>
      <c r="D529" s="98">
        <v>1.0E-4</v>
      </c>
      <c r="E529" s="98">
        <v>3.0E-4</v>
      </c>
      <c r="F529" s="98">
        <v>0.022</v>
      </c>
      <c r="G529" s="98">
        <v>0.0123</v>
      </c>
      <c r="H529" s="98">
        <v>0.0579</v>
      </c>
      <c r="I529" s="98">
        <v>0.1116</v>
      </c>
      <c r="J529" s="98">
        <v>0.0568</v>
      </c>
      <c r="K529" s="98">
        <v>0.0087</v>
      </c>
      <c r="L529" s="98">
        <v>0.0137</v>
      </c>
      <c r="M529" s="98">
        <v>0.0255</v>
      </c>
      <c r="N529" s="93">
        <v>22512.0</v>
      </c>
      <c r="O529" s="93">
        <v>2025.0</v>
      </c>
      <c r="P529" s="99">
        <v>0.11</v>
      </c>
    </row>
    <row r="530">
      <c r="A530" s="93" t="s">
        <v>1670</v>
      </c>
      <c r="B530" s="98">
        <v>0.0197</v>
      </c>
      <c r="C530" s="98">
        <v>0.0305</v>
      </c>
      <c r="D530" s="98">
        <v>0.0162</v>
      </c>
      <c r="E530" s="98">
        <v>0.0368</v>
      </c>
      <c r="F530" s="98">
        <v>0.0179</v>
      </c>
      <c r="G530" s="98">
        <v>0.0041</v>
      </c>
      <c r="H530" s="98">
        <v>0.0067</v>
      </c>
      <c r="I530" s="98">
        <v>0.0231</v>
      </c>
      <c r="J530" s="98">
        <v>0.0625</v>
      </c>
      <c r="K530" s="98">
        <v>0.0227</v>
      </c>
      <c r="L530" s="98">
        <v>0.0011</v>
      </c>
      <c r="M530" s="98">
        <v>0.0251</v>
      </c>
      <c r="N530" s="93">
        <v>7344.0</v>
      </c>
      <c r="O530" s="93">
        <v>287.0</v>
      </c>
      <c r="P530" s="99">
        <v>0.109</v>
      </c>
    </row>
    <row r="531">
      <c r="A531" s="93" t="s">
        <v>271</v>
      </c>
      <c r="B531" s="98">
        <v>0.0537</v>
      </c>
      <c r="C531" s="98">
        <v>0.0359</v>
      </c>
      <c r="D531" s="98">
        <v>1.0E-4</v>
      </c>
      <c r="E531" s="98">
        <v>4.0E-4</v>
      </c>
      <c r="F531" s="98">
        <v>0.0074</v>
      </c>
      <c r="G531" s="98">
        <v>0.0066</v>
      </c>
      <c r="H531" s="98">
        <v>0.0406</v>
      </c>
      <c r="I531" s="98">
        <v>0.1237</v>
      </c>
      <c r="J531" s="98">
        <v>0.0411</v>
      </c>
      <c r="K531" s="98">
        <v>0.0074</v>
      </c>
      <c r="L531" s="98">
        <v>0.0278</v>
      </c>
      <c r="M531" s="98">
        <v>0.0236</v>
      </c>
      <c r="N531" s="93">
        <v>15231.0</v>
      </c>
      <c r="O531" s="93">
        <v>1670.0</v>
      </c>
      <c r="P531" s="99">
        <v>0.109</v>
      </c>
    </row>
    <row r="532">
      <c r="A532" s="93" t="s">
        <v>1671</v>
      </c>
      <c r="B532" s="98">
        <v>0.0428</v>
      </c>
      <c r="C532" s="98">
        <v>0.0545</v>
      </c>
      <c r="D532" s="98">
        <v>0.0119</v>
      </c>
      <c r="E532" s="98">
        <v>0.0318</v>
      </c>
      <c r="F532" s="98">
        <v>0.0185</v>
      </c>
      <c r="G532" s="98">
        <v>0.0079</v>
      </c>
      <c r="H532" s="98">
        <v>0.0124</v>
      </c>
      <c r="I532" s="98">
        <v>0.0397</v>
      </c>
      <c r="J532" s="98">
        <v>0.0715</v>
      </c>
      <c r="K532" s="98">
        <v>0.0186</v>
      </c>
      <c r="L532" s="98">
        <v>0.0049</v>
      </c>
      <c r="M532" s="98">
        <v>0.0312</v>
      </c>
      <c r="N532" s="93">
        <v>1988.0</v>
      </c>
      <c r="O532" s="93">
        <v>1988.0</v>
      </c>
      <c r="P532" s="99">
        <v>0.108</v>
      </c>
    </row>
    <row r="533">
      <c r="A533" s="93" t="s">
        <v>73</v>
      </c>
      <c r="B533" s="98">
        <v>0.0607</v>
      </c>
      <c r="C533" s="98">
        <v>0.0567</v>
      </c>
      <c r="D533" s="98">
        <v>1.0E-4</v>
      </c>
      <c r="E533" s="98">
        <v>2.0E-4</v>
      </c>
      <c r="F533" s="98">
        <v>0.0178</v>
      </c>
      <c r="G533" s="98">
        <v>0.0111</v>
      </c>
      <c r="H533" s="98">
        <v>0.0402</v>
      </c>
      <c r="I533" s="98">
        <v>0.0835</v>
      </c>
      <c r="J533" s="98">
        <v>0.0094</v>
      </c>
      <c r="K533" s="98">
        <v>0.0085</v>
      </c>
      <c r="L533" s="98">
        <v>0.0151</v>
      </c>
      <c r="M533" s="98">
        <v>0.0184</v>
      </c>
      <c r="N533" s="93">
        <v>8978.0</v>
      </c>
      <c r="O533" s="93">
        <v>952.0</v>
      </c>
      <c r="P533" s="99">
        <v>0.107</v>
      </c>
    </row>
    <row r="534">
      <c r="A534" s="93" t="s">
        <v>1672</v>
      </c>
      <c r="B534" s="98">
        <v>0.041</v>
      </c>
      <c r="C534" s="98">
        <v>0.0525</v>
      </c>
      <c r="D534" s="98">
        <v>0.0199</v>
      </c>
      <c r="E534" s="98">
        <v>0.039</v>
      </c>
      <c r="F534" s="98">
        <v>0.0311</v>
      </c>
      <c r="G534" s="98">
        <v>0.0082</v>
      </c>
      <c r="H534" s="98">
        <v>0.0085</v>
      </c>
      <c r="I534" s="98">
        <v>0.0359</v>
      </c>
      <c r="J534" s="98">
        <v>0.0264</v>
      </c>
      <c r="K534" s="98">
        <v>0.0149</v>
      </c>
      <c r="L534" s="98">
        <v>0.0056</v>
      </c>
      <c r="M534" s="98">
        <v>0.0229</v>
      </c>
      <c r="N534" s="93">
        <v>699.0</v>
      </c>
      <c r="O534" s="93">
        <v>94.0</v>
      </c>
      <c r="P534" s="99">
        <v>0.106</v>
      </c>
    </row>
    <row r="535">
      <c r="A535" s="93" t="s">
        <v>534</v>
      </c>
      <c r="B535" s="98">
        <v>0.0355</v>
      </c>
      <c r="C535" s="98">
        <v>0.0353</v>
      </c>
      <c r="D535" s="98">
        <v>0.0126</v>
      </c>
      <c r="E535" s="98">
        <v>0.0236</v>
      </c>
      <c r="F535" s="98">
        <v>0.01</v>
      </c>
      <c r="G535" s="98">
        <v>0.0051</v>
      </c>
      <c r="H535" s="98">
        <v>0.0149</v>
      </c>
      <c r="I535" s="98">
        <v>0.0525</v>
      </c>
      <c r="J535" s="98">
        <v>0.0125</v>
      </c>
      <c r="K535" s="98">
        <v>0.0109</v>
      </c>
      <c r="L535" s="98">
        <v>0.007</v>
      </c>
      <c r="M535" s="98">
        <v>0.0091</v>
      </c>
      <c r="N535" s="93">
        <v>20270.0</v>
      </c>
      <c r="O535" s="93">
        <v>3872.0</v>
      </c>
      <c r="P535" s="99">
        <v>0.105</v>
      </c>
    </row>
    <row r="536">
      <c r="A536" s="93" t="s">
        <v>520</v>
      </c>
      <c r="B536" s="98">
        <v>0.0637</v>
      </c>
      <c r="C536" s="98">
        <v>0.0704</v>
      </c>
      <c r="D536" s="98">
        <v>0.006</v>
      </c>
      <c r="E536" s="98">
        <v>0.0114</v>
      </c>
      <c r="F536" s="98">
        <v>0.0327</v>
      </c>
      <c r="G536" s="98">
        <v>0.0169</v>
      </c>
      <c r="H536" s="98">
        <v>0.0312</v>
      </c>
      <c r="I536" s="98">
        <v>0.0902</v>
      </c>
      <c r="J536" s="98">
        <v>0.029</v>
      </c>
      <c r="K536" s="98">
        <v>0.0163</v>
      </c>
      <c r="L536" s="98">
        <v>0.0141</v>
      </c>
      <c r="M536" s="98">
        <v>0.0299</v>
      </c>
      <c r="N536" s="93">
        <v>217.0</v>
      </c>
      <c r="O536" s="93">
        <v>117.0</v>
      </c>
      <c r="P536" s="99">
        <v>0.105</v>
      </c>
    </row>
    <row r="537">
      <c r="A537" s="93" t="s">
        <v>335</v>
      </c>
      <c r="B537" s="98">
        <v>0.0329</v>
      </c>
      <c r="C537" s="98">
        <v>0.025</v>
      </c>
      <c r="D537" s="98">
        <v>0.0093</v>
      </c>
      <c r="E537" s="98">
        <v>0.0249</v>
      </c>
      <c r="F537" s="98">
        <v>0.0114</v>
      </c>
      <c r="G537" s="98">
        <v>0.0115</v>
      </c>
      <c r="H537" s="98">
        <v>0.0211</v>
      </c>
      <c r="I537" s="98">
        <v>0.0594</v>
      </c>
      <c r="J537" s="98">
        <v>0.0162</v>
      </c>
      <c r="K537" s="98">
        <v>0.017</v>
      </c>
      <c r="L537" s="98">
        <v>0.0141</v>
      </c>
      <c r="M537" s="98">
        <v>0.0129</v>
      </c>
      <c r="N537" s="93">
        <v>12895.0</v>
      </c>
      <c r="O537" s="93">
        <v>6177.0</v>
      </c>
      <c r="P537" s="99">
        <v>0.105</v>
      </c>
    </row>
    <row r="538">
      <c r="A538" s="93" t="s">
        <v>343</v>
      </c>
      <c r="B538" s="98">
        <v>0.0218</v>
      </c>
      <c r="C538" s="98">
        <v>0.0308</v>
      </c>
      <c r="D538" s="98">
        <v>0.0108</v>
      </c>
      <c r="E538" s="98">
        <v>0.0242</v>
      </c>
      <c r="F538" s="98">
        <v>0.0152</v>
      </c>
      <c r="G538" s="98">
        <v>0.0038</v>
      </c>
      <c r="H538" s="98">
        <v>0.0089</v>
      </c>
      <c r="I538" s="98">
        <v>0.0366</v>
      </c>
      <c r="J538" s="98">
        <v>0.0095</v>
      </c>
      <c r="K538" s="98">
        <v>0.0076</v>
      </c>
      <c r="L538" s="98">
        <v>0.0028</v>
      </c>
      <c r="M538" s="98">
        <v>0.0094</v>
      </c>
      <c r="N538" s="93">
        <v>15126.0</v>
      </c>
      <c r="O538" s="93">
        <v>845.0</v>
      </c>
      <c r="P538" s="99">
        <v>0.105</v>
      </c>
    </row>
    <row r="539">
      <c r="A539" s="93" t="s">
        <v>1673</v>
      </c>
      <c r="B539" s="98">
        <v>0.0711</v>
      </c>
      <c r="C539" s="98">
        <v>0.0797</v>
      </c>
      <c r="D539" s="98">
        <v>0.0108</v>
      </c>
      <c r="E539" s="98">
        <v>0.0254</v>
      </c>
      <c r="F539" s="98">
        <v>0.0365</v>
      </c>
      <c r="G539" s="98">
        <v>0.0149</v>
      </c>
      <c r="H539" s="98">
        <v>0.0323</v>
      </c>
      <c r="I539" s="98">
        <v>0.0846</v>
      </c>
      <c r="J539" s="98">
        <v>0.0303</v>
      </c>
      <c r="K539" s="98">
        <v>0.0151</v>
      </c>
      <c r="L539" s="98">
        <v>0.0129</v>
      </c>
      <c r="M539" s="98">
        <v>0.0297</v>
      </c>
      <c r="N539" s="93">
        <v>19.0</v>
      </c>
      <c r="O539" s="93">
        <v>19.0</v>
      </c>
      <c r="P539" s="99">
        <v>0.1</v>
      </c>
    </row>
    <row r="540">
      <c r="A540" s="93" t="s">
        <v>1674</v>
      </c>
      <c r="B540" s="98">
        <v>0.0627</v>
      </c>
      <c r="C540" s="98">
        <v>0.0653</v>
      </c>
      <c r="D540" s="98">
        <v>9.0E-4</v>
      </c>
      <c r="E540" s="98">
        <v>0.0021</v>
      </c>
      <c r="F540" s="98">
        <v>0.0288</v>
      </c>
      <c r="G540" s="98">
        <v>0.0148</v>
      </c>
      <c r="H540" s="98">
        <v>0.0379</v>
      </c>
      <c r="I540" s="98">
        <v>0.0774</v>
      </c>
      <c r="J540" s="98">
        <v>0.022</v>
      </c>
      <c r="K540" s="98">
        <v>0.0102</v>
      </c>
      <c r="L540" s="98">
        <v>0.0183</v>
      </c>
      <c r="M540" s="98">
        <v>0.0259</v>
      </c>
      <c r="N540" s="93">
        <v>49.0</v>
      </c>
      <c r="O540" s="93">
        <v>49.0</v>
      </c>
      <c r="P540" s="99">
        <v>0.1</v>
      </c>
    </row>
    <row r="541">
      <c r="A541" s="93" t="s">
        <v>393</v>
      </c>
      <c r="B541" s="98">
        <v>0.0533</v>
      </c>
      <c r="C541" s="98">
        <v>0.071</v>
      </c>
      <c r="D541" s="98">
        <v>0.0201</v>
      </c>
      <c r="E541" s="98">
        <v>0.0374</v>
      </c>
      <c r="F541" s="98">
        <v>0.038</v>
      </c>
      <c r="G541" s="98">
        <v>0.0136</v>
      </c>
      <c r="H541" s="98">
        <v>0.0156</v>
      </c>
      <c r="I541" s="98">
        <v>0.0519</v>
      </c>
      <c r="J541" s="98">
        <v>0.0663</v>
      </c>
      <c r="K541" s="98">
        <v>0.0192</v>
      </c>
      <c r="L541" s="98">
        <v>0.0062</v>
      </c>
      <c r="M541" s="98">
        <v>0.0346</v>
      </c>
      <c r="N541" s="93">
        <v>42.0</v>
      </c>
      <c r="O541" s="93">
        <v>42.0</v>
      </c>
      <c r="P541" s="99">
        <v>0.099</v>
      </c>
    </row>
    <row r="542">
      <c r="A542" s="93" t="s">
        <v>344</v>
      </c>
      <c r="B542" s="98">
        <v>0.0302</v>
      </c>
      <c r="C542" s="98">
        <v>0.0328</v>
      </c>
      <c r="D542" s="98">
        <v>0.0011</v>
      </c>
      <c r="E542" s="98">
        <v>0.0041</v>
      </c>
      <c r="F542" s="98">
        <v>0.0159</v>
      </c>
      <c r="G542" s="98">
        <v>0.0055</v>
      </c>
      <c r="H542" s="98">
        <v>0.0214</v>
      </c>
      <c r="I542" s="98">
        <v>0.0534</v>
      </c>
      <c r="J542" s="98">
        <v>0.0203</v>
      </c>
      <c r="K542" s="98">
        <v>0.007</v>
      </c>
      <c r="L542" s="98">
        <v>0.0049</v>
      </c>
      <c r="M542" s="98">
        <v>0.0143</v>
      </c>
      <c r="N542" s="93">
        <v>13481.0</v>
      </c>
      <c r="O542" s="93">
        <v>282.0</v>
      </c>
      <c r="P542" s="99">
        <v>0.099</v>
      </c>
    </row>
    <row r="543">
      <c r="A543" s="93" t="s">
        <v>1675</v>
      </c>
      <c r="B543" s="98">
        <v>0.0179</v>
      </c>
      <c r="C543" s="98">
        <v>0.0265</v>
      </c>
      <c r="D543" s="98">
        <v>0.0173</v>
      </c>
      <c r="E543" s="98">
        <v>0.0302</v>
      </c>
      <c r="F543" s="98">
        <v>0.0104</v>
      </c>
      <c r="G543" s="98">
        <v>0.0042</v>
      </c>
      <c r="H543" s="98">
        <v>0.0069</v>
      </c>
      <c r="I543" s="98">
        <v>0.0486</v>
      </c>
      <c r="J543" s="98">
        <v>0.0195</v>
      </c>
      <c r="K543" s="98">
        <v>0.0089</v>
      </c>
      <c r="L543" s="98">
        <v>0.0074</v>
      </c>
      <c r="M543" s="98">
        <v>0.0125</v>
      </c>
      <c r="N543" s="93">
        <v>9054.0</v>
      </c>
      <c r="O543" s="93">
        <v>2149.0</v>
      </c>
      <c r="P543" s="99">
        <v>0.097</v>
      </c>
    </row>
    <row r="544">
      <c r="A544" s="93" t="s">
        <v>272</v>
      </c>
      <c r="B544" s="98">
        <v>0.0551</v>
      </c>
      <c r="C544" s="98">
        <v>0.0693</v>
      </c>
      <c r="D544" s="98">
        <v>0.02</v>
      </c>
      <c r="E544" s="98">
        <v>0.0372</v>
      </c>
      <c r="F544" s="98">
        <v>0.0366</v>
      </c>
      <c r="G544" s="98">
        <v>0.0097</v>
      </c>
      <c r="H544" s="98">
        <v>0.0091</v>
      </c>
      <c r="I544" s="98">
        <v>0.0462</v>
      </c>
      <c r="J544" s="98">
        <v>0.0724</v>
      </c>
      <c r="K544" s="98">
        <v>0.0182</v>
      </c>
      <c r="L544" s="98">
        <v>0.004</v>
      </c>
      <c r="M544" s="98">
        <v>0.0368</v>
      </c>
      <c r="N544" s="93">
        <v>44.0</v>
      </c>
      <c r="O544" s="93">
        <v>44.0</v>
      </c>
      <c r="P544" s="99">
        <v>0.088</v>
      </c>
    </row>
    <row r="545">
      <c r="A545" s="93" t="s">
        <v>1676</v>
      </c>
      <c r="B545" s="98">
        <v>0.037</v>
      </c>
      <c r="C545" s="98">
        <v>0.046</v>
      </c>
      <c r="D545" s="98">
        <v>0.0165</v>
      </c>
      <c r="E545" s="98">
        <v>0.0334</v>
      </c>
      <c r="F545" s="98">
        <v>0.0262</v>
      </c>
      <c r="G545" s="98">
        <v>0.0078</v>
      </c>
      <c r="H545" s="98">
        <v>0.0127</v>
      </c>
      <c r="I545" s="98">
        <v>0.0403</v>
      </c>
      <c r="J545" s="98">
        <v>0.0282</v>
      </c>
      <c r="K545" s="98">
        <v>0.0139</v>
      </c>
      <c r="L545" s="98">
        <v>0.0044</v>
      </c>
      <c r="M545" s="98">
        <v>0.0191</v>
      </c>
      <c r="N545" s="93">
        <v>2487.0</v>
      </c>
      <c r="O545" s="93">
        <v>161.0</v>
      </c>
      <c r="P545" s="99">
        <v>0.083</v>
      </c>
    </row>
    <row r="546">
      <c r="A546" s="93" t="s">
        <v>544</v>
      </c>
      <c r="B546" s="98">
        <v>0.0432</v>
      </c>
      <c r="C546" s="98">
        <v>0.0401</v>
      </c>
      <c r="D546" s="98">
        <v>1.0E-4</v>
      </c>
      <c r="E546" s="98">
        <v>2.0E-4</v>
      </c>
      <c r="F546" s="98">
        <v>0.0241</v>
      </c>
      <c r="G546" s="98">
        <v>0.0147</v>
      </c>
      <c r="H546" s="98">
        <v>0.0478</v>
      </c>
      <c r="I546" s="98">
        <v>0.1204</v>
      </c>
      <c r="J546" s="98">
        <v>0.0103</v>
      </c>
      <c r="K546" s="98">
        <v>0.0047</v>
      </c>
      <c r="L546" s="98">
        <v>0.0082</v>
      </c>
      <c r="M546" s="98">
        <v>0.0159</v>
      </c>
      <c r="N546" s="93">
        <v>16684.0</v>
      </c>
      <c r="O546" s="93">
        <v>967.0</v>
      </c>
      <c r="P546" s="99">
        <v>0.083</v>
      </c>
    </row>
    <row r="547">
      <c r="A547" s="93" t="s">
        <v>432</v>
      </c>
      <c r="B547" s="98">
        <v>0.0642</v>
      </c>
      <c r="C547" s="98">
        <v>0.0664</v>
      </c>
      <c r="D547" s="98">
        <v>0.001</v>
      </c>
      <c r="E547" s="98">
        <v>0.0023</v>
      </c>
      <c r="F547" s="98">
        <v>0.03</v>
      </c>
      <c r="G547" s="98">
        <v>0.0154</v>
      </c>
      <c r="H547" s="98">
        <v>0.0378</v>
      </c>
      <c r="I547" s="98">
        <v>0.0835</v>
      </c>
      <c r="J547" s="98">
        <v>0.0204</v>
      </c>
      <c r="K547" s="98">
        <v>0.0106</v>
      </c>
      <c r="L547" s="98">
        <v>0.0195</v>
      </c>
      <c r="M547" s="98">
        <v>0.0256</v>
      </c>
      <c r="N547" s="93">
        <v>12.0</v>
      </c>
      <c r="O547" s="93">
        <v>12.0</v>
      </c>
      <c r="P547" s="99">
        <v>0.075</v>
      </c>
    </row>
    <row r="548">
      <c r="A548" s="93" t="s">
        <v>91</v>
      </c>
      <c r="B548" s="98">
        <v>0.0446</v>
      </c>
      <c r="C548" s="98">
        <v>0.0522</v>
      </c>
      <c r="D548" s="98">
        <v>0.0205</v>
      </c>
      <c r="E548" s="98">
        <v>0.0363</v>
      </c>
      <c r="F548" s="98">
        <v>0.03</v>
      </c>
      <c r="G548" s="98">
        <v>0.0108</v>
      </c>
      <c r="H548" s="98">
        <v>0.0219</v>
      </c>
      <c r="I548" s="98">
        <v>0.0585</v>
      </c>
      <c r="J548" s="98">
        <v>0.0191</v>
      </c>
      <c r="K548" s="98">
        <v>0.015</v>
      </c>
      <c r="L548" s="98">
        <v>0.007</v>
      </c>
      <c r="M548" s="98">
        <v>0.0225</v>
      </c>
      <c r="N548" s="93">
        <v>257.0</v>
      </c>
      <c r="O548" s="93">
        <v>257.0</v>
      </c>
      <c r="P548" s="99">
        <v>0.073</v>
      </c>
    </row>
    <row r="549">
      <c r="A549" s="93" t="s">
        <v>424</v>
      </c>
      <c r="B549" s="98">
        <v>0.0357</v>
      </c>
      <c r="C549" s="98">
        <v>0.0462</v>
      </c>
      <c r="D549" s="98">
        <v>0.0023</v>
      </c>
      <c r="E549" s="98">
        <v>0.0039</v>
      </c>
      <c r="F549" s="98">
        <v>0.021</v>
      </c>
      <c r="G549" s="98">
        <v>0.009</v>
      </c>
      <c r="H549" s="98">
        <v>0.0262</v>
      </c>
      <c r="I549" s="98">
        <v>0.0434</v>
      </c>
      <c r="J549" s="98">
        <v>0.0171</v>
      </c>
      <c r="K549" s="98">
        <v>0.0098</v>
      </c>
      <c r="L549" s="98">
        <v>0.0194</v>
      </c>
      <c r="M549" s="98">
        <v>0.0159</v>
      </c>
      <c r="N549" s="93">
        <v>7191.0</v>
      </c>
      <c r="O549" s="93">
        <v>272.0</v>
      </c>
      <c r="P549" s="99">
        <v>0.07</v>
      </c>
    </row>
    <row r="550">
      <c r="A550" s="93" t="s">
        <v>1677</v>
      </c>
      <c r="B550" s="98">
        <v>0.0604</v>
      </c>
      <c r="C550" s="98">
        <v>0.0688</v>
      </c>
      <c r="D550" s="98">
        <v>0.0135</v>
      </c>
      <c r="E550" s="98">
        <v>0.0262</v>
      </c>
      <c r="F550" s="98">
        <v>0.0348</v>
      </c>
      <c r="G550" s="98">
        <v>0.0127</v>
      </c>
      <c r="H550" s="98">
        <v>0.0248</v>
      </c>
      <c r="I550" s="98">
        <v>0.0728</v>
      </c>
      <c r="J550" s="98">
        <v>0.03</v>
      </c>
      <c r="K550" s="98">
        <v>0.0152</v>
      </c>
      <c r="L550" s="98">
        <v>0.0105</v>
      </c>
      <c r="M550" s="98">
        <v>0.027</v>
      </c>
      <c r="N550" s="93">
        <v>175.0</v>
      </c>
      <c r="O550" s="93">
        <v>0.0</v>
      </c>
      <c r="P550" s="99">
        <v>0.0</v>
      </c>
    </row>
    <row r="551">
      <c r="A551" s="93" t="s">
        <v>1678</v>
      </c>
      <c r="B551" s="98">
        <v>0.0511</v>
      </c>
      <c r="C551" s="98">
        <v>0.0571</v>
      </c>
      <c r="D551" s="98">
        <v>0.0029</v>
      </c>
      <c r="E551" s="98">
        <v>0.005</v>
      </c>
      <c r="F551" s="98">
        <v>0.022</v>
      </c>
      <c r="G551" s="98">
        <v>0.0089</v>
      </c>
      <c r="H551" s="98">
        <v>0.033</v>
      </c>
      <c r="I551" s="98">
        <v>0.0756</v>
      </c>
      <c r="J551" s="98">
        <v>0.0094</v>
      </c>
      <c r="K551" s="98">
        <v>0.0097</v>
      </c>
      <c r="L551" s="98">
        <v>0.0082</v>
      </c>
      <c r="M551" s="98">
        <v>0.0186</v>
      </c>
      <c r="N551" s="93">
        <v>3589.0</v>
      </c>
      <c r="O551" s="93">
        <v>0.0</v>
      </c>
      <c r="P551" s="99">
        <v>0.0</v>
      </c>
    </row>
    <row r="552">
      <c r="A552" s="93" t="s">
        <v>1679</v>
      </c>
      <c r="B552" s="98">
        <v>0.0487</v>
      </c>
      <c r="C552" s="98">
        <v>0.0622</v>
      </c>
      <c r="D552" s="98">
        <v>2.0E-4</v>
      </c>
      <c r="E552" s="98">
        <v>4.0E-4</v>
      </c>
      <c r="F552" s="98">
        <v>0.0236</v>
      </c>
      <c r="G552" s="98">
        <v>0.0086</v>
      </c>
      <c r="H552" s="98">
        <v>0.027</v>
      </c>
      <c r="I552" s="98">
        <v>0.0611</v>
      </c>
      <c r="J552" s="98">
        <v>0.0159</v>
      </c>
      <c r="K552" s="98">
        <v>0.0058</v>
      </c>
      <c r="L552" s="98">
        <v>0.0084</v>
      </c>
      <c r="M552" s="98">
        <v>0.0149</v>
      </c>
      <c r="N552" s="93">
        <v>5475.0</v>
      </c>
      <c r="O552" s="93">
        <v>0.0</v>
      </c>
      <c r="P552" s="99">
        <v>0.0</v>
      </c>
    </row>
    <row r="553">
      <c r="A553" s="93" t="s">
        <v>1680</v>
      </c>
      <c r="B553" s="98">
        <v>0.0505</v>
      </c>
      <c r="C553" s="98">
        <v>0.0529</v>
      </c>
      <c r="D553" s="98">
        <v>0.0036</v>
      </c>
      <c r="E553" s="98">
        <v>0.0063</v>
      </c>
      <c r="F553" s="98">
        <v>0.0229</v>
      </c>
      <c r="G553" s="98">
        <v>0.0096</v>
      </c>
      <c r="H553" s="98">
        <v>0.0166</v>
      </c>
      <c r="I553" s="98">
        <v>0.0554</v>
      </c>
      <c r="J553" s="98">
        <v>0.0167</v>
      </c>
      <c r="K553" s="98">
        <v>0.0113</v>
      </c>
      <c r="L553" s="98">
        <v>0.0079</v>
      </c>
      <c r="M553" s="98">
        <v>0.0192</v>
      </c>
      <c r="N553" s="93">
        <v>4671.0</v>
      </c>
      <c r="O553" s="93">
        <v>0.0</v>
      </c>
      <c r="P553" s="99">
        <v>0.0</v>
      </c>
    </row>
    <row r="554">
      <c r="A554" s="93" t="s">
        <v>1681</v>
      </c>
      <c r="B554" s="98">
        <v>0.056</v>
      </c>
      <c r="C554" s="98">
        <v>0.0692</v>
      </c>
      <c r="D554" s="98">
        <v>0.0245</v>
      </c>
      <c r="E554" s="98">
        <v>0.0436</v>
      </c>
      <c r="F554" s="98">
        <v>0.0361</v>
      </c>
      <c r="G554" s="98">
        <v>0.01</v>
      </c>
      <c r="H554" s="98">
        <v>0.013</v>
      </c>
      <c r="I554" s="98">
        <v>0.0424</v>
      </c>
      <c r="J554" s="98">
        <v>0.0473</v>
      </c>
      <c r="K554" s="98">
        <v>0.0178</v>
      </c>
      <c r="L554" s="98">
        <v>0.0047</v>
      </c>
      <c r="M554" s="98">
        <v>0.0312</v>
      </c>
      <c r="N554" s="93">
        <v>149.0</v>
      </c>
      <c r="O554" s="93">
        <v>0.0</v>
      </c>
      <c r="P554" s="99">
        <v>0.0</v>
      </c>
    </row>
    <row r="555">
      <c r="A555" s="93" t="s">
        <v>1682</v>
      </c>
      <c r="B555" s="98">
        <v>0.0801</v>
      </c>
      <c r="C555" s="98">
        <v>0.0883</v>
      </c>
      <c r="D555" s="98">
        <v>0.0036</v>
      </c>
      <c r="E555" s="98">
        <v>0.0094</v>
      </c>
      <c r="F555" s="98">
        <v>0.037</v>
      </c>
      <c r="G555" s="98">
        <v>0.0065</v>
      </c>
      <c r="H555" s="98">
        <v>0.0182</v>
      </c>
      <c r="I555" s="98">
        <v>0.0563</v>
      </c>
      <c r="J555" s="98">
        <v>0.0126</v>
      </c>
      <c r="K555" s="98">
        <v>0.005</v>
      </c>
      <c r="L555" s="98">
        <v>0.0108</v>
      </c>
      <c r="M555" s="98">
        <v>0.0194</v>
      </c>
      <c r="N555" s="93">
        <v>8881.0</v>
      </c>
      <c r="O555" s="93">
        <v>0.0</v>
      </c>
      <c r="P555" s="99">
        <v>0.0</v>
      </c>
    </row>
    <row r="556">
      <c r="A556" s="93" t="s">
        <v>1683</v>
      </c>
      <c r="B556" s="98">
        <v>0.0351</v>
      </c>
      <c r="C556" s="98">
        <v>0.041</v>
      </c>
      <c r="D556" s="98">
        <v>0.002</v>
      </c>
      <c r="E556" s="98">
        <v>0.0034</v>
      </c>
      <c r="F556" s="98">
        <v>0.0245</v>
      </c>
      <c r="G556" s="98">
        <v>0.0112</v>
      </c>
      <c r="H556" s="98">
        <v>0.0363</v>
      </c>
      <c r="I556" s="98">
        <v>0.1236</v>
      </c>
      <c r="J556" s="98">
        <v>0.0099</v>
      </c>
      <c r="K556" s="98">
        <v>0.0085</v>
      </c>
      <c r="L556" s="98">
        <v>0.004</v>
      </c>
      <c r="M556" s="98">
        <v>0.0178</v>
      </c>
      <c r="N556" s="93">
        <v>8958.0</v>
      </c>
      <c r="O556" s="93">
        <v>0.0</v>
      </c>
      <c r="P556" s="99">
        <v>0.0</v>
      </c>
    </row>
    <row r="557">
      <c r="A557" s="93" t="s">
        <v>1684</v>
      </c>
      <c r="B557" s="98">
        <v>0.049</v>
      </c>
      <c r="C557" s="98">
        <v>0.052</v>
      </c>
      <c r="D557" s="98">
        <v>6.0E-4</v>
      </c>
      <c r="E557" s="98">
        <v>0.0013</v>
      </c>
      <c r="F557" s="98">
        <v>0.0305</v>
      </c>
      <c r="G557" s="98">
        <v>0.0119</v>
      </c>
      <c r="H557" s="98">
        <v>0.0304</v>
      </c>
      <c r="I557" s="98">
        <v>0.063</v>
      </c>
      <c r="J557" s="98">
        <v>0.014</v>
      </c>
      <c r="K557" s="98">
        <v>0.0086</v>
      </c>
      <c r="L557" s="98">
        <v>0.0211</v>
      </c>
      <c r="M557" s="98">
        <v>0.0213</v>
      </c>
      <c r="N557" s="93">
        <v>1505.0</v>
      </c>
      <c r="O557" s="93">
        <v>0.0</v>
      </c>
      <c r="P557" s="99">
        <v>0.0</v>
      </c>
    </row>
    <row r="558">
      <c r="A558" s="93" t="s">
        <v>524</v>
      </c>
      <c r="B558" s="98">
        <v>0.0509</v>
      </c>
      <c r="C558" s="98">
        <v>0.0727</v>
      </c>
      <c r="D558" s="98">
        <v>0.02</v>
      </c>
      <c r="E558" s="98">
        <v>0.0342</v>
      </c>
      <c r="F558" s="98">
        <v>0.0382</v>
      </c>
      <c r="G558" s="98">
        <v>0.0085</v>
      </c>
      <c r="H558" s="98">
        <v>0.007</v>
      </c>
      <c r="I558" s="98">
        <v>0.0399</v>
      </c>
      <c r="J558" s="98">
        <v>0.0757</v>
      </c>
      <c r="K558" s="98">
        <v>0.0188</v>
      </c>
      <c r="L558" s="98">
        <v>0.0029</v>
      </c>
      <c r="M558" s="98">
        <v>0.0403</v>
      </c>
      <c r="N558" s="93">
        <v>515.0</v>
      </c>
      <c r="O558" s="93">
        <v>0.0</v>
      </c>
      <c r="P558" s="99">
        <v>0.0</v>
      </c>
    </row>
    <row r="559">
      <c r="A559" s="93" t="s">
        <v>1685</v>
      </c>
      <c r="B559" s="98">
        <v>0.0496</v>
      </c>
      <c r="C559" s="98">
        <v>0.0672</v>
      </c>
      <c r="D559" s="98">
        <v>0.0168</v>
      </c>
      <c r="E559" s="98">
        <v>0.034</v>
      </c>
      <c r="F559" s="98">
        <v>0.0364</v>
      </c>
      <c r="G559" s="98">
        <v>0.0099</v>
      </c>
      <c r="H559" s="98">
        <v>0.0144</v>
      </c>
      <c r="I559" s="98">
        <v>0.0453</v>
      </c>
      <c r="J559" s="98">
        <v>0.0375</v>
      </c>
      <c r="K559" s="98">
        <v>0.0154</v>
      </c>
      <c r="L559" s="98">
        <v>0.0038</v>
      </c>
      <c r="M559" s="98">
        <v>0.0328</v>
      </c>
      <c r="N559" s="93">
        <v>618.0</v>
      </c>
      <c r="O559" s="93">
        <v>0.0</v>
      </c>
      <c r="P559" s="99">
        <v>0.0</v>
      </c>
    </row>
    <row r="560">
      <c r="A560" s="93" t="s">
        <v>1686</v>
      </c>
      <c r="B560" s="98">
        <v>0.0497</v>
      </c>
      <c r="C560" s="98">
        <v>0.0507</v>
      </c>
      <c r="D560" s="98">
        <v>6.0E-4</v>
      </c>
      <c r="E560" s="98">
        <v>0.0012</v>
      </c>
      <c r="F560" s="98">
        <v>0.02</v>
      </c>
      <c r="G560" s="98">
        <v>0.0074</v>
      </c>
      <c r="H560" s="98">
        <v>0.0228</v>
      </c>
      <c r="I560" s="98">
        <v>0.0832</v>
      </c>
      <c r="J560" s="98">
        <v>0.0105</v>
      </c>
      <c r="K560" s="98">
        <v>0.0047</v>
      </c>
      <c r="L560" s="98">
        <v>0.0057</v>
      </c>
      <c r="M560" s="98">
        <v>0.0114</v>
      </c>
      <c r="N560" s="93">
        <v>16498.0</v>
      </c>
      <c r="O560" s="93">
        <v>86.0</v>
      </c>
      <c r="P560" s="99">
        <v>0.0</v>
      </c>
    </row>
    <row r="561">
      <c r="A561" s="93" t="s">
        <v>277</v>
      </c>
      <c r="B561" s="98">
        <v>0.0562</v>
      </c>
      <c r="C561" s="98">
        <v>0.0723</v>
      </c>
      <c r="D561" s="98">
        <v>0.0218</v>
      </c>
      <c r="E561" s="98">
        <v>0.0468</v>
      </c>
      <c r="F561" s="98">
        <v>0.0377</v>
      </c>
      <c r="G561" s="98">
        <v>0.0114</v>
      </c>
      <c r="H561" s="98">
        <v>0.013</v>
      </c>
      <c r="I561" s="98">
        <v>0.0479</v>
      </c>
      <c r="J561" s="98">
        <v>0.0472</v>
      </c>
      <c r="K561" s="98">
        <v>0.018</v>
      </c>
      <c r="L561" s="98">
        <v>0.0047</v>
      </c>
      <c r="M561" s="98">
        <v>0.0323</v>
      </c>
      <c r="N561" s="93">
        <v>178.0</v>
      </c>
      <c r="O561" s="93">
        <v>0.0</v>
      </c>
      <c r="P561" s="99">
        <v>0.0</v>
      </c>
    </row>
    <row r="562">
      <c r="A562" s="93" t="s">
        <v>1687</v>
      </c>
      <c r="B562" s="98">
        <v>0.0356</v>
      </c>
      <c r="C562" s="98">
        <v>0.0372</v>
      </c>
      <c r="D562" s="98">
        <v>0.0099</v>
      </c>
      <c r="E562" s="98">
        <v>0.0209</v>
      </c>
      <c r="F562" s="98">
        <v>0.0215</v>
      </c>
      <c r="G562" s="98">
        <v>0.0054</v>
      </c>
      <c r="H562" s="98">
        <v>0.012</v>
      </c>
      <c r="I562" s="98">
        <v>0.0474</v>
      </c>
      <c r="J562" s="98">
        <v>0.0193</v>
      </c>
      <c r="K562" s="98">
        <v>0.01</v>
      </c>
      <c r="L562" s="98">
        <v>0.0029</v>
      </c>
      <c r="M562" s="98">
        <v>0.0141</v>
      </c>
      <c r="N562" s="93">
        <v>9315.0</v>
      </c>
      <c r="O562" s="93">
        <v>0.0</v>
      </c>
      <c r="P562" s="99">
        <v>0.0</v>
      </c>
    </row>
    <row r="563">
      <c r="A563" s="93" t="s">
        <v>1688</v>
      </c>
      <c r="B563" s="98">
        <v>0.0371</v>
      </c>
      <c r="C563" s="98">
        <v>0.0358</v>
      </c>
      <c r="D563" s="98">
        <v>3.0E-4</v>
      </c>
      <c r="E563" s="98">
        <v>7.0E-4</v>
      </c>
      <c r="F563" s="98">
        <v>0.016</v>
      </c>
      <c r="G563" s="98">
        <v>0.009</v>
      </c>
      <c r="H563" s="98">
        <v>0.0175</v>
      </c>
      <c r="I563" s="98">
        <v>0.0592</v>
      </c>
      <c r="J563" s="98">
        <v>0.0087</v>
      </c>
      <c r="K563" s="98">
        <v>0.0065</v>
      </c>
      <c r="L563" s="98">
        <v>0.0089</v>
      </c>
      <c r="M563" s="98">
        <v>0.0155</v>
      </c>
      <c r="N563" s="93">
        <v>6013.0</v>
      </c>
      <c r="O563" s="93">
        <v>0.0</v>
      </c>
      <c r="P563" s="99">
        <v>0.0</v>
      </c>
    </row>
    <row r="564">
      <c r="A564" s="93" t="s">
        <v>1689</v>
      </c>
      <c r="B564" s="98">
        <v>0.0267</v>
      </c>
      <c r="C564" s="98">
        <v>0.0336</v>
      </c>
      <c r="D564" s="98">
        <v>0.0114</v>
      </c>
      <c r="E564" s="98">
        <v>0.0248</v>
      </c>
      <c r="F564" s="98">
        <v>0.0197</v>
      </c>
      <c r="G564" s="98">
        <v>0.0058</v>
      </c>
      <c r="H564" s="98">
        <v>0.0057</v>
      </c>
      <c r="I564" s="98">
        <v>0.0442</v>
      </c>
      <c r="J564" s="98">
        <v>0.0148</v>
      </c>
      <c r="K564" s="98">
        <v>0.0108</v>
      </c>
      <c r="L564" s="98">
        <v>0.0035</v>
      </c>
      <c r="M564" s="98">
        <v>0.017</v>
      </c>
      <c r="N564" s="93">
        <v>4147.0</v>
      </c>
      <c r="O564" s="93">
        <v>0.0</v>
      </c>
      <c r="P564" s="99">
        <v>0.0</v>
      </c>
    </row>
    <row r="565">
      <c r="A565" s="93" t="s">
        <v>1690</v>
      </c>
      <c r="B565" s="98">
        <v>0.0605</v>
      </c>
      <c r="C565" s="98">
        <v>0.0545</v>
      </c>
      <c r="D565" s="98">
        <v>2.0E-4</v>
      </c>
      <c r="E565" s="98">
        <v>4.0E-4</v>
      </c>
      <c r="F565" s="98">
        <v>0.033</v>
      </c>
      <c r="G565" s="98">
        <v>0.0237</v>
      </c>
      <c r="H565" s="98">
        <v>0.041</v>
      </c>
      <c r="I565" s="98">
        <v>0.0832</v>
      </c>
      <c r="J565" s="98">
        <v>0.009</v>
      </c>
      <c r="K565" s="98">
        <v>0.0057</v>
      </c>
      <c r="L565" s="98">
        <v>0.0182</v>
      </c>
      <c r="M565" s="98">
        <v>0.0186</v>
      </c>
      <c r="N565" s="93">
        <v>5794.0</v>
      </c>
      <c r="O565" s="93">
        <v>300.0</v>
      </c>
      <c r="P565" s="99">
        <v>0.0</v>
      </c>
    </row>
    <row r="566">
      <c r="A566" s="93" t="s">
        <v>1691</v>
      </c>
      <c r="B566" s="98">
        <v>0.0456</v>
      </c>
      <c r="C566" s="98">
        <v>0.0553</v>
      </c>
      <c r="D566" s="98">
        <v>0.0181</v>
      </c>
      <c r="E566" s="98">
        <v>0.0346</v>
      </c>
      <c r="F566" s="98">
        <v>0.0294</v>
      </c>
      <c r="G566" s="98">
        <v>0.0095</v>
      </c>
      <c r="H566" s="98">
        <v>0.0145</v>
      </c>
      <c r="I566" s="98">
        <v>0.0605</v>
      </c>
      <c r="J566" s="98">
        <v>0.0309</v>
      </c>
      <c r="K566" s="98">
        <v>0.0157</v>
      </c>
      <c r="L566" s="98">
        <v>0.0071</v>
      </c>
      <c r="M566" s="98">
        <v>0.0251</v>
      </c>
      <c r="N566" s="93">
        <v>410.0</v>
      </c>
      <c r="O566" s="93">
        <v>0.0</v>
      </c>
      <c r="P566" s="99">
        <v>0.0</v>
      </c>
    </row>
    <row r="567">
      <c r="A567" s="93" t="s">
        <v>1692</v>
      </c>
      <c r="B567" s="98">
        <v>0.0407</v>
      </c>
      <c r="C567" s="98">
        <v>0.04</v>
      </c>
      <c r="D567" s="98">
        <v>0.0033</v>
      </c>
      <c r="E567" s="98">
        <v>0.0062</v>
      </c>
      <c r="F567" s="98">
        <v>0.0221</v>
      </c>
      <c r="G567" s="98">
        <v>0.0043</v>
      </c>
      <c r="H567" s="98">
        <v>0.0043</v>
      </c>
      <c r="I567" s="98">
        <v>0.0271</v>
      </c>
      <c r="J567" s="98">
        <v>0.0934</v>
      </c>
      <c r="K567" s="98">
        <v>0.0097</v>
      </c>
      <c r="L567" s="98">
        <v>0.0011</v>
      </c>
      <c r="M567" s="98">
        <v>0.025</v>
      </c>
      <c r="N567" s="93">
        <v>13900.0</v>
      </c>
      <c r="O567" s="93">
        <v>18.0</v>
      </c>
      <c r="P567" s="99">
        <v>0.0</v>
      </c>
    </row>
    <row r="568">
      <c r="A568" s="93" t="s">
        <v>1693</v>
      </c>
      <c r="B568" s="98">
        <v>0.0377</v>
      </c>
      <c r="C568" s="98">
        <v>0.0409</v>
      </c>
      <c r="D568" s="98">
        <v>0.0044</v>
      </c>
      <c r="E568" s="98">
        <v>0.0073</v>
      </c>
      <c r="F568" s="98">
        <v>0.03</v>
      </c>
      <c r="G568" s="98">
        <v>0.0107</v>
      </c>
      <c r="H568" s="98">
        <v>0.013</v>
      </c>
      <c r="I568" s="98">
        <v>0.0455</v>
      </c>
      <c r="J568" s="98">
        <v>0.015</v>
      </c>
      <c r="K568" s="98">
        <v>0.0111</v>
      </c>
      <c r="L568" s="98">
        <v>0.0046</v>
      </c>
      <c r="M568" s="98">
        <v>0.017</v>
      </c>
      <c r="N568" s="93">
        <v>5816.0</v>
      </c>
      <c r="O568" s="93">
        <v>0.0</v>
      </c>
      <c r="P568" s="99">
        <v>0.0</v>
      </c>
    </row>
    <row r="569">
      <c r="A569" s="93" t="s">
        <v>1694</v>
      </c>
      <c r="B569" s="98">
        <v>0.0494</v>
      </c>
      <c r="C569" s="98">
        <v>0.0742</v>
      </c>
      <c r="D569" s="98">
        <v>0.0154</v>
      </c>
      <c r="E569" s="98">
        <v>0.0287</v>
      </c>
      <c r="F569" s="98">
        <v>0.0335</v>
      </c>
      <c r="G569" s="98">
        <v>0.0085</v>
      </c>
      <c r="H569" s="98">
        <v>0.007</v>
      </c>
      <c r="I569" s="98">
        <v>0.0355</v>
      </c>
      <c r="J569" s="98">
        <v>0.0898</v>
      </c>
      <c r="K569" s="98">
        <v>0.0179</v>
      </c>
      <c r="L569" s="98">
        <v>0.0029</v>
      </c>
      <c r="M569" s="98">
        <v>0.0362</v>
      </c>
      <c r="N569" s="93">
        <v>657.0</v>
      </c>
      <c r="O569" s="93">
        <v>0.0</v>
      </c>
      <c r="P569" s="99">
        <v>0.0</v>
      </c>
    </row>
    <row r="570">
      <c r="A570" s="93" t="s">
        <v>1695</v>
      </c>
      <c r="B570" s="98">
        <v>0.0553</v>
      </c>
      <c r="C570" s="98">
        <v>0.0726</v>
      </c>
      <c r="D570" s="98">
        <v>0.0189</v>
      </c>
      <c r="E570" s="98">
        <v>0.0368</v>
      </c>
      <c r="F570" s="98">
        <v>0.0386</v>
      </c>
      <c r="G570" s="98">
        <v>0.0095</v>
      </c>
      <c r="H570" s="98">
        <v>0.0089</v>
      </c>
      <c r="I570" s="98">
        <v>0.0406</v>
      </c>
      <c r="J570" s="98">
        <v>0.0827</v>
      </c>
      <c r="K570" s="98">
        <v>0.0194</v>
      </c>
      <c r="L570" s="98">
        <v>0.0034</v>
      </c>
      <c r="M570" s="98">
        <v>0.0396</v>
      </c>
      <c r="N570" s="93">
        <v>54.0</v>
      </c>
      <c r="O570" s="93">
        <v>0.0</v>
      </c>
      <c r="P570" s="99">
        <v>0.0</v>
      </c>
    </row>
    <row r="571">
      <c r="A571" s="93" t="s">
        <v>1696</v>
      </c>
      <c r="B571" s="98">
        <v>0.0688</v>
      </c>
      <c r="C571" s="98">
        <v>0.0735</v>
      </c>
      <c r="D571" s="98">
        <v>0.0048</v>
      </c>
      <c r="E571" s="98">
        <v>0.0099</v>
      </c>
      <c r="F571" s="98">
        <v>0.033</v>
      </c>
      <c r="G571" s="98">
        <v>0.0153</v>
      </c>
      <c r="H571" s="98">
        <v>0.0365</v>
      </c>
      <c r="I571" s="98">
        <v>0.0852</v>
      </c>
      <c r="J571" s="98">
        <v>0.0246</v>
      </c>
      <c r="K571" s="98">
        <v>0.0123</v>
      </c>
      <c r="L571" s="98">
        <v>0.0164</v>
      </c>
      <c r="M571" s="98">
        <v>0.0265</v>
      </c>
      <c r="N571" s="93">
        <v>35.0</v>
      </c>
      <c r="O571" s="93">
        <v>0.0</v>
      </c>
      <c r="P571" s="99">
        <v>0.0</v>
      </c>
    </row>
    <row r="572">
      <c r="A572" s="93" t="s">
        <v>1697</v>
      </c>
      <c r="B572" s="98">
        <v>0.0616</v>
      </c>
      <c r="C572" s="98">
        <v>0.063</v>
      </c>
      <c r="D572" s="98">
        <v>8.0E-4</v>
      </c>
      <c r="E572" s="98">
        <v>0.0018</v>
      </c>
      <c r="F572" s="98">
        <v>0.0291</v>
      </c>
      <c r="G572" s="98">
        <v>0.0138</v>
      </c>
      <c r="H572" s="98">
        <v>0.0377</v>
      </c>
      <c r="I572" s="98">
        <v>0.0742</v>
      </c>
      <c r="J572" s="98">
        <v>0.0186</v>
      </c>
      <c r="K572" s="98">
        <v>0.0096</v>
      </c>
      <c r="L572" s="98">
        <v>0.0163</v>
      </c>
      <c r="M572" s="98">
        <v>0.0254</v>
      </c>
      <c r="N572" s="93">
        <v>294.0</v>
      </c>
      <c r="O572" s="93">
        <v>0.0</v>
      </c>
      <c r="P572" s="99">
        <v>0.0</v>
      </c>
    </row>
    <row r="573">
      <c r="A573" s="93" t="s">
        <v>1698</v>
      </c>
      <c r="B573" s="98">
        <v>0.0357</v>
      </c>
      <c r="C573" s="98">
        <v>0.0469</v>
      </c>
      <c r="D573" s="98">
        <v>4.0E-4</v>
      </c>
      <c r="E573" s="98">
        <v>8.0E-4</v>
      </c>
      <c r="F573" s="98">
        <v>0.0184</v>
      </c>
      <c r="G573" s="98">
        <v>0.0089</v>
      </c>
      <c r="H573" s="98">
        <v>0.0218</v>
      </c>
      <c r="I573" s="98">
        <v>0.0536</v>
      </c>
      <c r="J573" s="98">
        <v>0.0075</v>
      </c>
      <c r="K573" s="98">
        <v>0.007</v>
      </c>
      <c r="L573" s="98">
        <v>0.0091</v>
      </c>
      <c r="M573" s="98">
        <v>0.0173</v>
      </c>
      <c r="N573" s="93">
        <v>4347.0</v>
      </c>
      <c r="O573" s="93">
        <v>4.0</v>
      </c>
      <c r="P573" s="99">
        <v>0.0</v>
      </c>
    </row>
    <row r="574">
      <c r="A574" s="93" t="s">
        <v>1699</v>
      </c>
      <c r="B574" s="98">
        <v>0.0872</v>
      </c>
      <c r="C574" s="98">
        <v>0.084</v>
      </c>
      <c r="D574" s="98">
        <v>2.0E-4</v>
      </c>
      <c r="E574" s="98">
        <v>5.0E-4</v>
      </c>
      <c r="F574" s="98">
        <v>0.0369</v>
      </c>
      <c r="G574" s="98">
        <v>0.0082</v>
      </c>
      <c r="H574" s="98">
        <v>0.027</v>
      </c>
      <c r="I574" s="98">
        <v>0.1136</v>
      </c>
      <c r="J574" s="98">
        <v>0.0387</v>
      </c>
      <c r="K574" s="98">
        <v>0.006</v>
      </c>
      <c r="L574" s="98">
        <v>0.0182</v>
      </c>
      <c r="M574" s="98">
        <v>0.0182</v>
      </c>
      <c r="N574" s="93">
        <v>23087.0</v>
      </c>
      <c r="O574" s="93">
        <v>170.0</v>
      </c>
      <c r="P574" s="99">
        <v>0.0</v>
      </c>
    </row>
    <row r="575">
      <c r="A575" s="93" t="s">
        <v>1700</v>
      </c>
      <c r="B575" s="98">
        <v>0.0259</v>
      </c>
      <c r="C575" s="98">
        <v>0.0319</v>
      </c>
      <c r="D575" s="98">
        <v>1.0E-4</v>
      </c>
      <c r="E575" s="98">
        <v>3.0E-4</v>
      </c>
      <c r="F575" s="98">
        <v>0.0108</v>
      </c>
      <c r="G575" s="98">
        <v>0.0064</v>
      </c>
      <c r="H575" s="98">
        <v>0.0155</v>
      </c>
      <c r="I575" s="98">
        <v>0.0768</v>
      </c>
      <c r="J575" s="98">
        <v>0.0071</v>
      </c>
      <c r="K575" s="98">
        <v>0.0037</v>
      </c>
      <c r="L575" s="98">
        <v>0.0053</v>
      </c>
      <c r="M575" s="98">
        <v>0.0191</v>
      </c>
      <c r="N575" s="93">
        <v>14924.0</v>
      </c>
      <c r="O575" s="93">
        <v>0.0</v>
      </c>
      <c r="P575" s="99">
        <v>0.0</v>
      </c>
    </row>
    <row r="576">
      <c r="A576" s="93" t="s">
        <v>1701</v>
      </c>
      <c r="B576" s="98">
        <v>0.0771</v>
      </c>
      <c r="C576" s="98">
        <v>0.0833</v>
      </c>
      <c r="D576" s="98">
        <v>0.0084</v>
      </c>
      <c r="E576" s="98">
        <v>0.0168</v>
      </c>
      <c r="F576" s="98">
        <v>0.0374</v>
      </c>
      <c r="G576" s="98">
        <v>0.0159</v>
      </c>
      <c r="H576" s="98">
        <v>0.0349</v>
      </c>
      <c r="I576" s="98">
        <v>0.0871</v>
      </c>
      <c r="J576" s="98">
        <v>0.0284</v>
      </c>
      <c r="K576" s="98">
        <v>0.0146</v>
      </c>
      <c r="L576" s="98">
        <v>0.0138</v>
      </c>
      <c r="M576" s="98">
        <v>0.0288</v>
      </c>
      <c r="N576" s="93">
        <v>71.0</v>
      </c>
      <c r="O576" s="93">
        <v>0.0</v>
      </c>
      <c r="P576" s="99">
        <v>0.0</v>
      </c>
    </row>
    <row r="577">
      <c r="A577" s="93" t="s">
        <v>1702</v>
      </c>
      <c r="B577" s="98">
        <v>0.0534</v>
      </c>
      <c r="C577" s="98">
        <v>0.0707</v>
      </c>
      <c r="D577" s="98">
        <v>0.0199</v>
      </c>
      <c r="E577" s="98">
        <v>0.0387</v>
      </c>
      <c r="F577" s="98">
        <v>0.0364</v>
      </c>
      <c r="G577" s="98">
        <v>0.0126</v>
      </c>
      <c r="H577" s="98">
        <v>0.0127</v>
      </c>
      <c r="I577" s="98">
        <v>0.0433</v>
      </c>
      <c r="J577" s="98">
        <v>0.0397</v>
      </c>
      <c r="K577" s="98">
        <v>0.0185</v>
      </c>
      <c r="L577" s="98">
        <v>0.004</v>
      </c>
      <c r="M577" s="98">
        <v>0.0296</v>
      </c>
      <c r="N577" s="93">
        <v>519.0</v>
      </c>
      <c r="O577" s="93">
        <v>0.0</v>
      </c>
      <c r="P577" s="99">
        <v>0.0</v>
      </c>
    </row>
    <row r="578">
      <c r="A578" s="93" t="s">
        <v>1703</v>
      </c>
      <c r="B578" s="98">
        <v>0.0371</v>
      </c>
      <c r="C578" s="98">
        <v>0.0513</v>
      </c>
      <c r="D578" s="98">
        <v>0.0081</v>
      </c>
      <c r="E578" s="98">
        <v>0.0163</v>
      </c>
      <c r="F578" s="98">
        <v>0.0328</v>
      </c>
      <c r="G578" s="98">
        <v>0.011</v>
      </c>
      <c r="H578" s="98">
        <v>0.0059</v>
      </c>
      <c r="I578" s="98">
        <v>0.0371</v>
      </c>
      <c r="J578" s="98">
        <v>0.014</v>
      </c>
      <c r="K578" s="98">
        <v>0.0111</v>
      </c>
      <c r="L578" s="98">
        <v>0.0036</v>
      </c>
      <c r="M578" s="98">
        <v>0.0191</v>
      </c>
      <c r="N578" s="93">
        <v>4546.0</v>
      </c>
      <c r="O578" s="93">
        <v>0.0</v>
      </c>
      <c r="P578" s="99">
        <v>0.0</v>
      </c>
    </row>
    <row r="579">
      <c r="A579" s="93" t="s">
        <v>1704</v>
      </c>
      <c r="B579" s="98">
        <v>0.0389</v>
      </c>
      <c r="C579" s="98">
        <v>0.0494</v>
      </c>
      <c r="D579" s="98">
        <v>0.0153</v>
      </c>
      <c r="E579" s="98">
        <v>0.0339</v>
      </c>
      <c r="F579" s="98">
        <v>0.0278</v>
      </c>
      <c r="G579" s="98">
        <v>0.0076</v>
      </c>
      <c r="H579" s="98">
        <v>0.0058</v>
      </c>
      <c r="I579" s="98">
        <v>0.028</v>
      </c>
      <c r="J579" s="98">
        <v>0.0389</v>
      </c>
      <c r="K579" s="98">
        <v>0.0138</v>
      </c>
      <c r="L579" s="98">
        <v>0.0032</v>
      </c>
      <c r="M579" s="98">
        <v>0.0235</v>
      </c>
      <c r="N579" s="93">
        <v>2904.0</v>
      </c>
      <c r="O579" s="93">
        <v>0.0</v>
      </c>
      <c r="P579" s="99">
        <v>0.0</v>
      </c>
    </row>
    <row r="580">
      <c r="A580" s="93" t="s">
        <v>1705</v>
      </c>
      <c r="B580" s="98">
        <v>0.0416</v>
      </c>
      <c r="C580" s="98">
        <v>0.0456</v>
      </c>
      <c r="D580" s="98">
        <v>5.0E-4</v>
      </c>
      <c r="E580" s="98">
        <v>0.0011</v>
      </c>
      <c r="F580" s="98">
        <v>0.0213</v>
      </c>
      <c r="G580" s="98">
        <v>0.011</v>
      </c>
      <c r="H580" s="98">
        <v>0.0282</v>
      </c>
      <c r="I580" s="98">
        <v>0.0571</v>
      </c>
      <c r="J580" s="98">
        <v>0.0121</v>
      </c>
      <c r="K580" s="98">
        <v>0.0081</v>
      </c>
      <c r="L580" s="98">
        <v>0.0118</v>
      </c>
      <c r="M580" s="98">
        <v>0.0208</v>
      </c>
      <c r="N580" s="93">
        <v>3139.0</v>
      </c>
      <c r="O580" s="93">
        <v>0.0</v>
      </c>
      <c r="P580" s="99">
        <v>0.0</v>
      </c>
    </row>
    <row r="581">
      <c r="A581" s="93" t="s">
        <v>1706</v>
      </c>
      <c r="B581" s="98">
        <v>0.0563</v>
      </c>
      <c r="C581" s="98">
        <v>0.057</v>
      </c>
      <c r="D581" s="98">
        <v>6.0E-4</v>
      </c>
      <c r="E581" s="98">
        <v>0.0014</v>
      </c>
      <c r="F581" s="98">
        <v>0.0333</v>
      </c>
      <c r="G581" s="98">
        <v>0.0121</v>
      </c>
      <c r="H581" s="98">
        <v>0.0401</v>
      </c>
      <c r="I581" s="98">
        <v>0.065</v>
      </c>
      <c r="J581" s="98">
        <v>0.0123</v>
      </c>
      <c r="K581" s="98">
        <v>0.0087</v>
      </c>
      <c r="L581" s="98">
        <v>0.0135</v>
      </c>
      <c r="M581" s="98">
        <v>0.0218</v>
      </c>
      <c r="N581" s="93">
        <v>941.0</v>
      </c>
      <c r="O581" s="93">
        <v>0.0</v>
      </c>
      <c r="P581" s="99">
        <v>0.0</v>
      </c>
    </row>
    <row r="582">
      <c r="A582" s="93" t="s">
        <v>1707</v>
      </c>
      <c r="B582" s="98">
        <v>0.0424</v>
      </c>
      <c r="C582" s="98">
        <v>0.0645</v>
      </c>
      <c r="D582" s="98">
        <v>0.0126</v>
      </c>
      <c r="E582" s="98">
        <v>0.0223</v>
      </c>
      <c r="F582" s="98">
        <v>0.0302</v>
      </c>
      <c r="G582" s="98">
        <v>0.0077</v>
      </c>
      <c r="H582" s="98">
        <v>0.0056</v>
      </c>
      <c r="I582" s="98">
        <v>0.0289</v>
      </c>
      <c r="J582" s="98">
        <v>0.0649</v>
      </c>
      <c r="K582" s="98">
        <v>0.0167</v>
      </c>
      <c r="L582" s="98">
        <v>0.0025</v>
      </c>
      <c r="M582" s="98">
        <v>0.0341</v>
      </c>
      <c r="N582" s="93">
        <v>1687.0</v>
      </c>
      <c r="O582" s="93">
        <v>0.0</v>
      </c>
      <c r="P582" s="99">
        <v>0.0</v>
      </c>
    </row>
    <row r="583">
      <c r="A583" s="93" t="s">
        <v>1708</v>
      </c>
      <c r="B583" s="98">
        <v>0.047</v>
      </c>
      <c r="C583" s="98">
        <v>0.055</v>
      </c>
      <c r="D583" s="98">
        <v>0.027</v>
      </c>
      <c r="E583" s="98">
        <v>0.0441</v>
      </c>
      <c r="F583" s="98">
        <v>0.0329</v>
      </c>
      <c r="G583" s="98">
        <v>0.007</v>
      </c>
      <c r="H583" s="98">
        <v>0.0075</v>
      </c>
      <c r="I583" s="98">
        <v>0.0385</v>
      </c>
      <c r="J583" s="98">
        <v>0.0716</v>
      </c>
      <c r="K583" s="98">
        <v>0.0169</v>
      </c>
      <c r="L583" s="98">
        <v>0.0043</v>
      </c>
      <c r="M583" s="98">
        <v>0.0379</v>
      </c>
      <c r="N583" s="93">
        <v>334.0</v>
      </c>
      <c r="O583" s="93">
        <v>334.0</v>
      </c>
      <c r="P583" s="99">
        <v>0.0</v>
      </c>
    </row>
    <row r="584">
      <c r="A584" s="93" t="s">
        <v>1709</v>
      </c>
      <c r="B584" s="98">
        <v>0.1002</v>
      </c>
      <c r="C584" s="98">
        <v>0.1098</v>
      </c>
      <c r="D584" s="98">
        <v>0.0012</v>
      </c>
      <c r="E584" s="98">
        <v>0.0019</v>
      </c>
      <c r="F584" s="98">
        <v>0.0242</v>
      </c>
      <c r="G584" s="98">
        <v>0.0078</v>
      </c>
      <c r="H584" s="98">
        <v>0.0184</v>
      </c>
      <c r="I584" s="98">
        <v>0.1134</v>
      </c>
      <c r="J584" s="98">
        <v>0.0143</v>
      </c>
      <c r="K584" s="98">
        <v>0.0063</v>
      </c>
      <c r="L584" s="98">
        <v>0.0024</v>
      </c>
      <c r="M584" s="98">
        <v>0.0185</v>
      </c>
      <c r="N584" s="93">
        <v>16911.0</v>
      </c>
      <c r="O584" s="93">
        <v>0.0</v>
      </c>
      <c r="P584" s="99">
        <v>0.0</v>
      </c>
    </row>
    <row r="585">
      <c r="A585" s="93" t="s">
        <v>1710</v>
      </c>
      <c r="B585" s="98">
        <v>0.0538</v>
      </c>
      <c r="C585" s="98">
        <v>0.0578</v>
      </c>
      <c r="D585" s="98">
        <v>6.0E-4</v>
      </c>
      <c r="E585" s="98">
        <v>0.0014</v>
      </c>
      <c r="F585" s="98">
        <v>0.0248</v>
      </c>
      <c r="G585" s="98">
        <v>0.0123</v>
      </c>
      <c r="H585" s="98">
        <v>0.023</v>
      </c>
      <c r="I585" s="98">
        <v>0.0676</v>
      </c>
      <c r="J585" s="98">
        <v>0.0124</v>
      </c>
      <c r="K585" s="98">
        <v>0.0088</v>
      </c>
      <c r="L585" s="98">
        <v>0.0136</v>
      </c>
      <c r="M585" s="98">
        <v>0.0211</v>
      </c>
      <c r="N585" s="93">
        <v>1980.0</v>
      </c>
      <c r="O585" s="93">
        <v>0.0</v>
      </c>
      <c r="P585" s="99">
        <v>0.0</v>
      </c>
    </row>
    <row r="586">
      <c r="A586" s="93" t="s">
        <v>1711</v>
      </c>
      <c r="B586" s="98">
        <v>0.0572</v>
      </c>
      <c r="C586" s="98">
        <v>0.0709</v>
      </c>
      <c r="D586" s="98">
        <v>0.0248</v>
      </c>
      <c r="E586" s="98">
        <v>0.0468</v>
      </c>
      <c r="F586" s="98">
        <v>0.0386</v>
      </c>
      <c r="G586" s="98">
        <v>0.0107</v>
      </c>
      <c r="H586" s="98">
        <v>0.0114</v>
      </c>
      <c r="I586" s="98">
        <v>0.0513</v>
      </c>
      <c r="J586" s="98">
        <v>0.0474</v>
      </c>
      <c r="K586" s="98">
        <v>0.0178</v>
      </c>
      <c r="L586" s="98">
        <v>0.0052</v>
      </c>
      <c r="M586" s="98">
        <v>0.0317</v>
      </c>
      <c r="N586" s="93">
        <v>2.0</v>
      </c>
      <c r="O586" s="93">
        <v>2.0</v>
      </c>
      <c r="P586" s="99">
        <v>0.0</v>
      </c>
    </row>
    <row r="587">
      <c r="A587" s="93" t="s">
        <v>1712</v>
      </c>
      <c r="B587" s="98">
        <v>0.0541</v>
      </c>
      <c r="C587" s="98">
        <v>0.0624</v>
      </c>
      <c r="D587" s="98">
        <v>0.0178</v>
      </c>
      <c r="E587" s="98">
        <v>0.0371</v>
      </c>
      <c r="F587" s="98">
        <v>0.0341</v>
      </c>
      <c r="G587" s="98">
        <v>0.0091</v>
      </c>
      <c r="H587" s="98">
        <v>0.0079</v>
      </c>
      <c r="I587" s="98">
        <v>0.0349</v>
      </c>
      <c r="J587" s="98">
        <v>0.0387</v>
      </c>
      <c r="K587" s="98">
        <v>0.0168</v>
      </c>
      <c r="L587" s="98">
        <v>0.004</v>
      </c>
      <c r="M587" s="98">
        <v>0.0326</v>
      </c>
      <c r="N587" s="93">
        <v>1088.0</v>
      </c>
      <c r="O587" s="93">
        <v>0.0</v>
      </c>
      <c r="P587" s="99">
        <v>0.0</v>
      </c>
    </row>
    <row r="588">
      <c r="A588" s="93" t="s">
        <v>1713</v>
      </c>
      <c r="B588" s="98">
        <v>0.0554</v>
      </c>
      <c r="C588" s="98">
        <v>0.0685</v>
      </c>
      <c r="D588" s="98">
        <v>0.0239</v>
      </c>
      <c r="E588" s="98">
        <v>0.0448</v>
      </c>
      <c r="F588" s="98">
        <v>0.0375</v>
      </c>
      <c r="G588" s="98">
        <v>0.0103</v>
      </c>
      <c r="H588" s="98">
        <v>0.011</v>
      </c>
      <c r="I588" s="98">
        <v>0.0464</v>
      </c>
      <c r="J588" s="98">
        <v>0.0456</v>
      </c>
      <c r="K588" s="98">
        <v>0.0173</v>
      </c>
      <c r="L588" s="98">
        <v>0.0051</v>
      </c>
      <c r="M588" s="98">
        <v>0.0307</v>
      </c>
      <c r="N588" s="93">
        <v>114.0</v>
      </c>
      <c r="O588" s="93">
        <v>0.0</v>
      </c>
      <c r="P588" s="99">
        <v>0.0</v>
      </c>
    </row>
    <row r="589">
      <c r="A589" s="93" t="s">
        <v>1714</v>
      </c>
      <c r="B589" s="98">
        <v>0.0575</v>
      </c>
      <c r="C589" s="98">
        <v>0.0556</v>
      </c>
      <c r="D589" s="98">
        <v>7.0E-4</v>
      </c>
      <c r="E589" s="98">
        <v>0.0015</v>
      </c>
      <c r="F589" s="98">
        <v>0.0283</v>
      </c>
      <c r="G589" s="98">
        <v>0.0129</v>
      </c>
      <c r="H589" s="98">
        <v>0.0351</v>
      </c>
      <c r="I589" s="98">
        <v>0.0654</v>
      </c>
      <c r="J589" s="98">
        <v>0.0137</v>
      </c>
      <c r="K589" s="98">
        <v>0.0091</v>
      </c>
      <c r="L589" s="98">
        <v>0.0147</v>
      </c>
      <c r="M589" s="98">
        <v>0.0229</v>
      </c>
      <c r="N589" s="93">
        <v>926.0</v>
      </c>
      <c r="O589" s="93">
        <v>0.0</v>
      </c>
      <c r="P589" s="99">
        <v>0.0</v>
      </c>
    </row>
    <row r="590">
      <c r="A590" s="93" t="s">
        <v>1715</v>
      </c>
      <c r="B590" s="98">
        <v>0.0652</v>
      </c>
      <c r="C590" s="98">
        <v>0.0691</v>
      </c>
      <c r="D590" s="98">
        <v>0.006</v>
      </c>
      <c r="E590" s="98">
        <v>0.0114</v>
      </c>
      <c r="F590" s="98">
        <v>0.0314</v>
      </c>
      <c r="G590" s="98">
        <v>0.0135</v>
      </c>
      <c r="H590" s="98">
        <v>0.0312</v>
      </c>
      <c r="I590" s="98">
        <v>0.0692</v>
      </c>
      <c r="J590" s="98">
        <v>0.0196</v>
      </c>
      <c r="K590" s="98">
        <v>0.0128</v>
      </c>
      <c r="L590" s="98">
        <v>0.0106</v>
      </c>
      <c r="M590" s="98">
        <v>0.025</v>
      </c>
      <c r="N590" s="93">
        <v>1416.0</v>
      </c>
      <c r="O590" s="93">
        <v>0.0</v>
      </c>
      <c r="P590" s="99">
        <v>0.0</v>
      </c>
    </row>
    <row r="591">
      <c r="A591" s="93" t="s">
        <v>1716</v>
      </c>
      <c r="B591" s="98">
        <v>0.0294</v>
      </c>
      <c r="C591" s="98">
        <v>0.0359</v>
      </c>
      <c r="D591" s="98">
        <v>0.0082</v>
      </c>
      <c r="E591" s="98">
        <v>0.0366</v>
      </c>
      <c r="F591" s="98">
        <v>0.028</v>
      </c>
      <c r="G591" s="98">
        <v>0.0102</v>
      </c>
      <c r="H591" s="98">
        <v>0.0179</v>
      </c>
      <c r="I591" s="98">
        <v>0.0697</v>
      </c>
      <c r="J591" s="98">
        <v>0.0105</v>
      </c>
      <c r="K591" s="98">
        <v>0.0069</v>
      </c>
      <c r="L591" s="98">
        <v>0.0061</v>
      </c>
      <c r="M591" s="98">
        <v>0.0165</v>
      </c>
      <c r="N591" s="93">
        <v>4501.0</v>
      </c>
      <c r="O591" s="93">
        <v>0.0</v>
      </c>
      <c r="P591" s="99">
        <v>0.0</v>
      </c>
    </row>
    <row r="592">
      <c r="A592" s="93" t="s">
        <v>1717</v>
      </c>
      <c r="B592" s="98">
        <v>0.0558</v>
      </c>
      <c r="C592" s="98">
        <v>0.0696</v>
      </c>
      <c r="D592" s="98">
        <v>0.0241</v>
      </c>
      <c r="E592" s="98">
        <v>0.0456</v>
      </c>
      <c r="F592" s="98">
        <v>0.0378</v>
      </c>
      <c r="G592" s="98">
        <v>0.0105</v>
      </c>
      <c r="H592" s="98">
        <v>0.0111</v>
      </c>
      <c r="I592" s="98">
        <v>0.0469</v>
      </c>
      <c r="J592" s="98">
        <v>0.0461</v>
      </c>
      <c r="K592" s="98">
        <v>0.0174</v>
      </c>
      <c r="L592" s="98">
        <v>0.0051</v>
      </c>
      <c r="M592" s="98">
        <v>0.0311</v>
      </c>
      <c r="N592" s="93">
        <v>80.0</v>
      </c>
      <c r="O592" s="93">
        <v>0.0</v>
      </c>
      <c r="P592" s="99">
        <v>0.0</v>
      </c>
    </row>
    <row r="593">
      <c r="A593" s="93" t="s">
        <v>1718</v>
      </c>
      <c r="B593" s="98">
        <v>0.0569</v>
      </c>
      <c r="C593" s="98">
        <v>0.0637</v>
      </c>
      <c r="D593" s="98">
        <v>0.0035</v>
      </c>
      <c r="E593" s="98">
        <v>0.006</v>
      </c>
      <c r="F593" s="98">
        <v>0.0304</v>
      </c>
      <c r="G593" s="98">
        <v>0.0119</v>
      </c>
      <c r="H593" s="98">
        <v>0.0312</v>
      </c>
      <c r="I593" s="98">
        <v>0.0879</v>
      </c>
      <c r="J593" s="98">
        <v>0.012</v>
      </c>
      <c r="K593" s="98">
        <v>0.0098</v>
      </c>
      <c r="L593" s="98">
        <v>0.0076</v>
      </c>
      <c r="M593" s="98">
        <v>0.0198</v>
      </c>
      <c r="N593" s="93">
        <v>3702.0</v>
      </c>
      <c r="O593" s="93">
        <v>0.0</v>
      </c>
      <c r="P593" s="99">
        <v>0.0</v>
      </c>
    </row>
    <row r="594">
      <c r="A594" s="93" t="s">
        <v>1719</v>
      </c>
      <c r="B594" s="98">
        <v>0.051</v>
      </c>
      <c r="C594" s="98">
        <v>0.0707</v>
      </c>
      <c r="D594" s="98">
        <v>0.0189</v>
      </c>
      <c r="E594" s="98">
        <v>0.0376</v>
      </c>
      <c r="F594" s="98">
        <v>0.0331</v>
      </c>
      <c r="G594" s="98">
        <v>0.0078</v>
      </c>
      <c r="H594" s="98">
        <v>0.0078</v>
      </c>
      <c r="I594" s="98">
        <v>0.0342</v>
      </c>
      <c r="J594" s="98">
        <v>0.05</v>
      </c>
      <c r="K594" s="98">
        <v>0.0165</v>
      </c>
      <c r="L594" s="98">
        <v>0.003</v>
      </c>
      <c r="M594" s="98">
        <v>0.027</v>
      </c>
      <c r="N594" s="93">
        <v>891.0</v>
      </c>
      <c r="O594" s="93">
        <v>0.0</v>
      </c>
      <c r="P594" s="99">
        <v>0.0</v>
      </c>
    </row>
    <row r="595">
      <c r="A595" s="93" t="s">
        <v>1720</v>
      </c>
      <c r="B595" s="98">
        <v>0.0505</v>
      </c>
      <c r="C595" s="98">
        <v>0.0578</v>
      </c>
      <c r="D595" s="98">
        <v>0.0197</v>
      </c>
      <c r="E595" s="98">
        <v>0.0382</v>
      </c>
      <c r="F595" s="98">
        <v>0.0307</v>
      </c>
      <c r="G595" s="98">
        <v>0.0099</v>
      </c>
      <c r="H595" s="98">
        <v>0.0159</v>
      </c>
      <c r="I595" s="98">
        <v>0.0596</v>
      </c>
      <c r="J595" s="98">
        <v>0.034</v>
      </c>
      <c r="K595" s="98">
        <v>0.0162</v>
      </c>
      <c r="L595" s="98">
        <v>0.0076</v>
      </c>
      <c r="M595" s="98">
        <v>0.026</v>
      </c>
      <c r="N595" s="93">
        <v>13.0</v>
      </c>
      <c r="O595" s="93">
        <v>0.0</v>
      </c>
      <c r="P595" s="99">
        <v>0.0</v>
      </c>
    </row>
    <row r="596">
      <c r="A596" s="93" t="s">
        <v>1721</v>
      </c>
      <c r="B596" s="98">
        <v>0.0273</v>
      </c>
      <c r="C596" s="98">
        <v>0.0435</v>
      </c>
      <c r="D596" s="98">
        <v>0.0093</v>
      </c>
      <c r="E596" s="98">
        <v>0.0157</v>
      </c>
      <c r="F596" s="98">
        <v>0.023</v>
      </c>
      <c r="G596" s="98">
        <v>0.0066</v>
      </c>
      <c r="H596" s="98">
        <v>0.01</v>
      </c>
      <c r="I596" s="98">
        <v>0.0368</v>
      </c>
      <c r="J596" s="98">
        <v>0.0147</v>
      </c>
      <c r="K596" s="98">
        <v>0.0119</v>
      </c>
      <c r="L596" s="98">
        <v>0.0041</v>
      </c>
      <c r="M596" s="98">
        <v>0.0183</v>
      </c>
      <c r="N596" s="93">
        <v>4948.0</v>
      </c>
      <c r="O596" s="93">
        <v>0.0</v>
      </c>
      <c r="P596" s="99">
        <v>0.0</v>
      </c>
    </row>
    <row r="597">
      <c r="A597" s="93" t="s">
        <v>1722</v>
      </c>
      <c r="B597" s="98">
        <v>0.0384</v>
      </c>
      <c r="C597" s="98">
        <v>0.0502</v>
      </c>
      <c r="D597" s="98">
        <v>0.0099</v>
      </c>
      <c r="E597" s="98">
        <v>0.0241</v>
      </c>
      <c r="F597" s="98">
        <v>0.0229</v>
      </c>
      <c r="G597" s="98">
        <v>0.0087</v>
      </c>
      <c r="H597" s="98">
        <v>0.0146</v>
      </c>
      <c r="I597" s="98">
        <v>0.0541</v>
      </c>
      <c r="J597" s="98">
        <v>0.0358</v>
      </c>
      <c r="K597" s="98">
        <v>0.0121</v>
      </c>
      <c r="L597" s="98">
        <v>0.0062</v>
      </c>
      <c r="M597" s="98">
        <v>0.028</v>
      </c>
      <c r="N597" s="93">
        <v>2176.0</v>
      </c>
      <c r="O597" s="93">
        <v>0.0</v>
      </c>
      <c r="P597" s="99">
        <v>0.0</v>
      </c>
    </row>
    <row r="598">
      <c r="A598" s="93" t="s">
        <v>1723</v>
      </c>
      <c r="B598" s="98">
        <v>0.0293</v>
      </c>
      <c r="C598" s="98">
        <v>0.0301</v>
      </c>
      <c r="D598" s="98">
        <v>0.0117</v>
      </c>
      <c r="E598" s="98">
        <v>0.0358</v>
      </c>
      <c r="F598" s="98">
        <v>0.0213</v>
      </c>
      <c r="G598" s="98">
        <v>0.0038</v>
      </c>
      <c r="H598" s="98">
        <v>0.0066</v>
      </c>
      <c r="I598" s="98">
        <v>0.0473</v>
      </c>
      <c r="J598" s="98">
        <v>0.0153</v>
      </c>
      <c r="K598" s="98">
        <v>0.0143</v>
      </c>
      <c r="L598" s="98">
        <v>0.0054</v>
      </c>
      <c r="M598" s="98">
        <v>0.0166</v>
      </c>
      <c r="N598" s="93">
        <v>5199.0</v>
      </c>
      <c r="O598" s="93">
        <v>0.0</v>
      </c>
      <c r="P598" s="99">
        <v>0.0</v>
      </c>
    </row>
    <row r="599">
      <c r="A599" s="93" t="s">
        <v>1724</v>
      </c>
      <c r="B599" s="98">
        <v>0.049</v>
      </c>
      <c r="C599" s="98">
        <v>0.0597</v>
      </c>
      <c r="D599" s="98">
        <v>0.0202</v>
      </c>
      <c r="E599" s="98">
        <v>0.0376</v>
      </c>
      <c r="F599" s="98">
        <v>0.0326</v>
      </c>
      <c r="G599" s="98">
        <v>0.0096</v>
      </c>
      <c r="H599" s="98">
        <v>0.0123</v>
      </c>
      <c r="I599" s="98">
        <v>0.0491</v>
      </c>
      <c r="J599" s="98">
        <v>0.0366</v>
      </c>
      <c r="K599" s="98">
        <v>0.0162</v>
      </c>
      <c r="L599" s="98">
        <v>0.0059</v>
      </c>
      <c r="M599" s="98">
        <v>0.027</v>
      </c>
      <c r="N599" s="93">
        <v>499.0</v>
      </c>
      <c r="O599" s="93">
        <v>0.0</v>
      </c>
      <c r="P599" s="99">
        <v>0.0</v>
      </c>
    </row>
    <row r="600">
      <c r="A600" s="93" t="s">
        <v>1725</v>
      </c>
      <c r="B600" s="98">
        <v>0.0701</v>
      </c>
      <c r="C600" s="98">
        <v>0.0832</v>
      </c>
      <c r="D600" s="98">
        <v>0.0101</v>
      </c>
      <c r="E600" s="98">
        <v>0.0399</v>
      </c>
      <c r="F600" s="98">
        <v>0.0488</v>
      </c>
      <c r="G600" s="98">
        <v>0.0181</v>
      </c>
      <c r="H600" s="98">
        <v>0.0028</v>
      </c>
      <c r="I600" s="98">
        <v>0.0358</v>
      </c>
      <c r="J600" s="98">
        <v>0.0669</v>
      </c>
      <c r="K600" s="98">
        <v>0.0147</v>
      </c>
      <c r="L600" s="98">
        <v>0.0012</v>
      </c>
      <c r="M600" s="98">
        <v>0.0476</v>
      </c>
      <c r="N600" s="93">
        <v>6200.0</v>
      </c>
      <c r="O600" s="93">
        <v>0.0</v>
      </c>
      <c r="P600" s="99">
        <v>0.0</v>
      </c>
    </row>
    <row r="601">
      <c r="A601" s="93" t="s">
        <v>1726</v>
      </c>
      <c r="B601" s="98">
        <v>0.0419</v>
      </c>
      <c r="C601" s="98">
        <v>0.0509</v>
      </c>
      <c r="D601" s="98">
        <v>0.0108</v>
      </c>
      <c r="E601" s="98">
        <v>0.0287</v>
      </c>
      <c r="F601" s="98">
        <v>0.0233</v>
      </c>
      <c r="G601" s="98">
        <v>0.0085</v>
      </c>
      <c r="H601" s="98">
        <v>0.0127</v>
      </c>
      <c r="I601" s="98">
        <v>0.0569</v>
      </c>
      <c r="J601" s="98">
        <v>0.0181</v>
      </c>
      <c r="K601" s="98">
        <v>0.0126</v>
      </c>
      <c r="L601" s="98">
        <v>0.007</v>
      </c>
      <c r="M601" s="98">
        <v>0.02</v>
      </c>
      <c r="N601" s="93">
        <v>3342.0</v>
      </c>
      <c r="O601" s="93">
        <v>0.0</v>
      </c>
      <c r="P601" s="99">
        <v>0.0</v>
      </c>
    </row>
    <row r="602">
      <c r="A602" s="93" t="s">
        <v>1727</v>
      </c>
      <c r="B602" s="98">
        <v>0.0541</v>
      </c>
      <c r="C602" s="98">
        <v>0.0709</v>
      </c>
      <c r="D602" s="98">
        <v>0.023</v>
      </c>
      <c r="E602" s="98">
        <v>0.043</v>
      </c>
      <c r="F602" s="98">
        <v>0.0383</v>
      </c>
      <c r="G602" s="98">
        <v>0.0102</v>
      </c>
      <c r="H602" s="98">
        <v>0.0105</v>
      </c>
      <c r="I602" s="98">
        <v>0.0448</v>
      </c>
      <c r="J602" s="98">
        <v>0.0437</v>
      </c>
      <c r="K602" s="98">
        <v>0.0181</v>
      </c>
      <c r="L602" s="98">
        <v>0.0049</v>
      </c>
      <c r="M602" s="98">
        <v>0.0327</v>
      </c>
      <c r="N602" s="93">
        <v>69.0</v>
      </c>
      <c r="O602" s="93">
        <v>0.0</v>
      </c>
      <c r="P602" s="99">
        <v>0.0</v>
      </c>
    </row>
    <row r="603">
      <c r="A603" s="93" t="s">
        <v>1728</v>
      </c>
      <c r="B603" s="98">
        <v>0.0467</v>
      </c>
      <c r="C603" s="98">
        <v>0.059</v>
      </c>
      <c r="D603" s="98">
        <v>0.0135</v>
      </c>
      <c r="E603" s="98">
        <v>0.0252</v>
      </c>
      <c r="F603" s="98">
        <v>0.0351</v>
      </c>
      <c r="G603" s="98">
        <v>0.0089</v>
      </c>
      <c r="H603" s="98">
        <v>0.0058</v>
      </c>
      <c r="I603" s="98">
        <v>0.036</v>
      </c>
      <c r="J603" s="98">
        <v>0.054</v>
      </c>
      <c r="K603" s="98">
        <v>0.0156</v>
      </c>
      <c r="L603" s="98">
        <v>0.003</v>
      </c>
      <c r="M603" s="98">
        <v>0.0306</v>
      </c>
      <c r="N603" s="93">
        <v>977.0</v>
      </c>
      <c r="O603" s="93">
        <v>0.0</v>
      </c>
      <c r="P603" s="99">
        <v>0.0</v>
      </c>
    </row>
    <row r="604">
      <c r="A604" s="93" t="s">
        <v>1729</v>
      </c>
      <c r="B604" s="98">
        <v>0.0452</v>
      </c>
      <c r="C604" s="98">
        <v>0.0599</v>
      </c>
      <c r="D604" s="98">
        <v>0.0095</v>
      </c>
      <c r="E604" s="98">
        <v>0.0175</v>
      </c>
      <c r="F604" s="98">
        <v>0.0256</v>
      </c>
      <c r="G604" s="98">
        <v>0.0089</v>
      </c>
      <c r="H604" s="98">
        <v>0.0056</v>
      </c>
      <c r="I604" s="98">
        <v>0.0415</v>
      </c>
      <c r="J604" s="98">
        <v>0.0768</v>
      </c>
      <c r="K604" s="98">
        <v>0.0197</v>
      </c>
      <c r="L604" s="98">
        <v>0.0017</v>
      </c>
      <c r="M604" s="98">
        <v>0.0306</v>
      </c>
      <c r="N604" s="93">
        <v>3994.0</v>
      </c>
      <c r="O604" s="93">
        <v>0.0</v>
      </c>
      <c r="P604" s="99">
        <v>0.0</v>
      </c>
    </row>
    <row r="605">
      <c r="A605" s="93" t="s">
        <v>1730</v>
      </c>
      <c r="B605" s="98">
        <v>0.0442</v>
      </c>
      <c r="C605" s="98">
        <v>0.0432</v>
      </c>
      <c r="D605" s="98">
        <v>5.0E-4</v>
      </c>
      <c r="E605" s="98">
        <v>0.001</v>
      </c>
      <c r="F605" s="98">
        <v>0.0204</v>
      </c>
      <c r="G605" s="98">
        <v>0.0109</v>
      </c>
      <c r="H605" s="98">
        <v>0.0226</v>
      </c>
      <c r="I605" s="98">
        <v>0.0611</v>
      </c>
      <c r="J605" s="98">
        <v>0.0088</v>
      </c>
      <c r="K605" s="98">
        <v>0.0076</v>
      </c>
      <c r="L605" s="98">
        <v>0.0142</v>
      </c>
      <c r="M605" s="98">
        <v>0.0184</v>
      </c>
      <c r="N605" s="93">
        <v>3397.0</v>
      </c>
      <c r="O605" s="93">
        <v>0.0</v>
      </c>
      <c r="P605" s="99">
        <v>0.0</v>
      </c>
    </row>
    <row r="606">
      <c r="A606" s="93" t="s">
        <v>1731</v>
      </c>
      <c r="B606" s="98">
        <v>0.0483</v>
      </c>
      <c r="C606" s="98">
        <v>0.0578</v>
      </c>
      <c r="D606" s="98">
        <v>0.0197</v>
      </c>
      <c r="E606" s="98">
        <v>0.0384</v>
      </c>
      <c r="F606" s="98">
        <v>0.0305</v>
      </c>
      <c r="G606" s="98">
        <v>0.0099</v>
      </c>
      <c r="H606" s="98">
        <v>0.0159</v>
      </c>
      <c r="I606" s="98">
        <v>0.0595</v>
      </c>
      <c r="J606" s="98">
        <v>0.034</v>
      </c>
      <c r="K606" s="98">
        <v>0.0162</v>
      </c>
      <c r="L606" s="98">
        <v>0.0076</v>
      </c>
      <c r="M606" s="98">
        <v>0.0259</v>
      </c>
      <c r="N606" s="93">
        <v>24.0</v>
      </c>
      <c r="O606" s="93">
        <v>0.0</v>
      </c>
      <c r="P606" s="99">
        <v>0.0</v>
      </c>
    </row>
    <row r="607">
      <c r="A607" s="93" t="s">
        <v>1732</v>
      </c>
      <c r="B607" s="98">
        <v>0.0409</v>
      </c>
      <c r="C607" s="98">
        <v>0.0535</v>
      </c>
      <c r="D607" s="98">
        <v>0.0022</v>
      </c>
      <c r="E607" s="98">
        <v>0.0037</v>
      </c>
      <c r="F607" s="98">
        <v>0.0218</v>
      </c>
      <c r="G607" s="98">
        <v>0.0097</v>
      </c>
      <c r="H607" s="98">
        <v>0.024</v>
      </c>
      <c r="I607" s="98">
        <v>0.0549</v>
      </c>
      <c r="J607" s="98">
        <v>0.009</v>
      </c>
      <c r="K607" s="98">
        <v>0.0074</v>
      </c>
      <c r="L607" s="98">
        <v>0.0093</v>
      </c>
      <c r="M607" s="98">
        <v>0.0151</v>
      </c>
      <c r="N607" s="93">
        <v>8659.0</v>
      </c>
      <c r="O607" s="93">
        <v>0.0</v>
      </c>
      <c r="P607" s="99">
        <v>0.0</v>
      </c>
    </row>
    <row r="608">
      <c r="A608" s="93" t="s">
        <v>1733</v>
      </c>
      <c r="B608" s="98">
        <v>0.0784</v>
      </c>
      <c r="C608" s="98">
        <v>0.0825</v>
      </c>
      <c r="D608" s="98">
        <v>0.0072</v>
      </c>
      <c r="E608" s="98">
        <v>0.014</v>
      </c>
      <c r="F608" s="98">
        <v>0.0385</v>
      </c>
      <c r="G608" s="98">
        <v>0.0173</v>
      </c>
      <c r="H608" s="98">
        <v>0.0352</v>
      </c>
      <c r="I608" s="98">
        <v>0.0802</v>
      </c>
      <c r="J608" s="98">
        <v>0.0268</v>
      </c>
      <c r="K608" s="98">
        <v>0.0157</v>
      </c>
      <c r="L608" s="98">
        <v>0.0123</v>
      </c>
      <c r="M608" s="98">
        <v>0.0282</v>
      </c>
      <c r="N608" s="93">
        <v>292.0</v>
      </c>
      <c r="O608" s="93">
        <v>14.0</v>
      </c>
      <c r="P608" s="99">
        <v>0.0</v>
      </c>
    </row>
    <row r="609">
      <c r="A609" s="93" t="s">
        <v>1734</v>
      </c>
      <c r="B609" s="98">
        <v>0.0427</v>
      </c>
      <c r="C609" s="98">
        <v>0.0392</v>
      </c>
      <c r="D609" s="98">
        <v>4.0E-4</v>
      </c>
      <c r="E609" s="98">
        <v>7.0E-4</v>
      </c>
      <c r="F609" s="98">
        <v>0.0213</v>
      </c>
      <c r="G609" s="98">
        <v>0.011</v>
      </c>
      <c r="H609" s="98">
        <v>0.0185</v>
      </c>
      <c r="I609" s="98">
        <v>0.0645</v>
      </c>
      <c r="J609" s="98">
        <v>0.008</v>
      </c>
      <c r="K609" s="98">
        <v>0.0067</v>
      </c>
      <c r="L609" s="98">
        <v>0.0084</v>
      </c>
      <c r="M609" s="98">
        <v>0.0162</v>
      </c>
      <c r="N609" s="93">
        <v>3721.0</v>
      </c>
      <c r="O609" s="93">
        <v>0.0</v>
      </c>
      <c r="P609" s="99">
        <v>0.0</v>
      </c>
    </row>
    <row r="610">
      <c r="A610" s="93" t="s">
        <v>563</v>
      </c>
      <c r="B610" s="98">
        <v>0.0752</v>
      </c>
      <c r="C610" s="98">
        <v>0.0849</v>
      </c>
      <c r="D610" s="98">
        <v>0.0078</v>
      </c>
      <c r="E610" s="98">
        <v>0.0157</v>
      </c>
      <c r="F610" s="98">
        <v>0.0399</v>
      </c>
      <c r="G610" s="98">
        <v>0.0206</v>
      </c>
      <c r="H610" s="98">
        <v>0.0419</v>
      </c>
      <c r="I610" s="98">
        <v>0.0871</v>
      </c>
      <c r="J610" s="98">
        <v>0.0264</v>
      </c>
      <c r="K610" s="98">
        <v>0.0151</v>
      </c>
      <c r="L610" s="98">
        <v>0.0131</v>
      </c>
      <c r="M610" s="98">
        <v>0.028</v>
      </c>
      <c r="N610" s="93">
        <v>168.0</v>
      </c>
      <c r="O610" s="93">
        <v>0.0</v>
      </c>
      <c r="P610" s="99">
        <v>0.0</v>
      </c>
    </row>
    <row r="611">
      <c r="A611" s="93" t="s">
        <v>1735</v>
      </c>
      <c r="B611" s="98">
        <v>0.0635</v>
      </c>
      <c r="C611" s="98">
        <v>0.0646</v>
      </c>
      <c r="D611" s="98">
        <v>0.001</v>
      </c>
      <c r="E611" s="98">
        <v>0.0023</v>
      </c>
      <c r="F611" s="98">
        <v>0.0295</v>
      </c>
      <c r="G611" s="98">
        <v>0.0153</v>
      </c>
      <c r="H611" s="98">
        <v>0.0376</v>
      </c>
      <c r="I611" s="98">
        <v>0.0799</v>
      </c>
      <c r="J611" s="98">
        <v>0.0203</v>
      </c>
      <c r="K611" s="98">
        <v>0.0104</v>
      </c>
      <c r="L611" s="98">
        <v>0.0193</v>
      </c>
      <c r="M611" s="98">
        <v>0.0254</v>
      </c>
      <c r="N611" s="93">
        <v>27.0</v>
      </c>
      <c r="O611" s="93">
        <v>0.0</v>
      </c>
      <c r="P611" s="99">
        <v>0.0</v>
      </c>
    </row>
    <row r="612">
      <c r="A612" s="93" t="s">
        <v>1736</v>
      </c>
      <c r="B612" s="98">
        <v>0.0199</v>
      </c>
      <c r="C612" s="98">
        <v>0.0281</v>
      </c>
      <c r="D612" s="98">
        <v>0.0044</v>
      </c>
      <c r="E612" s="98">
        <v>0.007</v>
      </c>
      <c r="F612" s="98">
        <v>0.0178</v>
      </c>
      <c r="G612" s="98">
        <v>0.0059</v>
      </c>
      <c r="H612" s="98">
        <v>0.0053</v>
      </c>
      <c r="I612" s="98">
        <v>0.0443</v>
      </c>
      <c r="J612" s="98">
        <v>0.0188</v>
      </c>
      <c r="K612" s="98">
        <v>0.0104</v>
      </c>
      <c r="L612" s="98">
        <v>0.0021</v>
      </c>
      <c r="M612" s="98">
        <v>0.0141</v>
      </c>
      <c r="N612" s="93">
        <v>11451.0</v>
      </c>
      <c r="O612" s="93">
        <v>0.0</v>
      </c>
      <c r="P612" s="99">
        <v>0.0</v>
      </c>
    </row>
    <row r="613">
      <c r="A613" s="93" t="s">
        <v>1737</v>
      </c>
      <c r="B613" s="98">
        <v>0.0634</v>
      </c>
      <c r="C613" s="98">
        <v>0.0574</v>
      </c>
      <c r="D613" s="98">
        <v>0.0028</v>
      </c>
      <c r="E613" s="98">
        <v>0.0069</v>
      </c>
      <c r="F613" s="98">
        <v>0.0318</v>
      </c>
      <c r="G613" s="98">
        <v>0.0096</v>
      </c>
      <c r="H613" s="98">
        <v>0.0299</v>
      </c>
      <c r="I613" s="98">
        <v>0.0757</v>
      </c>
      <c r="J613" s="98">
        <v>0.0106</v>
      </c>
      <c r="K613" s="98">
        <v>0.0098</v>
      </c>
      <c r="L613" s="98">
        <v>0.0072</v>
      </c>
      <c r="M613" s="98">
        <v>0.0174</v>
      </c>
      <c r="N613" s="93">
        <v>4126.0</v>
      </c>
      <c r="O613" s="93">
        <v>0.0</v>
      </c>
      <c r="P613" s="99">
        <v>0.0</v>
      </c>
    </row>
    <row r="614">
      <c r="A614" s="93" t="s">
        <v>1738</v>
      </c>
      <c r="B614" s="98">
        <v>0.0485</v>
      </c>
      <c r="C614" s="98">
        <v>0.0595</v>
      </c>
      <c r="D614" s="98">
        <v>0.0197</v>
      </c>
      <c r="E614" s="98">
        <v>0.0384</v>
      </c>
      <c r="F614" s="98">
        <v>0.0307</v>
      </c>
      <c r="G614" s="98">
        <v>0.0099</v>
      </c>
      <c r="H614" s="98">
        <v>0.016</v>
      </c>
      <c r="I614" s="98">
        <v>0.0597</v>
      </c>
      <c r="J614" s="98">
        <v>0.0341</v>
      </c>
      <c r="K614" s="98">
        <v>0.0162</v>
      </c>
      <c r="L614" s="98">
        <v>0.0076</v>
      </c>
      <c r="M614" s="98">
        <v>0.026</v>
      </c>
      <c r="N614" s="93">
        <v>12.0</v>
      </c>
      <c r="O614" s="93">
        <v>0.0</v>
      </c>
      <c r="P614" s="99">
        <v>0.0</v>
      </c>
    </row>
    <row r="615">
      <c r="A615" s="93" t="s">
        <v>1739</v>
      </c>
      <c r="B615" s="98">
        <v>0.0491</v>
      </c>
      <c r="C615" s="98">
        <v>0.0587</v>
      </c>
      <c r="D615" s="98">
        <v>0.0189</v>
      </c>
      <c r="E615" s="98">
        <v>0.0387</v>
      </c>
      <c r="F615" s="98">
        <v>0.0381</v>
      </c>
      <c r="G615" s="98">
        <v>0.0111</v>
      </c>
      <c r="H615" s="98">
        <v>0.0079</v>
      </c>
      <c r="I615" s="98">
        <v>0.0503</v>
      </c>
      <c r="J615" s="98">
        <v>0.0367</v>
      </c>
      <c r="K615" s="98">
        <v>0.0151</v>
      </c>
      <c r="L615" s="98">
        <v>0.0046</v>
      </c>
      <c r="M615" s="98">
        <v>0.0266</v>
      </c>
      <c r="N615" s="93">
        <v>1088.0</v>
      </c>
      <c r="O615" s="93">
        <v>0.0</v>
      </c>
      <c r="P615" s="99">
        <v>0.0</v>
      </c>
    </row>
    <row r="616">
      <c r="A616" s="93" t="s">
        <v>1740</v>
      </c>
      <c r="B616" s="98">
        <v>0.0212</v>
      </c>
      <c r="C616" s="98">
        <v>0.0311</v>
      </c>
      <c r="D616" s="98">
        <v>0.0134</v>
      </c>
      <c r="E616" s="98">
        <v>0.0258</v>
      </c>
      <c r="F616" s="98">
        <v>0.0182</v>
      </c>
      <c r="G616" s="98">
        <v>0.0026</v>
      </c>
      <c r="H616" s="98">
        <v>0.0024</v>
      </c>
      <c r="I616" s="98">
        <v>0.0445</v>
      </c>
      <c r="J616" s="98">
        <v>0.0133</v>
      </c>
      <c r="K616" s="98">
        <v>0.0083</v>
      </c>
      <c r="L616" s="98">
        <v>0.0013</v>
      </c>
      <c r="M616" s="98">
        <v>0.0107</v>
      </c>
      <c r="N616" s="93">
        <v>14718.0</v>
      </c>
      <c r="O616" s="93">
        <v>0.0</v>
      </c>
      <c r="P616" s="99">
        <v>0.0</v>
      </c>
    </row>
    <row r="617">
      <c r="A617" s="93" t="s">
        <v>1741</v>
      </c>
      <c r="B617" s="98">
        <v>0.0393</v>
      </c>
      <c r="C617" s="98">
        <v>0.0588</v>
      </c>
      <c r="D617" s="98">
        <v>0.0131</v>
      </c>
      <c r="E617" s="98">
        <v>0.0304</v>
      </c>
      <c r="F617" s="98">
        <v>0.0403</v>
      </c>
      <c r="G617" s="98">
        <v>0.0126</v>
      </c>
      <c r="H617" s="98">
        <v>0.0049</v>
      </c>
      <c r="I617" s="98">
        <v>0.0385</v>
      </c>
      <c r="J617" s="98">
        <v>0.0297</v>
      </c>
      <c r="K617" s="98">
        <v>0.0152</v>
      </c>
      <c r="L617" s="98">
        <v>0.0028</v>
      </c>
      <c r="M617" s="98">
        <v>0.0287</v>
      </c>
      <c r="N617" s="93">
        <v>1162.0</v>
      </c>
      <c r="O617" s="93">
        <v>0.0</v>
      </c>
      <c r="P617" s="99">
        <v>0.0</v>
      </c>
    </row>
    <row r="618">
      <c r="A618" s="93" t="s">
        <v>1742</v>
      </c>
      <c r="B618" s="98">
        <v>0.0542</v>
      </c>
      <c r="C618" s="98">
        <v>0.0535</v>
      </c>
      <c r="D618" s="98">
        <v>0.0025</v>
      </c>
      <c r="E618" s="98">
        <v>0.0046</v>
      </c>
      <c r="F618" s="98">
        <v>0.0265</v>
      </c>
      <c r="G618" s="98">
        <v>0.0109</v>
      </c>
      <c r="H618" s="98">
        <v>0.0196</v>
      </c>
      <c r="I618" s="98">
        <v>0.061</v>
      </c>
      <c r="J618" s="98">
        <v>0.012</v>
      </c>
      <c r="K618" s="98">
        <v>0.0096</v>
      </c>
      <c r="L618" s="98">
        <v>0.0098</v>
      </c>
      <c r="M618" s="98">
        <v>0.02</v>
      </c>
      <c r="N618" s="93">
        <v>4024.0</v>
      </c>
      <c r="O618" s="93">
        <v>0.0</v>
      </c>
      <c r="P618" s="99">
        <v>0.0</v>
      </c>
    </row>
    <row r="619">
      <c r="A619" s="93" t="s">
        <v>1743</v>
      </c>
      <c r="B619" s="98">
        <v>0.0329</v>
      </c>
      <c r="C619" s="98">
        <v>0.0447</v>
      </c>
      <c r="D619" s="98">
        <v>0.0158</v>
      </c>
      <c r="E619" s="98">
        <v>0.0409</v>
      </c>
      <c r="F619" s="98">
        <v>0.022</v>
      </c>
      <c r="G619" s="98">
        <v>0.0075</v>
      </c>
      <c r="H619" s="98">
        <v>0.0075</v>
      </c>
      <c r="I619" s="98">
        <v>0.0381</v>
      </c>
      <c r="J619" s="98">
        <v>0.0191</v>
      </c>
      <c r="K619" s="98">
        <v>0.0092</v>
      </c>
      <c r="L619" s="98">
        <v>0.0033</v>
      </c>
      <c r="M619" s="98">
        <v>0.0204</v>
      </c>
      <c r="N619" s="93">
        <v>4281.0</v>
      </c>
      <c r="O619" s="93">
        <v>0.0</v>
      </c>
      <c r="P619" s="99">
        <v>0.0</v>
      </c>
    </row>
    <row r="620">
      <c r="A620" s="93" t="s">
        <v>1744</v>
      </c>
      <c r="B620" s="98">
        <v>0.0551</v>
      </c>
      <c r="C620" s="98">
        <v>0.0705</v>
      </c>
      <c r="D620" s="98">
        <v>0.0236</v>
      </c>
      <c r="E620" s="98">
        <v>0.0445</v>
      </c>
      <c r="F620" s="98">
        <v>0.0375</v>
      </c>
      <c r="G620" s="98">
        <v>0.0104</v>
      </c>
      <c r="H620" s="98">
        <v>0.0108</v>
      </c>
      <c r="I620" s="98">
        <v>0.0489</v>
      </c>
      <c r="J620" s="98">
        <v>0.045</v>
      </c>
      <c r="K620" s="98">
        <v>0.0173</v>
      </c>
      <c r="L620" s="98">
        <v>0.005</v>
      </c>
      <c r="M620" s="98">
        <v>0.0309</v>
      </c>
      <c r="N620" s="93">
        <v>53.0</v>
      </c>
      <c r="O620" s="93">
        <v>0.0</v>
      </c>
      <c r="P620" s="99">
        <v>0.0</v>
      </c>
    </row>
    <row r="621">
      <c r="A621" s="93" t="s">
        <v>1745</v>
      </c>
      <c r="B621" s="98">
        <v>0.0427</v>
      </c>
      <c r="C621" s="98">
        <v>0.0543</v>
      </c>
      <c r="D621" s="98">
        <v>0.0169</v>
      </c>
      <c r="E621" s="98">
        <v>0.0316</v>
      </c>
      <c r="F621" s="98">
        <v>0.0303</v>
      </c>
      <c r="G621" s="98">
        <v>0.0085</v>
      </c>
      <c r="H621" s="98">
        <v>0.0113</v>
      </c>
      <c r="I621" s="98">
        <v>0.0647</v>
      </c>
      <c r="J621" s="98">
        <v>0.0267</v>
      </c>
      <c r="K621" s="98">
        <v>0.0147</v>
      </c>
      <c r="L621" s="98">
        <v>0.0079</v>
      </c>
      <c r="M621" s="98">
        <v>0.024</v>
      </c>
      <c r="N621" s="93">
        <v>300.0</v>
      </c>
      <c r="O621" s="93">
        <v>0.0</v>
      </c>
      <c r="P621" s="99">
        <v>0.0</v>
      </c>
    </row>
    <row r="622">
      <c r="A622" s="93" t="s">
        <v>1746</v>
      </c>
      <c r="B622" s="98">
        <v>0.0409</v>
      </c>
      <c r="C622" s="98">
        <v>0.0569</v>
      </c>
      <c r="D622" s="98">
        <v>0.0158</v>
      </c>
      <c r="E622" s="98">
        <v>0.0387</v>
      </c>
      <c r="F622" s="98">
        <v>0.0318</v>
      </c>
      <c r="G622" s="98">
        <v>0.0162</v>
      </c>
      <c r="H622" s="98">
        <v>0.0071</v>
      </c>
      <c r="I622" s="98">
        <v>0.0515</v>
      </c>
      <c r="J622" s="98">
        <v>0.0291</v>
      </c>
      <c r="K622" s="98">
        <v>0.0166</v>
      </c>
      <c r="L622" s="98">
        <v>0.003</v>
      </c>
      <c r="M622" s="98">
        <v>0.025</v>
      </c>
      <c r="N622" s="93">
        <v>910.0</v>
      </c>
      <c r="O622" s="93">
        <v>0.0</v>
      </c>
      <c r="P622" s="99">
        <v>0.0</v>
      </c>
    </row>
    <row r="623">
      <c r="A623" s="93" t="s">
        <v>1747</v>
      </c>
      <c r="B623" s="98">
        <v>0.0442</v>
      </c>
      <c r="C623" s="98">
        <v>0.0558</v>
      </c>
      <c r="D623" s="98">
        <v>0.0054</v>
      </c>
      <c r="E623" s="98">
        <v>0.0127</v>
      </c>
      <c r="F623" s="98">
        <v>0.0225</v>
      </c>
      <c r="G623" s="98">
        <v>0.0098</v>
      </c>
      <c r="H623" s="98">
        <v>0.0132</v>
      </c>
      <c r="I623" s="98">
        <v>0.0804</v>
      </c>
      <c r="J623" s="98">
        <v>0.0098</v>
      </c>
      <c r="K623" s="98">
        <v>0.0093</v>
      </c>
      <c r="L623" s="98">
        <v>0.007</v>
      </c>
      <c r="M623" s="98">
        <v>0.0196</v>
      </c>
      <c r="N623" s="93">
        <v>5669.0</v>
      </c>
      <c r="O623" s="93">
        <v>0.0</v>
      </c>
      <c r="P623" s="99">
        <v>0.0</v>
      </c>
    </row>
    <row r="624">
      <c r="A624" s="93" t="s">
        <v>1748</v>
      </c>
      <c r="B624" s="98">
        <v>0.0251</v>
      </c>
      <c r="C624" s="98">
        <v>0.0332</v>
      </c>
      <c r="D624" s="98">
        <v>0.0117</v>
      </c>
      <c r="E624" s="98">
        <v>0.0246</v>
      </c>
      <c r="F624" s="98">
        <v>0.0177</v>
      </c>
      <c r="G624" s="98">
        <v>0.0062</v>
      </c>
      <c r="H624" s="98">
        <v>0.0069</v>
      </c>
      <c r="I624" s="98">
        <v>0.0314</v>
      </c>
      <c r="J624" s="98">
        <v>0.0092</v>
      </c>
      <c r="K624" s="98">
        <v>0.0092</v>
      </c>
      <c r="L624" s="98">
        <v>0.0039</v>
      </c>
      <c r="M624" s="98">
        <v>0.0149</v>
      </c>
      <c r="N624" s="93">
        <v>6830.0</v>
      </c>
      <c r="O624" s="93">
        <v>40.0</v>
      </c>
      <c r="P624" s="99">
        <v>0.0</v>
      </c>
    </row>
    <row r="625">
      <c r="A625" s="93" t="s">
        <v>1749</v>
      </c>
      <c r="B625" s="98">
        <v>0.048</v>
      </c>
      <c r="C625" s="98">
        <v>0.0682</v>
      </c>
      <c r="D625" s="98">
        <v>0.0174</v>
      </c>
      <c r="E625" s="98">
        <v>0.0399</v>
      </c>
      <c r="F625" s="98">
        <v>0.0378</v>
      </c>
      <c r="G625" s="98">
        <v>0.0139</v>
      </c>
      <c r="H625" s="98">
        <v>0.0078</v>
      </c>
      <c r="I625" s="98">
        <v>0.0473</v>
      </c>
      <c r="J625" s="98">
        <v>0.0588</v>
      </c>
      <c r="K625" s="98">
        <v>0.0173</v>
      </c>
      <c r="L625" s="98">
        <v>0.0036</v>
      </c>
      <c r="M625" s="98">
        <v>0.0326</v>
      </c>
      <c r="N625" s="93">
        <v>225.0</v>
      </c>
      <c r="O625" s="93">
        <v>33.0</v>
      </c>
      <c r="P625" s="99">
        <v>0.0</v>
      </c>
    </row>
    <row r="626">
      <c r="A626" s="93" t="s">
        <v>1750</v>
      </c>
      <c r="B626" s="98">
        <v>0.0749</v>
      </c>
      <c r="C626" s="98">
        <v>0.0815</v>
      </c>
      <c r="D626" s="98">
        <v>0.0085</v>
      </c>
      <c r="E626" s="98">
        <v>0.0172</v>
      </c>
      <c r="F626" s="98">
        <v>0.037</v>
      </c>
      <c r="G626" s="98">
        <v>0.0158</v>
      </c>
      <c r="H626" s="98">
        <v>0.0356</v>
      </c>
      <c r="I626" s="98">
        <v>0.0851</v>
      </c>
      <c r="J626" s="98">
        <v>0.0289</v>
      </c>
      <c r="K626" s="98">
        <v>0.0144</v>
      </c>
      <c r="L626" s="98">
        <v>0.0138</v>
      </c>
      <c r="M626" s="98">
        <v>0.0285</v>
      </c>
      <c r="N626" s="93">
        <v>253.0</v>
      </c>
      <c r="O626" s="93">
        <v>0.0</v>
      </c>
      <c r="P626" s="99">
        <v>0.0</v>
      </c>
    </row>
    <row r="627">
      <c r="A627" s="93" t="s">
        <v>1751</v>
      </c>
      <c r="B627" s="98">
        <v>0.0588</v>
      </c>
      <c r="C627" s="98">
        <v>0.0759</v>
      </c>
      <c r="D627" s="98">
        <v>0.0173</v>
      </c>
      <c r="E627" s="98">
        <v>0.0386</v>
      </c>
      <c r="F627" s="98">
        <v>0.038</v>
      </c>
      <c r="G627" s="98">
        <v>0.0096</v>
      </c>
      <c r="H627" s="98">
        <v>0.0068</v>
      </c>
      <c r="I627" s="98">
        <v>0.0437</v>
      </c>
      <c r="J627" s="98">
        <v>0.0763</v>
      </c>
      <c r="K627" s="98">
        <v>0.0188</v>
      </c>
      <c r="L627" s="98">
        <v>0.0028</v>
      </c>
      <c r="M627" s="98">
        <v>0.041</v>
      </c>
      <c r="N627" s="93">
        <v>386.0</v>
      </c>
      <c r="O627" s="93">
        <v>0.0</v>
      </c>
      <c r="P627" s="99">
        <v>0.0</v>
      </c>
    </row>
    <row r="628">
      <c r="A628" s="93" t="s">
        <v>1752</v>
      </c>
      <c r="B628" s="98">
        <v>0.0521</v>
      </c>
      <c r="C628" s="98">
        <v>0.0725</v>
      </c>
      <c r="D628" s="98">
        <v>0.0155</v>
      </c>
      <c r="E628" s="98">
        <v>0.0306</v>
      </c>
      <c r="F628" s="98">
        <v>0.0505</v>
      </c>
      <c r="G628" s="98">
        <v>0.0039</v>
      </c>
      <c r="H628" s="98">
        <v>0.002</v>
      </c>
      <c r="I628" s="98">
        <v>0.0338</v>
      </c>
      <c r="J628" s="98">
        <v>0.0198</v>
      </c>
      <c r="K628" s="98">
        <v>0.0072</v>
      </c>
      <c r="L628" s="98">
        <v>7.0E-4</v>
      </c>
      <c r="M628" s="98">
        <v>0.018</v>
      </c>
      <c r="N628" s="93">
        <v>16254.0</v>
      </c>
      <c r="O628" s="93">
        <v>13.0</v>
      </c>
      <c r="P628" s="99">
        <v>0.0</v>
      </c>
    </row>
    <row r="629">
      <c r="A629" s="93" t="s">
        <v>1753</v>
      </c>
      <c r="B629" s="98">
        <v>0.0476</v>
      </c>
      <c r="C629" s="98">
        <v>0.063</v>
      </c>
      <c r="D629" s="98">
        <v>0.0184</v>
      </c>
      <c r="E629" s="98">
        <v>0.0397</v>
      </c>
      <c r="F629" s="98">
        <v>0.0338</v>
      </c>
      <c r="G629" s="98">
        <v>0.0124</v>
      </c>
      <c r="H629" s="98">
        <v>0.0104</v>
      </c>
      <c r="I629" s="98">
        <v>0.0581</v>
      </c>
      <c r="J629" s="98">
        <v>0.0364</v>
      </c>
      <c r="K629" s="98">
        <v>0.017</v>
      </c>
      <c r="L629" s="98">
        <v>0.0034</v>
      </c>
      <c r="M629" s="98">
        <v>0.0271</v>
      </c>
      <c r="N629" s="93">
        <v>547.0</v>
      </c>
      <c r="O629" s="93">
        <v>0.0</v>
      </c>
      <c r="P629" s="99">
        <v>0.0</v>
      </c>
    </row>
    <row r="630">
      <c r="A630" s="93" t="s">
        <v>1754</v>
      </c>
      <c r="B630" s="98">
        <v>0.0355</v>
      </c>
      <c r="C630" s="98">
        <v>0.0451</v>
      </c>
      <c r="D630" s="98">
        <v>0.0068</v>
      </c>
      <c r="E630" s="98">
        <v>0.011</v>
      </c>
      <c r="F630" s="98">
        <v>0.0246</v>
      </c>
      <c r="G630" s="98">
        <v>0.005</v>
      </c>
      <c r="H630" s="98">
        <v>0.0029</v>
      </c>
      <c r="I630" s="98">
        <v>0.0168</v>
      </c>
      <c r="J630" s="98">
        <v>0.126</v>
      </c>
      <c r="K630" s="98">
        <v>0.012</v>
      </c>
      <c r="L630" s="98">
        <v>0.0014</v>
      </c>
      <c r="M630" s="98">
        <v>0.0263</v>
      </c>
      <c r="N630" s="93">
        <v>7693.0</v>
      </c>
      <c r="O630" s="93">
        <v>0.0</v>
      </c>
      <c r="P630" s="99">
        <v>0.0</v>
      </c>
    </row>
    <row r="631">
      <c r="A631" s="93" t="s">
        <v>1755</v>
      </c>
      <c r="B631" s="98">
        <v>0.0268</v>
      </c>
      <c r="C631" s="98">
        <v>0.0312</v>
      </c>
      <c r="D631" s="98">
        <v>0.0027</v>
      </c>
      <c r="E631" s="98">
        <v>0.008</v>
      </c>
      <c r="F631" s="98">
        <v>0.0161</v>
      </c>
      <c r="G631" s="98">
        <v>0.0064</v>
      </c>
      <c r="H631" s="98">
        <v>0.0111</v>
      </c>
      <c r="I631" s="98">
        <v>0.0446</v>
      </c>
      <c r="J631" s="98">
        <v>0.0134</v>
      </c>
      <c r="K631" s="98">
        <v>0.0112</v>
      </c>
      <c r="L631" s="98">
        <v>0.0016</v>
      </c>
      <c r="M631" s="98">
        <v>0.0116</v>
      </c>
      <c r="N631" s="93">
        <v>14886.0</v>
      </c>
      <c r="O631" s="93">
        <v>183.0</v>
      </c>
      <c r="P631" s="99">
        <v>0.0</v>
      </c>
    </row>
    <row r="632">
      <c r="A632" s="93" t="s">
        <v>1756</v>
      </c>
      <c r="B632" s="98">
        <v>0.0341</v>
      </c>
      <c r="C632" s="98">
        <v>0.0499</v>
      </c>
      <c r="D632" s="98">
        <v>0.0347</v>
      </c>
      <c r="E632" s="98">
        <v>0.0612</v>
      </c>
      <c r="F632" s="98">
        <v>0.0297</v>
      </c>
      <c r="G632" s="98">
        <v>0.009</v>
      </c>
      <c r="H632" s="98">
        <v>0.0098</v>
      </c>
      <c r="I632" s="98">
        <v>0.0617</v>
      </c>
      <c r="J632" s="98">
        <v>0.0342</v>
      </c>
      <c r="K632" s="98">
        <v>0.0173</v>
      </c>
      <c r="L632" s="98">
        <v>0.0077</v>
      </c>
      <c r="M632" s="98">
        <v>0.0269</v>
      </c>
      <c r="N632" s="93">
        <v>1201.0</v>
      </c>
      <c r="O632" s="93">
        <v>0.0</v>
      </c>
      <c r="P632" s="99">
        <v>0.0</v>
      </c>
    </row>
    <row r="633">
      <c r="A633" s="93" t="s">
        <v>1757</v>
      </c>
      <c r="B633" s="98">
        <v>0.0589</v>
      </c>
      <c r="C633" s="98">
        <v>0.061</v>
      </c>
      <c r="D633" s="98">
        <v>9.0E-4</v>
      </c>
      <c r="E633" s="98">
        <v>0.0021</v>
      </c>
      <c r="F633" s="98">
        <v>0.028</v>
      </c>
      <c r="G633" s="98">
        <v>0.0145</v>
      </c>
      <c r="H633" s="98">
        <v>0.0335</v>
      </c>
      <c r="I633" s="98">
        <v>0.0723</v>
      </c>
      <c r="J633" s="98">
        <v>0.0181</v>
      </c>
      <c r="K633" s="98">
        <v>0.01</v>
      </c>
      <c r="L633" s="98">
        <v>0.0178</v>
      </c>
      <c r="M633" s="98">
        <v>0.0243</v>
      </c>
      <c r="N633" s="93">
        <v>636.0</v>
      </c>
      <c r="O633" s="93">
        <v>0.0</v>
      </c>
      <c r="P633" s="99">
        <v>0.0</v>
      </c>
    </row>
    <row r="634">
      <c r="A634" s="93" t="s">
        <v>1758</v>
      </c>
      <c r="B634" s="98">
        <v>0.0523</v>
      </c>
      <c r="C634" s="98">
        <v>0.0509</v>
      </c>
      <c r="D634" s="98">
        <v>0.002</v>
      </c>
      <c r="E634" s="98">
        <v>0.0052</v>
      </c>
      <c r="F634" s="98">
        <v>0.0129</v>
      </c>
      <c r="G634" s="98">
        <v>0.0043</v>
      </c>
      <c r="H634" s="98">
        <v>0.0137</v>
      </c>
      <c r="I634" s="98">
        <v>0.0721</v>
      </c>
      <c r="J634" s="98">
        <v>0.0088</v>
      </c>
      <c r="K634" s="98">
        <v>0.006</v>
      </c>
      <c r="L634" s="98">
        <v>0.0035</v>
      </c>
      <c r="M634" s="98">
        <v>0.012</v>
      </c>
      <c r="N634" s="93">
        <v>14895.0</v>
      </c>
      <c r="O634" s="93">
        <v>0.0</v>
      </c>
      <c r="P634" s="99">
        <v>0.0</v>
      </c>
    </row>
    <row r="635">
      <c r="A635" s="93" t="s">
        <v>1759</v>
      </c>
      <c r="B635" s="98">
        <v>0.0434</v>
      </c>
      <c r="C635" s="98">
        <v>0.0321</v>
      </c>
      <c r="D635" s="98">
        <v>1.0E-4</v>
      </c>
      <c r="E635" s="98">
        <v>0.0027</v>
      </c>
      <c r="F635" s="98">
        <v>0.0311</v>
      </c>
      <c r="G635" s="98">
        <v>0.0082</v>
      </c>
      <c r="H635" s="98">
        <v>0.0274</v>
      </c>
      <c r="I635" s="98">
        <v>0.0858</v>
      </c>
      <c r="J635" s="98">
        <v>0.0076</v>
      </c>
      <c r="K635" s="98">
        <v>0.0073</v>
      </c>
      <c r="L635" s="98">
        <v>0.0128</v>
      </c>
      <c r="M635" s="98">
        <v>0.0118</v>
      </c>
      <c r="N635" s="93">
        <v>9072.0</v>
      </c>
      <c r="O635" s="93">
        <v>222.0</v>
      </c>
      <c r="P635" s="99">
        <v>0.0</v>
      </c>
    </row>
    <row r="636">
      <c r="A636" s="93" t="s">
        <v>1760</v>
      </c>
      <c r="B636" s="98">
        <v>0.0493</v>
      </c>
      <c r="C636" s="98">
        <v>0.0623</v>
      </c>
      <c r="D636" s="98">
        <v>0.0217</v>
      </c>
      <c r="E636" s="98">
        <v>0.0342</v>
      </c>
      <c r="F636" s="98">
        <v>0.0363</v>
      </c>
      <c r="G636" s="98">
        <v>0.0093</v>
      </c>
      <c r="H636" s="98">
        <v>0.0086</v>
      </c>
      <c r="I636" s="98">
        <v>0.0423</v>
      </c>
      <c r="J636" s="98">
        <v>0.0466</v>
      </c>
      <c r="K636" s="98">
        <v>0.0178</v>
      </c>
      <c r="L636" s="98">
        <v>0.0043</v>
      </c>
      <c r="M636" s="98">
        <v>0.0291</v>
      </c>
      <c r="N636" s="93">
        <v>802.0</v>
      </c>
      <c r="O636" s="93">
        <v>0.0</v>
      </c>
      <c r="P636" s="99">
        <v>0.0</v>
      </c>
    </row>
    <row r="637">
      <c r="A637" s="93" t="s">
        <v>1761</v>
      </c>
      <c r="B637" s="98">
        <v>0.0437</v>
      </c>
      <c r="C637" s="98">
        <v>0.0415</v>
      </c>
      <c r="D637" s="98">
        <v>2.0E-4</v>
      </c>
      <c r="E637" s="98">
        <v>5.0E-4</v>
      </c>
      <c r="F637" s="98">
        <v>0.0185</v>
      </c>
      <c r="G637" s="98">
        <v>0.0074</v>
      </c>
      <c r="H637" s="98">
        <v>0.0422</v>
      </c>
      <c r="I637" s="98">
        <v>0.0866</v>
      </c>
      <c r="J637" s="98">
        <v>0.0067</v>
      </c>
      <c r="K637" s="98">
        <v>0.0052</v>
      </c>
      <c r="L637" s="98">
        <v>0.0106</v>
      </c>
      <c r="M637" s="98">
        <v>0.0141</v>
      </c>
      <c r="N637" s="93">
        <v>8611.0</v>
      </c>
      <c r="O637" s="93">
        <v>0.0</v>
      </c>
      <c r="P637" s="99">
        <v>0.0</v>
      </c>
    </row>
    <row r="638">
      <c r="A638" s="93" t="s">
        <v>526</v>
      </c>
      <c r="B638" s="98">
        <v>0.0547</v>
      </c>
      <c r="C638" s="98">
        <v>0.0682</v>
      </c>
      <c r="D638" s="98">
        <v>0.0221</v>
      </c>
      <c r="E638" s="98">
        <v>0.0473</v>
      </c>
      <c r="F638" s="98">
        <v>0.0379</v>
      </c>
      <c r="G638" s="98">
        <v>0.0101</v>
      </c>
      <c r="H638" s="98">
        <v>0.01</v>
      </c>
      <c r="I638" s="98">
        <v>0.0428</v>
      </c>
      <c r="J638" s="98">
        <v>0.0414</v>
      </c>
      <c r="K638" s="98">
        <v>0.0171</v>
      </c>
      <c r="L638" s="98">
        <v>0.0048</v>
      </c>
      <c r="M638" s="98">
        <v>0.0303</v>
      </c>
      <c r="N638" s="93">
        <v>100.0</v>
      </c>
      <c r="O638" s="93">
        <v>2.0</v>
      </c>
      <c r="P638" s="99">
        <v>0.0</v>
      </c>
    </row>
    <row r="639">
      <c r="A639" s="93" t="s">
        <v>1762</v>
      </c>
      <c r="B639" s="98">
        <v>0.0606</v>
      </c>
      <c r="C639" s="98">
        <v>0.072</v>
      </c>
      <c r="D639" s="98">
        <v>0.0164</v>
      </c>
      <c r="E639" s="98">
        <v>0.03</v>
      </c>
      <c r="F639" s="98">
        <v>0.0335</v>
      </c>
      <c r="G639" s="98">
        <v>0.0127</v>
      </c>
      <c r="H639" s="98">
        <v>0.0283</v>
      </c>
      <c r="I639" s="98">
        <v>0.0731</v>
      </c>
      <c r="J639" s="98">
        <v>0.0301</v>
      </c>
      <c r="K639" s="98">
        <v>0.0152</v>
      </c>
      <c r="L639" s="98">
        <v>0.0105</v>
      </c>
      <c r="M639" s="98">
        <v>0.0271</v>
      </c>
      <c r="N639" s="93">
        <v>51.0</v>
      </c>
      <c r="O639" s="93">
        <v>0.0</v>
      </c>
      <c r="P639" s="99">
        <v>0.0</v>
      </c>
    </row>
    <row r="640">
      <c r="A640" s="93" t="s">
        <v>1763</v>
      </c>
      <c r="B640" s="98">
        <v>0.0766</v>
      </c>
      <c r="C640" s="98">
        <v>0.083</v>
      </c>
      <c r="D640" s="98">
        <v>0.0083</v>
      </c>
      <c r="E640" s="98">
        <v>0.0241</v>
      </c>
      <c r="F640" s="98">
        <v>0.0371</v>
      </c>
      <c r="G640" s="98">
        <v>0.0158</v>
      </c>
      <c r="H640" s="98">
        <v>0.0347</v>
      </c>
      <c r="I640" s="98">
        <v>0.0866</v>
      </c>
      <c r="J640" s="98">
        <v>0.0282</v>
      </c>
      <c r="K640" s="98">
        <v>0.0145</v>
      </c>
      <c r="L640" s="98">
        <v>0.0137</v>
      </c>
      <c r="M640" s="98">
        <v>0.0287</v>
      </c>
      <c r="N640" s="93">
        <v>102.0</v>
      </c>
      <c r="O640" s="93">
        <v>0.0</v>
      </c>
      <c r="P640" s="99">
        <v>0.0</v>
      </c>
    </row>
    <row r="641">
      <c r="A641" s="93" t="s">
        <v>1764</v>
      </c>
      <c r="B641" s="98">
        <v>0.037</v>
      </c>
      <c r="C641" s="98">
        <v>0.0417</v>
      </c>
      <c r="D641" s="98">
        <v>0.0152</v>
      </c>
      <c r="E641" s="98">
        <v>0.0341</v>
      </c>
      <c r="F641" s="98">
        <v>0.0205</v>
      </c>
      <c r="G641" s="98">
        <v>0.0048</v>
      </c>
      <c r="H641" s="98">
        <v>0.0044</v>
      </c>
      <c r="I641" s="98">
        <v>0.0478</v>
      </c>
      <c r="J641" s="98">
        <v>0.02</v>
      </c>
      <c r="K641" s="98">
        <v>0.0104</v>
      </c>
      <c r="L641" s="98">
        <v>0.0046</v>
      </c>
      <c r="M641" s="98">
        <v>0.0135</v>
      </c>
      <c r="N641" s="93">
        <v>5410.0</v>
      </c>
      <c r="O641" s="93">
        <v>0.0</v>
      </c>
      <c r="P641" s="99">
        <v>0.0</v>
      </c>
    </row>
    <row r="642">
      <c r="A642" s="93" t="s">
        <v>1765</v>
      </c>
      <c r="B642" s="98">
        <v>0.035</v>
      </c>
      <c r="C642" s="98">
        <v>0.0523</v>
      </c>
      <c r="D642" s="98">
        <v>0.0129</v>
      </c>
      <c r="E642" s="98">
        <v>0.0269</v>
      </c>
      <c r="F642" s="98">
        <v>0.0292</v>
      </c>
      <c r="G642" s="98">
        <v>0.0075</v>
      </c>
      <c r="H642" s="98">
        <v>0.0055</v>
      </c>
      <c r="I642" s="98">
        <v>0.0283</v>
      </c>
      <c r="J642" s="98">
        <v>0.0245</v>
      </c>
      <c r="K642" s="98">
        <v>0.0137</v>
      </c>
      <c r="L642" s="98">
        <v>0.0031</v>
      </c>
      <c r="M642" s="98">
        <v>0.0244</v>
      </c>
      <c r="N642" s="93">
        <v>2439.0</v>
      </c>
      <c r="O642" s="93">
        <v>0.0</v>
      </c>
      <c r="P642" s="99">
        <v>0.0</v>
      </c>
    </row>
    <row r="643">
      <c r="A643" s="93" t="s">
        <v>1766</v>
      </c>
      <c r="B643" s="98">
        <v>0.035</v>
      </c>
      <c r="C643" s="98">
        <v>0.051</v>
      </c>
      <c r="D643" s="98">
        <v>0.018</v>
      </c>
      <c r="E643" s="98">
        <v>0.0237</v>
      </c>
      <c r="F643" s="98">
        <v>0.0237</v>
      </c>
      <c r="G643" s="98">
        <v>0.0082</v>
      </c>
      <c r="H643" s="98">
        <v>0.007</v>
      </c>
      <c r="I643" s="98">
        <v>0.0443</v>
      </c>
      <c r="J643" s="98">
        <v>0.034</v>
      </c>
      <c r="K643" s="98">
        <v>0.0127</v>
      </c>
      <c r="L643" s="98">
        <v>0.0033</v>
      </c>
      <c r="M643" s="98">
        <v>0.0264</v>
      </c>
      <c r="N643" s="93">
        <v>1006.0</v>
      </c>
      <c r="O643" s="93">
        <v>0.0</v>
      </c>
      <c r="P643" s="99">
        <v>0.0</v>
      </c>
    </row>
    <row r="644">
      <c r="A644" s="93" t="s">
        <v>1767</v>
      </c>
      <c r="B644" s="98">
        <v>0.0499</v>
      </c>
      <c r="C644" s="98">
        <v>0.0688</v>
      </c>
      <c r="D644" s="98">
        <v>0.0112</v>
      </c>
      <c r="E644" s="98">
        <v>0.0207</v>
      </c>
      <c r="F644" s="98">
        <v>0.0248</v>
      </c>
      <c r="G644" s="98">
        <v>0.0063</v>
      </c>
      <c r="H644" s="98">
        <v>0.009</v>
      </c>
      <c r="I644" s="98">
        <v>0.0353</v>
      </c>
      <c r="J644" s="98">
        <v>0.0657</v>
      </c>
      <c r="K644" s="98">
        <v>0.0142</v>
      </c>
      <c r="L644" s="98">
        <v>0.0026</v>
      </c>
      <c r="M644" s="98">
        <v>0.0245</v>
      </c>
      <c r="N644" s="93">
        <v>5487.0</v>
      </c>
      <c r="O644" s="93">
        <v>0.0</v>
      </c>
      <c r="P644" s="99">
        <v>0.0</v>
      </c>
    </row>
    <row r="645">
      <c r="A645" s="93" t="s">
        <v>1768</v>
      </c>
      <c r="B645" s="98">
        <v>0.0425</v>
      </c>
      <c r="C645" s="98">
        <v>0.0523</v>
      </c>
      <c r="D645" s="98">
        <v>0.0164</v>
      </c>
      <c r="E645" s="98">
        <v>0.03</v>
      </c>
      <c r="F645" s="98">
        <v>0.0279</v>
      </c>
      <c r="G645" s="98">
        <v>0.0051</v>
      </c>
      <c r="H645" s="98">
        <v>0.0039</v>
      </c>
      <c r="I645" s="98">
        <v>0.0388</v>
      </c>
      <c r="J645" s="98">
        <v>0.0258</v>
      </c>
      <c r="K645" s="98">
        <v>0.0123</v>
      </c>
      <c r="L645" s="98">
        <v>0.0018</v>
      </c>
      <c r="M645" s="98">
        <v>0.0228</v>
      </c>
      <c r="N645" s="93">
        <v>3693.0</v>
      </c>
      <c r="O645" s="93">
        <v>26.0</v>
      </c>
      <c r="P645" s="99">
        <v>0.0</v>
      </c>
    </row>
    <row r="646">
      <c r="A646" s="93" t="s">
        <v>1769</v>
      </c>
      <c r="B646" s="98">
        <v>0.0511</v>
      </c>
      <c r="C646" s="98">
        <v>0.0517</v>
      </c>
      <c r="D646" s="98">
        <v>0.0029</v>
      </c>
      <c r="E646" s="98">
        <v>0.005</v>
      </c>
      <c r="F646" s="98">
        <v>0.0264</v>
      </c>
      <c r="G646" s="98">
        <v>0.0092</v>
      </c>
      <c r="H646" s="98">
        <v>0.0175</v>
      </c>
      <c r="I646" s="98">
        <v>0.0764</v>
      </c>
      <c r="J646" s="98">
        <v>0.0144</v>
      </c>
      <c r="K646" s="98">
        <v>0.0089</v>
      </c>
      <c r="L646" s="98">
        <v>0.0075</v>
      </c>
      <c r="M646" s="98">
        <v>0.0205</v>
      </c>
      <c r="N646" s="93">
        <v>4019.0</v>
      </c>
      <c r="O646" s="93">
        <v>0.0</v>
      </c>
      <c r="P646" s="99">
        <v>0.0</v>
      </c>
    </row>
    <row r="647">
      <c r="A647" s="93" t="s">
        <v>1770</v>
      </c>
      <c r="B647" s="98">
        <v>0.027</v>
      </c>
      <c r="C647" s="98">
        <v>0.0391</v>
      </c>
      <c r="D647" s="98">
        <v>0.0212</v>
      </c>
      <c r="E647" s="98">
        <v>0.0609</v>
      </c>
      <c r="F647" s="98">
        <v>0.0224</v>
      </c>
      <c r="G647" s="98">
        <v>0.0049</v>
      </c>
      <c r="H647" s="98">
        <v>0.0071</v>
      </c>
      <c r="I647" s="98">
        <v>0.0519</v>
      </c>
      <c r="J647" s="98">
        <v>0.0114</v>
      </c>
      <c r="K647" s="98">
        <v>0.0104</v>
      </c>
      <c r="L647" s="98">
        <v>0.003</v>
      </c>
      <c r="M647" s="98">
        <v>0.0152</v>
      </c>
      <c r="N647" s="93">
        <v>3958.0</v>
      </c>
      <c r="O647" s="93">
        <v>0.0</v>
      </c>
      <c r="P647" s="99">
        <v>0.0</v>
      </c>
    </row>
    <row r="648">
      <c r="A648" s="93" t="s">
        <v>1771</v>
      </c>
      <c r="B648" s="98">
        <v>0.0562</v>
      </c>
      <c r="C648" s="98">
        <v>0.0681</v>
      </c>
      <c r="D648" s="98">
        <v>0.0122</v>
      </c>
      <c r="E648" s="98">
        <v>0.0233</v>
      </c>
      <c r="F648" s="98">
        <v>0.0317</v>
      </c>
      <c r="G648" s="98">
        <v>0.0121</v>
      </c>
      <c r="H648" s="98">
        <v>0.0222</v>
      </c>
      <c r="I648" s="98">
        <v>0.066</v>
      </c>
      <c r="J648" s="98">
        <v>0.0268</v>
      </c>
      <c r="K648" s="98">
        <v>0.0146</v>
      </c>
      <c r="L648" s="98">
        <v>0.0097</v>
      </c>
      <c r="M648" s="98">
        <v>0.026</v>
      </c>
      <c r="N648" s="93">
        <v>640.0</v>
      </c>
      <c r="O648" s="93">
        <v>0.0</v>
      </c>
      <c r="P648" s="99">
        <v>0.0</v>
      </c>
    </row>
    <row r="649">
      <c r="A649" s="93" t="s">
        <v>1772</v>
      </c>
      <c r="B649" s="98">
        <v>0.0526</v>
      </c>
      <c r="C649" s="98">
        <v>0.0672</v>
      </c>
      <c r="D649" s="98">
        <v>0.0119</v>
      </c>
      <c r="E649" s="98">
        <v>0.0372</v>
      </c>
      <c r="F649" s="98">
        <v>0.0285</v>
      </c>
      <c r="G649" s="98">
        <v>0.0067</v>
      </c>
      <c r="H649" s="98">
        <v>0.0045</v>
      </c>
      <c r="I649" s="98">
        <v>0.0253</v>
      </c>
      <c r="J649" s="98">
        <v>0.0746</v>
      </c>
      <c r="K649" s="98">
        <v>0.0173</v>
      </c>
      <c r="L649" s="98">
        <v>0.0021</v>
      </c>
      <c r="M649" s="98">
        <v>0.0318</v>
      </c>
      <c r="N649" s="93">
        <v>1659.0</v>
      </c>
      <c r="O649" s="93">
        <v>20.0</v>
      </c>
      <c r="P649" s="99">
        <v>0.0</v>
      </c>
    </row>
    <row r="650">
      <c r="A650" s="93" t="s">
        <v>1773</v>
      </c>
      <c r="B650" s="98">
        <v>0.0539</v>
      </c>
      <c r="C650" s="98">
        <v>0.0595</v>
      </c>
      <c r="D650" s="98">
        <v>0.0028</v>
      </c>
      <c r="E650" s="98">
        <v>0.0067</v>
      </c>
      <c r="F650" s="98">
        <v>0.0272</v>
      </c>
      <c r="G650" s="98">
        <v>0.0117</v>
      </c>
      <c r="H650" s="98">
        <v>0.0232</v>
      </c>
      <c r="I650" s="98">
        <v>0.0595</v>
      </c>
      <c r="J650" s="98">
        <v>0.0214</v>
      </c>
      <c r="K650" s="98">
        <v>0.0112</v>
      </c>
      <c r="L650" s="98">
        <v>0.009</v>
      </c>
      <c r="M650" s="98">
        <v>0.024</v>
      </c>
      <c r="N650" s="93">
        <v>2011.0</v>
      </c>
      <c r="O650" s="93">
        <v>0.0</v>
      </c>
      <c r="P650" s="99">
        <v>0.0</v>
      </c>
    </row>
    <row r="651">
      <c r="A651" s="93" t="s">
        <v>1774</v>
      </c>
      <c r="B651" s="98">
        <v>0.0511</v>
      </c>
      <c r="C651" s="98">
        <v>0.0707</v>
      </c>
      <c r="D651" s="98">
        <v>0.0161</v>
      </c>
      <c r="E651" s="98">
        <v>0.0332</v>
      </c>
      <c r="F651" s="98">
        <v>0.0419</v>
      </c>
      <c r="G651" s="98">
        <v>0.0113</v>
      </c>
      <c r="H651" s="98">
        <v>0.0074</v>
      </c>
      <c r="I651" s="98">
        <v>0.0445</v>
      </c>
      <c r="J651" s="98">
        <v>0.0801</v>
      </c>
      <c r="K651" s="98">
        <v>0.0192</v>
      </c>
      <c r="L651" s="98">
        <v>0.003</v>
      </c>
      <c r="M651" s="98">
        <v>0.0413</v>
      </c>
      <c r="N651" s="93">
        <v>262.0</v>
      </c>
      <c r="O651" s="93">
        <v>0.0</v>
      </c>
      <c r="P651" s="99">
        <v>0.0</v>
      </c>
    </row>
    <row r="652">
      <c r="A652" s="93" t="s">
        <v>1775</v>
      </c>
      <c r="B652" s="98">
        <v>0.0686</v>
      </c>
      <c r="C652" s="98">
        <v>0.0793</v>
      </c>
      <c r="D652" s="98">
        <v>0.0017</v>
      </c>
      <c r="E652" s="98">
        <v>0.0028</v>
      </c>
      <c r="F652" s="98">
        <v>0.0247</v>
      </c>
      <c r="G652" s="98">
        <v>0.0089</v>
      </c>
      <c r="H652" s="98">
        <v>0.0186</v>
      </c>
      <c r="I652" s="98">
        <v>0.0671</v>
      </c>
      <c r="J652" s="98">
        <v>0.0119</v>
      </c>
      <c r="K652" s="98">
        <v>0.0101</v>
      </c>
      <c r="L652" s="98">
        <v>0.0057</v>
      </c>
      <c r="M652" s="98">
        <v>0.0149</v>
      </c>
      <c r="N652" s="93">
        <v>10526.0</v>
      </c>
      <c r="O652" s="93">
        <v>0.0</v>
      </c>
      <c r="P652" s="99">
        <v>0.0</v>
      </c>
    </row>
    <row r="653">
      <c r="A653" s="93" t="s">
        <v>1776</v>
      </c>
      <c r="B653" s="98">
        <v>0.067</v>
      </c>
      <c r="C653" s="98">
        <v>0.0706</v>
      </c>
      <c r="D653" s="98">
        <v>0.0065</v>
      </c>
      <c r="E653" s="98">
        <v>0.0124</v>
      </c>
      <c r="F653" s="98">
        <v>0.0337</v>
      </c>
      <c r="G653" s="98">
        <v>0.0151</v>
      </c>
      <c r="H653" s="98">
        <v>0.0287</v>
      </c>
      <c r="I653" s="98">
        <v>0.0878</v>
      </c>
      <c r="J653" s="98">
        <v>0.0238</v>
      </c>
      <c r="K653" s="98">
        <v>0.0131</v>
      </c>
      <c r="L653" s="98">
        <v>0.0112</v>
      </c>
      <c r="M653" s="98">
        <v>0.0258</v>
      </c>
      <c r="N653" s="93">
        <v>652.0</v>
      </c>
      <c r="O653" s="93">
        <v>0.0</v>
      </c>
      <c r="P653" s="99">
        <v>0.0</v>
      </c>
    </row>
    <row r="654">
      <c r="A654" s="93" t="s">
        <v>1777</v>
      </c>
      <c r="B654" s="98">
        <v>0.069</v>
      </c>
      <c r="C654" s="98">
        <v>0.0861</v>
      </c>
      <c r="D654" s="98">
        <v>0.0067</v>
      </c>
      <c r="E654" s="98">
        <v>0.013</v>
      </c>
      <c r="F654" s="98">
        <v>0.0369</v>
      </c>
      <c r="G654" s="98">
        <v>0.0143</v>
      </c>
      <c r="H654" s="98">
        <v>0.0273</v>
      </c>
      <c r="I654" s="98">
        <v>0.0865</v>
      </c>
      <c r="J654" s="98">
        <v>0.0248</v>
      </c>
      <c r="K654" s="98">
        <v>0.0134</v>
      </c>
      <c r="L654" s="98">
        <v>0.0135</v>
      </c>
      <c r="M654" s="98">
        <v>0.0263</v>
      </c>
      <c r="N654" s="93">
        <v>313.0</v>
      </c>
      <c r="O654" s="93">
        <v>0.0</v>
      </c>
      <c r="P654" s="99">
        <v>0.0</v>
      </c>
    </row>
    <row r="655">
      <c r="A655" s="93" t="s">
        <v>1778</v>
      </c>
      <c r="B655" s="98">
        <v>0.0643</v>
      </c>
      <c r="C655" s="98">
        <v>0.0652</v>
      </c>
      <c r="D655" s="98">
        <v>0.001</v>
      </c>
      <c r="E655" s="98">
        <v>0.0024</v>
      </c>
      <c r="F655" s="98">
        <v>0.0298</v>
      </c>
      <c r="G655" s="98">
        <v>0.0154</v>
      </c>
      <c r="H655" s="98">
        <v>0.0384</v>
      </c>
      <c r="I655" s="98">
        <v>0.0813</v>
      </c>
      <c r="J655" s="98">
        <v>0.0207</v>
      </c>
      <c r="K655" s="98">
        <v>0.0105</v>
      </c>
      <c r="L655" s="98">
        <v>0.0196</v>
      </c>
      <c r="M655" s="98">
        <v>0.0256</v>
      </c>
      <c r="N655" s="93">
        <v>5.0</v>
      </c>
      <c r="O655" s="93">
        <v>0.0</v>
      </c>
      <c r="P655" s="99">
        <v>0.0</v>
      </c>
    </row>
    <row r="656">
      <c r="A656" s="93" t="s">
        <v>1779</v>
      </c>
      <c r="B656" s="98">
        <v>0.0548</v>
      </c>
      <c r="C656" s="98">
        <v>0.0559</v>
      </c>
      <c r="D656" s="98">
        <v>0.0028</v>
      </c>
      <c r="E656" s="98">
        <v>0.0049</v>
      </c>
      <c r="F656" s="98">
        <v>0.0238</v>
      </c>
      <c r="G656" s="98">
        <v>0.0201</v>
      </c>
      <c r="H656" s="98">
        <v>0.0472</v>
      </c>
      <c r="I656" s="98">
        <v>0.0952</v>
      </c>
      <c r="J656" s="98">
        <v>0.0121</v>
      </c>
      <c r="K656" s="98">
        <v>0.0134</v>
      </c>
      <c r="L656" s="98">
        <v>0.0102</v>
      </c>
      <c r="M656" s="98">
        <v>0.0215</v>
      </c>
      <c r="N656" s="93">
        <v>1738.0</v>
      </c>
      <c r="O656" s="93">
        <v>0.0</v>
      </c>
      <c r="P656" s="99">
        <v>0.0</v>
      </c>
    </row>
    <row r="657">
      <c r="A657" s="93" t="s">
        <v>1780</v>
      </c>
      <c r="B657" s="98">
        <v>0.0373</v>
      </c>
      <c r="C657" s="98">
        <v>0.0441</v>
      </c>
      <c r="D657" s="98">
        <v>0.0097</v>
      </c>
      <c r="E657" s="98">
        <v>0.0266</v>
      </c>
      <c r="F657" s="98">
        <v>0.034</v>
      </c>
      <c r="G657" s="98">
        <v>0.0058</v>
      </c>
      <c r="H657" s="98">
        <v>0.007</v>
      </c>
      <c r="I657" s="98">
        <v>0.044</v>
      </c>
      <c r="J657" s="98">
        <v>0.0343</v>
      </c>
      <c r="K657" s="98">
        <v>0.0118</v>
      </c>
      <c r="L657" s="98">
        <v>0.0022</v>
      </c>
      <c r="M657" s="98">
        <v>0.0207</v>
      </c>
      <c r="N657" s="93">
        <v>2145.0</v>
      </c>
      <c r="O657" s="93">
        <v>0.0</v>
      </c>
      <c r="P657" s="99">
        <v>0.0</v>
      </c>
    </row>
    <row r="658">
      <c r="A658" s="93" t="s">
        <v>1781</v>
      </c>
      <c r="B658" s="98">
        <v>0.0508</v>
      </c>
      <c r="C658" s="98">
        <v>0.0662</v>
      </c>
      <c r="D658" s="98">
        <v>0.0157</v>
      </c>
      <c r="E658" s="98">
        <v>0.0293</v>
      </c>
      <c r="F658" s="98">
        <v>0.0312</v>
      </c>
      <c r="G658" s="98">
        <v>0.0147</v>
      </c>
      <c r="H658" s="98">
        <v>0.0384</v>
      </c>
      <c r="I658" s="98">
        <v>0.0603</v>
      </c>
      <c r="J658" s="98">
        <v>0.0306</v>
      </c>
      <c r="K658" s="98">
        <v>0.015</v>
      </c>
      <c r="L658" s="98">
        <v>0.0092</v>
      </c>
      <c r="M658" s="98">
        <v>0.0244</v>
      </c>
      <c r="N658" s="93">
        <v>144.0</v>
      </c>
      <c r="O658" s="93">
        <v>0.0</v>
      </c>
      <c r="P658" s="99">
        <v>0.0</v>
      </c>
    </row>
    <row r="659">
      <c r="A659" s="93" t="s">
        <v>1782</v>
      </c>
      <c r="B659" s="98">
        <v>0.0516</v>
      </c>
      <c r="C659" s="98">
        <v>0.0656</v>
      </c>
      <c r="D659" s="98">
        <v>0.0214</v>
      </c>
      <c r="E659" s="98">
        <v>0.0392</v>
      </c>
      <c r="F659" s="98">
        <v>0.036</v>
      </c>
      <c r="G659" s="98">
        <v>0.01</v>
      </c>
      <c r="H659" s="98">
        <v>0.0096</v>
      </c>
      <c r="I659" s="98">
        <v>0.0416</v>
      </c>
      <c r="J659" s="98">
        <v>0.0432</v>
      </c>
      <c r="K659" s="98">
        <v>0.0169</v>
      </c>
      <c r="L659" s="98">
        <v>0.0047</v>
      </c>
      <c r="M659" s="98">
        <v>0.031</v>
      </c>
      <c r="N659" s="93">
        <v>339.0</v>
      </c>
      <c r="O659" s="93">
        <v>0.0</v>
      </c>
      <c r="P659" s="99">
        <v>0.0</v>
      </c>
    </row>
    <row r="660">
      <c r="A660" s="93" t="s">
        <v>1783</v>
      </c>
      <c r="B660" s="98">
        <v>0.0367</v>
      </c>
      <c r="C660" s="98">
        <v>0.0523</v>
      </c>
      <c r="D660" s="98">
        <v>0.0155</v>
      </c>
      <c r="E660" s="98">
        <v>0.0315</v>
      </c>
      <c r="F660" s="98">
        <v>0.0402</v>
      </c>
      <c r="G660" s="98">
        <v>0.0078</v>
      </c>
      <c r="H660" s="98">
        <v>0.0052</v>
      </c>
      <c r="I660" s="98">
        <v>0.0303</v>
      </c>
      <c r="J660" s="98">
        <v>0.0543</v>
      </c>
      <c r="K660" s="98">
        <v>0.0121</v>
      </c>
      <c r="L660" s="98">
        <v>0.0023</v>
      </c>
      <c r="M660" s="98">
        <v>0.024</v>
      </c>
      <c r="N660" s="93">
        <v>6331.0</v>
      </c>
      <c r="O660" s="93">
        <v>0.0</v>
      </c>
      <c r="P660" s="99">
        <v>0.0</v>
      </c>
    </row>
    <row r="661">
      <c r="A661" s="93" t="s">
        <v>1784</v>
      </c>
      <c r="B661" s="98">
        <v>0.0728</v>
      </c>
      <c r="C661" s="98">
        <v>0.0803</v>
      </c>
      <c r="D661" s="98">
        <v>0.0081</v>
      </c>
      <c r="E661" s="98">
        <v>0.0163</v>
      </c>
      <c r="F661" s="98">
        <v>0.0364</v>
      </c>
      <c r="G661" s="98">
        <v>0.0156</v>
      </c>
      <c r="H661" s="98">
        <v>0.0369</v>
      </c>
      <c r="I661" s="98">
        <v>0.0841</v>
      </c>
      <c r="J661" s="98">
        <v>0.0273</v>
      </c>
      <c r="K661" s="98">
        <v>0.0142</v>
      </c>
      <c r="L661" s="98">
        <v>0.0134</v>
      </c>
      <c r="M661" s="98">
        <v>0.0294</v>
      </c>
      <c r="N661" s="93">
        <v>145.0</v>
      </c>
      <c r="O661" s="93">
        <v>0.0</v>
      </c>
      <c r="P661" s="99">
        <v>0.0</v>
      </c>
    </row>
    <row r="662">
      <c r="A662" s="93" t="s">
        <v>1785</v>
      </c>
      <c r="B662" s="98">
        <v>0.0873</v>
      </c>
      <c r="C662" s="98">
        <v>0.084</v>
      </c>
      <c r="D662" s="98">
        <v>2.0E-4</v>
      </c>
      <c r="E662" s="98">
        <v>0.001</v>
      </c>
      <c r="F662" s="98">
        <v>0.0196</v>
      </c>
      <c r="G662" s="98">
        <v>0.0061</v>
      </c>
      <c r="H662" s="98">
        <v>0.0305</v>
      </c>
      <c r="I662" s="98">
        <v>0.0951</v>
      </c>
      <c r="J662" s="98">
        <v>0.0125</v>
      </c>
      <c r="K662" s="98">
        <v>0.0048</v>
      </c>
      <c r="L662" s="98">
        <v>0.0079</v>
      </c>
      <c r="M662" s="98">
        <v>0.0201</v>
      </c>
      <c r="N662" s="93">
        <v>9682.0</v>
      </c>
      <c r="O662" s="93">
        <v>0.0</v>
      </c>
      <c r="P662" s="99">
        <v>0.0</v>
      </c>
    </row>
    <row r="663">
      <c r="A663" s="93" t="s">
        <v>414</v>
      </c>
      <c r="B663" s="98">
        <v>0.0469</v>
      </c>
      <c r="C663" s="98">
        <v>0.0622</v>
      </c>
      <c r="D663" s="98">
        <v>0.0092</v>
      </c>
      <c r="E663" s="98">
        <v>0.0283</v>
      </c>
      <c r="F663" s="98">
        <v>0.0294</v>
      </c>
      <c r="G663" s="98">
        <v>0.0073</v>
      </c>
      <c r="H663" s="98">
        <v>0.0055</v>
      </c>
      <c r="I663" s="98">
        <v>0.0466</v>
      </c>
      <c r="J663" s="98">
        <v>0.0872</v>
      </c>
      <c r="K663" s="98">
        <v>0.02</v>
      </c>
      <c r="L663" s="98">
        <v>0.0031</v>
      </c>
      <c r="M663" s="98">
        <v>0.0368</v>
      </c>
      <c r="N663" s="93">
        <v>1628.0</v>
      </c>
      <c r="O663" s="93">
        <v>0.0</v>
      </c>
      <c r="P663" s="99">
        <v>0.0</v>
      </c>
    </row>
    <row r="664">
      <c r="A664" s="93" t="s">
        <v>1786</v>
      </c>
      <c r="B664" s="98">
        <v>0.0324</v>
      </c>
      <c r="C664" s="98">
        <v>0.0365</v>
      </c>
      <c r="D664" s="98">
        <v>2.0E-4</v>
      </c>
      <c r="E664" s="98">
        <v>3.0E-4</v>
      </c>
      <c r="F664" s="98">
        <v>0.0351</v>
      </c>
      <c r="G664" s="98">
        <v>0.0125</v>
      </c>
      <c r="H664" s="98">
        <v>0.0317</v>
      </c>
      <c r="I664" s="98">
        <v>0.0552</v>
      </c>
      <c r="J664" s="98">
        <v>0.0043</v>
      </c>
      <c r="K664" s="98">
        <v>0.0073</v>
      </c>
      <c r="L664" s="98">
        <v>0.0053</v>
      </c>
      <c r="M664" s="98">
        <v>0.0105</v>
      </c>
      <c r="N664" s="93">
        <v>10670.0</v>
      </c>
      <c r="O664" s="93">
        <v>0.0</v>
      </c>
      <c r="P664" s="99">
        <v>0.0</v>
      </c>
    </row>
    <row r="665">
      <c r="A665" s="93" t="s">
        <v>1787</v>
      </c>
      <c r="B665" s="98">
        <v>0.0269</v>
      </c>
      <c r="C665" s="98">
        <v>0.032</v>
      </c>
      <c r="D665" s="98">
        <v>0.0077</v>
      </c>
      <c r="E665" s="98">
        <v>0.0177</v>
      </c>
      <c r="F665" s="98">
        <v>0.0186</v>
      </c>
      <c r="G665" s="98">
        <v>0.0059</v>
      </c>
      <c r="H665" s="98">
        <v>0.0089</v>
      </c>
      <c r="I665" s="98">
        <v>0.0419</v>
      </c>
      <c r="J665" s="98">
        <v>0.0109</v>
      </c>
      <c r="K665" s="98">
        <v>0.0066</v>
      </c>
      <c r="L665" s="98">
        <v>0.0043</v>
      </c>
      <c r="M665" s="98">
        <v>0.0119</v>
      </c>
      <c r="N665" s="93">
        <v>8947.0</v>
      </c>
      <c r="O665" s="93">
        <v>0.0</v>
      </c>
      <c r="P665" s="99">
        <v>0.0</v>
      </c>
    </row>
    <row r="666">
      <c r="A666" s="93" t="s">
        <v>1788</v>
      </c>
      <c r="B666" s="98">
        <v>0.051</v>
      </c>
      <c r="C666" s="98">
        <v>0.0654</v>
      </c>
      <c r="D666" s="98">
        <v>0.0183</v>
      </c>
      <c r="E666" s="98">
        <v>0.0324</v>
      </c>
      <c r="F666" s="98">
        <v>0.0343</v>
      </c>
      <c r="G666" s="98">
        <v>0.0092</v>
      </c>
      <c r="H666" s="98">
        <v>0.0081</v>
      </c>
      <c r="I666" s="98">
        <v>0.0356</v>
      </c>
      <c r="J666" s="98">
        <v>0.0413</v>
      </c>
      <c r="K666" s="98">
        <v>0.0158</v>
      </c>
      <c r="L666" s="98">
        <v>0.0041</v>
      </c>
      <c r="M666" s="98">
        <v>0.029</v>
      </c>
      <c r="N666" s="93">
        <v>742.0</v>
      </c>
      <c r="O666" s="93">
        <v>0.0</v>
      </c>
      <c r="P666" s="99">
        <v>0.0</v>
      </c>
    </row>
    <row r="667">
      <c r="A667" s="93" t="s">
        <v>1789</v>
      </c>
      <c r="B667" s="98">
        <v>0.0142</v>
      </c>
      <c r="C667" s="98">
        <v>0.0228</v>
      </c>
      <c r="D667" s="98">
        <v>0.0124</v>
      </c>
      <c r="E667" s="98">
        <v>0.0322</v>
      </c>
      <c r="F667" s="98">
        <v>0.0126</v>
      </c>
      <c r="G667" s="98">
        <v>0.0026</v>
      </c>
      <c r="H667" s="98">
        <v>0.0014</v>
      </c>
      <c r="I667" s="98">
        <v>0.0304</v>
      </c>
      <c r="J667" s="98">
        <v>0.0819</v>
      </c>
      <c r="K667" s="98">
        <v>0.0079</v>
      </c>
      <c r="L667" s="98">
        <v>6.0E-4</v>
      </c>
      <c r="M667" s="98">
        <v>0.0253</v>
      </c>
      <c r="N667" s="93">
        <v>13432.0</v>
      </c>
      <c r="O667" s="93">
        <v>0.0</v>
      </c>
      <c r="P667" s="99">
        <v>0.0</v>
      </c>
    </row>
    <row r="668">
      <c r="A668" s="93" t="s">
        <v>489</v>
      </c>
      <c r="B668" s="98">
        <v>0.0337</v>
      </c>
      <c r="C668" s="98">
        <v>0.0426</v>
      </c>
      <c r="D668" s="98">
        <v>0.0071</v>
      </c>
      <c r="E668" s="98">
        <v>0.0215</v>
      </c>
      <c r="F668" s="98">
        <v>0.0187</v>
      </c>
      <c r="G668" s="98">
        <v>0.0064</v>
      </c>
      <c r="H668" s="98">
        <v>0.016</v>
      </c>
      <c r="I668" s="98">
        <v>0.0641</v>
      </c>
      <c r="J668" s="98">
        <v>0.0542</v>
      </c>
      <c r="K668" s="98">
        <v>0.0093</v>
      </c>
      <c r="L668" s="98">
        <v>0.0042</v>
      </c>
      <c r="M668" s="98">
        <v>0.0174</v>
      </c>
      <c r="N668" s="93">
        <v>11621.0</v>
      </c>
      <c r="O668" s="93">
        <v>891.0</v>
      </c>
      <c r="P668" s="99">
        <v>0.0</v>
      </c>
    </row>
    <row r="669">
      <c r="A669" s="93" t="s">
        <v>1790</v>
      </c>
      <c r="B669" s="98">
        <v>0.0213</v>
      </c>
      <c r="C669" s="98">
        <v>0.0384</v>
      </c>
      <c r="D669" s="98">
        <v>0.0075</v>
      </c>
      <c r="E669" s="98">
        <v>0.0213</v>
      </c>
      <c r="F669" s="98">
        <v>0.0148</v>
      </c>
      <c r="G669" s="98">
        <v>0.0026</v>
      </c>
      <c r="H669" s="98">
        <v>0.0015</v>
      </c>
      <c r="I669" s="98">
        <v>0.0258</v>
      </c>
      <c r="J669" s="98">
        <v>0.052</v>
      </c>
      <c r="K669" s="98">
        <v>0.0074</v>
      </c>
      <c r="L669" s="98">
        <v>7.0E-4</v>
      </c>
      <c r="M669" s="98">
        <v>0.0172</v>
      </c>
      <c r="N669" s="93">
        <v>14937.0</v>
      </c>
      <c r="O669" s="93">
        <v>0.0</v>
      </c>
      <c r="P669" s="99">
        <v>0.0</v>
      </c>
    </row>
    <row r="670">
      <c r="A670" s="93" t="s">
        <v>1791</v>
      </c>
      <c r="B670" s="98">
        <v>0.0632</v>
      </c>
      <c r="C670" s="98">
        <v>0.0676</v>
      </c>
      <c r="D670" s="98">
        <v>0.0042</v>
      </c>
      <c r="E670" s="98">
        <v>0.0085</v>
      </c>
      <c r="F670" s="98">
        <v>0.0312</v>
      </c>
      <c r="G670" s="98">
        <v>0.0145</v>
      </c>
      <c r="H670" s="98">
        <v>0.0347</v>
      </c>
      <c r="I670" s="98">
        <v>0.0728</v>
      </c>
      <c r="J670" s="98">
        <v>0.0214</v>
      </c>
      <c r="K670" s="98">
        <v>0.0118</v>
      </c>
      <c r="L670" s="98">
        <v>0.0149</v>
      </c>
      <c r="M670" s="98">
        <v>0.0254</v>
      </c>
      <c r="N670" s="93">
        <v>764.0</v>
      </c>
      <c r="O670" s="93">
        <v>0.0</v>
      </c>
      <c r="P670" s="99">
        <v>0.0</v>
      </c>
    </row>
    <row r="671">
      <c r="A671" s="93" t="s">
        <v>1792</v>
      </c>
      <c r="B671" s="98">
        <v>0.0526</v>
      </c>
      <c r="C671" s="98">
        <v>0.0657</v>
      </c>
      <c r="D671" s="98">
        <v>0.0105</v>
      </c>
      <c r="E671" s="98">
        <v>0.0265</v>
      </c>
      <c r="F671" s="98">
        <v>0.0304</v>
      </c>
      <c r="G671" s="98">
        <v>0.0123</v>
      </c>
      <c r="H671" s="98">
        <v>0.0297</v>
      </c>
      <c r="I671" s="98">
        <v>0.0879</v>
      </c>
      <c r="J671" s="98">
        <v>0.0197</v>
      </c>
      <c r="K671" s="98">
        <v>0.0117</v>
      </c>
      <c r="L671" s="98">
        <v>0.0061</v>
      </c>
      <c r="M671" s="98">
        <v>0.0222</v>
      </c>
      <c r="N671" s="93">
        <v>3736.0</v>
      </c>
      <c r="O671" s="93">
        <v>556.0</v>
      </c>
      <c r="P671" s="99">
        <v>0.0</v>
      </c>
    </row>
    <row r="672">
      <c r="A672" s="93" t="s">
        <v>1793</v>
      </c>
      <c r="B672" s="98">
        <v>0.0478</v>
      </c>
      <c r="C672" s="98">
        <v>0.064</v>
      </c>
      <c r="D672" s="98">
        <v>0.0135</v>
      </c>
      <c r="E672" s="98">
        <v>0.0213</v>
      </c>
      <c r="F672" s="98">
        <v>0.0246</v>
      </c>
      <c r="G672" s="98">
        <v>0.007</v>
      </c>
      <c r="H672" s="98">
        <v>0.0129</v>
      </c>
      <c r="I672" s="98">
        <v>0.0551</v>
      </c>
      <c r="J672" s="98">
        <v>0.0234</v>
      </c>
      <c r="K672" s="98">
        <v>0.0133</v>
      </c>
      <c r="L672" s="98">
        <v>0.0058</v>
      </c>
      <c r="M672" s="98">
        <v>0.0211</v>
      </c>
      <c r="N672" s="93">
        <v>1264.0</v>
      </c>
      <c r="O672" s="93">
        <v>0.0</v>
      </c>
      <c r="P672" s="99">
        <v>0.0</v>
      </c>
    </row>
    <row r="673">
      <c r="A673" s="93" t="s">
        <v>1794</v>
      </c>
      <c r="B673" s="98">
        <v>0.0351</v>
      </c>
      <c r="C673" s="98">
        <v>0.0479</v>
      </c>
      <c r="D673" s="98">
        <v>0.0028</v>
      </c>
      <c r="E673" s="98">
        <v>0.0047</v>
      </c>
      <c r="F673" s="98">
        <v>0.0109</v>
      </c>
      <c r="G673" s="98">
        <v>0.0031</v>
      </c>
      <c r="H673" s="98">
        <v>0.0058</v>
      </c>
      <c r="I673" s="98">
        <v>0.0385</v>
      </c>
      <c r="J673" s="98">
        <v>0.0181</v>
      </c>
      <c r="K673" s="98">
        <v>0.0072</v>
      </c>
      <c r="L673" s="98">
        <v>0.0018</v>
      </c>
      <c r="M673" s="98">
        <v>0.0076</v>
      </c>
      <c r="N673" s="93">
        <v>18687.0</v>
      </c>
      <c r="O673" s="93">
        <v>0.0</v>
      </c>
      <c r="P673" s="99">
        <v>0.0</v>
      </c>
    </row>
    <row r="674">
      <c r="A674" s="93" t="s">
        <v>601</v>
      </c>
      <c r="B674" s="98">
        <v>0.0515</v>
      </c>
      <c r="C674" s="98">
        <v>0.0633</v>
      </c>
      <c r="D674" s="98">
        <v>0.0215</v>
      </c>
      <c r="E674" s="98">
        <v>0.0411</v>
      </c>
      <c r="F674" s="98">
        <v>0.034</v>
      </c>
      <c r="G674" s="98">
        <v>0.0101</v>
      </c>
      <c r="H674" s="98">
        <v>0.0132</v>
      </c>
      <c r="I674" s="98">
        <v>0.0522</v>
      </c>
      <c r="J674" s="98">
        <v>0.0392</v>
      </c>
      <c r="K674" s="98">
        <v>0.0167</v>
      </c>
      <c r="L674" s="98">
        <v>0.0063</v>
      </c>
      <c r="M674" s="98">
        <v>0.0284</v>
      </c>
      <c r="N674" s="93">
        <v>75.0</v>
      </c>
      <c r="O674" s="93">
        <v>0.0</v>
      </c>
      <c r="P674" s="99">
        <v>0.0</v>
      </c>
    </row>
    <row r="675">
      <c r="A675" s="93" t="s">
        <v>1795</v>
      </c>
      <c r="B675" s="98">
        <v>0.0795</v>
      </c>
      <c r="C675" s="98">
        <v>0.0691</v>
      </c>
      <c r="D675" s="98">
        <v>1.0E-4</v>
      </c>
      <c r="E675" s="98">
        <v>3.0E-4</v>
      </c>
      <c r="F675" s="98">
        <v>0.0306</v>
      </c>
      <c r="G675" s="98">
        <v>0.0225</v>
      </c>
      <c r="H675" s="98">
        <v>0.0373</v>
      </c>
      <c r="I675" s="98">
        <v>0.1041</v>
      </c>
      <c r="J675" s="98">
        <v>0.0097</v>
      </c>
      <c r="K675" s="98">
        <v>0.0054</v>
      </c>
      <c r="L675" s="98">
        <v>0.0061</v>
      </c>
      <c r="M675" s="98">
        <v>0.0174</v>
      </c>
      <c r="N675" s="93">
        <v>14169.0</v>
      </c>
      <c r="O675" s="93">
        <v>0.0</v>
      </c>
      <c r="P675" s="99">
        <v>0.0</v>
      </c>
    </row>
    <row r="676">
      <c r="A676" s="93" t="s">
        <v>1796</v>
      </c>
      <c r="B676" s="98">
        <v>0.0275</v>
      </c>
      <c r="C676" s="98">
        <v>0.0352</v>
      </c>
      <c r="D676" s="98">
        <v>0.0145</v>
      </c>
      <c r="E676" s="98">
        <v>0.0276</v>
      </c>
      <c r="F676" s="98">
        <v>0.0187</v>
      </c>
      <c r="G676" s="98">
        <v>0.008</v>
      </c>
      <c r="H676" s="98">
        <v>0.0079</v>
      </c>
      <c r="I676" s="98">
        <v>0.0484</v>
      </c>
      <c r="J676" s="98">
        <v>0.0187</v>
      </c>
      <c r="K676" s="98">
        <v>0.0099</v>
      </c>
      <c r="L676" s="98">
        <v>0.0043</v>
      </c>
      <c r="M676" s="98">
        <v>0.0172</v>
      </c>
      <c r="N676" s="93">
        <v>6008.0</v>
      </c>
      <c r="O676" s="93">
        <v>0.0</v>
      </c>
      <c r="P676" s="99">
        <v>0.0</v>
      </c>
    </row>
    <row r="677">
      <c r="A677" s="93" t="s">
        <v>1797</v>
      </c>
      <c r="B677" s="98">
        <v>0.052</v>
      </c>
      <c r="C677" s="98">
        <v>0.0513</v>
      </c>
      <c r="D677" s="98">
        <v>5.0E-4</v>
      </c>
      <c r="E677" s="98">
        <v>0.0031</v>
      </c>
      <c r="F677" s="98">
        <v>0.0248</v>
      </c>
      <c r="G677" s="98">
        <v>0.0174</v>
      </c>
      <c r="H677" s="98">
        <v>0.0511</v>
      </c>
      <c r="I677" s="98">
        <v>0.0855</v>
      </c>
      <c r="J677" s="98">
        <v>0.0235</v>
      </c>
      <c r="K677" s="98">
        <v>0.0098</v>
      </c>
      <c r="L677" s="98">
        <v>0.0164</v>
      </c>
      <c r="M677" s="98">
        <v>0.0205</v>
      </c>
      <c r="N677" s="93">
        <v>1055.0</v>
      </c>
      <c r="O677" s="93">
        <v>0.0</v>
      </c>
      <c r="P677" s="99">
        <v>0.0</v>
      </c>
    </row>
    <row r="678">
      <c r="A678" s="93" t="s">
        <v>1798</v>
      </c>
      <c r="B678" s="98">
        <v>0.0396</v>
      </c>
      <c r="C678" s="98">
        <v>0.052</v>
      </c>
      <c r="D678" s="98">
        <v>0.0099</v>
      </c>
      <c r="E678" s="98">
        <v>0.0159</v>
      </c>
      <c r="F678" s="98">
        <v>0.0245</v>
      </c>
      <c r="G678" s="98">
        <v>0.0071</v>
      </c>
      <c r="H678" s="98">
        <v>0.0041</v>
      </c>
      <c r="I678" s="98">
        <v>0.0205</v>
      </c>
      <c r="J678" s="98">
        <v>0.0184</v>
      </c>
      <c r="K678" s="98">
        <v>0.0119</v>
      </c>
      <c r="L678" s="98">
        <v>0.0024</v>
      </c>
      <c r="M678" s="98">
        <v>0.0216</v>
      </c>
      <c r="N678" s="93">
        <v>5994.0</v>
      </c>
      <c r="O678" s="93">
        <v>0.0</v>
      </c>
      <c r="P678" s="99">
        <v>0.0</v>
      </c>
    </row>
    <row r="679">
      <c r="A679" s="93" t="s">
        <v>1799</v>
      </c>
      <c r="B679" s="98">
        <v>0.048</v>
      </c>
      <c r="C679" s="98">
        <v>0.0573</v>
      </c>
      <c r="D679" s="98">
        <v>0.0194</v>
      </c>
      <c r="E679" s="98">
        <v>0.0374</v>
      </c>
      <c r="F679" s="98">
        <v>0.0305</v>
      </c>
      <c r="G679" s="98">
        <v>0.0098</v>
      </c>
      <c r="H679" s="98">
        <v>0.0156</v>
      </c>
      <c r="I679" s="98">
        <v>0.0586</v>
      </c>
      <c r="J679" s="98">
        <v>0.0334</v>
      </c>
      <c r="K679" s="98">
        <v>0.0162</v>
      </c>
      <c r="L679" s="98">
        <v>0.0075</v>
      </c>
      <c r="M679" s="98">
        <v>0.0258</v>
      </c>
      <c r="N679" s="93">
        <v>74.0</v>
      </c>
      <c r="O679" s="93">
        <v>0.0</v>
      </c>
      <c r="P679" s="99">
        <v>0.0</v>
      </c>
    </row>
    <row r="680">
      <c r="A680" s="93" t="s">
        <v>1800</v>
      </c>
      <c r="B680" s="98">
        <v>0.0536</v>
      </c>
      <c r="C680" s="98">
        <v>0.0637</v>
      </c>
      <c r="D680" s="98">
        <v>0.0052</v>
      </c>
      <c r="E680" s="98">
        <v>0.0095</v>
      </c>
      <c r="F680" s="98">
        <v>0.0288</v>
      </c>
      <c r="G680" s="98">
        <v>0.0134</v>
      </c>
      <c r="H680" s="98">
        <v>0.0224</v>
      </c>
      <c r="I680" s="98">
        <v>0.0647</v>
      </c>
      <c r="J680" s="98">
        <v>0.0185</v>
      </c>
      <c r="K680" s="98">
        <v>0.0119</v>
      </c>
      <c r="L680" s="98">
        <v>0.0093</v>
      </c>
      <c r="M680" s="98">
        <v>0.0231</v>
      </c>
      <c r="N680" s="93">
        <v>2051.0</v>
      </c>
      <c r="O680" s="93">
        <v>0.0</v>
      </c>
      <c r="P680" s="99">
        <v>0.0</v>
      </c>
    </row>
    <row r="681">
      <c r="A681" s="93" t="s">
        <v>1801</v>
      </c>
      <c r="B681" s="98">
        <v>0.0471</v>
      </c>
      <c r="C681" s="98">
        <v>0.0557</v>
      </c>
      <c r="D681" s="98">
        <v>0.0245</v>
      </c>
      <c r="E681" s="98">
        <v>0.0385</v>
      </c>
      <c r="F681" s="98">
        <v>0.0255</v>
      </c>
      <c r="G681" s="98">
        <v>0.0079</v>
      </c>
      <c r="H681" s="98">
        <v>0.0119</v>
      </c>
      <c r="I681" s="98">
        <v>0.0581</v>
      </c>
      <c r="J681" s="98">
        <v>0.025</v>
      </c>
      <c r="K681" s="98">
        <v>0.0137</v>
      </c>
      <c r="L681" s="98">
        <v>0.0086</v>
      </c>
      <c r="M681" s="98">
        <v>0.0223</v>
      </c>
      <c r="N681" s="93">
        <v>906.0</v>
      </c>
      <c r="O681" s="93">
        <v>0.0</v>
      </c>
      <c r="P681" s="99">
        <v>0.0</v>
      </c>
    </row>
    <row r="682">
      <c r="A682" s="93" t="s">
        <v>1802</v>
      </c>
      <c r="B682" s="98">
        <v>0.049</v>
      </c>
      <c r="C682" s="98">
        <v>0.0631</v>
      </c>
      <c r="D682" s="98">
        <v>0.02</v>
      </c>
      <c r="E682" s="98">
        <v>0.0361</v>
      </c>
      <c r="F682" s="98">
        <v>0.0347</v>
      </c>
      <c r="G682" s="98">
        <v>0.0096</v>
      </c>
      <c r="H682" s="98">
        <v>0.0089</v>
      </c>
      <c r="I682" s="98">
        <v>0.0414</v>
      </c>
      <c r="J682" s="98">
        <v>0.0371</v>
      </c>
      <c r="K682" s="98">
        <v>0.0164</v>
      </c>
      <c r="L682" s="98">
        <v>0.0044</v>
      </c>
      <c r="M682" s="98">
        <v>0.0291</v>
      </c>
      <c r="N682" s="93">
        <v>1025.0</v>
      </c>
      <c r="O682" s="93">
        <v>0.0</v>
      </c>
      <c r="P682" s="99">
        <v>0.0</v>
      </c>
    </row>
    <row r="683">
      <c r="A683" s="93" t="s">
        <v>1803</v>
      </c>
      <c r="B683" s="98">
        <v>0.0326</v>
      </c>
      <c r="C683" s="98">
        <v>0.0484</v>
      </c>
      <c r="D683" s="98">
        <v>0.0105</v>
      </c>
      <c r="E683" s="98">
        <v>0.0251</v>
      </c>
      <c r="F683" s="98">
        <v>0.024</v>
      </c>
      <c r="G683" s="98">
        <v>0.007</v>
      </c>
      <c r="H683" s="98">
        <v>0.0091</v>
      </c>
      <c r="I683" s="98">
        <v>0.0414</v>
      </c>
      <c r="J683" s="98">
        <v>0.0169</v>
      </c>
      <c r="K683" s="98">
        <v>0.0125</v>
      </c>
      <c r="L683" s="98">
        <v>0.0057</v>
      </c>
      <c r="M683" s="98">
        <v>0.0205</v>
      </c>
      <c r="N683" s="93">
        <v>2179.0</v>
      </c>
      <c r="O683" s="93">
        <v>0.0</v>
      </c>
      <c r="P683" s="99">
        <v>0.0</v>
      </c>
    </row>
    <row r="684">
      <c r="A684" s="93" t="s">
        <v>1804</v>
      </c>
      <c r="B684" s="98">
        <v>0.03</v>
      </c>
      <c r="C684" s="98">
        <v>0.0424</v>
      </c>
      <c r="D684" s="98">
        <v>0.0072</v>
      </c>
      <c r="E684" s="98">
        <v>0.0117</v>
      </c>
      <c r="F684" s="98">
        <v>0.0173</v>
      </c>
      <c r="G684" s="98">
        <v>0.0035</v>
      </c>
      <c r="H684" s="98">
        <v>0.0024</v>
      </c>
      <c r="I684" s="98">
        <v>0.0189</v>
      </c>
      <c r="J684" s="98">
        <v>0.0549</v>
      </c>
      <c r="K684" s="98">
        <v>0.0096</v>
      </c>
      <c r="L684" s="98">
        <v>9.0E-4</v>
      </c>
      <c r="M684" s="98">
        <v>0.018</v>
      </c>
      <c r="N684" s="93">
        <v>11622.0</v>
      </c>
      <c r="O684" s="93">
        <v>0.0</v>
      </c>
      <c r="P684" s="99">
        <v>0.0</v>
      </c>
    </row>
    <row r="685">
      <c r="A685" s="93" t="s">
        <v>1805</v>
      </c>
      <c r="B685" s="98">
        <v>0.0347</v>
      </c>
      <c r="C685" s="98">
        <v>0.0502</v>
      </c>
      <c r="D685" s="98">
        <v>0.0189</v>
      </c>
      <c r="E685" s="98">
        <v>0.0341</v>
      </c>
      <c r="F685" s="98">
        <v>0.0227</v>
      </c>
      <c r="G685" s="98">
        <v>0.0041</v>
      </c>
      <c r="H685" s="98">
        <v>0.0037</v>
      </c>
      <c r="I685" s="98">
        <v>0.0277</v>
      </c>
      <c r="J685" s="98">
        <v>0.0708</v>
      </c>
      <c r="K685" s="98">
        <v>0.0141</v>
      </c>
      <c r="L685" s="98">
        <v>0.0011</v>
      </c>
      <c r="M685" s="98">
        <v>0.0308</v>
      </c>
      <c r="N685" s="93">
        <v>5247.0</v>
      </c>
      <c r="O685" s="93">
        <v>65.0</v>
      </c>
      <c r="P685" s="99">
        <v>0.0</v>
      </c>
    </row>
    <row r="686">
      <c r="A686" s="93" t="s">
        <v>1806</v>
      </c>
      <c r="B686" s="98">
        <v>0.0406</v>
      </c>
      <c r="C686" s="98">
        <v>0.0515</v>
      </c>
      <c r="D686" s="98">
        <v>0.0212</v>
      </c>
      <c r="E686" s="98">
        <v>0.0491</v>
      </c>
      <c r="F686" s="98">
        <v>0.0295</v>
      </c>
      <c r="G686" s="98">
        <v>0.0076</v>
      </c>
      <c r="H686" s="98">
        <v>0.0055</v>
      </c>
      <c r="I686" s="98">
        <v>0.0481</v>
      </c>
      <c r="J686" s="98">
        <v>0.0282</v>
      </c>
      <c r="K686" s="98">
        <v>0.0169</v>
      </c>
      <c r="L686" s="98">
        <v>0.0045</v>
      </c>
      <c r="M686" s="98">
        <v>0.0254</v>
      </c>
      <c r="N686" s="93">
        <v>736.0</v>
      </c>
      <c r="O686" s="93">
        <v>18.0</v>
      </c>
      <c r="P686" s="99">
        <v>0.0</v>
      </c>
    </row>
    <row r="687">
      <c r="A687" s="93" t="s">
        <v>1807</v>
      </c>
      <c r="B687" s="98">
        <v>0.0394</v>
      </c>
      <c r="C687" s="98">
        <v>0.0526</v>
      </c>
      <c r="D687" s="98">
        <v>0.0259</v>
      </c>
      <c r="E687" s="98">
        <v>0.05</v>
      </c>
      <c r="F687" s="98">
        <v>0.0247</v>
      </c>
      <c r="G687" s="98">
        <v>0.0034</v>
      </c>
      <c r="H687" s="98">
        <v>0.0093</v>
      </c>
      <c r="I687" s="98">
        <v>0.034</v>
      </c>
      <c r="J687" s="98">
        <v>0.022</v>
      </c>
      <c r="K687" s="98">
        <v>0.0113</v>
      </c>
      <c r="L687" s="98">
        <v>0.0012</v>
      </c>
      <c r="M687" s="98">
        <v>0.0168</v>
      </c>
      <c r="N687" s="93">
        <v>15211.0</v>
      </c>
      <c r="O687" s="93">
        <v>1146.0</v>
      </c>
      <c r="P687" s="99">
        <v>0.0</v>
      </c>
    </row>
    <row r="688">
      <c r="A688" s="93" t="s">
        <v>1808</v>
      </c>
      <c r="B688" s="98">
        <v>0.048</v>
      </c>
      <c r="C688" s="98">
        <v>0.0602</v>
      </c>
      <c r="D688" s="98">
        <v>0.0155</v>
      </c>
      <c r="E688" s="98">
        <v>0.0346</v>
      </c>
      <c r="F688" s="98">
        <v>0.0264</v>
      </c>
      <c r="G688" s="98">
        <v>0.0027</v>
      </c>
      <c r="H688" s="98">
        <v>0.0023</v>
      </c>
      <c r="I688" s="98">
        <v>0.0261</v>
      </c>
      <c r="J688" s="98">
        <v>0.0813</v>
      </c>
      <c r="K688" s="98">
        <v>0.0079</v>
      </c>
      <c r="L688" s="98">
        <v>0.0012</v>
      </c>
      <c r="M688" s="98">
        <v>0.0306</v>
      </c>
      <c r="N688" s="93">
        <v>15140.0</v>
      </c>
      <c r="O688" s="93">
        <v>106.0</v>
      </c>
      <c r="P688" s="99">
        <v>0.0</v>
      </c>
    </row>
    <row r="689">
      <c r="A689" s="93" t="s">
        <v>1809</v>
      </c>
      <c r="B689" s="98">
        <v>0.0554</v>
      </c>
      <c r="C689" s="98">
        <v>0.0678</v>
      </c>
      <c r="D689" s="98">
        <v>0.0076</v>
      </c>
      <c r="E689" s="98">
        <v>0.0179</v>
      </c>
      <c r="F689" s="98">
        <v>0.0237</v>
      </c>
      <c r="G689" s="98">
        <v>0.0074</v>
      </c>
      <c r="H689" s="98">
        <v>0.0292</v>
      </c>
      <c r="I689" s="98">
        <v>0.0782</v>
      </c>
      <c r="J689" s="98">
        <v>0.0177</v>
      </c>
      <c r="K689" s="98">
        <v>0.0079</v>
      </c>
      <c r="L689" s="98">
        <v>0.0066</v>
      </c>
      <c r="M689" s="98">
        <v>0.0171</v>
      </c>
      <c r="N689" s="93">
        <v>6767.0</v>
      </c>
      <c r="O689" s="93">
        <v>0.0</v>
      </c>
      <c r="P689" s="99">
        <v>0.0</v>
      </c>
    </row>
    <row r="690">
      <c r="A690" s="93" t="s">
        <v>1810</v>
      </c>
      <c r="B690" s="98">
        <v>0.0341</v>
      </c>
      <c r="C690" s="98">
        <v>0.0522</v>
      </c>
      <c r="D690" s="98">
        <v>0.0074</v>
      </c>
      <c r="E690" s="98">
        <v>0.0223</v>
      </c>
      <c r="F690" s="98">
        <v>0.0256</v>
      </c>
      <c r="G690" s="98">
        <v>0.0084</v>
      </c>
      <c r="H690" s="98">
        <v>0.0033</v>
      </c>
      <c r="I690" s="98">
        <v>0.0357</v>
      </c>
      <c r="J690" s="98">
        <v>0.0986</v>
      </c>
      <c r="K690" s="98">
        <v>0.0142</v>
      </c>
      <c r="L690" s="98">
        <v>0.002</v>
      </c>
      <c r="M690" s="98">
        <v>0.0337</v>
      </c>
      <c r="N690" s="93">
        <v>3957.0</v>
      </c>
      <c r="O690" s="93">
        <v>0.0</v>
      </c>
      <c r="P690" s="99">
        <v>0.0</v>
      </c>
    </row>
    <row r="691">
      <c r="A691" s="93" t="s">
        <v>1811</v>
      </c>
      <c r="B691" s="98">
        <v>0.0648</v>
      </c>
      <c r="C691" s="98">
        <v>0.0641</v>
      </c>
      <c r="D691" s="98">
        <v>8.0E-4</v>
      </c>
      <c r="E691" s="98">
        <v>0.0019</v>
      </c>
      <c r="F691" s="98">
        <v>0.0276</v>
      </c>
      <c r="G691" s="98">
        <v>0.0156</v>
      </c>
      <c r="H691" s="98">
        <v>0.0347</v>
      </c>
      <c r="I691" s="98">
        <v>0.0795</v>
      </c>
      <c r="J691" s="98">
        <v>0.0171</v>
      </c>
      <c r="K691" s="98">
        <v>0.0099</v>
      </c>
      <c r="L691" s="98">
        <v>0.0214</v>
      </c>
      <c r="M691" s="98">
        <v>0.0251</v>
      </c>
      <c r="N691" s="93">
        <v>149.0</v>
      </c>
      <c r="O691" s="93">
        <v>0.0</v>
      </c>
      <c r="P691" s="99">
        <v>0.0</v>
      </c>
    </row>
    <row r="692">
      <c r="A692" s="93" t="s">
        <v>1812</v>
      </c>
      <c r="B692" s="98">
        <v>0.0532</v>
      </c>
      <c r="C692" s="98">
        <v>0.0681</v>
      </c>
      <c r="D692" s="98">
        <v>0.0201</v>
      </c>
      <c r="E692" s="98">
        <v>0.0378</v>
      </c>
      <c r="F692" s="98">
        <v>0.0365</v>
      </c>
      <c r="G692" s="98">
        <v>0.0097</v>
      </c>
      <c r="H692" s="98">
        <v>0.0092</v>
      </c>
      <c r="I692" s="98">
        <v>0.0409</v>
      </c>
      <c r="J692" s="98">
        <v>0.0601</v>
      </c>
      <c r="K692" s="98">
        <v>0.0181</v>
      </c>
      <c r="L692" s="98">
        <v>0.0041</v>
      </c>
      <c r="M692" s="98">
        <v>0.0346</v>
      </c>
      <c r="N692" s="93">
        <v>288.0</v>
      </c>
      <c r="O692" s="93">
        <v>0.0</v>
      </c>
      <c r="P692" s="99">
        <v>0.0</v>
      </c>
    </row>
    <row r="693">
      <c r="A693" s="93" t="s">
        <v>1813</v>
      </c>
      <c r="B693" s="98">
        <v>0.0354</v>
      </c>
      <c r="C693" s="98">
        <v>0.0471</v>
      </c>
      <c r="D693" s="98">
        <v>0.0086</v>
      </c>
      <c r="E693" s="98">
        <v>0.0175</v>
      </c>
      <c r="F693" s="98">
        <v>0.0285</v>
      </c>
      <c r="G693" s="98">
        <v>0.0051</v>
      </c>
      <c r="H693" s="98">
        <v>0.0028</v>
      </c>
      <c r="I693" s="98">
        <v>0.0182</v>
      </c>
      <c r="J693" s="98">
        <v>0.0388</v>
      </c>
      <c r="K693" s="98">
        <v>0.0119</v>
      </c>
      <c r="L693" s="98">
        <v>0.0014</v>
      </c>
      <c r="M693" s="98">
        <v>0.0262</v>
      </c>
      <c r="N693" s="93">
        <v>6084.0</v>
      </c>
      <c r="O693" s="93">
        <v>0.0</v>
      </c>
      <c r="P693" s="99">
        <v>0.0</v>
      </c>
    </row>
    <row r="694">
      <c r="A694" s="93" t="s">
        <v>1814</v>
      </c>
      <c r="B694" s="98">
        <v>0.0497</v>
      </c>
      <c r="C694" s="98">
        <v>0.0645</v>
      </c>
      <c r="D694" s="98">
        <v>0.0184</v>
      </c>
      <c r="E694" s="98">
        <v>0.0339</v>
      </c>
      <c r="F694" s="98">
        <v>0.036</v>
      </c>
      <c r="G694" s="98">
        <v>0.0092</v>
      </c>
      <c r="H694" s="98">
        <v>0.0083</v>
      </c>
      <c r="I694" s="98">
        <v>0.0374</v>
      </c>
      <c r="J694" s="98">
        <v>0.0542</v>
      </c>
      <c r="K694" s="98">
        <v>0.0174</v>
      </c>
      <c r="L694" s="98">
        <v>0.0038</v>
      </c>
      <c r="M694" s="98">
        <v>0.0332</v>
      </c>
      <c r="N694" s="93">
        <v>776.0</v>
      </c>
      <c r="O694" s="93">
        <v>0.0</v>
      </c>
      <c r="P694" s="99">
        <v>0.0</v>
      </c>
    </row>
    <row r="695">
      <c r="A695" s="93" t="s">
        <v>1815</v>
      </c>
      <c r="B695" s="98">
        <v>0.0393</v>
      </c>
      <c r="C695" s="98">
        <v>0.0432</v>
      </c>
      <c r="D695" s="98">
        <v>0.0076</v>
      </c>
      <c r="E695" s="98">
        <v>0.0204</v>
      </c>
      <c r="F695" s="98">
        <v>0.0204</v>
      </c>
      <c r="G695" s="98">
        <v>0.0078</v>
      </c>
      <c r="H695" s="98">
        <v>0.0079</v>
      </c>
      <c r="I695" s="98">
        <v>0.0454</v>
      </c>
      <c r="J695" s="98">
        <v>0.0146</v>
      </c>
      <c r="K695" s="98">
        <v>0.0109</v>
      </c>
      <c r="L695" s="98">
        <v>0.0038</v>
      </c>
      <c r="M695" s="98">
        <v>0.0176</v>
      </c>
      <c r="N695" s="93">
        <v>3397.0</v>
      </c>
      <c r="O695" s="93">
        <v>0.0</v>
      </c>
      <c r="P695" s="99">
        <v>0.0</v>
      </c>
    </row>
    <row r="696">
      <c r="A696" s="93" t="s">
        <v>1816</v>
      </c>
      <c r="B696" s="98">
        <v>0.0202</v>
      </c>
      <c r="C696" s="98">
        <v>0.0297</v>
      </c>
      <c r="D696" s="98">
        <v>0.0057</v>
      </c>
      <c r="E696" s="98">
        <v>0.013</v>
      </c>
      <c r="F696" s="98">
        <v>0.0138</v>
      </c>
      <c r="G696" s="98">
        <v>0.0037</v>
      </c>
      <c r="H696" s="98">
        <v>0.0031</v>
      </c>
      <c r="I696" s="98">
        <v>0.0246</v>
      </c>
      <c r="J696" s="98">
        <v>0.0184</v>
      </c>
      <c r="K696" s="98">
        <v>0.0075</v>
      </c>
      <c r="L696" s="98">
        <v>0.002</v>
      </c>
      <c r="M696" s="98">
        <v>0.0109</v>
      </c>
      <c r="N696" s="93">
        <v>10765.0</v>
      </c>
      <c r="O696" s="93">
        <v>0.0</v>
      </c>
      <c r="P696" s="99">
        <v>0.0</v>
      </c>
    </row>
    <row r="697">
      <c r="A697" s="93" t="s">
        <v>1817</v>
      </c>
      <c r="B697" s="98">
        <v>0.0462</v>
      </c>
      <c r="C697" s="98">
        <v>0.059</v>
      </c>
      <c r="D697" s="98">
        <v>0.0134</v>
      </c>
      <c r="E697" s="98">
        <v>0.0356</v>
      </c>
      <c r="F697" s="98">
        <v>0.039</v>
      </c>
      <c r="G697" s="98">
        <v>0.0083</v>
      </c>
      <c r="H697" s="98">
        <v>0.0084</v>
      </c>
      <c r="I697" s="98">
        <v>0.0492</v>
      </c>
      <c r="J697" s="98">
        <v>0.0374</v>
      </c>
      <c r="K697" s="98">
        <v>0.0155</v>
      </c>
      <c r="L697" s="98">
        <v>0.0045</v>
      </c>
      <c r="M697" s="98">
        <v>0.0242</v>
      </c>
      <c r="N697" s="93">
        <v>3433.0</v>
      </c>
      <c r="O697" s="93">
        <v>0.0</v>
      </c>
      <c r="P697" s="99">
        <v>0.0</v>
      </c>
    </row>
    <row r="698">
      <c r="A698" s="93" t="s">
        <v>1818</v>
      </c>
      <c r="B698" s="98">
        <v>0.0686</v>
      </c>
      <c r="C698" s="98">
        <v>0.0759</v>
      </c>
      <c r="D698" s="98">
        <v>2.0E-4</v>
      </c>
      <c r="E698" s="98">
        <v>0.0019</v>
      </c>
      <c r="F698" s="98">
        <v>0.0333</v>
      </c>
      <c r="G698" s="98">
        <v>0.0076</v>
      </c>
      <c r="H698" s="98">
        <v>0.0397</v>
      </c>
      <c r="I698" s="98">
        <v>0.0844</v>
      </c>
      <c r="J698" s="98">
        <v>0.0117</v>
      </c>
      <c r="K698" s="98">
        <v>0.0072</v>
      </c>
      <c r="L698" s="98">
        <v>0.0103</v>
      </c>
      <c r="M698" s="98">
        <v>0.0194</v>
      </c>
      <c r="N698" s="93">
        <v>5031.0</v>
      </c>
      <c r="O698" s="93">
        <v>0.0</v>
      </c>
      <c r="P698" s="99">
        <v>0.0</v>
      </c>
    </row>
    <row r="699">
      <c r="A699" s="93" t="s">
        <v>1819</v>
      </c>
      <c r="B699" s="98">
        <v>0.0148</v>
      </c>
      <c r="C699" s="98">
        <v>0.0203</v>
      </c>
      <c r="D699" s="98">
        <v>0.0091</v>
      </c>
      <c r="E699" s="98">
        <v>0.0242</v>
      </c>
      <c r="F699" s="98">
        <v>0.0132</v>
      </c>
      <c r="G699" s="98">
        <v>0.0025</v>
      </c>
      <c r="H699" s="98">
        <v>0.0063</v>
      </c>
      <c r="I699" s="98">
        <v>0.0266</v>
      </c>
      <c r="J699" s="98">
        <v>0.0736</v>
      </c>
      <c r="K699" s="98">
        <v>0.0163</v>
      </c>
      <c r="L699" s="98">
        <v>6.0E-4</v>
      </c>
      <c r="M699" s="98">
        <v>0.0197</v>
      </c>
      <c r="N699" s="93">
        <v>9651.0</v>
      </c>
      <c r="O699" s="93">
        <v>0.0</v>
      </c>
      <c r="P699" s="99">
        <v>0.0</v>
      </c>
    </row>
    <row r="700">
      <c r="A700" s="93" t="s">
        <v>1820</v>
      </c>
      <c r="B700" s="98">
        <v>0.0811</v>
      </c>
      <c r="C700" s="98">
        <v>0.0681</v>
      </c>
      <c r="D700" s="98">
        <v>0.0013</v>
      </c>
      <c r="E700" s="98">
        <v>0.0025</v>
      </c>
      <c r="F700" s="98">
        <v>0.0291</v>
      </c>
      <c r="G700" s="98">
        <v>0.0149</v>
      </c>
      <c r="H700" s="98">
        <v>0.0409</v>
      </c>
      <c r="I700" s="98">
        <v>0.0959</v>
      </c>
      <c r="J700" s="98">
        <v>0.016</v>
      </c>
      <c r="K700" s="98">
        <v>0.011</v>
      </c>
      <c r="L700" s="98">
        <v>0.0177</v>
      </c>
      <c r="M700" s="98">
        <v>0.0273</v>
      </c>
      <c r="N700" s="93">
        <v>1124.0</v>
      </c>
      <c r="O700" s="93">
        <v>0.0</v>
      </c>
      <c r="P700" s="99">
        <v>0.0</v>
      </c>
    </row>
    <row r="701">
      <c r="A701" s="93" t="s">
        <v>1821</v>
      </c>
      <c r="B701" s="98">
        <v>0.0531</v>
      </c>
      <c r="C701" s="98">
        <v>0.0782</v>
      </c>
      <c r="D701" s="98">
        <v>0.0144</v>
      </c>
      <c r="E701" s="98">
        <v>0.0399</v>
      </c>
      <c r="F701" s="98">
        <v>0.0343</v>
      </c>
      <c r="G701" s="98">
        <v>0.007</v>
      </c>
      <c r="H701" s="98">
        <v>0.0048</v>
      </c>
      <c r="I701" s="98">
        <v>0.0462</v>
      </c>
      <c r="J701" s="98">
        <v>0.0718</v>
      </c>
      <c r="K701" s="98">
        <v>0.0165</v>
      </c>
      <c r="L701" s="98">
        <v>0.0025</v>
      </c>
      <c r="M701" s="98">
        <v>0.0322</v>
      </c>
      <c r="N701" s="93">
        <v>800.0</v>
      </c>
      <c r="O701" s="93">
        <v>0.0</v>
      </c>
      <c r="P701" s="99">
        <v>0.0</v>
      </c>
    </row>
    <row r="702">
      <c r="A702" s="102" t="s">
        <v>1822</v>
      </c>
      <c r="B702" s="102">
        <v>0.0566</v>
      </c>
      <c r="C702" s="102">
        <v>0.0588</v>
      </c>
      <c r="D702" s="102">
        <v>7.0E-4</v>
      </c>
      <c r="E702" s="102">
        <v>0.0016</v>
      </c>
      <c r="F702" s="102">
        <v>0.0273</v>
      </c>
      <c r="G702" s="102">
        <v>0.013</v>
      </c>
      <c r="H702" s="102">
        <v>0.0358</v>
      </c>
      <c r="I702" s="102">
        <v>0.0774</v>
      </c>
      <c r="J702" s="102">
        <v>0.014</v>
      </c>
      <c r="K702" s="102">
        <v>0.0092</v>
      </c>
      <c r="L702" s="102">
        <v>0.0184</v>
      </c>
      <c r="M702" s="102">
        <v>0.0221</v>
      </c>
      <c r="N702" s="102">
        <v>930.0</v>
      </c>
      <c r="O702" s="102">
        <v>0.0</v>
      </c>
      <c r="P702" s="103">
        <v>0.0</v>
      </c>
    </row>
    <row r="703">
      <c r="A703" s="102" t="s">
        <v>1823</v>
      </c>
      <c r="B703" s="102">
        <v>0.0524</v>
      </c>
      <c r="C703" s="102">
        <v>0.0672</v>
      </c>
      <c r="D703" s="102">
        <v>0.0198</v>
      </c>
      <c r="E703" s="102">
        <v>0.0372</v>
      </c>
      <c r="F703" s="102">
        <v>0.036</v>
      </c>
      <c r="G703" s="102">
        <v>0.0096</v>
      </c>
      <c r="H703" s="102">
        <v>0.0091</v>
      </c>
      <c r="I703" s="102">
        <v>0.0403</v>
      </c>
      <c r="J703" s="102">
        <v>0.0591</v>
      </c>
      <c r="K703" s="102">
        <v>0.0179</v>
      </c>
      <c r="L703" s="102">
        <v>0.004</v>
      </c>
      <c r="M703" s="102">
        <v>0.0342</v>
      </c>
      <c r="N703" s="102">
        <v>424.0</v>
      </c>
      <c r="O703" s="102">
        <v>0.0</v>
      </c>
      <c r="P703" s="103">
        <v>0.0</v>
      </c>
    </row>
    <row r="704">
      <c r="A704" s="102" t="s">
        <v>1824</v>
      </c>
      <c r="B704" s="102">
        <v>0.0506</v>
      </c>
      <c r="C704" s="102">
        <v>0.0694</v>
      </c>
      <c r="D704" s="102">
        <v>0.0167</v>
      </c>
      <c r="E704" s="102">
        <v>0.0317</v>
      </c>
      <c r="F704" s="102">
        <v>0.0363</v>
      </c>
      <c r="G704" s="102">
        <v>0.0089</v>
      </c>
      <c r="H704" s="102">
        <v>0.0077</v>
      </c>
      <c r="I704" s="102">
        <v>0.0359</v>
      </c>
      <c r="J704" s="102">
        <v>0.0867</v>
      </c>
      <c r="K704" s="102">
        <v>0.0186</v>
      </c>
      <c r="L704" s="102">
        <v>0.0031</v>
      </c>
      <c r="M704" s="102">
        <v>0.0377</v>
      </c>
      <c r="N704" s="102">
        <v>435.0</v>
      </c>
      <c r="O704" s="102">
        <v>0.0</v>
      </c>
      <c r="P704" s="103">
        <v>0.0</v>
      </c>
    </row>
    <row r="705">
      <c r="A705" s="102" t="s">
        <v>1825</v>
      </c>
      <c r="B705" s="102">
        <v>0.0816</v>
      </c>
      <c r="C705" s="102">
        <v>0.0737</v>
      </c>
      <c r="D705" s="102">
        <v>0.0103</v>
      </c>
      <c r="E705" s="102">
        <v>0.0225</v>
      </c>
      <c r="F705" s="102">
        <v>0.0411</v>
      </c>
      <c r="G705" s="102">
        <v>0.007</v>
      </c>
      <c r="H705" s="102">
        <v>0.0107</v>
      </c>
      <c r="I705" s="102">
        <v>0.0863</v>
      </c>
      <c r="J705" s="102">
        <v>0.0191</v>
      </c>
      <c r="K705" s="102">
        <v>0.0051</v>
      </c>
      <c r="L705" s="102">
        <v>0.0056</v>
      </c>
      <c r="M705" s="102">
        <v>0.0155</v>
      </c>
      <c r="N705" s="102">
        <v>22711.0</v>
      </c>
      <c r="O705" s="102">
        <v>0.0</v>
      </c>
      <c r="P705" s="103">
        <v>0.0</v>
      </c>
    </row>
    <row r="706">
      <c r="A706" s="102" t="s">
        <v>1826</v>
      </c>
      <c r="B706" s="102">
        <v>0.0365</v>
      </c>
      <c r="C706" s="102">
        <v>0.051</v>
      </c>
      <c r="D706" s="102">
        <v>0.0172</v>
      </c>
      <c r="E706" s="102">
        <v>0.0357</v>
      </c>
      <c r="F706" s="102">
        <v>0.0174</v>
      </c>
      <c r="G706" s="102">
        <v>0.0028</v>
      </c>
      <c r="H706" s="102">
        <v>0.0024</v>
      </c>
      <c r="I706" s="102">
        <v>0.036</v>
      </c>
      <c r="J706" s="102">
        <v>0.0931</v>
      </c>
      <c r="K706" s="102">
        <v>0.0067</v>
      </c>
      <c r="L706" s="102">
        <v>9.0E-4</v>
      </c>
      <c r="M706" s="102">
        <v>0.0239</v>
      </c>
      <c r="N706" s="102">
        <v>16676.0</v>
      </c>
      <c r="O706" s="102">
        <v>81.0</v>
      </c>
      <c r="P706" s="103">
        <v>0.0</v>
      </c>
    </row>
    <row r="707">
      <c r="A707" s="102" t="s">
        <v>1827</v>
      </c>
      <c r="B707" s="102">
        <v>0.0614</v>
      </c>
      <c r="C707" s="102">
        <v>0.0675</v>
      </c>
      <c r="D707" s="102">
        <v>8.0E-4</v>
      </c>
      <c r="E707" s="102">
        <v>0.002</v>
      </c>
      <c r="F707" s="102">
        <v>0.0289</v>
      </c>
      <c r="G707" s="102">
        <v>0.0144</v>
      </c>
      <c r="H707" s="102">
        <v>0.0383</v>
      </c>
      <c r="I707" s="102">
        <v>0.0778</v>
      </c>
      <c r="J707" s="102">
        <v>0.0174</v>
      </c>
      <c r="K707" s="102">
        <v>0.0099</v>
      </c>
      <c r="L707" s="102">
        <v>0.0173</v>
      </c>
      <c r="M707" s="102">
        <v>0.0263</v>
      </c>
      <c r="N707" s="102">
        <v>136.0</v>
      </c>
      <c r="O707" s="102">
        <v>0.0</v>
      </c>
      <c r="P707" s="103">
        <v>0.0</v>
      </c>
    </row>
    <row r="708">
      <c r="A708" s="102" t="s">
        <v>1828</v>
      </c>
      <c r="B708" s="102">
        <v>0.0384</v>
      </c>
      <c r="C708" s="102">
        <v>0.0478</v>
      </c>
      <c r="D708" s="102">
        <v>0.0117</v>
      </c>
      <c r="E708" s="102">
        <v>0.0295</v>
      </c>
      <c r="F708" s="102">
        <v>0.0253</v>
      </c>
      <c r="G708" s="102">
        <v>0.0062</v>
      </c>
      <c r="H708" s="102">
        <v>0.0039</v>
      </c>
      <c r="I708" s="102">
        <v>0.0215</v>
      </c>
      <c r="J708" s="102">
        <v>0.0517</v>
      </c>
      <c r="K708" s="102">
        <v>0.0133</v>
      </c>
      <c r="L708" s="102">
        <v>0.002</v>
      </c>
      <c r="M708" s="102">
        <v>0.0249</v>
      </c>
      <c r="N708" s="102">
        <v>4313.0</v>
      </c>
      <c r="O708" s="102">
        <v>0.0</v>
      </c>
      <c r="P708" s="103">
        <v>0.0</v>
      </c>
    </row>
    <row r="709">
      <c r="A709" s="102" t="s">
        <v>1829</v>
      </c>
      <c r="B709" s="102">
        <v>0.0167</v>
      </c>
      <c r="C709" s="102">
        <v>0.0246</v>
      </c>
      <c r="D709" s="102">
        <v>0.0112</v>
      </c>
      <c r="E709" s="102">
        <v>0.0307</v>
      </c>
      <c r="F709" s="102">
        <v>0.0225</v>
      </c>
      <c r="G709" s="102">
        <v>0.0049</v>
      </c>
      <c r="H709" s="102">
        <v>0.0028</v>
      </c>
      <c r="I709" s="102">
        <v>0.03</v>
      </c>
      <c r="J709" s="102">
        <v>0.0103</v>
      </c>
      <c r="K709" s="102">
        <v>0.0083</v>
      </c>
      <c r="L709" s="102">
        <v>0.0018</v>
      </c>
      <c r="M709" s="102">
        <v>0.0121</v>
      </c>
      <c r="N709" s="102">
        <v>11561.0</v>
      </c>
      <c r="O709" s="102">
        <v>0.0</v>
      </c>
      <c r="P709" s="103">
        <v>0.0</v>
      </c>
    </row>
    <row r="710">
      <c r="A710" s="102" t="s">
        <v>1830</v>
      </c>
      <c r="B710" s="102">
        <v>0.0747</v>
      </c>
      <c r="C710" s="102">
        <v>0.0817</v>
      </c>
      <c r="D710" s="102">
        <v>0.0084</v>
      </c>
      <c r="E710" s="102">
        <v>0.0169</v>
      </c>
      <c r="F710" s="102">
        <v>0.0372</v>
      </c>
      <c r="G710" s="102">
        <v>0.0159</v>
      </c>
      <c r="H710" s="102">
        <v>0.0383</v>
      </c>
      <c r="I710" s="102">
        <v>0.084</v>
      </c>
      <c r="J710" s="102">
        <v>0.0283</v>
      </c>
      <c r="K710" s="102">
        <v>0.0145</v>
      </c>
      <c r="L710" s="102">
        <v>0.0138</v>
      </c>
      <c r="M710" s="102">
        <v>0.0287</v>
      </c>
      <c r="N710" s="102">
        <v>58.0</v>
      </c>
      <c r="O710" s="102">
        <v>0.0</v>
      </c>
      <c r="P710" s="103">
        <v>0.0</v>
      </c>
    </row>
    <row r="711">
      <c r="A711" s="102" t="s">
        <v>1831</v>
      </c>
      <c r="B711" s="102">
        <v>0.0562</v>
      </c>
      <c r="C711" s="102">
        <v>0.0589</v>
      </c>
      <c r="D711" s="102">
        <v>8.0E-4</v>
      </c>
      <c r="E711" s="102">
        <v>0.0019</v>
      </c>
      <c r="F711" s="102">
        <v>0.0272</v>
      </c>
      <c r="G711" s="102">
        <v>0.0141</v>
      </c>
      <c r="H711" s="102">
        <v>0.0309</v>
      </c>
      <c r="I711" s="102">
        <v>0.07</v>
      </c>
      <c r="J711" s="102">
        <v>0.0167</v>
      </c>
      <c r="K711" s="102">
        <v>0.0098</v>
      </c>
      <c r="L711" s="102">
        <v>0.0169</v>
      </c>
      <c r="M711" s="102">
        <v>0.0238</v>
      </c>
      <c r="N711" s="102">
        <v>361.0</v>
      </c>
      <c r="O711" s="102">
        <v>0.0</v>
      </c>
      <c r="P711" s="103">
        <v>0.0</v>
      </c>
    </row>
    <row r="712">
      <c r="A712" s="102" t="s">
        <v>1832</v>
      </c>
      <c r="B712" s="102">
        <v>0.0298</v>
      </c>
      <c r="C712" s="102">
        <v>0.0337</v>
      </c>
      <c r="D712" s="102">
        <v>0.0072</v>
      </c>
      <c r="E712" s="102">
        <v>0.0119</v>
      </c>
      <c r="F712" s="102">
        <v>0.0187</v>
      </c>
      <c r="G712" s="102">
        <v>0.0055</v>
      </c>
      <c r="H712" s="102">
        <v>0.0064</v>
      </c>
      <c r="I712" s="102">
        <v>0.0364</v>
      </c>
      <c r="J712" s="102">
        <v>0.0124</v>
      </c>
      <c r="K712" s="102">
        <v>0.011</v>
      </c>
      <c r="L712" s="102">
        <v>0.0033</v>
      </c>
      <c r="M712" s="102">
        <v>0.0157</v>
      </c>
      <c r="N712" s="102">
        <v>6850.0</v>
      </c>
      <c r="O712" s="102">
        <v>0.0</v>
      </c>
      <c r="P712" s="103">
        <v>0.0</v>
      </c>
    </row>
    <row r="713">
      <c r="A713" s="102" t="s">
        <v>1833</v>
      </c>
      <c r="B713" s="102">
        <v>0.0722</v>
      </c>
      <c r="C713" s="102">
        <v>0.081</v>
      </c>
      <c r="D713" s="102">
        <v>0.0047</v>
      </c>
      <c r="E713" s="102">
        <v>0.0104</v>
      </c>
      <c r="F713" s="102">
        <v>0.0332</v>
      </c>
      <c r="G713" s="102">
        <v>0.0157</v>
      </c>
      <c r="H713" s="102">
        <v>0.0381</v>
      </c>
      <c r="I713" s="102">
        <v>0.0918</v>
      </c>
      <c r="J713" s="102">
        <v>0.015</v>
      </c>
      <c r="K713" s="102">
        <v>0.0123</v>
      </c>
      <c r="L713" s="102">
        <v>0.0128</v>
      </c>
      <c r="M713" s="102">
        <v>0.0239</v>
      </c>
      <c r="N713" s="102">
        <v>1109.0</v>
      </c>
      <c r="O713" s="102">
        <v>0.0</v>
      </c>
      <c r="P713" s="103">
        <v>0.0</v>
      </c>
    </row>
    <row r="714">
      <c r="A714" s="102" t="s">
        <v>1834</v>
      </c>
      <c r="B714" s="102">
        <v>0.0393</v>
      </c>
      <c r="C714" s="102">
        <v>0.0518</v>
      </c>
      <c r="D714" s="102">
        <v>0.0106</v>
      </c>
      <c r="E714" s="102">
        <v>0.0224</v>
      </c>
      <c r="F714" s="102">
        <v>0.0268</v>
      </c>
      <c r="G714" s="102">
        <v>0.0071</v>
      </c>
      <c r="H714" s="102">
        <v>0.0027</v>
      </c>
      <c r="I714" s="102">
        <v>0.0505</v>
      </c>
      <c r="J714" s="102">
        <v>0.0877</v>
      </c>
      <c r="K714" s="102">
        <v>0.0089</v>
      </c>
      <c r="L714" s="102">
        <v>7.0E-4</v>
      </c>
      <c r="M714" s="102">
        <v>0.0255</v>
      </c>
      <c r="N714" s="102">
        <v>7206.0</v>
      </c>
      <c r="O714" s="102">
        <v>0.0</v>
      </c>
      <c r="P714" s="103">
        <v>0.0</v>
      </c>
    </row>
    <row r="715">
      <c r="A715" s="102" t="s">
        <v>1835</v>
      </c>
      <c r="B715" s="102">
        <v>0.0564</v>
      </c>
      <c r="C715" s="102">
        <v>0.0714</v>
      </c>
      <c r="D715" s="102">
        <v>0.0214</v>
      </c>
      <c r="E715" s="102">
        <v>0.0451</v>
      </c>
      <c r="F715" s="102">
        <v>0.0379</v>
      </c>
      <c r="G715" s="102">
        <v>0.01</v>
      </c>
      <c r="H715" s="102">
        <v>0.01</v>
      </c>
      <c r="I715" s="102">
        <v>0.0439</v>
      </c>
      <c r="J715" s="102">
        <v>0.0701</v>
      </c>
      <c r="K715" s="102">
        <v>0.0188</v>
      </c>
      <c r="L715" s="102">
        <v>0.0042</v>
      </c>
      <c r="M715" s="102">
        <v>0.0366</v>
      </c>
      <c r="N715" s="102">
        <v>40.0</v>
      </c>
      <c r="O715" s="102">
        <v>0.0</v>
      </c>
      <c r="P715" s="103">
        <v>0.0</v>
      </c>
    </row>
    <row r="716">
      <c r="A716" s="102" t="s">
        <v>1836</v>
      </c>
      <c r="B716" s="102">
        <v>0.0894</v>
      </c>
      <c r="C716" s="102">
        <v>0.0695</v>
      </c>
      <c r="D716" s="102">
        <v>6.0E-4</v>
      </c>
      <c r="E716" s="102">
        <v>0.001</v>
      </c>
      <c r="F716" s="102">
        <v>0.0403</v>
      </c>
      <c r="G716" s="102">
        <v>0.0085</v>
      </c>
      <c r="H716" s="102">
        <v>0.0322</v>
      </c>
      <c r="I716" s="102">
        <v>0.0776</v>
      </c>
      <c r="J716" s="102">
        <v>0.0075</v>
      </c>
      <c r="K716" s="102">
        <v>0.0064</v>
      </c>
      <c r="L716" s="102">
        <v>0.011</v>
      </c>
      <c r="M716" s="102">
        <v>0.0192</v>
      </c>
      <c r="N716" s="102">
        <v>11343.0</v>
      </c>
      <c r="O716" s="102">
        <v>35.0</v>
      </c>
      <c r="P716" s="103">
        <v>0.0</v>
      </c>
    </row>
    <row r="717">
      <c r="A717" s="102" t="s">
        <v>1837</v>
      </c>
      <c r="B717" s="102">
        <v>0.051</v>
      </c>
      <c r="C717" s="102">
        <v>0.0705</v>
      </c>
      <c r="D717" s="102">
        <v>0.0292</v>
      </c>
      <c r="E717" s="102">
        <v>0.0569</v>
      </c>
      <c r="F717" s="102">
        <v>0.0395</v>
      </c>
      <c r="G717" s="102">
        <v>0.013</v>
      </c>
      <c r="H717" s="102">
        <v>0.0066</v>
      </c>
      <c r="I717" s="102">
        <v>0.045</v>
      </c>
      <c r="J717" s="102">
        <v>0.0735</v>
      </c>
      <c r="K717" s="102">
        <v>0.0201</v>
      </c>
      <c r="L717" s="102">
        <v>0.0022</v>
      </c>
      <c r="M717" s="102">
        <v>0.0435</v>
      </c>
      <c r="N717" s="102">
        <v>439.0</v>
      </c>
      <c r="O717" s="102">
        <v>439.0</v>
      </c>
      <c r="P717" s="103">
        <v>0.0</v>
      </c>
    </row>
    <row r="718">
      <c r="A718" s="102" t="s">
        <v>1838</v>
      </c>
      <c r="B718" s="102">
        <v>0.0586</v>
      </c>
      <c r="C718" s="102">
        <v>0.0601</v>
      </c>
      <c r="D718" s="102">
        <v>8.0E-4</v>
      </c>
      <c r="E718" s="102">
        <v>0.0018</v>
      </c>
      <c r="F718" s="102">
        <v>0.0279</v>
      </c>
      <c r="G718" s="102">
        <v>0.015</v>
      </c>
      <c r="H718" s="102">
        <v>0.0387</v>
      </c>
      <c r="I718" s="102">
        <v>0.0757</v>
      </c>
      <c r="J718" s="102">
        <v>0.0162</v>
      </c>
      <c r="K718" s="102">
        <v>0.0096</v>
      </c>
      <c r="L718" s="102">
        <v>0.0185</v>
      </c>
      <c r="M718" s="102">
        <v>0.0242</v>
      </c>
      <c r="N718" s="102">
        <v>179.0</v>
      </c>
      <c r="O718" s="102">
        <v>0.0</v>
      </c>
      <c r="P718" s="103">
        <v>0.0</v>
      </c>
    </row>
    <row r="719">
      <c r="A719" s="102" t="s">
        <v>1839</v>
      </c>
      <c r="B719" s="102">
        <v>0.0278</v>
      </c>
      <c r="C719" s="102">
        <v>0.0433</v>
      </c>
      <c r="D719" s="102">
        <v>0.01</v>
      </c>
      <c r="E719" s="102">
        <v>0.0233</v>
      </c>
      <c r="F719" s="102">
        <v>0.0171</v>
      </c>
      <c r="G719" s="102">
        <v>0.0044</v>
      </c>
      <c r="H719" s="102">
        <v>0.0019</v>
      </c>
      <c r="I719" s="102">
        <v>0.027</v>
      </c>
      <c r="J719" s="102">
        <v>0.105</v>
      </c>
      <c r="K719" s="102">
        <v>0.0118</v>
      </c>
      <c r="L719" s="102">
        <v>0.001</v>
      </c>
      <c r="M719" s="102">
        <v>0.0337</v>
      </c>
      <c r="N719" s="102">
        <v>6210.0</v>
      </c>
      <c r="O719" s="102">
        <v>0.0</v>
      </c>
      <c r="P719" s="103">
        <v>0.0</v>
      </c>
    </row>
    <row r="720">
      <c r="A720" s="102" t="s">
        <v>1840</v>
      </c>
      <c r="B720" s="102">
        <v>0.0434</v>
      </c>
      <c r="C720" s="102">
        <v>0.0472</v>
      </c>
      <c r="D720" s="102">
        <v>0.0234</v>
      </c>
      <c r="E720" s="102">
        <v>0.0558</v>
      </c>
      <c r="F720" s="102">
        <v>0.0189</v>
      </c>
      <c r="G720" s="102">
        <v>0.0075</v>
      </c>
      <c r="H720" s="102">
        <v>0.0144</v>
      </c>
      <c r="I720" s="102">
        <v>0.0757</v>
      </c>
      <c r="J720" s="102">
        <v>0.0089</v>
      </c>
      <c r="K720" s="102">
        <v>0.0063</v>
      </c>
      <c r="L720" s="102">
        <v>0.0091</v>
      </c>
      <c r="M720" s="102">
        <v>0.0153</v>
      </c>
      <c r="N720" s="102">
        <v>5488.0</v>
      </c>
      <c r="O720" s="102">
        <v>0.0</v>
      </c>
      <c r="P720" s="103">
        <v>0.0</v>
      </c>
    </row>
    <row r="721">
      <c r="A721" s="102" t="s">
        <v>1841</v>
      </c>
      <c r="B721" s="102">
        <v>0.0396</v>
      </c>
      <c r="C721" s="102">
        <v>0.0544</v>
      </c>
      <c r="D721" s="102">
        <v>0.0119</v>
      </c>
      <c r="E721" s="102">
        <v>0.0295</v>
      </c>
      <c r="F721" s="102">
        <v>0.0291</v>
      </c>
      <c r="G721" s="102">
        <v>0.0063</v>
      </c>
      <c r="H721" s="102">
        <v>0.0039</v>
      </c>
      <c r="I721" s="102">
        <v>0.0266</v>
      </c>
      <c r="J721" s="102">
        <v>0.0533</v>
      </c>
      <c r="K721" s="102">
        <v>0.0149</v>
      </c>
      <c r="L721" s="102">
        <v>0.0019</v>
      </c>
      <c r="M721" s="102">
        <v>0.03</v>
      </c>
      <c r="N721" s="102">
        <v>4188.0</v>
      </c>
      <c r="O721" s="102">
        <v>0.0</v>
      </c>
      <c r="P721" s="103">
        <v>0.0</v>
      </c>
    </row>
    <row r="722">
      <c r="A722" s="102" t="s">
        <v>1842</v>
      </c>
      <c r="B722" s="102">
        <v>0.0308</v>
      </c>
      <c r="C722" s="102">
        <v>0.0392</v>
      </c>
      <c r="D722" s="102">
        <v>8.0E-4</v>
      </c>
      <c r="E722" s="102">
        <v>0.0015</v>
      </c>
      <c r="F722" s="102">
        <v>0.0168</v>
      </c>
      <c r="G722" s="102">
        <v>0.0079</v>
      </c>
      <c r="H722" s="102">
        <v>0.0162</v>
      </c>
      <c r="I722" s="102">
        <v>0.0555</v>
      </c>
      <c r="J722" s="102">
        <v>0.0107</v>
      </c>
      <c r="K722" s="102">
        <v>0.0073</v>
      </c>
      <c r="L722" s="102">
        <v>0.0071</v>
      </c>
      <c r="M722" s="102">
        <v>0.0152</v>
      </c>
      <c r="N722" s="102">
        <v>6396.0</v>
      </c>
      <c r="O722" s="102">
        <v>0.0</v>
      </c>
      <c r="P722" s="103">
        <v>0.0</v>
      </c>
    </row>
    <row r="723">
      <c r="A723" s="102" t="s">
        <v>1843</v>
      </c>
      <c r="B723" s="102">
        <v>0.0533</v>
      </c>
      <c r="C723" s="102">
        <v>0.0582</v>
      </c>
      <c r="D723" s="102">
        <v>7.0E-4</v>
      </c>
      <c r="E723" s="102">
        <v>0.0016</v>
      </c>
      <c r="F723" s="102">
        <v>0.025</v>
      </c>
      <c r="G723" s="102">
        <v>0.014</v>
      </c>
      <c r="H723" s="102">
        <v>0.036</v>
      </c>
      <c r="I723" s="102">
        <v>0.0799</v>
      </c>
      <c r="J723" s="102">
        <v>0.0141</v>
      </c>
      <c r="K723" s="102">
        <v>0.01</v>
      </c>
      <c r="L723" s="102">
        <v>0.0149</v>
      </c>
      <c r="M723" s="102">
        <v>0.0218</v>
      </c>
      <c r="N723" s="102">
        <v>823.0</v>
      </c>
      <c r="O723" s="102">
        <v>0.0</v>
      </c>
      <c r="P723" s="103">
        <v>0.0</v>
      </c>
    </row>
    <row r="724">
      <c r="A724" s="102" t="s">
        <v>429</v>
      </c>
      <c r="B724" s="102">
        <v>0.0473</v>
      </c>
      <c r="C724" s="102">
        <v>0.0663</v>
      </c>
      <c r="D724" s="102">
        <v>0.0094</v>
      </c>
      <c r="E724" s="102">
        <v>0.0155</v>
      </c>
      <c r="F724" s="102">
        <v>0.026</v>
      </c>
      <c r="G724" s="102">
        <v>0.0063</v>
      </c>
      <c r="H724" s="102">
        <v>0.0053</v>
      </c>
      <c r="I724" s="102">
        <v>0.0408</v>
      </c>
      <c r="J724" s="102">
        <v>0.0553</v>
      </c>
      <c r="K724" s="102">
        <v>0.0128</v>
      </c>
      <c r="L724" s="102">
        <v>0.0022</v>
      </c>
      <c r="M724" s="102">
        <v>0.0245</v>
      </c>
      <c r="N724" s="102">
        <v>2962.0</v>
      </c>
      <c r="O724" s="102">
        <v>0.0</v>
      </c>
      <c r="P724" s="103">
        <v>0.0</v>
      </c>
    </row>
    <row r="725">
      <c r="A725" s="102" t="s">
        <v>1844</v>
      </c>
      <c r="B725" s="102">
        <v>0.0508</v>
      </c>
      <c r="C725" s="102">
        <v>0.0653</v>
      </c>
      <c r="D725" s="102">
        <v>0.019</v>
      </c>
      <c r="E725" s="102">
        <v>0.0351</v>
      </c>
      <c r="F725" s="102">
        <v>0.0365</v>
      </c>
      <c r="G725" s="102">
        <v>0.0093</v>
      </c>
      <c r="H725" s="102">
        <v>0.0086</v>
      </c>
      <c r="I725" s="102">
        <v>0.0412</v>
      </c>
      <c r="J725" s="102">
        <v>0.0563</v>
      </c>
      <c r="K725" s="102">
        <v>0.0176</v>
      </c>
      <c r="L725" s="102">
        <v>0.0039</v>
      </c>
      <c r="M725" s="102">
        <v>0.0334</v>
      </c>
      <c r="N725" s="102">
        <v>383.0</v>
      </c>
      <c r="O725" s="102">
        <v>0.0</v>
      </c>
      <c r="P725" s="103">
        <v>0.0</v>
      </c>
    </row>
    <row r="726">
      <c r="A726" s="102" t="s">
        <v>1845</v>
      </c>
      <c r="B726" s="102">
        <v>0.0866</v>
      </c>
      <c r="C726" s="102">
        <v>0.0855</v>
      </c>
      <c r="D726" s="102">
        <v>2.0E-4</v>
      </c>
      <c r="E726" s="102">
        <v>4.0E-4</v>
      </c>
      <c r="F726" s="102">
        <v>0.0425</v>
      </c>
      <c r="G726" s="102">
        <v>0.0079</v>
      </c>
      <c r="H726" s="102">
        <v>0.0451</v>
      </c>
      <c r="I726" s="102">
        <v>0.0729</v>
      </c>
      <c r="J726" s="102">
        <v>0.0075</v>
      </c>
      <c r="K726" s="102">
        <v>0.0051</v>
      </c>
      <c r="L726" s="102">
        <v>0.005</v>
      </c>
      <c r="M726" s="102">
        <v>0.0144</v>
      </c>
      <c r="N726" s="102">
        <v>11398.0</v>
      </c>
      <c r="O726" s="102">
        <v>0.0</v>
      </c>
      <c r="P726" s="103">
        <v>0.0</v>
      </c>
    </row>
    <row r="727">
      <c r="A727" s="102" t="s">
        <v>1846</v>
      </c>
      <c r="B727" s="102">
        <v>0.0344</v>
      </c>
      <c r="C727" s="102">
        <v>0.0382</v>
      </c>
      <c r="D727" s="102">
        <v>0.0122</v>
      </c>
      <c r="E727" s="102">
        <v>0.0237</v>
      </c>
      <c r="F727" s="102">
        <v>0.0248</v>
      </c>
      <c r="G727" s="102">
        <v>0.0065</v>
      </c>
      <c r="H727" s="102">
        <v>0.0069</v>
      </c>
      <c r="I727" s="102">
        <v>0.0411</v>
      </c>
      <c r="J727" s="102">
        <v>0.0162</v>
      </c>
      <c r="K727" s="102">
        <v>0.0118</v>
      </c>
      <c r="L727" s="102">
        <v>0.0041</v>
      </c>
      <c r="M727" s="102">
        <v>0.0181</v>
      </c>
      <c r="N727" s="102">
        <v>2371.0</v>
      </c>
      <c r="O727" s="102">
        <v>0.0</v>
      </c>
      <c r="P727" s="103">
        <v>0.0</v>
      </c>
    </row>
    <row r="728">
      <c r="A728" s="102" t="s">
        <v>162</v>
      </c>
      <c r="B728" s="102">
        <v>0.0563</v>
      </c>
      <c r="C728" s="102">
        <v>0.0701</v>
      </c>
      <c r="D728" s="102">
        <v>0.0244</v>
      </c>
      <c r="E728" s="102">
        <v>0.0463</v>
      </c>
      <c r="F728" s="102">
        <v>0.038</v>
      </c>
      <c r="G728" s="102">
        <v>0.0105</v>
      </c>
      <c r="H728" s="102">
        <v>0.0112</v>
      </c>
      <c r="I728" s="102">
        <v>0.0474</v>
      </c>
      <c r="J728" s="102">
        <v>0.0467</v>
      </c>
      <c r="K728" s="102">
        <v>0.0175</v>
      </c>
      <c r="L728" s="102">
        <v>0.0052</v>
      </c>
      <c r="M728" s="102">
        <v>0.0313</v>
      </c>
      <c r="N728" s="102">
        <v>3.0</v>
      </c>
      <c r="O728" s="102">
        <v>0.0</v>
      </c>
      <c r="P728" s="103">
        <v>0.0</v>
      </c>
    </row>
    <row r="729">
      <c r="A729" s="102" t="s">
        <v>1847</v>
      </c>
      <c r="B729" s="102">
        <v>0.057</v>
      </c>
      <c r="C729" s="102">
        <v>0.0729</v>
      </c>
      <c r="D729" s="102">
        <v>0.0199</v>
      </c>
      <c r="E729" s="102">
        <v>0.0395</v>
      </c>
      <c r="F729" s="102">
        <v>0.0379</v>
      </c>
      <c r="G729" s="102">
        <v>0.0097</v>
      </c>
      <c r="H729" s="102">
        <v>0.0094</v>
      </c>
      <c r="I729" s="102">
        <v>0.0426</v>
      </c>
      <c r="J729" s="102">
        <v>0.0878</v>
      </c>
      <c r="K729" s="102">
        <v>0.0196</v>
      </c>
      <c r="L729" s="102">
        <v>0.0036</v>
      </c>
      <c r="M729" s="102">
        <v>0.0402</v>
      </c>
      <c r="N729" s="102">
        <v>10.0</v>
      </c>
      <c r="O729" s="102">
        <v>0.0</v>
      </c>
      <c r="P729" s="103">
        <v>0.0</v>
      </c>
    </row>
    <row r="730">
      <c r="A730" s="102" t="s">
        <v>1848</v>
      </c>
      <c r="B730" s="102">
        <v>0.0365</v>
      </c>
      <c r="C730" s="102">
        <v>0.0461</v>
      </c>
      <c r="D730" s="102">
        <v>0.0142</v>
      </c>
      <c r="E730" s="102">
        <v>0.0363</v>
      </c>
      <c r="F730" s="102">
        <v>0.0231</v>
      </c>
      <c r="G730" s="102">
        <v>0.0081</v>
      </c>
      <c r="H730" s="102">
        <v>0.0123</v>
      </c>
      <c r="I730" s="102">
        <v>0.0725</v>
      </c>
      <c r="J730" s="102">
        <v>0.0154</v>
      </c>
      <c r="K730" s="102">
        <v>0.0086</v>
      </c>
      <c r="L730" s="102">
        <v>0.0079</v>
      </c>
      <c r="M730" s="102">
        <v>0.0178</v>
      </c>
      <c r="N730" s="102">
        <v>4436.0</v>
      </c>
      <c r="O730" s="102">
        <v>0.0</v>
      </c>
      <c r="P730" s="103">
        <v>0.0</v>
      </c>
    </row>
    <row r="731">
      <c r="A731" s="102" t="s">
        <v>1849</v>
      </c>
      <c r="B731" s="102">
        <v>0.0678</v>
      </c>
      <c r="C731" s="102">
        <v>0.0738</v>
      </c>
      <c r="D731" s="102">
        <v>0.0013</v>
      </c>
      <c r="E731" s="102">
        <v>0.0021</v>
      </c>
      <c r="F731" s="102">
        <v>0.0175</v>
      </c>
      <c r="G731" s="102">
        <v>0.0052</v>
      </c>
      <c r="H731" s="102">
        <v>0.0109</v>
      </c>
      <c r="I731" s="102">
        <v>0.122</v>
      </c>
      <c r="J731" s="102">
        <v>0.0254</v>
      </c>
      <c r="K731" s="102">
        <v>0.0103</v>
      </c>
      <c r="L731" s="102">
        <v>0.0044</v>
      </c>
      <c r="M731" s="102">
        <v>0.0126</v>
      </c>
      <c r="N731" s="102">
        <v>14342.0</v>
      </c>
      <c r="O731" s="102">
        <v>0.0</v>
      </c>
      <c r="P731" s="103">
        <v>0.0</v>
      </c>
    </row>
    <row r="732">
      <c r="A732" s="102" t="s">
        <v>1850</v>
      </c>
      <c r="B732" s="102">
        <v>0.0566</v>
      </c>
      <c r="C732" s="102">
        <v>0.0747</v>
      </c>
      <c r="D732" s="102">
        <v>0.0244</v>
      </c>
      <c r="E732" s="102">
        <v>0.0388</v>
      </c>
      <c r="F732" s="102">
        <v>0.0386</v>
      </c>
      <c r="G732" s="102">
        <v>0.0114</v>
      </c>
      <c r="H732" s="102">
        <v>0.0177</v>
      </c>
      <c r="I732" s="102">
        <v>0.0477</v>
      </c>
      <c r="J732" s="102">
        <v>0.0422</v>
      </c>
      <c r="K732" s="102">
        <v>0.0166</v>
      </c>
      <c r="L732" s="102">
        <v>0.004</v>
      </c>
      <c r="M732" s="102">
        <v>0.0346</v>
      </c>
      <c r="N732" s="102">
        <v>529.0</v>
      </c>
      <c r="O732" s="102">
        <v>0.0</v>
      </c>
      <c r="P732" s="103">
        <v>0.0</v>
      </c>
    </row>
    <row r="733">
      <c r="A733" s="102" t="s">
        <v>1851</v>
      </c>
      <c r="B733" s="102">
        <v>0.0486</v>
      </c>
      <c r="C733" s="102">
        <v>0.058</v>
      </c>
      <c r="D733" s="102">
        <v>0.0198</v>
      </c>
      <c r="E733" s="102">
        <v>0.0385</v>
      </c>
      <c r="F733" s="102">
        <v>0.0307</v>
      </c>
      <c r="G733" s="102">
        <v>0.0099</v>
      </c>
      <c r="H733" s="102">
        <v>0.016</v>
      </c>
      <c r="I733" s="102">
        <v>0.0598</v>
      </c>
      <c r="J733" s="102">
        <v>0.0342</v>
      </c>
      <c r="K733" s="102">
        <v>0.0162</v>
      </c>
      <c r="L733" s="102">
        <v>0.0076</v>
      </c>
      <c r="M733" s="102">
        <v>0.026</v>
      </c>
      <c r="N733" s="102">
        <v>11.0</v>
      </c>
      <c r="O733" s="102">
        <v>0.0</v>
      </c>
      <c r="P733" s="103">
        <v>0.0</v>
      </c>
    </row>
    <row r="734">
      <c r="A734" s="102" t="s">
        <v>1852</v>
      </c>
      <c r="B734" s="102">
        <v>0.0401</v>
      </c>
      <c r="C734" s="102">
        <v>0.0484</v>
      </c>
      <c r="D734" s="102">
        <v>0.0074</v>
      </c>
      <c r="E734" s="102">
        <v>0.0131</v>
      </c>
      <c r="F734" s="102">
        <v>0.0246</v>
      </c>
      <c r="G734" s="102">
        <v>0.008</v>
      </c>
      <c r="H734" s="102">
        <v>0.0103</v>
      </c>
      <c r="I734" s="102">
        <v>0.0497</v>
      </c>
      <c r="J734" s="102">
        <v>0.0152</v>
      </c>
      <c r="K734" s="102">
        <v>0.0107</v>
      </c>
      <c r="L734" s="102">
        <v>0.0054</v>
      </c>
      <c r="M734" s="102">
        <v>0.0181</v>
      </c>
      <c r="N734" s="102">
        <v>3925.0</v>
      </c>
      <c r="O734" s="102">
        <v>0.0</v>
      </c>
      <c r="P734" s="103">
        <v>0.0</v>
      </c>
    </row>
    <row r="735">
      <c r="A735" s="102" t="s">
        <v>1853</v>
      </c>
      <c r="B735" s="102">
        <v>0.0477</v>
      </c>
      <c r="C735" s="102">
        <v>0.0573</v>
      </c>
      <c r="D735" s="102">
        <v>0.0193</v>
      </c>
      <c r="E735" s="102">
        <v>0.0376</v>
      </c>
      <c r="F735" s="102">
        <v>0.0303</v>
      </c>
      <c r="G735" s="102">
        <v>0.0098</v>
      </c>
      <c r="H735" s="102">
        <v>0.0156</v>
      </c>
      <c r="I735" s="102">
        <v>0.0615</v>
      </c>
      <c r="J735" s="102">
        <v>0.0333</v>
      </c>
      <c r="K735" s="102">
        <v>0.016</v>
      </c>
      <c r="L735" s="102">
        <v>0.0075</v>
      </c>
      <c r="M735" s="102">
        <v>0.0258</v>
      </c>
      <c r="N735" s="102">
        <v>58.0</v>
      </c>
      <c r="O735" s="102">
        <v>0.0</v>
      </c>
      <c r="P735" s="103">
        <v>0.0</v>
      </c>
    </row>
    <row r="736">
      <c r="A736" s="102" t="s">
        <v>1854</v>
      </c>
      <c r="B736" s="102">
        <v>0.057</v>
      </c>
      <c r="C736" s="102">
        <v>0.0663</v>
      </c>
      <c r="D736" s="102">
        <v>0.003</v>
      </c>
      <c r="E736" s="102">
        <v>0.0017</v>
      </c>
      <c r="F736" s="102">
        <v>0.0268</v>
      </c>
      <c r="G736" s="102">
        <v>0.0143</v>
      </c>
      <c r="H736" s="102">
        <v>0.0434</v>
      </c>
      <c r="I736" s="102">
        <v>0.0748</v>
      </c>
      <c r="J736" s="102">
        <v>0.0149</v>
      </c>
      <c r="K736" s="102">
        <v>0.0093</v>
      </c>
      <c r="L736" s="102">
        <v>0.0155</v>
      </c>
      <c r="M736" s="102">
        <v>0.0232</v>
      </c>
      <c r="N736" s="102">
        <v>586.0</v>
      </c>
      <c r="O736" s="102">
        <v>0.0</v>
      </c>
      <c r="P736" s="103">
        <v>0.0</v>
      </c>
    </row>
    <row r="737">
      <c r="A737" s="102" t="s">
        <v>1855</v>
      </c>
      <c r="B737" s="102">
        <v>0.0762</v>
      </c>
      <c r="C737" s="102">
        <v>0.0831</v>
      </c>
      <c r="D737" s="102">
        <v>0.0086</v>
      </c>
      <c r="E737" s="102">
        <v>0.0177</v>
      </c>
      <c r="F737" s="102">
        <v>0.0376</v>
      </c>
      <c r="G737" s="102">
        <v>0.0161</v>
      </c>
      <c r="H737" s="102">
        <v>0.0363</v>
      </c>
      <c r="I737" s="102">
        <v>0.0868</v>
      </c>
      <c r="J737" s="102">
        <v>0.0295</v>
      </c>
      <c r="K737" s="102">
        <v>0.0146</v>
      </c>
      <c r="L737" s="102">
        <v>0.0141</v>
      </c>
      <c r="M737" s="102">
        <v>0.0291</v>
      </c>
      <c r="N737" s="102">
        <v>242.0</v>
      </c>
      <c r="O737" s="102">
        <v>0.0</v>
      </c>
      <c r="P737" s="103">
        <v>0.0</v>
      </c>
    </row>
    <row r="738">
      <c r="A738" s="102" t="s">
        <v>1856</v>
      </c>
      <c r="B738" s="102">
        <v>0.0579</v>
      </c>
      <c r="C738" s="102">
        <v>0.0762</v>
      </c>
      <c r="D738" s="102">
        <v>0.0029</v>
      </c>
      <c r="E738" s="102">
        <v>0.005</v>
      </c>
      <c r="F738" s="102">
        <v>0.0313</v>
      </c>
      <c r="G738" s="102">
        <v>0.0211</v>
      </c>
      <c r="H738" s="102">
        <v>0.0442</v>
      </c>
      <c r="I738" s="102">
        <v>0.0812</v>
      </c>
      <c r="J738" s="102">
        <v>0.0282</v>
      </c>
      <c r="K738" s="102">
        <v>0.0118</v>
      </c>
      <c r="L738" s="102">
        <v>0.0176</v>
      </c>
      <c r="M738" s="102">
        <v>0.0254</v>
      </c>
      <c r="N738" s="102">
        <v>2512.0</v>
      </c>
      <c r="O738" s="102">
        <v>0.0</v>
      </c>
      <c r="P738" s="103">
        <v>0.0</v>
      </c>
    </row>
    <row r="739">
      <c r="A739" s="102" t="s">
        <v>1857</v>
      </c>
      <c r="B739" s="102">
        <v>0.0687</v>
      </c>
      <c r="C739" s="102">
        <v>0.073</v>
      </c>
      <c r="D739" s="102">
        <v>0.0047</v>
      </c>
      <c r="E739" s="102">
        <v>0.0098</v>
      </c>
      <c r="F739" s="102">
        <v>0.0332</v>
      </c>
      <c r="G739" s="102">
        <v>0.0155</v>
      </c>
      <c r="H739" s="102">
        <v>0.036</v>
      </c>
      <c r="I739" s="102">
        <v>0.0815</v>
      </c>
      <c r="J739" s="102">
        <v>0.0243</v>
      </c>
      <c r="K739" s="102">
        <v>0.0124</v>
      </c>
      <c r="L739" s="102">
        <v>0.0164</v>
      </c>
      <c r="M739" s="102">
        <v>0.027</v>
      </c>
      <c r="N739" s="102">
        <v>119.0</v>
      </c>
      <c r="O739" s="102">
        <v>0.0</v>
      </c>
      <c r="P739" s="103">
        <v>0.0</v>
      </c>
    </row>
    <row r="740">
      <c r="A740" s="102" t="s">
        <v>1858</v>
      </c>
      <c r="B740" s="102">
        <v>0.0335</v>
      </c>
      <c r="C740" s="102">
        <v>0.0343</v>
      </c>
      <c r="D740" s="102">
        <v>0.0098</v>
      </c>
      <c r="E740" s="102">
        <v>0.0348</v>
      </c>
      <c r="F740" s="102">
        <v>0.0197</v>
      </c>
      <c r="G740" s="102">
        <v>0.0048</v>
      </c>
      <c r="H740" s="102">
        <v>0.0028</v>
      </c>
      <c r="I740" s="102">
        <v>0.0406</v>
      </c>
      <c r="J740" s="102">
        <v>0.0225</v>
      </c>
      <c r="K740" s="102">
        <v>0.0094</v>
      </c>
      <c r="L740" s="102">
        <v>0.0026</v>
      </c>
      <c r="M740" s="102">
        <v>0.0192</v>
      </c>
      <c r="N740" s="102">
        <v>8262.0</v>
      </c>
      <c r="O740" s="102">
        <v>0.0</v>
      </c>
      <c r="P740" s="103">
        <v>0.0</v>
      </c>
    </row>
    <row r="741">
      <c r="A741" s="102" t="s">
        <v>1859</v>
      </c>
      <c r="B741" s="102">
        <v>0.048</v>
      </c>
      <c r="C741" s="102">
        <v>0.0572</v>
      </c>
      <c r="D741" s="102">
        <v>0.0196</v>
      </c>
      <c r="E741" s="102">
        <v>0.0381</v>
      </c>
      <c r="F741" s="102">
        <v>0.0303</v>
      </c>
      <c r="G741" s="102">
        <v>0.0098</v>
      </c>
      <c r="H741" s="102">
        <v>0.0158</v>
      </c>
      <c r="I741" s="102">
        <v>0.0592</v>
      </c>
      <c r="J741" s="102">
        <v>0.0338</v>
      </c>
      <c r="K741" s="102">
        <v>0.016</v>
      </c>
      <c r="L741" s="102">
        <v>0.0075</v>
      </c>
      <c r="M741" s="102">
        <v>0.0257</v>
      </c>
      <c r="N741" s="102">
        <v>22.0</v>
      </c>
      <c r="O741" s="102">
        <v>0.0</v>
      </c>
      <c r="P741" s="103">
        <v>0.0</v>
      </c>
    </row>
    <row r="742">
      <c r="A742" s="102" t="s">
        <v>1860</v>
      </c>
      <c r="B742" s="102">
        <v>0.0252</v>
      </c>
      <c r="C742" s="102">
        <v>0.0373</v>
      </c>
      <c r="D742" s="102">
        <v>0.0081</v>
      </c>
      <c r="E742" s="102">
        <v>0.0244</v>
      </c>
      <c r="F742" s="102">
        <v>0.0206</v>
      </c>
      <c r="G742" s="102">
        <v>0.0052</v>
      </c>
      <c r="H742" s="102">
        <v>0.0049</v>
      </c>
      <c r="I742" s="102">
        <v>0.0375</v>
      </c>
      <c r="J742" s="102">
        <v>0.0103</v>
      </c>
      <c r="K742" s="102">
        <v>0.0089</v>
      </c>
      <c r="L742" s="102">
        <v>0.0026</v>
      </c>
      <c r="M742" s="102">
        <v>0.0154</v>
      </c>
      <c r="N742" s="102">
        <v>7813.0</v>
      </c>
      <c r="O742" s="102">
        <v>0.0</v>
      </c>
      <c r="P742" s="103">
        <v>0.0</v>
      </c>
    </row>
    <row r="743">
      <c r="A743" s="102" t="s">
        <v>1861</v>
      </c>
      <c r="B743" s="102">
        <v>0.039</v>
      </c>
      <c r="C743" s="102">
        <v>0.0434</v>
      </c>
      <c r="D743" s="102">
        <v>4.0E-4</v>
      </c>
      <c r="E743" s="102">
        <v>9.0E-4</v>
      </c>
      <c r="F743" s="102">
        <v>0.0202</v>
      </c>
      <c r="G743" s="102">
        <v>0.0107</v>
      </c>
      <c r="H743" s="102">
        <v>0.0208</v>
      </c>
      <c r="I743" s="102">
        <v>0.0489</v>
      </c>
      <c r="J743" s="102">
        <v>0.0087</v>
      </c>
      <c r="K743" s="102">
        <v>0.0075</v>
      </c>
      <c r="L743" s="102">
        <v>0.0128</v>
      </c>
      <c r="M743" s="102">
        <v>0.0173</v>
      </c>
      <c r="N743" s="102">
        <v>4683.0</v>
      </c>
      <c r="O743" s="102">
        <v>0.0</v>
      </c>
      <c r="P743" s="103">
        <v>0.0</v>
      </c>
    </row>
    <row r="744">
      <c r="A744" s="102" t="s">
        <v>1862</v>
      </c>
      <c r="B744" s="102">
        <v>0.0771</v>
      </c>
      <c r="C744" s="102">
        <v>0.0839</v>
      </c>
      <c r="D744" s="102">
        <v>0.0088</v>
      </c>
      <c r="E744" s="102">
        <v>0.0181</v>
      </c>
      <c r="F744" s="102">
        <v>0.0378</v>
      </c>
      <c r="G744" s="102">
        <v>0.0162</v>
      </c>
      <c r="H744" s="102">
        <v>0.0371</v>
      </c>
      <c r="I744" s="102">
        <v>0.0883</v>
      </c>
      <c r="J744" s="102">
        <v>0.0301</v>
      </c>
      <c r="K744" s="102">
        <v>0.0146</v>
      </c>
      <c r="L744" s="102">
        <v>0.0143</v>
      </c>
      <c r="M744" s="102">
        <v>0.0293</v>
      </c>
      <c r="N744" s="102">
        <v>14.0</v>
      </c>
      <c r="O744" s="102">
        <v>0.0</v>
      </c>
      <c r="P744" s="103">
        <v>0.0</v>
      </c>
    </row>
    <row r="745">
      <c r="A745" s="102" t="s">
        <v>1863</v>
      </c>
      <c r="B745" s="102">
        <v>0.0244</v>
      </c>
      <c r="C745" s="102">
        <v>0.0346</v>
      </c>
      <c r="D745" s="102">
        <v>0.0116</v>
      </c>
      <c r="E745" s="102">
        <v>0.0357</v>
      </c>
      <c r="F745" s="102">
        <v>0.0192</v>
      </c>
      <c r="G745" s="102">
        <v>0.0052</v>
      </c>
      <c r="H745" s="102">
        <v>0.0032</v>
      </c>
      <c r="I745" s="102">
        <v>0.0257</v>
      </c>
      <c r="J745" s="102">
        <v>0.0193</v>
      </c>
      <c r="K745" s="102">
        <v>0.0103</v>
      </c>
      <c r="L745" s="102">
        <v>0.0037</v>
      </c>
      <c r="M745" s="102">
        <v>0.0176</v>
      </c>
      <c r="N745" s="102">
        <v>6451.0</v>
      </c>
      <c r="O745" s="102">
        <v>0.0</v>
      </c>
      <c r="P745" s="103">
        <v>0.0</v>
      </c>
    </row>
    <row r="746">
      <c r="A746" s="102" t="s">
        <v>1864</v>
      </c>
      <c r="B746" s="102">
        <v>0.0723</v>
      </c>
      <c r="C746" s="102">
        <v>0.0781</v>
      </c>
      <c r="D746" s="102">
        <v>0.0081</v>
      </c>
      <c r="E746" s="102">
        <v>0.0161</v>
      </c>
      <c r="F746" s="102">
        <v>0.036</v>
      </c>
      <c r="G746" s="102">
        <v>0.0152</v>
      </c>
      <c r="H746" s="102">
        <v>0.0337</v>
      </c>
      <c r="I746" s="102">
        <v>0.0812</v>
      </c>
      <c r="J746" s="102">
        <v>0.0274</v>
      </c>
      <c r="K746" s="102">
        <v>0.014</v>
      </c>
      <c r="L746" s="102">
        <v>0.0133</v>
      </c>
      <c r="M746" s="102">
        <v>0.0275</v>
      </c>
      <c r="N746" s="102">
        <v>518.0</v>
      </c>
      <c r="O746" s="102">
        <v>0.0</v>
      </c>
      <c r="P746" s="103">
        <v>0.0</v>
      </c>
    </row>
    <row r="747">
      <c r="A747" s="102" t="s">
        <v>1865</v>
      </c>
      <c r="B747" s="102">
        <v>0.0625</v>
      </c>
      <c r="C747" s="102">
        <v>0.0719</v>
      </c>
      <c r="D747" s="102">
        <v>0.0069</v>
      </c>
      <c r="E747" s="102">
        <v>0.0137</v>
      </c>
      <c r="F747" s="102">
        <v>0.0294</v>
      </c>
      <c r="G747" s="102">
        <v>0.0059</v>
      </c>
      <c r="H747" s="102">
        <v>0.0052</v>
      </c>
      <c r="I747" s="102">
        <v>0.0223</v>
      </c>
      <c r="J747" s="102">
        <v>0.0802</v>
      </c>
      <c r="K747" s="102">
        <v>0.0122</v>
      </c>
      <c r="L747" s="102">
        <v>0.0015</v>
      </c>
      <c r="M747" s="102">
        <v>0.0292</v>
      </c>
      <c r="N747" s="102">
        <v>5502.0</v>
      </c>
      <c r="O747" s="102">
        <v>0.0</v>
      </c>
      <c r="P747" s="103">
        <v>0.0</v>
      </c>
    </row>
    <row r="748">
      <c r="A748" s="102" t="s">
        <v>1866</v>
      </c>
      <c r="B748" s="102">
        <v>0.0443</v>
      </c>
      <c r="C748" s="102">
        <v>0.0484</v>
      </c>
      <c r="D748" s="102">
        <v>6.0E-4</v>
      </c>
      <c r="E748" s="102">
        <v>0.0013</v>
      </c>
      <c r="F748" s="102">
        <v>0.0229</v>
      </c>
      <c r="G748" s="102">
        <v>0.0119</v>
      </c>
      <c r="H748" s="102">
        <v>0.0217</v>
      </c>
      <c r="I748" s="102">
        <v>0.0568</v>
      </c>
      <c r="J748" s="102">
        <v>0.0117</v>
      </c>
      <c r="K748" s="102">
        <v>0.0086</v>
      </c>
      <c r="L748" s="102">
        <v>0.013</v>
      </c>
      <c r="M748" s="102">
        <v>0.0204</v>
      </c>
      <c r="N748" s="102">
        <v>2184.0</v>
      </c>
      <c r="O748" s="102">
        <v>0.0</v>
      </c>
      <c r="P748" s="103">
        <v>0.0</v>
      </c>
    </row>
    <row r="749">
      <c r="A749" s="102" t="s">
        <v>1867</v>
      </c>
      <c r="B749" s="102">
        <v>0.0397</v>
      </c>
      <c r="C749" s="102">
        <v>0.0553</v>
      </c>
      <c r="D749" s="102">
        <v>0.0094</v>
      </c>
      <c r="E749" s="102">
        <v>0.0211</v>
      </c>
      <c r="F749" s="102">
        <v>0.0272</v>
      </c>
      <c r="G749" s="102">
        <v>0.0065</v>
      </c>
      <c r="H749" s="102">
        <v>0.0057</v>
      </c>
      <c r="I749" s="102">
        <v>0.0217</v>
      </c>
      <c r="J749" s="102">
        <v>0.0631</v>
      </c>
      <c r="K749" s="102">
        <v>0.0153</v>
      </c>
      <c r="L749" s="102">
        <v>0.0019</v>
      </c>
      <c r="M749" s="102">
        <v>0.031</v>
      </c>
      <c r="N749" s="102">
        <v>3056.0</v>
      </c>
      <c r="O749" s="102">
        <v>0.0</v>
      </c>
      <c r="P749" s="103">
        <v>0.0</v>
      </c>
    </row>
    <row r="750">
      <c r="A750" s="102" t="s">
        <v>1868</v>
      </c>
      <c r="B750" s="102">
        <v>0.0432</v>
      </c>
      <c r="C750" s="102">
        <v>0.0619</v>
      </c>
      <c r="D750" s="102">
        <v>0.0125</v>
      </c>
      <c r="E750" s="102">
        <v>0.0393</v>
      </c>
      <c r="F750" s="102">
        <v>0.0314</v>
      </c>
      <c r="G750" s="102">
        <v>0.0079</v>
      </c>
      <c r="H750" s="102">
        <v>0.0105</v>
      </c>
      <c r="I750" s="102">
        <v>0.0604</v>
      </c>
      <c r="J750" s="102">
        <v>0.0248</v>
      </c>
      <c r="K750" s="102">
        <v>0.0142</v>
      </c>
      <c r="L750" s="102">
        <v>0.0061</v>
      </c>
      <c r="M750" s="102">
        <v>0.0266</v>
      </c>
      <c r="N750" s="102">
        <v>1531.0</v>
      </c>
      <c r="O750" s="102">
        <v>0.0</v>
      </c>
      <c r="P750" s="103">
        <v>0.0</v>
      </c>
    </row>
    <row r="751">
      <c r="A751" s="102" t="s">
        <v>1869</v>
      </c>
      <c r="B751" s="102">
        <v>0.0505</v>
      </c>
      <c r="C751" s="102">
        <v>0.0647</v>
      </c>
      <c r="D751" s="102">
        <v>0.017</v>
      </c>
      <c r="E751" s="102">
        <v>0.0422</v>
      </c>
      <c r="F751" s="102">
        <v>0.0335</v>
      </c>
      <c r="G751" s="102">
        <v>0.0089</v>
      </c>
      <c r="H751" s="102">
        <v>0.0076</v>
      </c>
      <c r="I751" s="102">
        <v>0.0393</v>
      </c>
      <c r="J751" s="102">
        <v>0.0736</v>
      </c>
      <c r="K751" s="102">
        <v>0.017</v>
      </c>
      <c r="L751" s="102">
        <v>0.0035</v>
      </c>
      <c r="M751" s="102">
        <v>0.0363</v>
      </c>
      <c r="N751" s="102">
        <v>416.0</v>
      </c>
      <c r="O751" s="102">
        <v>0.0</v>
      </c>
      <c r="P751" s="103">
        <v>0.0</v>
      </c>
    </row>
    <row r="752">
      <c r="A752" s="102" t="s">
        <v>1870</v>
      </c>
      <c r="B752" s="102">
        <v>0.0674</v>
      </c>
      <c r="C752" s="102">
        <v>0.0619</v>
      </c>
      <c r="D752" s="102">
        <v>0.0023</v>
      </c>
      <c r="E752" s="102">
        <v>0.0039</v>
      </c>
      <c r="F752" s="102">
        <v>0.021</v>
      </c>
      <c r="G752" s="102">
        <v>0.009</v>
      </c>
      <c r="H752" s="102">
        <v>0.0271</v>
      </c>
      <c r="I752" s="102">
        <v>0.074</v>
      </c>
      <c r="J752" s="102">
        <v>0.0104</v>
      </c>
      <c r="K752" s="102">
        <v>0.0113</v>
      </c>
      <c r="L752" s="102">
        <v>0.0045</v>
      </c>
      <c r="M752" s="102">
        <v>0.0182</v>
      </c>
      <c r="N752" s="102">
        <v>7855.0</v>
      </c>
      <c r="O752" s="102">
        <v>0.0</v>
      </c>
      <c r="P752" s="103">
        <v>0.0</v>
      </c>
    </row>
    <row r="753">
      <c r="A753" s="102" t="s">
        <v>1871</v>
      </c>
      <c r="B753" s="102">
        <v>0.0555</v>
      </c>
      <c r="C753" s="102">
        <v>0.0713</v>
      </c>
      <c r="D753" s="102">
        <v>0.019</v>
      </c>
      <c r="E753" s="102">
        <v>0.0372</v>
      </c>
      <c r="F753" s="102">
        <v>0.0386</v>
      </c>
      <c r="G753" s="102">
        <v>0.0108</v>
      </c>
      <c r="H753" s="102">
        <v>0.0089</v>
      </c>
      <c r="I753" s="102">
        <v>0.0438</v>
      </c>
      <c r="J753" s="102">
        <v>0.0902</v>
      </c>
      <c r="K753" s="102">
        <v>0.0204</v>
      </c>
      <c r="L753" s="102">
        <v>0.0034</v>
      </c>
      <c r="M753" s="102">
        <v>0.0419</v>
      </c>
      <c r="N753" s="102">
        <v>71.0</v>
      </c>
      <c r="O753" s="102">
        <v>0.0</v>
      </c>
      <c r="P753" s="103">
        <v>0.0</v>
      </c>
    </row>
    <row r="754">
      <c r="A754" s="102" t="s">
        <v>1872</v>
      </c>
      <c r="B754" s="102">
        <v>0.0286</v>
      </c>
      <c r="C754" s="102">
        <v>0.0429</v>
      </c>
      <c r="D754" s="102">
        <v>0.0111</v>
      </c>
      <c r="E754" s="102">
        <v>0.0261</v>
      </c>
      <c r="F754" s="102">
        <v>0.0192</v>
      </c>
      <c r="G754" s="102">
        <v>0.0043</v>
      </c>
      <c r="H754" s="102">
        <v>0.0024</v>
      </c>
      <c r="I754" s="102">
        <v>0.0219</v>
      </c>
      <c r="J754" s="102">
        <v>0.0208</v>
      </c>
      <c r="K754" s="102">
        <v>0.0097</v>
      </c>
      <c r="L754" s="102">
        <v>0.0015</v>
      </c>
      <c r="M754" s="102">
        <v>0.0189</v>
      </c>
      <c r="N754" s="102">
        <v>7675.0</v>
      </c>
      <c r="O754" s="102">
        <v>0.0</v>
      </c>
      <c r="P754" s="103">
        <v>0.0</v>
      </c>
    </row>
    <row r="755">
      <c r="A755" s="102" t="s">
        <v>1873</v>
      </c>
      <c r="B755" s="102">
        <v>0.0387</v>
      </c>
      <c r="C755" s="102">
        <v>0.0546</v>
      </c>
      <c r="D755" s="102">
        <v>0.012</v>
      </c>
      <c r="E755" s="102">
        <v>0.0179</v>
      </c>
      <c r="F755" s="102">
        <v>0.0266</v>
      </c>
      <c r="G755" s="102">
        <v>0.0055</v>
      </c>
      <c r="H755" s="102">
        <v>0.0028</v>
      </c>
      <c r="I755" s="102">
        <v>0.0211</v>
      </c>
      <c r="J755" s="102">
        <v>0.0188</v>
      </c>
      <c r="K755" s="102">
        <v>0.0096</v>
      </c>
      <c r="L755" s="102">
        <v>0.0017</v>
      </c>
      <c r="M755" s="102">
        <v>0.0215</v>
      </c>
      <c r="N755" s="102">
        <v>7572.0</v>
      </c>
      <c r="O755" s="102">
        <v>0.0</v>
      </c>
      <c r="P755" s="103">
        <v>0.0</v>
      </c>
    </row>
    <row r="756">
      <c r="A756" s="102" t="s">
        <v>1874</v>
      </c>
      <c r="B756" s="102">
        <v>0.027</v>
      </c>
      <c r="C756" s="102">
        <v>0.035</v>
      </c>
      <c r="D756" s="102">
        <v>0.0125</v>
      </c>
      <c r="E756" s="102">
        <v>0.0198</v>
      </c>
      <c r="F756" s="102">
        <v>0.0234</v>
      </c>
      <c r="G756" s="102">
        <v>0.006</v>
      </c>
      <c r="H756" s="102">
        <v>0.0067</v>
      </c>
      <c r="I756" s="102">
        <v>0.0576</v>
      </c>
      <c r="J756" s="102">
        <v>0.0166</v>
      </c>
      <c r="K756" s="102">
        <v>0.0077</v>
      </c>
      <c r="L756" s="102">
        <v>0.0037</v>
      </c>
      <c r="M756" s="102">
        <v>0.0137</v>
      </c>
      <c r="N756" s="102">
        <v>9787.0</v>
      </c>
      <c r="O756" s="102">
        <v>5.0</v>
      </c>
      <c r="P756" s="103">
        <v>0.0</v>
      </c>
    </row>
    <row r="757">
      <c r="A757" s="102" t="s">
        <v>1875</v>
      </c>
      <c r="B757" s="102">
        <v>0.0543</v>
      </c>
      <c r="C757" s="102">
        <v>0.0702</v>
      </c>
      <c r="D757" s="102">
        <v>0.0185</v>
      </c>
      <c r="E757" s="102">
        <v>0.0358</v>
      </c>
      <c r="F757" s="102">
        <v>0.0367</v>
      </c>
      <c r="G757" s="102">
        <v>0.0094</v>
      </c>
      <c r="H757" s="102">
        <v>0.0086</v>
      </c>
      <c r="I757" s="102">
        <v>0.0396</v>
      </c>
      <c r="J757" s="102">
        <v>0.0838</v>
      </c>
      <c r="K757" s="102">
        <v>0.0192</v>
      </c>
      <c r="L757" s="102">
        <v>0.0034</v>
      </c>
      <c r="M757" s="102">
        <v>0.0392</v>
      </c>
      <c r="N757" s="102">
        <v>131.0</v>
      </c>
      <c r="O757" s="102">
        <v>0.0</v>
      </c>
      <c r="P757" s="103">
        <v>0.0</v>
      </c>
    </row>
    <row r="758">
      <c r="A758" s="102" t="s">
        <v>1876</v>
      </c>
      <c r="B758" s="102">
        <v>0.0784</v>
      </c>
      <c r="C758" s="102">
        <v>0.0663</v>
      </c>
      <c r="D758" s="102">
        <v>0.0026</v>
      </c>
      <c r="E758" s="102">
        <v>0.0025</v>
      </c>
      <c r="F758" s="102">
        <v>0.0408</v>
      </c>
      <c r="G758" s="102">
        <v>0.0097</v>
      </c>
      <c r="H758" s="102">
        <v>0.0254</v>
      </c>
      <c r="I758" s="102">
        <v>0.0685</v>
      </c>
      <c r="J758" s="102">
        <v>0.0093</v>
      </c>
      <c r="K758" s="102">
        <v>0.0065</v>
      </c>
      <c r="L758" s="102">
        <v>0.0045</v>
      </c>
      <c r="M758" s="102">
        <v>0.0135</v>
      </c>
      <c r="N758" s="102">
        <v>9850.0</v>
      </c>
      <c r="O758" s="102">
        <v>0.0</v>
      </c>
      <c r="P758" s="103">
        <v>0.0</v>
      </c>
    </row>
    <row r="759">
      <c r="A759" s="102" t="s">
        <v>1877</v>
      </c>
      <c r="B759" s="102">
        <v>0.0365</v>
      </c>
      <c r="C759" s="102">
        <v>0.0511</v>
      </c>
      <c r="D759" s="102">
        <v>0.0128</v>
      </c>
      <c r="E759" s="102">
        <v>0.0237</v>
      </c>
      <c r="F759" s="102">
        <v>0.0269</v>
      </c>
      <c r="G759" s="102">
        <v>0.0074</v>
      </c>
      <c r="H759" s="102">
        <v>0.0043</v>
      </c>
      <c r="I759" s="102">
        <v>0.0302</v>
      </c>
      <c r="J759" s="102">
        <v>0.0302</v>
      </c>
      <c r="K759" s="102">
        <v>0.0129</v>
      </c>
      <c r="L759" s="102">
        <v>0.0025</v>
      </c>
      <c r="M759" s="102">
        <v>0.0222</v>
      </c>
      <c r="N759" s="102">
        <v>2949.0</v>
      </c>
      <c r="O759" s="102">
        <v>0.0</v>
      </c>
      <c r="P759" s="103">
        <v>0.0</v>
      </c>
    </row>
    <row r="760">
      <c r="A760" s="102" t="s">
        <v>1878</v>
      </c>
      <c r="B760" s="102">
        <v>0.079</v>
      </c>
      <c r="C760" s="102">
        <v>0.1023</v>
      </c>
      <c r="D760" s="102">
        <v>0.0198</v>
      </c>
      <c r="E760" s="102">
        <v>0.0559</v>
      </c>
      <c r="F760" s="102">
        <v>0.0607</v>
      </c>
      <c r="G760" s="102">
        <v>0.0076</v>
      </c>
      <c r="H760" s="102">
        <v>0.0052</v>
      </c>
      <c r="I760" s="102">
        <v>0.0492</v>
      </c>
      <c r="J760" s="102">
        <v>0.0519</v>
      </c>
      <c r="K760" s="102">
        <v>0.0097</v>
      </c>
      <c r="L760" s="102">
        <v>0.0011</v>
      </c>
      <c r="M760" s="102">
        <v>0.0309</v>
      </c>
      <c r="N760" s="102">
        <v>17381.0</v>
      </c>
      <c r="O760" s="102">
        <v>0.0</v>
      </c>
      <c r="P760" s="103">
        <v>0.0</v>
      </c>
    </row>
    <row r="761">
      <c r="A761" s="102" t="s">
        <v>1879</v>
      </c>
      <c r="B761" s="102">
        <v>0.037</v>
      </c>
      <c r="C761" s="102">
        <v>0.0502</v>
      </c>
      <c r="D761" s="102">
        <v>0.0161</v>
      </c>
      <c r="E761" s="102">
        <v>0.0368</v>
      </c>
      <c r="F761" s="102">
        <v>0.024</v>
      </c>
      <c r="G761" s="102">
        <v>0.0059</v>
      </c>
      <c r="H761" s="102">
        <v>0.0087</v>
      </c>
      <c r="I761" s="102">
        <v>0.0397</v>
      </c>
      <c r="J761" s="102">
        <v>0.0329</v>
      </c>
      <c r="K761" s="102">
        <v>0.0139</v>
      </c>
      <c r="L761" s="102">
        <v>0.0023</v>
      </c>
      <c r="M761" s="102">
        <v>0.021</v>
      </c>
      <c r="N761" s="102">
        <v>5755.0</v>
      </c>
      <c r="O761" s="102">
        <v>0.0</v>
      </c>
      <c r="P761" s="103">
        <v>0.0</v>
      </c>
    </row>
    <row r="762">
      <c r="A762" s="102" t="s">
        <v>1880</v>
      </c>
      <c r="B762" s="102">
        <v>0.0574</v>
      </c>
      <c r="C762" s="102">
        <v>0.0711</v>
      </c>
      <c r="D762" s="102">
        <v>0.0059</v>
      </c>
      <c r="E762" s="102">
        <v>0.011</v>
      </c>
      <c r="F762" s="102">
        <v>0.0319</v>
      </c>
      <c r="G762" s="102">
        <v>0.0131</v>
      </c>
      <c r="H762" s="102">
        <v>0.0234</v>
      </c>
      <c r="I762" s="102">
        <v>0.0631</v>
      </c>
      <c r="J762" s="102">
        <v>0.019</v>
      </c>
      <c r="K762" s="102">
        <v>0.0126</v>
      </c>
      <c r="L762" s="102">
        <v>0.0103</v>
      </c>
      <c r="M762" s="102">
        <v>0.0244</v>
      </c>
      <c r="N762" s="102">
        <v>2581.0</v>
      </c>
      <c r="O762" s="102">
        <v>0.0</v>
      </c>
      <c r="P762" s="103">
        <v>0.0</v>
      </c>
    </row>
    <row r="763">
      <c r="A763" s="102" t="s">
        <v>1881</v>
      </c>
      <c r="B763" s="102">
        <v>0.0368</v>
      </c>
      <c r="C763" s="102">
        <v>0.053</v>
      </c>
      <c r="D763" s="102">
        <v>0.0113</v>
      </c>
      <c r="E763" s="102">
        <v>0.0209</v>
      </c>
      <c r="F763" s="102">
        <v>0.0265</v>
      </c>
      <c r="G763" s="102">
        <v>0.0071</v>
      </c>
      <c r="H763" s="102">
        <v>0.0048</v>
      </c>
      <c r="I763" s="102">
        <v>0.0308</v>
      </c>
      <c r="J763" s="102">
        <v>0.0486</v>
      </c>
      <c r="K763" s="102">
        <v>0.0142</v>
      </c>
      <c r="L763" s="102">
        <v>0.0025</v>
      </c>
      <c r="M763" s="102">
        <v>0.0306</v>
      </c>
      <c r="N763" s="102">
        <v>2258.0</v>
      </c>
      <c r="O763" s="102">
        <v>0.0</v>
      </c>
      <c r="P763" s="103">
        <v>0.0</v>
      </c>
    </row>
    <row r="764">
      <c r="A764" s="102" t="s">
        <v>1882</v>
      </c>
      <c r="B764" s="102">
        <v>0.049</v>
      </c>
      <c r="C764" s="102">
        <v>0.0528</v>
      </c>
      <c r="D764" s="102">
        <v>0.0033</v>
      </c>
      <c r="E764" s="102">
        <v>0.0096</v>
      </c>
      <c r="F764" s="102">
        <v>0.0241</v>
      </c>
      <c r="G764" s="102">
        <v>0.0093</v>
      </c>
      <c r="H764" s="102">
        <v>0.0151</v>
      </c>
      <c r="I764" s="102">
        <v>0.0705</v>
      </c>
      <c r="J764" s="102">
        <v>0.0127</v>
      </c>
      <c r="K764" s="102">
        <v>0.0096</v>
      </c>
      <c r="L764" s="102">
        <v>0.0063</v>
      </c>
      <c r="M764" s="102">
        <v>0.0188</v>
      </c>
      <c r="N764" s="102">
        <v>2752.0</v>
      </c>
      <c r="O764" s="102">
        <v>0.0</v>
      </c>
      <c r="P764" s="103">
        <v>0.0</v>
      </c>
    </row>
    <row r="765">
      <c r="A765" s="102" t="s">
        <v>1883</v>
      </c>
      <c r="B765" s="102">
        <v>0.043</v>
      </c>
      <c r="C765" s="102">
        <v>0.0353</v>
      </c>
      <c r="D765" s="102">
        <v>3.0E-4</v>
      </c>
      <c r="E765" s="102">
        <v>5.0E-4</v>
      </c>
      <c r="F765" s="102">
        <v>0.0229</v>
      </c>
      <c r="G765" s="102">
        <v>0.0122</v>
      </c>
      <c r="H765" s="102">
        <v>0.0302</v>
      </c>
      <c r="I765" s="102">
        <v>0.0499</v>
      </c>
      <c r="J765" s="102">
        <v>0.0057</v>
      </c>
      <c r="K765" s="102">
        <v>0.0055</v>
      </c>
      <c r="L765" s="102">
        <v>0.0107</v>
      </c>
      <c r="M765" s="102">
        <v>0.0157</v>
      </c>
      <c r="N765" s="102">
        <v>5306.0</v>
      </c>
      <c r="O765" s="102">
        <v>0.0</v>
      </c>
      <c r="P765" s="103">
        <v>0.0</v>
      </c>
    </row>
    <row r="766">
      <c r="A766" s="102" t="s">
        <v>1884</v>
      </c>
      <c r="B766" s="102">
        <v>0.0635</v>
      </c>
      <c r="C766" s="102">
        <v>0.0587</v>
      </c>
      <c r="D766" s="102">
        <v>8.0E-4</v>
      </c>
      <c r="E766" s="102">
        <v>0.0018</v>
      </c>
      <c r="F766" s="102">
        <v>0.0278</v>
      </c>
      <c r="G766" s="102">
        <v>0.015</v>
      </c>
      <c r="H766" s="102">
        <v>0.0381</v>
      </c>
      <c r="I766" s="102">
        <v>0.0846</v>
      </c>
      <c r="J766" s="102">
        <v>0.0216</v>
      </c>
      <c r="K766" s="102">
        <v>0.0096</v>
      </c>
      <c r="L766" s="102">
        <v>0.0203</v>
      </c>
      <c r="M766" s="102">
        <v>0.0242</v>
      </c>
      <c r="N766" s="102">
        <v>249.0</v>
      </c>
      <c r="O766" s="102">
        <v>55.0</v>
      </c>
      <c r="P766" s="103">
        <v>0.0</v>
      </c>
    </row>
    <row r="767">
      <c r="A767" s="102" t="s">
        <v>1885</v>
      </c>
      <c r="B767" s="102">
        <v>0.0436</v>
      </c>
      <c r="C767" s="102">
        <v>0.0595</v>
      </c>
      <c r="D767" s="102">
        <v>0.0104</v>
      </c>
      <c r="E767" s="102">
        <v>0.0278</v>
      </c>
      <c r="F767" s="102">
        <v>0.0271</v>
      </c>
      <c r="G767" s="102">
        <v>0.0044</v>
      </c>
      <c r="H767" s="102">
        <v>0.0027</v>
      </c>
      <c r="I767" s="102">
        <v>0.0144</v>
      </c>
      <c r="J767" s="102">
        <v>0.0675</v>
      </c>
      <c r="K767" s="102">
        <v>0.0106</v>
      </c>
      <c r="L767" s="102">
        <v>0.001</v>
      </c>
      <c r="M767" s="102">
        <v>0.0215</v>
      </c>
      <c r="N767" s="102">
        <v>9785.0</v>
      </c>
      <c r="O767" s="102">
        <v>0.0</v>
      </c>
      <c r="P767" s="103">
        <v>0.0</v>
      </c>
    </row>
    <row r="768">
      <c r="A768" s="102" t="s">
        <v>1886</v>
      </c>
      <c r="B768" s="102">
        <v>0.0778</v>
      </c>
      <c r="C768" s="102">
        <v>0.0844</v>
      </c>
      <c r="D768" s="102">
        <v>0.0089</v>
      </c>
      <c r="E768" s="102">
        <v>0.0184</v>
      </c>
      <c r="F768" s="102">
        <v>0.0381</v>
      </c>
      <c r="G768" s="102">
        <v>0.0163</v>
      </c>
      <c r="H768" s="102">
        <v>0.0376</v>
      </c>
      <c r="I768" s="102">
        <v>0.0925</v>
      </c>
      <c r="J768" s="102">
        <v>0.0305</v>
      </c>
      <c r="K768" s="102">
        <v>0.0147</v>
      </c>
      <c r="L768" s="102">
        <v>0.0144</v>
      </c>
      <c r="M768" s="102">
        <v>0.0294</v>
      </c>
      <c r="N768" s="102">
        <v>5.0</v>
      </c>
      <c r="O768" s="102">
        <v>0.0</v>
      </c>
      <c r="P768" s="103">
        <v>0.0</v>
      </c>
    </row>
    <row r="769">
      <c r="A769" s="102" t="s">
        <v>1887</v>
      </c>
      <c r="B769" s="102">
        <v>0.0385</v>
      </c>
      <c r="C769" s="102">
        <v>0.0498</v>
      </c>
      <c r="D769" s="102">
        <v>0.0083</v>
      </c>
      <c r="E769" s="102">
        <v>0.0194</v>
      </c>
      <c r="F769" s="102">
        <v>0.0226</v>
      </c>
      <c r="G769" s="102">
        <v>0.0083</v>
      </c>
      <c r="H769" s="102">
        <v>0.0086</v>
      </c>
      <c r="I769" s="102">
        <v>0.0336</v>
      </c>
      <c r="J769" s="102">
        <v>0.0161</v>
      </c>
      <c r="K769" s="102">
        <v>0.0099</v>
      </c>
      <c r="L769" s="102">
        <v>0.0037</v>
      </c>
      <c r="M769" s="102">
        <v>0.0184</v>
      </c>
      <c r="N769" s="102">
        <v>4864.0</v>
      </c>
      <c r="O769" s="102">
        <v>0.0</v>
      </c>
      <c r="P769" s="103">
        <v>0.0</v>
      </c>
    </row>
    <row r="770">
      <c r="A770" s="102" t="s">
        <v>1888</v>
      </c>
      <c r="B770" s="102">
        <v>0.0524</v>
      </c>
      <c r="C770" s="102">
        <v>0.0694</v>
      </c>
      <c r="D770" s="102">
        <v>0.0062</v>
      </c>
      <c r="E770" s="102">
        <v>0.0171</v>
      </c>
      <c r="F770" s="102">
        <v>0.0297</v>
      </c>
      <c r="G770" s="102">
        <v>0.0114</v>
      </c>
      <c r="H770" s="102">
        <v>0.0177</v>
      </c>
      <c r="I770" s="102">
        <v>0.0681</v>
      </c>
      <c r="J770" s="102">
        <v>0.0161</v>
      </c>
      <c r="K770" s="102">
        <v>0.0114</v>
      </c>
      <c r="L770" s="102">
        <v>0.0111</v>
      </c>
      <c r="M770" s="102">
        <v>0.0226</v>
      </c>
      <c r="N770" s="102">
        <v>1910.0</v>
      </c>
      <c r="O770" s="102">
        <v>0.0</v>
      </c>
      <c r="P770" s="103">
        <v>0.0</v>
      </c>
    </row>
    <row r="771">
      <c r="A771" s="102" t="s">
        <v>1889</v>
      </c>
      <c r="B771" s="102">
        <v>0.0427</v>
      </c>
      <c r="C771" s="102">
        <v>0.0524</v>
      </c>
      <c r="D771" s="102">
        <v>0.0166</v>
      </c>
      <c r="E771" s="102">
        <v>0.031</v>
      </c>
      <c r="F771" s="102">
        <v>0.0281</v>
      </c>
      <c r="G771" s="102">
        <v>0.009</v>
      </c>
      <c r="H771" s="102">
        <v>0.0131</v>
      </c>
      <c r="I771" s="102">
        <v>0.0502</v>
      </c>
      <c r="J771" s="102">
        <v>0.0279</v>
      </c>
      <c r="K771" s="102">
        <v>0.0152</v>
      </c>
      <c r="L771" s="102">
        <v>0.0066</v>
      </c>
      <c r="M771" s="102">
        <v>0.0241</v>
      </c>
      <c r="N771" s="102">
        <v>1195.0</v>
      </c>
      <c r="O771" s="102">
        <v>0.0</v>
      </c>
      <c r="P771" s="103">
        <v>0.0</v>
      </c>
    </row>
    <row r="772">
      <c r="A772" s="102" t="s">
        <v>1890</v>
      </c>
      <c r="B772" s="102">
        <v>0.0506</v>
      </c>
      <c r="C772" s="102">
        <v>0.069</v>
      </c>
      <c r="D772" s="102">
        <v>0.0166</v>
      </c>
      <c r="E772" s="102">
        <v>0.0354</v>
      </c>
      <c r="F772" s="102">
        <v>0.0288</v>
      </c>
      <c r="G772" s="102">
        <v>0.0087</v>
      </c>
      <c r="H772" s="102">
        <v>0.0075</v>
      </c>
      <c r="I772" s="102">
        <v>0.0459</v>
      </c>
      <c r="J772" s="102">
        <v>0.0472</v>
      </c>
      <c r="K772" s="102">
        <v>0.0186</v>
      </c>
      <c r="L772" s="102">
        <v>0.0046</v>
      </c>
      <c r="M772" s="102">
        <v>0.0292</v>
      </c>
      <c r="N772" s="102">
        <v>634.0</v>
      </c>
      <c r="O772" s="102">
        <v>0.0</v>
      </c>
      <c r="P772" s="103">
        <v>0.0</v>
      </c>
    </row>
    <row r="773">
      <c r="A773" s="102" t="s">
        <v>1891</v>
      </c>
      <c r="B773" s="102">
        <v>0.052</v>
      </c>
      <c r="C773" s="102">
        <v>0.0676</v>
      </c>
      <c r="D773" s="102">
        <v>0.0217</v>
      </c>
      <c r="E773" s="102">
        <v>0.0466</v>
      </c>
      <c r="F773" s="102">
        <v>0.0361</v>
      </c>
      <c r="G773" s="102">
        <v>0.01</v>
      </c>
      <c r="H773" s="102">
        <v>0.0098</v>
      </c>
      <c r="I773" s="102">
        <v>0.0448</v>
      </c>
      <c r="J773" s="102">
        <v>0.0406</v>
      </c>
      <c r="K773" s="102">
        <v>0.0169</v>
      </c>
      <c r="L773" s="102">
        <v>0.0047</v>
      </c>
      <c r="M773" s="102">
        <v>0.03</v>
      </c>
      <c r="N773" s="102">
        <v>286.0</v>
      </c>
      <c r="O773" s="102">
        <v>0.0</v>
      </c>
      <c r="P773" s="103">
        <v>0.0</v>
      </c>
    </row>
    <row r="774">
      <c r="A774" s="102" t="s">
        <v>1892</v>
      </c>
      <c r="B774" s="102">
        <v>0.0356</v>
      </c>
      <c r="C774" s="102">
        <v>0.0452</v>
      </c>
      <c r="D774" s="102">
        <v>0.0159</v>
      </c>
      <c r="E774" s="102">
        <v>0.0373</v>
      </c>
      <c r="F774" s="102">
        <v>0.0204</v>
      </c>
      <c r="G774" s="102">
        <v>0.0057</v>
      </c>
      <c r="H774" s="102">
        <v>0.0076</v>
      </c>
      <c r="I774" s="102">
        <v>0.0644</v>
      </c>
      <c r="J774" s="102">
        <v>0.0229</v>
      </c>
      <c r="K774" s="102">
        <v>0.0119</v>
      </c>
      <c r="L774" s="102">
        <v>0.0029</v>
      </c>
      <c r="M774" s="102">
        <v>0.0194</v>
      </c>
      <c r="N774" s="102">
        <v>4138.0</v>
      </c>
      <c r="O774" s="102">
        <v>0.0</v>
      </c>
      <c r="P774" s="103">
        <v>0.0</v>
      </c>
    </row>
    <row r="775">
      <c r="A775" s="102" t="s">
        <v>1893</v>
      </c>
      <c r="B775" s="102">
        <v>0.05</v>
      </c>
      <c r="C775" s="102">
        <v>0.048</v>
      </c>
      <c r="D775" s="102">
        <v>0.0014</v>
      </c>
      <c r="E775" s="102">
        <v>0.0023</v>
      </c>
      <c r="F775" s="102">
        <v>0.0163</v>
      </c>
      <c r="G775" s="102">
        <v>0.0059</v>
      </c>
      <c r="H775" s="102">
        <v>0.0142</v>
      </c>
      <c r="I775" s="102">
        <v>0.0716</v>
      </c>
      <c r="J775" s="102">
        <v>0.0121</v>
      </c>
      <c r="K775" s="102">
        <v>0.0071</v>
      </c>
      <c r="L775" s="102">
        <v>0.0092</v>
      </c>
      <c r="M775" s="102">
        <v>0.013</v>
      </c>
      <c r="N775" s="102">
        <v>11088.0</v>
      </c>
      <c r="O775" s="102">
        <v>0.0</v>
      </c>
      <c r="P775" s="103">
        <v>0.0</v>
      </c>
    </row>
    <row r="776">
      <c r="A776" s="102" t="s">
        <v>1894</v>
      </c>
      <c r="B776" s="102">
        <v>0.039</v>
      </c>
      <c r="C776" s="102">
        <v>0.0538</v>
      </c>
      <c r="D776" s="102">
        <v>0.0172</v>
      </c>
      <c r="E776" s="102">
        <v>0.0384</v>
      </c>
      <c r="F776" s="102">
        <v>0.0229</v>
      </c>
      <c r="G776" s="102">
        <v>0.0033</v>
      </c>
      <c r="H776" s="102">
        <v>0.0027</v>
      </c>
      <c r="I776" s="102">
        <v>0.033</v>
      </c>
      <c r="J776" s="102">
        <v>0.0476</v>
      </c>
      <c r="K776" s="102">
        <v>0.0109</v>
      </c>
      <c r="L776" s="102">
        <v>7.0E-4</v>
      </c>
      <c r="M776" s="102">
        <v>0.0265</v>
      </c>
      <c r="N776" s="102">
        <v>17488.0</v>
      </c>
      <c r="O776" s="102">
        <v>0.0</v>
      </c>
      <c r="P776" s="103">
        <v>0.0</v>
      </c>
    </row>
    <row r="777">
      <c r="A777" s="102" t="s">
        <v>1895</v>
      </c>
      <c r="B777" s="102">
        <v>0.0523</v>
      </c>
      <c r="C777" s="102">
        <v>0.0664</v>
      </c>
      <c r="D777" s="102">
        <v>0.0219</v>
      </c>
      <c r="E777" s="102">
        <v>0.0439</v>
      </c>
      <c r="F777" s="102">
        <v>0.0362</v>
      </c>
      <c r="G777" s="102">
        <v>0.0101</v>
      </c>
      <c r="H777" s="102">
        <v>0.0099</v>
      </c>
      <c r="I777" s="102">
        <v>0.0453</v>
      </c>
      <c r="J777" s="102">
        <v>0.0411</v>
      </c>
      <c r="K777" s="102">
        <v>0.0179</v>
      </c>
      <c r="L777" s="102">
        <v>0.0048</v>
      </c>
      <c r="M777" s="102">
        <v>0.0302</v>
      </c>
      <c r="N777" s="102">
        <v>257.0</v>
      </c>
      <c r="O777" s="102">
        <v>0.0</v>
      </c>
      <c r="P777" s="103">
        <v>0.0</v>
      </c>
    </row>
  </sheetData>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sheetViews>
  <sheetFormatPr customHeight="1" defaultColWidth="14.43" defaultRowHeight="15.75"/>
  <cols>
    <col customWidth="1" min="1" max="3" width="4.86"/>
  </cols>
  <sheetData>
    <row r="1">
      <c r="A1" s="83" t="s">
        <v>1</v>
      </c>
      <c r="B1" s="104" t="s">
        <v>3</v>
      </c>
      <c r="C1" s="93"/>
    </row>
    <row r="2">
      <c r="A2" s="93" t="s">
        <v>36</v>
      </c>
      <c r="B2" s="105">
        <v>98.4</v>
      </c>
      <c r="C2" s="93"/>
    </row>
    <row r="3">
      <c r="A3" s="93" t="s">
        <v>37</v>
      </c>
      <c r="B3" s="105">
        <v>95.0</v>
      </c>
      <c r="C3" s="93"/>
    </row>
    <row r="4">
      <c r="A4" s="93" t="s">
        <v>100</v>
      </c>
      <c r="B4" s="105">
        <v>102.8</v>
      </c>
      <c r="C4" s="93"/>
    </row>
    <row r="5">
      <c r="A5" s="93" t="s">
        <v>450</v>
      </c>
      <c r="B5" s="105">
        <v>94.2</v>
      </c>
      <c r="C5" s="93"/>
    </row>
    <row r="6">
      <c r="A6" s="93" t="s">
        <v>106</v>
      </c>
      <c r="B6" s="105">
        <v>97.2</v>
      </c>
      <c r="C6" s="93"/>
    </row>
    <row r="7">
      <c r="A7" s="93" t="s">
        <v>38</v>
      </c>
      <c r="B7" s="105">
        <v>96.3</v>
      </c>
      <c r="C7" s="93"/>
    </row>
    <row r="8">
      <c r="A8" s="93" t="s">
        <v>475</v>
      </c>
      <c r="B8" s="105">
        <v>93.3</v>
      </c>
      <c r="C8" s="93"/>
    </row>
    <row r="9">
      <c r="A9" s="93" t="s">
        <v>493</v>
      </c>
      <c r="B9" s="105">
        <v>97.1</v>
      </c>
      <c r="C9" s="93"/>
    </row>
    <row r="10">
      <c r="A10" s="93" t="s">
        <v>511</v>
      </c>
      <c r="B10" s="105">
        <v>95.3</v>
      </c>
      <c r="C10" s="93"/>
    </row>
    <row r="11">
      <c r="A11" s="93" t="s">
        <v>135</v>
      </c>
      <c r="B11" s="105">
        <v>99.1</v>
      </c>
      <c r="C11" s="93"/>
    </row>
    <row r="12">
      <c r="A12" s="93" t="s">
        <v>171</v>
      </c>
      <c r="B12" s="105">
        <v>97.9</v>
      </c>
      <c r="C12" s="93"/>
    </row>
    <row r="13">
      <c r="A13" s="93" t="s">
        <v>204</v>
      </c>
      <c r="B13" s="105">
        <v>96.9</v>
      </c>
      <c r="C13" s="93"/>
    </row>
    <row r="14">
      <c r="A14" s="93" t="s">
        <v>235</v>
      </c>
      <c r="B14" s="105">
        <v>95.0</v>
      </c>
      <c r="C14" s="93"/>
    </row>
    <row r="15">
      <c r="A15" s="93" t="s">
        <v>260</v>
      </c>
      <c r="B15" s="105">
        <v>99.9</v>
      </c>
      <c r="C15" s="93"/>
    </row>
    <row r="16">
      <c r="A16" s="93" t="s">
        <v>261</v>
      </c>
      <c r="B16" s="105">
        <v>92.7</v>
      </c>
      <c r="C16" s="93"/>
    </row>
    <row r="17">
      <c r="A17" s="93" t="s">
        <v>136</v>
      </c>
      <c r="B17" s="105">
        <v>97.0</v>
      </c>
      <c r="C17" s="93"/>
    </row>
    <row r="18">
      <c r="A18" s="93" t="s">
        <v>565</v>
      </c>
      <c r="B18" s="105">
        <v>94.0</v>
      </c>
      <c r="C18" s="93"/>
    </row>
    <row r="19">
      <c r="A19" s="93" t="s">
        <v>107</v>
      </c>
      <c r="B19" s="105">
        <v>96.9</v>
      </c>
      <c r="C19" s="93"/>
    </row>
    <row r="20">
      <c r="A20" s="93" t="s">
        <v>451</v>
      </c>
      <c r="B20" s="105">
        <v>98.6</v>
      </c>
      <c r="C20" s="93"/>
    </row>
    <row r="21">
      <c r="A21" s="93" t="s">
        <v>205</v>
      </c>
      <c r="B21" s="105">
        <v>96.1</v>
      </c>
      <c r="C21" s="93"/>
    </row>
    <row r="22">
      <c r="A22" s="93" t="s">
        <v>329</v>
      </c>
      <c r="B22" s="105">
        <v>96.8</v>
      </c>
      <c r="C22" s="93"/>
    </row>
    <row r="23">
      <c r="A23" s="93" t="s">
        <v>88</v>
      </c>
      <c r="B23" s="105">
        <v>99.9</v>
      </c>
      <c r="C23" s="93"/>
    </row>
    <row r="24">
      <c r="A24" s="93" t="s">
        <v>566</v>
      </c>
      <c r="B24" s="105">
        <v>99.7</v>
      </c>
      <c r="C24" s="93"/>
    </row>
    <row r="25">
      <c r="A25" s="93" t="s">
        <v>101</v>
      </c>
      <c r="B25" s="105">
        <v>102.1</v>
      </c>
      <c r="C25" s="93"/>
    </row>
    <row r="26">
      <c r="A26" s="93" t="s">
        <v>330</v>
      </c>
      <c r="B26" s="105">
        <v>97.2</v>
      </c>
      <c r="C26" s="93"/>
    </row>
    <row r="27">
      <c r="A27" s="93" t="s">
        <v>512</v>
      </c>
      <c r="B27" s="105">
        <v>94.0</v>
      </c>
      <c r="C27" s="93"/>
    </row>
    <row r="28">
      <c r="A28" s="93" t="s">
        <v>364</v>
      </c>
      <c r="B28" s="105">
        <v>94.4</v>
      </c>
      <c r="C28" s="93"/>
    </row>
    <row r="29">
      <c r="A29" s="93" t="s">
        <v>399</v>
      </c>
      <c r="B29" s="105">
        <v>95.9</v>
      </c>
      <c r="C29" s="93"/>
    </row>
    <row r="30">
      <c r="A30" s="93" t="s">
        <v>172</v>
      </c>
      <c r="B30" s="105">
        <v>92.8</v>
      </c>
      <c r="C30" s="93"/>
    </row>
    <row r="31">
      <c r="A31" s="93" t="s">
        <v>400</v>
      </c>
      <c r="B31" s="105">
        <v>98.7</v>
      </c>
      <c r="C31" s="93"/>
    </row>
    <row r="32">
      <c r="A32" s="106" t="s">
        <v>1896</v>
      </c>
      <c r="B32" s="107">
        <f>average(B2:B31)</f>
        <v>96.84</v>
      </c>
      <c r="C32" s="87"/>
    </row>
    <row r="33">
      <c r="A33" s="93"/>
      <c r="B33" s="108"/>
      <c r="C33" s="87"/>
    </row>
  </sheetData>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sheetViews>
  <sheetFormatPr customHeight="1" defaultColWidth="14.43" defaultRowHeight="15.75"/>
  <cols>
    <col customWidth="1" min="1" max="1" width="14.71"/>
    <col customWidth="1" min="2" max="2" width="7.86"/>
    <col customWidth="1" min="3" max="3" width="9.57"/>
    <col customWidth="1" min="4" max="4" width="7.86"/>
    <col customWidth="1" min="5" max="5" width="9.57"/>
    <col customWidth="1" min="6" max="6" width="7.71"/>
    <col customWidth="1" min="7" max="7" width="9.43"/>
    <col customWidth="1" min="8" max="8" width="7.71"/>
    <col customWidth="1" min="9" max="9" width="7.57"/>
    <col customWidth="1" min="10" max="10" width="7.29"/>
    <col customWidth="1" min="11" max="11" width="7.0"/>
    <col customWidth="1" min="12" max="12" width="7.29"/>
    <col customWidth="1" min="13" max="13" width="7.57"/>
    <col customWidth="1" min="14" max="14" width="3.86"/>
  </cols>
  <sheetData>
    <row r="1">
      <c r="A1" s="83" t="s">
        <v>1897</v>
      </c>
      <c r="B1" s="109" t="s">
        <v>1579</v>
      </c>
      <c r="C1" s="109" t="s">
        <v>1580</v>
      </c>
      <c r="D1" s="109" t="s">
        <v>1581</v>
      </c>
      <c r="E1" s="109" t="s">
        <v>1582</v>
      </c>
      <c r="F1" s="109" t="s">
        <v>1583</v>
      </c>
      <c r="G1" s="109" t="s">
        <v>1584</v>
      </c>
      <c r="H1" s="109" t="s">
        <v>1585</v>
      </c>
      <c r="I1" s="109" t="s">
        <v>1586</v>
      </c>
      <c r="J1" s="109" t="s">
        <v>1587</v>
      </c>
      <c r="K1" s="109" t="s">
        <v>1588</v>
      </c>
      <c r="L1" s="109" t="s">
        <v>1589</v>
      </c>
      <c r="M1" s="109" t="s">
        <v>1590</v>
      </c>
      <c r="N1" s="87"/>
    </row>
    <row r="2">
      <c r="A2" s="93" t="s">
        <v>1898</v>
      </c>
      <c r="B2" s="98">
        <v>0.0574</v>
      </c>
      <c r="C2" s="98">
        <v>0.0711</v>
      </c>
      <c r="D2" s="98">
        <v>0.0249</v>
      </c>
      <c r="E2" s="98">
        <v>0.0471</v>
      </c>
      <c r="F2" s="98">
        <v>0.0387</v>
      </c>
      <c r="G2" s="98">
        <v>0.0107</v>
      </c>
      <c r="H2" s="98">
        <v>0.0115</v>
      </c>
      <c r="I2" s="98">
        <v>0.0484</v>
      </c>
      <c r="J2" s="98">
        <v>0.0477</v>
      </c>
      <c r="K2" s="98">
        <v>0.0178</v>
      </c>
      <c r="L2" s="98">
        <v>0.0053</v>
      </c>
      <c r="M2" s="98">
        <v>0.0317</v>
      </c>
      <c r="N2" s="87"/>
    </row>
    <row r="3">
      <c r="A3" s="93" t="s">
        <v>1899</v>
      </c>
      <c r="B3" s="98">
        <v>0.0648</v>
      </c>
      <c r="C3" s="98">
        <v>0.0656</v>
      </c>
      <c r="D3" s="98">
        <v>0.001</v>
      </c>
      <c r="E3" s="98">
        <v>0.0024</v>
      </c>
      <c r="F3" s="98">
        <v>0.03</v>
      </c>
      <c r="G3" s="98">
        <v>0.0155</v>
      </c>
      <c r="H3" s="98">
        <v>0.0388</v>
      </c>
      <c r="I3" s="98">
        <v>0.0822</v>
      </c>
      <c r="J3" s="98">
        <v>0.0209</v>
      </c>
      <c r="K3" s="98">
        <v>0.0105</v>
      </c>
      <c r="L3" s="98">
        <v>0.0197</v>
      </c>
      <c r="M3" s="98">
        <v>0.0257</v>
      </c>
      <c r="N3" s="87"/>
    </row>
    <row r="4">
      <c r="A4" s="93" t="s">
        <v>1900</v>
      </c>
      <c r="B4" s="98">
        <v>0.0786</v>
      </c>
      <c r="C4" s="98">
        <v>0.0849</v>
      </c>
      <c r="D4" s="98">
        <v>0.009</v>
      </c>
      <c r="E4" s="98">
        <v>0.0185</v>
      </c>
      <c r="F4" s="98">
        <v>0.0385</v>
      </c>
      <c r="G4" s="98">
        <v>0.0164</v>
      </c>
      <c r="H4" s="98">
        <v>0.038</v>
      </c>
      <c r="I4" s="98">
        <v>0.0903</v>
      </c>
      <c r="J4" s="98">
        <v>0.0309</v>
      </c>
      <c r="K4" s="98">
        <v>0.0149</v>
      </c>
      <c r="L4" s="98">
        <v>0.0146</v>
      </c>
      <c r="M4" s="98">
        <v>0.0295</v>
      </c>
      <c r="N4" s="87"/>
    </row>
    <row r="5">
      <c r="A5" s="93" t="s">
        <v>1901</v>
      </c>
      <c r="B5" s="98">
        <v>0.0573</v>
      </c>
      <c r="C5" s="98">
        <v>0.0711</v>
      </c>
      <c r="D5" s="98">
        <v>0.0249</v>
      </c>
      <c r="E5" s="98">
        <v>0.047</v>
      </c>
      <c r="F5" s="98">
        <v>0.0387</v>
      </c>
      <c r="G5" s="98">
        <v>0.0107</v>
      </c>
      <c r="H5" s="98">
        <v>0.0114</v>
      </c>
      <c r="I5" s="98">
        <v>0.0483</v>
      </c>
      <c r="J5" s="98">
        <v>0.0476</v>
      </c>
      <c r="K5" s="98">
        <v>0.0178</v>
      </c>
      <c r="L5" s="98">
        <v>0.0053</v>
      </c>
      <c r="M5" s="98">
        <v>0.0317</v>
      </c>
      <c r="N5" s="87"/>
    </row>
    <row r="6">
      <c r="A6" s="93" t="s">
        <v>1902</v>
      </c>
      <c r="B6" s="98">
        <v>0.0575</v>
      </c>
      <c r="C6" s="98">
        <v>0.0711</v>
      </c>
      <c r="D6" s="98">
        <v>0.0249</v>
      </c>
      <c r="E6" s="98">
        <v>0.0471</v>
      </c>
      <c r="F6" s="98">
        <v>0.0388</v>
      </c>
      <c r="G6" s="98">
        <v>0.0107</v>
      </c>
      <c r="H6" s="98">
        <v>0.0115</v>
      </c>
      <c r="I6" s="98">
        <v>0.0484</v>
      </c>
      <c r="J6" s="98">
        <v>0.0477</v>
      </c>
      <c r="K6" s="98">
        <v>0.0179</v>
      </c>
      <c r="L6" s="98">
        <v>0.0053</v>
      </c>
      <c r="M6" s="98">
        <v>0.0318</v>
      </c>
      <c r="N6" s="87"/>
    </row>
    <row r="7">
      <c r="A7" s="93" t="s">
        <v>1903</v>
      </c>
      <c r="B7" s="98">
        <v>0.0653</v>
      </c>
      <c r="C7" s="98">
        <v>0.0658</v>
      </c>
      <c r="D7" s="98">
        <v>0.001</v>
      </c>
      <c r="E7" s="98">
        <v>0.0024</v>
      </c>
      <c r="F7" s="98">
        <v>0.0303</v>
      </c>
      <c r="G7" s="98">
        <v>0.0156</v>
      </c>
      <c r="H7" s="98">
        <v>0.0391</v>
      </c>
      <c r="I7" s="98">
        <v>0.0828</v>
      </c>
      <c r="J7" s="98">
        <v>0.0211</v>
      </c>
      <c r="K7" s="98">
        <v>0.0106</v>
      </c>
      <c r="L7" s="98">
        <v>0.0199</v>
      </c>
      <c r="M7" s="98">
        <v>0.0258</v>
      </c>
      <c r="N7" s="87"/>
    </row>
    <row r="8">
      <c r="A8" s="93" t="s">
        <v>1904</v>
      </c>
      <c r="B8" s="98">
        <v>0.0644</v>
      </c>
      <c r="C8" s="98">
        <v>0.0719</v>
      </c>
      <c r="D8" s="98">
        <v>0.0147</v>
      </c>
      <c r="E8" s="98">
        <v>0.029</v>
      </c>
      <c r="F8" s="98">
        <v>0.035</v>
      </c>
      <c r="G8" s="98">
        <v>0.0132</v>
      </c>
      <c r="H8" s="98">
        <v>0.0274</v>
      </c>
      <c r="I8" s="98">
        <v>0.0762</v>
      </c>
      <c r="J8" s="98">
        <v>0.0331</v>
      </c>
      <c r="K8" s="98">
        <v>0.0157</v>
      </c>
      <c r="L8" s="98">
        <v>0.0112</v>
      </c>
      <c r="M8" s="98">
        <v>0.028</v>
      </c>
      <c r="N8" s="87"/>
    </row>
    <row r="9">
      <c r="A9" s="93" t="s">
        <v>1905</v>
      </c>
      <c r="B9" s="98">
        <v>0.0642</v>
      </c>
      <c r="C9" s="98">
        <v>0.0718</v>
      </c>
      <c r="D9" s="98">
        <v>0.0146</v>
      </c>
      <c r="E9" s="98">
        <v>0.0289</v>
      </c>
      <c r="F9" s="98">
        <v>0.0349</v>
      </c>
      <c r="G9" s="98">
        <v>0.0132</v>
      </c>
      <c r="H9" s="98">
        <v>0.0273</v>
      </c>
      <c r="I9" s="98">
        <v>0.076</v>
      </c>
      <c r="J9" s="98">
        <v>0.033</v>
      </c>
      <c r="K9" s="98">
        <v>0.0157</v>
      </c>
      <c r="L9" s="98">
        <v>0.0112</v>
      </c>
      <c r="M9" s="98">
        <v>0.0279</v>
      </c>
      <c r="N9" s="87"/>
    </row>
    <row r="10">
      <c r="A10" s="93" t="s">
        <v>255</v>
      </c>
      <c r="B10" s="98">
        <v>0.0566</v>
      </c>
      <c r="C10" s="98">
        <v>0.0706</v>
      </c>
      <c r="D10" s="98">
        <v>0.0245</v>
      </c>
      <c r="E10" s="98">
        <v>0.0467</v>
      </c>
      <c r="F10" s="98">
        <v>0.0382</v>
      </c>
      <c r="G10" s="98">
        <v>0.0106</v>
      </c>
      <c r="H10" s="98">
        <v>0.0113</v>
      </c>
      <c r="I10" s="98">
        <v>0.0477</v>
      </c>
      <c r="J10" s="98">
        <v>0.047</v>
      </c>
      <c r="K10" s="98">
        <v>0.0176</v>
      </c>
      <c r="L10" s="98">
        <v>0.0052</v>
      </c>
      <c r="M10" s="98">
        <v>0.0315</v>
      </c>
      <c r="N10" s="87"/>
    </row>
    <row r="11">
      <c r="A11" s="93" t="s">
        <v>1906</v>
      </c>
      <c r="B11" s="98">
        <v>0.0569</v>
      </c>
      <c r="C11" s="98">
        <v>0.0717</v>
      </c>
      <c r="D11" s="98">
        <v>0.0222</v>
      </c>
      <c r="E11" s="98">
        <v>0.0432</v>
      </c>
      <c r="F11" s="98">
        <v>0.038</v>
      </c>
      <c r="G11" s="98">
        <v>0.0101</v>
      </c>
      <c r="H11" s="98">
        <v>0.0104</v>
      </c>
      <c r="I11" s="98">
        <v>0.0452</v>
      </c>
      <c r="J11" s="98">
        <v>0.0677</v>
      </c>
      <c r="K11" s="98">
        <v>0.0186</v>
      </c>
      <c r="L11" s="98">
        <v>0.0044</v>
      </c>
      <c r="M11" s="98">
        <v>0.0359</v>
      </c>
      <c r="N11" s="87"/>
    </row>
    <row r="12">
      <c r="A12" s="93" t="s">
        <v>1907</v>
      </c>
      <c r="B12" s="98">
        <v>0.0498</v>
      </c>
      <c r="C12" s="98">
        <v>0.0588</v>
      </c>
      <c r="D12" s="98">
        <v>0.0204</v>
      </c>
      <c r="E12" s="98">
        <v>0.0395</v>
      </c>
      <c r="F12" s="98">
        <v>0.0314</v>
      </c>
      <c r="G12" s="98">
        <v>0.01</v>
      </c>
      <c r="H12" s="98">
        <v>0.0165</v>
      </c>
      <c r="I12" s="98">
        <v>0.0616</v>
      </c>
      <c r="J12" s="98">
        <v>0.0353</v>
      </c>
      <c r="K12" s="98">
        <v>0.0166</v>
      </c>
      <c r="L12" s="98">
        <v>0.0078</v>
      </c>
      <c r="M12" s="98">
        <v>0.0264</v>
      </c>
      <c r="N12" s="87"/>
    </row>
    <row r="13">
      <c r="A13" s="93" t="s">
        <v>602</v>
      </c>
      <c r="B13" s="98">
        <v>0.0577</v>
      </c>
      <c r="C13" s="98">
        <v>0.0717</v>
      </c>
      <c r="D13" s="98">
        <v>0.0241</v>
      </c>
      <c r="E13" s="98">
        <v>0.0457</v>
      </c>
      <c r="F13" s="98">
        <v>0.0388</v>
      </c>
      <c r="G13" s="98">
        <v>0.0105</v>
      </c>
      <c r="H13" s="98">
        <v>0.0111</v>
      </c>
      <c r="I13" s="98">
        <v>0.0475</v>
      </c>
      <c r="J13" s="98">
        <v>0.0563</v>
      </c>
      <c r="K13" s="98">
        <v>0.0183</v>
      </c>
      <c r="L13" s="98">
        <v>0.005</v>
      </c>
      <c r="M13" s="98">
        <v>0.0336</v>
      </c>
      <c r="N13" s="87"/>
    </row>
    <row r="14">
      <c r="A14" s="93" t="s">
        <v>163</v>
      </c>
      <c r="B14" s="98">
        <v>0.0491</v>
      </c>
      <c r="C14" s="98">
        <v>0.0584</v>
      </c>
      <c r="D14" s="98">
        <v>0.0201</v>
      </c>
      <c r="E14" s="98">
        <v>0.0392</v>
      </c>
      <c r="F14" s="98">
        <v>0.031</v>
      </c>
      <c r="G14" s="98">
        <v>0.01</v>
      </c>
      <c r="H14" s="98">
        <v>0.0163</v>
      </c>
      <c r="I14" s="98">
        <v>0.0608</v>
      </c>
      <c r="J14" s="98">
        <v>0.0348</v>
      </c>
      <c r="K14" s="98">
        <v>0.0164</v>
      </c>
      <c r="L14" s="98">
        <v>0.0077</v>
      </c>
      <c r="M14" s="98">
        <v>0.0262</v>
      </c>
      <c r="N14" s="87"/>
    </row>
    <row r="15">
      <c r="A15" s="93" t="s">
        <v>342</v>
      </c>
      <c r="B15" s="98">
        <v>0.0537</v>
      </c>
      <c r="C15" s="98">
        <v>0.065</v>
      </c>
      <c r="D15" s="98">
        <v>0.0227</v>
      </c>
      <c r="E15" s="98">
        <v>0.0433</v>
      </c>
      <c r="F15" s="98">
        <v>0.0352</v>
      </c>
      <c r="G15" s="98">
        <v>0.0104</v>
      </c>
      <c r="H15" s="98">
        <v>0.014</v>
      </c>
      <c r="I15" s="98">
        <v>0.055</v>
      </c>
      <c r="J15" s="98">
        <v>0.0416</v>
      </c>
      <c r="K15" s="98">
        <v>0.0172</v>
      </c>
      <c r="L15" s="98">
        <v>0.0065</v>
      </c>
      <c r="M15" s="98">
        <v>0.0291</v>
      </c>
      <c r="N15" s="87"/>
    </row>
    <row r="16">
      <c r="A16" s="93" t="s">
        <v>244</v>
      </c>
      <c r="B16" s="98">
        <v>0.0578</v>
      </c>
      <c r="C16" s="98">
        <v>0.0713</v>
      </c>
      <c r="D16" s="98">
        <v>0.0251</v>
      </c>
      <c r="E16" s="98">
        <v>0.0472</v>
      </c>
      <c r="F16" s="98">
        <v>0.039</v>
      </c>
      <c r="G16" s="98">
        <v>0.0107</v>
      </c>
      <c r="H16" s="98">
        <v>0.0115</v>
      </c>
      <c r="I16" s="98">
        <v>0.0487</v>
      </c>
      <c r="J16" s="98">
        <v>0.048</v>
      </c>
      <c r="K16" s="98">
        <v>0.0179</v>
      </c>
      <c r="L16" s="98">
        <v>0.0053</v>
      </c>
      <c r="M16" s="98">
        <v>0.0318</v>
      </c>
      <c r="N16" s="87"/>
    </row>
    <row r="17">
      <c r="A17" s="93" t="s">
        <v>1908</v>
      </c>
      <c r="B17" s="98">
        <v>0.0555</v>
      </c>
      <c r="C17" s="98">
        <v>0.064</v>
      </c>
      <c r="D17" s="98">
        <v>0.018</v>
      </c>
      <c r="E17" s="98">
        <v>0.0352</v>
      </c>
      <c r="F17" s="98">
        <v>0.0328</v>
      </c>
      <c r="G17" s="98">
        <v>0.0113</v>
      </c>
      <c r="H17" s="98">
        <v>0.0208</v>
      </c>
      <c r="I17" s="98">
        <v>0.0673</v>
      </c>
      <c r="J17" s="98">
        <v>0.0343</v>
      </c>
      <c r="K17" s="98">
        <v>0.0162</v>
      </c>
      <c r="L17" s="98">
        <v>0.0092</v>
      </c>
      <c r="M17" s="98">
        <v>0.027</v>
      </c>
      <c r="N17" s="87"/>
    </row>
    <row r="18">
      <c r="A18" s="93" t="s">
        <v>200</v>
      </c>
      <c r="B18" s="98">
        <v>0.0584</v>
      </c>
      <c r="C18" s="98">
        <v>0.0735</v>
      </c>
      <c r="D18" s="98">
        <v>0.0214</v>
      </c>
      <c r="E18" s="98">
        <v>0.0417</v>
      </c>
      <c r="F18" s="98">
        <v>0.0389</v>
      </c>
      <c r="G18" s="98">
        <v>0.01</v>
      </c>
      <c r="H18" s="98">
        <v>0.0101</v>
      </c>
      <c r="I18" s="98">
        <v>0.0448</v>
      </c>
      <c r="J18" s="98">
        <v>0.082</v>
      </c>
      <c r="K18" s="98">
        <v>0.0197</v>
      </c>
      <c r="L18" s="98">
        <v>0.004</v>
      </c>
      <c r="M18" s="98">
        <v>0.039</v>
      </c>
      <c r="N18" s="87"/>
    </row>
    <row r="19">
      <c r="A19" s="93" t="s">
        <v>1909</v>
      </c>
      <c r="B19" s="98">
        <v>0.078</v>
      </c>
      <c r="C19" s="98">
        <v>0.0846</v>
      </c>
      <c r="D19" s="98">
        <v>0.0089</v>
      </c>
      <c r="E19" s="98">
        <v>0.0184</v>
      </c>
      <c r="F19" s="98">
        <v>0.0382</v>
      </c>
      <c r="G19" s="98">
        <v>0.0164</v>
      </c>
      <c r="H19" s="98">
        <v>0.0377</v>
      </c>
      <c r="I19" s="98">
        <v>0.0897</v>
      </c>
      <c r="J19" s="98">
        <v>0.0306</v>
      </c>
      <c r="K19" s="98">
        <v>0.0148</v>
      </c>
      <c r="L19" s="98">
        <v>0.0145</v>
      </c>
      <c r="M19" s="98">
        <v>0.0294</v>
      </c>
      <c r="N19" s="87"/>
    </row>
    <row r="20">
      <c r="A20" s="93" t="s">
        <v>445</v>
      </c>
      <c r="B20" s="98">
        <v>0.0643</v>
      </c>
      <c r="C20" s="98">
        <v>0.0719</v>
      </c>
      <c r="D20" s="98">
        <v>0.0147</v>
      </c>
      <c r="E20" s="98">
        <v>0.029</v>
      </c>
      <c r="F20" s="98">
        <v>0.035</v>
      </c>
      <c r="G20" s="98">
        <v>0.0132</v>
      </c>
      <c r="H20" s="98">
        <v>0.0274</v>
      </c>
      <c r="I20" s="98">
        <v>0.0761</v>
      </c>
      <c r="J20" s="98">
        <v>0.0331</v>
      </c>
      <c r="K20" s="98">
        <v>0.0157</v>
      </c>
      <c r="L20" s="98">
        <v>0.0112</v>
      </c>
      <c r="M20" s="98">
        <v>0.028</v>
      </c>
      <c r="N20" s="87"/>
    </row>
    <row r="21">
      <c r="A21" s="93" t="s">
        <v>1910</v>
      </c>
      <c r="B21" s="98">
        <v>0.0494</v>
      </c>
      <c r="C21" s="98">
        <v>0.0586</v>
      </c>
      <c r="D21" s="98">
        <v>0.0202</v>
      </c>
      <c r="E21" s="98">
        <v>0.0393</v>
      </c>
      <c r="F21" s="98">
        <v>0.0311</v>
      </c>
      <c r="G21" s="98">
        <v>0.01</v>
      </c>
      <c r="H21" s="98">
        <v>0.0164</v>
      </c>
      <c r="I21" s="98">
        <v>0.0611</v>
      </c>
      <c r="J21" s="98">
        <v>0.035</v>
      </c>
      <c r="K21" s="98">
        <v>0.0164</v>
      </c>
      <c r="L21" s="98">
        <v>0.0077</v>
      </c>
      <c r="M21" s="98">
        <v>0.0262</v>
      </c>
      <c r="N21" s="87"/>
    </row>
    <row r="22">
      <c r="A22" s="93" t="s">
        <v>227</v>
      </c>
      <c r="B22" s="98">
        <v>0.0579</v>
      </c>
      <c r="C22" s="98">
        <v>0.0714</v>
      </c>
      <c r="D22" s="98">
        <v>0.0251</v>
      </c>
      <c r="E22" s="98">
        <v>0.0473</v>
      </c>
      <c r="F22" s="98">
        <v>0.0391</v>
      </c>
      <c r="G22" s="98">
        <v>0.0107</v>
      </c>
      <c r="H22" s="98">
        <v>0.0116</v>
      </c>
      <c r="I22" s="98">
        <v>0.0488</v>
      </c>
      <c r="J22" s="98">
        <v>0.0481</v>
      </c>
      <c r="K22" s="98">
        <v>0.018</v>
      </c>
      <c r="L22" s="98">
        <v>0.0053</v>
      </c>
      <c r="M22" s="98">
        <v>0.0319</v>
      </c>
      <c r="N22" s="87"/>
    </row>
    <row r="23">
      <c r="A23" s="93" t="s">
        <v>427</v>
      </c>
      <c r="B23" s="98">
        <v>0.0631</v>
      </c>
      <c r="C23" s="98">
        <v>0.0712</v>
      </c>
      <c r="D23" s="98">
        <v>0.0144</v>
      </c>
      <c r="E23" s="98">
        <v>0.0287</v>
      </c>
      <c r="F23" s="98">
        <v>0.0343</v>
      </c>
      <c r="G23" s="98">
        <v>0.0131</v>
      </c>
      <c r="H23" s="98">
        <v>0.0268</v>
      </c>
      <c r="I23" s="98">
        <v>0.0747</v>
      </c>
      <c r="J23" s="98">
        <v>0.0325</v>
      </c>
      <c r="K23" s="98">
        <v>0.0154</v>
      </c>
      <c r="L23" s="98">
        <v>0.011</v>
      </c>
      <c r="M23" s="98">
        <v>0.0277</v>
      </c>
      <c r="N23" s="87"/>
    </row>
    <row r="24">
      <c r="A24" s="93" t="s">
        <v>1911</v>
      </c>
      <c r="B24" s="98">
        <v>0.064</v>
      </c>
      <c r="C24" s="98">
        <v>0.0717</v>
      </c>
      <c r="D24" s="98">
        <v>0.0146</v>
      </c>
      <c r="E24" s="98">
        <v>0.0289</v>
      </c>
      <c r="F24" s="98">
        <v>0.0348</v>
      </c>
      <c r="G24" s="98">
        <v>0.0132</v>
      </c>
      <c r="H24" s="98">
        <v>0.0272</v>
      </c>
      <c r="I24" s="98">
        <v>0.0758</v>
      </c>
      <c r="J24" s="98">
        <v>0.0329</v>
      </c>
      <c r="K24" s="98">
        <v>0.0157</v>
      </c>
      <c r="L24" s="98">
        <v>0.0112</v>
      </c>
      <c r="M24" s="98">
        <v>0.0279</v>
      </c>
      <c r="N24" s="87"/>
    </row>
    <row r="25">
      <c r="A25" s="93" t="s">
        <v>542</v>
      </c>
      <c r="B25" s="98">
        <v>0.0589</v>
      </c>
      <c r="C25" s="98">
        <v>0.0731</v>
      </c>
      <c r="D25" s="98">
        <v>0.023</v>
      </c>
      <c r="E25" s="98">
        <v>0.044</v>
      </c>
      <c r="F25" s="98">
        <v>0.0394</v>
      </c>
      <c r="G25" s="98">
        <v>0.0103</v>
      </c>
      <c r="H25" s="98">
        <v>0.0107</v>
      </c>
      <c r="I25" s="98">
        <v>0.0468</v>
      </c>
      <c r="J25" s="98">
        <v>0.0701</v>
      </c>
      <c r="K25" s="98">
        <v>0.0192</v>
      </c>
      <c r="L25" s="98">
        <v>0.0045</v>
      </c>
      <c r="M25" s="98">
        <v>0.0366</v>
      </c>
      <c r="N25" s="87"/>
    </row>
    <row r="26">
      <c r="A26" s="93" t="s">
        <v>594</v>
      </c>
      <c r="B26" s="98">
        <v>0.0524</v>
      </c>
      <c r="C26" s="98">
        <v>0.0627</v>
      </c>
      <c r="D26" s="98">
        <v>0.0219</v>
      </c>
      <c r="E26" s="98">
        <v>0.0419</v>
      </c>
      <c r="F26" s="98">
        <v>0.0338</v>
      </c>
      <c r="G26" s="98">
        <v>0.0103</v>
      </c>
      <c r="H26" s="98">
        <v>0.0151</v>
      </c>
      <c r="I26" s="98">
        <v>0.0579</v>
      </c>
      <c r="J26" s="98">
        <v>0.0392</v>
      </c>
      <c r="K26" s="98">
        <v>0.017</v>
      </c>
      <c r="L26" s="98">
        <v>0.0071</v>
      </c>
      <c r="M26" s="98">
        <v>0.0281</v>
      </c>
      <c r="N26" s="87"/>
    </row>
    <row r="27">
      <c r="A27" s="102" t="s">
        <v>1912</v>
      </c>
      <c r="B27" s="110">
        <v>0.058</v>
      </c>
      <c r="C27" s="110">
        <v>0.0715</v>
      </c>
      <c r="D27" s="110">
        <v>0.0252</v>
      </c>
      <c r="E27" s="110">
        <v>0.0473</v>
      </c>
      <c r="F27" s="110">
        <v>0.0391</v>
      </c>
      <c r="G27" s="110">
        <v>0.0107</v>
      </c>
      <c r="H27" s="110">
        <v>0.0116</v>
      </c>
      <c r="I27" s="110">
        <v>0.0489</v>
      </c>
      <c r="J27" s="110">
        <v>0.0482</v>
      </c>
      <c r="K27" s="110">
        <v>0.018</v>
      </c>
      <c r="L27" s="110">
        <v>0.0053</v>
      </c>
      <c r="M27" s="110">
        <v>0.0319</v>
      </c>
      <c r="N27" s="87"/>
    </row>
    <row r="28">
      <c r="A28" s="102" t="s">
        <v>562</v>
      </c>
      <c r="B28" s="110">
        <v>0.0702</v>
      </c>
      <c r="C28" s="110">
        <v>0.072</v>
      </c>
      <c r="D28" s="110">
        <v>0.0034</v>
      </c>
      <c r="E28" s="110">
        <v>0.0073</v>
      </c>
      <c r="F28" s="110">
        <v>0.0331</v>
      </c>
      <c r="G28" s="110">
        <v>0.0159</v>
      </c>
      <c r="H28" s="110">
        <v>0.0392</v>
      </c>
      <c r="I28" s="110">
        <v>0.0861</v>
      </c>
      <c r="J28" s="110">
        <v>0.0243</v>
      </c>
      <c r="K28" s="110">
        <v>0.012</v>
      </c>
      <c r="L28" s="110">
        <v>0.0185</v>
      </c>
      <c r="M28" s="110">
        <v>0.0271</v>
      </c>
      <c r="N28" s="87"/>
    </row>
    <row r="29">
      <c r="A29" s="102" t="s">
        <v>1913</v>
      </c>
      <c r="B29" s="102">
        <v>0.0581</v>
      </c>
      <c r="C29" s="102">
        <v>0.072</v>
      </c>
      <c r="D29" s="102">
        <v>0.0242</v>
      </c>
      <c r="E29" s="102">
        <v>0.0459</v>
      </c>
      <c r="F29" s="102">
        <v>0.0391</v>
      </c>
      <c r="G29" s="102">
        <v>0.0106</v>
      </c>
      <c r="H29" s="102">
        <v>0.0112</v>
      </c>
      <c r="I29" s="102">
        <v>0.0479</v>
      </c>
      <c r="J29" s="102">
        <v>0.0567</v>
      </c>
      <c r="K29" s="102">
        <v>0.0184</v>
      </c>
      <c r="L29" s="102">
        <v>0.005</v>
      </c>
      <c r="M29" s="102">
        <v>0.0337</v>
      </c>
      <c r="N29" s="87"/>
    </row>
    <row r="30">
      <c r="A30" s="102" t="s">
        <v>322</v>
      </c>
      <c r="B30" s="102">
        <v>0.0789</v>
      </c>
      <c r="C30" s="102">
        <v>0.0851</v>
      </c>
      <c r="D30" s="102">
        <v>0.009</v>
      </c>
      <c r="E30" s="102">
        <v>0.0185</v>
      </c>
      <c r="F30" s="102">
        <v>0.0386</v>
      </c>
      <c r="G30" s="102">
        <v>0.0164</v>
      </c>
      <c r="H30" s="102">
        <v>0.0382</v>
      </c>
      <c r="I30" s="102">
        <v>0.0908</v>
      </c>
      <c r="J30" s="102">
        <v>0.031</v>
      </c>
      <c r="K30" s="102">
        <v>0.0149</v>
      </c>
      <c r="L30" s="102">
        <v>0.0146</v>
      </c>
      <c r="M30" s="102">
        <v>0.0296</v>
      </c>
      <c r="N30" s="87"/>
    </row>
    <row r="31">
      <c r="A31" s="102" t="s">
        <v>290</v>
      </c>
      <c r="B31" s="102">
        <v>0.0727</v>
      </c>
      <c r="C31" s="102">
        <v>0.0757</v>
      </c>
      <c r="D31" s="102">
        <v>0.0051</v>
      </c>
      <c r="E31" s="102">
        <v>0.0105</v>
      </c>
      <c r="F31" s="102">
        <v>0.0347</v>
      </c>
      <c r="G31" s="102">
        <v>0.0161</v>
      </c>
      <c r="H31" s="102">
        <v>0.0389</v>
      </c>
      <c r="I31" s="102">
        <v>0.0874</v>
      </c>
      <c r="J31" s="102">
        <v>0.0263</v>
      </c>
      <c r="K31" s="102">
        <v>0.0129</v>
      </c>
      <c r="L31" s="102">
        <v>0.0174</v>
      </c>
      <c r="M31" s="102">
        <v>0.0278</v>
      </c>
      <c r="N31" s="87"/>
    </row>
    <row r="32">
      <c r="A32" s="102" t="s">
        <v>1914</v>
      </c>
      <c r="B32" s="102">
        <v>0.0757</v>
      </c>
      <c r="C32" s="102">
        <v>0.0823</v>
      </c>
      <c r="D32" s="102">
        <v>0.0101</v>
      </c>
      <c r="E32" s="102">
        <v>0.0206</v>
      </c>
      <c r="F32" s="102">
        <v>0.0378</v>
      </c>
      <c r="G32" s="102">
        <v>0.0158</v>
      </c>
      <c r="H32" s="102">
        <v>0.0359</v>
      </c>
      <c r="I32" s="102">
        <v>0.0875</v>
      </c>
      <c r="J32" s="102">
        <v>0.0313</v>
      </c>
      <c r="K32" s="102">
        <v>0.015</v>
      </c>
      <c r="L32" s="102">
        <v>0.0139</v>
      </c>
      <c r="M32" s="102">
        <v>0.0292</v>
      </c>
      <c r="N32" s="87"/>
    </row>
    <row r="33">
      <c r="A33" s="102" t="s">
        <v>595</v>
      </c>
      <c r="B33" s="102">
        <v>0.0573</v>
      </c>
      <c r="C33" s="102">
        <v>0.0732</v>
      </c>
      <c r="D33" s="102">
        <v>0.02</v>
      </c>
      <c r="E33" s="102">
        <v>0.0399</v>
      </c>
      <c r="F33" s="102">
        <v>0.038</v>
      </c>
      <c r="G33" s="102">
        <v>0.0097</v>
      </c>
      <c r="H33" s="102">
        <v>0.0095</v>
      </c>
      <c r="I33" s="102">
        <v>0.0429</v>
      </c>
      <c r="J33" s="102">
        <v>0.0886</v>
      </c>
      <c r="K33" s="102">
        <v>0.0197</v>
      </c>
      <c r="L33" s="102">
        <v>0.0036</v>
      </c>
      <c r="M33" s="102">
        <v>0.0404</v>
      </c>
      <c r="N33" s="87"/>
    </row>
    <row r="34">
      <c r="A34" s="102" t="s">
        <v>545</v>
      </c>
      <c r="B34" s="102">
        <v>0.0495</v>
      </c>
      <c r="C34" s="102">
        <v>0.0586</v>
      </c>
      <c r="D34" s="102">
        <v>0.0202</v>
      </c>
      <c r="E34" s="102">
        <v>0.0393</v>
      </c>
      <c r="F34" s="102">
        <v>0.0312</v>
      </c>
      <c r="G34" s="102">
        <v>0.01</v>
      </c>
      <c r="H34" s="102">
        <v>0.0164</v>
      </c>
      <c r="I34" s="102">
        <v>0.0612</v>
      </c>
      <c r="J34" s="102">
        <v>0.035</v>
      </c>
      <c r="K34" s="102">
        <v>0.0165</v>
      </c>
      <c r="L34" s="102">
        <v>0.0077</v>
      </c>
      <c r="M34" s="102">
        <v>0.0263</v>
      </c>
      <c r="N34" s="87"/>
    </row>
    <row r="35">
      <c r="A35" s="102" t="s">
        <v>543</v>
      </c>
      <c r="B35" s="102">
        <v>0.0533</v>
      </c>
      <c r="C35" s="102">
        <v>0.0648</v>
      </c>
      <c r="D35" s="102">
        <v>0.0225</v>
      </c>
      <c r="E35" s="102">
        <v>0.0431</v>
      </c>
      <c r="F35" s="102">
        <v>0.0349</v>
      </c>
      <c r="G35" s="102">
        <v>0.0103</v>
      </c>
      <c r="H35" s="102">
        <v>0.0139</v>
      </c>
      <c r="I35" s="102">
        <v>0.0546</v>
      </c>
      <c r="J35" s="102">
        <v>0.0412</v>
      </c>
      <c r="K35" s="102">
        <v>0.0171</v>
      </c>
      <c r="L35" s="102">
        <v>0.0065</v>
      </c>
      <c r="M35" s="102">
        <v>0.029</v>
      </c>
      <c r="N35" s="87"/>
    </row>
    <row r="36">
      <c r="A36" s="102" t="s">
        <v>360</v>
      </c>
      <c r="B36" s="102">
        <v>0.0532</v>
      </c>
      <c r="C36" s="102">
        <v>0.0647</v>
      </c>
      <c r="D36" s="102">
        <v>0.0225</v>
      </c>
      <c r="E36" s="102">
        <v>0.0431</v>
      </c>
      <c r="F36" s="102">
        <v>0.0348</v>
      </c>
      <c r="G36" s="102">
        <v>0.0103</v>
      </c>
      <c r="H36" s="102">
        <v>0.0139</v>
      </c>
      <c r="I36" s="102">
        <v>0.0545</v>
      </c>
      <c r="J36" s="102">
        <v>0.0412</v>
      </c>
      <c r="K36" s="102">
        <v>0.0171</v>
      </c>
      <c r="L36" s="102">
        <v>0.0065</v>
      </c>
      <c r="M36" s="102">
        <v>0.0289</v>
      </c>
      <c r="N36" s="87"/>
    </row>
    <row r="37">
      <c r="A37" s="102" t="s">
        <v>1915</v>
      </c>
      <c r="B37" s="102">
        <v>0.0578</v>
      </c>
      <c r="C37" s="102">
        <v>0.0713</v>
      </c>
      <c r="D37" s="102">
        <v>0.025</v>
      </c>
      <c r="E37" s="102">
        <v>0.0472</v>
      </c>
      <c r="F37" s="102">
        <v>0.039</v>
      </c>
      <c r="G37" s="102">
        <v>0.0107</v>
      </c>
      <c r="H37" s="102">
        <v>0.0115</v>
      </c>
      <c r="I37" s="102">
        <v>0.0487</v>
      </c>
      <c r="J37" s="102">
        <v>0.048</v>
      </c>
      <c r="K37" s="102">
        <v>0.0179</v>
      </c>
      <c r="L37" s="102">
        <v>0.0053</v>
      </c>
      <c r="M37" s="102">
        <v>0.0318</v>
      </c>
      <c r="N37" s="87"/>
    </row>
    <row r="38">
      <c r="A38" s="102" t="s">
        <v>1916</v>
      </c>
      <c r="B38" s="102">
        <v>0.0487</v>
      </c>
      <c r="C38" s="102">
        <v>0.0582</v>
      </c>
      <c r="D38" s="102">
        <v>0.0199</v>
      </c>
      <c r="E38" s="102">
        <v>0.039</v>
      </c>
      <c r="F38" s="102">
        <v>0.0307</v>
      </c>
      <c r="G38" s="102">
        <v>0.0099</v>
      </c>
      <c r="H38" s="102">
        <v>0.0162</v>
      </c>
      <c r="I38" s="102">
        <v>0.0603</v>
      </c>
      <c r="J38" s="102">
        <v>0.0345</v>
      </c>
      <c r="K38" s="102">
        <v>0.0162</v>
      </c>
      <c r="L38" s="102">
        <v>0.0076</v>
      </c>
      <c r="M38" s="102">
        <v>0.0261</v>
      </c>
      <c r="N38" s="87"/>
    </row>
    <row r="39">
      <c r="A39" s="102" t="s">
        <v>1917</v>
      </c>
      <c r="B39" s="102">
        <v>0.0493</v>
      </c>
      <c r="C39" s="102">
        <v>0.0585</v>
      </c>
      <c r="D39" s="102">
        <v>0.0201</v>
      </c>
      <c r="E39" s="102">
        <v>0.0393</v>
      </c>
      <c r="F39" s="102">
        <v>0.0311</v>
      </c>
      <c r="G39" s="102">
        <v>0.01</v>
      </c>
      <c r="H39" s="102">
        <v>0.0163</v>
      </c>
      <c r="I39" s="102">
        <v>0.0609</v>
      </c>
      <c r="J39" s="102">
        <v>0.0349</v>
      </c>
      <c r="K39" s="102">
        <v>0.0164</v>
      </c>
      <c r="L39" s="102">
        <v>0.0077</v>
      </c>
      <c r="M39" s="102">
        <v>0.0262</v>
      </c>
      <c r="N39" s="87"/>
    </row>
    <row r="40">
      <c r="A40" s="102" t="s">
        <v>1918</v>
      </c>
      <c r="B40" s="102">
        <v>0.0489</v>
      </c>
      <c r="C40" s="102">
        <v>0.0583</v>
      </c>
      <c r="D40" s="102">
        <v>0.02</v>
      </c>
      <c r="E40" s="102">
        <v>0.0391</v>
      </c>
      <c r="F40" s="102">
        <v>0.0308</v>
      </c>
      <c r="G40" s="102">
        <v>0.0099</v>
      </c>
      <c r="H40" s="102">
        <v>0.0162</v>
      </c>
      <c r="I40" s="102">
        <v>0.0605</v>
      </c>
      <c r="J40" s="102">
        <v>0.0346</v>
      </c>
      <c r="K40" s="102">
        <v>0.0163</v>
      </c>
      <c r="L40" s="102">
        <v>0.0077</v>
      </c>
      <c r="M40" s="102">
        <v>0.0261</v>
      </c>
      <c r="N40" s="87"/>
    </row>
    <row r="41">
      <c r="A41" s="102" t="s">
        <v>253</v>
      </c>
      <c r="B41" s="102">
        <v>0.0589</v>
      </c>
      <c r="C41" s="102">
        <v>0.0742</v>
      </c>
      <c r="D41" s="102">
        <v>0.0206</v>
      </c>
      <c r="E41" s="102">
        <v>0.0404</v>
      </c>
      <c r="F41" s="102">
        <v>0.039</v>
      </c>
      <c r="G41" s="102">
        <v>0.0098</v>
      </c>
      <c r="H41" s="102">
        <v>0.0098</v>
      </c>
      <c r="I41" s="102">
        <v>0.0441</v>
      </c>
      <c r="J41" s="102">
        <v>0.0909</v>
      </c>
      <c r="K41" s="102">
        <v>0.0202</v>
      </c>
      <c r="L41" s="102">
        <v>0.0037</v>
      </c>
      <c r="M41" s="102">
        <v>0.0409</v>
      </c>
      <c r="N41" s="87"/>
    </row>
    <row r="42">
      <c r="A42" s="102" t="s">
        <v>1919</v>
      </c>
      <c r="B42" s="102">
        <v>0.0578</v>
      </c>
      <c r="C42" s="102">
        <v>0.0713</v>
      </c>
      <c r="D42" s="102">
        <v>0.0251</v>
      </c>
      <c r="E42" s="102">
        <v>0.0472</v>
      </c>
      <c r="F42" s="102">
        <v>0.039</v>
      </c>
      <c r="G42" s="102">
        <v>0.0107</v>
      </c>
      <c r="H42" s="102">
        <v>0.0115</v>
      </c>
      <c r="I42" s="102">
        <v>0.0487</v>
      </c>
      <c r="J42" s="102">
        <v>0.048</v>
      </c>
      <c r="K42" s="102">
        <v>0.0179</v>
      </c>
      <c r="L42" s="102">
        <v>0.0053</v>
      </c>
      <c r="M42" s="102">
        <v>0.0318</v>
      </c>
      <c r="N42" s="87"/>
    </row>
    <row r="43">
      <c r="A43" s="102" t="s">
        <v>1920</v>
      </c>
      <c r="B43" s="102">
        <v>0.0583</v>
      </c>
      <c r="C43" s="102">
        <v>0.0732</v>
      </c>
      <c r="D43" s="102">
        <v>0.0218</v>
      </c>
      <c r="E43" s="102">
        <v>0.0424</v>
      </c>
      <c r="F43" s="102">
        <v>0.0389</v>
      </c>
      <c r="G43" s="102">
        <v>0.0101</v>
      </c>
      <c r="H43" s="102">
        <v>0.0103</v>
      </c>
      <c r="I43" s="102">
        <v>0.0453</v>
      </c>
      <c r="J43" s="102">
        <v>0.0777</v>
      </c>
      <c r="K43" s="102">
        <v>0.0194</v>
      </c>
      <c r="L43" s="102">
        <v>0.0041</v>
      </c>
      <c r="M43" s="102">
        <v>0.0381</v>
      </c>
      <c r="N43" s="87"/>
    </row>
    <row r="44">
      <c r="A44" s="102" t="s">
        <v>488</v>
      </c>
      <c r="B44" s="102">
        <v>0.0733</v>
      </c>
      <c r="C44" s="102">
        <v>0.0799</v>
      </c>
      <c r="D44" s="102">
        <v>0.0113</v>
      </c>
      <c r="E44" s="102">
        <v>0.0227</v>
      </c>
      <c r="F44" s="102">
        <v>0.0373</v>
      </c>
      <c r="G44" s="102">
        <v>0.0152</v>
      </c>
      <c r="H44" s="102">
        <v>0.0339</v>
      </c>
      <c r="I44" s="102">
        <v>0.0851</v>
      </c>
      <c r="J44" s="102">
        <v>0.0319</v>
      </c>
      <c r="K44" s="102">
        <v>0.0153</v>
      </c>
      <c r="L44" s="102">
        <v>0.0133</v>
      </c>
      <c r="M44" s="102">
        <v>0.029</v>
      </c>
      <c r="N44" s="87"/>
    </row>
    <row r="45">
      <c r="A45" s="102" t="s">
        <v>1921</v>
      </c>
      <c r="B45" s="102">
        <v>0.0608</v>
      </c>
      <c r="C45" s="102">
        <v>0.069</v>
      </c>
      <c r="D45" s="102">
        <v>0.0156</v>
      </c>
      <c r="E45" s="102">
        <v>0.0309</v>
      </c>
      <c r="F45" s="102">
        <v>0.0339</v>
      </c>
      <c r="G45" s="102">
        <v>0.0125</v>
      </c>
      <c r="H45" s="102">
        <v>0.025</v>
      </c>
      <c r="I45" s="102">
        <v>0.0725</v>
      </c>
      <c r="J45" s="102">
        <v>0.0332</v>
      </c>
      <c r="K45" s="102">
        <v>0.0157</v>
      </c>
      <c r="L45" s="102">
        <v>0.0104</v>
      </c>
      <c r="M45" s="102">
        <v>0.0275</v>
      </c>
      <c r="N45" s="87"/>
    </row>
    <row r="46">
      <c r="A46" s="102" t="s">
        <v>1922</v>
      </c>
      <c r="B46" s="102">
        <v>0.0576</v>
      </c>
      <c r="C46" s="102">
        <v>0.0712</v>
      </c>
      <c r="D46" s="102">
        <v>0.025</v>
      </c>
      <c r="E46" s="102">
        <v>0.0471</v>
      </c>
      <c r="F46" s="102">
        <v>0.0389</v>
      </c>
      <c r="G46" s="102">
        <v>0.0107</v>
      </c>
      <c r="H46" s="102">
        <v>0.0115</v>
      </c>
      <c r="I46" s="102">
        <v>0.0485</v>
      </c>
      <c r="J46" s="102">
        <v>0.0478</v>
      </c>
      <c r="K46" s="102">
        <v>0.0179</v>
      </c>
      <c r="L46" s="102">
        <v>0.0053</v>
      </c>
      <c r="M46" s="102">
        <v>0.0318</v>
      </c>
      <c r="N46" s="87"/>
    </row>
    <row r="47">
      <c r="A47" s="102" t="s">
        <v>308</v>
      </c>
      <c r="B47" s="102">
        <v>0.0657</v>
      </c>
      <c r="C47" s="102">
        <v>0.066</v>
      </c>
      <c r="D47" s="102">
        <v>0.001</v>
      </c>
      <c r="E47" s="102">
        <v>0.0024</v>
      </c>
      <c r="F47" s="102">
        <v>0.0304</v>
      </c>
      <c r="G47" s="102">
        <v>0.0156</v>
      </c>
      <c r="H47" s="102">
        <v>0.0393</v>
      </c>
      <c r="I47" s="102">
        <v>0.0832</v>
      </c>
      <c r="J47" s="102">
        <v>0.0212</v>
      </c>
      <c r="K47" s="102">
        <v>0.0107</v>
      </c>
      <c r="L47" s="102">
        <v>0.02</v>
      </c>
      <c r="M47" s="102">
        <v>0.0259</v>
      </c>
      <c r="N47" s="87"/>
    </row>
    <row r="48">
      <c r="A48" s="102" t="s">
        <v>99</v>
      </c>
      <c r="B48" s="102">
        <v>0.0572</v>
      </c>
      <c r="C48" s="102">
        <v>0.071</v>
      </c>
      <c r="D48" s="102">
        <v>0.0248</v>
      </c>
      <c r="E48" s="102">
        <v>0.047</v>
      </c>
      <c r="F48" s="102">
        <v>0.0386</v>
      </c>
      <c r="G48" s="102">
        <v>0.0107</v>
      </c>
      <c r="H48" s="102">
        <v>0.0114</v>
      </c>
      <c r="I48" s="102">
        <v>0.0482</v>
      </c>
      <c r="J48" s="102">
        <v>0.0475</v>
      </c>
      <c r="K48" s="102">
        <v>0.0178</v>
      </c>
      <c r="L48" s="102">
        <v>0.0053</v>
      </c>
      <c r="M48" s="102">
        <v>0.0317</v>
      </c>
      <c r="N48" s="87"/>
    </row>
    <row r="49">
      <c r="A49" s="102" t="s">
        <v>292</v>
      </c>
      <c r="B49" s="102">
        <v>0.0583</v>
      </c>
      <c r="C49" s="102">
        <v>0.0716</v>
      </c>
      <c r="D49" s="102">
        <v>0.0253</v>
      </c>
      <c r="E49" s="102">
        <v>0.0474</v>
      </c>
      <c r="F49" s="102">
        <v>0.0393</v>
      </c>
      <c r="G49" s="102">
        <v>0.0108</v>
      </c>
      <c r="H49" s="102">
        <v>0.0116</v>
      </c>
      <c r="I49" s="102">
        <v>0.0491</v>
      </c>
      <c r="J49" s="102">
        <v>0.0484</v>
      </c>
      <c r="K49" s="102">
        <v>0.0181</v>
      </c>
      <c r="L49" s="102">
        <v>0.0053</v>
      </c>
      <c r="M49" s="102">
        <v>0.032</v>
      </c>
      <c r="N49" s="87"/>
    </row>
    <row r="50">
      <c r="A50" s="102" t="s">
        <v>1923</v>
      </c>
      <c r="B50" s="102">
        <v>0.0579</v>
      </c>
      <c r="C50" s="102">
        <v>0.0714</v>
      </c>
      <c r="D50" s="102">
        <v>0.0251</v>
      </c>
      <c r="E50" s="102">
        <v>0.0473</v>
      </c>
      <c r="F50" s="102">
        <v>0.0391</v>
      </c>
      <c r="G50" s="102">
        <v>0.0107</v>
      </c>
      <c r="H50" s="102">
        <v>0.0116</v>
      </c>
      <c r="I50" s="102">
        <v>0.0488</v>
      </c>
      <c r="J50" s="102">
        <v>0.0481</v>
      </c>
      <c r="K50" s="102">
        <v>0.018</v>
      </c>
      <c r="L50" s="102">
        <v>0.0053</v>
      </c>
      <c r="M50" s="102">
        <v>0.0319</v>
      </c>
      <c r="N50" s="87"/>
    </row>
    <row r="51">
      <c r="A51" s="102" t="s">
        <v>1924</v>
      </c>
      <c r="B51" s="102">
        <v>0.0677</v>
      </c>
      <c r="C51" s="102">
        <v>0.0695</v>
      </c>
      <c r="D51" s="102">
        <v>0.0026</v>
      </c>
      <c r="E51" s="102">
        <v>0.0056</v>
      </c>
      <c r="F51" s="102">
        <v>0.0318</v>
      </c>
      <c r="G51" s="102">
        <v>0.0157</v>
      </c>
      <c r="H51" s="102">
        <v>0.0387</v>
      </c>
      <c r="I51" s="102">
        <v>0.0839</v>
      </c>
      <c r="J51" s="102">
        <v>0.023</v>
      </c>
      <c r="K51" s="102">
        <v>0.0114</v>
      </c>
      <c r="L51" s="102">
        <v>0.0187</v>
      </c>
      <c r="M51" s="102">
        <v>0.0265</v>
      </c>
      <c r="N51" s="87"/>
    </row>
    <row r="52">
      <c r="A52" s="102" t="s">
        <v>1925</v>
      </c>
      <c r="B52" s="102">
        <v>0.0787</v>
      </c>
      <c r="C52" s="102">
        <v>0.0849</v>
      </c>
      <c r="D52" s="102">
        <v>0.009</v>
      </c>
      <c r="E52" s="102">
        <v>0.0185</v>
      </c>
      <c r="F52" s="102">
        <v>0.0385</v>
      </c>
      <c r="G52" s="102">
        <v>0.0164</v>
      </c>
      <c r="H52" s="102">
        <v>0.0381</v>
      </c>
      <c r="I52" s="102">
        <v>0.0905</v>
      </c>
      <c r="J52" s="102">
        <v>0.0309</v>
      </c>
      <c r="K52" s="102">
        <v>0.0149</v>
      </c>
      <c r="L52" s="102">
        <v>0.0146</v>
      </c>
      <c r="M52" s="102">
        <v>0.0296</v>
      </c>
      <c r="N52" s="87"/>
    </row>
    <row r="53">
      <c r="A53" s="102" t="s">
        <v>166</v>
      </c>
      <c r="B53" s="102">
        <v>0.0581</v>
      </c>
      <c r="C53" s="102">
        <v>0.0726</v>
      </c>
      <c r="D53" s="102">
        <v>0.0227</v>
      </c>
      <c r="E53" s="102">
        <v>0.0437</v>
      </c>
      <c r="F53" s="102">
        <v>0.0388</v>
      </c>
      <c r="G53" s="102">
        <v>0.0103</v>
      </c>
      <c r="H53" s="102">
        <v>0.0106</v>
      </c>
      <c r="I53" s="102">
        <v>0.0462</v>
      </c>
      <c r="J53" s="102">
        <v>0.0691</v>
      </c>
      <c r="K53" s="102">
        <v>0.019</v>
      </c>
      <c r="L53" s="102">
        <v>0.0045</v>
      </c>
      <c r="M53" s="102">
        <v>0.0363</v>
      </c>
      <c r="N53" s="87"/>
    </row>
    <row r="54">
      <c r="A54" s="102" t="s">
        <v>324</v>
      </c>
      <c r="B54" s="102">
        <v>0.0722</v>
      </c>
      <c r="C54" s="102">
        <v>0.0755</v>
      </c>
      <c r="D54" s="102">
        <v>0.005</v>
      </c>
      <c r="E54" s="102">
        <v>0.0105</v>
      </c>
      <c r="F54" s="102">
        <v>0.0345</v>
      </c>
      <c r="G54" s="102">
        <v>0.016</v>
      </c>
      <c r="H54" s="102">
        <v>0.0387</v>
      </c>
      <c r="I54" s="102">
        <v>0.0869</v>
      </c>
      <c r="J54" s="102">
        <v>0.0261</v>
      </c>
      <c r="K54" s="102">
        <v>0.0128</v>
      </c>
      <c r="L54" s="102">
        <v>0.0173</v>
      </c>
      <c r="M54" s="102">
        <v>0.0277</v>
      </c>
      <c r="N54" s="87"/>
    </row>
    <row r="55">
      <c r="A55" s="102" t="s">
        <v>1926</v>
      </c>
      <c r="B55" s="102">
        <v>0.0793</v>
      </c>
      <c r="C55" s="102">
        <v>0.0852</v>
      </c>
      <c r="D55" s="102">
        <v>0.0091</v>
      </c>
      <c r="E55" s="102">
        <v>0.0186</v>
      </c>
      <c r="F55" s="102">
        <v>0.0388</v>
      </c>
      <c r="G55" s="102">
        <v>0.0165</v>
      </c>
      <c r="H55" s="102">
        <v>0.0383</v>
      </c>
      <c r="I55" s="102">
        <v>0.0912</v>
      </c>
      <c r="J55" s="102">
        <v>0.0311</v>
      </c>
      <c r="K55" s="102">
        <v>0.015</v>
      </c>
      <c r="L55" s="102">
        <v>0.0147</v>
      </c>
      <c r="M55" s="102">
        <v>0.0297</v>
      </c>
      <c r="N55" s="87"/>
    </row>
    <row r="56">
      <c r="A56" s="102" t="s">
        <v>415</v>
      </c>
      <c r="B56" s="102">
        <v>0.0492</v>
      </c>
      <c r="C56" s="102">
        <v>0.0584</v>
      </c>
      <c r="D56" s="102">
        <v>0.0201</v>
      </c>
      <c r="E56" s="102">
        <v>0.0392</v>
      </c>
      <c r="F56" s="102">
        <v>0.031</v>
      </c>
      <c r="G56" s="102">
        <v>0.01</v>
      </c>
      <c r="H56" s="102">
        <v>0.0163</v>
      </c>
      <c r="I56" s="102">
        <v>0.0608</v>
      </c>
      <c r="J56" s="102">
        <v>0.0348</v>
      </c>
      <c r="K56" s="102">
        <v>0.0164</v>
      </c>
      <c r="L56" s="102">
        <v>0.0077</v>
      </c>
      <c r="M56" s="102">
        <v>0.0262</v>
      </c>
      <c r="N56" s="87"/>
    </row>
    <row r="57">
      <c r="A57" s="102" t="s">
        <v>130</v>
      </c>
      <c r="B57" s="102">
        <v>0.0714</v>
      </c>
      <c r="C57" s="102">
        <v>0.0751</v>
      </c>
      <c r="D57" s="102">
        <v>0.005</v>
      </c>
      <c r="E57" s="102">
        <v>0.0104</v>
      </c>
      <c r="F57" s="102">
        <v>0.0341</v>
      </c>
      <c r="G57" s="102">
        <v>0.0159</v>
      </c>
      <c r="H57" s="102">
        <v>0.0383</v>
      </c>
      <c r="I57" s="102">
        <v>0.0859</v>
      </c>
      <c r="J57" s="102">
        <v>0.0258</v>
      </c>
      <c r="K57" s="102">
        <v>0.0127</v>
      </c>
      <c r="L57" s="102">
        <v>0.0171</v>
      </c>
      <c r="M57" s="102">
        <v>0.0276</v>
      </c>
      <c r="N57" s="87"/>
    </row>
    <row r="58">
      <c r="A58" s="102" t="s">
        <v>132</v>
      </c>
      <c r="B58" s="102">
        <v>0.0582</v>
      </c>
      <c r="C58" s="102">
        <v>0.0738</v>
      </c>
      <c r="D58" s="102">
        <v>0.0203</v>
      </c>
      <c r="E58" s="102">
        <v>0.0402</v>
      </c>
      <c r="F58" s="102">
        <v>0.0386</v>
      </c>
      <c r="G58" s="102">
        <v>0.0098</v>
      </c>
      <c r="H58" s="102">
        <v>0.0096</v>
      </c>
      <c r="I58" s="102">
        <v>0.0436</v>
      </c>
      <c r="J58" s="102">
        <v>0.0899</v>
      </c>
      <c r="K58" s="102">
        <v>0.02</v>
      </c>
      <c r="L58" s="102">
        <v>0.0036</v>
      </c>
      <c r="M58" s="102">
        <v>0.0407</v>
      </c>
      <c r="N58" s="87"/>
    </row>
    <row r="59">
      <c r="A59" s="102" t="s">
        <v>1927</v>
      </c>
      <c r="B59" s="102">
        <v>0.0563</v>
      </c>
      <c r="C59" s="102">
        <v>0.07</v>
      </c>
      <c r="D59" s="102">
        <v>0.0244</v>
      </c>
      <c r="E59" s="102">
        <v>0.0464</v>
      </c>
      <c r="F59" s="102">
        <v>0.038</v>
      </c>
      <c r="G59" s="102">
        <v>0.0105</v>
      </c>
      <c r="H59" s="102">
        <v>0.0112</v>
      </c>
      <c r="I59" s="102">
        <v>0.0474</v>
      </c>
      <c r="J59" s="102">
        <v>0.0468</v>
      </c>
      <c r="K59" s="102">
        <v>0.0175</v>
      </c>
      <c r="L59" s="102">
        <v>0.0052</v>
      </c>
      <c r="M59" s="102">
        <v>0.0313</v>
      </c>
      <c r="N59" s="87"/>
    </row>
    <row r="60">
      <c r="A60" s="102" t="s">
        <v>396</v>
      </c>
      <c r="B60" s="102">
        <v>0.0639</v>
      </c>
      <c r="C60" s="102">
        <v>0.0717</v>
      </c>
      <c r="D60" s="102">
        <v>0.0146</v>
      </c>
      <c r="E60" s="102">
        <v>0.0289</v>
      </c>
      <c r="F60" s="102">
        <v>0.0348</v>
      </c>
      <c r="G60" s="102">
        <v>0.0132</v>
      </c>
      <c r="H60" s="102">
        <v>0.0272</v>
      </c>
      <c r="I60" s="102">
        <v>0.0757</v>
      </c>
      <c r="J60" s="102">
        <v>0.0329</v>
      </c>
      <c r="K60" s="102">
        <v>0.0156</v>
      </c>
      <c r="L60" s="102">
        <v>0.0111</v>
      </c>
      <c r="M60" s="102">
        <v>0.0279</v>
      </c>
      <c r="N60" s="87"/>
    </row>
    <row r="61">
      <c r="A61" s="102" t="s">
        <v>1928</v>
      </c>
      <c r="B61" s="102">
        <v>0.0577</v>
      </c>
      <c r="C61" s="102">
        <v>0.0713</v>
      </c>
      <c r="D61" s="102">
        <v>0.025</v>
      </c>
      <c r="E61" s="102">
        <v>0.0472</v>
      </c>
      <c r="F61" s="102">
        <v>0.0389</v>
      </c>
      <c r="G61" s="102">
        <v>0.0107</v>
      </c>
      <c r="H61" s="102">
        <v>0.0115</v>
      </c>
      <c r="I61" s="102">
        <v>0.0486</v>
      </c>
      <c r="J61" s="102">
        <v>0.0479</v>
      </c>
      <c r="K61" s="102">
        <v>0.0179</v>
      </c>
      <c r="L61" s="102">
        <v>0.0053</v>
      </c>
      <c r="M61" s="102">
        <v>0.0318</v>
      </c>
      <c r="N61" s="87"/>
    </row>
    <row r="62">
      <c r="A62" s="102" t="s">
        <v>1929</v>
      </c>
      <c r="B62" s="102">
        <v>0.058</v>
      </c>
      <c r="C62" s="102">
        <v>0.0721</v>
      </c>
      <c r="D62" s="102">
        <v>0.0237</v>
      </c>
      <c r="E62" s="102">
        <v>0.0451</v>
      </c>
      <c r="F62" s="102">
        <v>0.0389</v>
      </c>
      <c r="G62" s="102">
        <v>0.0104</v>
      </c>
      <c r="H62" s="102">
        <v>0.011</v>
      </c>
      <c r="I62" s="102">
        <v>0.0472</v>
      </c>
      <c r="J62" s="102">
        <v>0.0607</v>
      </c>
      <c r="K62" s="102">
        <v>0.0186</v>
      </c>
      <c r="L62" s="102">
        <v>0.0048</v>
      </c>
      <c r="M62" s="102">
        <v>0.0345</v>
      </c>
      <c r="N62" s="87"/>
    </row>
    <row r="63">
      <c r="A63" s="102" t="s">
        <v>446</v>
      </c>
      <c r="B63" s="102">
        <v>0.0495</v>
      </c>
      <c r="C63" s="102">
        <v>0.0586</v>
      </c>
      <c r="D63" s="102">
        <v>0.0202</v>
      </c>
      <c r="E63" s="102">
        <v>0.0393</v>
      </c>
      <c r="F63" s="102">
        <v>0.0312</v>
      </c>
      <c r="G63" s="102">
        <v>0.01</v>
      </c>
      <c r="H63" s="102">
        <v>0.0164</v>
      </c>
      <c r="I63" s="102">
        <v>0.0612</v>
      </c>
      <c r="J63" s="102">
        <v>0.035</v>
      </c>
      <c r="K63" s="102">
        <v>0.0165</v>
      </c>
      <c r="L63" s="102">
        <v>0.0077</v>
      </c>
      <c r="M63" s="102">
        <v>0.0263</v>
      </c>
      <c r="N63" s="87"/>
    </row>
    <row r="64">
      <c r="A64" s="102" t="s">
        <v>1930</v>
      </c>
      <c r="B64" s="102">
        <v>0.0574</v>
      </c>
      <c r="C64" s="102">
        <v>0.0711</v>
      </c>
      <c r="D64" s="102">
        <v>0.0249</v>
      </c>
      <c r="E64" s="102">
        <v>0.0471</v>
      </c>
      <c r="F64" s="102">
        <v>0.0388</v>
      </c>
      <c r="G64" s="102">
        <v>0.0107</v>
      </c>
      <c r="H64" s="102">
        <v>0.0115</v>
      </c>
      <c r="I64" s="102">
        <v>0.0484</v>
      </c>
      <c r="J64" s="102">
        <v>0.0477</v>
      </c>
      <c r="K64" s="102">
        <v>0.0178</v>
      </c>
      <c r="L64" s="102">
        <v>0.0053</v>
      </c>
      <c r="M64" s="102">
        <v>0.0317</v>
      </c>
      <c r="N64" s="87"/>
    </row>
    <row r="65">
      <c r="A65" s="102" t="s">
        <v>506</v>
      </c>
      <c r="B65" s="102">
        <v>0.0582</v>
      </c>
      <c r="C65" s="102">
        <v>0.0727</v>
      </c>
      <c r="D65" s="102">
        <v>0.0228</v>
      </c>
      <c r="E65" s="102">
        <v>0.0438</v>
      </c>
      <c r="F65" s="102">
        <v>0.039</v>
      </c>
      <c r="G65" s="102">
        <v>0.0103</v>
      </c>
      <c r="H65" s="102">
        <v>0.0106</v>
      </c>
      <c r="I65" s="102">
        <v>0.0463</v>
      </c>
      <c r="J65" s="102">
        <v>0.0693</v>
      </c>
      <c r="K65" s="102">
        <v>0.019</v>
      </c>
      <c r="L65" s="102">
        <v>0.0045</v>
      </c>
      <c r="M65" s="102">
        <v>0.0364</v>
      </c>
      <c r="N65" s="87"/>
    </row>
    <row r="66">
      <c r="A66" s="102" t="s">
        <v>1931</v>
      </c>
      <c r="B66" s="102">
        <v>0.0578</v>
      </c>
      <c r="C66" s="102">
        <v>0.0724</v>
      </c>
      <c r="D66" s="102">
        <v>0.0226</v>
      </c>
      <c r="E66" s="102">
        <v>0.0436</v>
      </c>
      <c r="F66" s="102">
        <v>0.0386</v>
      </c>
      <c r="G66" s="102">
        <v>0.0102</v>
      </c>
      <c r="H66" s="102">
        <v>0.0105</v>
      </c>
      <c r="I66" s="102">
        <v>0.046</v>
      </c>
      <c r="J66" s="102">
        <v>0.0688</v>
      </c>
      <c r="K66" s="102">
        <v>0.0189</v>
      </c>
      <c r="L66" s="102">
        <v>0.0044</v>
      </c>
      <c r="M66" s="102">
        <v>0.0362</v>
      </c>
      <c r="N66" s="87"/>
    </row>
    <row r="67">
      <c r="A67" s="102" t="s">
        <v>1932</v>
      </c>
      <c r="B67" s="102">
        <v>0.0651</v>
      </c>
      <c r="C67" s="102">
        <v>0.0657</v>
      </c>
      <c r="D67" s="102">
        <v>0.001</v>
      </c>
      <c r="E67" s="102">
        <v>0.0024</v>
      </c>
      <c r="F67" s="102">
        <v>0.0301</v>
      </c>
      <c r="G67" s="102">
        <v>0.0155</v>
      </c>
      <c r="H67" s="102">
        <v>0.039</v>
      </c>
      <c r="I67" s="102">
        <v>0.0824</v>
      </c>
      <c r="J67" s="102">
        <v>0.021</v>
      </c>
      <c r="K67" s="102">
        <v>0.0106</v>
      </c>
      <c r="L67" s="102">
        <v>0.0198</v>
      </c>
      <c r="M67" s="102">
        <v>0.0258</v>
      </c>
      <c r="N67" s="87"/>
    </row>
    <row r="68">
      <c r="A68" s="102" t="s">
        <v>1933</v>
      </c>
      <c r="B68" s="102">
        <v>0.0534</v>
      </c>
      <c r="C68" s="102">
        <v>0.0649</v>
      </c>
      <c r="D68" s="102">
        <v>0.0226</v>
      </c>
      <c r="E68" s="102">
        <v>0.0432</v>
      </c>
      <c r="F68" s="102">
        <v>0.035</v>
      </c>
      <c r="G68" s="102">
        <v>0.0103</v>
      </c>
      <c r="H68" s="102">
        <v>0.0139</v>
      </c>
      <c r="I68" s="102">
        <v>0.0548</v>
      </c>
      <c r="J68" s="102">
        <v>0.0414</v>
      </c>
      <c r="K68" s="102">
        <v>0.0171</v>
      </c>
      <c r="L68" s="102">
        <v>0.0065</v>
      </c>
      <c r="M68" s="102">
        <v>0.029</v>
      </c>
      <c r="N68" s="87"/>
    </row>
    <row r="69">
      <c r="A69" s="102" t="s">
        <v>345</v>
      </c>
      <c r="B69" s="102">
        <v>0.0515</v>
      </c>
      <c r="C69" s="102">
        <v>0.0614</v>
      </c>
      <c r="D69" s="102">
        <v>0.0214</v>
      </c>
      <c r="E69" s="102">
        <v>0.0411</v>
      </c>
      <c r="F69" s="102">
        <v>0.033</v>
      </c>
      <c r="G69" s="102">
        <v>0.0102</v>
      </c>
      <c r="H69" s="102">
        <v>0.0156</v>
      </c>
      <c r="I69" s="102">
        <v>0.0591</v>
      </c>
      <c r="J69" s="102">
        <v>0.0379</v>
      </c>
      <c r="K69" s="102">
        <v>0.0169</v>
      </c>
      <c r="L69" s="102">
        <v>0.0073</v>
      </c>
      <c r="M69" s="102">
        <v>0.0275</v>
      </c>
      <c r="N69" s="87"/>
    </row>
    <row r="70">
      <c r="A70" s="102" t="s">
        <v>1934</v>
      </c>
      <c r="B70" s="102">
        <v>0.0496</v>
      </c>
      <c r="C70" s="102">
        <v>0.0587</v>
      </c>
      <c r="D70" s="102">
        <v>0.0203</v>
      </c>
      <c r="E70" s="102">
        <v>0.0394</v>
      </c>
      <c r="F70" s="102">
        <v>0.0313</v>
      </c>
      <c r="G70" s="102">
        <v>0.01</v>
      </c>
      <c r="H70" s="102">
        <v>0.0165</v>
      </c>
      <c r="I70" s="102">
        <v>0.0614</v>
      </c>
      <c r="J70" s="102">
        <v>0.0352</v>
      </c>
      <c r="K70" s="102">
        <v>0.0165</v>
      </c>
      <c r="L70" s="102">
        <v>0.0078</v>
      </c>
      <c r="M70" s="102">
        <v>0.0263</v>
      </c>
      <c r="N70" s="87"/>
    </row>
    <row r="71">
      <c r="A71" s="102" t="s">
        <v>1935</v>
      </c>
      <c r="B71" s="102">
        <v>0.0572</v>
      </c>
      <c r="C71" s="102">
        <v>0.071</v>
      </c>
      <c r="D71" s="102">
        <v>0.0248</v>
      </c>
      <c r="E71" s="102">
        <v>0.047</v>
      </c>
      <c r="F71" s="102">
        <v>0.0386</v>
      </c>
      <c r="G71" s="102">
        <v>0.0107</v>
      </c>
      <c r="H71" s="102">
        <v>0.0114</v>
      </c>
      <c r="I71" s="102">
        <v>0.0482</v>
      </c>
      <c r="J71" s="102">
        <v>0.0475</v>
      </c>
      <c r="K71" s="102">
        <v>0.0178</v>
      </c>
      <c r="L71" s="102">
        <v>0.0053</v>
      </c>
      <c r="M71" s="102">
        <v>0.0317</v>
      </c>
      <c r="N71" s="87"/>
    </row>
    <row r="72">
      <c r="A72" s="102" t="s">
        <v>1936</v>
      </c>
      <c r="B72" s="102">
        <v>0.0577</v>
      </c>
      <c r="C72" s="102">
        <v>0.0724</v>
      </c>
      <c r="D72" s="102">
        <v>0.0226</v>
      </c>
      <c r="E72" s="102">
        <v>0.0436</v>
      </c>
      <c r="F72" s="102">
        <v>0.0386</v>
      </c>
      <c r="G72" s="102">
        <v>0.0102</v>
      </c>
      <c r="H72" s="102">
        <v>0.0105</v>
      </c>
      <c r="I72" s="102">
        <v>0.0459</v>
      </c>
      <c r="J72" s="102">
        <v>0.0687</v>
      </c>
      <c r="K72" s="102">
        <v>0.0189</v>
      </c>
      <c r="L72" s="102">
        <v>0.0044</v>
      </c>
      <c r="M72" s="102">
        <v>0.0362</v>
      </c>
      <c r="N72" s="87"/>
    </row>
    <row r="73">
      <c r="A73" s="102" t="s">
        <v>1937</v>
      </c>
      <c r="B73" s="102">
        <v>0.0577</v>
      </c>
      <c r="C73" s="102">
        <v>0.0715</v>
      </c>
      <c r="D73" s="102">
        <v>0.0245</v>
      </c>
      <c r="E73" s="102">
        <v>0.0465</v>
      </c>
      <c r="F73" s="102">
        <v>0.0389</v>
      </c>
      <c r="G73" s="102">
        <v>0.0106</v>
      </c>
      <c r="H73" s="102">
        <v>0.0113</v>
      </c>
      <c r="I73" s="102">
        <v>0.0481</v>
      </c>
      <c r="J73" s="102">
        <v>0.0521</v>
      </c>
      <c r="K73" s="102">
        <v>0.0181</v>
      </c>
      <c r="L73" s="102">
        <v>0.0051</v>
      </c>
      <c r="M73" s="102">
        <v>0.0327</v>
      </c>
      <c r="N73" s="87"/>
    </row>
    <row r="74">
      <c r="A74" s="102" t="s">
        <v>1938</v>
      </c>
      <c r="B74" s="102">
        <v>0.0529</v>
      </c>
      <c r="C74" s="102">
        <v>0.0645</v>
      </c>
      <c r="D74" s="102">
        <v>0.0223</v>
      </c>
      <c r="E74" s="102">
        <v>0.043</v>
      </c>
      <c r="F74" s="102">
        <v>0.0346</v>
      </c>
      <c r="G74" s="102">
        <v>0.0103</v>
      </c>
      <c r="H74" s="102">
        <v>0.0138</v>
      </c>
      <c r="I74" s="102">
        <v>0.0542</v>
      </c>
      <c r="J74" s="102">
        <v>0.0409</v>
      </c>
      <c r="K74" s="102">
        <v>0.017</v>
      </c>
      <c r="L74" s="102">
        <v>0.0064</v>
      </c>
      <c r="M74" s="102">
        <v>0.0288</v>
      </c>
      <c r="N74" s="87"/>
    </row>
    <row r="75">
      <c r="A75" s="102" t="s">
        <v>1939</v>
      </c>
      <c r="B75" s="102">
        <v>0.0579</v>
      </c>
      <c r="C75" s="102">
        <v>0.0725</v>
      </c>
      <c r="D75" s="102">
        <v>0.0227</v>
      </c>
      <c r="E75" s="102">
        <v>0.0437</v>
      </c>
      <c r="F75" s="102">
        <v>0.0387</v>
      </c>
      <c r="G75" s="102">
        <v>0.0102</v>
      </c>
      <c r="H75" s="102">
        <v>0.0106</v>
      </c>
      <c r="I75" s="102">
        <v>0.0461</v>
      </c>
      <c r="J75" s="102">
        <v>0.0689</v>
      </c>
      <c r="K75" s="102">
        <v>0.0189</v>
      </c>
      <c r="L75" s="102">
        <v>0.0045</v>
      </c>
      <c r="M75" s="102">
        <v>0.0363</v>
      </c>
      <c r="N75" s="87"/>
    </row>
    <row r="76">
      <c r="A76" s="102" t="s">
        <v>276</v>
      </c>
      <c r="B76" s="102">
        <v>0.0657</v>
      </c>
      <c r="C76" s="102">
        <v>0.066</v>
      </c>
      <c r="D76" s="102">
        <v>0.001</v>
      </c>
      <c r="E76" s="102">
        <v>0.0024</v>
      </c>
      <c r="F76" s="102">
        <v>0.0305</v>
      </c>
      <c r="G76" s="102">
        <v>0.0156</v>
      </c>
      <c r="H76" s="102">
        <v>0.0393</v>
      </c>
      <c r="I76" s="102">
        <v>0.0833</v>
      </c>
      <c r="J76" s="102">
        <v>0.0212</v>
      </c>
      <c r="K76" s="102">
        <v>0.0107</v>
      </c>
      <c r="L76" s="102">
        <v>0.02</v>
      </c>
      <c r="M76" s="102">
        <v>0.0259</v>
      </c>
      <c r="N76" s="87"/>
    </row>
    <row r="77">
      <c r="A77" s="102" t="s">
        <v>432</v>
      </c>
      <c r="B77" s="102">
        <v>0.0658</v>
      </c>
      <c r="C77" s="102">
        <v>0.0661</v>
      </c>
      <c r="D77" s="102">
        <v>0.001</v>
      </c>
      <c r="E77" s="102">
        <v>0.0024</v>
      </c>
      <c r="F77" s="102">
        <v>0.0305</v>
      </c>
      <c r="G77" s="102">
        <v>0.0156</v>
      </c>
      <c r="H77" s="102">
        <v>0.0394</v>
      </c>
      <c r="I77" s="102">
        <v>0.0834</v>
      </c>
      <c r="J77" s="102">
        <v>0.0213</v>
      </c>
      <c r="K77" s="102">
        <v>0.0107</v>
      </c>
      <c r="L77" s="102">
        <v>0.02</v>
      </c>
      <c r="M77" s="102">
        <v>0.0259</v>
      </c>
      <c r="N77" s="87"/>
    </row>
    <row r="78">
      <c r="A78" s="102" t="s">
        <v>507</v>
      </c>
      <c r="B78" s="102">
        <v>0.0568</v>
      </c>
      <c r="C78" s="102">
        <v>0.0707</v>
      </c>
      <c r="D78" s="102">
        <v>0.0246</v>
      </c>
      <c r="E78" s="102">
        <v>0.0468</v>
      </c>
      <c r="F78" s="102">
        <v>0.0383</v>
      </c>
      <c r="G78" s="102">
        <v>0.0106</v>
      </c>
      <c r="H78" s="102">
        <v>0.0113</v>
      </c>
      <c r="I78" s="102">
        <v>0.0478</v>
      </c>
      <c r="J78" s="102">
        <v>0.0471</v>
      </c>
      <c r="K78" s="102">
        <v>0.0176</v>
      </c>
      <c r="L78" s="102">
        <v>0.0052</v>
      </c>
      <c r="M78" s="102">
        <v>0.0316</v>
      </c>
      <c r="N78" s="87"/>
    </row>
    <row r="79">
      <c r="A79" s="102" t="s">
        <v>1940</v>
      </c>
      <c r="B79" s="102">
        <v>0.0567</v>
      </c>
      <c r="C79" s="102">
        <v>0.0707</v>
      </c>
      <c r="D79" s="102">
        <v>0.0246</v>
      </c>
      <c r="E79" s="102">
        <v>0.0468</v>
      </c>
      <c r="F79" s="102">
        <v>0.0383</v>
      </c>
      <c r="G79" s="102">
        <v>0.0106</v>
      </c>
      <c r="H79" s="102">
        <v>0.0113</v>
      </c>
      <c r="I79" s="102">
        <v>0.0478</v>
      </c>
      <c r="J79" s="102">
        <v>0.0471</v>
      </c>
      <c r="K79" s="102">
        <v>0.0176</v>
      </c>
      <c r="L79" s="102">
        <v>0.0052</v>
      </c>
      <c r="M79" s="102">
        <v>0.0315</v>
      </c>
      <c r="N79" s="87"/>
    </row>
    <row r="80">
      <c r="A80" s="102" t="s">
        <v>1941</v>
      </c>
      <c r="B80" s="102">
        <v>0.0579</v>
      </c>
      <c r="C80" s="102">
        <v>0.0714</v>
      </c>
      <c r="D80" s="102">
        <v>0.0251</v>
      </c>
      <c r="E80" s="102">
        <v>0.0473</v>
      </c>
      <c r="F80" s="102">
        <v>0.0391</v>
      </c>
      <c r="G80" s="102">
        <v>0.0107</v>
      </c>
      <c r="H80" s="102">
        <v>0.0116</v>
      </c>
      <c r="I80" s="102">
        <v>0.0488</v>
      </c>
      <c r="J80" s="102">
        <v>0.0481</v>
      </c>
      <c r="K80" s="102">
        <v>0.018</v>
      </c>
      <c r="L80" s="102">
        <v>0.0053</v>
      </c>
      <c r="M80" s="102">
        <v>0.0319</v>
      </c>
      <c r="N80" s="87"/>
    </row>
    <row r="81">
      <c r="A81" s="102" t="s">
        <v>1647</v>
      </c>
      <c r="B81" s="102">
        <v>0.0641</v>
      </c>
      <c r="C81" s="102">
        <v>0.0718</v>
      </c>
      <c r="D81" s="102">
        <v>0.0146</v>
      </c>
      <c r="E81" s="102">
        <v>0.0289</v>
      </c>
      <c r="F81" s="102">
        <v>0.0348</v>
      </c>
      <c r="G81" s="102">
        <v>0.0132</v>
      </c>
      <c r="H81" s="102">
        <v>0.0272</v>
      </c>
      <c r="I81" s="102">
        <v>0.0758</v>
      </c>
      <c r="J81" s="102">
        <v>0.033</v>
      </c>
      <c r="K81" s="102">
        <v>0.0157</v>
      </c>
      <c r="L81" s="102">
        <v>0.0112</v>
      </c>
      <c r="M81" s="102">
        <v>0.0279</v>
      </c>
      <c r="N81" s="87"/>
    </row>
    <row r="82">
      <c r="A82" s="102" t="s">
        <v>509</v>
      </c>
      <c r="B82" s="102">
        <v>0.0795</v>
      </c>
      <c r="C82" s="102">
        <v>0.0854</v>
      </c>
      <c r="D82" s="102">
        <v>0.0091</v>
      </c>
      <c r="E82" s="102">
        <v>0.0186</v>
      </c>
      <c r="F82" s="102">
        <v>0.0389</v>
      </c>
      <c r="G82" s="102">
        <v>0.0165</v>
      </c>
      <c r="H82" s="102">
        <v>0.0384</v>
      </c>
      <c r="I82" s="102">
        <v>0.0914</v>
      </c>
      <c r="J82" s="102">
        <v>0.0312</v>
      </c>
      <c r="K82" s="102">
        <v>0.015</v>
      </c>
      <c r="L82" s="102">
        <v>0.0147</v>
      </c>
      <c r="M82" s="102">
        <v>0.0297</v>
      </c>
      <c r="N82" s="87"/>
    </row>
    <row r="83">
      <c r="A83" s="102" t="s">
        <v>293</v>
      </c>
      <c r="B83" s="102">
        <v>0.0494</v>
      </c>
      <c r="C83" s="102">
        <v>0.0586</v>
      </c>
      <c r="D83" s="102">
        <v>0.0202</v>
      </c>
      <c r="E83" s="102">
        <v>0.0393</v>
      </c>
      <c r="F83" s="102">
        <v>0.0312</v>
      </c>
      <c r="G83" s="102">
        <v>0.01</v>
      </c>
      <c r="H83" s="102">
        <v>0.0164</v>
      </c>
      <c r="I83" s="102">
        <v>0.0612</v>
      </c>
      <c r="J83" s="102">
        <v>0.035</v>
      </c>
      <c r="K83" s="102">
        <v>0.0165</v>
      </c>
      <c r="L83" s="102">
        <v>0.0077</v>
      </c>
      <c r="M83" s="102">
        <v>0.0263</v>
      </c>
      <c r="N83" s="87"/>
    </row>
    <row r="84">
      <c r="A84" s="102" t="s">
        <v>604</v>
      </c>
      <c r="B84" s="102">
        <v>0.0495</v>
      </c>
      <c r="C84" s="102">
        <v>0.0586</v>
      </c>
      <c r="D84" s="102">
        <v>0.0202</v>
      </c>
      <c r="E84" s="102">
        <v>0.0394</v>
      </c>
      <c r="F84" s="102">
        <v>0.0312</v>
      </c>
      <c r="G84" s="102">
        <v>0.01</v>
      </c>
      <c r="H84" s="102">
        <v>0.0164</v>
      </c>
      <c r="I84" s="102">
        <v>0.0612</v>
      </c>
      <c r="J84" s="102">
        <v>0.0351</v>
      </c>
      <c r="K84" s="102">
        <v>0.0165</v>
      </c>
      <c r="L84" s="102">
        <v>0.0078</v>
      </c>
      <c r="M84" s="102">
        <v>0.0263</v>
      </c>
      <c r="N84" s="87"/>
    </row>
    <row r="85">
      <c r="A85" s="102" t="s">
        <v>131</v>
      </c>
      <c r="B85" s="102">
        <v>0.0572</v>
      </c>
      <c r="C85" s="102">
        <v>0.0714</v>
      </c>
      <c r="D85" s="102">
        <v>0.0238</v>
      </c>
      <c r="E85" s="102">
        <v>0.0455</v>
      </c>
      <c r="F85" s="102">
        <v>0.0385</v>
      </c>
      <c r="G85" s="102">
        <v>0.0105</v>
      </c>
      <c r="H85" s="102">
        <v>0.011</v>
      </c>
      <c r="I85" s="102">
        <v>0.0471</v>
      </c>
      <c r="J85" s="102">
        <v>0.0558</v>
      </c>
      <c r="K85" s="102">
        <v>0.0181</v>
      </c>
      <c r="L85" s="102">
        <v>0.0049</v>
      </c>
      <c r="M85" s="102">
        <v>0.0334</v>
      </c>
      <c r="N85" s="87"/>
    </row>
    <row r="86">
      <c r="A86" s="102"/>
      <c r="B86" s="102"/>
      <c r="C86" s="102"/>
      <c r="D86" s="102"/>
      <c r="E86" s="102"/>
      <c r="F86" s="102"/>
      <c r="G86" s="102"/>
      <c r="H86" s="102"/>
      <c r="I86" s="102"/>
      <c r="J86" s="102"/>
      <c r="K86" s="102"/>
      <c r="L86" s="102"/>
      <c r="M86" s="102"/>
      <c r="N86" s="87"/>
    </row>
    <row r="87">
      <c r="A87" s="102"/>
      <c r="B87" s="102"/>
      <c r="C87" s="102"/>
      <c r="D87" s="102"/>
      <c r="E87" s="102"/>
      <c r="F87" s="102"/>
      <c r="G87" s="102"/>
      <c r="H87" s="102"/>
      <c r="I87" s="102"/>
      <c r="J87" s="102"/>
      <c r="K87" s="102"/>
      <c r="L87" s="102"/>
      <c r="M87" s="102"/>
      <c r="N87" s="87"/>
    </row>
    <row r="88">
      <c r="A88" s="102"/>
      <c r="B88" s="102"/>
      <c r="C88" s="102"/>
      <c r="D88" s="102"/>
      <c r="E88" s="102"/>
      <c r="F88" s="102"/>
      <c r="G88" s="102"/>
      <c r="H88" s="102"/>
      <c r="I88" s="102"/>
      <c r="J88" s="102"/>
      <c r="K88" s="102"/>
      <c r="L88" s="102"/>
      <c r="M88" s="102"/>
      <c r="N88" s="87"/>
    </row>
    <row r="89">
      <c r="A89" s="102"/>
      <c r="B89" s="102"/>
      <c r="C89" s="102"/>
      <c r="D89" s="102"/>
      <c r="E89" s="102"/>
      <c r="F89" s="102"/>
      <c r="G89" s="102"/>
      <c r="H89" s="102"/>
      <c r="I89" s="102"/>
      <c r="J89" s="102"/>
      <c r="K89" s="102"/>
      <c r="L89" s="102"/>
      <c r="M89" s="102"/>
      <c r="N89" s="87"/>
    </row>
    <row r="90">
      <c r="A90" s="102"/>
      <c r="B90" s="102"/>
      <c r="C90" s="102"/>
      <c r="D90" s="102"/>
      <c r="E90" s="102"/>
      <c r="F90" s="102"/>
      <c r="G90" s="102"/>
      <c r="H90" s="102"/>
      <c r="I90" s="102"/>
      <c r="J90" s="102"/>
      <c r="K90" s="102"/>
      <c r="L90" s="102"/>
      <c r="M90" s="102"/>
      <c r="N90" s="87"/>
    </row>
    <row r="91">
      <c r="A91" s="102"/>
      <c r="B91" s="102"/>
      <c r="C91" s="102"/>
      <c r="D91" s="102"/>
      <c r="E91" s="102"/>
      <c r="F91" s="102"/>
      <c r="G91" s="102"/>
      <c r="H91" s="102"/>
      <c r="I91" s="102"/>
      <c r="J91" s="102"/>
      <c r="K91" s="102"/>
      <c r="L91" s="102"/>
      <c r="M91" s="102"/>
      <c r="N91" s="87"/>
    </row>
    <row r="92">
      <c r="A92" s="102"/>
      <c r="B92" s="102"/>
      <c r="C92" s="102"/>
      <c r="D92" s="102"/>
      <c r="E92" s="102"/>
      <c r="F92" s="102"/>
      <c r="G92" s="102"/>
      <c r="H92" s="102"/>
      <c r="I92" s="102"/>
      <c r="J92" s="102"/>
      <c r="K92" s="102"/>
      <c r="L92" s="102"/>
      <c r="M92" s="102"/>
      <c r="N92" s="87"/>
    </row>
    <row r="93">
      <c r="A93" s="102"/>
      <c r="B93" s="102"/>
      <c r="C93" s="102"/>
      <c r="D93" s="102"/>
      <c r="E93" s="102"/>
      <c r="F93" s="102"/>
      <c r="G93" s="102"/>
      <c r="H93" s="102"/>
      <c r="I93" s="102"/>
      <c r="J93" s="102"/>
      <c r="K93" s="102"/>
      <c r="L93" s="102"/>
      <c r="M93" s="102"/>
      <c r="N93" s="87"/>
    </row>
    <row r="94">
      <c r="A94" s="102"/>
      <c r="B94" s="102"/>
      <c r="C94" s="102"/>
      <c r="D94" s="102"/>
      <c r="E94" s="102"/>
      <c r="F94" s="102"/>
      <c r="G94" s="102"/>
      <c r="H94" s="102"/>
      <c r="I94" s="102"/>
      <c r="J94" s="102"/>
      <c r="K94" s="102"/>
      <c r="L94" s="102"/>
      <c r="M94" s="102"/>
      <c r="N94" s="87"/>
    </row>
    <row r="95">
      <c r="A95" s="102"/>
      <c r="B95" s="102"/>
      <c r="C95" s="102"/>
      <c r="D95" s="102"/>
      <c r="E95" s="102"/>
      <c r="F95" s="102"/>
      <c r="G95" s="102"/>
      <c r="H95" s="102"/>
      <c r="I95" s="102"/>
      <c r="J95" s="102"/>
      <c r="K95" s="102"/>
      <c r="L95" s="102"/>
      <c r="M95" s="102"/>
      <c r="N95" s="87"/>
    </row>
    <row r="96">
      <c r="A96" s="102"/>
      <c r="B96" s="102"/>
      <c r="C96" s="102"/>
      <c r="D96" s="102"/>
      <c r="E96" s="102"/>
      <c r="F96" s="102"/>
      <c r="G96" s="102"/>
      <c r="H96" s="102"/>
      <c r="I96" s="102"/>
      <c r="J96" s="102"/>
      <c r="K96" s="102"/>
      <c r="L96" s="102"/>
      <c r="M96" s="102"/>
      <c r="N96" s="87"/>
    </row>
    <row r="97">
      <c r="A97" s="102"/>
      <c r="B97" s="102"/>
      <c r="C97" s="102"/>
      <c r="D97" s="102"/>
      <c r="E97" s="102"/>
      <c r="F97" s="102"/>
      <c r="G97" s="102"/>
      <c r="H97" s="102"/>
      <c r="I97" s="102"/>
      <c r="J97" s="102"/>
      <c r="K97" s="102"/>
      <c r="L97" s="102"/>
      <c r="M97" s="102"/>
      <c r="N97" s="87"/>
    </row>
    <row r="98">
      <c r="A98" s="102"/>
      <c r="B98" s="102"/>
      <c r="C98" s="102"/>
      <c r="D98" s="102"/>
      <c r="E98" s="102"/>
      <c r="F98" s="102"/>
      <c r="G98" s="102"/>
      <c r="H98" s="102"/>
      <c r="I98" s="102"/>
      <c r="J98" s="102"/>
      <c r="K98" s="102"/>
      <c r="L98" s="102"/>
      <c r="M98" s="102"/>
      <c r="N98" s="87"/>
    </row>
    <row r="99">
      <c r="A99" s="102"/>
      <c r="B99" s="102"/>
      <c r="C99" s="102"/>
      <c r="D99" s="102"/>
      <c r="E99" s="102"/>
      <c r="F99" s="102"/>
      <c r="G99" s="102"/>
      <c r="H99" s="102"/>
      <c r="I99" s="102"/>
      <c r="J99" s="102"/>
      <c r="K99" s="102"/>
      <c r="L99" s="102"/>
      <c r="M99" s="102"/>
      <c r="N99" s="87"/>
    </row>
    <row r="100">
      <c r="A100" s="102"/>
      <c r="B100" s="102"/>
      <c r="C100" s="102"/>
      <c r="D100" s="102"/>
      <c r="E100" s="102"/>
      <c r="F100" s="102"/>
      <c r="G100" s="102"/>
      <c r="H100" s="102"/>
      <c r="I100" s="102"/>
      <c r="J100" s="102"/>
      <c r="K100" s="102"/>
      <c r="L100" s="102"/>
      <c r="M100" s="102"/>
      <c r="N100" s="87"/>
    </row>
    <row r="101">
      <c r="A101" s="102"/>
      <c r="B101" s="102"/>
      <c r="C101" s="102"/>
      <c r="D101" s="102"/>
      <c r="E101" s="102"/>
      <c r="F101" s="102"/>
      <c r="G101" s="102"/>
      <c r="H101" s="102"/>
      <c r="I101" s="102"/>
      <c r="J101" s="102"/>
      <c r="K101" s="102"/>
      <c r="L101" s="102"/>
      <c r="M101" s="102"/>
      <c r="N101" s="87"/>
    </row>
    <row r="102">
      <c r="A102" s="102"/>
      <c r="B102" s="102"/>
      <c r="C102" s="102"/>
      <c r="D102" s="102"/>
      <c r="E102" s="102"/>
      <c r="F102" s="102"/>
      <c r="G102" s="102"/>
      <c r="H102" s="102"/>
      <c r="I102" s="102"/>
      <c r="J102" s="102"/>
      <c r="K102" s="102"/>
      <c r="L102" s="102"/>
      <c r="M102" s="102"/>
      <c r="N102" s="87"/>
    </row>
    <row r="103">
      <c r="A103" s="102"/>
      <c r="B103" s="102"/>
      <c r="C103" s="102"/>
      <c r="D103" s="102"/>
      <c r="E103" s="102"/>
      <c r="F103" s="102"/>
      <c r="G103" s="102"/>
      <c r="H103" s="102"/>
      <c r="I103" s="102"/>
      <c r="J103" s="102"/>
      <c r="K103" s="102"/>
      <c r="L103" s="102"/>
      <c r="M103" s="102"/>
      <c r="N103" s="87"/>
    </row>
    <row r="104">
      <c r="A104" s="102"/>
      <c r="B104" s="102"/>
      <c r="C104" s="102"/>
      <c r="D104" s="102"/>
      <c r="E104" s="102"/>
      <c r="F104" s="102"/>
      <c r="G104" s="102"/>
      <c r="H104" s="102"/>
      <c r="I104" s="102"/>
      <c r="J104" s="102"/>
      <c r="K104" s="102"/>
      <c r="L104" s="102"/>
      <c r="M104" s="102"/>
      <c r="N104" s="87"/>
    </row>
    <row r="105">
      <c r="A105" s="102"/>
      <c r="B105" s="102"/>
      <c r="C105" s="102"/>
      <c r="D105" s="102"/>
      <c r="E105" s="102"/>
      <c r="F105" s="102"/>
      <c r="G105" s="102"/>
      <c r="H105" s="102"/>
      <c r="I105" s="102"/>
      <c r="J105" s="102"/>
      <c r="K105" s="102"/>
      <c r="L105" s="102"/>
      <c r="M105" s="102"/>
      <c r="N105" s="87"/>
    </row>
    <row r="106">
      <c r="A106" s="102"/>
      <c r="B106" s="102"/>
      <c r="C106" s="102"/>
      <c r="D106" s="102"/>
      <c r="E106" s="102"/>
      <c r="F106" s="102"/>
      <c r="G106" s="102"/>
      <c r="H106" s="102"/>
      <c r="I106" s="102"/>
      <c r="J106" s="102"/>
      <c r="K106" s="102"/>
      <c r="L106" s="102"/>
      <c r="M106" s="102"/>
      <c r="N106" s="87"/>
    </row>
    <row r="107">
      <c r="A107" s="102"/>
      <c r="B107" s="102"/>
      <c r="C107" s="102"/>
      <c r="D107" s="102"/>
      <c r="E107" s="102"/>
      <c r="F107" s="102"/>
      <c r="G107" s="102"/>
      <c r="H107" s="102"/>
      <c r="I107" s="102"/>
      <c r="J107" s="102"/>
      <c r="K107" s="102"/>
      <c r="L107" s="102"/>
      <c r="M107" s="102"/>
      <c r="N107" s="87"/>
    </row>
    <row r="108">
      <c r="A108" s="102"/>
      <c r="B108" s="102"/>
      <c r="C108" s="102"/>
      <c r="D108" s="102"/>
      <c r="E108" s="102"/>
      <c r="F108" s="102"/>
      <c r="G108" s="102"/>
      <c r="H108" s="102"/>
      <c r="I108" s="102"/>
      <c r="J108" s="102"/>
      <c r="K108" s="102"/>
      <c r="L108" s="102"/>
      <c r="M108" s="102"/>
      <c r="N108" s="87"/>
    </row>
    <row r="109">
      <c r="A109" s="102"/>
      <c r="B109" s="102"/>
      <c r="C109" s="102"/>
      <c r="D109" s="102"/>
      <c r="E109" s="102"/>
      <c r="F109" s="102"/>
      <c r="G109" s="102"/>
      <c r="H109" s="102"/>
      <c r="I109" s="102"/>
      <c r="J109" s="102"/>
      <c r="K109" s="102"/>
      <c r="L109" s="102"/>
      <c r="M109" s="102"/>
      <c r="N109" s="87"/>
    </row>
    <row r="110">
      <c r="A110" s="102"/>
      <c r="B110" s="102"/>
      <c r="C110" s="102"/>
      <c r="D110" s="102"/>
      <c r="E110" s="102"/>
      <c r="F110" s="102"/>
      <c r="G110" s="102"/>
      <c r="H110" s="102"/>
      <c r="I110" s="102"/>
      <c r="J110" s="102"/>
      <c r="K110" s="102"/>
      <c r="L110" s="102"/>
      <c r="M110" s="102"/>
      <c r="N110" s="87"/>
    </row>
    <row r="111">
      <c r="A111" s="102"/>
      <c r="B111" s="102"/>
      <c r="C111" s="102"/>
      <c r="D111" s="102"/>
      <c r="E111" s="102"/>
      <c r="F111" s="102"/>
      <c r="G111" s="102"/>
      <c r="H111" s="102"/>
      <c r="I111" s="102"/>
      <c r="J111" s="102"/>
      <c r="K111" s="102"/>
      <c r="L111" s="102"/>
      <c r="M111" s="102"/>
      <c r="N111" s="87"/>
    </row>
    <row r="112">
      <c r="A112" s="102"/>
      <c r="B112" s="102"/>
      <c r="C112" s="102"/>
      <c r="D112" s="102"/>
      <c r="E112" s="102"/>
      <c r="F112" s="102"/>
      <c r="G112" s="102"/>
      <c r="H112" s="102"/>
      <c r="I112" s="102"/>
      <c r="J112" s="102"/>
      <c r="K112" s="102"/>
      <c r="L112" s="102"/>
      <c r="M112" s="102"/>
      <c r="N112" s="87"/>
    </row>
    <row r="113">
      <c r="A113" s="102"/>
      <c r="B113" s="102"/>
      <c r="C113" s="102"/>
      <c r="D113" s="102"/>
      <c r="E113" s="102"/>
      <c r="F113" s="102"/>
      <c r="G113" s="102"/>
      <c r="H113" s="102"/>
      <c r="I113" s="102"/>
      <c r="J113" s="102"/>
      <c r="K113" s="102"/>
      <c r="L113" s="102"/>
      <c r="M113" s="102"/>
      <c r="N113" s="87"/>
    </row>
    <row r="114">
      <c r="A114" s="102"/>
      <c r="B114" s="102"/>
      <c r="C114" s="102"/>
      <c r="D114" s="102"/>
      <c r="E114" s="102"/>
      <c r="F114" s="102"/>
      <c r="G114" s="102"/>
      <c r="H114" s="102"/>
      <c r="I114" s="102"/>
      <c r="J114" s="102"/>
      <c r="K114" s="102"/>
      <c r="L114" s="102"/>
      <c r="M114" s="102"/>
      <c r="N114" s="87"/>
    </row>
    <row r="115">
      <c r="A115" s="102"/>
      <c r="B115" s="102"/>
      <c r="C115" s="102"/>
      <c r="D115" s="102"/>
      <c r="E115" s="102"/>
      <c r="F115" s="102"/>
      <c r="G115" s="102"/>
      <c r="H115" s="102"/>
      <c r="I115" s="102"/>
      <c r="J115" s="102"/>
      <c r="K115" s="102"/>
      <c r="L115" s="102"/>
      <c r="M115" s="102"/>
      <c r="N115" s="87"/>
    </row>
    <row r="116">
      <c r="A116" s="102"/>
      <c r="B116" s="102"/>
      <c r="C116" s="102"/>
      <c r="D116" s="102"/>
      <c r="E116" s="102"/>
      <c r="F116" s="102"/>
      <c r="G116" s="102"/>
      <c r="H116" s="102"/>
      <c r="I116" s="102"/>
      <c r="J116" s="102"/>
      <c r="K116" s="102"/>
      <c r="L116" s="102"/>
      <c r="M116" s="102"/>
      <c r="N116" s="87"/>
    </row>
    <row r="117">
      <c r="A117" s="102"/>
      <c r="B117" s="102"/>
      <c r="C117" s="102"/>
      <c r="D117" s="102"/>
      <c r="E117" s="102"/>
      <c r="F117" s="102"/>
      <c r="G117" s="102"/>
      <c r="H117" s="102"/>
      <c r="I117" s="102"/>
      <c r="J117" s="102"/>
      <c r="K117" s="102"/>
      <c r="L117" s="102"/>
      <c r="M117" s="102"/>
      <c r="N117" s="87"/>
    </row>
    <row r="118">
      <c r="A118" s="102"/>
      <c r="B118" s="102"/>
      <c r="C118" s="102"/>
      <c r="D118" s="102"/>
      <c r="E118" s="102"/>
      <c r="F118" s="102"/>
      <c r="G118" s="102"/>
      <c r="H118" s="102"/>
      <c r="I118" s="102"/>
      <c r="J118" s="102"/>
      <c r="K118" s="102"/>
      <c r="L118" s="102"/>
      <c r="M118" s="102"/>
      <c r="N118" s="87"/>
    </row>
    <row r="119">
      <c r="A119" s="102"/>
      <c r="B119" s="102"/>
      <c r="C119" s="102"/>
      <c r="D119" s="102"/>
      <c r="E119" s="102"/>
      <c r="F119" s="102"/>
      <c r="G119" s="102"/>
      <c r="H119" s="102"/>
      <c r="I119" s="102"/>
      <c r="J119" s="102"/>
      <c r="K119" s="102"/>
      <c r="L119" s="102"/>
      <c r="M119" s="102"/>
      <c r="N119" s="87"/>
    </row>
    <row r="120">
      <c r="A120" s="102"/>
      <c r="B120" s="102"/>
      <c r="C120" s="102"/>
      <c r="D120" s="102"/>
      <c r="E120" s="102"/>
      <c r="F120" s="102"/>
      <c r="G120" s="102"/>
      <c r="H120" s="102"/>
      <c r="I120" s="102"/>
      <c r="J120" s="102"/>
      <c r="K120" s="102"/>
      <c r="L120" s="102"/>
      <c r="M120" s="102"/>
      <c r="N120" s="87"/>
    </row>
    <row r="121">
      <c r="A121" s="102"/>
      <c r="B121" s="102"/>
      <c r="C121" s="102"/>
      <c r="D121" s="102"/>
      <c r="E121" s="102"/>
      <c r="F121" s="102"/>
      <c r="G121" s="102"/>
      <c r="H121" s="102"/>
      <c r="I121" s="102"/>
      <c r="J121" s="102"/>
      <c r="K121" s="102"/>
      <c r="L121" s="102"/>
      <c r="M121" s="102"/>
      <c r="N121" s="87"/>
    </row>
    <row r="122">
      <c r="A122" s="102"/>
      <c r="B122" s="102"/>
      <c r="C122" s="102"/>
      <c r="D122" s="102"/>
      <c r="E122" s="102"/>
      <c r="F122" s="102"/>
      <c r="G122" s="102"/>
      <c r="H122" s="102"/>
      <c r="I122" s="102"/>
      <c r="J122" s="102"/>
      <c r="K122" s="102"/>
      <c r="L122" s="102"/>
      <c r="M122" s="102"/>
      <c r="N122" s="87"/>
    </row>
    <row r="123">
      <c r="A123" s="102"/>
      <c r="B123" s="102"/>
      <c r="C123" s="102"/>
      <c r="D123" s="102"/>
      <c r="E123" s="102"/>
      <c r="F123" s="102"/>
      <c r="G123" s="102"/>
      <c r="H123" s="102"/>
      <c r="I123" s="102"/>
      <c r="J123" s="102"/>
      <c r="K123" s="102"/>
      <c r="L123" s="102"/>
      <c r="M123" s="102"/>
      <c r="N123" s="87"/>
    </row>
    <row r="124">
      <c r="A124" s="102"/>
      <c r="B124" s="102"/>
      <c r="C124" s="102"/>
      <c r="D124" s="102"/>
      <c r="E124" s="102"/>
      <c r="F124" s="102"/>
      <c r="G124" s="102"/>
      <c r="H124" s="102"/>
      <c r="I124" s="102"/>
      <c r="J124" s="102"/>
      <c r="K124" s="102"/>
      <c r="L124" s="102"/>
      <c r="M124" s="102"/>
      <c r="N124" s="87"/>
    </row>
    <row r="125">
      <c r="A125" s="102"/>
      <c r="B125" s="102"/>
      <c r="C125" s="102"/>
      <c r="D125" s="102"/>
      <c r="E125" s="102"/>
      <c r="F125" s="102"/>
      <c r="G125" s="102"/>
      <c r="H125" s="102"/>
      <c r="I125" s="102"/>
      <c r="J125" s="102"/>
      <c r="K125" s="102"/>
      <c r="L125" s="102"/>
      <c r="M125" s="102"/>
      <c r="N125" s="87"/>
    </row>
    <row r="126">
      <c r="A126" s="102"/>
      <c r="B126" s="102"/>
      <c r="C126" s="102"/>
      <c r="D126" s="102"/>
      <c r="E126" s="102"/>
      <c r="F126" s="102"/>
      <c r="G126" s="102"/>
      <c r="H126" s="102"/>
      <c r="I126" s="102"/>
      <c r="J126" s="102"/>
      <c r="K126" s="102"/>
      <c r="L126" s="102"/>
      <c r="M126" s="102"/>
      <c r="N126" s="87"/>
    </row>
  </sheetData>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sheetViews>
  <sheetFormatPr customHeight="1" defaultColWidth="14.43" defaultRowHeight="15.75"/>
  <cols>
    <col customWidth="1" min="1" max="1" width="6.71"/>
    <col customWidth="1" min="2" max="2" width="8.0"/>
    <col customWidth="1" min="3" max="3" width="9.86"/>
    <col customWidth="1" min="4" max="4" width="8.0"/>
    <col customWidth="1" min="5" max="5" width="9.86"/>
    <col customWidth="1" min="6" max="6" width="7.86"/>
    <col customWidth="1" min="7" max="7" width="9.71"/>
    <col customWidth="1" min="8" max="8" width="7.86"/>
    <col customWidth="1" min="9" max="9" width="7.71"/>
    <col customWidth="1" min="10" max="10" width="7.43"/>
    <col customWidth="1" min="11" max="11" width="7.14"/>
    <col customWidth="1" min="12" max="12" width="7.43"/>
    <col customWidth="1" min="13" max="13" width="7.86"/>
  </cols>
  <sheetData>
    <row r="1">
      <c r="A1" s="111" t="s">
        <v>618</v>
      </c>
      <c r="B1" s="109" t="s">
        <v>1942</v>
      </c>
      <c r="C1" s="109" t="s">
        <v>1943</v>
      </c>
      <c r="D1" s="109" t="s">
        <v>1944</v>
      </c>
      <c r="E1" s="109" t="s">
        <v>1945</v>
      </c>
      <c r="F1" s="109" t="s">
        <v>1946</v>
      </c>
      <c r="G1" s="109" t="s">
        <v>1947</v>
      </c>
      <c r="H1" s="109" t="s">
        <v>1948</v>
      </c>
      <c r="I1" s="109" t="s">
        <v>1949</v>
      </c>
      <c r="J1" s="109" t="s">
        <v>1950</v>
      </c>
      <c r="K1" s="109" t="s">
        <v>1951</v>
      </c>
      <c r="L1" s="109" t="s">
        <v>1952</v>
      </c>
      <c r="M1" s="109" t="s">
        <v>1953</v>
      </c>
    </row>
    <row r="2">
      <c r="A2" s="112">
        <v>1.0</v>
      </c>
      <c r="B2" s="98">
        <v>0.0573327</v>
      </c>
      <c r="C2" s="98">
        <v>0.0732219</v>
      </c>
      <c r="D2" s="98">
        <v>0.0200215</v>
      </c>
      <c r="E2" s="98">
        <v>0.0398625</v>
      </c>
      <c r="F2" s="98">
        <v>0.0380037</v>
      </c>
      <c r="G2" s="98">
        <v>0.00971544</v>
      </c>
      <c r="H2" s="98">
        <v>0.00949847</v>
      </c>
      <c r="I2" s="98">
        <v>0.0429327</v>
      </c>
      <c r="J2" s="98">
        <v>0.088549</v>
      </c>
      <c r="K2" s="98">
        <v>0.0196741</v>
      </c>
      <c r="L2" s="98">
        <v>0.00357343</v>
      </c>
      <c r="M2" s="98">
        <v>0.0404038</v>
      </c>
    </row>
    <row r="3">
      <c r="A3" s="112">
        <v>1.1</v>
      </c>
      <c r="B3" s="98">
        <v>0.0572514</v>
      </c>
      <c r="C3" s="98">
        <v>0.0729538</v>
      </c>
      <c r="D3" s="98">
        <v>0.0204701</v>
      </c>
      <c r="E3" s="98">
        <v>0.0405453</v>
      </c>
      <c r="F3" s="98">
        <v>0.0380179</v>
      </c>
      <c r="G3" s="98">
        <v>0.00980352</v>
      </c>
      <c r="H3" s="98">
        <v>0.00967665</v>
      </c>
      <c r="I3" s="98">
        <v>0.0433999</v>
      </c>
      <c r="J3" s="98">
        <v>0.0843873</v>
      </c>
      <c r="K3" s="98">
        <v>0.0194618</v>
      </c>
      <c r="L3" s="98">
        <v>0.00373463</v>
      </c>
      <c r="M3" s="98">
        <v>0.0395117</v>
      </c>
    </row>
    <row r="4">
      <c r="A4" s="112">
        <v>1.2</v>
      </c>
      <c r="B4" s="98">
        <v>0.0571701</v>
      </c>
      <c r="C4" s="98">
        <v>0.0726856</v>
      </c>
      <c r="D4" s="98">
        <v>0.0209188</v>
      </c>
      <c r="E4" s="98">
        <v>0.0412282</v>
      </c>
      <c r="F4" s="98">
        <v>0.038032</v>
      </c>
      <c r="G4" s="98">
        <v>0.00989161</v>
      </c>
      <c r="H4" s="98">
        <v>0.00985483</v>
      </c>
      <c r="I4" s="98">
        <v>0.0438672</v>
      </c>
      <c r="J4" s="98">
        <v>0.0802257</v>
      </c>
      <c r="K4" s="98">
        <v>0.0192494</v>
      </c>
      <c r="L4" s="98">
        <v>0.00389582</v>
      </c>
      <c r="M4" s="98">
        <v>0.0386196</v>
      </c>
    </row>
    <row r="5">
      <c r="A5" s="112">
        <v>1.3</v>
      </c>
      <c r="B5" s="98">
        <v>0.0570888</v>
      </c>
      <c r="C5" s="98">
        <v>0.0724174</v>
      </c>
      <c r="D5" s="98">
        <v>0.0213674</v>
      </c>
      <c r="E5" s="98">
        <v>0.041911</v>
      </c>
      <c r="F5" s="98">
        <v>0.0380461</v>
      </c>
      <c r="G5" s="98">
        <v>0.00997969</v>
      </c>
      <c r="H5" s="98">
        <v>0.010033</v>
      </c>
      <c r="I5" s="98">
        <v>0.0443344</v>
      </c>
      <c r="J5" s="98">
        <v>0.076064</v>
      </c>
      <c r="K5" s="98">
        <v>0.019037</v>
      </c>
      <c r="L5" s="98">
        <v>0.00405701</v>
      </c>
      <c r="M5" s="98">
        <v>0.0377275</v>
      </c>
    </row>
    <row r="6">
      <c r="A6" s="112">
        <v>1.4</v>
      </c>
      <c r="B6" s="98">
        <v>0.0570075</v>
      </c>
      <c r="C6" s="98">
        <v>0.0721492</v>
      </c>
      <c r="D6" s="98">
        <v>0.021816</v>
      </c>
      <c r="E6" s="98">
        <v>0.0425938</v>
      </c>
      <c r="F6" s="98">
        <v>0.0380603</v>
      </c>
      <c r="G6" s="98">
        <v>0.0100678</v>
      </c>
      <c r="H6" s="98">
        <v>0.0102112</v>
      </c>
      <c r="I6" s="98">
        <v>0.0448017</v>
      </c>
      <c r="J6" s="98">
        <v>0.0719024</v>
      </c>
      <c r="K6" s="98">
        <v>0.0188247</v>
      </c>
      <c r="L6" s="98">
        <v>0.0042182</v>
      </c>
      <c r="M6" s="98">
        <v>0.0368353</v>
      </c>
    </row>
    <row r="7">
      <c r="A7" s="112">
        <v>1.5</v>
      </c>
      <c r="B7" s="98">
        <v>0.0569262</v>
      </c>
      <c r="C7" s="98">
        <v>0.0718811</v>
      </c>
      <c r="D7" s="98">
        <v>0.0222646</v>
      </c>
      <c r="E7" s="98">
        <v>0.0432767</v>
      </c>
      <c r="F7" s="98">
        <v>0.0380744</v>
      </c>
      <c r="G7" s="98">
        <v>0.0101559</v>
      </c>
      <c r="H7" s="98">
        <v>0.0103894</v>
      </c>
      <c r="I7" s="98">
        <v>0.0452689</v>
      </c>
      <c r="J7" s="98">
        <v>0.0677407</v>
      </c>
      <c r="K7" s="98">
        <v>0.0186123</v>
      </c>
      <c r="L7" s="98">
        <v>0.0043794</v>
      </c>
      <c r="M7" s="98">
        <v>0.0359432</v>
      </c>
    </row>
    <row r="8">
      <c r="A8" s="112">
        <v>1.6</v>
      </c>
      <c r="B8" s="98">
        <v>0.0568448</v>
      </c>
      <c r="C8" s="98">
        <v>0.0716129</v>
      </c>
      <c r="D8" s="98">
        <v>0.0227133</v>
      </c>
      <c r="E8" s="98">
        <v>0.0439595</v>
      </c>
      <c r="F8" s="98">
        <v>0.0380886</v>
      </c>
      <c r="G8" s="98">
        <v>0.0102439</v>
      </c>
      <c r="H8" s="98">
        <v>0.0105675</v>
      </c>
      <c r="I8" s="98">
        <v>0.0457362</v>
      </c>
      <c r="J8" s="98">
        <v>0.063579</v>
      </c>
      <c r="K8" s="98">
        <v>0.0183999</v>
      </c>
      <c r="L8" s="98">
        <v>0.00454059</v>
      </c>
      <c r="M8" s="98">
        <v>0.0350511</v>
      </c>
    </row>
    <row r="9">
      <c r="A9" s="112">
        <v>1.7</v>
      </c>
      <c r="B9" s="98">
        <v>0.0567635</v>
      </c>
      <c r="C9" s="98">
        <v>0.0713447</v>
      </c>
      <c r="D9" s="98">
        <v>0.0231619</v>
      </c>
      <c r="E9" s="98">
        <v>0.0446423</v>
      </c>
      <c r="F9" s="98">
        <v>0.0381027</v>
      </c>
      <c r="G9" s="98">
        <v>0.010332</v>
      </c>
      <c r="H9" s="98">
        <v>0.0107457</v>
      </c>
      <c r="I9" s="98">
        <v>0.0462035</v>
      </c>
      <c r="J9" s="98">
        <v>0.0594174</v>
      </c>
      <c r="K9" s="98">
        <v>0.0181876</v>
      </c>
      <c r="L9" s="98">
        <v>0.00470179</v>
      </c>
      <c r="M9" s="98">
        <v>0.034159</v>
      </c>
    </row>
    <row r="10">
      <c r="A10" s="112">
        <v>1.8</v>
      </c>
      <c r="B10" s="98">
        <v>0.0566822</v>
      </c>
      <c r="C10" s="98">
        <v>0.0710766</v>
      </c>
      <c r="D10" s="98">
        <v>0.0236105</v>
      </c>
      <c r="E10" s="98">
        <v>0.0453252</v>
      </c>
      <c r="F10" s="98">
        <v>0.0381168</v>
      </c>
      <c r="G10" s="98">
        <v>0.0104201</v>
      </c>
      <c r="H10" s="98">
        <v>0.0109239</v>
      </c>
      <c r="I10" s="98">
        <v>0.0466707</v>
      </c>
      <c r="J10" s="98">
        <v>0.0552557</v>
      </c>
      <c r="K10" s="98">
        <v>0.0179752</v>
      </c>
      <c r="L10" s="98">
        <v>0.00486298</v>
      </c>
      <c r="M10" s="98">
        <v>0.0332668</v>
      </c>
    </row>
    <row r="11">
      <c r="A11" s="112">
        <v>1.9</v>
      </c>
      <c r="B11" s="98">
        <v>0.0566009</v>
      </c>
      <c r="C11" s="98">
        <v>0.0708084</v>
      </c>
      <c r="D11" s="98">
        <v>0.0240591</v>
      </c>
      <c r="E11" s="98">
        <v>0.046008</v>
      </c>
      <c r="F11" s="98">
        <v>0.038131</v>
      </c>
      <c r="G11" s="98">
        <v>0.0105082</v>
      </c>
      <c r="H11" s="98">
        <v>0.0111021</v>
      </c>
      <c r="I11" s="98">
        <v>0.047138</v>
      </c>
      <c r="J11" s="98">
        <v>0.051094</v>
      </c>
      <c r="K11" s="98">
        <v>0.0177628</v>
      </c>
      <c r="L11" s="98">
        <v>0.00502417</v>
      </c>
      <c r="M11" s="98">
        <v>0.0323747</v>
      </c>
    </row>
    <row r="12">
      <c r="A12" s="112">
        <v>2.0</v>
      </c>
      <c r="B12" s="98">
        <v>0.0565196</v>
      </c>
      <c r="C12" s="98">
        <v>0.0705402</v>
      </c>
      <c r="D12" s="98">
        <v>0.0245078</v>
      </c>
      <c r="E12" s="98">
        <v>0.0466909</v>
      </c>
      <c r="F12" s="98">
        <v>0.0381451</v>
      </c>
      <c r="G12" s="98">
        <v>0.0105963</v>
      </c>
      <c r="H12" s="98">
        <v>0.0112803</v>
      </c>
      <c r="I12" s="98">
        <v>0.0476052</v>
      </c>
      <c r="J12" s="98">
        <v>0.0469324</v>
      </c>
      <c r="K12" s="98">
        <v>0.0175505</v>
      </c>
      <c r="L12" s="98">
        <v>0.00518537</v>
      </c>
      <c r="M12" s="98">
        <v>0.0314826</v>
      </c>
    </row>
    <row r="13">
      <c r="A13" s="112">
        <v>2.1</v>
      </c>
      <c r="B13" s="98">
        <v>0.0557185</v>
      </c>
      <c r="C13" s="98">
        <v>0.0692909</v>
      </c>
      <c r="D13" s="98">
        <v>0.0240405</v>
      </c>
      <c r="E13" s="98">
        <v>0.0459172</v>
      </c>
      <c r="F13" s="98">
        <v>0.0373887</v>
      </c>
      <c r="G13" s="98">
        <v>0.0105261</v>
      </c>
      <c r="H13" s="98">
        <v>0.0117618</v>
      </c>
      <c r="I13" s="98">
        <v>0.048845</v>
      </c>
      <c r="J13" s="98">
        <v>0.0456759</v>
      </c>
      <c r="K13" s="98">
        <v>0.0174099</v>
      </c>
      <c r="L13" s="98">
        <v>0.00542688</v>
      </c>
      <c r="M13" s="98">
        <v>0.0309351</v>
      </c>
    </row>
    <row r="14">
      <c r="A14" s="112">
        <v>2.2</v>
      </c>
      <c r="B14" s="98">
        <v>0.0549173</v>
      </c>
      <c r="C14" s="98">
        <v>0.0680415</v>
      </c>
      <c r="D14" s="98">
        <v>0.0235733</v>
      </c>
      <c r="E14" s="98">
        <v>0.0451435</v>
      </c>
      <c r="F14" s="98">
        <v>0.0366322</v>
      </c>
      <c r="G14" s="98">
        <v>0.010456</v>
      </c>
      <c r="H14" s="98">
        <v>0.0122433</v>
      </c>
      <c r="I14" s="98">
        <v>0.0500848</v>
      </c>
      <c r="J14" s="98">
        <v>0.0444195</v>
      </c>
      <c r="K14" s="98">
        <v>0.0172693</v>
      </c>
      <c r="L14" s="98">
        <v>0.0056684</v>
      </c>
      <c r="M14" s="98">
        <v>0.0303876</v>
      </c>
    </row>
    <row r="15">
      <c r="A15" s="112">
        <v>2.3</v>
      </c>
      <c r="B15" s="98">
        <v>0.0541162</v>
      </c>
      <c r="C15" s="98">
        <v>0.0667922</v>
      </c>
      <c r="D15" s="98">
        <v>0.023106</v>
      </c>
      <c r="E15" s="98">
        <v>0.0443699</v>
      </c>
      <c r="F15" s="98">
        <v>0.0358758</v>
      </c>
      <c r="G15" s="98">
        <v>0.0103858</v>
      </c>
      <c r="H15" s="98">
        <v>0.0127247</v>
      </c>
      <c r="I15" s="98">
        <v>0.0513246</v>
      </c>
      <c r="J15" s="98">
        <v>0.043163</v>
      </c>
      <c r="K15" s="98">
        <v>0.0171287</v>
      </c>
      <c r="L15" s="98">
        <v>0.00590992</v>
      </c>
      <c r="M15" s="98">
        <v>0.0298401</v>
      </c>
    </row>
    <row r="16">
      <c r="A16" s="112">
        <v>2.4</v>
      </c>
      <c r="B16" s="98">
        <v>0.053315</v>
      </c>
      <c r="C16" s="98">
        <v>0.0655429</v>
      </c>
      <c r="D16" s="98">
        <v>0.0226387</v>
      </c>
      <c r="E16" s="98">
        <v>0.0435963</v>
      </c>
      <c r="F16" s="98">
        <v>0.0351194</v>
      </c>
      <c r="G16" s="98">
        <v>0.0103157</v>
      </c>
      <c r="H16" s="98">
        <v>0.0132062</v>
      </c>
      <c r="I16" s="98">
        <v>0.0525644</v>
      </c>
      <c r="J16" s="98">
        <v>0.0419066</v>
      </c>
      <c r="K16" s="98">
        <v>0.0169881</v>
      </c>
      <c r="L16" s="98">
        <v>0.00615143</v>
      </c>
      <c r="M16" s="98">
        <v>0.0292926</v>
      </c>
    </row>
    <row r="17">
      <c r="A17" s="112">
        <v>2.5</v>
      </c>
      <c r="B17" s="98">
        <v>0.0525139</v>
      </c>
      <c r="C17" s="98">
        <v>0.0642936</v>
      </c>
      <c r="D17" s="98">
        <v>0.0221715</v>
      </c>
      <c r="E17" s="98">
        <v>0.0428226</v>
      </c>
      <c r="F17" s="98">
        <v>0.0343629</v>
      </c>
      <c r="G17" s="98">
        <v>0.0102455</v>
      </c>
      <c r="H17" s="98">
        <v>0.0136877</v>
      </c>
      <c r="I17" s="98">
        <v>0.0538042</v>
      </c>
      <c r="J17" s="98">
        <v>0.0406501</v>
      </c>
      <c r="K17" s="98">
        <v>0.0168475</v>
      </c>
      <c r="L17" s="98">
        <v>0.00639295</v>
      </c>
      <c r="M17" s="98">
        <v>0.0287451</v>
      </c>
    </row>
    <row r="18">
      <c r="A18" s="112">
        <v>2.6</v>
      </c>
      <c r="B18" s="98">
        <v>0.0517127</v>
      </c>
      <c r="C18" s="98">
        <v>0.0630442</v>
      </c>
      <c r="D18" s="98">
        <v>0.0217042</v>
      </c>
      <c r="E18" s="98">
        <v>0.0420489</v>
      </c>
      <c r="F18" s="98">
        <v>0.0336065</v>
      </c>
      <c r="G18" s="98">
        <v>0.0101753</v>
      </c>
      <c r="H18" s="98">
        <v>0.0141692</v>
      </c>
      <c r="I18" s="98">
        <v>0.055044</v>
      </c>
      <c r="J18" s="98">
        <v>0.0393937</v>
      </c>
      <c r="K18" s="98">
        <v>0.0167069</v>
      </c>
      <c r="L18" s="98">
        <v>0.00663446</v>
      </c>
      <c r="M18" s="98">
        <v>0.0281976</v>
      </c>
    </row>
    <row r="19">
      <c r="A19" s="112">
        <v>2.7</v>
      </c>
      <c r="B19" s="98">
        <v>0.0509116</v>
      </c>
      <c r="C19" s="98">
        <v>0.0617949</v>
      </c>
      <c r="D19" s="98">
        <v>0.021237</v>
      </c>
      <c r="E19" s="98">
        <v>0.0412753</v>
      </c>
      <c r="F19" s="98">
        <v>0.03285</v>
      </c>
      <c r="G19" s="98">
        <v>0.0101052</v>
      </c>
      <c r="H19" s="98">
        <v>0.0146507</v>
      </c>
      <c r="I19" s="98">
        <v>0.0562838</v>
      </c>
      <c r="J19" s="98">
        <v>0.0381372</v>
      </c>
      <c r="K19" s="98">
        <v>0.0165663</v>
      </c>
      <c r="L19" s="98">
        <v>0.00687598</v>
      </c>
      <c r="M19" s="98">
        <v>0.0276501</v>
      </c>
    </row>
    <row r="20">
      <c r="A20" s="112">
        <v>2.8</v>
      </c>
      <c r="B20" s="98">
        <v>0.0501104</v>
      </c>
      <c r="C20" s="98">
        <v>0.0605456</v>
      </c>
      <c r="D20" s="98">
        <v>0.0207697</v>
      </c>
      <c r="E20" s="98">
        <v>0.0405017</v>
      </c>
      <c r="F20" s="98">
        <v>0.0320936</v>
      </c>
      <c r="G20" s="98">
        <v>0.010035</v>
      </c>
      <c r="H20" s="98">
        <v>0.0151322</v>
      </c>
      <c r="I20" s="98">
        <v>0.0575236</v>
      </c>
      <c r="J20" s="98">
        <v>0.0368808</v>
      </c>
      <c r="K20" s="98">
        <v>0.0164257</v>
      </c>
      <c r="L20" s="98">
        <v>0.0071175</v>
      </c>
      <c r="M20" s="98">
        <v>0.0271026</v>
      </c>
    </row>
    <row r="21">
      <c r="A21" s="112">
        <v>2.9</v>
      </c>
      <c r="B21" s="98">
        <v>0.0493093</v>
      </c>
      <c r="C21" s="98">
        <v>0.0592962</v>
      </c>
      <c r="D21" s="98">
        <v>0.0203025</v>
      </c>
      <c r="E21" s="98">
        <v>0.039728</v>
      </c>
      <c r="F21" s="98">
        <v>0.0313372</v>
      </c>
      <c r="G21" s="98">
        <v>0.00996485</v>
      </c>
      <c r="H21" s="98">
        <v>0.0156137</v>
      </c>
      <c r="I21" s="98">
        <v>0.0587634</v>
      </c>
      <c r="J21" s="98">
        <v>0.0356243</v>
      </c>
      <c r="K21" s="98">
        <v>0.0162851</v>
      </c>
      <c r="L21" s="98">
        <v>0.00735901</v>
      </c>
      <c r="M21" s="98">
        <v>0.0265551</v>
      </c>
    </row>
    <row r="22">
      <c r="A22" s="112">
        <v>3.0</v>
      </c>
      <c r="B22" s="98">
        <v>0.0485082</v>
      </c>
      <c r="C22" s="98">
        <v>0.0580469</v>
      </c>
      <c r="D22" s="98">
        <v>0.0198352</v>
      </c>
      <c r="E22" s="98">
        <v>0.0389544</v>
      </c>
      <c r="F22" s="98">
        <v>0.0305807</v>
      </c>
      <c r="G22" s="98">
        <v>0.0098947</v>
      </c>
      <c r="H22" s="98">
        <v>0.0160952</v>
      </c>
      <c r="I22" s="98">
        <v>0.0600032</v>
      </c>
      <c r="J22" s="98">
        <v>0.0343678</v>
      </c>
      <c r="K22" s="98">
        <v>0.0161445</v>
      </c>
      <c r="L22" s="98">
        <v>0.00760053</v>
      </c>
      <c r="M22" s="98">
        <v>0.0260076</v>
      </c>
    </row>
    <row r="23">
      <c r="A23" s="112">
        <v>3.1</v>
      </c>
      <c r="B23" s="98">
        <v>0.0514042</v>
      </c>
      <c r="C23" s="98">
        <v>0.0606688</v>
      </c>
      <c r="D23" s="98">
        <v>0.0187376</v>
      </c>
      <c r="E23" s="98">
        <v>0.0368963</v>
      </c>
      <c r="F23" s="98">
        <v>0.0313151</v>
      </c>
      <c r="G23" s="98">
        <v>0.0105344</v>
      </c>
      <c r="H23" s="98">
        <v>0.0182328</v>
      </c>
      <c r="I23" s="98">
        <v>0.0629116</v>
      </c>
      <c r="J23" s="98">
        <v>0.0339731</v>
      </c>
      <c r="K23" s="98">
        <v>0.0159954</v>
      </c>
      <c r="L23" s="98">
        <v>0.00827653</v>
      </c>
      <c r="M23" s="98">
        <v>0.0263409</v>
      </c>
    </row>
    <row r="24">
      <c r="A24" s="112">
        <v>3.2</v>
      </c>
      <c r="B24" s="98">
        <v>0.0543002</v>
      </c>
      <c r="C24" s="98">
        <v>0.0632907</v>
      </c>
      <c r="D24" s="98">
        <v>0.0176399</v>
      </c>
      <c r="E24" s="98">
        <v>0.0348383</v>
      </c>
      <c r="F24" s="98">
        <v>0.0320496</v>
      </c>
      <c r="G24" s="98">
        <v>0.0111742</v>
      </c>
      <c r="H24" s="98">
        <v>0.0203704</v>
      </c>
      <c r="I24" s="98">
        <v>0.06582</v>
      </c>
      <c r="J24" s="98">
        <v>0.0335784</v>
      </c>
      <c r="K24" s="98">
        <v>0.0158463</v>
      </c>
      <c r="L24" s="98">
        <v>0.00895254</v>
      </c>
      <c r="M24" s="98">
        <v>0.0266742</v>
      </c>
    </row>
    <row r="25">
      <c r="A25" s="112">
        <v>3.3</v>
      </c>
      <c r="B25" s="98">
        <v>0.0571962</v>
      </c>
      <c r="C25" s="98">
        <v>0.0659126</v>
      </c>
      <c r="D25" s="98">
        <v>0.0165422</v>
      </c>
      <c r="E25" s="98">
        <v>0.0327803</v>
      </c>
      <c r="F25" s="98">
        <v>0.032784</v>
      </c>
      <c r="G25" s="98">
        <v>0.0118139</v>
      </c>
      <c r="H25" s="98">
        <v>0.022508</v>
      </c>
      <c r="I25" s="98">
        <v>0.0687283</v>
      </c>
      <c r="J25" s="98">
        <v>0.0331837</v>
      </c>
      <c r="K25" s="98">
        <v>0.0156971</v>
      </c>
      <c r="L25" s="98">
        <v>0.00962854</v>
      </c>
      <c r="M25" s="98">
        <v>0.0270076</v>
      </c>
    </row>
    <row r="26">
      <c r="A26" s="112">
        <v>3.4</v>
      </c>
      <c r="B26" s="98">
        <v>0.0600922</v>
      </c>
      <c r="C26" s="98">
        <v>0.0685344</v>
      </c>
      <c r="D26" s="98">
        <v>0.0154445</v>
      </c>
      <c r="E26" s="98">
        <v>0.0307223</v>
      </c>
      <c r="F26" s="98">
        <v>0.0335184</v>
      </c>
      <c r="G26" s="98">
        <v>0.0124537</v>
      </c>
      <c r="H26" s="98">
        <v>0.0246456</v>
      </c>
      <c r="I26" s="98">
        <v>0.0716367</v>
      </c>
      <c r="J26" s="98">
        <v>0.032789</v>
      </c>
      <c r="K26" s="98">
        <v>0.015548</v>
      </c>
      <c r="L26" s="98">
        <v>0.0103045</v>
      </c>
      <c r="M26" s="98">
        <v>0.0273409</v>
      </c>
    </row>
    <row r="27">
      <c r="A27" s="112">
        <v>3.5</v>
      </c>
      <c r="B27" s="98">
        <v>0.0629882</v>
      </c>
      <c r="C27" s="98">
        <v>0.0711563</v>
      </c>
      <c r="D27" s="98">
        <v>0.0143469</v>
      </c>
      <c r="E27" s="98">
        <v>0.0286643</v>
      </c>
      <c r="F27" s="98">
        <v>0.0342528</v>
      </c>
      <c r="G27" s="98">
        <v>0.0130934</v>
      </c>
      <c r="H27" s="98">
        <v>0.0267832</v>
      </c>
      <c r="I27" s="98">
        <v>0.0745451</v>
      </c>
      <c r="J27" s="98">
        <v>0.0323943</v>
      </c>
      <c r="K27" s="98">
        <v>0.0153988</v>
      </c>
      <c r="L27" s="98">
        <v>0.0109806</v>
      </c>
      <c r="M27" s="98">
        <v>0.0276743</v>
      </c>
    </row>
    <row r="28">
      <c r="A28" s="112">
        <v>3.6</v>
      </c>
      <c r="B28" s="98">
        <v>0.0658842</v>
      </c>
      <c r="C28" s="98">
        <v>0.0737782</v>
      </c>
      <c r="D28" s="98">
        <v>0.0132492</v>
      </c>
      <c r="E28" s="98">
        <v>0.0266063</v>
      </c>
      <c r="F28" s="98">
        <v>0.0349872</v>
      </c>
      <c r="G28" s="98">
        <v>0.0137331</v>
      </c>
      <c r="H28" s="98">
        <v>0.0289208</v>
      </c>
      <c r="I28" s="98">
        <v>0.0774535</v>
      </c>
      <c r="J28" s="98">
        <v>0.0319996</v>
      </c>
      <c r="K28" s="98">
        <v>0.0152497</v>
      </c>
      <c r="L28" s="98">
        <v>0.0116566</v>
      </c>
      <c r="M28" s="98">
        <v>0.0280076</v>
      </c>
    </row>
    <row r="29">
      <c r="A29" s="112">
        <v>3.7</v>
      </c>
      <c r="B29" s="98">
        <v>0.0687802</v>
      </c>
      <c r="C29" s="98">
        <v>0.0764001</v>
      </c>
      <c r="D29" s="98">
        <v>0.0121515</v>
      </c>
      <c r="E29" s="98">
        <v>0.0245483</v>
      </c>
      <c r="F29" s="98">
        <v>0.0357216</v>
      </c>
      <c r="G29" s="98">
        <v>0.0143729</v>
      </c>
      <c r="H29" s="98">
        <v>0.0310584</v>
      </c>
      <c r="I29" s="98">
        <v>0.0803619</v>
      </c>
      <c r="J29" s="98">
        <v>0.0316049</v>
      </c>
      <c r="K29" s="98">
        <v>0.0151006</v>
      </c>
      <c r="L29" s="98">
        <v>0.0123326</v>
      </c>
      <c r="M29" s="98">
        <v>0.028341</v>
      </c>
    </row>
    <row r="30">
      <c r="A30" s="112">
        <v>3.8</v>
      </c>
      <c r="B30" s="98">
        <v>0.0716762</v>
      </c>
      <c r="C30" s="98">
        <v>0.079022</v>
      </c>
      <c r="D30" s="98">
        <v>0.0110539</v>
      </c>
      <c r="E30" s="98">
        <v>0.0224903</v>
      </c>
      <c r="F30" s="98">
        <v>0.036456</v>
      </c>
      <c r="G30" s="98">
        <v>0.0150126</v>
      </c>
      <c r="H30" s="98">
        <v>0.033196</v>
      </c>
      <c r="I30" s="98">
        <v>0.0832703</v>
      </c>
      <c r="J30" s="98">
        <v>0.0312102</v>
      </c>
      <c r="K30" s="98">
        <v>0.0149514</v>
      </c>
      <c r="L30" s="98">
        <v>0.0130086</v>
      </c>
      <c r="M30" s="98">
        <v>0.0286743</v>
      </c>
    </row>
    <row r="31">
      <c r="A31" s="112">
        <v>3.9</v>
      </c>
      <c r="B31" s="98">
        <v>0.0745722</v>
      </c>
      <c r="C31" s="98">
        <v>0.0816439</v>
      </c>
      <c r="D31" s="98">
        <v>0.00995619</v>
      </c>
      <c r="E31" s="98">
        <v>0.0204323</v>
      </c>
      <c r="F31" s="98">
        <v>0.0371904</v>
      </c>
      <c r="G31" s="98">
        <v>0.0156524</v>
      </c>
      <c r="H31" s="98">
        <v>0.0353336</v>
      </c>
      <c r="I31" s="98">
        <v>0.0861787</v>
      </c>
      <c r="J31" s="98">
        <v>0.0308155</v>
      </c>
      <c r="K31" s="98">
        <v>0.0148023</v>
      </c>
      <c r="L31" s="98">
        <v>0.0136846</v>
      </c>
      <c r="M31" s="98">
        <v>0.0290077</v>
      </c>
    </row>
    <row r="32">
      <c r="A32" s="112">
        <v>4.0</v>
      </c>
      <c r="B32" s="98">
        <v>0.0774682</v>
      </c>
      <c r="C32" s="98">
        <v>0.0842658</v>
      </c>
      <c r="D32" s="98">
        <v>0.00885852</v>
      </c>
      <c r="E32" s="98">
        <v>0.0183743</v>
      </c>
      <c r="F32" s="98">
        <v>0.0379248</v>
      </c>
      <c r="G32" s="98">
        <v>0.0162921</v>
      </c>
      <c r="H32" s="98">
        <v>0.0374712</v>
      </c>
      <c r="I32" s="98">
        <v>0.089087</v>
      </c>
      <c r="J32" s="98">
        <v>0.0304207</v>
      </c>
      <c r="K32" s="98">
        <v>0.0146532</v>
      </c>
      <c r="L32" s="98">
        <v>0.0143606</v>
      </c>
      <c r="M32" s="98">
        <v>0.029341</v>
      </c>
    </row>
    <row r="33">
      <c r="A33" s="112">
        <v>4.1</v>
      </c>
      <c r="B33" s="98">
        <v>0.0760963</v>
      </c>
      <c r="C33" s="98">
        <v>0.0823397</v>
      </c>
      <c r="D33" s="98">
        <v>0.0080691</v>
      </c>
      <c r="E33" s="98">
        <v>0.0167758</v>
      </c>
      <c r="F33" s="98">
        <v>0.037086</v>
      </c>
      <c r="G33" s="98">
        <v>0.0162012</v>
      </c>
      <c r="H33" s="98">
        <v>0.0375403</v>
      </c>
      <c r="I33" s="98">
        <v>0.0882549</v>
      </c>
      <c r="J33" s="98">
        <v>0.029438</v>
      </c>
      <c r="K33" s="98">
        <v>0.014224</v>
      </c>
      <c r="L33" s="98">
        <v>0.0148657</v>
      </c>
      <c r="M33" s="98">
        <v>0.0289582</v>
      </c>
    </row>
    <row r="34">
      <c r="A34" s="112">
        <v>4.2</v>
      </c>
      <c r="B34" s="98">
        <v>0.0747245</v>
      </c>
      <c r="C34" s="98">
        <v>0.0804135</v>
      </c>
      <c r="D34" s="98">
        <v>0.00727967</v>
      </c>
      <c r="E34" s="98">
        <v>0.0151772</v>
      </c>
      <c r="F34" s="98">
        <v>0.0362472</v>
      </c>
      <c r="G34" s="98">
        <v>0.0161102</v>
      </c>
      <c r="H34" s="98">
        <v>0.0376095</v>
      </c>
      <c r="I34" s="98">
        <v>0.0874227</v>
      </c>
      <c r="J34" s="98">
        <v>0.0284553</v>
      </c>
      <c r="K34" s="98">
        <v>0.0137949</v>
      </c>
      <c r="L34" s="98">
        <v>0.0153709</v>
      </c>
      <c r="M34" s="98">
        <v>0.0285753</v>
      </c>
    </row>
    <row r="35">
      <c r="A35" s="112">
        <v>4.3</v>
      </c>
      <c r="B35" s="98">
        <v>0.0733527</v>
      </c>
      <c r="C35" s="98">
        <v>0.0784874</v>
      </c>
      <c r="D35" s="98">
        <v>0.00649025</v>
      </c>
      <c r="E35" s="98">
        <v>0.0135786</v>
      </c>
      <c r="F35" s="98">
        <v>0.0354083</v>
      </c>
      <c r="G35" s="98">
        <v>0.0160193</v>
      </c>
      <c r="H35" s="98">
        <v>0.0376786</v>
      </c>
      <c r="I35" s="98">
        <v>0.0865906</v>
      </c>
      <c r="J35" s="98">
        <v>0.0274726</v>
      </c>
      <c r="K35" s="98">
        <v>0.0133658</v>
      </c>
      <c r="L35" s="98">
        <v>0.0158761</v>
      </c>
      <c r="M35" s="98">
        <v>0.0281925</v>
      </c>
    </row>
    <row r="36">
      <c r="A36" s="112">
        <v>4.4</v>
      </c>
      <c r="B36" s="98">
        <v>0.0719808</v>
      </c>
      <c r="C36" s="98">
        <v>0.0765613</v>
      </c>
      <c r="D36" s="98">
        <v>0.00570083</v>
      </c>
      <c r="E36" s="98">
        <v>0.01198</v>
      </c>
      <c r="F36" s="98">
        <v>0.0345695</v>
      </c>
      <c r="G36" s="98">
        <v>0.0159284</v>
      </c>
      <c r="H36" s="98">
        <v>0.0377478</v>
      </c>
      <c r="I36" s="98">
        <v>0.0857584</v>
      </c>
      <c r="J36" s="98">
        <v>0.0264899</v>
      </c>
      <c r="K36" s="98">
        <v>0.0129367</v>
      </c>
      <c r="L36" s="98">
        <v>0.0163812</v>
      </c>
      <c r="M36" s="98">
        <v>0.0278096</v>
      </c>
    </row>
    <row r="37">
      <c r="A37" s="112">
        <v>4.5</v>
      </c>
      <c r="B37" s="98">
        <v>0.070609</v>
      </c>
      <c r="C37" s="98">
        <v>0.0746352</v>
      </c>
      <c r="D37" s="98">
        <v>0.00491141</v>
      </c>
      <c r="E37" s="98">
        <v>0.0103814</v>
      </c>
      <c r="F37" s="98">
        <v>0.0337306</v>
      </c>
      <c r="G37" s="98">
        <v>0.0158374</v>
      </c>
      <c r="H37" s="98">
        <v>0.0378169</v>
      </c>
      <c r="I37" s="98">
        <v>0.0849263</v>
      </c>
      <c r="J37" s="98">
        <v>0.0255071</v>
      </c>
      <c r="K37" s="98">
        <v>0.0125076</v>
      </c>
      <c r="L37" s="98">
        <v>0.0168864</v>
      </c>
      <c r="M37" s="98">
        <v>0.0274268</v>
      </c>
    </row>
    <row r="38">
      <c r="A38" s="112">
        <v>4.6</v>
      </c>
      <c r="B38" s="98">
        <v>0.0692371</v>
      </c>
      <c r="C38" s="98">
        <v>0.0727091</v>
      </c>
      <c r="D38" s="98">
        <v>0.00412199</v>
      </c>
      <c r="E38" s="98">
        <v>0.00878283</v>
      </c>
      <c r="F38" s="98">
        <v>0.0328918</v>
      </c>
      <c r="G38" s="98">
        <v>0.0157465</v>
      </c>
      <c r="H38" s="98">
        <v>0.037886</v>
      </c>
      <c r="I38" s="98">
        <v>0.0840941</v>
      </c>
      <c r="J38" s="98">
        <v>0.0245244</v>
      </c>
      <c r="K38" s="98">
        <v>0.0120784</v>
      </c>
      <c r="L38" s="98">
        <v>0.0173916</v>
      </c>
      <c r="M38" s="98">
        <v>0.0270439</v>
      </c>
    </row>
    <row r="39">
      <c r="A39" s="112">
        <v>4.7</v>
      </c>
      <c r="B39" s="98">
        <v>0.0678653</v>
      </c>
      <c r="C39" s="98">
        <v>0.070783</v>
      </c>
      <c r="D39" s="98">
        <v>0.00333257</v>
      </c>
      <c r="E39" s="98">
        <v>0.00718425</v>
      </c>
      <c r="F39" s="98">
        <v>0.0320529</v>
      </c>
      <c r="G39" s="98">
        <v>0.0156556</v>
      </c>
      <c r="H39" s="98">
        <v>0.0379552</v>
      </c>
      <c r="I39" s="98">
        <v>0.0832619</v>
      </c>
      <c r="J39" s="98">
        <v>0.0235417</v>
      </c>
      <c r="K39" s="98">
        <v>0.0116493</v>
      </c>
      <c r="L39" s="98">
        <v>0.0178967</v>
      </c>
      <c r="M39" s="98">
        <v>0.0266611</v>
      </c>
    </row>
    <row r="40">
      <c r="A40" s="112">
        <v>4.8</v>
      </c>
      <c r="B40" s="98">
        <v>0.0664934</v>
      </c>
      <c r="C40" s="98">
        <v>0.0688569</v>
      </c>
      <c r="D40" s="98">
        <v>0.00254315</v>
      </c>
      <c r="E40" s="98">
        <v>0.00558566</v>
      </c>
      <c r="F40" s="98">
        <v>0.0312141</v>
      </c>
      <c r="G40" s="98">
        <v>0.0155646</v>
      </c>
      <c r="H40" s="98">
        <v>0.0380243</v>
      </c>
      <c r="I40" s="98">
        <v>0.0824298</v>
      </c>
      <c r="J40" s="98">
        <v>0.022559</v>
      </c>
      <c r="K40" s="98">
        <v>0.0112202</v>
      </c>
      <c r="L40" s="98">
        <v>0.0184019</v>
      </c>
      <c r="M40" s="98">
        <v>0.0262782</v>
      </c>
    </row>
    <row r="41">
      <c r="A41" s="112">
        <v>4.9</v>
      </c>
      <c r="B41" s="98">
        <v>0.0651216</v>
      </c>
      <c r="C41" s="98">
        <v>0.0669308</v>
      </c>
      <c r="D41" s="98">
        <v>0.00175373</v>
      </c>
      <c r="E41" s="98">
        <v>0.00398708</v>
      </c>
      <c r="F41" s="98">
        <v>0.0303753</v>
      </c>
      <c r="G41" s="98">
        <v>0.0154737</v>
      </c>
      <c r="H41" s="98">
        <v>0.0380935</v>
      </c>
      <c r="I41" s="98">
        <v>0.0815976</v>
      </c>
      <c r="J41" s="98">
        <v>0.0215763</v>
      </c>
      <c r="K41" s="98">
        <v>0.0107911</v>
      </c>
      <c r="L41" s="98">
        <v>0.0189071</v>
      </c>
      <c r="M41" s="98">
        <v>0.0258954</v>
      </c>
    </row>
    <row r="42">
      <c r="A42" s="112">
        <v>5.0</v>
      </c>
      <c r="B42" s="98">
        <v>0.0637498</v>
      </c>
      <c r="C42" s="98">
        <v>0.0650046</v>
      </c>
      <c r="D42" s="98">
        <v>9.64311E-4</v>
      </c>
      <c r="E42" s="98">
        <v>0.0023885</v>
      </c>
      <c r="F42" s="98">
        <v>0.0295364</v>
      </c>
      <c r="G42" s="98">
        <v>0.0153828</v>
      </c>
      <c r="H42" s="98">
        <v>0.0381626</v>
      </c>
      <c r="I42" s="98">
        <v>0.0807655</v>
      </c>
      <c r="J42" s="98">
        <v>0.0205935</v>
      </c>
      <c r="K42" s="98">
        <v>0.010362</v>
      </c>
      <c r="L42" s="98">
        <v>0.0194122</v>
      </c>
      <c r="M42" s="98">
        <v>0.0255125</v>
      </c>
    </row>
    <row r="43">
      <c r="A43" s="113"/>
      <c r="B43" s="114"/>
      <c r="C43" s="114"/>
      <c r="D43" s="114"/>
      <c r="E43" s="114"/>
      <c r="F43" s="114"/>
      <c r="G43" s="114"/>
      <c r="H43" s="114"/>
      <c r="I43" s="114"/>
      <c r="J43" s="114"/>
      <c r="K43" s="114"/>
      <c r="L43" s="114"/>
      <c r="M43" s="114"/>
    </row>
  </sheetData>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80000"/>
  </sheetPr>
  <sheetViews>
    <sheetView workbookViewId="0"/>
  </sheetViews>
  <sheetFormatPr customHeight="1" defaultColWidth="14.43" defaultRowHeight="15.75"/>
  <cols>
    <col customWidth="1" min="1" max="1" width="12.29"/>
    <col customWidth="1" min="2" max="3" width="19.0"/>
    <col customWidth="1" min="4" max="6" width="12.29"/>
    <col customWidth="1" min="7" max="7" width="7.86"/>
    <col customWidth="1" min="8" max="8" width="6.29"/>
  </cols>
  <sheetData>
    <row r="1">
      <c r="A1" s="115" t="s">
        <v>1954</v>
      </c>
      <c r="B1" s="115" t="s">
        <v>1955</v>
      </c>
      <c r="C1" s="115" t="s">
        <v>1956</v>
      </c>
      <c r="D1" s="115" t="s">
        <v>1957</v>
      </c>
      <c r="E1" s="115" t="s">
        <v>1958</v>
      </c>
      <c r="F1" s="115" t="s">
        <v>1959</v>
      </c>
      <c r="G1" s="115" t="s">
        <v>1960</v>
      </c>
      <c r="H1" s="87"/>
    </row>
    <row r="2">
      <c r="A2" s="116">
        <v>0.8333333333333334</v>
      </c>
      <c r="B2" s="93" t="s">
        <v>50</v>
      </c>
      <c r="C2" s="93" t="s">
        <v>59</v>
      </c>
      <c r="D2" s="117">
        <v>43025.0</v>
      </c>
      <c r="E2" s="93" t="s">
        <v>37</v>
      </c>
      <c r="F2" s="93" t="s">
        <v>38</v>
      </c>
      <c r="G2" s="118" t="str">
        <f>if(D2=Projections!$AH$2,"Y","N")</f>
        <v>N</v>
      </c>
      <c r="H2" s="87"/>
    </row>
    <row r="3">
      <c r="A3" s="116">
        <v>0.9375</v>
      </c>
      <c r="B3" s="93" t="s">
        <v>71</v>
      </c>
      <c r="C3" s="93" t="s">
        <v>55</v>
      </c>
      <c r="D3" s="117">
        <v>43025.0</v>
      </c>
      <c r="E3" s="93" t="s">
        <v>171</v>
      </c>
      <c r="F3" s="93" t="s">
        <v>135</v>
      </c>
      <c r="G3" s="118" t="str">
        <f>if(D3=Projections!$AH$2,"Y","N")</f>
        <v>N</v>
      </c>
      <c r="H3" s="87"/>
    </row>
    <row r="4">
      <c r="A4" s="116">
        <v>0.8125</v>
      </c>
      <c r="B4" s="93" t="s">
        <v>528</v>
      </c>
      <c r="C4" s="93" t="s">
        <v>50</v>
      </c>
      <c r="D4" s="117">
        <v>43026.0</v>
      </c>
      <c r="E4" s="93" t="s">
        <v>565</v>
      </c>
      <c r="F4" s="93" t="s">
        <v>37</v>
      </c>
      <c r="G4" s="118" t="str">
        <f>if(D4=Projections!$AH$2,"Y","N")</f>
        <v>N</v>
      </c>
      <c r="H4" s="87"/>
    </row>
    <row r="5">
      <c r="A5" s="116">
        <v>0.8541666666666666</v>
      </c>
      <c r="B5" s="93" t="s">
        <v>49</v>
      </c>
      <c r="C5" s="93" t="s">
        <v>464</v>
      </c>
      <c r="D5" s="117">
        <v>43026.0</v>
      </c>
      <c r="E5" s="93" t="s">
        <v>36</v>
      </c>
      <c r="F5" s="93" t="s">
        <v>475</v>
      </c>
      <c r="G5" s="118" t="str">
        <f>if(D5=Projections!$AH$2,"Y","N")</f>
        <v>N</v>
      </c>
      <c r="H5" s="87"/>
    </row>
    <row r="6">
      <c r="A6" s="116">
        <v>0.7916666666666666</v>
      </c>
      <c r="B6" s="93" t="s">
        <v>81</v>
      </c>
      <c r="C6" s="93" t="s">
        <v>458</v>
      </c>
      <c r="D6" s="117">
        <v>43026.0</v>
      </c>
      <c r="E6" s="93" t="s">
        <v>106</v>
      </c>
      <c r="F6" s="93" t="s">
        <v>511</v>
      </c>
      <c r="G6" s="118" t="str">
        <f>if(D6=Projections!$AH$2,"Y","N")</f>
        <v>N</v>
      </c>
      <c r="H6" s="87"/>
    </row>
    <row r="7">
      <c r="A7" s="116">
        <v>0.7916666666666666</v>
      </c>
      <c r="B7" s="93" t="s">
        <v>53</v>
      </c>
      <c r="C7" s="93" t="s">
        <v>78</v>
      </c>
      <c r="D7" s="117">
        <v>43026.0</v>
      </c>
      <c r="E7" s="93" t="s">
        <v>100</v>
      </c>
      <c r="F7" s="93" t="s">
        <v>204</v>
      </c>
      <c r="G7" s="118" t="str">
        <f>if(D7=Projections!$AH$2,"Y","N")</f>
        <v>N</v>
      </c>
      <c r="H7" s="87"/>
    </row>
    <row r="8">
      <c r="A8" s="116">
        <v>0.8333333333333334</v>
      </c>
      <c r="B8" s="93" t="s">
        <v>462</v>
      </c>
      <c r="C8" s="93" t="s">
        <v>86</v>
      </c>
      <c r="D8" s="117">
        <v>43026.0</v>
      </c>
      <c r="E8" s="93" t="s">
        <v>451</v>
      </c>
      <c r="F8" s="93" t="s">
        <v>261</v>
      </c>
      <c r="G8" s="118" t="str">
        <f>if(D8=Projections!$AH$2,"Y","N")</f>
        <v>N</v>
      </c>
      <c r="H8" s="87"/>
    </row>
    <row r="9">
      <c r="A9" s="116">
        <v>0.7916666666666666</v>
      </c>
      <c r="B9" s="93" t="s">
        <v>56</v>
      </c>
      <c r="C9" s="93" t="s">
        <v>65</v>
      </c>
      <c r="D9" s="117">
        <v>43026.0</v>
      </c>
      <c r="E9" s="93" t="s">
        <v>136</v>
      </c>
      <c r="F9" s="93" t="s">
        <v>88</v>
      </c>
      <c r="G9" s="118" t="str">
        <f>if(D9=Projections!$AH$2,"Y","N")</f>
        <v>N</v>
      </c>
      <c r="H9" s="87"/>
    </row>
    <row r="10">
      <c r="A10" s="116">
        <v>0.9166666666666666</v>
      </c>
      <c r="B10" s="93" t="s">
        <v>82</v>
      </c>
      <c r="C10" s="93" t="s">
        <v>52</v>
      </c>
      <c r="D10" s="117">
        <v>43026.0</v>
      </c>
      <c r="E10" s="93" t="s">
        <v>330</v>
      </c>
      <c r="F10" s="93" t="s">
        <v>101</v>
      </c>
      <c r="G10" s="118" t="str">
        <f>if(D10=Projections!$AH$2,"Y","N")</f>
        <v>N</v>
      </c>
      <c r="H10" s="87"/>
    </row>
    <row r="11">
      <c r="A11" s="116">
        <v>0.9166666666666666</v>
      </c>
      <c r="B11" s="93" t="s">
        <v>71</v>
      </c>
      <c r="C11" s="93" t="s">
        <v>459</v>
      </c>
      <c r="D11" s="117">
        <v>43026.0</v>
      </c>
      <c r="E11" s="93" t="s">
        <v>171</v>
      </c>
      <c r="F11" s="93" t="s">
        <v>512</v>
      </c>
      <c r="G11" s="118" t="str">
        <f>if(D11=Projections!$AH$2,"Y","N")</f>
        <v>N</v>
      </c>
      <c r="H11" s="87"/>
    </row>
    <row r="12">
      <c r="A12" s="116">
        <v>0.8958333333333334</v>
      </c>
      <c r="B12" s="93" t="s">
        <v>80</v>
      </c>
      <c r="C12" s="93" t="s">
        <v>75</v>
      </c>
      <c r="D12" s="117">
        <v>43026.0</v>
      </c>
      <c r="E12" s="93" t="s">
        <v>107</v>
      </c>
      <c r="F12" s="93" t="s">
        <v>364</v>
      </c>
      <c r="G12" s="118" t="str">
        <f>if(D12=Projections!$AH$2,"Y","N")</f>
        <v>N</v>
      </c>
      <c r="H12" s="87"/>
    </row>
    <row r="13">
      <c r="A13" s="116">
        <v>0.875</v>
      </c>
      <c r="B13" s="93" t="s">
        <v>466</v>
      </c>
      <c r="C13" s="93" t="s">
        <v>72</v>
      </c>
      <c r="D13" s="117">
        <v>43026.0</v>
      </c>
      <c r="E13" s="93" t="s">
        <v>493</v>
      </c>
      <c r="F13" s="93" t="s">
        <v>172</v>
      </c>
      <c r="G13" s="118" t="str">
        <f>if(D13=Projections!$AH$2,"Y","N")</f>
        <v>N</v>
      </c>
      <c r="H13" s="87"/>
    </row>
    <row r="14">
      <c r="A14" s="116">
        <v>0.7916666666666666</v>
      </c>
      <c r="B14" s="93" t="s">
        <v>529</v>
      </c>
      <c r="C14" s="93" t="s">
        <v>69</v>
      </c>
      <c r="D14" s="117">
        <v>43026.0</v>
      </c>
      <c r="E14" s="93" t="s">
        <v>566</v>
      </c>
      <c r="F14" s="93" t="s">
        <v>400</v>
      </c>
      <c r="G14" s="118" t="str">
        <f>if(D14=Projections!$AH$2,"Y","N")</f>
        <v>N</v>
      </c>
      <c r="H14" s="87"/>
    </row>
    <row r="15">
      <c r="A15" s="116">
        <v>0.9375</v>
      </c>
      <c r="B15" s="93" t="s">
        <v>62</v>
      </c>
      <c r="C15" s="93" t="s">
        <v>85</v>
      </c>
      <c r="D15" s="117">
        <v>43027.0</v>
      </c>
      <c r="E15" s="93" t="s">
        <v>235</v>
      </c>
      <c r="F15" s="93" t="s">
        <v>260</v>
      </c>
      <c r="G15" s="118" t="str">
        <f>if(D15=Projections!$AH$2,"Y","N")</f>
        <v>N</v>
      </c>
      <c r="H15" s="87"/>
    </row>
    <row r="16">
      <c r="A16" s="116">
        <v>0.8333333333333334</v>
      </c>
      <c r="B16" s="93" t="s">
        <v>77</v>
      </c>
      <c r="C16" s="93" t="s">
        <v>83</v>
      </c>
      <c r="D16" s="117">
        <v>43027.0</v>
      </c>
      <c r="E16" s="93" t="s">
        <v>205</v>
      </c>
      <c r="F16" s="93" t="s">
        <v>329</v>
      </c>
      <c r="G16" s="118" t="str">
        <f>if(D16=Projections!$AH$2,"Y","N")</f>
        <v>N</v>
      </c>
      <c r="H16" s="87"/>
    </row>
    <row r="17">
      <c r="A17" s="116">
        <v>0.8125</v>
      </c>
      <c r="B17" s="93" t="s">
        <v>461</v>
      </c>
      <c r="C17" s="93" t="s">
        <v>68</v>
      </c>
      <c r="D17" s="117">
        <v>43027.0</v>
      </c>
      <c r="E17" s="93" t="s">
        <v>450</v>
      </c>
      <c r="F17" s="93" t="s">
        <v>399</v>
      </c>
      <c r="G17" s="118" t="str">
        <f>if(D17=Projections!$AH$2,"Y","N")</f>
        <v>N</v>
      </c>
      <c r="H17" s="87"/>
    </row>
    <row r="18">
      <c r="A18" s="116">
        <v>0.8125</v>
      </c>
      <c r="B18" s="93" t="s">
        <v>65</v>
      </c>
      <c r="C18" s="93" t="s">
        <v>53</v>
      </c>
      <c r="D18" s="117">
        <v>43028.0</v>
      </c>
      <c r="E18" s="93" t="s">
        <v>88</v>
      </c>
      <c r="F18" s="93" t="s">
        <v>100</v>
      </c>
      <c r="G18" s="118" t="str">
        <f>if(D18=Projections!$AH$2,"Y","N")</f>
        <v>N</v>
      </c>
      <c r="H18" s="87"/>
    </row>
    <row r="19">
      <c r="A19" s="116">
        <v>0.7916666666666666</v>
      </c>
      <c r="B19" s="93" t="s">
        <v>49</v>
      </c>
      <c r="C19" s="93" t="s">
        <v>81</v>
      </c>
      <c r="D19" s="117">
        <v>43028.0</v>
      </c>
      <c r="E19" s="93" t="s">
        <v>36</v>
      </c>
      <c r="F19" s="93" t="s">
        <v>106</v>
      </c>
      <c r="G19" s="118" t="str">
        <f>if(D19=Projections!$AH$2,"Y","N")</f>
        <v>N</v>
      </c>
      <c r="H19" s="87"/>
    </row>
    <row r="20">
      <c r="A20" s="116">
        <v>0.8541666666666666</v>
      </c>
      <c r="B20" s="93" t="s">
        <v>459</v>
      </c>
      <c r="C20" s="93" t="s">
        <v>464</v>
      </c>
      <c r="D20" s="117">
        <v>43028.0</v>
      </c>
      <c r="E20" s="93" t="s">
        <v>512</v>
      </c>
      <c r="F20" s="93" t="s">
        <v>475</v>
      </c>
      <c r="G20" s="118" t="str">
        <f>if(D20=Projections!$AH$2,"Y","N")</f>
        <v>N</v>
      </c>
      <c r="H20" s="87"/>
    </row>
    <row r="21">
      <c r="A21" s="116">
        <v>0.7916666666666666</v>
      </c>
      <c r="B21" s="93" t="s">
        <v>82</v>
      </c>
      <c r="C21" s="93" t="s">
        <v>78</v>
      </c>
      <c r="D21" s="117">
        <v>43028.0</v>
      </c>
      <c r="E21" s="93" t="s">
        <v>330</v>
      </c>
      <c r="F21" s="93" t="s">
        <v>204</v>
      </c>
      <c r="G21" s="118" t="str">
        <f>if(D21=Projections!$AH$2,"Y","N")</f>
        <v>N</v>
      </c>
      <c r="H21" s="87"/>
    </row>
    <row r="22">
      <c r="A22" s="116">
        <v>0.7916666666666666</v>
      </c>
      <c r="B22" s="93" t="s">
        <v>59</v>
      </c>
      <c r="C22" s="93" t="s">
        <v>528</v>
      </c>
      <c r="D22" s="117">
        <v>43028.0</v>
      </c>
      <c r="E22" s="93" t="s">
        <v>38</v>
      </c>
      <c r="F22" s="93" t="s">
        <v>565</v>
      </c>
      <c r="G22" s="118" t="str">
        <f>if(D22=Projections!$AH$2,"Y","N")</f>
        <v>N</v>
      </c>
      <c r="H22" s="87"/>
    </row>
    <row r="23">
      <c r="A23" s="116">
        <v>0.8333333333333334</v>
      </c>
      <c r="B23" s="93" t="s">
        <v>72</v>
      </c>
      <c r="C23" s="93" t="s">
        <v>80</v>
      </c>
      <c r="D23" s="117">
        <v>43028.0</v>
      </c>
      <c r="E23" s="93" t="s">
        <v>172</v>
      </c>
      <c r="F23" s="93" t="s">
        <v>107</v>
      </c>
      <c r="G23" s="118" t="str">
        <f>if(D23=Projections!$AH$2,"Y","N")</f>
        <v>N</v>
      </c>
      <c r="H23" s="87"/>
    </row>
    <row r="24">
      <c r="A24" s="116">
        <v>0.8958333333333334</v>
      </c>
      <c r="B24" s="93" t="s">
        <v>55</v>
      </c>
      <c r="C24" s="93" t="s">
        <v>462</v>
      </c>
      <c r="D24" s="117">
        <v>43028.0</v>
      </c>
      <c r="E24" s="93" t="s">
        <v>135</v>
      </c>
      <c r="F24" s="93" t="s">
        <v>451</v>
      </c>
      <c r="G24" s="118" t="str">
        <f>if(D24=Projections!$AH$2,"Y","N")</f>
        <v>N</v>
      </c>
      <c r="H24" s="87"/>
    </row>
    <row r="25">
      <c r="A25" s="116">
        <v>0.7916666666666666</v>
      </c>
      <c r="B25" s="93" t="s">
        <v>50</v>
      </c>
      <c r="C25" s="93" t="s">
        <v>529</v>
      </c>
      <c r="D25" s="117">
        <v>43028.0</v>
      </c>
      <c r="E25" s="93" t="s">
        <v>37</v>
      </c>
      <c r="F25" s="93" t="s">
        <v>566</v>
      </c>
      <c r="G25" s="118" t="str">
        <f>if(D25=Projections!$AH$2,"Y","N")</f>
        <v>N</v>
      </c>
      <c r="H25" s="87"/>
    </row>
    <row r="26">
      <c r="A26" s="116">
        <v>0.9166666666666666</v>
      </c>
      <c r="B26" s="93" t="s">
        <v>85</v>
      </c>
      <c r="C26" s="93" t="s">
        <v>52</v>
      </c>
      <c r="D26" s="117">
        <v>43028.0</v>
      </c>
      <c r="E26" s="93" t="s">
        <v>260</v>
      </c>
      <c r="F26" s="93" t="s">
        <v>101</v>
      </c>
      <c r="G26" s="118" t="str">
        <f>if(D26=Projections!$AH$2,"Y","N")</f>
        <v>N</v>
      </c>
      <c r="H26" s="87"/>
    </row>
    <row r="27">
      <c r="A27" s="116">
        <v>0.7916666666666666</v>
      </c>
      <c r="B27" s="93" t="s">
        <v>458</v>
      </c>
      <c r="C27" s="93" t="s">
        <v>69</v>
      </c>
      <c r="D27" s="117">
        <v>43028.0</v>
      </c>
      <c r="E27" s="93" t="s">
        <v>511</v>
      </c>
      <c r="F27" s="93" t="s">
        <v>400</v>
      </c>
      <c r="G27" s="118" t="str">
        <f>if(D27=Projections!$AH$2,"Y","N")</f>
        <v>N</v>
      </c>
      <c r="H27" s="87"/>
    </row>
    <row r="28">
      <c r="A28" s="116">
        <v>0.8333333333333334</v>
      </c>
      <c r="B28" s="93" t="s">
        <v>75</v>
      </c>
      <c r="C28" s="93" t="s">
        <v>461</v>
      </c>
      <c r="D28" s="117">
        <v>43029.0</v>
      </c>
      <c r="E28" s="93" t="s">
        <v>364</v>
      </c>
      <c r="F28" s="93" t="s">
        <v>450</v>
      </c>
      <c r="G28" s="118" t="str">
        <f>if(D28=Projections!$AH$2,"Y","N")</f>
        <v>N</v>
      </c>
      <c r="H28" s="87"/>
    </row>
    <row r="29">
      <c r="A29" s="116">
        <v>0.8333333333333334</v>
      </c>
      <c r="B29" s="93" t="s">
        <v>65</v>
      </c>
      <c r="C29" s="93" t="s">
        <v>59</v>
      </c>
      <c r="D29" s="117">
        <v>43029.0</v>
      </c>
      <c r="E29" s="93" t="s">
        <v>88</v>
      </c>
      <c r="F29" s="93" t="s">
        <v>38</v>
      </c>
      <c r="G29" s="118" t="str">
        <f>if(D29=Projections!$AH$2,"Y","N")</f>
        <v>N</v>
      </c>
      <c r="H29" s="87"/>
    </row>
    <row r="30">
      <c r="A30" s="116">
        <v>0.875</v>
      </c>
      <c r="B30" s="93" t="s">
        <v>459</v>
      </c>
      <c r="C30" s="93" t="s">
        <v>466</v>
      </c>
      <c r="D30" s="117">
        <v>43029.0</v>
      </c>
      <c r="E30" s="93" t="s">
        <v>512</v>
      </c>
      <c r="F30" s="93" t="s">
        <v>493</v>
      </c>
      <c r="G30" s="118" t="str">
        <f>if(D30=Projections!$AH$2,"Y","N")</f>
        <v>N</v>
      </c>
      <c r="H30" s="87"/>
    </row>
    <row r="31">
      <c r="A31" s="116">
        <v>0.8333333333333334</v>
      </c>
      <c r="B31" s="93" t="s">
        <v>464</v>
      </c>
      <c r="C31" s="93" t="s">
        <v>71</v>
      </c>
      <c r="D31" s="117">
        <v>43029.0</v>
      </c>
      <c r="E31" s="93" t="s">
        <v>475</v>
      </c>
      <c r="F31" s="93" t="s">
        <v>171</v>
      </c>
      <c r="G31" s="118" t="str">
        <f>if(D31=Projections!$AH$2,"Y","N")</f>
        <v>N</v>
      </c>
      <c r="H31" s="87"/>
    </row>
    <row r="32">
      <c r="A32" s="116">
        <v>0.9375</v>
      </c>
      <c r="B32" s="93" t="s">
        <v>52</v>
      </c>
      <c r="C32" s="93" t="s">
        <v>62</v>
      </c>
      <c r="D32" s="117">
        <v>43029.0</v>
      </c>
      <c r="E32" s="93" t="s">
        <v>101</v>
      </c>
      <c r="F32" s="93" t="s">
        <v>235</v>
      </c>
      <c r="G32" s="118" t="str">
        <f>if(D32=Projections!$AH$2,"Y","N")</f>
        <v>N</v>
      </c>
      <c r="H32" s="87"/>
    </row>
    <row r="33">
      <c r="A33" s="116">
        <v>0.8333333333333334</v>
      </c>
      <c r="B33" s="93" t="s">
        <v>55</v>
      </c>
      <c r="C33" s="93" t="s">
        <v>86</v>
      </c>
      <c r="D33" s="117">
        <v>43029.0</v>
      </c>
      <c r="E33" s="93" t="s">
        <v>135</v>
      </c>
      <c r="F33" s="93" t="s">
        <v>261</v>
      </c>
      <c r="G33" s="118" t="str">
        <f>if(D33=Projections!$AH$2,"Y","N")</f>
        <v>N</v>
      </c>
      <c r="H33" s="87"/>
    </row>
    <row r="34">
      <c r="A34" s="116">
        <v>0.8333333333333334</v>
      </c>
      <c r="B34" s="93" t="s">
        <v>78</v>
      </c>
      <c r="C34" s="93" t="s">
        <v>56</v>
      </c>
      <c r="D34" s="117">
        <v>43029.0</v>
      </c>
      <c r="E34" s="93" t="s">
        <v>204</v>
      </c>
      <c r="F34" s="93" t="s">
        <v>136</v>
      </c>
      <c r="G34" s="118" t="str">
        <f>if(D34=Projections!$AH$2,"Y","N")</f>
        <v>N</v>
      </c>
      <c r="H34" s="87"/>
    </row>
    <row r="35">
      <c r="A35" s="116">
        <v>0.8541666666666666</v>
      </c>
      <c r="B35" s="93" t="s">
        <v>82</v>
      </c>
      <c r="C35" s="93" t="s">
        <v>528</v>
      </c>
      <c r="D35" s="117">
        <v>43029.0</v>
      </c>
      <c r="E35" s="93" t="s">
        <v>330</v>
      </c>
      <c r="F35" s="93" t="s">
        <v>565</v>
      </c>
      <c r="G35" s="118" t="str">
        <f>if(D35=Projections!$AH$2,"Y","N")</f>
        <v>N</v>
      </c>
      <c r="H35" s="87"/>
    </row>
    <row r="36">
      <c r="A36" s="116">
        <v>0.8333333333333334</v>
      </c>
      <c r="B36" s="93" t="s">
        <v>458</v>
      </c>
      <c r="C36" s="93" t="s">
        <v>77</v>
      </c>
      <c r="D36" s="117">
        <v>43029.0</v>
      </c>
      <c r="E36" s="93" t="s">
        <v>511</v>
      </c>
      <c r="F36" s="93" t="s">
        <v>205</v>
      </c>
      <c r="G36" s="118" t="str">
        <f>if(D36=Projections!$AH$2,"Y","N")</f>
        <v>N</v>
      </c>
      <c r="H36" s="87"/>
    </row>
    <row r="37">
      <c r="A37" s="116">
        <v>0.8125</v>
      </c>
      <c r="B37" s="93" t="s">
        <v>529</v>
      </c>
      <c r="C37" s="93" t="s">
        <v>68</v>
      </c>
      <c r="D37" s="117">
        <v>43029.0</v>
      </c>
      <c r="E37" s="93" t="s">
        <v>566</v>
      </c>
      <c r="F37" s="93" t="s">
        <v>399</v>
      </c>
      <c r="G37" s="118" t="str">
        <f>if(D37=Projections!$AH$2,"Y","N")</f>
        <v>N</v>
      </c>
      <c r="H37" s="87"/>
    </row>
    <row r="38">
      <c r="A38" s="116">
        <v>0.875</v>
      </c>
      <c r="B38" s="93" t="s">
        <v>83</v>
      </c>
      <c r="C38" s="93" t="s">
        <v>72</v>
      </c>
      <c r="D38" s="117">
        <v>43029.0</v>
      </c>
      <c r="E38" s="93" t="s">
        <v>329</v>
      </c>
      <c r="F38" s="93" t="s">
        <v>172</v>
      </c>
      <c r="G38" s="118" t="str">
        <f>if(D38=Projections!$AH$2,"Y","N")</f>
        <v>N</v>
      </c>
      <c r="H38" s="87"/>
    </row>
    <row r="39">
      <c r="A39" s="116">
        <v>0.6458333333333334</v>
      </c>
      <c r="B39" s="93" t="s">
        <v>49</v>
      </c>
      <c r="C39" s="93" t="s">
        <v>53</v>
      </c>
      <c r="D39" s="117">
        <v>43030.0</v>
      </c>
      <c r="E39" s="93" t="s">
        <v>36</v>
      </c>
      <c r="F39" s="93" t="s">
        <v>100</v>
      </c>
      <c r="G39" s="118" t="str">
        <f>if(D39=Projections!$AH$2,"Y","N")</f>
        <v>N</v>
      </c>
      <c r="H39" s="87"/>
    </row>
    <row r="40">
      <c r="A40" s="116">
        <v>0.8958333333333334</v>
      </c>
      <c r="B40" s="93" t="s">
        <v>462</v>
      </c>
      <c r="C40" s="93" t="s">
        <v>85</v>
      </c>
      <c r="D40" s="117">
        <v>43030.0</v>
      </c>
      <c r="E40" s="93" t="s">
        <v>451</v>
      </c>
      <c r="F40" s="93" t="s">
        <v>260</v>
      </c>
      <c r="G40" s="118" t="str">
        <f>if(D40=Projections!$AH$2,"Y","N")</f>
        <v>N</v>
      </c>
      <c r="H40" s="87"/>
    </row>
    <row r="41">
      <c r="A41" s="116">
        <v>0.7916666666666666</v>
      </c>
      <c r="B41" s="93" t="s">
        <v>80</v>
      </c>
      <c r="C41" s="93" t="s">
        <v>83</v>
      </c>
      <c r="D41" s="117">
        <v>43030.0</v>
      </c>
      <c r="E41" s="93" t="s">
        <v>107</v>
      </c>
      <c r="F41" s="93" t="s">
        <v>329</v>
      </c>
      <c r="G41" s="118" t="str">
        <f>if(D41=Projections!$AH$2,"Y","N")</f>
        <v>N</v>
      </c>
      <c r="H41" s="87"/>
    </row>
    <row r="42">
      <c r="A42" s="116">
        <v>0.8541666666666666</v>
      </c>
      <c r="B42" s="93" t="s">
        <v>55</v>
      </c>
      <c r="C42" s="93" t="s">
        <v>464</v>
      </c>
      <c r="D42" s="117">
        <v>43031.0</v>
      </c>
      <c r="E42" s="93" t="s">
        <v>135</v>
      </c>
      <c r="F42" s="93" t="s">
        <v>475</v>
      </c>
      <c r="G42" s="118" t="str">
        <f>if(D42=Projections!$AH$2,"Y","N")</f>
        <v>N</v>
      </c>
      <c r="H42" s="87"/>
    </row>
    <row r="43">
      <c r="A43" s="116">
        <v>0.875</v>
      </c>
      <c r="B43" s="93" t="s">
        <v>69</v>
      </c>
      <c r="C43" s="93" t="s">
        <v>466</v>
      </c>
      <c r="D43" s="117">
        <v>43031.0</v>
      </c>
      <c r="E43" s="93" t="s">
        <v>400</v>
      </c>
      <c r="F43" s="93" t="s">
        <v>493</v>
      </c>
      <c r="G43" s="118" t="str">
        <f>if(D43=Projections!$AH$2,"Y","N")</f>
        <v>N</v>
      </c>
      <c r="H43" s="87"/>
    </row>
    <row r="44">
      <c r="A44" s="116">
        <v>0.7916666666666666</v>
      </c>
      <c r="B44" s="93" t="s">
        <v>529</v>
      </c>
      <c r="C44" s="93" t="s">
        <v>458</v>
      </c>
      <c r="D44" s="117">
        <v>43031.0</v>
      </c>
      <c r="E44" s="93" t="s">
        <v>566</v>
      </c>
      <c r="F44" s="93" t="s">
        <v>511</v>
      </c>
      <c r="G44" s="118" t="str">
        <f>if(D44=Projections!$AH$2,"Y","N")</f>
        <v>N</v>
      </c>
      <c r="H44" s="87"/>
    </row>
    <row r="45">
      <c r="A45" s="116">
        <v>0.8333333333333334</v>
      </c>
      <c r="B45" s="93" t="s">
        <v>86</v>
      </c>
      <c r="C45" s="93" t="s">
        <v>71</v>
      </c>
      <c r="D45" s="117">
        <v>43031.0</v>
      </c>
      <c r="E45" s="93" t="s">
        <v>261</v>
      </c>
      <c r="F45" s="93" t="s">
        <v>171</v>
      </c>
      <c r="G45" s="118" t="str">
        <f>if(D45=Projections!$AH$2,"Y","N")</f>
        <v>N</v>
      </c>
      <c r="H45" s="87"/>
    </row>
    <row r="46">
      <c r="A46" s="116">
        <v>0.8125</v>
      </c>
      <c r="B46" s="93" t="s">
        <v>49</v>
      </c>
      <c r="C46" s="93" t="s">
        <v>56</v>
      </c>
      <c r="D46" s="117">
        <v>43031.0</v>
      </c>
      <c r="E46" s="93" t="s">
        <v>36</v>
      </c>
      <c r="F46" s="93" t="s">
        <v>136</v>
      </c>
      <c r="G46" s="118" t="str">
        <f>if(D46=Projections!$AH$2,"Y","N")</f>
        <v>N</v>
      </c>
      <c r="H46" s="87"/>
    </row>
    <row r="47">
      <c r="A47" s="116">
        <v>0.8333333333333334</v>
      </c>
      <c r="B47" s="93" t="s">
        <v>81</v>
      </c>
      <c r="C47" s="93" t="s">
        <v>528</v>
      </c>
      <c r="D47" s="117">
        <v>43031.0</v>
      </c>
      <c r="E47" s="93" t="s">
        <v>106</v>
      </c>
      <c r="F47" s="93" t="s">
        <v>565</v>
      </c>
      <c r="G47" s="118" t="str">
        <f>if(D47=Projections!$AH$2,"Y","N")</f>
        <v>N</v>
      </c>
      <c r="H47" s="87"/>
    </row>
    <row r="48">
      <c r="A48" s="116">
        <v>0.9166666666666666</v>
      </c>
      <c r="B48" s="93" t="s">
        <v>459</v>
      </c>
      <c r="C48" s="93" t="s">
        <v>52</v>
      </c>
      <c r="D48" s="117">
        <v>43031.0</v>
      </c>
      <c r="E48" s="93" t="s">
        <v>512</v>
      </c>
      <c r="F48" s="93" t="s">
        <v>101</v>
      </c>
      <c r="G48" s="118" t="str">
        <f>if(D48=Projections!$AH$2,"Y","N")</f>
        <v>N</v>
      </c>
      <c r="H48" s="87"/>
    </row>
    <row r="49">
      <c r="A49" s="116">
        <v>0.8541666666666666</v>
      </c>
      <c r="B49" s="93" t="s">
        <v>68</v>
      </c>
      <c r="C49" s="93" t="s">
        <v>75</v>
      </c>
      <c r="D49" s="117">
        <v>43031.0</v>
      </c>
      <c r="E49" s="93" t="s">
        <v>399</v>
      </c>
      <c r="F49" s="93" t="s">
        <v>364</v>
      </c>
      <c r="G49" s="118" t="str">
        <f>if(D49=Projections!$AH$2,"Y","N")</f>
        <v>N</v>
      </c>
      <c r="H49" s="87"/>
    </row>
    <row r="50">
      <c r="A50" s="116">
        <v>0.8125</v>
      </c>
      <c r="B50" s="93" t="s">
        <v>77</v>
      </c>
      <c r="C50" s="93" t="s">
        <v>50</v>
      </c>
      <c r="D50" s="117">
        <v>43032.0</v>
      </c>
      <c r="E50" s="93" t="s">
        <v>205</v>
      </c>
      <c r="F50" s="93" t="s">
        <v>37</v>
      </c>
      <c r="G50" s="118" t="str">
        <f>if(D50=Projections!$AH$2,"Y","N")</f>
        <v>N</v>
      </c>
      <c r="H50" s="87"/>
    </row>
    <row r="51">
      <c r="A51" s="116">
        <v>0.7916666666666666</v>
      </c>
      <c r="B51" s="93" t="s">
        <v>461</v>
      </c>
      <c r="C51" s="93" t="s">
        <v>59</v>
      </c>
      <c r="D51" s="117">
        <v>43032.0</v>
      </c>
      <c r="E51" s="93" t="s">
        <v>450</v>
      </c>
      <c r="F51" s="93" t="s">
        <v>38</v>
      </c>
      <c r="G51" s="118" t="str">
        <f>if(D51=Projections!$AH$2,"Y","N")</f>
        <v>N</v>
      </c>
      <c r="H51" s="87"/>
    </row>
    <row r="52">
      <c r="A52" s="116">
        <v>0.9375</v>
      </c>
      <c r="B52" s="93" t="s">
        <v>72</v>
      </c>
      <c r="C52" s="93" t="s">
        <v>62</v>
      </c>
      <c r="D52" s="117">
        <v>43032.0</v>
      </c>
      <c r="E52" s="93" t="s">
        <v>172</v>
      </c>
      <c r="F52" s="93" t="s">
        <v>235</v>
      </c>
      <c r="G52" s="118" t="str">
        <f>if(D52=Projections!$AH$2,"Y","N")</f>
        <v>N</v>
      </c>
      <c r="H52" s="87"/>
    </row>
    <row r="53">
      <c r="A53" s="116">
        <v>0.8333333333333334</v>
      </c>
      <c r="B53" s="93" t="s">
        <v>78</v>
      </c>
      <c r="C53" s="93" t="s">
        <v>80</v>
      </c>
      <c r="D53" s="117">
        <v>43032.0</v>
      </c>
      <c r="E53" s="93" t="s">
        <v>204</v>
      </c>
      <c r="F53" s="93" t="s">
        <v>107</v>
      </c>
      <c r="G53" s="118" t="str">
        <f>if(D53=Projections!$AH$2,"Y","N")</f>
        <v>N</v>
      </c>
      <c r="H53" s="87"/>
    </row>
    <row r="54">
      <c r="A54" s="116">
        <v>0.7916666666666666</v>
      </c>
      <c r="B54" s="93" t="s">
        <v>53</v>
      </c>
      <c r="C54" s="93" t="s">
        <v>65</v>
      </c>
      <c r="D54" s="117">
        <v>43032.0</v>
      </c>
      <c r="E54" s="93" t="s">
        <v>100</v>
      </c>
      <c r="F54" s="93" t="s">
        <v>88</v>
      </c>
      <c r="G54" s="118" t="str">
        <f>if(D54=Projections!$AH$2,"Y","N")</f>
        <v>N</v>
      </c>
      <c r="H54" s="87"/>
    </row>
    <row r="55">
      <c r="A55" s="116">
        <v>0.9166666666666666</v>
      </c>
      <c r="B55" s="93" t="s">
        <v>462</v>
      </c>
      <c r="C55" s="93" t="s">
        <v>82</v>
      </c>
      <c r="D55" s="117">
        <v>43032.0</v>
      </c>
      <c r="E55" s="93" t="s">
        <v>451</v>
      </c>
      <c r="F55" s="93" t="s">
        <v>330</v>
      </c>
      <c r="G55" s="118" t="str">
        <f>if(D55=Projections!$AH$2,"Y","N")</f>
        <v>N</v>
      </c>
      <c r="H55" s="87"/>
    </row>
    <row r="56">
      <c r="A56" s="116">
        <v>0.8125</v>
      </c>
      <c r="B56" s="93" t="s">
        <v>59</v>
      </c>
      <c r="C56" s="93" t="s">
        <v>53</v>
      </c>
      <c r="D56" s="117">
        <v>43033.0</v>
      </c>
      <c r="E56" s="93" t="s">
        <v>38</v>
      </c>
      <c r="F56" s="93" t="s">
        <v>100</v>
      </c>
      <c r="G56" s="118" t="str">
        <f>if(D56=Projections!$AH$2,"Y","N")</f>
        <v>N</v>
      </c>
      <c r="H56" s="87"/>
    </row>
    <row r="57">
      <c r="A57" s="116">
        <v>0.7916666666666666</v>
      </c>
      <c r="B57" s="93" t="s">
        <v>466</v>
      </c>
      <c r="C57" s="93" t="s">
        <v>81</v>
      </c>
      <c r="D57" s="117">
        <v>43033.0</v>
      </c>
      <c r="E57" s="93" t="s">
        <v>493</v>
      </c>
      <c r="F57" s="93" t="s">
        <v>106</v>
      </c>
      <c r="G57" s="118" t="str">
        <f>if(D57=Projections!$AH$2,"Y","N")</f>
        <v>N</v>
      </c>
      <c r="H57" s="87"/>
    </row>
    <row r="58">
      <c r="A58" s="116">
        <v>0.8541666666666666</v>
      </c>
      <c r="B58" s="93" t="s">
        <v>86</v>
      </c>
      <c r="C58" s="93" t="s">
        <v>464</v>
      </c>
      <c r="D58" s="117">
        <v>43033.0</v>
      </c>
      <c r="E58" s="93" t="s">
        <v>261</v>
      </c>
      <c r="F58" s="93" t="s">
        <v>475</v>
      </c>
      <c r="G58" s="118" t="str">
        <f>if(D58=Projections!$AH$2,"Y","N")</f>
        <v>N</v>
      </c>
      <c r="H58" s="87"/>
    </row>
    <row r="59">
      <c r="A59" s="116">
        <v>0.7916666666666666</v>
      </c>
      <c r="B59" s="93" t="s">
        <v>80</v>
      </c>
      <c r="C59" s="93" t="s">
        <v>458</v>
      </c>
      <c r="D59" s="117">
        <v>43033.0</v>
      </c>
      <c r="E59" s="93" t="s">
        <v>107</v>
      </c>
      <c r="F59" s="93" t="s">
        <v>511</v>
      </c>
      <c r="G59" s="118" t="str">
        <f>if(D59=Projections!$AH$2,"Y","N")</f>
        <v>N</v>
      </c>
      <c r="H59" s="87"/>
    </row>
    <row r="60">
      <c r="A60" s="116">
        <v>0.9375</v>
      </c>
      <c r="B60" s="93" t="s">
        <v>68</v>
      </c>
      <c r="C60" s="93" t="s">
        <v>55</v>
      </c>
      <c r="D60" s="117">
        <v>43033.0</v>
      </c>
      <c r="E60" s="93" t="s">
        <v>399</v>
      </c>
      <c r="F60" s="93" t="s">
        <v>135</v>
      </c>
      <c r="G60" s="118" t="str">
        <f>if(D60=Projections!$AH$2,"Y","N")</f>
        <v>N</v>
      </c>
      <c r="H60" s="87"/>
    </row>
    <row r="61">
      <c r="A61" s="116">
        <v>0.9375</v>
      </c>
      <c r="B61" s="93" t="s">
        <v>69</v>
      </c>
      <c r="C61" s="93" t="s">
        <v>85</v>
      </c>
      <c r="D61" s="117">
        <v>43033.0</v>
      </c>
      <c r="E61" s="93" t="s">
        <v>400</v>
      </c>
      <c r="F61" s="93" t="s">
        <v>260</v>
      </c>
      <c r="G61" s="118" t="str">
        <f>if(D61=Projections!$AH$2,"Y","N")</f>
        <v>N</v>
      </c>
      <c r="H61" s="87"/>
    </row>
    <row r="62">
      <c r="A62" s="116">
        <v>0.8333333333333334</v>
      </c>
      <c r="B62" s="93" t="s">
        <v>75</v>
      </c>
      <c r="C62" s="93" t="s">
        <v>56</v>
      </c>
      <c r="D62" s="117">
        <v>43033.0</v>
      </c>
      <c r="E62" s="93" t="s">
        <v>364</v>
      </c>
      <c r="F62" s="93" t="s">
        <v>136</v>
      </c>
      <c r="G62" s="118" t="str">
        <f>if(D62=Projections!$AH$2,"Y","N")</f>
        <v>N</v>
      </c>
      <c r="H62" s="87"/>
    </row>
    <row r="63">
      <c r="A63" s="116">
        <v>0.8333333333333334</v>
      </c>
      <c r="B63" s="93" t="s">
        <v>78</v>
      </c>
      <c r="C63" s="93" t="s">
        <v>83</v>
      </c>
      <c r="D63" s="117">
        <v>43033.0</v>
      </c>
      <c r="E63" s="93" t="s">
        <v>204</v>
      </c>
      <c r="F63" s="93" t="s">
        <v>329</v>
      </c>
      <c r="G63" s="118" t="str">
        <f>if(D63=Projections!$AH$2,"Y","N")</f>
        <v>N</v>
      </c>
      <c r="H63" s="87"/>
    </row>
    <row r="64">
      <c r="A64" s="116">
        <v>0.7916666666666666</v>
      </c>
      <c r="B64" s="93" t="s">
        <v>71</v>
      </c>
      <c r="C64" s="93" t="s">
        <v>529</v>
      </c>
      <c r="D64" s="117">
        <v>43033.0</v>
      </c>
      <c r="E64" s="93" t="s">
        <v>171</v>
      </c>
      <c r="F64" s="93" t="s">
        <v>566</v>
      </c>
      <c r="G64" s="118" t="str">
        <f>if(D64=Projections!$AH$2,"Y","N")</f>
        <v>N</v>
      </c>
      <c r="H64" s="87"/>
    </row>
    <row r="65">
      <c r="A65" s="116">
        <v>0.9166666666666666</v>
      </c>
      <c r="B65" s="93" t="s">
        <v>72</v>
      </c>
      <c r="C65" s="93" t="s">
        <v>52</v>
      </c>
      <c r="D65" s="117">
        <v>43033.0</v>
      </c>
      <c r="E65" s="93" t="s">
        <v>172</v>
      </c>
      <c r="F65" s="93" t="s">
        <v>101</v>
      </c>
      <c r="G65" s="118" t="str">
        <f>if(D65=Projections!$AH$2,"Y","N")</f>
        <v>N</v>
      </c>
      <c r="H65" s="87"/>
    </row>
    <row r="66">
      <c r="A66" s="116">
        <v>0.8333333333333334</v>
      </c>
      <c r="B66" s="93" t="s">
        <v>49</v>
      </c>
      <c r="C66" s="93" t="s">
        <v>461</v>
      </c>
      <c r="D66" s="117">
        <v>43034.0</v>
      </c>
      <c r="E66" s="93" t="s">
        <v>36</v>
      </c>
      <c r="F66" s="93" t="s">
        <v>450</v>
      </c>
      <c r="G66" s="118" t="str">
        <f>if(D66=Projections!$AH$2,"Y","N")</f>
        <v>N</v>
      </c>
      <c r="H66" s="87"/>
    </row>
    <row r="67">
      <c r="A67" s="116">
        <v>0.8333333333333334</v>
      </c>
      <c r="B67" s="93" t="s">
        <v>464</v>
      </c>
      <c r="C67" s="93" t="s">
        <v>86</v>
      </c>
      <c r="D67" s="117">
        <v>43034.0</v>
      </c>
      <c r="E67" s="93" t="s">
        <v>475</v>
      </c>
      <c r="F67" s="93" t="s">
        <v>261</v>
      </c>
      <c r="G67" s="118" t="str">
        <f>if(D67=Projections!$AH$2,"Y","N")</f>
        <v>N</v>
      </c>
      <c r="H67" s="87"/>
    </row>
    <row r="68">
      <c r="A68" s="116">
        <v>0.8333333333333334</v>
      </c>
      <c r="B68" s="93" t="s">
        <v>50</v>
      </c>
      <c r="C68" s="93" t="s">
        <v>528</v>
      </c>
      <c r="D68" s="117">
        <v>43034.0</v>
      </c>
      <c r="E68" s="93" t="s">
        <v>37</v>
      </c>
      <c r="F68" s="93" t="s">
        <v>565</v>
      </c>
      <c r="G68" s="118" t="str">
        <f>if(D68=Projections!$AH$2,"Y","N")</f>
        <v>N</v>
      </c>
      <c r="H68" s="87"/>
    </row>
    <row r="69">
      <c r="A69" s="116">
        <v>0.9166666666666666</v>
      </c>
      <c r="B69" s="93" t="s">
        <v>62</v>
      </c>
      <c r="C69" s="93" t="s">
        <v>82</v>
      </c>
      <c r="D69" s="117">
        <v>43034.0</v>
      </c>
      <c r="E69" s="93" t="s">
        <v>235</v>
      </c>
      <c r="F69" s="93" t="s">
        <v>330</v>
      </c>
      <c r="G69" s="118" t="str">
        <f>if(D69=Projections!$AH$2,"Y","N")</f>
        <v>N</v>
      </c>
      <c r="H69" s="87"/>
    </row>
    <row r="70">
      <c r="A70" s="116">
        <v>0.9375</v>
      </c>
      <c r="B70" s="93" t="s">
        <v>462</v>
      </c>
      <c r="C70" s="93" t="s">
        <v>459</v>
      </c>
      <c r="D70" s="117">
        <v>43034.0</v>
      </c>
      <c r="E70" s="93" t="s">
        <v>451</v>
      </c>
      <c r="F70" s="93" t="s">
        <v>512</v>
      </c>
      <c r="G70" s="118" t="str">
        <f>if(D70=Projections!$AH$2,"Y","N")</f>
        <v>N</v>
      </c>
      <c r="H70" s="87"/>
    </row>
    <row r="71">
      <c r="A71" s="116">
        <v>0.8125</v>
      </c>
      <c r="B71" s="93" t="s">
        <v>466</v>
      </c>
      <c r="C71" s="93" t="s">
        <v>49</v>
      </c>
      <c r="D71" s="117">
        <v>43035.0</v>
      </c>
      <c r="E71" s="93" t="s">
        <v>493</v>
      </c>
      <c r="F71" s="93" t="s">
        <v>36</v>
      </c>
      <c r="G71" s="118" t="str">
        <f>if(D71=Projections!$AH$2,"Y","N")</f>
        <v>N</v>
      </c>
      <c r="H71" s="87"/>
    </row>
    <row r="72">
      <c r="A72" s="116">
        <v>0.7916666666666666</v>
      </c>
      <c r="B72" s="93" t="s">
        <v>71</v>
      </c>
      <c r="C72" s="93" t="s">
        <v>81</v>
      </c>
      <c r="D72" s="117">
        <v>43035.0</v>
      </c>
      <c r="E72" s="93" t="s">
        <v>171</v>
      </c>
      <c r="F72" s="93" t="s">
        <v>106</v>
      </c>
      <c r="G72" s="118" t="str">
        <f>if(D72=Projections!$AH$2,"Y","N")</f>
        <v>N</v>
      </c>
      <c r="H72" s="87"/>
    </row>
    <row r="73">
      <c r="A73" s="116">
        <v>0.9375</v>
      </c>
      <c r="B73" s="93" t="s">
        <v>69</v>
      </c>
      <c r="C73" s="93" t="s">
        <v>55</v>
      </c>
      <c r="D73" s="117">
        <v>43035.0</v>
      </c>
      <c r="E73" s="93" t="s">
        <v>400</v>
      </c>
      <c r="F73" s="93" t="s">
        <v>135</v>
      </c>
      <c r="G73" s="118" t="str">
        <f>if(D73=Projections!$AH$2,"Y","N")</f>
        <v>N</v>
      </c>
      <c r="H73" s="87"/>
    </row>
    <row r="74">
      <c r="A74" s="116">
        <v>0.9375</v>
      </c>
      <c r="B74" s="93" t="s">
        <v>68</v>
      </c>
      <c r="C74" s="93" t="s">
        <v>85</v>
      </c>
      <c r="D74" s="117">
        <v>43035.0</v>
      </c>
      <c r="E74" s="93" t="s">
        <v>399</v>
      </c>
      <c r="F74" s="93" t="s">
        <v>260</v>
      </c>
      <c r="G74" s="118" t="str">
        <f>if(D74=Projections!$AH$2,"Y","N")</f>
        <v>N</v>
      </c>
      <c r="H74" s="87"/>
    </row>
    <row r="75">
      <c r="A75" s="116">
        <v>0.8333333333333334</v>
      </c>
      <c r="B75" s="93" t="s">
        <v>83</v>
      </c>
      <c r="C75" s="93" t="s">
        <v>80</v>
      </c>
      <c r="D75" s="117">
        <v>43035.0</v>
      </c>
      <c r="E75" s="93" t="s">
        <v>329</v>
      </c>
      <c r="F75" s="93" t="s">
        <v>107</v>
      </c>
      <c r="G75" s="118" t="str">
        <f>if(D75=Projections!$AH$2,"Y","N")</f>
        <v>N</v>
      </c>
      <c r="H75" s="87"/>
    </row>
    <row r="76">
      <c r="A76" s="116">
        <v>0.8125</v>
      </c>
      <c r="B76" s="93" t="s">
        <v>53</v>
      </c>
      <c r="C76" s="93" t="s">
        <v>77</v>
      </c>
      <c r="D76" s="117">
        <v>43035.0</v>
      </c>
      <c r="E76" s="93" t="s">
        <v>100</v>
      </c>
      <c r="F76" s="93" t="s">
        <v>205</v>
      </c>
      <c r="G76" s="118" t="str">
        <f>if(D76=Projections!$AH$2,"Y","N")</f>
        <v>N</v>
      </c>
      <c r="H76" s="87"/>
    </row>
    <row r="77">
      <c r="A77" s="116">
        <v>0.7916666666666666</v>
      </c>
      <c r="B77" s="93" t="s">
        <v>75</v>
      </c>
      <c r="C77" s="93" t="s">
        <v>65</v>
      </c>
      <c r="D77" s="117">
        <v>43035.0</v>
      </c>
      <c r="E77" s="93" t="s">
        <v>364</v>
      </c>
      <c r="F77" s="93" t="s">
        <v>88</v>
      </c>
      <c r="G77" s="118" t="str">
        <f>if(D77=Projections!$AH$2,"Y","N")</f>
        <v>N</v>
      </c>
      <c r="H77" s="87"/>
    </row>
    <row r="78">
      <c r="A78" s="116">
        <v>0.8333333333333334</v>
      </c>
      <c r="B78" s="93" t="s">
        <v>83</v>
      </c>
      <c r="C78" s="93" t="s">
        <v>461</v>
      </c>
      <c r="D78" s="117">
        <v>43036.0</v>
      </c>
      <c r="E78" s="93" t="s">
        <v>329</v>
      </c>
      <c r="F78" s="93" t="s">
        <v>450</v>
      </c>
      <c r="G78" s="118" t="str">
        <f>if(D78=Projections!$AH$2,"Y","N")</f>
        <v>N</v>
      </c>
      <c r="H78" s="87"/>
    </row>
    <row r="79">
      <c r="A79" s="116">
        <v>0.8541666666666666</v>
      </c>
      <c r="B79" s="93" t="s">
        <v>529</v>
      </c>
      <c r="C79" s="93" t="s">
        <v>464</v>
      </c>
      <c r="D79" s="117">
        <v>43036.0</v>
      </c>
      <c r="E79" s="93" t="s">
        <v>566</v>
      </c>
      <c r="F79" s="93" t="s">
        <v>475</v>
      </c>
      <c r="G79" s="118" t="str">
        <f>if(D79=Projections!$AH$2,"Y","N")</f>
        <v>N</v>
      </c>
      <c r="H79" s="87"/>
    </row>
    <row r="80">
      <c r="A80" s="116">
        <v>0.9375</v>
      </c>
      <c r="B80" s="93" t="s">
        <v>458</v>
      </c>
      <c r="C80" s="93" t="s">
        <v>62</v>
      </c>
      <c r="D80" s="117">
        <v>43036.0</v>
      </c>
      <c r="E80" s="93" t="s">
        <v>511</v>
      </c>
      <c r="F80" s="93" t="s">
        <v>235</v>
      </c>
      <c r="G80" s="118" t="str">
        <f>if(D80=Projections!$AH$2,"Y","N")</f>
        <v>N</v>
      </c>
      <c r="H80" s="87"/>
    </row>
    <row r="81">
      <c r="A81" s="116">
        <v>0.8333333333333334</v>
      </c>
      <c r="B81" s="93" t="s">
        <v>71</v>
      </c>
      <c r="C81" s="93" t="s">
        <v>86</v>
      </c>
      <c r="D81" s="117">
        <v>43036.0</v>
      </c>
      <c r="E81" s="93" t="s">
        <v>171</v>
      </c>
      <c r="F81" s="93" t="s">
        <v>261</v>
      </c>
      <c r="G81" s="118" t="str">
        <f>if(D81=Projections!$AH$2,"Y","N")</f>
        <v>N</v>
      </c>
      <c r="H81" s="87"/>
    </row>
    <row r="82">
      <c r="A82" s="116">
        <v>0.8333333333333334</v>
      </c>
      <c r="B82" s="93" t="s">
        <v>50</v>
      </c>
      <c r="C82" s="93" t="s">
        <v>56</v>
      </c>
      <c r="D82" s="117">
        <v>43036.0</v>
      </c>
      <c r="E82" s="93" t="s">
        <v>37</v>
      </c>
      <c r="F82" s="93" t="s">
        <v>136</v>
      </c>
      <c r="G82" s="118" t="str">
        <f>if(D82=Projections!$AH$2,"Y","N")</f>
        <v>N</v>
      </c>
      <c r="H82" s="87"/>
    </row>
    <row r="83">
      <c r="A83" s="116">
        <v>0.7916666666666666</v>
      </c>
      <c r="B83" s="93" t="s">
        <v>59</v>
      </c>
      <c r="C83" s="93" t="s">
        <v>462</v>
      </c>
      <c r="D83" s="117">
        <v>43036.0</v>
      </c>
      <c r="E83" s="93" t="s">
        <v>38</v>
      </c>
      <c r="F83" s="93" t="s">
        <v>451</v>
      </c>
      <c r="G83" s="118" t="str">
        <f>if(D83=Projections!$AH$2,"Y","N")</f>
        <v>N</v>
      </c>
      <c r="H83" s="87"/>
    </row>
    <row r="84">
      <c r="A84" s="116">
        <v>0.9166666666666666</v>
      </c>
      <c r="B84" s="93" t="s">
        <v>52</v>
      </c>
      <c r="C84" s="93" t="s">
        <v>82</v>
      </c>
      <c r="D84" s="117">
        <v>43036.0</v>
      </c>
      <c r="E84" s="93" t="s">
        <v>101</v>
      </c>
      <c r="F84" s="93" t="s">
        <v>330</v>
      </c>
      <c r="G84" s="118" t="str">
        <f>if(D84=Projections!$AH$2,"Y","N")</f>
        <v>N</v>
      </c>
      <c r="H84" s="87"/>
    </row>
    <row r="85">
      <c r="A85" s="116">
        <v>0.875</v>
      </c>
      <c r="B85" s="93" t="s">
        <v>85</v>
      </c>
      <c r="C85" s="93" t="s">
        <v>72</v>
      </c>
      <c r="D85" s="117">
        <v>43036.0</v>
      </c>
      <c r="E85" s="93" t="s">
        <v>260</v>
      </c>
      <c r="F85" s="93" t="s">
        <v>172</v>
      </c>
      <c r="G85" s="118" t="str">
        <f>if(D85=Projections!$AH$2,"Y","N")</f>
        <v>N</v>
      </c>
      <c r="H85" s="87"/>
    </row>
    <row r="86">
      <c r="A86" s="116">
        <v>0.6458333333333334</v>
      </c>
      <c r="B86" s="93" t="s">
        <v>528</v>
      </c>
      <c r="C86" s="93" t="s">
        <v>49</v>
      </c>
      <c r="D86" s="117">
        <v>43037.0</v>
      </c>
      <c r="E86" s="93" t="s">
        <v>565</v>
      </c>
      <c r="F86" s="93" t="s">
        <v>36</v>
      </c>
      <c r="G86" s="118" t="str">
        <f>if(D86=Projections!$AH$2,"Y","N")</f>
        <v>N</v>
      </c>
      <c r="H86" s="87"/>
    </row>
    <row r="87">
      <c r="A87" s="116">
        <v>0.75</v>
      </c>
      <c r="B87" s="93" t="s">
        <v>466</v>
      </c>
      <c r="C87" s="93" t="s">
        <v>53</v>
      </c>
      <c r="D87" s="117">
        <v>43037.0</v>
      </c>
      <c r="E87" s="93" t="s">
        <v>493</v>
      </c>
      <c r="F87" s="93" t="s">
        <v>100</v>
      </c>
      <c r="G87" s="118" t="str">
        <f>if(D87=Projections!$AH$2,"Y","N")</f>
        <v>N</v>
      </c>
      <c r="H87" s="87"/>
    </row>
    <row r="88">
      <c r="A88" s="116">
        <v>0.75</v>
      </c>
      <c r="B88" s="93" t="s">
        <v>65</v>
      </c>
      <c r="C88" s="93" t="s">
        <v>81</v>
      </c>
      <c r="D88" s="117">
        <v>43037.0</v>
      </c>
      <c r="E88" s="93" t="s">
        <v>88</v>
      </c>
      <c r="F88" s="93" t="s">
        <v>106</v>
      </c>
      <c r="G88" s="118" t="str">
        <f>if(D88=Projections!$AH$2,"Y","N")</f>
        <v>N</v>
      </c>
      <c r="H88" s="87"/>
    </row>
    <row r="89">
      <c r="A89" s="116">
        <v>0.7916666666666666</v>
      </c>
      <c r="B89" s="93" t="s">
        <v>77</v>
      </c>
      <c r="C89" s="93" t="s">
        <v>59</v>
      </c>
      <c r="D89" s="117">
        <v>43037.0</v>
      </c>
      <c r="E89" s="93" t="s">
        <v>205</v>
      </c>
      <c r="F89" s="93" t="s">
        <v>38</v>
      </c>
      <c r="G89" s="118" t="str">
        <f>if(D89=Projections!$AH$2,"Y","N")</f>
        <v>N</v>
      </c>
      <c r="H89" s="87"/>
    </row>
    <row r="90">
      <c r="A90" s="116">
        <v>0.8541666666666666</v>
      </c>
      <c r="B90" s="93" t="s">
        <v>458</v>
      </c>
      <c r="C90" s="93" t="s">
        <v>55</v>
      </c>
      <c r="D90" s="117">
        <v>43037.0</v>
      </c>
      <c r="E90" s="93" t="s">
        <v>511</v>
      </c>
      <c r="F90" s="93" t="s">
        <v>135</v>
      </c>
      <c r="G90" s="118" t="str">
        <f>if(D90=Projections!$AH$2,"Y","N")</f>
        <v>N</v>
      </c>
      <c r="H90" s="87"/>
    </row>
    <row r="91">
      <c r="A91" s="116">
        <v>0.6875</v>
      </c>
      <c r="B91" s="93" t="s">
        <v>75</v>
      </c>
      <c r="C91" s="93" t="s">
        <v>78</v>
      </c>
      <c r="D91" s="117">
        <v>43037.0</v>
      </c>
      <c r="E91" s="93" t="s">
        <v>364</v>
      </c>
      <c r="F91" s="93" t="s">
        <v>204</v>
      </c>
      <c r="G91" s="118" t="str">
        <f>if(D91=Projections!$AH$2,"Y","N")</f>
        <v>N</v>
      </c>
      <c r="H91" s="87"/>
    </row>
    <row r="92">
      <c r="A92" s="116">
        <v>0.75</v>
      </c>
      <c r="B92" s="93" t="s">
        <v>69</v>
      </c>
      <c r="C92" s="93" t="s">
        <v>459</v>
      </c>
      <c r="D92" s="117">
        <v>43037.0</v>
      </c>
      <c r="E92" s="93" t="s">
        <v>400</v>
      </c>
      <c r="F92" s="93" t="s">
        <v>512</v>
      </c>
      <c r="G92" s="118" t="str">
        <f>if(D92=Projections!$AH$2,"Y","N")</f>
        <v>N</v>
      </c>
      <c r="H92" s="87"/>
    </row>
    <row r="93">
      <c r="A93" s="116">
        <v>0.8125</v>
      </c>
      <c r="B93" s="93" t="s">
        <v>75</v>
      </c>
      <c r="C93" s="93" t="s">
        <v>50</v>
      </c>
      <c r="D93" s="117">
        <v>43038.0</v>
      </c>
      <c r="E93" s="93" t="s">
        <v>364</v>
      </c>
      <c r="F93" s="93" t="s">
        <v>37</v>
      </c>
      <c r="G93" s="118" t="str">
        <f>if(D93=Projections!$AH$2,"Y","N")</f>
        <v>N</v>
      </c>
      <c r="H93" s="87"/>
    </row>
    <row r="94">
      <c r="A94" s="116">
        <v>0.8333333333333334</v>
      </c>
      <c r="B94" s="93" t="s">
        <v>529</v>
      </c>
      <c r="C94" s="93" t="s">
        <v>71</v>
      </c>
      <c r="D94" s="117">
        <v>43038.0</v>
      </c>
      <c r="E94" s="93" t="s">
        <v>566</v>
      </c>
      <c r="F94" s="93" t="s">
        <v>171</v>
      </c>
      <c r="G94" s="118" t="str">
        <f>if(D94=Projections!$AH$2,"Y","N")</f>
        <v>N</v>
      </c>
      <c r="H94" s="87"/>
    </row>
    <row r="95">
      <c r="A95" s="116">
        <v>0.9375</v>
      </c>
      <c r="B95" s="93" t="s">
        <v>55</v>
      </c>
      <c r="C95" s="93" t="s">
        <v>62</v>
      </c>
      <c r="D95" s="117">
        <v>43038.0</v>
      </c>
      <c r="E95" s="93" t="s">
        <v>135</v>
      </c>
      <c r="F95" s="93" t="s">
        <v>235</v>
      </c>
      <c r="G95" s="118" t="str">
        <f>if(D95=Projections!$AH$2,"Y","N")</f>
        <v>N</v>
      </c>
      <c r="H95" s="87"/>
    </row>
    <row r="96">
      <c r="A96" s="116">
        <v>0.8333333333333334</v>
      </c>
      <c r="B96" s="93" t="s">
        <v>81</v>
      </c>
      <c r="C96" s="93" t="s">
        <v>86</v>
      </c>
      <c r="D96" s="117">
        <v>43038.0</v>
      </c>
      <c r="E96" s="93" t="s">
        <v>106</v>
      </c>
      <c r="F96" s="93" t="s">
        <v>261</v>
      </c>
      <c r="G96" s="118" t="str">
        <f>if(D96=Projections!$AH$2,"Y","N")</f>
        <v>N</v>
      </c>
      <c r="H96" s="87"/>
    </row>
    <row r="97">
      <c r="A97" s="116">
        <v>0.8125</v>
      </c>
      <c r="B97" s="93" t="s">
        <v>80</v>
      </c>
      <c r="C97" s="93" t="s">
        <v>56</v>
      </c>
      <c r="D97" s="117">
        <v>43038.0</v>
      </c>
      <c r="E97" s="93" t="s">
        <v>107</v>
      </c>
      <c r="F97" s="93" t="s">
        <v>136</v>
      </c>
      <c r="G97" s="118" t="str">
        <f>if(D97=Projections!$AH$2,"Y","N")</f>
        <v>N</v>
      </c>
      <c r="H97" s="87"/>
    </row>
    <row r="98">
      <c r="A98" s="116">
        <v>0.8333333333333334</v>
      </c>
      <c r="B98" s="93" t="s">
        <v>65</v>
      </c>
      <c r="C98" s="93" t="s">
        <v>462</v>
      </c>
      <c r="D98" s="117">
        <v>43038.0</v>
      </c>
      <c r="E98" s="93" t="s">
        <v>88</v>
      </c>
      <c r="F98" s="93" t="s">
        <v>451</v>
      </c>
      <c r="G98" s="118" t="str">
        <f>if(D98=Projections!$AH$2,"Y","N")</f>
        <v>N</v>
      </c>
      <c r="H98" s="87"/>
    </row>
    <row r="99">
      <c r="A99" s="116">
        <v>0.8125</v>
      </c>
      <c r="B99" s="93" t="s">
        <v>466</v>
      </c>
      <c r="C99" s="93" t="s">
        <v>77</v>
      </c>
      <c r="D99" s="117">
        <v>43038.0</v>
      </c>
      <c r="E99" s="93" t="s">
        <v>493</v>
      </c>
      <c r="F99" s="93" t="s">
        <v>205</v>
      </c>
      <c r="G99" s="118" t="str">
        <f>if(D99=Projections!$AH$2,"Y","N")</f>
        <v>N</v>
      </c>
      <c r="H99" s="87"/>
    </row>
    <row r="100">
      <c r="A100" s="116">
        <v>0.9166666666666666</v>
      </c>
      <c r="B100" s="93" t="s">
        <v>68</v>
      </c>
      <c r="C100" s="93" t="s">
        <v>82</v>
      </c>
      <c r="D100" s="117">
        <v>43038.0</v>
      </c>
      <c r="E100" s="93" t="s">
        <v>399</v>
      </c>
      <c r="F100" s="93" t="s">
        <v>330</v>
      </c>
      <c r="G100" s="118" t="str">
        <f>if(D100=Projections!$AH$2,"Y","N")</f>
        <v>N</v>
      </c>
      <c r="H100" s="87"/>
    </row>
    <row r="101">
      <c r="A101" s="116">
        <v>0.875</v>
      </c>
      <c r="B101" s="93" t="s">
        <v>464</v>
      </c>
      <c r="C101" s="93" t="s">
        <v>72</v>
      </c>
      <c r="D101" s="117">
        <v>43038.0</v>
      </c>
      <c r="E101" s="93" t="s">
        <v>475</v>
      </c>
      <c r="F101" s="93" t="s">
        <v>172</v>
      </c>
      <c r="G101" s="118" t="str">
        <f>if(D101=Projections!$AH$2,"Y","N")</f>
        <v>N</v>
      </c>
      <c r="H101" s="87"/>
    </row>
    <row r="102">
      <c r="A102" s="116">
        <v>0.8125</v>
      </c>
      <c r="B102" s="93" t="s">
        <v>52</v>
      </c>
      <c r="C102" s="93" t="s">
        <v>53</v>
      </c>
      <c r="D102" s="117">
        <v>43039.0</v>
      </c>
      <c r="E102" s="93" t="s">
        <v>101</v>
      </c>
      <c r="F102" s="93" t="s">
        <v>100</v>
      </c>
      <c r="G102" s="118" t="str">
        <f>if(D102=Projections!$AH$2,"Y","N")</f>
        <v>N</v>
      </c>
      <c r="H102" s="87"/>
    </row>
    <row r="103">
      <c r="A103" s="116">
        <v>0.7916666666666666</v>
      </c>
      <c r="B103" s="93" t="s">
        <v>459</v>
      </c>
      <c r="C103" s="93" t="s">
        <v>78</v>
      </c>
      <c r="D103" s="117">
        <v>43039.0</v>
      </c>
      <c r="E103" s="93" t="s">
        <v>512</v>
      </c>
      <c r="F103" s="93" t="s">
        <v>204</v>
      </c>
      <c r="G103" s="118" t="str">
        <f>if(D103=Projections!$AH$2,"Y","N")</f>
        <v>N</v>
      </c>
      <c r="H103" s="87"/>
    </row>
    <row r="104">
      <c r="A104" s="116">
        <v>0.9375</v>
      </c>
      <c r="B104" s="93" t="s">
        <v>458</v>
      </c>
      <c r="C104" s="93" t="s">
        <v>85</v>
      </c>
      <c r="D104" s="117">
        <v>43039.0</v>
      </c>
      <c r="E104" s="93" t="s">
        <v>511</v>
      </c>
      <c r="F104" s="93" t="s">
        <v>260</v>
      </c>
      <c r="G104" s="118" t="str">
        <f>if(D104=Projections!$AH$2,"Y","N")</f>
        <v>N</v>
      </c>
      <c r="H104" s="87"/>
    </row>
    <row r="105">
      <c r="A105" s="116">
        <v>0.8333333333333334</v>
      </c>
      <c r="B105" s="93" t="s">
        <v>83</v>
      </c>
      <c r="C105" s="93" t="s">
        <v>528</v>
      </c>
      <c r="D105" s="117">
        <v>43039.0</v>
      </c>
      <c r="E105" s="93" t="s">
        <v>329</v>
      </c>
      <c r="F105" s="93" t="s">
        <v>565</v>
      </c>
      <c r="G105" s="118" t="str">
        <f>if(D105=Projections!$AH$2,"Y","N")</f>
        <v>N</v>
      </c>
      <c r="H105" s="87"/>
    </row>
    <row r="106">
      <c r="A106" s="116">
        <v>0.8125</v>
      </c>
      <c r="B106" s="93" t="s">
        <v>459</v>
      </c>
      <c r="C106" s="93" t="s">
        <v>50</v>
      </c>
      <c r="D106" s="117">
        <v>43040.0</v>
      </c>
      <c r="E106" s="93" t="s">
        <v>512</v>
      </c>
      <c r="F106" s="93" t="s">
        <v>37</v>
      </c>
      <c r="G106" s="118" t="str">
        <f>if(D106=Projections!$AH$2,"Y","N")</f>
        <v>N</v>
      </c>
      <c r="H106" s="87"/>
    </row>
    <row r="107">
      <c r="A107" s="116">
        <v>0.7916666666666666</v>
      </c>
      <c r="B107" s="93" t="s">
        <v>528</v>
      </c>
      <c r="C107" s="93" t="s">
        <v>81</v>
      </c>
      <c r="D107" s="117">
        <v>43040.0</v>
      </c>
      <c r="E107" s="93" t="s">
        <v>565</v>
      </c>
      <c r="F107" s="93" t="s">
        <v>106</v>
      </c>
      <c r="G107" s="118" t="str">
        <f>if(D107=Projections!$AH$2,"Y","N")</f>
        <v>N</v>
      </c>
      <c r="H107" s="87"/>
    </row>
    <row r="108">
      <c r="A108" s="116">
        <v>0.7916666666666666</v>
      </c>
      <c r="B108" s="93" t="s">
        <v>78</v>
      </c>
      <c r="C108" s="93" t="s">
        <v>59</v>
      </c>
      <c r="D108" s="117">
        <v>43040.0</v>
      </c>
      <c r="E108" s="93" t="s">
        <v>204</v>
      </c>
      <c r="F108" s="93" t="s">
        <v>38</v>
      </c>
      <c r="G108" s="118" t="str">
        <f>if(D108=Projections!$AH$2,"Y","N")</f>
        <v>N</v>
      </c>
      <c r="H108" s="87"/>
    </row>
    <row r="109">
      <c r="A109" s="116">
        <v>0.875</v>
      </c>
      <c r="B109" s="93" t="s">
        <v>68</v>
      </c>
      <c r="C109" s="93" t="s">
        <v>466</v>
      </c>
      <c r="D109" s="117">
        <v>43040.0</v>
      </c>
      <c r="E109" s="93" t="s">
        <v>399</v>
      </c>
      <c r="F109" s="93" t="s">
        <v>493</v>
      </c>
      <c r="G109" s="118" t="str">
        <f>if(D109=Projections!$AH$2,"Y","N")</f>
        <v>N</v>
      </c>
      <c r="H109" s="87"/>
    </row>
    <row r="110">
      <c r="A110" s="116">
        <v>0.9375</v>
      </c>
      <c r="B110" s="93" t="s">
        <v>464</v>
      </c>
      <c r="C110" s="93" t="s">
        <v>62</v>
      </c>
      <c r="D110" s="117">
        <v>43040.0</v>
      </c>
      <c r="E110" s="93" t="s">
        <v>475</v>
      </c>
      <c r="F110" s="93" t="s">
        <v>235</v>
      </c>
      <c r="G110" s="118" t="str">
        <f>if(D110=Projections!$AH$2,"Y","N")</f>
        <v>N</v>
      </c>
      <c r="H110" s="87"/>
    </row>
    <row r="111">
      <c r="A111" s="116">
        <v>0.8333333333333334</v>
      </c>
      <c r="B111" s="93" t="s">
        <v>65</v>
      </c>
      <c r="C111" s="93" t="s">
        <v>86</v>
      </c>
      <c r="D111" s="117">
        <v>43040.0</v>
      </c>
      <c r="E111" s="93" t="s">
        <v>88</v>
      </c>
      <c r="F111" s="93" t="s">
        <v>261</v>
      </c>
      <c r="G111" s="118" t="str">
        <f>if(D111=Projections!$AH$2,"Y","N")</f>
        <v>N</v>
      </c>
      <c r="H111" s="87"/>
    </row>
    <row r="112">
      <c r="A112" s="116">
        <v>0.8125</v>
      </c>
      <c r="B112" s="93" t="s">
        <v>461</v>
      </c>
      <c r="C112" s="93" t="s">
        <v>56</v>
      </c>
      <c r="D112" s="117">
        <v>43040.0</v>
      </c>
      <c r="E112" s="93" t="s">
        <v>450</v>
      </c>
      <c r="F112" s="93" t="s">
        <v>136</v>
      </c>
      <c r="G112" s="118" t="str">
        <f>if(D112=Projections!$AH$2,"Y","N")</f>
        <v>N</v>
      </c>
      <c r="H112" s="87"/>
    </row>
    <row r="113">
      <c r="A113" s="116">
        <v>0.8333333333333334</v>
      </c>
      <c r="B113" s="93" t="s">
        <v>80</v>
      </c>
      <c r="C113" s="93" t="s">
        <v>462</v>
      </c>
      <c r="D113" s="117">
        <v>43040.0</v>
      </c>
      <c r="E113" s="93" t="s">
        <v>107</v>
      </c>
      <c r="F113" s="93" t="s">
        <v>451</v>
      </c>
      <c r="G113" s="118" t="str">
        <f>if(D113=Projections!$AH$2,"Y","N")</f>
        <v>N</v>
      </c>
      <c r="H113" s="87"/>
    </row>
    <row r="114">
      <c r="A114" s="116">
        <v>0.8333333333333334</v>
      </c>
      <c r="B114" s="93" t="s">
        <v>71</v>
      </c>
      <c r="C114" s="93" t="s">
        <v>77</v>
      </c>
      <c r="D114" s="117">
        <v>43040.0</v>
      </c>
      <c r="E114" s="93" t="s">
        <v>171</v>
      </c>
      <c r="F114" s="93" t="s">
        <v>205</v>
      </c>
      <c r="G114" s="118" t="str">
        <f>if(D114=Projections!$AH$2,"Y","N")</f>
        <v>N</v>
      </c>
      <c r="H114" s="87"/>
    </row>
    <row r="115">
      <c r="A115" s="116">
        <v>0.7916666666666666</v>
      </c>
      <c r="B115" s="93" t="s">
        <v>49</v>
      </c>
      <c r="C115" s="93" t="s">
        <v>529</v>
      </c>
      <c r="D115" s="117">
        <v>43040.0</v>
      </c>
      <c r="E115" s="93" t="s">
        <v>36</v>
      </c>
      <c r="F115" s="93" t="s">
        <v>566</v>
      </c>
      <c r="G115" s="118" t="str">
        <f>if(D115=Projections!$AH$2,"Y","N")</f>
        <v>N</v>
      </c>
      <c r="H115" s="87"/>
    </row>
    <row r="116">
      <c r="A116" s="116">
        <v>0.875</v>
      </c>
      <c r="B116" s="93" t="s">
        <v>82</v>
      </c>
      <c r="C116" s="93" t="s">
        <v>72</v>
      </c>
      <c r="D116" s="117">
        <v>43040.0</v>
      </c>
      <c r="E116" s="93" t="s">
        <v>330</v>
      </c>
      <c r="F116" s="93" t="s">
        <v>172</v>
      </c>
      <c r="G116" s="118" t="str">
        <f>if(D116=Projections!$AH$2,"Y","N")</f>
        <v>N</v>
      </c>
      <c r="H116" s="87"/>
    </row>
    <row r="117">
      <c r="A117" s="116">
        <v>0.7916666666666666</v>
      </c>
      <c r="B117" s="93" t="s">
        <v>52</v>
      </c>
      <c r="C117" s="93" t="s">
        <v>69</v>
      </c>
      <c r="D117" s="117">
        <v>43040.0</v>
      </c>
      <c r="E117" s="93" t="s">
        <v>101</v>
      </c>
      <c r="F117" s="93" t="s">
        <v>400</v>
      </c>
      <c r="G117" s="118" t="str">
        <f>if(D117=Projections!$AH$2,"Y","N")</f>
        <v>N</v>
      </c>
      <c r="H117" s="87"/>
    </row>
    <row r="118">
      <c r="A118" s="116">
        <v>0.9375</v>
      </c>
      <c r="B118" s="93" t="s">
        <v>85</v>
      </c>
      <c r="C118" s="93" t="s">
        <v>82</v>
      </c>
      <c r="D118" s="117">
        <v>43041.0</v>
      </c>
      <c r="E118" s="93" t="s">
        <v>260</v>
      </c>
      <c r="F118" s="93" t="s">
        <v>330</v>
      </c>
      <c r="G118" s="118" t="str">
        <f>if(D118=Projections!$AH$2,"Y","N")</f>
        <v>N</v>
      </c>
      <c r="H118" s="87"/>
    </row>
    <row r="119">
      <c r="A119" s="116">
        <v>0.8333333333333334</v>
      </c>
      <c r="B119" s="93" t="s">
        <v>55</v>
      </c>
      <c r="C119" s="93" t="s">
        <v>75</v>
      </c>
      <c r="D119" s="117">
        <v>43041.0</v>
      </c>
      <c r="E119" s="93" t="s">
        <v>135</v>
      </c>
      <c r="F119" s="93" t="s">
        <v>364</v>
      </c>
      <c r="G119" s="118" t="str">
        <f>if(D119=Projections!$AH$2,"Y","N")</f>
        <v>N</v>
      </c>
      <c r="H119" s="87"/>
    </row>
    <row r="120">
      <c r="A120" s="116">
        <v>0.8125</v>
      </c>
      <c r="B120" s="93" t="s">
        <v>71</v>
      </c>
      <c r="C120" s="93" t="s">
        <v>49</v>
      </c>
      <c r="D120" s="117">
        <v>43042.0</v>
      </c>
      <c r="E120" s="93" t="s">
        <v>171</v>
      </c>
      <c r="F120" s="93" t="s">
        <v>36</v>
      </c>
      <c r="G120" s="118" t="str">
        <f>if(D120=Projections!$AH$2,"Y","N")</f>
        <v>N</v>
      </c>
      <c r="H120" s="87"/>
    </row>
    <row r="121">
      <c r="A121" s="116">
        <v>0.8541666666666666</v>
      </c>
      <c r="B121" s="93" t="s">
        <v>462</v>
      </c>
      <c r="C121" s="93" t="s">
        <v>464</v>
      </c>
      <c r="D121" s="117">
        <v>43042.0</v>
      </c>
      <c r="E121" s="93" t="s">
        <v>451</v>
      </c>
      <c r="F121" s="93" t="s">
        <v>475</v>
      </c>
      <c r="G121" s="118" t="str">
        <f>if(D121=Projections!$AH$2,"Y","N")</f>
        <v>N</v>
      </c>
      <c r="H121" s="87"/>
    </row>
    <row r="122">
      <c r="A122" s="116">
        <v>0.875</v>
      </c>
      <c r="B122" s="93" t="s">
        <v>56</v>
      </c>
      <c r="C122" s="93" t="s">
        <v>466</v>
      </c>
      <c r="D122" s="117">
        <v>43042.0</v>
      </c>
      <c r="E122" s="93" t="s">
        <v>136</v>
      </c>
      <c r="F122" s="93" t="s">
        <v>493</v>
      </c>
      <c r="G122" s="118" t="str">
        <f>if(D122=Projections!$AH$2,"Y","N")</f>
        <v>N</v>
      </c>
      <c r="H122" s="87"/>
    </row>
    <row r="123">
      <c r="A123" s="116">
        <v>0.7916666666666666</v>
      </c>
      <c r="B123" s="93" t="s">
        <v>528</v>
      </c>
      <c r="C123" s="93" t="s">
        <v>458</v>
      </c>
      <c r="D123" s="117">
        <v>43042.0</v>
      </c>
      <c r="E123" s="93" t="s">
        <v>565</v>
      </c>
      <c r="F123" s="93" t="s">
        <v>511</v>
      </c>
      <c r="G123" s="118" t="str">
        <f>if(D123=Projections!$AH$2,"Y","N")</f>
        <v>N</v>
      </c>
      <c r="H123" s="87"/>
    </row>
    <row r="124">
      <c r="A124" s="116">
        <v>0.9375</v>
      </c>
      <c r="B124" s="93" t="s">
        <v>53</v>
      </c>
      <c r="C124" s="93" t="s">
        <v>85</v>
      </c>
      <c r="D124" s="117">
        <v>43042.0</v>
      </c>
      <c r="E124" s="93" t="s">
        <v>100</v>
      </c>
      <c r="F124" s="93" t="s">
        <v>260</v>
      </c>
      <c r="G124" s="118" t="str">
        <f>if(D124=Projections!$AH$2,"Y","N")</f>
        <v>N</v>
      </c>
      <c r="H124" s="87"/>
    </row>
    <row r="125">
      <c r="A125" s="116">
        <v>0.8125</v>
      </c>
      <c r="B125" s="93" t="s">
        <v>52</v>
      </c>
      <c r="C125" s="93" t="s">
        <v>77</v>
      </c>
      <c r="D125" s="117">
        <v>43042.0</v>
      </c>
      <c r="E125" s="93" t="s">
        <v>101</v>
      </c>
      <c r="F125" s="93" t="s">
        <v>205</v>
      </c>
      <c r="G125" s="118" t="str">
        <f>if(D125=Projections!$AH$2,"Y","N")</f>
        <v>N</v>
      </c>
      <c r="H125" s="87"/>
    </row>
    <row r="126">
      <c r="A126" s="116">
        <v>0.8958333333333334</v>
      </c>
      <c r="B126" s="93" t="s">
        <v>50</v>
      </c>
      <c r="C126" s="93" t="s">
        <v>83</v>
      </c>
      <c r="D126" s="117">
        <v>43042.0</v>
      </c>
      <c r="E126" s="93" t="s">
        <v>37</v>
      </c>
      <c r="F126" s="93" t="s">
        <v>329</v>
      </c>
      <c r="G126" s="118" t="str">
        <f>if(D126=Projections!$AH$2,"Y","N")</f>
        <v>N</v>
      </c>
      <c r="H126" s="87"/>
    </row>
    <row r="127">
      <c r="A127" s="116">
        <v>0.7916666666666666</v>
      </c>
      <c r="B127" s="93" t="s">
        <v>461</v>
      </c>
      <c r="C127" s="93" t="s">
        <v>65</v>
      </c>
      <c r="D127" s="117">
        <v>43042.0</v>
      </c>
      <c r="E127" s="93" t="s">
        <v>450</v>
      </c>
      <c r="F127" s="93" t="s">
        <v>88</v>
      </c>
      <c r="G127" s="118" t="str">
        <f>if(D127=Projections!$AH$2,"Y","N")</f>
        <v>N</v>
      </c>
      <c r="H127" s="87"/>
    </row>
    <row r="128">
      <c r="A128" s="116">
        <v>0.7916666666666666</v>
      </c>
      <c r="B128" s="93" t="s">
        <v>78</v>
      </c>
      <c r="C128" s="93" t="s">
        <v>529</v>
      </c>
      <c r="D128" s="117">
        <v>43042.0</v>
      </c>
      <c r="E128" s="93" t="s">
        <v>204</v>
      </c>
      <c r="F128" s="93" t="s">
        <v>566</v>
      </c>
      <c r="G128" s="118" t="str">
        <f>if(D128=Projections!$AH$2,"Y","N")</f>
        <v>N</v>
      </c>
      <c r="H128" s="87"/>
    </row>
    <row r="129">
      <c r="A129" s="116">
        <v>0.8541666666666666</v>
      </c>
      <c r="B129" s="93" t="s">
        <v>81</v>
      </c>
      <c r="C129" s="93" t="s">
        <v>75</v>
      </c>
      <c r="D129" s="117">
        <v>43042.0</v>
      </c>
      <c r="E129" s="93" t="s">
        <v>106</v>
      </c>
      <c r="F129" s="93" t="s">
        <v>364</v>
      </c>
      <c r="G129" s="118" t="str">
        <f>if(D129=Projections!$AH$2,"Y","N")</f>
        <v>N</v>
      </c>
      <c r="H129" s="87"/>
    </row>
    <row r="130">
      <c r="A130" s="116">
        <v>0.875</v>
      </c>
      <c r="B130" s="93" t="s">
        <v>68</v>
      </c>
      <c r="C130" s="93" t="s">
        <v>72</v>
      </c>
      <c r="D130" s="117">
        <v>43042.0</v>
      </c>
      <c r="E130" s="93" t="s">
        <v>399</v>
      </c>
      <c r="F130" s="93" t="s">
        <v>172</v>
      </c>
      <c r="G130" s="118" t="str">
        <f>if(D130=Projections!$AH$2,"Y","N")</f>
        <v>N</v>
      </c>
      <c r="H130" s="87"/>
    </row>
    <row r="131">
      <c r="A131" s="116">
        <v>0.7916666666666666</v>
      </c>
      <c r="B131" s="93" t="s">
        <v>59</v>
      </c>
      <c r="C131" s="93" t="s">
        <v>69</v>
      </c>
      <c r="D131" s="117">
        <v>43042.0</v>
      </c>
      <c r="E131" s="93" t="s">
        <v>38</v>
      </c>
      <c r="F131" s="93" t="s">
        <v>400</v>
      </c>
      <c r="G131" s="118" t="str">
        <f>if(D131=Projections!$AH$2,"Y","N")</f>
        <v>N</v>
      </c>
      <c r="H131" s="87"/>
    </row>
    <row r="132">
      <c r="A132" s="116">
        <v>0.8333333333333334</v>
      </c>
      <c r="B132" s="93" t="s">
        <v>462</v>
      </c>
      <c r="C132" s="93" t="s">
        <v>461</v>
      </c>
      <c r="D132" s="117">
        <v>43043.0</v>
      </c>
      <c r="E132" s="93" t="s">
        <v>451</v>
      </c>
      <c r="F132" s="93" t="s">
        <v>450</v>
      </c>
      <c r="G132" s="118" t="str">
        <f>if(D132=Projections!$AH$2,"Y","N")</f>
        <v>N</v>
      </c>
      <c r="H132" s="87"/>
    </row>
    <row r="133">
      <c r="A133" s="116">
        <v>0.875</v>
      </c>
      <c r="B133" s="93" t="s">
        <v>55</v>
      </c>
      <c r="C133" s="93" t="s">
        <v>466</v>
      </c>
      <c r="D133" s="117">
        <v>43043.0</v>
      </c>
      <c r="E133" s="93" t="s">
        <v>135</v>
      </c>
      <c r="F133" s="93" t="s">
        <v>493</v>
      </c>
      <c r="G133" s="118" t="str">
        <f>if(D133=Projections!$AH$2,"Y","N")</f>
        <v>N</v>
      </c>
      <c r="H133" s="87"/>
    </row>
    <row r="134">
      <c r="A134" s="116">
        <v>0.7916666666666666</v>
      </c>
      <c r="B134" s="93" t="s">
        <v>459</v>
      </c>
      <c r="C134" s="93" t="s">
        <v>458</v>
      </c>
      <c r="D134" s="117">
        <v>43043.0</v>
      </c>
      <c r="E134" s="93" t="s">
        <v>512</v>
      </c>
      <c r="F134" s="93" t="s">
        <v>511</v>
      </c>
      <c r="G134" s="118" t="str">
        <f>if(D134=Projections!$AH$2,"Y","N")</f>
        <v>N</v>
      </c>
      <c r="H134" s="87"/>
    </row>
    <row r="135">
      <c r="A135" s="116">
        <v>0.6458333333333334</v>
      </c>
      <c r="B135" s="93" t="s">
        <v>86</v>
      </c>
      <c r="C135" s="93" t="s">
        <v>62</v>
      </c>
      <c r="D135" s="117">
        <v>43043.0</v>
      </c>
      <c r="E135" s="93" t="s">
        <v>261</v>
      </c>
      <c r="F135" s="93" t="s">
        <v>235</v>
      </c>
      <c r="G135" s="118" t="str">
        <f>if(D135=Projections!$AH$2,"Y","N")</f>
        <v>N</v>
      </c>
      <c r="H135" s="87"/>
    </row>
    <row r="136">
      <c r="A136" s="116">
        <v>0.8333333333333334</v>
      </c>
      <c r="B136" s="93" t="s">
        <v>464</v>
      </c>
      <c r="C136" s="93" t="s">
        <v>80</v>
      </c>
      <c r="D136" s="117">
        <v>43043.0</v>
      </c>
      <c r="E136" s="93" t="s">
        <v>475</v>
      </c>
      <c r="F136" s="93" t="s">
        <v>107</v>
      </c>
      <c r="G136" s="118" t="str">
        <f>if(D136=Projections!$AH$2,"Y","N")</f>
        <v>N</v>
      </c>
      <c r="H136" s="87"/>
    </row>
    <row r="137">
      <c r="A137" s="116">
        <v>0.625</v>
      </c>
      <c r="B137" s="93" t="s">
        <v>49</v>
      </c>
      <c r="C137" s="93" t="s">
        <v>59</v>
      </c>
      <c r="D137" s="117">
        <v>43044.0</v>
      </c>
      <c r="E137" s="93" t="s">
        <v>36</v>
      </c>
      <c r="F137" s="93" t="s">
        <v>38</v>
      </c>
      <c r="G137" s="118" t="str">
        <f>if(D137=Projections!$AH$2,"Y","N")</f>
        <v>N</v>
      </c>
      <c r="H137" s="87"/>
    </row>
    <row r="138">
      <c r="A138" s="116">
        <v>0.7916666666666666</v>
      </c>
      <c r="B138" s="93" t="s">
        <v>72</v>
      </c>
      <c r="C138" s="93" t="s">
        <v>71</v>
      </c>
      <c r="D138" s="117">
        <v>43044.0</v>
      </c>
      <c r="E138" s="93" t="s">
        <v>172</v>
      </c>
      <c r="F138" s="93" t="s">
        <v>171</v>
      </c>
      <c r="G138" s="118" t="str">
        <f>if(D138=Projections!$AH$2,"Y","N")</f>
        <v>N</v>
      </c>
      <c r="H138" s="87"/>
    </row>
    <row r="139">
      <c r="A139" s="116">
        <v>0.6458333333333334</v>
      </c>
      <c r="B139" s="93" t="s">
        <v>56</v>
      </c>
      <c r="C139" s="93" t="s">
        <v>62</v>
      </c>
      <c r="D139" s="117">
        <v>43044.0</v>
      </c>
      <c r="E139" s="93" t="s">
        <v>136</v>
      </c>
      <c r="F139" s="93" t="s">
        <v>235</v>
      </c>
      <c r="G139" s="118" t="str">
        <f>if(D139=Projections!$AH$2,"Y","N")</f>
        <v>N</v>
      </c>
      <c r="H139" s="87"/>
    </row>
    <row r="140">
      <c r="A140" s="116">
        <v>0.8958333333333334</v>
      </c>
      <c r="B140" s="93" t="s">
        <v>86</v>
      </c>
      <c r="C140" s="93" t="s">
        <v>85</v>
      </c>
      <c r="D140" s="117">
        <v>43044.0</v>
      </c>
      <c r="E140" s="93" t="s">
        <v>261</v>
      </c>
      <c r="F140" s="93" t="s">
        <v>260</v>
      </c>
      <c r="G140" s="118" t="str">
        <f>if(D140=Projections!$AH$2,"Y","N")</f>
        <v>N</v>
      </c>
      <c r="H140" s="87"/>
    </row>
    <row r="141">
      <c r="A141" s="116">
        <v>0.8333333333333334</v>
      </c>
      <c r="B141" s="93" t="s">
        <v>81</v>
      </c>
      <c r="C141" s="93" t="s">
        <v>80</v>
      </c>
      <c r="D141" s="117">
        <v>43044.0</v>
      </c>
      <c r="E141" s="93" t="s">
        <v>106</v>
      </c>
      <c r="F141" s="93" t="s">
        <v>107</v>
      </c>
      <c r="G141" s="118" t="str">
        <f>if(D141=Projections!$AH$2,"Y","N")</f>
        <v>N</v>
      </c>
      <c r="H141" s="87"/>
    </row>
    <row r="142">
      <c r="A142" s="116">
        <v>0.8125</v>
      </c>
      <c r="B142" s="93" t="s">
        <v>78</v>
      </c>
      <c r="C142" s="93" t="s">
        <v>77</v>
      </c>
      <c r="D142" s="117">
        <v>43044.0</v>
      </c>
      <c r="E142" s="93" t="s">
        <v>204</v>
      </c>
      <c r="F142" s="93" t="s">
        <v>205</v>
      </c>
      <c r="G142" s="118" t="str">
        <f>if(D142=Projections!$AH$2,"Y","N")</f>
        <v>N</v>
      </c>
      <c r="H142" s="87"/>
    </row>
    <row r="143">
      <c r="A143" s="116">
        <v>0.75</v>
      </c>
      <c r="B143" s="93" t="s">
        <v>50</v>
      </c>
      <c r="C143" s="93" t="s">
        <v>65</v>
      </c>
      <c r="D143" s="117">
        <v>43044.0</v>
      </c>
      <c r="E143" s="93" t="s">
        <v>37</v>
      </c>
      <c r="F143" s="93" t="s">
        <v>88</v>
      </c>
      <c r="G143" s="118" t="str">
        <f>if(D143=Projections!$AH$2,"Y","N")</f>
        <v>N</v>
      </c>
      <c r="H143" s="87"/>
    </row>
    <row r="144">
      <c r="A144" s="116">
        <v>0.875</v>
      </c>
      <c r="B144" s="93" t="s">
        <v>83</v>
      </c>
      <c r="C144" s="93" t="s">
        <v>82</v>
      </c>
      <c r="D144" s="117">
        <v>43044.0</v>
      </c>
      <c r="E144" s="93" t="s">
        <v>329</v>
      </c>
      <c r="F144" s="93" t="s">
        <v>330</v>
      </c>
      <c r="G144" s="118" t="str">
        <f>if(D144=Projections!$AH$2,"Y","N")</f>
        <v>N</v>
      </c>
      <c r="H144" s="87"/>
    </row>
    <row r="145">
      <c r="A145" s="116">
        <v>0.7916666666666666</v>
      </c>
      <c r="B145" s="93" t="s">
        <v>52</v>
      </c>
      <c r="C145" s="93" t="s">
        <v>75</v>
      </c>
      <c r="D145" s="117">
        <v>43044.0</v>
      </c>
      <c r="E145" s="93" t="s">
        <v>101</v>
      </c>
      <c r="F145" s="93" t="s">
        <v>364</v>
      </c>
      <c r="G145" s="118" t="str">
        <f>if(D145=Projections!$AH$2,"Y","N")</f>
        <v>N</v>
      </c>
      <c r="H145" s="87"/>
    </row>
    <row r="146">
      <c r="A146" s="116">
        <v>0.75</v>
      </c>
      <c r="B146" s="93" t="s">
        <v>69</v>
      </c>
      <c r="C146" s="93" t="s">
        <v>68</v>
      </c>
      <c r="D146" s="117">
        <v>43044.0</v>
      </c>
      <c r="E146" s="93" t="s">
        <v>400</v>
      </c>
      <c r="F146" s="93" t="s">
        <v>399</v>
      </c>
      <c r="G146" s="118" t="str">
        <f>if(D146=Projections!$AH$2,"Y","N")</f>
        <v>N</v>
      </c>
      <c r="H146" s="87"/>
    </row>
    <row r="147">
      <c r="A147" s="116">
        <v>0.8125</v>
      </c>
      <c r="B147" s="93" t="s">
        <v>50</v>
      </c>
      <c r="C147" s="93" t="s">
        <v>49</v>
      </c>
      <c r="D147" s="117">
        <v>43045.0</v>
      </c>
      <c r="E147" s="93" t="s">
        <v>37</v>
      </c>
      <c r="F147" s="93" t="s">
        <v>36</v>
      </c>
      <c r="G147" s="118" t="str">
        <f>if(D147=Projections!$AH$2,"Y","N")</f>
        <v>N</v>
      </c>
      <c r="H147" s="87"/>
    </row>
    <row r="148">
      <c r="A148" s="116">
        <v>0.9375</v>
      </c>
      <c r="B148" s="93" t="s">
        <v>56</v>
      </c>
      <c r="C148" s="93" t="s">
        <v>55</v>
      </c>
      <c r="D148" s="117">
        <v>43045.0</v>
      </c>
      <c r="E148" s="93" t="s">
        <v>136</v>
      </c>
      <c r="F148" s="93" t="s">
        <v>135</v>
      </c>
      <c r="G148" s="118" t="str">
        <f>if(D148=Projections!$AH$2,"Y","N")</f>
        <v>N</v>
      </c>
      <c r="H148" s="87"/>
    </row>
    <row r="149">
      <c r="A149" s="116">
        <v>0.875</v>
      </c>
      <c r="B149" s="93" t="s">
        <v>53</v>
      </c>
      <c r="C149" s="93" t="s">
        <v>52</v>
      </c>
      <c r="D149" s="117">
        <v>43045.0</v>
      </c>
      <c r="E149" s="93" t="s">
        <v>100</v>
      </c>
      <c r="F149" s="93" t="s">
        <v>101</v>
      </c>
      <c r="G149" s="118" t="str">
        <f>if(D149=Projections!$AH$2,"Y","N")</f>
        <v>N</v>
      </c>
      <c r="H149" s="87"/>
    </row>
    <row r="150">
      <c r="A150" s="116">
        <v>0.7916666666666666</v>
      </c>
      <c r="B150" s="93" t="s">
        <v>528</v>
      </c>
      <c r="C150" s="93" t="s">
        <v>59</v>
      </c>
      <c r="D150" s="117">
        <v>43046.0</v>
      </c>
      <c r="E150" s="93" t="s">
        <v>565</v>
      </c>
      <c r="F150" s="93" t="s">
        <v>38</v>
      </c>
      <c r="G150" s="118" t="str">
        <f>if(D150=Projections!$AH$2,"Y","N")</f>
        <v>Y</v>
      </c>
      <c r="H150" s="87"/>
    </row>
    <row r="151">
      <c r="A151" s="116">
        <v>0.875</v>
      </c>
      <c r="B151" s="93" t="s">
        <v>53</v>
      </c>
      <c r="C151" s="93" t="s">
        <v>466</v>
      </c>
      <c r="D151" s="117">
        <v>43046.0</v>
      </c>
      <c r="E151" s="93" t="s">
        <v>100</v>
      </c>
      <c r="F151" s="93" t="s">
        <v>493</v>
      </c>
      <c r="G151" s="118" t="str">
        <f>if(D151=Projections!$AH$2,"Y","N")</f>
        <v>Y</v>
      </c>
      <c r="H151" s="87"/>
    </row>
    <row r="152">
      <c r="A152" s="116">
        <v>0.7916666666666666</v>
      </c>
      <c r="B152" s="93" t="s">
        <v>462</v>
      </c>
      <c r="C152" s="93" t="s">
        <v>78</v>
      </c>
      <c r="D152" s="117">
        <v>43046.0</v>
      </c>
      <c r="E152" s="93" t="s">
        <v>451</v>
      </c>
      <c r="F152" s="93" t="s">
        <v>204</v>
      </c>
      <c r="G152" s="118" t="str">
        <f>if(D152=Projections!$AH$2,"Y","N")</f>
        <v>Y</v>
      </c>
      <c r="H152" s="87"/>
    </row>
    <row r="153">
      <c r="A153" s="116">
        <v>0.8125</v>
      </c>
      <c r="B153" s="93" t="s">
        <v>81</v>
      </c>
      <c r="C153" s="93" t="s">
        <v>77</v>
      </c>
      <c r="D153" s="117">
        <v>43046.0</v>
      </c>
      <c r="E153" s="93" t="s">
        <v>106</v>
      </c>
      <c r="F153" s="93" t="s">
        <v>205</v>
      </c>
      <c r="G153" s="118" t="str">
        <f>if(D153=Projections!$AH$2,"Y","N")</f>
        <v>Y</v>
      </c>
      <c r="H153" s="87"/>
    </row>
    <row r="154">
      <c r="A154" s="116">
        <v>0.9166666666666666</v>
      </c>
      <c r="B154" s="93" t="s">
        <v>86</v>
      </c>
      <c r="C154" s="93" t="s">
        <v>82</v>
      </c>
      <c r="D154" s="117">
        <v>43046.0</v>
      </c>
      <c r="E154" s="93" t="s">
        <v>261</v>
      </c>
      <c r="F154" s="93" t="s">
        <v>330</v>
      </c>
      <c r="G154" s="118" t="str">
        <f>if(D154=Projections!$AH$2,"Y","N")</f>
        <v>Y</v>
      </c>
      <c r="H154" s="87"/>
    </row>
    <row r="155">
      <c r="A155" s="116">
        <v>0.9166666666666666</v>
      </c>
      <c r="B155" s="93" t="s">
        <v>83</v>
      </c>
      <c r="C155" s="93" t="s">
        <v>459</v>
      </c>
      <c r="D155" s="117">
        <v>43046.0</v>
      </c>
      <c r="E155" s="93" t="s">
        <v>329</v>
      </c>
      <c r="F155" s="93" t="s">
        <v>512</v>
      </c>
      <c r="G155" s="118" t="str">
        <f>if(D155=Projections!$AH$2,"Y","N")</f>
        <v>Y</v>
      </c>
      <c r="H155" s="87"/>
    </row>
    <row r="156">
      <c r="A156" s="116">
        <v>0.8541666666666666</v>
      </c>
      <c r="B156" s="93" t="s">
        <v>62</v>
      </c>
      <c r="C156" s="93" t="s">
        <v>75</v>
      </c>
      <c r="D156" s="117">
        <v>43046.0</v>
      </c>
      <c r="E156" s="93" t="s">
        <v>235</v>
      </c>
      <c r="F156" s="93" t="s">
        <v>364</v>
      </c>
      <c r="G156" s="118" t="str">
        <f>if(D156=Projections!$AH$2,"Y","N")</f>
        <v>Y</v>
      </c>
      <c r="H156" s="87"/>
    </row>
    <row r="157">
      <c r="A157" s="116">
        <v>0.8125</v>
      </c>
      <c r="B157" s="93" t="s">
        <v>461</v>
      </c>
      <c r="C157" s="93" t="s">
        <v>68</v>
      </c>
      <c r="D157" s="117">
        <v>43046.0</v>
      </c>
      <c r="E157" s="93" t="s">
        <v>450</v>
      </c>
      <c r="F157" s="93" t="s">
        <v>399</v>
      </c>
      <c r="G157" s="118" t="str">
        <f>if(D157=Projections!$AH$2,"Y","N")</f>
        <v>Y</v>
      </c>
      <c r="H157" s="87"/>
    </row>
    <row r="158">
      <c r="A158" s="116">
        <v>0.875</v>
      </c>
      <c r="B158" s="93" t="s">
        <v>529</v>
      </c>
      <c r="C158" s="93" t="s">
        <v>72</v>
      </c>
      <c r="D158" s="117">
        <v>43046.0</v>
      </c>
      <c r="E158" s="93" t="s">
        <v>566</v>
      </c>
      <c r="F158" s="93" t="s">
        <v>172</v>
      </c>
      <c r="G158" s="118" t="str">
        <f>if(D158=Projections!$AH$2,"Y","N")</f>
        <v>Y</v>
      </c>
      <c r="H158" s="87"/>
    </row>
    <row r="159">
      <c r="A159" s="116">
        <v>0.7916666666666666</v>
      </c>
      <c r="B159" s="93" t="s">
        <v>464</v>
      </c>
      <c r="C159" s="93" t="s">
        <v>69</v>
      </c>
      <c r="D159" s="117">
        <v>43046.0</v>
      </c>
      <c r="E159" s="93" t="s">
        <v>475</v>
      </c>
      <c r="F159" s="93" t="s">
        <v>400</v>
      </c>
      <c r="G159" s="118" t="str">
        <f>if(D159=Projections!$AH$2,"Y","N")</f>
        <v>Y</v>
      </c>
      <c r="H159" s="87"/>
    </row>
    <row r="160">
      <c r="A160" s="116">
        <v>0.8333333333333334</v>
      </c>
      <c r="B160" s="93" t="s">
        <v>85</v>
      </c>
      <c r="C160" s="93" t="s">
        <v>50</v>
      </c>
      <c r="D160" s="117">
        <v>43047.0</v>
      </c>
      <c r="E160" s="93" t="s">
        <v>260</v>
      </c>
      <c r="F160" s="93" t="s">
        <v>37</v>
      </c>
      <c r="G160" s="118" t="str">
        <f>if(D160=Projections!$AH$2,"Y","N")</f>
        <v>N</v>
      </c>
      <c r="H160" s="87"/>
    </row>
    <row r="161">
      <c r="A161" s="116">
        <v>0.7916666666666666</v>
      </c>
      <c r="B161" s="93" t="s">
        <v>78</v>
      </c>
      <c r="C161" s="93" t="s">
        <v>458</v>
      </c>
      <c r="D161" s="117">
        <v>43047.0</v>
      </c>
      <c r="E161" s="93" t="s">
        <v>204</v>
      </c>
      <c r="F161" s="93" t="s">
        <v>511</v>
      </c>
      <c r="G161" s="118" t="str">
        <f>if(D161=Projections!$AH$2,"Y","N")</f>
        <v>N</v>
      </c>
      <c r="H161" s="87"/>
    </row>
    <row r="162">
      <c r="A162" s="116">
        <v>0.9375</v>
      </c>
      <c r="B162" s="93" t="s">
        <v>80</v>
      </c>
      <c r="C162" s="93" t="s">
        <v>55</v>
      </c>
      <c r="D162" s="117">
        <v>43047.0</v>
      </c>
      <c r="E162" s="93" t="s">
        <v>107</v>
      </c>
      <c r="F162" s="93" t="s">
        <v>135</v>
      </c>
      <c r="G162" s="118" t="str">
        <f>if(D162=Projections!$AH$2,"Y","N")</f>
        <v>N</v>
      </c>
      <c r="H162" s="87"/>
    </row>
    <row r="163">
      <c r="A163" s="116">
        <v>0.7916666666666666</v>
      </c>
      <c r="B163" s="93" t="s">
        <v>77</v>
      </c>
      <c r="C163" s="93" t="s">
        <v>65</v>
      </c>
      <c r="D163" s="117">
        <v>43047.0</v>
      </c>
      <c r="E163" s="93" t="s">
        <v>205</v>
      </c>
      <c r="F163" s="93" t="s">
        <v>88</v>
      </c>
      <c r="G163" s="118" t="str">
        <f>if(D163=Projections!$AH$2,"Y","N")</f>
        <v>N</v>
      </c>
      <c r="H163" s="87"/>
    </row>
    <row r="164">
      <c r="A164" s="116">
        <v>0.875</v>
      </c>
      <c r="B164" s="93" t="s">
        <v>56</v>
      </c>
      <c r="C164" s="93" t="s">
        <v>52</v>
      </c>
      <c r="D164" s="117">
        <v>43047.0</v>
      </c>
      <c r="E164" s="93" t="s">
        <v>136</v>
      </c>
      <c r="F164" s="93" t="s">
        <v>101</v>
      </c>
      <c r="G164" s="118" t="str">
        <f>if(D164=Projections!$AH$2,"Y","N")</f>
        <v>N</v>
      </c>
      <c r="H164" s="87"/>
    </row>
    <row r="165">
      <c r="A165" s="116">
        <v>0.9375</v>
      </c>
      <c r="B165" s="93" t="s">
        <v>83</v>
      </c>
      <c r="C165" s="93" t="s">
        <v>466</v>
      </c>
      <c r="D165" s="117">
        <v>43048.0</v>
      </c>
      <c r="E165" s="93" t="s">
        <v>329</v>
      </c>
      <c r="F165" s="93" t="s">
        <v>493</v>
      </c>
      <c r="G165" s="118" t="str">
        <f>if(D165=Projections!$AH$2,"Y","N")</f>
        <v>N</v>
      </c>
      <c r="H165" s="87"/>
    </row>
    <row r="166">
      <c r="A166" s="116">
        <v>0.8333333333333334</v>
      </c>
      <c r="B166" s="93" t="s">
        <v>59</v>
      </c>
      <c r="C166" s="93" t="s">
        <v>71</v>
      </c>
      <c r="D166" s="117">
        <v>43048.0</v>
      </c>
      <c r="E166" s="93" t="s">
        <v>38</v>
      </c>
      <c r="F166" s="93" t="s">
        <v>171</v>
      </c>
      <c r="G166" s="118" t="str">
        <f>if(D166=Projections!$AH$2,"Y","N")</f>
        <v>N</v>
      </c>
      <c r="H166" s="87"/>
    </row>
    <row r="167">
      <c r="A167" s="116">
        <v>0.9166666666666666</v>
      </c>
      <c r="B167" s="93" t="s">
        <v>529</v>
      </c>
      <c r="C167" s="93" t="s">
        <v>459</v>
      </c>
      <c r="D167" s="117">
        <v>43048.0</v>
      </c>
      <c r="E167" s="93" t="s">
        <v>566</v>
      </c>
      <c r="F167" s="93" t="s">
        <v>512</v>
      </c>
      <c r="G167" s="118" t="str">
        <f>if(D167=Projections!$AH$2,"Y","N")</f>
        <v>N</v>
      </c>
      <c r="H167" s="87"/>
    </row>
    <row r="168">
      <c r="A168" s="116">
        <v>0.8125</v>
      </c>
      <c r="B168" s="93" t="s">
        <v>462</v>
      </c>
      <c r="C168" s="93" t="s">
        <v>68</v>
      </c>
      <c r="D168" s="117">
        <v>43048.0</v>
      </c>
      <c r="E168" s="93" t="s">
        <v>451</v>
      </c>
      <c r="F168" s="93" t="s">
        <v>399</v>
      </c>
      <c r="G168" s="118" t="str">
        <f>if(D168=Projections!$AH$2,"Y","N")</f>
        <v>N</v>
      </c>
      <c r="H168" s="87"/>
    </row>
    <row r="169">
      <c r="A169" s="116">
        <v>0.7916666666666666</v>
      </c>
      <c r="B169" s="93" t="s">
        <v>85</v>
      </c>
      <c r="C169" s="93" t="s">
        <v>69</v>
      </c>
      <c r="D169" s="117">
        <v>43048.0</v>
      </c>
      <c r="E169" s="93" t="s">
        <v>260</v>
      </c>
      <c r="F169" s="93" t="s">
        <v>400</v>
      </c>
      <c r="G169" s="118" t="str">
        <f>if(D169=Projections!$AH$2,"Y","N")</f>
        <v>N</v>
      </c>
      <c r="H169" s="87"/>
    </row>
    <row r="170">
      <c r="A170" s="116">
        <v>0.8125</v>
      </c>
      <c r="B170" s="93" t="s">
        <v>81</v>
      </c>
      <c r="C170" s="93" t="s">
        <v>50</v>
      </c>
      <c r="D170" s="117">
        <v>43049.0</v>
      </c>
      <c r="E170" s="93" t="s">
        <v>106</v>
      </c>
      <c r="F170" s="93" t="s">
        <v>37</v>
      </c>
      <c r="G170" s="118" t="str">
        <f>if(D170=Projections!$AH$2,"Y","N")</f>
        <v>N</v>
      </c>
      <c r="H170" s="87"/>
    </row>
    <row r="171">
      <c r="A171" s="116">
        <v>0.8333333333333334</v>
      </c>
      <c r="B171" s="93" t="s">
        <v>78</v>
      </c>
      <c r="C171" s="93" t="s">
        <v>461</v>
      </c>
      <c r="D171" s="117">
        <v>43049.0</v>
      </c>
      <c r="E171" s="93" t="s">
        <v>204</v>
      </c>
      <c r="F171" s="93" t="s">
        <v>450</v>
      </c>
      <c r="G171" s="118" t="str">
        <f>if(D171=Projections!$AH$2,"Y","N")</f>
        <v>N</v>
      </c>
      <c r="H171" s="87"/>
    </row>
    <row r="172">
      <c r="A172" s="116">
        <v>0.7916666666666666</v>
      </c>
      <c r="B172" s="93" t="s">
        <v>49</v>
      </c>
      <c r="C172" s="93" t="s">
        <v>458</v>
      </c>
      <c r="D172" s="117">
        <v>43049.0</v>
      </c>
      <c r="E172" s="93" t="s">
        <v>36</v>
      </c>
      <c r="F172" s="93" t="s">
        <v>511</v>
      </c>
      <c r="G172" s="118" t="str">
        <f>if(D172=Projections!$AH$2,"Y","N")</f>
        <v>N</v>
      </c>
      <c r="H172" s="87"/>
    </row>
    <row r="173">
      <c r="A173" s="116">
        <v>0.875</v>
      </c>
      <c r="B173" s="93" t="s">
        <v>62</v>
      </c>
      <c r="C173" s="93" t="s">
        <v>83</v>
      </c>
      <c r="D173" s="117">
        <v>43049.0</v>
      </c>
      <c r="E173" s="93" t="s">
        <v>235</v>
      </c>
      <c r="F173" s="93" t="s">
        <v>329</v>
      </c>
      <c r="G173" s="118" t="str">
        <f>if(D173=Projections!$AH$2,"Y","N")</f>
        <v>N</v>
      </c>
      <c r="H173" s="87"/>
    </row>
    <row r="174">
      <c r="A174" s="116">
        <v>0.875</v>
      </c>
      <c r="B174" s="93" t="s">
        <v>65</v>
      </c>
      <c r="C174" s="93" t="s">
        <v>52</v>
      </c>
      <c r="D174" s="117">
        <v>43049.0</v>
      </c>
      <c r="E174" s="93" t="s">
        <v>88</v>
      </c>
      <c r="F174" s="93" t="s">
        <v>101</v>
      </c>
      <c r="G174" s="118" t="str">
        <f>if(D174=Projections!$AH$2,"Y","N")</f>
        <v>N</v>
      </c>
      <c r="H174" s="87"/>
    </row>
    <row r="175">
      <c r="A175" s="116">
        <v>0.9166666666666666</v>
      </c>
      <c r="B175" s="93" t="s">
        <v>53</v>
      </c>
      <c r="C175" s="93" t="s">
        <v>82</v>
      </c>
      <c r="D175" s="117">
        <v>43049.0</v>
      </c>
      <c r="E175" s="93" t="s">
        <v>100</v>
      </c>
      <c r="F175" s="93" t="s">
        <v>330</v>
      </c>
      <c r="G175" s="118" t="str">
        <f>if(D175=Projections!$AH$2,"Y","N")</f>
        <v>N</v>
      </c>
      <c r="H175" s="87"/>
    </row>
    <row r="176">
      <c r="A176" s="116">
        <v>0.875</v>
      </c>
      <c r="B176" s="93" t="s">
        <v>528</v>
      </c>
      <c r="C176" s="93" t="s">
        <v>75</v>
      </c>
      <c r="D176" s="117">
        <v>43049.0</v>
      </c>
      <c r="E176" s="93" t="s">
        <v>565</v>
      </c>
      <c r="F176" s="93" t="s">
        <v>364</v>
      </c>
      <c r="G176" s="118" t="str">
        <f>if(D176=Projections!$AH$2,"Y","N")</f>
        <v>N</v>
      </c>
      <c r="H176" s="87"/>
    </row>
    <row r="177">
      <c r="A177" s="116">
        <v>0.875</v>
      </c>
      <c r="B177" s="93" t="s">
        <v>56</v>
      </c>
      <c r="C177" s="93" t="s">
        <v>72</v>
      </c>
      <c r="D177" s="117">
        <v>43049.0</v>
      </c>
      <c r="E177" s="93" t="s">
        <v>136</v>
      </c>
      <c r="F177" s="93" t="s">
        <v>172</v>
      </c>
      <c r="G177" s="118" t="str">
        <f>if(D177=Projections!$AH$2,"Y","N")</f>
        <v>N</v>
      </c>
      <c r="H177" s="87"/>
    </row>
    <row r="178">
      <c r="A178" s="116">
        <v>0.8541666666666666</v>
      </c>
      <c r="B178" s="93" t="s">
        <v>59</v>
      </c>
      <c r="C178" s="93" t="s">
        <v>464</v>
      </c>
      <c r="D178" s="117">
        <v>43050.0</v>
      </c>
      <c r="E178" s="93" t="s">
        <v>38</v>
      </c>
      <c r="F178" s="93" t="s">
        <v>475</v>
      </c>
      <c r="G178" s="118" t="str">
        <f>if(D178=Projections!$AH$2,"Y","N")</f>
        <v>N</v>
      </c>
      <c r="H178" s="87"/>
    </row>
    <row r="179">
      <c r="A179" s="116">
        <v>0.875</v>
      </c>
      <c r="B179" s="93" t="s">
        <v>65</v>
      </c>
      <c r="C179" s="93" t="s">
        <v>466</v>
      </c>
      <c r="D179" s="117">
        <v>43050.0</v>
      </c>
      <c r="E179" s="93" t="s">
        <v>88</v>
      </c>
      <c r="F179" s="93" t="s">
        <v>493</v>
      </c>
      <c r="G179" s="118" t="str">
        <f>if(D179=Projections!$AH$2,"Y","N")</f>
        <v>N</v>
      </c>
      <c r="H179" s="87"/>
    </row>
    <row r="180">
      <c r="A180" s="116">
        <v>0.8541666666666666</v>
      </c>
      <c r="B180" s="93" t="s">
        <v>529</v>
      </c>
      <c r="C180" s="93" t="s">
        <v>55</v>
      </c>
      <c r="D180" s="117">
        <v>43050.0</v>
      </c>
      <c r="E180" s="93" t="s">
        <v>566</v>
      </c>
      <c r="F180" s="93" t="s">
        <v>135</v>
      </c>
      <c r="G180" s="118" t="str">
        <f>if(D180=Projections!$AH$2,"Y","N")</f>
        <v>N</v>
      </c>
      <c r="H180" s="87"/>
    </row>
    <row r="181">
      <c r="A181" s="116">
        <v>0.8333333333333334</v>
      </c>
      <c r="B181" s="93" t="s">
        <v>86</v>
      </c>
      <c r="C181" s="93" t="s">
        <v>71</v>
      </c>
      <c r="D181" s="117">
        <v>43050.0</v>
      </c>
      <c r="E181" s="93" t="s">
        <v>261</v>
      </c>
      <c r="F181" s="93" t="s">
        <v>171</v>
      </c>
      <c r="G181" s="118" t="str">
        <f>if(D181=Projections!$AH$2,"Y","N")</f>
        <v>N</v>
      </c>
      <c r="H181" s="87"/>
    </row>
    <row r="182">
      <c r="A182" s="116">
        <v>0.8541666666666666</v>
      </c>
      <c r="B182" s="93" t="s">
        <v>85</v>
      </c>
      <c r="C182" s="93" t="s">
        <v>528</v>
      </c>
      <c r="D182" s="117">
        <v>43050.0</v>
      </c>
      <c r="E182" s="93" t="s">
        <v>260</v>
      </c>
      <c r="F182" s="93" t="s">
        <v>565</v>
      </c>
      <c r="G182" s="118" t="str">
        <f>if(D182=Projections!$AH$2,"Y","N")</f>
        <v>N</v>
      </c>
      <c r="H182" s="87"/>
    </row>
    <row r="183">
      <c r="A183" s="116">
        <v>0.7916666666666666</v>
      </c>
      <c r="B183" s="93" t="s">
        <v>62</v>
      </c>
      <c r="C183" s="93" t="s">
        <v>462</v>
      </c>
      <c r="D183" s="117">
        <v>43050.0</v>
      </c>
      <c r="E183" s="93" t="s">
        <v>235</v>
      </c>
      <c r="F183" s="93" t="s">
        <v>451</v>
      </c>
      <c r="G183" s="118" t="str">
        <f>if(D183=Projections!$AH$2,"Y","N")</f>
        <v>N</v>
      </c>
      <c r="H183" s="87"/>
    </row>
    <row r="184">
      <c r="A184" s="116">
        <v>0.8333333333333334</v>
      </c>
      <c r="B184" s="93" t="s">
        <v>459</v>
      </c>
      <c r="C184" s="93" t="s">
        <v>77</v>
      </c>
      <c r="D184" s="117">
        <v>43050.0</v>
      </c>
      <c r="E184" s="93" t="s">
        <v>512</v>
      </c>
      <c r="F184" s="93" t="s">
        <v>205</v>
      </c>
      <c r="G184" s="118" t="str">
        <f>if(D184=Projections!$AH$2,"Y","N")</f>
        <v>N</v>
      </c>
      <c r="H184" s="87"/>
    </row>
    <row r="185">
      <c r="A185" s="116">
        <v>0.875</v>
      </c>
      <c r="B185" s="93" t="s">
        <v>80</v>
      </c>
      <c r="C185" s="93" t="s">
        <v>52</v>
      </c>
      <c r="D185" s="117">
        <v>43050.0</v>
      </c>
      <c r="E185" s="93" t="s">
        <v>107</v>
      </c>
      <c r="F185" s="93" t="s">
        <v>101</v>
      </c>
      <c r="G185" s="118" t="str">
        <f>if(D185=Projections!$AH$2,"Y","N")</f>
        <v>N</v>
      </c>
      <c r="H185" s="87"/>
    </row>
    <row r="186">
      <c r="A186" s="116">
        <v>0.8541666666666666</v>
      </c>
      <c r="B186" s="93" t="s">
        <v>461</v>
      </c>
      <c r="C186" s="93" t="s">
        <v>75</v>
      </c>
      <c r="D186" s="117">
        <v>43050.0</v>
      </c>
      <c r="E186" s="93" t="s">
        <v>450</v>
      </c>
      <c r="F186" s="93" t="s">
        <v>364</v>
      </c>
      <c r="G186" s="118" t="str">
        <f>if(D186=Projections!$AH$2,"Y","N")</f>
        <v>N</v>
      </c>
      <c r="H186" s="87"/>
    </row>
    <row r="187">
      <c r="A187" s="116">
        <v>0.875</v>
      </c>
      <c r="B187" s="93" t="s">
        <v>53</v>
      </c>
      <c r="C187" s="93" t="s">
        <v>72</v>
      </c>
      <c r="D187" s="117">
        <v>43050.0</v>
      </c>
      <c r="E187" s="93" t="s">
        <v>100</v>
      </c>
      <c r="F187" s="93" t="s">
        <v>172</v>
      </c>
      <c r="G187" s="118" t="str">
        <f>if(D187=Projections!$AH$2,"Y","N")</f>
        <v>N</v>
      </c>
      <c r="H187" s="87"/>
    </row>
    <row r="188">
      <c r="A188" s="116">
        <v>0.7916666666666666</v>
      </c>
      <c r="B188" s="93" t="s">
        <v>49</v>
      </c>
      <c r="C188" s="93" t="s">
        <v>69</v>
      </c>
      <c r="D188" s="117">
        <v>43050.0</v>
      </c>
      <c r="E188" s="93" t="s">
        <v>36</v>
      </c>
      <c r="F188" s="93" t="s">
        <v>400</v>
      </c>
      <c r="G188" s="118" t="str">
        <f>if(D188=Projections!$AH$2,"Y","N")</f>
        <v>N</v>
      </c>
      <c r="H188" s="87"/>
    </row>
    <row r="189">
      <c r="A189" s="116">
        <v>0.6458333333333334</v>
      </c>
      <c r="B189" s="93" t="s">
        <v>68</v>
      </c>
      <c r="C189" s="93" t="s">
        <v>50</v>
      </c>
      <c r="D189" s="117">
        <v>43051.0</v>
      </c>
      <c r="E189" s="93" t="s">
        <v>399</v>
      </c>
      <c r="F189" s="93" t="s">
        <v>37</v>
      </c>
      <c r="G189" s="118" t="str">
        <f>if(D189=Projections!$AH$2,"Y","N")</f>
        <v>N</v>
      </c>
      <c r="H189" s="87"/>
    </row>
    <row r="190">
      <c r="A190" s="116">
        <v>0.6666666666666666</v>
      </c>
      <c r="B190" s="93" t="s">
        <v>56</v>
      </c>
      <c r="C190" s="93" t="s">
        <v>458</v>
      </c>
      <c r="D190" s="117">
        <v>43051.0</v>
      </c>
      <c r="E190" s="93" t="s">
        <v>136</v>
      </c>
      <c r="F190" s="93" t="s">
        <v>511</v>
      </c>
      <c r="G190" s="118" t="str">
        <f>if(D190=Projections!$AH$2,"Y","N")</f>
        <v>N</v>
      </c>
      <c r="H190" s="87"/>
    </row>
    <row r="191">
      <c r="A191" s="116">
        <v>0.75</v>
      </c>
      <c r="B191" s="93" t="s">
        <v>71</v>
      </c>
      <c r="C191" s="93" t="s">
        <v>78</v>
      </c>
      <c r="D191" s="117">
        <v>43051.0</v>
      </c>
      <c r="E191" s="93" t="s">
        <v>171</v>
      </c>
      <c r="F191" s="93" t="s">
        <v>204</v>
      </c>
      <c r="G191" s="118" t="str">
        <f>if(D191=Projections!$AH$2,"Y","N")</f>
        <v>N</v>
      </c>
      <c r="H191" s="87"/>
    </row>
    <row r="192">
      <c r="A192" s="116">
        <v>0.7916666666666666</v>
      </c>
      <c r="B192" s="93" t="s">
        <v>464</v>
      </c>
      <c r="C192" s="93" t="s">
        <v>83</v>
      </c>
      <c r="D192" s="117">
        <v>43051.0</v>
      </c>
      <c r="E192" s="93" t="s">
        <v>475</v>
      </c>
      <c r="F192" s="93" t="s">
        <v>329</v>
      </c>
      <c r="G192" s="118" t="str">
        <f>if(D192=Projections!$AH$2,"Y","N")</f>
        <v>N</v>
      </c>
      <c r="H192" s="87"/>
    </row>
    <row r="193">
      <c r="A193" s="116">
        <v>0.9375</v>
      </c>
      <c r="B193" s="93" t="s">
        <v>65</v>
      </c>
      <c r="C193" s="93" t="s">
        <v>55</v>
      </c>
      <c r="D193" s="117">
        <v>43052.0</v>
      </c>
      <c r="E193" s="93" t="s">
        <v>88</v>
      </c>
      <c r="F193" s="93" t="s">
        <v>135</v>
      </c>
      <c r="G193" s="118" t="str">
        <f>if(D193=Projections!$AH$2,"Y","N")</f>
        <v>N</v>
      </c>
      <c r="H193" s="87"/>
    </row>
    <row r="194">
      <c r="A194" s="116">
        <v>0.9375</v>
      </c>
      <c r="B194" s="93" t="s">
        <v>529</v>
      </c>
      <c r="C194" s="93" t="s">
        <v>62</v>
      </c>
      <c r="D194" s="117">
        <v>43052.0</v>
      </c>
      <c r="E194" s="93" t="s">
        <v>566</v>
      </c>
      <c r="F194" s="93" t="s">
        <v>235</v>
      </c>
      <c r="G194" s="118" t="str">
        <f>if(D194=Projections!$AH$2,"Y","N")</f>
        <v>N</v>
      </c>
      <c r="H194" s="87"/>
    </row>
    <row r="195">
      <c r="A195" s="116">
        <v>0.8333333333333334</v>
      </c>
      <c r="B195" s="93" t="s">
        <v>86</v>
      </c>
      <c r="C195" s="93" t="s">
        <v>528</v>
      </c>
      <c r="D195" s="117">
        <v>43052.0</v>
      </c>
      <c r="E195" s="93" t="s">
        <v>261</v>
      </c>
      <c r="F195" s="93" t="s">
        <v>565</v>
      </c>
      <c r="G195" s="118" t="str">
        <f>if(D195=Projections!$AH$2,"Y","N")</f>
        <v>N</v>
      </c>
      <c r="H195" s="87"/>
    </row>
    <row r="196">
      <c r="A196" s="116">
        <v>0.8333333333333334</v>
      </c>
      <c r="B196" s="93" t="s">
        <v>49</v>
      </c>
      <c r="C196" s="93" t="s">
        <v>462</v>
      </c>
      <c r="D196" s="117">
        <v>43052.0</v>
      </c>
      <c r="E196" s="93" t="s">
        <v>36</v>
      </c>
      <c r="F196" s="93" t="s">
        <v>451</v>
      </c>
      <c r="G196" s="118" t="str">
        <f>if(D196=Projections!$AH$2,"Y","N")</f>
        <v>N</v>
      </c>
      <c r="H196" s="87"/>
    </row>
    <row r="197">
      <c r="A197" s="116">
        <v>0.8125</v>
      </c>
      <c r="B197" s="93" t="s">
        <v>59</v>
      </c>
      <c r="C197" s="93" t="s">
        <v>77</v>
      </c>
      <c r="D197" s="117">
        <v>43052.0</v>
      </c>
      <c r="E197" s="93" t="s">
        <v>38</v>
      </c>
      <c r="F197" s="93" t="s">
        <v>205</v>
      </c>
      <c r="G197" s="118" t="str">
        <f>if(D197=Projections!$AH$2,"Y","N")</f>
        <v>N</v>
      </c>
      <c r="H197" s="87"/>
    </row>
    <row r="198">
      <c r="A198" s="116">
        <v>0.875</v>
      </c>
      <c r="B198" s="93" t="s">
        <v>85</v>
      </c>
      <c r="C198" s="93" t="s">
        <v>52</v>
      </c>
      <c r="D198" s="117">
        <v>43052.0</v>
      </c>
      <c r="E198" s="93" t="s">
        <v>260</v>
      </c>
      <c r="F198" s="93" t="s">
        <v>101</v>
      </c>
      <c r="G198" s="118" t="str">
        <f>if(D198=Projections!$AH$2,"Y","N")</f>
        <v>N</v>
      </c>
      <c r="H198" s="87"/>
    </row>
    <row r="199">
      <c r="A199" s="116">
        <v>0.9166666666666666</v>
      </c>
      <c r="B199" s="93" t="s">
        <v>466</v>
      </c>
      <c r="C199" s="93" t="s">
        <v>82</v>
      </c>
      <c r="D199" s="117">
        <v>43052.0</v>
      </c>
      <c r="E199" s="93" t="s">
        <v>493</v>
      </c>
      <c r="F199" s="93" t="s">
        <v>330</v>
      </c>
      <c r="G199" s="118" t="str">
        <f>if(D199=Projections!$AH$2,"Y","N")</f>
        <v>N</v>
      </c>
      <c r="H199" s="87"/>
    </row>
    <row r="200">
      <c r="A200" s="116">
        <v>0.875</v>
      </c>
      <c r="B200" s="93" t="s">
        <v>80</v>
      </c>
      <c r="C200" s="93" t="s">
        <v>72</v>
      </c>
      <c r="D200" s="117">
        <v>43052.0</v>
      </c>
      <c r="E200" s="93" t="s">
        <v>107</v>
      </c>
      <c r="F200" s="93" t="s">
        <v>172</v>
      </c>
      <c r="G200" s="118" t="str">
        <f>if(D200=Projections!$AH$2,"Y","N")</f>
        <v>N</v>
      </c>
      <c r="H200" s="87"/>
    </row>
    <row r="201">
      <c r="A201" s="116">
        <v>0.7916666666666666</v>
      </c>
      <c r="B201" s="93" t="s">
        <v>459</v>
      </c>
      <c r="C201" s="93" t="s">
        <v>69</v>
      </c>
      <c r="D201" s="117">
        <v>43052.0</v>
      </c>
      <c r="E201" s="93" t="s">
        <v>512</v>
      </c>
      <c r="F201" s="93" t="s">
        <v>400</v>
      </c>
      <c r="G201" s="118" t="str">
        <f>if(D201=Projections!$AH$2,"Y","N")</f>
        <v>N</v>
      </c>
      <c r="H201" s="87"/>
    </row>
    <row r="202">
      <c r="A202" s="116">
        <v>0.8125</v>
      </c>
      <c r="B202" s="93" t="s">
        <v>50</v>
      </c>
      <c r="C202" s="93" t="s">
        <v>53</v>
      </c>
      <c r="D202" s="117">
        <v>43053.0</v>
      </c>
      <c r="E202" s="93" t="s">
        <v>37</v>
      </c>
      <c r="F202" s="93" t="s">
        <v>100</v>
      </c>
      <c r="G202" s="118" t="str">
        <f>if(D202=Projections!$AH$2,"Y","N")</f>
        <v>N</v>
      </c>
      <c r="H202" s="87"/>
    </row>
    <row r="203">
      <c r="A203" s="116">
        <v>0.8541666666666666</v>
      </c>
      <c r="B203" s="93" t="s">
        <v>75</v>
      </c>
      <c r="C203" s="93" t="s">
        <v>464</v>
      </c>
      <c r="D203" s="117">
        <v>43053.0</v>
      </c>
      <c r="E203" s="93" t="s">
        <v>364</v>
      </c>
      <c r="F203" s="93" t="s">
        <v>475</v>
      </c>
      <c r="G203" s="118" t="str">
        <f>if(D203=Projections!$AH$2,"Y","N")</f>
        <v>N</v>
      </c>
      <c r="H203" s="87"/>
    </row>
    <row r="204">
      <c r="A204" s="116">
        <v>0.8333333333333334</v>
      </c>
      <c r="B204" s="93" t="s">
        <v>68</v>
      </c>
      <c r="C204" s="93" t="s">
        <v>71</v>
      </c>
      <c r="D204" s="117">
        <v>43053.0</v>
      </c>
      <c r="E204" s="93" t="s">
        <v>399</v>
      </c>
      <c r="F204" s="93" t="s">
        <v>171</v>
      </c>
      <c r="G204" s="118" t="str">
        <f>if(D204=Projections!$AH$2,"Y","N")</f>
        <v>N</v>
      </c>
      <c r="H204" s="87"/>
    </row>
    <row r="205">
      <c r="A205" s="116">
        <v>0.8125</v>
      </c>
      <c r="B205" s="93" t="s">
        <v>459</v>
      </c>
      <c r="C205" s="93" t="s">
        <v>49</v>
      </c>
      <c r="D205" s="117">
        <v>43054.0</v>
      </c>
      <c r="E205" s="93" t="s">
        <v>512</v>
      </c>
      <c r="F205" s="93" t="s">
        <v>36</v>
      </c>
      <c r="G205" s="118" t="str">
        <f>if(D205=Projections!$AH$2,"Y","N")</f>
        <v>N</v>
      </c>
      <c r="H205" s="87"/>
    </row>
    <row r="206">
      <c r="A206" s="116">
        <v>0.8333333333333334</v>
      </c>
      <c r="B206" s="93" t="s">
        <v>59</v>
      </c>
      <c r="C206" s="93" t="s">
        <v>81</v>
      </c>
      <c r="D206" s="117">
        <v>43054.0</v>
      </c>
      <c r="E206" s="93" t="s">
        <v>38</v>
      </c>
      <c r="F206" s="93" t="s">
        <v>106</v>
      </c>
      <c r="G206" s="118" t="str">
        <f>if(D206=Projections!$AH$2,"Y","N")</f>
        <v>N</v>
      </c>
      <c r="H206" s="87"/>
    </row>
    <row r="207">
      <c r="A207" s="116">
        <v>0.9375</v>
      </c>
      <c r="B207" s="93" t="s">
        <v>529</v>
      </c>
      <c r="C207" s="93" t="s">
        <v>85</v>
      </c>
      <c r="D207" s="117">
        <v>43054.0</v>
      </c>
      <c r="E207" s="93" t="s">
        <v>566</v>
      </c>
      <c r="F207" s="93" t="s">
        <v>260</v>
      </c>
      <c r="G207" s="118" t="str">
        <f>if(D207=Projections!$AH$2,"Y","N")</f>
        <v>N</v>
      </c>
      <c r="H207" s="87"/>
    </row>
    <row r="208">
      <c r="A208" s="116">
        <v>0.8333333333333334</v>
      </c>
      <c r="B208" s="93" t="s">
        <v>78</v>
      </c>
      <c r="C208" s="93" t="s">
        <v>86</v>
      </c>
      <c r="D208" s="117">
        <v>43054.0</v>
      </c>
      <c r="E208" s="93" t="s">
        <v>204</v>
      </c>
      <c r="F208" s="93" t="s">
        <v>261</v>
      </c>
      <c r="G208" s="118" t="str">
        <f>if(D208=Projections!$AH$2,"Y","N")</f>
        <v>N</v>
      </c>
      <c r="H208" s="87"/>
    </row>
    <row r="209">
      <c r="A209" s="116">
        <v>0.8125</v>
      </c>
      <c r="B209" s="93" t="s">
        <v>69</v>
      </c>
      <c r="C209" s="93" t="s">
        <v>56</v>
      </c>
      <c r="D209" s="117">
        <v>43054.0</v>
      </c>
      <c r="E209" s="93" t="s">
        <v>400</v>
      </c>
      <c r="F209" s="93" t="s">
        <v>136</v>
      </c>
      <c r="G209" s="118" t="str">
        <f>if(D209=Projections!$AH$2,"Y","N")</f>
        <v>N</v>
      </c>
      <c r="H209" s="87"/>
    </row>
    <row r="210">
      <c r="A210" s="116">
        <v>0.8333333333333334</v>
      </c>
      <c r="B210" s="93" t="s">
        <v>458</v>
      </c>
      <c r="C210" s="93" t="s">
        <v>528</v>
      </c>
      <c r="D210" s="117">
        <v>43054.0</v>
      </c>
      <c r="E210" s="93" t="s">
        <v>511</v>
      </c>
      <c r="F210" s="93" t="s">
        <v>565</v>
      </c>
      <c r="G210" s="118" t="str">
        <f>if(D210=Projections!$AH$2,"Y","N")</f>
        <v>N</v>
      </c>
      <c r="H210" s="87"/>
    </row>
    <row r="211">
      <c r="A211" s="116">
        <v>0.8333333333333334</v>
      </c>
      <c r="B211" s="93" t="s">
        <v>75</v>
      </c>
      <c r="C211" s="93" t="s">
        <v>80</v>
      </c>
      <c r="D211" s="117">
        <v>43054.0</v>
      </c>
      <c r="E211" s="93" t="s">
        <v>364</v>
      </c>
      <c r="F211" s="93" t="s">
        <v>107</v>
      </c>
      <c r="G211" s="118" t="str">
        <f>if(D211=Projections!$AH$2,"Y","N")</f>
        <v>N</v>
      </c>
      <c r="H211" s="87"/>
    </row>
    <row r="212">
      <c r="A212" s="116">
        <v>0.8333333333333334</v>
      </c>
      <c r="B212" s="93" t="s">
        <v>68</v>
      </c>
      <c r="C212" s="93" t="s">
        <v>462</v>
      </c>
      <c r="D212" s="117">
        <v>43054.0</v>
      </c>
      <c r="E212" s="93" t="s">
        <v>399</v>
      </c>
      <c r="F212" s="93" t="s">
        <v>451</v>
      </c>
      <c r="G212" s="118" t="str">
        <f>if(D212=Projections!$AH$2,"Y","N")</f>
        <v>N</v>
      </c>
      <c r="H212" s="87"/>
    </row>
    <row r="213">
      <c r="A213" s="116">
        <v>0.8125</v>
      </c>
      <c r="B213" s="93" t="s">
        <v>72</v>
      </c>
      <c r="C213" s="93" t="s">
        <v>77</v>
      </c>
      <c r="D213" s="117">
        <v>43054.0</v>
      </c>
      <c r="E213" s="93" t="s">
        <v>172</v>
      </c>
      <c r="F213" s="93" t="s">
        <v>205</v>
      </c>
      <c r="G213" s="118" t="str">
        <f>if(D213=Projections!$AH$2,"Y","N")</f>
        <v>N</v>
      </c>
      <c r="H213" s="87"/>
    </row>
    <row r="214">
      <c r="A214" s="116">
        <v>0.8333333333333334</v>
      </c>
      <c r="B214" s="93" t="s">
        <v>461</v>
      </c>
      <c r="C214" s="93" t="s">
        <v>83</v>
      </c>
      <c r="D214" s="117">
        <v>43054.0</v>
      </c>
      <c r="E214" s="93" t="s">
        <v>450</v>
      </c>
      <c r="F214" s="93" t="s">
        <v>329</v>
      </c>
      <c r="G214" s="118" t="str">
        <f>if(D214=Projections!$AH$2,"Y","N")</f>
        <v>N</v>
      </c>
      <c r="H214" s="87"/>
    </row>
    <row r="215">
      <c r="A215" s="116">
        <v>0.9166666666666666</v>
      </c>
      <c r="B215" s="93" t="s">
        <v>65</v>
      </c>
      <c r="C215" s="93" t="s">
        <v>82</v>
      </c>
      <c r="D215" s="117">
        <v>43054.0</v>
      </c>
      <c r="E215" s="93" t="s">
        <v>88</v>
      </c>
      <c r="F215" s="93" t="s">
        <v>330</v>
      </c>
      <c r="G215" s="118" t="str">
        <f>if(D215=Projections!$AH$2,"Y","N")</f>
        <v>N</v>
      </c>
      <c r="H215" s="87"/>
    </row>
    <row r="216">
      <c r="A216" s="116">
        <v>0.8333333333333334</v>
      </c>
      <c r="B216" s="93" t="s">
        <v>55</v>
      </c>
      <c r="C216" s="93" t="s">
        <v>50</v>
      </c>
      <c r="D216" s="117">
        <v>43055.0</v>
      </c>
      <c r="E216" s="93" t="s">
        <v>135</v>
      </c>
      <c r="F216" s="93" t="s">
        <v>37</v>
      </c>
      <c r="G216" s="118" t="str">
        <f>if(D216=Projections!$AH$2,"Y","N")</f>
        <v>N</v>
      </c>
      <c r="H216" s="87"/>
    </row>
    <row r="217">
      <c r="A217" s="116">
        <v>0.9375</v>
      </c>
      <c r="B217" s="93" t="s">
        <v>71</v>
      </c>
      <c r="C217" s="93" t="s">
        <v>52</v>
      </c>
      <c r="D217" s="117">
        <v>43055.0</v>
      </c>
      <c r="E217" s="93" t="s">
        <v>171</v>
      </c>
      <c r="F217" s="93" t="s">
        <v>101</v>
      </c>
      <c r="G217" s="118" t="str">
        <f>if(D217=Projections!$AH$2,"Y","N")</f>
        <v>N</v>
      </c>
      <c r="H217" s="87"/>
    </row>
    <row r="218">
      <c r="A218" s="116">
        <v>0.8125</v>
      </c>
      <c r="B218" s="93" t="s">
        <v>72</v>
      </c>
      <c r="C218" s="93" t="s">
        <v>53</v>
      </c>
      <c r="D218" s="117">
        <v>43056.0</v>
      </c>
      <c r="E218" s="93" t="s">
        <v>172</v>
      </c>
      <c r="F218" s="93" t="s">
        <v>100</v>
      </c>
      <c r="G218" s="118" t="str">
        <f>if(D218=Projections!$AH$2,"Y","N")</f>
        <v>N</v>
      </c>
      <c r="H218" s="87"/>
    </row>
    <row r="219">
      <c r="A219" s="116">
        <v>0.8333333333333334</v>
      </c>
      <c r="B219" s="93" t="s">
        <v>81</v>
      </c>
      <c r="C219" s="93" t="s">
        <v>461</v>
      </c>
      <c r="D219" s="117">
        <v>43056.0</v>
      </c>
      <c r="E219" s="93" t="s">
        <v>106</v>
      </c>
      <c r="F219" s="93" t="s">
        <v>450</v>
      </c>
      <c r="G219" s="118" t="str">
        <f>if(D219=Projections!$AH$2,"Y","N")</f>
        <v>N</v>
      </c>
      <c r="H219" s="87"/>
    </row>
    <row r="220">
      <c r="A220" s="116">
        <v>0.8125</v>
      </c>
      <c r="B220" s="93" t="s">
        <v>62</v>
      </c>
      <c r="C220" s="93" t="s">
        <v>59</v>
      </c>
      <c r="D220" s="117">
        <v>43056.0</v>
      </c>
      <c r="E220" s="93" t="s">
        <v>235</v>
      </c>
      <c r="F220" s="93" t="s">
        <v>38</v>
      </c>
      <c r="G220" s="118" t="str">
        <f>if(D220=Projections!$AH$2,"Y","N")</f>
        <v>N</v>
      </c>
      <c r="H220" s="87"/>
    </row>
    <row r="221">
      <c r="A221" s="116">
        <v>0.8541666666666666</v>
      </c>
      <c r="B221" s="93" t="s">
        <v>80</v>
      </c>
      <c r="C221" s="93" t="s">
        <v>464</v>
      </c>
      <c r="D221" s="117">
        <v>43056.0</v>
      </c>
      <c r="E221" s="93" t="s">
        <v>107</v>
      </c>
      <c r="F221" s="93" t="s">
        <v>475</v>
      </c>
      <c r="G221" s="118" t="str">
        <f>if(D221=Projections!$AH$2,"Y","N")</f>
        <v>N</v>
      </c>
      <c r="H221" s="87"/>
    </row>
    <row r="222">
      <c r="A222" s="116">
        <v>0.9375</v>
      </c>
      <c r="B222" s="93" t="s">
        <v>462</v>
      </c>
      <c r="C222" s="93" t="s">
        <v>466</v>
      </c>
      <c r="D222" s="117">
        <v>43056.0</v>
      </c>
      <c r="E222" s="93" t="s">
        <v>451</v>
      </c>
      <c r="F222" s="93" t="s">
        <v>493</v>
      </c>
      <c r="G222" s="118" t="str">
        <f>if(D222=Projections!$AH$2,"Y","N")</f>
        <v>N</v>
      </c>
      <c r="H222" s="87"/>
    </row>
    <row r="223">
      <c r="A223" s="116">
        <v>0.7916666666666666</v>
      </c>
      <c r="B223" s="93" t="s">
        <v>458</v>
      </c>
      <c r="C223" s="93" t="s">
        <v>78</v>
      </c>
      <c r="D223" s="117">
        <v>43056.0</v>
      </c>
      <c r="E223" s="93" t="s">
        <v>511</v>
      </c>
      <c r="F223" s="93" t="s">
        <v>204</v>
      </c>
      <c r="G223" s="118" t="str">
        <f>if(D223=Projections!$AH$2,"Y","N")</f>
        <v>N</v>
      </c>
      <c r="H223" s="87"/>
    </row>
    <row r="224">
      <c r="A224" s="116">
        <v>0.9375</v>
      </c>
      <c r="B224" s="93" t="s">
        <v>52</v>
      </c>
      <c r="C224" s="93" t="s">
        <v>85</v>
      </c>
      <c r="D224" s="117">
        <v>43056.0</v>
      </c>
      <c r="E224" s="93" t="s">
        <v>101</v>
      </c>
      <c r="F224" s="93" t="s">
        <v>260</v>
      </c>
      <c r="G224" s="118" t="str">
        <f>if(D224=Projections!$AH$2,"Y","N")</f>
        <v>N</v>
      </c>
      <c r="H224" s="87"/>
    </row>
    <row r="225">
      <c r="A225" s="116">
        <v>0.9166666666666666</v>
      </c>
      <c r="B225" s="93" t="s">
        <v>82</v>
      </c>
      <c r="C225" s="93" t="s">
        <v>459</v>
      </c>
      <c r="D225" s="117">
        <v>43056.0</v>
      </c>
      <c r="E225" s="93" t="s">
        <v>330</v>
      </c>
      <c r="F225" s="93" t="s">
        <v>512</v>
      </c>
      <c r="G225" s="118" t="str">
        <f>if(D225=Projections!$AH$2,"Y","N")</f>
        <v>N</v>
      </c>
      <c r="H225" s="87"/>
    </row>
    <row r="226">
      <c r="A226" s="116">
        <v>0.8333333333333334</v>
      </c>
      <c r="B226" s="93" t="s">
        <v>83</v>
      </c>
      <c r="C226" s="93" t="s">
        <v>75</v>
      </c>
      <c r="D226" s="117">
        <v>43056.0</v>
      </c>
      <c r="E226" s="93" t="s">
        <v>329</v>
      </c>
      <c r="F226" s="93" t="s">
        <v>364</v>
      </c>
      <c r="G226" s="118" t="str">
        <f>if(D226=Projections!$AH$2,"Y","N")</f>
        <v>N</v>
      </c>
      <c r="H226" s="87"/>
    </row>
    <row r="227">
      <c r="A227" s="116">
        <v>0.8125</v>
      </c>
      <c r="B227" s="93" t="s">
        <v>77</v>
      </c>
      <c r="C227" s="93" t="s">
        <v>68</v>
      </c>
      <c r="D227" s="117">
        <v>43056.0</v>
      </c>
      <c r="E227" s="93" t="s">
        <v>205</v>
      </c>
      <c r="F227" s="93" t="s">
        <v>399</v>
      </c>
      <c r="G227" s="118" t="str">
        <f>if(D227=Projections!$AH$2,"Y","N")</f>
        <v>N</v>
      </c>
      <c r="H227" s="87"/>
    </row>
    <row r="228">
      <c r="A228" s="116">
        <v>0.7916666666666666</v>
      </c>
      <c r="B228" s="93" t="s">
        <v>56</v>
      </c>
      <c r="C228" s="93" t="s">
        <v>69</v>
      </c>
      <c r="D228" s="117">
        <v>43056.0</v>
      </c>
      <c r="E228" s="93" t="s">
        <v>136</v>
      </c>
      <c r="F228" s="93" t="s">
        <v>400</v>
      </c>
      <c r="G228" s="118" t="str">
        <f>if(D228=Projections!$AH$2,"Y","N")</f>
        <v>N</v>
      </c>
      <c r="H228" s="87"/>
    </row>
    <row r="229">
      <c r="A229" s="116">
        <v>0.8125</v>
      </c>
      <c r="B229" s="93" t="s">
        <v>50</v>
      </c>
      <c r="C229" s="93" t="s">
        <v>49</v>
      </c>
      <c r="D229" s="117">
        <v>43057.0</v>
      </c>
      <c r="E229" s="93" t="s">
        <v>37</v>
      </c>
      <c r="F229" s="93" t="s">
        <v>36</v>
      </c>
      <c r="G229" s="118" t="str">
        <f>if(D229=Projections!$AH$2,"Y","N")</f>
        <v>N</v>
      </c>
      <c r="H229" s="87"/>
    </row>
    <row r="230">
      <c r="A230" s="116">
        <v>0.7916666666666666</v>
      </c>
      <c r="B230" s="93" t="s">
        <v>62</v>
      </c>
      <c r="C230" s="93" t="s">
        <v>81</v>
      </c>
      <c r="D230" s="117">
        <v>43057.0</v>
      </c>
      <c r="E230" s="93" t="s">
        <v>235</v>
      </c>
      <c r="F230" s="93" t="s">
        <v>106</v>
      </c>
      <c r="G230" s="118" t="str">
        <f>if(D230=Projections!$AH$2,"Y","N")</f>
        <v>N</v>
      </c>
      <c r="H230" s="87"/>
    </row>
    <row r="231">
      <c r="A231" s="116">
        <v>0.875</v>
      </c>
      <c r="B231" s="93" t="s">
        <v>528</v>
      </c>
      <c r="C231" s="93" t="s">
        <v>464</v>
      </c>
      <c r="D231" s="117">
        <v>43057.0</v>
      </c>
      <c r="E231" s="93" t="s">
        <v>565</v>
      </c>
      <c r="F231" s="93" t="s">
        <v>475</v>
      </c>
      <c r="G231" s="118" t="str">
        <f>if(D231=Projections!$AH$2,"Y","N")</f>
        <v>N</v>
      </c>
      <c r="H231" s="87"/>
    </row>
    <row r="232">
      <c r="A232" s="116">
        <v>0.8333333333333334</v>
      </c>
      <c r="B232" s="93" t="s">
        <v>71</v>
      </c>
      <c r="C232" s="93" t="s">
        <v>86</v>
      </c>
      <c r="D232" s="117">
        <v>43057.0</v>
      </c>
      <c r="E232" s="93" t="s">
        <v>171</v>
      </c>
      <c r="F232" s="93" t="s">
        <v>261</v>
      </c>
      <c r="G232" s="118" t="str">
        <f>if(D232=Projections!$AH$2,"Y","N")</f>
        <v>N</v>
      </c>
      <c r="H232" s="87"/>
    </row>
    <row r="233">
      <c r="A233" s="116">
        <v>0.7916666666666666</v>
      </c>
      <c r="B233" s="93" t="s">
        <v>72</v>
      </c>
      <c r="C233" s="93" t="s">
        <v>65</v>
      </c>
      <c r="D233" s="117">
        <v>43057.0</v>
      </c>
      <c r="E233" s="93" t="s">
        <v>172</v>
      </c>
      <c r="F233" s="93" t="s">
        <v>88</v>
      </c>
      <c r="G233" s="118" t="str">
        <f>if(D233=Projections!$AH$2,"Y","N")</f>
        <v>N</v>
      </c>
      <c r="H233" s="87"/>
    </row>
    <row r="234">
      <c r="A234" s="116">
        <v>0.8125</v>
      </c>
      <c r="B234" s="93" t="s">
        <v>55</v>
      </c>
      <c r="C234" s="93" t="s">
        <v>529</v>
      </c>
      <c r="D234" s="117">
        <v>43057.0</v>
      </c>
      <c r="E234" s="93" t="s">
        <v>135</v>
      </c>
      <c r="F234" s="93" t="s">
        <v>566</v>
      </c>
      <c r="G234" s="118" t="str">
        <f>if(D234=Projections!$AH$2,"Y","N")</f>
        <v>N</v>
      </c>
      <c r="H234" s="87"/>
    </row>
    <row r="235">
      <c r="A235" s="116">
        <v>0.9166666666666666</v>
      </c>
      <c r="B235" s="93" t="s">
        <v>459</v>
      </c>
      <c r="C235" s="93" t="s">
        <v>82</v>
      </c>
      <c r="D235" s="117">
        <v>43057.0</v>
      </c>
      <c r="E235" s="93" t="s">
        <v>512</v>
      </c>
      <c r="F235" s="93" t="s">
        <v>330</v>
      </c>
      <c r="G235" s="118" t="str">
        <f>if(D235=Projections!$AH$2,"Y","N")</f>
        <v>N</v>
      </c>
      <c r="H235" s="87"/>
    </row>
    <row r="236">
      <c r="A236" s="116">
        <v>0.75</v>
      </c>
      <c r="B236" s="93" t="s">
        <v>55</v>
      </c>
      <c r="C236" s="93" t="s">
        <v>53</v>
      </c>
      <c r="D236" s="117">
        <v>43058.0</v>
      </c>
      <c r="E236" s="93" t="s">
        <v>135</v>
      </c>
      <c r="F236" s="93" t="s">
        <v>100</v>
      </c>
      <c r="G236" s="118" t="str">
        <f>if(D236=Projections!$AH$2,"Y","N")</f>
        <v>N</v>
      </c>
      <c r="H236" s="87"/>
    </row>
    <row r="237">
      <c r="A237" s="116">
        <v>0.8958333333333334</v>
      </c>
      <c r="B237" s="93" t="s">
        <v>466</v>
      </c>
      <c r="C237" s="93" t="s">
        <v>85</v>
      </c>
      <c r="D237" s="117">
        <v>43058.0</v>
      </c>
      <c r="E237" s="93" t="s">
        <v>493</v>
      </c>
      <c r="F237" s="93" t="s">
        <v>260</v>
      </c>
      <c r="G237" s="118" t="str">
        <f>if(D237=Projections!$AH$2,"Y","N")</f>
        <v>N</v>
      </c>
      <c r="H237" s="87"/>
    </row>
    <row r="238">
      <c r="A238" s="116">
        <v>0.6458333333333334</v>
      </c>
      <c r="B238" s="93" t="s">
        <v>78</v>
      </c>
      <c r="C238" s="93" t="s">
        <v>56</v>
      </c>
      <c r="D238" s="117">
        <v>43058.0</v>
      </c>
      <c r="E238" s="93" t="s">
        <v>204</v>
      </c>
      <c r="F238" s="93" t="s">
        <v>136</v>
      </c>
      <c r="G238" s="118" t="str">
        <f>if(D238=Projections!$AH$2,"Y","N")</f>
        <v>N</v>
      </c>
      <c r="H238" s="87"/>
    </row>
    <row r="239">
      <c r="A239" s="116">
        <v>0.7916666666666666</v>
      </c>
      <c r="B239" s="93" t="s">
        <v>458</v>
      </c>
      <c r="C239" s="93" t="s">
        <v>80</v>
      </c>
      <c r="D239" s="117">
        <v>43058.0</v>
      </c>
      <c r="E239" s="93" t="s">
        <v>511</v>
      </c>
      <c r="F239" s="93" t="s">
        <v>107</v>
      </c>
      <c r="G239" s="118" t="str">
        <f>if(D239=Projections!$AH$2,"Y","N")</f>
        <v>N</v>
      </c>
      <c r="H239" s="87"/>
    </row>
    <row r="240">
      <c r="A240" s="116">
        <v>0.8333333333333334</v>
      </c>
      <c r="B240" s="93" t="s">
        <v>461</v>
      </c>
      <c r="C240" s="93" t="s">
        <v>52</v>
      </c>
      <c r="D240" s="117">
        <v>43058.0</v>
      </c>
      <c r="E240" s="93" t="s">
        <v>450</v>
      </c>
      <c r="F240" s="93" t="s">
        <v>101</v>
      </c>
      <c r="G240" s="118" t="str">
        <f>if(D240=Projections!$AH$2,"Y","N")</f>
        <v>N</v>
      </c>
      <c r="H240" s="87"/>
    </row>
    <row r="241">
      <c r="A241" s="116">
        <v>0.75</v>
      </c>
      <c r="B241" s="93" t="s">
        <v>69</v>
      </c>
      <c r="C241" s="93" t="s">
        <v>68</v>
      </c>
      <c r="D241" s="117">
        <v>43058.0</v>
      </c>
      <c r="E241" s="93" t="s">
        <v>400</v>
      </c>
      <c r="F241" s="93" t="s">
        <v>399</v>
      </c>
      <c r="G241" s="118" t="str">
        <f>if(D241=Projections!$AH$2,"Y","N")</f>
        <v>N</v>
      </c>
      <c r="H241" s="87"/>
    </row>
    <row r="242">
      <c r="A242" s="116">
        <v>0.7916666666666666</v>
      </c>
      <c r="B242" s="93" t="s">
        <v>80</v>
      </c>
      <c r="C242" s="93" t="s">
        <v>81</v>
      </c>
      <c r="D242" s="117">
        <v>43059.0</v>
      </c>
      <c r="E242" s="93" t="s">
        <v>107</v>
      </c>
      <c r="F242" s="93" t="s">
        <v>106</v>
      </c>
      <c r="G242" s="118" t="str">
        <f>if(D242=Projections!$AH$2,"Y","N")</f>
        <v>N</v>
      </c>
      <c r="H242" s="87"/>
    </row>
    <row r="243">
      <c r="A243" s="116">
        <v>0.8541666666666666</v>
      </c>
      <c r="B243" s="93" t="s">
        <v>50</v>
      </c>
      <c r="C243" s="93" t="s">
        <v>464</v>
      </c>
      <c r="D243" s="117">
        <v>43059.0</v>
      </c>
      <c r="E243" s="93" t="s">
        <v>37</v>
      </c>
      <c r="F243" s="93" t="s">
        <v>475</v>
      </c>
      <c r="G243" s="118" t="str">
        <f>if(D243=Projections!$AH$2,"Y","N")</f>
        <v>N</v>
      </c>
      <c r="H243" s="87"/>
    </row>
    <row r="244">
      <c r="A244" s="116">
        <v>0.7916666666666666</v>
      </c>
      <c r="B244" s="93" t="s">
        <v>59</v>
      </c>
      <c r="C244" s="93" t="s">
        <v>458</v>
      </c>
      <c r="D244" s="117">
        <v>43059.0</v>
      </c>
      <c r="E244" s="93" t="s">
        <v>38</v>
      </c>
      <c r="F244" s="93" t="s">
        <v>511</v>
      </c>
      <c r="G244" s="118" t="str">
        <f>if(D244=Projections!$AH$2,"Y","N")</f>
        <v>N</v>
      </c>
      <c r="H244" s="87"/>
    </row>
    <row r="245">
      <c r="A245" s="116">
        <v>0.8333333333333334</v>
      </c>
      <c r="B245" s="93" t="s">
        <v>82</v>
      </c>
      <c r="C245" s="93" t="s">
        <v>86</v>
      </c>
      <c r="D245" s="117">
        <v>43059.0</v>
      </c>
      <c r="E245" s="93" t="s">
        <v>330</v>
      </c>
      <c r="F245" s="93" t="s">
        <v>261</v>
      </c>
      <c r="G245" s="118" t="str">
        <f>if(D245=Projections!$AH$2,"Y","N")</f>
        <v>N</v>
      </c>
      <c r="H245" s="87"/>
    </row>
    <row r="246">
      <c r="A246" s="116">
        <v>0.8333333333333334</v>
      </c>
      <c r="B246" s="93" t="s">
        <v>69</v>
      </c>
      <c r="C246" s="93" t="s">
        <v>528</v>
      </c>
      <c r="D246" s="117">
        <v>43059.0</v>
      </c>
      <c r="E246" s="93" t="s">
        <v>400</v>
      </c>
      <c r="F246" s="93" t="s">
        <v>565</v>
      </c>
      <c r="G246" s="118" t="str">
        <f>if(D246=Projections!$AH$2,"Y","N")</f>
        <v>N</v>
      </c>
      <c r="H246" s="87"/>
    </row>
    <row r="247">
      <c r="A247" s="116">
        <v>0.8333333333333334</v>
      </c>
      <c r="B247" s="93" t="s">
        <v>83</v>
      </c>
      <c r="C247" s="93" t="s">
        <v>462</v>
      </c>
      <c r="D247" s="117">
        <v>43059.0</v>
      </c>
      <c r="E247" s="93" t="s">
        <v>329</v>
      </c>
      <c r="F247" s="93" t="s">
        <v>451</v>
      </c>
      <c r="G247" s="118" t="str">
        <f>if(D247=Projections!$AH$2,"Y","N")</f>
        <v>N</v>
      </c>
      <c r="H247" s="87"/>
    </row>
    <row r="248">
      <c r="A248" s="116">
        <v>0.8125</v>
      </c>
      <c r="B248" s="93" t="s">
        <v>62</v>
      </c>
      <c r="C248" s="93" t="s">
        <v>77</v>
      </c>
      <c r="D248" s="117">
        <v>43059.0</v>
      </c>
      <c r="E248" s="93" t="s">
        <v>235</v>
      </c>
      <c r="F248" s="93" t="s">
        <v>205</v>
      </c>
      <c r="G248" s="118" t="str">
        <f>if(D248=Projections!$AH$2,"Y","N")</f>
        <v>N</v>
      </c>
      <c r="H248" s="87"/>
    </row>
    <row r="249">
      <c r="A249" s="116">
        <v>0.7916666666666666</v>
      </c>
      <c r="B249" s="93" t="s">
        <v>78</v>
      </c>
      <c r="C249" s="93" t="s">
        <v>65</v>
      </c>
      <c r="D249" s="117">
        <v>43059.0</v>
      </c>
      <c r="E249" s="93" t="s">
        <v>204</v>
      </c>
      <c r="F249" s="93" t="s">
        <v>88</v>
      </c>
      <c r="G249" s="118" t="str">
        <f>if(D249=Projections!$AH$2,"Y","N")</f>
        <v>N</v>
      </c>
      <c r="H249" s="87"/>
    </row>
    <row r="250">
      <c r="A250" s="116">
        <v>0.7916666666666666</v>
      </c>
      <c r="B250" s="93" t="s">
        <v>72</v>
      </c>
      <c r="C250" s="93" t="s">
        <v>529</v>
      </c>
      <c r="D250" s="117">
        <v>43059.0</v>
      </c>
      <c r="E250" s="93" t="s">
        <v>172</v>
      </c>
      <c r="F250" s="93" t="s">
        <v>566</v>
      </c>
      <c r="G250" s="118" t="str">
        <f>if(D250=Projections!$AH$2,"Y","N")</f>
        <v>N</v>
      </c>
      <c r="H250" s="87"/>
    </row>
    <row r="251">
      <c r="A251" s="116">
        <v>0.9166666666666666</v>
      </c>
      <c r="B251" s="93" t="s">
        <v>466</v>
      </c>
      <c r="C251" s="93" t="s">
        <v>459</v>
      </c>
      <c r="D251" s="117">
        <v>43059.0</v>
      </c>
      <c r="E251" s="93" t="s">
        <v>493</v>
      </c>
      <c r="F251" s="93" t="s">
        <v>512</v>
      </c>
      <c r="G251" s="118" t="str">
        <f>if(D251=Projections!$AH$2,"Y","N")</f>
        <v>N</v>
      </c>
      <c r="H251" s="87"/>
    </row>
    <row r="252">
      <c r="A252" s="116">
        <v>0.8541666666666666</v>
      </c>
      <c r="B252" s="93" t="s">
        <v>49</v>
      </c>
      <c r="C252" s="93" t="s">
        <v>75</v>
      </c>
      <c r="D252" s="117">
        <v>43059.0</v>
      </c>
      <c r="E252" s="93" t="s">
        <v>36</v>
      </c>
      <c r="F252" s="93" t="s">
        <v>364</v>
      </c>
      <c r="G252" s="118" t="str">
        <f>if(D252=Projections!$AH$2,"Y","N")</f>
        <v>N</v>
      </c>
      <c r="H252" s="87"/>
    </row>
    <row r="253">
      <c r="A253" s="116">
        <v>0.9375</v>
      </c>
      <c r="B253" s="93" t="s">
        <v>461</v>
      </c>
      <c r="C253" s="93" t="s">
        <v>85</v>
      </c>
      <c r="D253" s="117">
        <v>43060.0</v>
      </c>
      <c r="E253" s="93" t="s">
        <v>450</v>
      </c>
      <c r="F253" s="93" t="s">
        <v>260</v>
      </c>
      <c r="G253" s="118" t="str">
        <f>if(D253=Projections!$AH$2,"Y","N")</f>
        <v>N</v>
      </c>
      <c r="H253" s="87"/>
    </row>
    <row r="254">
      <c r="A254" s="116">
        <v>0.8125</v>
      </c>
      <c r="B254" s="93" t="s">
        <v>62</v>
      </c>
      <c r="C254" s="93" t="s">
        <v>49</v>
      </c>
      <c r="D254" s="117">
        <v>43061.0</v>
      </c>
      <c r="E254" s="93" t="s">
        <v>235</v>
      </c>
      <c r="F254" s="93" t="s">
        <v>36</v>
      </c>
      <c r="G254" s="118" t="str">
        <f>if(D254=Projections!$AH$2,"Y","N")</f>
        <v>N</v>
      </c>
      <c r="H254" s="87"/>
    </row>
    <row r="255">
      <c r="A255" s="116">
        <v>0.7916666666666666</v>
      </c>
      <c r="B255" s="93" t="s">
        <v>69</v>
      </c>
      <c r="C255" s="93" t="s">
        <v>81</v>
      </c>
      <c r="D255" s="117">
        <v>43061.0</v>
      </c>
      <c r="E255" s="93" t="s">
        <v>400</v>
      </c>
      <c r="F255" s="93" t="s">
        <v>106</v>
      </c>
      <c r="G255" s="118" t="str">
        <f>if(D255=Projections!$AH$2,"Y","N")</f>
        <v>N</v>
      </c>
      <c r="H255" s="87"/>
    </row>
    <row r="256">
      <c r="A256" s="116">
        <v>0.7916666666666666</v>
      </c>
      <c r="B256" s="93" t="s">
        <v>53</v>
      </c>
      <c r="C256" s="93" t="s">
        <v>59</v>
      </c>
      <c r="D256" s="117">
        <v>43061.0</v>
      </c>
      <c r="E256" s="93" t="s">
        <v>100</v>
      </c>
      <c r="F256" s="93" t="s">
        <v>38</v>
      </c>
      <c r="G256" s="118" t="str">
        <f>if(D256=Projections!$AH$2,"Y","N")</f>
        <v>N</v>
      </c>
      <c r="H256" s="87"/>
    </row>
    <row r="257">
      <c r="A257" s="116">
        <v>0.8333333333333334</v>
      </c>
      <c r="B257" s="93" t="s">
        <v>466</v>
      </c>
      <c r="C257" s="93" t="s">
        <v>71</v>
      </c>
      <c r="D257" s="117">
        <v>43061.0</v>
      </c>
      <c r="E257" s="93" t="s">
        <v>493</v>
      </c>
      <c r="F257" s="93" t="s">
        <v>171</v>
      </c>
      <c r="G257" s="118" t="str">
        <f>if(D257=Projections!$AH$2,"Y","N")</f>
        <v>N</v>
      </c>
      <c r="H257" s="87"/>
    </row>
    <row r="258">
      <c r="A258" s="116">
        <v>0.8333333333333334</v>
      </c>
      <c r="B258" s="93" t="s">
        <v>464</v>
      </c>
      <c r="C258" s="93" t="s">
        <v>86</v>
      </c>
      <c r="D258" s="117">
        <v>43061.0</v>
      </c>
      <c r="E258" s="93" t="s">
        <v>475</v>
      </c>
      <c r="F258" s="93" t="s">
        <v>261</v>
      </c>
      <c r="G258" s="118" t="str">
        <f>if(D258=Projections!$AH$2,"Y","N")</f>
        <v>N</v>
      </c>
      <c r="H258" s="87"/>
    </row>
    <row r="259">
      <c r="A259" s="116">
        <v>0.8125</v>
      </c>
      <c r="B259" s="93" t="s">
        <v>50</v>
      </c>
      <c r="C259" s="93" t="s">
        <v>56</v>
      </c>
      <c r="D259" s="117">
        <v>43061.0</v>
      </c>
      <c r="E259" s="93" t="s">
        <v>37</v>
      </c>
      <c r="F259" s="93" t="s">
        <v>136</v>
      </c>
      <c r="G259" s="118" t="str">
        <f>if(D259=Projections!$AH$2,"Y","N")</f>
        <v>N</v>
      </c>
      <c r="H259" s="87"/>
    </row>
    <row r="260">
      <c r="A260" s="116">
        <v>0.8333333333333334</v>
      </c>
      <c r="B260" s="93" t="s">
        <v>65</v>
      </c>
      <c r="C260" s="93" t="s">
        <v>80</v>
      </c>
      <c r="D260" s="117">
        <v>43061.0</v>
      </c>
      <c r="E260" s="93" t="s">
        <v>88</v>
      </c>
      <c r="F260" s="93" t="s">
        <v>107</v>
      </c>
      <c r="G260" s="118" t="str">
        <f>if(D260=Projections!$AH$2,"Y","N")</f>
        <v>N</v>
      </c>
      <c r="H260" s="87"/>
    </row>
    <row r="261">
      <c r="A261" s="116">
        <v>0.8333333333333334</v>
      </c>
      <c r="B261" s="93" t="s">
        <v>75</v>
      </c>
      <c r="C261" s="93" t="s">
        <v>462</v>
      </c>
      <c r="D261" s="117">
        <v>43061.0</v>
      </c>
      <c r="E261" s="93" t="s">
        <v>364</v>
      </c>
      <c r="F261" s="93" t="s">
        <v>451</v>
      </c>
      <c r="G261" s="118" t="str">
        <f>if(D261=Projections!$AH$2,"Y","N")</f>
        <v>N</v>
      </c>
      <c r="H261" s="87"/>
    </row>
    <row r="262">
      <c r="A262" s="116">
        <v>0.8125</v>
      </c>
      <c r="B262" s="93" t="s">
        <v>68</v>
      </c>
      <c r="C262" s="93" t="s">
        <v>77</v>
      </c>
      <c r="D262" s="117">
        <v>43061.0</v>
      </c>
      <c r="E262" s="93" t="s">
        <v>399</v>
      </c>
      <c r="F262" s="93" t="s">
        <v>205</v>
      </c>
      <c r="G262" s="118" t="str">
        <f>if(D262=Projections!$AH$2,"Y","N")</f>
        <v>N</v>
      </c>
      <c r="H262" s="87"/>
    </row>
    <row r="263">
      <c r="A263" s="116">
        <v>0.8333333333333334</v>
      </c>
      <c r="B263" s="93" t="s">
        <v>55</v>
      </c>
      <c r="C263" s="93" t="s">
        <v>83</v>
      </c>
      <c r="D263" s="117">
        <v>43061.0</v>
      </c>
      <c r="E263" s="93" t="s">
        <v>135</v>
      </c>
      <c r="F263" s="93" t="s">
        <v>329</v>
      </c>
      <c r="G263" s="118" t="str">
        <f>if(D263=Projections!$AH$2,"Y","N")</f>
        <v>N</v>
      </c>
      <c r="H263" s="87"/>
    </row>
    <row r="264">
      <c r="A264" s="116">
        <v>0.7916666666666666</v>
      </c>
      <c r="B264" s="93" t="s">
        <v>82</v>
      </c>
      <c r="C264" s="93" t="s">
        <v>529</v>
      </c>
      <c r="D264" s="117">
        <v>43061.0</v>
      </c>
      <c r="E264" s="93" t="s">
        <v>330</v>
      </c>
      <c r="F264" s="93" t="s">
        <v>566</v>
      </c>
      <c r="G264" s="118" t="str">
        <f>if(D264=Projections!$AH$2,"Y","N")</f>
        <v>N</v>
      </c>
      <c r="H264" s="87"/>
    </row>
    <row r="265">
      <c r="A265" s="116">
        <v>0.875</v>
      </c>
      <c r="B265" s="93" t="s">
        <v>528</v>
      </c>
      <c r="C265" s="93" t="s">
        <v>52</v>
      </c>
      <c r="D265" s="117">
        <v>43061.0</v>
      </c>
      <c r="E265" s="93" t="s">
        <v>565</v>
      </c>
      <c r="F265" s="93" t="s">
        <v>101</v>
      </c>
      <c r="G265" s="118" t="str">
        <f>if(D265=Projections!$AH$2,"Y","N")</f>
        <v>N</v>
      </c>
      <c r="H265" s="87"/>
    </row>
    <row r="266">
      <c r="A266" s="116">
        <v>0.9375</v>
      </c>
      <c r="B266" s="93" t="s">
        <v>85</v>
      </c>
      <c r="C266" s="93" t="s">
        <v>459</v>
      </c>
      <c r="D266" s="117">
        <v>43061.0</v>
      </c>
      <c r="E266" s="93" t="s">
        <v>260</v>
      </c>
      <c r="F266" s="93" t="s">
        <v>512</v>
      </c>
      <c r="G266" s="118" t="str">
        <f>if(D266=Projections!$AH$2,"Y","N")</f>
        <v>N</v>
      </c>
      <c r="H266" s="87"/>
    </row>
    <row r="267">
      <c r="A267" s="116">
        <v>0.875</v>
      </c>
      <c r="B267" s="93" t="s">
        <v>461</v>
      </c>
      <c r="C267" s="93" t="s">
        <v>72</v>
      </c>
      <c r="D267" s="117">
        <v>43061.0</v>
      </c>
      <c r="E267" s="93" t="s">
        <v>450</v>
      </c>
      <c r="F267" s="93" t="s">
        <v>172</v>
      </c>
      <c r="G267" s="118" t="str">
        <f>if(D267=Projections!$AH$2,"Y","N")</f>
        <v>N</v>
      </c>
      <c r="H267" s="87"/>
    </row>
    <row r="268">
      <c r="A268" s="116">
        <v>0.8125</v>
      </c>
      <c r="B268" s="93" t="s">
        <v>77</v>
      </c>
      <c r="C268" s="93" t="s">
        <v>49</v>
      </c>
      <c r="D268" s="117">
        <v>43063.0</v>
      </c>
      <c r="E268" s="93" t="s">
        <v>205</v>
      </c>
      <c r="F268" s="93" t="s">
        <v>36</v>
      </c>
      <c r="G268" s="118" t="str">
        <f>if(D268=Projections!$AH$2,"Y","N")</f>
        <v>N</v>
      </c>
      <c r="H268" s="87"/>
    </row>
    <row r="269">
      <c r="A269" s="116">
        <v>0.8125</v>
      </c>
      <c r="B269" s="93" t="s">
        <v>65</v>
      </c>
      <c r="C269" s="93" t="s">
        <v>50</v>
      </c>
      <c r="D269" s="117">
        <v>43063.0</v>
      </c>
      <c r="E269" s="93" t="s">
        <v>88</v>
      </c>
      <c r="F269" s="93" t="s">
        <v>37</v>
      </c>
      <c r="G269" s="118" t="str">
        <f>if(D269=Projections!$AH$2,"Y","N")</f>
        <v>N</v>
      </c>
      <c r="H269" s="87"/>
    </row>
    <row r="270">
      <c r="A270" s="116">
        <v>0.5</v>
      </c>
      <c r="B270" s="93" t="s">
        <v>82</v>
      </c>
      <c r="C270" s="93" t="s">
        <v>53</v>
      </c>
      <c r="D270" s="117">
        <v>43063.0</v>
      </c>
      <c r="E270" s="93" t="s">
        <v>330</v>
      </c>
      <c r="F270" s="93" t="s">
        <v>100</v>
      </c>
      <c r="G270" s="118" t="str">
        <f>if(D270=Projections!$AH$2,"Y","N")</f>
        <v>N</v>
      </c>
      <c r="H270" s="87"/>
    </row>
    <row r="271">
      <c r="A271" s="116">
        <v>0.8333333333333334</v>
      </c>
      <c r="B271" s="93" t="s">
        <v>81</v>
      </c>
      <c r="C271" s="93" t="s">
        <v>59</v>
      </c>
      <c r="D271" s="117">
        <v>43063.0</v>
      </c>
      <c r="E271" s="93" t="s">
        <v>106</v>
      </c>
      <c r="F271" s="93" t="s">
        <v>38</v>
      </c>
      <c r="G271" s="118" t="str">
        <f>if(D271=Projections!$AH$2,"Y","N")</f>
        <v>N</v>
      </c>
      <c r="H271" s="87"/>
    </row>
    <row r="272">
      <c r="A272" s="116">
        <v>0.875</v>
      </c>
      <c r="B272" s="93" t="s">
        <v>86</v>
      </c>
      <c r="C272" s="93" t="s">
        <v>466</v>
      </c>
      <c r="D272" s="117">
        <v>43063.0</v>
      </c>
      <c r="E272" s="93" t="s">
        <v>261</v>
      </c>
      <c r="F272" s="93" t="s">
        <v>493</v>
      </c>
      <c r="G272" s="118" t="str">
        <f>if(D272=Projections!$AH$2,"Y","N")</f>
        <v>N</v>
      </c>
      <c r="H272" s="87"/>
    </row>
    <row r="273">
      <c r="A273" s="116">
        <v>0.9375</v>
      </c>
      <c r="B273" s="93" t="s">
        <v>461</v>
      </c>
      <c r="C273" s="93" t="s">
        <v>55</v>
      </c>
      <c r="D273" s="117">
        <v>43063.0</v>
      </c>
      <c r="E273" s="93" t="s">
        <v>450</v>
      </c>
      <c r="F273" s="93" t="s">
        <v>135</v>
      </c>
      <c r="G273" s="118" t="str">
        <f>if(D273=Projections!$AH$2,"Y","N")</f>
        <v>N</v>
      </c>
      <c r="H273" s="87"/>
    </row>
    <row r="274">
      <c r="A274" s="116">
        <v>0.8333333333333334</v>
      </c>
      <c r="B274" s="93" t="s">
        <v>68</v>
      </c>
      <c r="C274" s="93" t="s">
        <v>78</v>
      </c>
      <c r="D274" s="117">
        <v>43063.0</v>
      </c>
      <c r="E274" s="93" t="s">
        <v>399</v>
      </c>
      <c r="F274" s="93" t="s">
        <v>204</v>
      </c>
      <c r="G274" s="118" t="str">
        <f>if(D274=Projections!$AH$2,"Y","N")</f>
        <v>N</v>
      </c>
      <c r="H274" s="87"/>
    </row>
    <row r="275">
      <c r="A275" s="116">
        <v>0.8333333333333334</v>
      </c>
      <c r="B275" s="93" t="s">
        <v>56</v>
      </c>
      <c r="C275" s="93" t="s">
        <v>80</v>
      </c>
      <c r="D275" s="117">
        <v>43063.0</v>
      </c>
      <c r="E275" s="93" t="s">
        <v>136</v>
      </c>
      <c r="F275" s="93" t="s">
        <v>107</v>
      </c>
      <c r="G275" s="118" t="str">
        <f>if(D275=Projections!$AH$2,"Y","N")</f>
        <v>N</v>
      </c>
      <c r="H275" s="87"/>
    </row>
    <row r="276">
      <c r="A276" s="116">
        <v>0.8333333333333334</v>
      </c>
      <c r="B276" s="93" t="s">
        <v>458</v>
      </c>
      <c r="C276" s="93" t="s">
        <v>83</v>
      </c>
      <c r="D276" s="117">
        <v>43063.0</v>
      </c>
      <c r="E276" s="93" t="s">
        <v>511</v>
      </c>
      <c r="F276" s="93" t="s">
        <v>329</v>
      </c>
      <c r="G276" s="118" t="str">
        <f>if(D276=Projections!$AH$2,"Y","N")</f>
        <v>N</v>
      </c>
      <c r="H276" s="87"/>
    </row>
    <row r="277">
      <c r="A277" s="116">
        <v>0.875</v>
      </c>
      <c r="B277" s="93" t="s">
        <v>462</v>
      </c>
      <c r="C277" s="93" t="s">
        <v>52</v>
      </c>
      <c r="D277" s="117">
        <v>43063.0</v>
      </c>
      <c r="E277" s="93" t="s">
        <v>451</v>
      </c>
      <c r="F277" s="93" t="s">
        <v>101</v>
      </c>
      <c r="G277" s="118" t="str">
        <f>if(D277=Projections!$AH$2,"Y","N")</f>
        <v>N</v>
      </c>
      <c r="H277" s="87"/>
    </row>
    <row r="278">
      <c r="A278" s="116">
        <v>0.8125</v>
      </c>
      <c r="B278" s="93" t="s">
        <v>68</v>
      </c>
      <c r="C278" s="93" t="s">
        <v>49</v>
      </c>
      <c r="D278" s="117">
        <v>43064.0</v>
      </c>
      <c r="E278" s="93" t="s">
        <v>399</v>
      </c>
      <c r="F278" s="93" t="s">
        <v>36</v>
      </c>
      <c r="G278" s="118" t="str">
        <f>if(D278=Projections!$AH$2,"Y","N")</f>
        <v>N</v>
      </c>
      <c r="H278" s="87"/>
    </row>
    <row r="279">
      <c r="A279" s="116">
        <v>0.7916666666666666</v>
      </c>
      <c r="B279" s="93" t="s">
        <v>75</v>
      </c>
      <c r="C279" s="93" t="s">
        <v>81</v>
      </c>
      <c r="D279" s="117">
        <v>43064.0</v>
      </c>
      <c r="E279" s="93" t="s">
        <v>364</v>
      </c>
      <c r="F279" s="93" t="s">
        <v>106</v>
      </c>
      <c r="G279" s="118" t="str">
        <f>if(D279=Projections!$AH$2,"Y","N")</f>
        <v>N</v>
      </c>
      <c r="H279" s="87"/>
    </row>
    <row r="280">
      <c r="A280" s="116">
        <v>0.8541666666666666</v>
      </c>
      <c r="B280" s="93" t="s">
        <v>83</v>
      </c>
      <c r="C280" s="93" t="s">
        <v>464</v>
      </c>
      <c r="D280" s="117">
        <v>43064.0</v>
      </c>
      <c r="E280" s="93" t="s">
        <v>329</v>
      </c>
      <c r="F280" s="93" t="s">
        <v>475</v>
      </c>
      <c r="G280" s="118" t="str">
        <f>if(D280=Projections!$AH$2,"Y","N")</f>
        <v>N</v>
      </c>
      <c r="H280" s="87"/>
    </row>
    <row r="281">
      <c r="A281" s="116">
        <v>0.8541666666666666</v>
      </c>
      <c r="B281" s="93" t="s">
        <v>462</v>
      </c>
      <c r="C281" s="93" t="s">
        <v>55</v>
      </c>
      <c r="D281" s="117">
        <v>43064.0</v>
      </c>
      <c r="E281" s="93" t="s">
        <v>451</v>
      </c>
      <c r="F281" s="93" t="s">
        <v>135</v>
      </c>
      <c r="G281" s="118" t="str">
        <f>if(D281=Projections!$AH$2,"Y","N")</f>
        <v>N</v>
      </c>
      <c r="H281" s="87"/>
    </row>
    <row r="282">
      <c r="A282" s="116">
        <v>0.8333333333333334</v>
      </c>
      <c r="B282" s="93" t="s">
        <v>77</v>
      </c>
      <c r="C282" s="93" t="s">
        <v>71</v>
      </c>
      <c r="D282" s="117">
        <v>43064.0</v>
      </c>
      <c r="E282" s="93" t="s">
        <v>205</v>
      </c>
      <c r="F282" s="93" t="s">
        <v>171</v>
      </c>
      <c r="G282" s="118" t="str">
        <f>if(D282=Projections!$AH$2,"Y","N")</f>
        <v>N</v>
      </c>
      <c r="H282" s="87"/>
    </row>
    <row r="283">
      <c r="A283" s="116">
        <v>0.8333333333333334</v>
      </c>
      <c r="B283" s="93" t="s">
        <v>50</v>
      </c>
      <c r="C283" s="93" t="s">
        <v>78</v>
      </c>
      <c r="D283" s="117">
        <v>43064.0</v>
      </c>
      <c r="E283" s="93" t="s">
        <v>37</v>
      </c>
      <c r="F283" s="93" t="s">
        <v>204</v>
      </c>
      <c r="G283" s="118" t="str">
        <f>if(D283=Projections!$AH$2,"Y","N")</f>
        <v>N</v>
      </c>
      <c r="H283" s="87"/>
    </row>
    <row r="284">
      <c r="A284" s="116">
        <v>0.7916666666666666</v>
      </c>
      <c r="B284" s="93" t="s">
        <v>65</v>
      </c>
      <c r="C284" s="93" t="s">
        <v>529</v>
      </c>
      <c r="D284" s="117">
        <v>43064.0</v>
      </c>
      <c r="E284" s="93" t="s">
        <v>88</v>
      </c>
      <c r="F284" s="93" t="s">
        <v>566</v>
      </c>
      <c r="G284" s="118" t="str">
        <f>if(D284=Projections!$AH$2,"Y","N")</f>
        <v>N</v>
      </c>
      <c r="H284" s="87"/>
    </row>
    <row r="285">
      <c r="A285" s="116">
        <v>0.9166666666666666</v>
      </c>
      <c r="B285" s="93" t="s">
        <v>62</v>
      </c>
      <c r="C285" s="93" t="s">
        <v>459</v>
      </c>
      <c r="D285" s="117">
        <v>43064.0</v>
      </c>
      <c r="E285" s="93" t="s">
        <v>235</v>
      </c>
      <c r="F285" s="93" t="s">
        <v>512</v>
      </c>
      <c r="G285" s="118" t="str">
        <f>if(D285=Projections!$AH$2,"Y","N")</f>
        <v>N</v>
      </c>
      <c r="H285" s="87"/>
    </row>
    <row r="286">
      <c r="A286" s="116">
        <v>0.875</v>
      </c>
      <c r="B286" s="93" t="s">
        <v>528</v>
      </c>
      <c r="C286" s="93" t="s">
        <v>72</v>
      </c>
      <c r="D286" s="117">
        <v>43064.0</v>
      </c>
      <c r="E286" s="93" t="s">
        <v>565</v>
      </c>
      <c r="F286" s="93" t="s">
        <v>172</v>
      </c>
      <c r="G286" s="118" t="str">
        <f>if(D286=Projections!$AH$2,"Y","N")</f>
        <v>N</v>
      </c>
      <c r="H286" s="87"/>
    </row>
    <row r="287">
      <c r="A287" s="116">
        <v>0.7916666666666666</v>
      </c>
      <c r="B287" s="93" t="s">
        <v>82</v>
      </c>
      <c r="C287" s="93" t="s">
        <v>69</v>
      </c>
      <c r="D287" s="117">
        <v>43064.0</v>
      </c>
      <c r="E287" s="93" t="s">
        <v>330</v>
      </c>
      <c r="F287" s="93" t="s">
        <v>400</v>
      </c>
      <c r="G287" s="118" t="str">
        <f>if(D287=Projections!$AH$2,"Y","N")</f>
        <v>N</v>
      </c>
      <c r="H287" s="87"/>
    </row>
    <row r="288">
      <c r="A288" s="116">
        <v>0.6458333333333334</v>
      </c>
      <c r="B288" s="93" t="s">
        <v>56</v>
      </c>
      <c r="C288" s="93" t="s">
        <v>461</v>
      </c>
      <c r="D288" s="117">
        <v>43065.0</v>
      </c>
      <c r="E288" s="93" t="s">
        <v>136</v>
      </c>
      <c r="F288" s="93" t="s">
        <v>450</v>
      </c>
      <c r="G288" s="118" t="str">
        <f>if(D288=Projections!$AH$2,"Y","N")</f>
        <v>N</v>
      </c>
      <c r="H288" s="87"/>
    </row>
    <row r="289">
      <c r="A289" s="116">
        <v>0.75</v>
      </c>
      <c r="B289" s="93" t="s">
        <v>53</v>
      </c>
      <c r="C289" s="93" t="s">
        <v>86</v>
      </c>
      <c r="D289" s="117">
        <v>43065.0</v>
      </c>
      <c r="E289" s="93" t="s">
        <v>100</v>
      </c>
      <c r="F289" s="93" t="s">
        <v>261</v>
      </c>
      <c r="G289" s="118" t="str">
        <f>if(D289=Projections!$AH$2,"Y","N")</f>
        <v>N</v>
      </c>
      <c r="H289" s="87"/>
    </row>
    <row r="290">
      <c r="A290" s="116">
        <v>0.6458333333333334</v>
      </c>
      <c r="B290" s="93" t="s">
        <v>52</v>
      </c>
      <c r="C290" s="93" t="s">
        <v>80</v>
      </c>
      <c r="D290" s="117">
        <v>43065.0</v>
      </c>
      <c r="E290" s="93" t="s">
        <v>101</v>
      </c>
      <c r="F290" s="93" t="s">
        <v>107</v>
      </c>
      <c r="G290" s="118" t="str">
        <f>if(D290=Projections!$AH$2,"Y","N")</f>
        <v>N</v>
      </c>
      <c r="H290" s="87"/>
    </row>
    <row r="291">
      <c r="A291" s="116">
        <v>0.8125</v>
      </c>
      <c r="B291" s="93" t="s">
        <v>458</v>
      </c>
      <c r="C291" s="93" t="s">
        <v>50</v>
      </c>
      <c r="D291" s="117">
        <v>43066.0</v>
      </c>
      <c r="E291" s="93" t="s">
        <v>511</v>
      </c>
      <c r="F291" s="93" t="s">
        <v>37</v>
      </c>
      <c r="G291" s="118" t="str">
        <f>if(D291=Projections!$AH$2,"Y","N")</f>
        <v>N</v>
      </c>
      <c r="H291" s="87"/>
    </row>
    <row r="292">
      <c r="A292" s="116">
        <v>0.9375</v>
      </c>
      <c r="B292" s="93" t="s">
        <v>459</v>
      </c>
      <c r="C292" s="93" t="s">
        <v>55</v>
      </c>
      <c r="D292" s="117">
        <v>43066.0</v>
      </c>
      <c r="E292" s="93" t="s">
        <v>512</v>
      </c>
      <c r="F292" s="93" t="s">
        <v>135</v>
      </c>
      <c r="G292" s="118" t="str">
        <f>if(D292=Projections!$AH$2,"Y","N")</f>
        <v>N</v>
      </c>
      <c r="H292" s="87"/>
    </row>
    <row r="293">
      <c r="A293" s="116">
        <v>0.8333333333333334</v>
      </c>
      <c r="B293" s="93" t="s">
        <v>53</v>
      </c>
      <c r="C293" s="93" t="s">
        <v>71</v>
      </c>
      <c r="D293" s="117">
        <v>43066.0</v>
      </c>
      <c r="E293" s="93" t="s">
        <v>100</v>
      </c>
      <c r="F293" s="93" t="s">
        <v>171</v>
      </c>
      <c r="G293" s="118" t="str">
        <f>if(D293=Projections!$AH$2,"Y","N")</f>
        <v>N</v>
      </c>
      <c r="H293" s="87"/>
    </row>
    <row r="294">
      <c r="A294" s="116">
        <v>0.7916666666666666</v>
      </c>
      <c r="B294" s="93" t="s">
        <v>65</v>
      </c>
      <c r="C294" s="93" t="s">
        <v>78</v>
      </c>
      <c r="D294" s="117">
        <v>43066.0</v>
      </c>
      <c r="E294" s="93" t="s">
        <v>88</v>
      </c>
      <c r="F294" s="93" t="s">
        <v>204</v>
      </c>
      <c r="G294" s="118" t="str">
        <f>if(D294=Projections!$AH$2,"Y","N")</f>
        <v>N</v>
      </c>
      <c r="H294" s="87"/>
    </row>
    <row r="295">
      <c r="A295" s="116">
        <v>0.9375</v>
      </c>
      <c r="B295" s="93" t="s">
        <v>85</v>
      </c>
      <c r="C295" s="93" t="s">
        <v>62</v>
      </c>
      <c r="D295" s="117">
        <v>43066.0</v>
      </c>
      <c r="E295" s="93" t="s">
        <v>260</v>
      </c>
      <c r="F295" s="93" t="s">
        <v>235</v>
      </c>
      <c r="G295" s="118" t="str">
        <f>if(D295=Projections!$AH$2,"Y","N")</f>
        <v>N</v>
      </c>
      <c r="H295" s="87"/>
    </row>
    <row r="296">
      <c r="A296" s="116">
        <v>0.8125</v>
      </c>
      <c r="B296" s="93" t="s">
        <v>82</v>
      </c>
      <c r="C296" s="93" t="s">
        <v>77</v>
      </c>
      <c r="D296" s="117">
        <v>43066.0</v>
      </c>
      <c r="E296" s="93" t="s">
        <v>330</v>
      </c>
      <c r="F296" s="93" t="s">
        <v>205</v>
      </c>
      <c r="G296" s="118" t="str">
        <f>if(D296=Projections!$AH$2,"Y","N")</f>
        <v>N</v>
      </c>
      <c r="H296" s="87"/>
    </row>
    <row r="297">
      <c r="A297" s="116">
        <v>0.7916666666666666</v>
      </c>
      <c r="B297" s="93" t="s">
        <v>59</v>
      </c>
      <c r="C297" s="93" t="s">
        <v>529</v>
      </c>
      <c r="D297" s="117">
        <v>43066.0</v>
      </c>
      <c r="E297" s="93" t="s">
        <v>38</v>
      </c>
      <c r="F297" s="93" t="s">
        <v>566</v>
      </c>
      <c r="G297" s="118" t="str">
        <f>if(D297=Projections!$AH$2,"Y","N")</f>
        <v>N</v>
      </c>
      <c r="H297" s="87"/>
    </row>
    <row r="298">
      <c r="A298" s="116">
        <v>0.8541666666666666</v>
      </c>
      <c r="B298" s="93" t="s">
        <v>464</v>
      </c>
      <c r="C298" s="93" t="s">
        <v>75</v>
      </c>
      <c r="D298" s="117">
        <v>43066.0</v>
      </c>
      <c r="E298" s="93" t="s">
        <v>475</v>
      </c>
      <c r="F298" s="93" t="s">
        <v>364</v>
      </c>
      <c r="G298" s="118" t="str">
        <f>if(D298=Projections!$AH$2,"Y","N")</f>
        <v>N</v>
      </c>
      <c r="H298" s="87"/>
    </row>
    <row r="299">
      <c r="A299" s="116">
        <v>0.8333333333333334</v>
      </c>
      <c r="B299" s="93" t="s">
        <v>52</v>
      </c>
      <c r="C299" s="93" t="s">
        <v>461</v>
      </c>
      <c r="D299" s="117">
        <v>43067.0</v>
      </c>
      <c r="E299" s="93" t="s">
        <v>101</v>
      </c>
      <c r="F299" s="93" t="s">
        <v>450</v>
      </c>
      <c r="G299" s="118" t="str">
        <f>if(D299=Projections!$AH$2,"Y","N")</f>
        <v>N</v>
      </c>
      <c r="H299" s="87"/>
    </row>
    <row r="300">
      <c r="A300" s="116">
        <v>0.7916666666666666</v>
      </c>
      <c r="B300" s="93" t="s">
        <v>56</v>
      </c>
      <c r="C300" s="93" t="s">
        <v>59</v>
      </c>
      <c r="D300" s="117">
        <v>43067.0</v>
      </c>
      <c r="E300" s="93" t="s">
        <v>136</v>
      </c>
      <c r="F300" s="93" t="s">
        <v>38</v>
      </c>
      <c r="G300" s="118" t="str">
        <f>if(D300=Projections!$AH$2,"Y","N")</f>
        <v>N</v>
      </c>
      <c r="H300" s="87"/>
    </row>
    <row r="301">
      <c r="A301" s="116">
        <v>0.8333333333333334</v>
      </c>
      <c r="B301" s="93" t="s">
        <v>69</v>
      </c>
      <c r="C301" s="93" t="s">
        <v>80</v>
      </c>
      <c r="D301" s="117">
        <v>43067.0</v>
      </c>
      <c r="E301" s="93" t="s">
        <v>400</v>
      </c>
      <c r="F301" s="93" t="s">
        <v>107</v>
      </c>
      <c r="G301" s="118" t="str">
        <f>if(D301=Projections!$AH$2,"Y","N")</f>
        <v>N</v>
      </c>
      <c r="H301" s="87"/>
    </row>
    <row r="302">
      <c r="A302" s="116">
        <v>0.9166666666666666</v>
      </c>
      <c r="B302" s="93" t="s">
        <v>528</v>
      </c>
      <c r="C302" s="93" t="s">
        <v>459</v>
      </c>
      <c r="D302" s="117">
        <v>43067.0</v>
      </c>
      <c r="E302" s="93" t="s">
        <v>565</v>
      </c>
      <c r="F302" s="93" t="s">
        <v>512</v>
      </c>
      <c r="G302" s="118" t="str">
        <f>if(D302=Projections!$AH$2,"Y","N")</f>
        <v>N</v>
      </c>
      <c r="H302" s="87"/>
    </row>
    <row r="303">
      <c r="A303" s="116">
        <v>0.9166666666666666</v>
      </c>
      <c r="B303" s="93" t="s">
        <v>466</v>
      </c>
      <c r="C303" s="93" t="s">
        <v>72</v>
      </c>
      <c r="D303" s="117">
        <v>43067.0</v>
      </c>
      <c r="E303" s="93" t="s">
        <v>493</v>
      </c>
      <c r="F303" s="93" t="s">
        <v>172</v>
      </c>
      <c r="G303" s="118" t="str">
        <f>if(D303=Projections!$AH$2,"Y","N")</f>
        <v>N</v>
      </c>
      <c r="H303" s="87"/>
    </row>
    <row r="304">
      <c r="A304" s="116">
        <v>0.8541666666666666</v>
      </c>
      <c r="B304" s="93" t="s">
        <v>53</v>
      </c>
      <c r="C304" s="93" t="s">
        <v>464</v>
      </c>
      <c r="D304" s="117">
        <v>43068.0</v>
      </c>
      <c r="E304" s="93" t="s">
        <v>100</v>
      </c>
      <c r="F304" s="93" t="s">
        <v>475</v>
      </c>
      <c r="G304" s="118" t="str">
        <f>if(D304=Projections!$AH$2,"Y","N")</f>
        <v>N</v>
      </c>
      <c r="H304" s="87"/>
    </row>
    <row r="305">
      <c r="A305" s="116">
        <v>0.7916666666666666</v>
      </c>
      <c r="B305" s="93" t="s">
        <v>52</v>
      </c>
      <c r="C305" s="93" t="s">
        <v>458</v>
      </c>
      <c r="D305" s="117">
        <v>43068.0</v>
      </c>
      <c r="E305" s="93" t="s">
        <v>101</v>
      </c>
      <c r="F305" s="93" t="s">
        <v>511</v>
      </c>
      <c r="G305" s="118" t="str">
        <f>if(D305=Projections!$AH$2,"Y","N")</f>
        <v>N</v>
      </c>
      <c r="H305" s="87"/>
    </row>
    <row r="306">
      <c r="A306" s="116">
        <v>0.8333333333333334</v>
      </c>
      <c r="B306" s="93" t="s">
        <v>78</v>
      </c>
      <c r="C306" s="93" t="s">
        <v>71</v>
      </c>
      <c r="D306" s="117">
        <v>43068.0</v>
      </c>
      <c r="E306" s="93" t="s">
        <v>204</v>
      </c>
      <c r="F306" s="93" t="s">
        <v>171</v>
      </c>
      <c r="G306" s="118" t="str">
        <f>if(D306=Projections!$AH$2,"Y","N")</f>
        <v>N</v>
      </c>
      <c r="H306" s="87"/>
    </row>
    <row r="307">
      <c r="A307" s="116">
        <v>0.9375</v>
      </c>
      <c r="B307" s="93" t="s">
        <v>55</v>
      </c>
      <c r="C307" s="93" t="s">
        <v>85</v>
      </c>
      <c r="D307" s="117">
        <v>43068.0</v>
      </c>
      <c r="E307" s="93" t="s">
        <v>135</v>
      </c>
      <c r="F307" s="93" t="s">
        <v>260</v>
      </c>
      <c r="G307" s="118" t="str">
        <f>if(D307=Projections!$AH$2,"Y","N")</f>
        <v>N</v>
      </c>
      <c r="H307" s="87"/>
    </row>
    <row r="308">
      <c r="A308" s="116">
        <v>0.8333333333333334</v>
      </c>
      <c r="B308" s="93" t="s">
        <v>80</v>
      </c>
      <c r="C308" s="93" t="s">
        <v>462</v>
      </c>
      <c r="D308" s="117">
        <v>43068.0</v>
      </c>
      <c r="E308" s="93" t="s">
        <v>107</v>
      </c>
      <c r="F308" s="93" t="s">
        <v>451</v>
      </c>
      <c r="G308" s="118" t="str">
        <f>if(D308=Projections!$AH$2,"Y","N")</f>
        <v>N</v>
      </c>
      <c r="H308" s="87"/>
    </row>
    <row r="309">
      <c r="A309" s="116">
        <v>0.8125</v>
      </c>
      <c r="B309" s="93" t="s">
        <v>56</v>
      </c>
      <c r="C309" s="93" t="s">
        <v>77</v>
      </c>
      <c r="D309" s="117">
        <v>43068.0</v>
      </c>
      <c r="E309" s="93" t="s">
        <v>136</v>
      </c>
      <c r="F309" s="93" t="s">
        <v>205</v>
      </c>
      <c r="G309" s="118" t="str">
        <f>if(D309=Projections!$AH$2,"Y","N")</f>
        <v>N</v>
      </c>
      <c r="H309" s="87"/>
    </row>
    <row r="310">
      <c r="A310" s="116">
        <v>0.7916666666666666</v>
      </c>
      <c r="B310" s="93" t="s">
        <v>83</v>
      </c>
      <c r="C310" s="93" t="s">
        <v>65</v>
      </c>
      <c r="D310" s="117">
        <v>43068.0</v>
      </c>
      <c r="E310" s="93" t="s">
        <v>329</v>
      </c>
      <c r="F310" s="93" t="s">
        <v>88</v>
      </c>
      <c r="G310" s="118" t="str">
        <f>if(D310=Projections!$AH$2,"Y","N")</f>
        <v>N</v>
      </c>
      <c r="H310" s="87"/>
    </row>
    <row r="311">
      <c r="A311" s="116">
        <v>0.7916666666666666</v>
      </c>
      <c r="B311" s="93" t="s">
        <v>69</v>
      </c>
      <c r="C311" s="93" t="s">
        <v>529</v>
      </c>
      <c r="D311" s="117">
        <v>43068.0</v>
      </c>
      <c r="E311" s="93" t="s">
        <v>400</v>
      </c>
      <c r="F311" s="93" t="s">
        <v>566</v>
      </c>
      <c r="G311" s="118" t="str">
        <f>if(D311=Projections!$AH$2,"Y","N")</f>
        <v>N</v>
      </c>
      <c r="H311" s="87"/>
    </row>
    <row r="312">
      <c r="A312" s="116">
        <v>0.8541666666666666</v>
      </c>
      <c r="B312" s="93" t="s">
        <v>86</v>
      </c>
      <c r="C312" s="93" t="s">
        <v>75</v>
      </c>
      <c r="D312" s="117">
        <v>43068.0</v>
      </c>
      <c r="E312" s="93" t="s">
        <v>261</v>
      </c>
      <c r="F312" s="93" t="s">
        <v>364</v>
      </c>
      <c r="G312" s="118" t="str">
        <f>if(D312=Projections!$AH$2,"Y","N")</f>
        <v>N</v>
      </c>
      <c r="H312" s="87"/>
    </row>
    <row r="313">
      <c r="A313" s="116">
        <v>0.8125</v>
      </c>
      <c r="B313" s="93" t="s">
        <v>81</v>
      </c>
      <c r="C313" s="93" t="s">
        <v>68</v>
      </c>
      <c r="D313" s="117">
        <v>43068.0</v>
      </c>
      <c r="E313" s="93" t="s">
        <v>106</v>
      </c>
      <c r="F313" s="93" t="s">
        <v>399</v>
      </c>
      <c r="G313" s="118" t="str">
        <f>if(D313=Projections!$AH$2,"Y","N")</f>
        <v>N</v>
      </c>
      <c r="H313" s="87"/>
    </row>
    <row r="314">
      <c r="A314" s="116">
        <v>0.8125</v>
      </c>
      <c r="B314" s="93" t="s">
        <v>59</v>
      </c>
      <c r="C314" s="93" t="s">
        <v>49</v>
      </c>
      <c r="D314" s="117">
        <v>43069.0</v>
      </c>
      <c r="E314" s="93" t="s">
        <v>38</v>
      </c>
      <c r="F314" s="93" t="s">
        <v>36</v>
      </c>
      <c r="G314" s="118" t="str">
        <f>if(D314=Projections!$AH$2,"Y","N")</f>
        <v>N</v>
      </c>
      <c r="H314" s="87"/>
    </row>
    <row r="315">
      <c r="A315" s="116">
        <v>0.8125</v>
      </c>
      <c r="B315" s="93" t="s">
        <v>529</v>
      </c>
      <c r="C315" s="93" t="s">
        <v>50</v>
      </c>
      <c r="D315" s="117">
        <v>43069.0</v>
      </c>
      <c r="E315" s="93" t="s">
        <v>566</v>
      </c>
      <c r="F315" s="93" t="s">
        <v>37</v>
      </c>
      <c r="G315" s="118" t="str">
        <f>if(D315=Projections!$AH$2,"Y","N")</f>
        <v>N</v>
      </c>
      <c r="H315" s="87"/>
    </row>
    <row r="316">
      <c r="A316" s="116">
        <v>0.875</v>
      </c>
      <c r="B316" s="93" t="s">
        <v>461</v>
      </c>
      <c r="C316" s="93" t="s">
        <v>466</v>
      </c>
      <c r="D316" s="117">
        <v>43069.0</v>
      </c>
      <c r="E316" s="93" t="s">
        <v>450</v>
      </c>
      <c r="F316" s="93" t="s">
        <v>493</v>
      </c>
      <c r="G316" s="118" t="str">
        <f>if(D316=Projections!$AH$2,"Y","N")</f>
        <v>N</v>
      </c>
      <c r="H316" s="87"/>
    </row>
    <row r="317">
      <c r="A317" s="116">
        <v>0.9375</v>
      </c>
      <c r="B317" s="93" t="s">
        <v>72</v>
      </c>
      <c r="C317" s="93" t="s">
        <v>62</v>
      </c>
      <c r="D317" s="117">
        <v>43069.0</v>
      </c>
      <c r="E317" s="93" t="s">
        <v>172</v>
      </c>
      <c r="F317" s="93" t="s">
        <v>235</v>
      </c>
      <c r="G317" s="118" t="str">
        <f>if(D317=Projections!$AH$2,"Y","N")</f>
        <v>N</v>
      </c>
      <c r="H317" s="87"/>
    </row>
    <row r="318">
      <c r="A318" s="116">
        <v>0.9166666666666666</v>
      </c>
      <c r="B318" s="93" t="s">
        <v>528</v>
      </c>
      <c r="C318" s="93" t="s">
        <v>82</v>
      </c>
      <c r="D318" s="117">
        <v>43069.0</v>
      </c>
      <c r="E318" s="93" t="s">
        <v>565</v>
      </c>
      <c r="F318" s="93" t="s">
        <v>330</v>
      </c>
      <c r="G318" s="118" t="str">
        <f>if(D318=Projections!$AH$2,"Y","N")</f>
        <v>N</v>
      </c>
      <c r="H318" s="87"/>
    </row>
    <row r="319">
      <c r="A319" s="116">
        <v>0.8333333333333334</v>
      </c>
      <c r="B319" s="93" t="s">
        <v>459</v>
      </c>
      <c r="C319" s="93" t="s">
        <v>461</v>
      </c>
      <c r="D319" s="117">
        <v>43070.0</v>
      </c>
      <c r="E319" s="93" t="s">
        <v>512</v>
      </c>
      <c r="F319" s="93" t="s">
        <v>450</v>
      </c>
      <c r="G319" s="118" t="str">
        <f>if(D319=Projections!$AH$2,"Y","N")</f>
        <v>N</v>
      </c>
      <c r="H319" s="87"/>
    </row>
    <row r="320">
      <c r="A320" s="116">
        <v>0.8333333333333334</v>
      </c>
      <c r="B320" s="93" t="s">
        <v>75</v>
      </c>
      <c r="C320" s="93" t="s">
        <v>86</v>
      </c>
      <c r="D320" s="117">
        <v>43070.0</v>
      </c>
      <c r="E320" s="93" t="s">
        <v>364</v>
      </c>
      <c r="F320" s="93" t="s">
        <v>261</v>
      </c>
      <c r="G320" s="118" t="str">
        <f>if(D320=Projections!$AH$2,"Y","N")</f>
        <v>N</v>
      </c>
      <c r="H320" s="87"/>
    </row>
    <row r="321">
      <c r="A321" s="116">
        <v>0.8333333333333334</v>
      </c>
      <c r="B321" s="93" t="s">
        <v>81</v>
      </c>
      <c r="C321" s="93" t="s">
        <v>56</v>
      </c>
      <c r="D321" s="117">
        <v>43070.0</v>
      </c>
      <c r="E321" s="93" t="s">
        <v>106</v>
      </c>
      <c r="F321" s="93" t="s">
        <v>136</v>
      </c>
      <c r="G321" s="118" t="str">
        <f>if(D321=Projections!$AH$2,"Y","N")</f>
        <v>N</v>
      </c>
      <c r="H321" s="87"/>
    </row>
    <row r="322">
      <c r="A322" s="116">
        <v>0.8333333333333334</v>
      </c>
      <c r="B322" s="93" t="s">
        <v>80</v>
      </c>
      <c r="C322" s="93" t="s">
        <v>83</v>
      </c>
      <c r="D322" s="117">
        <v>43070.0</v>
      </c>
      <c r="E322" s="93" t="s">
        <v>107</v>
      </c>
      <c r="F322" s="93" t="s">
        <v>329</v>
      </c>
      <c r="G322" s="118" t="str">
        <f>if(D322=Projections!$AH$2,"Y","N")</f>
        <v>N</v>
      </c>
      <c r="H322" s="87"/>
    </row>
    <row r="323">
      <c r="A323" s="116">
        <v>0.7916666666666666</v>
      </c>
      <c r="B323" s="93" t="s">
        <v>55</v>
      </c>
      <c r="C323" s="93" t="s">
        <v>65</v>
      </c>
      <c r="D323" s="117">
        <v>43070.0</v>
      </c>
      <c r="E323" s="93" t="s">
        <v>135</v>
      </c>
      <c r="F323" s="93" t="s">
        <v>88</v>
      </c>
      <c r="G323" s="118" t="str">
        <f>if(D323=Projections!$AH$2,"Y","N")</f>
        <v>N</v>
      </c>
      <c r="H323" s="87"/>
    </row>
    <row r="324">
      <c r="A324" s="116">
        <v>0.8125</v>
      </c>
      <c r="B324" s="93" t="s">
        <v>78</v>
      </c>
      <c r="C324" s="93" t="s">
        <v>68</v>
      </c>
      <c r="D324" s="117">
        <v>43070.0</v>
      </c>
      <c r="E324" s="93" t="s">
        <v>204</v>
      </c>
      <c r="F324" s="93" t="s">
        <v>399</v>
      </c>
      <c r="G324" s="118" t="str">
        <f>if(D324=Projections!$AH$2,"Y","N")</f>
        <v>N</v>
      </c>
      <c r="H324" s="87"/>
    </row>
    <row r="325">
      <c r="A325" s="116">
        <v>0.875</v>
      </c>
      <c r="B325" s="93" t="s">
        <v>462</v>
      </c>
      <c r="C325" s="93" t="s">
        <v>72</v>
      </c>
      <c r="D325" s="117">
        <v>43070.0</v>
      </c>
      <c r="E325" s="93" t="s">
        <v>451</v>
      </c>
      <c r="F325" s="93" t="s">
        <v>172</v>
      </c>
      <c r="G325" s="118" t="str">
        <f>if(D325=Projections!$AH$2,"Y","N")</f>
        <v>N</v>
      </c>
      <c r="H325" s="87"/>
    </row>
    <row r="326">
      <c r="A326" s="116">
        <v>0.7916666666666666</v>
      </c>
      <c r="B326" s="93" t="s">
        <v>458</v>
      </c>
      <c r="C326" s="93" t="s">
        <v>69</v>
      </c>
      <c r="D326" s="117">
        <v>43070.0</v>
      </c>
      <c r="E326" s="93" t="s">
        <v>511</v>
      </c>
      <c r="F326" s="93" t="s">
        <v>400</v>
      </c>
      <c r="G326" s="118" t="str">
        <f>if(D326=Projections!$AH$2,"Y","N")</f>
        <v>N</v>
      </c>
      <c r="H326" s="87"/>
    </row>
    <row r="327">
      <c r="A327" s="116">
        <v>0.5416666666666666</v>
      </c>
      <c r="B327" s="93" t="s">
        <v>52</v>
      </c>
      <c r="C327" s="93" t="s">
        <v>50</v>
      </c>
      <c r="D327" s="117">
        <v>43071.0</v>
      </c>
      <c r="E327" s="93" t="s">
        <v>101</v>
      </c>
      <c r="F327" s="93" t="s">
        <v>37</v>
      </c>
      <c r="G327" s="118" t="str">
        <f>if(D327=Projections!$AH$2,"Y","N")</f>
        <v>N</v>
      </c>
      <c r="H327" s="87"/>
    </row>
    <row r="328">
      <c r="A328" s="116">
        <v>0.625</v>
      </c>
      <c r="B328" s="93" t="s">
        <v>49</v>
      </c>
      <c r="C328" s="93" t="s">
        <v>53</v>
      </c>
      <c r="D328" s="117">
        <v>43071.0</v>
      </c>
      <c r="E328" s="93" t="s">
        <v>36</v>
      </c>
      <c r="F328" s="93" t="s">
        <v>100</v>
      </c>
      <c r="G328" s="118" t="str">
        <f>if(D328=Projections!$AH$2,"Y","N")</f>
        <v>N</v>
      </c>
      <c r="H328" s="87"/>
    </row>
    <row r="329">
      <c r="A329" s="116">
        <v>0.8125</v>
      </c>
      <c r="B329" s="93" t="s">
        <v>86</v>
      </c>
      <c r="C329" s="93" t="s">
        <v>59</v>
      </c>
      <c r="D329" s="117">
        <v>43071.0</v>
      </c>
      <c r="E329" s="93" t="s">
        <v>261</v>
      </c>
      <c r="F329" s="93" t="s">
        <v>38</v>
      </c>
      <c r="G329" s="118" t="str">
        <f>if(D329=Projections!$AH$2,"Y","N")</f>
        <v>N</v>
      </c>
      <c r="H329" s="87"/>
    </row>
    <row r="330">
      <c r="A330" s="116">
        <v>0.5833333333333334</v>
      </c>
      <c r="B330" s="93" t="s">
        <v>62</v>
      </c>
      <c r="C330" s="93" t="s">
        <v>464</v>
      </c>
      <c r="D330" s="117">
        <v>43071.0</v>
      </c>
      <c r="E330" s="93" t="s">
        <v>235</v>
      </c>
      <c r="F330" s="93" t="s">
        <v>475</v>
      </c>
      <c r="G330" s="118" t="str">
        <f>if(D330=Projections!$AH$2,"Y","N")</f>
        <v>N</v>
      </c>
      <c r="H330" s="87"/>
    </row>
    <row r="331">
      <c r="A331" s="116">
        <v>0.875</v>
      </c>
      <c r="B331" s="93" t="s">
        <v>85</v>
      </c>
      <c r="C331" s="93" t="s">
        <v>466</v>
      </c>
      <c r="D331" s="117">
        <v>43071.0</v>
      </c>
      <c r="E331" s="93" t="s">
        <v>260</v>
      </c>
      <c r="F331" s="93" t="s">
        <v>493</v>
      </c>
      <c r="G331" s="118" t="str">
        <f>if(D331=Projections!$AH$2,"Y","N")</f>
        <v>N</v>
      </c>
      <c r="H331" s="87"/>
    </row>
    <row r="332">
      <c r="A332" s="116">
        <v>0.8541666666666666</v>
      </c>
      <c r="B332" s="93" t="s">
        <v>459</v>
      </c>
      <c r="C332" s="93" t="s">
        <v>528</v>
      </c>
      <c r="D332" s="117">
        <v>43071.0</v>
      </c>
      <c r="E332" s="93" t="s">
        <v>512</v>
      </c>
      <c r="F332" s="93" t="s">
        <v>565</v>
      </c>
      <c r="G332" s="118" t="str">
        <f>if(D332=Projections!$AH$2,"Y","N")</f>
        <v>N</v>
      </c>
      <c r="H332" s="87"/>
    </row>
    <row r="333">
      <c r="A333" s="116">
        <v>0.8125</v>
      </c>
      <c r="B333" s="93" t="s">
        <v>458</v>
      </c>
      <c r="C333" s="93" t="s">
        <v>529</v>
      </c>
      <c r="D333" s="117">
        <v>43071.0</v>
      </c>
      <c r="E333" s="93" t="s">
        <v>511</v>
      </c>
      <c r="F333" s="93" t="s">
        <v>566</v>
      </c>
      <c r="G333" s="118" t="str">
        <f>if(D333=Projections!$AH$2,"Y","N")</f>
        <v>N</v>
      </c>
      <c r="H333" s="87"/>
    </row>
    <row r="334">
      <c r="A334" s="116">
        <v>0.9166666666666666</v>
      </c>
      <c r="B334" s="93" t="s">
        <v>462</v>
      </c>
      <c r="C334" s="93" t="s">
        <v>82</v>
      </c>
      <c r="D334" s="117">
        <v>43071.0</v>
      </c>
      <c r="E334" s="93" t="s">
        <v>451</v>
      </c>
      <c r="F334" s="93" t="s">
        <v>330</v>
      </c>
      <c r="G334" s="118" t="str">
        <f>if(D334=Projections!$AH$2,"Y","N")</f>
        <v>N</v>
      </c>
      <c r="H334" s="87"/>
    </row>
    <row r="335">
      <c r="A335" s="116">
        <v>0.8958333333333334</v>
      </c>
      <c r="B335" s="93" t="s">
        <v>71</v>
      </c>
      <c r="C335" s="93" t="s">
        <v>85</v>
      </c>
      <c r="D335" s="117">
        <v>43072.0</v>
      </c>
      <c r="E335" s="93" t="s">
        <v>171</v>
      </c>
      <c r="F335" s="93" t="s">
        <v>260</v>
      </c>
      <c r="G335" s="118" t="str">
        <f>if(D335=Projections!$AH$2,"Y","N")</f>
        <v>N</v>
      </c>
      <c r="H335" s="87"/>
    </row>
    <row r="336">
      <c r="A336" s="116">
        <v>0.7916666666666666</v>
      </c>
      <c r="B336" s="93" t="s">
        <v>55</v>
      </c>
      <c r="C336" s="93" t="s">
        <v>56</v>
      </c>
      <c r="D336" s="117">
        <v>43072.0</v>
      </c>
      <c r="E336" s="93" t="s">
        <v>135</v>
      </c>
      <c r="F336" s="93" t="s">
        <v>136</v>
      </c>
      <c r="G336" s="118" t="str">
        <f>if(D336=Projections!$AH$2,"Y","N")</f>
        <v>N</v>
      </c>
      <c r="H336" s="87"/>
    </row>
    <row r="337">
      <c r="A337" s="116">
        <v>0.7916666666666666</v>
      </c>
      <c r="B337" s="93" t="s">
        <v>62</v>
      </c>
      <c r="C337" s="93" t="s">
        <v>80</v>
      </c>
      <c r="D337" s="117">
        <v>43072.0</v>
      </c>
      <c r="E337" s="93" t="s">
        <v>235</v>
      </c>
      <c r="F337" s="93" t="s">
        <v>107</v>
      </c>
      <c r="G337" s="118" t="str">
        <f>if(D337=Projections!$AH$2,"Y","N")</f>
        <v>N</v>
      </c>
      <c r="H337" s="87"/>
    </row>
    <row r="338">
      <c r="A338" s="116">
        <v>0.6458333333333334</v>
      </c>
      <c r="B338" s="93" t="s">
        <v>65</v>
      </c>
      <c r="C338" s="93" t="s">
        <v>77</v>
      </c>
      <c r="D338" s="117">
        <v>43072.0</v>
      </c>
      <c r="E338" s="93" t="s">
        <v>88</v>
      </c>
      <c r="F338" s="93" t="s">
        <v>205</v>
      </c>
      <c r="G338" s="118" t="str">
        <f>if(D338=Projections!$AH$2,"Y","N")</f>
        <v>N</v>
      </c>
      <c r="H338" s="87"/>
    </row>
    <row r="339">
      <c r="A339" s="116">
        <v>0.7916666666666666</v>
      </c>
      <c r="B339" s="93" t="s">
        <v>75</v>
      </c>
      <c r="C339" s="93" t="s">
        <v>83</v>
      </c>
      <c r="D339" s="117">
        <v>43072.0</v>
      </c>
      <c r="E339" s="93" t="s">
        <v>364</v>
      </c>
      <c r="F339" s="93" t="s">
        <v>329</v>
      </c>
      <c r="G339" s="118" t="str">
        <f>if(D339=Projections!$AH$2,"Y","N")</f>
        <v>N</v>
      </c>
      <c r="H339" s="87"/>
    </row>
    <row r="340">
      <c r="A340" s="116">
        <v>0.8125</v>
      </c>
      <c r="B340" s="93" t="s">
        <v>53</v>
      </c>
      <c r="C340" s="93" t="s">
        <v>49</v>
      </c>
      <c r="D340" s="117">
        <v>43073.0</v>
      </c>
      <c r="E340" s="93" t="s">
        <v>100</v>
      </c>
      <c r="F340" s="93" t="s">
        <v>36</v>
      </c>
      <c r="G340" s="118" t="str">
        <f>if(D340=Projections!$AH$2,"Y","N")</f>
        <v>N</v>
      </c>
      <c r="H340" s="87"/>
    </row>
    <row r="341">
      <c r="A341" s="116">
        <v>0.8125</v>
      </c>
      <c r="B341" s="93" t="s">
        <v>528</v>
      </c>
      <c r="C341" s="93" t="s">
        <v>50</v>
      </c>
      <c r="D341" s="117">
        <v>43073.0</v>
      </c>
      <c r="E341" s="93" t="s">
        <v>565</v>
      </c>
      <c r="F341" s="93" t="s">
        <v>37</v>
      </c>
      <c r="G341" s="118" t="str">
        <f>if(D341=Projections!$AH$2,"Y","N")</f>
        <v>N</v>
      </c>
      <c r="H341" s="87"/>
    </row>
    <row r="342">
      <c r="A342" s="116">
        <v>0.8333333333333334</v>
      </c>
      <c r="B342" s="93" t="s">
        <v>59</v>
      </c>
      <c r="C342" s="93" t="s">
        <v>461</v>
      </c>
      <c r="D342" s="117">
        <v>43073.0</v>
      </c>
      <c r="E342" s="93" t="s">
        <v>38</v>
      </c>
      <c r="F342" s="93" t="s">
        <v>450</v>
      </c>
      <c r="G342" s="118" t="str">
        <f>if(D342=Projections!$AH$2,"Y","N")</f>
        <v>N</v>
      </c>
      <c r="H342" s="87"/>
    </row>
    <row r="343">
      <c r="A343" s="116">
        <v>0.7916666666666666</v>
      </c>
      <c r="B343" s="93" t="s">
        <v>65</v>
      </c>
      <c r="C343" s="93" t="s">
        <v>81</v>
      </c>
      <c r="D343" s="117">
        <v>43073.0</v>
      </c>
      <c r="E343" s="93" t="s">
        <v>88</v>
      </c>
      <c r="F343" s="93" t="s">
        <v>106</v>
      </c>
      <c r="G343" s="118" t="str">
        <f>if(D343=Projections!$AH$2,"Y","N")</f>
        <v>N</v>
      </c>
      <c r="H343" s="87"/>
    </row>
    <row r="344">
      <c r="A344" s="116">
        <v>0.8541666666666666</v>
      </c>
      <c r="B344" s="93" t="s">
        <v>466</v>
      </c>
      <c r="C344" s="93" t="s">
        <v>464</v>
      </c>
      <c r="D344" s="117">
        <v>43073.0</v>
      </c>
      <c r="E344" s="93" t="s">
        <v>493</v>
      </c>
      <c r="F344" s="93" t="s">
        <v>475</v>
      </c>
      <c r="G344" s="118" t="str">
        <f>if(D344=Projections!$AH$2,"Y","N")</f>
        <v>N</v>
      </c>
      <c r="H344" s="87"/>
    </row>
    <row r="345">
      <c r="A345" s="116">
        <v>0.7916666666666666</v>
      </c>
      <c r="B345" s="93" t="s">
        <v>77</v>
      </c>
      <c r="C345" s="93" t="s">
        <v>78</v>
      </c>
      <c r="D345" s="117">
        <v>43073.0</v>
      </c>
      <c r="E345" s="93" t="s">
        <v>205</v>
      </c>
      <c r="F345" s="93" t="s">
        <v>204</v>
      </c>
      <c r="G345" s="118" t="str">
        <f>if(D345=Projections!$AH$2,"Y","N")</f>
        <v>N</v>
      </c>
      <c r="H345" s="87"/>
    </row>
    <row r="346">
      <c r="A346" s="116">
        <v>0.8333333333333334</v>
      </c>
      <c r="B346" s="93" t="s">
        <v>80</v>
      </c>
      <c r="C346" s="93" t="s">
        <v>86</v>
      </c>
      <c r="D346" s="117">
        <v>43073.0</v>
      </c>
      <c r="E346" s="93" t="s">
        <v>107</v>
      </c>
      <c r="F346" s="93" t="s">
        <v>261</v>
      </c>
      <c r="G346" s="118" t="str">
        <f>if(D346=Projections!$AH$2,"Y","N")</f>
        <v>N</v>
      </c>
      <c r="H346" s="87"/>
    </row>
    <row r="347">
      <c r="A347" s="116">
        <v>0.8333333333333334</v>
      </c>
      <c r="B347" s="93" t="s">
        <v>55</v>
      </c>
      <c r="C347" s="93" t="s">
        <v>462</v>
      </c>
      <c r="D347" s="117">
        <v>43073.0</v>
      </c>
      <c r="E347" s="93" t="s">
        <v>135</v>
      </c>
      <c r="F347" s="93" t="s">
        <v>451</v>
      </c>
      <c r="G347" s="118" t="str">
        <f>if(D347=Projections!$AH$2,"Y","N")</f>
        <v>N</v>
      </c>
      <c r="H347" s="87"/>
    </row>
    <row r="348">
      <c r="A348" s="116">
        <v>0.7916666666666666</v>
      </c>
      <c r="B348" s="93" t="s">
        <v>52</v>
      </c>
      <c r="C348" s="93" t="s">
        <v>529</v>
      </c>
      <c r="D348" s="117">
        <v>43073.0</v>
      </c>
      <c r="E348" s="93" t="s">
        <v>101</v>
      </c>
      <c r="F348" s="93" t="s">
        <v>566</v>
      </c>
      <c r="G348" s="118" t="str">
        <f>if(D348=Projections!$AH$2,"Y","N")</f>
        <v>N</v>
      </c>
      <c r="H348" s="87"/>
    </row>
    <row r="349">
      <c r="A349" s="116">
        <v>0.8541666666666666</v>
      </c>
      <c r="B349" s="93" t="s">
        <v>458</v>
      </c>
      <c r="C349" s="93" t="s">
        <v>75</v>
      </c>
      <c r="D349" s="117">
        <v>43073.0</v>
      </c>
      <c r="E349" s="93" t="s">
        <v>511</v>
      </c>
      <c r="F349" s="93" t="s">
        <v>364</v>
      </c>
      <c r="G349" s="118" t="str">
        <f>if(D349=Projections!$AH$2,"Y","N")</f>
        <v>N</v>
      </c>
      <c r="H349" s="87"/>
    </row>
    <row r="350">
      <c r="A350" s="116">
        <v>0.875</v>
      </c>
      <c r="B350" s="93" t="s">
        <v>69</v>
      </c>
      <c r="C350" s="93" t="s">
        <v>72</v>
      </c>
      <c r="D350" s="117">
        <v>43073.0</v>
      </c>
      <c r="E350" s="93" t="s">
        <v>400</v>
      </c>
      <c r="F350" s="93" t="s">
        <v>172</v>
      </c>
      <c r="G350" s="118" t="str">
        <f>if(D350=Projections!$AH$2,"Y","N")</f>
        <v>N</v>
      </c>
      <c r="H350" s="87"/>
    </row>
    <row r="351">
      <c r="A351" s="116">
        <v>0.8333333333333334</v>
      </c>
      <c r="B351" s="93" t="s">
        <v>72</v>
      </c>
      <c r="C351" s="93" t="s">
        <v>83</v>
      </c>
      <c r="D351" s="117">
        <v>43074.0</v>
      </c>
      <c r="E351" s="93" t="s">
        <v>172</v>
      </c>
      <c r="F351" s="93" t="s">
        <v>329</v>
      </c>
      <c r="G351" s="118" t="str">
        <f>if(D351=Projections!$AH$2,"Y","N")</f>
        <v>N</v>
      </c>
      <c r="H351" s="87"/>
    </row>
    <row r="352">
      <c r="A352" s="116">
        <v>0.9166666666666666</v>
      </c>
      <c r="B352" s="93" t="s">
        <v>69</v>
      </c>
      <c r="C352" s="93" t="s">
        <v>82</v>
      </c>
      <c r="D352" s="117">
        <v>43074.0</v>
      </c>
      <c r="E352" s="93" t="s">
        <v>400</v>
      </c>
      <c r="F352" s="93" t="s">
        <v>330</v>
      </c>
      <c r="G352" s="118" t="str">
        <f>if(D352=Projections!$AH$2,"Y","N")</f>
        <v>N</v>
      </c>
      <c r="H352" s="87"/>
    </row>
    <row r="353">
      <c r="A353" s="116">
        <v>0.8125</v>
      </c>
      <c r="B353" s="93" t="s">
        <v>52</v>
      </c>
      <c r="C353" s="93" t="s">
        <v>68</v>
      </c>
      <c r="D353" s="117">
        <v>43074.0</v>
      </c>
      <c r="E353" s="93" t="s">
        <v>101</v>
      </c>
      <c r="F353" s="93" t="s">
        <v>399</v>
      </c>
      <c r="G353" s="118" t="str">
        <f>if(D353=Projections!$AH$2,"Y","N")</f>
        <v>N</v>
      </c>
      <c r="H353" s="87"/>
    </row>
    <row r="354">
      <c r="A354" s="116">
        <v>0.8125</v>
      </c>
      <c r="B354" s="93" t="s">
        <v>464</v>
      </c>
      <c r="C354" s="93" t="s">
        <v>50</v>
      </c>
      <c r="D354" s="117">
        <v>43075.0</v>
      </c>
      <c r="E354" s="93" t="s">
        <v>475</v>
      </c>
      <c r="F354" s="93" t="s">
        <v>37</v>
      </c>
      <c r="G354" s="118" t="str">
        <f>if(D354=Projections!$AH$2,"Y","N")</f>
        <v>N</v>
      </c>
      <c r="H354" s="87"/>
    </row>
    <row r="355">
      <c r="A355" s="116">
        <v>0.8333333333333334</v>
      </c>
      <c r="B355" s="93" t="s">
        <v>55</v>
      </c>
      <c r="C355" s="93" t="s">
        <v>81</v>
      </c>
      <c r="D355" s="117">
        <v>43075.0</v>
      </c>
      <c r="E355" s="93" t="s">
        <v>135</v>
      </c>
      <c r="F355" s="93" t="s">
        <v>106</v>
      </c>
      <c r="G355" s="118" t="str">
        <f>if(D355=Projections!$AH$2,"Y","N")</f>
        <v>N</v>
      </c>
      <c r="H355" s="87"/>
    </row>
    <row r="356">
      <c r="A356" s="116">
        <v>0.7916666666666666</v>
      </c>
      <c r="B356" s="93" t="s">
        <v>459</v>
      </c>
      <c r="C356" s="93" t="s">
        <v>59</v>
      </c>
      <c r="D356" s="117">
        <v>43075.0</v>
      </c>
      <c r="E356" s="93" t="s">
        <v>512</v>
      </c>
      <c r="F356" s="93" t="s">
        <v>38</v>
      </c>
      <c r="G356" s="118" t="str">
        <f>if(D356=Projections!$AH$2,"Y","N")</f>
        <v>N</v>
      </c>
      <c r="H356" s="87"/>
    </row>
    <row r="357">
      <c r="A357" s="116">
        <v>0.7916666666666666</v>
      </c>
      <c r="B357" s="93" t="s">
        <v>461</v>
      </c>
      <c r="C357" s="93" t="s">
        <v>78</v>
      </c>
      <c r="D357" s="117">
        <v>43075.0</v>
      </c>
      <c r="E357" s="93" t="s">
        <v>450</v>
      </c>
      <c r="F357" s="93" t="s">
        <v>204</v>
      </c>
      <c r="G357" s="118" t="str">
        <f>if(D357=Projections!$AH$2,"Y","N")</f>
        <v>N</v>
      </c>
      <c r="H357" s="87"/>
    </row>
    <row r="358">
      <c r="A358" s="116">
        <v>0.9375</v>
      </c>
      <c r="B358" s="93" t="s">
        <v>80</v>
      </c>
      <c r="C358" s="93" t="s">
        <v>62</v>
      </c>
      <c r="D358" s="117">
        <v>43075.0</v>
      </c>
      <c r="E358" s="93" t="s">
        <v>107</v>
      </c>
      <c r="F358" s="93" t="s">
        <v>235</v>
      </c>
      <c r="G358" s="118" t="str">
        <f>if(D358=Projections!$AH$2,"Y","N")</f>
        <v>N</v>
      </c>
      <c r="H358" s="87"/>
    </row>
    <row r="359">
      <c r="A359" s="116">
        <v>0.8333333333333334</v>
      </c>
      <c r="B359" s="93" t="s">
        <v>458</v>
      </c>
      <c r="C359" s="93" t="s">
        <v>528</v>
      </c>
      <c r="D359" s="117">
        <v>43075.0</v>
      </c>
      <c r="E359" s="93" t="s">
        <v>511</v>
      </c>
      <c r="F359" s="93" t="s">
        <v>565</v>
      </c>
      <c r="G359" s="118" t="str">
        <f>if(D359=Projections!$AH$2,"Y","N")</f>
        <v>N</v>
      </c>
      <c r="H359" s="87"/>
    </row>
    <row r="360">
      <c r="A360" s="116">
        <v>0.8333333333333334</v>
      </c>
      <c r="B360" s="93" t="s">
        <v>466</v>
      </c>
      <c r="C360" s="93" t="s">
        <v>462</v>
      </c>
      <c r="D360" s="117">
        <v>43075.0</v>
      </c>
      <c r="E360" s="93" t="s">
        <v>493</v>
      </c>
      <c r="F360" s="93" t="s">
        <v>451</v>
      </c>
      <c r="G360" s="118" t="str">
        <f>if(D360=Projections!$AH$2,"Y","N")</f>
        <v>N</v>
      </c>
      <c r="H360" s="87"/>
    </row>
    <row r="361">
      <c r="A361" s="116">
        <v>0.8125</v>
      </c>
      <c r="B361" s="93" t="s">
        <v>86</v>
      </c>
      <c r="C361" s="93" t="s">
        <v>77</v>
      </c>
      <c r="D361" s="117">
        <v>43075.0</v>
      </c>
      <c r="E361" s="93" t="s">
        <v>261</v>
      </c>
      <c r="F361" s="93" t="s">
        <v>205</v>
      </c>
      <c r="G361" s="118" t="str">
        <f>if(D361=Projections!$AH$2,"Y","N")</f>
        <v>N</v>
      </c>
      <c r="H361" s="87"/>
    </row>
    <row r="362">
      <c r="A362" s="116">
        <v>0.7916666666666666</v>
      </c>
      <c r="B362" s="93" t="s">
        <v>49</v>
      </c>
      <c r="C362" s="93" t="s">
        <v>65</v>
      </c>
      <c r="D362" s="117">
        <v>43075.0</v>
      </c>
      <c r="E362" s="93" t="s">
        <v>36</v>
      </c>
      <c r="F362" s="93" t="s">
        <v>88</v>
      </c>
      <c r="G362" s="118" t="str">
        <f>if(D362=Projections!$AH$2,"Y","N")</f>
        <v>N</v>
      </c>
      <c r="H362" s="87"/>
    </row>
    <row r="363">
      <c r="A363" s="116">
        <v>0.8541666666666666</v>
      </c>
      <c r="B363" s="93" t="s">
        <v>56</v>
      </c>
      <c r="C363" s="93" t="s">
        <v>75</v>
      </c>
      <c r="D363" s="117">
        <v>43075.0</v>
      </c>
      <c r="E363" s="93" t="s">
        <v>136</v>
      </c>
      <c r="F363" s="93" t="s">
        <v>364</v>
      </c>
      <c r="G363" s="118" t="str">
        <f>if(D363=Projections!$AH$2,"Y","N")</f>
        <v>N</v>
      </c>
      <c r="H363" s="87"/>
    </row>
    <row r="364">
      <c r="A364" s="116">
        <v>0.9166666666666666</v>
      </c>
      <c r="B364" s="93" t="s">
        <v>83</v>
      </c>
      <c r="C364" s="93" t="s">
        <v>53</v>
      </c>
      <c r="D364" s="117">
        <v>43076.0</v>
      </c>
      <c r="E364" s="93" t="s">
        <v>329</v>
      </c>
      <c r="F364" s="93" t="s">
        <v>100</v>
      </c>
      <c r="G364" s="118" t="str">
        <f>if(D364=Projections!$AH$2,"Y","N")</f>
        <v>N</v>
      </c>
      <c r="H364" s="87"/>
    </row>
    <row r="365">
      <c r="A365" s="116">
        <v>0.8333333333333334</v>
      </c>
      <c r="B365" s="93" t="s">
        <v>85</v>
      </c>
      <c r="C365" s="93" t="s">
        <v>529</v>
      </c>
      <c r="D365" s="117">
        <v>43076.0</v>
      </c>
      <c r="E365" s="93" t="s">
        <v>260</v>
      </c>
      <c r="F365" s="93" t="s">
        <v>566</v>
      </c>
      <c r="G365" s="118" t="str">
        <f>if(D365=Projections!$AH$2,"Y","N")</f>
        <v>N</v>
      </c>
      <c r="H365" s="87"/>
    </row>
    <row r="366">
      <c r="A366" s="116">
        <v>0.875</v>
      </c>
      <c r="B366" s="93" t="s">
        <v>69</v>
      </c>
      <c r="C366" s="93" t="s">
        <v>52</v>
      </c>
      <c r="D366" s="117">
        <v>43076.0</v>
      </c>
      <c r="E366" s="93" t="s">
        <v>400</v>
      </c>
      <c r="F366" s="93" t="s">
        <v>101</v>
      </c>
      <c r="G366" s="118" t="str">
        <f>if(D366=Projections!$AH$2,"Y","N")</f>
        <v>N</v>
      </c>
      <c r="H366" s="87"/>
    </row>
    <row r="367">
      <c r="A367" s="116">
        <v>0.9375</v>
      </c>
      <c r="B367" s="93" t="s">
        <v>71</v>
      </c>
      <c r="C367" s="93" t="s">
        <v>72</v>
      </c>
      <c r="D367" s="117">
        <v>43076.0</v>
      </c>
      <c r="E367" s="93" t="s">
        <v>171</v>
      </c>
      <c r="F367" s="93" t="s">
        <v>172</v>
      </c>
      <c r="G367" s="118" t="str">
        <f>if(D367=Projections!$AH$2,"Y","N")</f>
        <v>N</v>
      </c>
      <c r="H367" s="87"/>
    </row>
    <row r="368">
      <c r="A368" s="116">
        <v>0.7916666666666666</v>
      </c>
      <c r="B368" s="93" t="s">
        <v>461</v>
      </c>
      <c r="C368" s="93" t="s">
        <v>81</v>
      </c>
      <c r="D368" s="117">
        <v>43077.0</v>
      </c>
      <c r="E368" s="93" t="s">
        <v>450</v>
      </c>
      <c r="F368" s="93" t="s">
        <v>106</v>
      </c>
      <c r="G368" s="118" t="str">
        <f>if(D368=Projections!$AH$2,"Y","N")</f>
        <v>N</v>
      </c>
      <c r="H368" s="87"/>
    </row>
    <row r="369">
      <c r="A369" s="116">
        <v>0.7916666666666666</v>
      </c>
      <c r="B369" s="93" t="s">
        <v>55</v>
      </c>
      <c r="C369" s="93" t="s">
        <v>458</v>
      </c>
      <c r="D369" s="117">
        <v>43077.0</v>
      </c>
      <c r="E369" s="93" t="s">
        <v>135</v>
      </c>
      <c r="F369" s="93" t="s">
        <v>511</v>
      </c>
      <c r="G369" s="118" t="str">
        <f>if(D369=Projections!$AH$2,"Y","N")</f>
        <v>N</v>
      </c>
      <c r="H369" s="87"/>
    </row>
    <row r="370">
      <c r="A370" s="116">
        <v>0.7916666666666666</v>
      </c>
      <c r="B370" s="93" t="s">
        <v>59</v>
      </c>
      <c r="C370" s="93" t="s">
        <v>78</v>
      </c>
      <c r="D370" s="117">
        <v>43077.0</v>
      </c>
      <c r="E370" s="93" t="s">
        <v>38</v>
      </c>
      <c r="F370" s="93" t="s">
        <v>204</v>
      </c>
      <c r="G370" s="118" t="str">
        <f>if(D370=Projections!$AH$2,"Y","N")</f>
        <v>N</v>
      </c>
      <c r="H370" s="87"/>
    </row>
    <row r="371">
      <c r="A371" s="116">
        <v>0.8333333333333334</v>
      </c>
      <c r="B371" s="93" t="s">
        <v>68</v>
      </c>
      <c r="C371" s="93" t="s">
        <v>86</v>
      </c>
      <c r="D371" s="117">
        <v>43077.0</v>
      </c>
      <c r="E371" s="93" t="s">
        <v>399</v>
      </c>
      <c r="F371" s="93" t="s">
        <v>261</v>
      </c>
      <c r="G371" s="118" t="str">
        <f>if(D371=Projections!$AH$2,"Y","N")</f>
        <v>N</v>
      </c>
      <c r="H371" s="87"/>
    </row>
    <row r="372">
      <c r="A372" s="116">
        <v>0.8333333333333334</v>
      </c>
      <c r="B372" s="93" t="s">
        <v>464</v>
      </c>
      <c r="C372" s="93" t="s">
        <v>528</v>
      </c>
      <c r="D372" s="117">
        <v>43077.0</v>
      </c>
      <c r="E372" s="93" t="s">
        <v>475</v>
      </c>
      <c r="F372" s="93" t="s">
        <v>565</v>
      </c>
      <c r="G372" s="118" t="str">
        <f>if(D372=Projections!$AH$2,"Y","N")</f>
        <v>N</v>
      </c>
      <c r="H372" s="87"/>
    </row>
    <row r="373">
      <c r="A373" s="116">
        <v>0.8333333333333334</v>
      </c>
      <c r="B373" s="93" t="s">
        <v>459</v>
      </c>
      <c r="C373" s="93" t="s">
        <v>462</v>
      </c>
      <c r="D373" s="117">
        <v>43077.0</v>
      </c>
      <c r="E373" s="93" t="s">
        <v>512</v>
      </c>
      <c r="F373" s="93" t="s">
        <v>451</v>
      </c>
      <c r="G373" s="118" t="str">
        <f>if(D373=Projections!$AH$2,"Y","N")</f>
        <v>N</v>
      </c>
      <c r="H373" s="87"/>
    </row>
    <row r="374">
      <c r="A374" s="116">
        <v>0.7916666666666666</v>
      </c>
      <c r="B374" s="93" t="s">
        <v>466</v>
      </c>
      <c r="C374" s="93" t="s">
        <v>65</v>
      </c>
      <c r="D374" s="117">
        <v>43077.0</v>
      </c>
      <c r="E374" s="93" t="s">
        <v>493</v>
      </c>
      <c r="F374" s="93" t="s">
        <v>88</v>
      </c>
      <c r="G374" s="118" t="str">
        <f>if(D374=Projections!$AH$2,"Y","N")</f>
        <v>N</v>
      </c>
      <c r="H374" s="87"/>
    </row>
    <row r="375">
      <c r="A375" s="116">
        <v>0.8958333333333334</v>
      </c>
      <c r="B375" s="93" t="s">
        <v>50</v>
      </c>
      <c r="C375" s="93" t="s">
        <v>75</v>
      </c>
      <c r="D375" s="117">
        <v>43077.0</v>
      </c>
      <c r="E375" s="93" t="s">
        <v>37</v>
      </c>
      <c r="F375" s="93" t="s">
        <v>364</v>
      </c>
      <c r="G375" s="118" t="str">
        <f>if(D375=Projections!$AH$2,"Y","N")</f>
        <v>N</v>
      </c>
      <c r="H375" s="87"/>
    </row>
    <row r="376">
      <c r="A376" s="116">
        <v>0.8125</v>
      </c>
      <c r="B376" s="93" t="s">
        <v>65</v>
      </c>
      <c r="C376" s="93" t="s">
        <v>49</v>
      </c>
      <c r="D376" s="117">
        <v>43078.0</v>
      </c>
      <c r="E376" s="93" t="s">
        <v>88</v>
      </c>
      <c r="F376" s="93" t="s">
        <v>36</v>
      </c>
      <c r="G376" s="118" t="str">
        <f>if(D376=Projections!$AH$2,"Y","N")</f>
        <v>N</v>
      </c>
      <c r="H376" s="87"/>
    </row>
    <row r="377">
      <c r="A377" s="116">
        <v>0.75</v>
      </c>
      <c r="B377" s="93" t="s">
        <v>56</v>
      </c>
      <c r="C377" s="93" t="s">
        <v>53</v>
      </c>
      <c r="D377" s="117">
        <v>43078.0</v>
      </c>
      <c r="E377" s="93" t="s">
        <v>136</v>
      </c>
      <c r="F377" s="93" t="s">
        <v>100</v>
      </c>
      <c r="G377" s="118" t="str">
        <f>if(D377=Projections!$AH$2,"Y","N")</f>
        <v>N</v>
      </c>
      <c r="H377" s="87"/>
    </row>
    <row r="378">
      <c r="A378" s="116">
        <v>0.8333333333333334</v>
      </c>
      <c r="B378" s="93" t="s">
        <v>77</v>
      </c>
      <c r="C378" s="93" t="s">
        <v>461</v>
      </c>
      <c r="D378" s="117">
        <v>43078.0</v>
      </c>
      <c r="E378" s="93" t="s">
        <v>205</v>
      </c>
      <c r="F378" s="93" t="s">
        <v>450</v>
      </c>
      <c r="G378" s="118" t="str">
        <f>if(D378=Projections!$AH$2,"Y","N")</f>
        <v>N</v>
      </c>
      <c r="H378" s="87"/>
    </row>
    <row r="379">
      <c r="A379" s="116">
        <v>0.7916666666666666</v>
      </c>
      <c r="B379" s="93" t="s">
        <v>85</v>
      </c>
      <c r="C379" s="93" t="s">
        <v>81</v>
      </c>
      <c r="D379" s="117">
        <v>43078.0</v>
      </c>
      <c r="E379" s="93" t="s">
        <v>260</v>
      </c>
      <c r="F379" s="93" t="s">
        <v>106</v>
      </c>
      <c r="G379" s="118" t="str">
        <f>if(D379=Projections!$AH$2,"Y","N")</f>
        <v>N</v>
      </c>
      <c r="H379" s="87"/>
    </row>
    <row r="380">
      <c r="A380" s="116">
        <v>0.8333333333333334</v>
      </c>
      <c r="B380" s="93" t="s">
        <v>529</v>
      </c>
      <c r="C380" s="93" t="s">
        <v>59</v>
      </c>
      <c r="D380" s="117">
        <v>43078.0</v>
      </c>
      <c r="E380" s="93" t="s">
        <v>566</v>
      </c>
      <c r="F380" s="93" t="s">
        <v>38</v>
      </c>
      <c r="G380" s="118" t="str">
        <f>if(D380=Projections!$AH$2,"Y","N")</f>
        <v>N</v>
      </c>
      <c r="H380" s="87"/>
    </row>
    <row r="381">
      <c r="A381" s="116">
        <v>0.6458333333333334</v>
      </c>
      <c r="B381" s="93" t="s">
        <v>69</v>
      </c>
      <c r="C381" s="93" t="s">
        <v>62</v>
      </c>
      <c r="D381" s="117">
        <v>43078.0</v>
      </c>
      <c r="E381" s="93" t="s">
        <v>400</v>
      </c>
      <c r="F381" s="93" t="s">
        <v>235</v>
      </c>
      <c r="G381" s="118" t="str">
        <f>if(D381=Projections!$AH$2,"Y","N")</f>
        <v>N</v>
      </c>
      <c r="H381" s="87"/>
    </row>
    <row r="382">
      <c r="A382" s="116">
        <v>0.875</v>
      </c>
      <c r="B382" s="93" t="s">
        <v>83</v>
      </c>
      <c r="C382" s="93" t="s">
        <v>86</v>
      </c>
      <c r="D382" s="117">
        <v>43078.0</v>
      </c>
      <c r="E382" s="93" t="s">
        <v>329</v>
      </c>
      <c r="F382" s="93" t="s">
        <v>261</v>
      </c>
      <c r="G382" s="118" t="str">
        <f>if(D382=Projections!$AH$2,"Y","N")</f>
        <v>N</v>
      </c>
      <c r="H382" s="87"/>
    </row>
    <row r="383">
      <c r="A383" s="116">
        <v>0.8541666666666666</v>
      </c>
      <c r="B383" s="93" t="s">
        <v>72</v>
      </c>
      <c r="C383" s="93" t="s">
        <v>528</v>
      </c>
      <c r="D383" s="117">
        <v>43078.0</v>
      </c>
      <c r="E383" s="93" t="s">
        <v>172</v>
      </c>
      <c r="F383" s="93" t="s">
        <v>565</v>
      </c>
      <c r="G383" s="118" t="str">
        <f>if(D383=Projections!$AH$2,"Y","N")</f>
        <v>N</v>
      </c>
      <c r="H383" s="87"/>
    </row>
    <row r="384">
      <c r="A384" s="116">
        <v>0.875</v>
      </c>
      <c r="B384" s="93" t="s">
        <v>75</v>
      </c>
      <c r="C384" s="93" t="s">
        <v>52</v>
      </c>
      <c r="D384" s="117">
        <v>43078.0</v>
      </c>
      <c r="E384" s="93" t="s">
        <v>364</v>
      </c>
      <c r="F384" s="93" t="s">
        <v>101</v>
      </c>
      <c r="G384" s="118" t="str">
        <f>if(D384=Projections!$AH$2,"Y","N")</f>
        <v>N</v>
      </c>
      <c r="H384" s="87"/>
    </row>
    <row r="385">
      <c r="A385" s="116">
        <v>0.9166666666666666</v>
      </c>
      <c r="B385" s="93" t="s">
        <v>71</v>
      </c>
      <c r="C385" s="93" t="s">
        <v>82</v>
      </c>
      <c r="D385" s="117">
        <v>43078.0</v>
      </c>
      <c r="E385" s="93" t="s">
        <v>171</v>
      </c>
      <c r="F385" s="93" t="s">
        <v>330</v>
      </c>
      <c r="G385" s="118" t="str">
        <f>if(D385=Projections!$AH$2,"Y","N")</f>
        <v>N</v>
      </c>
      <c r="H385" s="87"/>
    </row>
    <row r="386">
      <c r="A386" s="116">
        <v>0.6666666666666666</v>
      </c>
      <c r="B386" s="93" t="s">
        <v>50</v>
      </c>
      <c r="C386" s="93" t="s">
        <v>458</v>
      </c>
      <c r="D386" s="117">
        <v>43079.0</v>
      </c>
      <c r="E386" s="93" t="s">
        <v>37</v>
      </c>
      <c r="F386" s="93" t="s">
        <v>511</v>
      </c>
      <c r="G386" s="118" t="str">
        <f>if(D386=Projections!$AH$2,"Y","N")</f>
        <v>N</v>
      </c>
      <c r="H386" s="87"/>
    </row>
    <row r="387">
      <c r="A387" s="116">
        <v>0.7083333333333334</v>
      </c>
      <c r="B387" s="93" t="s">
        <v>466</v>
      </c>
      <c r="C387" s="93" t="s">
        <v>78</v>
      </c>
      <c r="D387" s="117">
        <v>43079.0</v>
      </c>
      <c r="E387" s="93" t="s">
        <v>493</v>
      </c>
      <c r="F387" s="93" t="s">
        <v>204</v>
      </c>
      <c r="G387" s="118" t="str">
        <f>if(D387=Projections!$AH$2,"Y","N")</f>
        <v>N</v>
      </c>
      <c r="H387" s="87"/>
    </row>
    <row r="388">
      <c r="A388" s="116">
        <v>0.7916666666666666</v>
      </c>
      <c r="B388" s="93" t="s">
        <v>464</v>
      </c>
      <c r="C388" s="93" t="s">
        <v>80</v>
      </c>
      <c r="D388" s="117">
        <v>43079.0</v>
      </c>
      <c r="E388" s="93" t="s">
        <v>475</v>
      </c>
      <c r="F388" s="93" t="s">
        <v>107</v>
      </c>
      <c r="G388" s="118" t="str">
        <f>if(D388=Projections!$AH$2,"Y","N")</f>
        <v>N</v>
      </c>
      <c r="H388" s="87"/>
    </row>
    <row r="389">
      <c r="A389" s="116">
        <v>0.7916666666666666</v>
      </c>
      <c r="B389" s="93" t="s">
        <v>529</v>
      </c>
      <c r="C389" s="93" t="s">
        <v>462</v>
      </c>
      <c r="D389" s="117">
        <v>43079.0</v>
      </c>
      <c r="E389" s="93" t="s">
        <v>566</v>
      </c>
      <c r="F389" s="93" t="s">
        <v>451</v>
      </c>
      <c r="G389" s="118" t="str">
        <f>if(D389=Projections!$AH$2,"Y","N")</f>
        <v>N</v>
      </c>
      <c r="H389" s="87"/>
    </row>
    <row r="390">
      <c r="A390" s="116">
        <v>0.8125</v>
      </c>
      <c r="B390" s="93" t="s">
        <v>49</v>
      </c>
      <c r="C390" s="93" t="s">
        <v>77</v>
      </c>
      <c r="D390" s="117">
        <v>43079.0</v>
      </c>
      <c r="E390" s="93" t="s">
        <v>36</v>
      </c>
      <c r="F390" s="93" t="s">
        <v>205</v>
      </c>
      <c r="G390" s="118" t="str">
        <f>if(D390=Projections!$AH$2,"Y","N")</f>
        <v>N</v>
      </c>
      <c r="H390" s="87"/>
    </row>
    <row r="391">
      <c r="A391" s="116">
        <v>0.6458333333333334</v>
      </c>
      <c r="B391" s="93" t="s">
        <v>68</v>
      </c>
      <c r="C391" s="93" t="s">
        <v>459</v>
      </c>
      <c r="D391" s="117">
        <v>43079.0</v>
      </c>
      <c r="E391" s="93" t="s">
        <v>399</v>
      </c>
      <c r="F391" s="93" t="s">
        <v>512</v>
      </c>
      <c r="G391" s="118" t="str">
        <f>if(D391=Projections!$AH$2,"Y","N")</f>
        <v>N</v>
      </c>
      <c r="H391" s="87"/>
    </row>
    <row r="392">
      <c r="A392" s="116">
        <v>0.8333333333333334</v>
      </c>
      <c r="B392" s="93" t="s">
        <v>50</v>
      </c>
      <c r="C392" s="93" t="s">
        <v>461</v>
      </c>
      <c r="D392" s="117">
        <v>43080.0</v>
      </c>
      <c r="E392" s="93" t="s">
        <v>37</v>
      </c>
      <c r="F392" s="93" t="s">
        <v>450</v>
      </c>
      <c r="G392" s="118" t="str">
        <f>if(D392=Projections!$AH$2,"Y","N")</f>
        <v>N</v>
      </c>
      <c r="H392" s="87"/>
    </row>
    <row r="393">
      <c r="A393" s="116">
        <v>0.9375</v>
      </c>
      <c r="B393" s="93" t="s">
        <v>82</v>
      </c>
      <c r="C393" s="93" t="s">
        <v>55</v>
      </c>
      <c r="D393" s="117">
        <v>43080.0</v>
      </c>
      <c r="E393" s="93" t="s">
        <v>330</v>
      </c>
      <c r="F393" s="93" t="s">
        <v>135</v>
      </c>
      <c r="G393" s="118" t="str">
        <f>if(D393=Projections!$AH$2,"Y","N")</f>
        <v>N</v>
      </c>
      <c r="H393" s="87"/>
    </row>
    <row r="394">
      <c r="A394" s="116">
        <v>0.8333333333333334</v>
      </c>
      <c r="B394" s="93" t="s">
        <v>462</v>
      </c>
      <c r="C394" s="93" t="s">
        <v>71</v>
      </c>
      <c r="D394" s="117">
        <v>43080.0</v>
      </c>
      <c r="E394" s="93" t="s">
        <v>451</v>
      </c>
      <c r="F394" s="93" t="s">
        <v>171</v>
      </c>
      <c r="G394" s="118" t="str">
        <f>if(D394=Projections!$AH$2,"Y","N")</f>
        <v>N</v>
      </c>
      <c r="H394" s="87"/>
    </row>
    <row r="395">
      <c r="A395" s="116">
        <v>0.9375</v>
      </c>
      <c r="B395" s="93" t="s">
        <v>68</v>
      </c>
      <c r="C395" s="93" t="s">
        <v>62</v>
      </c>
      <c r="D395" s="117">
        <v>43080.0</v>
      </c>
      <c r="E395" s="93" t="s">
        <v>399</v>
      </c>
      <c r="F395" s="93" t="s">
        <v>235</v>
      </c>
      <c r="G395" s="118" t="str">
        <f>if(D395=Projections!$AH$2,"Y","N")</f>
        <v>N</v>
      </c>
      <c r="H395" s="87"/>
    </row>
    <row r="396">
      <c r="A396" s="116">
        <v>0.8333333333333334</v>
      </c>
      <c r="B396" s="93" t="s">
        <v>56</v>
      </c>
      <c r="C396" s="93" t="s">
        <v>86</v>
      </c>
      <c r="D396" s="117">
        <v>43080.0</v>
      </c>
      <c r="E396" s="93" t="s">
        <v>136</v>
      </c>
      <c r="F396" s="93" t="s">
        <v>261</v>
      </c>
      <c r="G396" s="118" t="str">
        <f>if(D396=Projections!$AH$2,"Y","N")</f>
        <v>N</v>
      </c>
      <c r="H396" s="87"/>
    </row>
    <row r="397">
      <c r="A397" s="116">
        <v>0.8333333333333334</v>
      </c>
      <c r="B397" s="93" t="s">
        <v>81</v>
      </c>
      <c r="C397" s="93" t="s">
        <v>83</v>
      </c>
      <c r="D397" s="117">
        <v>43080.0</v>
      </c>
      <c r="E397" s="93" t="s">
        <v>106</v>
      </c>
      <c r="F397" s="93" t="s">
        <v>329</v>
      </c>
      <c r="G397" s="118" t="str">
        <f>if(D397=Projections!$AH$2,"Y","N")</f>
        <v>N</v>
      </c>
      <c r="H397" s="87"/>
    </row>
    <row r="398">
      <c r="A398" s="116">
        <v>0.8125</v>
      </c>
      <c r="B398" s="93" t="s">
        <v>69</v>
      </c>
      <c r="C398" s="93" t="s">
        <v>53</v>
      </c>
      <c r="D398" s="117">
        <v>43081.0</v>
      </c>
      <c r="E398" s="93" t="s">
        <v>400</v>
      </c>
      <c r="F398" s="93" t="s">
        <v>100</v>
      </c>
      <c r="G398" s="118" t="str">
        <f>if(D398=Projections!$AH$2,"Y","N")</f>
        <v>N</v>
      </c>
      <c r="H398" s="87"/>
    </row>
    <row r="399">
      <c r="A399" s="116">
        <v>0.7916666666666666</v>
      </c>
      <c r="B399" s="93" t="s">
        <v>49</v>
      </c>
      <c r="C399" s="93" t="s">
        <v>59</v>
      </c>
      <c r="D399" s="117">
        <v>43081.0</v>
      </c>
      <c r="E399" s="93" t="s">
        <v>36</v>
      </c>
      <c r="F399" s="93" t="s">
        <v>38</v>
      </c>
      <c r="G399" s="118" t="str">
        <f>if(D399=Projections!$AH$2,"Y","N")</f>
        <v>N</v>
      </c>
      <c r="H399" s="87"/>
    </row>
    <row r="400">
      <c r="A400" s="116">
        <v>0.8958333333333334</v>
      </c>
      <c r="B400" s="93" t="s">
        <v>75</v>
      </c>
      <c r="C400" s="93" t="s">
        <v>464</v>
      </c>
      <c r="D400" s="117">
        <v>43081.0</v>
      </c>
      <c r="E400" s="93" t="s">
        <v>364</v>
      </c>
      <c r="F400" s="93" t="s">
        <v>475</v>
      </c>
      <c r="G400" s="118" t="str">
        <f>if(D400=Projections!$AH$2,"Y","N")</f>
        <v>N</v>
      </c>
      <c r="H400" s="87"/>
    </row>
    <row r="401">
      <c r="A401" s="116">
        <v>0.7916666666666666</v>
      </c>
      <c r="B401" s="93" t="s">
        <v>466</v>
      </c>
      <c r="C401" s="93" t="s">
        <v>458</v>
      </c>
      <c r="D401" s="117">
        <v>43081.0</v>
      </c>
      <c r="E401" s="93" t="s">
        <v>493</v>
      </c>
      <c r="F401" s="93" t="s">
        <v>511</v>
      </c>
      <c r="G401" s="118" t="str">
        <f>if(D401=Projections!$AH$2,"Y","N")</f>
        <v>N</v>
      </c>
      <c r="H401" s="87"/>
    </row>
    <row r="402">
      <c r="A402" s="116">
        <v>0.8333333333333334</v>
      </c>
      <c r="B402" s="93" t="s">
        <v>529</v>
      </c>
      <c r="C402" s="93" t="s">
        <v>80</v>
      </c>
      <c r="D402" s="117">
        <v>43081.0</v>
      </c>
      <c r="E402" s="93" t="s">
        <v>566</v>
      </c>
      <c r="F402" s="93" t="s">
        <v>107</v>
      </c>
      <c r="G402" s="118" t="str">
        <f>if(D402=Projections!$AH$2,"Y","N")</f>
        <v>N</v>
      </c>
      <c r="H402" s="87"/>
    </row>
    <row r="403">
      <c r="A403" s="116">
        <v>0.7916666666666666</v>
      </c>
      <c r="B403" s="93" t="s">
        <v>85</v>
      </c>
      <c r="C403" s="93" t="s">
        <v>77</v>
      </c>
      <c r="D403" s="117">
        <v>43081.0</v>
      </c>
      <c r="E403" s="93" t="s">
        <v>260</v>
      </c>
      <c r="F403" s="93" t="s">
        <v>205</v>
      </c>
      <c r="G403" s="118" t="str">
        <f>if(D403=Projections!$AH$2,"Y","N")</f>
        <v>N</v>
      </c>
      <c r="H403" s="87"/>
    </row>
    <row r="404">
      <c r="A404" s="116">
        <v>0.9166666666666666</v>
      </c>
      <c r="B404" s="93" t="s">
        <v>52</v>
      </c>
      <c r="C404" s="93" t="s">
        <v>459</v>
      </c>
      <c r="D404" s="117">
        <v>43081.0</v>
      </c>
      <c r="E404" s="93" t="s">
        <v>101</v>
      </c>
      <c r="F404" s="93" t="s">
        <v>512</v>
      </c>
      <c r="G404" s="118" t="str">
        <f>if(D404=Projections!$AH$2,"Y","N")</f>
        <v>N</v>
      </c>
      <c r="H404" s="87"/>
    </row>
    <row r="405">
      <c r="A405" s="116">
        <v>0.8125</v>
      </c>
      <c r="B405" s="93" t="s">
        <v>466</v>
      </c>
      <c r="C405" s="93" t="s">
        <v>50</v>
      </c>
      <c r="D405" s="117">
        <v>43082.0</v>
      </c>
      <c r="E405" s="93" t="s">
        <v>493</v>
      </c>
      <c r="F405" s="93" t="s">
        <v>37</v>
      </c>
      <c r="G405" s="118" t="str">
        <f>if(D405=Projections!$AH$2,"Y","N")</f>
        <v>N</v>
      </c>
      <c r="H405" s="87"/>
    </row>
    <row r="406">
      <c r="A406" s="116">
        <v>0.8333333333333334</v>
      </c>
      <c r="B406" s="93" t="s">
        <v>72</v>
      </c>
      <c r="C406" s="93" t="s">
        <v>461</v>
      </c>
      <c r="D406" s="117">
        <v>43082.0</v>
      </c>
      <c r="E406" s="93" t="s">
        <v>172</v>
      </c>
      <c r="F406" s="93" t="s">
        <v>450</v>
      </c>
      <c r="G406" s="118" t="str">
        <f>if(D406=Projections!$AH$2,"Y","N")</f>
        <v>N</v>
      </c>
      <c r="H406" s="87"/>
    </row>
    <row r="407">
      <c r="A407" s="116">
        <v>0.8958333333333334</v>
      </c>
      <c r="B407" s="93" t="s">
        <v>81</v>
      </c>
      <c r="C407" s="93" t="s">
        <v>71</v>
      </c>
      <c r="D407" s="117">
        <v>43082.0</v>
      </c>
      <c r="E407" s="93" t="s">
        <v>106</v>
      </c>
      <c r="F407" s="93" t="s">
        <v>171</v>
      </c>
      <c r="G407" s="118" t="str">
        <f>if(D407=Projections!$AH$2,"Y","N")</f>
        <v>N</v>
      </c>
      <c r="H407" s="87"/>
    </row>
    <row r="408">
      <c r="A408" s="116">
        <v>0.7916666666666666</v>
      </c>
      <c r="B408" s="93" t="s">
        <v>83</v>
      </c>
      <c r="C408" s="93" t="s">
        <v>78</v>
      </c>
      <c r="D408" s="117">
        <v>43082.0</v>
      </c>
      <c r="E408" s="93" t="s">
        <v>329</v>
      </c>
      <c r="F408" s="93" t="s">
        <v>204</v>
      </c>
      <c r="G408" s="118" t="str">
        <f>if(D408=Projections!$AH$2,"Y","N")</f>
        <v>N</v>
      </c>
      <c r="H408" s="87"/>
    </row>
    <row r="409">
      <c r="A409" s="116">
        <v>0.8125</v>
      </c>
      <c r="B409" s="93" t="s">
        <v>82</v>
      </c>
      <c r="C409" s="93" t="s">
        <v>56</v>
      </c>
      <c r="D409" s="117">
        <v>43082.0</v>
      </c>
      <c r="E409" s="93" t="s">
        <v>330</v>
      </c>
      <c r="F409" s="93" t="s">
        <v>136</v>
      </c>
      <c r="G409" s="118" t="str">
        <f>if(D409=Projections!$AH$2,"Y","N")</f>
        <v>N</v>
      </c>
      <c r="H409" s="87"/>
    </row>
    <row r="410">
      <c r="A410" s="116">
        <v>0.8333333333333334</v>
      </c>
      <c r="B410" s="93" t="s">
        <v>528</v>
      </c>
      <c r="C410" s="93" t="s">
        <v>462</v>
      </c>
      <c r="D410" s="117">
        <v>43082.0</v>
      </c>
      <c r="E410" s="93" t="s">
        <v>565</v>
      </c>
      <c r="F410" s="93" t="s">
        <v>451</v>
      </c>
      <c r="G410" s="118" t="str">
        <f>if(D410=Projections!$AH$2,"Y","N")</f>
        <v>N</v>
      </c>
      <c r="H410" s="87"/>
    </row>
    <row r="411">
      <c r="A411" s="116">
        <v>0.7916666666666666</v>
      </c>
      <c r="B411" s="93" t="s">
        <v>62</v>
      </c>
      <c r="C411" s="93" t="s">
        <v>65</v>
      </c>
      <c r="D411" s="117">
        <v>43082.0</v>
      </c>
      <c r="E411" s="93" t="s">
        <v>235</v>
      </c>
      <c r="F411" s="93" t="s">
        <v>88</v>
      </c>
      <c r="G411" s="118" t="str">
        <f>if(D411=Projections!$AH$2,"Y","N")</f>
        <v>N</v>
      </c>
      <c r="H411" s="87"/>
    </row>
    <row r="412">
      <c r="A412" s="116">
        <v>0.875</v>
      </c>
      <c r="B412" s="93" t="s">
        <v>68</v>
      </c>
      <c r="C412" s="93" t="s">
        <v>52</v>
      </c>
      <c r="D412" s="117">
        <v>43082.0</v>
      </c>
      <c r="E412" s="93" t="s">
        <v>399</v>
      </c>
      <c r="F412" s="93" t="s">
        <v>101</v>
      </c>
      <c r="G412" s="118" t="str">
        <f>if(D412=Projections!$AH$2,"Y","N")</f>
        <v>N</v>
      </c>
      <c r="H412" s="87"/>
    </row>
    <row r="413">
      <c r="A413" s="116">
        <v>0.7916666666666666</v>
      </c>
      <c r="B413" s="93" t="s">
        <v>86</v>
      </c>
      <c r="C413" s="93" t="s">
        <v>69</v>
      </c>
      <c r="D413" s="117">
        <v>43082.0</v>
      </c>
      <c r="E413" s="93" t="s">
        <v>261</v>
      </c>
      <c r="F413" s="93" t="s">
        <v>400</v>
      </c>
      <c r="G413" s="118" t="str">
        <f>if(D413=Projections!$AH$2,"Y","N")</f>
        <v>N</v>
      </c>
      <c r="H413" s="87"/>
    </row>
    <row r="414">
      <c r="A414" s="116">
        <v>0.8125</v>
      </c>
      <c r="B414" s="93" t="s">
        <v>458</v>
      </c>
      <c r="C414" s="93" t="s">
        <v>49</v>
      </c>
      <c r="D414" s="117">
        <v>43083.0</v>
      </c>
      <c r="E414" s="93" t="s">
        <v>511</v>
      </c>
      <c r="F414" s="93" t="s">
        <v>36</v>
      </c>
      <c r="G414" s="118" t="str">
        <f>if(D414=Projections!$AH$2,"Y","N")</f>
        <v>N</v>
      </c>
      <c r="H414" s="87"/>
    </row>
    <row r="415">
      <c r="A415" s="116">
        <v>0.8125</v>
      </c>
      <c r="B415" s="93" t="s">
        <v>77</v>
      </c>
      <c r="C415" s="93" t="s">
        <v>53</v>
      </c>
      <c r="D415" s="117">
        <v>43083.0</v>
      </c>
      <c r="E415" s="93" t="s">
        <v>205</v>
      </c>
      <c r="F415" s="93" t="s">
        <v>100</v>
      </c>
      <c r="G415" s="118" t="str">
        <f>if(D415=Projections!$AH$2,"Y","N")</f>
        <v>N</v>
      </c>
      <c r="H415" s="87"/>
    </row>
    <row r="416">
      <c r="A416" s="116">
        <v>0.8333333333333334</v>
      </c>
      <c r="B416" s="93" t="s">
        <v>85</v>
      </c>
      <c r="C416" s="93" t="s">
        <v>59</v>
      </c>
      <c r="D416" s="117">
        <v>43083.0</v>
      </c>
      <c r="E416" s="93" t="s">
        <v>260</v>
      </c>
      <c r="F416" s="93" t="s">
        <v>38</v>
      </c>
      <c r="G416" s="118" t="str">
        <f>if(D416=Projections!$AH$2,"Y","N")</f>
        <v>N</v>
      </c>
      <c r="H416" s="87"/>
    </row>
    <row r="417">
      <c r="A417" s="116">
        <v>0.9375</v>
      </c>
      <c r="B417" s="93" t="s">
        <v>464</v>
      </c>
      <c r="C417" s="93" t="s">
        <v>55</v>
      </c>
      <c r="D417" s="117">
        <v>43083.0</v>
      </c>
      <c r="E417" s="93" t="s">
        <v>475</v>
      </c>
      <c r="F417" s="93" t="s">
        <v>135</v>
      </c>
      <c r="G417" s="118" t="str">
        <f>if(D417=Projections!$AH$2,"Y","N")</f>
        <v>N</v>
      </c>
      <c r="H417" s="87"/>
    </row>
    <row r="418">
      <c r="A418" s="116">
        <v>0.8333333333333334</v>
      </c>
      <c r="B418" s="93" t="s">
        <v>459</v>
      </c>
      <c r="C418" s="93" t="s">
        <v>80</v>
      </c>
      <c r="D418" s="117">
        <v>43083.0</v>
      </c>
      <c r="E418" s="93" t="s">
        <v>512</v>
      </c>
      <c r="F418" s="93" t="s">
        <v>107</v>
      </c>
      <c r="G418" s="118" t="str">
        <f>if(D418=Projections!$AH$2,"Y","N")</f>
        <v>N</v>
      </c>
      <c r="H418" s="87"/>
    </row>
    <row r="419">
      <c r="A419" s="116">
        <v>0.8125</v>
      </c>
      <c r="B419" s="93" t="s">
        <v>72</v>
      </c>
      <c r="C419" s="93" t="s">
        <v>50</v>
      </c>
      <c r="D419" s="117">
        <v>43084.0</v>
      </c>
      <c r="E419" s="93" t="s">
        <v>172</v>
      </c>
      <c r="F419" s="93" t="s">
        <v>37</v>
      </c>
      <c r="G419" s="118" t="str">
        <f>if(D419=Projections!$AH$2,"Y","N")</f>
        <v>N</v>
      </c>
      <c r="H419" s="87"/>
    </row>
    <row r="420">
      <c r="A420" s="116">
        <v>0.7916666666666666</v>
      </c>
      <c r="B420" s="93" t="s">
        <v>56</v>
      </c>
      <c r="C420" s="93" t="s">
        <v>81</v>
      </c>
      <c r="D420" s="117">
        <v>43084.0</v>
      </c>
      <c r="E420" s="93" t="s">
        <v>136</v>
      </c>
      <c r="F420" s="93" t="s">
        <v>106</v>
      </c>
      <c r="G420" s="118" t="str">
        <f>if(D420=Projections!$AH$2,"Y","N")</f>
        <v>N</v>
      </c>
      <c r="H420" s="87"/>
    </row>
    <row r="421">
      <c r="A421" s="116">
        <v>0.875</v>
      </c>
      <c r="B421" s="93" t="s">
        <v>462</v>
      </c>
      <c r="C421" s="93" t="s">
        <v>466</v>
      </c>
      <c r="D421" s="117">
        <v>43084.0</v>
      </c>
      <c r="E421" s="93" t="s">
        <v>451</v>
      </c>
      <c r="F421" s="93" t="s">
        <v>493</v>
      </c>
      <c r="G421" s="118" t="str">
        <f>if(D421=Projections!$AH$2,"Y","N")</f>
        <v>N</v>
      </c>
      <c r="H421" s="87"/>
    </row>
    <row r="422">
      <c r="A422" s="116">
        <v>0.8958333333333334</v>
      </c>
      <c r="B422" s="93" t="s">
        <v>75</v>
      </c>
      <c r="C422" s="93" t="s">
        <v>71</v>
      </c>
      <c r="D422" s="117">
        <v>43084.0</v>
      </c>
      <c r="E422" s="93" t="s">
        <v>364</v>
      </c>
      <c r="F422" s="93" t="s">
        <v>171</v>
      </c>
      <c r="G422" s="118" t="str">
        <f>if(D422=Projections!$AH$2,"Y","N")</f>
        <v>N</v>
      </c>
      <c r="H422" s="87"/>
    </row>
    <row r="423">
      <c r="A423" s="116">
        <v>0.7916666666666666</v>
      </c>
      <c r="B423" s="93" t="s">
        <v>458</v>
      </c>
      <c r="C423" s="93" t="s">
        <v>78</v>
      </c>
      <c r="D423" s="117">
        <v>43084.0</v>
      </c>
      <c r="E423" s="93" t="s">
        <v>511</v>
      </c>
      <c r="F423" s="93" t="s">
        <v>204</v>
      </c>
      <c r="G423" s="118" t="str">
        <f>if(D423=Projections!$AH$2,"Y","N")</f>
        <v>N</v>
      </c>
      <c r="H423" s="87"/>
    </row>
    <row r="424">
      <c r="A424" s="116">
        <v>0.8333333333333334</v>
      </c>
      <c r="B424" s="93" t="s">
        <v>49</v>
      </c>
      <c r="C424" s="93" t="s">
        <v>86</v>
      </c>
      <c r="D424" s="117">
        <v>43084.0</v>
      </c>
      <c r="E424" s="93" t="s">
        <v>36</v>
      </c>
      <c r="F424" s="93" t="s">
        <v>261</v>
      </c>
      <c r="G424" s="118" t="str">
        <f>if(D424=Projections!$AH$2,"Y","N")</f>
        <v>N</v>
      </c>
      <c r="H424" s="87"/>
    </row>
    <row r="425">
      <c r="A425" s="116">
        <v>0.8333333333333334</v>
      </c>
      <c r="B425" s="93" t="s">
        <v>461</v>
      </c>
      <c r="C425" s="93" t="s">
        <v>528</v>
      </c>
      <c r="D425" s="117">
        <v>43084.0</v>
      </c>
      <c r="E425" s="93" t="s">
        <v>450</v>
      </c>
      <c r="F425" s="93" t="s">
        <v>565</v>
      </c>
      <c r="G425" s="118" t="str">
        <f>if(D425=Projections!$AH$2,"Y","N")</f>
        <v>N</v>
      </c>
      <c r="H425" s="87"/>
    </row>
    <row r="426">
      <c r="A426" s="116">
        <v>0.7916666666666666</v>
      </c>
      <c r="B426" s="93" t="s">
        <v>82</v>
      </c>
      <c r="C426" s="93" t="s">
        <v>65</v>
      </c>
      <c r="D426" s="117">
        <v>43084.0</v>
      </c>
      <c r="E426" s="93" t="s">
        <v>330</v>
      </c>
      <c r="F426" s="93" t="s">
        <v>88</v>
      </c>
      <c r="G426" s="118" t="str">
        <f>if(D426=Projections!$AH$2,"Y","N")</f>
        <v>N</v>
      </c>
      <c r="H426" s="87"/>
    </row>
    <row r="427">
      <c r="A427" s="116">
        <v>0.7916666666666666</v>
      </c>
      <c r="B427" s="93" t="s">
        <v>83</v>
      </c>
      <c r="C427" s="93" t="s">
        <v>529</v>
      </c>
      <c r="D427" s="117">
        <v>43084.0</v>
      </c>
      <c r="E427" s="93" t="s">
        <v>329</v>
      </c>
      <c r="F427" s="93" t="s">
        <v>566</v>
      </c>
      <c r="G427" s="118" t="str">
        <f>if(D427=Projections!$AH$2,"Y","N")</f>
        <v>N</v>
      </c>
      <c r="H427" s="87"/>
    </row>
    <row r="428">
      <c r="A428" s="116">
        <v>0.8125</v>
      </c>
      <c r="B428" s="93" t="s">
        <v>53</v>
      </c>
      <c r="C428" s="93" t="s">
        <v>68</v>
      </c>
      <c r="D428" s="117">
        <v>43084.0</v>
      </c>
      <c r="E428" s="93" t="s">
        <v>100</v>
      </c>
      <c r="F428" s="93" t="s">
        <v>399</v>
      </c>
      <c r="G428" s="118" t="str">
        <f>if(D428=Projections!$AH$2,"Y","N")</f>
        <v>N</v>
      </c>
      <c r="H428" s="87"/>
    </row>
    <row r="429">
      <c r="A429" s="116">
        <v>0.7916666666666666</v>
      </c>
      <c r="B429" s="93" t="s">
        <v>62</v>
      </c>
      <c r="C429" s="93" t="s">
        <v>69</v>
      </c>
      <c r="D429" s="117">
        <v>43084.0</v>
      </c>
      <c r="E429" s="93" t="s">
        <v>235</v>
      </c>
      <c r="F429" s="93" t="s">
        <v>400</v>
      </c>
      <c r="G429" s="118" t="str">
        <f>if(D429=Projections!$AH$2,"Y","N")</f>
        <v>N</v>
      </c>
      <c r="H429" s="87"/>
    </row>
    <row r="430">
      <c r="A430" s="116">
        <v>0.7916666666666666</v>
      </c>
      <c r="B430" s="93" t="s">
        <v>82</v>
      </c>
      <c r="C430" s="93" t="s">
        <v>81</v>
      </c>
      <c r="D430" s="117">
        <v>43085.0</v>
      </c>
      <c r="E430" s="93" t="s">
        <v>330</v>
      </c>
      <c r="F430" s="93" t="s">
        <v>106</v>
      </c>
      <c r="G430" s="118" t="str">
        <f>if(D430=Projections!$AH$2,"Y","N")</f>
        <v>N</v>
      </c>
      <c r="H430" s="87"/>
    </row>
    <row r="431">
      <c r="A431" s="116">
        <v>0.8125</v>
      </c>
      <c r="B431" s="93" t="s">
        <v>72</v>
      </c>
      <c r="C431" s="93" t="s">
        <v>59</v>
      </c>
      <c r="D431" s="117">
        <v>43085.0</v>
      </c>
      <c r="E431" s="93" t="s">
        <v>172</v>
      </c>
      <c r="F431" s="93" t="s">
        <v>38</v>
      </c>
      <c r="G431" s="118" t="str">
        <f>if(D431=Projections!$AH$2,"Y","N")</f>
        <v>N</v>
      </c>
      <c r="H431" s="87"/>
    </row>
    <row r="432">
      <c r="A432" s="116">
        <v>0.8333333333333334</v>
      </c>
      <c r="B432" s="93" t="s">
        <v>528</v>
      </c>
      <c r="C432" s="93" t="s">
        <v>71</v>
      </c>
      <c r="D432" s="117">
        <v>43085.0</v>
      </c>
      <c r="E432" s="93" t="s">
        <v>565</v>
      </c>
      <c r="F432" s="93" t="s">
        <v>171</v>
      </c>
      <c r="G432" s="118" t="str">
        <f>if(D432=Projections!$AH$2,"Y","N")</f>
        <v>N</v>
      </c>
      <c r="H432" s="87"/>
    </row>
    <row r="433">
      <c r="A433" s="116">
        <v>0.875</v>
      </c>
      <c r="B433" s="93" t="s">
        <v>50</v>
      </c>
      <c r="C433" s="93" t="s">
        <v>86</v>
      </c>
      <c r="D433" s="117">
        <v>43085.0</v>
      </c>
      <c r="E433" s="93" t="s">
        <v>37</v>
      </c>
      <c r="F433" s="93" t="s">
        <v>261</v>
      </c>
      <c r="G433" s="118" t="str">
        <f>if(D433=Projections!$AH$2,"Y","N")</f>
        <v>N</v>
      </c>
      <c r="H433" s="87"/>
    </row>
    <row r="434">
      <c r="A434" s="116">
        <v>0.8333333333333334</v>
      </c>
      <c r="B434" s="93" t="s">
        <v>62</v>
      </c>
      <c r="C434" s="93" t="s">
        <v>56</v>
      </c>
      <c r="D434" s="117">
        <v>43085.0</v>
      </c>
      <c r="E434" s="93" t="s">
        <v>235</v>
      </c>
      <c r="F434" s="93" t="s">
        <v>136</v>
      </c>
      <c r="G434" s="118" t="str">
        <f>if(D434=Projections!$AH$2,"Y","N")</f>
        <v>N</v>
      </c>
      <c r="H434" s="87"/>
    </row>
    <row r="435">
      <c r="A435" s="116">
        <v>0.8333333333333334</v>
      </c>
      <c r="B435" s="93" t="s">
        <v>52</v>
      </c>
      <c r="C435" s="93" t="s">
        <v>80</v>
      </c>
      <c r="D435" s="117">
        <v>43085.0</v>
      </c>
      <c r="E435" s="93" t="s">
        <v>101</v>
      </c>
      <c r="F435" s="93" t="s">
        <v>107</v>
      </c>
      <c r="G435" s="118" t="str">
        <f>if(D435=Projections!$AH$2,"Y","N")</f>
        <v>N</v>
      </c>
      <c r="H435" s="87"/>
    </row>
    <row r="436">
      <c r="A436" s="116">
        <v>0.8125</v>
      </c>
      <c r="B436" s="93" t="s">
        <v>83</v>
      </c>
      <c r="C436" s="93" t="s">
        <v>77</v>
      </c>
      <c r="D436" s="117">
        <v>43085.0</v>
      </c>
      <c r="E436" s="93" t="s">
        <v>329</v>
      </c>
      <c r="F436" s="93" t="s">
        <v>205</v>
      </c>
      <c r="G436" s="118" t="str">
        <f>if(D436=Projections!$AH$2,"Y","N")</f>
        <v>N</v>
      </c>
      <c r="H436" s="87"/>
    </row>
    <row r="437">
      <c r="A437" s="116">
        <v>0.8541666666666666</v>
      </c>
      <c r="B437" s="93" t="s">
        <v>464</v>
      </c>
      <c r="C437" s="93" t="s">
        <v>75</v>
      </c>
      <c r="D437" s="117">
        <v>43085.0</v>
      </c>
      <c r="E437" s="93" t="s">
        <v>475</v>
      </c>
      <c r="F437" s="93" t="s">
        <v>364</v>
      </c>
      <c r="G437" s="118" t="str">
        <f>if(D437=Projections!$AH$2,"Y","N")</f>
        <v>N</v>
      </c>
      <c r="H437" s="87"/>
    </row>
    <row r="438">
      <c r="A438" s="116">
        <v>0.75</v>
      </c>
      <c r="B438" s="93" t="s">
        <v>78</v>
      </c>
      <c r="C438" s="93" t="s">
        <v>53</v>
      </c>
      <c r="D438" s="117">
        <v>43086.0</v>
      </c>
      <c r="E438" s="93" t="s">
        <v>204</v>
      </c>
      <c r="F438" s="93" t="s">
        <v>100</v>
      </c>
      <c r="G438" s="118" t="str">
        <f>if(D438=Projections!$AH$2,"Y","N")</f>
        <v>N</v>
      </c>
      <c r="H438" s="87"/>
    </row>
    <row r="439">
      <c r="A439" s="116">
        <v>0.6666666666666666</v>
      </c>
      <c r="B439" s="93" t="s">
        <v>65</v>
      </c>
      <c r="C439" s="93" t="s">
        <v>458</v>
      </c>
      <c r="D439" s="117">
        <v>43086.0</v>
      </c>
      <c r="E439" s="93" t="s">
        <v>88</v>
      </c>
      <c r="F439" s="93" t="s">
        <v>511</v>
      </c>
      <c r="G439" s="118" t="str">
        <f>if(D439=Projections!$AH$2,"Y","N")</f>
        <v>N</v>
      </c>
      <c r="H439" s="87"/>
    </row>
    <row r="440">
      <c r="A440" s="116">
        <v>0.6458333333333334</v>
      </c>
      <c r="B440" s="93" t="s">
        <v>459</v>
      </c>
      <c r="C440" s="93" t="s">
        <v>68</v>
      </c>
      <c r="D440" s="117">
        <v>43086.0</v>
      </c>
      <c r="E440" s="93" t="s">
        <v>512</v>
      </c>
      <c r="F440" s="93" t="s">
        <v>399</v>
      </c>
      <c r="G440" s="118" t="str">
        <f>if(D440=Projections!$AH$2,"Y","N")</f>
        <v>N</v>
      </c>
      <c r="H440" s="87"/>
    </row>
    <row r="441">
      <c r="A441" s="116">
        <v>0.75</v>
      </c>
      <c r="B441" s="93" t="s">
        <v>59</v>
      </c>
      <c r="C441" s="93" t="s">
        <v>69</v>
      </c>
      <c r="D441" s="117">
        <v>43086.0</v>
      </c>
      <c r="E441" s="93" t="s">
        <v>38</v>
      </c>
      <c r="F441" s="93" t="s">
        <v>400</v>
      </c>
      <c r="G441" s="118" t="str">
        <f>if(D441=Projections!$AH$2,"Y","N")</f>
        <v>N</v>
      </c>
      <c r="H441" s="87"/>
    </row>
    <row r="442">
      <c r="A442" s="116">
        <v>0.8125</v>
      </c>
      <c r="B442" s="93" t="s">
        <v>56</v>
      </c>
      <c r="C442" s="93" t="s">
        <v>49</v>
      </c>
      <c r="D442" s="117">
        <v>43087.0</v>
      </c>
      <c r="E442" s="93" t="s">
        <v>136</v>
      </c>
      <c r="F442" s="93" t="s">
        <v>36</v>
      </c>
      <c r="G442" s="118" t="str">
        <f>if(D442=Projections!$AH$2,"Y","N")</f>
        <v>N</v>
      </c>
      <c r="H442" s="87"/>
    </row>
    <row r="443">
      <c r="A443" s="116">
        <v>0.8333333333333334</v>
      </c>
      <c r="B443" s="93" t="s">
        <v>529</v>
      </c>
      <c r="C443" s="93" t="s">
        <v>461</v>
      </c>
      <c r="D443" s="117">
        <v>43087.0</v>
      </c>
      <c r="E443" s="93" t="s">
        <v>566</v>
      </c>
      <c r="F443" s="93" t="s">
        <v>450</v>
      </c>
      <c r="G443" s="118" t="str">
        <f>if(D443=Projections!$AH$2,"Y","N")</f>
        <v>N</v>
      </c>
      <c r="H443" s="87"/>
    </row>
    <row r="444">
      <c r="A444" s="116">
        <v>0.7916666666666666</v>
      </c>
      <c r="B444" s="93" t="s">
        <v>77</v>
      </c>
      <c r="C444" s="93" t="s">
        <v>81</v>
      </c>
      <c r="D444" s="117">
        <v>43087.0</v>
      </c>
      <c r="E444" s="93" t="s">
        <v>205</v>
      </c>
      <c r="F444" s="93" t="s">
        <v>106</v>
      </c>
      <c r="G444" s="118" t="str">
        <f>if(D444=Projections!$AH$2,"Y","N")</f>
        <v>N</v>
      </c>
      <c r="H444" s="87"/>
    </row>
    <row r="445">
      <c r="A445" s="116">
        <v>0.8541666666666666</v>
      </c>
      <c r="B445" s="93" t="s">
        <v>52</v>
      </c>
      <c r="C445" s="93" t="s">
        <v>464</v>
      </c>
      <c r="D445" s="117">
        <v>43087.0</v>
      </c>
      <c r="E445" s="93" t="s">
        <v>101</v>
      </c>
      <c r="F445" s="93" t="s">
        <v>475</v>
      </c>
      <c r="G445" s="118" t="str">
        <f>if(D445=Projections!$AH$2,"Y","N")</f>
        <v>N</v>
      </c>
      <c r="H445" s="87"/>
    </row>
    <row r="446">
      <c r="A446" s="116">
        <v>0.8333333333333334</v>
      </c>
      <c r="B446" s="93" t="s">
        <v>72</v>
      </c>
      <c r="C446" s="93" t="s">
        <v>71</v>
      </c>
      <c r="D446" s="117">
        <v>43087.0</v>
      </c>
      <c r="E446" s="93" t="s">
        <v>172</v>
      </c>
      <c r="F446" s="93" t="s">
        <v>171</v>
      </c>
      <c r="G446" s="118" t="str">
        <f>if(D446=Projections!$AH$2,"Y","N")</f>
        <v>N</v>
      </c>
      <c r="H446" s="87"/>
    </row>
    <row r="447">
      <c r="A447" s="116">
        <v>0.7916666666666666</v>
      </c>
      <c r="B447" s="93" t="s">
        <v>50</v>
      </c>
      <c r="C447" s="93" t="s">
        <v>78</v>
      </c>
      <c r="D447" s="117">
        <v>43087.0</v>
      </c>
      <c r="E447" s="93" t="s">
        <v>37</v>
      </c>
      <c r="F447" s="93" t="s">
        <v>204</v>
      </c>
      <c r="G447" s="118" t="str">
        <f>if(D447=Projections!$AH$2,"Y","N")</f>
        <v>N</v>
      </c>
      <c r="H447" s="87"/>
    </row>
    <row r="448">
      <c r="A448" s="116">
        <v>0.9375</v>
      </c>
      <c r="B448" s="93" t="s">
        <v>55</v>
      </c>
      <c r="C448" s="93" t="s">
        <v>85</v>
      </c>
      <c r="D448" s="117">
        <v>43087.0</v>
      </c>
      <c r="E448" s="93" t="s">
        <v>135</v>
      </c>
      <c r="F448" s="93" t="s">
        <v>260</v>
      </c>
      <c r="G448" s="118" t="str">
        <f>if(D448=Projections!$AH$2,"Y","N")</f>
        <v>N</v>
      </c>
      <c r="H448" s="87"/>
    </row>
    <row r="449">
      <c r="A449" s="116">
        <v>0.8333333333333334</v>
      </c>
      <c r="B449" s="93" t="s">
        <v>82</v>
      </c>
      <c r="C449" s="93" t="s">
        <v>80</v>
      </c>
      <c r="D449" s="117">
        <v>43087.0</v>
      </c>
      <c r="E449" s="93" t="s">
        <v>330</v>
      </c>
      <c r="F449" s="93" t="s">
        <v>107</v>
      </c>
      <c r="G449" s="118" t="str">
        <f>if(D449=Projections!$AH$2,"Y","N")</f>
        <v>N</v>
      </c>
      <c r="H449" s="87"/>
    </row>
    <row r="450">
      <c r="A450" s="116">
        <v>0.8333333333333334</v>
      </c>
      <c r="B450" s="93" t="s">
        <v>466</v>
      </c>
      <c r="C450" s="93" t="s">
        <v>83</v>
      </c>
      <c r="D450" s="117">
        <v>43087.0</v>
      </c>
      <c r="E450" s="93" t="s">
        <v>493</v>
      </c>
      <c r="F450" s="93" t="s">
        <v>329</v>
      </c>
      <c r="G450" s="118" t="str">
        <f>if(D450=Projections!$AH$2,"Y","N")</f>
        <v>N</v>
      </c>
      <c r="H450" s="87"/>
    </row>
    <row r="451">
      <c r="A451" s="116">
        <v>0.8541666666666666</v>
      </c>
      <c r="B451" s="93" t="s">
        <v>62</v>
      </c>
      <c r="C451" s="93" t="s">
        <v>75</v>
      </c>
      <c r="D451" s="117">
        <v>43087.0</v>
      </c>
      <c r="E451" s="93" t="s">
        <v>235</v>
      </c>
      <c r="F451" s="93" t="s">
        <v>364</v>
      </c>
      <c r="G451" s="118" t="str">
        <f>if(D451=Projections!$AH$2,"Y","N")</f>
        <v>N</v>
      </c>
      <c r="H451" s="87"/>
    </row>
    <row r="452">
      <c r="A452" s="116">
        <v>0.8333333333333334</v>
      </c>
      <c r="B452" s="93" t="s">
        <v>59</v>
      </c>
      <c r="C452" s="93" t="s">
        <v>528</v>
      </c>
      <c r="D452" s="117">
        <v>43088.0</v>
      </c>
      <c r="E452" s="93" t="s">
        <v>38</v>
      </c>
      <c r="F452" s="93" t="s">
        <v>565</v>
      </c>
      <c r="G452" s="118" t="str">
        <f>if(D452=Projections!$AH$2,"Y","N")</f>
        <v>N</v>
      </c>
      <c r="H452" s="87"/>
    </row>
    <row r="453">
      <c r="A453" s="116">
        <v>0.7916666666666666</v>
      </c>
      <c r="B453" s="93" t="s">
        <v>459</v>
      </c>
      <c r="C453" s="93" t="s">
        <v>529</v>
      </c>
      <c r="D453" s="117">
        <v>43088.0</v>
      </c>
      <c r="E453" s="93" t="s">
        <v>512</v>
      </c>
      <c r="F453" s="93" t="s">
        <v>566</v>
      </c>
      <c r="G453" s="118" t="str">
        <f>if(D453=Projections!$AH$2,"Y","N")</f>
        <v>N</v>
      </c>
      <c r="H453" s="87"/>
    </row>
    <row r="454">
      <c r="A454" s="116">
        <v>0.7916666666666666</v>
      </c>
      <c r="B454" s="93" t="s">
        <v>462</v>
      </c>
      <c r="C454" s="93" t="s">
        <v>69</v>
      </c>
      <c r="D454" s="117">
        <v>43088.0</v>
      </c>
      <c r="E454" s="93" t="s">
        <v>451</v>
      </c>
      <c r="F454" s="93" t="s">
        <v>400</v>
      </c>
      <c r="G454" s="118" t="str">
        <f>if(D454=Projections!$AH$2,"Y","N")</f>
        <v>N</v>
      </c>
      <c r="H454" s="87"/>
    </row>
    <row r="455">
      <c r="A455" s="116">
        <v>0.8125</v>
      </c>
      <c r="B455" s="93" t="s">
        <v>78</v>
      </c>
      <c r="C455" s="93" t="s">
        <v>49</v>
      </c>
      <c r="D455" s="117">
        <v>43089.0</v>
      </c>
      <c r="E455" s="93" t="s">
        <v>204</v>
      </c>
      <c r="F455" s="93" t="s">
        <v>36</v>
      </c>
      <c r="G455" s="118" t="str">
        <f>if(D455=Projections!$AH$2,"Y","N")</f>
        <v>N</v>
      </c>
      <c r="H455" s="87"/>
    </row>
    <row r="456">
      <c r="A456" s="116">
        <v>0.8125</v>
      </c>
      <c r="B456" s="93" t="s">
        <v>56</v>
      </c>
      <c r="C456" s="93" t="s">
        <v>50</v>
      </c>
      <c r="D456" s="117">
        <v>43089.0</v>
      </c>
      <c r="E456" s="93" t="s">
        <v>136</v>
      </c>
      <c r="F456" s="93" t="s">
        <v>37</v>
      </c>
      <c r="G456" s="118" t="str">
        <f>if(D456=Projections!$AH$2,"Y","N")</f>
        <v>N</v>
      </c>
      <c r="H456" s="87"/>
    </row>
    <row r="457">
      <c r="A457" s="116">
        <v>0.8125</v>
      </c>
      <c r="B457" s="93" t="s">
        <v>459</v>
      </c>
      <c r="C457" s="93" t="s">
        <v>53</v>
      </c>
      <c r="D457" s="117">
        <v>43089.0</v>
      </c>
      <c r="E457" s="93" t="s">
        <v>512</v>
      </c>
      <c r="F457" s="93" t="s">
        <v>100</v>
      </c>
      <c r="G457" s="118" t="str">
        <f>if(D457=Projections!$AH$2,"Y","N")</f>
        <v>N</v>
      </c>
      <c r="H457" s="87"/>
    </row>
    <row r="458">
      <c r="A458" s="116">
        <v>0.8333333333333334</v>
      </c>
      <c r="B458" s="93" t="s">
        <v>65</v>
      </c>
      <c r="C458" s="93" t="s">
        <v>461</v>
      </c>
      <c r="D458" s="117">
        <v>43089.0</v>
      </c>
      <c r="E458" s="93" t="s">
        <v>88</v>
      </c>
      <c r="F458" s="93" t="s">
        <v>450</v>
      </c>
      <c r="G458" s="118" t="str">
        <f>if(D458=Projections!$AH$2,"Y","N")</f>
        <v>N</v>
      </c>
      <c r="H458" s="87"/>
    </row>
    <row r="459">
      <c r="A459" s="116">
        <v>0.7916666666666666</v>
      </c>
      <c r="B459" s="93" t="s">
        <v>68</v>
      </c>
      <c r="C459" s="93" t="s">
        <v>81</v>
      </c>
      <c r="D459" s="117">
        <v>43089.0</v>
      </c>
      <c r="E459" s="93" t="s">
        <v>399</v>
      </c>
      <c r="F459" s="93" t="s">
        <v>106</v>
      </c>
      <c r="G459" s="118" t="str">
        <f>if(D459=Projections!$AH$2,"Y","N")</f>
        <v>N</v>
      </c>
      <c r="H459" s="87"/>
    </row>
    <row r="460">
      <c r="A460" s="116">
        <v>0.8541666666666666</v>
      </c>
      <c r="B460" s="93" t="s">
        <v>458</v>
      </c>
      <c r="C460" s="93" t="s">
        <v>464</v>
      </c>
      <c r="D460" s="117">
        <v>43089.0</v>
      </c>
      <c r="E460" s="93" t="s">
        <v>511</v>
      </c>
      <c r="F460" s="93" t="s">
        <v>475</v>
      </c>
      <c r="G460" s="118" t="str">
        <f>if(D460=Projections!$AH$2,"Y","N")</f>
        <v>N</v>
      </c>
      <c r="H460" s="87"/>
    </row>
    <row r="461">
      <c r="A461" s="116">
        <v>0.875</v>
      </c>
      <c r="B461" s="93" t="s">
        <v>80</v>
      </c>
      <c r="C461" s="93" t="s">
        <v>466</v>
      </c>
      <c r="D461" s="117">
        <v>43089.0</v>
      </c>
      <c r="E461" s="93" t="s">
        <v>107</v>
      </c>
      <c r="F461" s="93" t="s">
        <v>493</v>
      </c>
      <c r="G461" s="118" t="str">
        <f>if(D461=Projections!$AH$2,"Y","N")</f>
        <v>N</v>
      </c>
      <c r="H461" s="87"/>
    </row>
    <row r="462">
      <c r="A462" s="116">
        <v>0.9375</v>
      </c>
      <c r="B462" s="93" t="s">
        <v>86</v>
      </c>
      <c r="C462" s="93" t="s">
        <v>55</v>
      </c>
      <c r="D462" s="117">
        <v>43089.0</v>
      </c>
      <c r="E462" s="93" t="s">
        <v>261</v>
      </c>
      <c r="F462" s="93" t="s">
        <v>135</v>
      </c>
      <c r="G462" s="118" t="str">
        <f>if(D462=Projections!$AH$2,"Y","N")</f>
        <v>N</v>
      </c>
      <c r="H462" s="87"/>
    </row>
    <row r="463">
      <c r="A463" s="116">
        <v>0.8333333333333334</v>
      </c>
      <c r="B463" s="93" t="s">
        <v>85</v>
      </c>
      <c r="C463" s="93" t="s">
        <v>71</v>
      </c>
      <c r="D463" s="117">
        <v>43089.0</v>
      </c>
      <c r="E463" s="93" t="s">
        <v>260</v>
      </c>
      <c r="F463" s="93" t="s">
        <v>171</v>
      </c>
      <c r="G463" s="118" t="str">
        <f>if(D463=Projections!$AH$2,"Y","N")</f>
        <v>N</v>
      </c>
      <c r="H463" s="87"/>
    </row>
    <row r="464">
      <c r="A464" s="116">
        <v>0.9375</v>
      </c>
      <c r="B464" s="93" t="s">
        <v>52</v>
      </c>
      <c r="C464" s="93" t="s">
        <v>62</v>
      </c>
      <c r="D464" s="117">
        <v>43089.0</v>
      </c>
      <c r="E464" s="93" t="s">
        <v>101</v>
      </c>
      <c r="F464" s="93" t="s">
        <v>235</v>
      </c>
      <c r="G464" s="118" t="str">
        <f>if(D464=Projections!$AH$2,"Y","N")</f>
        <v>N</v>
      </c>
      <c r="H464" s="87"/>
    </row>
    <row r="465">
      <c r="A465" s="116">
        <v>0.8333333333333334</v>
      </c>
      <c r="B465" s="93" t="s">
        <v>72</v>
      </c>
      <c r="C465" s="93" t="s">
        <v>83</v>
      </c>
      <c r="D465" s="117">
        <v>43089.0</v>
      </c>
      <c r="E465" s="93" t="s">
        <v>172</v>
      </c>
      <c r="F465" s="93" t="s">
        <v>329</v>
      </c>
      <c r="G465" s="118" t="str">
        <f>if(D465=Projections!$AH$2,"Y","N")</f>
        <v>N</v>
      </c>
      <c r="H465" s="87"/>
    </row>
    <row r="466">
      <c r="A466" s="116">
        <v>0.9166666666666666</v>
      </c>
      <c r="B466" s="93" t="s">
        <v>75</v>
      </c>
      <c r="C466" s="93" t="s">
        <v>82</v>
      </c>
      <c r="D466" s="117">
        <v>43089.0</v>
      </c>
      <c r="E466" s="93" t="s">
        <v>364</v>
      </c>
      <c r="F466" s="93" t="s">
        <v>330</v>
      </c>
      <c r="G466" s="118" t="str">
        <f>if(D466=Projections!$AH$2,"Y","N")</f>
        <v>N</v>
      </c>
      <c r="H466" s="87"/>
    </row>
    <row r="467">
      <c r="A467" s="116">
        <v>0.7916666666666666</v>
      </c>
      <c r="B467" s="93" t="s">
        <v>461</v>
      </c>
      <c r="C467" s="93" t="s">
        <v>59</v>
      </c>
      <c r="D467" s="117">
        <v>43090.0</v>
      </c>
      <c r="E467" s="93" t="s">
        <v>450</v>
      </c>
      <c r="F467" s="93" t="s">
        <v>38</v>
      </c>
      <c r="G467" s="118" t="str">
        <f>if(D467=Projections!$AH$2,"Y","N")</f>
        <v>N</v>
      </c>
      <c r="H467" s="87"/>
    </row>
    <row r="468">
      <c r="A468" s="116">
        <v>0.8333333333333334</v>
      </c>
      <c r="B468" s="93" t="s">
        <v>50</v>
      </c>
      <c r="C468" s="93" t="s">
        <v>77</v>
      </c>
      <c r="D468" s="117">
        <v>43090.0</v>
      </c>
      <c r="E468" s="93" t="s">
        <v>37</v>
      </c>
      <c r="F468" s="93" t="s">
        <v>205</v>
      </c>
      <c r="G468" s="118" t="str">
        <f>if(D468=Projections!$AH$2,"Y","N")</f>
        <v>N</v>
      </c>
      <c r="H468" s="87"/>
    </row>
    <row r="469">
      <c r="A469" s="116">
        <v>0.7916666666666666</v>
      </c>
      <c r="B469" s="93" t="s">
        <v>68</v>
      </c>
      <c r="C469" s="93" t="s">
        <v>529</v>
      </c>
      <c r="D469" s="117">
        <v>43090.0</v>
      </c>
      <c r="E469" s="93" t="s">
        <v>399</v>
      </c>
      <c r="F469" s="93" t="s">
        <v>566</v>
      </c>
      <c r="G469" s="118" t="str">
        <f>if(D469=Projections!$AH$2,"Y","N")</f>
        <v>N</v>
      </c>
      <c r="H469" s="87"/>
    </row>
    <row r="470">
      <c r="A470" s="116">
        <v>0.875</v>
      </c>
      <c r="B470" s="93" t="s">
        <v>86</v>
      </c>
      <c r="C470" s="93" t="s">
        <v>52</v>
      </c>
      <c r="D470" s="117">
        <v>43090.0</v>
      </c>
      <c r="E470" s="93" t="s">
        <v>261</v>
      </c>
      <c r="F470" s="93" t="s">
        <v>101</v>
      </c>
      <c r="G470" s="118" t="str">
        <f>if(D470=Projections!$AH$2,"Y","N")</f>
        <v>N</v>
      </c>
      <c r="H470" s="87"/>
    </row>
    <row r="471">
      <c r="A471" s="116">
        <v>0.9375</v>
      </c>
      <c r="B471" s="93" t="s">
        <v>75</v>
      </c>
      <c r="C471" s="93" t="s">
        <v>72</v>
      </c>
      <c r="D471" s="117">
        <v>43090.0</v>
      </c>
      <c r="E471" s="93" t="s">
        <v>364</v>
      </c>
      <c r="F471" s="93" t="s">
        <v>172</v>
      </c>
      <c r="G471" s="118" t="str">
        <f>if(D471=Projections!$AH$2,"Y","N")</f>
        <v>N</v>
      </c>
      <c r="H471" s="87"/>
    </row>
    <row r="472">
      <c r="A472" s="116">
        <v>0.8125</v>
      </c>
      <c r="B472" s="93" t="s">
        <v>69</v>
      </c>
      <c r="C472" s="93" t="s">
        <v>53</v>
      </c>
      <c r="D472" s="117">
        <v>43091.0</v>
      </c>
      <c r="E472" s="93" t="s">
        <v>400</v>
      </c>
      <c r="F472" s="93" t="s">
        <v>100</v>
      </c>
      <c r="G472" s="118" t="str">
        <f>if(D472=Projections!$AH$2,"Y","N")</f>
        <v>N</v>
      </c>
      <c r="H472" s="87"/>
    </row>
    <row r="473">
      <c r="A473" s="116">
        <v>0.7916666666666666</v>
      </c>
      <c r="B473" s="93" t="s">
        <v>77</v>
      </c>
      <c r="C473" s="93" t="s">
        <v>458</v>
      </c>
      <c r="D473" s="117">
        <v>43091.0</v>
      </c>
      <c r="E473" s="93" t="s">
        <v>205</v>
      </c>
      <c r="F473" s="93" t="s">
        <v>511</v>
      </c>
      <c r="G473" s="118" t="str">
        <f>if(D473=Projections!$AH$2,"Y","N")</f>
        <v>N</v>
      </c>
      <c r="H473" s="87"/>
    </row>
    <row r="474">
      <c r="A474" s="116">
        <v>0.9375</v>
      </c>
      <c r="B474" s="93" t="s">
        <v>85</v>
      </c>
      <c r="C474" s="93" t="s">
        <v>55</v>
      </c>
      <c r="D474" s="117">
        <v>43091.0</v>
      </c>
      <c r="E474" s="93" t="s">
        <v>260</v>
      </c>
      <c r="F474" s="93" t="s">
        <v>135</v>
      </c>
      <c r="G474" s="118" t="str">
        <f>if(D474=Projections!$AH$2,"Y","N")</f>
        <v>N</v>
      </c>
      <c r="H474" s="87"/>
    </row>
    <row r="475">
      <c r="A475" s="116">
        <v>0.8333333333333334</v>
      </c>
      <c r="B475" s="93" t="s">
        <v>62</v>
      </c>
      <c r="C475" s="93" t="s">
        <v>71</v>
      </c>
      <c r="D475" s="117">
        <v>43091.0</v>
      </c>
      <c r="E475" s="93" t="s">
        <v>235</v>
      </c>
      <c r="F475" s="93" t="s">
        <v>171</v>
      </c>
      <c r="G475" s="118" t="str">
        <f>if(D475=Projections!$AH$2,"Y","N")</f>
        <v>N</v>
      </c>
      <c r="H475" s="87"/>
    </row>
    <row r="476">
      <c r="A476" s="116">
        <v>0.8333333333333334</v>
      </c>
      <c r="B476" s="93" t="s">
        <v>464</v>
      </c>
      <c r="C476" s="93" t="s">
        <v>56</v>
      </c>
      <c r="D476" s="117">
        <v>43091.0</v>
      </c>
      <c r="E476" s="93" t="s">
        <v>475</v>
      </c>
      <c r="F476" s="93" t="s">
        <v>136</v>
      </c>
      <c r="G476" s="118" t="str">
        <f>if(D476=Projections!$AH$2,"Y","N")</f>
        <v>N</v>
      </c>
      <c r="H476" s="87"/>
    </row>
    <row r="477">
      <c r="A477" s="116">
        <v>0.8333333333333334</v>
      </c>
      <c r="B477" s="93" t="s">
        <v>81</v>
      </c>
      <c r="C477" s="93" t="s">
        <v>528</v>
      </c>
      <c r="D477" s="117">
        <v>43091.0</v>
      </c>
      <c r="E477" s="93" t="s">
        <v>106</v>
      </c>
      <c r="F477" s="93" t="s">
        <v>565</v>
      </c>
      <c r="G477" s="118" t="str">
        <f>if(D477=Projections!$AH$2,"Y","N")</f>
        <v>N</v>
      </c>
      <c r="H477" s="87"/>
    </row>
    <row r="478">
      <c r="A478" s="116">
        <v>0.8333333333333334</v>
      </c>
      <c r="B478" s="93" t="s">
        <v>49</v>
      </c>
      <c r="C478" s="93" t="s">
        <v>83</v>
      </c>
      <c r="D478" s="117">
        <v>43091.0</v>
      </c>
      <c r="E478" s="93" t="s">
        <v>36</v>
      </c>
      <c r="F478" s="93" t="s">
        <v>329</v>
      </c>
      <c r="G478" s="118" t="str">
        <f>if(D478=Projections!$AH$2,"Y","N")</f>
        <v>N</v>
      </c>
      <c r="H478" s="87"/>
    </row>
    <row r="479">
      <c r="A479" s="116">
        <v>0.7916666666666666</v>
      </c>
      <c r="B479" s="93" t="s">
        <v>462</v>
      </c>
      <c r="C479" s="93" t="s">
        <v>65</v>
      </c>
      <c r="D479" s="117">
        <v>43091.0</v>
      </c>
      <c r="E479" s="93" t="s">
        <v>451</v>
      </c>
      <c r="F479" s="93" t="s">
        <v>88</v>
      </c>
      <c r="G479" s="118" t="str">
        <f>if(D479=Projections!$AH$2,"Y","N")</f>
        <v>N</v>
      </c>
      <c r="H479" s="87"/>
    </row>
    <row r="480">
      <c r="A480" s="116">
        <v>0.9166666666666666</v>
      </c>
      <c r="B480" s="93" t="s">
        <v>466</v>
      </c>
      <c r="C480" s="93" t="s">
        <v>82</v>
      </c>
      <c r="D480" s="117">
        <v>43091.0</v>
      </c>
      <c r="E480" s="93" t="s">
        <v>493</v>
      </c>
      <c r="F480" s="93" t="s">
        <v>330</v>
      </c>
      <c r="G480" s="118" t="str">
        <f>if(D480=Projections!$AH$2,"Y","N")</f>
        <v>N</v>
      </c>
      <c r="H480" s="87"/>
    </row>
    <row r="481">
      <c r="A481" s="116">
        <v>0.8125</v>
      </c>
      <c r="B481" s="93" t="s">
        <v>464</v>
      </c>
      <c r="C481" s="93" t="s">
        <v>49</v>
      </c>
      <c r="D481" s="117">
        <v>43092.0</v>
      </c>
      <c r="E481" s="93" t="s">
        <v>475</v>
      </c>
      <c r="F481" s="93" t="s">
        <v>36</v>
      </c>
      <c r="G481" s="118" t="str">
        <f>if(D481=Projections!$AH$2,"Y","N")</f>
        <v>N</v>
      </c>
      <c r="H481" s="87"/>
    </row>
    <row r="482">
      <c r="A482" s="116">
        <v>0.8125</v>
      </c>
      <c r="B482" s="93" t="s">
        <v>461</v>
      </c>
      <c r="C482" s="93" t="s">
        <v>50</v>
      </c>
      <c r="D482" s="117">
        <v>43092.0</v>
      </c>
      <c r="E482" s="93" t="s">
        <v>450</v>
      </c>
      <c r="F482" s="93" t="s">
        <v>37</v>
      </c>
      <c r="G482" s="118" t="str">
        <f>if(D482=Projections!$AH$2,"Y","N")</f>
        <v>N</v>
      </c>
      <c r="H482" s="87"/>
    </row>
    <row r="483">
      <c r="A483" s="116">
        <v>0.7916666666666666</v>
      </c>
      <c r="B483" s="93" t="s">
        <v>528</v>
      </c>
      <c r="C483" s="93" t="s">
        <v>81</v>
      </c>
      <c r="D483" s="117">
        <v>43092.0</v>
      </c>
      <c r="E483" s="93" t="s">
        <v>565</v>
      </c>
      <c r="F483" s="93" t="s">
        <v>106</v>
      </c>
      <c r="G483" s="118" t="str">
        <f>if(D483=Projections!$AH$2,"Y","N")</f>
        <v>N</v>
      </c>
      <c r="H483" s="87"/>
    </row>
    <row r="484">
      <c r="A484" s="116">
        <v>0.8541666666666666</v>
      </c>
      <c r="B484" s="93" t="s">
        <v>466</v>
      </c>
      <c r="C484" s="93" t="s">
        <v>55</v>
      </c>
      <c r="D484" s="117">
        <v>43092.0</v>
      </c>
      <c r="E484" s="93" t="s">
        <v>493</v>
      </c>
      <c r="F484" s="93" t="s">
        <v>135</v>
      </c>
      <c r="G484" s="118" t="str">
        <f>if(D484=Projections!$AH$2,"Y","N")</f>
        <v>N</v>
      </c>
      <c r="H484" s="87"/>
    </row>
    <row r="485">
      <c r="A485" s="116">
        <v>0.7916666666666666</v>
      </c>
      <c r="B485" s="93" t="s">
        <v>53</v>
      </c>
      <c r="C485" s="93" t="s">
        <v>78</v>
      </c>
      <c r="D485" s="117">
        <v>43092.0</v>
      </c>
      <c r="E485" s="93" t="s">
        <v>100</v>
      </c>
      <c r="F485" s="93" t="s">
        <v>204</v>
      </c>
      <c r="G485" s="118" t="str">
        <f>if(D485=Projections!$AH$2,"Y","N")</f>
        <v>N</v>
      </c>
      <c r="H485" s="87"/>
    </row>
    <row r="486">
      <c r="A486" s="116">
        <v>0.8958333333333334</v>
      </c>
      <c r="B486" s="93" t="s">
        <v>82</v>
      </c>
      <c r="C486" s="93" t="s">
        <v>85</v>
      </c>
      <c r="D486" s="117">
        <v>43092.0</v>
      </c>
      <c r="E486" s="93" t="s">
        <v>330</v>
      </c>
      <c r="F486" s="93" t="s">
        <v>260</v>
      </c>
      <c r="G486" s="118" t="str">
        <f>if(D486=Projections!$AH$2,"Y","N")</f>
        <v>N</v>
      </c>
      <c r="H486" s="87"/>
    </row>
    <row r="487">
      <c r="A487" s="116">
        <v>0.8333333333333334</v>
      </c>
      <c r="B487" s="93" t="s">
        <v>62</v>
      </c>
      <c r="C487" s="93" t="s">
        <v>86</v>
      </c>
      <c r="D487" s="117">
        <v>43092.0</v>
      </c>
      <c r="E487" s="93" t="s">
        <v>235</v>
      </c>
      <c r="F487" s="93" t="s">
        <v>261</v>
      </c>
      <c r="G487" s="118" t="str">
        <f>if(D487=Projections!$AH$2,"Y","N")</f>
        <v>N</v>
      </c>
      <c r="H487" s="87"/>
    </row>
    <row r="488">
      <c r="A488" s="116">
        <v>0.8333333333333334</v>
      </c>
      <c r="B488" s="93" t="s">
        <v>462</v>
      </c>
      <c r="C488" s="93" t="s">
        <v>56</v>
      </c>
      <c r="D488" s="117">
        <v>43092.0</v>
      </c>
      <c r="E488" s="93" t="s">
        <v>451</v>
      </c>
      <c r="F488" s="93" t="s">
        <v>136</v>
      </c>
      <c r="G488" s="118" t="str">
        <f>if(D488=Projections!$AH$2,"Y","N")</f>
        <v>N</v>
      </c>
      <c r="H488" s="87"/>
    </row>
    <row r="489">
      <c r="A489" s="116">
        <v>0.875</v>
      </c>
      <c r="B489" s="93" t="s">
        <v>80</v>
      </c>
      <c r="C489" s="93" t="s">
        <v>52</v>
      </c>
      <c r="D489" s="117">
        <v>43092.0</v>
      </c>
      <c r="E489" s="93" t="s">
        <v>107</v>
      </c>
      <c r="F489" s="93" t="s">
        <v>101</v>
      </c>
      <c r="G489" s="118" t="str">
        <f>if(D489=Projections!$AH$2,"Y","N")</f>
        <v>N</v>
      </c>
      <c r="H489" s="87"/>
    </row>
    <row r="490">
      <c r="A490" s="116">
        <v>0.9166666666666666</v>
      </c>
      <c r="B490" s="93" t="s">
        <v>75</v>
      </c>
      <c r="C490" s="93" t="s">
        <v>459</v>
      </c>
      <c r="D490" s="117">
        <v>43092.0</v>
      </c>
      <c r="E490" s="93" t="s">
        <v>364</v>
      </c>
      <c r="F490" s="93" t="s">
        <v>512</v>
      </c>
      <c r="G490" s="118" t="str">
        <f>if(D490=Projections!$AH$2,"Y","N")</f>
        <v>N</v>
      </c>
      <c r="H490" s="87"/>
    </row>
    <row r="491">
      <c r="A491" s="116">
        <v>0.7083333333333334</v>
      </c>
      <c r="B491" s="93" t="s">
        <v>529</v>
      </c>
      <c r="C491" s="93" t="s">
        <v>68</v>
      </c>
      <c r="D491" s="117">
        <v>43092.0</v>
      </c>
      <c r="E491" s="93" t="s">
        <v>566</v>
      </c>
      <c r="F491" s="93" t="s">
        <v>399</v>
      </c>
      <c r="G491" s="118" t="str">
        <f>if(D491=Projections!$AH$2,"Y","N")</f>
        <v>N</v>
      </c>
      <c r="H491" s="87"/>
    </row>
    <row r="492">
      <c r="A492" s="116">
        <v>0.8333333333333334</v>
      </c>
      <c r="B492" s="93" t="s">
        <v>83</v>
      </c>
      <c r="C492" s="93" t="s">
        <v>72</v>
      </c>
      <c r="D492" s="117">
        <v>43092.0</v>
      </c>
      <c r="E492" s="93" t="s">
        <v>329</v>
      </c>
      <c r="F492" s="93" t="s">
        <v>172</v>
      </c>
      <c r="G492" s="118" t="str">
        <f>if(D492=Projections!$AH$2,"Y","N")</f>
        <v>N</v>
      </c>
      <c r="H492" s="87"/>
    </row>
    <row r="493">
      <c r="A493" s="116">
        <v>0.7916666666666666</v>
      </c>
      <c r="B493" s="93" t="s">
        <v>65</v>
      </c>
      <c r="C493" s="93" t="s">
        <v>69</v>
      </c>
      <c r="D493" s="117">
        <v>43092.0</v>
      </c>
      <c r="E493" s="93" t="s">
        <v>88</v>
      </c>
      <c r="F493" s="93" t="s">
        <v>400</v>
      </c>
      <c r="G493" s="118" t="str">
        <f>if(D493=Projections!$AH$2,"Y","N")</f>
        <v>N</v>
      </c>
      <c r="H493" s="87"/>
    </row>
    <row r="494">
      <c r="A494" s="116">
        <v>0.7291666666666666</v>
      </c>
      <c r="B494" s="93" t="s">
        <v>69</v>
      </c>
      <c r="C494" s="93" t="s">
        <v>50</v>
      </c>
      <c r="D494" s="117">
        <v>43094.0</v>
      </c>
      <c r="E494" s="93" t="s">
        <v>400</v>
      </c>
      <c r="F494" s="93" t="s">
        <v>37</v>
      </c>
      <c r="G494" s="118" t="str">
        <f>if(D494=Projections!$AH$2,"Y","N")</f>
        <v>N</v>
      </c>
      <c r="H494" s="87"/>
    </row>
    <row r="495">
      <c r="A495" s="116">
        <v>0.625</v>
      </c>
      <c r="B495" s="93" t="s">
        <v>59</v>
      </c>
      <c r="C495" s="93" t="s">
        <v>55</v>
      </c>
      <c r="D495" s="117">
        <v>43094.0</v>
      </c>
      <c r="E495" s="93" t="s">
        <v>38</v>
      </c>
      <c r="F495" s="93" t="s">
        <v>135</v>
      </c>
      <c r="G495" s="118" t="str">
        <f>if(D495=Projections!$AH$2,"Y","N")</f>
        <v>N</v>
      </c>
      <c r="H495" s="87"/>
    </row>
    <row r="496">
      <c r="A496" s="116">
        <v>0.9375</v>
      </c>
      <c r="B496" s="93" t="s">
        <v>80</v>
      </c>
      <c r="C496" s="93" t="s">
        <v>85</v>
      </c>
      <c r="D496" s="117">
        <v>43094.0</v>
      </c>
      <c r="E496" s="93" t="s">
        <v>107</v>
      </c>
      <c r="F496" s="93" t="s">
        <v>260</v>
      </c>
      <c r="G496" s="118" t="str">
        <f>if(D496=Projections!$AH$2,"Y","N")</f>
        <v>N</v>
      </c>
      <c r="H496" s="87"/>
    </row>
    <row r="497">
      <c r="A497" s="116">
        <v>0.5</v>
      </c>
      <c r="B497" s="93" t="s">
        <v>529</v>
      </c>
      <c r="C497" s="93" t="s">
        <v>77</v>
      </c>
      <c r="D497" s="117">
        <v>43094.0</v>
      </c>
      <c r="E497" s="93" t="s">
        <v>566</v>
      </c>
      <c r="F497" s="93" t="s">
        <v>205</v>
      </c>
      <c r="G497" s="118" t="str">
        <f>if(D497=Projections!$AH$2,"Y","N")</f>
        <v>N</v>
      </c>
      <c r="H497" s="87"/>
    </row>
    <row r="498">
      <c r="A498" s="116">
        <v>0.8333333333333334</v>
      </c>
      <c r="B498" s="93" t="s">
        <v>71</v>
      </c>
      <c r="C498" s="93" t="s">
        <v>83</v>
      </c>
      <c r="D498" s="117">
        <v>43094.0</v>
      </c>
      <c r="E498" s="93" t="s">
        <v>171</v>
      </c>
      <c r="F498" s="93" t="s">
        <v>329</v>
      </c>
      <c r="G498" s="118" t="str">
        <f>if(D498=Projections!$AH$2,"Y","N")</f>
        <v>N</v>
      </c>
      <c r="H498" s="87"/>
    </row>
    <row r="499">
      <c r="A499" s="116">
        <v>0.7916666666666666</v>
      </c>
      <c r="B499" s="93" t="s">
        <v>68</v>
      </c>
      <c r="C499" s="93" t="s">
        <v>464</v>
      </c>
      <c r="D499" s="117">
        <v>43095.0</v>
      </c>
      <c r="E499" s="93" t="s">
        <v>399</v>
      </c>
      <c r="F499" s="93" t="s">
        <v>475</v>
      </c>
      <c r="G499" s="118" t="str">
        <f>if(D499=Projections!$AH$2,"Y","N")</f>
        <v>N</v>
      </c>
      <c r="H499" s="87"/>
    </row>
    <row r="500">
      <c r="A500" s="116">
        <v>0.875</v>
      </c>
      <c r="B500" s="93" t="s">
        <v>72</v>
      </c>
      <c r="C500" s="93" t="s">
        <v>466</v>
      </c>
      <c r="D500" s="117">
        <v>43095.0</v>
      </c>
      <c r="E500" s="93" t="s">
        <v>172</v>
      </c>
      <c r="F500" s="93" t="s">
        <v>493</v>
      </c>
      <c r="G500" s="118" t="str">
        <f>if(D500=Projections!$AH$2,"Y","N")</f>
        <v>N</v>
      </c>
      <c r="H500" s="87"/>
    </row>
    <row r="501">
      <c r="A501" s="116">
        <v>0.7916666666666666</v>
      </c>
      <c r="B501" s="93" t="s">
        <v>78</v>
      </c>
      <c r="C501" s="93" t="s">
        <v>458</v>
      </c>
      <c r="D501" s="117">
        <v>43095.0</v>
      </c>
      <c r="E501" s="93" t="s">
        <v>204</v>
      </c>
      <c r="F501" s="93" t="s">
        <v>511</v>
      </c>
      <c r="G501" s="118" t="str">
        <f>if(D501=Projections!$AH$2,"Y","N")</f>
        <v>N</v>
      </c>
      <c r="H501" s="87"/>
    </row>
    <row r="502">
      <c r="A502" s="116">
        <v>0.9375</v>
      </c>
      <c r="B502" s="93" t="s">
        <v>459</v>
      </c>
      <c r="C502" s="93" t="s">
        <v>62</v>
      </c>
      <c r="D502" s="117">
        <v>43095.0</v>
      </c>
      <c r="E502" s="93" t="s">
        <v>512</v>
      </c>
      <c r="F502" s="93" t="s">
        <v>235</v>
      </c>
      <c r="G502" s="118" t="str">
        <f>if(D502=Projections!$AH$2,"Y","N")</f>
        <v>N</v>
      </c>
      <c r="H502" s="87"/>
    </row>
    <row r="503">
      <c r="A503" s="116">
        <v>0.8125</v>
      </c>
      <c r="B503" s="93" t="s">
        <v>65</v>
      </c>
      <c r="C503" s="93" t="s">
        <v>56</v>
      </c>
      <c r="D503" s="117">
        <v>43095.0</v>
      </c>
      <c r="E503" s="93" t="s">
        <v>88</v>
      </c>
      <c r="F503" s="93" t="s">
        <v>136</v>
      </c>
      <c r="G503" s="118" t="str">
        <f>if(D503=Projections!$AH$2,"Y","N")</f>
        <v>N</v>
      </c>
      <c r="H503" s="87"/>
    </row>
    <row r="504">
      <c r="A504" s="116">
        <v>0.8333333333333334</v>
      </c>
      <c r="B504" s="93" t="s">
        <v>461</v>
      </c>
      <c r="C504" s="93" t="s">
        <v>528</v>
      </c>
      <c r="D504" s="117">
        <v>43095.0</v>
      </c>
      <c r="E504" s="93" t="s">
        <v>450</v>
      </c>
      <c r="F504" s="93" t="s">
        <v>565</v>
      </c>
      <c r="G504" s="118" t="str">
        <f>if(D504=Projections!$AH$2,"Y","N")</f>
        <v>N</v>
      </c>
      <c r="H504" s="87"/>
    </row>
    <row r="505">
      <c r="A505" s="116">
        <v>0.875</v>
      </c>
      <c r="B505" s="93" t="s">
        <v>86</v>
      </c>
      <c r="C505" s="93" t="s">
        <v>52</v>
      </c>
      <c r="D505" s="117">
        <v>43095.0</v>
      </c>
      <c r="E505" s="93" t="s">
        <v>261</v>
      </c>
      <c r="F505" s="93" t="s">
        <v>101</v>
      </c>
      <c r="G505" s="118" t="str">
        <f>if(D505=Projections!$AH$2,"Y","N")</f>
        <v>N</v>
      </c>
      <c r="H505" s="87"/>
    </row>
    <row r="506">
      <c r="A506" s="116">
        <v>0.8541666666666666</v>
      </c>
      <c r="B506" s="93" t="s">
        <v>53</v>
      </c>
      <c r="C506" s="93" t="s">
        <v>75</v>
      </c>
      <c r="D506" s="117">
        <v>43095.0</v>
      </c>
      <c r="E506" s="93" t="s">
        <v>100</v>
      </c>
      <c r="F506" s="93" t="s">
        <v>364</v>
      </c>
      <c r="G506" s="118" t="str">
        <f>if(D506=Projections!$AH$2,"Y","N")</f>
        <v>N</v>
      </c>
      <c r="H506" s="87"/>
    </row>
    <row r="507">
      <c r="A507" s="116">
        <v>0.8125</v>
      </c>
      <c r="B507" s="93" t="s">
        <v>69</v>
      </c>
      <c r="C507" s="93" t="s">
        <v>49</v>
      </c>
      <c r="D507" s="117">
        <v>43096.0</v>
      </c>
      <c r="E507" s="93" t="s">
        <v>400</v>
      </c>
      <c r="F507" s="93" t="s">
        <v>36</v>
      </c>
      <c r="G507" s="118" t="str">
        <f>if(D507=Projections!$AH$2,"Y","N")</f>
        <v>N</v>
      </c>
      <c r="H507" s="87"/>
    </row>
    <row r="508">
      <c r="A508" s="116">
        <v>0.8333333333333334</v>
      </c>
      <c r="B508" s="93" t="s">
        <v>77</v>
      </c>
      <c r="C508" s="93" t="s">
        <v>461</v>
      </c>
      <c r="D508" s="117">
        <v>43096.0</v>
      </c>
      <c r="E508" s="93" t="s">
        <v>205</v>
      </c>
      <c r="F508" s="93" t="s">
        <v>450</v>
      </c>
      <c r="G508" s="118" t="str">
        <f>if(D508=Projections!$AH$2,"Y","N")</f>
        <v>N</v>
      </c>
      <c r="H508" s="87"/>
    </row>
    <row r="509">
      <c r="A509" s="116">
        <v>0.7916666666666666</v>
      </c>
      <c r="B509" s="93" t="s">
        <v>50</v>
      </c>
      <c r="C509" s="93" t="s">
        <v>81</v>
      </c>
      <c r="D509" s="117">
        <v>43096.0</v>
      </c>
      <c r="E509" s="93" t="s">
        <v>37</v>
      </c>
      <c r="F509" s="93" t="s">
        <v>106</v>
      </c>
      <c r="G509" s="118" t="str">
        <f>if(D509=Projections!$AH$2,"Y","N")</f>
        <v>N</v>
      </c>
      <c r="H509" s="87"/>
    </row>
    <row r="510">
      <c r="A510" s="116">
        <v>0.9375</v>
      </c>
      <c r="B510" s="93" t="s">
        <v>72</v>
      </c>
      <c r="C510" s="93" t="s">
        <v>55</v>
      </c>
      <c r="D510" s="117">
        <v>43096.0</v>
      </c>
      <c r="E510" s="93" t="s">
        <v>172</v>
      </c>
      <c r="F510" s="93" t="s">
        <v>135</v>
      </c>
      <c r="G510" s="118" t="str">
        <f>if(D510=Projections!$AH$2,"Y","N")</f>
        <v>N</v>
      </c>
      <c r="H510" s="87"/>
    </row>
    <row r="511">
      <c r="A511" s="116">
        <v>0.7916666666666666</v>
      </c>
      <c r="B511" s="93" t="s">
        <v>464</v>
      </c>
      <c r="C511" s="93" t="s">
        <v>78</v>
      </c>
      <c r="D511" s="117">
        <v>43096.0</v>
      </c>
      <c r="E511" s="93" t="s">
        <v>475</v>
      </c>
      <c r="F511" s="93" t="s">
        <v>204</v>
      </c>
      <c r="G511" s="118" t="str">
        <f>if(D511=Projections!$AH$2,"Y","N")</f>
        <v>N</v>
      </c>
      <c r="H511" s="87"/>
    </row>
    <row r="512">
      <c r="A512" s="116">
        <v>0.9375</v>
      </c>
      <c r="B512" s="93" t="s">
        <v>86</v>
      </c>
      <c r="C512" s="93" t="s">
        <v>85</v>
      </c>
      <c r="D512" s="117">
        <v>43096.0</v>
      </c>
      <c r="E512" s="93" t="s">
        <v>261</v>
      </c>
      <c r="F512" s="93" t="s">
        <v>260</v>
      </c>
      <c r="G512" s="118" t="str">
        <f>if(D512=Projections!$AH$2,"Y","N")</f>
        <v>N</v>
      </c>
      <c r="H512" s="87"/>
    </row>
    <row r="513">
      <c r="A513" s="116">
        <v>0.8333333333333334</v>
      </c>
      <c r="B513" s="93" t="s">
        <v>466</v>
      </c>
      <c r="C513" s="93" t="s">
        <v>80</v>
      </c>
      <c r="D513" s="117">
        <v>43096.0</v>
      </c>
      <c r="E513" s="93" t="s">
        <v>493</v>
      </c>
      <c r="F513" s="93" t="s">
        <v>107</v>
      </c>
      <c r="G513" s="118" t="str">
        <f>if(D513=Projections!$AH$2,"Y","N")</f>
        <v>N</v>
      </c>
      <c r="H513" s="87"/>
    </row>
    <row r="514">
      <c r="A514" s="116">
        <v>0.8333333333333334</v>
      </c>
      <c r="B514" s="93" t="s">
        <v>53</v>
      </c>
      <c r="C514" s="93" t="s">
        <v>462</v>
      </c>
      <c r="D514" s="117">
        <v>43096.0</v>
      </c>
      <c r="E514" s="93" t="s">
        <v>100</v>
      </c>
      <c r="F514" s="93" t="s">
        <v>451</v>
      </c>
      <c r="G514" s="118" t="str">
        <f>if(D514=Projections!$AH$2,"Y","N")</f>
        <v>N</v>
      </c>
      <c r="H514" s="87"/>
    </row>
    <row r="515">
      <c r="A515" s="116">
        <v>0.8333333333333334</v>
      </c>
      <c r="B515" s="93" t="s">
        <v>68</v>
      </c>
      <c r="C515" s="93" t="s">
        <v>83</v>
      </c>
      <c r="D515" s="117">
        <v>43096.0</v>
      </c>
      <c r="E515" s="93" t="s">
        <v>399</v>
      </c>
      <c r="F515" s="93" t="s">
        <v>329</v>
      </c>
      <c r="G515" s="118" t="str">
        <f>if(D515=Projections!$AH$2,"Y","N")</f>
        <v>N</v>
      </c>
      <c r="H515" s="87"/>
    </row>
    <row r="516">
      <c r="A516" s="116">
        <v>0.9166666666666666</v>
      </c>
      <c r="B516" s="93" t="s">
        <v>59</v>
      </c>
      <c r="C516" s="93" t="s">
        <v>459</v>
      </c>
      <c r="D516" s="117">
        <v>43096.0</v>
      </c>
      <c r="E516" s="93" t="s">
        <v>38</v>
      </c>
      <c r="F516" s="93" t="s">
        <v>512</v>
      </c>
      <c r="G516" s="118" t="str">
        <f>if(D516=Projections!$AH$2,"Y","N")</f>
        <v>N</v>
      </c>
      <c r="H516" s="87"/>
    </row>
    <row r="517">
      <c r="A517" s="116">
        <v>0.8333333333333334</v>
      </c>
      <c r="B517" s="93" t="s">
        <v>71</v>
      </c>
      <c r="C517" s="93" t="s">
        <v>50</v>
      </c>
      <c r="D517" s="117">
        <v>43097.0</v>
      </c>
      <c r="E517" s="93" t="s">
        <v>171</v>
      </c>
      <c r="F517" s="93" t="s">
        <v>37</v>
      </c>
      <c r="G517" s="118" t="str">
        <f>if(D517=Projections!$AH$2,"Y","N")</f>
        <v>N</v>
      </c>
      <c r="H517" s="87"/>
    </row>
    <row r="518">
      <c r="A518" s="116">
        <v>0.8333333333333334</v>
      </c>
      <c r="B518" s="93" t="s">
        <v>80</v>
      </c>
      <c r="C518" s="93" t="s">
        <v>528</v>
      </c>
      <c r="D518" s="117">
        <v>43097.0</v>
      </c>
      <c r="E518" s="93" t="s">
        <v>107</v>
      </c>
      <c r="F518" s="93" t="s">
        <v>565</v>
      </c>
      <c r="G518" s="118" t="str">
        <f>if(D518=Projections!$AH$2,"Y","N")</f>
        <v>N</v>
      </c>
      <c r="H518" s="87"/>
    </row>
    <row r="519">
      <c r="A519" s="116">
        <v>0.7916666666666666</v>
      </c>
      <c r="B519" s="93" t="s">
        <v>458</v>
      </c>
      <c r="C519" s="93" t="s">
        <v>65</v>
      </c>
      <c r="D519" s="117">
        <v>43097.0</v>
      </c>
      <c r="E519" s="93" t="s">
        <v>511</v>
      </c>
      <c r="F519" s="93" t="s">
        <v>88</v>
      </c>
      <c r="G519" s="118" t="str">
        <f>if(D519=Projections!$AH$2,"Y","N")</f>
        <v>N</v>
      </c>
      <c r="H519" s="87"/>
    </row>
    <row r="520">
      <c r="A520" s="116">
        <v>0.9375</v>
      </c>
      <c r="B520" s="93" t="s">
        <v>529</v>
      </c>
      <c r="C520" s="93" t="s">
        <v>82</v>
      </c>
      <c r="D520" s="117">
        <v>43097.0</v>
      </c>
      <c r="E520" s="93" t="s">
        <v>566</v>
      </c>
      <c r="F520" s="93" t="s">
        <v>330</v>
      </c>
      <c r="G520" s="118" t="str">
        <f>if(D520=Projections!$AH$2,"Y","N")</f>
        <v>N</v>
      </c>
      <c r="H520" s="87"/>
    </row>
    <row r="521">
      <c r="A521" s="116">
        <v>0.8541666666666666</v>
      </c>
      <c r="B521" s="93" t="s">
        <v>77</v>
      </c>
      <c r="C521" s="93" t="s">
        <v>75</v>
      </c>
      <c r="D521" s="117">
        <v>43097.0</v>
      </c>
      <c r="E521" s="93" t="s">
        <v>205</v>
      </c>
      <c r="F521" s="93" t="s">
        <v>364</v>
      </c>
      <c r="G521" s="118" t="str">
        <f>if(D521=Projections!$AH$2,"Y","N")</f>
        <v>N</v>
      </c>
      <c r="H521" s="87"/>
    </row>
    <row r="522">
      <c r="A522" s="116">
        <v>0.8333333333333334</v>
      </c>
      <c r="B522" s="93" t="s">
        <v>78</v>
      </c>
      <c r="C522" s="93" t="s">
        <v>461</v>
      </c>
      <c r="D522" s="117">
        <v>43098.0</v>
      </c>
      <c r="E522" s="93" t="s">
        <v>204</v>
      </c>
      <c r="F522" s="93" t="s">
        <v>450</v>
      </c>
      <c r="G522" s="118" t="str">
        <f>if(D522=Projections!$AH$2,"Y","N")</f>
        <v>N</v>
      </c>
      <c r="H522" s="87"/>
    </row>
    <row r="523">
      <c r="A523" s="116">
        <v>0.9375</v>
      </c>
      <c r="B523" s="93" t="s">
        <v>81</v>
      </c>
      <c r="C523" s="93" t="s">
        <v>55</v>
      </c>
      <c r="D523" s="117">
        <v>43098.0</v>
      </c>
      <c r="E523" s="93" t="s">
        <v>106</v>
      </c>
      <c r="F523" s="93" t="s">
        <v>135</v>
      </c>
      <c r="G523" s="118" t="str">
        <f>if(D523=Projections!$AH$2,"Y","N")</f>
        <v>N</v>
      </c>
      <c r="H523" s="87"/>
    </row>
    <row r="524">
      <c r="A524" s="116">
        <v>0.9375</v>
      </c>
      <c r="B524" s="93" t="s">
        <v>62</v>
      </c>
      <c r="C524" s="93" t="s">
        <v>85</v>
      </c>
      <c r="D524" s="117">
        <v>43098.0</v>
      </c>
      <c r="E524" s="93" t="s">
        <v>235</v>
      </c>
      <c r="F524" s="93" t="s">
        <v>260</v>
      </c>
      <c r="G524" s="118" t="str">
        <f>if(D524=Projections!$AH$2,"Y","N")</f>
        <v>N</v>
      </c>
      <c r="H524" s="87"/>
    </row>
    <row r="525">
      <c r="A525" s="116">
        <v>0.8333333333333334</v>
      </c>
      <c r="B525" s="93" t="s">
        <v>53</v>
      </c>
      <c r="C525" s="93" t="s">
        <v>56</v>
      </c>
      <c r="D525" s="117">
        <v>43098.0</v>
      </c>
      <c r="E525" s="93" t="s">
        <v>100</v>
      </c>
      <c r="F525" s="93" t="s">
        <v>136</v>
      </c>
      <c r="G525" s="118" t="str">
        <f>if(D525=Projections!$AH$2,"Y","N")</f>
        <v>N</v>
      </c>
      <c r="H525" s="87"/>
    </row>
    <row r="526">
      <c r="A526" s="116">
        <v>0.8333333333333334</v>
      </c>
      <c r="B526" s="93" t="s">
        <v>464</v>
      </c>
      <c r="C526" s="93" t="s">
        <v>462</v>
      </c>
      <c r="D526" s="117">
        <v>43098.0</v>
      </c>
      <c r="E526" s="93" t="s">
        <v>475</v>
      </c>
      <c r="F526" s="93" t="s">
        <v>451</v>
      </c>
      <c r="G526" s="118" t="str">
        <f>if(D526=Projections!$AH$2,"Y","N")</f>
        <v>N</v>
      </c>
      <c r="H526" s="87"/>
    </row>
    <row r="527">
      <c r="A527" s="116">
        <v>0.8333333333333334</v>
      </c>
      <c r="B527" s="93" t="s">
        <v>528</v>
      </c>
      <c r="C527" s="93" t="s">
        <v>83</v>
      </c>
      <c r="D527" s="117">
        <v>43098.0</v>
      </c>
      <c r="E527" s="93" t="s">
        <v>565</v>
      </c>
      <c r="F527" s="93" t="s">
        <v>329</v>
      </c>
      <c r="G527" s="118" t="str">
        <f>if(D527=Projections!$AH$2,"Y","N")</f>
        <v>N</v>
      </c>
      <c r="H527" s="87"/>
    </row>
    <row r="528">
      <c r="A528" s="116">
        <v>0.9166666666666666</v>
      </c>
      <c r="B528" s="93" t="s">
        <v>52</v>
      </c>
      <c r="C528" s="93" t="s">
        <v>459</v>
      </c>
      <c r="D528" s="117">
        <v>43098.0</v>
      </c>
      <c r="E528" s="93" t="s">
        <v>101</v>
      </c>
      <c r="F528" s="93" t="s">
        <v>512</v>
      </c>
      <c r="G528" s="118" t="str">
        <f>if(D528=Projections!$AH$2,"Y","N")</f>
        <v>N</v>
      </c>
      <c r="H528" s="87"/>
    </row>
    <row r="529">
      <c r="A529" s="116">
        <v>0.8125</v>
      </c>
      <c r="B529" s="93" t="s">
        <v>49</v>
      </c>
      <c r="C529" s="93" t="s">
        <v>68</v>
      </c>
      <c r="D529" s="117">
        <v>43098.0</v>
      </c>
      <c r="E529" s="93" t="s">
        <v>36</v>
      </c>
      <c r="F529" s="93" t="s">
        <v>399</v>
      </c>
      <c r="G529" s="118" t="str">
        <f>if(D529=Projections!$AH$2,"Y","N")</f>
        <v>N</v>
      </c>
      <c r="H529" s="87"/>
    </row>
    <row r="530">
      <c r="A530" s="116">
        <v>0.7916666666666666</v>
      </c>
      <c r="B530" s="93" t="s">
        <v>71</v>
      </c>
      <c r="C530" s="93" t="s">
        <v>69</v>
      </c>
      <c r="D530" s="117">
        <v>43098.0</v>
      </c>
      <c r="E530" s="93" t="s">
        <v>171</v>
      </c>
      <c r="F530" s="93" t="s">
        <v>400</v>
      </c>
      <c r="G530" s="118" t="str">
        <f>if(D530=Projections!$AH$2,"Y","N")</f>
        <v>N</v>
      </c>
      <c r="H530" s="87"/>
    </row>
    <row r="531">
      <c r="A531" s="116">
        <v>0.8125</v>
      </c>
      <c r="B531" s="93" t="s">
        <v>82</v>
      </c>
      <c r="C531" s="93" t="s">
        <v>49</v>
      </c>
      <c r="D531" s="117">
        <v>43099.0</v>
      </c>
      <c r="E531" s="93" t="s">
        <v>330</v>
      </c>
      <c r="F531" s="93" t="s">
        <v>36</v>
      </c>
      <c r="G531" s="118" t="str">
        <f>if(D531=Projections!$AH$2,"Y","N")</f>
        <v>N</v>
      </c>
      <c r="H531" s="87"/>
    </row>
    <row r="532">
      <c r="A532" s="116">
        <v>0.875</v>
      </c>
      <c r="B532" s="93" t="s">
        <v>529</v>
      </c>
      <c r="C532" s="93" t="s">
        <v>466</v>
      </c>
      <c r="D532" s="117">
        <v>43099.0</v>
      </c>
      <c r="E532" s="93" t="s">
        <v>566</v>
      </c>
      <c r="F532" s="93" t="s">
        <v>493</v>
      </c>
      <c r="G532" s="118" t="str">
        <f>if(D532=Projections!$AH$2,"Y","N")</f>
        <v>N</v>
      </c>
      <c r="H532" s="87"/>
    </row>
    <row r="533">
      <c r="A533" s="116">
        <v>0.7916666666666666</v>
      </c>
      <c r="B533" s="93" t="s">
        <v>75</v>
      </c>
      <c r="C533" s="93" t="s">
        <v>458</v>
      </c>
      <c r="D533" s="117">
        <v>43099.0</v>
      </c>
      <c r="E533" s="93" t="s">
        <v>364</v>
      </c>
      <c r="F533" s="93" t="s">
        <v>511</v>
      </c>
      <c r="G533" s="118" t="str">
        <f>if(D533=Projections!$AH$2,"Y","N")</f>
        <v>N</v>
      </c>
      <c r="H533" s="87"/>
    </row>
    <row r="534">
      <c r="A534" s="116">
        <v>0.8541666666666666</v>
      </c>
      <c r="B534" s="93" t="s">
        <v>86</v>
      </c>
      <c r="C534" s="93" t="s">
        <v>55</v>
      </c>
      <c r="D534" s="117">
        <v>43099.0</v>
      </c>
      <c r="E534" s="93" t="s">
        <v>261</v>
      </c>
      <c r="F534" s="93" t="s">
        <v>135</v>
      </c>
      <c r="G534" s="118" t="str">
        <f>if(D534=Projections!$AH$2,"Y","N")</f>
        <v>N</v>
      </c>
      <c r="H534" s="87"/>
    </row>
    <row r="535">
      <c r="A535" s="116">
        <v>0.7916666666666666</v>
      </c>
      <c r="B535" s="93" t="s">
        <v>77</v>
      </c>
      <c r="C535" s="93" t="s">
        <v>462</v>
      </c>
      <c r="D535" s="117">
        <v>43099.0</v>
      </c>
      <c r="E535" s="93" t="s">
        <v>205</v>
      </c>
      <c r="F535" s="93" t="s">
        <v>451</v>
      </c>
      <c r="G535" s="118" t="str">
        <f>if(D535=Projections!$AH$2,"Y","N")</f>
        <v>N</v>
      </c>
      <c r="H535" s="87"/>
    </row>
    <row r="536">
      <c r="A536" s="116">
        <v>0.7916666666666666</v>
      </c>
      <c r="B536" s="93" t="s">
        <v>56</v>
      </c>
      <c r="C536" s="93" t="s">
        <v>65</v>
      </c>
      <c r="D536" s="117">
        <v>43099.0</v>
      </c>
      <c r="E536" s="93" t="s">
        <v>136</v>
      </c>
      <c r="F536" s="93" t="s">
        <v>88</v>
      </c>
      <c r="G536" s="118" t="str">
        <f>if(D536=Projections!$AH$2,"Y","N")</f>
        <v>N</v>
      </c>
      <c r="H536" s="87"/>
    </row>
    <row r="537">
      <c r="A537" s="116">
        <v>0.8333333333333334</v>
      </c>
      <c r="B537" s="93" t="s">
        <v>59</v>
      </c>
      <c r="C537" s="93" t="s">
        <v>72</v>
      </c>
      <c r="D537" s="117">
        <v>43099.0</v>
      </c>
      <c r="E537" s="93" t="s">
        <v>38</v>
      </c>
      <c r="F537" s="93" t="s">
        <v>172</v>
      </c>
      <c r="G537" s="118" t="str">
        <f>if(D537=Projections!$AH$2,"Y","N")</f>
        <v>N</v>
      </c>
      <c r="H537" s="87"/>
    </row>
    <row r="538">
      <c r="A538" s="116">
        <v>0.7291666666666666</v>
      </c>
      <c r="B538" s="93" t="s">
        <v>53</v>
      </c>
      <c r="C538" s="93" t="s">
        <v>50</v>
      </c>
      <c r="D538" s="117">
        <v>43100.0</v>
      </c>
      <c r="E538" s="93" t="s">
        <v>100</v>
      </c>
      <c r="F538" s="93" t="s">
        <v>37</v>
      </c>
      <c r="G538" s="118" t="str">
        <f>if(D538=Projections!$AH$2,"Y","N")</f>
        <v>N</v>
      </c>
      <c r="H538" s="87"/>
    </row>
    <row r="539">
      <c r="A539" s="116">
        <v>0.7916666666666666</v>
      </c>
      <c r="B539" s="93" t="s">
        <v>85</v>
      </c>
      <c r="C539" s="93" t="s">
        <v>71</v>
      </c>
      <c r="D539" s="117">
        <v>43100.0</v>
      </c>
      <c r="E539" s="93" t="s">
        <v>260</v>
      </c>
      <c r="F539" s="93" t="s">
        <v>171</v>
      </c>
      <c r="G539" s="118" t="str">
        <f>if(D539=Projections!$AH$2,"Y","N")</f>
        <v>N</v>
      </c>
      <c r="H539" s="87"/>
    </row>
    <row r="540">
      <c r="A540" s="116">
        <v>0.7083333333333334</v>
      </c>
      <c r="B540" s="93" t="s">
        <v>80</v>
      </c>
      <c r="C540" s="93" t="s">
        <v>78</v>
      </c>
      <c r="D540" s="117">
        <v>43100.0</v>
      </c>
      <c r="E540" s="93" t="s">
        <v>107</v>
      </c>
      <c r="F540" s="93" t="s">
        <v>204</v>
      </c>
      <c r="G540" s="118" t="str">
        <f>if(D540=Projections!$AH$2,"Y","N")</f>
        <v>N</v>
      </c>
      <c r="H540" s="87"/>
    </row>
    <row r="541">
      <c r="A541" s="116">
        <v>0.7916666666666666</v>
      </c>
      <c r="B541" s="93" t="s">
        <v>81</v>
      </c>
      <c r="C541" s="93" t="s">
        <v>62</v>
      </c>
      <c r="D541" s="117">
        <v>43100.0</v>
      </c>
      <c r="E541" s="93" t="s">
        <v>106</v>
      </c>
      <c r="F541" s="93" t="s">
        <v>235</v>
      </c>
      <c r="G541" s="118" t="str">
        <f>if(D541=Projections!$AH$2,"Y","N")</f>
        <v>N</v>
      </c>
      <c r="H541" s="87"/>
    </row>
    <row r="542">
      <c r="A542" s="116">
        <v>0.7916666666666666</v>
      </c>
      <c r="B542" s="93" t="s">
        <v>464</v>
      </c>
      <c r="C542" s="93" t="s">
        <v>83</v>
      </c>
      <c r="D542" s="117">
        <v>43100.0</v>
      </c>
      <c r="E542" s="93" t="s">
        <v>475</v>
      </c>
      <c r="F542" s="93" t="s">
        <v>329</v>
      </c>
      <c r="G542" s="118" t="str">
        <f>if(D542=Projections!$AH$2,"Y","N")</f>
        <v>N</v>
      </c>
      <c r="H542" s="87"/>
    </row>
    <row r="543">
      <c r="A543" s="116">
        <v>0.8333333333333334</v>
      </c>
      <c r="B543" s="93" t="s">
        <v>529</v>
      </c>
      <c r="C543" s="93" t="s">
        <v>52</v>
      </c>
      <c r="D543" s="117">
        <v>43100.0</v>
      </c>
      <c r="E543" s="93" t="s">
        <v>566</v>
      </c>
      <c r="F543" s="93" t="s">
        <v>101</v>
      </c>
      <c r="G543" s="118" t="str">
        <f>if(D543=Projections!$AH$2,"Y","N")</f>
        <v>N</v>
      </c>
      <c r="H543" s="87"/>
    </row>
    <row r="544">
      <c r="A544" s="116">
        <v>0.7916666666666666</v>
      </c>
      <c r="B544" s="93" t="s">
        <v>86</v>
      </c>
      <c r="C544" s="93" t="s">
        <v>459</v>
      </c>
      <c r="D544" s="117">
        <v>43100.0</v>
      </c>
      <c r="E544" s="93" t="s">
        <v>261</v>
      </c>
      <c r="F544" s="93" t="s">
        <v>512</v>
      </c>
      <c r="G544" s="118" t="str">
        <f>if(D544=Projections!$AH$2,"Y","N")</f>
        <v>N</v>
      </c>
      <c r="H544" s="87"/>
    </row>
    <row r="545">
      <c r="A545" s="116">
        <v>0.6458333333333334</v>
      </c>
      <c r="B545" s="93" t="s">
        <v>461</v>
      </c>
      <c r="C545" s="93" t="s">
        <v>69</v>
      </c>
      <c r="D545" s="117">
        <v>43100.0</v>
      </c>
      <c r="E545" s="93" t="s">
        <v>450</v>
      </c>
      <c r="F545" s="93" t="s">
        <v>400</v>
      </c>
      <c r="G545" s="118" t="str">
        <f>if(D545=Projections!$AH$2,"Y","N")</f>
        <v>N</v>
      </c>
      <c r="H545" s="87"/>
    </row>
    <row r="546">
      <c r="A546" s="116">
        <v>0.8125</v>
      </c>
      <c r="B546" s="93" t="s">
        <v>65</v>
      </c>
      <c r="C546" s="93" t="s">
        <v>53</v>
      </c>
      <c r="D546" s="117">
        <v>43101.0</v>
      </c>
      <c r="E546" s="93" t="s">
        <v>88</v>
      </c>
      <c r="F546" s="93" t="s">
        <v>100</v>
      </c>
      <c r="G546" s="118" t="str">
        <f>if(D546=Projections!$AH$2,"Y","N")</f>
        <v>N</v>
      </c>
      <c r="H546" s="87"/>
    </row>
    <row r="547">
      <c r="A547" s="116">
        <v>0.8333333333333334</v>
      </c>
      <c r="B547" s="93" t="s">
        <v>82</v>
      </c>
      <c r="C547" s="93" t="s">
        <v>461</v>
      </c>
      <c r="D547" s="117">
        <v>43101.0</v>
      </c>
      <c r="E547" s="93" t="s">
        <v>330</v>
      </c>
      <c r="F547" s="93" t="s">
        <v>450</v>
      </c>
      <c r="G547" s="118" t="str">
        <f>if(D547=Projections!$AH$2,"Y","N")</f>
        <v>N</v>
      </c>
      <c r="H547" s="87"/>
    </row>
    <row r="548">
      <c r="A548" s="116">
        <v>0.8333333333333334</v>
      </c>
      <c r="B548" s="93" t="s">
        <v>85</v>
      </c>
      <c r="C548" s="93" t="s">
        <v>80</v>
      </c>
      <c r="D548" s="117">
        <v>43101.0</v>
      </c>
      <c r="E548" s="93" t="s">
        <v>260</v>
      </c>
      <c r="F548" s="93" t="s">
        <v>107</v>
      </c>
      <c r="G548" s="118" t="str">
        <f>if(D548=Projections!$AH$2,"Y","N")</f>
        <v>N</v>
      </c>
      <c r="H548" s="87"/>
    </row>
    <row r="549">
      <c r="A549" s="116">
        <v>0.8125</v>
      </c>
      <c r="B549" s="93" t="s">
        <v>528</v>
      </c>
      <c r="C549" s="93" t="s">
        <v>68</v>
      </c>
      <c r="D549" s="117">
        <v>43101.0</v>
      </c>
      <c r="E549" s="93" t="s">
        <v>565</v>
      </c>
      <c r="F549" s="93" t="s">
        <v>399</v>
      </c>
      <c r="G549" s="118" t="str">
        <f>if(D549=Projections!$AH$2,"Y","N")</f>
        <v>N</v>
      </c>
      <c r="H549" s="87"/>
    </row>
    <row r="550">
      <c r="A550" s="116">
        <v>0.7916666666666666</v>
      </c>
      <c r="B550" s="93" t="s">
        <v>82</v>
      </c>
      <c r="C550" s="93" t="s">
        <v>59</v>
      </c>
      <c r="D550" s="117">
        <v>43102.0</v>
      </c>
      <c r="E550" s="93" t="s">
        <v>330</v>
      </c>
      <c r="F550" s="93" t="s">
        <v>38</v>
      </c>
      <c r="G550" s="118" t="str">
        <f>if(D550=Projections!$AH$2,"Y","N")</f>
        <v>N</v>
      </c>
      <c r="H550" s="87"/>
    </row>
    <row r="551">
      <c r="A551" s="116">
        <v>0.9375</v>
      </c>
      <c r="B551" s="93" t="s">
        <v>86</v>
      </c>
      <c r="C551" s="93" t="s">
        <v>62</v>
      </c>
      <c r="D551" s="117">
        <v>43102.0</v>
      </c>
      <c r="E551" s="93" t="s">
        <v>261</v>
      </c>
      <c r="F551" s="93" t="s">
        <v>235</v>
      </c>
      <c r="G551" s="118" t="str">
        <f>if(D551=Projections!$AH$2,"Y","N")</f>
        <v>N</v>
      </c>
      <c r="H551" s="87"/>
    </row>
    <row r="552">
      <c r="A552" s="116">
        <v>0.8125</v>
      </c>
      <c r="B552" s="93" t="s">
        <v>75</v>
      </c>
      <c r="C552" s="93" t="s">
        <v>77</v>
      </c>
      <c r="D552" s="117">
        <v>43102.0</v>
      </c>
      <c r="E552" s="93" t="s">
        <v>364</v>
      </c>
      <c r="F552" s="93" t="s">
        <v>205</v>
      </c>
      <c r="G552" s="118" t="str">
        <f>if(D552=Projections!$AH$2,"Y","N")</f>
        <v>N</v>
      </c>
      <c r="H552" s="87"/>
    </row>
    <row r="553">
      <c r="A553" s="116">
        <v>0.875</v>
      </c>
      <c r="B553" s="93" t="s">
        <v>49</v>
      </c>
      <c r="C553" s="93" t="s">
        <v>52</v>
      </c>
      <c r="D553" s="117">
        <v>43102.0</v>
      </c>
      <c r="E553" s="93" t="s">
        <v>36</v>
      </c>
      <c r="F553" s="93" t="s">
        <v>101</v>
      </c>
      <c r="G553" s="118" t="str">
        <f>if(D553=Projections!$AH$2,"Y","N")</f>
        <v>N</v>
      </c>
      <c r="H553" s="87"/>
    </row>
    <row r="554">
      <c r="A554" s="116">
        <v>0.9166666666666666</v>
      </c>
      <c r="B554" s="93" t="s">
        <v>81</v>
      </c>
      <c r="C554" s="93" t="s">
        <v>459</v>
      </c>
      <c r="D554" s="117">
        <v>43102.0</v>
      </c>
      <c r="E554" s="93" t="s">
        <v>106</v>
      </c>
      <c r="F554" s="93" t="s">
        <v>512</v>
      </c>
      <c r="G554" s="118" t="str">
        <f>if(D554=Projections!$AH$2,"Y","N")</f>
        <v>N</v>
      </c>
      <c r="H554" s="87"/>
    </row>
    <row r="555">
      <c r="A555" s="116">
        <v>0.8333333333333334</v>
      </c>
      <c r="B555" s="93" t="s">
        <v>59</v>
      </c>
      <c r="C555" s="93" t="s">
        <v>50</v>
      </c>
      <c r="D555" s="117">
        <v>43103.0</v>
      </c>
      <c r="E555" s="93" t="s">
        <v>38</v>
      </c>
      <c r="F555" s="93" t="s">
        <v>37</v>
      </c>
      <c r="G555" s="118" t="str">
        <f>if(D555=Projections!$AH$2,"Y","N")</f>
        <v>N</v>
      </c>
      <c r="H555" s="87"/>
    </row>
    <row r="556">
      <c r="A556" s="116">
        <v>0.8125</v>
      </c>
      <c r="B556" s="93" t="s">
        <v>80</v>
      </c>
      <c r="C556" s="93" t="s">
        <v>53</v>
      </c>
      <c r="D556" s="117">
        <v>43103.0</v>
      </c>
      <c r="E556" s="93" t="s">
        <v>107</v>
      </c>
      <c r="F556" s="93" t="s">
        <v>100</v>
      </c>
      <c r="G556" s="118" t="str">
        <f>if(D556=Projections!$AH$2,"Y","N")</f>
        <v>N</v>
      </c>
      <c r="H556" s="87"/>
    </row>
    <row r="557">
      <c r="A557" s="116">
        <v>0.8333333333333334</v>
      </c>
      <c r="B557" s="93" t="s">
        <v>68</v>
      </c>
      <c r="C557" s="93" t="s">
        <v>461</v>
      </c>
      <c r="D557" s="117">
        <v>43103.0</v>
      </c>
      <c r="E557" s="93" t="s">
        <v>399</v>
      </c>
      <c r="F557" s="93" t="s">
        <v>450</v>
      </c>
      <c r="G557" s="118" t="str">
        <f>if(D557=Projections!$AH$2,"Y","N")</f>
        <v>N</v>
      </c>
      <c r="H557" s="87"/>
    </row>
    <row r="558">
      <c r="A558" s="116">
        <v>0.8541666666666666</v>
      </c>
      <c r="B558" s="93" t="s">
        <v>55</v>
      </c>
      <c r="C558" s="93" t="s">
        <v>464</v>
      </c>
      <c r="D558" s="117">
        <v>43103.0</v>
      </c>
      <c r="E558" s="93" t="s">
        <v>135</v>
      </c>
      <c r="F558" s="93" t="s">
        <v>475</v>
      </c>
      <c r="G558" s="118" t="str">
        <f>if(D558=Projections!$AH$2,"Y","N")</f>
        <v>N</v>
      </c>
      <c r="H558" s="87"/>
    </row>
    <row r="559">
      <c r="A559" s="116">
        <v>0.875</v>
      </c>
      <c r="B559" s="93" t="s">
        <v>52</v>
      </c>
      <c r="C559" s="93" t="s">
        <v>466</v>
      </c>
      <c r="D559" s="117">
        <v>43103.0</v>
      </c>
      <c r="E559" s="93" t="s">
        <v>101</v>
      </c>
      <c r="F559" s="93" t="s">
        <v>493</v>
      </c>
      <c r="G559" s="118" t="str">
        <f>if(D559=Projections!$AH$2,"Y","N")</f>
        <v>N</v>
      </c>
      <c r="H559" s="87"/>
    </row>
    <row r="560">
      <c r="A560" s="116">
        <v>0.9375</v>
      </c>
      <c r="B560" s="93" t="s">
        <v>83</v>
      </c>
      <c r="C560" s="93" t="s">
        <v>85</v>
      </c>
      <c r="D560" s="117">
        <v>43103.0</v>
      </c>
      <c r="E560" s="93" t="s">
        <v>329</v>
      </c>
      <c r="F560" s="93" t="s">
        <v>260</v>
      </c>
      <c r="G560" s="118" t="str">
        <f>if(D560=Projections!$AH$2,"Y","N")</f>
        <v>N</v>
      </c>
      <c r="H560" s="87"/>
    </row>
    <row r="561">
      <c r="A561" s="116">
        <v>0.8125</v>
      </c>
      <c r="B561" s="93" t="s">
        <v>458</v>
      </c>
      <c r="C561" s="93" t="s">
        <v>56</v>
      </c>
      <c r="D561" s="117">
        <v>43103.0</v>
      </c>
      <c r="E561" s="93" t="s">
        <v>511</v>
      </c>
      <c r="F561" s="93" t="s">
        <v>136</v>
      </c>
      <c r="G561" s="118" t="str">
        <f>if(D561=Projections!$AH$2,"Y","N")</f>
        <v>N</v>
      </c>
      <c r="H561" s="87"/>
    </row>
    <row r="562">
      <c r="A562" s="116">
        <v>0.8333333333333334</v>
      </c>
      <c r="B562" s="93" t="s">
        <v>78</v>
      </c>
      <c r="C562" s="93" t="s">
        <v>528</v>
      </c>
      <c r="D562" s="117">
        <v>43103.0</v>
      </c>
      <c r="E562" s="93" t="s">
        <v>204</v>
      </c>
      <c r="F562" s="93" t="s">
        <v>565</v>
      </c>
      <c r="G562" s="118" t="str">
        <f>if(D562=Projections!$AH$2,"Y","N")</f>
        <v>N</v>
      </c>
      <c r="H562" s="87"/>
    </row>
    <row r="563">
      <c r="A563" s="116">
        <v>0.7916666666666666</v>
      </c>
      <c r="B563" s="93" t="s">
        <v>71</v>
      </c>
      <c r="C563" s="93" t="s">
        <v>65</v>
      </c>
      <c r="D563" s="117">
        <v>43103.0</v>
      </c>
      <c r="E563" s="93" t="s">
        <v>171</v>
      </c>
      <c r="F563" s="93" t="s">
        <v>88</v>
      </c>
      <c r="G563" s="118" t="str">
        <f>if(D563=Projections!$AH$2,"Y","N")</f>
        <v>N</v>
      </c>
      <c r="H563" s="87"/>
    </row>
    <row r="564">
      <c r="A564" s="116">
        <v>0.7916666666666666</v>
      </c>
      <c r="B564" s="93" t="s">
        <v>75</v>
      </c>
      <c r="C564" s="93" t="s">
        <v>529</v>
      </c>
      <c r="D564" s="117">
        <v>43103.0</v>
      </c>
      <c r="E564" s="93" t="s">
        <v>364</v>
      </c>
      <c r="F564" s="93" t="s">
        <v>566</v>
      </c>
      <c r="G564" s="118" t="str">
        <f>if(D564=Projections!$AH$2,"Y","N")</f>
        <v>N</v>
      </c>
      <c r="H564" s="87"/>
    </row>
    <row r="565">
      <c r="A565" s="116">
        <v>0.875</v>
      </c>
      <c r="B565" s="93" t="s">
        <v>462</v>
      </c>
      <c r="C565" s="93" t="s">
        <v>72</v>
      </c>
      <c r="D565" s="117">
        <v>43103.0</v>
      </c>
      <c r="E565" s="93" t="s">
        <v>451</v>
      </c>
      <c r="F565" s="93" t="s">
        <v>172</v>
      </c>
      <c r="G565" s="118" t="str">
        <f>if(D565=Projections!$AH$2,"Y","N")</f>
        <v>N</v>
      </c>
      <c r="H565" s="87"/>
    </row>
    <row r="566">
      <c r="A566" s="116">
        <v>0.7916666666666666</v>
      </c>
      <c r="B566" s="93" t="s">
        <v>77</v>
      </c>
      <c r="C566" s="93" t="s">
        <v>69</v>
      </c>
      <c r="D566" s="117">
        <v>43103.0</v>
      </c>
      <c r="E566" s="93" t="s">
        <v>205</v>
      </c>
      <c r="F566" s="93" t="s">
        <v>400</v>
      </c>
      <c r="G566" s="118" t="str">
        <f>if(D566=Projections!$AH$2,"Y","N")</f>
        <v>N</v>
      </c>
      <c r="H566" s="87"/>
    </row>
    <row r="567">
      <c r="A567" s="116">
        <v>0.8333333333333334</v>
      </c>
      <c r="B567" s="93" t="s">
        <v>55</v>
      </c>
      <c r="C567" s="93" t="s">
        <v>71</v>
      </c>
      <c r="D567" s="117">
        <v>43104.0</v>
      </c>
      <c r="E567" s="93" t="s">
        <v>135</v>
      </c>
      <c r="F567" s="93" t="s">
        <v>171</v>
      </c>
      <c r="G567" s="118" t="str">
        <f>if(D567=Projections!$AH$2,"Y","N")</f>
        <v>N</v>
      </c>
      <c r="H567" s="87"/>
    </row>
    <row r="568">
      <c r="A568" s="116">
        <v>0.9375</v>
      </c>
      <c r="B568" s="93" t="s">
        <v>83</v>
      </c>
      <c r="C568" s="93" t="s">
        <v>62</v>
      </c>
      <c r="D568" s="117">
        <v>43104.0</v>
      </c>
      <c r="E568" s="93" t="s">
        <v>329</v>
      </c>
      <c r="F568" s="93" t="s">
        <v>235</v>
      </c>
      <c r="G568" s="118" t="str">
        <f>if(D568=Projections!$AH$2,"Y","N")</f>
        <v>N</v>
      </c>
      <c r="H568" s="87"/>
    </row>
    <row r="569">
      <c r="A569" s="116">
        <v>0.8125</v>
      </c>
      <c r="B569" s="93" t="s">
        <v>80</v>
      </c>
      <c r="C569" s="93" t="s">
        <v>50</v>
      </c>
      <c r="D569" s="117">
        <v>43105.0</v>
      </c>
      <c r="E569" s="93" t="s">
        <v>107</v>
      </c>
      <c r="F569" s="93" t="s">
        <v>37</v>
      </c>
      <c r="G569" s="118" t="str">
        <f>if(D569=Projections!$AH$2,"Y","N")</f>
        <v>N</v>
      </c>
      <c r="H569" s="87"/>
    </row>
    <row r="570">
      <c r="A570" s="116">
        <v>0.8541666666666666</v>
      </c>
      <c r="B570" s="93" t="s">
        <v>461</v>
      </c>
      <c r="C570" s="93" t="s">
        <v>464</v>
      </c>
      <c r="D570" s="117">
        <v>43105.0</v>
      </c>
      <c r="E570" s="93" t="s">
        <v>450</v>
      </c>
      <c r="F570" s="93" t="s">
        <v>475</v>
      </c>
      <c r="G570" s="118" t="str">
        <f>if(D570=Projections!$AH$2,"Y","N")</f>
        <v>N</v>
      </c>
      <c r="H570" s="87"/>
    </row>
    <row r="571">
      <c r="A571" s="116">
        <v>0.875</v>
      </c>
      <c r="B571" s="93" t="s">
        <v>72</v>
      </c>
      <c r="C571" s="93" t="s">
        <v>466</v>
      </c>
      <c r="D571" s="117">
        <v>43105.0</v>
      </c>
      <c r="E571" s="93" t="s">
        <v>172</v>
      </c>
      <c r="F571" s="93" t="s">
        <v>493</v>
      </c>
      <c r="G571" s="118" t="str">
        <f>if(D571=Projections!$AH$2,"Y","N")</f>
        <v>N</v>
      </c>
      <c r="H571" s="87"/>
    </row>
    <row r="572">
      <c r="A572" s="116">
        <v>0.9375</v>
      </c>
      <c r="B572" s="93" t="s">
        <v>81</v>
      </c>
      <c r="C572" s="93" t="s">
        <v>85</v>
      </c>
      <c r="D572" s="117">
        <v>43105.0</v>
      </c>
      <c r="E572" s="93" t="s">
        <v>106</v>
      </c>
      <c r="F572" s="93" t="s">
        <v>260</v>
      </c>
      <c r="G572" s="118" t="str">
        <f>if(D572=Projections!$AH$2,"Y","N")</f>
        <v>N</v>
      </c>
      <c r="H572" s="87"/>
    </row>
    <row r="573">
      <c r="A573" s="116">
        <v>0.8958333333333334</v>
      </c>
      <c r="B573" s="93" t="s">
        <v>69</v>
      </c>
      <c r="C573" s="93" t="s">
        <v>86</v>
      </c>
      <c r="D573" s="117">
        <v>43105.0</v>
      </c>
      <c r="E573" s="93" t="s">
        <v>400</v>
      </c>
      <c r="F573" s="93" t="s">
        <v>261</v>
      </c>
      <c r="G573" s="118" t="str">
        <f>if(D573=Projections!$AH$2,"Y","N")</f>
        <v>N</v>
      </c>
      <c r="H573" s="87"/>
    </row>
    <row r="574">
      <c r="A574" s="116">
        <v>0.7916666666666666</v>
      </c>
      <c r="B574" s="93" t="s">
        <v>77</v>
      </c>
      <c r="C574" s="93" t="s">
        <v>56</v>
      </c>
      <c r="D574" s="117">
        <v>43105.0</v>
      </c>
      <c r="E574" s="93" t="s">
        <v>205</v>
      </c>
      <c r="F574" s="93" t="s">
        <v>136</v>
      </c>
      <c r="G574" s="118" t="str">
        <f>if(D574=Projections!$AH$2,"Y","N")</f>
        <v>N</v>
      </c>
      <c r="H574" s="87"/>
    </row>
    <row r="575">
      <c r="A575" s="116">
        <v>0.8333333333333334</v>
      </c>
      <c r="B575" s="93" t="s">
        <v>68</v>
      </c>
      <c r="C575" s="93" t="s">
        <v>528</v>
      </c>
      <c r="D575" s="117">
        <v>43105.0</v>
      </c>
      <c r="E575" s="93" t="s">
        <v>399</v>
      </c>
      <c r="F575" s="93" t="s">
        <v>565</v>
      </c>
      <c r="G575" s="118" t="str">
        <f>if(D575=Projections!$AH$2,"Y","N")</f>
        <v>N</v>
      </c>
      <c r="H575" s="87"/>
    </row>
    <row r="576">
      <c r="A576" s="116">
        <v>0.7916666666666666</v>
      </c>
      <c r="B576" s="93" t="s">
        <v>458</v>
      </c>
      <c r="C576" s="93" t="s">
        <v>529</v>
      </c>
      <c r="D576" s="117">
        <v>43105.0</v>
      </c>
      <c r="E576" s="93" t="s">
        <v>511</v>
      </c>
      <c r="F576" s="93" t="s">
        <v>566</v>
      </c>
      <c r="G576" s="118" t="str">
        <f>if(D576=Projections!$AH$2,"Y","N")</f>
        <v>N</v>
      </c>
      <c r="H576" s="87"/>
    </row>
    <row r="577">
      <c r="A577" s="116">
        <v>0.9166666666666666</v>
      </c>
      <c r="B577" s="93" t="s">
        <v>49</v>
      </c>
      <c r="C577" s="93" t="s">
        <v>82</v>
      </c>
      <c r="D577" s="117">
        <v>43105.0</v>
      </c>
      <c r="E577" s="93" t="s">
        <v>36</v>
      </c>
      <c r="F577" s="93" t="s">
        <v>330</v>
      </c>
      <c r="G577" s="118" t="str">
        <f>if(D577=Projections!$AH$2,"Y","N")</f>
        <v>N</v>
      </c>
      <c r="H577" s="87"/>
    </row>
    <row r="578">
      <c r="A578" s="116">
        <v>0.8541666666666666</v>
      </c>
      <c r="B578" s="93" t="s">
        <v>52</v>
      </c>
      <c r="C578" s="93" t="s">
        <v>75</v>
      </c>
      <c r="D578" s="117">
        <v>43105.0</v>
      </c>
      <c r="E578" s="93" t="s">
        <v>101</v>
      </c>
      <c r="F578" s="93" t="s">
        <v>364</v>
      </c>
      <c r="G578" s="118" t="str">
        <f>if(D578=Projections!$AH$2,"Y","N")</f>
        <v>N</v>
      </c>
      <c r="H578" s="87"/>
    </row>
    <row r="579">
      <c r="A579" s="116">
        <v>0.75</v>
      </c>
      <c r="B579" s="93" t="s">
        <v>50</v>
      </c>
      <c r="C579" s="93" t="s">
        <v>53</v>
      </c>
      <c r="D579" s="117">
        <v>43106.0</v>
      </c>
      <c r="E579" s="93" t="s">
        <v>37</v>
      </c>
      <c r="F579" s="93" t="s">
        <v>100</v>
      </c>
      <c r="G579" s="118" t="str">
        <f>if(D579=Projections!$AH$2,"Y","N")</f>
        <v>N</v>
      </c>
      <c r="H579" s="87"/>
    </row>
    <row r="580">
      <c r="A580" s="116">
        <v>0.7916666666666666</v>
      </c>
      <c r="B580" s="93" t="s">
        <v>71</v>
      </c>
      <c r="C580" s="93" t="s">
        <v>458</v>
      </c>
      <c r="D580" s="117">
        <v>43106.0</v>
      </c>
      <c r="E580" s="93" t="s">
        <v>171</v>
      </c>
      <c r="F580" s="93" t="s">
        <v>511</v>
      </c>
      <c r="G580" s="118" t="str">
        <f>if(D580=Projections!$AH$2,"Y","N")</f>
        <v>N</v>
      </c>
      <c r="H580" s="87"/>
    </row>
    <row r="581">
      <c r="A581" s="116">
        <v>0.7916666666666666</v>
      </c>
      <c r="B581" s="93" t="s">
        <v>461</v>
      </c>
      <c r="C581" s="93" t="s">
        <v>78</v>
      </c>
      <c r="D581" s="117">
        <v>43106.0</v>
      </c>
      <c r="E581" s="93" t="s">
        <v>450</v>
      </c>
      <c r="F581" s="93" t="s">
        <v>204</v>
      </c>
      <c r="G581" s="118" t="str">
        <f>if(D581=Projections!$AH$2,"Y","N")</f>
        <v>N</v>
      </c>
      <c r="H581" s="87"/>
    </row>
    <row r="582">
      <c r="A582" s="116">
        <v>0.6458333333333334</v>
      </c>
      <c r="B582" s="93" t="s">
        <v>55</v>
      </c>
      <c r="C582" s="93" t="s">
        <v>62</v>
      </c>
      <c r="D582" s="117">
        <v>43106.0</v>
      </c>
      <c r="E582" s="93" t="s">
        <v>135</v>
      </c>
      <c r="F582" s="93" t="s">
        <v>235</v>
      </c>
      <c r="G582" s="118" t="str">
        <f>if(D582=Projections!$AH$2,"Y","N")</f>
        <v>N</v>
      </c>
      <c r="H582" s="87"/>
    </row>
    <row r="583">
      <c r="A583" s="116">
        <v>0.875</v>
      </c>
      <c r="B583" s="93" t="s">
        <v>462</v>
      </c>
      <c r="C583" s="93" t="s">
        <v>80</v>
      </c>
      <c r="D583" s="117">
        <v>43106.0</v>
      </c>
      <c r="E583" s="93" t="s">
        <v>451</v>
      </c>
      <c r="F583" s="93" t="s">
        <v>107</v>
      </c>
      <c r="G583" s="118" t="str">
        <f>if(D583=Projections!$AH$2,"Y","N")</f>
        <v>N</v>
      </c>
      <c r="H583" s="87"/>
    </row>
    <row r="584">
      <c r="A584" s="116">
        <v>0.7916666666666666</v>
      </c>
      <c r="B584" s="93" t="s">
        <v>59</v>
      </c>
      <c r="C584" s="93" t="s">
        <v>65</v>
      </c>
      <c r="D584" s="117">
        <v>43106.0</v>
      </c>
      <c r="E584" s="93" t="s">
        <v>38</v>
      </c>
      <c r="F584" s="93" t="s">
        <v>88</v>
      </c>
      <c r="G584" s="118" t="str">
        <f>if(D584=Projections!$AH$2,"Y","N")</f>
        <v>N</v>
      </c>
      <c r="H584" s="87"/>
    </row>
    <row r="585">
      <c r="A585" s="116">
        <v>0.9166666666666666</v>
      </c>
      <c r="B585" s="93" t="s">
        <v>466</v>
      </c>
      <c r="C585" s="93" t="s">
        <v>459</v>
      </c>
      <c r="D585" s="117">
        <v>43106.0</v>
      </c>
      <c r="E585" s="93" t="s">
        <v>493</v>
      </c>
      <c r="F585" s="93" t="s">
        <v>512</v>
      </c>
      <c r="G585" s="118" t="str">
        <f>if(D585=Projections!$AH$2,"Y","N")</f>
        <v>N</v>
      </c>
      <c r="H585" s="87"/>
    </row>
    <row r="586">
      <c r="A586" s="116">
        <v>0.8333333333333334</v>
      </c>
      <c r="B586" s="93" t="s">
        <v>528</v>
      </c>
      <c r="C586" s="93" t="s">
        <v>69</v>
      </c>
      <c r="D586" s="117">
        <v>43106.0</v>
      </c>
      <c r="E586" s="93" t="s">
        <v>565</v>
      </c>
      <c r="F586" s="93" t="s">
        <v>400</v>
      </c>
      <c r="G586" s="118" t="str">
        <f>if(D586=Projections!$AH$2,"Y","N")</f>
        <v>N</v>
      </c>
      <c r="H586" s="87"/>
    </row>
    <row r="587">
      <c r="A587" s="116">
        <v>0.7916666666666666</v>
      </c>
      <c r="B587" s="93" t="s">
        <v>77</v>
      </c>
      <c r="C587" s="93" t="s">
        <v>464</v>
      </c>
      <c r="D587" s="117">
        <v>43107.0</v>
      </c>
      <c r="E587" s="93" t="s">
        <v>205</v>
      </c>
      <c r="F587" s="93" t="s">
        <v>475</v>
      </c>
      <c r="G587" s="118" t="str">
        <f>if(D587=Projections!$AH$2,"Y","N")</f>
        <v>N</v>
      </c>
      <c r="H587" s="87"/>
    </row>
    <row r="588">
      <c r="A588" s="116">
        <v>0.8958333333333334</v>
      </c>
      <c r="B588" s="93" t="s">
        <v>49</v>
      </c>
      <c r="C588" s="93" t="s">
        <v>85</v>
      </c>
      <c r="D588" s="117">
        <v>43107.0</v>
      </c>
      <c r="E588" s="93" t="s">
        <v>36</v>
      </c>
      <c r="F588" s="93" t="s">
        <v>260</v>
      </c>
      <c r="G588" s="118" t="str">
        <f>if(D588=Projections!$AH$2,"Y","N")</f>
        <v>N</v>
      </c>
      <c r="H588" s="87"/>
    </row>
    <row r="589">
      <c r="A589" s="116">
        <v>0.6458333333333334</v>
      </c>
      <c r="B589" s="93" t="s">
        <v>72</v>
      </c>
      <c r="C589" s="93" t="s">
        <v>56</v>
      </c>
      <c r="D589" s="117">
        <v>43107.0</v>
      </c>
      <c r="E589" s="93" t="s">
        <v>172</v>
      </c>
      <c r="F589" s="93" t="s">
        <v>136</v>
      </c>
      <c r="G589" s="118" t="str">
        <f>if(D589=Projections!$AH$2,"Y","N")</f>
        <v>N</v>
      </c>
      <c r="H589" s="87"/>
    </row>
    <row r="590">
      <c r="A590" s="116">
        <v>0.8333333333333334</v>
      </c>
      <c r="B590" s="93" t="s">
        <v>83</v>
      </c>
      <c r="C590" s="93" t="s">
        <v>52</v>
      </c>
      <c r="D590" s="117">
        <v>43107.0</v>
      </c>
      <c r="E590" s="93" t="s">
        <v>329</v>
      </c>
      <c r="F590" s="93" t="s">
        <v>101</v>
      </c>
      <c r="G590" s="118" t="str">
        <f>if(D590=Projections!$AH$2,"Y","N")</f>
        <v>N</v>
      </c>
      <c r="H590" s="87"/>
    </row>
    <row r="591">
      <c r="A591" s="116">
        <v>0.875</v>
      </c>
      <c r="B591" s="93" t="s">
        <v>75</v>
      </c>
      <c r="C591" s="93" t="s">
        <v>82</v>
      </c>
      <c r="D591" s="117">
        <v>43107.0</v>
      </c>
      <c r="E591" s="93" t="s">
        <v>364</v>
      </c>
      <c r="F591" s="93" t="s">
        <v>330</v>
      </c>
      <c r="G591" s="118" t="str">
        <f>if(D591=Projections!$AH$2,"Y","N")</f>
        <v>N</v>
      </c>
      <c r="H591" s="87"/>
    </row>
    <row r="592">
      <c r="A592" s="116">
        <v>0.8125</v>
      </c>
      <c r="B592" s="93" t="s">
        <v>68</v>
      </c>
      <c r="C592" s="93" t="s">
        <v>53</v>
      </c>
      <c r="D592" s="117">
        <v>43108.0</v>
      </c>
      <c r="E592" s="93" t="s">
        <v>399</v>
      </c>
      <c r="F592" s="93" t="s">
        <v>100</v>
      </c>
      <c r="G592" s="118" t="str">
        <f>if(D592=Projections!$AH$2,"Y","N")</f>
        <v>N</v>
      </c>
      <c r="H592" s="87"/>
    </row>
    <row r="593">
      <c r="A593" s="116">
        <v>0.8333333333333334</v>
      </c>
      <c r="B593" s="93" t="s">
        <v>71</v>
      </c>
      <c r="C593" s="93" t="s">
        <v>461</v>
      </c>
      <c r="D593" s="117">
        <v>43108.0</v>
      </c>
      <c r="E593" s="93" t="s">
        <v>171</v>
      </c>
      <c r="F593" s="93" t="s">
        <v>450</v>
      </c>
      <c r="G593" s="118" t="str">
        <f>if(D593=Projections!$AH$2,"Y","N")</f>
        <v>N</v>
      </c>
      <c r="H593" s="87"/>
    </row>
    <row r="594">
      <c r="A594" s="116">
        <v>0.9375</v>
      </c>
      <c r="B594" s="93" t="s">
        <v>466</v>
      </c>
      <c r="C594" s="93" t="s">
        <v>55</v>
      </c>
      <c r="D594" s="117">
        <v>43108.0</v>
      </c>
      <c r="E594" s="93" t="s">
        <v>493</v>
      </c>
      <c r="F594" s="93" t="s">
        <v>135</v>
      </c>
      <c r="G594" s="118" t="str">
        <f>if(D594=Projections!$AH$2,"Y","N")</f>
        <v>N</v>
      </c>
      <c r="H594" s="87"/>
    </row>
    <row r="595">
      <c r="A595" s="116">
        <v>0.7916666666666666</v>
      </c>
      <c r="B595" s="93" t="s">
        <v>528</v>
      </c>
      <c r="C595" s="93" t="s">
        <v>78</v>
      </c>
      <c r="D595" s="117">
        <v>43108.0</v>
      </c>
      <c r="E595" s="93" t="s">
        <v>565</v>
      </c>
      <c r="F595" s="93" t="s">
        <v>204</v>
      </c>
      <c r="G595" s="118" t="str">
        <f>if(D595=Projections!$AH$2,"Y","N")</f>
        <v>N</v>
      </c>
      <c r="H595" s="87"/>
    </row>
    <row r="596">
      <c r="A596" s="116">
        <v>0.9375</v>
      </c>
      <c r="B596" s="93" t="s">
        <v>49</v>
      </c>
      <c r="C596" s="93" t="s">
        <v>62</v>
      </c>
      <c r="D596" s="117">
        <v>43108.0</v>
      </c>
      <c r="E596" s="93" t="s">
        <v>36</v>
      </c>
      <c r="F596" s="93" t="s">
        <v>235</v>
      </c>
      <c r="G596" s="118" t="str">
        <f>if(D596=Projections!$AH$2,"Y","N")</f>
        <v>N</v>
      </c>
      <c r="H596" s="87"/>
    </row>
    <row r="597">
      <c r="A597" s="116">
        <v>0.8333333333333334</v>
      </c>
      <c r="B597" s="93" t="s">
        <v>59</v>
      </c>
      <c r="C597" s="93" t="s">
        <v>80</v>
      </c>
      <c r="D597" s="117">
        <v>43108.0</v>
      </c>
      <c r="E597" s="93" t="s">
        <v>38</v>
      </c>
      <c r="F597" s="93" t="s">
        <v>107</v>
      </c>
      <c r="G597" s="118" t="str">
        <f>if(D597=Projections!$AH$2,"Y","N")</f>
        <v>N</v>
      </c>
      <c r="H597" s="87"/>
    </row>
    <row r="598">
      <c r="A598" s="116">
        <v>0.8333333333333334</v>
      </c>
      <c r="B598" s="93" t="s">
        <v>458</v>
      </c>
      <c r="C598" s="93" t="s">
        <v>462</v>
      </c>
      <c r="D598" s="117">
        <v>43108.0</v>
      </c>
      <c r="E598" s="93" t="s">
        <v>511</v>
      </c>
      <c r="F598" s="93" t="s">
        <v>451</v>
      </c>
      <c r="G598" s="118" t="str">
        <f>if(D598=Projections!$AH$2,"Y","N")</f>
        <v>N</v>
      </c>
      <c r="H598" s="87"/>
    </row>
    <row r="599">
      <c r="A599" s="116">
        <v>0.9166666666666666</v>
      </c>
      <c r="B599" s="93" t="s">
        <v>75</v>
      </c>
      <c r="C599" s="93" t="s">
        <v>459</v>
      </c>
      <c r="D599" s="117">
        <v>43108.0</v>
      </c>
      <c r="E599" s="93" t="s">
        <v>364</v>
      </c>
      <c r="F599" s="93" t="s">
        <v>512</v>
      </c>
      <c r="G599" s="118" t="str">
        <f>if(D599=Projections!$AH$2,"Y","N")</f>
        <v>N</v>
      </c>
      <c r="H599" s="87"/>
    </row>
    <row r="600">
      <c r="A600" s="116">
        <v>0.8541666666666666</v>
      </c>
      <c r="B600" s="93" t="s">
        <v>65</v>
      </c>
      <c r="C600" s="93" t="s">
        <v>464</v>
      </c>
      <c r="D600" s="117">
        <v>43109.0</v>
      </c>
      <c r="E600" s="93" t="s">
        <v>88</v>
      </c>
      <c r="F600" s="93" t="s">
        <v>475</v>
      </c>
      <c r="G600" s="118" t="str">
        <f>if(D600=Projections!$AH$2,"Y","N")</f>
        <v>N</v>
      </c>
      <c r="H600" s="87"/>
    </row>
    <row r="601">
      <c r="A601" s="116">
        <v>0.9375</v>
      </c>
      <c r="B601" s="93" t="s">
        <v>459</v>
      </c>
      <c r="C601" s="93" t="s">
        <v>85</v>
      </c>
      <c r="D601" s="117">
        <v>43109.0</v>
      </c>
      <c r="E601" s="93" t="s">
        <v>512</v>
      </c>
      <c r="F601" s="93" t="s">
        <v>260</v>
      </c>
      <c r="G601" s="118" t="str">
        <f>if(D601=Projections!$AH$2,"Y","N")</f>
        <v>N</v>
      </c>
      <c r="H601" s="87"/>
    </row>
    <row r="602">
      <c r="A602" s="116">
        <v>0.8333333333333334</v>
      </c>
      <c r="B602" s="93" t="s">
        <v>82</v>
      </c>
      <c r="C602" s="93" t="s">
        <v>83</v>
      </c>
      <c r="D602" s="117">
        <v>43109.0</v>
      </c>
      <c r="E602" s="93" t="s">
        <v>330</v>
      </c>
      <c r="F602" s="93" t="s">
        <v>329</v>
      </c>
      <c r="G602" s="118" t="str">
        <f>if(D602=Projections!$AH$2,"Y","N")</f>
        <v>N</v>
      </c>
      <c r="H602" s="87"/>
    </row>
    <row r="603">
      <c r="A603" s="116">
        <v>0.8125</v>
      </c>
      <c r="B603" s="93" t="s">
        <v>56</v>
      </c>
      <c r="C603" s="93" t="s">
        <v>68</v>
      </c>
      <c r="D603" s="117">
        <v>43109.0</v>
      </c>
      <c r="E603" s="93" t="s">
        <v>136</v>
      </c>
      <c r="F603" s="93" t="s">
        <v>399</v>
      </c>
      <c r="G603" s="118" t="str">
        <f>if(D603=Projections!$AH$2,"Y","N")</f>
        <v>N</v>
      </c>
      <c r="H603" s="87"/>
    </row>
    <row r="604">
      <c r="A604" s="116">
        <v>0.8125</v>
      </c>
      <c r="B604" s="93" t="s">
        <v>458</v>
      </c>
      <c r="C604" s="93" t="s">
        <v>53</v>
      </c>
      <c r="D604" s="117">
        <v>43110.0</v>
      </c>
      <c r="E604" s="93" t="s">
        <v>511</v>
      </c>
      <c r="F604" s="93" t="s">
        <v>100</v>
      </c>
      <c r="G604" s="118" t="str">
        <f>if(D604=Projections!$AH$2,"Y","N")</f>
        <v>N</v>
      </c>
      <c r="H604" s="87"/>
    </row>
    <row r="605">
      <c r="A605" s="116">
        <v>0.7916666666666666</v>
      </c>
      <c r="B605" s="93" t="s">
        <v>464</v>
      </c>
      <c r="C605" s="93" t="s">
        <v>81</v>
      </c>
      <c r="D605" s="117">
        <v>43110.0</v>
      </c>
      <c r="E605" s="93" t="s">
        <v>475</v>
      </c>
      <c r="F605" s="93" t="s">
        <v>106</v>
      </c>
      <c r="G605" s="118" t="str">
        <f>if(D605=Projections!$AH$2,"Y","N")</f>
        <v>N</v>
      </c>
      <c r="H605" s="87"/>
    </row>
    <row r="606">
      <c r="A606" s="116">
        <v>0.875</v>
      </c>
      <c r="B606" s="93" t="s">
        <v>49</v>
      </c>
      <c r="C606" s="93" t="s">
        <v>466</v>
      </c>
      <c r="D606" s="117">
        <v>43110.0</v>
      </c>
      <c r="E606" s="93" t="s">
        <v>36</v>
      </c>
      <c r="F606" s="93" t="s">
        <v>493</v>
      </c>
      <c r="G606" s="118" t="str">
        <f>if(D606=Projections!$AH$2,"Y","N")</f>
        <v>N</v>
      </c>
      <c r="H606" s="87"/>
    </row>
    <row r="607">
      <c r="A607" s="116">
        <v>0.9375</v>
      </c>
      <c r="B607" s="93" t="s">
        <v>62</v>
      </c>
      <c r="C607" s="93" t="s">
        <v>55</v>
      </c>
      <c r="D607" s="117">
        <v>43110.0</v>
      </c>
      <c r="E607" s="93" t="s">
        <v>235</v>
      </c>
      <c r="F607" s="93" t="s">
        <v>135</v>
      </c>
      <c r="G607" s="118" t="str">
        <f>if(D607=Projections!$AH$2,"Y","N")</f>
        <v>N</v>
      </c>
      <c r="H607" s="87"/>
    </row>
    <row r="608">
      <c r="A608" s="116">
        <v>0.8333333333333334</v>
      </c>
      <c r="B608" s="93" t="s">
        <v>82</v>
      </c>
      <c r="C608" s="93" t="s">
        <v>71</v>
      </c>
      <c r="D608" s="117">
        <v>43110.0</v>
      </c>
      <c r="E608" s="93" t="s">
        <v>330</v>
      </c>
      <c r="F608" s="93" t="s">
        <v>171</v>
      </c>
      <c r="G608" s="118" t="str">
        <f>if(D608=Projections!$AH$2,"Y","N")</f>
        <v>N</v>
      </c>
      <c r="H608" s="87"/>
    </row>
    <row r="609">
      <c r="A609" s="116">
        <v>0.7916666666666666</v>
      </c>
      <c r="B609" s="93" t="s">
        <v>56</v>
      </c>
      <c r="C609" s="93" t="s">
        <v>78</v>
      </c>
      <c r="D609" s="117">
        <v>43110.0</v>
      </c>
      <c r="E609" s="93" t="s">
        <v>136</v>
      </c>
      <c r="F609" s="93" t="s">
        <v>204</v>
      </c>
      <c r="G609" s="118" t="str">
        <f>if(D609=Projections!$AH$2,"Y","N")</f>
        <v>N</v>
      </c>
      <c r="H609" s="87"/>
    </row>
    <row r="610">
      <c r="A610" s="116">
        <v>0.8333333333333334</v>
      </c>
      <c r="B610" s="93" t="s">
        <v>462</v>
      </c>
      <c r="C610" s="93" t="s">
        <v>86</v>
      </c>
      <c r="D610" s="117">
        <v>43110.0</v>
      </c>
      <c r="E610" s="93" t="s">
        <v>451</v>
      </c>
      <c r="F610" s="93" t="s">
        <v>261</v>
      </c>
      <c r="G610" s="118" t="str">
        <f>if(D610=Projections!$AH$2,"Y","N")</f>
        <v>N</v>
      </c>
      <c r="H610" s="87"/>
    </row>
    <row r="611">
      <c r="A611" s="116">
        <v>0.8333333333333334</v>
      </c>
      <c r="B611" s="93" t="s">
        <v>65</v>
      </c>
      <c r="C611" s="93" t="s">
        <v>528</v>
      </c>
      <c r="D611" s="117">
        <v>43110.0</v>
      </c>
      <c r="E611" s="93" t="s">
        <v>88</v>
      </c>
      <c r="F611" s="93" t="s">
        <v>565</v>
      </c>
      <c r="G611" s="118" t="str">
        <f>if(D611=Projections!$AH$2,"Y","N")</f>
        <v>N</v>
      </c>
      <c r="H611" s="87"/>
    </row>
    <row r="612">
      <c r="A612" s="116">
        <v>0.8333333333333334</v>
      </c>
      <c r="B612" s="93" t="s">
        <v>83</v>
      </c>
      <c r="C612" s="93" t="s">
        <v>80</v>
      </c>
      <c r="D612" s="117">
        <v>43110.0</v>
      </c>
      <c r="E612" s="93" t="s">
        <v>329</v>
      </c>
      <c r="F612" s="93" t="s">
        <v>107</v>
      </c>
      <c r="G612" s="118" t="str">
        <f>if(D612=Projections!$AH$2,"Y","N")</f>
        <v>N</v>
      </c>
      <c r="H612" s="87"/>
    </row>
    <row r="613">
      <c r="A613" s="116">
        <v>0.8125</v>
      </c>
      <c r="B613" s="93" t="s">
        <v>461</v>
      </c>
      <c r="C613" s="93" t="s">
        <v>77</v>
      </c>
      <c r="D613" s="117">
        <v>43110.0</v>
      </c>
      <c r="E613" s="93" t="s">
        <v>450</v>
      </c>
      <c r="F613" s="93" t="s">
        <v>205</v>
      </c>
      <c r="G613" s="118" t="str">
        <f>if(D613=Projections!$AH$2,"Y","N")</f>
        <v>N</v>
      </c>
      <c r="H613" s="87"/>
    </row>
    <row r="614">
      <c r="A614" s="116">
        <v>0.7916666666666666</v>
      </c>
      <c r="B614" s="93" t="s">
        <v>72</v>
      </c>
      <c r="C614" s="93" t="s">
        <v>69</v>
      </c>
      <c r="D614" s="117">
        <v>43110.0</v>
      </c>
      <c r="E614" s="93" t="s">
        <v>172</v>
      </c>
      <c r="F614" s="93" t="s">
        <v>400</v>
      </c>
      <c r="G614" s="118" t="str">
        <f>if(D614=Projections!$AH$2,"Y","N")</f>
        <v>N</v>
      </c>
      <c r="H614" s="87"/>
    </row>
    <row r="615">
      <c r="A615" s="116">
        <v>0.9375</v>
      </c>
      <c r="B615" s="93" t="s">
        <v>75</v>
      </c>
      <c r="C615" s="93" t="s">
        <v>85</v>
      </c>
      <c r="D615" s="117">
        <v>43111.0</v>
      </c>
      <c r="E615" s="93" t="s">
        <v>364</v>
      </c>
      <c r="F615" s="93" t="s">
        <v>260</v>
      </c>
      <c r="G615" s="118" t="str">
        <f>if(D615=Projections!$AH$2,"Y","N")</f>
        <v>N</v>
      </c>
      <c r="H615" s="87"/>
    </row>
    <row r="616">
      <c r="A616" s="116">
        <v>0.625</v>
      </c>
      <c r="B616" s="93" t="s">
        <v>50</v>
      </c>
      <c r="C616" s="93" t="s">
        <v>529</v>
      </c>
      <c r="D616" s="117">
        <v>43111.0</v>
      </c>
      <c r="E616" s="93" t="s">
        <v>37</v>
      </c>
      <c r="F616" s="93" t="s">
        <v>566</v>
      </c>
      <c r="G616" s="118" t="str">
        <f>if(D616=Projections!$AH$2,"Y","N")</f>
        <v>N</v>
      </c>
      <c r="H616" s="87"/>
    </row>
    <row r="617">
      <c r="A617" s="116">
        <v>0.9166666666666666</v>
      </c>
      <c r="B617" s="93" t="s">
        <v>62</v>
      </c>
      <c r="C617" s="93" t="s">
        <v>459</v>
      </c>
      <c r="D617" s="117">
        <v>43111.0</v>
      </c>
      <c r="E617" s="93" t="s">
        <v>235</v>
      </c>
      <c r="F617" s="93" t="s">
        <v>512</v>
      </c>
      <c r="G617" s="118" t="str">
        <f>if(D617=Projections!$AH$2,"Y","N")</f>
        <v>N</v>
      </c>
      <c r="H617" s="87"/>
    </row>
    <row r="618">
      <c r="A618" s="116">
        <v>0.8333333333333334</v>
      </c>
      <c r="B618" s="93" t="s">
        <v>59</v>
      </c>
      <c r="C618" s="93" t="s">
        <v>68</v>
      </c>
      <c r="D618" s="117">
        <v>43111.0</v>
      </c>
      <c r="E618" s="93" t="s">
        <v>38</v>
      </c>
      <c r="F618" s="93" t="s">
        <v>399</v>
      </c>
      <c r="G618" s="118" t="str">
        <f>if(D618=Projections!$AH$2,"Y","N")</f>
        <v>N</v>
      </c>
      <c r="H618" s="87"/>
    </row>
    <row r="619">
      <c r="A619" s="116">
        <v>0.8125</v>
      </c>
      <c r="B619" s="93" t="s">
        <v>53</v>
      </c>
      <c r="C619" s="93" t="s">
        <v>49</v>
      </c>
      <c r="D619" s="117">
        <v>43112.0</v>
      </c>
      <c r="E619" s="93" t="s">
        <v>100</v>
      </c>
      <c r="F619" s="93" t="s">
        <v>36</v>
      </c>
      <c r="G619" s="118" t="str">
        <f>if(D619=Projections!$AH$2,"Y","N")</f>
        <v>N</v>
      </c>
      <c r="H619" s="87"/>
    </row>
    <row r="620">
      <c r="A620" s="116">
        <v>0.7916666666666666</v>
      </c>
      <c r="B620" s="93" t="s">
        <v>72</v>
      </c>
      <c r="C620" s="93" t="s">
        <v>81</v>
      </c>
      <c r="D620" s="117">
        <v>43112.0</v>
      </c>
      <c r="E620" s="93" t="s">
        <v>172</v>
      </c>
      <c r="F620" s="93" t="s">
        <v>106</v>
      </c>
      <c r="G620" s="118" t="str">
        <f>if(D620=Projections!$AH$2,"Y","N")</f>
        <v>N</v>
      </c>
      <c r="H620" s="87"/>
    </row>
    <row r="621">
      <c r="A621" s="116">
        <v>0.875</v>
      </c>
      <c r="B621" s="93" t="s">
        <v>86</v>
      </c>
      <c r="C621" s="93" t="s">
        <v>466</v>
      </c>
      <c r="D621" s="117">
        <v>43112.0</v>
      </c>
      <c r="E621" s="93" t="s">
        <v>261</v>
      </c>
      <c r="F621" s="93" t="s">
        <v>493</v>
      </c>
      <c r="G621" s="118" t="str">
        <f>if(D621=Projections!$AH$2,"Y","N")</f>
        <v>N</v>
      </c>
      <c r="H621" s="87"/>
    </row>
    <row r="622">
      <c r="A622" s="116">
        <v>0.7916666666666666</v>
      </c>
      <c r="B622" s="93" t="s">
        <v>59</v>
      </c>
      <c r="C622" s="93" t="s">
        <v>78</v>
      </c>
      <c r="D622" s="117">
        <v>43112.0</v>
      </c>
      <c r="E622" s="93" t="s">
        <v>38</v>
      </c>
      <c r="F622" s="93" t="s">
        <v>204</v>
      </c>
      <c r="G622" s="118" t="str">
        <f>if(D622=Projections!$AH$2,"Y","N")</f>
        <v>N</v>
      </c>
      <c r="H622" s="87"/>
    </row>
    <row r="623">
      <c r="A623" s="116">
        <v>0.8333333333333334</v>
      </c>
      <c r="B623" s="93" t="s">
        <v>55</v>
      </c>
      <c r="C623" s="93" t="s">
        <v>528</v>
      </c>
      <c r="D623" s="117">
        <v>43112.0</v>
      </c>
      <c r="E623" s="93" t="s">
        <v>135</v>
      </c>
      <c r="F623" s="93" t="s">
        <v>565</v>
      </c>
      <c r="G623" s="118" t="str">
        <f>if(D623=Projections!$AH$2,"Y","N")</f>
        <v>N</v>
      </c>
      <c r="H623" s="87"/>
    </row>
    <row r="624">
      <c r="A624" s="116">
        <v>0.8333333333333334</v>
      </c>
      <c r="B624" s="93" t="s">
        <v>77</v>
      </c>
      <c r="C624" s="93" t="s">
        <v>80</v>
      </c>
      <c r="D624" s="117">
        <v>43112.0</v>
      </c>
      <c r="E624" s="93" t="s">
        <v>205</v>
      </c>
      <c r="F624" s="93" t="s">
        <v>107</v>
      </c>
      <c r="G624" s="118" t="str">
        <f>if(D624=Projections!$AH$2,"Y","N")</f>
        <v>N</v>
      </c>
      <c r="H624" s="87"/>
    </row>
    <row r="625">
      <c r="A625" s="116">
        <v>0.8333333333333334</v>
      </c>
      <c r="B625" s="93" t="s">
        <v>82</v>
      </c>
      <c r="C625" s="93" t="s">
        <v>462</v>
      </c>
      <c r="D625" s="117">
        <v>43112.0</v>
      </c>
      <c r="E625" s="93" t="s">
        <v>330</v>
      </c>
      <c r="F625" s="93" t="s">
        <v>451</v>
      </c>
      <c r="G625" s="118" t="str">
        <f>if(D625=Projections!$AH$2,"Y","N")</f>
        <v>N</v>
      </c>
      <c r="H625" s="87"/>
    </row>
    <row r="626">
      <c r="A626" s="116">
        <v>0.9375</v>
      </c>
      <c r="B626" s="93" t="s">
        <v>71</v>
      </c>
      <c r="C626" s="93" t="s">
        <v>52</v>
      </c>
      <c r="D626" s="117">
        <v>43112.0</v>
      </c>
      <c r="E626" s="93" t="s">
        <v>171</v>
      </c>
      <c r="F626" s="93" t="s">
        <v>101</v>
      </c>
      <c r="G626" s="118" t="str">
        <f>if(D626=Projections!$AH$2,"Y","N")</f>
        <v>N</v>
      </c>
      <c r="H626" s="87"/>
    </row>
    <row r="627">
      <c r="A627" s="116">
        <v>0.7916666666666666</v>
      </c>
      <c r="B627" s="93" t="s">
        <v>65</v>
      </c>
      <c r="C627" s="93" t="s">
        <v>69</v>
      </c>
      <c r="D627" s="117">
        <v>43112.0</v>
      </c>
      <c r="E627" s="93" t="s">
        <v>88</v>
      </c>
      <c r="F627" s="93" t="s">
        <v>400</v>
      </c>
      <c r="G627" s="118" t="str">
        <f>if(D627=Projections!$AH$2,"Y","N")</f>
        <v>N</v>
      </c>
      <c r="H627" s="87"/>
    </row>
    <row r="628">
      <c r="A628" s="116">
        <v>0.8333333333333334</v>
      </c>
      <c r="B628" s="93" t="s">
        <v>458</v>
      </c>
      <c r="C628" s="93" t="s">
        <v>461</v>
      </c>
      <c r="D628" s="117">
        <v>43113.0</v>
      </c>
      <c r="E628" s="93" t="s">
        <v>511</v>
      </c>
      <c r="F628" s="93" t="s">
        <v>450</v>
      </c>
      <c r="G628" s="118" t="str">
        <f>if(D628=Projections!$AH$2,"Y","N")</f>
        <v>N</v>
      </c>
      <c r="H628" s="87"/>
    </row>
    <row r="629">
      <c r="A629" s="116">
        <v>0.7083333333333334</v>
      </c>
      <c r="B629" s="93" t="s">
        <v>83</v>
      </c>
      <c r="C629" s="93" t="s">
        <v>81</v>
      </c>
      <c r="D629" s="117">
        <v>43113.0</v>
      </c>
      <c r="E629" s="93" t="s">
        <v>329</v>
      </c>
      <c r="F629" s="93" t="s">
        <v>106</v>
      </c>
      <c r="G629" s="118" t="str">
        <f>if(D629=Projections!$AH$2,"Y","N")</f>
        <v>N</v>
      </c>
      <c r="H629" s="87"/>
    </row>
    <row r="630">
      <c r="A630" s="116">
        <v>0.5833333333333334</v>
      </c>
      <c r="B630" s="93" t="s">
        <v>85</v>
      </c>
      <c r="C630" s="93" t="s">
        <v>464</v>
      </c>
      <c r="D630" s="117">
        <v>43113.0</v>
      </c>
      <c r="E630" s="93" t="s">
        <v>260</v>
      </c>
      <c r="F630" s="93" t="s">
        <v>475</v>
      </c>
      <c r="G630" s="118" t="str">
        <f>if(D630=Projections!$AH$2,"Y","N")</f>
        <v>N</v>
      </c>
      <c r="H630" s="87"/>
    </row>
    <row r="631">
      <c r="A631" s="116">
        <v>0.6458333333333334</v>
      </c>
      <c r="B631" s="93" t="s">
        <v>459</v>
      </c>
      <c r="C631" s="93" t="s">
        <v>62</v>
      </c>
      <c r="D631" s="117">
        <v>43113.0</v>
      </c>
      <c r="E631" s="93" t="s">
        <v>512</v>
      </c>
      <c r="F631" s="93" t="s">
        <v>235</v>
      </c>
      <c r="G631" s="118" t="str">
        <f>if(D631=Projections!$AH$2,"Y","N")</f>
        <v>N</v>
      </c>
      <c r="H631" s="87"/>
    </row>
    <row r="632">
      <c r="A632" s="116">
        <v>0.8541666666666666</v>
      </c>
      <c r="B632" s="93" t="s">
        <v>466</v>
      </c>
      <c r="C632" s="93" t="s">
        <v>75</v>
      </c>
      <c r="D632" s="117">
        <v>43113.0</v>
      </c>
      <c r="E632" s="93" t="s">
        <v>493</v>
      </c>
      <c r="F632" s="93" t="s">
        <v>364</v>
      </c>
      <c r="G632" s="118" t="str">
        <f>if(D632=Projections!$AH$2,"Y","N")</f>
        <v>N</v>
      </c>
      <c r="H632" s="87"/>
    </row>
    <row r="633">
      <c r="A633" s="116">
        <v>0.8125</v>
      </c>
      <c r="B633" s="93" t="s">
        <v>55</v>
      </c>
      <c r="C633" s="93" t="s">
        <v>68</v>
      </c>
      <c r="D633" s="117">
        <v>43113.0</v>
      </c>
      <c r="E633" s="93" t="s">
        <v>135</v>
      </c>
      <c r="F633" s="93" t="s">
        <v>399</v>
      </c>
      <c r="G633" s="118" t="str">
        <f>if(D633=Projections!$AH$2,"Y","N")</f>
        <v>N</v>
      </c>
      <c r="H633" s="87"/>
    </row>
    <row r="634">
      <c r="A634" s="116">
        <v>0.7916666666666666</v>
      </c>
      <c r="B634" s="93" t="s">
        <v>53</v>
      </c>
      <c r="C634" s="93" t="s">
        <v>69</v>
      </c>
      <c r="D634" s="117">
        <v>43113.0</v>
      </c>
      <c r="E634" s="93" t="s">
        <v>100</v>
      </c>
      <c r="F634" s="93" t="s">
        <v>400</v>
      </c>
      <c r="G634" s="118" t="str">
        <f>if(D634=Projections!$AH$2,"Y","N")</f>
        <v>N</v>
      </c>
      <c r="H634" s="87"/>
    </row>
    <row r="635">
      <c r="A635" s="116">
        <v>0.5416666666666666</v>
      </c>
      <c r="B635" s="93" t="s">
        <v>528</v>
      </c>
      <c r="C635" s="93" t="s">
        <v>56</v>
      </c>
      <c r="D635" s="117">
        <v>43114.0</v>
      </c>
      <c r="E635" s="93" t="s">
        <v>565</v>
      </c>
      <c r="F635" s="93" t="s">
        <v>136</v>
      </c>
      <c r="G635" s="118" t="str">
        <f>if(D635=Projections!$AH$2,"Y","N")</f>
        <v>N</v>
      </c>
      <c r="H635" s="87"/>
    </row>
    <row r="636">
      <c r="A636" s="116">
        <v>0.875</v>
      </c>
      <c r="B636" s="93" t="s">
        <v>82</v>
      </c>
      <c r="C636" s="93" t="s">
        <v>80</v>
      </c>
      <c r="D636" s="117">
        <v>43114.0</v>
      </c>
      <c r="E636" s="93" t="s">
        <v>330</v>
      </c>
      <c r="F636" s="93" t="s">
        <v>107</v>
      </c>
      <c r="G636" s="118" t="str">
        <f>if(D636=Projections!$AH$2,"Y","N")</f>
        <v>N</v>
      </c>
      <c r="H636" s="87"/>
    </row>
    <row r="637">
      <c r="A637" s="116">
        <v>0.6458333333333334</v>
      </c>
      <c r="B637" s="93" t="s">
        <v>462</v>
      </c>
      <c r="C637" s="93" t="s">
        <v>77</v>
      </c>
      <c r="D637" s="117">
        <v>43114.0</v>
      </c>
      <c r="E637" s="93" t="s">
        <v>451</v>
      </c>
      <c r="F637" s="93" t="s">
        <v>205</v>
      </c>
      <c r="G637" s="118" t="str">
        <f>if(D637=Projections!$AH$2,"Y","N")</f>
        <v>N</v>
      </c>
      <c r="H637" s="87"/>
    </row>
    <row r="638">
      <c r="A638" s="116">
        <v>0.8333333333333334</v>
      </c>
      <c r="B638" s="93" t="s">
        <v>78</v>
      </c>
      <c r="C638" s="93" t="s">
        <v>52</v>
      </c>
      <c r="D638" s="117">
        <v>43114.0</v>
      </c>
      <c r="E638" s="93" t="s">
        <v>204</v>
      </c>
      <c r="F638" s="93" t="s">
        <v>101</v>
      </c>
      <c r="G638" s="118" t="str">
        <f>if(D638=Projections!$AH$2,"Y","N")</f>
        <v>N</v>
      </c>
      <c r="H638" s="87"/>
    </row>
    <row r="639">
      <c r="A639" s="116">
        <v>0.625</v>
      </c>
      <c r="B639" s="93" t="s">
        <v>75</v>
      </c>
      <c r="C639" s="93" t="s">
        <v>49</v>
      </c>
      <c r="D639" s="117">
        <v>43115.0</v>
      </c>
      <c r="E639" s="93" t="s">
        <v>364</v>
      </c>
      <c r="F639" s="93" t="s">
        <v>36</v>
      </c>
      <c r="G639" s="118" t="str">
        <f>if(D639=Projections!$AH$2,"Y","N")</f>
        <v>N</v>
      </c>
      <c r="H639" s="87"/>
    </row>
    <row r="640">
      <c r="A640" s="116">
        <v>0.625</v>
      </c>
      <c r="B640" s="93" t="s">
        <v>77</v>
      </c>
      <c r="C640" s="93" t="s">
        <v>53</v>
      </c>
      <c r="D640" s="117">
        <v>43115.0</v>
      </c>
      <c r="E640" s="93" t="s">
        <v>205</v>
      </c>
      <c r="F640" s="93" t="s">
        <v>100</v>
      </c>
      <c r="G640" s="118" t="str">
        <f>if(D640=Projections!$AH$2,"Y","N")</f>
        <v>N</v>
      </c>
      <c r="H640" s="87"/>
    </row>
    <row r="641">
      <c r="A641" s="116">
        <v>0.6458333333333334</v>
      </c>
      <c r="B641" s="93" t="s">
        <v>56</v>
      </c>
      <c r="C641" s="93" t="s">
        <v>461</v>
      </c>
      <c r="D641" s="117">
        <v>43115.0</v>
      </c>
      <c r="E641" s="93" t="s">
        <v>136</v>
      </c>
      <c r="F641" s="93" t="s">
        <v>450</v>
      </c>
      <c r="G641" s="118" t="str">
        <f>if(D641=Projections!$AH$2,"Y","N")</f>
        <v>N</v>
      </c>
      <c r="H641" s="87"/>
    </row>
    <row r="642">
      <c r="A642" s="116">
        <v>0.8333333333333334</v>
      </c>
      <c r="B642" s="93" t="s">
        <v>55</v>
      </c>
      <c r="C642" s="93" t="s">
        <v>59</v>
      </c>
      <c r="D642" s="117">
        <v>43115.0</v>
      </c>
      <c r="E642" s="93" t="s">
        <v>135</v>
      </c>
      <c r="F642" s="93" t="s">
        <v>38</v>
      </c>
      <c r="G642" s="118" t="str">
        <f>if(D642=Projections!$AH$2,"Y","N")</f>
        <v>N</v>
      </c>
      <c r="H642" s="87"/>
    </row>
    <row r="643">
      <c r="A643" s="116">
        <v>0.5208333333333334</v>
      </c>
      <c r="B643" s="93" t="s">
        <v>81</v>
      </c>
      <c r="C643" s="93" t="s">
        <v>458</v>
      </c>
      <c r="D643" s="117">
        <v>43115.0</v>
      </c>
      <c r="E643" s="93" t="s">
        <v>106</v>
      </c>
      <c r="F643" s="93" t="s">
        <v>511</v>
      </c>
      <c r="G643" s="118" t="str">
        <f>if(D643=Projections!$AH$2,"Y","N")</f>
        <v>N</v>
      </c>
      <c r="H643" s="87"/>
    </row>
    <row r="644">
      <c r="A644" s="116">
        <v>0.9375</v>
      </c>
      <c r="B644" s="93" t="s">
        <v>71</v>
      </c>
      <c r="C644" s="93" t="s">
        <v>62</v>
      </c>
      <c r="D644" s="117">
        <v>43115.0</v>
      </c>
      <c r="E644" s="93" t="s">
        <v>171</v>
      </c>
      <c r="F644" s="93" t="s">
        <v>235</v>
      </c>
      <c r="G644" s="118" t="str">
        <f>if(D644=Projections!$AH$2,"Y","N")</f>
        <v>N</v>
      </c>
      <c r="H644" s="87"/>
    </row>
    <row r="645">
      <c r="A645" s="116">
        <v>0.7291666666666666</v>
      </c>
      <c r="B645" s="93" t="s">
        <v>85</v>
      </c>
      <c r="C645" s="93" t="s">
        <v>86</v>
      </c>
      <c r="D645" s="117">
        <v>43115.0</v>
      </c>
      <c r="E645" s="93" t="s">
        <v>260</v>
      </c>
      <c r="F645" s="93" t="s">
        <v>261</v>
      </c>
      <c r="G645" s="118" t="str">
        <f>if(D645=Projections!$AH$2,"Y","N")</f>
        <v>N</v>
      </c>
      <c r="H645" s="87"/>
    </row>
    <row r="646">
      <c r="A646" s="116">
        <v>0.625</v>
      </c>
      <c r="B646" s="93" t="s">
        <v>459</v>
      </c>
      <c r="C646" s="93" t="s">
        <v>83</v>
      </c>
      <c r="D646" s="117">
        <v>43115.0</v>
      </c>
      <c r="E646" s="93" t="s">
        <v>512</v>
      </c>
      <c r="F646" s="93" t="s">
        <v>329</v>
      </c>
      <c r="G646" s="118" t="str">
        <f>if(D646=Projections!$AH$2,"Y","N")</f>
        <v>N</v>
      </c>
      <c r="H646" s="87"/>
    </row>
    <row r="647">
      <c r="A647" s="116">
        <v>0.5416666666666666</v>
      </c>
      <c r="B647" s="93" t="s">
        <v>68</v>
      </c>
      <c r="C647" s="93" t="s">
        <v>529</v>
      </c>
      <c r="D647" s="117">
        <v>43115.0</v>
      </c>
      <c r="E647" s="93" t="s">
        <v>399</v>
      </c>
      <c r="F647" s="93" t="s">
        <v>566</v>
      </c>
      <c r="G647" s="118" t="str">
        <f>if(D647=Projections!$AH$2,"Y","N")</f>
        <v>N</v>
      </c>
      <c r="H647" s="87"/>
    </row>
    <row r="648">
      <c r="A648" s="116">
        <v>0.875</v>
      </c>
      <c r="B648" s="93" t="s">
        <v>78</v>
      </c>
      <c r="C648" s="93" t="s">
        <v>72</v>
      </c>
      <c r="D648" s="117">
        <v>43115.0</v>
      </c>
      <c r="E648" s="93" t="s">
        <v>204</v>
      </c>
      <c r="F648" s="93" t="s">
        <v>172</v>
      </c>
      <c r="G648" s="118" t="str">
        <f>if(D648=Projections!$AH$2,"Y","N")</f>
        <v>N</v>
      </c>
      <c r="H648" s="87"/>
    </row>
    <row r="649">
      <c r="A649" s="116">
        <v>0.5833333333333334</v>
      </c>
      <c r="B649" s="93" t="s">
        <v>528</v>
      </c>
      <c r="C649" s="93" t="s">
        <v>69</v>
      </c>
      <c r="D649" s="117">
        <v>43115.0</v>
      </c>
      <c r="E649" s="93" t="s">
        <v>565</v>
      </c>
      <c r="F649" s="93" t="s">
        <v>400</v>
      </c>
      <c r="G649" s="118" t="str">
        <f>if(D649=Projections!$AH$2,"Y","N")</f>
        <v>N</v>
      </c>
      <c r="H649" s="87"/>
    </row>
    <row r="650">
      <c r="A650" s="116">
        <v>0.8125</v>
      </c>
      <c r="B650" s="93" t="s">
        <v>462</v>
      </c>
      <c r="C650" s="93" t="s">
        <v>50</v>
      </c>
      <c r="D650" s="117">
        <v>43116.0</v>
      </c>
      <c r="E650" s="93" t="s">
        <v>451</v>
      </c>
      <c r="F650" s="93" t="s">
        <v>37</v>
      </c>
      <c r="G650" s="118" t="str">
        <f>if(D650=Projections!$AH$2,"Y","N")</f>
        <v>N</v>
      </c>
      <c r="H650" s="87"/>
    </row>
    <row r="651">
      <c r="A651" s="116">
        <v>0.875</v>
      </c>
      <c r="B651" s="93" t="s">
        <v>464</v>
      </c>
      <c r="C651" s="93" t="s">
        <v>466</v>
      </c>
      <c r="D651" s="117">
        <v>43116.0</v>
      </c>
      <c r="E651" s="93" t="s">
        <v>475</v>
      </c>
      <c r="F651" s="93" t="s">
        <v>493</v>
      </c>
      <c r="G651" s="118" t="str">
        <f>if(D651=Projections!$AH$2,"Y","N")</f>
        <v>N</v>
      </c>
      <c r="H651" s="87"/>
    </row>
    <row r="652">
      <c r="A652" s="116">
        <v>0.7916666666666666</v>
      </c>
      <c r="B652" s="93" t="s">
        <v>80</v>
      </c>
      <c r="C652" s="93" t="s">
        <v>65</v>
      </c>
      <c r="D652" s="117">
        <v>43116.0</v>
      </c>
      <c r="E652" s="93" t="s">
        <v>107</v>
      </c>
      <c r="F652" s="93" t="s">
        <v>88</v>
      </c>
      <c r="G652" s="118" t="str">
        <f>if(D652=Projections!$AH$2,"Y","N")</f>
        <v>N</v>
      </c>
      <c r="H652" s="87"/>
    </row>
    <row r="653">
      <c r="A653" s="116">
        <v>0.9166666666666666</v>
      </c>
      <c r="B653" s="93" t="s">
        <v>52</v>
      </c>
      <c r="C653" s="93" t="s">
        <v>82</v>
      </c>
      <c r="D653" s="117">
        <v>43116.0</v>
      </c>
      <c r="E653" s="93" t="s">
        <v>101</v>
      </c>
      <c r="F653" s="93" t="s">
        <v>330</v>
      </c>
      <c r="G653" s="118" t="str">
        <f>if(D653=Projections!$AH$2,"Y","N")</f>
        <v>N</v>
      </c>
      <c r="H653" s="87"/>
    </row>
    <row r="654">
      <c r="A654" s="116">
        <v>0.8125</v>
      </c>
      <c r="B654" s="93" t="s">
        <v>462</v>
      </c>
      <c r="C654" s="93" t="s">
        <v>49</v>
      </c>
      <c r="D654" s="117">
        <v>43117.0</v>
      </c>
      <c r="E654" s="93" t="s">
        <v>451</v>
      </c>
      <c r="F654" s="93" t="s">
        <v>36</v>
      </c>
      <c r="G654" s="118" t="str">
        <f>if(D654=Projections!$AH$2,"Y","N")</f>
        <v>N</v>
      </c>
      <c r="H654" s="87"/>
    </row>
    <row r="655">
      <c r="A655" s="116">
        <v>0.8125</v>
      </c>
      <c r="B655" s="93" t="s">
        <v>75</v>
      </c>
      <c r="C655" s="93" t="s">
        <v>53</v>
      </c>
      <c r="D655" s="117">
        <v>43117.0</v>
      </c>
      <c r="E655" s="93" t="s">
        <v>364</v>
      </c>
      <c r="F655" s="93" t="s">
        <v>100</v>
      </c>
      <c r="G655" s="118" t="str">
        <f>if(D655=Projections!$AH$2,"Y","N")</f>
        <v>N</v>
      </c>
      <c r="H655" s="87"/>
    </row>
    <row r="656">
      <c r="A656" s="116">
        <v>0.8333333333333334</v>
      </c>
      <c r="B656" s="93" t="s">
        <v>55</v>
      </c>
      <c r="C656" s="93" t="s">
        <v>461</v>
      </c>
      <c r="D656" s="117">
        <v>43117.0</v>
      </c>
      <c r="E656" s="93" t="s">
        <v>135</v>
      </c>
      <c r="F656" s="93" t="s">
        <v>450</v>
      </c>
      <c r="G656" s="118" t="str">
        <f>if(D656=Projections!$AH$2,"Y","N")</f>
        <v>N</v>
      </c>
      <c r="H656" s="87"/>
    </row>
    <row r="657">
      <c r="A657" s="116">
        <v>0.7916666666666666</v>
      </c>
      <c r="B657" s="93" t="s">
        <v>69</v>
      </c>
      <c r="C657" s="93" t="s">
        <v>81</v>
      </c>
      <c r="D657" s="117">
        <v>43117.0</v>
      </c>
      <c r="E657" s="93" t="s">
        <v>400</v>
      </c>
      <c r="F657" s="93" t="s">
        <v>106</v>
      </c>
      <c r="G657" s="118" t="str">
        <f>if(D657=Projections!$AH$2,"Y","N")</f>
        <v>N</v>
      </c>
      <c r="H657" s="87"/>
    </row>
    <row r="658">
      <c r="A658" s="116">
        <v>0.9375</v>
      </c>
      <c r="B658" s="93" t="s">
        <v>466</v>
      </c>
      <c r="C658" s="93" t="s">
        <v>62</v>
      </c>
      <c r="D658" s="117">
        <v>43117.0</v>
      </c>
      <c r="E658" s="93" t="s">
        <v>493</v>
      </c>
      <c r="F658" s="93" t="s">
        <v>235</v>
      </c>
      <c r="G658" s="118" t="str">
        <f>if(D658=Projections!$AH$2,"Y","N")</f>
        <v>N</v>
      </c>
      <c r="H658" s="87"/>
    </row>
    <row r="659">
      <c r="A659" s="116">
        <v>0.8333333333333334</v>
      </c>
      <c r="B659" s="93" t="s">
        <v>77</v>
      </c>
      <c r="C659" s="93" t="s">
        <v>86</v>
      </c>
      <c r="D659" s="117">
        <v>43117.0</v>
      </c>
      <c r="E659" s="93" t="s">
        <v>205</v>
      </c>
      <c r="F659" s="93" t="s">
        <v>261</v>
      </c>
      <c r="G659" s="118" t="str">
        <f>if(D659=Projections!$AH$2,"Y","N")</f>
        <v>N</v>
      </c>
      <c r="H659" s="87"/>
    </row>
    <row r="660">
      <c r="A660" s="116">
        <v>0.8333333333333334</v>
      </c>
      <c r="B660" s="93" t="s">
        <v>56</v>
      </c>
      <c r="C660" s="93" t="s">
        <v>528</v>
      </c>
      <c r="D660" s="117">
        <v>43117.0</v>
      </c>
      <c r="E660" s="93" t="s">
        <v>136</v>
      </c>
      <c r="F660" s="93" t="s">
        <v>565</v>
      </c>
      <c r="G660" s="118" t="str">
        <f>if(D660=Projections!$AH$2,"Y","N")</f>
        <v>N</v>
      </c>
      <c r="H660" s="87"/>
    </row>
    <row r="661">
      <c r="A661" s="116">
        <v>0.8333333333333334</v>
      </c>
      <c r="B661" s="93" t="s">
        <v>85</v>
      </c>
      <c r="C661" s="93" t="s">
        <v>83</v>
      </c>
      <c r="D661" s="117">
        <v>43117.0</v>
      </c>
      <c r="E661" s="93" t="s">
        <v>260</v>
      </c>
      <c r="F661" s="93" t="s">
        <v>329</v>
      </c>
      <c r="G661" s="118" t="str">
        <f>if(D661=Projections!$AH$2,"Y","N")</f>
        <v>N</v>
      </c>
      <c r="H661" s="87"/>
    </row>
    <row r="662">
      <c r="A662" s="116">
        <v>0.9166666666666666</v>
      </c>
      <c r="B662" s="93" t="s">
        <v>72</v>
      </c>
      <c r="C662" s="93" t="s">
        <v>459</v>
      </c>
      <c r="D662" s="117">
        <v>43117.0</v>
      </c>
      <c r="E662" s="93" t="s">
        <v>172</v>
      </c>
      <c r="F662" s="93" t="s">
        <v>512</v>
      </c>
      <c r="G662" s="118" t="str">
        <f>if(D662=Projections!$AH$2,"Y","N")</f>
        <v>N</v>
      </c>
      <c r="H662" s="87"/>
    </row>
    <row r="663">
      <c r="A663" s="116">
        <v>0.8125</v>
      </c>
      <c r="B663" s="93" t="s">
        <v>458</v>
      </c>
      <c r="C663" s="93" t="s">
        <v>68</v>
      </c>
      <c r="D663" s="117">
        <v>43117.0</v>
      </c>
      <c r="E663" s="93" t="s">
        <v>511</v>
      </c>
      <c r="F663" s="93" t="s">
        <v>399</v>
      </c>
      <c r="G663" s="118" t="str">
        <f>if(D663=Projections!$AH$2,"Y","N")</f>
        <v>N</v>
      </c>
      <c r="H663" s="87"/>
    </row>
    <row r="664">
      <c r="A664" s="116">
        <v>0.7916666666666666</v>
      </c>
      <c r="B664" s="93" t="s">
        <v>529</v>
      </c>
      <c r="C664" s="93" t="s">
        <v>50</v>
      </c>
      <c r="D664" s="117">
        <v>43118.0</v>
      </c>
      <c r="E664" s="93" t="s">
        <v>566</v>
      </c>
      <c r="F664" s="93" t="s">
        <v>37</v>
      </c>
      <c r="G664" s="118" t="str">
        <f>if(D664=Projections!$AH$2,"Y","N")</f>
        <v>N</v>
      </c>
      <c r="H664" s="87"/>
    </row>
    <row r="665">
      <c r="A665" s="116">
        <v>0.7916666666666666</v>
      </c>
      <c r="B665" s="93" t="s">
        <v>65</v>
      </c>
      <c r="C665" s="93" t="s">
        <v>59</v>
      </c>
      <c r="D665" s="117">
        <v>43118.0</v>
      </c>
      <c r="E665" s="93" t="s">
        <v>88</v>
      </c>
      <c r="F665" s="93" t="s">
        <v>38</v>
      </c>
      <c r="G665" s="118" t="str">
        <f>if(D665=Projections!$AH$2,"Y","N")</f>
        <v>N</v>
      </c>
      <c r="H665" s="87"/>
    </row>
    <row r="666">
      <c r="A666" s="116">
        <v>0.8958333333333334</v>
      </c>
      <c r="B666" s="93" t="s">
        <v>80</v>
      </c>
      <c r="C666" s="93" t="s">
        <v>71</v>
      </c>
      <c r="D666" s="117">
        <v>43118.0</v>
      </c>
      <c r="E666" s="93" t="s">
        <v>107</v>
      </c>
      <c r="F666" s="93" t="s">
        <v>171</v>
      </c>
      <c r="G666" s="118" t="str">
        <f>if(D666=Projections!$AH$2,"Y","N")</f>
        <v>N</v>
      </c>
      <c r="H666" s="87"/>
    </row>
    <row r="667">
      <c r="A667" s="116">
        <v>0.9166666666666666</v>
      </c>
      <c r="B667" s="93" t="s">
        <v>78</v>
      </c>
      <c r="C667" s="93" t="s">
        <v>82</v>
      </c>
      <c r="D667" s="117">
        <v>43118.0</v>
      </c>
      <c r="E667" s="93" t="s">
        <v>204</v>
      </c>
      <c r="F667" s="93" t="s">
        <v>330</v>
      </c>
      <c r="G667" s="118" t="str">
        <f>if(D667=Projections!$AH$2,"Y","N")</f>
        <v>N</v>
      </c>
      <c r="H667" s="87"/>
    </row>
    <row r="668">
      <c r="A668" s="116">
        <v>0.8125</v>
      </c>
      <c r="B668" s="93" t="s">
        <v>56</v>
      </c>
      <c r="C668" s="93" t="s">
        <v>53</v>
      </c>
      <c r="D668" s="117">
        <v>43119.0</v>
      </c>
      <c r="E668" s="93" t="s">
        <v>136</v>
      </c>
      <c r="F668" s="93" t="s">
        <v>100</v>
      </c>
      <c r="G668" s="118" t="str">
        <f>if(D668=Projections!$AH$2,"Y","N")</f>
        <v>N</v>
      </c>
      <c r="H668" s="87"/>
    </row>
    <row r="669">
      <c r="A669" s="116">
        <v>0.875</v>
      </c>
      <c r="B669" s="93" t="s">
        <v>52</v>
      </c>
      <c r="C669" s="93" t="s">
        <v>466</v>
      </c>
      <c r="D669" s="117">
        <v>43119.0</v>
      </c>
      <c r="E669" s="93" t="s">
        <v>101</v>
      </c>
      <c r="F669" s="93" t="s">
        <v>493</v>
      </c>
      <c r="G669" s="118" t="str">
        <f>if(D669=Projections!$AH$2,"Y","N")</f>
        <v>N</v>
      </c>
      <c r="H669" s="87"/>
    </row>
    <row r="670">
      <c r="A670" s="116">
        <v>0.8333333333333334</v>
      </c>
      <c r="B670" s="93" t="s">
        <v>69</v>
      </c>
      <c r="C670" s="93" t="s">
        <v>458</v>
      </c>
      <c r="D670" s="117">
        <v>43119.0</v>
      </c>
      <c r="E670" s="93" t="s">
        <v>400</v>
      </c>
      <c r="F670" s="93" t="s">
        <v>511</v>
      </c>
      <c r="G670" s="118" t="str">
        <f>if(D670=Projections!$AH$2,"Y","N")</f>
        <v>N</v>
      </c>
      <c r="H670" s="87"/>
    </row>
    <row r="671">
      <c r="A671" s="116">
        <v>0.9375</v>
      </c>
      <c r="B671" s="93" t="s">
        <v>78</v>
      </c>
      <c r="C671" s="93" t="s">
        <v>85</v>
      </c>
      <c r="D671" s="117">
        <v>43119.0</v>
      </c>
      <c r="E671" s="93" t="s">
        <v>204</v>
      </c>
      <c r="F671" s="93" t="s">
        <v>260</v>
      </c>
      <c r="G671" s="118" t="str">
        <f>if(D671=Projections!$AH$2,"Y","N")</f>
        <v>N</v>
      </c>
      <c r="H671" s="87"/>
    </row>
    <row r="672">
      <c r="A672" s="116">
        <v>0.8333333333333334</v>
      </c>
      <c r="B672" s="93" t="s">
        <v>459</v>
      </c>
      <c r="C672" s="93" t="s">
        <v>86</v>
      </c>
      <c r="D672" s="117">
        <v>43119.0</v>
      </c>
      <c r="E672" s="93" t="s">
        <v>512</v>
      </c>
      <c r="F672" s="93" t="s">
        <v>261</v>
      </c>
      <c r="G672" s="118" t="str">
        <f>if(D672=Projections!$AH$2,"Y","N")</f>
        <v>N</v>
      </c>
      <c r="H672" s="87"/>
    </row>
    <row r="673">
      <c r="A673" s="116">
        <v>0.7916666666666666</v>
      </c>
      <c r="B673" s="93" t="s">
        <v>75</v>
      </c>
      <c r="C673" s="93" t="s">
        <v>68</v>
      </c>
      <c r="D673" s="117">
        <v>43119.0</v>
      </c>
      <c r="E673" s="93" t="s">
        <v>364</v>
      </c>
      <c r="F673" s="93" t="s">
        <v>399</v>
      </c>
      <c r="G673" s="118" t="str">
        <f>if(D673=Projections!$AH$2,"Y","N")</f>
        <v>N</v>
      </c>
      <c r="H673" s="87"/>
    </row>
    <row r="674">
      <c r="A674" s="116">
        <v>0.9375</v>
      </c>
      <c r="B674" s="93" t="s">
        <v>77</v>
      </c>
      <c r="C674" s="93" t="s">
        <v>72</v>
      </c>
      <c r="D674" s="117">
        <v>43119.0</v>
      </c>
      <c r="E674" s="93" t="s">
        <v>205</v>
      </c>
      <c r="F674" s="93" t="s">
        <v>172</v>
      </c>
      <c r="G674" s="118" t="str">
        <f>if(D674=Projections!$AH$2,"Y","N")</f>
        <v>N</v>
      </c>
      <c r="H674" s="87"/>
    </row>
    <row r="675">
      <c r="A675" s="116">
        <v>0.7083333333333334</v>
      </c>
      <c r="B675" s="93" t="s">
        <v>461</v>
      </c>
      <c r="C675" s="93" t="s">
        <v>49</v>
      </c>
      <c r="D675" s="117">
        <v>43120.0</v>
      </c>
      <c r="E675" s="93" t="s">
        <v>450</v>
      </c>
      <c r="F675" s="93" t="s">
        <v>36</v>
      </c>
      <c r="G675" s="118" t="str">
        <f>if(D675=Projections!$AH$2,"Y","N")</f>
        <v>N</v>
      </c>
      <c r="H675" s="87"/>
    </row>
    <row r="676">
      <c r="A676" s="116">
        <v>0.7916666666666666</v>
      </c>
      <c r="B676" s="93" t="s">
        <v>56</v>
      </c>
      <c r="C676" s="93" t="s">
        <v>81</v>
      </c>
      <c r="D676" s="117">
        <v>43120.0</v>
      </c>
      <c r="E676" s="93" t="s">
        <v>136</v>
      </c>
      <c r="F676" s="93" t="s">
        <v>106</v>
      </c>
      <c r="G676" s="118" t="str">
        <f>if(D676=Projections!$AH$2,"Y","N")</f>
        <v>N</v>
      </c>
      <c r="H676" s="87"/>
    </row>
    <row r="677">
      <c r="A677" s="116">
        <v>0.6458333333333334</v>
      </c>
      <c r="B677" s="93" t="s">
        <v>83</v>
      </c>
      <c r="C677" s="93" t="s">
        <v>59</v>
      </c>
      <c r="D677" s="117">
        <v>43120.0</v>
      </c>
      <c r="E677" s="93" t="s">
        <v>329</v>
      </c>
      <c r="F677" s="93" t="s">
        <v>38</v>
      </c>
      <c r="G677" s="118" t="str">
        <f>if(D677=Projections!$AH$2,"Y","N")</f>
        <v>N</v>
      </c>
      <c r="H677" s="87"/>
    </row>
    <row r="678">
      <c r="A678" s="116">
        <v>0.8541666666666666</v>
      </c>
      <c r="B678" s="93" t="s">
        <v>55</v>
      </c>
      <c r="C678" s="93" t="s">
        <v>71</v>
      </c>
      <c r="D678" s="117">
        <v>43120.0</v>
      </c>
      <c r="E678" s="93" t="s">
        <v>135</v>
      </c>
      <c r="F678" s="93" t="s">
        <v>171</v>
      </c>
      <c r="G678" s="118" t="str">
        <f>if(D678=Projections!$AH$2,"Y","N")</f>
        <v>N</v>
      </c>
      <c r="H678" s="87"/>
    </row>
    <row r="679">
      <c r="A679" s="116">
        <v>0.875</v>
      </c>
      <c r="B679" s="93" t="s">
        <v>68</v>
      </c>
      <c r="C679" s="93" t="s">
        <v>80</v>
      </c>
      <c r="D679" s="117">
        <v>43120.0</v>
      </c>
      <c r="E679" s="93" t="s">
        <v>399</v>
      </c>
      <c r="F679" s="93" t="s">
        <v>107</v>
      </c>
      <c r="G679" s="118" t="str">
        <f>if(D679=Projections!$AH$2,"Y","N")</f>
        <v>N</v>
      </c>
      <c r="H679" s="87"/>
    </row>
    <row r="680">
      <c r="A680" s="116">
        <v>0.7916666666666666</v>
      </c>
      <c r="B680" s="93" t="s">
        <v>86</v>
      </c>
      <c r="C680" s="93" t="s">
        <v>462</v>
      </c>
      <c r="D680" s="117">
        <v>43120.0</v>
      </c>
      <c r="E680" s="93" t="s">
        <v>261</v>
      </c>
      <c r="F680" s="93" t="s">
        <v>451</v>
      </c>
      <c r="G680" s="118" t="str">
        <f>if(D680=Projections!$AH$2,"Y","N")</f>
        <v>N</v>
      </c>
      <c r="H680" s="87"/>
    </row>
    <row r="681">
      <c r="A681" s="116">
        <v>0.8125</v>
      </c>
      <c r="B681" s="93" t="s">
        <v>528</v>
      </c>
      <c r="C681" s="93" t="s">
        <v>529</v>
      </c>
      <c r="D681" s="117">
        <v>43120.0</v>
      </c>
      <c r="E681" s="93" t="s">
        <v>565</v>
      </c>
      <c r="F681" s="93" t="s">
        <v>566</v>
      </c>
      <c r="G681" s="118" t="str">
        <f>if(D681=Projections!$AH$2,"Y","N")</f>
        <v>N</v>
      </c>
      <c r="H681" s="87"/>
    </row>
    <row r="682">
      <c r="A682" s="116">
        <v>0.9166666666666666</v>
      </c>
      <c r="B682" s="93" t="s">
        <v>464</v>
      </c>
      <c r="C682" s="93" t="s">
        <v>82</v>
      </c>
      <c r="D682" s="117">
        <v>43120.0</v>
      </c>
      <c r="E682" s="93" t="s">
        <v>475</v>
      </c>
      <c r="F682" s="93" t="s">
        <v>330</v>
      </c>
      <c r="G682" s="118" t="str">
        <f>if(D682=Projections!$AH$2,"Y","N")</f>
        <v>N</v>
      </c>
      <c r="H682" s="87"/>
    </row>
    <row r="683">
      <c r="A683" s="116">
        <v>0.875</v>
      </c>
      <c r="B683" s="93" t="s">
        <v>62</v>
      </c>
      <c r="C683" s="93" t="s">
        <v>72</v>
      </c>
      <c r="D683" s="117">
        <v>43120.0</v>
      </c>
      <c r="E683" s="93" t="s">
        <v>235</v>
      </c>
      <c r="F683" s="93" t="s">
        <v>172</v>
      </c>
      <c r="G683" s="118" t="str">
        <f>if(D683=Projections!$AH$2,"Y","N")</f>
        <v>N</v>
      </c>
      <c r="H683" s="87"/>
    </row>
    <row r="684">
      <c r="A684" s="116">
        <v>0.5416666666666666</v>
      </c>
      <c r="B684" s="93" t="s">
        <v>65</v>
      </c>
      <c r="C684" s="93" t="s">
        <v>50</v>
      </c>
      <c r="D684" s="117">
        <v>43121.0</v>
      </c>
      <c r="E684" s="93" t="s">
        <v>88</v>
      </c>
      <c r="F684" s="93" t="s">
        <v>37</v>
      </c>
      <c r="G684" s="118" t="str">
        <f>if(D684=Projections!$AH$2,"Y","N")</f>
        <v>N</v>
      </c>
      <c r="H684" s="87"/>
    </row>
    <row r="685">
      <c r="A685" s="116">
        <v>0.6666666666666666</v>
      </c>
      <c r="B685" s="93" t="s">
        <v>53</v>
      </c>
      <c r="C685" s="93" t="s">
        <v>458</v>
      </c>
      <c r="D685" s="117">
        <v>43121.0</v>
      </c>
      <c r="E685" s="93" t="s">
        <v>100</v>
      </c>
      <c r="F685" s="93" t="s">
        <v>511</v>
      </c>
      <c r="G685" s="118" t="str">
        <f>if(D685=Projections!$AH$2,"Y","N")</f>
        <v>N</v>
      </c>
      <c r="H685" s="87"/>
    </row>
    <row r="686">
      <c r="A686" s="116">
        <v>0.6458333333333334</v>
      </c>
      <c r="B686" s="93" t="s">
        <v>77</v>
      </c>
      <c r="C686" s="93" t="s">
        <v>85</v>
      </c>
      <c r="D686" s="117">
        <v>43121.0</v>
      </c>
      <c r="E686" s="93" t="s">
        <v>205</v>
      </c>
      <c r="F686" s="93" t="s">
        <v>260</v>
      </c>
      <c r="G686" s="118" t="str">
        <f>if(D686=Projections!$AH$2,"Y","N")</f>
        <v>N</v>
      </c>
      <c r="H686" s="87"/>
    </row>
    <row r="687">
      <c r="A687" s="116">
        <v>0.7916666666666666</v>
      </c>
      <c r="B687" s="93" t="s">
        <v>78</v>
      </c>
      <c r="C687" s="93" t="s">
        <v>75</v>
      </c>
      <c r="D687" s="117">
        <v>43121.0</v>
      </c>
      <c r="E687" s="93" t="s">
        <v>204</v>
      </c>
      <c r="F687" s="93" t="s">
        <v>364</v>
      </c>
      <c r="G687" s="118" t="str">
        <f>if(D687=Projections!$AH$2,"Y","N")</f>
        <v>N</v>
      </c>
      <c r="H687" s="87"/>
    </row>
    <row r="688">
      <c r="A688" s="116">
        <v>0.8125</v>
      </c>
      <c r="B688" s="93" t="s">
        <v>72</v>
      </c>
      <c r="C688" s="93" t="s">
        <v>49</v>
      </c>
      <c r="D688" s="117">
        <v>43122.0</v>
      </c>
      <c r="E688" s="93" t="s">
        <v>172</v>
      </c>
      <c r="F688" s="93" t="s">
        <v>36</v>
      </c>
      <c r="G688" s="118" t="str">
        <f>if(D688=Projections!$AH$2,"Y","N")</f>
        <v>N</v>
      </c>
      <c r="H688" s="87"/>
    </row>
    <row r="689">
      <c r="A689" s="116">
        <v>0.7916666666666666</v>
      </c>
      <c r="B689" s="93" t="s">
        <v>459</v>
      </c>
      <c r="C689" s="93" t="s">
        <v>81</v>
      </c>
      <c r="D689" s="117">
        <v>43122.0</v>
      </c>
      <c r="E689" s="93" t="s">
        <v>512</v>
      </c>
      <c r="F689" s="93" t="s">
        <v>106</v>
      </c>
      <c r="G689" s="118" t="str">
        <f>if(D689=Projections!$AH$2,"Y","N")</f>
        <v>N</v>
      </c>
      <c r="H689" s="87"/>
    </row>
    <row r="690">
      <c r="A690" s="116">
        <v>0.8541666666666666</v>
      </c>
      <c r="B690" s="93" t="s">
        <v>69</v>
      </c>
      <c r="C690" s="93" t="s">
        <v>464</v>
      </c>
      <c r="D690" s="117">
        <v>43122.0</v>
      </c>
      <c r="E690" s="93" t="s">
        <v>400</v>
      </c>
      <c r="F690" s="93" t="s">
        <v>475</v>
      </c>
      <c r="G690" s="118" t="str">
        <f>if(D690=Projections!$AH$2,"Y","N")</f>
        <v>N</v>
      </c>
      <c r="H690" s="87"/>
    </row>
    <row r="691">
      <c r="A691" s="116">
        <v>0.875</v>
      </c>
      <c r="B691" s="93" t="s">
        <v>82</v>
      </c>
      <c r="C691" s="93" t="s">
        <v>466</v>
      </c>
      <c r="D691" s="117">
        <v>43122.0</v>
      </c>
      <c r="E691" s="93" t="s">
        <v>330</v>
      </c>
      <c r="F691" s="93" t="s">
        <v>493</v>
      </c>
      <c r="G691" s="118" t="str">
        <f>if(D691=Projections!$AH$2,"Y","N")</f>
        <v>N</v>
      </c>
      <c r="H691" s="87"/>
    </row>
    <row r="692">
      <c r="A692" s="116">
        <v>0.8333333333333334</v>
      </c>
      <c r="B692" s="93" t="s">
        <v>56</v>
      </c>
      <c r="C692" s="93" t="s">
        <v>71</v>
      </c>
      <c r="D692" s="117">
        <v>43122.0</v>
      </c>
      <c r="E692" s="93" t="s">
        <v>136</v>
      </c>
      <c r="F692" s="93" t="s">
        <v>171</v>
      </c>
      <c r="G692" s="118" t="str">
        <f>if(D692=Projections!$AH$2,"Y","N")</f>
        <v>N</v>
      </c>
      <c r="H692" s="87"/>
    </row>
    <row r="693">
      <c r="A693" s="116">
        <v>0.9375</v>
      </c>
      <c r="B693" s="93" t="s">
        <v>80</v>
      </c>
      <c r="C693" s="93" t="s">
        <v>62</v>
      </c>
      <c r="D693" s="117">
        <v>43122.0</v>
      </c>
      <c r="E693" s="93" t="s">
        <v>107</v>
      </c>
      <c r="F693" s="93" t="s">
        <v>235</v>
      </c>
      <c r="G693" s="118" t="str">
        <f>if(D693=Projections!$AH$2,"Y","N")</f>
        <v>N</v>
      </c>
      <c r="H693" s="87"/>
    </row>
    <row r="694">
      <c r="A694" s="116">
        <v>0.8333333333333334</v>
      </c>
      <c r="B694" s="93" t="s">
        <v>529</v>
      </c>
      <c r="C694" s="93" t="s">
        <v>86</v>
      </c>
      <c r="D694" s="117">
        <v>43122.0</v>
      </c>
      <c r="E694" s="93" t="s">
        <v>566</v>
      </c>
      <c r="F694" s="93" t="s">
        <v>261</v>
      </c>
      <c r="G694" s="118" t="str">
        <f>if(D694=Projections!$AH$2,"Y","N")</f>
        <v>N</v>
      </c>
      <c r="H694" s="87"/>
    </row>
    <row r="695">
      <c r="A695" s="116">
        <v>0.8333333333333334</v>
      </c>
      <c r="B695" s="93" t="s">
        <v>52</v>
      </c>
      <c r="C695" s="93" t="s">
        <v>528</v>
      </c>
      <c r="D695" s="117">
        <v>43122.0</v>
      </c>
      <c r="E695" s="93" t="s">
        <v>101</v>
      </c>
      <c r="F695" s="93" t="s">
        <v>565</v>
      </c>
      <c r="G695" s="118" t="str">
        <f>if(D695=Projections!$AH$2,"Y","N")</f>
        <v>N</v>
      </c>
      <c r="H695" s="87"/>
    </row>
    <row r="696">
      <c r="A696" s="116">
        <v>0.8333333333333334</v>
      </c>
      <c r="B696" s="93" t="s">
        <v>461</v>
      </c>
      <c r="C696" s="93" t="s">
        <v>462</v>
      </c>
      <c r="D696" s="117">
        <v>43122.0</v>
      </c>
      <c r="E696" s="93" t="s">
        <v>450</v>
      </c>
      <c r="F696" s="93" t="s">
        <v>451</v>
      </c>
      <c r="G696" s="118" t="str">
        <f>if(D696=Projections!$AH$2,"Y","N")</f>
        <v>N</v>
      </c>
      <c r="H696" s="87"/>
    </row>
    <row r="697">
      <c r="A697" s="116">
        <v>0.9375</v>
      </c>
      <c r="B697" s="93" t="s">
        <v>77</v>
      </c>
      <c r="C697" s="93" t="s">
        <v>55</v>
      </c>
      <c r="D697" s="117">
        <v>43123.0</v>
      </c>
      <c r="E697" s="93" t="s">
        <v>205</v>
      </c>
      <c r="F697" s="93" t="s">
        <v>135</v>
      </c>
      <c r="G697" s="118" t="str">
        <f>if(D697=Projections!$AH$2,"Y","N")</f>
        <v>N</v>
      </c>
      <c r="H697" s="87"/>
    </row>
    <row r="698">
      <c r="A698" s="116">
        <v>0.9375</v>
      </c>
      <c r="B698" s="93" t="s">
        <v>50</v>
      </c>
      <c r="C698" s="93" t="s">
        <v>85</v>
      </c>
      <c r="D698" s="117">
        <v>43123.0</v>
      </c>
      <c r="E698" s="93" t="s">
        <v>37</v>
      </c>
      <c r="F698" s="93" t="s">
        <v>260</v>
      </c>
      <c r="G698" s="118" t="str">
        <f>if(D698=Projections!$AH$2,"Y","N")</f>
        <v>N</v>
      </c>
      <c r="H698" s="87"/>
    </row>
    <row r="699">
      <c r="A699" s="116">
        <v>0.8333333333333334</v>
      </c>
      <c r="B699" s="93" t="s">
        <v>53</v>
      </c>
      <c r="C699" s="93" t="s">
        <v>83</v>
      </c>
      <c r="D699" s="117">
        <v>43123.0</v>
      </c>
      <c r="E699" s="93" t="s">
        <v>100</v>
      </c>
      <c r="F699" s="93" t="s">
        <v>329</v>
      </c>
      <c r="G699" s="118" t="str">
        <f>if(D699=Projections!$AH$2,"Y","N")</f>
        <v>N</v>
      </c>
      <c r="H699" s="87"/>
    </row>
    <row r="700">
      <c r="A700" s="116">
        <v>0.7916666666666666</v>
      </c>
      <c r="B700" s="93" t="s">
        <v>459</v>
      </c>
      <c r="C700" s="93" t="s">
        <v>65</v>
      </c>
      <c r="D700" s="117">
        <v>43123.0</v>
      </c>
      <c r="E700" s="93" t="s">
        <v>512</v>
      </c>
      <c r="F700" s="93" t="s">
        <v>88</v>
      </c>
      <c r="G700" s="118" t="str">
        <f>if(D700=Projections!$AH$2,"Y","N")</f>
        <v>N</v>
      </c>
      <c r="H700" s="87"/>
    </row>
    <row r="701">
      <c r="A701" s="116">
        <v>0.8333333333333334</v>
      </c>
      <c r="B701" s="93" t="s">
        <v>59</v>
      </c>
      <c r="C701" s="93" t="s">
        <v>75</v>
      </c>
      <c r="D701" s="117">
        <v>43123.0</v>
      </c>
      <c r="E701" s="93" t="s">
        <v>38</v>
      </c>
      <c r="F701" s="93" t="s">
        <v>364</v>
      </c>
      <c r="G701" s="118" t="str">
        <f>if(D701=Projections!$AH$2,"Y","N")</f>
        <v>N</v>
      </c>
      <c r="H701" s="87"/>
    </row>
    <row r="702">
      <c r="A702" s="116">
        <v>0.8125</v>
      </c>
      <c r="B702" s="93" t="s">
        <v>68</v>
      </c>
      <c r="C702" s="93" t="s">
        <v>49</v>
      </c>
      <c r="D702" s="117">
        <v>43124.0</v>
      </c>
      <c r="E702" s="93" t="s">
        <v>399</v>
      </c>
      <c r="F702" s="93" t="s">
        <v>36</v>
      </c>
      <c r="G702" s="118" t="str">
        <f>if(D702=Projections!$AH$2,"Y","N")</f>
        <v>N</v>
      </c>
      <c r="H702" s="87"/>
    </row>
    <row r="703">
      <c r="A703" s="116">
        <v>0.7916666666666666</v>
      </c>
      <c r="B703" s="93" t="s">
        <v>462</v>
      </c>
      <c r="C703" s="93" t="s">
        <v>81</v>
      </c>
      <c r="D703" s="117">
        <v>43124.0</v>
      </c>
      <c r="E703" s="93" t="s">
        <v>451</v>
      </c>
      <c r="F703" s="93" t="s">
        <v>106</v>
      </c>
      <c r="G703" s="118" t="str">
        <f>if(D703=Projections!$AH$2,"Y","N")</f>
        <v>N</v>
      </c>
      <c r="H703" s="87"/>
    </row>
    <row r="704">
      <c r="A704" s="116">
        <v>0.8333333333333334</v>
      </c>
      <c r="B704" s="93" t="s">
        <v>71</v>
      </c>
      <c r="C704" s="93" t="s">
        <v>464</v>
      </c>
      <c r="D704" s="117">
        <v>43124.0</v>
      </c>
      <c r="E704" s="93" t="s">
        <v>171</v>
      </c>
      <c r="F704" s="93" t="s">
        <v>475</v>
      </c>
      <c r="G704" s="118" t="str">
        <f>if(D704=Projections!$AH$2,"Y","N")</f>
        <v>N</v>
      </c>
      <c r="H704" s="87"/>
    </row>
    <row r="705">
      <c r="A705" s="116">
        <v>0.7916666666666666</v>
      </c>
      <c r="B705" s="93" t="s">
        <v>72</v>
      </c>
      <c r="C705" s="93" t="s">
        <v>458</v>
      </c>
      <c r="D705" s="117">
        <v>43124.0</v>
      </c>
      <c r="E705" s="93" t="s">
        <v>172</v>
      </c>
      <c r="F705" s="93" t="s">
        <v>511</v>
      </c>
      <c r="G705" s="118" t="str">
        <f>if(D705=Projections!$AH$2,"Y","N")</f>
        <v>N</v>
      </c>
      <c r="H705" s="87"/>
    </row>
    <row r="706">
      <c r="A706" s="116">
        <v>0.7916666666666666</v>
      </c>
      <c r="B706" s="93" t="s">
        <v>52</v>
      </c>
      <c r="C706" s="93" t="s">
        <v>78</v>
      </c>
      <c r="D706" s="117">
        <v>43124.0</v>
      </c>
      <c r="E706" s="93" t="s">
        <v>101</v>
      </c>
      <c r="F706" s="93" t="s">
        <v>204</v>
      </c>
      <c r="G706" s="118" t="str">
        <f>if(D706=Projections!$AH$2,"Y","N")</f>
        <v>N</v>
      </c>
      <c r="H706" s="87"/>
    </row>
    <row r="707">
      <c r="A707" s="116">
        <v>0.9375</v>
      </c>
      <c r="B707" s="93" t="s">
        <v>50</v>
      </c>
      <c r="C707" s="93" t="s">
        <v>62</v>
      </c>
      <c r="D707" s="117">
        <v>43124.0</v>
      </c>
      <c r="E707" s="93" t="s">
        <v>37</v>
      </c>
      <c r="F707" s="93" t="s">
        <v>235</v>
      </c>
      <c r="G707" s="118" t="str">
        <f>if(D707=Projections!$AH$2,"Y","N")</f>
        <v>N</v>
      </c>
      <c r="H707" s="87"/>
    </row>
    <row r="708">
      <c r="A708" s="116">
        <v>0.8333333333333334</v>
      </c>
      <c r="B708" s="93" t="s">
        <v>75</v>
      </c>
      <c r="C708" s="93" t="s">
        <v>86</v>
      </c>
      <c r="D708" s="117">
        <v>43124.0</v>
      </c>
      <c r="E708" s="93" t="s">
        <v>364</v>
      </c>
      <c r="F708" s="93" t="s">
        <v>261</v>
      </c>
      <c r="G708" s="118" t="str">
        <f>if(D708=Projections!$AH$2,"Y","N")</f>
        <v>N</v>
      </c>
      <c r="H708" s="87"/>
    </row>
    <row r="709">
      <c r="A709" s="116">
        <v>0.7916666666666666</v>
      </c>
      <c r="B709" s="93" t="s">
        <v>461</v>
      </c>
      <c r="C709" s="93" t="s">
        <v>529</v>
      </c>
      <c r="D709" s="117">
        <v>43124.0</v>
      </c>
      <c r="E709" s="93" t="s">
        <v>450</v>
      </c>
      <c r="F709" s="93" t="s">
        <v>566</v>
      </c>
      <c r="G709" s="118" t="str">
        <f>if(D709=Projections!$AH$2,"Y","N")</f>
        <v>N</v>
      </c>
      <c r="H709" s="87"/>
    </row>
    <row r="710">
      <c r="A710" s="116">
        <v>0.9166666666666666</v>
      </c>
      <c r="B710" s="93" t="s">
        <v>80</v>
      </c>
      <c r="C710" s="93" t="s">
        <v>82</v>
      </c>
      <c r="D710" s="117">
        <v>43124.0</v>
      </c>
      <c r="E710" s="93" t="s">
        <v>107</v>
      </c>
      <c r="F710" s="93" t="s">
        <v>330</v>
      </c>
      <c r="G710" s="118" t="str">
        <f>if(D710=Projections!$AH$2,"Y","N")</f>
        <v>N</v>
      </c>
      <c r="H710" s="87"/>
    </row>
    <row r="711">
      <c r="A711" s="116">
        <v>0.875</v>
      </c>
      <c r="B711" s="93" t="s">
        <v>77</v>
      </c>
      <c r="C711" s="93" t="s">
        <v>466</v>
      </c>
      <c r="D711" s="117">
        <v>43125.0</v>
      </c>
      <c r="E711" s="93" t="s">
        <v>205</v>
      </c>
      <c r="F711" s="93" t="s">
        <v>493</v>
      </c>
      <c r="G711" s="118" t="str">
        <f>if(D711=Projections!$AH$2,"Y","N")</f>
        <v>N</v>
      </c>
      <c r="H711" s="87"/>
    </row>
    <row r="712">
      <c r="A712" s="116">
        <v>0.9375</v>
      </c>
      <c r="B712" s="93" t="s">
        <v>80</v>
      </c>
      <c r="C712" s="93" t="s">
        <v>55</v>
      </c>
      <c r="D712" s="117">
        <v>43125.0</v>
      </c>
      <c r="E712" s="93" t="s">
        <v>107</v>
      </c>
      <c r="F712" s="93" t="s">
        <v>135</v>
      </c>
      <c r="G712" s="118" t="str">
        <f>if(D712=Projections!$AH$2,"Y","N")</f>
        <v>N</v>
      </c>
      <c r="H712" s="87"/>
    </row>
    <row r="713">
      <c r="A713" s="116">
        <v>0.8125</v>
      </c>
      <c r="B713" s="93" t="s">
        <v>459</v>
      </c>
      <c r="C713" s="93" t="s">
        <v>56</v>
      </c>
      <c r="D713" s="117">
        <v>43125.0</v>
      </c>
      <c r="E713" s="93" t="s">
        <v>512</v>
      </c>
      <c r="F713" s="93" t="s">
        <v>136</v>
      </c>
      <c r="G713" s="118" t="str">
        <f>if(D713=Projections!$AH$2,"Y","N")</f>
        <v>N</v>
      </c>
      <c r="H713" s="87"/>
    </row>
    <row r="714">
      <c r="A714" s="116">
        <v>0.8333333333333334</v>
      </c>
      <c r="B714" s="93" t="s">
        <v>69</v>
      </c>
      <c r="C714" s="93" t="s">
        <v>83</v>
      </c>
      <c r="D714" s="117">
        <v>43125.0</v>
      </c>
      <c r="E714" s="93" t="s">
        <v>400</v>
      </c>
      <c r="F714" s="93" t="s">
        <v>329</v>
      </c>
      <c r="G714" s="118" t="str">
        <f>if(D714=Projections!$AH$2,"Y","N")</f>
        <v>N</v>
      </c>
      <c r="H714" s="87"/>
    </row>
    <row r="715">
      <c r="A715" s="116">
        <v>0.8333333333333334</v>
      </c>
      <c r="B715" s="93" t="s">
        <v>85</v>
      </c>
      <c r="C715" s="93" t="s">
        <v>461</v>
      </c>
      <c r="D715" s="117">
        <v>43126.0</v>
      </c>
      <c r="E715" s="93" t="s">
        <v>260</v>
      </c>
      <c r="F715" s="93" t="s">
        <v>450</v>
      </c>
      <c r="G715" s="118" t="str">
        <f>if(D715=Projections!$AH$2,"Y","N")</f>
        <v>N</v>
      </c>
      <c r="H715" s="87"/>
    </row>
    <row r="716">
      <c r="A716" s="116">
        <v>0.7916666666666666</v>
      </c>
      <c r="B716" s="93" t="s">
        <v>49</v>
      </c>
      <c r="C716" s="93" t="s">
        <v>81</v>
      </c>
      <c r="D716" s="117">
        <v>43126.0</v>
      </c>
      <c r="E716" s="93" t="s">
        <v>36</v>
      </c>
      <c r="F716" s="93" t="s">
        <v>106</v>
      </c>
      <c r="G716" s="118" t="str">
        <f>if(D716=Projections!$AH$2,"Y","N")</f>
        <v>N</v>
      </c>
      <c r="H716" s="87"/>
    </row>
    <row r="717">
      <c r="A717" s="116">
        <v>0.8125</v>
      </c>
      <c r="B717" s="93" t="s">
        <v>78</v>
      </c>
      <c r="C717" s="93" t="s">
        <v>59</v>
      </c>
      <c r="D717" s="117">
        <v>43126.0</v>
      </c>
      <c r="E717" s="93" t="s">
        <v>204</v>
      </c>
      <c r="F717" s="93" t="s">
        <v>38</v>
      </c>
      <c r="G717" s="118" t="str">
        <f>if(D717=Projections!$AH$2,"Y","N")</f>
        <v>N</v>
      </c>
      <c r="H717" s="87"/>
    </row>
    <row r="718">
      <c r="A718" s="116">
        <v>0.8541666666666666</v>
      </c>
      <c r="B718" s="93" t="s">
        <v>82</v>
      </c>
      <c r="C718" s="93" t="s">
        <v>464</v>
      </c>
      <c r="D718" s="117">
        <v>43126.0</v>
      </c>
      <c r="E718" s="93" t="s">
        <v>330</v>
      </c>
      <c r="F718" s="93" t="s">
        <v>475</v>
      </c>
      <c r="G718" s="118" t="str">
        <f>if(D718=Projections!$AH$2,"Y","N")</f>
        <v>N</v>
      </c>
      <c r="H718" s="87"/>
    </row>
    <row r="719">
      <c r="A719" s="116">
        <v>0.8333333333333334</v>
      </c>
      <c r="B719" s="93" t="s">
        <v>62</v>
      </c>
      <c r="C719" s="93" t="s">
        <v>86</v>
      </c>
      <c r="D719" s="117">
        <v>43126.0</v>
      </c>
      <c r="E719" s="93" t="s">
        <v>235</v>
      </c>
      <c r="F719" s="93" t="s">
        <v>261</v>
      </c>
      <c r="G719" s="118" t="str">
        <f>if(D719=Projections!$AH$2,"Y","N")</f>
        <v>N</v>
      </c>
      <c r="H719" s="87"/>
    </row>
    <row r="720">
      <c r="A720" s="116">
        <v>0.8333333333333334</v>
      </c>
      <c r="B720" s="93" t="s">
        <v>53</v>
      </c>
      <c r="C720" s="93" t="s">
        <v>528</v>
      </c>
      <c r="D720" s="117">
        <v>43126.0</v>
      </c>
      <c r="E720" s="93" t="s">
        <v>100</v>
      </c>
      <c r="F720" s="93" t="s">
        <v>565</v>
      </c>
      <c r="G720" s="118" t="str">
        <f>if(D720=Projections!$AH$2,"Y","N")</f>
        <v>N</v>
      </c>
      <c r="H720" s="87"/>
    </row>
    <row r="721">
      <c r="A721" s="116">
        <v>0.8333333333333334</v>
      </c>
      <c r="B721" s="93" t="s">
        <v>71</v>
      </c>
      <c r="C721" s="93" t="s">
        <v>462</v>
      </c>
      <c r="D721" s="117">
        <v>43126.0</v>
      </c>
      <c r="E721" s="93" t="s">
        <v>171</v>
      </c>
      <c r="F721" s="93" t="s">
        <v>451</v>
      </c>
      <c r="G721" s="118" t="str">
        <f>if(D721=Projections!$AH$2,"Y","N")</f>
        <v>N</v>
      </c>
      <c r="H721" s="87"/>
    </row>
    <row r="722">
      <c r="A722" s="116">
        <v>0.875</v>
      </c>
      <c r="B722" s="93" t="s">
        <v>77</v>
      </c>
      <c r="C722" s="93" t="s">
        <v>52</v>
      </c>
      <c r="D722" s="117">
        <v>43126.0</v>
      </c>
      <c r="E722" s="93" t="s">
        <v>205</v>
      </c>
      <c r="F722" s="93" t="s">
        <v>101</v>
      </c>
      <c r="G722" s="118" t="str">
        <f>if(D722=Projections!$AH$2,"Y","N")</f>
        <v>N</v>
      </c>
      <c r="H722" s="87"/>
    </row>
    <row r="723">
      <c r="A723" s="116">
        <v>0.8541666666666666</v>
      </c>
      <c r="B723" s="93" t="s">
        <v>529</v>
      </c>
      <c r="C723" s="93" t="s">
        <v>75</v>
      </c>
      <c r="D723" s="117">
        <v>43126.0</v>
      </c>
      <c r="E723" s="93" t="s">
        <v>566</v>
      </c>
      <c r="F723" s="93" t="s">
        <v>364</v>
      </c>
      <c r="G723" s="118" t="str">
        <f>if(D723=Projections!$AH$2,"Y","N")</f>
        <v>N</v>
      </c>
      <c r="H723" s="87"/>
    </row>
    <row r="724">
      <c r="A724" s="116">
        <v>0.8125</v>
      </c>
      <c r="B724" s="93" t="s">
        <v>72</v>
      </c>
      <c r="C724" s="93" t="s">
        <v>68</v>
      </c>
      <c r="D724" s="117">
        <v>43126.0</v>
      </c>
      <c r="E724" s="93" t="s">
        <v>172</v>
      </c>
      <c r="F724" s="93" t="s">
        <v>399</v>
      </c>
      <c r="G724" s="118" t="str">
        <f>if(D724=Projections!$AH$2,"Y","N")</f>
        <v>N</v>
      </c>
      <c r="H724" s="87"/>
    </row>
    <row r="725">
      <c r="A725" s="116">
        <v>0.8125</v>
      </c>
      <c r="B725" s="93" t="s">
        <v>69</v>
      </c>
      <c r="C725" s="93" t="s">
        <v>49</v>
      </c>
      <c r="D725" s="117">
        <v>43127.0</v>
      </c>
      <c r="E725" s="93" t="s">
        <v>400</v>
      </c>
      <c r="F725" s="93" t="s">
        <v>36</v>
      </c>
      <c r="G725" s="118" t="str">
        <f>if(D725=Projections!$AH$2,"Y","N")</f>
        <v>N</v>
      </c>
      <c r="H725" s="87"/>
    </row>
    <row r="726">
      <c r="A726" s="116">
        <v>0.875</v>
      </c>
      <c r="B726" s="93" t="s">
        <v>464</v>
      </c>
      <c r="C726" s="93" t="s">
        <v>466</v>
      </c>
      <c r="D726" s="117">
        <v>43127.0</v>
      </c>
      <c r="E726" s="93" t="s">
        <v>475</v>
      </c>
      <c r="F726" s="93" t="s">
        <v>493</v>
      </c>
      <c r="G726" s="118" t="str">
        <f>if(D726=Projections!$AH$2,"Y","N")</f>
        <v>N</v>
      </c>
      <c r="H726" s="87"/>
    </row>
    <row r="727">
      <c r="A727" s="116">
        <v>0.7916666666666666</v>
      </c>
      <c r="B727" s="93" t="s">
        <v>83</v>
      </c>
      <c r="C727" s="93" t="s">
        <v>458</v>
      </c>
      <c r="D727" s="117">
        <v>43127.0</v>
      </c>
      <c r="E727" s="93" t="s">
        <v>329</v>
      </c>
      <c r="F727" s="93" t="s">
        <v>511</v>
      </c>
      <c r="G727" s="118" t="str">
        <f>if(D727=Projections!$AH$2,"Y","N")</f>
        <v>N</v>
      </c>
      <c r="H727" s="87"/>
    </row>
    <row r="728">
      <c r="A728" s="116">
        <v>0.8541666666666666</v>
      </c>
      <c r="B728" s="93" t="s">
        <v>50</v>
      </c>
      <c r="C728" s="93" t="s">
        <v>55</v>
      </c>
      <c r="D728" s="117">
        <v>43127.0</v>
      </c>
      <c r="E728" s="93" t="s">
        <v>37</v>
      </c>
      <c r="F728" s="93" t="s">
        <v>135</v>
      </c>
      <c r="G728" s="118" t="str">
        <f>if(D728=Projections!$AH$2,"Y","N")</f>
        <v>N</v>
      </c>
      <c r="H728" s="87"/>
    </row>
    <row r="729">
      <c r="A729" s="116">
        <v>0.7916666666666666</v>
      </c>
      <c r="B729" s="93" t="s">
        <v>65</v>
      </c>
      <c r="C729" s="93" t="s">
        <v>78</v>
      </c>
      <c r="D729" s="117">
        <v>43127.0</v>
      </c>
      <c r="E729" s="93" t="s">
        <v>88</v>
      </c>
      <c r="F729" s="93" t="s">
        <v>204</v>
      </c>
      <c r="G729" s="118" t="str">
        <f>if(D729=Projections!$AH$2,"Y","N")</f>
        <v>N</v>
      </c>
      <c r="H729" s="87"/>
    </row>
    <row r="730">
      <c r="A730" s="116">
        <v>0.8125</v>
      </c>
      <c r="B730" s="93" t="s">
        <v>81</v>
      </c>
      <c r="C730" s="93" t="s">
        <v>56</v>
      </c>
      <c r="D730" s="117">
        <v>43127.0</v>
      </c>
      <c r="E730" s="93" t="s">
        <v>106</v>
      </c>
      <c r="F730" s="93" t="s">
        <v>136</v>
      </c>
      <c r="G730" s="118" t="str">
        <f>if(D730=Projections!$AH$2,"Y","N")</f>
        <v>N</v>
      </c>
      <c r="H730" s="87"/>
    </row>
    <row r="731">
      <c r="A731" s="116">
        <v>0.875</v>
      </c>
      <c r="B731" s="93" t="s">
        <v>53</v>
      </c>
      <c r="C731" s="93" t="s">
        <v>80</v>
      </c>
      <c r="D731" s="117">
        <v>43127.0</v>
      </c>
      <c r="E731" s="93" t="s">
        <v>100</v>
      </c>
      <c r="F731" s="93" t="s">
        <v>107</v>
      </c>
      <c r="G731" s="118" t="str">
        <f>if(D731=Projections!$AH$2,"Y","N")</f>
        <v>N</v>
      </c>
      <c r="H731" s="87"/>
    </row>
    <row r="732">
      <c r="A732" s="116">
        <v>0.6458333333333334</v>
      </c>
      <c r="B732" s="93" t="s">
        <v>528</v>
      </c>
      <c r="C732" s="93" t="s">
        <v>461</v>
      </c>
      <c r="D732" s="117">
        <v>43128.0</v>
      </c>
      <c r="E732" s="93" t="s">
        <v>565</v>
      </c>
      <c r="F732" s="93" t="s">
        <v>450</v>
      </c>
      <c r="G732" s="118" t="str">
        <f>if(D732=Projections!$AH$2,"Y","N")</f>
        <v>N</v>
      </c>
      <c r="H732" s="87"/>
    </row>
    <row r="733">
      <c r="A733" s="116">
        <v>0.75</v>
      </c>
      <c r="B733" s="93" t="s">
        <v>458</v>
      </c>
      <c r="C733" s="93" t="s">
        <v>59</v>
      </c>
      <c r="D733" s="117">
        <v>43128.0</v>
      </c>
      <c r="E733" s="93" t="s">
        <v>511</v>
      </c>
      <c r="F733" s="93" t="s">
        <v>38</v>
      </c>
      <c r="G733" s="118" t="str">
        <f>if(D733=Projections!$AH$2,"Y","N")</f>
        <v>N</v>
      </c>
      <c r="H733" s="87"/>
    </row>
    <row r="734">
      <c r="A734" s="116">
        <v>0.6458333333333334</v>
      </c>
      <c r="B734" s="93" t="s">
        <v>52</v>
      </c>
      <c r="C734" s="93" t="s">
        <v>71</v>
      </c>
      <c r="D734" s="117">
        <v>43128.0</v>
      </c>
      <c r="E734" s="93" t="s">
        <v>101</v>
      </c>
      <c r="F734" s="93" t="s">
        <v>171</v>
      </c>
      <c r="G734" s="118" t="str">
        <f>if(D734=Projections!$AH$2,"Y","N")</f>
        <v>N</v>
      </c>
      <c r="H734" s="87"/>
    </row>
    <row r="735">
      <c r="A735" s="116">
        <v>0.6666666666666666</v>
      </c>
      <c r="B735" s="93" t="s">
        <v>62</v>
      </c>
      <c r="C735" s="93" t="s">
        <v>462</v>
      </c>
      <c r="D735" s="117">
        <v>43128.0</v>
      </c>
      <c r="E735" s="93" t="s">
        <v>235</v>
      </c>
      <c r="F735" s="93" t="s">
        <v>451</v>
      </c>
      <c r="G735" s="118" t="str">
        <f>if(D735=Projections!$AH$2,"Y","N")</f>
        <v>N</v>
      </c>
      <c r="H735" s="87"/>
    </row>
    <row r="736">
      <c r="A736" s="116">
        <v>0.75</v>
      </c>
      <c r="B736" s="93" t="s">
        <v>529</v>
      </c>
      <c r="C736" s="93" t="s">
        <v>83</v>
      </c>
      <c r="D736" s="117">
        <v>43128.0</v>
      </c>
      <c r="E736" s="93" t="s">
        <v>566</v>
      </c>
      <c r="F736" s="93" t="s">
        <v>329</v>
      </c>
      <c r="G736" s="118" t="str">
        <f>if(D736=Projections!$AH$2,"Y","N")</f>
        <v>N</v>
      </c>
      <c r="H736" s="87"/>
    </row>
    <row r="737">
      <c r="A737" s="116">
        <v>0.7916666666666666</v>
      </c>
      <c r="B737" s="93" t="s">
        <v>459</v>
      </c>
      <c r="C737" s="93" t="s">
        <v>75</v>
      </c>
      <c r="D737" s="117">
        <v>43128.0</v>
      </c>
      <c r="E737" s="93" t="s">
        <v>512</v>
      </c>
      <c r="F737" s="93" t="s">
        <v>364</v>
      </c>
      <c r="G737" s="118" t="str">
        <f>if(D737=Projections!$AH$2,"Y","N")</f>
        <v>N</v>
      </c>
      <c r="H737" s="87"/>
    </row>
    <row r="738">
      <c r="A738" s="116">
        <v>0.75</v>
      </c>
      <c r="B738" s="93" t="s">
        <v>85</v>
      </c>
      <c r="C738" s="93" t="s">
        <v>68</v>
      </c>
      <c r="D738" s="117">
        <v>43128.0</v>
      </c>
      <c r="E738" s="93" t="s">
        <v>260</v>
      </c>
      <c r="F738" s="93" t="s">
        <v>399</v>
      </c>
      <c r="G738" s="118" t="str">
        <f>if(D738=Projections!$AH$2,"Y","N")</f>
        <v>N</v>
      </c>
      <c r="H738" s="87"/>
    </row>
    <row r="739">
      <c r="A739" s="116">
        <v>0.8125</v>
      </c>
      <c r="B739" s="93" t="s">
        <v>80</v>
      </c>
      <c r="C739" s="93" t="s">
        <v>49</v>
      </c>
      <c r="D739" s="117">
        <v>43129.0</v>
      </c>
      <c r="E739" s="93" t="s">
        <v>107</v>
      </c>
      <c r="F739" s="93" t="s">
        <v>36</v>
      </c>
      <c r="G739" s="118" t="str">
        <f>if(D739=Projections!$AH$2,"Y","N")</f>
        <v>N</v>
      </c>
      <c r="H739" s="87"/>
    </row>
    <row r="740">
      <c r="A740" s="116">
        <v>0.8541666666666666</v>
      </c>
      <c r="B740" s="93" t="s">
        <v>56</v>
      </c>
      <c r="C740" s="93" t="s">
        <v>464</v>
      </c>
      <c r="D740" s="117">
        <v>43129.0</v>
      </c>
      <c r="E740" s="93" t="s">
        <v>136</v>
      </c>
      <c r="F740" s="93" t="s">
        <v>475</v>
      </c>
      <c r="G740" s="118" t="str">
        <f>if(D740=Projections!$AH$2,"Y","N")</f>
        <v>N</v>
      </c>
      <c r="H740" s="87"/>
    </row>
    <row r="741">
      <c r="A741" s="116">
        <v>0.875</v>
      </c>
      <c r="B741" s="93" t="s">
        <v>50</v>
      </c>
      <c r="C741" s="93" t="s">
        <v>466</v>
      </c>
      <c r="D741" s="117">
        <v>43129.0</v>
      </c>
      <c r="E741" s="93" t="s">
        <v>37</v>
      </c>
      <c r="F741" s="93" t="s">
        <v>493</v>
      </c>
      <c r="G741" s="118" t="str">
        <f>if(D741=Projections!$AH$2,"Y","N")</f>
        <v>N</v>
      </c>
      <c r="H741" s="87"/>
    </row>
    <row r="742">
      <c r="A742" s="116">
        <v>0.7916666666666666</v>
      </c>
      <c r="B742" s="93" t="s">
        <v>81</v>
      </c>
      <c r="C742" s="93" t="s">
        <v>78</v>
      </c>
      <c r="D742" s="117">
        <v>43129.0</v>
      </c>
      <c r="E742" s="93" t="s">
        <v>106</v>
      </c>
      <c r="F742" s="93" t="s">
        <v>204</v>
      </c>
      <c r="G742" s="118" t="str">
        <f>if(D742=Projections!$AH$2,"Y","N")</f>
        <v>N</v>
      </c>
      <c r="H742" s="87"/>
    </row>
    <row r="743">
      <c r="A743" s="116">
        <v>0.8333333333333334</v>
      </c>
      <c r="B743" s="93" t="s">
        <v>52</v>
      </c>
      <c r="C743" s="93" t="s">
        <v>86</v>
      </c>
      <c r="D743" s="117">
        <v>43129.0</v>
      </c>
      <c r="E743" s="93" t="s">
        <v>101</v>
      </c>
      <c r="F743" s="93" t="s">
        <v>261</v>
      </c>
      <c r="G743" s="118" t="str">
        <f>if(D743=Projections!$AH$2,"Y","N")</f>
        <v>N</v>
      </c>
      <c r="H743" s="87"/>
    </row>
    <row r="744">
      <c r="A744" s="116">
        <v>0.8333333333333334</v>
      </c>
      <c r="B744" s="93" t="s">
        <v>529</v>
      </c>
      <c r="C744" s="93" t="s">
        <v>528</v>
      </c>
      <c r="D744" s="117">
        <v>43129.0</v>
      </c>
      <c r="E744" s="93" t="s">
        <v>566</v>
      </c>
      <c r="F744" s="93" t="s">
        <v>565</v>
      </c>
      <c r="G744" s="118" t="str">
        <f>if(D744=Projections!$AH$2,"Y","N")</f>
        <v>N</v>
      </c>
      <c r="H744" s="87"/>
    </row>
    <row r="745">
      <c r="A745" s="116">
        <v>0.8333333333333334</v>
      </c>
      <c r="B745" s="93" t="s">
        <v>59</v>
      </c>
      <c r="C745" s="93" t="s">
        <v>458</v>
      </c>
      <c r="D745" s="117">
        <v>43130.0</v>
      </c>
      <c r="E745" s="93" t="s">
        <v>38</v>
      </c>
      <c r="F745" s="93" t="s">
        <v>511</v>
      </c>
      <c r="G745" s="118" t="str">
        <f>if(D745=Projections!$AH$2,"Y","N")</f>
        <v>N</v>
      </c>
      <c r="H745" s="87"/>
    </row>
    <row r="746">
      <c r="A746" s="116">
        <v>0.8333333333333334</v>
      </c>
      <c r="B746" s="93" t="s">
        <v>65</v>
      </c>
      <c r="C746" s="93" t="s">
        <v>71</v>
      </c>
      <c r="D746" s="117">
        <v>43130.0</v>
      </c>
      <c r="E746" s="93" t="s">
        <v>88</v>
      </c>
      <c r="F746" s="93" t="s">
        <v>171</v>
      </c>
      <c r="G746" s="118" t="str">
        <f>if(D746=Projections!$AH$2,"Y","N")</f>
        <v>N</v>
      </c>
      <c r="H746" s="87"/>
    </row>
    <row r="747">
      <c r="A747" s="116">
        <v>0.9375</v>
      </c>
      <c r="B747" s="93" t="s">
        <v>82</v>
      </c>
      <c r="C747" s="93" t="s">
        <v>62</v>
      </c>
      <c r="D747" s="117">
        <v>43130.0</v>
      </c>
      <c r="E747" s="93" t="s">
        <v>330</v>
      </c>
      <c r="F747" s="93" t="s">
        <v>235</v>
      </c>
      <c r="G747" s="118" t="str">
        <f>if(D747=Projections!$AH$2,"Y","N")</f>
        <v>N</v>
      </c>
      <c r="H747" s="87"/>
    </row>
    <row r="748">
      <c r="A748" s="116">
        <v>0.8333333333333334</v>
      </c>
      <c r="B748" s="93" t="s">
        <v>459</v>
      </c>
      <c r="C748" s="93" t="s">
        <v>462</v>
      </c>
      <c r="D748" s="117">
        <v>43130.0</v>
      </c>
      <c r="E748" s="93" t="s">
        <v>512</v>
      </c>
      <c r="F748" s="93" t="s">
        <v>451</v>
      </c>
      <c r="G748" s="118" t="str">
        <f>if(D748=Projections!$AH$2,"Y","N")</f>
        <v>N</v>
      </c>
      <c r="H748" s="87"/>
    </row>
    <row r="749">
      <c r="A749" s="116">
        <v>0.8125</v>
      </c>
      <c r="B749" s="93" t="s">
        <v>53</v>
      </c>
      <c r="C749" s="93" t="s">
        <v>77</v>
      </c>
      <c r="D749" s="117">
        <v>43130.0</v>
      </c>
      <c r="E749" s="93" t="s">
        <v>100</v>
      </c>
      <c r="F749" s="93" t="s">
        <v>205</v>
      </c>
      <c r="G749" s="118" t="str">
        <f>if(D749=Projections!$AH$2,"Y","N")</f>
        <v>N</v>
      </c>
      <c r="H749" s="87"/>
    </row>
    <row r="750">
      <c r="A750" s="116">
        <v>0.8541666666666666</v>
      </c>
      <c r="B750" s="93" t="s">
        <v>466</v>
      </c>
      <c r="C750" s="93" t="s">
        <v>75</v>
      </c>
      <c r="D750" s="117">
        <v>43130.0</v>
      </c>
      <c r="E750" s="93" t="s">
        <v>493</v>
      </c>
      <c r="F750" s="93" t="s">
        <v>364</v>
      </c>
      <c r="G750" s="118" t="str">
        <f>if(D750=Projections!$AH$2,"Y","N")</f>
        <v>N</v>
      </c>
      <c r="H750" s="87"/>
    </row>
    <row r="751">
      <c r="A751" s="116">
        <v>0.8125</v>
      </c>
      <c r="B751" s="93" t="s">
        <v>80</v>
      </c>
      <c r="C751" s="93" t="s">
        <v>68</v>
      </c>
      <c r="D751" s="117">
        <v>43130.0</v>
      </c>
      <c r="E751" s="93" t="s">
        <v>107</v>
      </c>
      <c r="F751" s="93" t="s">
        <v>399</v>
      </c>
      <c r="G751" s="118" t="str">
        <f>if(D751=Projections!$AH$2,"Y","N")</f>
        <v>N</v>
      </c>
      <c r="H751" s="87"/>
    </row>
    <row r="752">
      <c r="A752" s="116">
        <v>0.875</v>
      </c>
      <c r="B752" s="93" t="s">
        <v>55</v>
      </c>
      <c r="C752" s="93" t="s">
        <v>72</v>
      </c>
      <c r="D752" s="117">
        <v>43130.0</v>
      </c>
      <c r="E752" s="93" t="s">
        <v>135</v>
      </c>
      <c r="F752" s="93" t="s">
        <v>172</v>
      </c>
      <c r="G752" s="118" t="str">
        <f>if(D752=Projections!$AH$2,"Y","N")</f>
        <v>N</v>
      </c>
      <c r="H752" s="87"/>
    </row>
    <row r="753">
      <c r="A753" s="116">
        <v>0.7916666666666666</v>
      </c>
      <c r="B753" s="93" t="s">
        <v>83</v>
      </c>
      <c r="C753" s="93" t="s">
        <v>69</v>
      </c>
      <c r="D753" s="117">
        <v>43130.0</v>
      </c>
      <c r="E753" s="93" t="s">
        <v>329</v>
      </c>
      <c r="F753" s="93" t="s">
        <v>400</v>
      </c>
      <c r="G753" s="118" t="str">
        <f>if(D753=Projections!$AH$2,"Y","N")</f>
        <v>N</v>
      </c>
      <c r="H753" s="87"/>
    </row>
    <row r="754">
      <c r="A754" s="116">
        <v>0.8125</v>
      </c>
      <c r="B754" s="93" t="s">
        <v>81</v>
      </c>
      <c r="C754" s="93" t="s">
        <v>49</v>
      </c>
      <c r="D754" s="117">
        <v>43131.0</v>
      </c>
      <c r="E754" s="93" t="s">
        <v>106</v>
      </c>
      <c r="F754" s="93" t="s">
        <v>36</v>
      </c>
      <c r="G754" s="118" t="str">
        <f>if(D754=Projections!$AH$2,"Y","N")</f>
        <v>N</v>
      </c>
      <c r="H754" s="87"/>
    </row>
    <row r="755">
      <c r="A755" s="116">
        <v>0.8333333333333334</v>
      </c>
      <c r="B755" s="93" t="s">
        <v>77</v>
      </c>
      <c r="C755" s="93" t="s">
        <v>50</v>
      </c>
      <c r="D755" s="117">
        <v>43131.0</v>
      </c>
      <c r="E755" s="93" t="s">
        <v>205</v>
      </c>
      <c r="F755" s="93" t="s">
        <v>37</v>
      </c>
      <c r="G755" s="118" t="str">
        <f>if(D755=Projections!$AH$2,"Y","N")</f>
        <v>N</v>
      </c>
      <c r="H755" s="87"/>
    </row>
    <row r="756">
      <c r="A756" s="116">
        <v>0.8125</v>
      </c>
      <c r="B756" s="93" t="s">
        <v>529</v>
      </c>
      <c r="C756" s="93" t="s">
        <v>53</v>
      </c>
      <c r="D756" s="117">
        <v>43131.0</v>
      </c>
      <c r="E756" s="93" t="s">
        <v>566</v>
      </c>
      <c r="F756" s="93" t="s">
        <v>100</v>
      </c>
      <c r="G756" s="118" t="str">
        <f>if(D756=Projections!$AH$2,"Y","N")</f>
        <v>N</v>
      </c>
      <c r="H756" s="87"/>
    </row>
    <row r="757">
      <c r="A757" s="116">
        <v>0.8125</v>
      </c>
      <c r="B757" s="93" t="s">
        <v>56</v>
      </c>
      <c r="C757" s="93" t="s">
        <v>59</v>
      </c>
      <c r="D757" s="117">
        <v>43131.0</v>
      </c>
      <c r="E757" s="93" t="s">
        <v>136</v>
      </c>
      <c r="F757" s="93" t="s">
        <v>38</v>
      </c>
      <c r="G757" s="118" t="str">
        <f>if(D757=Projections!$AH$2,"Y","N")</f>
        <v>N</v>
      </c>
      <c r="H757" s="87"/>
    </row>
    <row r="758">
      <c r="A758" s="116">
        <v>0.7916666666666666</v>
      </c>
      <c r="B758" s="93" t="s">
        <v>86</v>
      </c>
      <c r="C758" s="93" t="s">
        <v>78</v>
      </c>
      <c r="D758" s="117">
        <v>43131.0</v>
      </c>
      <c r="E758" s="93" t="s">
        <v>261</v>
      </c>
      <c r="F758" s="93" t="s">
        <v>204</v>
      </c>
      <c r="G758" s="118" t="str">
        <f>if(D758=Projections!$AH$2,"Y","N")</f>
        <v>N</v>
      </c>
      <c r="H758" s="87"/>
    </row>
    <row r="759">
      <c r="A759" s="116">
        <v>0.7916666666666666</v>
      </c>
      <c r="B759" s="93" t="s">
        <v>85</v>
      </c>
      <c r="C759" s="93" t="s">
        <v>65</v>
      </c>
      <c r="D759" s="117">
        <v>43131.0</v>
      </c>
      <c r="E759" s="93" t="s">
        <v>260</v>
      </c>
      <c r="F759" s="93" t="s">
        <v>88</v>
      </c>
      <c r="G759" s="118" t="str">
        <f>if(D759=Projections!$AH$2,"Y","N")</f>
        <v>N</v>
      </c>
      <c r="H759" s="87"/>
    </row>
    <row r="760">
      <c r="A760" s="116">
        <v>0.9375</v>
      </c>
      <c r="B760" s="93" t="s">
        <v>464</v>
      </c>
      <c r="C760" s="93" t="s">
        <v>52</v>
      </c>
      <c r="D760" s="117">
        <v>43131.0</v>
      </c>
      <c r="E760" s="93" t="s">
        <v>475</v>
      </c>
      <c r="F760" s="93" t="s">
        <v>101</v>
      </c>
      <c r="G760" s="118" t="str">
        <f>if(D760=Projections!$AH$2,"Y","N")</f>
        <v>N</v>
      </c>
      <c r="H760" s="87"/>
    </row>
    <row r="761">
      <c r="A761" s="116">
        <v>0.9166666666666666</v>
      </c>
      <c r="B761" s="93" t="s">
        <v>461</v>
      </c>
      <c r="C761" s="93" t="s">
        <v>82</v>
      </c>
      <c r="D761" s="117">
        <v>43131.0</v>
      </c>
      <c r="E761" s="93" t="s">
        <v>450</v>
      </c>
      <c r="F761" s="93" t="s">
        <v>330</v>
      </c>
      <c r="G761" s="118" t="str">
        <f>if(D761=Projections!$AH$2,"Y","N")</f>
        <v>N</v>
      </c>
      <c r="H761" s="87"/>
    </row>
    <row r="762">
      <c r="A762" s="116">
        <v>0.9375</v>
      </c>
      <c r="B762" s="93" t="s">
        <v>83</v>
      </c>
      <c r="C762" s="93" t="s">
        <v>466</v>
      </c>
      <c r="D762" s="117">
        <v>43132.0</v>
      </c>
      <c r="E762" s="93" t="s">
        <v>329</v>
      </c>
      <c r="F762" s="93" t="s">
        <v>493</v>
      </c>
      <c r="G762" s="118" t="str">
        <f>if(D762=Projections!$AH$2,"Y","N")</f>
        <v>N</v>
      </c>
      <c r="H762" s="87"/>
    </row>
    <row r="763">
      <c r="A763" s="116">
        <v>0.7916666666666666</v>
      </c>
      <c r="B763" s="93" t="s">
        <v>86</v>
      </c>
      <c r="C763" s="93" t="s">
        <v>458</v>
      </c>
      <c r="D763" s="117">
        <v>43132.0</v>
      </c>
      <c r="E763" s="93" t="s">
        <v>261</v>
      </c>
      <c r="F763" s="93" t="s">
        <v>511</v>
      </c>
      <c r="G763" s="118" t="str">
        <f>if(D763=Projections!$AH$2,"Y","N")</f>
        <v>N</v>
      </c>
      <c r="H763" s="87"/>
    </row>
    <row r="764">
      <c r="A764" s="116">
        <v>0.8333333333333334</v>
      </c>
      <c r="B764" s="93" t="s">
        <v>528</v>
      </c>
      <c r="C764" s="93" t="s">
        <v>80</v>
      </c>
      <c r="D764" s="117">
        <v>43132.0</v>
      </c>
      <c r="E764" s="93" t="s">
        <v>565</v>
      </c>
      <c r="F764" s="93" t="s">
        <v>107</v>
      </c>
      <c r="G764" s="118" t="str">
        <f>if(D764=Projections!$AH$2,"Y","N")</f>
        <v>N</v>
      </c>
      <c r="H764" s="87"/>
    </row>
    <row r="765">
      <c r="A765" s="116">
        <v>0.8333333333333334</v>
      </c>
      <c r="B765" s="93" t="s">
        <v>71</v>
      </c>
      <c r="C765" s="93" t="s">
        <v>75</v>
      </c>
      <c r="D765" s="117">
        <v>43132.0</v>
      </c>
      <c r="E765" s="93" t="s">
        <v>171</v>
      </c>
      <c r="F765" s="93" t="s">
        <v>364</v>
      </c>
      <c r="G765" s="118" t="str">
        <f>if(D765=Projections!$AH$2,"Y","N")</f>
        <v>N</v>
      </c>
      <c r="H765" s="87"/>
    </row>
    <row r="766">
      <c r="A766" s="116">
        <v>0.7916666666666666</v>
      </c>
      <c r="B766" s="93" t="s">
        <v>68</v>
      </c>
      <c r="C766" s="93" t="s">
        <v>69</v>
      </c>
      <c r="D766" s="117">
        <v>43132.0</v>
      </c>
      <c r="E766" s="93" t="s">
        <v>399</v>
      </c>
      <c r="F766" s="93" t="s">
        <v>400</v>
      </c>
      <c r="G766" s="118" t="str">
        <f>if(D766=Projections!$AH$2,"Y","N")</f>
        <v>N</v>
      </c>
      <c r="H766" s="87"/>
    </row>
    <row r="767">
      <c r="A767" s="116">
        <v>0.8125</v>
      </c>
      <c r="B767" s="93" t="s">
        <v>49</v>
      </c>
      <c r="C767" s="93" t="s">
        <v>50</v>
      </c>
      <c r="D767" s="117">
        <v>43133.0</v>
      </c>
      <c r="E767" s="93" t="s">
        <v>36</v>
      </c>
      <c r="F767" s="93" t="s">
        <v>37</v>
      </c>
      <c r="G767" s="118" t="str">
        <f>if(D767=Projections!$AH$2,"Y","N")</f>
        <v>N</v>
      </c>
      <c r="H767" s="87"/>
    </row>
    <row r="768">
      <c r="A768" s="116">
        <v>0.8125</v>
      </c>
      <c r="B768" s="93" t="s">
        <v>85</v>
      </c>
      <c r="C768" s="93" t="s">
        <v>53</v>
      </c>
      <c r="D768" s="117">
        <v>43133.0</v>
      </c>
      <c r="E768" s="93" t="s">
        <v>260</v>
      </c>
      <c r="F768" s="93" t="s">
        <v>100</v>
      </c>
      <c r="G768" s="118" t="str">
        <f>if(D768=Projections!$AH$2,"Y","N")</f>
        <v>N</v>
      </c>
      <c r="H768" s="87"/>
    </row>
    <row r="769">
      <c r="A769" s="116">
        <v>0.7916666666666666</v>
      </c>
      <c r="B769" s="93" t="s">
        <v>78</v>
      </c>
      <c r="C769" s="93" t="s">
        <v>81</v>
      </c>
      <c r="D769" s="117">
        <v>43133.0</v>
      </c>
      <c r="E769" s="93" t="s">
        <v>204</v>
      </c>
      <c r="F769" s="93" t="s">
        <v>106</v>
      </c>
      <c r="G769" s="118" t="str">
        <f>if(D769=Projections!$AH$2,"Y","N")</f>
        <v>N</v>
      </c>
      <c r="H769" s="87"/>
    </row>
    <row r="770">
      <c r="A770" s="116">
        <v>0.8333333333333334</v>
      </c>
      <c r="B770" s="93" t="s">
        <v>77</v>
      </c>
      <c r="C770" s="93" t="s">
        <v>528</v>
      </c>
      <c r="D770" s="117">
        <v>43133.0</v>
      </c>
      <c r="E770" s="93" t="s">
        <v>205</v>
      </c>
      <c r="F770" s="93" t="s">
        <v>565</v>
      </c>
      <c r="G770" s="118" t="str">
        <f>if(D770=Projections!$AH$2,"Y","N")</f>
        <v>N</v>
      </c>
      <c r="H770" s="87"/>
    </row>
    <row r="771">
      <c r="A771" s="116">
        <v>0.875</v>
      </c>
      <c r="B771" s="93" t="s">
        <v>462</v>
      </c>
      <c r="C771" s="93" t="s">
        <v>83</v>
      </c>
      <c r="D771" s="117">
        <v>43133.0</v>
      </c>
      <c r="E771" s="93" t="s">
        <v>451</v>
      </c>
      <c r="F771" s="93" t="s">
        <v>329</v>
      </c>
      <c r="G771" s="118" t="str">
        <f>if(D771=Projections!$AH$2,"Y","N")</f>
        <v>N</v>
      </c>
      <c r="H771" s="87"/>
    </row>
    <row r="772">
      <c r="A772" s="116">
        <v>0.8333333333333334</v>
      </c>
      <c r="B772" s="93" t="s">
        <v>56</v>
      </c>
      <c r="C772" s="93" t="s">
        <v>529</v>
      </c>
      <c r="D772" s="117">
        <v>43133.0</v>
      </c>
      <c r="E772" s="93" t="s">
        <v>136</v>
      </c>
      <c r="F772" s="93" t="s">
        <v>566</v>
      </c>
      <c r="G772" s="118" t="str">
        <f>if(D772=Projections!$AH$2,"Y","N")</f>
        <v>N</v>
      </c>
      <c r="H772" s="87"/>
    </row>
    <row r="773">
      <c r="A773" s="116">
        <v>0.875</v>
      </c>
      <c r="B773" s="93" t="s">
        <v>72</v>
      </c>
      <c r="C773" s="93" t="s">
        <v>52</v>
      </c>
      <c r="D773" s="117">
        <v>43133.0</v>
      </c>
      <c r="E773" s="93" t="s">
        <v>172</v>
      </c>
      <c r="F773" s="93" t="s">
        <v>101</v>
      </c>
      <c r="G773" s="118" t="str">
        <f>if(D773=Projections!$AH$2,"Y","N")</f>
        <v>N</v>
      </c>
      <c r="H773" s="87"/>
    </row>
    <row r="774">
      <c r="A774" s="116">
        <v>0.9375</v>
      </c>
      <c r="B774" s="93" t="s">
        <v>55</v>
      </c>
      <c r="C774" s="93" t="s">
        <v>459</v>
      </c>
      <c r="D774" s="117">
        <v>43133.0</v>
      </c>
      <c r="E774" s="93" t="s">
        <v>135</v>
      </c>
      <c r="F774" s="93" t="s">
        <v>512</v>
      </c>
      <c r="G774" s="118" t="str">
        <f>if(D774=Projections!$AH$2,"Y","N")</f>
        <v>N</v>
      </c>
      <c r="H774" s="87"/>
    </row>
    <row r="775">
      <c r="A775" s="116">
        <v>0.8125</v>
      </c>
      <c r="B775" s="93" t="s">
        <v>82</v>
      </c>
      <c r="C775" s="93" t="s">
        <v>68</v>
      </c>
      <c r="D775" s="117">
        <v>43133.0</v>
      </c>
      <c r="E775" s="93" t="s">
        <v>330</v>
      </c>
      <c r="F775" s="93" t="s">
        <v>399</v>
      </c>
      <c r="G775" s="118" t="str">
        <f>if(D775=Projections!$AH$2,"Y","N")</f>
        <v>N</v>
      </c>
      <c r="H775" s="87"/>
    </row>
    <row r="776">
      <c r="A776" s="116">
        <v>0.8541666666666666</v>
      </c>
      <c r="B776" s="93" t="s">
        <v>71</v>
      </c>
      <c r="C776" s="93" t="s">
        <v>59</v>
      </c>
      <c r="D776" s="117">
        <v>43134.0</v>
      </c>
      <c r="E776" s="93" t="s">
        <v>171</v>
      </c>
      <c r="F776" s="93" t="s">
        <v>38</v>
      </c>
      <c r="G776" s="118" t="str">
        <f>if(D776=Projections!$AH$2,"Y","N")</f>
        <v>N</v>
      </c>
      <c r="H776" s="87"/>
    </row>
    <row r="777">
      <c r="A777" s="116">
        <v>0.875</v>
      </c>
      <c r="B777" s="93" t="s">
        <v>55</v>
      </c>
      <c r="C777" s="93" t="s">
        <v>466</v>
      </c>
      <c r="D777" s="117">
        <v>43134.0</v>
      </c>
      <c r="E777" s="93" t="s">
        <v>135</v>
      </c>
      <c r="F777" s="93" t="s">
        <v>493</v>
      </c>
      <c r="G777" s="118" t="str">
        <f>if(D777=Projections!$AH$2,"Y","N")</f>
        <v>N</v>
      </c>
      <c r="H777" s="87"/>
    </row>
    <row r="778">
      <c r="A778" s="116">
        <v>0.7916666666666666</v>
      </c>
      <c r="B778" s="93" t="s">
        <v>56</v>
      </c>
      <c r="C778" s="93" t="s">
        <v>458</v>
      </c>
      <c r="D778" s="117">
        <v>43134.0</v>
      </c>
      <c r="E778" s="93" t="s">
        <v>136</v>
      </c>
      <c r="F778" s="93" t="s">
        <v>511</v>
      </c>
      <c r="G778" s="118" t="str">
        <f>if(D778=Projections!$AH$2,"Y","N")</f>
        <v>N</v>
      </c>
      <c r="H778" s="87"/>
    </row>
    <row r="779">
      <c r="A779" s="116">
        <v>0.7916666666666666</v>
      </c>
      <c r="B779" s="93" t="s">
        <v>529</v>
      </c>
      <c r="C779" s="93" t="s">
        <v>78</v>
      </c>
      <c r="D779" s="117">
        <v>43134.0</v>
      </c>
      <c r="E779" s="93" t="s">
        <v>566</v>
      </c>
      <c r="F779" s="93" t="s">
        <v>204</v>
      </c>
      <c r="G779" s="118" t="str">
        <f>if(D779=Projections!$AH$2,"Y","N")</f>
        <v>N</v>
      </c>
      <c r="H779" s="87"/>
    </row>
    <row r="780">
      <c r="A780" s="116">
        <v>0.6458333333333334</v>
      </c>
      <c r="B780" s="93" t="s">
        <v>461</v>
      </c>
      <c r="C780" s="93" t="s">
        <v>62</v>
      </c>
      <c r="D780" s="117">
        <v>43134.0</v>
      </c>
      <c r="E780" s="93" t="s">
        <v>450</v>
      </c>
      <c r="F780" s="93" t="s">
        <v>235</v>
      </c>
      <c r="G780" s="118" t="str">
        <f>if(D780=Projections!$AH$2,"Y","N")</f>
        <v>N</v>
      </c>
      <c r="H780" s="87"/>
    </row>
    <row r="781">
      <c r="A781" s="116">
        <v>0.875</v>
      </c>
      <c r="B781" s="93" t="s">
        <v>462</v>
      </c>
      <c r="C781" s="93" t="s">
        <v>80</v>
      </c>
      <c r="D781" s="117">
        <v>43134.0</v>
      </c>
      <c r="E781" s="93" t="s">
        <v>451</v>
      </c>
      <c r="F781" s="93" t="s">
        <v>107</v>
      </c>
      <c r="G781" s="118" t="str">
        <f>if(D781=Projections!$AH$2,"Y","N")</f>
        <v>N</v>
      </c>
      <c r="H781" s="87"/>
    </row>
    <row r="782">
      <c r="A782" s="116">
        <v>0.7916666666666666</v>
      </c>
      <c r="B782" s="93" t="s">
        <v>69</v>
      </c>
      <c r="C782" s="93" t="s">
        <v>65</v>
      </c>
      <c r="D782" s="117">
        <v>43134.0</v>
      </c>
      <c r="E782" s="93" t="s">
        <v>400</v>
      </c>
      <c r="F782" s="93" t="s">
        <v>88</v>
      </c>
      <c r="G782" s="118" t="str">
        <f>if(D782=Projections!$AH$2,"Y","N")</f>
        <v>N</v>
      </c>
      <c r="H782" s="87"/>
    </row>
    <row r="783">
      <c r="A783" s="116">
        <v>0.9166666666666666</v>
      </c>
      <c r="B783" s="93" t="s">
        <v>464</v>
      </c>
      <c r="C783" s="93" t="s">
        <v>459</v>
      </c>
      <c r="D783" s="117">
        <v>43134.0</v>
      </c>
      <c r="E783" s="93" t="s">
        <v>475</v>
      </c>
      <c r="F783" s="93" t="s">
        <v>512</v>
      </c>
      <c r="G783" s="118" t="str">
        <f>if(D783=Projections!$AH$2,"Y","N")</f>
        <v>N</v>
      </c>
      <c r="H783" s="87"/>
    </row>
    <row r="784">
      <c r="A784" s="116">
        <v>0.875</v>
      </c>
      <c r="B784" s="93" t="s">
        <v>72</v>
      </c>
      <c r="C784" s="93" t="s">
        <v>75</v>
      </c>
      <c r="D784" s="117">
        <v>43134.0</v>
      </c>
      <c r="E784" s="93" t="s">
        <v>172</v>
      </c>
      <c r="F784" s="93" t="s">
        <v>364</v>
      </c>
      <c r="G784" s="118" t="str">
        <f>if(D784=Projections!$AH$2,"Y","N")</f>
        <v>N</v>
      </c>
      <c r="H784" s="87"/>
    </row>
    <row r="785">
      <c r="A785" s="116">
        <v>0.5</v>
      </c>
      <c r="B785" s="93" t="s">
        <v>82</v>
      </c>
      <c r="C785" s="93" t="s">
        <v>50</v>
      </c>
      <c r="D785" s="117">
        <v>43135.0</v>
      </c>
      <c r="E785" s="93" t="s">
        <v>330</v>
      </c>
      <c r="F785" s="93" t="s">
        <v>37</v>
      </c>
      <c r="G785" s="118" t="str">
        <f>if(D785=Projections!$AH$2,"Y","N")</f>
        <v>N</v>
      </c>
      <c r="H785" s="87"/>
    </row>
    <row r="786">
      <c r="A786" s="116">
        <v>0.5</v>
      </c>
      <c r="B786" s="93" t="s">
        <v>528</v>
      </c>
      <c r="C786" s="93" t="s">
        <v>53</v>
      </c>
      <c r="D786" s="117">
        <v>43135.0</v>
      </c>
      <c r="E786" s="93" t="s">
        <v>565</v>
      </c>
      <c r="F786" s="93" t="s">
        <v>100</v>
      </c>
      <c r="G786" s="118" t="str">
        <f>if(D786=Projections!$AH$2,"Y","N")</f>
        <v>N</v>
      </c>
      <c r="H786" s="87"/>
    </row>
    <row r="787">
      <c r="A787" s="116">
        <v>0.5</v>
      </c>
      <c r="B787" s="93" t="s">
        <v>49</v>
      </c>
      <c r="C787" s="93" t="s">
        <v>77</v>
      </c>
      <c r="D787" s="117">
        <v>43135.0</v>
      </c>
      <c r="E787" s="93" t="s">
        <v>36</v>
      </c>
      <c r="F787" s="93" t="s">
        <v>205</v>
      </c>
      <c r="G787" s="118" t="str">
        <f>if(D787=Projections!$AH$2,"Y","N")</f>
        <v>N</v>
      </c>
      <c r="H787" s="87"/>
    </row>
    <row r="788">
      <c r="A788" s="116">
        <v>0.5833333333333334</v>
      </c>
      <c r="B788" s="93" t="s">
        <v>85</v>
      </c>
      <c r="C788" s="93" t="s">
        <v>83</v>
      </c>
      <c r="D788" s="117">
        <v>43135.0</v>
      </c>
      <c r="E788" s="93" t="s">
        <v>260</v>
      </c>
      <c r="F788" s="93" t="s">
        <v>329</v>
      </c>
      <c r="G788" s="118" t="str">
        <f>if(D788=Projections!$AH$2,"Y","N")</f>
        <v>N</v>
      </c>
      <c r="H788" s="87"/>
    </row>
    <row r="789">
      <c r="A789" s="116">
        <v>0.625</v>
      </c>
      <c r="B789" s="93" t="s">
        <v>81</v>
      </c>
      <c r="C789" s="93" t="s">
        <v>52</v>
      </c>
      <c r="D789" s="117">
        <v>43135.0</v>
      </c>
      <c r="E789" s="93" t="s">
        <v>106</v>
      </c>
      <c r="F789" s="93" t="s">
        <v>101</v>
      </c>
      <c r="G789" s="118" t="str">
        <f>if(D789=Projections!$AH$2,"Y","N")</f>
        <v>N</v>
      </c>
      <c r="H789" s="87"/>
    </row>
    <row r="790">
      <c r="A790" s="116">
        <v>0.5</v>
      </c>
      <c r="B790" s="93" t="s">
        <v>86</v>
      </c>
      <c r="C790" s="93" t="s">
        <v>68</v>
      </c>
      <c r="D790" s="117">
        <v>43135.0</v>
      </c>
      <c r="E790" s="93" t="s">
        <v>261</v>
      </c>
      <c r="F790" s="93" t="s">
        <v>399</v>
      </c>
      <c r="G790" s="118" t="str">
        <f>if(D790=Projections!$AH$2,"Y","N")</f>
        <v>N</v>
      </c>
      <c r="H790" s="87"/>
    </row>
    <row r="791">
      <c r="A791" s="116">
        <v>0.875</v>
      </c>
      <c r="B791" s="93" t="s">
        <v>81</v>
      </c>
      <c r="C791" s="93" t="s">
        <v>466</v>
      </c>
      <c r="D791" s="117">
        <v>43136.0</v>
      </c>
      <c r="E791" s="93" t="s">
        <v>106</v>
      </c>
      <c r="F791" s="93" t="s">
        <v>493</v>
      </c>
      <c r="G791" s="118" t="str">
        <f>if(D791=Projections!$AH$2,"Y","N")</f>
        <v>N</v>
      </c>
      <c r="H791" s="87"/>
    </row>
    <row r="792">
      <c r="A792" s="116">
        <v>0.7916666666666666</v>
      </c>
      <c r="B792" s="93" t="s">
        <v>82</v>
      </c>
      <c r="C792" s="93" t="s">
        <v>458</v>
      </c>
      <c r="D792" s="117">
        <v>43136.0</v>
      </c>
      <c r="E792" s="93" t="s">
        <v>330</v>
      </c>
      <c r="F792" s="93" t="s">
        <v>511</v>
      </c>
      <c r="G792" s="118" t="str">
        <f>if(D792=Projections!$AH$2,"Y","N")</f>
        <v>N</v>
      </c>
      <c r="H792" s="87"/>
    </row>
    <row r="793">
      <c r="A793" s="116">
        <v>0.7916666666666666</v>
      </c>
      <c r="B793" s="93" t="s">
        <v>69</v>
      </c>
      <c r="C793" s="93" t="s">
        <v>78</v>
      </c>
      <c r="D793" s="117">
        <v>43136.0</v>
      </c>
      <c r="E793" s="93" t="s">
        <v>400</v>
      </c>
      <c r="F793" s="93" t="s">
        <v>204</v>
      </c>
      <c r="G793" s="118" t="str">
        <f>if(D793=Projections!$AH$2,"Y","N")</f>
        <v>N</v>
      </c>
      <c r="H793" s="87"/>
    </row>
    <row r="794">
      <c r="A794" s="116">
        <v>0.9375</v>
      </c>
      <c r="B794" s="93" t="s">
        <v>464</v>
      </c>
      <c r="C794" s="93" t="s">
        <v>62</v>
      </c>
      <c r="D794" s="117">
        <v>43136.0</v>
      </c>
      <c r="E794" s="93" t="s">
        <v>475</v>
      </c>
      <c r="F794" s="93" t="s">
        <v>235</v>
      </c>
      <c r="G794" s="118" t="str">
        <f>if(D794=Projections!$AH$2,"Y","N")</f>
        <v>N</v>
      </c>
      <c r="H794" s="87"/>
    </row>
    <row r="795">
      <c r="A795" s="116">
        <v>0.8125</v>
      </c>
      <c r="B795" s="93" t="s">
        <v>65</v>
      </c>
      <c r="C795" s="93" t="s">
        <v>56</v>
      </c>
      <c r="D795" s="117">
        <v>43136.0</v>
      </c>
      <c r="E795" s="93" t="s">
        <v>88</v>
      </c>
      <c r="F795" s="93" t="s">
        <v>136</v>
      </c>
      <c r="G795" s="118" t="str">
        <f>if(D795=Projections!$AH$2,"Y","N")</f>
        <v>N</v>
      </c>
      <c r="H795" s="87"/>
    </row>
    <row r="796">
      <c r="A796" s="116">
        <v>0.8333333333333334</v>
      </c>
      <c r="B796" s="93" t="s">
        <v>72</v>
      </c>
      <c r="C796" s="93" t="s">
        <v>462</v>
      </c>
      <c r="D796" s="117">
        <v>43136.0</v>
      </c>
      <c r="E796" s="93" t="s">
        <v>172</v>
      </c>
      <c r="F796" s="93" t="s">
        <v>451</v>
      </c>
      <c r="G796" s="118" t="str">
        <f>if(D796=Projections!$AH$2,"Y","N")</f>
        <v>N</v>
      </c>
      <c r="H796" s="87"/>
    </row>
    <row r="797">
      <c r="A797" s="116">
        <v>0.9166666666666666</v>
      </c>
      <c r="B797" s="93" t="s">
        <v>461</v>
      </c>
      <c r="C797" s="93" t="s">
        <v>459</v>
      </c>
      <c r="D797" s="117">
        <v>43136.0</v>
      </c>
      <c r="E797" s="93" t="s">
        <v>450</v>
      </c>
      <c r="F797" s="93" t="s">
        <v>512</v>
      </c>
      <c r="G797" s="118" t="str">
        <f>if(D797=Projections!$AH$2,"Y","N")</f>
        <v>N</v>
      </c>
      <c r="H797" s="87"/>
    </row>
    <row r="798">
      <c r="A798" s="116">
        <v>0.8125</v>
      </c>
      <c r="B798" s="93" t="s">
        <v>86</v>
      </c>
      <c r="C798" s="93" t="s">
        <v>49</v>
      </c>
      <c r="D798" s="117">
        <v>43137.0</v>
      </c>
      <c r="E798" s="93" t="s">
        <v>261</v>
      </c>
      <c r="F798" s="93" t="s">
        <v>36</v>
      </c>
      <c r="G798" s="118" t="str">
        <f>if(D798=Projections!$AH$2,"Y","N")</f>
        <v>N</v>
      </c>
      <c r="H798" s="87"/>
    </row>
    <row r="799">
      <c r="A799" s="116">
        <v>0.8125</v>
      </c>
      <c r="B799" s="93" t="s">
        <v>71</v>
      </c>
      <c r="C799" s="93" t="s">
        <v>53</v>
      </c>
      <c r="D799" s="117">
        <v>43137.0</v>
      </c>
      <c r="E799" s="93" t="s">
        <v>171</v>
      </c>
      <c r="F799" s="93" t="s">
        <v>100</v>
      </c>
      <c r="G799" s="118" t="str">
        <f>if(D799=Projections!$AH$2,"Y","N")</f>
        <v>N</v>
      </c>
      <c r="H799" s="87"/>
    </row>
    <row r="800">
      <c r="A800" s="116">
        <v>0.9375</v>
      </c>
      <c r="B800" s="93" t="s">
        <v>83</v>
      </c>
      <c r="C800" s="93" t="s">
        <v>55</v>
      </c>
      <c r="D800" s="117">
        <v>43137.0</v>
      </c>
      <c r="E800" s="93" t="s">
        <v>329</v>
      </c>
      <c r="F800" s="93" t="s">
        <v>135</v>
      </c>
      <c r="G800" s="118" t="str">
        <f>if(D800=Projections!$AH$2,"Y","N")</f>
        <v>N</v>
      </c>
      <c r="H800" s="87"/>
    </row>
    <row r="801">
      <c r="A801" s="116">
        <v>0.9375</v>
      </c>
      <c r="B801" s="93" t="s">
        <v>52</v>
      </c>
      <c r="C801" s="93" t="s">
        <v>85</v>
      </c>
      <c r="D801" s="117">
        <v>43137.0</v>
      </c>
      <c r="E801" s="93" t="s">
        <v>101</v>
      </c>
      <c r="F801" s="93" t="s">
        <v>260</v>
      </c>
      <c r="G801" s="118" t="str">
        <f>if(D801=Projections!$AH$2,"Y","N")</f>
        <v>N</v>
      </c>
      <c r="H801" s="87"/>
    </row>
    <row r="802">
      <c r="A802" s="116">
        <v>0.8125</v>
      </c>
      <c r="B802" s="93" t="s">
        <v>528</v>
      </c>
      <c r="C802" s="93" t="s">
        <v>77</v>
      </c>
      <c r="D802" s="117">
        <v>43137.0</v>
      </c>
      <c r="E802" s="93" t="s">
        <v>565</v>
      </c>
      <c r="F802" s="93" t="s">
        <v>205</v>
      </c>
      <c r="G802" s="118" t="str">
        <f>if(D802=Projections!$AH$2,"Y","N")</f>
        <v>N</v>
      </c>
      <c r="H802" s="87"/>
    </row>
    <row r="803">
      <c r="A803" s="116">
        <v>0.7916666666666666</v>
      </c>
      <c r="B803" s="93" t="s">
        <v>59</v>
      </c>
      <c r="C803" s="93" t="s">
        <v>65</v>
      </c>
      <c r="D803" s="117">
        <v>43137.0</v>
      </c>
      <c r="E803" s="93" t="s">
        <v>38</v>
      </c>
      <c r="F803" s="93" t="s">
        <v>88</v>
      </c>
      <c r="G803" s="118" t="str">
        <f>if(D803=Projections!$AH$2,"Y","N")</f>
        <v>N</v>
      </c>
      <c r="H803" s="87"/>
    </row>
    <row r="804">
      <c r="A804" s="116">
        <v>0.8333333333333334</v>
      </c>
      <c r="B804" s="93" t="s">
        <v>69</v>
      </c>
      <c r="C804" s="93" t="s">
        <v>529</v>
      </c>
      <c r="D804" s="117">
        <v>43137.0</v>
      </c>
      <c r="E804" s="93" t="s">
        <v>400</v>
      </c>
      <c r="F804" s="93" t="s">
        <v>566</v>
      </c>
      <c r="G804" s="118" t="str">
        <f>if(D804=Projections!$AH$2,"Y","N")</f>
        <v>N</v>
      </c>
      <c r="H804" s="87"/>
    </row>
    <row r="805">
      <c r="A805" s="116">
        <v>0.8125</v>
      </c>
      <c r="B805" s="93" t="s">
        <v>50</v>
      </c>
      <c r="C805" s="93" t="s">
        <v>68</v>
      </c>
      <c r="D805" s="117">
        <v>43137.0</v>
      </c>
      <c r="E805" s="93" t="s">
        <v>37</v>
      </c>
      <c r="F805" s="93" t="s">
        <v>399</v>
      </c>
      <c r="G805" s="118" t="str">
        <f>if(D805=Projections!$AH$2,"Y","N")</f>
        <v>N</v>
      </c>
      <c r="H805" s="87"/>
    </row>
    <row r="806">
      <c r="A806" s="116">
        <v>0.8333333333333334</v>
      </c>
      <c r="B806" s="93" t="s">
        <v>80</v>
      </c>
      <c r="C806" s="93" t="s">
        <v>59</v>
      </c>
      <c r="D806" s="117">
        <v>43138.0</v>
      </c>
      <c r="E806" s="93" t="s">
        <v>107</v>
      </c>
      <c r="F806" s="93" t="s">
        <v>38</v>
      </c>
      <c r="G806" s="118" t="str">
        <f>if(D806=Projections!$AH$2,"Y","N")</f>
        <v>N</v>
      </c>
      <c r="H806" s="87"/>
    </row>
    <row r="807">
      <c r="A807" s="116">
        <v>0.7916666666666666</v>
      </c>
      <c r="B807" s="93" t="s">
        <v>53</v>
      </c>
      <c r="C807" s="93" t="s">
        <v>458</v>
      </c>
      <c r="D807" s="117">
        <v>43138.0</v>
      </c>
      <c r="E807" s="93" t="s">
        <v>100</v>
      </c>
      <c r="F807" s="93" t="s">
        <v>511</v>
      </c>
      <c r="G807" s="118" t="str">
        <f>if(D807=Projections!$AH$2,"Y","N")</f>
        <v>N</v>
      </c>
      <c r="H807" s="87"/>
    </row>
    <row r="808">
      <c r="A808" s="116">
        <v>0.8333333333333334</v>
      </c>
      <c r="B808" s="93" t="s">
        <v>72</v>
      </c>
      <c r="C808" s="93" t="s">
        <v>86</v>
      </c>
      <c r="D808" s="117">
        <v>43138.0</v>
      </c>
      <c r="E808" s="93" t="s">
        <v>172</v>
      </c>
      <c r="F808" s="93" t="s">
        <v>261</v>
      </c>
      <c r="G808" s="118" t="str">
        <f>if(D808=Projections!$AH$2,"Y","N")</f>
        <v>N</v>
      </c>
      <c r="H808" s="87"/>
    </row>
    <row r="809">
      <c r="A809" s="116">
        <v>0.8125</v>
      </c>
      <c r="B809" s="93" t="s">
        <v>71</v>
      </c>
      <c r="C809" s="93" t="s">
        <v>56</v>
      </c>
      <c r="D809" s="117">
        <v>43138.0</v>
      </c>
      <c r="E809" s="93" t="s">
        <v>171</v>
      </c>
      <c r="F809" s="93" t="s">
        <v>136</v>
      </c>
      <c r="G809" s="118" t="str">
        <f>if(D809=Projections!$AH$2,"Y","N")</f>
        <v>N</v>
      </c>
      <c r="H809" s="87"/>
    </row>
    <row r="810">
      <c r="A810" s="116">
        <v>0.8333333333333334</v>
      </c>
      <c r="B810" s="93" t="s">
        <v>78</v>
      </c>
      <c r="C810" s="93" t="s">
        <v>462</v>
      </c>
      <c r="D810" s="117">
        <v>43138.0</v>
      </c>
      <c r="E810" s="93" t="s">
        <v>204</v>
      </c>
      <c r="F810" s="93" t="s">
        <v>451</v>
      </c>
      <c r="G810" s="118" t="str">
        <f>if(D810=Projections!$AH$2,"Y","N")</f>
        <v>N</v>
      </c>
      <c r="H810" s="87"/>
    </row>
    <row r="811">
      <c r="A811" s="116">
        <v>0.9375</v>
      </c>
      <c r="B811" s="93" t="s">
        <v>75</v>
      </c>
      <c r="C811" s="93" t="s">
        <v>52</v>
      </c>
      <c r="D811" s="117">
        <v>43138.0</v>
      </c>
      <c r="E811" s="93" t="s">
        <v>364</v>
      </c>
      <c r="F811" s="93" t="s">
        <v>101</v>
      </c>
      <c r="G811" s="118" t="str">
        <f>if(D811=Projections!$AH$2,"Y","N")</f>
        <v>N</v>
      </c>
      <c r="H811" s="87"/>
    </row>
    <row r="812">
      <c r="A812" s="116">
        <v>0.9375</v>
      </c>
      <c r="B812" s="93" t="s">
        <v>464</v>
      </c>
      <c r="C812" s="93" t="s">
        <v>55</v>
      </c>
      <c r="D812" s="117">
        <v>43139.0</v>
      </c>
      <c r="E812" s="93" t="s">
        <v>475</v>
      </c>
      <c r="F812" s="93" t="s">
        <v>135</v>
      </c>
      <c r="G812" s="118" t="str">
        <f>if(D812=Projections!$AH$2,"Y","N")</f>
        <v>N</v>
      </c>
      <c r="H812" s="87"/>
    </row>
    <row r="813">
      <c r="A813" s="116">
        <v>0.9375</v>
      </c>
      <c r="B813" s="93" t="s">
        <v>83</v>
      </c>
      <c r="C813" s="93" t="s">
        <v>85</v>
      </c>
      <c r="D813" s="117">
        <v>43139.0</v>
      </c>
      <c r="E813" s="93" t="s">
        <v>329</v>
      </c>
      <c r="F813" s="93" t="s">
        <v>260</v>
      </c>
      <c r="G813" s="118" t="str">
        <f>if(D813=Projections!$AH$2,"Y","N")</f>
        <v>N</v>
      </c>
      <c r="H813" s="87"/>
    </row>
    <row r="814">
      <c r="A814" s="116">
        <v>0.7916666666666666</v>
      </c>
      <c r="B814" s="93" t="s">
        <v>49</v>
      </c>
      <c r="C814" s="93" t="s">
        <v>65</v>
      </c>
      <c r="D814" s="117">
        <v>43139.0</v>
      </c>
      <c r="E814" s="93" t="s">
        <v>36</v>
      </c>
      <c r="F814" s="93" t="s">
        <v>88</v>
      </c>
      <c r="G814" s="118" t="str">
        <f>if(D814=Projections!$AH$2,"Y","N")</f>
        <v>N</v>
      </c>
      <c r="H814" s="87"/>
    </row>
    <row r="815">
      <c r="A815" s="116">
        <v>0.9166666666666666</v>
      </c>
      <c r="B815" s="93" t="s">
        <v>81</v>
      </c>
      <c r="C815" s="93" t="s">
        <v>82</v>
      </c>
      <c r="D815" s="117">
        <v>43139.0</v>
      </c>
      <c r="E815" s="93" t="s">
        <v>106</v>
      </c>
      <c r="F815" s="93" t="s">
        <v>330</v>
      </c>
      <c r="G815" s="118" t="str">
        <f>if(D815=Projections!$AH$2,"Y","N")</f>
        <v>N</v>
      </c>
      <c r="H815" s="87"/>
    </row>
    <row r="816">
      <c r="A816" s="116">
        <v>0.8125</v>
      </c>
      <c r="B816" s="93" t="s">
        <v>77</v>
      </c>
      <c r="C816" s="93" t="s">
        <v>68</v>
      </c>
      <c r="D816" s="117">
        <v>43139.0</v>
      </c>
      <c r="E816" s="93" t="s">
        <v>205</v>
      </c>
      <c r="F816" s="93" t="s">
        <v>399</v>
      </c>
      <c r="G816" s="118" t="str">
        <f>if(D816=Projections!$AH$2,"Y","N")</f>
        <v>N</v>
      </c>
      <c r="H816" s="87"/>
    </row>
    <row r="817">
      <c r="A817" s="116">
        <v>0.8333333333333334</v>
      </c>
      <c r="B817" s="93" t="s">
        <v>50</v>
      </c>
      <c r="C817" s="93" t="s">
        <v>69</v>
      </c>
      <c r="D817" s="117">
        <v>43139.0</v>
      </c>
      <c r="E817" s="93" t="s">
        <v>37</v>
      </c>
      <c r="F817" s="93" t="s">
        <v>400</v>
      </c>
      <c r="G817" s="118" t="str">
        <f>if(D817=Projections!$AH$2,"Y","N")</f>
        <v>N</v>
      </c>
      <c r="H817" s="87"/>
    </row>
    <row r="818">
      <c r="A818" s="116">
        <v>0.8125</v>
      </c>
      <c r="B818" s="93" t="s">
        <v>59</v>
      </c>
      <c r="C818" s="93" t="s">
        <v>49</v>
      </c>
      <c r="D818" s="117">
        <v>43140.0</v>
      </c>
      <c r="E818" s="93" t="s">
        <v>38</v>
      </c>
      <c r="F818" s="93" t="s">
        <v>36</v>
      </c>
      <c r="G818" s="118" t="str">
        <f>if(D818=Projections!$AH$2,"Y","N")</f>
        <v>N</v>
      </c>
      <c r="H818" s="87"/>
    </row>
    <row r="819">
      <c r="A819" s="116">
        <v>0.8125</v>
      </c>
      <c r="B819" s="93" t="s">
        <v>78</v>
      </c>
      <c r="C819" s="93" t="s">
        <v>50</v>
      </c>
      <c r="D819" s="117">
        <v>43140.0</v>
      </c>
      <c r="E819" s="93" t="s">
        <v>204</v>
      </c>
      <c r="F819" s="93" t="s">
        <v>37</v>
      </c>
      <c r="G819" s="118" t="str">
        <f>if(D819=Projections!$AH$2,"Y","N")</f>
        <v>N</v>
      </c>
      <c r="H819" s="87"/>
    </row>
    <row r="820">
      <c r="A820" s="116">
        <v>0.8333333333333334</v>
      </c>
      <c r="B820" s="93" t="s">
        <v>80</v>
      </c>
      <c r="C820" s="93" t="s">
        <v>461</v>
      </c>
      <c r="D820" s="117">
        <v>43140.0</v>
      </c>
      <c r="E820" s="93" t="s">
        <v>107</v>
      </c>
      <c r="F820" s="93" t="s">
        <v>450</v>
      </c>
      <c r="G820" s="118" t="str">
        <f>if(D820=Projections!$AH$2,"Y","N")</f>
        <v>N</v>
      </c>
      <c r="H820" s="87"/>
    </row>
    <row r="821">
      <c r="A821" s="116">
        <v>0.7916666666666666</v>
      </c>
      <c r="B821" s="93" t="s">
        <v>62</v>
      </c>
      <c r="C821" s="93" t="s">
        <v>458</v>
      </c>
      <c r="D821" s="117">
        <v>43140.0</v>
      </c>
      <c r="E821" s="93" t="s">
        <v>235</v>
      </c>
      <c r="F821" s="93" t="s">
        <v>511</v>
      </c>
      <c r="G821" s="118" t="str">
        <f>if(D821=Projections!$AH$2,"Y","N")</f>
        <v>N</v>
      </c>
      <c r="H821" s="87"/>
    </row>
    <row r="822">
      <c r="A822" s="116">
        <v>0.8333333333333334</v>
      </c>
      <c r="B822" s="93" t="s">
        <v>466</v>
      </c>
      <c r="C822" s="93" t="s">
        <v>71</v>
      </c>
      <c r="D822" s="117">
        <v>43140.0</v>
      </c>
      <c r="E822" s="93" t="s">
        <v>493</v>
      </c>
      <c r="F822" s="93" t="s">
        <v>171</v>
      </c>
      <c r="G822" s="118" t="str">
        <f>if(D822=Projections!$AH$2,"Y","N")</f>
        <v>N</v>
      </c>
      <c r="H822" s="87"/>
    </row>
    <row r="823">
      <c r="A823" s="116">
        <v>0.8333333333333334</v>
      </c>
      <c r="B823" s="93" t="s">
        <v>528</v>
      </c>
      <c r="C823" s="93" t="s">
        <v>56</v>
      </c>
      <c r="D823" s="117">
        <v>43140.0</v>
      </c>
      <c r="E823" s="93" t="s">
        <v>565</v>
      </c>
      <c r="F823" s="93" t="s">
        <v>136</v>
      </c>
      <c r="G823" s="118" t="str">
        <f>if(D823=Projections!$AH$2,"Y","N")</f>
        <v>N</v>
      </c>
      <c r="H823" s="87"/>
    </row>
    <row r="824">
      <c r="A824" s="116">
        <v>0.7916666666666666</v>
      </c>
      <c r="B824" s="93" t="s">
        <v>462</v>
      </c>
      <c r="C824" s="93" t="s">
        <v>529</v>
      </c>
      <c r="D824" s="117">
        <v>43140.0</v>
      </c>
      <c r="E824" s="93" t="s">
        <v>451</v>
      </c>
      <c r="F824" s="93" t="s">
        <v>566</v>
      </c>
      <c r="G824" s="118" t="str">
        <f>if(D824=Projections!$AH$2,"Y","N")</f>
        <v>N</v>
      </c>
      <c r="H824" s="87"/>
    </row>
    <row r="825">
      <c r="A825" s="116">
        <v>0.9375</v>
      </c>
      <c r="B825" s="93" t="s">
        <v>82</v>
      </c>
      <c r="C825" s="93" t="s">
        <v>459</v>
      </c>
      <c r="D825" s="117">
        <v>43140.0</v>
      </c>
      <c r="E825" s="93" t="s">
        <v>330</v>
      </c>
      <c r="F825" s="93" t="s">
        <v>512</v>
      </c>
      <c r="G825" s="118" t="str">
        <f>if(D825=Projections!$AH$2,"Y","N")</f>
        <v>N</v>
      </c>
      <c r="H825" s="87"/>
    </row>
    <row r="826">
      <c r="A826" s="116">
        <v>0.875</v>
      </c>
      <c r="B826" s="93" t="s">
        <v>81</v>
      </c>
      <c r="C826" s="93" t="s">
        <v>72</v>
      </c>
      <c r="D826" s="117">
        <v>43140.0</v>
      </c>
      <c r="E826" s="93" t="s">
        <v>106</v>
      </c>
      <c r="F826" s="93" t="s">
        <v>172</v>
      </c>
      <c r="G826" s="118" t="str">
        <f>if(D826=Projections!$AH$2,"Y","N")</f>
        <v>N</v>
      </c>
      <c r="H826" s="87"/>
    </row>
    <row r="827">
      <c r="A827" s="116">
        <v>0.75</v>
      </c>
      <c r="B827" s="93" t="s">
        <v>462</v>
      </c>
      <c r="C827" s="93" t="s">
        <v>53</v>
      </c>
      <c r="D827" s="117">
        <v>43141.0</v>
      </c>
      <c r="E827" s="93" t="s">
        <v>451</v>
      </c>
      <c r="F827" s="93" t="s">
        <v>100</v>
      </c>
      <c r="G827" s="118" t="str">
        <f>if(D827=Projections!$AH$2,"Y","N")</f>
        <v>N</v>
      </c>
      <c r="H827" s="87"/>
    </row>
    <row r="828">
      <c r="A828" s="116">
        <v>0.8333333333333334</v>
      </c>
      <c r="B828" s="93" t="s">
        <v>69</v>
      </c>
      <c r="C828" s="93" t="s">
        <v>461</v>
      </c>
      <c r="D828" s="117">
        <v>43141.0</v>
      </c>
      <c r="E828" s="93" t="s">
        <v>400</v>
      </c>
      <c r="F828" s="93" t="s">
        <v>450</v>
      </c>
      <c r="G828" s="118" t="str">
        <f>if(D828=Projections!$AH$2,"Y","N")</f>
        <v>N</v>
      </c>
      <c r="H828" s="87"/>
    </row>
    <row r="829">
      <c r="A829" s="116">
        <v>0.8541666666666666</v>
      </c>
      <c r="B829" s="93" t="s">
        <v>85</v>
      </c>
      <c r="C829" s="93" t="s">
        <v>464</v>
      </c>
      <c r="D829" s="117">
        <v>43141.0</v>
      </c>
      <c r="E829" s="93" t="s">
        <v>260</v>
      </c>
      <c r="F829" s="93" t="s">
        <v>475</v>
      </c>
      <c r="G829" s="118" t="str">
        <f>if(D829=Projections!$AH$2,"Y","N")</f>
        <v>N</v>
      </c>
      <c r="H829" s="87"/>
    </row>
    <row r="830">
      <c r="A830" s="116">
        <v>0.8541666666666666</v>
      </c>
      <c r="B830" s="93" t="s">
        <v>75</v>
      </c>
      <c r="C830" s="93" t="s">
        <v>55</v>
      </c>
      <c r="D830" s="117">
        <v>43141.0</v>
      </c>
      <c r="E830" s="93" t="s">
        <v>364</v>
      </c>
      <c r="F830" s="93" t="s">
        <v>135</v>
      </c>
      <c r="G830" s="118" t="str">
        <f>if(D830=Projections!$AH$2,"Y","N")</f>
        <v>N</v>
      </c>
      <c r="H830" s="87"/>
    </row>
    <row r="831">
      <c r="A831" s="116">
        <v>0.7916666666666666</v>
      </c>
      <c r="B831" s="93" t="s">
        <v>528</v>
      </c>
      <c r="C831" s="93" t="s">
        <v>65</v>
      </c>
      <c r="D831" s="117">
        <v>43141.0</v>
      </c>
      <c r="E831" s="93" t="s">
        <v>565</v>
      </c>
      <c r="F831" s="93" t="s">
        <v>88</v>
      </c>
      <c r="G831" s="118" t="str">
        <f>if(D831=Projections!$AH$2,"Y","N")</f>
        <v>N</v>
      </c>
      <c r="H831" s="87"/>
    </row>
    <row r="832">
      <c r="A832" s="116">
        <v>0.7916666666666666</v>
      </c>
      <c r="B832" s="93" t="s">
        <v>62</v>
      </c>
      <c r="C832" s="93" t="s">
        <v>529</v>
      </c>
      <c r="D832" s="117">
        <v>43141.0</v>
      </c>
      <c r="E832" s="93" t="s">
        <v>235</v>
      </c>
      <c r="F832" s="93" t="s">
        <v>566</v>
      </c>
      <c r="G832" s="118" t="str">
        <f>if(D832=Projections!$AH$2,"Y","N")</f>
        <v>N</v>
      </c>
      <c r="H832" s="87"/>
    </row>
    <row r="833">
      <c r="A833" s="116">
        <v>0.875</v>
      </c>
      <c r="B833" s="93" t="s">
        <v>466</v>
      </c>
      <c r="C833" s="93" t="s">
        <v>52</v>
      </c>
      <c r="D833" s="117">
        <v>43141.0</v>
      </c>
      <c r="E833" s="93" t="s">
        <v>493</v>
      </c>
      <c r="F833" s="93" t="s">
        <v>101</v>
      </c>
      <c r="G833" s="118" t="str">
        <f>if(D833=Projections!$AH$2,"Y","N")</f>
        <v>N</v>
      </c>
      <c r="H833" s="87"/>
    </row>
    <row r="834">
      <c r="A834" s="116">
        <v>0.6458333333333334</v>
      </c>
      <c r="B834" s="93" t="s">
        <v>458</v>
      </c>
      <c r="C834" s="93" t="s">
        <v>49</v>
      </c>
      <c r="D834" s="117">
        <v>43142.0</v>
      </c>
      <c r="E834" s="93" t="s">
        <v>511</v>
      </c>
      <c r="F834" s="93" t="s">
        <v>36</v>
      </c>
      <c r="G834" s="118" t="str">
        <f>if(D834=Projections!$AH$2,"Y","N")</f>
        <v>N</v>
      </c>
      <c r="H834" s="87"/>
    </row>
    <row r="835">
      <c r="A835" s="116">
        <v>0.6458333333333334</v>
      </c>
      <c r="B835" s="93" t="s">
        <v>59</v>
      </c>
      <c r="C835" s="93" t="s">
        <v>50</v>
      </c>
      <c r="D835" s="117">
        <v>43142.0</v>
      </c>
      <c r="E835" s="93" t="s">
        <v>38</v>
      </c>
      <c r="F835" s="93" t="s">
        <v>37</v>
      </c>
      <c r="G835" s="118" t="str">
        <f>if(D835=Projections!$AH$2,"Y","N")</f>
        <v>N</v>
      </c>
      <c r="H835" s="87"/>
    </row>
    <row r="836">
      <c r="A836" s="116">
        <v>0.5416666666666666</v>
      </c>
      <c r="B836" s="93" t="s">
        <v>68</v>
      </c>
      <c r="C836" s="93" t="s">
        <v>81</v>
      </c>
      <c r="D836" s="117">
        <v>43142.0</v>
      </c>
      <c r="E836" s="93" t="s">
        <v>399</v>
      </c>
      <c r="F836" s="93" t="s">
        <v>106</v>
      </c>
      <c r="G836" s="118" t="str">
        <f>if(D836=Projections!$AH$2,"Y","N")</f>
        <v>N</v>
      </c>
      <c r="H836" s="87"/>
    </row>
    <row r="837">
      <c r="A837" s="116">
        <v>0.7916666666666666</v>
      </c>
      <c r="B837" s="93" t="s">
        <v>464</v>
      </c>
      <c r="C837" s="93" t="s">
        <v>71</v>
      </c>
      <c r="D837" s="117">
        <v>43142.0</v>
      </c>
      <c r="E837" s="93" t="s">
        <v>475</v>
      </c>
      <c r="F837" s="93" t="s">
        <v>171</v>
      </c>
      <c r="G837" s="118" t="str">
        <f>if(D837=Projections!$AH$2,"Y","N")</f>
        <v>N</v>
      </c>
      <c r="H837" s="87"/>
    </row>
    <row r="838">
      <c r="A838" s="116">
        <v>0.7083333333333334</v>
      </c>
      <c r="B838" s="93" t="s">
        <v>77</v>
      </c>
      <c r="C838" s="93" t="s">
        <v>78</v>
      </c>
      <c r="D838" s="117">
        <v>43142.0</v>
      </c>
      <c r="E838" s="93" t="s">
        <v>205</v>
      </c>
      <c r="F838" s="93" t="s">
        <v>204</v>
      </c>
      <c r="G838" s="118" t="str">
        <f>if(D838=Projections!$AH$2,"Y","N")</f>
        <v>N</v>
      </c>
      <c r="H838" s="87"/>
    </row>
    <row r="839">
      <c r="A839" s="116">
        <v>0.7916666666666666</v>
      </c>
      <c r="B839" s="93" t="s">
        <v>459</v>
      </c>
      <c r="C839" s="93" t="s">
        <v>80</v>
      </c>
      <c r="D839" s="117">
        <v>43142.0</v>
      </c>
      <c r="E839" s="93" t="s">
        <v>512</v>
      </c>
      <c r="F839" s="93" t="s">
        <v>107</v>
      </c>
      <c r="G839" s="118" t="str">
        <f>if(D839=Projections!$AH$2,"Y","N")</f>
        <v>N</v>
      </c>
      <c r="H839" s="87"/>
    </row>
    <row r="840">
      <c r="A840" s="116">
        <v>0.7916666666666666</v>
      </c>
      <c r="B840" s="93" t="s">
        <v>86</v>
      </c>
      <c r="C840" s="93" t="s">
        <v>83</v>
      </c>
      <c r="D840" s="117">
        <v>43142.0</v>
      </c>
      <c r="E840" s="93" t="s">
        <v>261</v>
      </c>
      <c r="F840" s="93" t="s">
        <v>329</v>
      </c>
      <c r="G840" s="118" t="str">
        <f>if(D840=Projections!$AH$2,"Y","N")</f>
        <v>N</v>
      </c>
      <c r="H840" s="87"/>
    </row>
    <row r="841">
      <c r="A841" s="116">
        <v>0.875</v>
      </c>
      <c r="B841" s="93" t="s">
        <v>72</v>
      </c>
      <c r="C841" s="93" t="s">
        <v>82</v>
      </c>
      <c r="D841" s="117">
        <v>43142.0</v>
      </c>
      <c r="E841" s="93" t="s">
        <v>172</v>
      </c>
      <c r="F841" s="93" t="s">
        <v>330</v>
      </c>
      <c r="G841" s="118" t="str">
        <f>if(D841=Projections!$AH$2,"Y","N")</f>
        <v>N</v>
      </c>
      <c r="H841" s="87"/>
    </row>
    <row r="842">
      <c r="A842" s="116">
        <v>0.8125</v>
      </c>
      <c r="B842" s="93" t="s">
        <v>62</v>
      </c>
      <c r="C842" s="93" t="s">
        <v>53</v>
      </c>
      <c r="D842" s="117">
        <v>43143.0</v>
      </c>
      <c r="E842" s="93" t="s">
        <v>235</v>
      </c>
      <c r="F842" s="93" t="s">
        <v>100</v>
      </c>
      <c r="G842" s="118" t="str">
        <f>if(D842=Projections!$AH$2,"Y","N")</f>
        <v>N</v>
      </c>
      <c r="H842" s="87"/>
    </row>
    <row r="843">
      <c r="A843" s="116">
        <v>0.8333333333333334</v>
      </c>
      <c r="B843" s="93" t="s">
        <v>65</v>
      </c>
      <c r="C843" s="93" t="s">
        <v>461</v>
      </c>
      <c r="D843" s="117">
        <v>43143.0</v>
      </c>
      <c r="E843" s="93" t="s">
        <v>88</v>
      </c>
      <c r="F843" s="93" t="s">
        <v>450</v>
      </c>
      <c r="G843" s="118" t="str">
        <f>if(D843=Projections!$AH$2,"Y","N")</f>
        <v>N</v>
      </c>
      <c r="H843" s="87"/>
    </row>
    <row r="844">
      <c r="A844" s="116">
        <v>0.7916666666666666</v>
      </c>
      <c r="B844" s="93" t="s">
        <v>462</v>
      </c>
      <c r="C844" s="93" t="s">
        <v>458</v>
      </c>
      <c r="D844" s="117">
        <v>43143.0</v>
      </c>
      <c r="E844" s="93" t="s">
        <v>451</v>
      </c>
      <c r="F844" s="93" t="s">
        <v>511</v>
      </c>
      <c r="G844" s="118" t="str">
        <f>if(D844=Projections!$AH$2,"Y","N")</f>
        <v>N</v>
      </c>
      <c r="H844" s="87"/>
    </row>
    <row r="845">
      <c r="A845" s="116">
        <v>0.9375</v>
      </c>
      <c r="B845" s="93" t="s">
        <v>52</v>
      </c>
      <c r="C845" s="93" t="s">
        <v>55</v>
      </c>
      <c r="D845" s="117">
        <v>43143.0</v>
      </c>
      <c r="E845" s="93" t="s">
        <v>101</v>
      </c>
      <c r="F845" s="93" t="s">
        <v>135</v>
      </c>
      <c r="G845" s="118" t="str">
        <f>if(D845=Projections!$AH$2,"Y","N")</f>
        <v>N</v>
      </c>
      <c r="H845" s="87"/>
    </row>
    <row r="846">
      <c r="A846" s="116">
        <v>0.7916666666666666</v>
      </c>
      <c r="B846" s="93" t="s">
        <v>77</v>
      </c>
      <c r="C846" s="93" t="s">
        <v>529</v>
      </c>
      <c r="D846" s="117">
        <v>43143.0</v>
      </c>
      <c r="E846" s="93" t="s">
        <v>205</v>
      </c>
      <c r="F846" s="93" t="s">
        <v>566</v>
      </c>
      <c r="G846" s="118" t="str">
        <f>if(D846=Projections!$AH$2,"Y","N")</f>
        <v>N</v>
      </c>
      <c r="H846" s="87"/>
    </row>
    <row r="847">
      <c r="A847" s="116">
        <v>0.875</v>
      </c>
      <c r="B847" s="93" t="s">
        <v>75</v>
      </c>
      <c r="C847" s="93" t="s">
        <v>72</v>
      </c>
      <c r="D847" s="117">
        <v>43143.0</v>
      </c>
      <c r="E847" s="93" t="s">
        <v>364</v>
      </c>
      <c r="F847" s="93" t="s">
        <v>172</v>
      </c>
      <c r="G847" s="118" t="str">
        <f>if(D847=Projections!$AH$2,"Y","N")</f>
        <v>N</v>
      </c>
      <c r="H847" s="87"/>
    </row>
    <row r="848">
      <c r="A848" s="116">
        <v>0.8541666666666666</v>
      </c>
      <c r="B848" s="93" t="s">
        <v>459</v>
      </c>
      <c r="C848" s="93" t="s">
        <v>464</v>
      </c>
      <c r="D848" s="117">
        <v>43144.0</v>
      </c>
      <c r="E848" s="93" t="s">
        <v>512</v>
      </c>
      <c r="F848" s="93" t="s">
        <v>475</v>
      </c>
      <c r="G848" s="118" t="str">
        <f>if(D848=Projections!$AH$2,"Y","N")</f>
        <v>N</v>
      </c>
      <c r="H848" s="87"/>
    </row>
    <row r="849">
      <c r="A849" s="116">
        <v>0.9375</v>
      </c>
      <c r="B849" s="93" t="s">
        <v>75</v>
      </c>
      <c r="C849" s="93" t="s">
        <v>466</v>
      </c>
      <c r="D849" s="117">
        <v>43144.0</v>
      </c>
      <c r="E849" s="93" t="s">
        <v>364</v>
      </c>
      <c r="F849" s="93" t="s">
        <v>493</v>
      </c>
      <c r="G849" s="118" t="str">
        <f>if(D849=Projections!$AH$2,"Y","N")</f>
        <v>N</v>
      </c>
      <c r="H849" s="87"/>
    </row>
    <row r="850">
      <c r="A850" s="116">
        <v>0.8333333333333334</v>
      </c>
      <c r="B850" s="93" t="s">
        <v>49</v>
      </c>
      <c r="C850" s="93" t="s">
        <v>528</v>
      </c>
      <c r="D850" s="117">
        <v>43144.0</v>
      </c>
      <c r="E850" s="93" t="s">
        <v>36</v>
      </c>
      <c r="F850" s="93" t="s">
        <v>565</v>
      </c>
      <c r="G850" s="118" t="str">
        <f>if(D850=Projections!$AH$2,"Y","N")</f>
        <v>N</v>
      </c>
      <c r="H850" s="87"/>
    </row>
    <row r="851">
      <c r="A851" s="116">
        <v>0.8333333333333334</v>
      </c>
      <c r="B851" s="93" t="s">
        <v>71</v>
      </c>
      <c r="C851" s="93" t="s">
        <v>80</v>
      </c>
      <c r="D851" s="117">
        <v>43144.0</v>
      </c>
      <c r="E851" s="93" t="s">
        <v>171</v>
      </c>
      <c r="F851" s="93" t="s">
        <v>107</v>
      </c>
      <c r="G851" s="118" t="str">
        <f>if(D851=Projections!$AH$2,"Y","N")</f>
        <v>N</v>
      </c>
      <c r="H851" s="87"/>
    </row>
    <row r="852">
      <c r="A852" s="116">
        <v>0.8333333333333334</v>
      </c>
      <c r="B852" s="93" t="s">
        <v>59</v>
      </c>
      <c r="C852" s="93" t="s">
        <v>83</v>
      </c>
      <c r="D852" s="117">
        <v>43144.0</v>
      </c>
      <c r="E852" s="93" t="s">
        <v>38</v>
      </c>
      <c r="F852" s="93" t="s">
        <v>329</v>
      </c>
      <c r="G852" s="118" t="str">
        <f>if(D852=Projections!$AH$2,"Y","N")</f>
        <v>N</v>
      </c>
      <c r="H852" s="87"/>
    </row>
    <row r="853">
      <c r="A853" s="116">
        <v>0.7916666666666666</v>
      </c>
      <c r="B853" s="93" t="s">
        <v>56</v>
      </c>
      <c r="C853" s="93" t="s">
        <v>68</v>
      </c>
      <c r="D853" s="117">
        <v>43144.0</v>
      </c>
      <c r="E853" s="93" t="s">
        <v>136</v>
      </c>
      <c r="F853" s="93" t="s">
        <v>399</v>
      </c>
      <c r="G853" s="118" t="str">
        <f>if(D853=Projections!$AH$2,"Y","N")</f>
        <v>N</v>
      </c>
      <c r="H853" s="87"/>
    </row>
    <row r="854">
      <c r="A854" s="116">
        <v>0.8333333333333334</v>
      </c>
      <c r="B854" s="93" t="s">
        <v>62</v>
      </c>
      <c r="C854" s="93" t="s">
        <v>50</v>
      </c>
      <c r="D854" s="117">
        <v>43145.0</v>
      </c>
      <c r="E854" s="93" t="s">
        <v>235</v>
      </c>
      <c r="F854" s="93" t="s">
        <v>37</v>
      </c>
      <c r="G854" s="118" t="str">
        <f>if(D854=Projections!$AH$2,"Y","N")</f>
        <v>N</v>
      </c>
      <c r="H854" s="87"/>
    </row>
    <row r="855">
      <c r="A855" s="116">
        <v>0.8125</v>
      </c>
      <c r="B855" s="93" t="s">
        <v>78</v>
      </c>
      <c r="C855" s="93" t="s">
        <v>53</v>
      </c>
      <c r="D855" s="117">
        <v>43145.0</v>
      </c>
      <c r="E855" s="93" t="s">
        <v>204</v>
      </c>
      <c r="F855" s="93" t="s">
        <v>100</v>
      </c>
      <c r="G855" s="118" t="str">
        <f>if(D855=Projections!$AH$2,"Y","N")</f>
        <v>N</v>
      </c>
      <c r="H855" s="87"/>
    </row>
    <row r="856">
      <c r="A856" s="116">
        <v>0.8333333333333334</v>
      </c>
      <c r="B856" s="93" t="s">
        <v>68</v>
      </c>
      <c r="C856" s="93" t="s">
        <v>461</v>
      </c>
      <c r="D856" s="117">
        <v>43145.0</v>
      </c>
      <c r="E856" s="93" t="s">
        <v>399</v>
      </c>
      <c r="F856" s="93" t="s">
        <v>450</v>
      </c>
      <c r="G856" s="118" t="str">
        <f>if(D856=Projections!$AH$2,"Y","N")</f>
        <v>N</v>
      </c>
      <c r="H856" s="87"/>
    </row>
    <row r="857">
      <c r="A857" s="116">
        <v>0.7916666666666666</v>
      </c>
      <c r="B857" s="93" t="s">
        <v>49</v>
      </c>
      <c r="C857" s="93" t="s">
        <v>458</v>
      </c>
      <c r="D857" s="117">
        <v>43145.0</v>
      </c>
      <c r="E857" s="93" t="s">
        <v>36</v>
      </c>
      <c r="F857" s="93" t="s">
        <v>511</v>
      </c>
      <c r="G857" s="118" t="str">
        <f>if(D857=Projections!$AH$2,"Y","N")</f>
        <v>N</v>
      </c>
      <c r="H857" s="87"/>
    </row>
    <row r="858">
      <c r="A858" s="116">
        <v>0.8333333333333334</v>
      </c>
      <c r="B858" s="93" t="s">
        <v>459</v>
      </c>
      <c r="C858" s="93" t="s">
        <v>71</v>
      </c>
      <c r="D858" s="117">
        <v>43145.0</v>
      </c>
      <c r="E858" s="93" t="s">
        <v>512</v>
      </c>
      <c r="F858" s="93" t="s">
        <v>171</v>
      </c>
      <c r="G858" s="118" t="str">
        <f>if(D858=Projections!$AH$2,"Y","N")</f>
        <v>N</v>
      </c>
      <c r="H858" s="87"/>
    </row>
    <row r="859">
      <c r="A859" s="116">
        <v>0.8333333333333334</v>
      </c>
      <c r="B859" s="93" t="s">
        <v>83</v>
      </c>
      <c r="C859" s="93" t="s">
        <v>86</v>
      </c>
      <c r="D859" s="117">
        <v>43145.0</v>
      </c>
      <c r="E859" s="93" t="s">
        <v>329</v>
      </c>
      <c r="F859" s="93" t="s">
        <v>261</v>
      </c>
      <c r="G859" s="118" t="str">
        <f>if(D859=Projections!$AH$2,"Y","N")</f>
        <v>N</v>
      </c>
      <c r="H859" s="87"/>
    </row>
    <row r="860">
      <c r="A860" s="116">
        <v>0.8333333333333334</v>
      </c>
      <c r="B860" s="93" t="s">
        <v>85</v>
      </c>
      <c r="C860" s="93" t="s">
        <v>462</v>
      </c>
      <c r="D860" s="117">
        <v>43145.0</v>
      </c>
      <c r="E860" s="93" t="s">
        <v>260</v>
      </c>
      <c r="F860" s="93" t="s">
        <v>451</v>
      </c>
      <c r="G860" s="118" t="str">
        <f>if(D860=Projections!$AH$2,"Y","N")</f>
        <v>N</v>
      </c>
      <c r="H860" s="87"/>
    </row>
    <row r="861">
      <c r="A861" s="116">
        <v>0.8125</v>
      </c>
      <c r="B861" s="93" t="s">
        <v>69</v>
      </c>
      <c r="C861" s="93" t="s">
        <v>77</v>
      </c>
      <c r="D861" s="117">
        <v>43145.0</v>
      </c>
      <c r="E861" s="93" t="s">
        <v>400</v>
      </c>
      <c r="F861" s="93" t="s">
        <v>205</v>
      </c>
      <c r="G861" s="118" t="str">
        <f>if(D861=Projections!$AH$2,"Y","N")</f>
        <v>N</v>
      </c>
      <c r="H861" s="87"/>
    </row>
    <row r="862">
      <c r="A862" s="116">
        <v>0.7916666666666666</v>
      </c>
      <c r="B862" s="93" t="s">
        <v>81</v>
      </c>
      <c r="C862" s="93" t="s">
        <v>65</v>
      </c>
      <c r="D862" s="117">
        <v>43145.0</v>
      </c>
      <c r="E862" s="93" t="s">
        <v>106</v>
      </c>
      <c r="F862" s="93" t="s">
        <v>88</v>
      </c>
      <c r="G862" s="118" t="str">
        <f>if(D862=Projections!$AH$2,"Y","N")</f>
        <v>N</v>
      </c>
      <c r="H862" s="87"/>
    </row>
    <row r="863">
      <c r="A863" s="116">
        <v>0.7916666666666666</v>
      </c>
      <c r="B863" s="93" t="s">
        <v>56</v>
      </c>
      <c r="C863" s="93" t="s">
        <v>529</v>
      </c>
      <c r="D863" s="117">
        <v>43145.0</v>
      </c>
      <c r="E863" s="93" t="s">
        <v>136</v>
      </c>
      <c r="F863" s="93" t="s">
        <v>566</v>
      </c>
      <c r="G863" s="118" t="str">
        <f>if(D863=Projections!$AH$2,"Y","N")</f>
        <v>N</v>
      </c>
      <c r="H863" s="87"/>
    </row>
    <row r="864">
      <c r="A864" s="116">
        <v>0.9375</v>
      </c>
      <c r="B864" s="93" t="s">
        <v>55</v>
      </c>
      <c r="C864" s="93" t="s">
        <v>82</v>
      </c>
      <c r="D864" s="117">
        <v>43145.0</v>
      </c>
      <c r="E864" s="93" t="s">
        <v>135</v>
      </c>
      <c r="F864" s="93" t="s">
        <v>330</v>
      </c>
      <c r="G864" s="118" t="str">
        <f>if(D864=Projections!$AH$2,"Y","N")</f>
        <v>N</v>
      </c>
      <c r="H864" s="87"/>
    </row>
    <row r="865">
      <c r="A865" s="116">
        <v>0.875</v>
      </c>
      <c r="B865" s="93" t="s">
        <v>52</v>
      </c>
      <c r="C865" s="93" t="s">
        <v>72</v>
      </c>
      <c r="D865" s="117">
        <v>43145.0</v>
      </c>
      <c r="E865" s="93" t="s">
        <v>101</v>
      </c>
      <c r="F865" s="93" t="s">
        <v>172</v>
      </c>
      <c r="G865" s="118" t="str">
        <f>if(D865=Projections!$AH$2,"Y","N")</f>
        <v>N</v>
      </c>
      <c r="H865" s="87"/>
    </row>
    <row r="866">
      <c r="A866" s="116">
        <v>0.8333333333333334</v>
      </c>
      <c r="B866" s="93" t="s">
        <v>466</v>
      </c>
      <c r="C866" s="93" t="s">
        <v>528</v>
      </c>
      <c r="D866" s="117">
        <v>43146.0</v>
      </c>
      <c r="E866" s="93" t="s">
        <v>493</v>
      </c>
      <c r="F866" s="93" t="s">
        <v>565</v>
      </c>
      <c r="G866" s="118" t="str">
        <f>if(D866=Projections!$AH$2,"Y","N")</f>
        <v>N</v>
      </c>
      <c r="H866" s="87"/>
    </row>
    <row r="867">
      <c r="A867" s="116">
        <v>0.875</v>
      </c>
      <c r="B867" s="93" t="s">
        <v>85</v>
      </c>
      <c r="C867" s="93" t="s">
        <v>80</v>
      </c>
      <c r="D867" s="117">
        <v>43146.0</v>
      </c>
      <c r="E867" s="93" t="s">
        <v>260</v>
      </c>
      <c r="F867" s="93" t="s">
        <v>107</v>
      </c>
      <c r="G867" s="118" t="str">
        <f>if(D867=Projections!$AH$2,"Y","N")</f>
        <v>N</v>
      </c>
      <c r="H867" s="87"/>
    </row>
    <row r="868">
      <c r="A868" s="116">
        <v>0.8333333333333334</v>
      </c>
      <c r="B868" s="93" t="s">
        <v>529</v>
      </c>
      <c r="C868" s="93" t="s">
        <v>461</v>
      </c>
      <c r="D868" s="117">
        <v>43153.0</v>
      </c>
      <c r="E868" s="93" t="s">
        <v>566</v>
      </c>
      <c r="F868" s="93" t="s">
        <v>450</v>
      </c>
      <c r="G868" s="118" t="str">
        <f>if(D868=Projections!$AH$2,"Y","N")</f>
        <v>N</v>
      </c>
      <c r="H868" s="87"/>
    </row>
    <row r="869">
      <c r="A869" s="116">
        <v>0.7916666666666666</v>
      </c>
      <c r="B869" s="93" t="s">
        <v>53</v>
      </c>
      <c r="C869" s="93" t="s">
        <v>81</v>
      </c>
      <c r="D869" s="117">
        <v>43153.0</v>
      </c>
      <c r="E869" s="93" t="s">
        <v>100</v>
      </c>
      <c r="F869" s="93" t="s">
        <v>106</v>
      </c>
      <c r="G869" s="118" t="str">
        <f>if(D869=Projections!$AH$2,"Y","N")</f>
        <v>N</v>
      </c>
      <c r="H869" s="87"/>
    </row>
    <row r="870">
      <c r="A870" s="116">
        <v>0.8333333333333334</v>
      </c>
      <c r="B870" s="93" t="s">
        <v>69</v>
      </c>
      <c r="C870" s="93" t="s">
        <v>59</v>
      </c>
      <c r="D870" s="117">
        <v>43153.0</v>
      </c>
      <c r="E870" s="93" t="s">
        <v>400</v>
      </c>
      <c r="F870" s="93" t="s">
        <v>38</v>
      </c>
      <c r="G870" s="118" t="str">
        <f>if(D870=Projections!$AH$2,"Y","N")</f>
        <v>N</v>
      </c>
      <c r="H870" s="87"/>
    </row>
    <row r="871">
      <c r="A871" s="116">
        <v>0.9375</v>
      </c>
      <c r="B871" s="93" t="s">
        <v>62</v>
      </c>
      <c r="C871" s="93" t="s">
        <v>55</v>
      </c>
      <c r="D871" s="117">
        <v>43153.0</v>
      </c>
      <c r="E871" s="93" t="s">
        <v>235</v>
      </c>
      <c r="F871" s="93" t="s">
        <v>135</v>
      </c>
      <c r="G871" s="118" t="str">
        <f>if(D871=Projections!$AH$2,"Y","N")</f>
        <v>N</v>
      </c>
      <c r="H871" s="87"/>
    </row>
    <row r="872">
      <c r="A872" s="116">
        <v>0.7916666666666666</v>
      </c>
      <c r="B872" s="93" t="s">
        <v>77</v>
      </c>
      <c r="C872" s="93" t="s">
        <v>65</v>
      </c>
      <c r="D872" s="117">
        <v>43153.0</v>
      </c>
      <c r="E872" s="93" t="s">
        <v>205</v>
      </c>
      <c r="F872" s="93" t="s">
        <v>88</v>
      </c>
      <c r="G872" s="118" t="str">
        <f>if(D872=Projections!$AH$2,"Y","N")</f>
        <v>N</v>
      </c>
      <c r="H872" s="87"/>
    </row>
    <row r="873">
      <c r="A873" s="116">
        <v>0.9166666666666666</v>
      </c>
      <c r="B873" s="93" t="s">
        <v>83</v>
      </c>
      <c r="C873" s="93" t="s">
        <v>459</v>
      </c>
      <c r="D873" s="117">
        <v>43153.0</v>
      </c>
      <c r="E873" s="93" t="s">
        <v>329</v>
      </c>
      <c r="F873" s="93" t="s">
        <v>512</v>
      </c>
      <c r="G873" s="118" t="str">
        <f>if(D873=Projections!$AH$2,"Y","N")</f>
        <v>N</v>
      </c>
      <c r="H873" s="87"/>
    </row>
    <row r="874">
      <c r="A874" s="116">
        <v>0.875</v>
      </c>
      <c r="B874" s="93" t="s">
        <v>75</v>
      </c>
      <c r="C874" s="93" t="s">
        <v>466</v>
      </c>
      <c r="D874" s="117">
        <v>43154.0</v>
      </c>
      <c r="E874" s="93" t="s">
        <v>364</v>
      </c>
      <c r="F874" s="93" t="s">
        <v>493</v>
      </c>
      <c r="G874" s="118" t="str">
        <f>if(D874=Projections!$AH$2,"Y","N")</f>
        <v>N</v>
      </c>
      <c r="H874" s="87"/>
    </row>
    <row r="875">
      <c r="A875" s="116">
        <v>0.7916666666666666</v>
      </c>
      <c r="B875" s="93" t="s">
        <v>50</v>
      </c>
      <c r="C875" s="93" t="s">
        <v>458</v>
      </c>
      <c r="D875" s="117">
        <v>43154.0</v>
      </c>
      <c r="E875" s="93" t="s">
        <v>37</v>
      </c>
      <c r="F875" s="93" t="s">
        <v>511</v>
      </c>
      <c r="G875" s="118" t="str">
        <f>if(D875=Projections!$AH$2,"Y","N")</f>
        <v>N</v>
      </c>
      <c r="H875" s="87"/>
    </row>
    <row r="876">
      <c r="A876" s="116">
        <v>0.8333333333333334</v>
      </c>
      <c r="B876" s="93" t="s">
        <v>80</v>
      </c>
      <c r="C876" s="93" t="s">
        <v>71</v>
      </c>
      <c r="D876" s="117">
        <v>43154.0</v>
      </c>
      <c r="E876" s="93" t="s">
        <v>107</v>
      </c>
      <c r="F876" s="93" t="s">
        <v>171</v>
      </c>
      <c r="G876" s="118" t="str">
        <f>if(D876=Projections!$AH$2,"Y","N")</f>
        <v>N</v>
      </c>
      <c r="H876" s="87"/>
    </row>
    <row r="877">
      <c r="A877" s="116">
        <v>0.7916666666666666</v>
      </c>
      <c r="B877" s="93" t="s">
        <v>49</v>
      </c>
      <c r="C877" s="93" t="s">
        <v>78</v>
      </c>
      <c r="D877" s="117">
        <v>43154.0</v>
      </c>
      <c r="E877" s="93" t="s">
        <v>36</v>
      </c>
      <c r="F877" s="93" t="s">
        <v>204</v>
      </c>
      <c r="G877" s="118" t="str">
        <f>if(D877=Projections!$AH$2,"Y","N")</f>
        <v>N</v>
      </c>
      <c r="H877" s="87"/>
    </row>
    <row r="878">
      <c r="A878" s="116">
        <v>0.9375</v>
      </c>
      <c r="B878" s="93" t="s">
        <v>464</v>
      </c>
      <c r="C878" s="93" t="s">
        <v>85</v>
      </c>
      <c r="D878" s="117">
        <v>43154.0</v>
      </c>
      <c r="E878" s="93" t="s">
        <v>475</v>
      </c>
      <c r="F878" s="93" t="s">
        <v>260</v>
      </c>
      <c r="G878" s="118" t="str">
        <f>if(D878=Projections!$AH$2,"Y","N")</f>
        <v>N</v>
      </c>
      <c r="H878" s="87"/>
    </row>
    <row r="879">
      <c r="A879" s="116">
        <v>0.8333333333333334</v>
      </c>
      <c r="B879" s="93" t="s">
        <v>59</v>
      </c>
      <c r="C879" s="93" t="s">
        <v>86</v>
      </c>
      <c r="D879" s="117">
        <v>43154.0</v>
      </c>
      <c r="E879" s="93" t="s">
        <v>38</v>
      </c>
      <c r="F879" s="93" t="s">
        <v>261</v>
      </c>
      <c r="G879" s="118" t="str">
        <f>if(D879=Projections!$AH$2,"Y","N")</f>
        <v>N</v>
      </c>
      <c r="H879" s="87"/>
    </row>
    <row r="880">
      <c r="A880" s="116">
        <v>0.8333333333333334</v>
      </c>
      <c r="B880" s="93" t="s">
        <v>56</v>
      </c>
      <c r="C880" s="93" t="s">
        <v>462</v>
      </c>
      <c r="D880" s="117">
        <v>43154.0</v>
      </c>
      <c r="E880" s="93" t="s">
        <v>136</v>
      </c>
      <c r="F880" s="93" t="s">
        <v>451</v>
      </c>
      <c r="G880" s="118" t="str">
        <f>if(D880=Projections!$AH$2,"Y","N")</f>
        <v>N</v>
      </c>
      <c r="H880" s="87"/>
    </row>
    <row r="881">
      <c r="A881" s="116">
        <v>0.875</v>
      </c>
      <c r="B881" s="93" t="s">
        <v>62</v>
      </c>
      <c r="C881" s="93" t="s">
        <v>52</v>
      </c>
      <c r="D881" s="117">
        <v>43154.0</v>
      </c>
      <c r="E881" s="93" t="s">
        <v>235</v>
      </c>
      <c r="F881" s="93" t="s">
        <v>101</v>
      </c>
      <c r="G881" s="118" t="str">
        <f>if(D881=Projections!$AH$2,"Y","N")</f>
        <v>N</v>
      </c>
      <c r="H881" s="87"/>
    </row>
    <row r="882">
      <c r="A882" s="116">
        <v>0.8125</v>
      </c>
      <c r="B882" s="93" t="s">
        <v>528</v>
      </c>
      <c r="C882" s="93" t="s">
        <v>68</v>
      </c>
      <c r="D882" s="117">
        <v>43154.0</v>
      </c>
      <c r="E882" s="93" t="s">
        <v>565</v>
      </c>
      <c r="F882" s="93" t="s">
        <v>399</v>
      </c>
      <c r="G882" s="118" t="str">
        <f>if(D882=Projections!$AH$2,"Y","N")</f>
        <v>N</v>
      </c>
      <c r="H882" s="87"/>
    </row>
    <row r="883">
      <c r="A883" s="116">
        <v>0.875</v>
      </c>
      <c r="B883" s="93" t="s">
        <v>82</v>
      </c>
      <c r="C883" s="93" t="s">
        <v>72</v>
      </c>
      <c r="D883" s="117">
        <v>43154.0</v>
      </c>
      <c r="E883" s="93" t="s">
        <v>330</v>
      </c>
      <c r="F883" s="93" t="s">
        <v>172</v>
      </c>
      <c r="G883" s="118" t="str">
        <f>if(D883=Projections!$AH$2,"Y","N")</f>
        <v>N</v>
      </c>
      <c r="H883" s="87"/>
    </row>
    <row r="884">
      <c r="A884" s="116">
        <v>0.7916666666666666</v>
      </c>
      <c r="B884" s="93" t="s">
        <v>81</v>
      </c>
      <c r="C884" s="93" t="s">
        <v>69</v>
      </c>
      <c r="D884" s="117">
        <v>43154.0</v>
      </c>
      <c r="E884" s="93" t="s">
        <v>106</v>
      </c>
      <c r="F884" s="93" t="s">
        <v>400</v>
      </c>
      <c r="G884" s="118" t="str">
        <f>if(D884=Projections!$AH$2,"Y","N")</f>
        <v>N</v>
      </c>
      <c r="H884" s="87"/>
    </row>
    <row r="885">
      <c r="A885" s="116">
        <v>0.8541666666666666</v>
      </c>
      <c r="B885" s="93" t="s">
        <v>83</v>
      </c>
      <c r="C885" s="93" t="s">
        <v>55</v>
      </c>
      <c r="D885" s="117">
        <v>43155.0</v>
      </c>
      <c r="E885" s="93" t="s">
        <v>329</v>
      </c>
      <c r="F885" s="93" t="s">
        <v>135</v>
      </c>
      <c r="G885" s="118" t="str">
        <f>if(D885=Projections!$AH$2,"Y","N")</f>
        <v>N</v>
      </c>
      <c r="H885" s="87"/>
    </row>
    <row r="886">
      <c r="A886" s="116">
        <v>0.8125</v>
      </c>
      <c r="B886" s="93" t="s">
        <v>86</v>
      </c>
      <c r="C886" s="93" t="s">
        <v>56</v>
      </c>
      <c r="D886" s="117">
        <v>43155.0</v>
      </c>
      <c r="E886" s="93" t="s">
        <v>261</v>
      </c>
      <c r="F886" s="93" t="s">
        <v>136</v>
      </c>
      <c r="G886" s="118" t="str">
        <f>if(D886=Projections!$AH$2,"Y","N")</f>
        <v>N</v>
      </c>
      <c r="H886" s="87"/>
    </row>
    <row r="887">
      <c r="A887" s="116">
        <v>0.875</v>
      </c>
      <c r="B887" s="93" t="s">
        <v>461</v>
      </c>
      <c r="C887" s="93" t="s">
        <v>80</v>
      </c>
      <c r="D887" s="117">
        <v>43155.0</v>
      </c>
      <c r="E887" s="93" t="s">
        <v>450</v>
      </c>
      <c r="F887" s="93" t="s">
        <v>107</v>
      </c>
      <c r="G887" s="118" t="str">
        <f>if(D887=Projections!$AH$2,"Y","N")</f>
        <v>N</v>
      </c>
      <c r="H887" s="87"/>
    </row>
    <row r="888">
      <c r="A888" s="116">
        <v>0.8125</v>
      </c>
      <c r="B888" s="93" t="s">
        <v>50</v>
      </c>
      <c r="C888" s="93" t="s">
        <v>77</v>
      </c>
      <c r="D888" s="117">
        <v>43155.0</v>
      </c>
      <c r="E888" s="93" t="s">
        <v>37</v>
      </c>
      <c r="F888" s="93" t="s">
        <v>205</v>
      </c>
      <c r="G888" s="118" t="str">
        <f>if(D888=Projections!$AH$2,"Y","N")</f>
        <v>N</v>
      </c>
      <c r="H888" s="87"/>
    </row>
    <row r="889">
      <c r="A889" s="116">
        <v>0.7083333333333334</v>
      </c>
      <c r="B889" s="93" t="s">
        <v>65</v>
      </c>
      <c r="C889" s="93" t="s">
        <v>529</v>
      </c>
      <c r="D889" s="117">
        <v>43155.0</v>
      </c>
      <c r="E889" s="93" t="s">
        <v>88</v>
      </c>
      <c r="F889" s="93" t="s">
        <v>566</v>
      </c>
      <c r="G889" s="118" t="str">
        <f>if(D889=Projections!$AH$2,"Y","N")</f>
        <v>N</v>
      </c>
      <c r="H889" s="87"/>
    </row>
    <row r="890">
      <c r="A890" s="116">
        <v>0.875</v>
      </c>
      <c r="B890" s="93" t="s">
        <v>82</v>
      </c>
      <c r="C890" s="93" t="s">
        <v>52</v>
      </c>
      <c r="D890" s="117">
        <v>43155.0</v>
      </c>
      <c r="E890" s="93" t="s">
        <v>330</v>
      </c>
      <c r="F890" s="93" t="s">
        <v>101</v>
      </c>
      <c r="G890" s="118" t="str">
        <f>if(D890=Projections!$AH$2,"Y","N")</f>
        <v>N</v>
      </c>
      <c r="H890" s="87"/>
    </row>
    <row r="891">
      <c r="A891" s="116">
        <v>0.9166666666666666</v>
      </c>
      <c r="B891" s="93" t="s">
        <v>85</v>
      </c>
      <c r="C891" s="93" t="s">
        <v>459</v>
      </c>
      <c r="D891" s="117">
        <v>43155.0</v>
      </c>
      <c r="E891" s="93" t="s">
        <v>260</v>
      </c>
      <c r="F891" s="93" t="s">
        <v>512</v>
      </c>
      <c r="G891" s="118" t="str">
        <f>if(D891=Projections!$AH$2,"Y","N")</f>
        <v>N</v>
      </c>
      <c r="H891" s="87"/>
    </row>
    <row r="892">
      <c r="A892" s="116">
        <v>0.875</v>
      </c>
      <c r="B892" s="93" t="s">
        <v>464</v>
      </c>
      <c r="C892" s="93" t="s">
        <v>72</v>
      </c>
      <c r="D892" s="117">
        <v>43155.0</v>
      </c>
      <c r="E892" s="93" t="s">
        <v>475</v>
      </c>
      <c r="F892" s="93" t="s">
        <v>172</v>
      </c>
      <c r="G892" s="118" t="str">
        <f>if(D892=Projections!$AH$2,"Y","N")</f>
        <v>N</v>
      </c>
      <c r="H892" s="87"/>
    </row>
    <row r="893">
      <c r="A893" s="116">
        <v>0.5416666666666666</v>
      </c>
      <c r="B893" s="93" t="s">
        <v>458</v>
      </c>
      <c r="C893" s="93" t="s">
        <v>81</v>
      </c>
      <c r="D893" s="117">
        <v>43156.0</v>
      </c>
      <c r="E893" s="93" t="s">
        <v>511</v>
      </c>
      <c r="F893" s="93" t="s">
        <v>106</v>
      </c>
      <c r="G893" s="118" t="str">
        <f>if(D893=Projections!$AH$2,"Y","N")</f>
        <v>N</v>
      </c>
      <c r="H893" s="87"/>
    </row>
    <row r="894">
      <c r="A894" s="116">
        <v>0.6458333333333334</v>
      </c>
      <c r="B894" s="93" t="s">
        <v>75</v>
      </c>
      <c r="C894" s="93" t="s">
        <v>59</v>
      </c>
      <c r="D894" s="117">
        <v>43156.0</v>
      </c>
      <c r="E894" s="93" t="s">
        <v>364</v>
      </c>
      <c r="F894" s="93" t="s">
        <v>38</v>
      </c>
      <c r="G894" s="118" t="str">
        <f>if(D894=Projections!$AH$2,"Y","N")</f>
        <v>N</v>
      </c>
      <c r="H894" s="87"/>
    </row>
    <row r="895">
      <c r="A895" s="116">
        <v>0.8333333333333334</v>
      </c>
      <c r="B895" s="93" t="s">
        <v>71</v>
      </c>
      <c r="C895" s="93" t="s">
        <v>466</v>
      </c>
      <c r="D895" s="117">
        <v>43156.0</v>
      </c>
      <c r="E895" s="93" t="s">
        <v>171</v>
      </c>
      <c r="F895" s="93" t="s">
        <v>493</v>
      </c>
      <c r="G895" s="118" t="str">
        <f>if(D895=Projections!$AH$2,"Y","N")</f>
        <v>N</v>
      </c>
      <c r="H895" s="87"/>
    </row>
    <row r="896">
      <c r="A896" s="116">
        <v>0.625</v>
      </c>
      <c r="B896" s="93" t="s">
        <v>462</v>
      </c>
      <c r="C896" s="93" t="s">
        <v>528</v>
      </c>
      <c r="D896" s="117">
        <v>43156.0</v>
      </c>
      <c r="E896" s="93" t="s">
        <v>451</v>
      </c>
      <c r="F896" s="93" t="s">
        <v>565</v>
      </c>
      <c r="G896" s="118" t="str">
        <f>if(D896=Projections!$AH$2,"Y","N")</f>
        <v>N</v>
      </c>
      <c r="H896" s="87"/>
    </row>
    <row r="897">
      <c r="A897" s="116">
        <v>0.8333333333333334</v>
      </c>
      <c r="B897" s="93" t="s">
        <v>529</v>
      </c>
      <c r="C897" s="93" t="s">
        <v>69</v>
      </c>
      <c r="D897" s="117">
        <v>43156.0</v>
      </c>
      <c r="E897" s="93" t="s">
        <v>566</v>
      </c>
      <c r="F897" s="93" t="s">
        <v>400</v>
      </c>
      <c r="G897" s="118" t="str">
        <f>if(D897=Projections!$AH$2,"Y","N")</f>
        <v>N</v>
      </c>
      <c r="H897" s="87"/>
    </row>
    <row r="898">
      <c r="A898" s="116">
        <v>0.8125</v>
      </c>
      <c r="B898" s="93" t="s">
        <v>85</v>
      </c>
      <c r="C898" s="93" t="s">
        <v>49</v>
      </c>
      <c r="D898" s="117">
        <v>43157.0</v>
      </c>
      <c r="E898" s="93" t="s">
        <v>260</v>
      </c>
      <c r="F898" s="93" t="s">
        <v>36</v>
      </c>
      <c r="G898" s="118" t="str">
        <f>if(D898=Projections!$AH$2,"Y","N")</f>
        <v>N</v>
      </c>
      <c r="H898" s="87"/>
    </row>
    <row r="899">
      <c r="A899" s="116">
        <v>0.8125</v>
      </c>
      <c r="B899" s="93" t="s">
        <v>86</v>
      </c>
      <c r="C899" s="93" t="s">
        <v>50</v>
      </c>
      <c r="D899" s="117">
        <v>43157.0</v>
      </c>
      <c r="E899" s="93" t="s">
        <v>261</v>
      </c>
      <c r="F899" s="93" t="s">
        <v>37</v>
      </c>
      <c r="G899" s="118" t="str">
        <f>if(D899=Projections!$AH$2,"Y","N")</f>
        <v>N</v>
      </c>
      <c r="H899" s="87"/>
    </row>
    <row r="900">
      <c r="A900" s="116">
        <v>0.8125</v>
      </c>
      <c r="B900" s="93" t="s">
        <v>461</v>
      </c>
      <c r="C900" s="93" t="s">
        <v>53</v>
      </c>
      <c r="D900" s="117">
        <v>43157.0</v>
      </c>
      <c r="E900" s="93" t="s">
        <v>450</v>
      </c>
      <c r="F900" s="93" t="s">
        <v>100</v>
      </c>
      <c r="G900" s="118" t="str">
        <f>if(D900=Projections!$AH$2,"Y","N")</f>
        <v>N</v>
      </c>
      <c r="H900" s="87"/>
    </row>
    <row r="901">
      <c r="A901" s="116">
        <v>0.8541666666666666</v>
      </c>
      <c r="B901" s="93" t="s">
        <v>78</v>
      </c>
      <c r="C901" s="93" t="s">
        <v>464</v>
      </c>
      <c r="D901" s="117">
        <v>43157.0</v>
      </c>
      <c r="E901" s="93" t="s">
        <v>204</v>
      </c>
      <c r="F901" s="93" t="s">
        <v>475</v>
      </c>
      <c r="G901" s="118" t="str">
        <f>if(D901=Projections!$AH$2,"Y","N")</f>
        <v>N</v>
      </c>
      <c r="H901" s="87"/>
    </row>
    <row r="902">
      <c r="A902" s="116">
        <v>0.8333333333333334</v>
      </c>
      <c r="B902" s="93" t="s">
        <v>52</v>
      </c>
      <c r="C902" s="93" t="s">
        <v>462</v>
      </c>
      <c r="D902" s="117">
        <v>43157.0</v>
      </c>
      <c r="E902" s="93" t="s">
        <v>101</v>
      </c>
      <c r="F902" s="93" t="s">
        <v>451</v>
      </c>
      <c r="G902" s="118" t="str">
        <f>if(D902=Projections!$AH$2,"Y","N")</f>
        <v>N</v>
      </c>
      <c r="H902" s="87"/>
    </row>
    <row r="903">
      <c r="A903" s="116">
        <v>0.8125</v>
      </c>
      <c r="B903" s="93" t="s">
        <v>55</v>
      </c>
      <c r="C903" s="93" t="s">
        <v>77</v>
      </c>
      <c r="D903" s="117">
        <v>43157.0</v>
      </c>
      <c r="E903" s="93" t="s">
        <v>135</v>
      </c>
      <c r="F903" s="93" t="s">
        <v>205</v>
      </c>
      <c r="G903" s="118" t="str">
        <f>if(D903=Projections!$AH$2,"Y","N")</f>
        <v>N</v>
      </c>
      <c r="H903" s="87"/>
    </row>
    <row r="904">
      <c r="A904" s="116">
        <v>0.8333333333333334</v>
      </c>
      <c r="B904" s="93" t="s">
        <v>65</v>
      </c>
      <c r="C904" s="93" t="s">
        <v>83</v>
      </c>
      <c r="D904" s="117">
        <v>43157.0</v>
      </c>
      <c r="E904" s="93" t="s">
        <v>88</v>
      </c>
      <c r="F904" s="93" t="s">
        <v>329</v>
      </c>
      <c r="G904" s="118" t="str">
        <f>if(D904=Projections!$AH$2,"Y","N")</f>
        <v>N</v>
      </c>
      <c r="H904" s="87"/>
    </row>
    <row r="905">
      <c r="A905" s="116">
        <v>0.9166666666666666</v>
      </c>
      <c r="B905" s="93" t="s">
        <v>80</v>
      </c>
      <c r="C905" s="93" t="s">
        <v>459</v>
      </c>
      <c r="D905" s="117">
        <v>43157.0</v>
      </c>
      <c r="E905" s="93" t="s">
        <v>107</v>
      </c>
      <c r="F905" s="93" t="s">
        <v>512</v>
      </c>
      <c r="G905" s="118" t="str">
        <f>if(D905=Projections!$AH$2,"Y","N")</f>
        <v>N</v>
      </c>
      <c r="H905" s="87"/>
    </row>
    <row r="906">
      <c r="A906" s="116">
        <v>0.8125</v>
      </c>
      <c r="B906" s="93" t="s">
        <v>458</v>
      </c>
      <c r="C906" s="93" t="s">
        <v>68</v>
      </c>
      <c r="D906" s="117">
        <v>43157.0</v>
      </c>
      <c r="E906" s="93" t="s">
        <v>511</v>
      </c>
      <c r="F906" s="93" t="s">
        <v>399</v>
      </c>
      <c r="G906" s="118" t="str">
        <f>if(D906=Projections!$AH$2,"Y","N")</f>
        <v>N</v>
      </c>
      <c r="H906" s="87"/>
    </row>
    <row r="907">
      <c r="A907" s="116">
        <v>0.875</v>
      </c>
      <c r="B907" s="93" t="s">
        <v>71</v>
      </c>
      <c r="C907" s="93" t="s">
        <v>72</v>
      </c>
      <c r="D907" s="117">
        <v>43157.0</v>
      </c>
      <c r="E907" s="93" t="s">
        <v>171</v>
      </c>
      <c r="F907" s="93" t="s">
        <v>172</v>
      </c>
      <c r="G907" s="118" t="str">
        <f>if(D907=Projections!$AH$2,"Y","N")</f>
        <v>N</v>
      </c>
      <c r="H907" s="87"/>
    </row>
    <row r="908">
      <c r="A908" s="116">
        <v>0.7916666666666666</v>
      </c>
      <c r="B908" s="93" t="s">
        <v>461</v>
      </c>
      <c r="C908" s="93" t="s">
        <v>81</v>
      </c>
      <c r="D908" s="117">
        <v>43158.0</v>
      </c>
      <c r="E908" s="93" t="s">
        <v>450</v>
      </c>
      <c r="F908" s="93" t="s">
        <v>106</v>
      </c>
      <c r="G908" s="118" t="str">
        <f>if(D908=Projections!$AH$2,"Y","N")</f>
        <v>N</v>
      </c>
      <c r="H908" s="87"/>
    </row>
    <row r="909">
      <c r="A909" s="116">
        <v>0.7916666666666666</v>
      </c>
      <c r="B909" s="93" t="s">
        <v>53</v>
      </c>
      <c r="C909" s="93" t="s">
        <v>59</v>
      </c>
      <c r="D909" s="117">
        <v>43158.0</v>
      </c>
      <c r="E909" s="93" t="s">
        <v>100</v>
      </c>
      <c r="F909" s="93" t="s">
        <v>38</v>
      </c>
      <c r="G909" s="118" t="str">
        <f>if(D909=Projections!$AH$2,"Y","N")</f>
        <v>N</v>
      </c>
      <c r="H909" s="87"/>
    </row>
    <row r="910">
      <c r="A910" s="116">
        <v>0.9375</v>
      </c>
      <c r="B910" s="93" t="s">
        <v>62</v>
      </c>
      <c r="C910" s="93" t="s">
        <v>466</v>
      </c>
      <c r="D910" s="117">
        <v>43158.0</v>
      </c>
      <c r="E910" s="93" t="s">
        <v>235</v>
      </c>
      <c r="F910" s="93" t="s">
        <v>493</v>
      </c>
      <c r="G910" s="118" t="str">
        <f>if(D910=Projections!$AH$2,"Y","N")</f>
        <v>N</v>
      </c>
      <c r="H910" s="87"/>
    </row>
    <row r="911">
      <c r="A911" s="116">
        <v>0.8125</v>
      </c>
      <c r="B911" s="93" t="s">
        <v>529</v>
      </c>
      <c r="C911" s="93" t="s">
        <v>56</v>
      </c>
      <c r="D911" s="117">
        <v>43158.0</v>
      </c>
      <c r="E911" s="93" t="s">
        <v>566</v>
      </c>
      <c r="F911" s="93" t="s">
        <v>136</v>
      </c>
      <c r="G911" s="118" t="str">
        <f>if(D911=Projections!$AH$2,"Y","N")</f>
        <v>N</v>
      </c>
      <c r="H911" s="87"/>
    </row>
    <row r="912">
      <c r="A912" s="116">
        <v>0.8333333333333334</v>
      </c>
      <c r="B912" s="93" t="s">
        <v>69</v>
      </c>
      <c r="C912" s="93" t="s">
        <v>528</v>
      </c>
      <c r="D912" s="117">
        <v>43158.0</v>
      </c>
      <c r="E912" s="93" t="s">
        <v>400</v>
      </c>
      <c r="F912" s="93" t="s">
        <v>565</v>
      </c>
      <c r="G912" s="118" t="str">
        <f>if(D912=Projections!$AH$2,"Y","N")</f>
        <v>N</v>
      </c>
      <c r="H912" s="87"/>
    </row>
    <row r="913">
      <c r="A913" s="116">
        <v>0.9166666666666666</v>
      </c>
      <c r="B913" s="93" t="s">
        <v>459</v>
      </c>
      <c r="C913" s="93" t="s">
        <v>82</v>
      </c>
      <c r="D913" s="117">
        <v>43158.0</v>
      </c>
      <c r="E913" s="93" t="s">
        <v>512</v>
      </c>
      <c r="F913" s="93" t="s">
        <v>330</v>
      </c>
      <c r="G913" s="118" t="str">
        <f>if(D913=Projections!$AH$2,"Y","N")</f>
        <v>N</v>
      </c>
      <c r="H913" s="87"/>
    </row>
    <row r="914">
      <c r="A914" s="116">
        <v>0.8125</v>
      </c>
      <c r="B914" s="93" t="s">
        <v>78</v>
      </c>
      <c r="C914" s="93" t="s">
        <v>49</v>
      </c>
      <c r="D914" s="117">
        <v>43159.0</v>
      </c>
      <c r="E914" s="93" t="s">
        <v>204</v>
      </c>
      <c r="F914" s="93" t="s">
        <v>36</v>
      </c>
      <c r="G914" s="118" t="str">
        <f>if(D914=Projections!$AH$2,"Y","N")</f>
        <v>N</v>
      </c>
      <c r="H914" s="87"/>
    </row>
    <row r="915">
      <c r="A915" s="116">
        <v>0.8125</v>
      </c>
      <c r="B915" s="93" t="s">
        <v>81</v>
      </c>
      <c r="C915" s="93" t="s">
        <v>50</v>
      </c>
      <c r="D915" s="117">
        <v>43159.0</v>
      </c>
      <c r="E915" s="93" t="s">
        <v>106</v>
      </c>
      <c r="F915" s="93" t="s">
        <v>37</v>
      </c>
      <c r="G915" s="118" t="str">
        <f>if(D915=Projections!$AH$2,"Y","N")</f>
        <v>N</v>
      </c>
      <c r="H915" s="87"/>
    </row>
    <row r="916">
      <c r="A916" s="116">
        <v>0.8541666666666666</v>
      </c>
      <c r="B916" s="93" t="s">
        <v>83</v>
      </c>
      <c r="C916" s="93" t="s">
        <v>464</v>
      </c>
      <c r="D916" s="117">
        <v>43159.0</v>
      </c>
      <c r="E916" s="93" t="s">
        <v>329</v>
      </c>
      <c r="F916" s="93" t="s">
        <v>475</v>
      </c>
      <c r="G916" s="118" t="str">
        <f>if(D916=Projections!$AH$2,"Y","N")</f>
        <v>N</v>
      </c>
      <c r="H916" s="87"/>
    </row>
    <row r="917">
      <c r="A917" s="116">
        <v>0.7916666666666666</v>
      </c>
      <c r="B917" s="93" t="s">
        <v>528</v>
      </c>
      <c r="C917" s="93" t="s">
        <v>458</v>
      </c>
      <c r="D917" s="117">
        <v>43159.0</v>
      </c>
      <c r="E917" s="93" t="s">
        <v>565</v>
      </c>
      <c r="F917" s="93" t="s">
        <v>511</v>
      </c>
      <c r="G917" s="118" t="str">
        <f>if(D917=Projections!$AH$2,"Y","N")</f>
        <v>N</v>
      </c>
      <c r="H917" s="87"/>
    </row>
    <row r="918">
      <c r="A918" s="116">
        <v>0.9375</v>
      </c>
      <c r="B918" s="93" t="s">
        <v>71</v>
      </c>
      <c r="C918" s="93" t="s">
        <v>62</v>
      </c>
      <c r="D918" s="117">
        <v>43159.0</v>
      </c>
      <c r="E918" s="93" t="s">
        <v>171</v>
      </c>
      <c r="F918" s="93" t="s">
        <v>235</v>
      </c>
      <c r="G918" s="118" t="str">
        <f>if(D918=Projections!$AH$2,"Y","N")</f>
        <v>N</v>
      </c>
      <c r="H918" s="87"/>
    </row>
    <row r="919">
      <c r="A919" s="116">
        <v>0.8333333333333334</v>
      </c>
      <c r="B919" s="93" t="s">
        <v>52</v>
      </c>
      <c r="C919" s="93" t="s">
        <v>86</v>
      </c>
      <c r="D919" s="117">
        <v>43159.0</v>
      </c>
      <c r="E919" s="93" t="s">
        <v>101</v>
      </c>
      <c r="F919" s="93" t="s">
        <v>261</v>
      </c>
      <c r="G919" s="118" t="str">
        <f>if(D919=Projections!$AH$2,"Y","N")</f>
        <v>N</v>
      </c>
      <c r="H919" s="87"/>
    </row>
    <row r="920">
      <c r="A920" s="116">
        <v>0.7916666666666666</v>
      </c>
      <c r="B920" s="93" t="s">
        <v>68</v>
      </c>
      <c r="C920" s="93" t="s">
        <v>65</v>
      </c>
      <c r="D920" s="117">
        <v>43159.0</v>
      </c>
      <c r="E920" s="93" t="s">
        <v>399</v>
      </c>
      <c r="F920" s="93" t="s">
        <v>88</v>
      </c>
      <c r="G920" s="118" t="str">
        <f>if(D920=Projections!$AH$2,"Y","N")</f>
        <v>N</v>
      </c>
      <c r="H920" s="87"/>
    </row>
    <row r="921">
      <c r="A921" s="116">
        <v>0.8541666666666666</v>
      </c>
      <c r="B921" s="93" t="s">
        <v>462</v>
      </c>
      <c r="C921" s="93" t="s">
        <v>75</v>
      </c>
      <c r="D921" s="117">
        <v>43159.0</v>
      </c>
      <c r="E921" s="93" t="s">
        <v>451</v>
      </c>
      <c r="F921" s="93" t="s">
        <v>364</v>
      </c>
      <c r="G921" s="118" t="str">
        <f>if(D921=Projections!$AH$2,"Y","N")</f>
        <v>N</v>
      </c>
      <c r="H921" s="87"/>
    </row>
    <row r="922">
      <c r="A922" s="116">
        <v>0.8333333333333334</v>
      </c>
      <c r="B922" s="93" t="s">
        <v>55</v>
      </c>
      <c r="C922" s="93" t="s">
        <v>69</v>
      </c>
      <c r="D922" s="117">
        <v>43159.0</v>
      </c>
      <c r="E922" s="93" t="s">
        <v>135</v>
      </c>
      <c r="F922" s="93" t="s">
        <v>400</v>
      </c>
      <c r="G922" s="118" t="str">
        <f>if(D922=Projections!$AH$2,"Y","N")</f>
        <v>N</v>
      </c>
      <c r="H922" s="87"/>
    </row>
    <row r="923">
      <c r="A923" s="116">
        <v>0.8333333333333334</v>
      </c>
      <c r="B923" s="93" t="s">
        <v>529</v>
      </c>
      <c r="C923" s="93" t="s">
        <v>59</v>
      </c>
      <c r="D923" s="117">
        <v>43160.0</v>
      </c>
      <c r="E923" s="93" t="s">
        <v>566</v>
      </c>
      <c r="F923" s="93" t="s">
        <v>38</v>
      </c>
      <c r="G923" s="118" t="str">
        <f>if(D923=Projections!$AH$2,"Y","N")</f>
        <v>N</v>
      </c>
      <c r="H923" s="87"/>
    </row>
    <row r="924">
      <c r="A924" s="116">
        <v>0.8125</v>
      </c>
      <c r="B924" s="93" t="s">
        <v>85</v>
      </c>
      <c r="C924" s="93" t="s">
        <v>56</v>
      </c>
      <c r="D924" s="117">
        <v>43160.0</v>
      </c>
      <c r="E924" s="93" t="s">
        <v>260</v>
      </c>
      <c r="F924" s="93" t="s">
        <v>136</v>
      </c>
      <c r="G924" s="118" t="str">
        <f>if(D924=Projections!$AH$2,"Y","N")</f>
        <v>N</v>
      </c>
      <c r="H924" s="87"/>
    </row>
    <row r="925">
      <c r="A925" s="116">
        <v>0.9375</v>
      </c>
      <c r="B925" s="93" t="s">
        <v>80</v>
      </c>
      <c r="C925" s="93" t="s">
        <v>82</v>
      </c>
      <c r="D925" s="117">
        <v>43160.0</v>
      </c>
      <c r="E925" s="93" t="s">
        <v>107</v>
      </c>
      <c r="F925" s="93" t="s">
        <v>330</v>
      </c>
      <c r="G925" s="118" t="str">
        <f>if(D925=Projections!$AH$2,"Y","N")</f>
        <v>N</v>
      </c>
      <c r="H925" s="87"/>
    </row>
    <row r="926">
      <c r="A926" s="116">
        <v>0.9166666666666666</v>
      </c>
      <c r="B926" s="93" t="s">
        <v>53</v>
      </c>
      <c r="C926" s="93" t="s">
        <v>459</v>
      </c>
      <c r="D926" s="117">
        <v>43160.0</v>
      </c>
      <c r="E926" s="93" t="s">
        <v>100</v>
      </c>
      <c r="F926" s="93" t="s">
        <v>512</v>
      </c>
      <c r="G926" s="118" t="str">
        <f>if(D926=Projections!$AH$2,"Y","N")</f>
        <v>N</v>
      </c>
      <c r="H926" s="87"/>
    </row>
    <row r="927">
      <c r="A927" s="116">
        <v>0.8125</v>
      </c>
      <c r="B927" s="93" t="s">
        <v>55</v>
      </c>
      <c r="C927" s="93" t="s">
        <v>49</v>
      </c>
      <c r="D927" s="117">
        <v>43161.0</v>
      </c>
      <c r="E927" s="93" t="s">
        <v>135</v>
      </c>
      <c r="F927" s="93" t="s">
        <v>36</v>
      </c>
      <c r="G927" s="118" t="str">
        <f>if(D927=Projections!$AH$2,"Y","N")</f>
        <v>N</v>
      </c>
      <c r="H927" s="87"/>
    </row>
    <row r="928">
      <c r="A928" s="116">
        <v>0.8333333333333334</v>
      </c>
      <c r="B928" s="93" t="s">
        <v>464</v>
      </c>
      <c r="C928" s="93" t="s">
        <v>461</v>
      </c>
      <c r="D928" s="117">
        <v>43161.0</v>
      </c>
      <c r="E928" s="93" t="s">
        <v>475</v>
      </c>
      <c r="F928" s="93" t="s">
        <v>450</v>
      </c>
      <c r="G928" s="118" t="str">
        <f>if(D928=Projections!$AH$2,"Y","N")</f>
        <v>N</v>
      </c>
      <c r="H928" s="87"/>
    </row>
    <row r="929">
      <c r="A929" s="116">
        <v>0.9375</v>
      </c>
      <c r="B929" s="93" t="s">
        <v>77</v>
      </c>
      <c r="C929" s="93" t="s">
        <v>62</v>
      </c>
      <c r="D929" s="117">
        <v>43161.0</v>
      </c>
      <c r="E929" s="93" t="s">
        <v>205</v>
      </c>
      <c r="F929" s="93" t="s">
        <v>235</v>
      </c>
      <c r="G929" s="118" t="str">
        <f>if(D929=Projections!$AH$2,"Y","N")</f>
        <v>N</v>
      </c>
      <c r="H929" s="87"/>
    </row>
    <row r="930">
      <c r="A930" s="116">
        <v>0.8333333333333334</v>
      </c>
      <c r="B930" s="93" t="s">
        <v>466</v>
      </c>
      <c r="C930" s="93" t="s">
        <v>86</v>
      </c>
      <c r="D930" s="117">
        <v>43161.0</v>
      </c>
      <c r="E930" s="93" t="s">
        <v>493</v>
      </c>
      <c r="F930" s="93" t="s">
        <v>261</v>
      </c>
      <c r="G930" s="118" t="str">
        <f>if(D930=Projections!$AH$2,"Y","N")</f>
        <v>N</v>
      </c>
      <c r="H930" s="87"/>
    </row>
    <row r="931">
      <c r="A931" s="116">
        <v>0.8333333333333334</v>
      </c>
      <c r="B931" s="93" t="s">
        <v>78</v>
      </c>
      <c r="C931" s="93" t="s">
        <v>528</v>
      </c>
      <c r="D931" s="117">
        <v>43161.0</v>
      </c>
      <c r="E931" s="93" t="s">
        <v>204</v>
      </c>
      <c r="F931" s="93" t="s">
        <v>565</v>
      </c>
      <c r="G931" s="118" t="str">
        <f>if(D931=Projections!$AH$2,"Y","N")</f>
        <v>N</v>
      </c>
      <c r="H931" s="87"/>
    </row>
    <row r="932">
      <c r="A932" s="116">
        <v>0.7916666666666666</v>
      </c>
      <c r="B932" s="93" t="s">
        <v>458</v>
      </c>
      <c r="C932" s="93" t="s">
        <v>65</v>
      </c>
      <c r="D932" s="117">
        <v>43161.0</v>
      </c>
      <c r="E932" s="93" t="s">
        <v>511</v>
      </c>
      <c r="F932" s="93" t="s">
        <v>88</v>
      </c>
      <c r="G932" s="118" t="str">
        <f>if(D932=Projections!$AH$2,"Y","N")</f>
        <v>N</v>
      </c>
      <c r="H932" s="87"/>
    </row>
    <row r="933">
      <c r="A933" s="116">
        <v>0.7916666666666666</v>
      </c>
      <c r="B933" s="93" t="s">
        <v>81</v>
      </c>
      <c r="C933" s="93" t="s">
        <v>529</v>
      </c>
      <c r="D933" s="117">
        <v>43161.0</v>
      </c>
      <c r="E933" s="93" t="s">
        <v>106</v>
      </c>
      <c r="F933" s="93" t="s">
        <v>566</v>
      </c>
      <c r="G933" s="118" t="str">
        <f>if(D933=Projections!$AH$2,"Y","N")</f>
        <v>N</v>
      </c>
      <c r="H933" s="87"/>
    </row>
    <row r="934">
      <c r="A934" s="116">
        <v>0.875</v>
      </c>
      <c r="B934" s="93" t="s">
        <v>83</v>
      </c>
      <c r="C934" s="93" t="s">
        <v>52</v>
      </c>
      <c r="D934" s="117">
        <v>43161.0</v>
      </c>
      <c r="E934" s="93" t="s">
        <v>329</v>
      </c>
      <c r="F934" s="93" t="s">
        <v>101</v>
      </c>
      <c r="G934" s="118" t="str">
        <f>if(D934=Projections!$AH$2,"Y","N")</f>
        <v>N</v>
      </c>
      <c r="H934" s="87"/>
    </row>
    <row r="935">
      <c r="A935" s="116">
        <v>0.9375</v>
      </c>
      <c r="B935" s="93" t="s">
        <v>80</v>
      </c>
      <c r="C935" s="93" t="s">
        <v>72</v>
      </c>
      <c r="D935" s="117">
        <v>43161.0</v>
      </c>
      <c r="E935" s="93" t="s">
        <v>107</v>
      </c>
      <c r="F935" s="93" t="s">
        <v>172</v>
      </c>
      <c r="G935" s="118" t="str">
        <f>if(D935=Projections!$AH$2,"Y","N")</f>
        <v>N</v>
      </c>
      <c r="H935" s="87"/>
    </row>
    <row r="936">
      <c r="A936" s="116">
        <v>0.8333333333333334</v>
      </c>
      <c r="B936" s="93" t="s">
        <v>68</v>
      </c>
      <c r="C936" s="93" t="s">
        <v>69</v>
      </c>
      <c r="D936" s="117">
        <v>43161.0</v>
      </c>
      <c r="E936" s="93" t="s">
        <v>399</v>
      </c>
      <c r="F936" s="93" t="s">
        <v>400</v>
      </c>
      <c r="G936" s="118" t="str">
        <f>if(D936=Projections!$AH$2,"Y","N")</f>
        <v>N</v>
      </c>
      <c r="H936" s="87"/>
    </row>
    <row r="937">
      <c r="A937" s="116">
        <v>0.8125</v>
      </c>
      <c r="B937" s="93" t="s">
        <v>466</v>
      </c>
      <c r="C937" s="93" t="s">
        <v>59</v>
      </c>
      <c r="D937" s="117">
        <v>43162.0</v>
      </c>
      <c r="E937" s="93" t="s">
        <v>493</v>
      </c>
      <c r="F937" s="93" t="s">
        <v>38</v>
      </c>
      <c r="G937" s="118" t="str">
        <f>if(D937=Projections!$AH$2,"Y","N")</f>
        <v>N</v>
      </c>
      <c r="H937" s="87"/>
    </row>
    <row r="938">
      <c r="A938" s="116">
        <v>0.8541666666666666</v>
      </c>
      <c r="B938" s="93" t="s">
        <v>50</v>
      </c>
      <c r="C938" s="93" t="s">
        <v>71</v>
      </c>
      <c r="D938" s="117">
        <v>43162.0</v>
      </c>
      <c r="E938" s="93" t="s">
        <v>37</v>
      </c>
      <c r="F938" s="93" t="s">
        <v>171</v>
      </c>
      <c r="G938" s="118" t="str">
        <f>if(D938=Projections!$AH$2,"Y","N")</f>
        <v>N</v>
      </c>
      <c r="H938" s="87"/>
    </row>
    <row r="939">
      <c r="A939" s="116">
        <v>0.8125</v>
      </c>
      <c r="B939" s="93" t="s">
        <v>458</v>
      </c>
      <c r="C939" s="93" t="s">
        <v>56</v>
      </c>
      <c r="D939" s="117">
        <v>43162.0</v>
      </c>
      <c r="E939" s="93" t="s">
        <v>511</v>
      </c>
      <c r="F939" s="93" t="s">
        <v>136</v>
      </c>
      <c r="G939" s="118" t="str">
        <f>if(D939=Projections!$AH$2,"Y","N")</f>
        <v>N</v>
      </c>
      <c r="H939" s="87"/>
    </row>
    <row r="940">
      <c r="A940" s="116">
        <v>0.7916666666666666</v>
      </c>
      <c r="B940" s="93" t="s">
        <v>86</v>
      </c>
      <c r="C940" s="93" t="s">
        <v>65</v>
      </c>
      <c r="D940" s="117">
        <v>43162.0</v>
      </c>
      <c r="E940" s="93" t="s">
        <v>261</v>
      </c>
      <c r="F940" s="93" t="s">
        <v>88</v>
      </c>
      <c r="G940" s="118" t="str">
        <f>if(D940=Projections!$AH$2,"Y","N")</f>
        <v>N</v>
      </c>
      <c r="H940" s="87"/>
    </row>
    <row r="941">
      <c r="A941" s="116">
        <v>0.9166666666666666</v>
      </c>
      <c r="B941" s="93" t="s">
        <v>83</v>
      </c>
      <c r="C941" s="93" t="s">
        <v>82</v>
      </c>
      <c r="D941" s="117">
        <v>43162.0</v>
      </c>
      <c r="E941" s="93" t="s">
        <v>329</v>
      </c>
      <c r="F941" s="93" t="s">
        <v>330</v>
      </c>
      <c r="G941" s="118" t="str">
        <f>if(D941=Projections!$AH$2,"Y","N")</f>
        <v>N</v>
      </c>
      <c r="H941" s="87"/>
    </row>
    <row r="942">
      <c r="A942" s="116">
        <v>0.9166666666666666</v>
      </c>
      <c r="B942" s="93" t="s">
        <v>72</v>
      </c>
      <c r="C942" s="93" t="s">
        <v>459</v>
      </c>
      <c r="D942" s="117">
        <v>43162.0</v>
      </c>
      <c r="E942" s="93" t="s">
        <v>172</v>
      </c>
      <c r="F942" s="93" t="s">
        <v>512</v>
      </c>
      <c r="G942" s="118" t="str">
        <f>if(D942=Projections!$AH$2,"Y","N")</f>
        <v>N</v>
      </c>
      <c r="H942" s="87"/>
    </row>
    <row r="943">
      <c r="A943" s="116">
        <v>0.875</v>
      </c>
      <c r="B943" s="93" t="s">
        <v>85</v>
      </c>
      <c r="C943" s="93" t="s">
        <v>75</v>
      </c>
      <c r="D943" s="117">
        <v>43162.0</v>
      </c>
      <c r="E943" s="93" t="s">
        <v>260</v>
      </c>
      <c r="F943" s="93" t="s">
        <v>364</v>
      </c>
      <c r="G943" s="118" t="str">
        <f>if(D943=Projections!$AH$2,"Y","N")</f>
        <v>N</v>
      </c>
      <c r="H943" s="87"/>
    </row>
    <row r="944">
      <c r="A944" s="116">
        <v>0.6458333333333334</v>
      </c>
      <c r="B944" s="93" t="s">
        <v>52</v>
      </c>
      <c r="C944" s="93" t="s">
        <v>49</v>
      </c>
      <c r="D944" s="117">
        <v>43163.0</v>
      </c>
      <c r="E944" s="93" t="s">
        <v>101</v>
      </c>
      <c r="F944" s="93" t="s">
        <v>36</v>
      </c>
      <c r="G944" s="118" t="str">
        <f>if(D944=Projections!$AH$2,"Y","N")</f>
        <v>N</v>
      </c>
      <c r="H944" s="87"/>
    </row>
    <row r="945">
      <c r="A945" s="116">
        <v>0.7916666666666666</v>
      </c>
      <c r="B945" s="93" t="s">
        <v>462</v>
      </c>
      <c r="C945" s="93" t="s">
        <v>464</v>
      </c>
      <c r="D945" s="117">
        <v>43163.0</v>
      </c>
      <c r="E945" s="93" t="s">
        <v>451</v>
      </c>
      <c r="F945" s="93" t="s">
        <v>475</v>
      </c>
      <c r="G945" s="118" t="str">
        <f>if(D945=Projections!$AH$2,"Y","N")</f>
        <v>N</v>
      </c>
      <c r="H945" s="87"/>
    </row>
    <row r="946">
      <c r="A946" s="116">
        <v>0.875</v>
      </c>
      <c r="B946" s="93" t="s">
        <v>53</v>
      </c>
      <c r="C946" s="93" t="s">
        <v>62</v>
      </c>
      <c r="D946" s="117">
        <v>43163.0</v>
      </c>
      <c r="E946" s="93" t="s">
        <v>100</v>
      </c>
      <c r="F946" s="93" t="s">
        <v>235</v>
      </c>
      <c r="G946" s="118" t="str">
        <f>if(D946=Projections!$AH$2,"Y","N")</f>
        <v>N</v>
      </c>
      <c r="H946" s="87"/>
    </row>
    <row r="947">
      <c r="A947" s="116">
        <v>0.8333333333333334</v>
      </c>
      <c r="B947" s="93" t="s">
        <v>529</v>
      </c>
      <c r="C947" s="93" t="s">
        <v>528</v>
      </c>
      <c r="D947" s="117">
        <v>43163.0</v>
      </c>
      <c r="E947" s="93" t="s">
        <v>566</v>
      </c>
      <c r="F947" s="93" t="s">
        <v>565</v>
      </c>
      <c r="G947" s="118" t="str">
        <f>if(D947=Projections!$AH$2,"Y","N")</f>
        <v>N</v>
      </c>
      <c r="H947" s="87"/>
    </row>
    <row r="948">
      <c r="A948" s="116">
        <v>0.875</v>
      </c>
      <c r="B948" s="93" t="s">
        <v>77</v>
      </c>
      <c r="C948" s="93" t="s">
        <v>459</v>
      </c>
      <c r="D948" s="117">
        <v>43163.0</v>
      </c>
      <c r="E948" s="93" t="s">
        <v>205</v>
      </c>
      <c r="F948" s="93" t="s">
        <v>512</v>
      </c>
      <c r="G948" s="118" t="str">
        <f>if(D948=Projections!$AH$2,"Y","N")</f>
        <v>N</v>
      </c>
      <c r="H948" s="87"/>
    </row>
    <row r="949">
      <c r="A949" s="116">
        <v>0.75</v>
      </c>
      <c r="B949" s="93" t="s">
        <v>81</v>
      </c>
      <c r="C949" s="93" t="s">
        <v>68</v>
      </c>
      <c r="D949" s="117">
        <v>43163.0</v>
      </c>
      <c r="E949" s="93" t="s">
        <v>106</v>
      </c>
      <c r="F949" s="93" t="s">
        <v>399</v>
      </c>
      <c r="G949" s="118" t="str">
        <f>if(D949=Projections!$AH$2,"Y","N")</f>
        <v>N</v>
      </c>
      <c r="H949" s="87"/>
    </row>
    <row r="950">
      <c r="A950" s="116">
        <v>0.75</v>
      </c>
      <c r="B950" s="93" t="s">
        <v>78</v>
      </c>
      <c r="C950" s="93" t="s">
        <v>69</v>
      </c>
      <c r="D950" s="117">
        <v>43163.0</v>
      </c>
      <c r="E950" s="93" t="s">
        <v>204</v>
      </c>
      <c r="F950" s="93" t="s">
        <v>400</v>
      </c>
      <c r="G950" s="118" t="str">
        <f>if(D950=Projections!$AH$2,"Y","N")</f>
        <v>N</v>
      </c>
      <c r="H950" s="87"/>
    </row>
    <row r="951">
      <c r="A951" s="116">
        <v>0.8333333333333334</v>
      </c>
      <c r="B951" s="93" t="s">
        <v>50</v>
      </c>
      <c r="C951" s="93" t="s">
        <v>461</v>
      </c>
      <c r="D951" s="117">
        <v>43164.0</v>
      </c>
      <c r="E951" s="93" t="s">
        <v>37</v>
      </c>
      <c r="F951" s="93" t="s">
        <v>450</v>
      </c>
      <c r="G951" s="118" t="str">
        <f>if(D951=Projections!$AH$2,"Y","N")</f>
        <v>N</v>
      </c>
      <c r="H951" s="87"/>
    </row>
    <row r="952">
      <c r="A952" s="116">
        <v>0.7916666666666666</v>
      </c>
      <c r="B952" s="93" t="s">
        <v>458</v>
      </c>
      <c r="C952" s="93" t="s">
        <v>59</v>
      </c>
      <c r="D952" s="117">
        <v>43164.0</v>
      </c>
      <c r="E952" s="93" t="s">
        <v>511</v>
      </c>
      <c r="F952" s="93" t="s">
        <v>38</v>
      </c>
      <c r="G952" s="118" t="str">
        <f>if(D952=Projections!$AH$2,"Y","N")</f>
        <v>N</v>
      </c>
      <c r="H952" s="87"/>
    </row>
    <row r="953">
      <c r="A953" s="116">
        <v>0.7916666666666666</v>
      </c>
      <c r="B953" s="93" t="s">
        <v>528</v>
      </c>
      <c r="C953" s="93" t="s">
        <v>78</v>
      </c>
      <c r="D953" s="117">
        <v>43164.0</v>
      </c>
      <c r="E953" s="93" t="s">
        <v>565</v>
      </c>
      <c r="F953" s="93" t="s">
        <v>204</v>
      </c>
      <c r="G953" s="118" t="str">
        <f>if(D953=Projections!$AH$2,"Y","N")</f>
        <v>N</v>
      </c>
      <c r="H953" s="87"/>
    </row>
    <row r="954">
      <c r="A954" s="116">
        <v>0.9375</v>
      </c>
      <c r="B954" s="93" t="s">
        <v>82</v>
      </c>
      <c r="C954" s="93" t="s">
        <v>85</v>
      </c>
      <c r="D954" s="117">
        <v>43164.0</v>
      </c>
      <c r="E954" s="93" t="s">
        <v>330</v>
      </c>
      <c r="F954" s="93" t="s">
        <v>260</v>
      </c>
      <c r="G954" s="118" t="str">
        <f>if(D954=Projections!$AH$2,"Y","N")</f>
        <v>N</v>
      </c>
      <c r="H954" s="87"/>
    </row>
    <row r="955">
      <c r="A955" s="116">
        <v>0.8125</v>
      </c>
      <c r="B955" s="93" t="s">
        <v>52</v>
      </c>
      <c r="C955" s="93" t="s">
        <v>56</v>
      </c>
      <c r="D955" s="117">
        <v>43164.0</v>
      </c>
      <c r="E955" s="93" t="s">
        <v>101</v>
      </c>
      <c r="F955" s="93" t="s">
        <v>136</v>
      </c>
      <c r="G955" s="118" t="str">
        <f>if(D955=Projections!$AH$2,"Y","N")</f>
        <v>N</v>
      </c>
      <c r="H955" s="87"/>
    </row>
    <row r="956">
      <c r="A956" s="116">
        <v>0.8541666666666666</v>
      </c>
      <c r="B956" s="93" t="s">
        <v>86</v>
      </c>
      <c r="C956" s="93" t="s">
        <v>75</v>
      </c>
      <c r="D956" s="117">
        <v>43164.0</v>
      </c>
      <c r="E956" s="93" t="s">
        <v>261</v>
      </c>
      <c r="F956" s="93" t="s">
        <v>364</v>
      </c>
      <c r="G956" s="118" t="str">
        <f>if(D956=Projections!$AH$2,"Y","N")</f>
        <v>N</v>
      </c>
      <c r="H956" s="87"/>
    </row>
    <row r="957">
      <c r="A957" s="116">
        <v>0.875</v>
      </c>
      <c r="B957" s="93" t="s">
        <v>65</v>
      </c>
      <c r="C957" s="93" t="s">
        <v>72</v>
      </c>
      <c r="D957" s="117">
        <v>43164.0</v>
      </c>
      <c r="E957" s="93" t="s">
        <v>88</v>
      </c>
      <c r="F957" s="93" t="s">
        <v>172</v>
      </c>
      <c r="G957" s="118" t="str">
        <f>if(D957=Projections!$AH$2,"Y","N")</f>
        <v>N</v>
      </c>
      <c r="H957" s="87"/>
    </row>
    <row r="958">
      <c r="A958" s="116">
        <v>0.7916666666666666</v>
      </c>
      <c r="B958" s="93" t="s">
        <v>529</v>
      </c>
      <c r="C958" s="93" t="s">
        <v>81</v>
      </c>
      <c r="D958" s="117">
        <v>43165.0</v>
      </c>
      <c r="E958" s="93" t="s">
        <v>566</v>
      </c>
      <c r="F958" s="93" t="s">
        <v>106</v>
      </c>
      <c r="G958" s="118" t="str">
        <f>if(D958=Projections!$AH$2,"Y","N")</f>
        <v>N</v>
      </c>
      <c r="H958" s="87"/>
    </row>
    <row r="959">
      <c r="A959" s="116">
        <v>0.8541666666666666</v>
      </c>
      <c r="B959" s="93" t="s">
        <v>466</v>
      </c>
      <c r="C959" s="93" t="s">
        <v>464</v>
      </c>
      <c r="D959" s="117">
        <v>43165.0</v>
      </c>
      <c r="E959" s="93" t="s">
        <v>493</v>
      </c>
      <c r="F959" s="93" t="s">
        <v>475</v>
      </c>
      <c r="G959" s="118" t="str">
        <f>if(D959=Projections!$AH$2,"Y","N")</f>
        <v>N</v>
      </c>
      <c r="H959" s="87"/>
    </row>
    <row r="960">
      <c r="A960" s="116">
        <v>0.9375</v>
      </c>
      <c r="B960" s="93" t="s">
        <v>53</v>
      </c>
      <c r="C960" s="93" t="s">
        <v>55</v>
      </c>
      <c r="D960" s="117">
        <v>43165.0</v>
      </c>
      <c r="E960" s="93" t="s">
        <v>100</v>
      </c>
      <c r="F960" s="93" t="s">
        <v>135</v>
      </c>
      <c r="G960" s="118" t="str">
        <f>if(D960=Projections!$AH$2,"Y","N")</f>
        <v>N</v>
      </c>
      <c r="H960" s="87"/>
    </row>
    <row r="961">
      <c r="A961" s="116">
        <v>0.9375</v>
      </c>
      <c r="B961" s="93" t="s">
        <v>462</v>
      </c>
      <c r="C961" s="93" t="s">
        <v>62</v>
      </c>
      <c r="D961" s="117">
        <v>43165.0</v>
      </c>
      <c r="E961" s="93" t="s">
        <v>451</v>
      </c>
      <c r="F961" s="93" t="s">
        <v>235</v>
      </c>
      <c r="G961" s="118" t="str">
        <f>if(D961=Projections!$AH$2,"Y","N")</f>
        <v>N</v>
      </c>
      <c r="H961" s="87"/>
    </row>
    <row r="962">
      <c r="A962" s="116">
        <v>0.8333333333333334</v>
      </c>
      <c r="B962" s="93" t="s">
        <v>71</v>
      </c>
      <c r="C962" s="93" t="s">
        <v>83</v>
      </c>
      <c r="D962" s="117">
        <v>43165.0</v>
      </c>
      <c r="E962" s="93" t="s">
        <v>171</v>
      </c>
      <c r="F962" s="93" t="s">
        <v>329</v>
      </c>
      <c r="G962" s="118" t="str">
        <f>if(D962=Projections!$AH$2,"Y","N")</f>
        <v>N</v>
      </c>
      <c r="H962" s="87"/>
    </row>
    <row r="963">
      <c r="A963" s="116">
        <v>0.9166666666666666</v>
      </c>
      <c r="B963" s="93" t="s">
        <v>77</v>
      </c>
      <c r="C963" s="93" t="s">
        <v>82</v>
      </c>
      <c r="D963" s="117">
        <v>43165.0</v>
      </c>
      <c r="E963" s="93" t="s">
        <v>205</v>
      </c>
      <c r="F963" s="93" t="s">
        <v>330</v>
      </c>
      <c r="G963" s="118" t="str">
        <f>if(D963=Projections!$AH$2,"Y","N")</f>
        <v>N</v>
      </c>
      <c r="H963" s="87"/>
    </row>
    <row r="964">
      <c r="A964" s="116">
        <v>0.7916666666666666</v>
      </c>
      <c r="B964" s="93" t="s">
        <v>49</v>
      </c>
      <c r="C964" s="93" t="s">
        <v>68</v>
      </c>
      <c r="D964" s="117">
        <v>43165.0</v>
      </c>
      <c r="E964" s="93" t="s">
        <v>36</v>
      </c>
      <c r="F964" s="93" t="s">
        <v>399</v>
      </c>
      <c r="G964" s="118" t="str">
        <f>if(D964=Projections!$AH$2,"Y","N")</f>
        <v>N</v>
      </c>
      <c r="H964" s="87"/>
    </row>
    <row r="965">
      <c r="A965" s="116">
        <v>0.7916666666666666</v>
      </c>
      <c r="B965" s="93" t="s">
        <v>56</v>
      </c>
      <c r="C965" s="93" t="s">
        <v>69</v>
      </c>
      <c r="D965" s="117">
        <v>43165.0</v>
      </c>
      <c r="E965" s="93" t="s">
        <v>136</v>
      </c>
      <c r="F965" s="93" t="s">
        <v>400</v>
      </c>
      <c r="G965" s="118" t="str">
        <f>if(D965=Projections!$AH$2,"Y","N")</f>
        <v>N</v>
      </c>
      <c r="H965" s="87"/>
    </row>
    <row r="966">
      <c r="A966" s="116">
        <v>0.8333333333333334</v>
      </c>
      <c r="B966" s="93" t="s">
        <v>86</v>
      </c>
      <c r="C966" s="93" t="s">
        <v>461</v>
      </c>
      <c r="D966" s="117">
        <v>43166.0</v>
      </c>
      <c r="E966" s="93" t="s">
        <v>261</v>
      </c>
      <c r="F966" s="93" t="s">
        <v>450</v>
      </c>
      <c r="G966" s="118" t="str">
        <f>if(D966=Projections!$AH$2,"Y","N")</f>
        <v>N</v>
      </c>
      <c r="H966" s="87"/>
    </row>
    <row r="967">
      <c r="A967" s="116">
        <v>0.9375</v>
      </c>
      <c r="B967" s="93" t="s">
        <v>59</v>
      </c>
      <c r="C967" s="93" t="s">
        <v>466</v>
      </c>
      <c r="D967" s="117">
        <v>43166.0</v>
      </c>
      <c r="E967" s="93" t="s">
        <v>38</v>
      </c>
      <c r="F967" s="93" t="s">
        <v>493</v>
      </c>
      <c r="G967" s="118" t="str">
        <f>if(D967=Projections!$AH$2,"Y","N")</f>
        <v>N</v>
      </c>
      <c r="H967" s="87"/>
    </row>
    <row r="968">
      <c r="A968" s="116">
        <v>0.8333333333333334</v>
      </c>
      <c r="B968" s="93" t="s">
        <v>68</v>
      </c>
      <c r="C968" s="93" t="s">
        <v>458</v>
      </c>
      <c r="D968" s="117">
        <v>43166.0</v>
      </c>
      <c r="E968" s="93" t="s">
        <v>399</v>
      </c>
      <c r="F968" s="93" t="s">
        <v>511</v>
      </c>
      <c r="G968" s="118" t="str">
        <f>if(D968=Projections!$AH$2,"Y","N")</f>
        <v>N</v>
      </c>
      <c r="H968" s="87"/>
    </row>
    <row r="969">
      <c r="A969" s="116">
        <v>0.7916666666666666</v>
      </c>
      <c r="B969" s="93" t="s">
        <v>72</v>
      </c>
      <c r="C969" s="93" t="s">
        <v>78</v>
      </c>
      <c r="D969" s="117">
        <v>43166.0</v>
      </c>
      <c r="E969" s="93" t="s">
        <v>172</v>
      </c>
      <c r="F969" s="93" t="s">
        <v>204</v>
      </c>
      <c r="G969" s="118" t="str">
        <f>if(D969=Projections!$AH$2,"Y","N")</f>
        <v>N</v>
      </c>
      <c r="H969" s="87"/>
    </row>
    <row r="970">
      <c r="A970" s="116">
        <v>0.9375</v>
      </c>
      <c r="B970" s="93" t="s">
        <v>65</v>
      </c>
      <c r="C970" s="93" t="s">
        <v>85</v>
      </c>
      <c r="D970" s="117">
        <v>43166.0</v>
      </c>
      <c r="E970" s="93" t="s">
        <v>88</v>
      </c>
      <c r="F970" s="93" t="s">
        <v>260</v>
      </c>
      <c r="G970" s="118" t="str">
        <f>if(D970=Projections!$AH$2,"Y","N")</f>
        <v>N</v>
      </c>
      <c r="H970" s="87"/>
    </row>
    <row r="971">
      <c r="A971" s="116">
        <v>0.8333333333333334</v>
      </c>
      <c r="B971" s="93" t="s">
        <v>71</v>
      </c>
      <c r="C971" s="93" t="s">
        <v>528</v>
      </c>
      <c r="D971" s="117">
        <v>43166.0</v>
      </c>
      <c r="E971" s="93" t="s">
        <v>171</v>
      </c>
      <c r="F971" s="93" t="s">
        <v>565</v>
      </c>
      <c r="G971" s="118" t="str">
        <f>if(D971=Projections!$AH$2,"Y","N")</f>
        <v>N</v>
      </c>
      <c r="H971" s="87"/>
    </row>
    <row r="972">
      <c r="A972" s="116">
        <v>0.9166666666666666</v>
      </c>
      <c r="B972" s="93" t="s">
        <v>462</v>
      </c>
      <c r="C972" s="93" t="s">
        <v>459</v>
      </c>
      <c r="D972" s="117">
        <v>43166.0</v>
      </c>
      <c r="E972" s="93" t="s">
        <v>451</v>
      </c>
      <c r="F972" s="93" t="s">
        <v>512</v>
      </c>
      <c r="G972" s="118" t="str">
        <f>if(D972=Projections!$AH$2,"Y","N")</f>
        <v>N</v>
      </c>
      <c r="H972" s="87"/>
    </row>
    <row r="973">
      <c r="A973" s="116">
        <v>0.7916666666666666</v>
      </c>
      <c r="B973" s="93" t="s">
        <v>53</v>
      </c>
      <c r="C973" s="93" t="s">
        <v>81</v>
      </c>
      <c r="D973" s="117">
        <v>43167.0</v>
      </c>
      <c r="E973" s="93" t="s">
        <v>100</v>
      </c>
      <c r="F973" s="93" t="s">
        <v>106</v>
      </c>
      <c r="G973" s="118" t="str">
        <f>if(D973=Projections!$AH$2,"Y","N")</f>
        <v>N</v>
      </c>
      <c r="H973" s="87"/>
    </row>
    <row r="974">
      <c r="A974" s="116">
        <v>0.9375</v>
      </c>
      <c r="B974" s="93" t="s">
        <v>75</v>
      </c>
      <c r="C974" s="93" t="s">
        <v>55</v>
      </c>
      <c r="D974" s="117">
        <v>43167.0</v>
      </c>
      <c r="E974" s="93" t="s">
        <v>364</v>
      </c>
      <c r="F974" s="93" t="s">
        <v>135</v>
      </c>
      <c r="G974" s="118" t="str">
        <f>if(D974=Projections!$AH$2,"Y","N")</f>
        <v>N</v>
      </c>
      <c r="H974" s="87"/>
    </row>
    <row r="975">
      <c r="A975" s="116">
        <v>0.8125</v>
      </c>
      <c r="B975" s="93" t="s">
        <v>529</v>
      </c>
      <c r="C975" s="93" t="s">
        <v>56</v>
      </c>
      <c r="D975" s="117">
        <v>43167.0</v>
      </c>
      <c r="E975" s="93" t="s">
        <v>566</v>
      </c>
      <c r="F975" s="93" t="s">
        <v>136</v>
      </c>
      <c r="G975" s="118" t="str">
        <f>if(D975=Projections!$AH$2,"Y","N")</f>
        <v>N</v>
      </c>
      <c r="H975" s="87"/>
    </row>
    <row r="976">
      <c r="A976" s="116">
        <v>0.8333333333333334</v>
      </c>
      <c r="B976" s="93" t="s">
        <v>50</v>
      </c>
      <c r="C976" s="93" t="s">
        <v>80</v>
      </c>
      <c r="D976" s="117">
        <v>43167.0</v>
      </c>
      <c r="E976" s="93" t="s">
        <v>37</v>
      </c>
      <c r="F976" s="93" t="s">
        <v>107</v>
      </c>
      <c r="G976" s="118" t="str">
        <f>if(D976=Projections!$AH$2,"Y","N")</f>
        <v>N</v>
      </c>
      <c r="H976" s="87"/>
    </row>
    <row r="977">
      <c r="A977" s="116">
        <v>0.8333333333333334</v>
      </c>
      <c r="B977" s="93" t="s">
        <v>52</v>
      </c>
      <c r="C977" s="93" t="s">
        <v>83</v>
      </c>
      <c r="D977" s="117">
        <v>43167.0</v>
      </c>
      <c r="E977" s="93" t="s">
        <v>101</v>
      </c>
      <c r="F977" s="93" t="s">
        <v>329</v>
      </c>
      <c r="G977" s="118" t="str">
        <f>if(D977=Projections!$AH$2,"Y","N")</f>
        <v>N</v>
      </c>
      <c r="H977" s="87"/>
    </row>
    <row r="978">
      <c r="A978" s="116">
        <v>0.875</v>
      </c>
      <c r="B978" s="93" t="s">
        <v>85</v>
      </c>
      <c r="C978" s="93" t="s">
        <v>466</v>
      </c>
      <c r="D978" s="117">
        <v>43168.0</v>
      </c>
      <c r="E978" s="93" t="s">
        <v>260</v>
      </c>
      <c r="F978" s="93" t="s">
        <v>493</v>
      </c>
      <c r="G978" s="118" t="str">
        <f>if(D978=Projections!$AH$2,"Y","N")</f>
        <v>N</v>
      </c>
      <c r="H978" s="87"/>
    </row>
    <row r="979">
      <c r="A979" s="116">
        <v>0.7916666666666666</v>
      </c>
      <c r="B979" s="93" t="s">
        <v>461</v>
      </c>
      <c r="C979" s="93" t="s">
        <v>458</v>
      </c>
      <c r="D979" s="117">
        <v>43168.0</v>
      </c>
      <c r="E979" s="93" t="s">
        <v>450</v>
      </c>
      <c r="F979" s="93" t="s">
        <v>511</v>
      </c>
      <c r="G979" s="118" t="str">
        <f>if(D979=Projections!$AH$2,"Y","N")</f>
        <v>N</v>
      </c>
      <c r="H979" s="87"/>
    </row>
    <row r="980">
      <c r="A980" s="116">
        <v>0.7916666666666666</v>
      </c>
      <c r="B980" s="93" t="s">
        <v>49</v>
      </c>
      <c r="C980" s="93" t="s">
        <v>78</v>
      </c>
      <c r="D980" s="117">
        <v>43168.0</v>
      </c>
      <c r="E980" s="93" t="s">
        <v>36</v>
      </c>
      <c r="F980" s="93" t="s">
        <v>204</v>
      </c>
      <c r="G980" s="118" t="str">
        <f>if(D980=Projections!$AH$2,"Y","N")</f>
        <v>N</v>
      </c>
      <c r="H980" s="87"/>
    </row>
    <row r="981">
      <c r="A981" s="116">
        <v>0.9375</v>
      </c>
      <c r="B981" s="93" t="s">
        <v>59</v>
      </c>
      <c r="C981" s="93" t="s">
        <v>62</v>
      </c>
      <c r="D981" s="117">
        <v>43168.0</v>
      </c>
      <c r="E981" s="93" t="s">
        <v>38</v>
      </c>
      <c r="F981" s="93" t="s">
        <v>235</v>
      </c>
      <c r="G981" s="118" t="str">
        <f>if(D981=Projections!$AH$2,"Y","N")</f>
        <v>N</v>
      </c>
      <c r="H981" s="87"/>
    </row>
    <row r="982">
      <c r="A982" s="116">
        <v>0.8333333333333334</v>
      </c>
      <c r="B982" s="93" t="s">
        <v>72</v>
      </c>
      <c r="C982" s="93" t="s">
        <v>86</v>
      </c>
      <c r="D982" s="117">
        <v>43168.0</v>
      </c>
      <c r="E982" s="93" t="s">
        <v>172</v>
      </c>
      <c r="F982" s="93" t="s">
        <v>261</v>
      </c>
      <c r="G982" s="118" t="str">
        <f>if(D982=Projections!$AH$2,"Y","N")</f>
        <v>N</v>
      </c>
      <c r="H982" s="87"/>
    </row>
    <row r="983">
      <c r="A983" s="116">
        <v>0.8333333333333334</v>
      </c>
      <c r="B983" s="93" t="s">
        <v>77</v>
      </c>
      <c r="C983" s="93" t="s">
        <v>528</v>
      </c>
      <c r="D983" s="117">
        <v>43168.0</v>
      </c>
      <c r="E983" s="93" t="s">
        <v>205</v>
      </c>
      <c r="F983" s="93" t="s">
        <v>565</v>
      </c>
      <c r="G983" s="118" t="str">
        <f>if(D983=Projections!$AH$2,"Y","N")</f>
        <v>N</v>
      </c>
      <c r="H983" s="87"/>
    </row>
    <row r="984">
      <c r="A984" s="116">
        <v>0.8333333333333334</v>
      </c>
      <c r="B984" s="93" t="s">
        <v>69</v>
      </c>
      <c r="C984" s="93" t="s">
        <v>462</v>
      </c>
      <c r="D984" s="117">
        <v>43168.0</v>
      </c>
      <c r="E984" s="93" t="s">
        <v>400</v>
      </c>
      <c r="F984" s="93" t="s">
        <v>451</v>
      </c>
      <c r="G984" s="118" t="str">
        <f>if(D984=Projections!$AH$2,"Y","N")</f>
        <v>N</v>
      </c>
      <c r="H984" s="87"/>
    </row>
    <row r="985">
      <c r="A985" s="116">
        <v>0.9166666666666666</v>
      </c>
      <c r="B985" s="93" t="s">
        <v>55</v>
      </c>
      <c r="C985" s="93" t="s">
        <v>82</v>
      </c>
      <c r="D985" s="117">
        <v>43168.0</v>
      </c>
      <c r="E985" s="93" t="s">
        <v>135</v>
      </c>
      <c r="F985" s="93" t="s">
        <v>330</v>
      </c>
      <c r="G985" s="118" t="str">
        <f>if(D985=Projections!$AH$2,"Y","N")</f>
        <v>N</v>
      </c>
      <c r="H985" s="87"/>
    </row>
    <row r="986">
      <c r="A986" s="116">
        <v>0.9166666666666666</v>
      </c>
      <c r="B986" s="93" t="s">
        <v>65</v>
      </c>
      <c r="C986" s="93" t="s">
        <v>459</v>
      </c>
      <c r="D986" s="117">
        <v>43168.0</v>
      </c>
      <c r="E986" s="93" t="s">
        <v>88</v>
      </c>
      <c r="F986" s="93" t="s">
        <v>512</v>
      </c>
      <c r="G986" s="118" t="str">
        <f>if(D986=Projections!$AH$2,"Y","N")</f>
        <v>N</v>
      </c>
      <c r="H986" s="87"/>
    </row>
    <row r="987">
      <c r="A987" s="116">
        <v>0.8125</v>
      </c>
      <c r="B987" s="93" t="s">
        <v>71</v>
      </c>
      <c r="C987" s="93" t="s">
        <v>68</v>
      </c>
      <c r="D987" s="117">
        <v>43168.0</v>
      </c>
      <c r="E987" s="93" t="s">
        <v>171</v>
      </c>
      <c r="F987" s="93" t="s">
        <v>399</v>
      </c>
      <c r="G987" s="118" t="str">
        <f>if(D987=Projections!$AH$2,"Y","N")</f>
        <v>N</v>
      </c>
      <c r="H987" s="87"/>
    </row>
    <row r="988">
      <c r="A988" s="116">
        <v>0.7083333333333334</v>
      </c>
      <c r="B988" s="93" t="s">
        <v>52</v>
      </c>
      <c r="C988" s="93" t="s">
        <v>81</v>
      </c>
      <c r="D988" s="117">
        <v>43169.0</v>
      </c>
      <c r="E988" s="93" t="s">
        <v>101</v>
      </c>
      <c r="F988" s="93" t="s">
        <v>106</v>
      </c>
      <c r="G988" s="118" t="str">
        <f>if(D988=Projections!$AH$2,"Y","N")</f>
        <v>N</v>
      </c>
      <c r="H988" s="87"/>
    </row>
    <row r="989">
      <c r="A989" s="116">
        <v>0.8541666666666666</v>
      </c>
      <c r="B989" s="93" t="s">
        <v>86</v>
      </c>
      <c r="C989" s="93" t="s">
        <v>464</v>
      </c>
      <c r="D989" s="117">
        <v>43169.0</v>
      </c>
      <c r="E989" s="93" t="s">
        <v>261</v>
      </c>
      <c r="F989" s="93" t="s">
        <v>475</v>
      </c>
      <c r="G989" s="118" t="str">
        <f>if(D989=Projections!$AH$2,"Y","N")</f>
        <v>N</v>
      </c>
      <c r="H989" s="87"/>
    </row>
    <row r="990">
      <c r="A990" s="116">
        <v>0.9375</v>
      </c>
      <c r="B990" s="93" t="s">
        <v>65</v>
      </c>
      <c r="C990" s="93" t="s">
        <v>62</v>
      </c>
      <c r="D990" s="117">
        <v>43169.0</v>
      </c>
      <c r="E990" s="93" t="s">
        <v>88</v>
      </c>
      <c r="F990" s="93" t="s">
        <v>235</v>
      </c>
      <c r="G990" s="118" t="str">
        <f>if(D990=Projections!$AH$2,"Y","N")</f>
        <v>N</v>
      </c>
      <c r="H990" s="87"/>
    </row>
    <row r="991">
      <c r="A991" s="116">
        <v>0.8125</v>
      </c>
      <c r="B991" s="93" t="s">
        <v>69</v>
      </c>
      <c r="C991" s="93" t="s">
        <v>56</v>
      </c>
      <c r="D991" s="117">
        <v>43169.0</v>
      </c>
      <c r="E991" s="93" t="s">
        <v>400</v>
      </c>
      <c r="F991" s="93" t="s">
        <v>136</v>
      </c>
      <c r="G991" s="118" t="str">
        <f>if(D991=Projections!$AH$2,"Y","N")</f>
        <v>N</v>
      </c>
      <c r="H991" s="87"/>
    </row>
    <row r="992">
      <c r="A992" s="116">
        <v>0.8541666666666666</v>
      </c>
      <c r="B992" s="93" t="s">
        <v>75</v>
      </c>
      <c r="C992" s="93" t="s">
        <v>83</v>
      </c>
      <c r="D992" s="117">
        <v>43169.0</v>
      </c>
      <c r="E992" s="93" t="s">
        <v>364</v>
      </c>
      <c r="F992" s="93" t="s">
        <v>329</v>
      </c>
      <c r="G992" s="118" t="str">
        <f>if(D992=Projections!$AH$2,"Y","N")</f>
        <v>N</v>
      </c>
      <c r="H992" s="87"/>
    </row>
    <row r="993">
      <c r="A993" s="116">
        <v>0.6458333333333334</v>
      </c>
      <c r="B993" s="93" t="s">
        <v>461</v>
      </c>
      <c r="C993" s="93" t="s">
        <v>49</v>
      </c>
      <c r="D993" s="117">
        <v>43170.0</v>
      </c>
      <c r="E993" s="93" t="s">
        <v>450</v>
      </c>
      <c r="F993" s="93" t="s">
        <v>36</v>
      </c>
      <c r="G993" s="118" t="str">
        <f>if(D993=Projections!$AH$2,"Y","N")</f>
        <v>N</v>
      </c>
      <c r="H993" s="87"/>
    </row>
    <row r="994">
      <c r="A994" s="116">
        <v>0.8125</v>
      </c>
      <c r="B994" s="93" t="s">
        <v>78</v>
      </c>
      <c r="C994" s="93" t="s">
        <v>50</v>
      </c>
      <c r="D994" s="117">
        <v>43170.0</v>
      </c>
      <c r="E994" s="93" t="s">
        <v>204</v>
      </c>
      <c r="F994" s="93" t="s">
        <v>37</v>
      </c>
      <c r="G994" s="118" t="str">
        <f>if(D994=Projections!$AH$2,"Y","N")</f>
        <v>N</v>
      </c>
      <c r="H994" s="87"/>
    </row>
    <row r="995">
      <c r="A995" s="116">
        <v>0.8125</v>
      </c>
      <c r="B995" s="93" t="s">
        <v>529</v>
      </c>
      <c r="C995" s="93" t="s">
        <v>53</v>
      </c>
      <c r="D995" s="117">
        <v>43170.0</v>
      </c>
      <c r="E995" s="93" t="s">
        <v>566</v>
      </c>
      <c r="F995" s="93" t="s">
        <v>100</v>
      </c>
      <c r="G995" s="118" t="str">
        <f>if(D995=Projections!$AH$2,"Y","N")</f>
        <v>N</v>
      </c>
      <c r="H995" s="87"/>
    </row>
    <row r="996">
      <c r="A996" s="116">
        <v>0.7916666666666666</v>
      </c>
      <c r="B996" s="93" t="s">
        <v>71</v>
      </c>
      <c r="C996" s="93" t="s">
        <v>464</v>
      </c>
      <c r="D996" s="117">
        <v>43170.0</v>
      </c>
      <c r="E996" s="93" t="s">
        <v>171</v>
      </c>
      <c r="F996" s="93" t="s">
        <v>475</v>
      </c>
      <c r="G996" s="118" t="str">
        <f>if(D996=Projections!$AH$2,"Y","N")</f>
        <v>N</v>
      </c>
      <c r="H996" s="87"/>
    </row>
    <row r="997">
      <c r="A997" s="116">
        <v>0.7083333333333334</v>
      </c>
      <c r="B997" s="93" t="s">
        <v>459</v>
      </c>
      <c r="C997" s="93" t="s">
        <v>466</v>
      </c>
      <c r="D997" s="117">
        <v>43170.0</v>
      </c>
      <c r="E997" s="93" t="s">
        <v>512</v>
      </c>
      <c r="F997" s="93" t="s">
        <v>493</v>
      </c>
      <c r="G997" s="118" t="str">
        <f>if(D997=Projections!$AH$2,"Y","N")</f>
        <v>N</v>
      </c>
      <c r="H997" s="87"/>
    </row>
    <row r="998">
      <c r="A998" s="116">
        <v>0.875</v>
      </c>
      <c r="B998" s="93" t="s">
        <v>59</v>
      </c>
      <c r="C998" s="93" t="s">
        <v>85</v>
      </c>
      <c r="D998" s="117">
        <v>43170.0</v>
      </c>
      <c r="E998" s="93" t="s">
        <v>38</v>
      </c>
      <c r="F998" s="93" t="s">
        <v>260</v>
      </c>
      <c r="G998" s="118" t="str">
        <f>if(D998=Projections!$AH$2,"Y","N")</f>
        <v>N</v>
      </c>
      <c r="H998" s="87"/>
    </row>
    <row r="999">
      <c r="A999" s="116">
        <v>0.6458333333333334</v>
      </c>
      <c r="B999" s="93" t="s">
        <v>55</v>
      </c>
      <c r="C999" s="93" t="s">
        <v>80</v>
      </c>
      <c r="D999" s="117">
        <v>43170.0</v>
      </c>
      <c r="E999" s="93" t="s">
        <v>135</v>
      </c>
      <c r="F999" s="93" t="s">
        <v>107</v>
      </c>
      <c r="G999" s="118" t="str">
        <f>if(D999=Projections!$AH$2,"Y","N")</f>
        <v>N</v>
      </c>
      <c r="H999" s="87"/>
    </row>
    <row r="1000">
      <c r="A1000" s="116">
        <v>0.6666666666666666</v>
      </c>
      <c r="B1000" s="93" t="s">
        <v>72</v>
      </c>
      <c r="C1000" s="93" t="s">
        <v>462</v>
      </c>
      <c r="D1000" s="117">
        <v>43170.0</v>
      </c>
      <c r="E1000" s="93" t="s">
        <v>172</v>
      </c>
      <c r="F1000" s="93" t="s">
        <v>451</v>
      </c>
      <c r="G1000" s="118" t="str">
        <f>if(D1000=Projections!$AH$2,"Y","N")</f>
        <v>N</v>
      </c>
      <c r="H1000" s="87"/>
    </row>
    <row r="1001">
      <c r="A1001" s="116">
        <v>0.5416666666666666</v>
      </c>
      <c r="B1001" s="93" t="s">
        <v>68</v>
      </c>
      <c r="C1001" s="93" t="s">
        <v>77</v>
      </c>
      <c r="D1001" s="117">
        <v>43170.0</v>
      </c>
      <c r="E1001" s="93" t="s">
        <v>399</v>
      </c>
      <c r="F1001" s="93" t="s">
        <v>205</v>
      </c>
      <c r="G1001" s="118" t="str">
        <f>if(D1001=Projections!$AH$2,"Y","N")</f>
        <v>N</v>
      </c>
      <c r="H1001" s="87"/>
    </row>
    <row r="1002">
      <c r="A1002" s="116">
        <v>0.8333333333333334</v>
      </c>
      <c r="B1002" s="93" t="s">
        <v>75</v>
      </c>
      <c r="C1002" s="93" t="s">
        <v>71</v>
      </c>
      <c r="D1002" s="117">
        <v>43171.0</v>
      </c>
      <c r="E1002" s="93" t="s">
        <v>364</v>
      </c>
      <c r="F1002" s="93" t="s">
        <v>171</v>
      </c>
      <c r="G1002" s="118" t="str">
        <f>if(D1002=Projections!$AH$2,"Y","N")</f>
        <v>N</v>
      </c>
      <c r="H1002" s="87"/>
    </row>
    <row r="1003">
      <c r="A1003" s="116">
        <v>0.8333333333333334</v>
      </c>
      <c r="B1003" s="93" t="s">
        <v>528</v>
      </c>
      <c r="C1003" s="93" t="s">
        <v>86</v>
      </c>
      <c r="D1003" s="117">
        <v>43171.0</v>
      </c>
      <c r="E1003" s="93" t="s">
        <v>565</v>
      </c>
      <c r="F1003" s="93" t="s">
        <v>261</v>
      </c>
      <c r="G1003" s="118" t="str">
        <f>if(D1003=Projections!$AH$2,"Y","N")</f>
        <v>N</v>
      </c>
      <c r="H1003" s="87"/>
    </row>
    <row r="1004">
      <c r="A1004" s="116">
        <v>0.8333333333333334</v>
      </c>
      <c r="B1004" s="93" t="s">
        <v>459</v>
      </c>
      <c r="C1004" s="93" t="s">
        <v>83</v>
      </c>
      <c r="D1004" s="117">
        <v>43171.0</v>
      </c>
      <c r="E1004" s="93" t="s">
        <v>512</v>
      </c>
      <c r="F1004" s="93" t="s">
        <v>329</v>
      </c>
      <c r="G1004" s="118" t="str">
        <f>if(D1004=Projections!$AH$2,"Y","N")</f>
        <v>N</v>
      </c>
      <c r="H1004" s="87"/>
    </row>
    <row r="1005">
      <c r="A1005" s="116">
        <v>0.9375</v>
      </c>
      <c r="B1005" s="93" t="s">
        <v>56</v>
      </c>
      <c r="C1005" s="93" t="s">
        <v>82</v>
      </c>
      <c r="D1005" s="117">
        <v>43171.0</v>
      </c>
      <c r="E1005" s="93" t="s">
        <v>136</v>
      </c>
      <c r="F1005" s="93" t="s">
        <v>330</v>
      </c>
      <c r="G1005" s="118" t="str">
        <f>if(D1005=Projections!$AH$2,"Y","N")</f>
        <v>N</v>
      </c>
      <c r="H1005" s="87"/>
    </row>
    <row r="1006">
      <c r="A1006" s="116">
        <v>0.8125</v>
      </c>
      <c r="B1006" s="93" t="s">
        <v>83</v>
      </c>
      <c r="C1006" s="93" t="s">
        <v>49</v>
      </c>
      <c r="D1006" s="117">
        <v>43172.0</v>
      </c>
      <c r="E1006" s="93" t="s">
        <v>329</v>
      </c>
      <c r="F1006" s="93" t="s">
        <v>36</v>
      </c>
      <c r="G1006" s="118" t="str">
        <f>if(D1006=Projections!$AH$2,"Y","N")</f>
        <v>N</v>
      </c>
      <c r="H1006" s="87"/>
    </row>
    <row r="1007">
      <c r="A1007" s="116">
        <v>0.8125</v>
      </c>
      <c r="B1007" s="93" t="s">
        <v>68</v>
      </c>
      <c r="C1007" s="93" t="s">
        <v>53</v>
      </c>
      <c r="D1007" s="117">
        <v>43172.0</v>
      </c>
      <c r="E1007" s="93" t="s">
        <v>399</v>
      </c>
      <c r="F1007" s="93" t="s">
        <v>100</v>
      </c>
      <c r="G1007" s="118" t="str">
        <f>if(D1007=Projections!$AH$2,"Y","N")</f>
        <v>N</v>
      </c>
      <c r="H1007" s="87"/>
    </row>
    <row r="1008">
      <c r="A1008" s="116">
        <v>0.8333333333333334</v>
      </c>
      <c r="B1008" s="93" t="s">
        <v>62</v>
      </c>
      <c r="C1008" s="93" t="s">
        <v>461</v>
      </c>
      <c r="D1008" s="117">
        <v>43172.0</v>
      </c>
      <c r="E1008" s="93" t="s">
        <v>235</v>
      </c>
      <c r="F1008" s="93" t="s">
        <v>450</v>
      </c>
      <c r="G1008" s="118" t="str">
        <f>if(D1008=Projections!$AH$2,"Y","N")</f>
        <v>N</v>
      </c>
      <c r="H1008" s="87"/>
    </row>
    <row r="1009">
      <c r="A1009" s="116">
        <v>0.9375</v>
      </c>
      <c r="B1009" s="93" t="s">
        <v>466</v>
      </c>
      <c r="C1009" s="93" t="s">
        <v>85</v>
      </c>
      <c r="D1009" s="117">
        <v>43172.0</v>
      </c>
      <c r="E1009" s="93" t="s">
        <v>493</v>
      </c>
      <c r="F1009" s="93" t="s">
        <v>260</v>
      </c>
      <c r="G1009" s="118" t="str">
        <f>if(D1009=Projections!$AH$2,"Y","N")</f>
        <v>N</v>
      </c>
      <c r="H1009" s="87"/>
    </row>
    <row r="1010">
      <c r="A1010" s="116">
        <v>0.8333333333333334</v>
      </c>
      <c r="B1010" s="93" t="s">
        <v>81</v>
      </c>
      <c r="C1010" s="93" t="s">
        <v>462</v>
      </c>
      <c r="D1010" s="117">
        <v>43172.0</v>
      </c>
      <c r="E1010" s="93" t="s">
        <v>106</v>
      </c>
      <c r="F1010" s="93" t="s">
        <v>451</v>
      </c>
      <c r="G1010" s="118" t="str">
        <f>if(D1010=Projections!$AH$2,"Y","N")</f>
        <v>N</v>
      </c>
      <c r="H1010" s="87"/>
    </row>
    <row r="1011">
      <c r="A1011" s="116">
        <v>0.8125</v>
      </c>
      <c r="B1011" s="93" t="s">
        <v>464</v>
      </c>
      <c r="C1011" s="93" t="s">
        <v>77</v>
      </c>
      <c r="D1011" s="117">
        <v>43172.0</v>
      </c>
      <c r="E1011" s="93" t="s">
        <v>475</v>
      </c>
      <c r="F1011" s="93" t="s">
        <v>205</v>
      </c>
      <c r="G1011" s="118" t="str">
        <f>if(D1011=Projections!$AH$2,"Y","N")</f>
        <v>N</v>
      </c>
      <c r="H1011" s="87"/>
    </row>
    <row r="1012">
      <c r="A1012" s="116">
        <v>0.7916666666666666</v>
      </c>
      <c r="B1012" s="93" t="s">
        <v>78</v>
      </c>
      <c r="C1012" s="93" t="s">
        <v>529</v>
      </c>
      <c r="D1012" s="117">
        <v>43172.0</v>
      </c>
      <c r="E1012" s="93" t="s">
        <v>204</v>
      </c>
      <c r="F1012" s="93" t="s">
        <v>566</v>
      </c>
      <c r="G1012" s="118" t="str">
        <f>if(D1012=Projections!$AH$2,"Y","N")</f>
        <v>N</v>
      </c>
      <c r="H1012" s="87"/>
    </row>
    <row r="1013">
      <c r="A1013" s="116">
        <v>0.9166666666666666</v>
      </c>
      <c r="B1013" s="93" t="s">
        <v>59</v>
      </c>
      <c r="C1013" s="93" t="s">
        <v>52</v>
      </c>
      <c r="D1013" s="117">
        <v>43172.0</v>
      </c>
      <c r="E1013" s="93" t="s">
        <v>38</v>
      </c>
      <c r="F1013" s="93" t="s">
        <v>101</v>
      </c>
      <c r="G1013" s="118" t="str">
        <f>if(D1013=Projections!$AH$2,"Y","N")</f>
        <v>N</v>
      </c>
      <c r="H1013" s="87"/>
    </row>
    <row r="1014">
      <c r="A1014" s="116">
        <v>0.8541666666666666</v>
      </c>
      <c r="B1014" s="93" t="s">
        <v>65</v>
      </c>
      <c r="C1014" s="93" t="s">
        <v>75</v>
      </c>
      <c r="D1014" s="117">
        <v>43172.0</v>
      </c>
      <c r="E1014" s="93" t="s">
        <v>88</v>
      </c>
      <c r="F1014" s="93" t="s">
        <v>364</v>
      </c>
      <c r="G1014" s="118" t="str">
        <f>if(D1014=Projections!$AH$2,"Y","N")</f>
        <v>N</v>
      </c>
      <c r="H1014" s="87"/>
    </row>
    <row r="1015">
      <c r="A1015" s="116">
        <v>0.875</v>
      </c>
      <c r="B1015" s="93" t="s">
        <v>458</v>
      </c>
      <c r="C1015" s="93" t="s">
        <v>72</v>
      </c>
      <c r="D1015" s="117">
        <v>43172.0</v>
      </c>
      <c r="E1015" s="93" t="s">
        <v>511</v>
      </c>
      <c r="F1015" s="93" t="s">
        <v>172</v>
      </c>
      <c r="G1015" s="118" t="str">
        <f>if(D1015=Projections!$AH$2,"Y","N")</f>
        <v>N</v>
      </c>
      <c r="H1015" s="87"/>
    </row>
    <row r="1016">
      <c r="A1016" s="116">
        <v>0.7916666666666666</v>
      </c>
      <c r="B1016" s="93" t="s">
        <v>80</v>
      </c>
      <c r="C1016" s="93" t="s">
        <v>69</v>
      </c>
      <c r="D1016" s="117">
        <v>43172.0</v>
      </c>
      <c r="E1016" s="93" t="s">
        <v>107</v>
      </c>
      <c r="F1016" s="93" t="s">
        <v>400</v>
      </c>
      <c r="G1016" s="118" t="str">
        <f>if(D1016=Projections!$AH$2,"Y","N")</f>
        <v>N</v>
      </c>
      <c r="H1016" s="87"/>
    </row>
    <row r="1017">
      <c r="A1017" s="116">
        <v>0.8333333333333334</v>
      </c>
      <c r="B1017" s="93" t="s">
        <v>69</v>
      </c>
      <c r="C1017" s="93" t="s">
        <v>50</v>
      </c>
      <c r="D1017" s="117">
        <v>43173.0</v>
      </c>
      <c r="E1017" s="93" t="s">
        <v>400</v>
      </c>
      <c r="F1017" s="93" t="s">
        <v>37</v>
      </c>
      <c r="G1017" s="118" t="str">
        <f>if(D1017=Projections!$AH$2,"Y","N")</f>
        <v>N</v>
      </c>
      <c r="H1017" s="87"/>
    </row>
    <row r="1018">
      <c r="A1018" s="116">
        <v>0.9375</v>
      </c>
      <c r="B1018" s="93" t="s">
        <v>85</v>
      </c>
      <c r="C1018" s="93" t="s">
        <v>55</v>
      </c>
      <c r="D1018" s="117">
        <v>43173.0</v>
      </c>
      <c r="E1018" s="93" t="s">
        <v>260</v>
      </c>
      <c r="F1018" s="93" t="s">
        <v>135</v>
      </c>
      <c r="G1018" s="118" t="str">
        <f>if(D1018=Projections!$AH$2,"Y","N")</f>
        <v>N</v>
      </c>
      <c r="H1018" s="87"/>
    </row>
    <row r="1019">
      <c r="A1019" s="116">
        <v>0.7916666666666666</v>
      </c>
      <c r="B1019" s="93" t="s">
        <v>528</v>
      </c>
      <c r="C1019" s="93" t="s">
        <v>65</v>
      </c>
      <c r="D1019" s="117">
        <v>43173.0</v>
      </c>
      <c r="E1019" s="93" t="s">
        <v>565</v>
      </c>
      <c r="F1019" s="93" t="s">
        <v>88</v>
      </c>
      <c r="G1019" s="118" t="str">
        <f>if(D1019=Projections!$AH$2,"Y","N")</f>
        <v>N</v>
      </c>
      <c r="H1019" s="87"/>
    </row>
    <row r="1020">
      <c r="A1020" s="116">
        <v>0.9166666666666666</v>
      </c>
      <c r="B1020" s="93" t="s">
        <v>56</v>
      </c>
      <c r="C1020" s="93" t="s">
        <v>459</v>
      </c>
      <c r="D1020" s="117">
        <v>43173.0</v>
      </c>
      <c r="E1020" s="93" t="s">
        <v>136</v>
      </c>
      <c r="F1020" s="93" t="s">
        <v>512</v>
      </c>
      <c r="G1020" s="118" t="str">
        <f>if(D1020=Projections!$AH$2,"Y","N")</f>
        <v>N</v>
      </c>
      <c r="H1020" s="87"/>
    </row>
    <row r="1021">
      <c r="A1021" s="116">
        <v>0.8125</v>
      </c>
      <c r="B1021" s="93" t="s">
        <v>81</v>
      </c>
      <c r="C1021" s="93" t="s">
        <v>49</v>
      </c>
      <c r="D1021" s="117">
        <v>43174.0</v>
      </c>
      <c r="E1021" s="93" t="s">
        <v>106</v>
      </c>
      <c r="F1021" s="93" t="s">
        <v>36</v>
      </c>
      <c r="G1021" s="118" t="str">
        <f>if(D1021=Projections!$AH$2,"Y","N")</f>
        <v>N</v>
      </c>
      <c r="H1021" s="87"/>
    </row>
    <row r="1022">
      <c r="A1022" s="116">
        <v>0.875</v>
      </c>
      <c r="B1022" s="93" t="s">
        <v>458</v>
      </c>
      <c r="C1022" s="93" t="s">
        <v>466</v>
      </c>
      <c r="D1022" s="117">
        <v>43174.0</v>
      </c>
      <c r="E1022" s="93" t="s">
        <v>511</v>
      </c>
      <c r="F1022" s="93" t="s">
        <v>493</v>
      </c>
      <c r="G1022" s="118" t="str">
        <f>if(D1022=Projections!$AH$2,"Y","N")</f>
        <v>N</v>
      </c>
      <c r="H1022" s="87"/>
    </row>
    <row r="1023">
      <c r="A1023" s="116">
        <v>0.8333333333333334</v>
      </c>
      <c r="B1023" s="93" t="s">
        <v>62</v>
      </c>
      <c r="C1023" s="93" t="s">
        <v>71</v>
      </c>
      <c r="D1023" s="117">
        <v>43174.0</v>
      </c>
      <c r="E1023" s="93" t="s">
        <v>235</v>
      </c>
      <c r="F1023" s="93" t="s">
        <v>171</v>
      </c>
      <c r="G1023" s="118" t="str">
        <f>if(D1023=Projections!$AH$2,"Y","N")</f>
        <v>N</v>
      </c>
      <c r="H1023" s="87"/>
    </row>
    <row r="1024">
      <c r="A1024" s="116">
        <v>0.7916666666666666</v>
      </c>
      <c r="B1024" s="93" t="s">
        <v>68</v>
      </c>
      <c r="C1024" s="93" t="s">
        <v>78</v>
      </c>
      <c r="D1024" s="117">
        <v>43174.0</v>
      </c>
      <c r="E1024" s="93" t="s">
        <v>399</v>
      </c>
      <c r="F1024" s="93" t="s">
        <v>204</v>
      </c>
      <c r="G1024" s="118" t="str">
        <f>if(D1024=Projections!$AH$2,"Y","N")</f>
        <v>N</v>
      </c>
      <c r="H1024" s="87"/>
    </row>
    <row r="1025">
      <c r="A1025" s="116">
        <v>0.8333333333333334</v>
      </c>
      <c r="B1025" s="93" t="s">
        <v>461</v>
      </c>
      <c r="C1025" s="93" t="s">
        <v>86</v>
      </c>
      <c r="D1025" s="117">
        <v>43174.0</v>
      </c>
      <c r="E1025" s="93" t="s">
        <v>450</v>
      </c>
      <c r="F1025" s="93" t="s">
        <v>261</v>
      </c>
      <c r="G1025" s="118" t="str">
        <f>if(D1025=Projections!$AH$2,"Y","N")</f>
        <v>N</v>
      </c>
      <c r="H1025" s="87"/>
    </row>
    <row r="1026">
      <c r="A1026" s="116">
        <v>0.8125</v>
      </c>
      <c r="B1026" s="93" t="s">
        <v>529</v>
      </c>
      <c r="C1026" s="93" t="s">
        <v>77</v>
      </c>
      <c r="D1026" s="117">
        <v>43174.0</v>
      </c>
      <c r="E1026" s="93" t="s">
        <v>566</v>
      </c>
      <c r="F1026" s="93" t="s">
        <v>205</v>
      </c>
      <c r="G1026" s="118" t="str">
        <f>if(D1026=Projections!$AH$2,"Y","N")</f>
        <v>N</v>
      </c>
      <c r="H1026" s="87"/>
    </row>
    <row r="1027">
      <c r="A1027" s="116">
        <v>0.9166666666666666</v>
      </c>
      <c r="B1027" s="93" t="s">
        <v>59</v>
      </c>
      <c r="C1027" s="93" t="s">
        <v>82</v>
      </c>
      <c r="D1027" s="117">
        <v>43174.0</v>
      </c>
      <c r="E1027" s="93" t="s">
        <v>38</v>
      </c>
      <c r="F1027" s="93" t="s">
        <v>330</v>
      </c>
      <c r="G1027" s="118" t="str">
        <f>if(D1027=Projections!$AH$2,"Y","N")</f>
        <v>N</v>
      </c>
      <c r="H1027" s="87"/>
    </row>
    <row r="1028">
      <c r="A1028" s="116">
        <v>0.8541666666666666</v>
      </c>
      <c r="B1028" s="93" t="s">
        <v>462</v>
      </c>
      <c r="C1028" s="93" t="s">
        <v>75</v>
      </c>
      <c r="D1028" s="117">
        <v>43174.0</v>
      </c>
      <c r="E1028" s="93" t="s">
        <v>451</v>
      </c>
      <c r="F1028" s="93" t="s">
        <v>364</v>
      </c>
      <c r="G1028" s="118" t="str">
        <f>if(D1028=Projections!$AH$2,"Y","N")</f>
        <v>N</v>
      </c>
      <c r="H1028" s="87"/>
    </row>
    <row r="1029">
      <c r="A1029" s="116">
        <v>0.875</v>
      </c>
      <c r="B1029" s="93" t="s">
        <v>52</v>
      </c>
      <c r="C1029" s="93" t="s">
        <v>72</v>
      </c>
      <c r="D1029" s="117">
        <v>43174.0</v>
      </c>
      <c r="E1029" s="93" t="s">
        <v>101</v>
      </c>
      <c r="F1029" s="93" t="s">
        <v>172</v>
      </c>
      <c r="G1029" s="118" t="str">
        <f>if(D1029=Projections!$AH$2,"Y","N")</f>
        <v>N</v>
      </c>
      <c r="H1029" s="87"/>
    </row>
    <row r="1030">
      <c r="A1030" s="116">
        <v>0.9375</v>
      </c>
      <c r="B1030" s="93" t="s">
        <v>459</v>
      </c>
      <c r="C1030" s="93" t="s">
        <v>55</v>
      </c>
      <c r="D1030" s="117">
        <v>43175.0</v>
      </c>
      <c r="E1030" s="93" t="s">
        <v>512</v>
      </c>
      <c r="F1030" s="93" t="s">
        <v>135</v>
      </c>
      <c r="G1030" s="118" t="str">
        <f>if(D1030=Projections!$AH$2,"Y","N")</f>
        <v>N</v>
      </c>
      <c r="H1030" s="87"/>
    </row>
    <row r="1031">
      <c r="A1031" s="116">
        <v>0.9375</v>
      </c>
      <c r="B1031" s="93" t="s">
        <v>56</v>
      </c>
      <c r="C1031" s="93" t="s">
        <v>85</v>
      </c>
      <c r="D1031" s="117">
        <v>43175.0</v>
      </c>
      <c r="E1031" s="93" t="s">
        <v>136</v>
      </c>
      <c r="F1031" s="93" t="s">
        <v>260</v>
      </c>
      <c r="G1031" s="118" t="str">
        <f>if(D1031=Projections!$AH$2,"Y","N")</f>
        <v>N</v>
      </c>
      <c r="H1031" s="87"/>
    </row>
    <row r="1032">
      <c r="A1032" s="116">
        <v>0.8333333333333334</v>
      </c>
      <c r="B1032" s="93" t="s">
        <v>62</v>
      </c>
      <c r="C1032" s="93" t="s">
        <v>83</v>
      </c>
      <c r="D1032" s="117">
        <v>43175.0</v>
      </c>
      <c r="E1032" s="93" t="s">
        <v>235</v>
      </c>
      <c r="F1032" s="93" t="s">
        <v>329</v>
      </c>
      <c r="G1032" s="118" t="str">
        <f>if(D1032=Projections!$AH$2,"Y","N")</f>
        <v>N</v>
      </c>
      <c r="H1032" s="87"/>
    </row>
    <row r="1033">
      <c r="A1033" s="116">
        <v>0.7916666666666666</v>
      </c>
      <c r="B1033" s="93" t="s">
        <v>50</v>
      </c>
      <c r="C1033" s="93" t="s">
        <v>65</v>
      </c>
      <c r="D1033" s="117">
        <v>43175.0</v>
      </c>
      <c r="E1033" s="93" t="s">
        <v>37</v>
      </c>
      <c r="F1033" s="93" t="s">
        <v>88</v>
      </c>
      <c r="G1033" s="118" t="str">
        <f>if(D1033=Projections!$AH$2,"Y","N")</f>
        <v>N</v>
      </c>
      <c r="H1033" s="87"/>
    </row>
    <row r="1034">
      <c r="A1034" s="116">
        <v>0.7916666666666666</v>
      </c>
      <c r="B1034" s="93" t="s">
        <v>53</v>
      </c>
      <c r="C1034" s="93" t="s">
        <v>529</v>
      </c>
      <c r="D1034" s="117">
        <v>43175.0</v>
      </c>
      <c r="E1034" s="93" t="s">
        <v>100</v>
      </c>
      <c r="F1034" s="93" t="s">
        <v>566</v>
      </c>
      <c r="G1034" s="118" t="str">
        <f>if(D1034=Projections!$AH$2,"Y","N")</f>
        <v>N</v>
      </c>
      <c r="H1034" s="87"/>
    </row>
    <row r="1035">
      <c r="A1035" s="116">
        <v>0.8125</v>
      </c>
      <c r="B1035" s="93" t="s">
        <v>464</v>
      </c>
      <c r="C1035" s="93" t="s">
        <v>68</v>
      </c>
      <c r="D1035" s="117">
        <v>43175.0</v>
      </c>
      <c r="E1035" s="93" t="s">
        <v>475</v>
      </c>
      <c r="F1035" s="93" t="s">
        <v>399</v>
      </c>
      <c r="G1035" s="118" t="str">
        <f>if(D1035=Projections!$AH$2,"Y","N")</f>
        <v>N</v>
      </c>
      <c r="H1035" s="87"/>
    </row>
    <row r="1036">
      <c r="A1036" s="116">
        <v>0.8125</v>
      </c>
      <c r="B1036" s="93" t="s">
        <v>464</v>
      </c>
      <c r="C1036" s="93" t="s">
        <v>53</v>
      </c>
      <c r="D1036" s="117">
        <v>43176.0</v>
      </c>
      <c r="E1036" s="93" t="s">
        <v>475</v>
      </c>
      <c r="F1036" s="93" t="s">
        <v>100</v>
      </c>
      <c r="G1036" s="118" t="str">
        <f>if(D1036=Projections!$AH$2,"Y","N")</f>
        <v>N</v>
      </c>
      <c r="H1036" s="87"/>
    </row>
    <row r="1037">
      <c r="A1037" s="116">
        <v>0.8333333333333334</v>
      </c>
      <c r="B1037" s="93" t="s">
        <v>59</v>
      </c>
      <c r="C1037" s="93" t="s">
        <v>461</v>
      </c>
      <c r="D1037" s="117">
        <v>43176.0</v>
      </c>
      <c r="E1037" s="93" t="s">
        <v>38</v>
      </c>
      <c r="F1037" s="93" t="s">
        <v>450</v>
      </c>
      <c r="G1037" s="118" t="str">
        <f>if(D1037=Projections!$AH$2,"Y","N")</f>
        <v>N</v>
      </c>
      <c r="H1037" s="87"/>
    </row>
    <row r="1038">
      <c r="A1038" s="116">
        <v>0.8333333333333334</v>
      </c>
      <c r="B1038" s="93" t="s">
        <v>466</v>
      </c>
      <c r="C1038" s="93" t="s">
        <v>86</v>
      </c>
      <c r="D1038" s="117">
        <v>43176.0</v>
      </c>
      <c r="E1038" s="93" t="s">
        <v>493</v>
      </c>
      <c r="F1038" s="93" t="s">
        <v>261</v>
      </c>
      <c r="G1038" s="118" t="str">
        <f>if(D1038=Projections!$AH$2,"Y","N")</f>
        <v>N</v>
      </c>
      <c r="H1038" s="87"/>
    </row>
    <row r="1039">
      <c r="A1039" s="116">
        <v>0.8541666666666666</v>
      </c>
      <c r="B1039" s="93" t="s">
        <v>49</v>
      </c>
      <c r="C1039" s="93" t="s">
        <v>528</v>
      </c>
      <c r="D1039" s="117">
        <v>43176.0</v>
      </c>
      <c r="E1039" s="93" t="s">
        <v>36</v>
      </c>
      <c r="F1039" s="93" t="s">
        <v>565</v>
      </c>
      <c r="G1039" s="118" t="str">
        <f>if(D1039=Projections!$AH$2,"Y","N")</f>
        <v>N</v>
      </c>
      <c r="H1039" s="87"/>
    </row>
    <row r="1040">
      <c r="A1040" s="116">
        <v>0.7916666666666666</v>
      </c>
      <c r="B1040" s="93" t="s">
        <v>71</v>
      </c>
      <c r="C1040" s="93" t="s">
        <v>462</v>
      </c>
      <c r="D1040" s="117">
        <v>43176.0</v>
      </c>
      <c r="E1040" s="93" t="s">
        <v>171</v>
      </c>
      <c r="F1040" s="93" t="s">
        <v>451</v>
      </c>
      <c r="G1040" s="118" t="str">
        <f>if(D1040=Projections!$AH$2,"Y","N")</f>
        <v>N</v>
      </c>
      <c r="H1040" s="87"/>
    </row>
    <row r="1041">
      <c r="A1041" s="116">
        <v>0.8125</v>
      </c>
      <c r="B1041" s="93" t="s">
        <v>81</v>
      </c>
      <c r="C1041" s="93" t="s">
        <v>77</v>
      </c>
      <c r="D1041" s="117">
        <v>43176.0</v>
      </c>
      <c r="E1041" s="93" t="s">
        <v>106</v>
      </c>
      <c r="F1041" s="93" t="s">
        <v>205</v>
      </c>
      <c r="G1041" s="118" t="str">
        <f>if(D1041=Projections!$AH$2,"Y","N")</f>
        <v>N</v>
      </c>
      <c r="H1041" s="87"/>
    </row>
    <row r="1042">
      <c r="A1042" s="116">
        <v>0.9166666666666666</v>
      </c>
      <c r="B1042" s="93" t="s">
        <v>55</v>
      </c>
      <c r="C1042" s="93" t="s">
        <v>52</v>
      </c>
      <c r="D1042" s="117">
        <v>43176.0</v>
      </c>
      <c r="E1042" s="93" t="s">
        <v>135</v>
      </c>
      <c r="F1042" s="93" t="s">
        <v>101</v>
      </c>
      <c r="G1042" s="118" t="str">
        <f>if(D1042=Projections!$AH$2,"Y","N")</f>
        <v>N</v>
      </c>
      <c r="H1042" s="87"/>
    </row>
    <row r="1043">
      <c r="A1043" s="116">
        <v>0.9166666666666666</v>
      </c>
      <c r="B1043" s="93" t="s">
        <v>458</v>
      </c>
      <c r="C1043" s="93" t="s">
        <v>82</v>
      </c>
      <c r="D1043" s="117">
        <v>43176.0</v>
      </c>
      <c r="E1043" s="93" t="s">
        <v>511</v>
      </c>
      <c r="F1043" s="93" t="s">
        <v>330</v>
      </c>
      <c r="G1043" s="118" t="str">
        <f>if(D1043=Projections!$AH$2,"Y","N")</f>
        <v>N</v>
      </c>
      <c r="H1043" s="87"/>
    </row>
    <row r="1044">
      <c r="A1044" s="116">
        <v>0.8541666666666666</v>
      </c>
      <c r="B1044" s="93" t="s">
        <v>80</v>
      </c>
      <c r="C1044" s="93" t="s">
        <v>75</v>
      </c>
      <c r="D1044" s="117">
        <v>43176.0</v>
      </c>
      <c r="E1044" s="93" t="s">
        <v>107</v>
      </c>
      <c r="F1044" s="93" t="s">
        <v>364</v>
      </c>
      <c r="G1044" s="118" t="str">
        <f>if(D1044=Projections!$AH$2,"Y","N")</f>
        <v>N</v>
      </c>
      <c r="H1044" s="87"/>
    </row>
    <row r="1045">
      <c r="A1045" s="116">
        <v>0.875</v>
      </c>
      <c r="B1045" s="93" t="s">
        <v>459</v>
      </c>
      <c r="C1045" s="93" t="s">
        <v>72</v>
      </c>
      <c r="D1045" s="117">
        <v>43176.0</v>
      </c>
      <c r="E1045" s="93" t="s">
        <v>512</v>
      </c>
      <c r="F1045" s="93" t="s">
        <v>172</v>
      </c>
      <c r="G1045" s="118" t="str">
        <f>if(D1045=Projections!$AH$2,"Y","N")</f>
        <v>N</v>
      </c>
      <c r="H1045" s="87"/>
    </row>
    <row r="1046">
      <c r="A1046" s="116">
        <v>0.7916666666666666</v>
      </c>
      <c r="B1046" s="93" t="s">
        <v>78</v>
      </c>
      <c r="C1046" s="93" t="s">
        <v>69</v>
      </c>
      <c r="D1046" s="117">
        <v>43176.0</v>
      </c>
      <c r="E1046" s="93" t="s">
        <v>204</v>
      </c>
      <c r="F1046" s="93" t="s">
        <v>400</v>
      </c>
      <c r="G1046" s="118" t="str">
        <f>if(D1046=Projections!$AH$2,"Y","N")</f>
        <v>N</v>
      </c>
      <c r="H1046" s="87"/>
    </row>
    <row r="1047">
      <c r="A1047" s="116">
        <v>0.9375</v>
      </c>
      <c r="B1047" s="93" t="s">
        <v>82</v>
      </c>
      <c r="C1047" s="93" t="s">
        <v>62</v>
      </c>
      <c r="D1047" s="117">
        <v>43177.0</v>
      </c>
      <c r="E1047" s="93" t="s">
        <v>330</v>
      </c>
      <c r="F1047" s="93" t="s">
        <v>235</v>
      </c>
      <c r="G1047" s="118" t="str">
        <f>if(D1047=Projections!$AH$2,"Y","N")</f>
        <v>N</v>
      </c>
      <c r="H1047" s="87"/>
    </row>
    <row r="1048">
      <c r="A1048" s="116">
        <v>0.7916666666666666</v>
      </c>
      <c r="B1048" s="93" t="s">
        <v>71</v>
      </c>
      <c r="C1048" s="93" t="s">
        <v>80</v>
      </c>
      <c r="D1048" s="117">
        <v>43177.0</v>
      </c>
      <c r="E1048" s="93" t="s">
        <v>171</v>
      </c>
      <c r="F1048" s="93" t="s">
        <v>107</v>
      </c>
      <c r="G1048" s="118" t="str">
        <f>if(D1048=Projections!$AH$2,"Y","N")</f>
        <v>N</v>
      </c>
      <c r="H1048" s="87"/>
    </row>
    <row r="1049">
      <c r="A1049" s="116">
        <v>0.75</v>
      </c>
      <c r="B1049" s="93" t="s">
        <v>50</v>
      </c>
      <c r="C1049" s="93" t="s">
        <v>462</v>
      </c>
      <c r="D1049" s="117">
        <v>43177.0</v>
      </c>
      <c r="E1049" s="93" t="s">
        <v>37</v>
      </c>
      <c r="F1049" s="93" t="s">
        <v>451</v>
      </c>
      <c r="G1049" s="118" t="str">
        <f>if(D1049=Projections!$AH$2,"Y","N")</f>
        <v>N</v>
      </c>
      <c r="H1049" s="87"/>
    </row>
    <row r="1050">
      <c r="A1050" s="116">
        <v>0.5416666666666666</v>
      </c>
      <c r="B1050" s="93" t="s">
        <v>83</v>
      </c>
      <c r="C1050" s="93" t="s">
        <v>68</v>
      </c>
      <c r="D1050" s="117">
        <v>43177.0</v>
      </c>
      <c r="E1050" s="93" t="s">
        <v>329</v>
      </c>
      <c r="F1050" s="93" t="s">
        <v>399</v>
      </c>
      <c r="G1050" s="118" t="str">
        <f>if(D1050=Projections!$AH$2,"Y","N")</f>
        <v>N</v>
      </c>
      <c r="H1050" s="87"/>
    </row>
    <row r="1051">
      <c r="A1051" s="116">
        <v>0.8125</v>
      </c>
      <c r="B1051" s="93" t="s">
        <v>86</v>
      </c>
      <c r="C1051" s="93" t="s">
        <v>53</v>
      </c>
      <c r="D1051" s="117">
        <v>43178.0</v>
      </c>
      <c r="E1051" s="93" t="s">
        <v>261</v>
      </c>
      <c r="F1051" s="93" t="s">
        <v>100</v>
      </c>
      <c r="G1051" s="118" t="str">
        <f>if(D1051=Projections!$AH$2,"Y","N")</f>
        <v>N</v>
      </c>
      <c r="H1051" s="87"/>
    </row>
    <row r="1052">
      <c r="A1052" s="116">
        <v>0.7916666666666666</v>
      </c>
      <c r="B1052" s="93" t="s">
        <v>528</v>
      </c>
      <c r="C1052" s="93" t="s">
        <v>59</v>
      </c>
      <c r="D1052" s="117">
        <v>43178.0</v>
      </c>
      <c r="E1052" s="93" t="s">
        <v>565</v>
      </c>
      <c r="F1052" s="93" t="s">
        <v>38</v>
      </c>
      <c r="G1052" s="118" t="str">
        <f>if(D1052=Projections!$AH$2,"Y","N")</f>
        <v>N</v>
      </c>
      <c r="H1052" s="87"/>
    </row>
    <row r="1053">
      <c r="A1053" s="116">
        <v>0.7916666666666666</v>
      </c>
      <c r="B1053" s="93" t="s">
        <v>85</v>
      </c>
      <c r="C1053" s="93" t="s">
        <v>78</v>
      </c>
      <c r="D1053" s="117">
        <v>43178.0</v>
      </c>
      <c r="E1053" s="93" t="s">
        <v>260</v>
      </c>
      <c r="F1053" s="93" t="s">
        <v>204</v>
      </c>
      <c r="G1053" s="118" t="str">
        <f>if(D1053=Projections!$AH$2,"Y","N")</f>
        <v>N</v>
      </c>
      <c r="H1053" s="87"/>
    </row>
    <row r="1054">
      <c r="A1054" s="116">
        <v>0.8125</v>
      </c>
      <c r="B1054" s="93" t="s">
        <v>466</v>
      </c>
      <c r="C1054" s="93" t="s">
        <v>56</v>
      </c>
      <c r="D1054" s="117">
        <v>43178.0</v>
      </c>
      <c r="E1054" s="93" t="s">
        <v>493</v>
      </c>
      <c r="F1054" s="93" t="s">
        <v>136</v>
      </c>
      <c r="G1054" s="118" t="str">
        <f>if(D1054=Projections!$AH$2,"Y","N")</f>
        <v>N</v>
      </c>
      <c r="H1054" s="87"/>
    </row>
    <row r="1055">
      <c r="A1055" s="116">
        <v>0.8125</v>
      </c>
      <c r="B1055" s="93" t="s">
        <v>461</v>
      </c>
      <c r="C1055" s="93" t="s">
        <v>77</v>
      </c>
      <c r="D1055" s="117">
        <v>43178.0</v>
      </c>
      <c r="E1055" s="93" t="s">
        <v>450</v>
      </c>
      <c r="F1055" s="93" t="s">
        <v>205</v>
      </c>
      <c r="G1055" s="118" t="str">
        <f>if(D1055=Projections!$AH$2,"Y","N")</f>
        <v>N</v>
      </c>
      <c r="H1055" s="87"/>
    </row>
    <row r="1056">
      <c r="A1056" s="116">
        <v>0.7916666666666666</v>
      </c>
      <c r="B1056" s="93" t="s">
        <v>81</v>
      </c>
      <c r="C1056" s="93" t="s">
        <v>529</v>
      </c>
      <c r="D1056" s="117">
        <v>43178.0</v>
      </c>
      <c r="E1056" s="93" t="s">
        <v>106</v>
      </c>
      <c r="F1056" s="93" t="s">
        <v>566</v>
      </c>
      <c r="G1056" s="118" t="str">
        <f>if(D1056=Projections!$AH$2,"Y","N")</f>
        <v>N</v>
      </c>
      <c r="H1056" s="87"/>
    </row>
    <row r="1057">
      <c r="A1057" s="116">
        <v>0.9166666666666666</v>
      </c>
      <c r="B1057" s="93" t="s">
        <v>458</v>
      </c>
      <c r="C1057" s="93" t="s">
        <v>459</v>
      </c>
      <c r="D1057" s="117">
        <v>43178.0</v>
      </c>
      <c r="E1057" s="93" t="s">
        <v>511</v>
      </c>
      <c r="F1057" s="93" t="s">
        <v>512</v>
      </c>
      <c r="G1057" s="118" t="str">
        <f>if(D1057=Projections!$AH$2,"Y","N")</f>
        <v>N</v>
      </c>
      <c r="H1057" s="87"/>
    </row>
    <row r="1058">
      <c r="A1058" s="116">
        <v>0.8958333333333334</v>
      </c>
      <c r="B1058" s="93" t="s">
        <v>55</v>
      </c>
      <c r="C1058" s="93" t="s">
        <v>75</v>
      </c>
      <c r="D1058" s="117">
        <v>43178.0</v>
      </c>
      <c r="E1058" s="93" t="s">
        <v>135</v>
      </c>
      <c r="F1058" s="93" t="s">
        <v>364</v>
      </c>
      <c r="G1058" s="118" t="str">
        <f>if(D1058=Projections!$AH$2,"Y","N")</f>
        <v>N</v>
      </c>
      <c r="H1058" s="87"/>
    </row>
    <row r="1059">
      <c r="A1059" s="116">
        <v>0.8333333333333334</v>
      </c>
      <c r="B1059" s="93" t="s">
        <v>83</v>
      </c>
      <c r="C1059" s="93" t="s">
        <v>50</v>
      </c>
      <c r="D1059" s="117">
        <v>43179.0</v>
      </c>
      <c r="E1059" s="93" t="s">
        <v>329</v>
      </c>
      <c r="F1059" s="93" t="s">
        <v>37</v>
      </c>
      <c r="G1059" s="118" t="str">
        <f>if(D1059=Projections!$AH$2,"Y","N")</f>
        <v>N</v>
      </c>
      <c r="H1059" s="87"/>
    </row>
    <row r="1060">
      <c r="A1060" s="116">
        <v>0.8333333333333334</v>
      </c>
      <c r="B1060" s="93" t="s">
        <v>62</v>
      </c>
      <c r="C1060" s="93" t="s">
        <v>80</v>
      </c>
      <c r="D1060" s="117">
        <v>43179.0</v>
      </c>
      <c r="E1060" s="93" t="s">
        <v>235</v>
      </c>
      <c r="F1060" s="93" t="s">
        <v>107</v>
      </c>
      <c r="G1060" s="118" t="str">
        <f>if(D1060=Projections!$AH$2,"Y","N")</f>
        <v>N</v>
      </c>
      <c r="H1060" s="87"/>
    </row>
    <row r="1061">
      <c r="A1061" s="116">
        <v>0.8333333333333334</v>
      </c>
      <c r="B1061" s="93" t="s">
        <v>464</v>
      </c>
      <c r="C1061" s="93" t="s">
        <v>462</v>
      </c>
      <c r="D1061" s="117">
        <v>43179.0</v>
      </c>
      <c r="E1061" s="93" t="s">
        <v>475</v>
      </c>
      <c r="F1061" s="93" t="s">
        <v>451</v>
      </c>
      <c r="G1061" s="118" t="str">
        <f>if(D1061=Projections!$AH$2,"Y","N")</f>
        <v>N</v>
      </c>
      <c r="H1061" s="87"/>
    </row>
    <row r="1062">
      <c r="A1062" s="116">
        <v>0.7916666666666666</v>
      </c>
      <c r="B1062" s="93" t="s">
        <v>68</v>
      </c>
      <c r="C1062" s="93" t="s">
        <v>65</v>
      </c>
      <c r="D1062" s="117">
        <v>43179.0</v>
      </c>
      <c r="E1062" s="93" t="s">
        <v>399</v>
      </c>
      <c r="F1062" s="93" t="s">
        <v>88</v>
      </c>
      <c r="G1062" s="118" t="str">
        <f>if(D1062=Projections!$AH$2,"Y","N")</f>
        <v>N</v>
      </c>
      <c r="H1062" s="87"/>
    </row>
    <row r="1063">
      <c r="A1063" s="116">
        <v>0.9166666666666666</v>
      </c>
      <c r="B1063" s="93" t="s">
        <v>458</v>
      </c>
      <c r="C1063" s="93" t="s">
        <v>52</v>
      </c>
      <c r="D1063" s="117">
        <v>43179.0</v>
      </c>
      <c r="E1063" s="93" t="s">
        <v>511</v>
      </c>
      <c r="F1063" s="93" t="s">
        <v>101</v>
      </c>
      <c r="G1063" s="118" t="str">
        <f>if(D1063=Projections!$AH$2,"Y","N")</f>
        <v>N</v>
      </c>
      <c r="H1063" s="87"/>
    </row>
    <row r="1064">
      <c r="A1064" s="116">
        <v>0.9375</v>
      </c>
      <c r="B1064" s="93" t="s">
        <v>71</v>
      </c>
      <c r="C1064" s="93" t="s">
        <v>82</v>
      </c>
      <c r="D1064" s="117">
        <v>43179.0</v>
      </c>
      <c r="E1064" s="93" t="s">
        <v>171</v>
      </c>
      <c r="F1064" s="93" t="s">
        <v>330</v>
      </c>
      <c r="G1064" s="118" t="str">
        <f>if(D1064=Projections!$AH$2,"Y","N")</f>
        <v>N</v>
      </c>
      <c r="H1064" s="87"/>
    </row>
    <row r="1065">
      <c r="A1065" s="116">
        <v>0.875</v>
      </c>
      <c r="B1065" s="93" t="s">
        <v>49</v>
      </c>
      <c r="C1065" s="93" t="s">
        <v>72</v>
      </c>
      <c r="D1065" s="117">
        <v>43179.0</v>
      </c>
      <c r="E1065" s="93" t="s">
        <v>36</v>
      </c>
      <c r="F1065" s="93" t="s">
        <v>172</v>
      </c>
      <c r="G1065" s="118" t="str">
        <f>if(D1065=Projections!$AH$2,"Y","N")</f>
        <v>N</v>
      </c>
      <c r="H1065" s="87"/>
    </row>
    <row r="1066">
      <c r="A1066" s="116">
        <v>0.8125</v>
      </c>
      <c r="B1066" s="93" t="s">
        <v>81</v>
      </c>
      <c r="C1066" s="93" t="s">
        <v>53</v>
      </c>
      <c r="D1066" s="117">
        <v>43180.0</v>
      </c>
      <c r="E1066" s="93" t="s">
        <v>106</v>
      </c>
      <c r="F1066" s="93" t="s">
        <v>100</v>
      </c>
      <c r="G1066" s="118" t="str">
        <f>if(D1066=Projections!$AH$2,"Y","N")</f>
        <v>N</v>
      </c>
      <c r="H1066" s="87"/>
    </row>
    <row r="1067">
      <c r="A1067" s="116">
        <v>0.8333333333333334</v>
      </c>
      <c r="B1067" s="93" t="s">
        <v>466</v>
      </c>
      <c r="C1067" s="93" t="s">
        <v>461</v>
      </c>
      <c r="D1067" s="117">
        <v>43180.0</v>
      </c>
      <c r="E1067" s="93" t="s">
        <v>493</v>
      </c>
      <c r="F1067" s="93" t="s">
        <v>450</v>
      </c>
      <c r="G1067" s="118" t="str">
        <f>if(D1067=Projections!$AH$2,"Y","N")</f>
        <v>N</v>
      </c>
      <c r="H1067" s="87"/>
    </row>
    <row r="1068">
      <c r="A1068" s="116">
        <v>0.7916666666666666</v>
      </c>
      <c r="B1068" s="93" t="s">
        <v>68</v>
      </c>
      <c r="C1068" s="93" t="s">
        <v>59</v>
      </c>
      <c r="D1068" s="117">
        <v>43180.0</v>
      </c>
      <c r="E1068" s="93" t="s">
        <v>399</v>
      </c>
      <c r="F1068" s="93" t="s">
        <v>38</v>
      </c>
      <c r="G1068" s="118" t="str">
        <f>if(D1068=Projections!$AH$2,"Y","N")</f>
        <v>N</v>
      </c>
      <c r="H1068" s="87"/>
    </row>
    <row r="1069">
      <c r="A1069" s="116">
        <v>0.8125</v>
      </c>
      <c r="B1069" s="93" t="s">
        <v>77</v>
      </c>
      <c r="C1069" s="93" t="s">
        <v>56</v>
      </c>
      <c r="D1069" s="117">
        <v>43180.0</v>
      </c>
      <c r="E1069" s="93" t="s">
        <v>205</v>
      </c>
      <c r="F1069" s="93" t="s">
        <v>136</v>
      </c>
      <c r="G1069" s="118" t="str">
        <f>if(D1069=Projections!$AH$2,"Y","N")</f>
        <v>N</v>
      </c>
      <c r="H1069" s="87"/>
    </row>
    <row r="1070">
      <c r="A1070" s="116">
        <v>0.8333333333333334</v>
      </c>
      <c r="B1070" s="93" t="s">
        <v>62</v>
      </c>
      <c r="C1070" s="93" t="s">
        <v>528</v>
      </c>
      <c r="D1070" s="117">
        <v>43180.0</v>
      </c>
      <c r="E1070" s="93" t="s">
        <v>235</v>
      </c>
      <c r="F1070" s="93" t="s">
        <v>565</v>
      </c>
      <c r="G1070" s="118" t="str">
        <f>if(D1070=Projections!$AH$2,"Y","N")</f>
        <v>N</v>
      </c>
      <c r="H1070" s="87"/>
    </row>
    <row r="1071">
      <c r="A1071" s="116">
        <v>0.7916666666666666</v>
      </c>
      <c r="B1071" s="93" t="s">
        <v>86</v>
      </c>
      <c r="C1071" s="93" t="s">
        <v>529</v>
      </c>
      <c r="D1071" s="117">
        <v>43180.0</v>
      </c>
      <c r="E1071" s="93" t="s">
        <v>261</v>
      </c>
      <c r="F1071" s="93" t="s">
        <v>566</v>
      </c>
      <c r="G1071" s="118" t="str">
        <f>if(D1071=Projections!$AH$2,"Y","N")</f>
        <v>N</v>
      </c>
      <c r="H1071" s="87"/>
    </row>
    <row r="1072">
      <c r="A1072" s="116">
        <v>0.8958333333333334</v>
      </c>
      <c r="B1072" s="93" t="s">
        <v>69</v>
      </c>
      <c r="C1072" s="93" t="s">
        <v>75</v>
      </c>
      <c r="D1072" s="117">
        <v>43180.0</v>
      </c>
      <c r="E1072" s="93" t="s">
        <v>400</v>
      </c>
      <c r="F1072" s="93" t="s">
        <v>364</v>
      </c>
      <c r="G1072" s="118" t="str">
        <f>if(D1072=Projections!$AH$2,"Y","N")</f>
        <v>N</v>
      </c>
      <c r="H1072" s="87"/>
    </row>
    <row r="1073">
      <c r="A1073" s="116">
        <v>0.7916666666666666</v>
      </c>
      <c r="B1073" s="93" t="s">
        <v>86</v>
      </c>
      <c r="C1073" s="93" t="s">
        <v>81</v>
      </c>
      <c r="D1073" s="117">
        <v>43181.0</v>
      </c>
      <c r="E1073" s="93" t="s">
        <v>261</v>
      </c>
      <c r="F1073" s="93" t="s">
        <v>106</v>
      </c>
      <c r="G1073" s="118" t="str">
        <f>if(D1073=Projections!$AH$2,"Y","N")</f>
        <v>N</v>
      </c>
      <c r="H1073" s="87"/>
    </row>
    <row r="1074">
      <c r="A1074" s="116">
        <v>0.8541666666666666</v>
      </c>
      <c r="B1074" s="93" t="s">
        <v>72</v>
      </c>
      <c r="C1074" s="93" t="s">
        <v>464</v>
      </c>
      <c r="D1074" s="117">
        <v>43181.0</v>
      </c>
      <c r="E1074" s="93" t="s">
        <v>172</v>
      </c>
      <c r="F1074" s="93" t="s">
        <v>475</v>
      </c>
      <c r="G1074" s="118" t="str">
        <f>if(D1074=Projections!$AH$2,"Y","N")</f>
        <v>N</v>
      </c>
      <c r="H1074" s="87"/>
    </row>
    <row r="1075">
      <c r="A1075" s="116">
        <v>0.8333333333333334</v>
      </c>
      <c r="B1075" s="93" t="s">
        <v>458</v>
      </c>
      <c r="C1075" s="93" t="s">
        <v>71</v>
      </c>
      <c r="D1075" s="117">
        <v>43181.0</v>
      </c>
      <c r="E1075" s="93" t="s">
        <v>511</v>
      </c>
      <c r="F1075" s="93" t="s">
        <v>171</v>
      </c>
      <c r="G1075" s="118" t="str">
        <f>if(D1075=Projections!$AH$2,"Y","N")</f>
        <v>N</v>
      </c>
      <c r="H1075" s="87"/>
    </row>
    <row r="1076">
      <c r="A1076" s="116">
        <v>0.8333333333333334</v>
      </c>
      <c r="B1076" s="93" t="s">
        <v>85</v>
      </c>
      <c r="C1076" s="93" t="s">
        <v>462</v>
      </c>
      <c r="D1076" s="117">
        <v>43181.0</v>
      </c>
      <c r="E1076" s="93" t="s">
        <v>260</v>
      </c>
      <c r="F1076" s="93" t="s">
        <v>451</v>
      </c>
      <c r="G1076" s="118" t="str">
        <f>if(D1076=Projections!$AH$2,"Y","N")</f>
        <v>N</v>
      </c>
      <c r="H1076" s="87"/>
    </row>
    <row r="1077">
      <c r="A1077" s="116">
        <v>0.7916666666666666</v>
      </c>
      <c r="B1077" s="93" t="s">
        <v>529</v>
      </c>
      <c r="C1077" s="93" t="s">
        <v>65</v>
      </c>
      <c r="D1077" s="117">
        <v>43181.0</v>
      </c>
      <c r="E1077" s="93" t="s">
        <v>566</v>
      </c>
      <c r="F1077" s="93" t="s">
        <v>88</v>
      </c>
      <c r="G1077" s="118" t="str">
        <f>if(D1077=Projections!$AH$2,"Y","N")</f>
        <v>N</v>
      </c>
      <c r="H1077" s="87"/>
    </row>
    <row r="1078">
      <c r="A1078" s="116">
        <v>0.9166666666666666</v>
      </c>
      <c r="B1078" s="93" t="s">
        <v>49</v>
      </c>
      <c r="C1078" s="93" t="s">
        <v>459</v>
      </c>
      <c r="D1078" s="117">
        <v>43181.0</v>
      </c>
      <c r="E1078" s="93" t="s">
        <v>36</v>
      </c>
      <c r="F1078" s="93" t="s">
        <v>512</v>
      </c>
      <c r="G1078" s="118" t="str">
        <f>if(D1078=Projections!$AH$2,"Y","N")</f>
        <v>N</v>
      </c>
      <c r="H1078" s="87"/>
    </row>
    <row r="1079">
      <c r="A1079" s="116">
        <v>0.8333333333333334</v>
      </c>
      <c r="B1079" s="93" t="s">
        <v>528</v>
      </c>
      <c r="C1079" s="93" t="s">
        <v>461</v>
      </c>
      <c r="D1079" s="117">
        <v>43182.0</v>
      </c>
      <c r="E1079" s="93" t="s">
        <v>565</v>
      </c>
      <c r="F1079" s="93" t="s">
        <v>450</v>
      </c>
      <c r="G1079" s="118" t="str">
        <f>if(D1079=Projections!$AH$2,"Y","N")</f>
        <v>N</v>
      </c>
      <c r="H1079" s="87"/>
    </row>
    <row r="1080">
      <c r="A1080" s="116">
        <v>0.8125</v>
      </c>
      <c r="B1080" s="93" t="s">
        <v>52</v>
      </c>
      <c r="C1080" s="93" t="s">
        <v>59</v>
      </c>
      <c r="D1080" s="117">
        <v>43182.0</v>
      </c>
      <c r="E1080" s="93" t="s">
        <v>101</v>
      </c>
      <c r="F1080" s="93" t="s">
        <v>38</v>
      </c>
      <c r="G1080" s="118" t="str">
        <f>if(D1080=Projections!$AH$2,"Y","N")</f>
        <v>N</v>
      </c>
      <c r="H1080" s="87"/>
    </row>
    <row r="1081">
      <c r="A1081" s="116">
        <v>0.9375</v>
      </c>
      <c r="B1081" s="93" t="s">
        <v>49</v>
      </c>
      <c r="C1081" s="93" t="s">
        <v>55</v>
      </c>
      <c r="D1081" s="117">
        <v>43182.0</v>
      </c>
      <c r="E1081" s="93" t="s">
        <v>36</v>
      </c>
      <c r="F1081" s="93" t="s">
        <v>135</v>
      </c>
      <c r="G1081" s="118" t="str">
        <f>if(D1081=Projections!$AH$2,"Y","N")</f>
        <v>N</v>
      </c>
      <c r="H1081" s="87"/>
    </row>
    <row r="1082">
      <c r="A1082" s="116">
        <v>0.7916666666666666</v>
      </c>
      <c r="B1082" s="93" t="s">
        <v>62</v>
      </c>
      <c r="C1082" s="93" t="s">
        <v>78</v>
      </c>
      <c r="D1082" s="117">
        <v>43182.0</v>
      </c>
      <c r="E1082" s="93" t="s">
        <v>235</v>
      </c>
      <c r="F1082" s="93" t="s">
        <v>204</v>
      </c>
      <c r="G1082" s="118" t="str">
        <f>if(D1082=Projections!$AH$2,"Y","N")</f>
        <v>N</v>
      </c>
      <c r="H1082" s="87"/>
    </row>
    <row r="1083">
      <c r="A1083" s="116">
        <v>0.8125</v>
      </c>
      <c r="B1083" s="93" t="s">
        <v>80</v>
      </c>
      <c r="C1083" s="93" t="s">
        <v>77</v>
      </c>
      <c r="D1083" s="117">
        <v>43182.0</v>
      </c>
      <c r="E1083" s="93" t="s">
        <v>107</v>
      </c>
      <c r="F1083" s="93" t="s">
        <v>205</v>
      </c>
      <c r="G1083" s="118" t="str">
        <f>if(D1083=Projections!$AH$2,"Y","N")</f>
        <v>N</v>
      </c>
      <c r="H1083" s="87"/>
    </row>
    <row r="1084">
      <c r="A1084" s="116">
        <v>0.8333333333333334</v>
      </c>
      <c r="B1084" s="93" t="s">
        <v>56</v>
      </c>
      <c r="C1084" s="93" t="s">
        <v>83</v>
      </c>
      <c r="D1084" s="117">
        <v>43182.0</v>
      </c>
      <c r="E1084" s="93" t="s">
        <v>136</v>
      </c>
      <c r="F1084" s="93" t="s">
        <v>329</v>
      </c>
      <c r="G1084" s="118" t="str">
        <f>if(D1084=Projections!$AH$2,"Y","N")</f>
        <v>N</v>
      </c>
      <c r="H1084" s="87"/>
    </row>
    <row r="1085">
      <c r="A1085" s="116">
        <v>0.9166666666666666</v>
      </c>
      <c r="B1085" s="93" t="s">
        <v>50</v>
      </c>
      <c r="C1085" s="93" t="s">
        <v>82</v>
      </c>
      <c r="D1085" s="117">
        <v>43182.0</v>
      </c>
      <c r="E1085" s="93" t="s">
        <v>37</v>
      </c>
      <c r="F1085" s="93" t="s">
        <v>330</v>
      </c>
      <c r="G1085" s="118" t="str">
        <f>if(D1085=Projections!$AH$2,"Y","N")</f>
        <v>N</v>
      </c>
      <c r="H1085" s="87"/>
    </row>
    <row r="1086">
      <c r="A1086" s="116">
        <v>0.8541666666666666</v>
      </c>
      <c r="B1086" s="93" t="s">
        <v>72</v>
      </c>
      <c r="C1086" s="93" t="s">
        <v>75</v>
      </c>
      <c r="D1086" s="117">
        <v>43182.0</v>
      </c>
      <c r="E1086" s="93" t="s">
        <v>172</v>
      </c>
      <c r="F1086" s="93" t="s">
        <v>364</v>
      </c>
      <c r="G1086" s="118" t="str">
        <f>if(D1086=Projections!$AH$2,"Y","N")</f>
        <v>N</v>
      </c>
      <c r="H1086" s="87"/>
    </row>
    <row r="1087">
      <c r="A1087" s="116">
        <v>0.8125</v>
      </c>
      <c r="B1087" s="93" t="s">
        <v>53</v>
      </c>
      <c r="C1087" s="93" t="s">
        <v>68</v>
      </c>
      <c r="D1087" s="117">
        <v>43182.0</v>
      </c>
      <c r="E1087" s="93" t="s">
        <v>100</v>
      </c>
      <c r="F1087" s="93" t="s">
        <v>399</v>
      </c>
      <c r="G1087" s="118" t="str">
        <f>if(D1087=Projections!$AH$2,"Y","N")</f>
        <v>N</v>
      </c>
      <c r="H1087" s="87"/>
    </row>
    <row r="1088">
      <c r="A1088" s="116">
        <v>0.7916666666666666</v>
      </c>
      <c r="B1088" s="93" t="s">
        <v>466</v>
      </c>
      <c r="C1088" s="93" t="s">
        <v>69</v>
      </c>
      <c r="D1088" s="117">
        <v>43182.0</v>
      </c>
      <c r="E1088" s="93" t="s">
        <v>493</v>
      </c>
      <c r="F1088" s="93" t="s">
        <v>400</v>
      </c>
      <c r="G1088" s="118" t="str">
        <f>if(D1088=Projections!$AH$2,"Y","N")</f>
        <v>N</v>
      </c>
      <c r="H1088" s="87"/>
    </row>
    <row r="1089">
      <c r="A1089" s="116">
        <v>0.8541666666666666</v>
      </c>
      <c r="B1089" s="93" t="s">
        <v>81</v>
      </c>
      <c r="C1089" s="93" t="s">
        <v>464</v>
      </c>
      <c r="D1089" s="117">
        <v>43183.0</v>
      </c>
      <c r="E1089" s="93" t="s">
        <v>106</v>
      </c>
      <c r="F1089" s="93" t="s">
        <v>475</v>
      </c>
      <c r="G1089" s="118" t="str">
        <f>if(D1089=Projections!$AH$2,"Y","N")</f>
        <v>N</v>
      </c>
      <c r="H1089" s="87"/>
    </row>
    <row r="1090">
      <c r="A1090" s="116">
        <v>0.7916666666666666</v>
      </c>
      <c r="B1090" s="93" t="s">
        <v>461</v>
      </c>
      <c r="C1090" s="93" t="s">
        <v>458</v>
      </c>
      <c r="D1090" s="117">
        <v>43183.0</v>
      </c>
      <c r="E1090" s="93" t="s">
        <v>450</v>
      </c>
      <c r="F1090" s="93" t="s">
        <v>511</v>
      </c>
      <c r="G1090" s="118" t="str">
        <f>if(D1090=Projections!$AH$2,"Y","N")</f>
        <v>N</v>
      </c>
      <c r="H1090" s="87"/>
    </row>
    <row r="1091">
      <c r="A1091" s="116">
        <v>0.8333333333333334</v>
      </c>
      <c r="B1091" s="93" t="s">
        <v>462</v>
      </c>
      <c r="C1091" s="93" t="s">
        <v>71</v>
      </c>
      <c r="D1091" s="117">
        <v>43183.0</v>
      </c>
      <c r="E1091" s="93" t="s">
        <v>451</v>
      </c>
      <c r="F1091" s="93" t="s">
        <v>171</v>
      </c>
      <c r="G1091" s="118" t="str">
        <f>if(D1091=Projections!$AH$2,"Y","N")</f>
        <v>N</v>
      </c>
      <c r="H1091" s="87"/>
    </row>
    <row r="1092">
      <c r="A1092" s="116">
        <v>0.8333333333333334</v>
      </c>
      <c r="B1092" s="93" t="s">
        <v>85</v>
      </c>
      <c r="C1092" s="93" t="s">
        <v>86</v>
      </c>
      <c r="D1092" s="117">
        <v>43183.0</v>
      </c>
      <c r="E1092" s="93" t="s">
        <v>260</v>
      </c>
      <c r="F1092" s="93" t="s">
        <v>261</v>
      </c>
      <c r="G1092" s="118" t="str">
        <f>if(D1092=Projections!$AH$2,"Y","N")</f>
        <v>N</v>
      </c>
      <c r="H1092" s="87"/>
    </row>
    <row r="1093">
      <c r="A1093" s="116">
        <v>0.7916666666666666</v>
      </c>
      <c r="B1093" s="93" t="s">
        <v>52</v>
      </c>
      <c r="C1093" s="93" t="s">
        <v>65</v>
      </c>
      <c r="D1093" s="117">
        <v>43183.0</v>
      </c>
      <c r="E1093" s="93" t="s">
        <v>101</v>
      </c>
      <c r="F1093" s="93" t="s">
        <v>88</v>
      </c>
      <c r="G1093" s="118" t="str">
        <f>if(D1093=Projections!$AH$2,"Y","N")</f>
        <v>N</v>
      </c>
      <c r="H1093" s="87"/>
    </row>
    <row r="1094">
      <c r="A1094" s="116">
        <v>0.75</v>
      </c>
      <c r="B1094" s="93" t="s">
        <v>80</v>
      </c>
      <c r="C1094" s="93" t="s">
        <v>529</v>
      </c>
      <c r="D1094" s="117">
        <v>43183.0</v>
      </c>
      <c r="E1094" s="93" t="s">
        <v>107</v>
      </c>
      <c r="F1094" s="93" t="s">
        <v>566</v>
      </c>
      <c r="G1094" s="118" t="str">
        <f>if(D1094=Projections!$AH$2,"Y","N")</f>
        <v>N</v>
      </c>
      <c r="H1094" s="87"/>
    </row>
    <row r="1095">
      <c r="A1095" s="116">
        <v>0.5416666666666666</v>
      </c>
      <c r="B1095" s="93" t="s">
        <v>59</v>
      </c>
      <c r="C1095" s="93" t="s">
        <v>53</v>
      </c>
      <c r="D1095" s="117">
        <v>43184.0</v>
      </c>
      <c r="E1095" s="93" t="s">
        <v>38</v>
      </c>
      <c r="F1095" s="93" t="s">
        <v>100</v>
      </c>
      <c r="G1095" s="118" t="str">
        <f>if(D1095=Projections!$AH$2,"Y","N")</f>
        <v>N</v>
      </c>
      <c r="H1095" s="87"/>
    </row>
    <row r="1096">
      <c r="A1096" s="116">
        <v>0.8541666666666666</v>
      </c>
      <c r="B1096" s="93" t="s">
        <v>72</v>
      </c>
      <c r="C1096" s="93" t="s">
        <v>55</v>
      </c>
      <c r="D1096" s="117">
        <v>43184.0</v>
      </c>
      <c r="E1096" s="93" t="s">
        <v>172</v>
      </c>
      <c r="F1096" s="93" t="s">
        <v>135</v>
      </c>
      <c r="G1096" s="118" t="str">
        <f>if(D1096=Projections!$AH$2,"Y","N")</f>
        <v>N</v>
      </c>
      <c r="H1096" s="87"/>
    </row>
    <row r="1097">
      <c r="A1097" s="116">
        <v>0.8333333333333334</v>
      </c>
      <c r="B1097" s="93" t="s">
        <v>49</v>
      </c>
      <c r="C1097" s="93" t="s">
        <v>71</v>
      </c>
      <c r="D1097" s="117">
        <v>43184.0</v>
      </c>
      <c r="E1097" s="93" t="s">
        <v>36</v>
      </c>
      <c r="F1097" s="93" t="s">
        <v>171</v>
      </c>
      <c r="G1097" s="118" t="str">
        <f>if(D1097=Projections!$AH$2,"Y","N")</f>
        <v>N</v>
      </c>
      <c r="H1097" s="87"/>
    </row>
    <row r="1098">
      <c r="A1098" s="116">
        <v>0.7083333333333334</v>
      </c>
      <c r="B1098" s="93" t="s">
        <v>56</v>
      </c>
      <c r="C1098" s="93" t="s">
        <v>78</v>
      </c>
      <c r="D1098" s="117">
        <v>43184.0</v>
      </c>
      <c r="E1098" s="93" t="s">
        <v>136</v>
      </c>
      <c r="F1098" s="93" t="s">
        <v>204</v>
      </c>
      <c r="G1098" s="118" t="str">
        <f>if(D1098=Projections!$AH$2,"Y","N")</f>
        <v>N</v>
      </c>
      <c r="H1098" s="87"/>
    </row>
    <row r="1099">
      <c r="A1099" s="116">
        <v>0.6458333333333334</v>
      </c>
      <c r="B1099" s="93" t="s">
        <v>75</v>
      </c>
      <c r="C1099" s="93" t="s">
        <v>528</v>
      </c>
      <c r="D1099" s="117">
        <v>43184.0</v>
      </c>
      <c r="E1099" s="93" t="s">
        <v>364</v>
      </c>
      <c r="F1099" s="93" t="s">
        <v>565</v>
      </c>
      <c r="G1099" s="118" t="str">
        <f>if(D1099=Projections!$AH$2,"Y","N")</f>
        <v>N</v>
      </c>
      <c r="H1099" s="87"/>
    </row>
    <row r="1100">
      <c r="A1100" s="116">
        <v>0.7916666666666666</v>
      </c>
      <c r="B1100" s="93" t="s">
        <v>82</v>
      </c>
      <c r="C1100" s="93" t="s">
        <v>83</v>
      </c>
      <c r="D1100" s="117">
        <v>43184.0</v>
      </c>
      <c r="E1100" s="93" t="s">
        <v>330</v>
      </c>
      <c r="F1100" s="93" t="s">
        <v>329</v>
      </c>
      <c r="G1100" s="118" t="str">
        <f>if(D1100=Projections!$AH$2,"Y","N")</f>
        <v>N</v>
      </c>
      <c r="H1100" s="87"/>
    </row>
    <row r="1101">
      <c r="A1101" s="116">
        <v>0.75</v>
      </c>
      <c r="B1101" s="93" t="s">
        <v>50</v>
      </c>
      <c r="C1101" s="93" t="s">
        <v>459</v>
      </c>
      <c r="D1101" s="117">
        <v>43184.0</v>
      </c>
      <c r="E1101" s="93" t="s">
        <v>37</v>
      </c>
      <c r="F1101" s="93" t="s">
        <v>512</v>
      </c>
      <c r="G1101" s="118" t="str">
        <f>if(D1101=Projections!$AH$2,"Y","N")</f>
        <v>N</v>
      </c>
      <c r="H1101" s="87"/>
    </row>
    <row r="1102">
      <c r="A1102" s="116">
        <v>0.75</v>
      </c>
      <c r="B1102" s="93" t="s">
        <v>62</v>
      </c>
      <c r="C1102" s="93" t="s">
        <v>68</v>
      </c>
      <c r="D1102" s="117">
        <v>43184.0</v>
      </c>
      <c r="E1102" s="93" t="s">
        <v>235</v>
      </c>
      <c r="F1102" s="93" t="s">
        <v>399</v>
      </c>
      <c r="G1102" s="118" t="str">
        <f>if(D1102=Projections!$AH$2,"Y","N")</f>
        <v>N</v>
      </c>
      <c r="H1102" s="87"/>
    </row>
    <row r="1103">
      <c r="A1103" s="116">
        <v>0.75</v>
      </c>
      <c r="B1103" s="93" t="s">
        <v>77</v>
      </c>
      <c r="C1103" s="93" t="s">
        <v>69</v>
      </c>
      <c r="D1103" s="117">
        <v>43184.0</v>
      </c>
      <c r="E1103" s="93" t="s">
        <v>205</v>
      </c>
      <c r="F1103" s="93" t="s">
        <v>400</v>
      </c>
      <c r="G1103" s="118" t="str">
        <f>if(D1103=Projections!$AH$2,"Y","N")</f>
        <v>N</v>
      </c>
      <c r="H1103" s="87"/>
    </row>
    <row r="1104">
      <c r="A1104" s="116">
        <v>0.7916666666666666</v>
      </c>
      <c r="B1104" s="93" t="s">
        <v>77</v>
      </c>
      <c r="C1104" s="93" t="s">
        <v>81</v>
      </c>
      <c r="D1104" s="117">
        <v>43185.0</v>
      </c>
      <c r="E1104" s="93" t="s">
        <v>205</v>
      </c>
      <c r="F1104" s="93" t="s">
        <v>106</v>
      </c>
      <c r="G1104" s="118" t="str">
        <f>if(D1104=Projections!$AH$2,"Y","N")</f>
        <v>N</v>
      </c>
      <c r="H1104" s="87"/>
    </row>
    <row r="1105">
      <c r="A1105" s="116">
        <v>0.7916666666666666</v>
      </c>
      <c r="B1105" s="93" t="s">
        <v>85</v>
      </c>
      <c r="C1105" s="93" t="s">
        <v>458</v>
      </c>
      <c r="D1105" s="117">
        <v>43185.0</v>
      </c>
      <c r="E1105" s="93" t="s">
        <v>260</v>
      </c>
      <c r="F1105" s="93" t="s">
        <v>511</v>
      </c>
      <c r="G1105" s="118" t="str">
        <f>if(D1105=Projections!$AH$2,"Y","N")</f>
        <v>N</v>
      </c>
      <c r="H1105" s="87"/>
    </row>
    <row r="1106">
      <c r="A1106" s="116">
        <v>0.8333333333333334</v>
      </c>
      <c r="B1106" s="93" t="s">
        <v>86</v>
      </c>
      <c r="C1106" s="93" t="s">
        <v>80</v>
      </c>
      <c r="D1106" s="117">
        <v>43185.0</v>
      </c>
      <c r="E1106" s="93" t="s">
        <v>261</v>
      </c>
      <c r="F1106" s="93" t="s">
        <v>107</v>
      </c>
      <c r="G1106" s="118" t="str">
        <f>if(D1106=Projections!$AH$2,"Y","N")</f>
        <v>N</v>
      </c>
      <c r="H1106" s="87"/>
    </row>
    <row r="1107">
      <c r="A1107" s="116">
        <v>0.7916666666666666</v>
      </c>
      <c r="B1107" s="93" t="s">
        <v>466</v>
      </c>
      <c r="C1107" s="93" t="s">
        <v>529</v>
      </c>
      <c r="D1107" s="117">
        <v>43185.0</v>
      </c>
      <c r="E1107" s="93" t="s">
        <v>493</v>
      </c>
      <c r="F1107" s="93" t="s">
        <v>566</v>
      </c>
      <c r="G1107" s="118" t="str">
        <f>if(D1107=Projections!$AH$2,"Y","N")</f>
        <v>N</v>
      </c>
      <c r="H1107" s="87"/>
    </row>
    <row r="1108">
      <c r="A1108" s="116">
        <v>0.9166666666666666</v>
      </c>
      <c r="B1108" s="93" t="s">
        <v>50</v>
      </c>
      <c r="C1108" s="93" t="s">
        <v>52</v>
      </c>
      <c r="D1108" s="117">
        <v>43185.0</v>
      </c>
      <c r="E1108" s="93" t="s">
        <v>37</v>
      </c>
      <c r="F1108" s="93" t="s">
        <v>101</v>
      </c>
      <c r="G1108" s="118" t="str">
        <f>if(D1108=Projections!$AH$2,"Y","N")</f>
        <v>N</v>
      </c>
      <c r="H1108" s="87"/>
    </row>
    <row r="1109">
      <c r="A1109" s="116">
        <v>0.9375</v>
      </c>
      <c r="B1109" s="93" t="s">
        <v>78</v>
      </c>
      <c r="C1109" s="93" t="s">
        <v>55</v>
      </c>
      <c r="D1109" s="117">
        <v>43186.0</v>
      </c>
      <c r="E1109" s="93" t="s">
        <v>204</v>
      </c>
      <c r="F1109" s="93" t="s">
        <v>135</v>
      </c>
      <c r="G1109" s="118" t="str">
        <f>if(D1109=Projections!$AH$2,"Y","N")</f>
        <v>N</v>
      </c>
      <c r="H1109" s="87"/>
    </row>
    <row r="1110">
      <c r="A1110" s="116">
        <v>0.8333333333333334</v>
      </c>
      <c r="B1110" s="93" t="s">
        <v>461</v>
      </c>
      <c r="C1110" s="93" t="s">
        <v>71</v>
      </c>
      <c r="D1110" s="117">
        <v>43186.0</v>
      </c>
      <c r="E1110" s="93" t="s">
        <v>450</v>
      </c>
      <c r="F1110" s="93" t="s">
        <v>171</v>
      </c>
      <c r="G1110" s="118" t="str">
        <f>if(D1110=Projections!$AH$2,"Y","N")</f>
        <v>N</v>
      </c>
      <c r="H1110" s="87"/>
    </row>
    <row r="1111">
      <c r="A1111" s="116">
        <v>0.9375</v>
      </c>
      <c r="B1111" s="93" t="s">
        <v>528</v>
      </c>
      <c r="C1111" s="93" t="s">
        <v>62</v>
      </c>
      <c r="D1111" s="117">
        <v>43186.0</v>
      </c>
      <c r="E1111" s="93" t="s">
        <v>565</v>
      </c>
      <c r="F1111" s="93" t="s">
        <v>235</v>
      </c>
      <c r="G1111" s="118" t="str">
        <f>if(D1111=Projections!$AH$2,"Y","N")</f>
        <v>N</v>
      </c>
      <c r="H1111" s="87"/>
    </row>
    <row r="1112">
      <c r="A1112" s="116">
        <v>0.8333333333333334</v>
      </c>
      <c r="B1112" s="93" t="s">
        <v>59</v>
      </c>
      <c r="C1112" s="93" t="s">
        <v>56</v>
      </c>
      <c r="D1112" s="117">
        <v>43186.0</v>
      </c>
      <c r="E1112" s="93" t="s">
        <v>38</v>
      </c>
      <c r="F1112" s="93" t="s">
        <v>136</v>
      </c>
      <c r="G1112" s="118" t="str">
        <f>if(D1112=Projections!$AH$2,"Y","N")</f>
        <v>N</v>
      </c>
      <c r="H1112" s="87"/>
    </row>
    <row r="1113">
      <c r="A1113" s="116">
        <v>0.8333333333333334</v>
      </c>
      <c r="B1113" s="93" t="s">
        <v>82</v>
      </c>
      <c r="C1113" s="93" t="s">
        <v>462</v>
      </c>
      <c r="D1113" s="117">
        <v>43186.0</v>
      </c>
      <c r="E1113" s="93" t="s">
        <v>330</v>
      </c>
      <c r="F1113" s="93" t="s">
        <v>451</v>
      </c>
      <c r="G1113" s="118" t="str">
        <f>if(D1113=Projections!$AH$2,"Y","N")</f>
        <v>N</v>
      </c>
      <c r="H1113" s="87"/>
    </row>
    <row r="1114">
      <c r="A1114" s="116">
        <v>0.9166666666666666</v>
      </c>
      <c r="B1114" s="93" t="s">
        <v>464</v>
      </c>
      <c r="C1114" s="93" t="s">
        <v>459</v>
      </c>
      <c r="D1114" s="117">
        <v>43186.0</v>
      </c>
      <c r="E1114" s="93" t="s">
        <v>475</v>
      </c>
      <c r="F1114" s="93" t="s">
        <v>512</v>
      </c>
      <c r="G1114" s="118" t="str">
        <f>if(D1114=Projections!$AH$2,"Y","N")</f>
        <v>N</v>
      </c>
      <c r="H1114" s="87"/>
    </row>
    <row r="1115">
      <c r="A1115" s="116">
        <v>0.8125</v>
      </c>
      <c r="B1115" s="93" t="s">
        <v>466</v>
      </c>
      <c r="C1115" s="93" t="s">
        <v>68</v>
      </c>
      <c r="D1115" s="117">
        <v>43186.0</v>
      </c>
      <c r="E1115" s="93" t="s">
        <v>493</v>
      </c>
      <c r="F1115" s="93" t="s">
        <v>399</v>
      </c>
      <c r="G1115" s="118" t="str">
        <f>if(D1115=Projections!$AH$2,"Y","N")</f>
        <v>N</v>
      </c>
      <c r="H1115" s="87"/>
    </row>
    <row r="1116">
      <c r="A1116" s="116">
        <v>0.7916666666666666</v>
      </c>
      <c r="B1116" s="93" t="s">
        <v>75</v>
      </c>
      <c r="C1116" s="93" t="s">
        <v>69</v>
      </c>
      <c r="D1116" s="117">
        <v>43186.0</v>
      </c>
      <c r="E1116" s="93" t="s">
        <v>364</v>
      </c>
      <c r="F1116" s="93" t="s">
        <v>400</v>
      </c>
      <c r="G1116" s="118" t="str">
        <f>if(D1116=Projections!$AH$2,"Y","N")</f>
        <v>N</v>
      </c>
      <c r="H1116" s="87"/>
    </row>
    <row r="1117">
      <c r="A1117" s="116">
        <v>0.7916666666666666</v>
      </c>
      <c r="B1117" s="93" t="s">
        <v>59</v>
      </c>
      <c r="C1117" s="93" t="s">
        <v>81</v>
      </c>
      <c r="D1117" s="117">
        <v>43187.0</v>
      </c>
      <c r="E1117" s="93" t="s">
        <v>38</v>
      </c>
      <c r="F1117" s="93" t="s">
        <v>106</v>
      </c>
      <c r="G1117" s="118" t="str">
        <f>if(D1117=Projections!$AH$2,"Y","N")</f>
        <v>N</v>
      </c>
      <c r="H1117" s="87"/>
    </row>
    <row r="1118">
      <c r="A1118" s="116">
        <v>0.9375</v>
      </c>
      <c r="B1118" s="93" t="s">
        <v>464</v>
      </c>
      <c r="C1118" s="93" t="s">
        <v>85</v>
      </c>
      <c r="D1118" s="117">
        <v>43187.0</v>
      </c>
      <c r="E1118" s="93" t="s">
        <v>475</v>
      </c>
      <c r="F1118" s="93" t="s">
        <v>260</v>
      </c>
      <c r="G1118" s="118" t="str">
        <f>if(D1118=Projections!$AH$2,"Y","N")</f>
        <v>N</v>
      </c>
      <c r="H1118" s="87"/>
    </row>
    <row r="1119">
      <c r="A1119" s="116">
        <v>0.8333333333333334</v>
      </c>
      <c r="B1119" s="93" t="s">
        <v>82</v>
      </c>
      <c r="C1119" s="93" t="s">
        <v>86</v>
      </c>
      <c r="D1119" s="117">
        <v>43187.0</v>
      </c>
      <c r="E1119" s="93" t="s">
        <v>330</v>
      </c>
      <c r="F1119" s="93" t="s">
        <v>261</v>
      </c>
      <c r="G1119" s="118" t="str">
        <f>if(D1119=Projections!$AH$2,"Y","N")</f>
        <v>N</v>
      </c>
      <c r="H1119" s="87"/>
    </row>
    <row r="1120">
      <c r="A1120" s="116">
        <v>0.8333333333333334</v>
      </c>
      <c r="B1120" s="93" t="s">
        <v>49</v>
      </c>
      <c r="C1120" s="93" t="s">
        <v>80</v>
      </c>
      <c r="D1120" s="117">
        <v>43187.0</v>
      </c>
      <c r="E1120" s="93" t="s">
        <v>36</v>
      </c>
      <c r="F1120" s="93" t="s">
        <v>107</v>
      </c>
      <c r="G1120" s="118" t="str">
        <f>if(D1120=Projections!$AH$2,"Y","N")</f>
        <v>N</v>
      </c>
      <c r="H1120" s="87"/>
    </row>
    <row r="1121">
      <c r="A1121" s="116">
        <v>0.7916666666666666</v>
      </c>
      <c r="B1121" s="93" t="s">
        <v>53</v>
      </c>
      <c r="C1121" s="93" t="s">
        <v>65</v>
      </c>
      <c r="D1121" s="117">
        <v>43187.0</v>
      </c>
      <c r="E1121" s="93" t="s">
        <v>100</v>
      </c>
      <c r="F1121" s="93" t="s">
        <v>88</v>
      </c>
      <c r="G1121" s="118" t="str">
        <f>if(D1121=Projections!$AH$2,"Y","N")</f>
        <v>N</v>
      </c>
      <c r="H1121" s="87"/>
    </row>
    <row r="1122">
      <c r="A1122" s="116">
        <v>0.7916666666666666</v>
      </c>
      <c r="B1122" s="93" t="s">
        <v>77</v>
      </c>
      <c r="C1122" s="93" t="s">
        <v>529</v>
      </c>
      <c r="D1122" s="117">
        <v>43187.0</v>
      </c>
      <c r="E1122" s="93" t="s">
        <v>205</v>
      </c>
      <c r="F1122" s="93" t="s">
        <v>566</v>
      </c>
      <c r="G1122" s="118" t="str">
        <f>if(D1122=Projections!$AH$2,"Y","N")</f>
        <v>N</v>
      </c>
      <c r="H1122" s="87"/>
    </row>
    <row r="1123">
      <c r="A1123" s="116">
        <v>0.9166666666666666</v>
      </c>
      <c r="B1123" s="93" t="s">
        <v>62</v>
      </c>
      <c r="C1123" s="93" t="s">
        <v>52</v>
      </c>
      <c r="D1123" s="117">
        <v>43187.0</v>
      </c>
      <c r="E1123" s="93" t="s">
        <v>235</v>
      </c>
      <c r="F1123" s="93" t="s">
        <v>101</v>
      </c>
      <c r="G1123" s="118" t="str">
        <f>if(D1123=Projections!$AH$2,"Y","N")</f>
        <v>N</v>
      </c>
      <c r="H1123" s="87"/>
    </row>
    <row r="1124">
      <c r="A1124" s="116">
        <v>0.8958333333333334</v>
      </c>
      <c r="B1124" s="93" t="s">
        <v>50</v>
      </c>
      <c r="C1124" s="93" t="s">
        <v>72</v>
      </c>
      <c r="D1124" s="117">
        <v>43187.0</v>
      </c>
      <c r="E1124" s="93" t="s">
        <v>37</v>
      </c>
      <c r="F1124" s="93" t="s">
        <v>172</v>
      </c>
      <c r="G1124" s="118" t="str">
        <f>if(D1124=Projections!$AH$2,"Y","N")</f>
        <v>N</v>
      </c>
      <c r="H1124" s="87"/>
    </row>
    <row r="1125">
      <c r="A1125" s="116">
        <v>0.7916666666666666</v>
      </c>
      <c r="B1125" s="93" t="s">
        <v>69</v>
      </c>
      <c r="C1125" s="93" t="s">
        <v>458</v>
      </c>
      <c r="D1125" s="117">
        <v>43188.0</v>
      </c>
      <c r="E1125" s="93" t="s">
        <v>400</v>
      </c>
      <c r="F1125" s="93" t="s">
        <v>511</v>
      </c>
      <c r="G1125" s="118" t="str">
        <f>if(D1125=Projections!$AH$2,"Y","N")</f>
        <v>N</v>
      </c>
      <c r="H1125" s="87"/>
    </row>
    <row r="1126">
      <c r="A1126" s="116">
        <v>0.9375</v>
      </c>
      <c r="B1126" s="93" t="s">
        <v>528</v>
      </c>
      <c r="C1126" s="93" t="s">
        <v>55</v>
      </c>
      <c r="D1126" s="117">
        <v>43188.0</v>
      </c>
      <c r="E1126" s="93" t="s">
        <v>565</v>
      </c>
      <c r="F1126" s="93" t="s">
        <v>135</v>
      </c>
      <c r="G1126" s="118" t="str">
        <f>if(D1126=Projections!$AH$2,"Y","N")</f>
        <v>N</v>
      </c>
      <c r="H1126" s="87"/>
    </row>
    <row r="1127">
      <c r="A1127" s="116">
        <v>0.8125</v>
      </c>
      <c r="B1127" s="93" t="s">
        <v>461</v>
      </c>
      <c r="C1127" s="93" t="s">
        <v>56</v>
      </c>
      <c r="D1127" s="117">
        <v>43188.0</v>
      </c>
      <c r="E1127" s="93" t="s">
        <v>450</v>
      </c>
      <c r="F1127" s="93" t="s">
        <v>136</v>
      </c>
      <c r="G1127" s="118" t="str">
        <f>if(D1127=Projections!$AH$2,"Y","N")</f>
        <v>N</v>
      </c>
      <c r="H1127" s="87"/>
    </row>
    <row r="1128">
      <c r="A1128" s="116">
        <v>0.9166666666666666</v>
      </c>
      <c r="B1128" s="93" t="s">
        <v>78</v>
      </c>
      <c r="C1128" s="93" t="s">
        <v>459</v>
      </c>
      <c r="D1128" s="117">
        <v>43188.0</v>
      </c>
      <c r="E1128" s="93" t="s">
        <v>204</v>
      </c>
      <c r="F1128" s="93" t="s">
        <v>512</v>
      </c>
      <c r="G1128" s="118" t="str">
        <f>if(D1128=Projections!$AH$2,"Y","N")</f>
        <v>N</v>
      </c>
      <c r="H1128" s="87"/>
    </row>
    <row r="1129">
      <c r="A1129" s="116">
        <v>0.8333333333333334</v>
      </c>
      <c r="B1129" s="93" t="s">
        <v>83</v>
      </c>
      <c r="C1129" s="93" t="s">
        <v>75</v>
      </c>
      <c r="D1129" s="117">
        <v>43188.0</v>
      </c>
      <c r="E1129" s="93" t="s">
        <v>329</v>
      </c>
      <c r="F1129" s="93" t="s">
        <v>364</v>
      </c>
      <c r="G1129" s="118" t="str">
        <f>if(D1129=Projections!$AH$2,"Y","N")</f>
        <v>N</v>
      </c>
      <c r="H1129" s="87"/>
    </row>
    <row r="1130">
      <c r="A1130" s="116">
        <v>0.8125</v>
      </c>
      <c r="B1130" s="93" t="s">
        <v>529</v>
      </c>
      <c r="C1130" s="93" t="s">
        <v>49</v>
      </c>
      <c r="D1130" s="117">
        <v>43189.0</v>
      </c>
      <c r="E1130" s="93" t="s">
        <v>566</v>
      </c>
      <c r="F1130" s="93" t="s">
        <v>36</v>
      </c>
      <c r="G1130" s="118" t="str">
        <f>if(D1130=Projections!$AH$2,"Y","N")</f>
        <v>N</v>
      </c>
      <c r="H1130" s="87"/>
    </row>
    <row r="1131">
      <c r="A1131" s="116">
        <v>0.8333333333333334</v>
      </c>
      <c r="B1131" s="93" t="s">
        <v>462</v>
      </c>
      <c r="C1131" s="93" t="s">
        <v>59</v>
      </c>
      <c r="D1131" s="117">
        <v>43189.0</v>
      </c>
      <c r="E1131" s="93" t="s">
        <v>451</v>
      </c>
      <c r="F1131" s="93" t="s">
        <v>38</v>
      </c>
      <c r="G1131" s="118" t="str">
        <f>if(D1131=Projections!$AH$2,"Y","N")</f>
        <v>N</v>
      </c>
      <c r="H1131" s="87"/>
    </row>
    <row r="1132">
      <c r="A1132" s="116">
        <v>0.8541666666666666</v>
      </c>
      <c r="B1132" s="93" t="s">
        <v>80</v>
      </c>
      <c r="C1132" s="93" t="s">
        <v>464</v>
      </c>
      <c r="D1132" s="117">
        <v>43189.0</v>
      </c>
      <c r="E1132" s="93" t="s">
        <v>107</v>
      </c>
      <c r="F1132" s="93" t="s">
        <v>475</v>
      </c>
      <c r="G1132" s="118" t="str">
        <f>if(D1132=Projections!$AH$2,"Y","N")</f>
        <v>N</v>
      </c>
      <c r="H1132" s="87"/>
    </row>
    <row r="1133">
      <c r="A1133" s="116">
        <v>0.8333333333333334</v>
      </c>
      <c r="B1133" s="93" t="s">
        <v>52</v>
      </c>
      <c r="C1133" s="93" t="s">
        <v>71</v>
      </c>
      <c r="D1133" s="117">
        <v>43189.0</v>
      </c>
      <c r="E1133" s="93" t="s">
        <v>101</v>
      </c>
      <c r="F1133" s="93" t="s">
        <v>171</v>
      </c>
      <c r="G1133" s="118" t="str">
        <f>if(D1133=Projections!$AH$2,"Y","N")</f>
        <v>N</v>
      </c>
      <c r="H1133" s="87"/>
    </row>
    <row r="1134">
      <c r="A1134" s="116">
        <v>0.9375</v>
      </c>
      <c r="B1134" s="93" t="s">
        <v>528</v>
      </c>
      <c r="C1134" s="93" t="s">
        <v>85</v>
      </c>
      <c r="D1134" s="117">
        <v>43189.0</v>
      </c>
      <c r="E1134" s="93" t="s">
        <v>565</v>
      </c>
      <c r="F1134" s="93" t="s">
        <v>260</v>
      </c>
      <c r="G1134" s="118" t="str">
        <f>if(D1134=Projections!$AH$2,"Y","N")</f>
        <v>N</v>
      </c>
      <c r="H1134" s="87"/>
    </row>
    <row r="1135">
      <c r="A1135" s="116">
        <v>0.8333333333333334</v>
      </c>
      <c r="B1135" s="93" t="s">
        <v>466</v>
      </c>
      <c r="C1135" s="93" t="s">
        <v>83</v>
      </c>
      <c r="D1135" s="117">
        <v>43189.0</v>
      </c>
      <c r="E1135" s="93" t="s">
        <v>493</v>
      </c>
      <c r="F1135" s="93" t="s">
        <v>329</v>
      </c>
      <c r="G1135" s="118" t="str">
        <f>if(D1135=Projections!$AH$2,"Y","N")</f>
        <v>N</v>
      </c>
      <c r="H1135" s="87"/>
    </row>
    <row r="1136">
      <c r="A1136" s="116">
        <v>0.7916666666666666</v>
      </c>
      <c r="B1136" s="93" t="s">
        <v>461</v>
      </c>
      <c r="C1136" s="93" t="s">
        <v>65</v>
      </c>
      <c r="D1136" s="117">
        <v>43189.0</v>
      </c>
      <c r="E1136" s="93" t="s">
        <v>450</v>
      </c>
      <c r="F1136" s="93" t="s">
        <v>88</v>
      </c>
      <c r="G1136" s="118" t="str">
        <f>if(D1136=Projections!$AH$2,"Y","N")</f>
        <v>N</v>
      </c>
      <c r="H1136" s="87"/>
    </row>
    <row r="1137">
      <c r="A1137" s="116">
        <v>0.9375</v>
      </c>
      <c r="B1137" s="93" t="s">
        <v>62</v>
      </c>
      <c r="C1137" s="93" t="s">
        <v>82</v>
      </c>
      <c r="D1137" s="117">
        <v>43189.0</v>
      </c>
      <c r="E1137" s="93" t="s">
        <v>235</v>
      </c>
      <c r="F1137" s="93" t="s">
        <v>330</v>
      </c>
      <c r="G1137" s="118" t="str">
        <f>if(D1137=Projections!$AH$2,"Y","N")</f>
        <v>N</v>
      </c>
      <c r="H1137" s="87"/>
    </row>
    <row r="1138">
      <c r="A1138" s="116">
        <v>0.875</v>
      </c>
      <c r="B1138" s="93" t="s">
        <v>86</v>
      </c>
      <c r="C1138" s="93" t="s">
        <v>72</v>
      </c>
      <c r="D1138" s="117">
        <v>43189.0</v>
      </c>
      <c r="E1138" s="93" t="s">
        <v>261</v>
      </c>
      <c r="F1138" s="93" t="s">
        <v>172</v>
      </c>
      <c r="G1138" s="118" t="str">
        <f>if(D1138=Projections!$AH$2,"Y","N")</f>
        <v>N</v>
      </c>
      <c r="H1138" s="87"/>
    </row>
    <row r="1139">
      <c r="A1139" s="116">
        <v>0.8125</v>
      </c>
      <c r="B1139" s="93" t="s">
        <v>68</v>
      </c>
      <c r="C1139" s="93" t="s">
        <v>50</v>
      </c>
      <c r="D1139" s="117">
        <v>43190.0</v>
      </c>
      <c r="E1139" s="93" t="s">
        <v>399</v>
      </c>
      <c r="F1139" s="93" t="s">
        <v>37</v>
      </c>
      <c r="G1139" s="118" t="str">
        <f>if(D1139=Projections!$AH$2,"Y","N")</f>
        <v>N</v>
      </c>
      <c r="H1139" s="87"/>
    </row>
    <row r="1140">
      <c r="A1140" s="116">
        <v>0.8333333333333334</v>
      </c>
      <c r="B1140" s="93" t="s">
        <v>53</v>
      </c>
      <c r="C1140" s="93" t="s">
        <v>56</v>
      </c>
      <c r="D1140" s="117">
        <v>43190.0</v>
      </c>
      <c r="E1140" s="93" t="s">
        <v>100</v>
      </c>
      <c r="F1140" s="93" t="s">
        <v>136</v>
      </c>
      <c r="G1140" s="118" t="str">
        <f>if(D1140=Projections!$AH$2,"Y","N")</f>
        <v>N</v>
      </c>
      <c r="H1140" s="87"/>
    </row>
    <row r="1141">
      <c r="A1141" s="116">
        <v>0.7083333333333334</v>
      </c>
      <c r="B1141" s="93" t="s">
        <v>458</v>
      </c>
      <c r="C1141" s="93" t="s">
        <v>77</v>
      </c>
      <c r="D1141" s="117">
        <v>43190.0</v>
      </c>
      <c r="E1141" s="93" t="s">
        <v>511</v>
      </c>
      <c r="F1141" s="93" t="s">
        <v>205</v>
      </c>
      <c r="G1141" s="118" t="str">
        <f>if(D1141=Projections!$AH$2,"Y","N")</f>
        <v>N</v>
      </c>
      <c r="H1141" s="87"/>
    </row>
    <row r="1142">
      <c r="A1142" s="116">
        <v>0.9166666666666666</v>
      </c>
      <c r="B1142" s="93" t="s">
        <v>55</v>
      </c>
      <c r="C1142" s="93" t="s">
        <v>459</v>
      </c>
      <c r="D1142" s="117">
        <v>43190.0</v>
      </c>
      <c r="E1142" s="93" t="s">
        <v>135</v>
      </c>
      <c r="F1142" s="93" t="s">
        <v>512</v>
      </c>
      <c r="G1142" s="118" t="str">
        <f>if(D1142=Projections!$AH$2,"Y","N")</f>
        <v>N</v>
      </c>
      <c r="H1142" s="87"/>
    </row>
    <row r="1143">
      <c r="A1143" s="116">
        <v>0.625</v>
      </c>
      <c r="B1143" s="93" t="s">
        <v>81</v>
      </c>
      <c r="C1143" s="93" t="s">
        <v>69</v>
      </c>
      <c r="D1143" s="117">
        <v>43190.0</v>
      </c>
      <c r="E1143" s="93" t="s">
        <v>106</v>
      </c>
      <c r="F1143" s="93" t="s">
        <v>400</v>
      </c>
      <c r="G1143" s="118" t="str">
        <f>if(D1143=Projections!$AH$2,"Y","N")</f>
        <v>N</v>
      </c>
      <c r="H1143" s="87"/>
    </row>
    <row r="1144">
      <c r="A1144" s="116">
        <v>0.75</v>
      </c>
      <c r="B1144" s="93" t="s">
        <v>65</v>
      </c>
      <c r="C1144" s="93" t="s">
        <v>49</v>
      </c>
      <c r="D1144" s="117">
        <v>43191.0</v>
      </c>
      <c r="E1144" s="93" t="s">
        <v>88</v>
      </c>
      <c r="F1144" s="93" t="s">
        <v>36</v>
      </c>
      <c r="G1144" s="118" t="str">
        <f>if(D1144=Projections!$AH$2,"Y","N")</f>
        <v>N</v>
      </c>
      <c r="H1144" s="87"/>
    </row>
    <row r="1145">
      <c r="A1145" s="116">
        <v>0.75</v>
      </c>
      <c r="B1145" s="93" t="s">
        <v>458</v>
      </c>
      <c r="C1145" s="93" t="s">
        <v>53</v>
      </c>
      <c r="D1145" s="117">
        <v>43191.0</v>
      </c>
      <c r="E1145" s="93" t="s">
        <v>511</v>
      </c>
      <c r="F1145" s="93" t="s">
        <v>100</v>
      </c>
      <c r="G1145" s="118" t="str">
        <f>if(D1145=Projections!$AH$2,"Y","N")</f>
        <v>N</v>
      </c>
      <c r="H1145" s="87"/>
    </row>
    <row r="1146">
      <c r="A1146" s="116">
        <v>0.6458333333333334</v>
      </c>
      <c r="B1146" s="93" t="s">
        <v>69</v>
      </c>
      <c r="C1146" s="93" t="s">
        <v>461</v>
      </c>
      <c r="D1146" s="117">
        <v>43191.0</v>
      </c>
      <c r="E1146" s="93" t="s">
        <v>400</v>
      </c>
      <c r="F1146" s="93" t="s">
        <v>450</v>
      </c>
      <c r="G1146" s="118" t="str">
        <f>if(D1146=Projections!$AH$2,"Y","N")</f>
        <v>N</v>
      </c>
      <c r="H1146" s="87"/>
    </row>
    <row r="1147">
      <c r="A1147" s="116">
        <v>0.5416666666666666</v>
      </c>
      <c r="B1147" s="93" t="s">
        <v>529</v>
      </c>
      <c r="C1147" s="93" t="s">
        <v>81</v>
      </c>
      <c r="D1147" s="117">
        <v>43191.0</v>
      </c>
      <c r="E1147" s="93" t="s">
        <v>566</v>
      </c>
      <c r="F1147" s="93" t="s">
        <v>106</v>
      </c>
      <c r="G1147" s="118" t="str">
        <f>if(D1147=Projections!$AH$2,"Y","N")</f>
        <v>N</v>
      </c>
      <c r="H1147" s="87"/>
    </row>
    <row r="1148">
      <c r="A1148" s="116">
        <v>0.75</v>
      </c>
      <c r="B1148" s="93" t="s">
        <v>464</v>
      </c>
      <c r="C1148" s="93" t="s">
        <v>59</v>
      </c>
      <c r="D1148" s="117">
        <v>43191.0</v>
      </c>
      <c r="E1148" s="93" t="s">
        <v>475</v>
      </c>
      <c r="F1148" s="93" t="s">
        <v>38</v>
      </c>
      <c r="G1148" s="118" t="str">
        <f>if(D1148=Projections!$AH$2,"Y","N")</f>
        <v>N</v>
      </c>
      <c r="H1148" s="87"/>
    </row>
    <row r="1149">
      <c r="A1149" s="116">
        <v>0.8333333333333334</v>
      </c>
      <c r="B1149" s="93" t="s">
        <v>528</v>
      </c>
      <c r="C1149" s="93" t="s">
        <v>466</v>
      </c>
      <c r="D1149" s="117">
        <v>43191.0</v>
      </c>
      <c r="E1149" s="93" t="s">
        <v>565</v>
      </c>
      <c r="F1149" s="93" t="s">
        <v>493</v>
      </c>
      <c r="G1149" s="118" t="str">
        <f>if(D1149=Projections!$AH$2,"Y","N")</f>
        <v>N</v>
      </c>
      <c r="H1149" s="87"/>
    </row>
    <row r="1150">
      <c r="A1150" s="116">
        <v>0.8541666666666666</v>
      </c>
      <c r="B1150" s="93" t="s">
        <v>52</v>
      </c>
      <c r="C1150" s="93" t="s">
        <v>55</v>
      </c>
      <c r="D1150" s="117">
        <v>43191.0</v>
      </c>
      <c r="E1150" s="93" t="s">
        <v>101</v>
      </c>
      <c r="F1150" s="93" t="s">
        <v>135</v>
      </c>
      <c r="G1150" s="118" t="str">
        <f>if(D1150=Projections!$AH$2,"Y","N")</f>
        <v>N</v>
      </c>
      <c r="H1150" s="87"/>
    </row>
    <row r="1151">
      <c r="A1151" s="116">
        <v>0.6458333333333334</v>
      </c>
      <c r="B1151" s="93" t="s">
        <v>78</v>
      </c>
      <c r="C1151" s="93" t="s">
        <v>62</v>
      </c>
      <c r="D1151" s="117">
        <v>43191.0</v>
      </c>
      <c r="E1151" s="93" t="s">
        <v>204</v>
      </c>
      <c r="F1151" s="93" t="s">
        <v>235</v>
      </c>
      <c r="G1151" s="118" t="str">
        <f>if(D1151=Projections!$AH$2,"Y","N")</f>
        <v>N</v>
      </c>
      <c r="H1151" s="87"/>
    </row>
    <row r="1152">
      <c r="A1152" s="116">
        <v>0.8958333333333334</v>
      </c>
      <c r="B1152" s="93" t="s">
        <v>459</v>
      </c>
      <c r="C1152" s="93" t="s">
        <v>85</v>
      </c>
      <c r="D1152" s="117">
        <v>43191.0</v>
      </c>
      <c r="E1152" s="93" t="s">
        <v>512</v>
      </c>
      <c r="F1152" s="93" t="s">
        <v>260</v>
      </c>
      <c r="G1152" s="118" t="str">
        <f>if(D1152=Projections!$AH$2,"Y","N")</f>
        <v>N</v>
      </c>
      <c r="H1152" s="87"/>
    </row>
    <row r="1153">
      <c r="A1153" s="116">
        <v>0.7916666666666666</v>
      </c>
      <c r="B1153" s="93" t="s">
        <v>72</v>
      </c>
      <c r="C1153" s="93" t="s">
        <v>80</v>
      </c>
      <c r="D1153" s="117">
        <v>43191.0</v>
      </c>
      <c r="E1153" s="93" t="s">
        <v>172</v>
      </c>
      <c r="F1153" s="93" t="s">
        <v>107</v>
      </c>
      <c r="G1153" s="118" t="str">
        <f>if(D1153=Projections!$AH$2,"Y","N")</f>
        <v>N</v>
      </c>
      <c r="H1153" s="87"/>
    </row>
    <row r="1154">
      <c r="A1154" s="116">
        <v>0.75</v>
      </c>
      <c r="B1154" s="93" t="s">
        <v>83</v>
      </c>
      <c r="C1154" s="93" t="s">
        <v>462</v>
      </c>
      <c r="D1154" s="117">
        <v>43191.0</v>
      </c>
      <c r="E1154" s="93" t="s">
        <v>329</v>
      </c>
      <c r="F1154" s="93" t="s">
        <v>451</v>
      </c>
      <c r="G1154" s="118" t="str">
        <f>if(D1154=Projections!$AH$2,"Y","N")</f>
        <v>N</v>
      </c>
      <c r="H1154" s="87"/>
    </row>
    <row r="1155">
      <c r="A1155" s="116">
        <v>0.875</v>
      </c>
      <c r="B1155" s="93" t="s">
        <v>86</v>
      </c>
      <c r="C1155" s="93" t="s">
        <v>82</v>
      </c>
      <c r="D1155" s="117">
        <v>43191.0</v>
      </c>
      <c r="E1155" s="93" t="s">
        <v>261</v>
      </c>
      <c r="F1155" s="93" t="s">
        <v>330</v>
      </c>
      <c r="G1155" s="118" t="str">
        <f>if(D1155=Projections!$AH$2,"Y","N")</f>
        <v>N</v>
      </c>
      <c r="H1155" s="87"/>
    </row>
    <row r="1156">
      <c r="A1156" s="116">
        <v>0.6458333333333334</v>
      </c>
      <c r="B1156" s="93" t="s">
        <v>71</v>
      </c>
      <c r="C1156" s="93" t="s">
        <v>75</v>
      </c>
      <c r="D1156" s="117">
        <v>43191.0</v>
      </c>
      <c r="E1156" s="93" t="s">
        <v>171</v>
      </c>
      <c r="F1156" s="93" t="s">
        <v>364</v>
      </c>
      <c r="G1156" s="118" t="str">
        <f>if(D1156=Projections!$AH$2,"Y","N")</f>
        <v>N</v>
      </c>
      <c r="H1156" s="87"/>
    </row>
    <row r="1157">
      <c r="A1157" s="116">
        <v>0.8333333333333334</v>
      </c>
      <c r="B1157" s="93" t="s">
        <v>81</v>
      </c>
      <c r="C1157" s="93" t="s">
        <v>461</v>
      </c>
      <c r="D1157" s="117">
        <v>43193.0</v>
      </c>
      <c r="E1157" s="93" t="s">
        <v>106</v>
      </c>
      <c r="F1157" s="93" t="s">
        <v>450</v>
      </c>
      <c r="G1157" s="118" t="str">
        <f>if(D1157=Projections!$AH$2,"Y","N")</f>
        <v>N</v>
      </c>
      <c r="H1157" s="87"/>
    </row>
    <row r="1158">
      <c r="A1158" s="116">
        <v>0.7916666666666666</v>
      </c>
      <c r="B1158" s="93" t="s">
        <v>68</v>
      </c>
      <c r="C1158" s="93" t="s">
        <v>59</v>
      </c>
      <c r="D1158" s="117">
        <v>43193.0</v>
      </c>
      <c r="E1158" s="93" t="s">
        <v>399</v>
      </c>
      <c r="F1158" s="93" t="s">
        <v>38</v>
      </c>
      <c r="G1158" s="118" t="str">
        <f>if(D1158=Projections!$AH$2,"Y","N")</f>
        <v>N</v>
      </c>
      <c r="H1158" s="87"/>
    </row>
    <row r="1159">
      <c r="A1159" s="116">
        <v>0.8541666666666666</v>
      </c>
      <c r="B1159" s="93" t="s">
        <v>82</v>
      </c>
      <c r="C1159" s="93" t="s">
        <v>464</v>
      </c>
      <c r="D1159" s="117">
        <v>43193.0</v>
      </c>
      <c r="E1159" s="93" t="s">
        <v>330</v>
      </c>
      <c r="F1159" s="93" t="s">
        <v>475</v>
      </c>
      <c r="G1159" s="118" t="str">
        <f>if(D1159=Projections!$AH$2,"Y","N")</f>
        <v>N</v>
      </c>
      <c r="H1159" s="87"/>
    </row>
    <row r="1160">
      <c r="A1160" s="116">
        <v>0.875</v>
      </c>
      <c r="B1160" s="93" t="s">
        <v>78</v>
      </c>
      <c r="C1160" s="93" t="s">
        <v>466</v>
      </c>
      <c r="D1160" s="117">
        <v>43193.0</v>
      </c>
      <c r="E1160" s="93" t="s">
        <v>204</v>
      </c>
      <c r="F1160" s="93" t="s">
        <v>493</v>
      </c>
      <c r="G1160" s="118" t="str">
        <f>if(D1160=Projections!$AH$2,"Y","N")</f>
        <v>N</v>
      </c>
      <c r="H1160" s="87"/>
    </row>
    <row r="1161">
      <c r="A1161" s="116">
        <v>0.8333333333333334</v>
      </c>
      <c r="B1161" s="93" t="s">
        <v>69</v>
      </c>
      <c r="C1161" s="93" t="s">
        <v>71</v>
      </c>
      <c r="D1161" s="117">
        <v>43193.0</v>
      </c>
      <c r="E1161" s="93" t="s">
        <v>400</v>
      </c>
      <c r="F1161" s="93" t="s">
        <v>171</v>
      </c>
      <c r="G1161" s="118" t="str">
        <f>if(D1161=Projections!$AH$2,"Y","N")</f>
        <v>N</v>
      </c>
      <c r="H1161" s="87"/>
    </row>
    <row r="1162">
      <c r="A1162" s="116">
        <v>0.9375</v>
      </c>
      <c r="B1162" s="93" t="s">
        <v>75</v>
      </c>
      <c r="C1162" s="93" t="s">
        <v>62</v>
      </c>
      <c r="D1162" s="117">
        <v>43193.0</v>
      </c>
      <c r="E1162" s="93" t="s">
        <v>364</v>
      </c>
      <c r="F1162" s="93" t="s">
        <v>235</v>
      </c>
      <c r="G1162" s="118" t="str">
        <f>if(D1162=Projections!$AH$2,"Y","N")</f>
        <v>N</v>
      </c>
      <c r="H1162" s="87"/>
    </row>
    <row r="1163">
      <c r="A1163" s="116">
        <v>0.8125</v>
      </c>
      <c r="B1163" s="93" t="s">
        <v>49</v>
      </c>
      <c r="C1163" s="93" t="s">
        <v>56</v>
      </c>
      <c r="D1163" s="117">
        <v>43193.0</v>
      </c>
      <c r="E1163" s="93" t="s">
        <v>36</v>
      </c>
      <c r="F1163" s="93" t="s">
        <v>136</v>
      </c>
      <c r="G1163" s="118" t="str">
        <f>if(D1163=Projections!$AH$2,"Y","N")</f>
        <v>N</v>
      </c>
      <c r="H1163" s="87"/>
    </row>
    <row r="1164">
      <c r="A1164" s="116">
        <v>0.8333333333333334</v>
      </c>
      <c r="B1164" s="93" t="s">
        <v>50</v>
      </c>
      <c r="C1164" s="93" t="s">
        <v>528</v>
      </c>
      <c r="D1164" s="117">
        <v>43193.0</v>
      </c>
      <c r="E1164" s="93" t="s">
        <v>37</v>
      </c>
      <c r="F1164" s="93" t="s">
        <v>565</v>
      </c>
      <c r="G1164" s="118" t="str">
        <f>if(D1164=Projections!$AH$2,"Y","N")</f>
        <v>N</v>
      </c>
      <c r="H1164" s="87"/>
    </row>
    <row r="1165">
      <c r="A1165" s="116">
        <v>0.8125</v>
      </c>
      <c r="B1165" s="93" t="s">
        <v>65</v>
      </c>
      <c r="C1165" s="93" t="s">
        <v>77</v>
      </c>
      <c r="D1165" s="117">
        <v>43193.0</v>
      </c>
      <c r="E1165" s="93" t="s">
        <v>88</v>
      </c>
      <c r="F1165" s="93" t="s">
        <v>205</v>
      </c>
      <c r="G1165" s="118" t="str">
        <f>if(D1165=Projections!$AH$2,"Y","N")</f>
        <v>N</v>
      </c>
      <c r="H1165" s="87"/>
    </row>
    <row r="1166">
      <c r="A1166" s="116">
        <v>0.8333333333333334</v>
      </c>
      <c r="B1166" s="93" t="s">
        <v>55</v>
      </c>
      <c r="C1166" s="93" t="s">
        <v>83</v>
      </c>
      <c r="D1166" s="117">
        <v>43193.0</v>
      </c>
      <c r="E1166" s="93" t="s">
        <v>135</v>
      </c>
      <c r="F1166" s="93" t="s">
        <v>329</v>
      </c>
      <c r="G1166" s="118" t="str">
        <f>if(D1166=Projections!$AH$2,"Y","N")</f>
        <v>N</v>
      </c>
      <c r="H1166" s="87"/>
    </row>
    <row r="1167">
      <c r="A1167" s="116">
        <v>0.7916666666666666</v>
      </c>
      <c r="B1167" s="93" t="s">
        <v>53</v>
      </c>
      <c r="C1167" s="93" t="s">
        <v>529</v>
      </c>
      <c r="D1167" s="117">
        <v>43193.0</v>
      </c>
      <c r="E1167" s="93" t="s">
        <v>100</v>
      </c>
      <c r="F1167" s="93" t="s">
        <v>566</v>
      </c>
      <c r="G1167" s="118" t="str">
        <f>if(D1167=Projections!$AH$2,"Y","N")</f>
        <v>N</v>
      </c>
      <c r="H1167" s="87"/>
    </row>
    <row r="1168">
      <c r="A1168" s="116">
        <v>0.9166666666666666</v>
      </c>
      <c r="B1168" s="93" t="s">
        <v>459</v>
      </c>
      <c r="C1168" s="93" t="s">
        <v>52</v>
      </c>
      <c r="D1168" s="117">
        <v>43193.0</v>
      </c>
      <c r="E1168" s="93" t="s">
        <v>512</v>
      </c>
      <c r="F1168" s="93" t="s">
        <v>101</v>
      </c>
      <c r="G1168" s="118" t="str">
        <f>if(D1168=Projections!$AH$2,"Y","N")</f>
        <v>N</v>
      </c>
      <c r="H1168" s="87"/>
    </row>
    <row r="1169">
      <c r="A1169" s="116">
        <v>0.875</v>
      </c>
      <c r="B1169" s="93" t="s">
        <v>85</v>
      </c>
      <c r="C1169" s="93" t="s">
        <v>72</v>
      </c>
      <c r="D1169" s="117">
        <v>43193.0</v>
      </c>
      <c r="E1169" s="93" t="s">
        <v>260</v>
      </c>
      <c r="F1169" s="93" t="s">
        <v>172</v>
      </c>
      <c r="G1169" s="118" t="str">
        <f>if(D1169=Projections!$AH$2,"Y","N")</f>
        <v>N</v>
      </c>
      <c r="H1169" s="87"/>
    </row>
    <row r="1170">
      <c r="A1170" s="116">
        <v>0.8125</v>
      </c>
      <c r="B1170" s="93" t="s">
        <v>56</v>
      </c>
      <c r="C1170" s="93" t="s">
        <v>49</v>
      </c>
      <c r="D1170" s="117">
        <v>43194.0</v>
      </c>
      <c r="E1170" s="93" t="s">
        <v>136</v>
      </c>
      <c r="F1170" s="93" t="s">
        <v>36</v>
      </c>
      <c r="G1170" s="118" t="str">
        <f>if(D1170=Projections!$AH$2,"Y","N")</f>
        <v>N</v>
      </c>
      <c r="H1170" s="87"/>
    </row>
    <row r="1171">
      <c r="A1171" s="116">
        <v>0.7916666666666666</v>
      </c>
      <c r="B1171" s="93" t="s">
        <v>529</v>
      </c>
      <c r="C1171" s="93" t="s">
        <v>458</v>
      </c>
      <c r="D1171" s="117">
        <v>43194.0</v>
      </c>
      <c r="E1171" s="93" t="s">
        <v>566</v>
      </c>
      <c r="F1171" s="93" t="s">
        <v>511</v>
      </c>
      <c r="G1171" s="118" t="str">
        <f>if(D1171=Projections!$AH$2,"Y","N")</f>
        <v>N</v>
      </c>
      <c r="H1171" s="87"/>
    </row>
    <row r="1172">
      <c r="A1172" s="116">
        <v>0.9375</v>
      </c>
      <c r="B1172" s="93" t="s">
        <v>75</v>
      </c>
      <c r="C1172" s="93" t="s">
        <v>85</v>
      </c>
      <c r="D1172" s="117">
        <v>43194.0</v>
      </c>
      <c r="E1172" s="93" t="s">
        <v>364</v>
      </c>
      <c r="F1172" s="93" t="s">
        <v>260</v>
      </c>
      <c r="G1172" s="118" t="str">
        <f>if(D1172=Projections!$AH$2,"Y","N")</f>
        <v>N</v>
      </c>
      <c r="H1172" s="87"/>
    </row>
    <row r="1173">
      <c r="A1173" s="116">
        <v>0.8958333333333334</v>
      </c>
      <c r="B1173" s="93" t="s">
        <v>86</v>
      </c>
      <c r="C1173" s="93" t="s">
        <v>462</v>
      </c>
      <c r="D1173" s="117">
        <v>43194.0</v>
      </c>
      <c r="E1173" s="93" t="s">
        <v>261</v>
      </c>
      <c r="F1173" s="93" t="s">
        <v>451</v>
      </c>
      <c r="G1173" s="118" t="str">
        <f>if(D1173=Projections!$AH$2,"Y","N")</f>
        <v>N</v>
      </c>
      <c r="H1173" s="87"/>
    </row>
    <row r="1174">
      <c r="A1174" s="116">
        <v>0.7916666666666666</v>
      </c>
      <c r="B1174" s="93" t="s">
        <v>464</v>
      </c>
      <c r="C1174" s="93" t="s">
        <v>65</v>
      </c>
      <c r="D1174" s="117">
        <v>43194.0</v>
      </c>
      <c r="E1174" s="93" t="s">
        <v>475</v>
      </c>
      <c r="F1174" s="93" t="s">
        <v>88</v>
      </c>
      <c r="G1174" s="118" t="str">
        <f>if(D1174=Projections!$AH$2,"Y","N")</f>
        <v>N</v>
      </c>
      <c r="H1174" s="87"/>
    </row>
    <row r="1175">
      <c r="A1175" s="116">
        <v>0.7916666666666666</v>
      </c>
      <c r="B1175" s="93" t="s">
        <v>50</v>
      </c>
      <c r="C1175" s="93" t="s">
        <v>68</v>
      </c>
      <c r="D1175" s="117">
        <v>43194.0</v>
      </c>
      <c r="E1175" s="93" t="s">
        <v>37</v>
      </c>
      <c r="F1175" s="93" t="s">
        <v>399</v>
      </c>
      <c r="G1175" s="118" t="str">
        <f>if(D1175=Projections!$AH$2,"Y","N")</f>
        <v>N</v>
      </c>
      <c r="H1175" s="87"/>
    </row>
    <row r="1176">
      <c r="A1176" s="116">
        <v>0.8333333333333334</v>
      </c>
      <c r="B1176" s="93" t="s">
        <v>69</v>
      </c>
      <c r="C1176" s="93" t="s">
        <v>59</v>
      </c>
      <c r="D1176" s="117">
        <v>43195.0</v>
      </c>
      <c r="E1176" s="93" t="s">
        <v>400</v>
      </c>
      <c r="F1176" s="93" t="s">
        <v>38</v>
      </c>
      <c r="G1176" s="118" t="str">
        <f>if(D1176=Projections!$AH$2,"Y","N")</f>
        <v>N</v>
      </c>
      <c r="H1176" s="87"/>
    </row>
    <row r="1177">
      <c r="A1177" s="116">
        <v>0.9375</v>
      </c>
      <c r="B1177" s="93" t="s">
        <v>80</v>
      </c>
      <c r="C1177" s="93" t="s">
        <v>466</v>
      </c>
      <c r="D1177" s="117">
        <v>43195.0</v>
      </c>
      <c r="E1177" s="93" t="s">
        <v>107</v>
      </c>
      <c r="F1177" s="93" t="s">
        <v>493</v>
      </c>
      <c r="G1177" s="118" t="str">
        <f>if(D1177=Projections!$AH$2,"Y","N")</f>
        <v>N</v>
      </c>
      <c r="H1177" s="87"/>
    </row>
    <row r="1178">
      <c r="A1178" s="116">
        <v>0.8333333333333334</v>
      </c>
      <c r="B1178" s="93" t="s">
        <v>82</v>
      </c>
      <c r="C1178" s="93" t="s">
        <v>71</v>
      </c>
      <c r="D1178" s="117">
        <v>43195.0</v>
      </c>
      <c r="E1178" s="93" t="s">
        <v>330</v>
      </c>
      <c r="F1178" s="93" t="s">
        <v>171</v>
      </c>
      <c r="G1178" s="118" t="str">
        <f>if(D1178=Projections!$AH$2,"Y","N")</f>
        <v>N</v>
      </c>
      <c r="H1178" s="87"/>
    </row>
    <row r="1179">
      <c r="A1179" s="116">
        <v>0.7916666666666666</v>
      </c>
      <c r="B1179" s="93" t="s">
        <v>55</v>
      </c>
      <c r="C1179" s="93" t="s">
        <v>78</v>
      </c>
      <c r="D1179" s="117">
        <v>43195.0</v>
      </c>
      <c r="E1179" s="93" t="s">
        <v>135</v>
      </c>
      <c r="F1179" s="93" t="s">
        <v>204</v>
      </c>
      <c r="G1179" s="118" t="str">
        <f>if(D1179=Projections!$AH$2,"Y","N")</f>
        <v>N</v>
      </c>
      <c r="H1179" s="87"/>
    </row>
    <row r="1180">
      <c r="A1180" s="116">
        <v>0.8333333333333334</v>
      </c>
      <c r="B1180" s="93" t="s">
        <v>53</v>
      </c>
      <c r="C1180" s="93" t="s">
        <v>528</v>
      </c>
      <c r="D1180" s="117">
        <v>43195.0</v>
      </c>
      <c r="E1180" s="93" t="s">
        <v>100</v>
      </c>
      <c r="F1180" s="93" t="s">
        <v>565</v>
      </c>
      <c r="G1180" s="118" t="str">
        <f>if(D1180=Projections!$AH$2,"Y","N")</f>
        <v>N</v>
      </c>
      <c r="H1180" s="87"/>
    </row>
    <row r="1181">
      <c r="A1181" s="116">
        <v>0.875</v>
      </c>
      <c r="B1181" s="93" t="s">
        <v>62</v>
      </c>
      <c r="C1181" s="93" t="s">
        <v>72</v>
      </c>
      <c r="D1181" s="117">
        <v>43195.0</v>
      </c>
      <c r="E1181" s="93" t="s">
        <v>235</v>
      </c>
      <c r="F1181" s="93" t="s">
        <v>172</v>
      </c>
      <c r="G1181" s="118" t="str">
        <f>if(D1181=Projections!$AH$2,"Y","N")</f>
        <v>N</v>
      </c>
      <c r="H1181" s="87"/>
    </row>
    <row r="1182">
      <c r="A1182" s="116">
        <v>0.8125</v>
      </c>
      <c r="B1182" s="93" t="s">
        <v>461</v>
      </c>
      <c r="C1182" s="93" t="s">
        <v>50</v>
      </c>
      <c r="D1182" s="117">
        <v>43196.0</v>
      </c>
      <c r="E1182" s="93" t="s">
        <v>450</v>
      </c>
      <c r="F1182" s="93" t="s">
        <v>37</v>
      </c>
      <c r="G1182" s="118" t="str">
        <f>if(D1182=Projections!$AH$2,"Y","N")</f>
        <v>N</v>
      </c>
      <c r="H1182" s="87"/>
    </row>
    <row r="1183">
      <c r="A1183" s="116">
        <v>0.7916666666666666</v>
      </c>
      <c r="B1183" s="93" t="s">
        <v>464</v>
      </c>
      <c r="C1183" s="93" t="s">
        <v>458</v>
      </c>
      <c r="D1183" s="117">
        <v>43196.0</v>
      </c>
      <c r="E1183" s="93" t="s">
        <v>475</v>
      </c>
      <c r="F1183" s="93" t="s">
        <v>511</v>
      </c>
      <c r="G1183" s="118" t="str">
        <f>if(D1183=Projections!$AH$2,"Y","N")</f>
        <v>N</v>
      </c>
      <c r="H1183" s="87"/>
    </row>
    <row r="1184">
      <c r="A1184" s="116">
        <v>0.9375</v>
      </c>
      <c r="B1184" s="93" t="s">
        <v>80</v>
      </c>
      <c r="C1184" s="93" t="s">
        <v>85</v>
      </c>
      <c r="D1184" s="117">
        <v>43196.0</v>
      </c>
      <c r="E1184" s="93" t="s">
        <v>107</v>
      </c>
      <c r="F1184" s="93" t="s">
        <v>260</v>
      </c>
      <c r="G1184" s="118" t="str">
        <f>if(D1184=Projections!$AH$2,"Y","N")</f>
        <v>N</v>
      </c>
      <c r="H1184" s="87"/>
    </row>
    <row r="1185">
      <c r="A1185" s="116">
        <v>0.8333333333333334</v>
      </c>
      <c r="B1185" s="93" t="s">
        <v>459</v>
      </c>
      <c r="C1185" s="93" t="s">
        <v>86</v>
      </c>
      <c r="D1185" s="117">
        <v>43196.0</v>
      </c>
      <c r="E1185" s="93" t="s">
        <v>512</v>
      </c>
      <c r="F1185" s="93" t="s">
        <v>261</v>
      </c>
      <c r="G1185" s="118" t="str">
        <f>if(D1185=Projections!$AH$2,"Y","N")</f>
        <v>N</v>
      </c>
      <c r="H1185" s="87"/>
    </row>
    <row r="1186">
      <c r="A1186" s="116">
        <v>0.8125</v>
      </c>
      <c r="B1186" s="93" t="s">
        <v>56</v>
      </c>
      <c r="C1186" s="93" t="s">
        <v>77</v>
      </c>
      <c r="D1186" s="117">
        <v>43196.0</v>
      </c>
      <c r="E1186" s="93" t="s">
        <v>136</v>
      </c>
      <c r="F1186" s="93" t="s">
        <v>205</v>
      </c>
      <c r="G1186" s="118" t="str">
        <f>if(D1186=Projections!$AH$2,"Y","N")</f>
        <v>N</v>
      </c>
      <c r="H1186" s="87"/>
    </row>
    <row r="1187">
      <c r="A1187" s="116">
        <v>0.7916666666666666</v>
      </c>
      <c r="B1187" s="93" t="s">
        <v>81</v>
      </c>
      <c r="C1187" s="93" t="s">
        <v>65</v>
      </c>
      <c r="D1187" s="117">
        <v>43196.0</v>
      </c>
      <c r="E1187" s="93" t="s">
        <v>106</v>
      </c>
      <c r="F1187" s="93" t="s">
        <v>88</v>
      </c>
      <c r="G1187" s="118" t="str">
        <f>if(D1187=Projections!$AH$2,"Y","N")</f>
        <v>N</v>
      </c>
      <c r="H1187" s="87"/>
    </row>
    <row r="1188">
      <c r="A1188" s="116">
        <v>0.7916666666666666</v>
      </c>
      <c r="B1188" s="93" t="s">
        <v>59</v>
      </c>
      <c r="C1188" s="93" t="s">
        <v>529</v>
      </c>
      <c r="D1188" s="117">
        <v>43196.0</v>
      </c>
      <c r="E1188" s="93" t="s">
        <v>38</v>
      </c>
      <c r="F1188" s="93" t="s">
        <v>566</v>
      </c>
      <c r="G1188" s="118" t="str">
        <f>if(D1188=Projections!$AH$2,"Y","N")</f>
        <v>N</v>
      </c>
      <c r="H1188" s="87"/>
    </row>
    <row r="1189">
      <c r="A1189" s="116">
        <v>0.9166666666666666</v>
      </c>
      <c r="B1189" s="93" t="s">
        <v>462</v>
      </c>
      <c r="C1189" s="93" t="s">
        <v>52</v>
      </c>
      <c r="D1189" s="117">
        <v>43196.0</v>
      </c>
      <c r="E1189" s="93" t="s">
        <v>451</v>
      </c>
      <c r="F1189" s="93" t="s">
        <v>101</v>
      </c>
      <c r="G1189" s="118" t="str">
        <f>if(D1189=Projections!$AH$2,"Y","N")</f>
        <v>N</v>
      </c>
      <c r="H1189" s="87"/>
    </row>
    <row r="1190">
      <c r="A1190" s="116">
        <v>0.8125</v>
      </c>
      <c r="B1190" s="93" t="s">
        <v>78</v>
      </c>
      <c r="C1190" s="93" t="s">
        <v>68</v>
      </c>
      <c r="D1190" s="117">
        <v>43196.0</v>
      </c>
      <c r="E1190" s="93" t="s">
        <v>204</v>
      </c>
      <c r="F1190" s="93" t="s">
        <v>399</v>
      </c>
      <c r="G1190" s="118" t="str">
        <f>if(D1190=Projections!$AH$2,"Y","N")</f>
        <v>N</v>
      </c>
      <c r="H1190" s="87"/>
    </row>
    <row r="1191">
      <c r="A1191" s="116">
        <v>0.7916666666666666</v>
      </c>
      <c r="B1191" s="93" t="s">
        <v>49</v>
      </c>
      <c r="C1191" s="93" t="s">
        <v>69</v>
      </c>
      <c r="D1191" s="117">
        <v>43196.0</v>
      </c>
      <c r="E1191" s="93" t="s">
        <v>36</v>
      </c>
      <c r="F1191" s="93" t="s">
        <v>400</v>
      </c>
      <c r="G1191" s="118" t="str">
        <f>if(D1191=Projections!$AH$2,"Y","N")</f>
        <v>N</v>
      </c>
      <c r="H1191" s="87"/>
    </row>
    <row r="1192">
      <c r="A1192" s="116">
        <v>0.8333333333333334</v>
      </c>
      <c r="B1192" s="93" t="s">
        <v>53</v>
      </c>
      <c r="C1192" s="93" t="s">
        <v>461</v>
      </c>
      <c r="D1192" s="117">
        <v>43197.0</v>
      </c>
      <c r="E1192" s="93" t="s">
        <v>100</v>
      </c>
      <c r="F1192" s="93" t="s">
        <v>450</v>
      </c>
      <c r="G1192" s="118" t="str">
        <f>if(D1192=Projections!$AH$2,"Y","N")</f>
        <v>N</v>
      </c>
      <c r="H1192" s="87"/>
    </row>
    <row r="1193">
      <c r="A1193" s="116">
        <v>0.8541666666666666</v>
      </c>
      <c r="B1193" s="93" t="s">
        <v>462</v>
      </c>
      <c r="C1193" s="93" t="s">
        <v>55</v>
      </c>
      <c r="D1193" s="117">
        <v>43197.0</v>
      </c>
      <c r="E1193" s="93" t="s">
        <v>451</v>
      </c>
      <c r="F1193" s="93" t="s">
        <v>135</v>
      </c>
      <c r="G1193" s="118" t="str">
        <f>if(D1193=Projections!$AH$2,"Y","N")</f>
        <v>N</v>
      </c>
      <c r="H1193" s="87"/>
    </row>
    <row r="1194">
      <c r="A1194" s="116">
        <v>0.8541666666666666</v>
      </c>
      <c r="B1194" s="93" t="s">
        <v>83</v>
      </c>
      <c r="C1194" s="93" t="s">
        <v>71</v>
      </c>
      <c r="D1194" s="117">
        <v>43197.0</v>
      </c>
      <c r="E1194" s="93" t="s">
        <v>329</v>
      </c>
      <c r="F1194" s="93" t="s">
        <v>171</v>
      </c>
      <c r="G1194" s="118" t="str">
        <f>if(D1194=Projections!$AH$2,"Y","N")</f>
        <v>N</v>
      </c>
      <c r="H1194" s="87"/>
    </row>
    <row r="1195">
      <c r="A1195" s="116">
        <v>0.6458333333333334</v>
      </c>
      <c r="B1195" s="93" t="s">
        <v>466</v>
      </c>
      <c r="C1195" s="93" t="s">
        <v>62</v>
      </c>
      <c r="D1195" s="117">
        <v>43197.0</v>
      </c>
      <c r="E1195" s="93" t="s">
        <v>493</v>
      </c>
      <c r="F1195" s="93" t="s">
        <v>235</v>
      </c>
      <c r="G1195" s="118" t="str">
        <f>if(D1195=Projections!$AH$2,"Y","N")</f>
        <v>N</v>
      </c>
      <c r="H1195" s="87"/>
    </row>
    <row r="1196">
      <c r="A1196" s="116">
        <v>0.8125</v>
      </c>
      <c r="B1196" s="93" t="s">
        <v>528</v>
      </c>
      <c r="C1196" s="93" t="s">
        <v>77</v>
      </c>
      <c r="D1196" s="117">
        <v>43197.0</v>
      </c>
      <c r="E1196" s="93" t="s">
        <v>565</v>
      </c>
      <c r="F1196" s="93" t="s">
        <v>205</v>
      </c>
      <c r="G1196" s="118" t="str">
        <f>if(D1196=Projections!$AH$2,"Y","N")</f>
        <v>N</v>
      </c>
      <c r="H1196" s="87"/>
    </row>
    <row r="1197">
      <c r="A1197" s="116">
        <v>0.875</v>
      </c>
      <c r="B1197" s="93" t="s">
        <v>82</v>
      </c>
      <c r="C1197" s="93" t="s">
        <v>75</v>
      </c>
      <c r="D1197" s="117">
        <v>43197.0</v>
      </c>
      <c r="E1197" s="93" t="s">
        <v>330</v>
      </c>
      <c r="F1197" s="93" t="s">
        <v>364</v>
      </c>
      <c r="G1197" s="118" t="str">
        <f>if(D1197=Projections!$AH$2,"Y","N")</f>
        <v>N</v>
      </c>
      <c r="H1197" s="87"/>
    </row>
    <row r="1198">
      <c r="A1198" s="116">
        <v>0.8125</v>
      </c>
      <c r="B1198" s="93" t="s">
        <v>49</v>
      </c>
      <c r="C1198" s="93" t="s">
        <v>50</v>
      </c>
      <c r="D1198" s="117">
        <v>43198.0</v>
      </c>
      <c r="E1198" s="93" t="s">
        <v>36</v>
      </c>
      <c r="F1198" s="93" t="s">
        <v>37</v>
      </c>
      <c r="G1198" s="118" t="str">
        <f>if(D1198=Projections!$AH$2,"Y","N")</f>
        <v>N</v>
      </c>
      <c r="H1198" s="87"/>
    </row>
    <row r="1199">
      <c r="A1199" s="116">
        <v>0.5416666666666666</v>
      </c>
      <c r="B1199" s="93" t="s">
        <v>78</v>
      </c>
      <c r="C1199" s="93" t="s">
        <v>81</v>
      </c>
      <c r="D1199" s="117">
        <v>43198.0</v>
      </c>
      <c r="E1199" s="93" t="s">
        <v>204</v>
      </c>
      <c r="F1199" s="93" t="s">
        <v>106</v>
      </c>
      <c r="G1199" s="118" t="str">
        <f>if(D1199=Projections!$AH$2,"Y","N")</f>
        <v>N</v>
      </c>
      <c r="H1199" s="87"/>
    </row>
    <row r="1200">
      <c r="A1200" s="116">
        <v>0.75</v>
      </c>
      <c r="B1200" s="93" t="s">
        <v>72</v>
      </c>
      <c r="C1200" s="93" t="s">
        <v>85</v>
      </c>
      <c r="D1200" s="117">
        <v>43198.0</v>
      </c>
      <c r="E1200" s="93" t="s">
        <v>172</v>
      </c>
      <c r="F1200" s="93" t="s">
        <v>260</v>
      </c>
      <c r="G1200" s="118" t="str">
        <f>if(D1200=Projections!$AH$2,"Y","N")</f>
        <v>N</v>
      </c>
      <c r="H1200" s="87"/>
    </row>
    <row r="1201">
      <c r="A1201" s="116">
        <v>0.6458333333333334</v>
      </c>
      <c r="B1201" s="93" t="s">
        <v>458</v>
      </c>
      <c r="C1201" s="93" t="s">
        <v>86</v>
      </c>
      <c r="D1201" s="117">
        <v>43198.0</v>
      </c>
      <c r="E1201" s="93" t="s">
        <v>511</v>
      </c>
      <c r="F1201" s="93" t="s">
        <v>261</v>
      </c>
      <c r="G1201" s="118" t="str">
        <f>if(D1201=Projections!$AH$2,"Y","N")</f>
        <v>N</v>
      </c>
      <c r="H1201" s="87"/>
    </row>
    <row r="1202">
      <c r="A1202" s="116">
        <v>0.5416666666666666</v>
      </c>
      <c r="B1202" s="93" t="s">
        <v>464</v>
      </c>
      <c r="C1202" s="93" t="s">
        <v>529</v>
      </c>
      <c r="D1202" s="117">
        <v>43198.0</v>
      </c>
      <c r="E1202" s="93" t="s">
        <v>475</v>
      </c>
      <c r="F1202" s="93" t="s">
        <v>566</v>
      </c>
      <c r="G1202" s="118" t="str">
        <f>if(D1202=Projections!$AH$2,"Y","N")</f>
        <v>N</v>
      </c>
      <c r="H1202" s="87"/>
    </row>
    <row r="1203">
      <c r="A1203" s="116">
        <v>0.875</v>
      </c>
      <c r="B1203" s="93" t="s">
        <v>55</v>
      </c>
      <c r="C1203" s="93" t="s">
        <v>52</v>
      </c>
      <c r="D1203" s="117">
        <v>43198.0</v>
      </c>
      <c r="E1203" s="93" t="s">
        <v>135</v>
      </c>
      <c r="F1203" s="93" t="s">
        <v>101</v>
      </c>
      <c r="G1203" s="118" t="str">
        <f>if(D1203=Projections!$AH$2,"Y","N")</f>
        <v>N</v>
      </c>
      <c r="H1203" s="87"/>
    </row>
    <row r="1204">
      <c r="A1204" s="116">
        <v>0.75</v>
      </c>
      <c r="B1204" s="93" t="s">
        <v>65</v>
      </c>
      <c r="C1204" s="93" t="s">
        <v>68</v>
      </c>
      <c r="D1204" s="117">
        <v>43198.0</v>
      </c>
      <c r="E1204" s="93" t="s">
        <v>88</v>
      </c>
      <c r="F1204" s="93" t="s">
        <v>399</v>
      </c>
      <c r="G1204" s="118" t="str">
        <f>if(D1204=Projections!$AH$2,"Y","N")</f>
        <v>N</v>
      </c>
      <c r="H1204" s="87"/>
    </row>
    <row r="1205">
      <c r="A1205" s="116">
        <v>0.8125</v>
      </c>
      <c r="B1205" s="93" t="s">
        <v>461</v>
      </c>
      <c r="C1205" s="93" t="s">
        <v>53</v>
      </c>
      <c r="D1205" s="117">
        <v>43199.0</v>
      </c>
      <c r="E1205" s="93" t="s">
        <v>450</v>
      </c>
      <c r="F1205" s="93" t="s">
        <v>100</v>
      </c>
      <c r="G1205" s="118" t="str">
        <f>if(D1205=Projections!$AH$2,"Y","N")</f>
        <v>N</v>
      </c>
      <c r="H1205" s="87"/>
    </row>
    <row r="1206">
      <c r="A1206" s="116">
        <v>0.875</v>
      </c>
      <c r="B1206" s="93" t="s">
        <v>82</v>
      </c>
      <c r="C1206" s="93" t="s">
        <v>466</v>
      </c>
      <c r="D1206" s="117">
        <v>43199.0</v>
      </c>
      <c r="E1206" s="93" t="s">
        <v>330</v>
      </c>
      <c r="F1206" s="93" t="s">
        <v>493</v>
      </c>
      <c r="G1206" s="118" t="str">
        <f>if(D1206=Projections!$AH$2,"Y","N")</f>
        <v>N</v>
      </c>
      <c r="H1206" s="87"/>
    </row>
    <row r="1207">
      <c r="A1207" s="116">
        <v>0.7916666666666666</v>
      </c>
      <c r="B1207" s="93" t="s">
        <v>68</v>
      </c>
      <c r="C1207" s="93" t="s">
        <v>458</v>
      </c>
      <c r="D1207" s="117">
        <v>43199.0</v>
      </c>
      <c r="E1207" s="93" t="s">
        <v>399</v>
      </c>
      <c r="F1207" s="93" t="s">
        <v>511</v>
      </c>
      <c r="G1207" s="118" t="str">
        <f>if(D1207=Projections!$AH$2,"Y","N")</f>
        <v>N</v>
      </c>
      <c r="H1207" s="87"/>
    </row>
    <row r="1208">
      <c r="A1208" s="116">
        <v>0.9375</v>
      </c>
      <c r="B1208" s="93" t="s">
        <v>462</v>
      </c>
      <c r="C1208" s="93" t="s">
        <v>62</v>
      </c>
      <c r="D1208" s="117">
        <v>43199.0</v>
      </c>
      <c r="E1208" s="93" t="s">
        <v>451</v>
      </c>
      <c r="F1208" s="93" t="s">
        <v>235</v>
      </c>
      <c r="G1208" s="118" t="str">
        <f>if(D1208=Projections!$AH$2,"Y","N")</f>
        <v>N</v>
      </c>
      <c r="H1208" s="87"/>
    </row>
    <row r="1209">
      <c r="A1209" s="116">
        <v>0.8125</v>
      </c>
      <c r="B1209" s="93" t="s">
        <v>83</v>
      </c>
      <c r="C1209" s="93" t="s">
        <v>56</v>
      </c>
      <c r="D1209" s="117">
        <v>43199.0</v>
      </c>
      <c r="E1209" s="93" t="s">
        <v>329</v>
      </c>
      <c r="F1209" s="93" t="s">
        <v>136</v>
      </c>
      <c r="G1209" s="118" t="str">
        <f>if(D1209=Projections!$AH$2,"Y","N")</f>
        <v>N</v>
      </c>
      <c r="H1209" s="87"/>
    </row>
    <row r="1210">
      <c r="A1210" s="116">
        <v>0.8333333333333334</v>
      </c>
      <c r="B1210" s="93" t="s">
        <v>65</v>
      </c>
      <c r="C1210" s="93" t="s">
        <v>528</v>
      </c>
      <c r="D1210" s="117">
        <v>43199.0</v>
      </c>
      <c r="E1210" s="93" t="s">
        <v>88</v>
      </c>
      <c r="F1210" s="93" t="s">
        <v>565</v>
      </c>
      <c r="G1210" s="118" t="str">
        <f>if(D1210=Projections!$AH$2,"Y","N")</f>
        <v>N</v>
      </c>
      <c r="H1210" s="87"/>
    </row>
    <row r="1211">
      <c r="A1211" s="116">
        <v>0.8333333333333334</v>
      </c>
      <c r="B1211" s="93" t="s">
        <v>86</v>
      </c>
      <c r="C1211" s="93" t="s">
        <v>80</v>
      </c>
      <c r="D1211" s="117">
        <v>43199.0</v>
      </c>
      <c r="E1211" s="93" t="s">
        <v>261</v>
      </c>
      <c r="F1211" s="93" t="s">
        <v>107</v>
      </c>
      <c r="G1211" s="118" t="str">
        <f>if(D1211=Projections!$AH$2,"Y","N")</f>
        <v>N</v>
      </c>
      <c r="H1211" s="87"/>
    </row>
    <row r="1212">
      <c r="A1212" s="116">
        <v>0.8125</v>
      </c>
      <c r="B1212" s="93" t="s">
        <v>59</v>
      </c>
      <c r="C1212" s="93" t="s">
        <v>77</v>
      </c>
      <c r="D1212" s="117">
        <v>43199.0</v>
      </c>
      <c r="E1212" s="93" t="s">
        <v>38</v>
      </c>
      <c r="F1212" s="93" t="s">
        <v>205</v>
      </c>
      <c r="G1212" s="118" t="str">
        <f>if(D1212=Projections!$AH$2,"Y","N")</f>
        <v>N</v>
      </c>
      <c r="H1212" s="87"/>
    </row>
    <row r="1213">
      <c r="A1213" s="116">
        <v>0.8541666666666666</v>
      </c>
      <c r="B1213" s="93" t="s">
        <v>459</v>
      </c>
      <c r="C1213" s="93" t="s">
        <v>75</v>
      </c>
      <c r="D1213" s="117">
        <v>43199.0</v>
      </c>
      <c r="E1213" s="93" t="s">
        <v>512</v>
      </c>
      <c r="F1213" s="93" t="s">
        <v>364</v>
      </c>
      <c r="G1213" s="118" t="str">
        <f>if(D1213=Projections!$AH$2,"Y","N")</f>
        <v>N</v>
      </c>
      <c r="H1213" s="87"/>
    </row>
    <row r="1214">
      <c r="A1214" s="116">
        <v>0.8125</v>
      </c>
      <c r="B1214" s="93" t="s">
        <v>529</v>
      </c>
      <c r="C1214" s="93" t="s">
        <v>49</v>
      </c>
      <c r="D1214" s="117">
        <v>43200.0</v>
      </c>
      <c r="E1214" s="93" t="s">
        <v>566</v>
      </c>
      <c r="F1214" s="93" t="s">
        <v>36</v>
      </c>
      <c r="G1214" s="118" t="str">
        <f>if(D1214=Projections!$AH$2,"Y","N")</f>
        <v>N</v>
      </c>
      <c r="H1214" s="87"/>
    </row>
    <row r="1215">
      <c r="A1215" s="116">
        <v>0.8541666666666666</v>
      </c>
      <c r="B1215" s="93" t="s">
        <v>52</v>
      </c>
      <c r="C1215" s="93" t="s">
        <v>464</v>
      </c>
      <c r="D1215" s="117">
        <v>43200.0</v>
      </c>
      <c r="E1215" s="93" t="s">
        <v>101</v>
      </c>
      <c r="F1215" s="93" t="s">
        <v>475</v>
      </c>
      <c r="G1215" s="118" t="str">
        <f>if(D1215=Projections!$AH$2,"Y","N")</f>
        <v>N</v>
      </c>
      <c r="H1215" s="87"/>
    </row>
    <row r="1216">
      <c r="A1216" s="116">
        <v>0.7916666666666666</v>
      </c>
      <c r="B1216" s="93" t="s">
        <v>81</v>
      </c>
      <c r="C1216" s="93" t="s">
        <v>78</v>
      </c>
      <c r="D1216" s="117">
        <v>43200.0</v>
      </c>
      <c r="E1216" s="93" t="s">
        <v>106</v>
      </c>
      <c r="F1216" s="93" t="s">
        <v>204</v>
      </c>
      <c r="G1216" s="118" t="str">
        <f>if(D1216=Projections!$AH$2,"Y","N")</f>
        <v>N</v>
      </c>
      <c r="H1216" s="87"/>
    </row>
    <row r="1217">
      <c r="A1217" s="116">
        <v>0.9375</v>
      </c>
      <c r="B1217" s="93" t="s">
        <v>71</v>
      </c>
      <c r="C1217" s="93" t="s">
        <v>85</v>
      </c>
      <c r="D1217" s="117">
        <v>43200.0</v>
      </c>
      <c r="E1217" s="93" t="s">
        <v>171</v>
      </c>
      <c r="F1217" s="93" t="s">
        <v>260</v>
      </c>
      <c r="G1217" s="118" t="str">
        <f>if(D1217=Projections!$AH$2,"Y","N")</f>
        <v>N</v>
      </c>
      <c r="H1217" s="87"/>
    </row>
    <row r="1218">
      <c r="A1218" s="116">
        <v>0.875</v>
      </c>
      <c r="B1218" s="93" t="s">
        <v>55</v>
      </c>
      <c r="C1218" s="93" t="s">
        <v>72</v>
      </c>
      <c r="D1218" s="117">
        <v>43200.0</v>
      </c>
      <c r="E1218" s="93" t="s">
        <v>135</v>
      </c>
      <c r="F1218" s="93" t="s">
        <v>172</v>
      </c>
      <c r="G1218" s="118" t="str">
        <f>if(D1218=Projections!$AH$2,"Y","N")</f>
        <v>N</v>
      </c>
      <c r="H1218" s="87"/>
    </row>
    <row r="1219">
      <c r="A1219" s="116">
        <v>0.8333333333333334</v>
      </c>
      <c r="B1219" s="93" t="s">
        <v>50</v>
      </c>
      <c r="C1219" s="93" t="s">
        <v>69</v>
      </c>
      <c r="D1219" s="117">
        <v>43200.0</v>
      </c>
      <c r="E1219" s="93" t="s">
        <v>37</v>
      </c>
      <c r="F1219" s="93" t="s">
        <v>400</v>
      </c>
      <c r="G1219" s="118" t="str">
        <f>if(D1219=Projections!$AH$2,"Y","N")</f>
        <v>N</v>
      </c>
      <c r="H1219" s="87"/>
    </row>
    <row r="1220">
      <c r="A1220" s="116">
        <v>0.8333333333333334</v>
      </c>
      <c r="B1220" s="93" t="s">
        <v>53</v>
      </c>
      <c r="C1220" s="93" t="s">
        <v>50</v>
      </c>
      <c r="D1220" s="117">
        <v>43201.0</v>
      </c>
      <c r="E1220" s="93" t="s">
        <v>100</v>
      </c>
      <c r="F1220" s="93" t="s">
        <v>37</v>
      </c>
      <c r="G1220" s="118" t="str">
        <f>if(D1220=Projections!$AH$2,"Y","N")</f>
        <v>N</v>
      </c>
      <c r="H1220" s="87"/>
    </row>
    <row r="1221">
      <c r="A1221" s="116">
        <v>0.8333333333333334</v>
      </c>
      <c r="B1221" s="93" t="s">
        <v>458</v>
      </c>
      <c r="C1221" s="93" t="s">
        <v>461</v>
      </c>
      <c r="D1221" s="117">
        <v>43201.0</v>
      </c>
      <c r="E1221" s="93" t="s">
        <v>511</v>
      </c>
      <c r="F1221" s="93" t="s">
        <v>450</v>
      </c>
      <c r="G1221" s="118" t="str">
        <f>if(D1221=Projections!$AH$2,"Y","N")</f>
        <v>N</v>
      </c>
      <c r="H1221" s="87"/>
    </row>
    <row r="1222">
      <c r="A1222" s="116">
        <v>0.8333333333333334</v>
      </c>
      <c r="B1222" s="93" t="s">
        <v>77</v>
      </c>
      <c r="C1222" s="93" t="s">
        <v>59</v>
      </c>
      <c r="D1222" s="117">
        <v>43201.0</v>
      </c>
      <c r="E1222" s="93" t="s">
        <v>205</v>
      </c>
      <c r="F1222" s="93" t="s">
        <v>38</v>
      </c>
      <c r="G1222" s="118" t="str">
        <f>if(D1222=Projections!$AH$2,"Y","N")</f>
        <v>N</v>
      </c>
      <c r="H1222" s="87"/>
    </row>
    <row r="1223">
      <c r="A1223" s="116">
        <v>0.9375</v>
      </c>
      <c r="B1223" s="93" t="s">
        <v>85</v>
      </c>
      <c r="C1223" s="93" t="s">
        <v>62</v>
      </c>
      <c r="D1223" s="117">
        <v>43201.0</v>
      </c>
      <c r="E1223" s="93" t="s">
        <v>260</v>
      </c>
      <c r="F1223" s="93" t="s">
        <v>235</v>
      </c>
      <c r="G1223" s="118" t="str">
        <f>if(D1223=Projections!$AH$2,"Y","N")</f>
        <v>N</v>
      </c>
      <c r="H1223" s="87"/>
    </row>
    <row r="1224">
      <c r="A1224" s="116">
        <v>0.8333333333333334</v>
      </c>
      <c r="B1224" s="93" t="s">
        <v>68</v>
      </c>
      <c r="C1224" s="93" t="s">
        <v>56</v>
      </c>
      <c r="D1224" s="117">
        <v>43201.0</v>
      </c>
      <c r="E1224" s="93" t="s">
        <v>399</v>
      </c>
      <c r="F1224" s="93" t="s">
        <v>136</v>
      </c>
      <c r="G1224" s="118" t="str">
        <f>if(D1224=Projections!$AH$2,"Y","N")</f>
        <v>N</v>
      </c>
      <c r="H1224" s="87"/>
    </row>
    <row r="1225">
      <c r="A1225" s="116">
        <v>0.8333333333333334</v>
      </c>
      <c r="B1225" s="93" t="s">
        <v>466</v>
      </c>
      <c r="C1225" s="93" t="s">
        <v>80</v>
      </c>
      <c r="D1225" s="117">
        <v>43201.0</v>
      </c>
      <c r="E1225" s="93" t="s">
        <v>493</v>
      </c>
      <c r="F1225" s="93" t="s">
        <v>107</v>
      </c>
      <c r="G1225" s="118" t="str">
        <f>if(D1225=Projections!$AH$2,"Y","N")</f>
        <v>N</v>
      </c>
      <c r="H1225" s="87"/>
    </row>
    <row r="1226">
      <c r="A1226" s="116">
        <v>0.8333333333333334</v>
      </c>
      <c r="B1226" s="93" t="s">
        <v>75</v>
      </c>
      <c r="C1226" s="93" t="s">
        <v>462</v>
      </c>
      <c r="D1226" s="117">
        <v>43201.0</v>
      </c>
      <c r="E1226" s="93" t="s">
        <v>364</v>
      </c>
      <c r="F1226" s="93" t="s">
        <v>451</v>
      </c>
      <c r="G1226" s="118" t="str">
        <f>if(D1226=Projections!$AH$2,"Y","N")</f>
        <v>N</v>
      </c>
      <c r="H1226" s="87"/>
    </row>
    <row r="1227">
      <c r="A1227" s="116">
        <v>0.8333333333333334</v>
      </c>
      <c r="B1227" s="93" t="s">
        <v>86</v>
      </c>
      <c r="C1227" s="93" t="s">
        <v>83</v>
      </c>
      <c r="D1227" s="117">
        <v>43201.0</v>
      </c>
      <c r="E1227" s="93" t="s">
        <v>261</v>
      </c>
      <c r="F1227" s="93" t="s">
        <v>329</v>
      </c>
      <c r="G1227" s="118" t="str">
        <f>if(D1227=Projections!$AH$2,"Y","N")</f>
        <v>N</v>
      </c>
      <c r="H1227" s="87"/>
    </row>
    <row r="1228">
      <c r="A1228" s="116">
        <v>0.8333333333333334</v>
      </c>
      <c r="B1228" s="93" t="s">
        <v>69</v>
      </c>
      <c r="C1228" s="93" t="s">
        <v>65</v>
      </c>
      <c r="D1228" s="117">
        <v>43201.0</v>
      </c>
      <c r="E1228" s="93" t="s">
        <v>400</v>
      </c>
      <c r="F1228" s="93" t="s">
        <v>88</v>
      </c>
      <c r="G1228" s="118" t="str">
        <f>if(D1228=Projections!$AH$2,"Y","N")</f>
        <v>N</v>
      </c>
      <c r="H1228" s="87"/>
    </row>
    <row r="1229">
      <c r="A1229" s="116">
        <v>0.8333333333333334</v>
      </c>
      <c r="B1229" s="93" t="s">
        <v>528</v>
      </c>
      <c r="C1229" s="93" t="s">
        <v>529</v>
      </c>
      <c r="D1229" s="117">
        <v>43201.0</v>
      </c>
      <c r="E1229" s="93" t="s">
        <v>565</v>
      </c>
      <c r="F1229" s="93" t="s">
        <v>566</v>
      </c>
      <c r="G1229" s="118" t="str">
        <f>if(D1229=Projections!$AH$2,"Y","N")</f>
        <v>N</v>
      </c>
      <c r="H1229" s="87"/>
    </row>
    <row r="1230">
      <c r="A1230" s="116">
        <v>0.9375</v>
      </c>
      <c r="B1230" s="93" t="s">
        <v>72</v>
      </c>
      <c r="C1230" s="93" t="s">
        <v>82</v>
      </c>
      <c r="D1230" s="117">
        <v>43201.0</v>
      </c>
      <c r="E1230" s="93" t="s">
        <v>172</v>
      </c>
      <c r="F1230" s="93" t="s">
        <v>330</v>
      </c>
      <c r="G1230" s="118" t="str">
        <f>if(D1230=Projections!$AH$2,"Y","N")</f>
        <v>N</v>
      </c>
      <c r="H1230" s="87"/>
    </row>
    <row r="1231">
      <c r="A1231" s="116">
        <v>0.9375</v>
      </c>
      <c r="B1231" s="93" t="s">
        <v>71</v>
      </c>
      <c r="C1231" s="93" t="s">
        <v>459</v>
      </c>
      <c r="D1231" s="117">
        <v>43201.0</v>
      </c>
      <c r="E1231" s="93" t="s">
        <v>171</v>
      </c>
      <c r="F1231" s="93" t="s">
        <v>512</v>
      </c>
      <c r="G1231" s="118" t="str">
        <f>if(D1231=Projections!$AH$2,"Y","N")</f>
        <v>N</v>
      </c>
      <c r="H1231" s="87"/>
    </row>
  </sheetData>
  <autoFilter ref="$A$1:$G$1231"/>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sheetPr>
  <sheetViews>
    <sheetView workbookViewId="0"/>
  </sheetViews>
  <sheetFormatPr customHeight="1" defaultColWidth="14.43" defaultRowHeight="15.75"/>
  <cols>
    <col customWidth="1" min="1" max="1" width="17.0"/>
    <col customWidth="1" min="2" max="3" width="19.29"/>
    <col customWidth="1" min="5" max="5" width="18.14"/>
    <col customWidth="1" min="6" max="8" width="7.0"/>
    <col customWidth="1" min="9" max="9" width="7.71"/>
    <col customWidth="1" min="10" max="10" width="4.29"/>
    <col customWidth="1" min="11" max="11" width="4.86"/>
    <col customWidth="1" min="12" max="12" width="6.57"/>
  </cols>
  <sheetData>
    <row r="1">
      <c r="A1" s="93" t="s">
        <v>1961</v>
      </c>
      <c r="B1" s="93" t="s">
        <v>1962</v>
      </c>
      <c r="C1" s="93" t="s">
        <v>631</v>
      </c>
      <c r="D1" s="87"/>
      <c r="E1" s="93" t="s">
        <v>1963</v>
      </c>
      <c r="F1" s="93" t="s">
        <v>633</v>
      </c>
      <c r="G1" s="93" t="s">
        <v>1964</v>
      </c>
      <c r="H1" s="93" t="s">
        <v>1965</v>
      </c>
      <c r="I1" s="93" t="s">
        <v>17</v>
      </c>
      <c r="J1" s="93" t="s">
        <v>1966</v>
      </c>
      <c r="K1" s="93" t="s">
        <v>1967</v>
      </c>
      <c r="L1" s="93" t="s">
        <v>1968</v>
      </c>
    </row>
    <row r="2">
      <c r="A2" s="93" t="s">
        <v>196</v>
      </c>
      <c r="B2" s="93" t="s">
        <v>1969</v>
      </c>
      <c r="C2" s="93" t="s">
        <v>1969</v>
      </c>
      <c r="D2" s="87"/>
      <c r="E2" s="93" t="s">
        <v>49</v>
      </c>
      <c r="F2" s="93" t="s">
        <v>36</v>
      </c>
      <c r="G2" s="93" t="s">
        <v>36</v>
      </c>
      <c r="H2" s="93" t="s">
        <v>36</v>
      </c>
      <c r="I2" s="112">
        <f>sumif(Projections!B:B,F2,Projections!R:R)</f>
        <v>0</v>
      </c>
      <c r="J2" s="112" t="str">
        <f t="array" ref="J2">iferror(if(K2&gt;0,(K2/240)*0.18*5*index(Projections!D:D,match(F2,Projections!B:B,0)),0),"")</f>
        <v/>
      </c>
      <c r="K2" s="105" t="str">
        <f>if(I2=0,"", 240-sumif(Projections!B:B,F2,Projections!F:F))</f>
        <v/>
      </c>
      <c r="L2" s="112" t="str">
        <f t="array" ref="L2">iferror(index(Projections!D:D,match(F2,Projections!B:B,0))-I2,"")</f>
        <v/>
      </c>
    </row>
    <row r="3">
      <c r="A3" s="93" t="s">
        <v>1901</v>
      </c>
      <c r="B3" s="93" t="s">
        <v>1970</v>
      </c>
      <c r="C3" s="93" t="s">
        <v>1901</v>
      </c>
      <c r="D3" s="87"/>
      <c r="E3" s="93" t="s">
        <v>50</v>
      </c>
      <c r="F3" s="93" t="s">
        <v>37</v>
      </c>
      <c r="G3" s="93" t="s">
        <v>37</v>
      </c>
      <c r="H3" s="93" t="s">
        <v>37</v>
      </c>
      <c r="I3" s="112">
        <f>sumif(Projections!B:B,F3,Projections!R:R)</f>
        <v>0</v>
      </c>
      <c r="J3" s="112" t="str">
        <f t="array" ref="J3">iferror(if(K3&gt;0,(K3/240)*0.18*5*index(Projections!D:D,match(F3,Projections!B:B,0)),0),"")</f>
        <v/>
      </c>
      <c r="K3" s="105" t="str">
        <f>if(I3=0,"", 240-sumif(Projections!B:B,F3,Projections!F:F))</f>
        <v/>
      </c>
      <c r="L3" s="112" t="str">
        <f t="array" ref="L3">iferror(index(Projections!D:D,match(F3,Projections!B:B,0))-I3,"")</f>
        <v/>
      </c>
    </row>
    <row r="4">
      <c r="A4" s="93" t="s">
        <v>365</v>
      </c>
      <c r="B4" s="87"/>
      <c r="C4" s="93" t="s">
        <v>743</v>
      </c>
      <c r="D4" s="87"/>
      <c r="E4" s="93" t="s">
        <v>53</v>
      </c>
      <c r="F4" s="93" t="s">
        <v>100</v>
      </c>
      <c r="G4" s="93" t="s">
        <v>653</v>
      </c>
      <c r="H4" s="93" t="s">
        <v>653</v>
      </c>
      <c r="I4" s="112">
        <f>sumif(Projections!B:B,F4,Projections!R:R)</f>
        <v>91.82613241</v>
      </c>
      <c r="J4" s="112">
        <f t="array" ref="J4">iferror(if(K4&gt;0,(K4/240)*0.18*5*index(Projections!D:D,match(F4,Projections!B:B,0)),0),"")</f>
        <v>1.980991907</v>
      </c>
      <c r="K4" s="105">
        <f>if(I4=0,"", 240-sumif(Projections!B:B,F4,Projections!F:F))</f>
        <v>5</v>
      </c>
      <c r="L4" s="112">
        <f t="array" ref="L4">iferror(index(Projections!D:D,match(F4,Projections!B:B,0))-I4,"")</f>
        <v>13.82676928</v>
      </c>
    </row>
    <row r="5">
      <c r="A5" s="93" t="s">
        <v>405</v>
      </c>
      <c r="B5" s="87"/>
      <c r="C5" s="93" t="s">
        <v>746</v>
      </c>
      <c r="D5" s="87"/>
      <c r="E5" s="93" t="s">
        <v>81</v>
      </c>
      <c r="F5" s="93" t="s">
        <v>106</v>
      </c>
      <c r="G5" s="93" t="s">
        <v>786</v>
      </c>
      <c r="H5" s="93" t="s">
        <v>786</v>
      </c>
      <c r="I5" s="112">
        <f>sumif(Projections!B:B,F5,Projections!R:R)</f>
        <v>100.290959</v>
      </c>
      <c r="J5" s="112">
        <f t="array" ref="J5">iferror(if(K5&gt;0,(K5/240)*0.18*5*index(Projections!D:D,match(F5,Projections!B:B,0)),0),"")</f>
        <v>0</v>
      </c>
      <c r="K5" s="105">
        <f>if(I5=0,"", 240-sumif(Projections!B:B,F5,Projections!F:F))</f>
        <v>-1</v>
      </c>
      <c r="L5" s="112">
        <f t="array" ref="L5">iferror(index(Projections!D:D,match(F5,Projections!B:B,0))-I5,"")</f>
        <v>-1.422278702</v>
      </c>
    </row>
    <row r="6">
      <c r="A6" s="93" t="s">
        <v>1651</v>
      </c>
      <c r="B6" s="93"/>
      <c r="C6" s="93" t="s">
        <v>1971</v>
      </c>
      <c r="D6" s="87"/>
      <c r="E6" s="93" t="s">
        <v>461</v>
      </c>
      <c r="F6" s="93" t="s">
        <v>450</v>
      </c>
      <c r="G6" s="93" t="s">
        <v>450</v>
      </c>
      <c r="H6" s="93" t="s">
        <v>450</v>
      </c>
      <c r="I6" s="112">
        <f>sumif(Projections!B:B,F6,Projections!R:R)</f>
        <v>81.33632208</v>
      </c>
      <c r="J6" s="112">
        <f t="array" ref="J6">iferror(if(K6&gt;0,(K6/240)*0.18*5*index(Projections!D:D,match(F6,Projections!B:B,0)),0),"")</f>
        <v>1.79283312</v>
      </c>
      <c r="K6" s="105">
        <f>if(I6=0,"", 240-sumif(Projections!B:B,F6,Projections!F:F))</f>
        <v>5</v>
      </c>
      <c r="L6" s="112">
        <f t="array" ref="L6">iferror(index(Projections!D:D,match(F6,Projections!B:B,0))-I6,"")</f>
        <v>14.28144434</v>
      </c>
    </row>
    <row r="7">
      <c r="A7" s="93" t="s">
        <v>377</v>
      </c>
      <c r="B7" s="87"/>
      <c r="C7" s="93" t="s">
        <v>749</v>
      </c>
      <c r="D7" s="87"/>
      <c r="E7" s="93" t="s">
        <v>59</v>
      </c>
      <c r="F7" s="93" t="s">
        <v>38</v>
      </c>
      <c r="G7" s="93" t="s">
        <v>38</v>
      </c>
      <c r="H7" s="93" t="s">
        <v>38</v>
      </c>
      <c r="I7" s="112">
        <f>sumif(Projections!B:B,F7,Projections!R:R)</f>
        <v>100.5843208</v>
      </c>
      <c r="J7" s="112">
        <f t="array" ref="J7">iferror(if(K7&gt;0,(K7/240)*0.18*5*index(Projections!D:D,match(F7,Projections!B:B,0)),0),"")</f>
        <v>0</v>
      </c>
      <c r="K7" s="105">
        <f>if(I7=0,"", 240-sumif(Projections!B:B,F7,Projections!F:F))</f>
        <v>0</v>
      </c>
      <c r="L7" s="112">
        <f t="array" ref="L7">iferror(index(Projections!D:D,match(F7,Projections!B:B,0))-I7,"")</f>
        <v>-4.77158849</v>
      </c>
    </row>
    <row r="8">
      <c r="A8" s="93" t="s">
        <v>463</v>
      </c>
      <c r="B8" s="93" t="s">
        <v>463</v>
      </c>
      <c r="C8" s="93" t="s">
        <v>463</v>
      </c>
      <c r="D8" s="87"/>
      <c r="E8" s="93" t="s">
        <v>464</v>
      </c>
      <c r="F8" s="93" t="s">
        <v>475</v>
      </c>
      <c r="G8" s="93" t="s">
        <v>475</v>
      </c>
      <c r="H8" s="93" t="s">
        <v>475</v>
      </c>
      <c r="I8" s="112">
        <f>sumif(Projections!B:B,F8,Projections!R:R)</f>
        <v>101.4852554</v>
      </c>
      <c r="J8" s="112">
        <f t="array" ref="J8">iferror(if(K8&gt;0,(K8/240)*0.18*5*index(Projections!D:D,match(F8,Projections!B:B,0)),0),"")</f>
        <v>0.7310198072</v>
      </c>
      <c r="K8" s="105">
        <f>if(I8=0,"", 240-sumif(Projections!B:B,F8,Projections!F:F))</f>
        <v>2</v>
      </c>
      <c r="L8" s="112">
        <f t="array" ref="L8">iferror(index(Projections!D:D,match(F8,Projections!B:B,0))-I8,"")</f>
        <v>-4.015947764</v>
      </c>
    </row>
    <row r="9">
      <c r="A9" s="93" t="s">
        <v>359</v>
      </c>
      <c r="B9" s="93"/>
      <c r="C9" s="93" t="s">
        <v>1972</v>
      </c>
      <c r="D9" s="87"/>
      <c r="E9" s="93" t="s">
        <v>466</v>
      </c>
      <c r="F9" s="93" t="s">
        <v>493</v>
      </c>
      <c r="G9" s="93" t="s">
        <v>493</v>
      </c>
      <c r="H9" s="93" t="s">
        <v>493</v>
      </c>
      <c r="I9" s="112">
        <f>sumif(Projections!B:B,F9,Projections!R:R)</f>
        <v>110.8787638</v>
      </c>
      <c r="J9" s="112">
        <f t="array" ref="J9">iferror(if(K9&gt;0,(K9/240)*0.18*5*index(Projections!D:D,match(F9,Projections!B:B,0)),0),"")</f>
        <v>2.377190288</v>
      </c>
      <c r="K9" s="105">
        <f>if(I9=0,"", 240-sumif(Projections!B:B,F9,Projections!F:F))</f>
        <v>6</v>
      </c>
      <c r="L9" s="112">
        <f t="array" ref="L9">iferror(index(Projections!D:D,match(F9,Projections!B:B,0))-I9,"")</f>
        <v>-5.225862122</v>
      </c>
    </row>
    <row r="10">
      <c r="A10" s="93" t="s">
        <v>477</v>
      </c>
      <c r="B10" s="93" t="s">
        <v>872</v>
      </c>
      <c r="C10" s="93" t="s">
        <v>872</v>
      </c>
      <c r="D10" s="87"/>
      <c r="E10" s="93" t="s">
        <v>458</v>
      </c>
      <c r="F10" s="93" t="s">
        <v>511</v>
      </c>
      <c r="G10" s="93" t="s">
        <v>511</v>
      </c>
      <c r="H10" s="93" t="s">
        <v>511</v>
      </c>
      <c r="I10" s="112">
        <f>sumif(Projections!B:B,F10,Projections!R:R)</f>
        <v>0</v>
      </c>
      <c r="J10" s="112" t="str">
        <f t="array" ref="J10">iferror(if(K10&gt;0,(K10/240)*0.18*5*index(Projections!D:D,match(F10,Projections!B:B,0)),0),"")</f>
        <v/>
      </c>
      <c r="K10" s="105" t="str">
        <f>if(I10=0,"", 240-sumif(Projections!B:B,F10,Projections!F:F))</f>
        <v/>
      </c>
      <c r="L10" s="112" t="str">
        <f t="array" ref="L10">iferror(index(Projections!D:D,match(F10,Projections!B:B,0))-I10,"")</f>
        <v/>
      </c>
    </row>
    <row r="11">
      <c r="A11" s="93" t="s">
        <v>246</v>
      </c>
      <c r="B11" s="93" t="s">
        <v>1973</v>
      </c>
      <c r="C11" s="93" t="s">
        <v>1973</v>
      </c>
      <c r="D11" s="87"/>
      <c r="E11" s="93" t="s">
        <v>55</v>
      </c>
      <c r="F11" s="93" t="s">
        <v>135</v>
      </c>
      <c r="G11" s="93" t="s">
        <v>1974</v>
      </c>
      <c r="H11" s="93" t="s">
        <v>1974</v>
      </c>
      <c r="I11" s="112">
        <f>sumif(Projections!B:B,F11,Projections!R:R)</f>
        <v>0</v>
      </c>
      <c r="J11" s="112" t="str">
        <f t="array" ref="J11">iferror(if(K11&gt;0,(K11/240)*0.18*5*index(Projections!D:D,match(F11,Projections!B:B,0)),0),"")</f>
        <v/>
      </c>
      <c r="K11" s="105" t="str">
        <f>if(I11=0,"", 240-sumif(Projections!B:B,F11,Projections!F:F))</f>
        <v/>
      </c>
      <c r="L11" s="112" t="str">
        <f t="array" ref="L11">iferror(index(Projections!D:D,match(F11,Projections!B:B,0))-I11,"")</f>
        <v/>
      </c>
    </row>
    <row r="12">
      <c r="A12" s="93" t="s">
        <v>200</v>
      </c>
      <c r="B12" s="93" t="s">
        <v>1975</v>
      </c>
      <c r="C12" s="93"/>
      <c r="D12" s="87"/>
      <c r="E12" s="93" t="s">
        <v>71</v>
      </c>
      <c r="F12" s="93" t="s">
        <v>171</v>
      </c>
      <c r="G12" s="93" t="s">
        <v>171</v>
      </c>
      <c r="H12" s="93" t="s">
        <v>171</v>
      </c>
      <c r="I12" s="112">
        <f>sumif(Projections!B:B,F12,Projections!R:R)</f>
        <v>0</v>
      </c>
      <c r="J12" s="112" t="str">
        <f t="array" ref="J12">iferror(if(K12&gt;0,(K12/240)*0.18*5*index(Projections!D:D,match(F12,Projections!B:B,0)),0),"")</f>
        <v/>
      </c>
      <c r="K12" s="105" t="str">
        <f>if(I12=0,"", 240-sumif(Projections!B:B,F12,Projections!F:F))</f>
        <v/>
      </c>
      <c r="L12" s="112" t="str">
        <f t="array" ref="L12">iferror(index(Projections!D:D,match(F12,Projections!B:B,0))-I12,"")</f>
        <v/>
      </c>
    </row>
    <row r="13">
      <c r="A13" s="93" t="s">
        <v>1665</v>
      </c>
      <c r="B13" s="93" t="s">
        <v>1811</v>
      </c>
      <c r="C13" s="93" t="s">
        <v>1665</v>
      </c>
      <c r="D13" s="87"/>
      <c r="E13" s="93" t="s">
        <v>78</v>
      </c>
      <c r="F13" s="93" t="s">
        <v>204</v>
      </c>
      <c r="G13" s="93" t="s">
        <v>204</v>
      </c>
      <c r="H13" s="93" t="s">
        <v>204</v>
      </c>
      <c r="I13" s="112">
        <f>sumif(Projections!B:B,F13,Projections!R:R)</f>
        <v>97.33683128</v>
      </c>
      <c r="J13" s="112">
        <f t="array" ref="J13">iferror(if(K13&gt;0,(K13/240)*0.18*5*index(Projections!D:D,match(F13,Projections!B:B,0)),0),"")</f>
        <v>0</v>
      </c>
      <c r="K13" s="105">
        <f>if(I13=0,"", 240-sumif(Projections!B:B,F13,Projections!F:F))</f>
        <v>0</v>
      </c>
      <c r="L13" s="112">
        <f t="array" ref="L13">iferror(index(Projections!D:D,match(F13,Projections!B:B,0))-I13,"")</f>
        <v>3.790786435</v>
      </c>
    </row>
    <row r="14">
      <c r="A14" s="93" t="s">
        <v>578</v>
      </c>
      <c r="B14" s="93" t="s">
        <v>963</v>
      </c>
      <c r="C14" s="93" t="s">
        <v>963</v>
      </c>
      <c r="D14" s="87"/>
      <c r="E14" s="93" t="s">
        <v>62</v>
      </c>
      <c r="F14" s="93" t="s">
        <v>235</v>
      </c>
      <c r="G14" s="93" t="s">
        <v>235</v>
      </c>
      <c r="H14" s="93" t="s">
        <v>235</v>
      </c>
      <c r="I14" s="112">
        <f>sumif(Projections!B:B,F14,Projections!R:R)</f>
        <v>90.34043833</v>
      </c>
      <c r="J14" s="112">
        <f t="array" ref="J14">iferror(if(K14&gt;0,(K14/240)*0.18*5*index(Projections!D:D,match(F14,Projections!B:B,0)),0),"")</f>
        <v>1.4238228</v>
      </c>
      <c r="K14" s="105">
        <f>if(I14=0,"", 240-sumif(Projections!B:B,F14,Projections!F:F))</f>
        <v>4</v>
      </c>
      <c r="L14" s="112">
        <f t="array" ref="L14">iferror(index(Projections!D:D,match(F14,Projections!B:B,0))-I14,"")</f>
        <v>4.581081707</v>
      </c>
    </row>
    <row r="15">
      <c r="A15" s="93" t="s">
        <v>1976</v>
      </c>
      <c r="B15" s="93" t="s">
        <v>561</v>
      </c>
      <c r="C15" s="93" t="s">
        <v>561</v>
      </c>
      <c r="D15" s="87"/>
      <c r="E15" s="93" t="s">
        <v>85</v>
      </c>
      <c r="F15" s="93" t="s">
        <v>260</v>
      </c>
      <c r="G15" s="93" t="s">
        <v>260</v>
      </c>
      <c r="H15" s="93" t="s">
        <v>260</v>
      </c>
      <c r="I15" s="112">
        <f>sumif(Projections!B:B,F15,Projections!R:R)</f>
        <v>0</v>
      </c>
      <c r="J15" s="112" t="str">
        <f t="array" ref="J15">iferror(if(K15&gt;0,(K15/240)*0.18*5*index(Projections!D:D,match(F15,Projections!B:B,0)),0),"")</f>
        <v/>
      </c>
      <c r="K15" s="105" t="str">
        <f>if(I15=0,"", 240-sumif(Projections!B:B,F15,Projections!F:F))</f>
        <v/>
      </c>
      <c r="L15" s="112" t="str">
        <f t="array" ref="L15">iferror(index(Projections!D:D,match(F15,Projections!B:B,0))-I15,"")</f>
        <v/>
      </c>
    </row>
    <row r="16">
      <c r="A16" s="93" t="s">
        <v>229</v>
      </c>
      <c r="B16" s="93" t="s">
        <v>979</v>
      </c>
      <c r="C16" s="93" t="s">
        <v>979</v>
      </c>
      <c r="D16" s="87"/>
      <c r="E16" s="93" t="s">
        <v>86</v>
      </c>
      <c r="F16" s="93" t="s">
        <v>261</v>
      </c>
      <c r="G16" s="93" t="s">
        <v>261</v>
      </c>
      <c r="H16" s="93" t="s">
        <v>261</v>
      </c>
      <c r="I16" s="112">
        <f>sumif(Projections!B:B,F16,Projections!R:R)</f>
        <v>96.94507783</v>
      </c>
      <c r="J16" s="112">
        <f t="array" ref="J16">iferror(if(K16&gt;0,(K16/240)*0.18*5*index(Projections!D:D,match(F16,Projections!B:B,0)),0),"")</f>
        <v>0</v>
      </c>
      <c r="K16" s="105">
        <f>if(I16=0,"", 240-sumif(Projections!B:B,F16,Projections!F:F))</f>
        <v>0</v>
      </c>
      <c r="L16" s="112">
        <f t="array" ref="L16">iferror(index(Projections!D:D,match(F16,Projections!B:B,0))-I16,"")</f>
        <v>-1.574352921</v>
      </c>
    </row>
    <row r="17">
      <c r="A17" s="93" t="s">
        <v>518</v>
      </c>
      <c r="B17" s="93"/>
      <c r="C17" s="93"/>
      <c r="D17" s="87"/>
      <c r="E17" s="93" t="s">
        <v>56</v>
      </c>
      <c r="F17" s="93" t="s">
        <v>136</v>
      </c>
      <c r="G17" s="93" t="s">
        <v>136</v>
      </c>
      <c r="H17" s="93" t="s">
        <v>136</v>
      </c>
      <c r="I17" s="112">
        <f>sumif(Projections!B:B,F17,Projections!R:R)</f>
        <v>0</v>
      </c>
      <c r="J17" s="112" t="str">
        <f t="array" ref="J17">iferror(if(K17&gt;0,(K17/240)*0.18*5*index(Projections!D:D,match(F17,Projections!B:B,0)),0),"")</f>
        <v/>
      </c>
      <c r="K17" s="105" t="str">
        <f>if(I17=0,"", 240-sumif(Projections!B:B,F17,Projections!F:F))</f>
        <v/>
      </c>
      <c r="L17" s="112" t="str">
        <f t="array" ref="L17">iferror(index(Projections!D:D,match(F17,Projections!B:B,0))-I17,"")</f>
        <v/>
      </c>
    </row>
    <row r="18">
      <c r="A18" s="93" t="s">
        <v>480</v>
      </c>
      <c r="B18" s="93" t="s">
        <v>480</v>
      </c>
      <c r="C18" s="93" t="s">
        <v>480</v>
      </c>
      <c r="D18" s="87"/>
      <c r="E18" s="93" t="s">
        <v>528</v>
      </c>
      <c r="F18" s="93" t="s">
        <v>565</v>
      </c>
      <c r="G18" s="93" t="s">
        <v>565</v>
      </c>
      <c r="H18" s="93" t="s">
        <v>565</v>
      </c>
      <c r="I18" s="112">
        <f>sumif(Projections!B:B,F18,Projections!R:R)</f>
        <v>92.40798635</v>
      </c>
      <c r="J18" s="112">
        <f t="array" ref="J18">iferror(if(K18&gt;0,(K18/240)*0.18*5*index(Projections!D:D,match(F18,Projections!B:B,0)),0),"")</f>
        <v>0</v>
      </c>
      <c r="K18" s="105">
        <f>if(I18=0,"", 240-sumif(Projections!B:B,F18,Projections!F:F))</f>
        <v>0</v>
      </c>
      <c r="L18" s="112">
        <f t="array" ref="L18">iferror(index(Projections!D:D,match(F18,Projections!B:B,0))-I18,"")</f>
        <v>3.404745995</v>
      </c>
    </row>
    <row r="19">
      <c r="A19" s="93" t="s">
        <v>586</v>
      </c>
      <c r="B19" s="93"/>
      <c r="C19" s="93" t="s">
        <v>1013</v>
      </c>
      <c r="D19" s="87"/>
      <c r="E19" s="93" t="s">
        <v>80</v>
      </c>
      <c r="F19" s="93" t="s">
        <v>107</v>
      </c>
      <c r="G19" s="93" t="s">
        <v>107</v>
      </c>
      <c r="H19" s="93" t="s">
        <v>107</v>
      </c>
      <c r="I19" s="112">
        <f>sumif(Projections!B:B,F19,Projections!R:R)</f>
        <v>0</v>
      </c>
      <c r="J19" s="112" t="str">
        <f t="array" ref="J19">iferror(if(K19&gt;0,(K19/240)*0.18*5*index(Projections!D:D,match(F19,Projections!B:B,0)),0),"")</f>
        <v/>
      </c>
      <c r="K19" s="105" t="str">
        <f>if(I19=0,"", 240-sumif(Projections!B:B,F19,Projections!F:F))</f>
        <v/>
      </c>
      <c r="L19" s="112" t="str">
        <f t="array" ref="L19">iferror(index(Projections!D:D,match(F19,Projections!B:B,0))-I19,"")</f>
        <v/>
      </c>
    </row>
    <row r="20">
      <c r="A20" s="93" t="s">
        <v>146</v>
      </c>
      <c r="B20" s="87"/>
      <c r="C20" s="93" t="s">
        <v>1017</v>
      </c>
      <c r="D20" s="87"/>
      <c r="E20" s="93" t="s">
        <v>462</v>
      </c>
      <c r="F20" s="93" t="s">
        <v>451</v>
      </c>
      <c r="G20" s="93" t="s">
        <v>639</v>
      </c>
      <c r="H20" s="93" t="s">
        <v>639</v>
      </c>
      <c r="I20" s="112">
        <f>sumif(Projections!B:B,F20,Projections!R:R)</f>
        <v>112.7032209</v>
      </c>
      <c r="J20" s="112">
        <f t="array" ref="J20">iferror(if(K20&gt;0,(K20/240)*0.18*5*index(Projections!D:D,match(F20,Projections!B:B,0)),0),"")</f>
        <v>0.3792285664</v>
      </c>
      <c r="K20" s="105">
        <f>if(I20=0,"", 240-sumif(Projections!B:B,F20,Projections!F:F))</f>
        <v>1</v>
      </c>
      <c r="L20" s="112">
        <f t="array" ref="L20">iferror(index(Projections!D:D,match(F20,Projections!B:B,0))-I20,"")</f>
        <v>-11.57560316</v>
      </c>
    </row>
    <row r="21">
      <c r="A21" s="93" t="s">
        <v>545</v>
      </c>
      <c r="B21" s="93"/>
      <c r="C21" s="93" t="s">
        <v>1977</v>
      </c>
      <c r="D21" s="87"/>
      <c r="E21" s="93" t="s">
        <v>77</v>
      </c>
      <c r="F21" s="93" t="s">
        <v>205</v>
      </c>
      <c r="G21" s="93" t="s">
        <v>787</v>
      </c>
      <c r="H21" s="93" t="s">
        <v>787</v>
      </c>
      <c r="I21" s="112">
        <f>sumif(Projections!B:B,F21,Projections!R:R)</f>
        <v>96.07181832</v>
      </c>
      <c r="J21" s="112">
        <f t="array" ref="J21">iferror(if(K21&gt;0,(K21/240)*0.18*5*index(Projections!D:D,match(F21,Projections!B:B,0)),0),"")</f>
        <v>2.595302858</v>
      </c>
      <c r="K21" s="105">
        <f>if(I21=0,"", 240-sumif(Projections!B:B,F21,Projections!F:F))</f>
        <v>7</v>
      </c>
      <c r="L21" s="112">
        <f t="array" ref="L21">iferror(index(Projections!D:D,match(F21,Projections!B:B,0))-I21,"")</f>
        <v>2.796861978</v>
      </c>
    </row>
    <row r="22">
      <c r="A22" s="93" t="s">
        <v>1915</v>
      </c>
      <c r="B22" s="87"/>
      <c r="C22" s="93" t="s">
        <v>1978</v>
      </c>
      <c r="D22" s="87"/>
      <c r="E22" s="93" t="s">
        <v>83</v>
      </c>
      <c r="F22" s="93" t="s">
        <v>329</v>
      </c>
      <c r="G22" s="93" t="s">
        <v>329</v>
      </c>
      <c r="H22" s="93" t="s">
        <v>329</v>
      </c>
      <c r="I22" s="112">
        <f>sumif(Projections!B:B,F22,Projections!R:R)</f>
        <v>107.3910975</v>
      </c>
      <c r="J22" s="112">
        <f t="array" ref="J22">iferror(if(K22&gt;0,(K22/240)*0.18*5*index(Projections!D:D,match(F22,Projections!B:B,0)),0),"")</f>
        <v>1.805816295</v>
      </c>
      <c r="K22" s="105">
        <f>if(I22=0,"", 240-sumif(Projections!B:B,F22,Projections!F:F))</f>
        <v>5</v>
      </c>
      <c r="L22" s="112">
        <f t="array" ref="L22">iferror(index(Projections!D:D,match(F22,Projections!B:B,0))-I22,"")</f>
        <v>-11.08089511</v>
      </c>
    </row>
    <row r="23">
      <c r="A23" s="93" t="s">
        <v>280</v>
      </c>
      <c r="B23" s="93" t="s">
        <v>1050</v>
      </c>
      <c r="C23" s="93" t="s">
        <v>1050</v>
      </c>
      <c r="D23" s="87"/>
      <c r="E23" s="93" t="s">
        <v>65</v>
      </c>
      <c r="F23" s="93" t="s">
        <v>88</v>
      </c>
      <c r="G23" s="93" t="s">
        <v>88</v>
      </c>
      <c r="H23" s="93" t="s">
        <v>88</v>
      </c>
      <c r="I23" s="112">
        <f>sumif(Projections!B:B,F23,Projections!R:R)</f>
        <v>0</v>
      </c>
      <c r="J23" s="112" t="str">
        <f t="array" ref="J23">iferror(if(K23&gt;0,(K23/240)*0.18*5*index(Projections!D:D,match(F23,Projections!B:B,0)),0),"")</f>
        <v/>
      </c>
      <c r="K23" s="105" t="str">
        <f>if(I23=0,"", 240-sumif(Projections!B:B,F23,Projections!F:F))</f>
        <v/>
      </c>
      <c r="L23" s="112" t="str">
        <f t="array" ref="L23">iferror(index(Projections!D:D,match(F23,Projections!B:B,0))-I23,"")</f>
        <v/>
      </c>
    </row>
    <row r="24">
      <c r="A24" s="93" t="s">
        <v>597</v>
      </c>
      <c r="B24" s="87"/>
      <c r="C24" s="87"/>
      <c r="D24" s="87"/>
      <c r="E24" s="93" t="s">
        <v>529</v>
      </c>
      <c r="F24" s="93" t="s">
        <v>566</v>
      </c>
      <c r="G24" s="93" t="s">
        <v>566</v>
      </c>
      <c r="H24" s="93" t="s">
        <v>566</v>
      </c>
      <c r="I24" s="112">
        <f>sumif(Projections!B:B,F24,Projections!R:R)</f>
        <v>93.03941623</v>
      </c>
      <c r="J24" s="112">
        <f t="array" ref="J24">iferror(if(K24&gt;0,(K24/240)*0.18*5*index(Projections!D:D,match(F24,Projections!B:B,0)),0),"")</f>
        <v>0</v>
      </c>
      <c r="K24" s="105">
        <f>if(I24=0,"", 240-sumif(Projections!B:B,F24,Projections!F:F))</f>
        <v>0</v>
      </c>
      <c r="L24" s="112">
        <f t="array" ref="L24">iferror(index(Projections!D:D,match(F24,Projections!B:B,0))-I24,"")</f>
        <v>4.889786583</v>
      </c>
    </row>
    <row r="25">
      <c r="A25" s="93" t="s">
        <v>126</v>
      </c>
      <c r="B25" s="93" t="s">
        <v>1119</v>
      </c>
      <c r="C25" s="93" t="s">
        <v>1119</v>
      </c>
      <c r="D25" s="87"/>
      <c r="E25" s="93" t="s">
        <v>52</v>
      </c>
      <c r="F25" s="93" t="s">
        <v>101</v>
      </c>
      <c r="G25" s="93" t="s">
        <v>101</v>
      </c>
      <c r="H25" s="93" t="s">
        <v>101</v>
      </c>
      <c r="I25" s="112">
        <f>sumif(Projections!B:B,F25,Projections!R:R)</f>
        <v>0</v>
      </c>
      <c r="J25" s="112" t="str">
        <f t="array" ref="J25">iferror(if(K25&gt;0,(K25/240)*0.18*5*index(Projections!D:D,match(F25,Projections!B:B,0)),0),"")</f>
        <v/>
      </c>
      <c r="K25" s="105" t="str">
        <f>if(I25=0,"", 240-sumif(Projections!B:B,F25,Projections!F:F))</f>
        <v/>
      </c>
      <c r="L25" s="112" t="str">
        <f t="array" ref="L25">iferror(index(Projections!D:D,match(F25,Projections!B:B,0))-I25,"")</f>
        <v/>
      </c>
    </row>
    <row r="26">
      <c r="A26" s="93" t="s">
        <v>1821</v>
      </c>
      <c r="B26" s="93" t="s">
        <v>232</v>
      </c>
      <c r="C26" s="93" t="s">
        <v>232</v>
      </c>
      <c r="D26" s="87"/>
      <c r="E26" s="93" t="s">
        <v>82</v>
      </c>
      <c r="F26" s="93" t="s">
        <v>330</v>
      </c>
      <c r="G26" s="93" t="s">
        <v>330</v>
      </c>
      <c r="H26" s="93" t="s">
        <v>330</v>
      </c>
      <c r="I26" s="112">
        <f>sumif(Projections!B:B,F26,Projections!R:R)</f>
        <v>100.2525281</v>
      </c>
      <c r="J26" s="112">
        <f t="array" ref="J26">iferror(if(K26&gt;0,(K26/240)*0.18*5*index(Projections!D:D,match(F26,Projections!B:B,0)),0),"")</f>
        <v>0</v>
      </c>
      <c r="K26" s="105">
        <f>if(I26=0,"", 240-sumif(Projections!B:B,F26,Projections!F:F))</f>
        <v>0</v>
      </c>
      <c r="L26" s="112">
        <f t="array" ref="L26">iferror(index(Projections!D:D,match(F26,Projections!B:B,0))-I26,"")</f>
        <v>-4.881803189</v>
      </c>
    </row>
    <row r="27">
      <c r="A27" s="93" t="s">
        <v>505</v>
      </c>
      <c r="B27" s="93" t="s">
        <v>1373</v>
      </c>
      <c r="C27" s="93" t="s">
        <v>1373</v>
      </c>
      <c r="D27" s="87"/>
      <c r="E27" s="93" t="s">
        <v>459</v>
      </c>
      <c r="F27" s="93" t="s">
        <v>512</v>
      </c>
      <c r="G27" s="93" t="s">
        <v>512</v>
      </c>
      <c r="H27" s="93" t="s">
        <v>512</v>
      </c>
      <c r="I27" s="112">
        <f>sumif(Projections!B:B,F27,Projections!R:R)</f>
        <v>98.82959727</v>
      </c>
      <c r="J27" s="112">
        <f t="array" ref="J27">iferror(if(K27&gt;0,(K27/240)*0.18*5*index(Projections!D:D,match(F27,Projections!B:B,0)),0),"")</f>
        <v>0</v>
      </c>
      <c r="K27" s="105">
        <f>if(I27=0,"", 240-sumif(Projections!B:B,F27,Projections!F:F))</f>
        <v>0</v>
      </c>
      <c r="L27" s="112">
        <f t="array" ref="L27">iferror(index(Projections!D:D,match(F27,Projections!B:B,0))-I27,"")</f>
        <v>-2.519394877</v>
      </c>
    </row>
    <row r="28">
      <c r="A28" s="93" t="s">
        <v>605</v>
      </c>
      <c r="B28" s="93"/>
      <c r="C28" s="93" t="s">
        <v>1979</v>
      </c>
      <c r="D28" s="87"/>
      <c r="E28" s="93" t="s">
        <v>75</v>
      </c>
      <c r="F28" s="93" t="s">
        <v>364</v>
      </c>
      <c r="G28" s="93" t="s">
        <v>644</v>
      </c>
      <c r="H28" s="93" t="s">
        <v>644</v>
      </c>
      <c r="I28" s="112">
        <f>sumif(Projections!B:B,F28,Projections!R:R)</f>
        <v>91.51077705</v>
      </c>
      <c r="J28" s="112">
        <f t="array" ref="J28">iferror(if(K28&gt;0,(K28/240)*0.18*5*index(Projections!D:D,match(F28,Projections!B:B,0)),0),"")</f>
        <v>0.3559557001</v>
      </c>
      <c r="K28" s="105">
        <f>if(I28=0,"", 240-sumif(Projections!B:B,F28,Projections!F:F))</f>
        <v>1</v>
      </c>
      <c r="L28" s="112">
        <f t="array" ref="L28">iferror(index(Projections!D:D,match(F28,Projections!B:B,0))-I28,"")</f>
        <v>3.410742981</v>
      </c>
    </row>
    <row r="29">
      <c r="A29" s="93" t="s">
        <v>437</v>
      </c>
      <c r="B29" s="93" t="s">
        <v>1165</v>
      </c>
      <c r="C29" s="93" t="s">
        <v>1165</v>
      </c>
      <c r="D29" s="87"/>
      <c r="E29" s="93" t="s">
        <v>68</v>
      </c>
      <c r="F29" s="93" t="s">
        <v>399</v>
      </c>
      <c r="G29" s="93" t="s">
        <v>399</v>
      </c>
      <c r="H29" s="93" t="s">
        <v>399</v>
      </c>
      <c r="I29" s="112">
        <f>sumif(Projections!B:B,F29,Projections!R:R)</f>
        <v>102.844373</v>
      </c>
      <c r="J29" s="112">
        <f t="array" ref="J29">iferror(if(K29&gt;0,(K29/240)*0.18*5*index(Projections!D:D,match(F29,Projections!B:B,0)),0),"")</f>
        <v>0</v>
      </c>
      <c r="K29" s="105">
        <f>if(I29=0,"", 240-sumif(Projections!B:B,F29,Projections!F:F))</f>
        <v>-5</v>
      </c>
      <c r="L29" s="112">
        <f t="array" ref="L29">iferror(index(Projections!D:D,match(F29,Projections!B:B,0))-I29,"")</f>
        <v>-7.226606603</v>
      </c>
    </row>
    <row r="30">
      <c r="A30" s="93" t="s">
        <v>1869</v>
      </c>
      <c r="B30" s="93"/>
      <c r="C30" s="93" t="s">
        <v>1980</v>
      </c>
      <c r="D30" s="87"/>
      <c r="E30" s="93" t="s">
        <v>72</v>
      </c>
      <c r="F30" s="93" t="s">
        <v>172</v>
      </c>
      <c r="G30" s="93" t="s">
        <v>172</v>
      </c>
      <c r="H30" s="93" t="s">
        <v>172</v>
      </c>
      <c r="I30" s="112">
        <f>sumif(Projections!B:B,F30,Projections!R:R)</f>
        <v>90.60836039</v>
      </c>
      <c r="J30" s="112">
        <f t="array" ref="J30">iferror(if(K30&gt;0,(K30/240)*0.18*5*index(Projections!D:D,match(F30,Projections!B:B,0)),0),"")</f>
        <v>1.468938042</v>
      </c>
      <c r="K30" s="105">
        <f>if(I30=0,"", 240-sumif(Projections!B:B,F30,Projections!F:F))</f>
        <v>4</v>
      </c>
      <c r="L30" s="112">
        <f t="array" ref="L30">iferror(index(Projections!D:D,match(F30,Projections!B:B,0))-I30,"")</f>
        <v>7.32084242</v>
      </c>
    </row>
    <row r="31">
      <c r="A31" s="93" t="s">
        <v>274</v>
      </c>
      <c r="B31" s="93" t="s">
        <v>1981</v>
      </c>
      <c r="C31" s="93" t="s">
        <v>1981</v>
      </c>
      <c r="D31" s="87"/>
      <c r="E31" s="93" t="s">
        <v>69</v>
      </c>
      <c r="F31" s="93" t="s">
        <v>400</v>
      </c>
      <c r="G31" s="93" t="s">
        <v>400</v>
      </c>
      <c r="H31" s="93" t="s">
        <v>400</v>
      </c>
      <c r="I31" s="112">
        <f>sumif(Projections!B:B,F31,Projections!R:R)</f>
        <v>97.8415974</v>
      </c>
      <c r="J31" s="112">
        <f t="array" ref="J31">iferror(if(K31&gt;0,(K31/240)*0.18*5*index(Projections!D:D,match(F31,Projections!B:B,0)),0),"")</f>
        <v>0.7310198072</v>
      </c>
      <c r="K31" s="105">
        <f>if(I31=0,"", 240-sumif(Projections!B:B,F31,Projections!F:F))</f>
        <v>2</v>
      </c>
      <c r="L31" s="112">
        <f t="array" ref="L31">iferror(index(Projections!D:D,match(F31,Projections!B:B,0))-I31,"")</f>
        <v>-0.3722897758</v>
      </c>
    </row>
    <row r="32">
      <c r="A32" s="93" t="s">
        <v>1856</v>
      </c>
      <c r="B32" s="93" t="s">
        <v>1982</v>
      </c>
      <c r="C32" s="93" t="s">
        <v>1982</v>
      </c>
      <c r="D32" s="87"/>
      <c r="E32" s="87"/>
      <c r="F32" s="87"/>
      <c r="G32" s="87"/>
      <c r="H32" s="87"/>
      <c r="I32" s="87"/>
      <c r="J32" s="112"/>
      <c r="K32" s="87"/>
      <c r="L32" s="87"/>
    </row>
    <row r="33">
      <c r="A33" s="93" t="s">
        <v>245</v>
      </c>
      <c r="B33" s="93"/>
      <c r="C33" s="93"/>
      <c r="D33" s="87"/>
      <c r="E33" s="87"/>
      <c r="F33" s="87"/>
      <c r="G33" s="87"/>
      <c r="H33" s="87"/>
      <c r="I33" s="87"/>
      <c r="J33" s="87"/>
      <c r="K33" s="87"/>
      <c r="L33" s="87"/>
    </row>
    <row r="34">
      <c r="A34" s="93" t="s">
        <v>180</v>
      </c>
      <c r="B34" s="93" t="s">
        <v>1983</v>
      </c>
      <c r="C34" s="93" t="s">
        <v>1983</v>
      </c>
      <c r="D34" s="87"/>
      <c r="E34" s="87"/>
      <c r="F34" s="87"/>
      <c r="G34" s="87"/>
      <c r="H34" s="87"/>
      <c r="I34" s="87"/>
      <c r="J34" s="87"/>
      <c r="K34" s="87"/>
      <c r="L34" s="87"/>
    </row>
    <row r="35">
      <c r="A35" s="93" t="s">
        <v>208</v>
      </c>
      <c r="B35" s="93" t="s">
        <v>208</v>
      </c>
      <c r="C35" s="93" t="s">
        <v>1984</v>
      </c>
      <c r="D35" s="87"/>
      <c r="E35" s="87"/>
      <c r="F35" s="87"/>
      <c r="G35" s="87"/>
      <c r="H35" s="87"/>
      <c r="I35" s="87"/>
      <c r="J35" s="87"/>
      <c r="K35" s="87"/>
      <c r="L35" s="87"/>
    </row>
    <row r="36">
      <c r="A36" s="93" t="s">
        <v>367</v>
      </c>
      <c r="B36" s="93"/>
      <c r="C36" s="93"/>
      <c r="D36" s="87"/>
      <c r="E36" s="87"/>
      <c r="F36" s="87"/>
      <c r="G36" s="87"/>
      <c r="H36" s="87"/>
      <c r="I36" s="87"/>
      <c r="J36" s="87"/>
      <c r="K36" s="87"/>
      <c r="L36" s="87"/>
    </row>
    <row r="37">
      <c r="A37" s="102" t="s">
        <v>185</v>
      </c>
      <c r="B37" s="120"/>
      <c r="C37" s="102" t="s">
        <v>1985</v>
      </c>
      <c r="D37" s="87"/>
      <c r="E37" s="87"/>
      <c r="F37" s="87"/>
      <c r="G37" s="87"/>
      <c r="H37" s="87"/>
      <c r="I37" s="87"/>
      <c r="J37" s="87"/>
      <c r="K37" s="87"/>
      <c r="L37" s="87"/>
    </row>
    <row r="38">
      <c r="A38" s="102" t="s">
        <v>434</v>
      </c>
      <c r="B38" s="120"/>
      <c r="C38" s="102" t="s">
        <v>1343</v>
      </c>
      <c r="D38" s="87"/>
      <c r="E38" s="87"/>
      <c r="F38" s="87"/>
      <c r="G38" s="87"/>
      <c r="H38" s="87"/>
      <c r="I38" s="87"/>
      <c r="J38" s="87"/>
      <c r="K38" s="87"/>
      <c r="L38" s="87"/>
    </row>
    <row r="39">
      <c r="A39" s="102" t="s">
        <v>182</v>
      </c>
      <c r="B39" s="120"/>
      <c r="C39" s="102" t="s">
        <v>1986</v>
      </c>
      <c r="D39" s="87"/>
      <c r="E39" s="87"/>
      <c r="F39" s="87"/>
      <c r="G39" s="87"/>
      <c r="H39" s="87"/>
      <c r="I39" s="87"/>
      <c r="J39" s="87"/>
      <c r="K39" s="87"/>
      <c r="L39" s="87"/>
    </row>
    <row r="40">
      <c r="A40" s="102" t="s">
        <v>1987</v>
      </c>
      <c r="B40" s="102" t="s">
        <v>386</v>
      </c>
      <c r="C40" s="102" t="s">
        <v>386</v>
      </c>
      <c r="D40" s="87"/>
      <c r="E40" s="87"/>
      <c r="F40" s="87"/>
      <c r="G40" s="87"/>
      <c r="H40" s="87"/>
      <c r="I40" s="87"/>
      <c r="J40" s="87"/>
      <c r="K40" s="87"/>
      <c r="L40" s="87"/>
    </row>
    <row r="41">
      <c r="A41" s="102" t="s">
        <v>1815</v>
      </c>
      <c r="B41" s="120"/>
      <c r="C41" s="102" t="s">
        <v>1988</v>
      </c>
      <c r="D41" s="87"/>
      <c r="E41" s="87"/>
      <c r="F41" s="87"/>
      <c r="G41" s="87"/>
      <c r="H41" s="87"/>
      <c r="I41" s="87"/>
      <c r="J41" s="87"/>
      <c r="K41" s="87"/>
      <c r="L41" s="87"/>
    </row>
    <row r="42">
      <c r="A42" s="102" t="s">
        <v>1989</v>
      </c>
      <c r="B42" s="102" t="s">
        <v>431</v>
      </c>
      <c r="C42" s="102" t="s">
        <v>431</v>
      </c>
      <c r="D42" s="87"/>
      <c r="E42" s="87"/>
      <c r="F42" s="87"/>
      <c r="G42" s="87"/>
      <c r="H42" s="87"/>
      <c r="I42" s="87"/>
      <c r="J42" s="87"/>
      <c r="K42" s="87"/>
      <c r="L42" s="87"/>
    </row>
    <row r="43">
      <c r="A43" s="102" t="s">
        <v>1610</v>
      </c>
      <c r="B43" s="102" t="s">
        <v>1990</v>
      </c>
      <c r="C43" s="102" t="s">
        <v>1610</v>
      </c>
      <c r="D43" s="87"/>
      <c r="E43" s="87"/>
      <c r="F43" s="87"/>
      <c r="G43" s="87"/>
      <c r="H43" s="87"/>
      <c r="I43" s="87"/>
      <c r="J43" s="87"/>
      <c r="K43" s="87"/>
      <c r="L43" s="87"/>
    </row>
    <row r="44">
      <c r="A44" s="102" t="s">
        <v>1643</v>
      </c>
      <c r="B44" s="102" t="s">
        <v>1991</v>
      </c>
      <c r="C44" s="102" t="s">
        <v>1991</v>
      </c>
      <c r="D44" s="87"/>
      <c r="E44" s="87"/>
      <c r="F44" s="87"/>
      <c r="G44" s="87"/>
      <c r="H44" s="87"/>
      <c r="I44" s="87"/>
      <c r="J44" s="87"/>
      <c r="K44" s="87"/>
      <c r="L44" s="87"/>
    </row>
    <row r="45">
      <c r="A45" s="102" t="s">
        <v>219</v>
      </c>
      <c r="B45" s="102" t="s">
        <v>1381</v>
      </c>
      <c r="C45" s="102" t="s">
        <v>1381</v>
      </c>
      <c r="D45" s="87"/>
      <c r="E45" s="87"/>
      <c r="F45" s="87"/>
      <c r="G45" s="87"/>
      <c r="H45" s="87"/>
      <c r="I45" s="87"/>
      <c r="J45" s="87"/>
      <c r="K45" s="87"/>
      <c r="L45" s="87"/>
    </row>
    <row r="46">
      <c r="A46" s="102" t="s">
        <v>589</v>
      </c>
      <c r="B46" s="120"/>
      <c r="C46" s="102" t="s">
        <v>1992</v>
      </c>
      <c r="D46" s="87"/>
      <c r="E46" s="87"/>
      <c r="F46" s="87"/>
      <c r="G46" s="87"/>
      <c r="H46" s="87"/>
      <c r="I46" s="87"/>
      <c r="J46" s="87"/>
      <c r="K46" s="87"/>
      <c r="L46" s="87"/>
    </row>
    <row r="47">
      <c r="A47" s="102" t="s">
        <v>220</v>
      </c>
      <c r="B47" s="120"/>
      <c r="C47" s="102" t="s">
        <v>1993</v>
      </c>
      <c r="D47" s="87"/>
      <c r="E47" s="87"/>
      <c r="F47" s="87"/>
      <c r="G47" s="87"/>
      <c r="H47" s="87"/>
      <c r="I47" s="87"/>
      <c r="J47" s="87"/>
      <c r="K47" s="87"/>
      <c r="L47" s="87"/>
    </row>
    <row r="48">
      <c r="A48" s="102" t="s">
        <v>41</v>
      </c>
      <c r="B48" s="102" t="s">
        <v>1994</v>
      </c>
      <c r="C48" s="102" t="s">
        <v>1994</v>
      </c>
      <c r="D48" s="87"/>
      <c r="E48" s="87"/>
      <c r="F48" s="87"/>
      <c r="G48" s="87"/>
      <c r="H48" s="87"/>
      <c r="I48" s="87"/>
      <c r="J48" s="87"/>
      <c r="K48" s="87"/>
      <c r="L48" s="87"/>
    </row>
    <row r="49">
      <c r="A49" s="102" t="s">
        <v>311</v>
      </c>
      <c r="B49" s="102" t="s">
        <v>1387</v>
      </c>
      <c r="C49" s="102" t="s">
        <v>1387</v>
      </c>
      <c r="D49" s="87"/>
      <c r="E49" s="87"/>
      <c r="F49" s="87"/>
      <c r="G49" s="87"/>
      <c r="H49" s="87"/>
      <c r="I49" s="87"/>
      <c r="J49" s="87"/>
      <c r="K49" s="87"/>
      <c r="L49" s="87"/>
    </row>
    <row r="50">
      <c r="A50" s="102" t="s">
        <v>1940</v>
      </c>
      <c r="B50" s="120"/>
      <c r="C50" s="102" t="s">
        <v>1995</v>
      </c>
      <c r="D50" s="87"/>
      <c r="E50" s="87"/>
      <c r="F50" s="87"/>
      <c r="G50" s="87"/>
      <c r="H50" s="87"/>
      <c r="I50" s="87"/>
      <c r="J50" s="87"/>
      <c r="K50" s="87"/>
      <c r="L50" s="87"/>
    </row>
    <row r="51">
      <c r="A51" s="102" t="s">
        <v>380</v>
      </c>
      <c r="B51" s="102" t="s">
        <v>1392</v>
      </c>
      <c r="C51" s="102" t="s">
        <v>1392</v>
      </c>
      <c r="D51" s="87"/>
      <c r="E51" s="87"/>
      <c r="F51" s="87"/>
      <c r="G51" s="87"/>
      <c r="H51" s="87"/>
      <c r="I51" s="87"/>
      <c r="J51" s="87"/>
      <c r="K51" s="87"/>
      <c r="L51" s="87"/>
    </row>
    <row r="52">
      <c r="A52" s="102" t="s">
        <v>363</v>
      </c>
      <c r="B52" s="102" t="s">
        <v>1996</v>
      </c>
      <c r="C52" s="102" t="s">
        <v>1996</v>
      </c>
      <c r="D52" s="87"/>
      <c r="E52" s="87"/>
      <c r="F52" s="87"/>
      <c r="G52" s="87"/>
      <c r="H52" s="87"/>
      <c r="I52" s="87"/>
      <c r="J52" s="87"/>
      <c r="K52" s="87"/>
      <c r="L52" s="87"/>
    </row>
    <row r="53">
      <c r="A53" s="102" t="s">
        <v>319</v>
      </c>
      <c r="B53" s="102" t="s">
        <v>1405</v>
      </c>
      <c r="C53" s="102" t="s">
        <v>1405</v>
      </c>
      <c r="D53" s="87"/>
      <c r="E53" s="87"/>
      <c r="F53" s="87"/>
      <c r="G53" s="87"/>
      <c r="H53" s="87"/>
      <c r="I53" s="87"/>
      <c r="J53" s="87"/>
      <c r="K53" s="87"/>
      <c r="L53" s="87"/>
    </row>
    <row r="54">
      <c r="A54" s="102" t="s">
        <v>1997</v>
      </c>
      <c r="B54" s="102" t="s">
        <v>201</v>
      </c>
      <c r="C54" s="102" t="s">
        <v>1998</v>
      </c>
      <c r="D54" s="87"/>
      <c r="E54" s="87"/>
      <c r="F54" s="87"/>
      <c r="G54" s="87"/>
      <c r="H54" s="87"/>
      <c r="I54" s="87"/>
      <c r="J54" s="87"/>
      <c r="K54" s="87"/>
      <c r="L54" s="87"/>
    </row>
    <row r="55">
      <c r="A55" s="102" t="s">
        <v>294</v>
      </c>
      <c r="B55" s="102" t="s">
        <v>1399</v>
      </c>
      <c r="C55" s="102" t="s">
        <v>1399</v>
      </c>
      <c r="D55" s="87"/>
      <c r="E55" s="87"/>
      <c r="F55" s="87"/>
      <c r="G55" s="87"/>
      <c r="H55" s="87"/>
      <c r="I55" s="87"/>
      <c r="J55" s="87"/>
      <c r="K55" s="87"/>
      <c r="L55" s="87"/>
    </row>
    <row r="56">
      <c r="A56" s="102" t="s">
        <v>555</v>
      </c>
      <c r="B56" s="102" t="s">
        <v>1352</v>
      </c>
      <c r="C56" s="102" t="s">
        <v>555</v>
      </c>
      <c r="D56" s="87"/>
      <c r="E56" s="87"/>
      <c r="F56" s="87"/>
      <c r="G56" s="87"/>
      <c r="H56" s="87"/>
      <c r="I56" s="87"/>
      <c r="J56" s="87"/>
      <c r="K56" s="87"/>
      <c r="L56" s="87"/>
    </row>
  </sheetData>
  <drawing r:id="rId1"/>
  <tableParts count="2">
    <tablePart r:id="rId4"/>
    <tablePart r:id="rId5"/>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min="18" max="18" width="8.86"/>
    <col customWidth="1" min="19" max="19" width="8.57"/>
    <col customWidth="1" min="20" max="21" width="4.71"/>
    <col customWidth="1" min="22" max="22" width="4.57"/>
    <col customWidth="1" min="23" max="23" width="4.43"/>
    <col customWidth="1" min="24" max="24" width="7.0"/>
    <col customWidth="1" min="25" max="25" width="7.43"/>
    <col customWidth="1" min="26" max="26" width="6.86"/>
    <col customWidth="1" min="27" max="27" width="7.29"/>
    <col customWidth="1" min="28" max="28" width="3.29"/>
    <col customWidth="1" min="29" max="29" width="3.14"/>
    <col customWidth="1" min="30" max="30" width="2.86"/>
    <col customWidth="1" min="31" max="31" width="3.0"/>
    <col customWidth="1" min="32" max="32" width="2.14"/>
    <col customWidth="1" min="33" max="33" width="6.57"/>
    <col customWidth="1" min="34" max="34" width="11.14"/>
    <col customWidth="1" min="35" max="35" width="10.0"/>
    <col customWidth="1" min="36" max="36" width="11.29"/>
  </cols>
  <sheetData>
    <row r="1" ht="14.25" customHeight="1">
      <c r="A1" s="3" t="s">
        <v>0</v>
      </c>
      <c r="B1" s="3" t="s">
        <v>1</v>
      </c>
      <c r="C1" s="3" t="s">
        <v>2</v>
      </c>
      <c r="D1" s="3" t="s">
        <v>3</v>
      </c>
      <c r="E1" s="3" t="s">
        <v>4</v>
      </c>
      <c r="F1" s="5" t="s">
        <v>5</v>
      </c>
      <c r="G1" s="5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3"/>
      <c r="AJ1" s="23" t="s">
        <v>33</v>
      </c>
    </row>
    <row r="2">
      <c r="A2" s="26" t="s">
        <v>96</v>
      </c>
      <c r="B2" s="25" t="s">
        <v>37</v>
      </c>
      <c r="C2" s="25" t="s">
        <v>38</v>
      </c>
      <c r="D2" s="28">
        <v>96.76105687088115</v>
      </c>
      <c r="E2" s="29">
        <v>0.2691345755693582</v>
      </c>
      <c r="F2" s="30">
        <v>34.0</v>
      </c>
      <c r="G2" s="58"/>
      <c r="H2" s="34">
        <v>35.79581852276272</v>
      </c>
      <c r="I2" s="35" t="s">
        <v>29</v>
      </c>
      <c r="J2" s="36">
        <v>6700.0</v>
      </c>
      <c r="K2" s="28">
        <v>5.3426594810093615</v>
      </c>
      <c r="L2" s="28">
        <v>7.3323246072484904</v>
      </c>
      <c r="M2" s="34">
        <v>33.44019130814968</v>
      </c>
      <c r="N2" s="35" t="s">
        <v>29</v>
      </c>
      <c r="O2" s="36">
        <v>7600.0</v>
      </c>
      <c r="P2" s="28">
        <v>4.400025172124957</v>
      </c>
      <c r="Q2" s="37">
        <v>5.74509656585384</v>
      </c>
      <c r="R2" s="38">
        <v>19.630441447612924</v>
      </c>
      <c r="S2" s="39">
        <v>18.391446301452977</v>
      </c>
      <c r="T2" s="40">
        <v>0.07338138762703554</v>
      </c>
      <c r="U2" s="40">
        <v>0.027318614415499643</v>
      </c>
      <c r="V2" s="40">
        <v>0.07029059548513594</v>
      </c>
      <c r="W2" s="40">
        <v>0.033699604643937515</v>
      </c>
      <c r="X2" s="39">
        <v>20.27514341513824</v>
      </c>
      <c r="Y2" s="41">
        <v>15.520675107624486</v>
      </c>
      <c r="Z2" s="41">
        <v>18.184077056853</v>
      </c>
      <c r="AA2" s="41">
        <v>15.256114251296683</v>
      </c>
      <c r="AB2" s="42">
        <v>0.0</v>
      </c>
      <c r="AC2" s="42">
        <v>0.0</v>
      </c>
      <c r="AD2" s="42">
        <v>1.0</v>
      </c>
      <c r="AE2" s="42">
        <v>0.0</v>
      </c>
      <c r="AF2" s="42">
        <v>0.0</v>
      </c>
      <c r="AG2" s="25"/>
      <c r="AH2" s="43">
        <v>43025.0</v>
      </c>
      <c r="AI2" s="121"/>
      <c r="AJ2" s="45">
        <v>0.7555555555555555</v>
      </c>
    </row>
    <row r="3">
      <c r="A3" s="26" t="s">
        <v>76</v>
      </c>
      <c r="B3" s="25" t="s">
        <v>37</v>
      </c>
      <c r="C3" s="25" t="s">
        <v>38</v>
      </c>
      <c r="D3" s="28">
        <v>96.76105687088115</v>
      </c>
      <c r="E3" s="29">
        <v>0.3002983951855567</v>
      </c>
      <c r="F3" s="30">
        <v>34.0</v>
      </c>
      <c r="G3" s="58"/>
      <c r="H3" s="34">
        <v>39.4004464904954</v>
      </c>
      <c r="I3" s="35" t="s">
        <v>27</v>
      </c>
      <c r="J3" s="36">
        <v>8300.0</v>
      </c>
      <c r="K3" s="28">
        <v>4.74704174584282</v>
      </c>
      <c r="L3" s="28">
        <v>6.988934195878244</v>
      </c>
      <c r="M3" s="34">
        <v>36.798975534612545</v>
      </c>
      <c r="N3" s="35" t="s">
        <v>27</v>
      </c>
      <c r="O3" s="36">
        <v>8200.0</v>
      </c>
      <c r="P3" s="28">
        <v>4.487679943245432</v>
      </c>
      <c r="Q3" s="37">
        <v>6.284824942214929</v>
      </c>
      <c r="R3" s="38">
        <v>22.526536845768998</v>
      </c>
      <c r="S3" s="39">
        <v>21.10475171239927</v>
      </c>
      <c r="T3" s="40">
        <v>0.09546378158213768</v>
      </c>
      <c r="U3" s="40">
        <v>0.03260739263492995</v>
      </c>
      <c r="V3" s="40">
        <v>0.058959908066304155</v>
      </c>
      <c r="W3" s="40">
        <v>0.03855465292683541</v>
      </c>
      <c r="X3" s="39">
        <v>23.627890256703907</v>
      </c>
      <c r="Y3" s="41">
        <v>15.772556233791494</v>
      </c>
      <c r="Z3" s="41">
        <v>21.189199620452793</v>
      </c>
      <c r="AA3" s="41">
        <v>15.609775914159753</v>
      </c>
      <c r="AB3" s="42">
        <v>1.0</v>
      </c>
      <c r="AC3" s="42">
        <v>0.0</v>
      </c>
      <c r="AD3" s="42">
        <v>0.0</v>
      </c>
      <c r="AE3" s="42">
        <v>0.0</v>
      </c>
      <c r="AF3" s="42">
        <v>0.0</v>
      </c>
      <c r="AG3" s="25"/>
      <c r="AH3" s="25"/>
      <c r="AI3" s="25"/>
      <c r="AJ3" s="25"/>
    </row>
    <row r="4">
      <c r="A4" s="26" t="s">
        <v>74</v>
      </c>
      <c r="B4" s="25" t="s">
        <v>37</v>
      </c>
      <c r="C4" s="25" t="s">
        <v>38</v>
      </c>
      <c r="D4" s="28">
        <v>96.76105687088115</v>
      </c>
      <c r="E4" s="29">
        <v>0.19144615384615385</v>
      </c>
      <c r="F4" s="30">
        <v>32.0</v>
      </c>
      <c r="G4" s="58"/>
      <c r="H4" s="34">
        <v>32.66362564284131</v>
      </c>
      <c r="I4" s="35" t="s">
        <v>31</v>
      </c>
      <c r="J4" s="36">
        <v>6000.0</v>
      </c>
      <c r="K4" s="28">
        <v>5.443937607140218</v>
      </c>
      <c r="L4" s="28">
        <v>6.9869107902977765</v>
      </c>
      <c r="M4" s="34">
        <v>31.14330347133336</v>
      </c>
      <c r="N4" s="35" t="s">
        <v>31</v>
      </c>
      <c r="O4" s="36">
        <v>7200.0</v>
      </c>
      <c r="P4" s="28">
        <v>4.325458815462967</v>
      </c>
      <c r="Q4" s="37">
        <v>5.361064095590233</v>
      </c>
      <c r="R4" s="38">
        <v>12.254979543925897</v>
      </c>
      <c r="S4" s="39">
        <v>11.481494127832008</v>
      </c>
      <c r="T4" s="40">
        <v>0.07586344786414922</v>
      </c>
      <c r="U4" s="40">
        <v>0.013015787623751093</v>
      </c>
      <c r="V4" s="40">
        <v>0.02138307966759108</v>
      </c>
      <c r="W4" s="40">
        <v>0.022870598253162636</v>
      </c>
      <c r="X4" s="39">
        <v>13.36785821850643</v>
      </c>
      <c r="Y4" s="41">
        <v>19.295767424334883</v>
      </c>
      <c r="Z4" s="41">
        <v>12.210390010264286</v>
      </c>
      <c r="AA4" s="41">
        <v>18.932913461069077</v>
      </c>
      <c r="AB4" s="42">
        <v>0.0</v>
      </c>
      <c r="AC4" s="42">
        <v>0.0</v>
      </c>
      <c r="AD4" s="42">
        <v>0.0</v>
      </c>
      <c r="AE4" s="42">
        <v>0.0</v>
      </c>
      <c r="AF4" s="42">
        <v>1.0</v>
      </c>
      <c r="AG4" s="25"/>
      <c r="AH4" s="46"/>
      <c r="AI4" s="46"/>
      <c r="AJ4" s="46"/>
    </row>
    <row r="5">
      <c r="A5" s="26" t="s">
        <v>79</v>
      </c>
      <c r="B5" s="25" t="s">
        <v>37</v>
      </c>
      <c r="C5" s="25" t="s">
        <v>38</v>
      </c>
      <c r="D5" s="28">
        <v>96.76105687088115</v>
      </c>
      <c r="E5" s="29">
        <v>0.18455804360636416</v>
      </c>
      <c r="F5" s="30">
        <v>30.0</v>
      </c>
      <c r="G5" s="58"/>
      <c r="H5" s="34">
        <v>22.14616477189155</v>
      </c>
      <c r="I5" s="35" t="s">
        <v>40</v>
      </c>
      <c r="J5" s="36">
        <v>3700.0</v>
      </c>
      <c r="K5" s="28">
        <v>5.985449938349067</v>
      </c>
      <c r="L5" s="28">
        <v>5.779944599505463</v>
      </c>
      <c r="M5" s="34">
        <v>20.659481097284164</v>
      </c>
      <c r="N5" s="35" t="s">
        <v>28</v>
      </c>
      <c r="O5" s="36">
        <v>3700.0</v>
      </c>
      <c r="P5" s="28">
        <v>5.583643539806531</v>
      </c>
      <c r="Q5" s="37">
        <v>5.124504875360913</v>
      </c>
      <c r="R5" s="38">
        <v>11.007225852274175</v>
      </c>
      <c r="S5" s="39">
        <v>10.312493671133522</v>
      </c>
      <c r="T5" s="40">
        <v>0.05220337054085965</v>
      </c>
      <c r="U5" s="40">
        <v>0.01616918556575299</v>
      </c>
      <c r="V5" s="40">
        <v>0.02928932471053541</v>
      </c>
      <c r="W5" s="40">
        <v>0.02457716205994454</v>
      </c>
      <c r="X5" s="39">
        <v>10.76464545745415</v>
      </c>
      <c r="Y5" s="41">
        <v>11.381519314437396</v>
      </c>
      <c r="Z5" s="41">
        <v>9.532564313738272</v>
      </c>
      <c r="AA5" s="41">
        <v>11.12691678354589</v>
      </c>
      <c r="AB5" s="42">
        <v>0.0</v>
      </c>
      <c r="AC5" s="42">
        <v>1.0</v>
      </c>
      <c r="AD5" s="42">
        <v>1.0</v>
      </c>
      <c r="AE5" s="42">
        <v>0.0</v>
      </c>
      <c r="AF5" s="42">
        <v>0.0</v>
      </c>
      <c r="AG5" s="25"/>
      <c r="AH5" s="25"/>
      <c r="AI5" s="25"/>
      <c r="AJ5" s="25"/>
    </row>
    <row r="6">
      <c r="A6" s="26" t="s">
        <v>87</v>
      </c>
      <c r="B6" s="25" t="s">
        <v>37</v>
      </c>
      <c r="C6" s="25" t="s">
        <v>38</v>
      </c>
      <c r="D6" s="28">
        <v>96.76105687088115</v>
      </c>
      <c r="E6" s="29">
        <v>0.18476965601965603</v>
      </c>
      <c r="F6" s="30">
        <v>30.0</v>
      </c>
      <c r="G6" s="59"/>
      <c r="H6" s="34">
        <v>24.97521515529811</v>
      </c>
      <c r="I6" s="35" t="s">
        <v>58</v>
      </c>
      <c r="J6" s="36">
        <v>4800.0</v>
      </c>
      <c r="K6" s="28">
        <v>5.203169824020439</v>
      </c>
      <c r="L6" s="28">
        <v>5.486757517186158</v>
      </c>
      <c r="M6" s="34">
        <v>23.269398207050898</v>
      </c>
      <c r="N6" s="35" t="s">
        <v>27</v>
      </c>
      <c r="O6" s="36">
        <v>5300.0</v>
      </c>
      <c r="P6" s="28">
        <v>4.390452491896395</v>
      </c>
      <c r="Q6" s="37">
        <v>4.39607867465968</v>
      </c>
      <c r="R6" s="38">
        <v>11.02194557029814</v>
      </c>
      <c r="S6" s="39">
        <v>10.326284339281907</v>
      </c>
      <c r="T6" s="40">
        <v>0.031882465875868925</v>
      </c>
      <c r="U6" s="40">
        <v>0.019961196026630976</v>
      </c>
      <c r="V6" s="40">
        <v>0.03548657071401062</v>
      </c>
      <c r="W6" s="40">
        <v>0.02957214226167552</v>
      </c>
      <c r="X6" s="39">
        <v>9.333185555514728</v>
      </c>
      <c r="Y6" s="41">
        <v>15.642029599783381</v>
      </c>
      <c r="Z6" s="41">
        <v>7.83540487953991</v>
      </c>
      <c r="AA6" s="41">
        <v>15.433993327510986</v>
      </c>
      <c r="AB6" s="42">
        <v>1.0</v>
      </c>
      <c r="AC6" s="42">
        <v>1.0</v>
      </c>
      <c r="AD6" s="42">
        <v>0.0</v>
      </c>
      <c r="AE6" s="42">
        <v>0.0</v>
      </c>
      <c r="AF6" s="42">
        <v>0.0</v>
      </c>
      <c r="AG6" s="25"/>
      <c r="AH6" s="25"/>
      <c r="AI6" s="25"/>
      <c r="AJ6" s="25"/>
    </row>
    <row r="7">
      <c r="A7" s="26" t="s">
        <v>84</v>
      </c>
      <c r="B7" s="25" t="s">
        <v>37</v>
      </c>
      <c r="C7" s="25" t="s">
        <v>38</v>
      </c>
      <c r="D7" s="28">
        <v>96.76105687088115</v>
      </c>
      <c r="E7" s="29">
        <v>0.18</v>
      </c>
      <c r="F7" s="30">
        <v>28.0</v>
      </c>
      <c r="G7" s="58"/>
      <c r="H7" s="34">
        <v>21.21471478398275</v>
      </c>
      <c r="I7" s="35" t="s">
        <v>44</v>
      </c>
      <c r="J7" s="36">
        <v>3900.0</v>
      </c>
      <c r="K7" s="28">
        <v>5.4396704574314745</v>
      </c>
      <c r="L7" s="28">
        <v>5.090241906338129</v>
      </c>
      <c r="M7" s="34">
        <v>19.77494202069737</v>
      </c>
      <c r="N7" s="35" t="s">
        <v>29</v>
      </c>
      <c r="O7" s="36">
        <v>3500.0</v>
      </c>
      <c r="P7" s="28">
        <v>5.649983434484962</v>
      </c>
      <c r="Q7" s="37">
        <v>5.021915109731276</v>
      </c>
      <c r="R7" s="38">
        <v>9.978668648380411</v>
      </c>
      <c r="S7" s="39">
        <v>9.348854894396537</v>
      </c>
      <c r="T7" s="40">
        <v>0.04610056441693066</v>
      </c>
      <c r="U7" s="40">
        <v>0.018863504402137295</v>
      </c>
      <c r="V7" s="40">
        <v>0.02907740190768481</v>
      </c>
      <c r="W7" s="40">
        <v>0.024292512986167053</v>
      </c>
      <c r="X7" s="39">
        <v>9.886414050824339</v>
      </c>
      <c r="Y7" s="41">
        <v>11.328300733158413</v>
      </c>
      <c r="Z7" s="41">
        <v>8.668466010415456</v>
      </c>
      <c r="AA7" s="41">
        <v>11.106476010281915</v>
      </c>
      <c r="AB7" s="42">
        <v>0.0</v>
      </c>
      <c r="AC7" s="42">
        <v>0.0</v>
      </c>
      <c r="AD7" s="42">
        <v>1.0</v>
      </c>
      <c r="AE7" s="42">
        <v>1.0</v>
      </c>
      <c r="AF7" s="42">
        <v>0.0</v>
      </c>
      <c r="AG7" s="25"/>
      <c r="AH7" s="25"/>
      <c r="AI7" s="25"/>
      <c r="AJ7" s="25"/>
    </row>
    <row r="8">
      <c r="A8" s="26" t="s">
        <v>90</v>
      </c>
      <c r="B8" s="25" t="s">
        <v>37</v>
      </c>
      <c r="C8" s="25" t="s">
        <v>38</v>
      </c>
      <c r="D8" s="28">
        <v>96.76105687088115</v>
      </c>
      <c r="E8" s="29">
        <v>0.14720136260408778</v>
      </c>
      <c r="F8" s="30">
        <v>20.0</v>
      </c>
      <c r="G8" s="58"/>
      <c r="H8" s="34">
        <v>16.50499513544802</v>
      </c>
      <c r="I8" s="35" t="s">
        <v>31</v>
      </c>
      <c r="J8" s="36">
        <v>3300.0</v>
      </c>
      <c r="K8" s="28">
        <v>5.001513677408491</v>
      </c>
      <c r="L8" s="28">
        <v>3.8945546117600816</v>
      </c>
      <c r="M8" s="34">
        <v>15.745813442413713</v>
      </c>
      <c r="N8" s="35" t="s">
        <v>31</v>
      </c>
      <c r="O8" s="36">
        <v>3200.0</v>
      </c>
      <c r="P8" s="28">
        <v>4.920566700754286</v>
      </c>
      <c r="Q8" s="37">
        <v>3.7016964518575413</v>
      </c>
      <c r="R8" s="38">
        <v>5.659317383749591</v>
      </c>
      <c r="S8" s="39">
        <v>5.302123849016474</v>
      </c>
      <c r="T8" s="40">
        <v>0.06334245788832682</v>
      </c>
      <c r="U8" s="40">
        <v>8.934056119651173E-5</v>
      </c>
      <c r="V8" s="40">
        <v>0.03421743493826399</v>
      </c>
      <c r="W8" s="40">
        <v>0.022871183666307002</v>
      </c>
      <c r="X8" s="39">
        <v>6.038674150581041</v>
      </c>
      <c r="Y8" s="41">
        <v>10.466320984866977</v>
      </c>
      <c r="Z8" s="41">
        <v>5.57582319421381</v>
      </c>
      <c r="AA8" s="41">
        <v>10.169990248199904</v>
      </c>
      <c r="AB8" s="42">
        <v>0.0</v>
      </c>
      <c r="AC8" s="42">
        <v>0.0</v>
      </c>
      <c r="AD8" s="42">
        <v>0.0</v>
      </c>
      <c r="AE8" s="42">
        <v>0.0</v>
      </c>
      <c r="AF8" s="42">
        <v>1.0</v>
      </c>
      <c r="AG8" s="25"/>
      <c r="AH8" s="25"/>
      <c r="AI8" s="25"/>
      <c r="AJ8" s="25"/>
    </row>
    <row r="9">
      <c r="A9" s="26" t="s">
        <v>89</v>
      </c>
      <c r="B9" s="25" t="s">
        <v>37</v>
      </c>
      <c r="C9" s="25" t="s">
        <v>38</v>
      </c>
      <c r="D9" s="28">
        <v>96.76105687088115</v>
      </c>
      <c r="E9" s="29">
        <v>0.1726724572709442</v>
      </c>
      <c r="F9" s="30">
        <v>14.0</v>
      </c>
      <c r="G9" s="58"/>
      <c r="H9" s="34">
        <v>11.034543898678226</v>
      </c>
      <c r="I9" s="35" t="s">
        <v>58</v>
      </c>
      <c r="J9" s="36">
        <v>3800.0</v>
      </c>
      <c r="K9" s="28">
        <v>2.903827341757428</v>
      </c>
      <c r="L9" s="28">
        <v>1.6839142846186823</v>
      </c>
      <c r="M9" s="34">
        <v>10.327304694689387</v>
      </c>
      <c r="N9" s="35" t="s">
        <v>28</v>
      </c>
      <c r="O9" s="36">
        <v>3100.0</v>
      </c>
      <c r="P9" s="28">
        <v>3.3313886111901247</v>
      </c>
      <c r="Q9" s="37">
        <v>1.8404129987487794</v>
      </c>
      <c r="R9" s="38">
        <v>4.7547653603396025</v>
      </c>
      <c r="S9" s="39">
        <v>4.454663540504747</v>
      </c>
      <c r="T9" s="40">
        <v>0.036656315437213344</v>
      </c>
      <c r="U9" s="40">
        <v>0.020476345780388504</v>
      </c>
      <c r="V9" s="40">
        <v>0.022853064487040744</v>
      </c>
      <c r="W9" s="40">
        <v>0.02093340707012932</v>
      </c>
      <c r="X9" s="39">
        <v>4.4411850078358395</v>
      </c>
      <c r="Y9" s="41">
        <v>6.593358890842386</v>
      </c>
      <c r="Z9" s="41">
        <v>3.8568525046265347</v>
      </c>
      <c r="AA9" s="41">
        <v>6.470452190062852</v>
      </c>
      <c r="AB9" s="42">
        <v>1.0</v>
      </c>
      <c r="AC9" s="42">
        <v>1.0</v>
      </c>
      <c r="AD9" s="42">
        <v>0.0</v>
      </c>
      <c r="AE9" s="42">
        <v>0.0</v>
      </c>
      <c r="AF9" s="42">
        <v>0.0</v>
      </c>
      <c r="AG9" s="25"/>
      <c r="AH9" s="25"/>
      <c r="AI9" s="25"/>
      <c r="AJ9" s="25"/>
    </row>
    <row r="10">
      <c r="A10" s="26" t="s">
        <v>91</v>
      </c>
      <c r="B10" s="25" t="s">
        <v>37</v>
      </c>
      <c r="C10" s="25" t="s">
        <v>38</v>
      </c>
      <c r="D10" s="28">
        <v>96.76105687088115</v>
      </c>
      <c r="E10" s="29">
        <v>0.18</v>
      </c>
      <c r="F10" s="30">
        <v>11.0</v>
      </c>
      <c r="G10" s="58"/>
      <c r="H10" s="34">
        <v>9.255117274595367</v>
      </c>
      <c r="I10" s="35" t="s">
        <v>40</v>
      </c>
      <c r="J10" s="36">
        <v>3000.0</v>
      </c>
      <c r="K10" s="28">
        <v>3.085039091531789</v>
      </c>
      <c r="L10" s="28">
        <v>1.5729008277813494</v>
      </c>
      <c r="M10" s="34">
        <v>8.705865124059049</v>
      </c>
      <c r="N10" s="35" t="s">
        <v>29</v>
      </c>
      <c r="O10" s="36">
        <v>3000.0</v>
      </c>
      <c r="P10" s="28">
        <v>2.901955041353016</v>
      </c>
      <c r="Q10" s="37">
        <v>1.4147534624010087</v>
      </c>
      <c r="R10" s="38">
        <v>3.920191254720876</v>
      </c>
      <c r="S10" s="39">
        <v>3.672764422798639</v>
      </c>
      <c r="T10" s="40">
        <v>0.059166991856459905</v>
      </c>
      <c r="U10" s="40">
        <v>0.013434495818107538</v>
      </c>
      <c r="V10" s="40">
        <v>0.03220598312560027</v>
      </c>
      <c r="W10" s="40">
        <v>0.025764786500480207</v>
      </c>
      <c r="X10" s="39">
        <v>4.095132331420483</v>
      </c>
      <c r="Y10" s="41">
        <v>5.1599849431748845</v>
      </c>
      <c r="Z10" s="41">
        <v>3.6605218747226442</v>
      </c>
      <c r="AA10" s="41">
        <v>5.045343249336405</v>
      </c>
      <c r="AB10" s="42">
        <v>0.0</v>
      </c>
      <c r="AC10" s="42">
        <v>1.0</v>
      </c>
      <c r="AD10" s="42">
        <v>1.0</v>
      </c>
      <c r="AE10" s="42">
        <v>0.0</v>
      </c>
      <c r="AF10" s="42">
        <v>0.0</v>
      </c>
      <c r="AG10" s="25"/>
      <c r="AH10" s="25"/>
      <c r="AI10" s="25"/>
      <c r="AJ10" s="25"/>
    </row>
    <row r="11">
      <c r="A11" s="26" t="s">
        <v>92</v>
      </c>
      <c r="B11" s="25" t="s">
        <v>37</v>
      </c>
      <c r="C11" s="25" t="s">
        <v>38</v>
      </c>
      <c r="D11" s="28">
        <v>96.76105687088115</v>
      </c>
      <c r="E11" s="29">
        <v>0.18</v>
      </c>
      <c r="F11" s="30">
        <v>6.0</v>
      </c>
      <c r="G11" s="59"/>
      <c r="H11" s="34">
        <v>4.773944107034929</v>
      </c>
      <c r="I11" s="35" t="s">
        <v>45</v>
      </c>
      <c r="J11" s="36">
        <v>3000.0</v>
      </c>
      <c r="K11" s="28">
        <v>1.591314702344976</v>
      </c>
      <c r="L11" s="28">
        <v>0.4997223492474874</v>
      </c>
      <c r="M11" s="34">
        <v>4.53902666099312</v>
      </c>
      <c r="N11" s="35" t="s">
        <v>30</v>
      </c>
      <c r="O11" s="36">
        <v>3000.0</v>
      </c>
      <c r="P11" s="28">
        <v>1.5130088869977065</v>
      </c>
      <c r="Q11" s="37">
        <v>0.45790098599028245</v>
      </c>
      <c r="R11" s="38">
        <v>2.1382861389386596</v>
      </c>
      <c r="S11" s="39">
        <v>2.0033260487992575</v>
      </c>
      <c r="T11" s="40">
        <v>0.06174347050650793</v>
      </c>
      <c r="U11" s="40">
        <v>0.002392444460758876</v>
      </c>
      <c r="V11" s="40">
        <v>0.028985384813040232</v>
      </c>
      <c r="W11" s="40">
        <v>0.02429251298616705</v>
      </c>
      <c r="X11" s="39">
        <v>1.7985416082553336</v>
      </c>
      <c r="Y11" s="41">
        <v>2.9754024987795953</v>
      </c>
      <c r="Z11" s="41">
        <v>1.6371625654353934</v>
      </c>
      <c r="AA11" s="41">
        <v>2.901864095557726</v>
      </c>
      <c r="AB11" s="42">
        <v>0.0</v>
      </c>
      <c r="AC11" s="42">
        <v>0.0</v>
      </c>
      <c r="AD11" s="42">
        <v>0.0</v>
      </c>
      <c r="AE11" s="42">
        <v>1.0</v>
      </c>
      <c r="AF11" s="42">
        <v>1.0</v>
      </c>
      <c r="AG11" s="25"/>
      <c r="AH11" s="25"/>
      <c r="AI11" s="25"/>
      <c r="AJ11" s="25"/>
    </row>
    <row r="12">
      <c r="A12" s="26" t="s">
        <v>94</v>
      </c>
      <c r="B12" s="25" t="s">
        <v>37</v>
      </c>
      <c r="C12" s="25" t="s">
        <v>38</v>
      </c>
      <c r="D12" s="28">
        <v>96.76105687088115</v>
      </c>
      <c r="E12" s="29">
        <v>0.18</v>
      </c>
      <c r="F12" s="30"/>
      <c r="G12" s="58"/>
      <c r="H12" s="34" t="s">
        <v>64</v>
      </c>
      <c r="I12" s="35" t="s">
        <v>30</v>
      </c>
      <c r="J12" s="36">
        <v>3000.0</v>
      </c>
      <c r="K12" s="28" t="s">
        <v>64</v>
      </c>
      <c r="L12" s="28" t="s">
        <v>64</v>
      </c>
      <c r="M12" s="34" t="s">
        <v>64</v>
      </c>
      <c r="N12" s="35" t="s">
        <v>28</v>
      </c>
      <c r="O12" s="36">
        <v>3000.0</v>
      </c>
      <c r="P12" s="28" t="s">
        <v>64</v>
      </c>
      <c r="Q12" s="37" t="s">
        <v>64</v>
      </c>
      <c r="R12" s="38" t="s">
        <v>64</v>
      </c>
      <c r="S12" s="39" t="s">
        <v>64</v>
      </c>
      <c r="T12" s="40" t="s">
        <v>64</v>
      </c>
      <c r="U12" s="40" t="s">
        <v>64</v>
      </c>
      <c r="V12" s="40" t="s">
        <v>64</v>
      </c>
      <c r="W12" s="40" t="s">
        <v>64</v>
      </c>
      <c r="X12" s="39" t="s">
        <v>64</v>
      </c>
      <c r="Y12" s="41" t="s">
        <v>64</v>
      </c>
      <c r="Z12" s="41" t="s">
        <v>64</v>
      </c>
      <c r="AA12" s="41" t="s">
        <v>64</v>
      </c>
      <c r="AB12" s="42">
        <v>0.0</v>
      </c>
      <c r="AC12" s="42">
        <v>0.0</v>
      </c>
      <c r="AD12" s="42">
        <v>0.0</v>
      </c>
      <c r="AE12" s="42">
        <v>1.0</v>
      </c>
      <c r="AF12" s="42">
        <v>0.0</v>
      </c>
      <c r="AG12" s="25"/>
      <c r="AH12" s="25"/>
      <c r="AI12" s="25"/>
      <c r="AJ12" s="25"/>
    </row>
    <row r="13">
      <c r="A13" s="26" t="s">
        <v>1901</v>
      </c>
      <c r="B13" s="25" t="s">
        <v>37</v>
      </c>
      <c r="C13" s="25" t="s">
        <v>38</v>
      </c>
      <c r="D13" s="28">
        <v>96.76105687088115</v>
      </c>
      <c r="E13" s="29">
        <v>0.18</v>
      </c>
      <c r="F13" s="30"/>
      <c r="G13" s="58"/>
      <c r="H13" s="34" t="s">
        <v>64</v>
      </c>
      <c r="I13" s="35" t="s">
        <v>64</v>
      </c>
      <c r="J13" s="36" t="s">
        <v>64</v>
      </c>
      <c r="K13" s="28" t="s">
        <v>64</v>
      </c>
      <c r="L13" s="28" t="s">
        <v>64</v>
      </c>
      <c r="M13" s="34" t="s">
        <v>64</v>
      </c>
      <c r="N13" s="35" t="s">
        <v>29</v>
      </c>
      <c r="O13" s="36">
        <v>3000.0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0.0</v>
      </c>
      <c r="AE13" s="42">
        <v>0.0</v>
      </c>
      <c r="AF13" s="42">
        <v>0.0</v>
      </c>
      <c r="AG13" s="25"/>
      <c r="AH13" s="25"/>
      <c r="AI13" s="25"/>
      <c r="AJ13" s="25"/>
    </row>
    <row r="14">
      <c r="A14" s="26" t="s">
        <v>1910</v>
      </c>
      <c r="B14" s="25" t="s">
        <v>37</v>
      </c>
      <c r="C14" s="25" t="s">
        <v>38</v>
      </c>
      <c r="D14" s="28">
        <v>96.76105687088115</v>
      </c>
      <c r="E14" s="29">
        <v>0.18</v>
      </c>
      <c r="F14" s="30"/>
      <c r="G14" s="59"/>
      <c r="H14" s="34" t="s">
        <v>64</v>
      </c>
      <c r="I14" s="35" t="s">
        <v>30</v>
      </c>
      <c r="J14" s="36">
        <v>3000.0</v>
      </c>
      <c r="K14" s="28" t="s">
        <v>64</v>
      </c>
      <c r="L14" s="28" t="s">
        <v>64</v>
      </c>
      <c r="M14" s="34" t="s">
        <v>64</v>
      </c>
      <c r="N14" s="35" t="s">
        <v>30</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0.0</v>
      </c>
      <c r="AC14" s="42">
        <v>0.0</v>
      </c>
      <c r="AD14" s="42">
        <v>0.0</v>
      </c>
      <c r="AE14" s="42">
        <v>1.0</v>
      </c>
      <c r="AF14" s="42">
        <v>0.0</v>
      </c>
      <c r="AG14" s="25"/>
      <c r="AH14" s="25"/>
      <c r="AI14" s="25"/>
      <c r="AJ14" s="25"/>
    </row>
    <row r="15">
      <c r="A15" s="26" t="s">
        <v>97</v>
      </c>
      <c r="B15" s="25" t="s">
        <v>37</v>
      </c>
      <c r="C15" s="25" t="s">
        <v>38</v>
      </c>
      <c r="D15" s="28">
        <v>96.76105687088115</v>
      </c>
      <c r="E15" s="29">
        <v>0.18</v>
      </c>
      <c r="F15" s="30"/>
      <c r="G15" s="58"/>
      <c r="H15" s="34" t="s">
        <v>64</v>
      </c>
      <c r="I15" s="35" t="s">
        <v>45</v>
      </c>
      <c r="J15" s="36">
        <v>3000.0</v>
      </c>
      <c r="K15" s="28" t="s">
        <v>64</v>
      </c>
      <c r="L15" s="28" t="s">
        <v>64</v>
      </c>
      <c r="M15" s="34" t="s">
        <v>64</v>
      </c>
      <c r="N15" s="35" t="s">
        <v>30</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0.0</v>
      </c>
      <c r="AD15" s="42">
        <v>0.0</v>
      </c>
      <c r="AE15" s="42">
        <v>1.0</v>
      </c>
      <c r="AF15" s="42">
        <v>1.0</v>
      </c>
      <c r="AG15" s="25"/>
      <c r="AH15" s="25"/>
      <c r="AI15" s="25"/>
      <c r="AJ15" s="25"/>
    </row>
    <row r="16">
      <c r="A16" s="26" t="s">
        <v>98</v>
      </c>
      <c r="B16" s="25" t="s">
        <v>37</v>
      </c>
      <c r="C16" s="25" t="s">
        <v>38</v>
      </c>
      <c r="D16" s="28">
        <v>96.76105687088115</v>
      </c>
      <c r="E16" s="29">
        <v>0.18</v>
      </c>
      <c r="F16" s="30"/>
      <c r="G16" s="58"/>
      <c r="H16" s="34" t="s">
        <v>64</v>
      </c>
      <c r="I16" s="35" t="s">
        <v>28</v>
      </c>
      <c r="J16" s="36">
        <v>3000.0</v>
      </c>
      <c r="K16" s="28" t="s">
        <v>64</v>
      </c>
      <c r="L16" s="28" t="s">
        <v>64</v>
      </c>
      <c r="M16" s="34" t="s">
        <v>64</v>
      </c>
      <c r="N16" s="35" t="s">
        <v>28</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1.0</v>
      </c>
      <c r="AD16" s="42">
        <v>0.0</v>
      </c>
      <c r="AE16" s="42">
        <v>0.0</v>
      </c>
      <c r="AF16" s="42">
        <v>0.0</v>
      </c>
      <c r="AG16" s="25"/>
      <c r="AH16" s="25"/>
      <c r="AI16" s="25"/>
      <c r="AJ16" s="25"/>
    </row>
    <row r="17">
      <c r="A17" s="26" t="s">
        <v>1921</v>
      </c>
      <c r="B17" s="25" t="s">
        <v>37</v>
      </c>
      <c r="C17" s="25" t="s">
        <v>38</v>
      </c>
      <c r="D17" s="28">
        <v>96.76105687088115</v>
      </c>
      <c r="E17" s="29">
        <v>0.18</v>
      </c>
      <c r="F17" s="30"/>
      <c r="G17" s="58"/>
      <c r="H17" s="34" t="s">
        <v>64</v>
      </c>
      <c r="I17" s="35" t="s">
        <v>30</v>
      </c>
      <c r="J17" s="36">
        <v>3000.0</v>
      </c>
      <c r="K17" s="28" t="s">
        <v>64</v>
      </c>
      <c r="L17" s="28" t="s">
        <v>64</v>
      </c>
      <c r="M17" s="34" t="s">
        <v>64</v>
      </c>
      <c r="N17" s="35" t="s">
        <v>30</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0.0</v>
      </c>
      <c r="AE17" s="42">
        <v>1.0</v>
      </c>
      <c r="AF17" s="42">
        <v>0.0</v>
      </c>
      <c r="AG17" s="25"/>
      <c r="AH17" s="25"/>
      <c r="AI17" s="25"/>
      <c r="AJ17" s="25"/>
    </row>
    <row r="18">
      <c r="A18" s="26" t="s">
        <v>99</v>
      </c>
      <c r="B18" s="25" t="s">
        <v>37</v>
      </c>
      <c r="C18" s="25" t="s">
        <v>38</v>
      </c>
      <c r="D18" s="28">
        <v>96.76105687088115</v>
      </c>
      <c r="E18" s="29">
        <v>0.18</v>
      </c>
      <c r="F18" s="30"/>
      <c r="G18" s="58"/>
      <c r="H18" s="34" t="s">
        <v>64</v>
      </c>
      <c r="I18" s="35" t="s">
        <v>28</v>
      </c>
      <c r="J18" s="36">
        <v>3000.0</v>
      </c>
      <c r="K18" s="28" t="s">
        <v>64</v>
      </c>
      <c r="L18" s="28" t="s">
        <v>64</v>
      </c>
      <c r="M18" s="34" t="s">
        <v>64</v>
      </c>
      <c r="N18" s="35" t="s">
        <v>27</v>
      </c>
      <c r="O18" s="36">
        <v>3000.0</v>
      </c>
      <c r="P18" s="28" t="s">
        <v>64</v>
      </c>
      <c r="Q18" s="37" t="s">
        <v>64</v>
      </c>
      <c r="R18" s="38" t="s">
        <v>64</v>
      </c>
      <c r="S18" s="39" t="s">
        <v>64</v>
      </c>
      <c r="T18" s="40" t="s">
        <v>64</v>
      </c>
      <c r="U18" s="40" t="s">
        <v>64</v>
      </c>
      <c r="V18" s="40" t="s">
        <v>64</v>
      </c>
      <c r="W18" s="40" t="s">
        <v>64</v>
      </c>
      <c r="X18" s="39" t="s">
        <v>64</v>
      </c>
      <c r="Y18" s="41" t="s">
        <v>64</v>
      </c>
      <c r="Z18" s="41" t="s">
        <v>64</v>
      </c>
      <c r="AA18" s="41" t="s">
        <v>64</v>
      </c>
      <c r="AB18" s="42">
        <v>0.0</v>
      </c>
      <c r="AC18" s="42">
        <v>1.0</v>
      </c>
      <c r="AD18" s="42">
        <v>0.0</v>
      </c>
      <c r="AE18" s="42">
        <v>0.0</v>
      </c>
      <c r="AF18" s="42">
        <v>0.0</v>
      </c>
      <c r="AG18" s="25"/>
      <c r="AH18" s="25"/>
      <c r="AI18" s="25"/>
      <c r="AJ18" s="25"/>
    </row>
    <row r="19">
      <c r="A19" s="26" t="s">
        <v>1923</v>
      </c>
      <c r="B19" s="25" t="s">
        <v>37</v>
      </c>
      <c r="C19" s="25" t="s">
        <v>38</v>
      </c>
      <c r="D19" s="28">
        <v>96.76105687088115</v>
      </c>
      <c r="E19" s="29">
        <v>0.18</v>
      </c>
      <c r="F19" s="30"/>
      <c r="G19" s="59"/>
      <c r="H19" s="34" t="s">
        <v>64</v>
      </c>
      <c r="I19" s="35" t="s">
        <v>28</v>
      </c>
      <c r="J19" s="36">
        <v>3000.0</v>
      </c>
      <c r="K19" s="28" t="s">
        <v>64</v>
      </c>
      <c r="L19" s="28" t="s">
        <v>64</v>
      </c>
      <c r="M19" s="34" t="s">
        <v>64</v>
      </c>
      <c r="N19" s="35" t="s">
        <v>28</v>
      </c>
      <c r="O19" s="36">
        <v>3000.0</v>
      </c>
      <c r="P19" s="28" t="s">
        <v>64</v>
      </c>
      <c r="Q19" s="37" t="s">
        <v>64</v>
      </c>
      <c r="R19" s="38" t="s">
        <v>64</v>
      </c>
      <c r="S19" s="39" t="s">
        <v>64</v>
      </c>
      <c r="T19" s="40" t="s">
        <v>64</v>
      </c>
      <c r="U19" s="40" t="s">
        <v>64</v>
      </c>
      <c r="V19" s="40" t="s">
        <v>64</v>
      </c>
      <c r="W19" s="40" t="s">
        <v>64</v>
      </c>
      <c r="X19" s="39" t="s">
        <v>64</v>
      </c>
      <c r="Y19" s="41" t="s">
        <v>64</v>
      </c>
      <c r="Z19" s="41" t="s">
        <v>64</v>
      </c>
      <c r="AA19" s="41" t="s">
        <v>64</v>
      </c>
      <c r="AB19" s="42">
        <v>0.0</v>
      </c>
      <c r="AC19" s="42">
        <v>1.0</v>
      </c>
      <c r="AD19" s="42">
        <v>0.0</v>
      </c>
      <c r="AE19" s="42">
        <v>0.0</v>
      </c>
      <c r="AF19" s="42">
        <v>0.0</v>
      </c>
      <c r="AG19" s="25"/>
      <c r="AH19" s="25"/>
      <c r="AI19" s="25"/>
      <c r="AJ19" s="25"/>
    </row>
    <row r="20">
      <c r="A20" s="26" t="s">
        <v>95</v>
      </c>
      <c r="B20" s="25" t="s">
        <v>37</v>
      </c>
      <c r="C20" s="25" t="s">
        <v>38</v>
      </c>
      <c r="D20" s="28">
        <v>96.76105687088115</v>
      </c>
      <c r="E20" s="29">
        <v>0.20270456998920472</v>
      </c>
      <c r="F20" s="30"/>
      <c r="G20" s="58"/>
      <c r="H20" s="34" t="s">
        <v>64</v>
      </c>
      <c r="I20" s="35" t="s">
        <v>44</v>
      </c>
      <c r="J20" s="36">
        <v>4000.0</v>
      </c>
      <c r="K20" s="28" t="s">
        <v>64</v>
      </c>
      <c r="L20" s="28" t="s">
        <v>64</v>
      </c>
      <c r="M20" s="34" t="s">
        <v>64</v>
      </c>
      <c r="N20" s="35" t="s">
        <v>30</v>
      </c>
      <c r="O20" s="36">
        <v>4900.0</v>
      </c>
      <c r="P20" s="28" t="s">
        <v>64</v>
      </c>
      <c r="Q20" s="37" t="s">
        <v>64</v>
      </c>
      <c r="R20" s="38" t="s">
        <v>64</v>
      </c>
      <c r="S20" s="39" t="s">
        <v>64</v>
      </c>
      <c r="T20" s="40" t="s">
        <v>64</v>
      </c>
      <c r="U20" s="40" t="s">
        <v>64</v>
      </c>
      <c r="V20" s="40" t="s">
        <v>64</v>
      </c>
      <c r="W20" s="40" t="s">
        <v>64</v>
      </c>
      <c r="X20" s="39" t="s">
        <v>64</v>
      </c>
      <c r="Y20" s="41" t="s">
        <v>64</v>
      </c>
      <c r="Z20" s="41" t="s">
        <v>64</v>
      </c>
      <c r="AA20" s="41" t="s">
        <v>64</v>
      </c>
      <c r="AB20" s="42">
        <v>0.0</v>
      </c>
      <c r="AC20" s="42">
        <v>0.0</v>
      </c>
      <c r="AD20" s="42">
        <v>1.0</v>
      </c>
      <c r="AE20" s="42">
        <v>1.0</v>
      </c>
      <c r="AF20" s="42">
        <v>0.0</v>
      </c>
      <c r="AG20" s="25"/>
      <c r="AH20" s="55"/>
      <c r="AI20" s="55"/>
      <c r="AJ20" s="55"/>
    </row>
    <row r="21">
      <c r="A21" s="26" t="s">
        <v>93</v>
      </c>
      <c r="B21" s="25" t="s">
        <v>37</v>
      </c>
      <c r="C21" s="25" t="s">
        <v>38</v>
      </c>
      <c r="D21" s="28">
        <v>96.76105687088115</v>
      </c>
      <c r="E21" s="29">
        <v>0.18</v>
      </c>
      <c r="F21" s="30"/>
      <c r="G21" s="59"/>
      <c r="H21" s="34" t="s">
        <v>64</v>
      </c>
      <c r="I21" s="35" t="s">
        <v>27</v>
      </c>
      <c r="J21" s="36">
        <v>3000.0</v>
      </c>
      <c r="K21" s="28" t="s">
        <v>64</v>
      </c>
      <c r="L21" s="28" t="s">
        <v>64</v>
      </c>
      <c r="M21" s="34" t="s">
        <v>64</v>
      </c>
      <c r="N21" s="35" t="s">
        <v>27</v>
      </c>
      <c r="O21" s="36">
        <v>3000.0</v>
      </c>
      <c r="P21" s="28" t="s">
        <v>64</v>
      </c>
      <c r="Q21" s="37" t="s">
        <v>64</v>
      </c>
      <c r="R21" s="38" t="s">
        <v>64</v>
      </c>
      <c r="S21" s="39" t="s">
        <v>64</v>
      </c>
      <c r="T21" s="40" t="s">
        <v>64</v>
      </c>
      <c r="U21" s="40" t="s">
        <v>64</v>
      </c>
      <c r="V21" s="40" t="s">
        <v>64</v>
      </c>
      <c r="W21" s="40" t="s">
        <v>64</v>
      </c>
      <c r="X21" s="39" t="s">
        <v>64</v>
      </c>
      <c r="Y21" s="41" t="s">
        <v>64</v>
      </c>
      <c r="Z21" s="41" t="s">
        <v>64</v>
      </c>
      <c r="AA21" s="41" t="s">
        <v>64</v>
      </c>
      <c r="AB21" s="42">
        <v>1.0</v>
      </c>
      <c r="AC21" s="42">
        <v>0.0</v>
      </c>
      <c r="AD21" s="42">
        <v>0.0</v>
      </c>
      <c r="AE21" s="42">
        <v>0.0</v>
      </c>
      <c r="AF21" s="42">
        <v>0.0</v>
      </c>
      <c r="AG21" s="25"/>
      <c r="AH21" s="55"/>
      <c r="AI21" s="55"/>
      <c r="AJ21" s="55"/>
    </row>
    <row r="22">
      <c r="A22" s="26" t="s">
        <v>139</v>
      </c>
      <c r="B22" s="25" t="s">
        <v>38</v>
      </c>
      <c r="C22" s="25" t="s">
        <v>37</v>
      </c>
      <c r="D22" s="28">
        <v>96.76105687088115</v>
      </c>
      <c r="E22" s="29">
        <v>0.29782858445406885</v>
      </c>
      <c r="F22" s="30">
        <v>34.0</v>
      </c>
      <c r="G22" s="59"/>
      <c r="H22" s="34">
        <v>47.343891777145664</v>
      </c>
      <c r="I22" s="35" t="s">
        <v>44</v>
      </c>
      <c r="J22" s="36">
        <v>10200.0</v>
      </c>
      <c r="K22" s="28">
        <v>4.641558017367222</v>
      </c>
      <c r="L22" s="28">
        <v>7.817036044582126</v>
      </c>
      <c r="M22" s="34">
        <v>44.61161769059312</v>
      </c>
      <c r="N22" s="35" t="s">
        <v>29</v>
      </c>
      <c r="O22" s="36">
        <v>10400.0</v>
      </c>
      <c r="P22" s="28">
        <v>4.289578624095493</v>
      </c>
      <c r="Q22" s="37">
        <v>6.916626945223812</v>
      </c>
      <c r="R22" s="38">
        <v>22.29166117222057</v>
      </c>
      <c r="S22" s="39">
        <v>20.09966721704627</v>
      </c>
      <c r="T22" s="40">
        <v>0.11156144133966013</v>
      </c>
      <c r="U22" s="40">
        <v>0.02097315710975076</v>
      </c>
      <c r="V22" s="40">
        <v>0.06695655790906346</v>
      </c>
      <c r="W22" s="40">
        <v>0.047755780273376146</v>
      </c>
      <c r="X22" s="39">
        <v>23.276393150330307</v>
      </c>
      <c r="Y22" s="41">
        <v>24.067498626815357</v>
      </c>
      <c r="Z22" s="41">
        <v>20.921084014503897</v>
      </c>
      <c r="AA22" s="41">
        <v>23.69053367608922</v>
      </c>
      <c r="AB22" s="42">
        <v>0.0</v>
      </c>
      <c r="AC22" s="42">
        <v>0.0</v>
      </c>
      <c r="AD22" s="42">
        <v>1.0</v>
      </c>
      <c r="AE22" s="42">
        <v>1.0</v>
      </c>
      <c r="AF22" s="42">
        <v>0.0</v>
      </c>
      <c r="AG22" s="25"/>
      <c r="AH22" s="55"/>
      <c r="AI22" s="55"/>
      <c r="AJ22" s="55"/>
    </row>
    <row r="23">
      <c r="A23" s="26" t="s">
        <v>141</v>
      </c>
      <c r="B23" s="25" t="s">
        <v>38</v>
      </c>
      <c r="C23" s="25" t="s">
        <v>37</v>
      </c>
      <c r="D23" s="28">
        <v>96.76105687088115</v>
      </c>
      <c r="E23" s="29">
        <v>0.17523030861354214</v>
      </c>
      <c r="F23" s="30">
        <v>31.0</v>
      </c>
      <c r="G23" s="58"/>
      <c r="H23" s="34">
        <v>24.78659317324434</v>
      </c>
      <c r="I23" s="35" t="s">
        <v>44</v>
      </c>
      <c r="J23" s="36">
        <v>4300.0</v>
      </c>
      <c r="K23" s="28">
        <v>5.7643239937777535</v>
      </c>
      <c r="L23" s="28">
        <v>6.04485580767564</v>
      </c>
      <c r="M23" s="34">
        <v>23.272407533920624</v>
      </c>
      <c r="N23" s="35" t="s">
        <v>30</v>
      </c>
      <c r="O23" s="36">
        <v>4500.0</v>
      </c>
      <c r="P23" s="28">
        <v>5.1716461186490275</v>
      </c>
      <c r="Q23" s="37">
        <v>5.178763602029294</v>
      </c>
      <c r="R23" s="38">
        <v>10.708994100647557</v>
      </c>
      <c r="S23" s="39">
        <v>9.65595233075606</v>
      </c>
      <c r="T23" s="40">
        <v>0.03853419266620719</v>
      </c>
      <c r="U23" s="40">
        <v>0.02451374270298764</v>
      </c>
      <c r="V23" s="40">
        <v>0.031656236080476845</v>
      </c>
      <c r="W23" s="40">
        <v>0.015166776060841273</v>
      </c>
      <c r="X23" s="39">
        <v>11.682122289899818</v>
      </c>
      <c r="Y23" s="41">
        <v>13.104470883344524</v>
      </c>
      <c r="Z23" s="41">
        <v>10.442274405358564</v>
      </c>
      <c r="AA23" s="41">
        <v>12.83013312856206</v>
      </c>
      <c r="AB23" s="42">
        <v>0.0</v>
      </c>
      <c r="AC23" s="42">
        <v>0.0</v>
      </c>
      <c r="AD23" s="42">
        <v>1.0</v>
      </c>
      <c r="AE23" s="42">
        <v>1.0</v>
      </c>
      <c r="AF23" s="42">
        <v>0.0</v>
      </c>
      <c r="AG23" s="25"/>
      <c r="AH23" s="55"/>
      <c r="AI23" s="55"/>
      <c r="AJ23" s="55"/>
    </row>
    <row r="24">
      <c r="A24" s="26" t="s">
        <v>143</v>
      </c>
      <c r="B24" s="25" t="s">
        <v>38</v>
      </c>
      <c r="C24" s="25" t="s">
        <v>37</v>
      </c>
      <c r="D24" s="28">
        <v>96.76105687088115</v>
      </c>
      <c r="E24" s="29">
        <v>0.2437932354818124</v>
      </c>
      <c r="F24" s="30">
        <v>31.0</v>
      </c>
      <c r="G24" s="59"/>
      <c r="H24" s="34">
        <v>35.521474491139635</v>
      </c>
      <c r="I24" s="35" t="s">
        <v>45</v>
      </c>
      <c r="J24" s="36">
        <v>7800.0</v>
      </c>
      <c r="K24" s="28">
        <v>4.5540351911717485</v>
      </c>
      <c r="L24" s="28">
        <v>6.214905937290872</v>
      </c>
      <c r="M24" s="34">
        <v>33.11444050196096</v>
      </c>
      <c r="N24" s="35" t="s">
        <v>30</v>
      </c>
      <c r="O24" s="36">
        <v>7000.0</v>
      </c>
      <c r="P24" s="28">
        <v>4.730634357422994</v>
      </c>
      <c r="Q24" s="37">
        <v>6.132666707256056</v>
      </c>
      <c r="R24" s="38">
        <v>15.84747062066555</v>
      </c>
      <c r="S24" s="39">
        <v>14.289149796706926</v>
      </c>
      <c r="T24" s="40">
        <v>0.0539301369220644</v>
      </c>
      <c r="U24" s="40">
        <v>0.032733248323131264</v>
      </c>
      <c r="V24" s="40">
        <v>0.05702525782367853</v>
      </c>
      <c r="W24" s="40">
        <v>0.02776229657205402</v>
      </c>
      <c r="X24" s="39">
        <v>16.595918902103445</v>
      </c>
      <c r="Y24" s="41">
        <v>18.92555558903619</v>
      </c>
      <c r="Z24" s="41">
        <v>14.705689749382849</v>
      </c>
      <c r="AA24" s="41">
        <v>18.40875075257811</v>
      </c>
      <c r="AB24" s="42">
        <v>0.0</v>
      </c>
      <c r="AC24" s="42">
        <v>0.0</v>
      </c>
      <c r="AD24" s="42">
        <v>0.0</v>
      </c>
      <c r="AE24" s="42">
        <v>1.0</v>
      </c>
      <c r="AF24" s="42">
        <v>1.0</v>
      </c>
      <c r="AG24" s="25"/>
      <c r="AH24" s="55"/>
      <c r="AI24" s="55"/>
      <c r="AJ24" s="55"/>
    </row>
    <row r="25">
      <c r="A25" s="26" t="s">
        <v>145</v>
      </c>
      <c r="B25" s="25" t="s">
        <v>38</v>
      </c>
      <c r="C25" s="25" t="s">
        <v>37</v>
      </c>
      <c r="D25" s="28">
        <v>96.76105687088115</v>
      </c>
      <c r="E25" s="29">
        <v>0.24900225123818098</v>
      </c>
      <c r="F25" s="30">
        <v>30.0</v>
      </c>
      <c r="G25" s="58"/>
      <c r="H25" s="34">
        <v>27.767518084433288</v>
      </c>
      <c r="I25" s="35" t="s">
        <v>27</v>
      </c>
      <c r="J25" s="36">
        <v>5000.0</v>
      </c>
      <c r="K25" s="28">
        <v>5.553503616886657</v>
      </c>
      <c r="L25" s="28">
        <v>6.328627470836656</v>
      </c>
      <c r="M25" s="34">
        <v>26.14228118518569</v>
      </c>
      <c r="N25" s="35" t="s">
        <v>27</v>
      </c>
      <c r="O25" s="36">
        <v>5500.0</v>
      </c>
      <c r="P25" s="28">
        <v>4.753142033670126</v>
      </c>
      <c r="Q25" s="37">
        <v>5.18260646434943</v>
      </c>
      <c r="R25" s="38">
        <v>15.73755137263958</v>
      </c>
      <c r="S25" s="39">
        <v>14.190039179108664</v>
      </c>
      <c r="T25" s="40">
        <v>0.09149954411373862</v>
      </c>
      <c r="U25" s="40">
        <v>0.009894389425275546</v>
      </c>
      <c r="V25" s="40">
        <v>0.04362954575145312</v>
      </c>
      <c r="W25" s="40">
        <v>0.03816407349749139</v>
      </c>
      <c r="X25" s="39">
        <v>14.645811637833642</v>
      </c>
      <c r="Y25" s="41">
        <v>13.121706446599646</v>
      </c>
      <c r="Z25" s="41">
        <v>13.19262799283458</v>
      </c>
      <c r="AA25" s="41">
        <v>12.94965319235111</v>
      </c>
      <c r="AB25" s="42">
        <v>1.0</v>
      </c>
      <c r="AC25" s="42">
        <v>0.0</v>
      </c>
      <c r="AD25" s="42">
        <v>0.0</v>
      </c>
      <c r="AE25" s="42">
        <v>0.0</v>
      </c>
      <c r="AF25" s="42">
        <v>0.0</v>
      </c>
      <c r="AG25" s="25"/>
      <c r="AH25" s="55"/>
      <c r="AI25" s="55"/>
      <c r="AJ25" s="55"/>
    </row>
    <row r="26">
      <c r="A26" s="26" t="s">
        <v>148</v>
      </c>
      <c r="B26" s="25" t="s">
        <v>38</v>
      </c>
      <c r="C26" s="25" t="s">
        <v>37</v>
      </c>
      <c r="D26" s="28">
        <v>96.76105687088115</v>
      </c>
      <c r="E26" s="29">
        <v>0.27782911392405063</v>
      </c>
      <c r="F26" s="30">
        <v>30.0</v>
      </c>
      <c r="G26" s="59"/>
      <c r="H26" s="34">
        <v>32.57923213543056</v>
      </c>
      <c r="I26" s="35" t="s">
        <v>58</v>
      </c>
      <c r="J26" s="36">
        <v>5200.0</v>
      </c>
      <c r="K26" s="28">
        <v>6.265236949121261</v>
      </c>
      <c r="L26" s="28">
        <v>8.025776607876754</v>
      </c>
      <c r="M26" s="34">
        <v>30.90906380184191</v>
      </c>
      <c r="N26" s="35" t="s">
        <v>28</v>
      </c>
      <c r="O26" s="36">
        <v>6000.0</v>
      </c>
      <c r="P26" s="28">
        <v>5.151510633640318</v>
      </c>
      <c r="Q26" s="37">
        <v>6.349699184804904</v>
      </c>
      <c r="R26" s="38">
        <v>18.021006931279228</v>
      </c>
      <c r="S26" s="39">
        <v>16.248956927722528</v>
      </c>
      <c r="T26" s="40">
        <v>0.10608982684381578</v>
      </c>
      <c r="U26" s="40">
        <v>0.007930142024788417</v>
      </c>
      <c r="V26" s="40">
        <v>0.061023409971237695</v>
      </c>
      <c r="W26" s="40">
        <v>0.04013425536935601</v>
      </c>
      <c r="X26" s="39">
        <v>16.987094955596223</v>
      </c>
      <c r="Y26" s="41">
        <v>15.592137179834332</v>
      </c>
      <c r="Z26" s="41">
        <v>15.533731865058897</v>
      </c>
      <c r="AA26" s="41">
        <v>15.375331936783013</v>
      </c>
      <c r="AB26" s="42">
        <v>1.0</v>
      </c>
      <c r="AC26" s="42">
        <v>1.0</v>
      </c>
      <c r="AD26" s="42">
        <v>0.0</v>
      </c>
      <c r="AE26" s="42">
        <v>0.0</v>
      </c>
      <c r="AF26" s="42">
        <v>0.0</v>
      </c>
      <c r="AG26" s="25"/>
      <c r="AH26" s="55"/>
      <c r="AI26" s="55"/>
      <c r="AJ26" s="55"/>
    </row>
    <row r="27">
      <c r="A27" s="26" t="s">
        <v>146</v>
      </c>
      <c r="B27" s="25" t="s">
        <v>38</v>
      </c>
      <c r="C27" s="25" t="s">
        <v>37</v>
      </c>
      <c r="D27" s="28">
        <v>96.76105687088115</v>
      </c>
      <c r="E27" s="29">
        <v>0.1405693311582382</v>
      </c>
      <c r="F27" s="30">
        <v>23.0</v>
      </c>
      <c r="G27" s="58"/>
      <c r="H27" s="34">
        <v>15.845471033657123</v>
      </c>
      <c r="I27" s="35" t="s">
        <v>40</v>
      </c>
      <c r="J27" s="36">
        <v>3400.0</v>
      </c>
      <c r="K27" s="28">
        <v>4.660432656957978</v>
      </c>
      <c r="L27" s="28">
        <v>3.5222305022194713</v>
      </c>
      <c r="M27" s="34">
        <v>14.560002665325062</v>
      </c>
      <c r="N27" s="35" t="s">
        <v>28</v>
      </c>
      <c r="O27" s="36">
        <v>3400.0</v>
      </c>
      <c r="P27" s="28">
        <v>4.282353725095606</v>
      </c>
      <c r="Q27" s="37">
        <v>3.0421163449864665</v>
      </c>
      <c r="R27" s="38">
        <v>6.1780071981881175</v>
      </c>
      <c r="S27" s="39">
        <v>5.57050853181113</v>
      </c>
      <c r="T27" s="40">
        <v>0.02623949297078478</v>
      </c>
      <c r="U27" s="40">
        <v>0.03538485371304527</v>
      </c>
      <c r="V27" s="40">
        <v>0.012564187187965349</v>
      </c>
      <c r="W27" s="40">
        <v>0.014615483055388265</v>
      </c>
      <c r="X27" s="39">
        <v>8.419009522433207</v>
      </c>
      <c r="Y27" s="41">
        <v>7.426461511223915</v>
      </c>
      <c r="Z27" s="41">
        <v>7.259884888254948</v>
      </c>
      <c r="AA27" s="41">
        <v>7.3001177770701124</v>
      </c>
      <c r="AB27" s="42">
        <v>0.0</v>
      </c>
      <c r="AC27" s="42">
        <v>1.0</v>
      </c>
      <c r="AD27" s="42">
        <v>1.0</v>
      </c>
      <c r="AE27" s="42">
        <v>0.0</v>
      </c>
      <c r="AF27" s="42">
        <v>0.0</v>
      </c>
      <c r="AG27" s="25"/>
      <c r="AH27" s="55"/>
      <c r="AI27" s="55"/>
      <c r="AJ27" s="55"/>
    </row>
    <row r="28">
      <c r="A28" s="26" t="s">
        <v>168</v>
      </c>
      <c r="B28" s="25" t="s">
        <v>38</v>
      </c>
      <c r="C28" s="25" t="s">
        <v>37</v>
      </c>
      <c r="D28" s="28">
        <v>96.76105687088115</v>
      </c>
      <c r="E28" s="29">
        <v>0.11964631755810698</v>
      </c>
      <c r="F28" s="30">
        <v>15.0</v>
      </c>
      <c r="G28" s="58"/>
      <c r="H28" s="34">
        <v>11.761674959471799</v>
      </c>
      <c r="I28" s="35" t="s">
        <v>31</v>
      </c>
      <c r="J28" s="36">
        <v>3900.0</v>
      </c>
      <c r="K28" s="28">
        <v>3.0158140921722563</v>
      </c>
      <c r="L28" s="28">
        <v>1.832493272801899</v>
      </c>
      <c r="M28" s="34">
        <v>11.296953912400678</v>
      </c>
      <c r="N28" s="35" t="s">
        <v>31</v>
      </c>
      <c r="O28" s="36">
        <v>5200.0</v>
      </c>
      <c r="P28" s="28">
        <v>2.1724911370001303</v>
      </c>
      <c r="Q28" s="37">
        <v>1.281678871667625</v>
      </c>
      <c r="R28" s="38">
        <v>3.365445149287313</v>
      </c>
      <c r="S28" s="39">
        <v>3.0345126374966895</v>
      </c>
      <c r="T28" s="40">
        <v>0.050325748086305216</v>
      </c>
      <c r="U28" s="40">
        <v>2.5162874043152604E-4</v>
      </c>
      <c r="V28" s="40">
        <v>0.027763037694278375</v>
      </c>
      <c r="W28" s="40">
        <v>0.01484609568546004</v>
      </c>
      <c r="X28" s="39">
        <v>3.6851504937804376</v>
      </c>
      <c r="Y28" s="41">
        <v>8.076524465691362</v>
      </c>
      <c r="Z28" s="41">
        <v>3.456889279437534</v>
      </c>
      <c r="AA28" s="41">
        <v>7.840064632963144</v>
      </c>
      <c r="AB28" s="42">
        <v>0.0</v>
      </c>
      <c r="AC28" s="42">
        <v>0.0</v>
      </c>
      <c r="AD28" s="42">
        <v>0.0</v>
      </c>
      <c r="AE28" s="42">
        <v>0.0</v>
      </c>
      <c r="AF28" s="42">
        <v>1.0</v>
      </c>
      <c r="AG28" s="25"/>
      <c r="AH28" s="55"/>
      <c r="AI28" s="55"/>
      <c r="AJ28" s="55"/>
    </row>
    <row r="29">
      <c r="A29" s="26" t="s">
        <v>151</v>
      </c>
      <c r="B29" s="25" t="s">
        <v>38</v>
      </c>
      <c r="C29" s="25" t="s">
        <v>37</v>
      </c>
      <c r="D29" s="28">
        <v>96.76105687088115</v>
      </c>
      <c r="E29" s="29">
        <v>0.15271462357114704</v>
      </c>
      <c r="F29" s="30">
        <v>14.0</v>
      </c>
      <c r="G29" s="59"/>
      <c r="H29" s="34">
        <v>9.111565520195661</v>
      </c>
      <c r="I29" s="35" t="s">
        <v>40</v>
      </c>
      <c r="J29" s="36">
        <v>3300.0</v>
      </c>
      <c r="K29" s="28">
        <v>2.761080460665352</v>
      </c>
      <c r="L29" s="28">
        <v>1.391713676158868</v>
      </c>
      <c r="M29" s="34">
        <v>8.299393141222794</v>
      </c>
      <c r="N29" s="35" t="s">
        <v>28</v>
      </c>
      <c r="O29" s="36">
        <v>3200.0</v>
      </c>
      <c r="P29" s="28">
        <v>2.593560356632123</v>
      </c>
      <c r="Q29" s="37">
        <v>1.2209137163100765</v>
      </c>
      <c r="R29" s="38">
        <v>4.130340229218511</v>
      </c>
      <c r="S29" s="39">
        <v>3.724193700015801</v>
      </c>
      <c r="T29" s="40">
        <v>0.018405339678311428</v>
      </c>
      <c r="U29" s="40">
        <v>0.03473683826610889</v>
      </c>
      <c r="V29" s="40">
        <v>0.013393557042902682</v>
      </c>
      <c r="W29" s="40">
        <v>0.0171091889967402</v>
      </c>
      <c r="X29" s="39">
        <v>4.606632773483127</v>
      </c>
      <c r="Y29" s="41">
        <v>4.504932746712534</v>
      </c>
      <c r="Z29" s="41">
        <v>3.875034132908782</v>
      </c>
      <c r="AA29" s="41">
        <v>4.424359008314011</v>
      </c>
      <c r="AB29" s="42">
        <v>0.0</v>
      </c>
      <c r="AC29" s="42">
        <v>1.0</v>
      </c>
      <c r="AD29" s="42">
        <v>1.0</v>
      </c>
      <c r="AE29" s="42">
        <v>0.0</v>
      </c>
      <c r="AF29" s="42">
        <v>0.0</v>
      </c>
      <c r="AG29" s="25"/>
      <c r="AH29" s="55"/>
      <c r="AI29" s="55"/>
      <c r="AJ29" s="55"/>
    </row>
    <row r="30">
      <c r="A30" s="26" t="s">
        <v>158</v>
      </c>
      <c r="B30" s="25" t="s">
        <v>38</v>
      </c>
      <c r="C30" s="25" t="s">
        <v>37</v>
      </c>
      <c r="D30" s="28">
        <v>96.76105687088115</v>
      </c>
      <c r="E30" s="29">
        <v>0.14319966159052452</v>
      </c>
      <c r="F30" s="30">
        <v>10.0</v>
      </c>
      <c r="G30" s="58"/>
      <c r="H30" s="34">
        <v>6.369443800183985</v>
      </c>
      <c r="I30" s="35" t="s">
        <v>58</v>
      </c>
      <c r="J30" s="36">
        <v>3000.0</v>
      </c>
      <c r="K30" s="28">
        <v>2.1231479333946615</v>
      </c>
      <c r="L30" s="28">
        <v>0.823423799126909</v>
      </c>
      <c r="M30" s="34">
        <v>5.916750791528155</v>
      </c>
      <c r="N30" s="35" t="s">
        <v>28</v>
      </c>
      <c r="O30" s="36">
        <v>3000.0</v>
      </c>
      <c r="P30" s="28">
        <v>1.9722502638427186</v>
      </c>
      <c r="Q30" s="37">
        <v>0.7247132634087505</v>
      </c>
      <c r="R30" s="38">
        <v>2.7428375813344523</v>
      </c>
      <c r="S30" s="39">
        <v>2.4731276053994864</v>
      </c>
      <c r="T30" s="40">
        <v>0.02698706911874895</v>
      </c>
      <c r="U30" s="40">
        <v>0.018933785000773074</v>
      </c>
      <c r="V30" s="40">
        <v>0.017134647059523143</v>
      </c>
      <c r="W30" s="40">
        <v>0.01901945823607069</v>
      </c>
      <c r="X30" s="39">
        <v>2.5776198840563285</v>
      </c>
      <c r="Y30" s="41">
        <v>3.7918239161276563</v>
      </c>
      <c r="Z30" s="41">
        <v>2.1950786416318886</v>
      </c>
      <c r="AA30" s="41">
        <v>3.7216721498962664</v>
      </c>
      <c r="AB30" s="42">
        <v>1.0</v>
      </c>
      <c r="AC30" s="42">
        <v>1.0</v>
      </c>
      <c r="AD30" s="42">
        <v>0.0</v>
      </c>
      <c r="AE30" s="42">
        <v>0.0</v>
      </c>
      <c r="AF30" s="42">
        <v>0.0</v>
      </c>
      <c r="AG30" s="25"/>
      <c r="AH30" s="55"/>
      <c r="AI30" s="55"/>
      <c r="AJ30" s="55"/>
    </row>
    <row r="31">
      <c r="A31" s="26" t="s">
        <v>149</v>
      </c>
      <c r="B31" s="25" t="s">
        <v>38</v>
      </c>
      <c r="C31" s="25" t="s">
        <v>37</v>
      </c>
      <c r="D31" s="28">
        <v>96.76105687088115</v>
      </c>
      <c r="E31" s="29">
        <v>0.20386008230452674</v>
      </c>
      <c r="F31" s="30">
        <v>9.0</v>
      </c>
      <c r="G31" s="59"/>
      <c r="H31" s="34">
        <v>6.764915624829108</v>
      </c>
      <c r="I31" s="35" t="s">
        <v>44</v>
      </c>
      <c r="J31" s="36">
        <v>3000.0</v>
      </c>
      <c r="K31" s="28">
        <v>2.254971874943036</v>
      </c>
      <c r="L31" s="28">
        <v>0.9139772345374084</v>
      </c>
      <c r="M31" s="34">
        <v>6.3530554290434615</v>
      </c>
      <c r="N31" s="35" t="s">
        <v>29</v>
      </c>
      <c r="O31" s="36">
        <v>3000.0</v>
      </c>
      <c r="P31" s="28">
        <v>2.117685143014487</v>
      </c>
      <c r="Q31" s="37">
        <v>0.81975765925675</v>
      </c>
      <c r="R31" s="38">
        <v>3.711443398938988</v>
      </c>
      <c r="S31" s="39">
        <v>3.3464880269461608</v>
      </c>
      <c r="T31" s="40">
        <v>0.05636937915934081</v>
      </c>
      <c r="U31" s="40">
        <v>0.016015056358271787</v>
      </c>
      <c r="V31" s="40">
        <v>0.04044480334546603</v>
      </c>
      <c r="W31" s="40">
        <v>0.022077252832871843</v>
      </c>
      <c r="X31" s="39">
        <v>3.59583982315639</v>
      </c>
      <c r="Y31" s="41">
        <v>3.169075801672718</v>
      </c>
      <c r="Z31" s="41">
        <v>3.250291189157568</v>
      </c>
      <c r="AA31" s="41">
        <v>3.102764239885893</v>
      </c>
      <c r="AB31" s="42">
        <v>0.0</v>
      </c>
      <c r="AC31" s="42">
        <v>0.0</v>
      </c>
      <c r="AD31" s="42">
        <v>1.0</v>
      </c>
      <c r="AE31" s="42">
        <v>1.0</v>
      </c>
      <c r="AF31" s="42">
        <v>0.0</v>
      </c>
      <c r="AG31" s="25"/>
      <c r="AH31" s="55"/>
      <c r="AI31" s="55"/>
      <c r="AJ31" s="55"/>
    </row>
    <row r="32">
      <c r="A32" s="26" t="s">
        <v>164</v>
      </c>
      <c r="B32" s="25" t="s">
        <v>38</v>
      </c>
      <c r="C32" s="25" t="s">
        <v>37</v>
      </c>
      <c r="D32" s="28">
        <v>96.76105687088115</v>
      </c>
      <c r="E32" s="29">
        <v>0.15670491803278688</v>
      </c>
      <c r="F32" s="30">
        <v>6.0</v>
      </c>
      <c r="G32" s="59"/>
      <c r="H32" s="34">
        <v>4.430673356912122</v>
      </c>
      <c r="I32" s="35" t="s">
        <v>27</v>
      </c>
      <c r="J32" s="36">
        <v>3500.0</v>
      </c>
      <c r="K32" s="28">
        <v>1.2659066734034634</v>
      </c>
      <c r="L32" s="28">
        <v>0.3764006631577957</v>
      </c>
      <c r="M32" s="34">
        <v>4.121126455852011</v>
      </c>
      <c r="N32" s="35" t="s">
        <v>27</v>
      </c>
      <c r="O32" s="36">
        <v>3000.0</v>
      </c>
      <c r="P32" s="28">
        <v>1.373708818617337</v>
      </c>
      <c r="Q32" s="37">
        <v>0.3873625245147599</v>
      </c>
      <c r="R32" s="38">
        <v>1.8229330097084149</v>
      </c>
      <c r="S32" s="39">
        <v>1.6436795163461482</v>
      </c>
      <c r="T32" s="40">
        <v>0.031913300290350506</v>
      </c>
      <c r="U32" s="40">
        <v>0.021333347476701698</v>
      </c>
      <c r="V32" s="40">
        <v>0.012921417780603872</v>
      </c>
      <c r="W32" s="40">
        <v>0.024542021690677155</v>
      </c>
      <c r="X32" s="39">
        <v>1.682961720081819</v>
      </c>
      <c r="Y32" s="41">
        <v>2.747711636830303</v>
      </c>
      <c r="Z32" s="41">
        <v>1.405527394770731</v>
      </c>
      <c r="AA32" s="41">
        <v>2.7155990610812792</v>
      </c>
      <c r="AB32" s="42">
        <v>1.0</v>
      </c>
      <c r="AC32" s="42">
        <v>0.0</v>
      </c>
      <c r="AD32" s="42">
        <v>0.0</v>
      </c>
      <c r="AE32" s="42">
        <v>0.0</v>
      </c>
      <c r="AF32" s="42">
        <v>0.0</v>
      </c>
      <c r="AG32" s="25"/>
      <c r="AH32" s="55"/>
      <c r="AI32" s="55"/>
      <c r="AJ32" s="55"/>
    </row>
    <row r="33">
      <c r="A33" s="26" t="s">
        <v>153</v>
      </c>
      <c r="B33" s="25" t="s">
        <v>38</v>
      </c>
      <c r="C33" s="25" t="s">
        <v>37</v>
      </c>
      <c r="D33" s="28">
        <v>96.76105687088115</v>
      </c>
      <c r="E33" s="29">
        <v>0.19104178866116583</v>
      </c>
      <c r="F33" s="30">
        <v>3.0</v>
      </c>
      <c r="G33" s="59"/>
      <c r="H33" s="34">
        <v>2.459978731554383</v>
      </c>
      <c r="I33" s="35" t="s">
        <v>45</v>
      </c>
      <c r="J33" s="36">
        <v>3400.0</v>
      </c>
      <c r="K33" s="28">
        <v>0.7235231563395244</v>
      </c>
      <c r="L33" s="28">
        <v>0.1398408475307146</v>
      </c>
      <c r="M33" s="34">
        <v>2.26666136916067</v>
      </c>
      <c r="N33" s="35" t="s">
        <v>31</v>
      </c>
      <c r="O33" s="36">
        <v>3000.0</v>
      </c>
      <c r="P33" s="28">
        <v>0.7555537897202234</v>
      </c>
      <c r="Q33" s="37">
        <v>0.13753919155206099</v>
      </c>
      <c r="R33" s="38">
        <v>1.1460605006348712</v>
      </c>
      <c r="S33" s="39">
        <v>1.0333655484620707</v>
      </c>
      <c r="T33" s="40">
        <v>0.03130495086937984</v>
      </c>
      <c r="U33" s="40">
        <v>0.03667151387555923</v>
      </c>
      <c r="V33" s="40">
        <v>0.017351887053313392</v>
      </c>
      <c r="W33" s="40">
        <v>0.017530772486852704</v>
      </c>
      <c r="X33" s="39">
        <v>1.2067718559251113</v>
      </c>
      <c r="Y33" s="41">
        <v>1.2532068756292716</v>
      </c>
      <c r="Z33" s="41">
        <v>1.042875902386201</v>
      </c>
      <c r="AA33" s="41">
        <v>1.2237854667744692</v>
      </c>
      <c r="AB33" s="42">
        <v>0.0</v>
      </c>
      <c r="AC33" s="42">
        <v>0.0</v>
      </c>
      <c r="AD33" s="42">
        <v>0.0</v>
      </c>
      <c r="AE33" s="42">
        <v>1.0</v>
      </c>
      <c r="AF33" s="42">
        <v>1.0</v>
      </c>
      <c r="AG33" s="25"/>
      <c r="AH33" s="55"/>
      <c r="AI33" s="55"/>
      <c r="AJ33" s="55"/>
    </row>
    <row r="34">
      <c r="A34" s="26" t="s">
        <v>155</v>
      </c>
      <c r="B34" s="25" t="s">
        <v>38</v>
      </c>
      <c r="C34" s="25" t="s">
        <v>37</v>
      </c>
      <c r="D34" s="28">
        <v>96.76105687088115</v>
      </c>
      <c r="E34" s="29">
        <v>0.18</v>
      </c>
      <c r="F34" s="30"/>
      <c r="G34" s="59"/>
      <c r="H34" s="34" t="s">
        <v>64</v>
      </c>
      <c r="I34" s="35" t="s">
        <v>45</v>
      </c>
      <c r="J34" s="36">
        <v>3000.0</v>
      </c>
      <c r="K34" s="28" t="s">
        <v>64</v>
      </c>
      <c r="L34" s="28" t="s">
        <v>64</v>
      </c>
      <c r="M34" s="34" t="s">
        <v>64</v>
      </c>
      <c r="N34" s="35" t="s">
        <v>31</v>
      </c>
      <c r="O34" s="36">
        <v>3000.0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0.0</v>
      </c>
      <c r="AD34" s="42">
        <v>0.0</v>
      </c>
      <c r="AE34" s="42">
        <v>1.0</v>
      </c>
      <c r="AF34" s="42">
        <v>1.0</v>
      </c>
      <c r="AG34" s="25"/>
      <c r="AH34" s="25"/>
      <c r="AI34" s="25"/>
      <c r="AJ34" s="25"/>
    </row>
    <row r="35">
      <c r="A35" s="26" t="s">
        <v>156</v>
      </c>
      <c r="B35" s="25" t="s">
        <v>38</v>
      </c>
      <c r="C35" s="25" t="s">
        <v>37</v>
      </c>
      <c r="D35" s="28">
        <v>96.76105687088115</v>
      </c>
      <c r="E35" s="29">
        <v>0.18</v>
      </c>
      <c r="F35" s="30"/>
      <c r="G35" s="59"/>
      <c r="H35" s="34" t="s">
        <v>64</v>
      </c>
      <c r="I35" s="35" t="s">
        <v>40</v>
      </c>
      <c r="J35" s="36">
        <v>3000.0</v>
      </c>
      <c r="K35" s="28" t="s">
        <v>64</v>
      </c>
      <c r="L35" s="28" t="s">
        <v>64</v>
      </c>
      <c r="M35" s="34" t="s">
        <v>64</v>
      </c>
      <c r="N35" s="35" t="s">
        <v>29</v>
      </c>
      <c r="O35" s="36">
        <v>3000.0</v>
      </c>
      <c r="P35" s="28" t="s">
        <v>64</v>
      </c>
      <c r="Q35" s="37" t="s">
        <v>64</v>
      </c>
      <c r="R35" s="38" t="s">
        <v>64</v>
      </c>
      <c r="S35" s="39" t="s">
        <v>64</v>
      </c>
      <c r="T35" s="40" t="s">
        <v>64</v>
      </c>
      <c r="U35" s="40" t="s">
        <v>64</v>
      </c>
      <c r="V35" s="40" t="s">
        <v>64</v>
      </c>
      <c r="W35" s="40" t="s">
        <v>64</v>
      </c>
      <c r="X35" s="39" t="s">
        <v>64</v>
      </c>
      <c r="Y35" s="41" t="s">
        <v>64</v>
      </c>
      <c r="Z35" s="41" t="s">
        <v>64</v>
      </c>
      <c r="AA35" s="41" t="s">
        <v>64</v>
      </c>
      <c r="AB35" s="42">
        <v>0.0</v>
      </c>
      <c r="AC35" s="42">
        <v>1.0</v>
      </c>
      <c r="AD35" s="42">
        <v>1.0</v>
      </c>
      <c r="AE35" s="42">
        <v>0.0</v>
      </c>
      <c r="AF35" s="42">
        <v>0.0</v>
      </c>
      <c r="AG35" s="25"/>
      <c r="AH35" s="25"/>
      <c r="AI35" s="25"/>
      <c r="AJ35" s="25"/>
    </row>
    <row r="36">
      <c r="A36" s="26" t="s">
        <v>1665</v>
      </c>
      <c r="B36" s="25" t="s">
        <v>38</v>
      </c>
      <c r="C36" s="25" t="s">
        <v>37</v>
      </c>
      <c r="D36" s="28">
        <v>96.76105687088115</v>
      </c>
      <c r="E36" s="29">
        <v>0.1802905982905983</v>
      </c>
      <c r="F36" s="30"/>
      <c r="G36" s="59"/>
      <c r="H36" s="34" t="s">
        <v>64</v>
      </c>
      <c r="I36" s="35" t="s">
        <v>31</v>
      </c>
      <c r="J36" s="36">
        <v>3000.0</v>
      </c>
      <c r="K36" s="28" t="s">
        <v>64</v>
      </c>
      <c r="L36" s="28" t="s">
        <v>64</v>
      </c>
      <c r="M36" s="34" t="s">
        <v>64</v>
      </c>
      <c r="N36" s="35" t="s">
        <v>31</v>
      </c>
      <c r="O36" s="36">
        <v>3000.0</v>
      </c>
      <c r="P36" s="28" t="s">
        <v>64</v>
      </c>
      <c r="Q36" s="37" t="s">
        <v>64</v>
      </c>
      <c r="R36" s="38" t="s">
        <v>64</v>
      </c>
      <c r="S36" s="39" t="s">
        <v>64</v>
      </c>
      <c r="T36" s="40" t="s">
        <v>64</v>
      </c>
      <c r="U36" s="40" t="s">
        <v>64</v>
      </c>
      <c r="V36" s="40" t="s">
        <v>64</v>
      </c>
      <c r="W36" s="40" t="s">
        <v>64</v>
      </c>
      <c r="X36" s="39" t="s">
        <v>64</v>
      </c>
      <c r="Y36" s="41" t="s">
        <v>64</v>
      </c>
      <c r="Z36" s="41" t="s">
        <v>64</v>
      </c>
      <c r="AA36" s="41" t="s">
        <v>64</v>
      </c>
      <c r="AB36" s="42">
        <v>0.0</v>
      </c>
      <c r="AC36" s="42">
        <v>0.0</v>
      </c>
      <c r="AD36" s="42">
        <v>0.0</v>
      </c>
      <c r="AE36" s="42">
        <v>0.0</v>
      </c>
      <c r="AF36" s="42">
        <v>1.0</v>
      </c>
      <c r="AG36" s="25"/>
      <c r="AH36" s="25"/>
      <c r="AI36" s="25"/>
      <c r="AJ36" s="25"/>
    </row>
    <row r="37">
      <c r="A37" s="26" t="s">
        <v>160</v>
      </c>
      <c r="B37" s="25" t="s">
        <v>38</v>
      </c>
      <c r="C37" s="25" t="s">
        <v>37</v>
      </c>
      <c r="D37" s="28">
        <v>96.76105687088115</v>
      </c>
      <c r="E37" s="29">
        <v>0.3215474494986194</v>
      </c>
      <c r="F37" s="30"/>
      <c r="G37" s="59"/>
      <c r="H37" s="34" t="s">
        <v>64</v>
      </c>
      <c r="I37" s="35" t="s">
        <v>27</v>
      </c>
      <c r="J37" s="36">
        <v>6500.0</v>
      </c>
      <c r="K37" s="28" t="s">
        <v>64</v>
      </c>
      <c r="L37" s="28" t="s">
        <v>64</v>
      </c>
      <c r="M37" s="34" t="s">
        <v>64</v>
      </c>
      <c r="N37" s="35" t="s">
        <v>64</v>
      </c>
      <c r="O37" s="36" t="s">
        <v>64</v>
      </c>
      <c r="P37" s="28" t="s">
        <v>64</v>
      </c>
      <c r="Q37" s="37" t="s">
        <v>64</v>
      </c>
      <c r="R37" s="38" t="s">
        <v>64</v>
      </c>
      <c r="S37" s="39" t="s">
        <v>64</v>
      </c>
      <c r="T37" s="40" t="s">
        <v>64</v>
      </c>
      <c r="U37" s="40" t="s">
        <v>64</v>
      </c>
      <c r="V37" s="40" t="s">
        <v>64</v>
      </c>
      <c r="W37" s="40" t="s">
        <v>64</v>
      </c>
      <c r="X37" s="39" t="s">
        <v>64</v>
      </c>
      <c r="Y37" s="41" t="s">
        <v>64</v>
      </c>
      <c r="Z37" s="41" t="s">
        <v>64</v>
      </c>
      <c r="AA37" s="41" t="s">
        <v>64</v>
      </c>
      <c r="AB37" s="42">
        <v>1.0</v>
      </c>
      <c r="AC37" s="42">
        <v>0.0</v>
      </c>
      <c r="AD37" s="42">
        <v>0.0</v>
      </c>
      <c r="AE37" s="42">
        <v>0.0</v>
      </c>
      <c r="AF37" s="42">
        <v>0.0</v>
      </c>
      <c r="AG37" s="25"/>
      <c r="AH37" s="25"/>
      <c r="AI37" s="25"/>
      <c r="AJ37" s="25"/>
    </row>
    <row r="38">
      <c r="A38" s="26" t="s">
        <v>162</v>
      </c>
      <c r="B38" s="25" t="s">
        <v>38</v>
      </c>
      <c r="C38" s="25" t="s">
        <v>37</v>
      </c>
      <c r="D38" s="28">
        <v>96.76105687088115</v>
      </c>
      <c r="E38" s="29">
        <v>0.18007920792079207</v>
      </c>
      <c r="F38" s="30"/>
      <c r="G38" s="59"/>
      <c r="H38" s="34" t="s">
        <v>64</v>
      </c>
      <c r="I38" s="35" t="s">
        <v>28</v>
      </c>
      <c r="J38" s="36">
        <v>3000.0</v>
      </c>
      <c r="K38" s="28" t="s">
        <v>64</v>
      </c>
      <c r="L38" s="28" t="s">
        <v>64</v>
      </c>
      <c r="M38" s="34" t="s">
        <v>64</v>
      </c>
      <c r="N38" s="35" t="s">
        <v>29</v>
      </c>
      <c r="O38" s="36">
        <v>3000.0</v>
      </c>
      <c r="P38" s="28" t="s">
        <v>64</v>
      </c>
      <c r="Q38" s="37" t="s">
        <v>64</v>
      </c>
      <c r="R38" s="38" t="s">
        <v>64</v>
      </c>
      <c r="S38" s="39" t="s">
        <v>64</v>
      </c>
      <c r="T38" s="40" t="s">
        <v>64</v>
      </c>
      <c r="U38" s="40" t="s">
        <v>64</v>
      </c>
      <c r="V38" s="40" t="s">
        <v>64</v>
      </c>
      <c r="W38" s="40" t="s">
        <v>64</v>
      </c>
      <c r="X38" s="39" t="s">
        <v>64</v>
      </c>
      <c r="Y38" s="41" t="s">
        <v>64</v>
      </c>
      <c r="Z38" s="41" t="s">
        <v>64</v>
      </c>
      <c r="AA38" s="41" t="s">
        <v>64</v>
      </c>
      <c r="AB38" s="42">
        <v>0.0</v>
      </c>
      <c r="AC38" s="42">
        <v>1.0</v>
      </c>
      <c r="AD38" s="42">
        <v>0.0</v>
      </c>
      <c r="AE38" s="42">
        <v>0.0</v>
      </c>
      <c r="AF38" s="42">
        <v>0.0</v>
      </c>
      <c r="AG38" s="25"/>
      <c r="AH38" s="25"/>
      <c r="AI38" s="25"/>
      <c r="AJ38" s="25"/>
    </row>
    <row r="39">
      <c r="A39" s="26" t="s">
        <v>470</v>
      </c>
      <c r="B39" s="25" t="s">
        <v>38</v>
      </c>
      <c r="C39" s="25" t="s">
        <v>37</v>
      </c>
      <c r="D39" s="28">
        <v>96.76105687088115</v>
      </c>
      <c r="E39" s="29">
        <v>0.2015492957746479</v>
      </c>
      <c r="F39" s="30"/>
      <c r="G39" s="58"/>
      <c r="H39" s="34" t="s">
        <v>64</v>
      </c>
      <c r="I39" s="35" t="s">
        <v>27</v>
      </c>
      <c r="J39" s="36">
        <v>3000.0</v>
      </c>
      <c r="K39" s="28" t="s">
        <v>64</v>
      </c>
      <c r="L39" s="28" t="s">
        <v>64</v>
      </c>
      <c r="M39" s="34" t="s">
        <v>64</v>
      </c>
      <c r="N39" s="35" t="s">
        <v>64</v>
      </c>
      <c r="O39" s="36" t="s">
        <v>64</v>
      </c>
      <c r="P39" s="28" t="s">
        <v>64</v>
      </c>
      <c r="Q39" s="37" t="s">
        <v>64</v>
      </c>
      <c r="R39" s="38" t="s">
        <v>64</v>
      </c>
      <c r="S39" s="39" t="s">
        <v>64</v>
      </c>
      <c r="T39" s="40" t="s">
        <v>64</v>
      </c>
      <c r="U39" s="40" t="s">
        <v>64</v>
      </c>
      <c r="V39" s="40" t="s">
        <v>64</v>
      </c>
      <c r="W39" s="40" t="s">
        <v>64</v>
      </c>
      <c r="X39" s="39" t="s">
        <v>64</v>
      </c>
      <c r="Y39" s="41" t="s">
        <v>64</v>
      </c>
      <c r="Z39" s="41" t="s">
        <v>64</v>
      </c>
      <c r="AA39" s="41" t="s">
        <v>64</v>
      </c>
      <c r="AB39" s="42">
        <v>1.0</v>
      </c>
      <c r="AC39" s="42">
        <v>0.0</v>
      </c>
      <c r="AD39" s="42">
        <v>0.0</v>
      </c>
      <c r="AE39" s="42">
        <v>0.0</v>
      </c>
      <c r="AF39" s="42">
        <v>0.0</v>
      </c>
      <c r="AG39" s="25"/>
      <c r="AH39" s="25"/>
      <c r="AI39" s="25"/>
      <c r="AJ39" s="25"/>
    </row>
    <row r="40">
      <c r="A40" s="26" t="s">
        <v>1700</v>
      </c>
      <c r="B40" s="25" t="s">
        <v>38</v>
      </c>
      <c r="C40" s="25" t="s">
        <v>37</v>
      </c>
      <c r="D40" s="28">
        <v>96.76105687088115</v>
      </c>
      <c r="E40" s="29">
        <v>0.18</v>
      </c>
      <c r="F40" s="30"/>
      <c r="G40" s="58"/>
      <c r="H40" s="34" t="s">
        <v>64</v>
      </c>
      <c r="I40" s="35" t="s">
        <v>31</v>
      </c>
      <c r="J40" s="36">
        <v>3000.0</v>
      </c>
      <c r="K40" s="28" t="s">
        <v>64</v>
      </c>
      <c r="L40" s="28" t="s">
        <v>64</v>
      </c>
      <c r="M40" s="34" t="s">
        <v>64</v>
      </c>
      <c r="N40" s="35" t="s">
        <v>31</v>
      </c>
      <c r="O40" s="36">
        <v>3000.0</v>
      </c>
      <c r="P40" s="28" t="s">
        <v>64</v>
      </c>
      <c r="Q40" s="37" t="s">
        <v>64</v>
      </c>
      <c r="R40" s="38" t="s">
        <v>64</v>
      </c>
      <c r="S40" s="39" t="s">
        <v>64</v>
      </c>
      <c r="T40" s="40" t="s">
        <v>64</v>
      </c>
      <c r="U40" s="40" t="s">
        <v>64</v>
      </c>
      <c r="V40" s="40" t="s">
        <v>64</v>
      </c>
      <c r="W40" s="40" t="s">
        <v>64</v>
      </c>
      <c r="X40" s="39" t="s">
        <v>64</v>
      </c>
      <c r="Y40" s="41" t="s">
        <v>64</v>
      </c>
      <c r="Z40" s="41" t="s">
        <v>64</v>
      </c>
      <c r="AA40" s="41" t="s">
        <v>64</v>
      </c>
      <c r="AB40" s="42">
        <v>0.0</v>
      </c>
      <c r="AC40" s="42">
        <v>0.0</v>
      </c>
      <c r="AD40" s="42">
        <v>0.0</v>
      </c>
      <c r="AE40" s="42">
        <v>0.0</v>
      </c>
      <c r="AF40" s="42">
        <v>1.0</v>
      </c>
      <c r="AG40" s="25"/>
      <c r="AH40" s="25"/>
      <c r="AI40" s="25"/>
      <c r="AJ40" s="25"/>
    </row>
    <row r="41">
      <c r="A41" s="26" t="s">
        <v>503</v>
      </c>
      <c r="B41" s="25" t="s">
        <v>38</v>
      </c>
      <c r="C41" s="25" t="s">
        <v>37</v>
      </c>
      <c r="D41" s="28">
        <v>96.76105687088115</v>
      </c>
      <c r="E41" s="29">
        <v>0.13610299295774647</v>
      </c>
      <c r="F41" s="30"/>
      <c r="G41" s="59"/>
      <c r="H41" s="34" t="s">
        <v>64</v>
      </c>
      <c r="I41" s="35" t="s">
        <v>44</v>
      </c>
      <c r="J41" s="36">
        <v>3000.0</v>
      </c>
      <c r="K41" s="28" t="s">
        <v>64</v>
      </c>
      <c r="L41" s="28" t="s">
        <v>64</v>
      </c>
      <c r="M41" s="34" t="s">
        <v>64</v>
      </c>
      <c r="N41" s="35" t="s">
        <v>64</v>
      </c>
      <c r="O41" s="36" t="s">
        <v>64</v>
      </c>
      <c r="P41" s="28" t="s">
        <v>64</v>
      </c>
      <c r="Q41" s="37" t="s">
        <v>64</v>
      </c>
      <c r="R41" s="38" t="s">
        <v>64</v>
      </c>
      <c r="S41" s="39" t="s">
        <v>64</v>
      </c>
      <c r="T41" s="40" t="s">
        <v>64</v>
      </c>
      <c r="U41" s="40" t="s">
        <v>64</v>
      </c>
      <c r="V41" s="40" t="s">
        <v>64</v>
      </c>
      <c r="W41" s="40" t="s">
        <v>64</v>
      </c>
      <c r="X41" s="39" t="s">
        <v>64</v>
      </c>
      <c r="Y41" s="41" t="s">
        <v>64</v>
      </c>
      <c r="Z41" s="41" t="s">
        <v>64</v>
      </c>
      <c r="AA41" s="41" t="s">
        <v>64</v>
      </c>
      <c r="AB41" s="42">
        <v>0.0</v>
      </c>
      <c r="AC41" s="42">
        <v>0.0</v>
      </c>
      <c r="AD41" s="42">
        <v>1.0</v>
      </c>
      <c r="AE41" s="42">
        <v>1.0</v>
      </c>
      <c r="AF41" s="42">
        <v>0.0</v>
      </c>
      <c r="AG41" s="25"/>
      <c r="AH41" s="25"/>
      <c r="AI41" s="25"/>
      <c r="AJ41" s="25"/>
    </row>
    <row r="42">
      <c r="A42" s="26" t="s">
        <v>140</v>
      </c>
      <c r="B42" s="25" t="s">
        <v>135</v>
      </c>
      <c r="C42" s="25" t="s">
        <v>171</v>
      </c>
      <c r="D42" s="28">
        <v>103.34054883364135</v>
      </c>
      <c r="E42" s="29">
        <v>0.24565193370165747</v>
      </c>
      <c r="F42" s="30">
        <v>34.0</v>
      </c>
      <c r="G42" s="59"/>
      <c r="H42" s="34">
        <v>33.61764547084135</v>
      </c>
      <c r="I42" s="35" t="s">
        <v>28</v>
      </c>
      <c r="J42" s="36">
        <v>6200.0</v>
      </c>
      <c r="K42" s="28">
        <v>5.422200882393767</v>
      </c>
      <c r="L42" s="28">
        <v>7.107230864370029</v>
      </c>
      <c r="M42" s="34">
        <v>30.881605849242533</v>
      </c>
      <c r="N42" s="35" t="s">
        <v>28</v>
      </c>
      <c r="O42" s="36">
        <v>6800.0</v>
      </c>
      <c r="P42" s="28">
        <v>4.541412624888608</v>
      </c>
      <c r="Q42" s="37">
        <v>5.59405793627443</v>
      </c>
      <c r="R42" s="38">
        <v>18.735805752848812</v>
      </c>
      <c r="S42" s="39">
        <v>17.49445543701608</v>
      </c>
      <c r="T42" s="40">
        <v>0.062460696964866357</v>
      </c>
      <c r="U42" s="40">
        <v>0.044753770410963435</v>
      </c>
      <c r="V42" s="40">
        <v>0.032981582976775226</v>
      </c>
      <c r="W42" s="40">
        <v>0.024711864531271114</v>
      </c>
      <c r="X42" s="39">
        <v>22.119825302643363</v>
      </c>
      <c r="Y42" s="41">
        <v>11.497820168197988</v>
      </c>
      <c r="Z42" s="41">
        <v>19.577398505140575</v>
      </c>
      <c r="AA42" s="41">
        <v>11.304207344101957</v>
      </c>
      <c r="AB42" s="42">
        <v>0.0</v>
      </c>
      <c r="AC42" s="42">
        <v>1.0</v>
      </c>
      <c r="AD42" s="42">
        <v>0.0</v>
      </c>
      <c r="AE42" s="42">
        <v>0.0</v>
      </c>
      <c r="AF42" s="42">
        <v>0.0</v>
      </c>
      <c r="AG42" s="25"/>
      <c r="AH42" s="25"/>
      <c r="AI42" s="25"/>
      <c r="AJ42" s="25"/>
    </row>
    <row r="43">
      <c r="A43" s="26" t="s">
        <v>134</v>
      </c>
      <c r="B43" s="25" t="s">
        <v>135</v>
      </c>
      <c r="C43" s="25" t="s">
        <v>171</v>
      </c>
      <c r="D43" s="28">
        <v>103.34054883364135</v>
      </c>
      <c r="E43" s="29">
        <v>0.26811705120990437</v>
      </c>
      <c r="F43" s="30">
        <v>33.0</v>
      </c>
      <c r="G43" s="59"/>
      <c r="H43" s="34">
        <v>46.68959441291457</v>
      </c>
      <c r="I43" s="35" t="s">
        <v>44</v>
      </c>
      <c r="J43" s="36">
        <v>9600.0</v>
      </c>
      <c r="K43" s="28">
        <v>4.863499418011934</v>
      </c>
      <c r="L43" s="28">
        <v>8.107795598740793</v>
      </c>
      <c r="M43" s="34">
        <v>43.85276838693483</v>
      </c>
      <c r="N43" s="35" t="s">
        <v>29</v>
      </c>
      <c r="O43" s="36">
        <v>9800.0</v>
      </c>
      <c r="P43" s="28">
        <v>4.474772284381105</v>
      </c>
      <c r="Q43" s="37">
        <v>7.1251855833353</v>
      </c>
      <c r="R43" s="38">
        <v>20.253145095822223</v>
      </c>
      <c r="S43" s="39">
        <v>18.911262691993272</v>
      </c>
      <c r="T43" s="40">
        <v>0.09739162993577095</v>
      </c>
      <c r="U43" s="40">
        <v>0.029584817248582817</v>
      </c>
      <c r="V43" s="40">
        <v>0.08319488877286041</v>
      </c>
      <c r="W43" s="40">
        <v>0.039413330361367044</v>
      </c>
      <c r="X43" s="39">
        <v>25.705973033028595</v>
      </c>
      <c r="Y43" s="41">
        <v>20.98362137988598</v>
      </c>
      <c r="Z43" s="41">
        <v>23.254930193413436</v>
      </c>
      <c r="AA43" s="41">
        <v>20.597838193521394</v>
      </c>
      <c r="AB43" s="42">
        <v>0.0</v>
      </c>
      <c r="AC43" s="42">
        <v>0.0</v>
      </c>
      <c r="AD43" s="42">
        <v>1.0</v>
      </c>
      <c r="AE43" s="42">
        <v>1.0</v>
      </c>
      <c r="AF43" s="42">
        <v>0.0</v>
      </c>
      <c r="AG43" s="25"/>
      <c r="AH43" s="25"/>
      <c r="AI43" s="25"/>
      <c r="AJ43" s="25"/>
    </row>
    <row r="44">
      <c r="A44" s="26" t="s">
        <v>138</v>
      </c>
      <c r="B44" s="25" t="s">
        <v>135</v>
      </c>
      <c r="C44" s="25" t="s">
        <v>171</v>
      </c>
      <c r="D44" s="28">
        <v>103.34054883364135</v>
      </c>
      <c r="E44" s="29">
        <v>0.29464687233264236</v>
      </c>
      <c r="F44" s="30">
        <v>33.0</v>
      </c>
      <c r="G44" s="59"/>
      <c r="H44" s="34">
        <v>47.62324974763713</v>
      </c>
      <c r="I44" s="35" t="s">
        <v>27</v>
      </c>
      <c r="J44" s="36">
        <v>8800.0</v>
      </c>
      <c r="K44" s="28">
        <v>5.411732925867856</v>
      </c>
      <c r="L44" s="28">
        <v>9.153456665627848</v>
      </c>
      <c r="M44" s="34">
        <v>43.58777564033436</v>
      </c>
      <c r="N44" s="35" t="s">
        <v>27</v>
      </c>
      <c r="O44" s="36">
        <v>9700.0</v>
      </c>
      <c r="P44" s="28">
        <v>4.493585117560243</v>
      </c>
      <c r="Q44" s="37">
        <v>7.123463937316453</v>
      </c>
      <c r="R44" s="38">
        <v>22.794992550081886</v>
      </c>
      <c r="S44" s="39">
        <v>21.284698753555606</v>
      </c>
      <c r="T44" s="40">
        <v>0.06680170939325428</v>
      </c>
      <c r="U44" s="40">
        <v>0.05968432787494713</v>
      </c>
      <c r="V44" s="40">
        <v>0.06059941978444376</v>
      </c>
      <c r="W44" s="40">
        <v>0.047076394899660166</v>
      </c>
      <c r="X44" s="39">
        <v>26.966442853437538</v>
      </c>
      <c r="Y44" s="41">
        <v>20.65680689419959</v>
      </c>
      <c r="Z44" s="41">
        <v>23.173948211579866</v>
      </c>
      <c r="AA44" s="41">
        <v>20.413827428754495</v>
      </c>
      <c r="AB44" s="42">
        <v>1.0</v>
      </c>
      <c r="AC44" s="42">
        <v>0.0</v>
      </c>
      <c r="AD44" s="42">
        <v>0.0</v>
      </c>
      <c r="AE44" s="42">
        <v>0.0</v>
      </c>
      <c r="AF44" s="42">
        <v>0.0</v>
      </c>
      <c r="AG44" s="25"/>
      <c r="AH44" s="25"/>
      <c r="AI44" s="25"/>
      <c r="AJ44" s="25"/>
    </row>
    <row r="45">
      <c r="A45" s="26" t="s">
        <v>142</v>
      </c>
      <c r="B45" s="25" t="s">
        <v>135</v>
      </c>
      <c r="C45" s="25" t="s">
        <v>171</v>
      </c>
      <c r="D45" s="28">
        <v>103.34054883364135</v>
      </c>
      <c r="E45" s="29">
        <v>0.1665026929982047</v>
      </c>
      <c r="F45" s="30">
        <v>31.0</v>
      </c>
      <c r="G45" s="59"/>
      <c r="H45" s="34">
        <v>35.41323624450494</v>
      </c>
      <c r="I45" s="35" t="s">
        <v>45</v>
      </c>
      <c r="J45" s="36">
        <v>7000.0</v>
      </c>
      <c r="K45" s="28">
        <v>5.059033749214992</v>
      </c>
      <c r="L45" s="28">
        <v>6.888672171022607</v>
      </c>
      <c r="M45" s="34">
        <v>33.38800864737741</v>
      </c>
      <c r="N45" s="35" t="s">
        <v>30</v>
      </c>
      <c r="O45" s="36">
        <v>8300.0</v>
      </c>
      <c r="P45" s="28">
        <v>4.022651644262339</v>
      </c>
      <c r="Q45" s="37">
        <v>5.246360065270948</v>
      </c>
      <c r="R45" s="38">
        <v>10.78250222122033</v>
      </c>
      <c r="S45" s="39">
        <v>10.068102066012496</v>
      </c>
      <c r="T45" s="40">
        <v>0.04022704185684161</v>
      </c>
      <c r="U45" s="40">
        <v>0.016308260212233083</v>
      </c>
      <c r="V45" s="40">
        <v>0.031076295848866373</v>
      </c>
      <c r="W45" s="40">
        <v>0.031801107413854515</v>
      </c>
      <c r="X45" s="39">
        <v>10.19189883760441</v>
      </c>
      <c r="Y45" s="41">
        <v>25.221337406900524</v>
      </c>
      <c r="Z45" s="41">
        <v>8.586470690832549</v>
      </c>
      <c r="AA45" s="41">
        <v>24.801537956544863</v>
      </c>
      <c r="AB45" s="42">
        <v>0.0</v>
      </c>
      <c r="AC45" s="42">
        <v>0.0</v>
      </c>
      <c r="AD45" s="42">
        <v>0.0</v>
      </c>
      <c r="AE45" s="42">
        <v>1.0</v>
      </c>
      <c r="AF45" s="42">
        <v>1.0</v>
      </c>
      <c r="AG45" s="25"/>
      <c r="AH45" s="25"/>
      <c r="AI45" s="25"/>
      <c r="AJ45" s="25"/>
    </row>
    <row r="46">
      <c r="A46" s="26" t="s">
        <v>159</v>
      </c>
      <c r="B46" s="25" t="s">
        <v>135</v>
      </c>
      <c r="C46" s="25" t="s">
        <v>171</v>
      </c>
      <c r="D46" s="28">
        <v>103.34054883364135</v>
      </c>
      <c r="E46" s="29">
        <v>0.19458740435550323</v>
      </c>
      <c r="F46" s="30">
        <v>19.0</v>
      </c>
      <c r="G46" s="59"/>
      <c r="H46" s="34">
        <v>14.98933595029874</v>
      </c>
      <c r="I46" s="35" t="s">
        <v>28</v>
      </c>
      <c r="J46" s="36">
        <v>3200.0</v>
      </c>
      <c r="K46" s="28">
        <v>4.6841674844683565</v>
      </c>
      <c r="L46" s="28">
        <v>3.399107233091006</v>
      </c>
      <c r="M46" s="34">
        <v>13.719054205638983</v>
      </c>
      <c r="N46" s="35" t="s">
        <v>28</v>
      </c>
      <c r="O46" s="36">
        <v>3000.0</v>
      </c>
      <c r="P46" s="28">
        <v>4.573018068546327</v>
      </c>
      <c r="Q46" s="37">
        <v>3.1101547319071274</v>
      </c>
      <c r="R46" s="38">
        <v>7.921040938584793</v>
      </c>
      <c r="S46" s="39">
        <v>7.396228352430543</v>
      </c>
      <c r="T46" s="40">
        <v>0.03753996159935192</v>
      </c>
      <c r="U46" s="40">
        <v>0.04042050320722298</v>
      </c>
      <c r="V46" s="40">
        <v>0.034008975112284165</v>
      </c>
      <c r="W46" s="40">
        <v>0.01709740825317018</v>
      </c>
      <c r="X46" s="39">
        <v>9.89965245063435</v>
      </c>
      <c r="Y46" s="41">
        <v>5.089683499664389</v>
      </c>
      <c r="Z46" s="41">
        <v>8.723249135805656</v>
      </c>
      <c r="AA46" s="41">
        <v>4.995805069833327</v>
      </c>
      <c r="AB46" s="42">
        <v>0.0</v>
      </c>
      <c r="AC46" s="42">
        <v>1.0</v>
      </c>
      <c r="AD46" s="42">
        <v>0.0</v>
      </c>
      <c r="AE46" s="42">
        <v>0.0</v>
      </c>
      <c r="AF46" s="42">
        <v>0.0</v>
      </c>
      <c r="AG46" s="25"/>
      <c r="AH46" s="25"/>
      <c r="AI46" s="25"/>
      <c r="AJ46" s="25"/>
    </row>
    <row r="47">
      <c r="A47" s="26" t="s">
        <v>150</v>
      </c>
      <c r="B47" s="25" t="s">
        <v>135</v>
      </c>
      <c r="C47" s="25" t="s">
        <v>171</v>
      </c>
      <c r="D47" s="28">
        <v>103.34054883364135</v>
      </c>
      <c r="E47" s="29">
        <v>0.13431988873435327</v>
      </c>
      <c r="F47" s="30">
        <v>16.0</v>
      </c>
      <c r="G47" s="59"/>
      <c r="H47" s="34">
        <v>10.677758920463297</v>
      </c>
      <c r="I47" s="35" t="s">
        <v>40</v>
      </c>
      <c r="J47" s="36">
        <v>3500.0</v>
      </c>
      <c r="K47" s="28">
        <v>3.0507882629895136</v>
      </c>
      <c r="L47" s="28">
        <v>1.727077247848795</v>
      </c>
      <c r="M47" s="34">
        <v>9.983175156203249</v>
      </c>
      <c r="N47" s="35" t="s">
        <v>28</v>
      </c>
      <c r="O47" s="36">
        <v>3000.0</v>
      </c>
      <c r="P47" s="28">
        <v>3.3277250520677497</v>
      </c>
      <c r="Q47" s="37">
        <v>1.7933410446156235</v>
      </c>
      <c r="R47" s="38">
        <v>4.3613181969366925</v>
      </c>
      <c r="S47" s="39">
        <v>4.072356847068342</v>
      </c>
      <c r="T47" s="40">
        <v>0.031773363866947596</v>
      </c>
      <c r="U47" s="40">
        <v>0.01742694195472472</v>
      </c>
      <c r="V47" s="40">
        <v>0.01918723912186863</v>
      </c>
      <c r="W47" s="40">
        <v>0.01725091223801033</v>
      </c>
      <c r="X47" s="39">
        <v>4.653866094702288</v>
      </c>
      <c r="Y47" s="41">
        <v>6.023892825761011</v>
      </c>
      <c r="Z47" s="41">
        <v>4.056594680593916</v>
      </c>
      <c r="AA47" s="41">
        <v>5.926580475609332</v>
      </c>
      <c r="AB47" s="42">
        <v>0.0</v>
      </c>
      <c r="AC47" s="42">
        <v>1.0</v>
      </c>
      <c r="AD47" s="42">
        <v>1.0</v>
      </c>
      <c r="AE47" s="42">
        <v>0.0</v>
      </c>
      <c r="AF47" s="42">
        <v>0.0</v>
      </c>
      <c r="AG47" s="25"/>
      <c r="AH47" s="25"/>
      <c r="AI47" s="25"/>
      <c r="AJ47" s="25"/>
    </row>
    <row r="48">
      <c r="A48" s="26" t="s">
        <v>152</v>
      </c>
      <c r="B48" s="25" t="s">
        <v>135</v>
      </c>
      <c r="C48" s="25" t="s">
        <v>171</v>
      </c>
      <c r="D48" s="28">
        <v>103.34054883364135</v>
      </c>
      <c r="E48" s="29">
        <v>0.13890301297558832</v>
      </c>
      <c r="F48" s="30">
        <v>16.0</v>
      </c>
      <c r="G48" s="59"/>
      <c r="H48" s="34">
        <v>11.973091606712735</v>
      </c>
      <c r="I48" s="35" t="s">
        <v>58</v>
      </c>
      <c r="J48" s="36">
        <v>3700.0</v>
      </c>
      <c r="K48" s="28">
        <v>3.2359707045169555</v>
      </c>
      <c r="L48" s="28">
        <v>1.9920781767581195</v>
      </c>
      <c r="M48" s="34">
        <v>11.431218021172754</v>
      </c>
      <c r="N48" s="35" t="s">
        <v>27</v>
      </c>
      <c r="O48" s="36">
        <v>3000.0</v>
      </c>
      <c r="P48" s="28">
        <v>3.8104060070575847</v>
      </c>
      <c r="Q48" s="37">
        <v>2.267507478265589</v>
      </c>
      <c r="R48" s="38">
        <v>4.528772443680908</v>
      </c>
      <c r="S48" s="39">
        <v>4.22871632773601</v>
      </c>
      <c r="T48" s="40">
        <v>0.05691585244258779</v>
      </c>
      <c r="U48" s="40">
        <v>0.0012373011400562564</v>
      </c>
      <c r="V48" s="40">
        <v>0.022271420521012615</v>
      </c>
      <c r="W48" s="40">
        <v>0.024304129536819322</v>
      </c>
      <c r="X48" s="39">
        <v>4.418897486973552</v>
      </c>
      <c r="Y48" s="41">
        <v>7.554194119739183</v>
      </c>
      <c r="Z48" s="41">
        <v>3.9789865762827645</v>
      </c>
      <c r="AA48" s="41">
        <v>7.45223144488999</v>
      </c>
      <c r="AB48" s="42">
        <v>1.0</v>
      </c>
      <c r="AC48" s="42">
        <v>1.0</v>
      </c>
      <c r="AD48" s="42">
        <v>0.0</v>
      </c>
      <c r="AE48" s="42">
        <v>0.0</v>
      </c>
      <c r="AF48" s="42">
        <v>0.0</v>
      </c>
      <c r="AG48" s="25"/>
      <c r="AH48" s="25"/>
      <c r="AI48" s="25"/>
      <c r="AJ48" s="25"/>
    </row>
    <row r="49">
      <c r="A49" s="26" t="s">
        <v>154</v>
      </c>
      <c r="B49" s="25" t="s">
        <v>135</v>
      </c>
      <c r="C49" s="25" t="s">
        <v>171</v>
      </c>
      <c r="D49" s="28">
        <v>103.34054883364135</v>
      </c>
      <c r="E49" s="29">
        <v>0.16351728013486933</v>
      </c>
      <c r="F49" s="30">
        <v>16.0</v>
      </c>
      <c r="G49" s="59"/>
      <c r="H49" s="34">
        <v>15.410240763491636</v>
      </c>
      <c r="I49" s="35" t="s">
        <v>31</v>
      </c>
      <c r="J49" s="36">
        <v>3400.0</v>
      </c>
      <c r="K49" s="28">
        <v>4.5324237539681285</v>
      </c>
      <c r="L49" s="28">
        <v>3.356350868189537</v>
      </c>
      <c r="M49" s="34">
        <v>14.652883404363084</v>
      </c>
      <c r="N49" s="35" t="s">
        <v>31</v>
      </c>
      <c r="O49" s="36">
        <v>3800.0</v>
      </c>
      <c r="P49" s="28">
        <v>3.856021948516601</v>
      </c>
      <c r="Q49" s="37">
        <v>2.7520380846054366</v>
      </c>
      <c r="R49" s="38">
        <v>5.450713360354027</v>
      </c>
      <c r="S49" s="39">
        <v>5.089573581224947</v>
      </c>
      <c r="T49" s="40">
        <v>0.05566073615889261</v>
      </c>
      <c r="U49" s="40">
        <v>9.035833792028021E-5</v>
      </c>
      <c r="V49" s="40">
        <v>0.036866201871474324</v>
      </c>
      <c r="W49" s="40">
        <v>0.028282159769047705</v>
      </c>
      <c r="X49" s="39">
        <v>4.628376835181722</v>
      </c>
      <c r="Y49" s="41">
        <v>10.781863928309914</v>
      </c>
      <c r="Z49" s="41">
        <v>4.13970490302064</v>
      </c>
      <c r="AA49" s="41">
        <v>10.513178501342445</v>
      </c>
      <c r="AB49" s="42">
        <v>0.0</v>
      </c>
      <c r="AC49" s="42">
        <v>0.0</v>
      </c>
      <c r="AD49" s="42">
        <v>0.0</v>
      </c>
      <c r="AE49" s="42">
        <v>0.0</v>
      </c>
      <c r="AF49" s="42">
        <v>1.0</v>
      </c>
      <c r="AG49" s="25"/>
      <c r="AH49" s="25"/>
      <c r="AI49" s="25"/>
      <c r="AJ49" s="25"/>
    </row>
    <row r="50">
      <c r="A50" s="26" t="s">
        <v>161</v>
      </c>
      <c r="B50" s="25" t="s">
        <v>135</v>
      </c>
      <c r="C50" s="25" t="s">
        <v>171</v>
      </c>
      <c r="D50" s="28">
        <v>103.34054883364135</v>
      </c>
      <c r="E50" s="29">
        <v>0.15415384615384614</v>
      </c>
      <c r="F50" s="30">
        <v>14.0</v>
      </c>
      <c r="G50" s="59"/>
      <c r="H50" s="34">
        <v>11.296324411959532</v>
      </c>
      <c r="I50" s="35" t="s">
        <v>44</v>
      </c>
      <c r="J50" s="36">
        <v>3300.0</v>
      </c>
      <c r="K50" s="28">
        <v>3.4231286096847064</v>
      </c>
      <c r="L50" s="28">
        <v>2.01942027231235</v>
      </c>
      <c r="M50" s="34">
        <v>10.52299638716783</v>
      </c>
      <c r="N50" s="35" t="s">
        <v>29</v>
      </c>
      <c r="O50" s="36">
        <v>3000.0</v>
      </c>
      <c r="P50" s="28">
        <v>3.5076654623892765</v>
      </c>
      <c r="Q50" s="37">
        <v>1.9646091182176966</v>
      </c>
      <c r="R50" s="38">
        <v>4.458535905380071</v>
      </c>
      <c r="S50" s="39">
        <v>4.163133346915053</v>
      </c>
      <c r="T50" s="40">
        <v>0.04480003973270258</v>
      </c>
      <c r="U50" s="40">
        <v>0.018726416608269677</v>
      </c>
      <c r="V50" s="40">
        <v>0.025984023044967497</v>
      </c>
      <c r="W50" s="40">
        <v>0.02293762034314372</v>
      </c>
      <c r="X50" s="39">
        <v>5.113653138771832</v>
      </c>
      <c r="Y50" s="41">
        <v>6.1826712731877</v>
      </c>
      <c r="Z50" s="41">
        <v>4.485755407182473</v>
      </c>
      <c r="AA50" s="41">
        <v>6.037240979985356</v>
      </c>
      <c r="AB50" s="42">
        <v>0.0</v>
      </c>
      <c r="AC50" s="42">
        <v>0.0</v>
      </c>
      <c r="AD50" s="42">
        <v>1.0</v>
      </c>
      <c r="AE50" s="42">
        <v>1.0</v>
      </c>
      <c r="AF50" s="42">
        <v>0.0</v>
      </c>
      <c r="AG50" s="25"/>
      <c r="AH50" s="25"/>
      <c r="AI50" s="25"/>
      <c r="AJ50" s="25"/>
    </row>
    <row r="51">
      <c r="A51" s="26" t="s">
        <v>167</v>
      </c>
      <c r="B51" s="25" t="s">
        <v>135</v>
      </c>
      <c r="C51" s="25" t="s">
        <v>171</v>
      </c>
      <c r="D51" s="28">
        <v>103.34054883364135</v>
      </c>
      <c r="E51" s="29">
        <v>0.17463424947145875</v>
      </c>
      <c r="F51" s="30">
        <v>12.0</v>
      </c>
      <c r="G51" s="59"/>
      <c r="H51" s="34">
        <v>12.252200553989752</v>
      </c>
      <c r="I51" s="35" t="s">
        <v>30</v>
      </c>
      <c r="J51" s="36">
        <v>3100.0</v>
      </c>
      <c r="K51" s="28">
        <v>3.9523227593515333</v>
      </c>
      <c r="L51" s="28">
        <v>2.474459852125647</v>
      </c>
      <c r="M51" s="34">
        <v>11.72414042296663</v>
      </c>
      <c r="N51" s="35" t="s">
        <v>30</v>
      </c>
      <c r="O51" s="36">
        <v>3100.0</v>
      </c>
      <c r="P51" s="28">
        <v>3.781980781602139</v>
      </c>
      <c r="Q51" s="37">
        <v>2.2926667650696673</v>
      </c>
      <c r="R51" s="38">
        <v>4.409868198351246</v>
      </c>
      <c r="S51" s="39">
        <v>4.117690143507158</v>
      </c>
      <c r="T51" s="40">
        <v>0.07730309437579812</v>
      </c>
      <c r="U51" s="40">
        <v>0.0016428048391550958</v>
      </c>
      <c r="V51" s="40">
        <v>0.028657817749705557</v>
      </c>
      <c r="W51" s="40">
        <v>0.02783641533012801</v>
      </c>
      <c r="X51" s="39">
        <v>4.5236192580938015</v>
      </c>
      <c r="Y51" s="41">
        <v>7.728581295895951</v>
      </c>
      <c r="Z51" s="41">
        <v>4.142819409158618</v>
      </c>
      <c r="AA51" s="41">
        <v>7.581321013808013</v>
      </c>
      <c r="AB51" s="42">
        <v>0.0</v>
      </c>
      <c r="AC51" s="42">
        <v>0.0</v>
      </c>
      <c r="AD51" s="42">
        <v>0.0</v>
      </c>
      <c r="AE51" s="42">
        <v>1.0</v>
      </c>
      <c r="AF51" s="42">
        <v>0.0</v>
      </c>
      <c r="AG51" s="25"/>
      <c r="AH51" s="25"/>
      <c r="AI51" s="25"/>
      <c r="AJ51" s="25"/>
    </row>
    <row r="52">
      <c r="A52" s="26" t="s">
        <v>157</v>
      </c>
      <c r="B52" s="25" t="s">
        <v>135</v>
      </c>
      <c r="C52" s="25" t="s">
        <v>171</v>
      </c>
      <c r="D52" s="28">
        <v>103.34054883364135</v>
      </c>
      <c r="E52" s="29">
        <v>0.21442379182156135</v>
      </c>
      <c r="F52" s="30">
        <v>9.0</v>
      </c>
      <c r="G52" s="59"/>
      <c r="H52" s="34">
        <v>10.459965384046257</v>
      </c>
      <c r="I52" s="35" t="s">
        <v>31</v>
      </c>
      <c r="J52" s="36">
        <v>3200.0</v>
      </c>
      <c r="K52" s="28">
        <v>3.268739182514455</v>
      </c>
      <c r="L52" s="28">
        <v>1.8227546290539978</v>
      </c>
      <c r="M52" s="34">
        <v>10.057589530439662</v>
      </c>
      <c r="N52" s="35" t="s">
        <v>31</v>
      </c>
      <c r="O52" s="36">
        <v>3300.0</v>
      </c>
      <c r="P52" s="28">
        <v>3.047754403163534</v>
      </c>
      <c r="Q52" s="37">
        <v>1.6514158241507155</v>
      </c>
      <c r="R52" s="38">
        <v>4.20903719278133</v>
      </c>
      <c r="S52" s="39">
        <v>3.930165298103602</v>
      </c>
      <c r="T52" s="40">
        <v>0.1050944709129206</v>
      </c>
      <c r="U52" s="40">
        <v>1.8918896653991106E-4</v>
      </c>
      <c r="V52" s="40">
        <v>0.03216212431178488</v>
      </c>
      <c r="W52" s="40">
        <v>0.026013482899237772</v>
      </c>
      <c r="X52" s="39">
        <v>4.4566868448494565</v>
      </c>
      <c r="Y52" s="41">
        <v>6.003278539196799</v>
      </c>
      <c r="Z52" s="41">
        <v>4.2028307362697115</v>
      </c>
      <c r="AA52" s="41">
        <v>5.854758794169951</v>
      </c>
      <c r="AB52" s="42">
        <v>0.0</v>
      </c>
      <c r="AC52" s="42">
        <v>0.0</v>
      </c>
      <c r="AD52" s="42">
        <v>0.0</v>
      </c>
      <c r="AE52" s="42">
        <v>0.0</v>
      </c>
      <c r="AF52" s="42">
        <v>1.0</v>
      </c>
      <c r="AG52" s="25"/>
      <c r="AH52" s="25"/>
      <c r="AI52" s="25"/>
      <c r="AJ52" s="25"/>
    </row>
    <row r="53">
      <c r="A53" s="26" t="s">
        <v>147</v>
      </c>
      <c r="B53" s="25" t="s">
        <v>135</v>
      </c>
      <c r="C53" s="25" t="s">
        <v>171</v>
      </c>
      <c r="D53" s="28">
        <v>103.34054883364135</v>
      </c>
      <c r="E53" s="29">
        <v>0.18</v>
      </c>
      <c r="F53" s="30">
        <v>4.0</v>
      </c>
      <c r="G53" s="59"/>
      <c r="H53" s="34">
        <v>3.589012543407615</v>
      </c>
      <c r="I53" s="35" t="s">
        <v>45</v>
      </c>
      <c r="J53" s="36">
        <v>3000.0</v>
      </c>
      <c r="K53" s="28">
        <v>1.196337514469205</v>
      </c>
      <c r="L53" s="28">
        <v>0.3048762549113519</v>
      </c>
      <c r="M53" s="34">
        <v>3.3762691206639808</v>
      </c>
      <c r="N53" s="35" t="s">
        <v>30</v>
      </c>
      <c r="O53" s="36">
        <v>3000.0</v>
      </c>
      <c r="P53" s="28">
        <v>1.1254230402213268</v>
      </c>
      <c r="Q53" s="37">
        <v>0.27425753994494895</v>
      </c>
      <c r="R53" s="38">
        <v>1.5224559019038384</v>
      </c>
      <c r="S53" s="39">
        <v>1.4215848136997788</v>
      </c>
      <c r="T53" s="40">
        <v>0.05896872334727333</v>
      </c>
      <c r="U53" s="40">
        <v>0.013389476840904987</v>
      </c>
      <c r="V53" s="40">
        <v>0.03209806091997771</v>
      </c>
      <c r="W53" s="40">
        <v>0.025678448735982167</v>
      </c>
      <c r="X53" s="39">
        <v>1.5850670672752536</v>
      </c>
      <c r="Y53" s="41">
        <v>2.003945476132362</v>
      </c>
      <c r="Z53" s="41">
        <v>1.4168461976541131</v>
      </c>
      <c r="AA53" s="41">
        <v>1.9594229230098679</v>
      </c>
      <c r="AB53" s="42">
        <v>0.0</v>
      </c>
      <c r="AC53" s="42">
        <v>0.0</v>
      </c>
      <c r="AD53" s="42">
        <v>0.0</v>
      </c>
      <c r="AE53" s="42">
        <v>1.0</v>
      </c>
      <c r="AF53" s="42">
        <v>1.0</v>
      </c>
      <c r="AG53" s="25"/>
      <c r="AH53" s="25"/>
      <c r="AI53" s="25"/>
      <c r="AJ53" s="25"/>
    </row>
    <row r="54">
      <c r="A54" s="26" t="s">
        <v>1898</v>
      </c>
      <c r="B54" s="25" t="s">
        <v>135</v>
      </c>
      <c r="C54" s="25" t="s">
        <v>171</v>
      </c>
      <c r="D54" s="28">
        <v>103.34054883364135</v>
      </c>
      <c r="E54" s="29">
        <v>0.18</v>
      </c>
      <c r="F54" s="30"/>
      <c r="G54" s="59"/>
      <c r="H54" s="34" t="s">
        <v>64</v>
      </c>
      <c r="I54" s="35" t="s">
        <v>27</v>
      </c>
      <c r="J54" s="36">
        <v>3000.0</v>
      </c>
      <c r="K54" s="28" t="s">
        <v>64</v>
      </c>
      <c r="L54" s="28" t="s">
        <v>64</v>
      </c>
      <c r="M54" s="34" t="s">
        <v>64</v>
      </c>
      <c r="N54" s="35" t="s">
        <v>27</v>
      </c>
      <c r="O54" s="36">
        <v>3000.0</v>
      </c>
      <c r="P54" s="28" t="s">
        <v>64</v>
      </c>
      <c r="Q54" s="37" t="s">
        <v>64</v>
      </c>
      <c r="R54" s="38" t="s">
        <v>64</v>
      </c>
      <c r="S54" s="39" t="s">
        <v>64</v>
      </c>
      <c r="T54" s="40" t="s">
        <v>64</v>
      </c>
      <c r="U54" s="40" t="s">
        <v>64</v>
      </c>
      <c r="V54" s="40" t="s">
        <v>64</v>
      </c>
      <c r="W54" s="40" t="s">
        <v>64</v>
      </c>
      <c r="X54" s="39" t="s">
        <v>64</v>
      </c>
      <c r="Y54" s="41" t="s">
        <v>64</v>
      </c>
      <c r="Z54" s="41" t="s">
        <v>64</v>
      </c>
      <c r="AA54" s="41" t="s">
        <v>64</v>
      </c>
      <c r="AB54" s="42">
        <v>1.0</v>
      </c>
      <c r="AC54" s="42">
        <v>0.0</v>
      </c>
      <c r="AD54" s="42">
        <v>0.0</v>
      </c>
      <c r="AE54" s="42">
        <v>0.0</v>
      </c>
      <c r="AF54" s="42">
        <v>0.0</v>
      </c>
      <c r="AG54" s="25"/>
      <c r="AH54" s="25"/>
      <c r="AI54" s="25"/>
      <c r="AJ54" s="25"/>
    </row>
    <row r="55">
      <c r="A55" s="26" t="s">
        <v>144</v>
      </c>
      <c r="B55" s="25" t="s">
        <v>135</v>
      </c>
      <c r="C55" s="25" t="s">
        <v>171</v>
      </c>
      <c r="D55" s="28">
        <v>103.34054883364135</v>
      </c>
      <c r="E55" s="29">
        <v>0.12359835584263065</v>
      </c>
      <c r="F55" s="30"/>
      <c r="G55" s="59"/>
      <c r="H55" s="34" t="s">
        <v>64</v>
      </c>
      <c r="I55" s="35" t="s">
        <v>40</v>
      </c>
      <c r="J55" s="36">
        <v>3600.0</v>
      </c>
      <c r="K55" s="28" t="s">
        <v>64</v>
      </c>
      <c r="L55" s="28" t="s">
        <v>64</v>
      </c>
      <c r="M55" s="34" t="s">
        <v>64</v>
      </c>
      <c r="N55" s="35" t="s">
        <v>29</v>
      </c>
      <c r="O55" s="36">
        <v>4300.0</v>
      </c>
      <c r="P55" s="28" t="s">
        <v>64</v>
      </c>
      <c r="Q55" s="37" t="s">
        <v>64</v>
      </c>
      <c r="R55" s="38" t="s">
        <v>64</v>
      </c>
      <c r="S55" s="39" t="s">
        <v>64</v>
      </c>
      <c r="T55" s="40" t="s">
        <v>64</v>
      </c>
      <c r="U55" s="40" t="s">
        <v>64</v>
      </c>
      <c r="V55" s="40" t="s">
        <v>64</v>
      </c>
      <c r="W55" s="40" t="s">
        <v>64</v>
      </c>
      <c r="X55" s="39" t="s">
        <v>64</v>
      </c>
      <c r="Y55" s="41" t="s">
        <v>64</v>
      </c>
      <c r="Z55" s="41" t="s">
        <v>64</v>
      </c>
      <c r="AA55" s="41" t="s">
        <v>64</v>
      </c>
      <c r="AB55" s="42">
        <v>0.0</v>
      </c>
      <c r="AC55" s="42">
        <v>1.0</v>
      </c>
      <c r="AD55" s="42">
        <v>1.0</v>
      </c>
      <c r="AE55" s="42">
        <v>0.0</v>
      </c>
      <c r="AF55" s="42">
        <v>0.0</v>
      </c>
      <c r="AG55" s="25"/>
      <c r="AH55" s="25"/>
      <c r="AI55" s="25"/>
      <c r="AJ55" s="25"/>
    </row>
    <row r="56">
      <c r="A56" s="26" t="s">
        <v>1902</v>
      </c>
      <c r="B56" s="25" t="s">
        <v>135</v>
      </c>
      <c r="C56" s="25" t="s">
        <v>171</v>
      </c>
      <c r="D56" s="28">
        <v>103.34054883364135</v>
      </c>
      <c r="E56" s="29">
        <v>0.18</v>
      </c>
      <c r="F56" s="30"/>
      <c r="G56" s="59"/>
      <c r="H56" s="34" t="s">
        <v>64</v>
      </c>
      <c r="I56" s="35" t="s">
        <v>28</v>
      </c>
      <c r="J56" s="36">
        <v>3000.0</v>
      </c>
      <c r="K56" s="28" t="s">
        <v>64</v>
      </c>
      <c r="L56" s="28" t="s">
        <v>64</v>
      </c>
      <c r="M56" s="34" t="s">
        <v>64</v>
      </c>
      <c r="N56" s="35" t="s">
        <v>28</v>
      </c>
      <c r="O56" s="36">
        <v>3000.0</v>
      </c>
      <c r="P56" s="28" t="s">
        <v>64</v>
      </c>
      <c r="Q56" s="37" t="s">
        <v>64</v>
      </c>
      <c r="R56" s="38" t="s">
        <v>64</v>
      </c>
      <c r="S56" s="39" t="s">
        <v>64</v>
      </c>
      <c r="T56" s="40" t="s">
        <v>64</v>
      </c>
      <c r="U56" s="40" t="s">
        <v>64</v>
      </c>
      <c r="V56" s="40" t="s">
        <v>64</v>
      </c>
      <c r="W56" s="40" t="s">
        <v>64</v>
      </c>
      <c r="X56" s="39" t="s">
        <v>64</v>
      </c>
      <c r="Y56" s="41" t="s">
        <v>64</v>
      </c>
      <c r="Z56" s="41" t="s">
        <v>64</v>
      </c>
      <c r="AA56" s="41" t="s">
        <v>64</v>
      </c>
      <c r="AB56" s="42">
        <v>0.0</v>
      </c>
      <c r="AC56" s="42">
        <v>1.0</v>
      </c>
      <c r="AD56" s="42">
        <v>0.0</v>
      </c>
      <c r="AE56" s="42">
        <v>0.0</v>
      </c>
      <c r="AF56" s="42">
        <v>0.0</v>
      </c>
      <c r="AG56" s="25"/>
      <c r="AH56" s="25"/>
      <c r="AI56" s="25"/>
      <c r="AJ56" s="25"/>
    </row>
    <row r="57">
      <c r="A57" s="26" t="s">
        <v>163</v>
      </c>
      <c r="B57" s="25" t="s">
        <v>135</v>
      </c>
      <c r="C57" s="25" t="s">
        <v>171</v>
      </c>
      <c r="D57" s="28">
        <v>103.34054883364135</v>
      </c>
      <c r="E57" s="29">
        <v>0.18</v>
      </c>
      <c r="F57" s="30"/>
      <c r="G57" s="59"/>
      <c r="H57" s="34" t="s">
        <v>64</v>
      </c>
      <c r="I57" s="35" t="s">
        <v>30</v>
      </c>
      <c r="J57" s="36">
        <v>3000.0</v>
      </c>
      <c r="K57" s="28" t="s">
        <v>64</v>
      </c>
      <c r="L57" s="28" t="s">
        <v>64</v>
      </c>
      <c r="M57" s="34" t="s">
        <v>64</v>
      </c>
      <c r="N57" s="35" t="s">
        <v>30</v>
      </c>
      <c r="O57" s="36">
        <v>3000.0</v>
      </c>
      <c r="P57" s="28" t="s">
        <v>64</v>
      </c>
      <c r="Q57" s="37" t="s">
        <v>64</v>
      </c>
      <c r="R57" s="38" t="s">
        <v>64</v>
      </c>
      <c r="S57" s="39" t="s">
        <v>64</v>
      </c>
      <c r="T57" s="40" t="s">
        <v>64</v>
      </c>
      <c r="U57" s="40" t="s">
        <v>64</v>
      </c>
      <c r="V57" s="40" t="s">
        <v>64</v>
      </c>
      <c r="W57" s="40" t="s">
        <v>64</v>
      </c>
      <c r="X57" s="39" t="s">
        <v>64</v>
      </c>
      <c r="Y57" s="41" t="s">
        <v>64</v>
      </c>
      <c r="Z57" s="41" t="s">
        <v>64</v>
      </c>
      <c r="AA57" s="41" t="s">
        <v>64</v>
      </c>
      <c r="AB57" s="42">
        <v>0.0</v>
      </c>
      <c r="AC57" s="42">
        <v>0.0</v>
      </c>
      <c r="AD57" s="42">
        <v>0.0</v>
      </c>
      <c r="AE57" s="42">
        <v>1.0</v>
      </c>
      <c r="AF57" s="42">
        <v>0.0</v>
      </c>
      <c r="AG57" s="25"/>
      <c r="AH57" s="25"/>
      <c r="AI57" s="25"/>
      <c r="AJ57" s="25"/>
    </row>
    <row r="58">
      <c r="A58" s="26" t="s">
        <v>165</v>
      </c>
      <c r="B58" s="25" t="s">
        <v>135</v>
      </c>
      <c r="C58" s="25" t="s">
        <v>171</v>
      </c>
      <c r="D58" s="28">
        <v>103.34054883364135</v>
      </c>
      <c r="E58" s="29">
        <v>0.17663320463320462</v>
      </c>
      <c r="F58" s="30"/>
      <c r="G58" s="59"/>
      <c r="H58" s="34" t="s">
        <v>64</v>
      </c>
      <c r="I58" s="35" t="s">
        <v>31</v>
      </c>
      <c r="J58" s="36">
        <v>3000.0</v>
      </c>
      <c r="K58" s="28" t="s">
        <v>64</v>
      </c>
      <c r="L58" s="28" t="s">
        <v>64</v>
      </c>
      <c r="M58" s="34" t="s">
        <v>64</v>
      </c>
      <c r="N58" s="35" t="s">
        <v>31</v>
      </c>
      <c r="O58" s="36">
        <v>3000.0</v>
      </c>
      <c r="P58" s="28" t="s">
        <v>64</v>
      </c>
      <c r="Q58" s="37" t="s">
        <v>64</v>
      </c>
      <c r="R58" s="38" t="s">
        <v>64</v>
      </c>
      <c r="S58" s="39" t="s">
        <v>64</v>
      </c>
      <c r="T58" s="40" t="s">
        <v>64</v>
      </c>
      <c r="U58" s="40" t="s">
        <v>64</v>
      </c>
      <c r="V58" s="40" t="s">
        <v>64</v>
      </c>
      <c r="W58" s="40" t="s">
        <v>64</v>
      </c>
      <c r="X58" s="39" t="s">
        <v>64</v>
      </c>
      <c r="Y58" s="41" t="s">
        <v>64</v>
      </c>
      <c r="Z58" s="41" t="s">
        <v>64</v>
      </c>
      <c r="AA58" s="41" t="s">
        <v>64</v>
      </c>
      <c r="AB58" s="42">
        <v>0.0</v>
      </c>
      <c r="AC58" s="42">
        <v>0.0</v>
      </c>
      <c r="AD58" s="42">
        <v>0.0</v>
      </c>
      <c r="AE58" s="42">
        <v>0.0</v>
      </c>
      <c r="AF58" s="42">
        <v>1.0</v>
      </c>
      <c r="AG58" s="25"/>
      <c r="AH58" s="25"/>
      <c r="AI58" s="25"/>
      <c r="AJ58" s="25"/>
    </row>
    <row r="59">
      <c r="A59" s="26" t="s">
        <v>1646</v>
      </c>
      <c r="B59" s="25" t="s">
        <v>135</v>
      </c>
      <c r="C59" s="25" t="s">
        <v>171</v>
      </c>
      <c r="D59" s="28">
        <v>103.34054883364135</v>
      </c>
      <c r="E59" s="29">
        <v>0.18076288659793815</v>
      </c>
      <c r="F59" s="30"/>
      <c r="G59" s="59"/>
      <c r="H59" s="34" t="s">
        <v>64</v>
      </c>
      <c r="I59" s="35" t="s">
        <v>44</v>
      </c>
      <c r="J59" s="36">
        <v>3000.0</v>
      </c>
      <c r="K59" s="28" t="s">
        <v>64</v>
      </c>
      <c r="L59" s="28" t="s">
        <v>64</v>
      </c>
      <c r="M59" s="34" t="s">
        <v>64</v>
      </c>
      <c r="N59" s="35" t="s">
        <v>30</v>
      </c>
      <c r="O59" s="36">
        <v>3000.0</v>
      </c>
      <c r="P59" s="28" t="s">
        <v>64</v>
      </c>
      <c r="Q59" s="37" t="s">
        <v>64</v>
      </c>
      <c r="R59" s="38" t="s">
        <v>64</v>
      </c>
      <c r="S59" s="39" t="s">
        <v>64</v>
      </c>
      <c r="T59" s="40" t="s">
        <v>64</v>
      </c>
      <c r="U59" s="40" t="s">
        <v>64</v>
      </c>
      <c r="V59" s="40" t="s">
        <v>64</v>
      </c>
      <c r="W59" s="40" t="s">
        <v>64</v>
      </c>
      <c r="X59" s="39" t="s">
        <v>64</v>
      </c>
      <c r="Y59" s="41" t="s">
        <v>64</v>
      </c>
      <c r="Z59" s="41" t="s">
        <v>64</v>
      </c>
      <c r="AA59" s="41" t="s">
        <v>64</v>
      </c>
      <c r="AB59" s="42">
        <v>0.0</v>
      </c>
      <c r="AC59" s="42">
        <v>0.0</v>
      </c>
      <c r="AD59" s="42">
        <v>1.0</v>
      </c>
      <c r="AE59" s="42">
        <v>1.0</v>
      </c>
      <c r="AF59" s="42">
        <v>0.0</v>
      </c>
      <c r="AG59" s="25"/>
      <c r="AH59" s="25"/>
      <c r="AI59" s="25"/>
      <c r="AJ59" s="25"/>
    </row>
    <row r="60">
      <c r="A60" s="26" t="s">
        <v>169</v>
      </c>
      <c r="B60" s="25" t="s">
        <v>135</v>
      </c>
      <c r="C60" s="25" t="s">
        <v>171</v>
      </c>
      <c r="D60" s="28">
        <v>103.34054883364135</v>
      </c>
      <c r="E60" s="29">
        <v>0.15888524590163935</v>
      </c>
      <c r="F60" s="30"/>
      <c r="G60" s="59"/>
      <c r="H60" s="34" t="s">
        <v>64</v>
      </c>
      <c r="I60" s="35" t="s">
        <v>44</v>
      </c>
      <c r="J60" s="36">
        <v>3000.0</v>
      </c>
      <c r="K60" s="28" t="s">
        <v>64</v>
      </c>
      <c r="L60" s="28" t="s">
        <v>64</v>
      </c>
      <c r="M60" s="34" t="s">
        <v>64</v>
      </c>
      <c r="N60" s="35" t="s">
        <v>30</v>
      </c>
      <c r="O60" s="36">
        <v>3000.0</v>
      </c>
      <c r="P60" s="28" t="s">
        <v>64</v>
      </c>
      <c r="Q60" s="37" t="s">
        <v>64</v>
      </c>
      <c r="R60" s="38" t="s">
        <v>64</v>
      </c>
      <c r="S60" s="39" t="s">
        <v>64</v>
      </c>
      <c r="T60" s="40" t="s">
        <v>64</v>
      </c>
      <c r="U60" s="40" t="s">
        <v>64</v>
      </c>
      <c r="V60" s="40" t="s">
        <v>64</v>
      </c>
      <c r="W60" s="40" t="s">
        <v>64</v>
      </c>
      <c r="X60" s="39" t="s">
        <v>64</v>
      </c>
      <c r="Y60" s="41" t="s">
        <v>64</v>
      </c>
      <c r="Z60" s="41" t="s">
        <v>64</v>
      </c>
      <c r="AA60" s="41" t="s">
        <v>64</v>
      </c>
      <c r="AB60" s="42">
        <v>0.0</v>
      </c>
      <c r="AC60" s="42">
        <v>0.0</v>
      </c>
      <c r="AD60" s="42">
        <v>1.0</v>
      </c>
      <c r="AE60" s="42">
        <v>1.0</v>
      </c>
      <c r="AF60" s="42">
        <v>0.0</v>
      </c>
      <c r="AG60" s="25"/>
      <c r="AH60" s="25"/>
      <c r="AI60" s="25"/>
      <c r="AJ60" s="25"/>
    </row>
    <row r="61">
      <c r="A61" s="26" t="s">
        <v>1645</v>
      </c>
      <c r="B61" s="25" t="s">
        <v>135</v>
      </c>
      <c r="C61" s="25" t="s">
        <v>171</v>
      </c>
      <c r="D61" s="28">
        <v>103.34054883364135</v>
      </c>
      <c r="E61" s="29">
        <v>0.1796574585635359</v>
      </c>
      <c r="F61" s="30"/>
      <c r="G61" s="59"/>
      <c r="H61" s="34" t="s">
        <v>64</v>
      </c>
      <c r="I61" s="35" t="s">
        <v>58</v>
      </c>
      <c r="J61" s="36">
        <v>3000.0</v>
      </c>
      <c r="K61" s="28" t="s">
        <v>64</v>
      </c>
      <c r="L61" s="28" t="s">
        <v>64</v>
      </c>
      <c r="M61" s="34" t="s">
        <v>64</v>
      </c>
      <c r="N61" s="35" t="s">
        <v>28</v>
      </c>
      <c r="O61" s="36">
        <v>3000.0</v>
      </c>
      <c r="P61" s="28" t="s">
        <v>64</v>
      </c>
      <c r="Q61" s="37" t="s">
        <v>64</v>
      </c>
      <c r="R61" s="38" t="s">
        <v>64</v>
      </c>
      <c r="S61" s="39" t="s">
        <v>64</v>
      </c>
      <c r="T61" s="40" t="s">
        <v>64</v>
      </c>
      <c r="U61" s="40" t="s">
        <v>64</v>
      </c>
      <c r="V61" s="40" t="s">
        <v>64</v>
      </c>
      <c r="W61" s="40" t="s">
        <v>64</v>
      </c>
      <c r="X61" s="39" t="s">
        <v>64</v>
      </c>
      <c r="Y61" s="41" t="s">
        <v>64</v>
      </c>
      <c r="Z61" s="41" t="s">
        <v>64</v>
      </c>
      <c r="AA61" s="41" t="s">
        <v>64</v>
      </c>
      <c r="AB61" s="42">
        <v>1.0</v>
      </c>
      <c r="AC61" s="42">
        <v>1.0</v>
      </c>
      <c r="AD61" s="42">
        <v>0.0</v>
      </c>
      <c r="AE61" s="42">
        <v>0.0</v>
      </c>
      <c r="AF61" s="42">
        <v>0.0</v>
      </c>
      <c r="AG61" s="25"/>
      <c r="AH61" s="25"/>
      <c r="AI61" s="25"/>
      <c r="AJ61" s="25"/>
    </row>
    <row r="62">
      <c r="A62" s="26" t="s">
        <v>170</v>
      </c>
      <c r="B62" s="25" t="s">
        <v>171</v>
      </c>
      <c r="C62" s="25" t="s">
        <v>135</v>
      </c>
      <c r="D62" s="28">
        <v>103.34054883364135</v>
      </c>
      <c r="E62" s="29">
        <v>0.3326837923728814</v>
      </c>
      <c r="F62" s="30">
        <v>34.0</v>
      </c>
      <c r="G62" s="59"/>
      <c r="H62" s="34">
        <v>52.76732442178366</v>
      </c>
      <c r="I62" s="35" t="s">
        <v>28</v>
      </c>
      <c r="J62" s="36">
        <v>10000.0</v>
      </c>
      <c r="K62" s="28">
        <v>5.276732442178366</v>
      </c>
      <c r="L62" s="28">
        <v>9.621079801740457</v>
      </c>
      <c r="M62" s="34">
        <v>48.47323328241181</v>
      </c>
      <c r="N62" s="35" t="s">
        <v>28</v>
      </c>
      <c r="O62" s="36">
        <v>11000.0</v>
      </c>
      <c r="P62" s="28">
        <v>4.406657571128346</v>
      </c>
      <c r="Q62" s="37">
        <v>7.550616214862966</v>
      </c>
      <c r="R62" s="38">
        <v>27.441101606310543</v>
      </c>
      <c r="S62" s="39">
        <v>26.62721457593337</v>
      </c>
      <c r="T62" s="40">
        <v>0.07621113495071842</v>
      </c>
      <c r="U62" s="40">
        <v>0.04144048801480959</v>
      </c>
      <c r="V62" s="40">
        <v>0.12322804747411716</v>
      </c>
      <c r="W62" s="40">
        <v>0.0672451190741633</v>
      </c>
      <c r="X62" s="39">
        <v>28.33331282130945</v>
      </c>
      <c r="Y62" s="41">
        <v>24.434011600474214</v>
      </c>
      <c r="Z62" s="41">
        <v>24.35544376136854</v>
      </c>
      <c r="AA62" s="41">
        <v>24.11778952104327</v>
      </c>
      <c r="AB62" s="42">
        <v>0.0</v>
      </c>
      <c r="AC62" s="42">
        <v>1.0</v>
      </c>
      <c r="AD62" s="42">
        <v>0.0</v>
      </c>
      <c r="AE62" s="42">
        <v>0.0</v>
      </c>
      <c r="AF62" s="42">
        <v>0.0</v>
      </c>
      <c r="AG62" s="25"/>
      <c r="AH62" s="25"/>
      <c r="AI62" s="25"/>
      <c r="AJ62" s="25"/>
    </row>
    <row r="63">
      <c r="A63" s="26" t="s">
        <v>174</v>
      </c>
      <c r="B63" s="25" t="s">
        <v>171</v>
      </c>
      <c r="C63" s="25" t="s">
        <v>135</v>
      </c>
      <c r="D63" s="28">
        <v>103.34054883364135</v>
      </c>
      <c r="E63" s="29">
        <v>0.14358597662771286</v>
      </c>
      <c r="F63" s="30">
        <v>33.0</v>
      </c>
      <c r="G63" s="59"/>
      <c r="H63" s="34">
        <v>26.003626336010367</v>
      </c>
      <c r="I63" s="35" t="s">
        <v>44</v>
      </c>
      <c r="J63" s="36">
        <v>4500.0</v>
      </c>
      <c r="K63" s="28">
        <v>5.778583630224525</v>
      </c>
      <c r="L63" s="28">
        <v>6.276219508102618</v>
      </c>
      <c r="M63" s="34">
        <v>24.112301164836573</v>
      </c>
      <c r="N63" s="35" t="s">
        <v>29</v>
      </c>
      <c r="O63" s="36">
        <v>5600.0</v>
      </c>
      <c r="P63" s="28">
        <v>4.305768065149389</v>
      </c>
      <c r="Q63" s="37">
        <v>4.425064029748617</v>
      </c>
      <c r="R63" s="38">
        <v>9.696281683165912</v>
      </c>
      <c r="S63" s="39">
        <v>9.408695637312794</v>
      </c>
      <c r="T63" s="40">
        <v>0.027207957655756853</v>
      </c>
      <c r="U63" s="40">
        <v>0.02849918276484362</v>
      </c>
      <c r="V63" s="40">
        <v>0.019276146271366718</v>
      </c>
      <c r="W63" s="40">
        <v>0.01706261751293226</v>
      </c>
      <c r="X63" s="39">
        <v>11.716149581329239</v>
      </c>
      <c r="Y63" s="41">
        <v>14.287476754681128</v>
      </c>
      <c r="Z63" s="41">
        <v>10.097643459076261</v>
      </c>
      <c r="AA63" s="41">
        <v>14.014657705760314</v>
      </c>
      <c r="AB63" s="42">
        <v>0.0</v>
      </c>
      <c r="AC63" s="42">
        <v>0.0</v>
      </c>
      <c r="AD63" s="42">
        <v>1.0</v>
      </c>
      <c r="AE63" s="42">
        <v>1.0</v>
      </c>
      <c r="AF63" s="42">
        <v>0.0</v>
      </c>
      <c r="AG63" s="25"/>
      <c r="AH63" s="25"/>
      <c r="AI63" s="25"/>
      <c r="AJ63" s="25"/>
    </row>
    <row r="64">
      <c r="A64" s="26" t="s">
        <v>193</v>
      </c>
      <c r="B64" s="25" t="s">
        <v>171</v>
      </c>
      <c r="C64" s="25" t="s">
        <v>135</v>
      </c>
      <c r="D64" s="28">
        <v>103.34054883364135</v>
      </c>
      <c r="E64" s="29">
        <v>0.24749624687239366</v>
      </c>
      <c r="F64" s="30">
        <v>31.0</v>
      </c>
      <c r="G64" s="59"/>
      <c r="H64" s="34">
        <v>43.756014901039435</v>
      </c>
      <c r="I64" s="35" t="s">
        <v>27</v>
      </c>
      <c r="J64" s="36">
        <v>8000.0</v>
      </c>
      <c r="K64" s="28">
        <v>5.469501862629929</v>
      </c>
      <c r="L64" s="28">
        <v>8.695024161920431</v>
      </c>
      <c r="M64" s="34">
        <v>41.38179086212118</v>
      </c>
      <c r="N64" s="35" t="s">
        <v>27</v>
      </c>
      <c r="O64" s="36">
        <v>8800.0</v>
      </c>
      <c r="P64" s="28">
        <v>4.702476234331952</v>
      </c>
      <c r="Q64" s="37">
        <v>7.176507607752549</v>
      </c>
      <c r="R64" s="38">
        <v>17.23949182542594</v>
      </c>
      <c r="S64" s="39">
        <v>16.728178576843355</v>
      </c>
      <c r="T64" s="40">
        <v>0.0766628036418679</v>
      </c>
      <c r="U64" s="40">
        <v>0.026938316735451592</v>
      </c>
      <c r="V64" s="40">
        <v>0.05863641123994915</v>
      </c>
      <c r="W64" s="40">
        <v>0.0373693190803821</v>
      </c>
      <c r="X64" s="39">
        <v>19.192074089687917</v>
      </c>
      <c r="Y64" s="41">
        <v>24.563940811351515</v>
      </c>
      <c r="Z64" s="41">
        <v>17.04610348800596</v>
      </c>
      <c r="AA64" s="41">
        <v>24.335687374115214</v>
      </c>
      <c r="AB64" s="42">
        <v>1.0</v>
      </c>
      <c r="AC64" s="42">
        <v>0.0</v>
      </c>
      <c r="AD64" s="42">
        <v>0.0</v>
      </c>
      <c r="AE64" s="42">
        <v>0.0</v>
      </c>
      <c r="AF64" s="42">
        <v>0.0</v>
      </c>
      <c r="AG64" s="25"/>
      <c r="AH64" s="25"/>
      <c r="AI64" s="25"/>
      <c r="AJ64" s="25"/>
    </row>
    <row r="65">
      <c r="A65" s="26" t="s">
        <v>176</v>
      </c>
      <c r="B65" s="25" t="s">
        <v>171</v>
      </c>
      <c r="C65" s="25" t="s">
        <v>135</v>
      </c>
      <c r="D65" s="28">
        <v>103.34054883364135</v>
      </c>
      <c r="E65" s="29">
        <v>0.2131821329639889</v>
      </c>
      <c r="F65" s="30">
        <v>31.0</v>
      </c>
      <c r="G65" s="59"/>
      <c r="H65" s="34">
        <v>26.85977525521934</v>
      </c>
      <c r="I65" s="35" t="s">
        <v>28</v>
      </c>
      <c r="J65" s="36">
        <v>4600.0</v>
      </c>
      <c r="K65" s="28">
        <v>5.839081577221595</v>
      </c>
      <c r="L65" s="28">
        <v>6.494116721230715</v>
      </c>
      <c r="M65" s="34">
        <v>24.433083929032385</v>
      </c>
      <c r="N65" s="35" t="s">
        <v>28</v>
      </c>
      <c r="O65" s="36">
        <v>5200.0</v>
      </c>
      <c r="P65" s="28">
        <v>4.698669986352382</v>
      </c>
      <c r="Q65" s="37">
        <v>4.875796473763686</v>
      </c>
      <c r="R65" s="38">
        <v>14.397744361204559</v>
      </c>
      <c r="S65" s="39">
        <v>13.970715681001149</v>
      </c>
      <c r="T65" s="40">
        <v>0.04045515291372956</v>
      </c>
      <c r="U65" s="40">
        <v>0.041142497744788065</v>
      </c>
      <c r="V65" s="40">
        <v>0.033188936128253854</v>
      </c>
      <c r="W65" s="40">
        <v>0.027297409004895183</v>
      </c>
      <c r="X65" s="39">
        <v>16.31473341798652</v>
      </c>
      <c r="Y65" s="41">
        <v>10.54504183723282</v>
      </c>
      <c r="Z65" s="41">
        <v>14.030867342000057</v>
      </c>
      <c r="AA65" s="41">
        <v>10.402216587032326</v>
      </c>
      <c r="AB65" s="42">
        <v>0.0</v>
      </c>
      <c r="AC65" s="42">
        <v>1.0</v>
      </c>
      <c r="AD65" s="42">
        <v>0.0</v>
      </c>
      <c r="AE65" s="42">
        <v>0.0</v>
      </c>
      <c r="AF65" s="42">
        <v>0.0</v>
      </c>
      <c r="AG65" s="25"/>
      <c r="AH65" s="25"/>
      <c r="AI65" s="25"/>
      <c r="AJ65" s="25"/>
    </row>
    <row r="66">
      <c r="A66" s="26" t="s">
        <v>184</v>
      </c>
      <c r="B66" s="25" t="s">
        <v>171</v>
      </c>
      <c r="C66" s="25" t="s">
        <v>135</v>
      </c>
      <c r="D66" s="28">
        <v>103.34054883364135</v>
      </c>
      <c r="E66" s="29">
        <v>0.19391251812469795</v>
      </c>
      <c r="F66" s="30">
        <v>29.0</v>
      </c>
      <c r="G66" s="59"/>
      <c r="H66" s="34">
        <v>33.068497275324845</v>
      </c>
      <c r="I66" s="35" t="s">
        <v>31</v>
      </c>
      <c r="J66" s="36">
        <v>5600.0</v>
      </c>
      <c r="K66" s="28">
        <v>5.905088799165151</v>
      </c>
      <c r="L66" s="28">
        <v>7.647421278996607</v>
      </c>
      <c r="M66" s="34">
        <v>31.807516385641414</v>
      </c>
      <c r="N66" s="35" t="s">
        <v>31</v>
      </c>
      <c r="O66" s="36">
        <v>6000.0</v>
      </c>
      <c r="P66" s="28">
        <v>5.301252730940235</v>
      </c>
      <c r="Q66" s="37">
        <v>6.67277733563464</v>
      </c>
      <c r="R66" s="38">
        <v>12.040762399134389</v>
      </c>
      <c r="S66" s="39">
        <v>11.683640425931426</v>
      </c>
      <c r="T66" s="40">
        <v>0.09283674059844019</v>
      </c>
      <c r="U66" s="40">
        <v>1.930077767119339E-4</v>
      </c>
      <c r="V66" s="40">
        <v>0.030398724832129586</v>
      </c>
      <c r="W66" s="40">
        <v>0.023450444870499965</v>
      </c>
      <c r="X66" s="39">
        <v>12.800563019314346</v>
      </c>
      <c r="Y66" s="41">
        <v>20.267934256010495</v>
      </c>
      <c r="Z66" s="41">
        <v>12.06247454208864</v>
      </c>
      <c r="AA66" s="41">
        <v>19.745041843552773</v>
      </c>
      <c r="AB66" s="42">
        <v>0.0</v>
      </c>
      <c r="AC66" s="42">
        <v>0.0</v>
      </c>
      <c r="AD66" s="42">
        <v>0.0</v>
      </c>
      <c r="AE66" s="42">
        <v>0.0</v>
      </c>
      <c r="AF66" s="42">
        <v>1.0</v>
      </c>
      <c r="AG66" s="25"/>
      <c r="AH66" s="25"/>
      <c r="AI66" s="25"/>
      <c r="AJ66" s="25"/>
    </row>
    <row r="67">
      <c r="A67" s="26" t="s">
        <v>182</v>
      </c>
      <c r="B67" s="25" t="s">
        <v>171</v>
      </c>
      <c r="C67" s="25" t="s">
        <v>135</v>
      </c>
      <c r="D67" s="28">
        <v>103.34054883364135</v>
      </c>
      <c r="E67" s="29">
        <v>0.12156868764389869</v>
      </c>
      <c r="F67" s="30">
        <v>25.0</v>
      </c>
      <c r="G67" s="59"/>
      <c r="H67" s="34">
        <v>18.22697726351958</v>
      </c>
      <c r="I67" s="35" t="s">
        <v>44</v>
      </c>
      <c r="J67" s="36">
        <v>3500.0</v>
      </c>
      <c r="K67" s="28">
        <v>5.2077077895770225</v>
      </c>
      <c r="L67" s="28">
        <v>4.3606756672432985</v>
      </c>
      <c r="M67" s="34">
        <v>17.124326680897404</v>
      </c>
      <c r="N67" s="35" t="s">
        <v>64</v>
      </c>
      <c r="O67" s="36" t="s">
        <v>64</v>
      </c>
      <c r="P67" s="28" t="e">
        <v>#N/A</v>
      </c>
      <c r="Q67" s="37" t="e">
        <v>#N/A</v>
      </c>
      <c r="R67" s="38">
        <v>6.097266896965981</v>
      </c>
      <c r="S67" s="39">
        <v>5.916425525530387</v>
      </c>
      <c r="T67" s="40">
        <v>0.03011011208315785</v>
      </c>
      <c r="U67" s="40">
        <v>0.013834375821991443</v>
      </c>
      <c r="V67" s="40">
        <v>0.018084151401296007</v>
      </c>
      <c r="W67" s="40">
        <v>0.016908681560211764</v>
      </c>
      <c r="X67" s="39">
        <v>6.365689008720773</v>
      </c>
      <c r="Y67" s="41">
        <v>11.861288254798808</v>
      </c>
      <c r="Z67" s="41">
        <v>5.5383441069757176</v>
      </c>
      <c r="AA67" s="41">
        <v>11.585982573921687</v>
      </c>
      <c r="AB67" s="42">
        <v>0.0</v>
      </c>
      <c r="AC67" s="42">
        <v>0.0</v>
      </c>
      <c r="AD67" s="42">
        <v>1.0</v>
      </c>
      <c r="AE67" s="42">
        <v>1.0</v>
      </c>
      <c r="AF67" s="42">
        <v>0.0</v>
      </c>
      <c r="AG67" s="25"/>
      <c r="AH67" s="25"/>
      <c r="AI67" s="25"/>
      <c r="AJ67" s="25"/>
    </row>
    <row r="68">
      <c r="A68" s="26" t="s">
        <v>180</v>
      </c>
      <c r="B68" s="25" t="s">
        <v>171</v>
      </c>
      <c r="C68" s="25" t="s">
        <v>135</v>
      </c>
      <c r="D68" s="28">
        <v>103.34054883364135</v>
      </c>
      <c r="E68" s="29">
        <v>0.12783912248628884</v>
      </c>
      <c r="F68" s="30">
        <v>20.0</v>
      </c>
      <c r="G68" s="59"/>
      <c r="H68" s="34">
        <v>12.550992298715645</v>
      </c>
      <c r="I68" s="35" t="s">
        <v>44</v>
      </c>
      <c r="J68" s="36">
        <v>3100.0</v>
      </c>
      <c r="K68" s="28">
        <v>4.04870719313408</v>
      </c>
      <c r="L68" s="28">
        <v>2.5799098616686393</v>
      </c>
      <c r="M68" s="34">
        <v>11.853850622333802</v>
      </c>
      <c r="N68" s="35" t="s">
        <v>30</v>
      </c>
      <c r="O68" s="36">
        <v>3200.0</v>
      </c>
      <c r="P68" s="28">
        <v>3.704328319479313</v>
      </c>
      <c r="Q68" s="37">
        <v>2.2637535766130354</v>
      </c>
      <c r="R68" s="38">
        <v>5.15843709751726</v>
      </c>
      <c r="S68" s="39">
        <v>5.005440869052428</v>
      </c>
      <c r="T68" s="40">
        <v>0.040464953284772794</v>
      </c>
      <c r="U68" s="40">
        <v>0.00918418040845405</v>
      </c>
      <c r="V68" s="40">
        <v>0.019550483047699213</v>
      </c>
      <c r="W68" s="40">
        <v>0.01627691379320074</v>
      </c>
      <c r="X68" s="39">
        <v>5.360212442374769</v>
      </c>
      <c r="Y68" s="41">
        <v>7.1907798563408765</v>
      </c>
      <c r="Z68" s="41">
        <v>4.812053390561424</v>
      </c>
      <c r="AA68" s="41">
        <v>7.041797231772379</v>
      </c>
      <c r="AB68" s="42">
        <v>0.0</v>
      </c>
      <c r="AC68" s="42">
        <v>0.0</v>
      </c>
      <c r="AD68" s="42">
        <v>1.0</v>
      </c>
      <c r="AE68" s="42">
        <v>1.0</v>
      </c>
      <c r="AF68" s="42">
        <v>0.0</v>
      </c>
      <c r="AG68" s="25"/>
      <c r="AH68" s="25"/>
      <c r="AI68" s="25"/>
      <c r="AJ68" s="25"/>
    </row>
    <row r="69">
      <c r="A69" s="26" t="s">
        <v>179</v>
      </c>
      <c r="B69" s="25" t="s">
        <v>171</v>
      </c>
      <c r="C69" s="25" t="s">
        <v>135</v>
      </c>
      <c r="D69" s="28">
        <v>103.34054883364135</v>
      </c>
      <c r="E69" s="29">
        <v>0.1762261590652092</v>
      </c>
      <c r="F69" s="30">
        <v>20.0</v>
      </c>
      <c r="G69" s="59"/>
      <c r="H69" s="34">
        <v>17.61681921978857</v>
      </c>
      <c r="I69" s="35" t="s">
        <v>30</v>
      </c>
      <c r="J69" s="36">
        <v>4100.0</v>
      </c>
      <c r="K69" s="28">
        <v>4.296785175558187</v>
      </c>
      <c r="L69" s="28">
        <v>3.5093434366725926</v>
      </c>
      <c r="M69" s="34">
        <v>16.255877185610743</v>
      </c>
      <c r="N69" s="35" t="s">
        <v>30</v>
      </c>
      <c r="O69" s="36">
        <v>4700.0</v>
      </c>
      <c r="P69" s="28">
        <v>3.4586972735342005</v>
      </c>
      <c r="Q69" s="37">
        <v>2.6633834686325963</v>
      </c>
      <c r="R69" s="38">
        <v>7.427412334413529</v>
      </c>
      <c r="S69" s="39">
        <v>7.207119626964334</v>
      </c>
      <c r="T69" s="40">
        <v>0.04312088701694452</v>
      </c>
      <c r="U69" s="40">
        <v>0.037232131521238436</v>
      </c>
      <c r="V69" s="40">
        <v>0.034382733700735496</v>
      </c>
      <c r="W69" s="40">
        <v>0.01700140699566755</v>
      </c>
      <c r="X69" s="39">
        <v>10.4389569320519</v>
      </c>
      <c r="Y69" s="41">
        <v>7.177862287736671</v>
      </c>
      <c r="Z69" s="41">
        <v>9.271347841317006</v>
      </c>
      <c r="AA69" s="41">
        <v>6.984529344293735</v>
      </c>
      <c r="AB69" s="42">
        <v>0.0</v>
      </c>
      <c r="AC69" s="42">
        <v>0.0</v>
      </c>
      <c r="AD69" s="42">
        <v>0.0</v>
      </c>
      <c r="AE69" s="42">
        <v>1.0</v>
      </c>
      <c r="AF69" s="42">
        <v>0.0</v>
      </c>
      <c r="AG69" s="25"/>
      <c r="AH69" s="25"/>
      <c r="AI69" s="25"/>
      <c r="AJ69" s="25"/>
    </row>
    <row r="70">
      <c r="A70" s="26" t="s">
        <v>185</v>
      </c>
      <c r="B70" s="25" t="s">
        <v>171</v>
      </c>
      <c r="C70" s="25" t="s">
        <v>135</v>
      </c>
      <c r="D70" s="28">
        <v>103.34054883364135</v>
      </c>
      <c r="E70" s="29">
        <v>0.19445011301259282</v>
      </c>
      <c r="F70" s="30">
        <v>13.0</v>
      </c>
      <c r="G70" s="59"/>
      <c r="H70" s="34">
        <v>13.132244836530642</v>
      </c>
      <c r="I70" s="35" t="s">
        <v>31</v>
      </c>
      <c r="J70" s="36">
        <v>3500.0</v>
      </c>
      <c r="K70" s="28">
        <v>3.7520699532944692</v>
      </c>
      <c r="L70" s="28">
        <v>2.471450256055945</v>
      </c>
      <c r="M70" s="34">
        <v>12.531360749094073</v>
      </c>
      <c r="N70" s="35" t="s">
        <v>31</v>
      </c>
      <c r="O70" s="36">
        <v>3500.0</v>
      </c>
      <c r="P70" s="28">
        <v>3.5803887854554497</v>
      </c>
      <c r="Q70" s="37">
        <v>2.2788759282212165</v>
      </c>
      <c r="R70" s="38">
        <v>5.415166591886481</v>
      </c>
      <c r="S70" s="39">
        <v>5.254555916713929</v>
      </c>
      <c r="T70" s="40">
        <v>0.09008170201014734</v>
      </c>
      <c r="U70" s="40">
        <v>8.689553248567267E-4</v>
      </c>
      <c r="V70" s="40">
        <v>0.04257881091797961</v>
      </c>
      <c r="W70" s="40">
        <v>0.030799638736588426</v>
      </c>
      <c r="X70" s="39">
        <v>5.888233832899935</v>
      </c>
      <c r="Y70" s="41">
        <v>7.244011003630707</v>
      </c>
      <c r="Z70" s="41">
        <v>5.445062493480207</v>
      </c>
      <c r="AA70" s="41">
        <v>7.086298255613865</v>
      </c>
      <c r="AB70" s="42">
        <v>0.0</v>
      </c>
      <c r="AC70" s="42">
        <v>0.0</v>
      </c>
      <c r="AD70" s="42">
        <v>0.0</v>
      </c>
      <c r="AE70" s="42">
        <v>0.0</v>
      </c>
      <c r="AF70" s="42">
        <v>1.0</v>
      </c>
      <c r="AG70" s="25"/>
      <c r="AH70" s="25"/>
      <c r="AI70" s="25"/>
      <c r="AJ70" s="25"/>
    </row>
    <row r="71">
      <c r="A71" s="26" t="s">
        <v>187</v>
      </c>
      <c r="B71" s="25" t="s">
        <v>171</v>
      </c>
      <c r="C71" s="25" t="s">
        <v>135</v>
      </c>
      <c r="D71" s="28">
        <v>103.34054883364135</v>
      </c>
      <c r="E71" s="29">
        <v>0.18598998330550917</v>
      </c>
      <c r="F71" s="30">
        <v>3.0</v>
      </c>
      <c r="G71" s="59"/>
      <c r="H71" s="34">
        <v>2.8121608622036582</v>
      </c>
      <c r="I71" s="35" t="s">
        <v>27</v>
      </c>
      <c r="J71" s="36">
        <v>3800.0</v>
      </c>
      <c r="K71" s="28">
        <v>0.7400423321588574</v>
      </c>
      <c r="L71" s="28">
        <v>0.15775269039563655</v>
      </c>
      <c r="M71" s="34">
        <v>2.576243071227399</v>
      </c>
      <c r="N71" s="35" t="s">
        <v>27</v>
      </c>
      <c r="O71" s="36">
        <v>3000.0</v>
      </c>
      <c r="P71" s="28">
        <v>0.8587476904091329</v>
      </c>
      <c r="Q71" s="37">
        <v>0.1716836064973481</v>
      </c>
      <c r="R71" s="38">
        <v>1.186217456476614</v>
      </c>
      <c r="S71" s="39">
        <v>1.1510349402320295</v>
      </c>
      <c r="T71" s="40">
        <v>0.05155021087894389</v>
      </c>
      <c r="U71" s="40">
        <v>0.03679420256043578</v>
      </c>
      <c r="V71" s="40">
        <v>0.029320380165347264</v>
      </c>
      <c r="W71" s="40">
        <v>0.03209910900454684</v>
      </c>
      <c r="X71" s="39">
        <v>1.5833771487286414</v>
      </c>
      <c r="Y71" s="41">
        <v>1.2287837134750166</v>
      </c>
      <c r="Z71" s="41">
        <v>1.3608936291007554</v>
      </c>
      <c r="AA71" s="41">
        <v>1.2153494421266433</v>
      </c>
      <c r="AB71" s="42">
        <v>1.0</v>
      </c>
      <c r="AC71" s="42">
        <v>0.0</v>
      </c>
      <c r="AD71" s="42">
        <v>0.0</v>
      </c>
      <c r="AE71" s="42">
        <v>0.0</v>
      </c>
      <c r="AF71" s="42">
        <v>0.0</v>
      </c>
      <c r="AG71" s="25"/>
      <c r="AH71" s="25"/>
      <c r="AI71" s="25"/>
      <c r="AJ71" s="25"/>
    </row>
    <row r="72">
      <c r="A72" s="26" t="s">
        <v>199</v>
      </c>
      <c r="B72" s="25" t="s">
        <v>171</v>
      </c>
      <c r="C72" s="25" t="s">
        <v>135</v>
      </c>
      <c r="D72" s="28">
        <v>103.34054883364135</v>
      </c>
      <c r="E72" s="29">
        <v>0.16892072322670376</v>
      </c>
      <c r="F72" s="30"/>
      <c r="G72" s="59"/>
      <c r="H72" s="34" t="s">
        <v>64</v>
      </c>
      <c r="I72" s="35" t="s">
        <v>28</v>
      </c>
      <c r="J72" s="36">
        <v>3000.0</v>
      </c>
      <c r="K72" s="28" t="s">
        <v>64</v>
      </c>
      <c r="L72" s="28" t="s">
        <v>64</v>
      </c>
      <c r="M72" s="34" t="s">
        <v>64</v>
      </c>
      <c r="N72" s="35" t="s">
        <v>29</v>
      </c>
      <c r="O72" s="36">
        <v>3000.0</v>
      </c>
      <c r="P72" s="28" t="s">
        <v>64</v>
      </c>
      <c r="Q72" s="37" t="s">
        <v>64</v>
      </c>
      <c r="R72" s="38" t="s">
        <v>64</v>
      </c>
      <c r="S72" s="39" t="s">
        <v>64</v>
      </c>
      <c r="T72" s="40" t="s">
        <v>64</v>
      </c>
      <c r="U72" s="40" t="s">
        <v>64</v>
      </c>
      <c r="V72" s="40" t="s">
        <v>64</v>
      </c>
      <c r="W72" s="40" t="s">
        <v>64</v>
      </c>
      <c r="X72" s="39" t="s">
        <v>64</v>
      </c>
      <c r="Y72" s="41" t="s">
        <v>64</v>
      </c>
      <c r="Z72" s="41" t="s">
        <v>64</v>
      </c>
      <c r="AA72" s="41" t="s">
        <v>64</v>
      </c>
      <c r="AB72" s="42">
        <v>0.0</v>
      </c>
      <c r="AC72" s="42">
        <v>1.0</v>
      </c>
      <c r="AD72" s="42">
        <v>0.0</v>
      </c>
      <c r="AE72" s="42">
        <v>0.0</v>
      </c>
      <c r="AF72" s="42">
        <v>0.0</v>
      </c>
      <c r="AG72" s="25"/>
      <c r="AH72" s="25"/>
      <c r="AI72" s="25"/>
      <c r="AJ72" s="25"/>
    </row>
    <row r="73">
      <c r="A73" s="26" t="s">
        <v>201</v>
      </c>
      <c r="B73" s="25" t="s">
        <v>171</v>
      </c>
      <c r="C73" s="25" t="s">
        <v>135</v>
      </c>
      <c r="D73" s="28">
        <v>103.34054883364135</v>
      </c>
      <c r="E73" s="29">
        <v>0.18</v>
      </c>
      <c r="F73" s="30"/>
      <c r="G73" s="59"/>
      <c r="H73" s="34" t="s">
        <v>64</v>
      </c>
      <c r="I73" s="35" t="s">
        <v>30</v>
      </c>
      <c r="J73" s="36">
        <v>3000.0</v>
      </c>
      <c r="K73" s="28" t="s">
        <v>64</v>
      </c>
      <c r="L73" s="28" t="s">
        <v>64</v>
      </c>
      <c r="M73" s="34" t="s">
        <v>64</v>
      </c>
      <c r="N73" s="35" t="s">
        <v>64</v>
      </c>
      <c r="O73" s="36" t="s">
        <v>64</v>
      </c>
      <c r="P73" s="28" t="s">
        <v>64</v>
      </c>
      <c r="Q73" s="37" t="s">
        <v>64</v>
      </c>
      <c r="R73" s="38" t="s">
        <v>64</v>
      </c>
      <c r="S73" s="39" t="s">
        <v>64</v>
      </c>
      <c r="T73" s="40" t="s">
        <v>64</v>
      </c>
      <c r="U73" s="40" t="s">
        <v>64</v>
      </c>
      <c r="V73" s="40" t="s">
        <v>64</v>
      </c>
      <c r="W73" s="40" t="s">
        <v>64</v>
      </c>
      <c r="X73" s="39" t="s">
        <v>64</v>
      </c>
      <c r="Y73" s="41" t="s">
        <v>64</v>
      </c>
      <c r="Z73" s="41" t="s">
        <v>64</v>
      </c>
      <c r="AA73" s="41" t="s">
        <v>64</v>
      </c>
      <c r="AB73" s="42">
        <v>0.0</v>
      </c>
      <c r="AC73" s="42">
        <v>0.0</v>
      </c>
      <c r="AD73" s="42">
        <v>0.0</v>
      </c>
      <c r="AE73" s="42">
        <v>1.0</v>
      </c>
      <c r="AF73" s="42">
        <v>0.0</v>
      </c>
      <c r="AG73" s="25"/>
      <c r="AH73" s="25"/>
      <c r="AI73" s="25"/>
      <c r="AJ73" s="25"/>
    </row>
    <row r="74">
      <c r="A74" s="26" t="s">
        <v>1907</v>
      </c>
      <c r="B74" s="25" t="s">
        <v>171</v>
      </c>
      <c r="C74" s="25" t="s">
        <v>135</v>
      </c>
      <c r="D74" s="28">
        <v>103.34054883364135</v>
      </c>
      <c r="E74" s="29">
        <v>0.18</v>
      </c>
      <c r="F74" s="30"/>
      <c r="G74" s="59"/>
      <c r="H74" s="34" t="s">
        <v>64</v>
      </c>
      <c r="I74" s="35" t="s">
        <v>29</v>
      </c>
      <c r="J74" s="36">
        <v>3000.0</v>
      </c>
      <c r="K74" s="28" t="s">
        <v>64</v>
      </c>
      <c r="L74" s="28" t="s">
        <v>64</v>
      </c>
      <c r="M74" s="34" t="s">
        <v>64</v>
      </c>
      <c r="N74" s="35" t="s">
        <v>29</v>
      </c>
      <c r="O74" s="36">
        <v>3000.0</v>
      </c>
      <c r="P74" s="28" t="s">
        <v>64</v>
      </c>
      <c r="Q74" s="37" t="s">
        <v>64</v>
      </c>
      <c r="R74" s="38" t="s">
        <v>64</v>
      </c>
      <c r="S74" s="39" t="s">
        <v>64</v>
      </c>
      <c r="T74" s="40" t="s">
        <v>64</v>
      </c>
      <c r="U74" s="40" t="s">
        <v>64</v>
      </c>
      <c r="V74" s="40" t="s">
        <v>64</v>
      </c>
      <c r="W74" s="40" t="s">
        <v>64</v>
      </c>
      <c r="X74" s="39" t="s">
        <v>64</v>
      </c>
      <c r="Y74" s="41" t="s">
        <v>64</v>
      </c>
      <c r="Z74" s="41" t="s">
        <v>64</v>
      </c>
      <c r="AA74" s="41" t="s">
        <v>64</v>
      </c>
      <c r="AB74" s="42">
        <v>0.0</v>
      </c>
      <c r="AC74" s="42">
        <v>0.0</v>
      </c>
      <c r="AD74" s="42">
        <v>1.0</v>
      </c>
      <c r="AE74" s="42">
        <v>0.0</v>
      </c>
      <c r="AF74" s="42">
        <v>0.0</v>
      </c>
      <c r="AG74" s="25"/>
      <c r="AH74" s="25"/>
      <c r="AI74" s="25"/>
      <c r="AJ74" s="25"/>
    </row>
    <row r="75">
      <c r="A75" s="26" t="s">
        <v>190</v>
      </c>
      <c r="B75" s="25" t="s">
        <v>171</v>
      </c>
      <c r="C75" s="25" t="s">
        <v>135</v>
      </c>
      <c r="D75" s="28">
        <v>103.34054883364135</v>
      </c>
      <c r="E75" s="29">
        <v>0.17813447432762836</v>
      </c>
      <c r="F75" s="30"/>
      <c r="G75" s="59"/>
      <c r="H75" s="34" t="s">
        <v>64</v>
      </c>
      <c r="I75" s="35" t="s">
        <v>45</v>
      </c>
      <c r="J75" s="36">
        <v>3000.0</v>
      </c>
      <c r="K75" s="28" t="s">
        <v>64</v>
      </c>
      <c r="L75" s="28" t="s">
        <v>64</v>
      </c>
      <c r="M75" s="34" t="s">
        <v>64</v>
      </c>
      <c r="N75" s="35" t="s">
        <v>31</v>
      </c>
      <c r="O75" s="36">
        <v>3000.0</v>
      </c>
      <c r="P75" s="28" t="s">
        <v>64</v>
      </c>
      <c r="Q75" s="37" t="s">
        <v>64</v>
      </c>
      <c r="R75" s="38" t="s">
        <v>64</v>
      </c>
      <c r="S75" s="39" t="s">
        <v>64</v>
      </c>
      <c r="T75" s="40" t="s">
        <v>64</v>
      </c>
      <c r="U75" s="40" t="s">
        <v>64</v>
      </c>
      <c r="V75" s="40" t="s">
        <v>64</v>
      </c>
      <c r="W75" s="40" t="s">
        <v>64</v>
      </c>
      <c r="X75" s="39" t="s">
        <v>64</v>
      </c>
      <c r="Y75" s="41" t="s">
        <v>64</v>
      </c>
      <c r="Z75" s="41" t="s">
        <v>64</v>
      </c>
      <c r="AA75" s="41" t="s">
        <v>64</v>
      </c>
      <c r="AB75" s="42">
        <v>0.0</v>
      </c>
      <c r="AC75" s="42">
        <v>0.0</v>
      </c>
      <c r="AD75" s="42">
        <v>0.0</v>
      </c>
      <c r="AE75" s="42">
        <v>1.0</v>
      </c>
      <c r="AF75" s="42">
        <v>1.0</v>
      </c>
      <c r="AG75" s="25"/>
      <c r="AH75" s="25"/>
      <c r="AI75" s="25"/>
      <c r="AJ75" s="25"/>
    </row>
    <row r="76">
      <c r="A76" s="26" t="s">
        <v>1723</v>
      </c>
      <c r="B76" s="25" t="s">
        <v>171</v>
      </c>
      <c r="C76" s="25" t="s">
        <v>135</v>
      </c>
      <c r="D76" s="28">
        <v>103.34054883364135</v>
      </c>
      <c r="E76" s="29">
        <v>0.18</v>
      </c>
      <c r="F76" s="30"/>
      <c r="G76" s="59"/>
      <c r="H76" s="34" t="s">
        <v>64</v>
      </c>
      <c r="I76" s="35" t="s">
        <v>40</v>
      </c>
      <c r="J76" s="36">
        <v>3000.0</v>
      </c>
      <c r="K76" s="28" t="s">
        <v>64</v>
      </c>
      <c r="L76" s="28" t="s">
        <v>64</v>
      </c>
      <c r="M76" s="34" t="s">
        <v>64</v>
      </c>
      <c r="N76" s="35" t="s">
        <v>29</v>
      </c>
      <c r="O76" s="36">
        <v>3000.0</v>
      </c>
      <c r="P76" s="28" t="s">
        <v>64</v>
      </c>
      <c r="Q76" s="37" t="s">
        <v>64</v>
      </c>
      <c r="R76" s="38" t="s">
        <v>64</v>
      </c>
      <c r="S76" s="39" t="s">
        <v>64</v>
      </c>
      <c r="T76" s="40" t="s">
        <v>64</v>
      </c>
      <c r="U76" s="40" t="s">
        <v>64</v>
      </c>
      <c r="V76" s="40" t="s">
        <v>64</v>
      </c>
      <c r="W76" s="40" t="s">
        <v>64</v>
      </c>
      <c r="X76" s="39" t="s">
        <v>64</v>
      </c>
      <c r="Y76" s="41" t="s">
        <v>64</v>
      </c>
      <c r="Z76" s="41" t="s">
        <v>64</v>
      </c>
      <c r="AA76" s="41" t="s">
        <v>64</v>
      </c>
      <c r="AB76" s="42">
        <v>0.0</v>
      </c>
      <c r="AC76" s="42">
        <v>1.0</v>
      </c>
      <c r="AD76" s="42">
        <v>1.0</v>
      </c>
      <c r="AE76" s="42">
        <v>0.0</v>
      </c>
      <c r="AF76" s="42">
        <v>0.0</v>
      </c>
      <c r="AG76" s="25"/>
      <c r="AH76" s="25"/>
      <c r="AI76" s="25"/>
      <c r="AJ76" s="25"/>
    </row>
    <row r="77">
      <c r="A77" s="26" t="s">
        <v>195</v>
      </c>
      <c r="B77" s="25" t="s">
        <v>171</v>
      </c>
      <c r="C77" s="25" t="s">
        <v>135</v>
      </c>
      <c r="D77" s="28">
        <v>103.34054883364135</v>
      </c>
      <c r="E77" s="29">
        <v>0.18057798165137615</v>
      </c>
      <c r="F77" s="30"/>
      <c r="G77" s="59"/>
      <c r="H77" s="34" t="s">
        <v>64</v>
      </c>
      <c r="I77" s="35" t="s">
        <v>27</v>
      </c>
      <c r="J77" s="36">
        <v>3000.0</v>
      </c>
      <c r="K77" s="28" t="s">
        <v>64</v>
      </c>
      <c r="L77" s="28" t="s">
        <v>64</v>
      </c>
      <c r="M77" s="34" t="s">
        <v>64</v>
      </c>
      <c r="N77" s="35" t="s">
        <v>27</v>
      </c>
      <c r="O77" s="36">
        <v>3000.0</v>
      </c>
      <c r="P77" s="28" t="s">
        <v>64</v>
      </c>
      <c r="Q77" s="37" t="s">
        <v>64</v>
      </c>
      <c r="R77" s="38" t="s">
        <v>64</v>
      </c>
      <c r="S77" s="39" t="s">
        <v>64</v>
      </c>
      <c r="T77" s="40" t="s">
        <v>64</v>
      </c>
      <c r="U77" s="40" t="s">
        <v>64</v>
      </c>
      <c r="V77" s="40" t="s">
        <v>64</v>
      </c>
      <c r="W77" s="40" t="s">
        <v>64</v>
      </c>
      <c r="X77" s="39" t="s">
        <v>64</v>
      </c>
      <c r="Y77" s="41" t="s">
        <v>64</v>
      </c>
      <c r="Z77" s="41" t="s">
        <v>64</v>
      </c>
      <c r="AA77" s="41" t="s">
        <v>64</v>
      </c>
      <c r="AB77" s="42">
        <v>1.0</v>
      </c>
      <c r="AC77" s="42">
        <v>0.0</v>
      </c>
      <c r="AD77" s="42">
        <v>0.0</v>
      </c>
      <c r="AE77" s="42">
        <v>0.0</v>
      </c>
      <c r="AF77" s="42">
        <v>0.0</v>
      </c>
      <c r="AG77" s="25"/>
      <c r="AH77" s="25"/>
      <c r="AI77" s="25"/>
      <c r="AJ77" s="25"/>
    </row>
    <row r="78">
      <c r="A78" s="26" t="s">
        <v>1912</v>
      </c>
      <c r="B78" s="25" t="s">
        <v>171</v>
      </c>
      <c r="C78" s="25" t="s">
        <v>135</v>
      </c>
      <c r="D78" s="28">
        <v>103.34054883364135</v>
      </c>
      <c r="E78" s="29">
        <v>0.18</v>
      </c>
      <c r="F78" s="30"/>
      <c r="G78" s="59"/>
      <c r="H78" s="34" t="s">
        <v>64</v>
      </c>
      <c r="I78" s="35" t="s">
        <v>27</v>
      </c>
      <c r="J78" s="36">
        <v>3000.0</v>
      </c>
      <c r="K78" s="28" t="s">
        <v>64</v>
      </c>
      <c r="L78" s="28" t="s">
        <v>64</v>
      </c>
      <c r="M78" s="34" t="s">
        <v>64</v>
      </c>
      <c r="N78" s="35" t="s">
        <v>27</v>
      </c>
      <c r="O78" s="36">
        <v>3000.0</v>
      </c>
      <c r="P78" s="28" t="s">
        <v>64</v>
      </c>
      <c r="Q78" s="37" t="s">
        <v>64</v>
      </c>
      <c r="R78" s="38" t="s">
        <v>64</v>
      </c>
      <c r="S78" s="39" t="s">
        <v>64</v>
      </c>
      <c r="T78" s="40" t="s">
        <v>64</v>
      </c>
      <c r="U78" s="40" t="s">
        <v>64</v>
      </c>
      <c r="V78" s="40" t="s">
        <v>64</v>
      </c>
      <c r="W78" s="40" t="s">
        <v>64</v>
      </c>
      <c r="X78" s="39" t="s">
        <v>64</v>
      </c>
      <c r="Y78" s="41" t="s">
        <v>64</v>
      </c>
      <c r="Z78" s="41" t="s">
        <v>64</v>
      </c>
      <c r="AA78" s="41" t="s">
        <v>64</v>
      </c>
      <c r="AB78" s="42">
        <v>1.0</v>
      </c>
      <c r="AC78" s="42">
        <v>0.0</v>
      </c>
      <c r="AD78" s="42">
        <v>0.0</v>
      </c>
      <c r="AE78" s="42">
        <v>0.0</v>
      </c>
      <c r="AF78" s="42">
        <v>0.0</v>
      </c>
      <c r="AG78" s="25"/>
      <c r="AH78" s="25"/>
      <c r="AI78" s="25"/>
      <c r="AJ78" s="25"/>
    </row>
    <row r="79">
      <c r="A79" s="26" t="s">
        <v>54</v>
      </c>
      <c r="B79" s="25" t="s">
        <v>171</v>
      </c>
      <c r="C79" s="25" t="s">
        <v>135</v>
      </c>
      <c r="D79" s="28">
        <v>103.34054883364135</v>
      </c>
      <c r="E79" s="29">
        <v>0.1760909090909091</v>
      </c>
      <c r="F79" s="30"/>
      <c r="G79" s="59"/>
      <c r="H79" s="34" t="s">
        <v>64</v>
      </c>
      <c r="I79" s="35" t="s">
        <v>27</v>
      </c>
      <c r="J79" s="36">
        <v>3000.0</v>
      </c>
      <c r="K79" s="28" t="s">
        <v>64</v>
      </c>
      <c r="L79" s="28" t="s">
        <v>64</v>
      </c>
      <c r="M79" s="34" t="s">
        <v>64</v>
      </c>
      <c r="N79" s="35" t="s">
        <v>27</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1.0</v>
      </c>
      <c r="AC79" s="42">
        <v>0.0</v>
      </c>
      <c r="AD79" s="42">
        <v>0.0</v>
      </c>
      <c r="AE79" s="42">
        <v>0.0</v>
      </c>
      <c r="AF79" s="42">
        <v>0.0</v>
      </c>
      <c r="AG79" s="25"/>
      <c r="AH79" s="25"/>
      <c r="AI79" s="25"/>
      <c r="AJ79" s="25"/>
    </row>
    <row r="80">
      <c r="A80" s="26" t="s">
        <v>198</v>
      </c>
      <c r="B80" s="25" t="s">
        <v>171</v>
      </c>
      <c r="C80" s="25" t="s">
        <v>135</v>
      </c>
      <c r="D80" s="28">
        <v>103.34054883364135</v>
      </c>
      <c r="E80" s="29">
        <v>0.16592926045016076</v>
      </c>
      <c r="F80" s="30"/>
      <c r="G80" s="59"/>
      <c r="H80" s="34" t="s">
        <v>64</v>
      </c>
      <c r="I80" s="35" t="s">
        <v>45</v>
      </c>
      <c r="J80" s="36">
        <v>3400.0</v>
      </c>
      <c r="K80" s="28" t="s">
        <v>64</v>
      </c>
      <c r="L80" s="28" t="s">
        <v>64</v>
      </c>
      <c r="M80" s="34" t="s">
        <v>64</v>
      </c>
      <c r="N80" s="35" t="s">
        <v>30</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1.0</v>
      </c>
      <c r="AF80" s="42">
        <v>1.0</v>
      </c>
      <c r="AG80" s="25"/>
      <c r="AH80" s="25"/>
      <c r="AI80" s="25"/>
      <c r="AJ80" s="25"/>
    </row>
    <row r="81">
      <c r="A81" s="26" t="s">
        <v>1604</v>
      </c>
      <c r="B81" s="25" t="s">
        <v>171</v>
      </c>
      <c r="C81" s="25" t="s">
        <v>135</v>
      </c>
      <c r="D81" s="28">
        <v>103.34054883364135</v>
      </c>
      <c r="E81" s="29">
        <v>0.18036575052854123</v>
      </c>
      <c r="F81" s="30"/>
      <c r="G81" s="59"/>
      <c r="H81" s="34" t="s">
        <v>64</v>
      </c>
      <c r="I81" s="35" t="s">
        <v>27</v>
      </c>
      <c r="J81" s="36">
        <v>3000.0</v>
      </c>
      <c r="K81" s="28" t="s">
        <v>64</v>
      </c>
      <c r="L81" s="28" t="s">
        <v>64</v>
      </c>
      <c r="M81" s="34" t="s">
        <v>64</v>
      </c>
      <c r="N81" s="35" t="s">
        <v>28</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1.0</v>
      </c>
      <c r="AC81" s="42">
        <v>0.0</v>
      </c>
      <c r="AD81" s="42">
        <v>0.0</v>
      </c>
      <c r="AE81" s="42">
        <v>0.0</v>
      </c>
      <c r="AF81" s="42">
        <v>0.0</v>
      </c>
      <c r="AG81" s="25"/>
      <c r="AH81" s="25"/>
      <c r="AI81" s="25"/>
      <c r="AJ81" s="25"/>
    </row>
    <row r="82">
      <c r="A82" s="26"/>
      <c r="B82" s="25"/>
      <c r="C82" s="25"/>
      <c r="D82" s="28"/>
      <c r="E82" s="29"/>
      <c r="F82" s="30"/>
      <c r="G82" s="59"/>
      <c r="H82" s="34"/>
      <c r="I82" s="35"/>
      <c r="J82" s="36"/>
      <c r="K82" s="28"/>
      <c r="L82" s="28"/>
      <c r="M82" s="34"/>
      <c r="N82" s="35"/>
      <c r="O82" s="36"/>
      <c r="P82" s="28"/>
      <c r="Q82" s="37"/>
      <c r="R82" s="38"/>
      <c r="S82" s="39"/>
      <c r="T82" s="40"/>
      <c r="U82" s="40"/>
      <c r="V82" s="40"/>
      <c r="W82" s="40"/>
      <c r="X82" s="39"/>
      <c r="Y82" s="41"/>
      <c r="Z82" s="41"/>
      <c r="AA82" s="41"/>
      <c r="AB82" s="42"/>
      <c r="AC82" s="42"/>
      <c r="AD82" s="42"/>
      <c r="AE82" s="42"/>
      <c r="AF82" s="42"/>
      <c r="AG82" s="25"/>
      <c r="AH82" s="25"/>
      <c r="AI82" s="25"/>
      <c r="AJ82" s="25"/>
    </row>
    <row r="83">
      <c r="A83" s="26"/>
      <c r="B83" s="25"/>
      <c r="C83" s="25"/>
      <c r="D83" s="28"/>
      <c r="E83" s="29"/>
      <c r="F83" s="30"/>
      <c r="G83" s="59"/>
      <c r="H83" s="34"/>
      <c r="I83" s="35"/>
      <c r="J83" s="36"/>
      <c r="K83" s="28"/>
      <c r="L83" s="28"/>
      <c r="M83" s="34"/>
      <c r="N83" s="35"/>
      <c r="O83" s="36"/>
      <c r="P83" s="28"/>
      <c r="Q83" s="37"/>
      <c r="R83" s="38"/>
      <c r="S83" s="39"/>
      <c r="T83" s="40"/>
      <c r="U83" s="40"/>
      <c r="V83" s="40"/>
      <c r="W83" s="40"/>
      <c r="X83" s="39"/>
      <c r="Y83" s="41"/>
      <c r="Z83" s="41"/>
      <c r="AA83" s="41"/>
      <c r="AB83" s="42"/>
      <c r="AC83" s="42"/>
      <c r="AD83" s="42"/>
      <c r="AE83" s="42"/>
      <c r="AF83" s="42"/>
      <c r="AG83" s="25"/>
      <c r="AH83" s="25"/>
      <c r="AI83" s="25"/>
      <c r="AJ83" s="25"/>
    </row>
    <row r="84">
      <c r="A84" s="26"/>
      <c r="B84" s="25"/>
      <c r="C84" s="25"/>
      <c r="D84" s="28"/>
      <c r="E84" s="29"/>
      <c r="F84" s="30"/>
      <c r="G84" s="59"/>
      <c r="H84" s="34"/>
      <c r="I84" s="35"/>
      <c r="J84" s="36"/>
      <c r="K84" s="28"/>
      <c r="L84" s="28"/>
      <c r="M84" s="34"/>
      <c r="N84" s="35"/>
      <c r="O84" s="36"/>
      <c r="P84" s="28"/>
      <c r="Q84" s="37"/>
      <c r="R84" s="38"/>
      <c r="S84" s="39"/>
      <c r="T84" s="40"/>
      <c r="U84" s="40"/>
      <c r="V84" s="40"/>
      <c r="W84" s="40"/>
      <c r="X84" s="39"/>
      <c r="Y84" s="41"/>
      <c r="Z84" s="41"/>
      <c r="AA84" s="41"/>
      <c r="AB84" s="42"/>
      <c r="AC84" s="42"/>
      <c r="AD84" s="42"/>
      <c r="AE84" s="42"/>
      <c r="AF84" s="42"/>
      <c r="AG84" s="25"/>
      <c r="AH84" s="25"/>
      <c r="AI84" s="25"/>
      <c r="AJ84" s="25"/>
    </row>
    <row r="85">
      <c r="A85" s="26"/>
      <c r="B85" s="25"/>
      <c r="C85" s="25"/>
      <c r="D85" s="28"/>
      <c r="E85" s="29"/>
      <c r="F85" s="30"/>
      <c r="G85" s="59"/>
      <c r="H85" s="34"/>
      <c r="I85" s="35"/>
      <c r="J85" s="36"/>
      <c r="K85" s="28"/>
      <c r="L85" s="28"/>
      <c r="M85" s="34"/>
      <c r="N85" s="35"/>
      <c r="O85" s="36"/>
      <c r="P85" s="28"/>
      <c r="Q85" s="37"/>
      <c r="R85" s="38"/>
      <c r="S85" s="39"/>
      <c r="T85" s="40"/>
      <c r="U85" s="40"/>
      <c r="V85" s="40"/>
      <c r="W85" s="40"/>
      <c r="X85" s="39"/>
      <c r="Y85" s="41"/>
      <c r="Z85" s="41"/>
      <c r="AA85" s="41"/>
      <c r="AB85" s="42"/>
      <c r="AC85" s="42"/>
      <c r="AD85" s="42"/>
      <c r="AE85" s="42"/>
      <c r="AF85" s="42"/>
      <c r="AG85" s="25"/>
      <c r="AH85" s="25"/>
      <c r="AI85" s="25"/>
      <c r="AJ85" s="25"/>
    </row>
    <row r="86">
      <c r="A86" s="26"/>
      <c r="B86" s="25"/>
      <c r="C86" s="25"/>
      <c r="D86" s="28"/>
      <c r="E86" s="29"/>
      <c r="F86" s="30"/>
      <c r="G86" s="59"/>
      <c r="H86" s="34"/>
      <c r="I86" s="35"/>
      <c r="J86" s="36"/>
      <c r="K86" s="28"/>
      <c r="L86" s="28"/>
      <c r="M86" s="34"/>
      <c r="N86" s="35"/>
      <c r="O86" s="36"/>
      <c r="P86" s="28"/>
      <c r="Q86" s="37"/>
      <c r="R86" s="38"/>
      <c r="S86" s="39"/>
      <c r="T86" s="40"/>
      <c r="U86" s="40"/>
      <c r="V86" s="40"/>
      <c r="W86" s="40"/>
      <c r="X86" s="39"/>
      <c r="Y86" s="41"/>
      <c r="Z86" s="41"/>
      <c r="AA86" s="41"/>
      <c r="AB86" s="42"/>
      <c r="AC86" s="42"/>
      <c r="AD86" s="42"/>
      <c r="AE86" s="42"/>
      <c r="AF86" s="42"/>
      <c r="AG86" s="25"/>
      <c r="AH86" s="25"/>
      <c r="AI86" s="25"/>
      <c r="AJ86" s="25"/>
    </row>
    <row r="87">
      <c r="A87" s="26"/>
      <c r="B87" s="25"/>
      <c r="C87" s="25"/>
      <c r="D87" s="28"/>
      <c r="E87" s="29"/>
      <c r="F87" s="30"/>
      <c r="G87" s="59"/>
      <c r="H87" s="34"/>
      <c r="I87" s="35"/>
      <c r="J87" s="36"/>
      <c r="K87" s="28"/>
      <c r="L87" s="28"/>
      <c r="M87" s="34"/>
      <c r="N87" s="35"/>
      <c r="O87" s="36"/>
      <c r="P87" s="28"/>
      <c r="Q87" s="37"/>
      <c r="R87" s="38"/>
      <c r="S87" s="39"/>
      <c r="T87" s="40"/>
      <c r="U87" s="40"/>
      <c r="V87" s="40"/>
      <c r="W87" s="40"/>
      <c r="X87" s="39"/>
      <c r="Y87" s="41"/>
      <c r="Z87" s="41"/>
      <c r="AA87" s="41"/>
      <c r="AB87" s="42"/>
      <c r="AC87" s="42"/>
      <c r="AD87" s="42"/>
      <c r="AE87" s="42"/>
      <c r="AF87" s="42"/>
      <c r="AG87" s="25"/>
      <c r="AH87" s="25"/>
      <c r="AI87" s="25"/>
      <c r="AJ87" s="25"/>
    </row>
    <row r="88">
      <c r="A88" s="26"/>
      <c r="B88" s="25"/>
      <c r="C88" s="25"/>
      <c r="D88" s="28"/>
      <c r="E88" s="29"/>
      <c r="F88" s="30"/>
      <c r="G88" s="59"/>
      <c r="H88" s="34"/>
      <c r="I88" s="35"/>
      <c r="J88" s="36"/>
      <c r="K88" s="28"/>
      <c r="L88" s="28"/>
      <c r="M88" s="34"/>
      <c r="N88" s="35"/>
      <c r="O88" s="36"/>
      <c r="P88" s="28"/>
      <c r="Q88" s="37"/>
      <c r="R88" s="38"/>
      <c r="S88" s="39"/>
      <c r="T88" s="40"/>
      <c r="U88" s="40"/>
      <c r="V88" s="40"/>
      <c r="W88" s="40"/>
      <c r="X88" s="39"/>
      <c r="Y88" s="41"/>
      <c r="Z88" s="41"/>
      <c r="AA88" s="41"/>
      <c r="AB88" s="42"/>
      <c r="AC88" s="42"/>
      <c r="AD88" s="42"/>
      <c r="AE88" s="42"/>
      <c r="AF88" s="42"/>
      <c r="AG88" s="25"/>
      <c r="AH88" s="25"/>
      <c r="AI88" s="25"/>
      <c r="AJ88" s="25"/>
    </row>
    <row r="89">
      <c r="A89" s="26"/>
      <c r="B89" s="25"/>
      <c r="C89" s="25"/>
      <c r="D89" s="28"/>
      <c r="E89" s="29"/>
      <c r="F89" s="30"/>
      <c r="G89" s="59"/>
      <c r="H89" s="34"/>
      <c r="I89" s="35"/>
      <c r="J89" s="36"/>
      <c r="K89" s="28"/>
      <c r="L89" s="28"/>
      <c r="M89" s="34"/>
      <c r="N89" s="35"/>
      <c r="O89" s="36"/>
      <c r="P89" s="28"/>
      <c r="Q89" s="37"/>
      <c r="R89" s="38"/>
      <c r="S89" s="39"/>
      <c r="T89" s="40"/>
      <c r="U89" s="40"/>
      <c r="V89" s="40"/>
      <c r="W89" s="40"/>
      <c r="X89" s="39"/>
      <c r="Y89" s="41"/>
      <c r="Z89" s="41"/>
      <c r="AA89" s="41"/>
      <c r="AB89" s="42"/>
      <c r="AC89" s="42"/>
      <c r="AD89" s="42"/>
      <c r="AE89" s="42"/>
      <c r="AF89" s="42"/>
      <c r="AG89" s="25"/>
      <c r="AH89" s="25"/>
      <c r="AI89" s="25"/>
      <c r="AJ89" s="25"/>
    </row>
    <row r="90">
      <c r="A90" s="26"/>
      <c r="B90" s="25"/>
      <c r="C90" s="25"/>
      <c r="D90" s="28"/>
      <c r="E90" s="29"/>
      <c r="F90" s="30"/>
      <c r="G90" s="59"/>
      <c r="H90" s="34"/>
      <c r="I90" s="35"/>
      <c r="J90" s="36"/>
      <c r="K90" s="28"/>
      <c r="L90" s="28"/>
      <c r="M90" s="34"/>
      <c r="N90" s="35"/>
      <c r="O90" s="36"/>
      <c r="P90" s="28"/>
      <c r="Q90" s="37"/>
      <c r="R90" s="38"/>
      <c r="S90" s="39"/>
      <c r="T90" s="40"/>
      <c r="U90" s="40"/>
      <c r="V90" s="40"/>
      <c r="W90" s="40"/>
      <c r="X90" s="39"/>
      <c r="Y90" s="41"/>
      <c r="Z90" s="41"/>
      <c r="AA90" s="41"/>
      <c r="AB90" s="42"/>
      <c r="AC90" s="42"/>
      <c r="AD90" s="42"/>
      <c r="AE90" s="42"/>
      <c r="AF90" s="42"/>
      <c r="AG90" s="25"/>
      <c r="AH90" s="25"/>
      <c r="AI90" s="25"/>
      <c r="AJ90" s="25"/>
    </row>
    <row r="91">
      <c r="A91" s="26"/>
      <c r="B91" s="25"/>
      <c r="C91" s="25"/>
      <c r="D91" s="28"/>
      <c r="E91" s="29"/>
      <c r="F91" s="30"/>
      <c r="G91" s="59"/>
      <c r="H91" s="34"/>
      <c r="I91" s="35"/>
      <c r="J91" s="36"/>
      <c r="K91" s="28"/>
      <c r="L91" s="28"/>
      <c r="M91" s="34"/>
      <c r="N91" s="35"/>
      <c r="O91" s="36"/>
      <c r="P91" s="28"/>
      <c r="Q91" s="37"/>
      <c r="R91" s="38"/>
      <c r="S91" s="39"/>
      <c r="T91" s="40"/>
      <c r="U91" s="40"/>
      <c r="V91" s="40"/>
      <c r="W91" s="40"/>
      <c r="X91" s="39"/>
      <c r="Y91" s="41"/>
      <c r="Z91" s="41"/>
      <c r="AA91" s="41"/>
      <c r="AB91" s="42"/>
      <c r="AC91" s="42"/>
      <c r="AD91" s="42"/>
      <c r="AE91" s="42"/>
      <c r="AF91" s="42"/>
      <c r="AG91" s="25"/>
      <c r="AH91" s="25"/>
      <c r="AI91" s="25"/>
      <c r="AJ91" s="25"/>
    </row>
    <row r="92">
      <c r="A92" s="26"/>
      <c r="B92" s="25"/>
      <c r="C92" s="25"/>
      <c r="D92" s="28"/>
      <c r="E92" s="29"/>
      <c r="F92" s="30"/>
      <c r="G92" s="59"/>
      <c r="H92" s="34"/>
      <c r="I92" s="35"/>
      <c r="J92" s="36"/>
      <c r="K92" s="28"/>
      <c r="L92" s="28"/>
      <c r="M92" s="34"/>
      <c r="N92" s="35"/>
      <c r="O92" s="36"/>
      <c r="P92" s="28"/>
      <c r="Q92" s="37"/>
      <c r="R92" s="38"/>
      <c r="S92" s="39"/>
      <c r="T92" s="40"/>
      <c r="U92" s="40"/>
      <c r="V92" s="40"/>
      <c r="W92" s="40"/>
      <c r="X92" s="39"/>
      <c r="Y92" s="41"/>
      <c r="Z92" s="41"/>
      <c r="AA92" s="41"/>
      <c r="AB92" s="42"/>
      <c r="AC92" s="42"/>
      <c r="AD92" s="42"/>
      <c r="AE92" s="42"/>
      <c r="AF92" s="42"/>
      <c r="AG92" s="25"/>
      <c r="AH92" s="25"/>
      <c r="AI92" s="25"/>
      <c r="AJ92" s="25"/>
    </row>
    <row r="93">
      <c r="A93" s="26"/>
      <c r="B93" s="25"/>
      <c r="C93" s="25"/>
      <c r="D93" s="28"/>
      <c r="E93" s="29"/>
      <c r="F93" s="30"/>
      <c r="G93" s="59"/>
      <c r="H93" s="34"/>
      <c r="I93" s="35"/>
      <c r="J93" s="36"/>
      <c r="K93" s="28"/>
      <c r="L93" s="28"/>
      <c r="M93" s="34"/>
      <c r="N93" s="35"/>
      <c r="O93" s="36"/>
      <c r="P93" s="28"/>
      <c r="Q93" s="37"/>
      <c r="R93" s="38"/>
      <c r="S93" s="39"/>
      <c r="T93" s="40"/>
      <c r="U93" s="40"/>
      <c r="V93" s="40"/>
      <c r="W93" s="40"/>
      <c r="X93" s="39"/>
      <c r="Y93" s="41"/>
      <c r="Z93" s="41"/>
      <c r="AA93" s="41"/>
      <c r="AB93" s="42"/>
      <c r="AC93" s="42"/>
      <c r="AD93" s="42"/>
      <c r="AE93" s="42"/>
      <c r="AF93" s="42"/>
      <c r="AG93" s="25"/>
      <c r="AH93" s="25"/>
      <c r="AI93" s="25"/>
      <c r="AJ93" s="25"/>
    </row>
    <row r="94">
      <c r="A94" s="26"/>
      <c r="B94" s="25"/>
      <c r="C94" s="25"/>
      <c r="D94" s="28"/>
      <c r="E94" s="29"/>
      <c r="F94" s="30"/>
      <c r="G94" s="59"/>
      <c r="H94" s="34"/>
      <c r="I94" s="35"/>
      <c r="J94" s="36"/>
      <c r="K94" s="28"/>
      <c r="L94" s="28"/>
      <c r="M94" s="34"/>
      <c r="N94" s="35"/>
      <c r="O94" s="36"/>
      <c r="P94" s="28"/>
      <c r="Q94" s="37"/>
      <c r="R94" s="38"/>
      <c r="S94" s="39"/>
      <c r="T94" s="40"/>
      <c r="U94" s="40"/>
      <c r="V94" s="40"/>
      <c r="W94" s="40"/>
      <c r="X94" s="39"/>
      <c r="Y94" s="41"/>
      <c r="Z94" s="41"/>
      <c r="AA94" s="41"/>
      <c r="AB94" s="42"/>
      <c r="AC94" s="42"/>
      <c r="AD94" s="42"/>
      <c r="AE94" s="42"/>
      <c r="AF94" s="42"/>
      <c r="AG94" s="25"/>
      <c r="AH94" s="25"/>
      <c r="AI94" s="25"/>
      <c r="AJ94" s="25"/>
    </row>
    <row r="95">
      <c r="A95" s="26"/>
      <c r="B95" s="25"/>
      <c r="C95" s="25"/>
      <c r="D95" s="28"/>
      <c r="E95" s="29"/>
      <c r="F95" s="30"/>
      <c r="G95" s="59"/>
      <c r="H95" s="34"/>
      <c r="I95" s="35"/>
      <c r="J95" s="36"/>
      <c r="K95" s="28"/>
      <c r="L95" s="28"/>
      <c r="M95" s="34"/>
      <c r="N95" s="35"/>
      <c r="O95" s="36"/>
      <c r="P95" s="28"/>
      <c r="Q95" s="37"/>
      <c r="R95" s="38"/>
      <c r="S95" s="39"/>
      <c r="T95" s="40"/>
      <c r="U95" s="40"/>
      <c r="V95" s="40"/>
      <c r="W95" s="40"/>
      <c r="X95" s="39"/>
      <c r="Y95" s="41"/>
      <c r="Z95" s="41"/>
      <c r="AA95" s="41"/>
      <c r="AB95" s="42"/>
      <c r="AC95" s="42"/>
      <c r="AD95" s="42"/>
      <c r="AE95" s="42"/>
      <c r="AF95" s="42"/>
      <c r="AG95" s="25"/>
      <c r="AH95" s="25"/>
      <c r="AI95" s="25"/>
      <c r="AJ95" s="25"/>
    </row>
    <row r="96">
      <c r="A96" s="26"/>
      <c r="B96" s="25"/>
      <c r="C96" s="25"/>
      <c r="D96" s="28"/>
      <c r="E96" s="29"/>
      <c r="F96" s="30"/>
      <c r="G96" s="59"/>
      <c r="H96" s="34"/>
      <c r="I96" s="35"/>
      <c r="J96" s="36"/>
      <c r="K96" s="28"/>
      <c r="L96" s="28"/>
      <c r="M96" s="34"/>
      <c r="N96" s="35"/>
      <c r="O96" s="36"/>
      <c r="P96" s="28"/>
      <c r="Q96" s="37"/>
      <c r="R96" s="38"/>
      <c r="S96" s="39"/>
      <c r="T96" s="40"/>
      <c r="U96" s="40"/>
      <c r="V96" s="40"/>
      <c r="W96" s="40"/>
      <c r="X96" s="39"/>
      <c r="Y96" s="41"/>
      <c r="Z96" s="41"/>
      <c r="AA96" s="41"/>
      <c r="AB96" s="42"/>
      <c r="AC96" s="42"/>
      <c r="AD96" s="42"/>
      <c r="AE96" s="42"/>
      <c r="AF96" s="42"/>
      <c r="AG96" s="25"/>
      <c r="AH96" s="25"/>
      <c r="AI96" s="25"/>
      <c r="AJ96" s="25"/>
    </row>
    <row r="97">
      <c r="A97" s="26"/>
      <c r="B97" s="25"/>
      <c r="C97" s="25"/>
      <c r="D97" s="28"/>
      <c r="E97" s="29"/>
      <c r="F97" s="30"/>
      <c r="G97" s="59"/>
      <c r="H97" s="34"/>
      <c r="I97" s="35"/>
      <c r="J97" s="36"/>
      <c r="K97" s="28"/>
      <c r="L97" s="28"/>
      <c r="M97" s="34"/>
      <c r="N97" s="35"/>
      <c r="O97" s="36"/>
      <c r="P97" s="28"/>
      <c r="Q97" s="37"/>
      <c r="R97" s="38"/>
      <c r="S97" s="39"/>
      <c r="T97" s="40"/>
      <c r="U97" s="40"/>
      <c r="V97" s="40"/>
      <c r="W97" s="40"/>
      <c r="X97" s="39"/>
      <c r="Y97" s="41"/>
      <c r="Z97" s="41"/>
      <c r="AA97" s="41"/>
      <c r="AB97" s="42"/>
      <c r="AC97" s="42"/>
      <c r="AD97" s="42"/>
      <c r="AE97" s="42"/>
      <c r="AF97" s="42"/>
      <c r="AG97" s="25"/>
      <c r="AH97" s="25"/>
      <c r="AI97" s="25"/>
      <c r="AJ97" s="25"/>
    </row>
    <row r="98">
      <c r="A98" s="26"/>
      <c r="B98" s="25"/>
      <c r="C98" s="25"/>
      <c r="D98" s="28"/>
      <c r="E98" s="29"/>
      <c r="F98" s="30"/>
      <c r="G98" s="59"/>
      <c r="H98" s="34"/>
      <c r="I98" s="35"/>
      <c r="J98" s="36"/>
      <c r="K98" s="28"/>
      <c r="L98" s="28"/>
      <c r="M98" s="34"/>
      <c r="N98" s="35"/>
      <c r="O98" s="36"/>
      <c r="P98" s="28"/>
      <c r="Q98" s="37"/>
      <c r="R98" s="38"/>
      <c r="S98" s="39"/>
      <c r="T98" s="40"/>
      <c r="U98" s="40"/>
      <c r="V98" s="40"/>
      <c r="W98" s="40"/>
      <c r="X98" s="39"/>
      <c r="Y98" s="41"/>
      <c r="Z98" s="41"/>
      <c r="AA98" s="41"/>
      <c r="AB98" s="42"/>
      <c r="AC98" s="42"/>
      <c r="AD98" s="42"/>
      <c r="AE98" s="42"/>
      <c r="AF98" s="42"/>
      <c r="AG98" s="25"/>
      <c r="AH98" s="25"/>
      <c r="AI98" s="25"/>
      <c r="AJ98" s="25"/>
    </row>
    <row r="99">
      <c r="A99" s="26"/>
      <c r="B99" s="25"/>
      <c r="C99" s="25"/>
      <c r="D99" s="28"/>
      <c r="E99" s="29"/>
      <c r="F99" s="30"/>
      <c r="G99" s="59"/>
      <c r="H99" s="34"/>
      <c r="I99" s="35"/>
      <c r="J99" s="36"/>
      <c r="K99" s="28"/>
      <c r="L99" s="28"/>
      <c r="M99" s="34"/>
      <c r="N99" s="35"/>
      <c r="O99" s="36"/>
      <c r="P99" s="28"/>
      <c r="Q99" s="37"/>
      <c r="R99" s="38"/>
      <c r="S99" s="39"/>
      <c r="T99" s="40"/>
      <c r="U99" s="40"/>
      <c r="V99" s="40"/>
      <c r="W99" s="40"/>
      <c r="X99" s="39"/>
      <c r="Y99" s="41"/>
      <c r="Z99" s="41"/>
      <c r="AA99" s="41"/>
      <c r="AB99" s="42"/>
      <c r="AC99" s="42"/>
      <c r="AD99" s="42"/>
      <c r="AE99" s="42"/>
      <c r="AF99" s="42"/>
      <c r="AG99" s="25"/>
      <c r="AH99" s="25"/>
      <c r="AI99" s="25"/>
      <c r="AJ99" s="25"/>
    </row>
    <row r="100">
      <c r="A100" s="26"/>
      <c r="B100" s="25"/>
      <c r="C100" s="25"/>
      <c r="D100" s="28"/>
      <c r="E100" s="29"/>
      <c r="F100" s="30"/>
      <c r="G100" s="59"/>
      <c r="H100" s="34"/>
      <c r="I100" s="35"/>
      <c r="J100" s="36"/>
      <c r="K100" s="28"/>
      <c r="L100" s="28"/>
      <c r="M100" s="34"/>
      <c r="N100" s="35"/>
      <c r="O100" s="36"/>
      <c r="P100" s="28"/>
      <c r="Q100" s="37"/>
      <c r="R100" s="38"/>
      <c r="S100" s="39"/>
      <c r="T100" s="40"/>
      <c r="U100" s="40"/>
      <c r="V100" s="40"/>
      <c r="W100" s="40"/>
      <c r="X100" s="39"/>
      <c r="Y100" s="41"/>
      <c r="Z100" s="41"/>
      <c r="AA100" s="41"/>
      <c r="AB100" s="42"/>
      <c r="AC100" s="42"/>
      <c r="AD100" s="42"/>
      <c r="AE100" s="42"/>
      <c r="AF100" s="42"/>
      <c r="AG100" s="25"/>
      <c r="AH100" s="25"/>
      <c r="AI100" s="25"/>
      <c r="AJ100" s="25"/>
    </row>
    <row r="101">
      <c r="A101" s="26"/>
      <c r="B101" s="25"/>
      <c r="C101" s="25"/>
      <c r="D101" s="28"/>
      <c r="E101" s="29"/>
      <c r="F101" s="30"/>
      <c r="G101" s="59"/>
      <c r="H101" s="34"/>
      <c r="I101" s="35"/>
      <c r="J101" s="36"/>
      <c r="K101" s="28"/>
      <c r="L101" s="28"/>
      <c r="M101" s="34"/>
      <c r="N101" s="35"/>
      <c r="O101" s="36"/>
      <c r="P101" s="28"/>
      <c r="Q101" s="37"/>
      <c r="R101" s="38"/>
      <c r="S101" s="39"/>
      <c r="T101" s="40"/>
      <c r="U101" s="40"/>
      <c r="V101" s="40"/>
      <c r="W101" s="40"/>
      <c r="X101" s="39"/>
      <c r="Y101" s="41"/>
      <c r="Z101" s="41"/>
      <c r="AA101" s="41"/>
      <c r="AB101" s="42"/>
      <c r="AC101" s="42"/>
      <c r="AD101" s="42"/>
      <c r="AE101" s="42"/>
      <c r="AF101" s="42"/>
      <c r="AG101" s="25"/>
      <c r="AH101" s="25"/>
      <c r="AI101" s="25"/>
      <c r="AJ101" s="25"/>
    </row>
    <row r="102">
      <c r="A102" s="26"/>
      <c r="B102" s="25"/>
      <c r="C102" s="25"/>
      <c r="D102" s="28"/>
      <c r="E102" s="29"/>
      <c r="F102" s="30"/>
      <c r="G102" s="59"/>
      <c r="H102" s="34"/>
      <c r="I102" s="35"/>
      <c r="J102" s="36"/>
      <c r="K102" s="28"/>
      <c r="L102" s="28"/>
      <c r="M102" s="34"/>
      <c r="N102" s="35"/>
      <c r="O102" s="36"/>
      <c r="P102" s="28"/>
      <c r="Q102" s="37"/>
      <c r="R102" s="38"/>
      <c r="S102" s="39"/>
      <c r="T102" s="40"/>
      <c r="U102" s="40"/>
      <c r="V102" s="40"/>
      <c r="W102" s="40"/>
      <c r="X102" s="39"/>
      <c r="Y102" s="41"/>
      <c r="Z102" s="41"/>
      <c r="AA102" s="41"/>
      <c r="AB102" s="42"/>
      <c r="AC102" s="42"/>
      <c r="AD102" s="42"/>
      <c r="AE102" s="42"/>
      <c r="AF102" s="42"/>
      <c r="AG102" s="25"/>
      <c r="AH102" s="25"/>
      <c r="AI102" s="25"/>
      <c r="AJ102" s="25"/>
    </row>
    <row r="103">
      <c r="A103" s="26"/>
      <c r="B103" s="25"/>
      <c r="C103" s="25"/>
      <c r="D103" s="28"/>
      <c r="E103" s="29"/>
      <c r="F103" s="30"/>
      <c r="G103" s="59"/>
      <c r="H103" s="34"/>
      <c r="I103" s="35"/>
      <c r="J103" s="36"/>
      <c r="K103" s="28"/>
      <c r="L103" s="28"/>
      <c r="M103" s="34"/>
      <c r="N103" s="35"/>
      <c r="O103" s="36"/>
      <c r="P103" s="28"/>
      <c r="Q103" s="37"/>
      <c r="R103" s="38"/>
      <c r="S103" s="39"/>
      <c r="T103" s="40"/>
      <c r="U103" s="40"/>
      <c r="V103" s="40"/>
      <c r="W103" s="40"/>
      <c r="X103" s="39"/>
      <c r="Y103" s="41"/>
      <c r="Z103" s="41"/>
      <c r="AA103" s="41"/>
      <c r="AB103" s="42"/>
      <c r="AC103" s="42"/>
      <c r="AD103" s="42"/>
      <c r="AE103" s="42"/>
      <c r="AF103" s="42"/>
      <c r="AG103" s="25"/>
      <c r="AH103" s="25"/>
      <c r="AI103" s="25"/>
      <c r="AJ103" s="25"/>
    </row>
    <row r="104">
      <c r="A104" s="26"/>
      <c r="B104" s="25"/>
      <c r="C104" s="25"/>
      <c r="D104" s="28"/>
      <c r="E104" s="29"/>
      <c r="F104" s="30"/>
      <c r="G104" s="59"/>
      <c r="H104" s="34"/>
      <c r="I104" s="35"/>
      <c r="J104" s="36"/>
      <c r="K104" s="28"/>
      <c r="L104" s="28"/>
      <c r="M104" s="34"/>
      <c r="N104" s="35"/>
      <c r="O104" s="36"/>
      <c r="P104" s="28"/>
      <c r="Q104" s="37"/>
      <c r="R104" s="38"/>
      <c r="S104" s="39"/>
      <c r="T104" s="40"/>
      <c r="U104" s="40"/>
      <c r="V104" s="40"/>
      <c r="W104" s="40"/>
      <c r="X104" s="39"/>
      <c r="Y104" s="41"/>
      <c r="Z104" s="41"/>
      <c r="AA104" s="41"/>
      <c r="AB104" s="42"/>
      <c r="AC104" s="42"/>
      <c r="AD104" s="42"/>
      <c r="AE104" s="42"/>
      <c r="AF104" s="42"/>
      <c r="AG104" s="25"/>
      <c r="AH104" s="25"/>
      <c r="AI104" s="25"/>
      <c r="AJ104" s="25"/>
    </row>
    <row r="105">
      <c r="A105" s="26"/>
      <c r="B105" s="25"/>
      <c r="C105" s="25"/>
      <c r="D105" s="28"/>
      <c r="E105" s="29"/>
      <c r="F105" s="30"/>
      <c r="G105" s="59"/>
      <c r="H105" s="34"/>
      <c r="I105" s="35"/>
      <c r="J105" s="36"/>
      <c r="K105" s="28"/>
      <c r="L105" s="28"/>
      <c r="M105" s="34"/>
      <c r="N105" s="35"/>
      <c r="O105" s="36"/>
      <c r="P105" s="28"/>
      <c r="Q105" s="37"/>
      <c r="R105" s="38"/>
      <c r="S105" s="39"/>
      <c r="T105" s="40"/>
      <c r="U105" s="40"/>
      <c r="V105" s="40"/>
      <c r="W105" s="40"/>
      <c r="X105" s="39"/>
      <c r="Y105" s="41"/>
      <c r="Z105" s="41"/>
      <c r="AA105" s="41"/>
      <c r="AB105" s="42"/>
      <c r="AC105" s="42"/>
      <c r="AD105" s="42"/>
      <c r="AE105" s="42"/>
      <c r="AF105" s="42"/>
      <c r="AG105" s="25"/>
      <c r="AH105" s="25"/>
      <c r="AI105" s="25"/>
      <c r="AJ105" s="25"/>
    </row>
    <row r="106">
      <c r="A106" s="26"/>
      <c r="B106" s="25"/>
      <c r="C106" s="25"/>
      <c r="D106" s="28"/>
      <c r="E106" s="29"/>
      <c r="F106" s="30"/>
      <c r="G106" s="59"/>
      <c r="H106" s="34"/>
      <c r="I106" s="35"/>
      <c r="J106" s="36"/>
      <c r="K106" s="28"/>
      <c r="L106" s="28"/>
      <c r="M106" s="34"/>
      <c r="N106" s="35"/>
      <c r="O106" s="36"/>
      <c r="P106" s="28"/>
      <c r="Q106" s="37"/>
      <c r="R106" s="38"/>
      <c r="S106" s="39"/>
      <c r="T106" s="40"/>
      <c r="U106" s="40"/>
      <c r="V106" s="40"/>
      <c r="W106" s="40"/>
      <c r="X106" s="39"/>
      <c r="Y106" s="41"/>
      <c r="Z106" s="41"/>
      <c r="AA106" s="41"/>
      <c r="AB106" s="42"/>
      <c r="AC106" s="42"/>
      <c r="AD106" s="42"/>
      <c r="AE106" s="42"/>
      <c r="AF106" s="42"/>
      <c r="AG106" s="25"/>
      <c r="AH106" s="25"/>
      <c r="AI106" s="25"/>
      <c r="AJ106" s="25"/>
    </row>
    <row r="107">
      <c r="A107" s="26"/>
      <c r="B107" s="25"/>
      <c r="C107" s="25"/>
      <c r="D107" s="28"/>
      <c r="E107" s="29"/>
      <c r="F107" s="30"/>
      <c r="G107" s="59"/>
      <c r="H107" s="34"/>
      <c r="I107" s="35"/>
      <c r="J107" s="36"/>
      <c r="K107" s="28"/>
      <c r="L107" s="28"/>
      <c r="M107" s="34"/>
      <c r="N107" s="35"/>
      <c r="O107" s="36"/>
      <c r="P107" s="28"/>
      <c r="Q107" s="37"/>
      <c r="R107" s="38"/>
      <c r="S107" s="39"/>
      <c r="T107" s="40"/>
      <c r="U107" s="40"/>
      <c r="V107" s="40"/>
      <c r="W107" s="40"/>
      <c r="X107" s="39"/>
      <c r="Y107" s="41"/>
      <c r="Z107" s="41"/>
      <c r="AA107" s="41"/>
      <c r="AB107" s="42"/>
      <c r="AC107" s="42"/>
      <c r="AD107" s="42"/>
      <c r="AE107" s="42"/>
      <c r="AF107" s="42"/>
      <c r="AG107" s="25"/>
      <c r="AH107" s="25"/>
      <c r="AI107" s="25"/>
      <c r="AJ107" s="25"/>
    </row>
    <row r="108">
      <c r="A108" s="26"/>
      <c r="B108" s="25"/>
      <c r="C108" s="25"/>
      <c r="D108" s="28"/>
      <c r="E108" s="29"/>
      <c r="F108" s="30"/>
      <c r="G108" s="59"/>
      <c r="H108" s="34"/>
      <c r="I108" s="35"/>
      <c r="J108" s="36"/>
      <c r="K108" s="28"/>
      <c r="L108" s="28"/>
      <c r="M108" s="34"/>
      <c r="N108" s="35"/>
      <c r="O108" s="36"/>
      <c r="P108" s="28"/>
      <c r="Q108" s="37"/>
      <c r="R108" s="38"/>
      <c r="S108" s="39"/>
      <c r="T108" s="40"/>
      <c r="U108" s="40"/>
      <c r="V108" s="40"/>
      <c r="W108" s="40"/>
      <c r="X108" s="39"/>
      <c r="Y108" s="41"/>
      <c r="Z108" s="41"/>
      <c r="AA108" s="41"/>
      <c r="AB108" s="42"/>
      <c r="AC108" s="42"/>
      <c r="AD108" s="42"/>
      <c r="AE108" s="42"/>
      <c r="AF108" s="42"/>
      <c r="AG108" s="25"/>
      <c r="AH108" s="25"/>
      <c r="AI108" s="25"/>
      <c r="AJ108" s="25"/>
    </row>
    <row r="109">
      <c r="A109" s="26"/>
      <c r="B109" s="25"/>
      <c r="C109" s="25"/>
      <c r="D109" s="28"/>
      <c r="E109" s="29"/>
      <c r="F109" s="30"/>
      <c r="G109" s="59"/>
      <c r="H109" s="34"/>
      <c r="I109" s="35"/>
      <c r="J109" s="36"/>
      <c r="K109" s="28"/>
      <c r="L109" s="28"/>
      <c r="M109" s="34"/>
      <c r="N109" s="35"/>
      <c r="O109" s="36"/>
      <c r="P109" s="28"/>
      <c r="Q109" s="37"/>
      <c r="R109" s="38"/>
      <c r="S109" s="39"/>
      <c r="T109" s="40"/>
      <c r="U109" s="40"/>
      <c r="V109" s="40"/>
      <c r="W109" s="40"/>
      <c r="X109" s="39"/>
      <c r="Y109" s="41"/>
      <c r="Z109" s="41"/>
      <c r="AA109" s="41"/>
      <c r="AB109" s="42"/>
      <c r="AC109" s="42"/>
      <c r="AD109" s="42"/>
      <c r="AE109" s="42"/>
      <c r="AF109" s="42"/>
      <c r="AG109" s="25"/>
      <c r="AH109" s="25"/>
      <c r="AI109" s="25"/>
      <c r="AJ109" s="25"/>
    </row>
    <row r="110">
      <c r="A110" s="26"/>
      <c r="B110" s="25"/>
      <c r="C110" s="25"/>
      <c r="D110" s="28"/>
      <c r="E110" s="29"/>
      <c r="F110" s="30"/>
      <c r="G110" s="59"/>
      <c r="H110" s="34"/>
      <c r="I110" s="35"/>
      <c r="J110" s="36"/>
      <c r="K110" s="28"/>
      <c r="L110" s="28"/>
      <c r="M110" s="34"/>
      <c r="N110" s="35"/>
      <c r="O110" s="36"/>
      <c r="P110" s="28"/>
      <c r="Q110" s="37"/>
      <c r="R110" s="38"/>
      <c r="S110" s="39"/>
      <c r="T110" s="40"/>
      <c r="U110" s="40"/>
      <c r="V110" s="40"/>
      <c r="W110" s="40"/>
      <c r="X110" s="39"/>
      <c r="Y110" s="41"/>
      <c r="Z110" s="41"/>
      <c r="AA110" s="41"/>
      <c r="AB110" s="42"/>
      <c r="AC110" s="42"/>
      <c r="AD110" s="42"/>
      <c r="AE110" s="42"/>
      <c r="AF110" s="42"/>
      <c r="AG110" s="25"/>
      <c r="AH110" s="25"/>
      <c r="AI110" s="25"/>
      <c r="AJ110" s="25"/>
    </row>
    <row r="111">
      <c r="A111" s="26"/>
      <c r="B111" s="25"/>
      <c r="C111" s="25"/>
      <c r="D111" s="28"/>
      <c r="E111" s="29"/>
      <c r="F111" s="30"/>
      <c r="G111" s="59"/>
      <c r="H111" s="34"/>
      <c r="I111" s="35"/>
      <c r="J111" s="36"/>
      <c r="K111" s="28"/>
      <c r="L111" s="28"/>
      <c r="M111" s="34"/>
      <c r="N111" s="35"/>
      <c r="O111" s="36"/>
      <c r="P111" s="28"/>
      <c r="Q111" s="37"/>
      <c r="R111" s="38"/>
      <c r="S111" s="39"/>
      <c r="T111" s="40"/>
      <c r="U111" s="40"/>
      <c r="V111" s="40"/>
      <c r="W111" s="40"/>
      <c r="X111" s="39"/>
      <c r="Y111" s="41"/>
      <c r="Z111" s="41"/>
      <c r="AA111" s="41"/>
      <c r="AB111" s="42"/>
      <c r="AC111" s="42"/>
      <c r="AD111" s="42"/>
      <c r="AE111" s="42"/>
      <c r="AF111" s="42"/>
      <c r="AG111" s="25"/>
      <c r="AH111" s="25"/>
      <c r="AI111" s="25"/>
      <c r="AJ111" s="25"/>
    </row>
    <row r="112">
      <c r="A112" s="26"/>
      <c r="B112" s="25"/>
      <c r="C112" s="25"/>
      <c r="D112" s="28"/>
      <c r="E112" s="29"/>
      <c r="F112" s="30"/>
      <c r="G112" s="59"/>
      <c r="H112" s="34"/>
      <c r="I112" s="35"/>
      <c r="J112" s="36"/>
      <c r="K112" s="28"/>
      <c r="L112" s="28"/>
      <c r="M112" s="34"/>
      <c r="N112" s="35"/>
      <c r="O112" s="36"/>
      <c r="P112" s="28"/>
      <c r="Q112" s="37"/>
      <c r="R112" s="38"/>
      <c r="S112" s="39"/>
      <c r="T112" s="40"/>
      <c r="U112" s="40"/>
      <c r="V112" s="40"/>
      <c r="W112" s="40"/>
      <c r="X112" s="39"/>
      <c r="Y112" s="41"/>
      <c r="Z112" s="41"/>
      <c r="AA112" s="41"/>
      <c r="AB112" s="42"/>
      <c r="AC112" s="42"/>
      <c r="AD112" s="42"/>
      <c r="AE112" s="42"/>
      <c r="AF112" s="42"/>
      <c r="AG112" s="25"/>
      <c r="AH112" s="25"/>
      <c r="AI112" s="25"/>
      <c r="AJ112" s="25"/>
    </row>
    <row r="113">
      <c r="A113" s="26"/>
      <c r="B113" s="25"/>
      <c r="C113" s="25"/>
      <c r="D113" s="28"/>
      <c r="E113" s="29"/>
      <c r="F113" s="30"/>
      <c r="G113" s="59"/>
      <c r="H113" s="34"/>
      <c r="I113" s="35"/>
      <c r="J113" s="36"/>
      <c r="K113" s="28"/>
      <c r="L113" s="28"/>
      <c r="M113" s="34"/>
      <c r="N113" s="35"/>
      <c r="O113" s="36"/>
      <c r="P113" s="28"/>
      <c r="Q113" s="37"/>
      <c r="R113" s="38"/>
      <c r="S113" s="39"/>
      <c r="T113" s="40"/>
      <c r="U113" s="40"/>
      <c r="V113" s="40"/>
      <c r="W113" s="40"/>
      <c r="X113" s="39"/>
      <c r="Y113" s="41"/>
      <c r="Z113" s="41"/>
      <c r="AA113" s="41"/>
      <c r="AB113" s="42"/>
      <c r="AC113" s="42"/>
      <c r="AD113" s="42"/>
      <c r="AE113" s="42"/>
      <c r="AF113" s="42"/>
      <c r="AG113" s="25"/>
      <c r="AH113" s="25"/>
      <c r="AI113" s="25"/>
      <c r="AJ113" s="25"/>
    </row>
    <row r="114">
      <c r="A114" s="26"/>
      <c r="B114" s="25"/>
      <c r="C114" s="25"/>
      <c r="D114" s="28"/>
      <c r="E114" s="29"/>
      <c r="F114" s="30"/>
      <c r="G114" s="59"/>
      <c r="H114" s="34"/>
      <c r="I114" s="35"/>
      <c r="J114" s="36"/>
      <c r="K114" s="28"/>
      <c r="L114" s="28"/>
      <c r="M114" s="34"/>
      <c r="N114" s="35"/>
      <c r="O114" s="36"/>
      <c r="P114" s="28"/>
      <c r="Q114" s="37"/>
      <c r="R114" s="38"/>
      <c r="S114" s="39"/>
      <c r="T114" s="40"/>
      <c r="U114" s="40"/>
      <c r="V114" s="40"/>
      <c r="W114" s="40"/>
      <c r="X114" s="39"/>
      <c r="Y114" s="41"/>
      <c r="Z114" s="41"/>
      <c r="AA114" s="41"/>
      <c r="AB114" s="42"/>
      <c r="AC114" s="42"/>
      <c r="AD114" s="42"/>
      <c r="AE114" s="42"/>
      <c r="AF114" s="42"/>
      <c r="AG114" s="25"/>
      <c r="AH114" s="25"/>
      <c r="AI114" s="25"/>
      <c r="AJ114" s="25"/>
    </row>
    <row r="115">
      <c r="A115" s="26"/>
      <c r="B115" s="25"/>
      <c r="C115" s="25"/>
      <c r="D115" s="28"/>
      <c r="E115" s="29"/>
      <c r="F115" s="30"/>
      <c r="G115" s="59"/>
      <c r="H115" s="34"/>
      <c r="I115" s="35"/>
      <c r="J115" s="36"/>
      <c r="K115" s="28"/>
      <c r="L115" s="28"/>
      <c r="M115" s="34"/>
      <c r="N115" s="35"/>
      <c r="O115" s="36"/>
      <c r="P115" s="28"/>
      <c r="Q115" s="37"/>
      <c r="R115" s="38"/>
      <c r="S115" s="39"/>
      <c r="T115" s="40"/>
      <c r="U115" s="40"/>
      <c r="V115" s="40"/>
      <c r="W115" s="40"/>
      <c r="X115" s="39"/>
      <c r="Y115" s="41"/>
      <c r="Z115" s="41"/>
      <c r="AA115" s="41"/>
      <c r="AB115" s="42"/>
      <c r="AC115" s="42"/>
      <c r="AD115" s="42"/>
      <c r="AE115" s="42"/>
      <c r="AF115" s="42"/>
      <c r="AG115" s="25"/>
      <c r="AH115" s="25"/>
      <c r="AI115" s="25"/>
      <c r="AJ115" s="25"/>
    </row>
    <row r="116">
      <c r="A116" s="26"/>
      <c r="B116" s="25"/>
      <c r="C116" s="25"/>
      <c r="D116" s="28"/>
      <c r="E116" s="29"/>
      <c r="F116" s="30"/>
      <c r="G116" s="59"/>
      <c r="H116" s="34"/>
      <c r="I116" s="35"/>
      <c r="J116" s="36"/>
      <c r="K116" s="28"/>
      <c r="L116" s="28"/>
      <c r="M116" s="34"/>
      <c r="N116" s="35"/>
      <c r="O116" s="36"/>
      <c r="P116" s="28"/>
      <c r="Q116" s="37"/>
      <c r="R116" s="38"/>
      <c r="S116" s="39"/>
      <c r="T116" s="40"/>
      <c r="U116" s="40"/>
      <c r="V116" s="40"/>
      <c r="W116" s="40"/>
      <c r="X116" s="39"/>
      <c r="Y116" s="41"/>
      <c r="Z116" s="41"/>
      <c r="AA116" s="41"/>
      <c r="AB116" s="42"/>
      <c r="AC116" s="42"/>
      <c r="AD116" s="42"/>
      <c r="AE116" s="42"/>
      <c r="AF116" s="42"/>
      <c r="AG116" s="25"/>
      <c r="AH116" s="25"/>
      <c r="AI116" s="25"/>
      <c r="AJ116" s="25"/>
    </row>
    <row r="117">
      <c r="A117" s="26"/>
      <c r="B117" s="25"/>
      <c r="C117" s="25"/>
      <c r="D117" s="28"/>
      <c r="E117" s="29"/>
      <c r="F117" s="30"/>
      <c r="G117" s="59"/>
      <c r="H117" s="34"/>
      <c r="I117" s="35"/>
      <c r="J117" s="36"/>
      <c r="K117" s="28"/>
      <c r="L117" s="28"/>
      <c r="M117" s="34"/>
      <c r="N117" s="35"/>
      <c r="O117" s="36"/>
      <c r="P117" s="28"/>
      <c r="Q117" s="37"/>
      <c r="R117" s="38"/>
      <c r="S117" s="39"/>
      <c r="T117" s="40"/>
      <c r="U117" s="40"/>
      <c r="V117" s="40"/>
      <c r="W117" s="40"/>
      <c r="X117" s="39"/>
      <c r="Y117" s="41"/>
      <c r="Z117" s="41"/>
      <c r="AA117" s="41"/>
      <c r="AB117" s="42"/>
      <c r="AC117" s="42"/>
      <c r="AD117" s="42"/>
      <c r="AE117" s="42"/>
      <c r="AF117" s="42"/>
      <c r="AG117" s="25"/>
      <c r="AH117" s="25"/>
      <c r="AI117" s="25"/>
      <c r="AJ117" s="25"/>
    </row>
    <row r="118">
      <c r="A118" s="26"/>
      <c r="B118" s="25"/>
      <c r="C118" s="25"/>
      <c r="D118" s="28"/>
      <c r="E118" s="29"/>
      <c r="F118" s="30"/>
      <c r="G118" s="59"/>
      <c r="H118" s="34"/>
      <c r="I118" s="35"/>
      <c r="J118" s="36"/>
      <c r="K118" s="28"/>
      <c r="L118" s="28"/>
      <c r="M118" s="34"/>
      <c r="N118" s="35"/>
      <c r="O118" s="36"/>
      <c r="P118" s="28"/>
      <c r="Q118" s="37"/>
      <c r="R118" s="38"/>
      <c r="S118" s="39"/>
      <c r="T118" s="40"/>
      <c r="U118" s="40"/>
      <c r="V118" s="40"/>
      <c r="W118" s="40"/>
      <c r="X118" s="39"/>
      <c r="Y118" s="41"/>
      <c r="Z118" s="41"/>
      <c r="AA118" s="41"/>
      <c r="AB118" s="42"/>
      <c r="AC118" s="42"/>
      <c r="AD118" s="42"/>
      <c r="AE118" s="42"/>
      <c r="AF118" s="42"/>
      <c r="AG118" s="25"/>
      <c r="AH118" s="25"/>
      <c r="AI118" s="25"/>
      <c r="AJ118" s="25"/>
    </row>
    <row r="119">
      <c r="A119" s="26"/>
      <c r="B119" s="25"/>
      <c r="C119" s="25"/>
      <c r="D119" s="28"/>
      <c r="E119" s="29"/>
      <c r="F119" s="30"/>
      <c r="G119" s="59"/>
      <c r="H119" s="34"/>
      <c r="I119" s="35"/>
      <c r="J119" s="36"/>
      <c r="K119" s="28"/>
      <c r="L119" s="28"/>
      <c r="M119" s="34"/>
      <c r="N119" s="35"/>
      <c r="O119" s="36"/>
      <c r="P119" s="28"/>
      <c r="Q119" s="37"/>
      <c r="R119" s="38"/>
      <c r="S119" s="39"/>
      <c r="T119" s="40"/>
      <c r="U119" s="40"/>
      <c r="V119" s="40"/>
      <c r="W119" s="40"/>
      <c r="X119" s="39"/>
      <c r="Y119" s="41"/>
      <c r="Z119" s="41"/>
      <c r="AA119" s="41"/>
      <c r="AB119" s="42"/>
      <c r="AC119" s="42"/>
      <c r="AD119" s="42"/>
      <c r="AE119" s="42"/>
      <c r="AF119" s="42"/>
      <c r="AG119" s="25"/>
      <c r="AH119" s="25"/>
      <c r="AI119" s="25"/>
      <c r="AJ119" s="25"/>
    </row>
    <row r="120">
      <c r="A120" s="26"/>
      <c r="B120" s="25"/>
      <c r="C120" s="25"/>
      <c r="D120" s="28"/>
      <c r="E120" s="29"/>
      <c r="F120" s="30"/>
      <c r="G120" s="59"/>
      <c r="H120" s="34"/>
      <c r="I120" s="35"/>
      <c r="J120" s="36"/>
      <c r="K120" s="28"/>
      <c r="L120" s="28"/>
      <c r="M120" s="34"/>
      <c r="N120" s="35"/>
      <c r="O120" s="36"/>
      <c r="P120" s="28"/>
      <c r="Q120" s="37"/>
      <c r="R120" s="38"/>
      <c r="S120" s="39"/>
      <c r="T120" s="40"/>
      <c r="U120" s="40"/>
      <c r="V120" s="40"/>
      <c r="W120" s="40"/>
      <c r="X120" s="39"/>
      <c r="Y120" s="41"/>
      <c r="Z120" s="41"/>
      <c r="AA120" s="41"/>
      <c r="AB120" s="42"/>
      <c r="AC120" s="42"/>
      <c r="AD120" s="42"/>
      <c r="AE120" s="42"/>
      <c r="AF120" s="42"/>
      <c r="AG120" s="25"/>
      <c r="AH120" s="25"/>
      <c r="AI120" s="25"/>
      <c r="AJ120" s="25"/>
    </row>
    <row r="121">
      <c r="A121" s="26"/>
      <c r="B121" s="25"/>
      <c r="C121" s="25"/>
      <c r="D121" s="28"/>
      <c r="E121" s="29"/>
      <c r="F121" s="30"/>
      <c r="G121" s="59"/>
      <c r="H121" s="34"/>
      <c r="I121" s="35"/>
      <c r="J121" s="36"/>
      <c r="K121" s="28"/>
      <c r="L121" s="28"/>
      <c r="M121" s="34"/>
      <c r="N121" s="35"/>
      <c r="O121" s="36"/>
      <c r="P121" s="28"/>
      <c r="Q121" s="37"/>
      <c r="R121" s="38"/>
      <c r="S121" s="39"/>
      <c r="T121" s="40"/>
      <c r="U121" s="40"/>
      <c r="V121" s="40"/>
      <c r="W121" s="40"/>
      <c r="X121" s="39"/>
      <c r="Y121" s="41"/>
      <c r="Z121" s="41"/>
      <c r="AA121" s="41"/>
      <c r="AB121" s="42"/>
      <c r="AC121" s="42"/>
      <c r="AD121" s="42"/>
      <c r="AE121" s="42"/>
      <c r="AF121" s="42"/>
      <c r="AG121" s="25"/>
      <c r="AH121" s="25"/>
      <c r="AI121" s="25"/>
      <c r="AJ121" s="25"/>
    </row>
    <row r="122">
      <c r="A122" s="26"/>
      <c r="B122" s="25"/>
      <c r="C122" s="25"/>
      <c r="D122" s="28"/>
      <c r="E122" s="29"/>
      <c r="F122" s="30"/>
      <c r="G122" s="59"/>
      <c r="H122" s="34"/>
      <c r="I122" s="35"/>
      <c r="J122" s="36"/>
      <c r="K122" s="28"/>
      <c r="L122" s="28"/>
      <c r="M122" s="34"/>
      <c r="N122" s="35"/>
      <c r="O122" s="36"/>
      <c r="P122" s="28"/>
      <c r="Q122" s="37"/>
      <c r="R122" s="38"/>
      <c r="S122" s="39"/>
      <c r="T122" s="40"/>
      <c r="U122" s="40"/>
      <c r="V122" s="40"/>
      <c r="W122" s="40"/>
      <c r="X122" s="39"/>
      <c r="Y122" s="41"/>
      <c r="Z122" s="41"/>
      <c r="AA122" s="41"/>
      <c r="AB122" s="42"/>
      <c r="AC122" s="42"/>
      <c r="AD122" s="42"/>
      <c r="AE122" s="42"/>
      <c r="AF122" s="42"/>
      <c r="AG122" s="25"/>
      <c r="AH122" s="25"/>
      <c r="AI122" s="25"/>
      <c r="AJ122" s="25"/>
    </row>
    <row r="123">
      <c r="A123" s="26"/>
      <c r="B123" s="25"/>
      <c r="C123" s="25"/>
      <c r="D123" s="28"/>
      <c r="E123" s="29"/>
      <c r="F123" s="30"/>
      <c r="G123" s="59"/>
      <c r="H123" s="34"/>
      <c r="I123" s="35"/>
      <c r="J123" s="36"/>
      <c r="K123" s="28"/>
      <c r="L123" s="28"/>
      <c r="M123" s="34"/>
      <c r="N123" s="35"/>
      <c r="O123" s="36"/>
      <c r="P123" s="28"/>
      <c r="Q123" s="37"/>
      <c r="R123" s="38"/>
      <c r="S123" s="39"/>
      <c r="T123" s="40"/>
      <c r="U123" s="40"/>
      <c r="V123" s="40"/>
      <c r="W123" s="40"/>
      <c r="X123" s="39"/>
      <c r="Y123" s="41"/>
      <c r="Z123" s="41"/>
      <c r="AA123" s="41"/>
      <c r="AB123" s="42"/>
      <c r="AC123" s="42"/>
      <c r="AD123" s="42"/>
      <c r="AE123" s="42"/>
      <c r="AF123" s="42"/>
      <c r="AG123" s="25"/>
      <c r="AH123" s="25"/>
      <c r="AI123" s="25"/>
      <c r="AJ123" s="25"/>
    </row>
    <row r="124">
      <c r="A124" s="26"/>
      <c r="B124" s="25"/>
      <c r="C124" s="25"/>
      <c r="D124" s="28"/>
      <c r="E124" s="29"/>
      <c r="F124" s="30"/>
      <c r="G124" s="59"/>
      <c r="H124" s="34"/>
      <c r="I124" s="35"/>
      <c r="J124" s="36"/>
      <c r="K124" s="28"/>
      <c r="L124" s="28"/>
      <c r="M124" s="34"/>
      <c r="N124" s="35"/>
      <c r="O124" s="36"/>
      <c r="P124" s="28"/>
      <c r="Q124" s="37"/>
      <c r="R124" s="38"/>
      <c r="S124" s="39"/>
      <c r="T124" s="40"/>
      <c r="U124" s="40"/>
      <c r="V124" s="40"/>
      <c r="W124" s="40"/>
      <c r="X124" s="39"/>
      <c r="Y124" s="41"/>
      <c r="Z124" s="41"/>
      <c r="AA124" s="41"/>
      <c r="AB124" s="42"/>
      <c r="AC124" s="42"/>
      <c r="AD124" s="42"/>
      <c r="AE124" s="42"/>
      <c r="AF124" s="42"/>
      <c r="AG124" s="25"/>
      <c r="AH124" s="25"/>
      <c r="AI124" s="25"/>
      <c r="AJ124" s="25"/>
    </row>
    <row r="125">
      <c r="A125" s="26"/>
      <c r="B125" s="25"/>
      <c r="C125" s="25"/>
      <c r="D125" s="28"/>
      <c r="E125" s="29"/>
      <c r="F125" s="30"/>
      <c r="G125" s="59"/>
      <c r="H125" s="34"/>
      <c r="I125" s="35"/>
      <c r="J125" s="36"/>
      <c r="K125" s="28"/>
      <c r="L125" s="28"/>
      <c r="M125" s="34"/>
      <c r="N125" s="35"/>
      <c r="O125" s="36"/>
      <c r="P125" s="28"/>
      <c r="Q125" s="37"/>
      <c r="R125" s="38"/>
      <c r="S125" s="39"/>
      <c r="T125" s="40"/>
      <c r="U125" s="40"/>
      <c r="V125" s="40"/>
      <c r="W125" s="40"/>
      <c r="X125" s="39"/>
      <c r="Y125" s="41"/>
      <c r="Z125" s="41"/>
      <c r="AA125" s="41"/>
      <c r="AB125" s="42"/>
      <c r="AC125" s="42"/>
      <c r="AD125" s="42"/>
      <c r="AE125" s="42"/>
      <c r="AF125" s="42"/>
      <c r="AG125" s="25"/>
      <c r="AH125" s="25"/>
      <c r="AI125" s="25"/>
      <c r="AJ125" s="25"/>
    </row>
    <row r="126">
      <c r="A126" s="26"/>
      <c r="B126" s="25"/>
      <c r="C126" s="25"/>
      <c r="D126" s="28"/>
      <c r="E126" s="29"/>
      <c r="F126" s="30"/>
      <c r="G126" s="59"/>
      <c r="H126" s="34"/>
      <c r="I126" s="35"/>
      <c r="J126" s="36"/>
      <c r="K126" s="28"/>
      <c r="L126" s="28"/>
      <c r="M126" s="34"/>
      <c r="N126" s="35"/>
      <c r="O126" s="36"/>
      <c r="P126" s="28"/>
      <c r="Q126" s="37"/>
      <c r="R126" s="38"/>
      <c r="S126" s="39"/>
      <c r="T126" s="40"/>
      <c r="U126" s="40"/>
      <c r="V126" s="40"/>
      <c r="W126" s="40"/>
      <c r="X126" s="39"/>
      <c r="Y126" s="41"/>
      <c r="Z126" s="41"/>
      <c r="AA126" s="41"/>
      <c r="AB126" s="42"/>
      <c r="AC126" s="42"/>
      <c r="AD126" s="42"/>
      <c r="AE126" s="42"/>
      <c r="AF126" s="42"/>
      <c r="AG126" s="25"/>
      <c r="AH126" s="25"/>
      <c r="AI126" s="25"/>
      <c r="AJ126" s="25"/>
    </row>
    <row r="127">
      <c r="A127" s="26"/>
      <c r="B127" s="25"/>
      <c r="C127" s="25"/>
      <c r="D127" s="28"/>
      <c r="E127" s="29"/>
      <c r="F127" s="30"/>
      <c r="G127" s="59"/>
      <c r="H127" s="34"/>
      <c r="I127" s="35"/>
      <c r="J127" s="36"/>
      <c r="K127" s="28"/>
      <c r="L127" s="28"/>
      <c r="M127" s="34"/>
      <c r="N127" s="35"/>
      <c r="O127" s="36"/>
      <c r="P127" s="28"/>
      <c r="Q127" s="37"/>
      <c r="R127" s="38"/>
      <c r="S127" s="39"/>
      <c r="T127" s="40"/>
      <c r="U127" s="40"/>
      <c r="V127" s="40"/>
      <c r="W127" s="40"/>
      <c r="X127" s="39"/>
      <c r="Y127" s="41"/>
      <c r="Z127" s="41"/>
      <c r="AA127" s="41"/>
      <c r="AB127" s="42"/>
      <c r="AC127" s="42"/>
      <c r="AD127" s="42"/>
      <c r="AE127" s="42"/>
      <c r="AF127" s="42"/>
      <c r="AG127" s="25"/>
      <c r="AH127" s="25"/>
      <c r="AI127" s="25"/>
      <c r="AJ127" s="25"/>
    </row>
    <row r="128">
      <c r="A128" s="26"/>
      <c r="B128" s="25"/>
      <c r="C128" s="25"/>
      <c r="D128" s="28"/>
      <c r="E128" s="29"/>
      <c r="F128" s="30"/>
      <c r="G128" s="59"/>
      <c r="H128" s="34"/>
      <c r="I128" s="35"/>
      <c r="J128" s="36"/>
      <c r="K128" s="28"/>
      <c r="L128" s="28"/>
      <c r="M128" s="34"/>
      <c r="N128" s="35"/>
      <c r="O128" s="36"/>
      <c r="P128" s="28"/>
      <c r="Q128" s="37"/>
      <c r="R128" s="38"/>
      <c r="S128" s="39"/>
      <c r="T128" s="40"/>
      <c r="U128" s="40"/>
      <c r="V128" s="40"/>
      <c r="W128" s="40"/>
      <c r="X128" s="39"/>
      <c r="Y128" s="41"/>
      <c r="Z128" s="41"/>
      <c r="AA128" s="41"/>
      <c r="AB128" s="42"/>
      <c r="AC128" s="42"/>
      <c r="AD128" s="42"/>
      <c r="AE128" s="42"/>
      <c r="AF128" s="42"/>
      <c r="AG128" s="25"/>
      <c r="AH128" s="25"/>
      <c r="AI128" s="25"/>
      <c r="AJ128" s="25"/>
    </row>
    <row r="129">
      <c r="A129" s="26"/>
      <c r="B129" s="25"/>
      <c r="C129" s="25"/>
      <c r="D129" s="28"/>
      <c r="E129" s="29"/>
      <c r="F129" s="30"/>
      <c r="G129" s="59"/>
      <c r="H129" s="34"/>
      <c r="I129" s="35"/>
      <c r="J129" s="36"/>
      <c r="K129" s="28"/>
      <c r="L129" s="28"/>
      <c r="M129" s="34"/>
      <c r="N129" s="35"/>
      <c r="O129" s="36"/>
      <c r="P129" s="28"/>
      <c r="Q129" s="37"/>
      <c r="R129" s="38"/>
      <c r="S129" s="39"/>
      <c r="T129" s="40"/>
      <c r="U129" s="40"/>
      <c r="V129" s="40"/>
      <c r="W129" s="40"/>
      <c r="X129" s="39"/>
      <c r="Y129" s="41"/>
      <c r="Z129" s="41"/>
      <c r="AA129" s="41"/>
      <c r="AB129" s="42"/>
      <c r="AC129" s="42"/>
      <c r="AD129" s="42"/>
      <c r="AE129" s="42"/>
      <c r="AF129" s="42"/>
      <c r="AG129" s="25"/>
      <c r="AH129" s="25"/>
      <c r="AI129" s="25"/>
      <c r="AJ129" s="25"/>
    </row>
    <row r="130">
      <c r="A130" s="26"/>
      <c r="B130" s="25"/>
      <c r="C130" s="25"/>
      <c r="D130" s="28"/>
      <c r="E130" s="29"/>
      <c r="F130" s="30"/>
      <c r="G130" s="59"/>
      <c r="H130" s="34"/>
      <c r="I130" s="35"/>
      <c r="J130" s="36"/>
      <c r="K130" s="28"/>
      <c r="L130" s="28"/>
      <c r="M130" s="34"/>
      <c r="N130" s="35"/>
      <c r="O130" s="36"/>
      <c r="P130" s="28"/>
      <c r="Q130" s="37"/>
      <c r="R130" s="38"/>
      <c r="S130" s="39"/>
      <c r="T130" s="40"/>
      <c r="U130" s="40"/>
      <c r="V130" s="40"/>
      <c r="W130" s="40"/>
      <c r="X130" s="39"/>
      <c r="Y130" s="41"/>
      <c r="Z130" s="41"/>
      <c r="AA130" s="41"/>
      <c r="AB130" s="42"/>
      <c r="AC130" s="42"/>
      <c r="AD130" s="42"/>
      <c r="AE130" s="42"/>
      <c r="AF130" s="42"/>
      <c r="AG130" s="25"/>
      <c r="AH130" s="25"/>
      <c r="AI130" s="25"/>
      <c r="AJ130" s="25"/>
    </row>
    <row r="131">
      <c r="A131" s="26"/>
      <c r="B131" s="25"/>
      <c r="C131" s="25"/>
      <c r="D131" s="28"/>
      <c r="E131" s="29"/>
      <c r="F131" s="30"/>
      <c r="G131" s="59"/>
      <c r="H131" s="34"/>
      <c r="I131" s="35"/>
      <c r="J131" s="36"/>
      <c r="K131" s="28"/>
      <c r="L131" s="28"/>
      <c r="M131" s="34"/>
      <c r="N131" s="35"/>
      <c r="O131" s="36"/>
      <c r="P131" s="28"/>
      <c r="Q131" s="37"/>
      <c r="R131" s="38"/>
      <c r="S131" s="39"/>
      <c r="T131" s="40"/>
      <c r="U131" s="40"/>
      <c r="V131" s="40"/>
      <c r="W131" s="40"/>
      <c r="X131" s="39"/>
      <c r="Y131" s="41"/>
      <c r="Z131" s="41"/>
      <c r="AA131" s="41"/>
      <c r="AB131" s="42"/>
      <c r="AC131" s="42"/>
      <c r="AD131" s="42"/>
      <c r="AE131" s="42"/>
      <c r="AF131" s="42"/>
      <c r="AG131" s="25"/>
      <c r="AH131" s="25"/>
      <c r="AI131" s="25"/>
      <c r="AJ131" s="25"/>
    </row>
    <row r="132">
      <c r="A132" s="26"/>
      <c r="B132" s="25"/>
      <c r="C132" s="25"/>
      <c r="D132" s="28"/>
      <c r="E132" s="29"/>
      <c r="F132" s="30"/>
      <c r="G132" s="59"/>
      <c r="H132" s="34"/>
      <c r="I132" s="35"/>
      <c r="J132" s="36"/>
      <c r="K132" s="28"/>
      <c r="L132" s="28"/>
      <c r="M132" s="34"/>
      <c r="N132" s="35"/>
      <c r="O132" s="36"/>
      <c r="P132" s="28"/>
      <c r="Q132" s="37"/>
      <c r="R132" s="38"/>
      <c r="S132" s="39"/>
      <c r="T132" s="40"/>
      <c r="U132" s="40"/>
      <c r="V132" s="40"/>
      <c r="W132" s="40"/>
      <c r="X132" s="39"/>
      <c r="Y132" s="41"/>
      <c r="Z132" s="41"/>
      <c r="AA132" s="41"/>
      <c r="AB132" s="42"/>
      <c r="AC132" s="42"/>
      <c r="AD132" s="42"/>
      <c r="AE132" s="42"/>
      <c r="AF132" s="42"/>
      <c r="AG132" s="25"/>
      <c r="AH132" s="25"/>
      <c r="AI132" s="25"/>
      <c r="AJ132" s="25"/>
    </row>
    <row r="133">
      <c r="A133" s="26"/>
      <c r="B133" s="25"/>
      <c r="C133" s="25"/>
      <c r="D133" s="28"/>
      <c r="E133" s="29"/>
      <c r="F133" s="30"/>
      <c r="G133" s="59"/>
      <c r="H133" s="34"/>
      <c r="I133" s="35"/>
      <c r="J133" s="36"/>
      <c r="K133" s="28"/>
      <c r="L133" s="28"/>
      <c r="M133" s="34"/>
      <c r="N133" s="35"/>
      <c r="O133" s="36"/>
      <c r="P133" s="28"/>
      <c r="Q133" s="37"/>
      <c r="R133" s="38"/>
      <c r="S133" s="39"/>
      <c r="T133" s="40"/>
      <c r="U133" s="40"/>
      <c r="V133" s="40"/>
      <c r="W133" s="40"/>
      <c r="X133" s="39"/>
      <c r="Y133" s="41"/>
      <c r="Z133" s="41"/>
      <c r="AA133" s="41"/>
      <c r="AB133" s="42"/>
      <c r="AC133" s="42"/>
      <c r="AD133" s="42"/>
      <c r="AE133" s="42"/>
      <c r="AF133" s="42"/>
      <c r="AG133" s="25"/>
      <c r="AH133" s="25"/>
      <c r="AI133" s="25"/>
      <c r="AJ133" s="25"/>
    </row>
    <row r="134">
      <c r="A134" s="26"/>
      <c r="B134" s="25"/>
      <c r="C134" s="25"/>
      <c r="D134" s="28"/>
      <c r="E134" s="29"/>
      <c r="F134" s="30"/>
      <c r="G134" s="59"/>
      <c r="H134" s="34"/>
      <c r="I134" s="35"/>
      <c r="J134" s="36"/>
      <c r="K134" s="28"/>
      <c r="L134" s="28"/>
      <c r="M134" s="34"/>
      <c r="N134" s="35"/>
      <c r="O134" s="36"/>
      <c r="P134" s="28"/>
      <c r="Q134" s="37"/>
      <c r="R134" s="38"/>
      <c r="S134" s="39"/>
      <c r="T134" s="40"/>
      <c r="U134" s="40"/>
      <c r="V134" s="40"/>
      <c r="W134" s="40"/>
      <c r="X134" s="39"/>
      <c r="Y134" s="41"/>
      <c r="Z134" s="41"/>
      <c r="AA134" s="41"/>
      <c r="AB134" s="42"/>
      <c r="AC134" s="42"/>
      <c r="AD134" s="42"/>
      <c r="AE134" s="42"/>
      <c r="AF134" s="42"/>
      <c r="AG134" s="25"/>
      <c r="AH134" s="25"/>
      <c r="AI134" s="25"/>
      <c r="AJ134" s="25"/>
    </row>
    <row r="135">
      <c r="A135" s="26"/>
      <c r="B135" s="25"/>
      <c r="C135" s="25"/>
      <c r="D135" s="28"/>
      <c r="E135" s="29"/>
      <c r="F135" s="30"/>
      <c r="G135" s="59"/>
      <c r="H135" s="34"/>
      <c r="I135" s="35"/>
      <c r="J135" s="36"/>
      <c r="K135" s="28"/>
      <c r="L135" s="28"/>
      <c r="M135" s="34"/>
      <c r="N135" s="35"/>
      <c r="O135" s="36"/>
      <c r="P135" s="28"/>
      <c r="Q135" s="37"/>
      <c r="R135" s="38"/>
      <c r="S135" s="39"/>
      <c r="T135" s="40"/>
      <c r="U135" s="40"/>
      <c r="V135" s="40"/>
      <c r="W135" s="40"/>
      <c r="X135" s="39"/>
      <c r="Y135" s="41"/>
      <c r="Z135" s="41"/>
      <c r="AA135" s="41"/>
      <c r="AB135" s="42"/>
      <c r="AC135" s="42"/>
      <c r="AD135" s="42"/>
      <c r="AE135" s="42"/>
      <c r="AF135" s="42"/>
      <c r="AG135" s="25"/>
      <c r="AH135" s="25"/>
      <c r="AI135" s="25"/>
      <c r="AJ135" s="25"/>
    </row>
    <row r="136">
      <c r="A136" s="26"/>
      <c r="B136" s="25"/>
      <c r="C136" s="25"/>
      <c r="D136" s="28"/>
      <c r="E136" s="29"/>
      <c r="F136" s="30"/>
      <c r="G136" s="59"/>
      <c r="H136" s="34"/>
      <c r="I136" s="35"/>
      <c r="J136" s="36"/>
      <c r="K136" s="28"/>
      <c r="L136" s="28"/>
      <c r="M136" s="34"/>
      <c r="N136" s="35"/>
      <c r="O136" s="36"/>
      <c r="P136" s="28"/>
      <c r="Q136" s="37"/>
      <c r="R136" s="38"/>
      <c r="S136" s="39"/>
      <c r="T136" s="40"/>
      <c r="U136" s="40"/>
      <c r="V136" s="40"/>
      <c r="W136" s="40"/>
      <c r="X136" s="39"/>
      <c r="Y136" s="41"/>
      <c r="Z136" s="41"/>
      <c r="AA136" s="41"/>
      <c r="AB136" s="42"/>
      <c r="AC136" s="42"/>
      <c r="AD136" s="42"/>
      <c r="AE136" s="42"/>
      <c r="AF136" s="42"/>
      <c r="AG136" s="25"/>
      <c r="AH136" s="25"/>
      <c r="AI136" s="25"/>
      <c r="AJ136" s="25"/>
    </row>
    <row r="137">
      <c r="A137" s="26"/>
      <c r="B137" s="25"/>
      <c r="C137" s="25"/>
      <c r="D137" s="28"/>
      <c r="E137" s="29"/>
      <c r="F137" s="30"/>
      <c r="G137" s="59"/>
      <c r="H137" s="34"/>
      <c r="I137" s="35"/>
      <c r="J137" s="36"/>
      <c r="K137" s="28"/>
      <c r="L137" s="28"/>
      <c r="M137" s="34"/>
      <c r="N137" s="35"/>
      <c r="O137" s="36"/>
      <c r="P137" s="28"/>
      <c r="Q137" s="37"/>
      <c r="R137" s="38"/>
      <c r="S137" s="39"/>
      <c r="T137" s="40"/>
      <c r="U137" s="40"/>
      <c r="V137" s="40"/>
      <c r="W137" s="40"/>
      <c r="X137" s="39"/>
      <c r="Y137" s="41"/>
      <c r="Z137" s="41"/>
      <c r="AA137" s="41"/>
      <c r="AB137" s="42"/>
      <c r="AC137" s="42"/>
      <c r="AD137" s="42"/>
      <c r="AE137" s="42"/>
      <c r="AF137" s="42"/>
      <c r="AG137" s="25"/>
      <c r="AH137" s="25"/>
      <c r="AI137" s="25"/>
      <c r="AJ137" s="25"/>
    </row>
    <row r="138">
      <c r="A138" s="26"/>
      <c r="B138" s="25"/>
      <c r="C138" s="25"/>
      <c r="D138" s="28"/>
      <c r="E138" s="29"/>
      <c r="F138" s="30"/>
      <c r="G138" s="59"/>
      <c r="H138" s="34"/>
      <c r="I138" s="35"/>
      <c r="J138" s="36"/>
      <c r="K138" s="28"/>
      <c r="L138" s="28"/>
      <c r="M138" s="34"/>
      <c r="N138" s="35"/>
      <c r="O138" s="36"/>
      <c r="P138" s="28"/>
      <c r="Q138" s="37"/>
      <c r="R138" s="38"/>
      <c r="S138" s="39"/>
      <c r="T138" s="40"/>
      <c r="U138" s="40"/>
      <c r="V138" s="40"/>
      <c r="W138" s="40"/>
      <c r="X138" s="39"/>
      <c r="Y138" s="41"/>
      <c r="Z138" s="41"/>
      <c r="AA138" s="41"/>
      <c r="AB138" s="42"/>
      <c r="AC138" s="42"/>
      <c r="AD138" s="42"/>
      <c r="AE138" s="42"/>
      <c r="AF138" s="42"/>
      <c r="AG138" s="25"/>
      <c r="AH138" s="25"/>
      <c r="AI138" s="25"/>
      <c r="AJ138" s="25"/>
    </row>
    <row r="139">
      <c r="A139" s="26"/>
      <c r="B139" s="25"/>
      <c r="C139" s="25"/>
      <c r="D139" s="28"/>
      <c r="E139" s="29"/>
      <c r="F139" s="30"/>
      <c r="G139" s="59"/>
      <c r="H139" s="34"/>
      <c r="I139" s="35"/>
      <c r="J139" s="36"/>
      <c r="K139" s="28"/>
      <c r="L139" s="28"/>
      <c r="M139" s="34"/>
      <c r="N139" s="35"/>
      <c r="O139" s="36"/>
      <c r="P139" s="28"/>
      <c r="Q139" s="37"/>
      <c r="R139" s="38"/>
      <c r="S139" s="39"/>
      <c r="T139" s="40"/>
      <c r="U139" s="40"/>
      <c r="V139" s="40"/>
      <c r="W139" s="40"/>
      <c r="X139" s="39"/>
      <c r="Y139" s="41"/>
      <c r="Z139" s="41"/>
      <c r="AA139" s="41"/>
      <c r="AB139" s="42"/>
      <c r="AC139" s="42"/>
      <c r="AD139" s="42"/>
      <c r="AE139" s="42"/>
      <c r="AF139" s="42"/>
      <c r="AG139" s="25"/>
      <c r="AH139" s="25"/>
      <c r="AI139" s="25"/>
      <c r="AJ139" s="25"/>
    </row>
    <row r="140">
      <c r="A140" s="26"/>
      <c r="B140" s="25"/>
      <c r="C140" s="25"/>
      <c r="D140" s="28"/>
      <c r="E140" s="29"/>
      <c r="F140" s="30"/>
      <c r="G140" s="59"/>
      <c r="H140" s="34"/>
      <c r="I140" s="35"/>
      <c r="J140" s="36"/>
      <c r="K140" s="28"/>
      <c r="L140" s="28"/>
      <c r="M140" s="34"/>
      <c r="N140" s="35"/>
      <c r="O140" s="36"/>
      <c r="P140" s="28"/>
      <c r="Q140" s="37"/>
      <c r="R140" s="38"/>
      <c r="S140" s="39"/>
      <c r="T140" s="40"/>
      <c r="U140" s="40"/>
      <c r="V140" s="40"/>
      <c r="W140" s="40"/>
      <c r="X140" s="39"/>
      <c r="Y140" s="41"/>
      <c r="Z140" s="41"/>
      <c r="AA140" s="41"/>
      <c r="AB140" s="42"/>
      <c r="AC140" s="42"/>
      <c r="AD140" s="42"/>
      <c r="AE140" s="42"/>
      <c r="AF140" s="42"/>
      <c r="AG140" s="25"/>
      <c r="AH140" s="25"/>
      <c r="AI140" s="25"/>
      <c r="AJ140" s="25"/>
    </row>
    <row r="141">
      <c r="A141" s="26"/>
      <c r="B141" s="25"/>
      <c r="C141" s="25"/>
      <c r="D141" s="28"/>
      <c r="E141" s="29"/>
      <c r="F141" s="30"/>
      <c r="G141" s="59"/>
      <c r="H141" s="34"/>
      <c r="I141" s="35"/>
      <c r="J141" s="36"/>
      <c r="K141" s="28"/>
      <c r="L141" s="28"/>
      <c r="M141" s="34"/>
      <c r="N141" s="35"/>
      <c r="O141" s="36"/>
      <c r="P141" s="28"/>
      <c r="Q141" s="37"/>
      <c r="R141" s="38"/>
      <c r="S141" s="39"/>
      <c r="T141" s="40"/>
      <c r="U141" s="40"/>
      <c r="V141" s="40"/>
      <c r="W141" s="40"/>
      <c r="X141" s="39"/>
      <c r="Y141" s="41"/>
      <c r="Z141" s="41"/>
      <c r="AA141" s="41"/>
      <c r="AB141" s="42"/>
      <c r="AC141" s="42"/>
      <c r="AD141" s="42"/>
      <c r="AE141" s="42"/>
      <c r="AF141" s="42"/>
      <c r="AG141" s="25"/>
      <c r="AH141" s="25"/>
      <c r="AI141" s="25"/>
      <c r="AJ141" s="25"/>
    </row>
    <row r="142">
      <c r="A142" s="26"/>
      <c r="B142" s="25"/>
      <c r="C142" s="25"/>
      <c r="D142" s="28"/>
      <c r="E142" s="29"/>
      <c r="F142" s="30"/>
      <c r="G142" s="59"/>
      <c r="H142" s="34"/>
      <c r="I142" s="35"/>
      <c r="J142" s="36"/>
      <c r="K142" s="28"/>
      <c r="L142" s="28"/>
      <c r="M142" s="34"/>
      <c r="N142" s="35"/>
      <c r="O142" s="36"/>
      <c r="P142" s="28"/>
      <c r="Q142" s="37"/>
      <c r="R142" s="38"/>
      <c r="S142" s="39"/>
      <c r="T142" s="40"/>
      <c r="U142" s="40"/>
      <c r="V142" s="40"/>
      <c r="W142" s="40"/>
      <c r="X142" s="39"/>
      <c r="Y142" s="41"/>
      <c r="Z142" s="41"/>
      <c r="AA142" s="41"/>
      <c r="AB142" s="42"/>
      <c r="AC142" s="42"/>
      <c r="AD142" s="42"/>
      <c r="AE142" s="42"/>
      <c r="AF142" s="42"/>
      <c r="AG142" s="25"/>
      <c r="AH142" s="25"/>
      <c r="AI142" s="25"/>
      <c r="AJ142" s="25"/>
    </row>
    <row r="143">
      <c r="A143" s="26"/>
      <c r="B143" s="25"/>
      <c r="C143" s="25"/>
      <c r="D143" s="28"/>
      <c r="E143" s="29"/>
      <c r="F143" s="30"/>
      <c r="G143" s="59"/>
      <c r="H143" s="34"/>
      <c r="I143" s="35"/>
      <c r="J143" s="36"/>
      <c r="K143" s="28"/>
      <c r="L143" s="28"/>
      <c r="M143" s="34"/>
      <c r="N143" s="35"/>
      <c r="O143" s="36"/>
      <c r="P143" s="28"/>
      <c r="Q143" s="37"/>
      <c r="R143" s="38"/>
      <c r="S143" s="39"/>
      <c r="T143" s="40"/>
      <c r="U143" s="40"/>
      <c r="V143" s="40"/>
      <c r="W143" s="40"/>
      <c r="X143" s="39"/>
      <c r="Y143" s="41"/>
      <c r="Z143" s="41"/>
      <c r="AA143" s="41"/>
      <c r="AB143" s="42"/>
      <c r="AC143" s="42"/>
      <c r="AD143" s="42"/>
      <c r="AE143" s="42"/>
      <c r="AF143" s="42"/>
      <c r="AG143" s="25"/>
      <c r="AH143" s="25"/>
      <c r="AI143" s="25"/>
      <c r="AJ143" s="25"/>
    </row>
    <row r="144">
      <c r="A144" s="26"/>
      <c r="B144" s="25"/>
      <c r="C144" s="25"/>
      <c r="D144" s="28"/>
      <c r="E144" s="29"/>
      <c r="F144" s="30"/>
      <c r="G144" s="59"/>
      <c r="H144" s="34"/>
      <c r="I144" s="35"/>
      <c r="J144" s="36"/>
      <c r="K144" s="28"/>
      <c r="L144" s="28"/>
      <c r="M144" s="34"/>
      <c r="N144" s="35"/>
      <c r="O144" s="36"/>
      <c r="P144" s="28"/>
      <c r="Q144" s="37"/>
      <c r="R144" s="38"/>
      <c r="S144" s="39"/>
      <c r="T144" s="40"/>
      <c r="U144" s="40"/>
      <c r="V144" s="40"/>
      <c r="W144" s="40"/>
      <c r="X144" s="39"/>
      <c r="Y144" s="41"/>
      <c r="Z144" s="41"/>
      <c r="AA144" s="41"/>
      <c r="AB144" s="42"/>
      <c r="AC144" s="42"/>
      <c r="AD144" s="42"/>
      <c r="AE144" s="42"/>
      <c r="AF144" s="42"/>
      <c r="AG144" s="25"/>
      <c r="AH144" s="25"/>
      <c r="AI144" s="25"/>
      <c r="AJ144" s="25"/>
    </row>
    <row r="145">
      <c r="A145" s="26"/>
      <c r="B145" s="25"/>
      <c r="C145" s="25"/>
      <c r="D145" s="28"/>
      <c r="E145" s="29"/>
      <c r="F145" s="30"/>
      <c r="G145" s="59"/>
      <c r="H145" s="34"/>
      <c r="I145" s="35"/>
      <c r="J145" s="36"/>
      <c r="K145" s="28"/>
      <c r="L145" s="28"/>
      <c r="M145" s="34"/>
      <c r="N145" s="35"/>
      <c r="O145" s="36"/>
      <c r="P145" s="28"/>
      <c r="Q145" s="37"/>
      <c r="R145" s="38"/>
      <c r="S145" s="39"/>
      <c r="T145" s="40"/>
      <c r="U145" s="40"/>
      <c r="V145" s="40"/>
      <c r="W145" s="40"/>
      <c r="X145" s="39"/>
      <c r="Y145" s="41"/>
      <c r="Z145" s="41"/>
      <c r="AA145" s="41"/>
      <c r="AB145" s="42"/>
      <c r="AC145" s="42"/>
      <c r="AD145" s="42"/>
      <c r="AE145" s="42"/>
      <c r="AF145" s="42"/>
      <c r="AG145" s="25"/>
      <c r="AH145" s="25"/>
      <c r="AI145" s="25"/>
      <c r="AJ145" s="25"/>
    </row>
    <row r="146">
      <c r="A146" s="26"/>
      <c r="B146" s="25"/>
      <c r="C146" s="25"/>
      <c r="D146" s="28"/>
      <c r="E146" s="29"/>
      <c r="F146" s="30"/>
      <c r="G146" s="59"/>
      <c r="H146" s="34"/>
      <c r="I146" s="35"/>
      <c r="J146" s="36"/>
      <c r="K146" s="28"/>
      <c r="L146" s="28"/>
      <c r="M146" s="34"/>
      <c r="N146" s="35"/>
      <c r="O146" s="36"/>
      <c r="P146" s="28"/>
      <c r="Q146" s="37"/>
      <c r="R146" s="38"/>
      <c r="S146" s="39"/>
      <c r="T146" s="40"/>
      <c r="U146" s="40"/>
      <c r="V146" s="40"/>
      <c r="W146" s="40"/>
      <c r="X146" s="39"/>
      <c r="Y146" s="41"/>
      <c r="Z146" s="41"/>
      <c r="AA146" s="41"/>
      <c r="AB146" s="42"/>
      <c r="AC146" s="42"/>
      <c r="AD146" s="42"/>
      <c r="AE146" s="42"/>
      <c r="AF146" s="42"/>
      <c r="AG146" s="25"/>
      <c r="AH146" s="25"/>
      <c r="AI146" s="25"/>
      <c r="AJ146" s="25"/>
    </row>
    <row r="147">
      <c r="A147" s="26"/>
      <c r="B147" s="25"/>
      <c r="C147" s="25"/>
      <c r="D147" s="28"/>
      <c r="E147" s="29"/>
      <c r="F147" s="30"/>
      <c r="G147" s="59"/>
      <c r="H147" s="34"/>
      <c r="I147" s="35"/>
      <c r="J147" s="36"/>
      <c r="K147" s="28"/>
      <c r="L147" s="28"/>
      <c r="M147" s="34"/>
      <c r="N147" s="35"/>
      <c r="O147" s="36"/>
      <c r="P147" s="28"/>
      <c r="Q147" s="37"/>
      <c r="R147" s="38"/>
      <c r="S147" s="39"/>
      <c r="T147" s="40"/>
      <c r="U147" s="40"/>
      <c r="V147" s="40"/>
      <c r="W147" s="40"/>
      <c r="X147" s="39"/>
      <c r="Y147" s="41"/>
      <c r="Z147" s="41"/>
      <c r="AA147" s="41"/>
      <c r="AB147" s="42"/>
      <c r="AC147" s="42"/>
      <c r="AD147" s="42"/>
      <c r="AE147" s="42"/>
      <c r="AF147" s="42"/>
      <c r="AG147" s="25"/>
      <c r="AH147" s="25"/>
      <c r="AI147" s="25"/>
      <c r="AJ147" s="25"/>
    </row>
    <row r="148">
      <c r="A148" s="26"/>
      <c r="B148" s="25"/>
      <c r="C148" s="25"/>
      <c r="D148" s="28"/>
      <c r="E148" s="29"/>
      <c r="F148" s="30"/>
      <c r="G148" s="59"/>
      <c r="H148" s="34"/>
      <c r="I148" s="35"/>
      <c r="J148" s="36"/>
      <c r="K148" s="28"/>
      <c r="L148" s="28"/>
      <c r="M148" s="34"/>
      <c r="N148" s="35"/>
      <c r="O148" s="36"/>
      <c r="P148" s="28"/>
      <c r="Q148" s="37"/>
      <c r="R148" s="38"/>
      <c r="S148" s="39"/>
      <c r="T148" s="40"/>
      <c r="U148" s="40"/>
      <c r="V148" s="40"/>
      <c r="W148" s="40"/>
      <c r="X148" s="39"/>
      <c r="Y148" s="41"/>
      <c r="Z148" s="41"/>
      <c r="AA148" s="41"/>
      <c r="AB148" s="42"/>
      <c r="AC148" s="42"/>
      <c r="AD148" s="42"/>
      <c r="AE148" s="42"/>
      <c r="AF148" s="42"/>
      <c r="AG148" s="25"/>
      <c r="AH148" s="25"/>
      <c r="AI148" s="25"/>
      <c r="AJ148" s="25"/>
    </row>
    <row r="149">
      <c r="A149" s="26"/>
      <c r="B149" s="25"/>
      <c r="C149" s="25"/>
      <c r="D149" s="28"/>
      <c r="E149" s="29"/>
      <c r="F149" s="30"/>
      <c r="G149" s="59"/>
      <c r="H149" s="34"/>
      <c r="I149" s="35"/>
      <c r="J149" s="36"/>
      <c r="K149" s="28"/>
      <c r="L149" s="28"/>
      <c r="M149" s="34"/>
      <c r="N149" s="35"/>
      <c r="O149" s="36"/>
      <c r="P149" s="28"/>
      <c r="Q149" s="37"/>
      <c r="R149" s="38"/>
      <c r="S149" s="39"/>
      <c r="T149" s="40"/>
      <c r="U149" s="40"/>
      <c r="V149" s="40"/>
      <c r="W149" s="40"/>
      <c r="X149" s="39"/>
      <c r="Y149" s="41"/>
      <c r="Z149" s="41"/>
      <c r="AA149" s="41"/>
      <c r="AB149" s="42"/>
      <c r="AC149" s="42"/>
      <c r="AD149" s="42"/>
      <c r="AE149" s="42"/>
      <c r="AF149" s="42"/>
      <c r="AG149" s="25"/>
      <c r="AH149" s="25"/>
      <c r="AI149" s="25"/>
      <c r="AJ149" s="25"/>
    </row>
    <row r="150">
      <c r="A150" s="26"/>
      <c r="B150" s="25"/>
      <c r="C150" s="25"/>
      <c r="D150" s="28"/>
      <c r="E150" s="29"/>
      <c r="F150" s="30"/>
      <c r="G150" s="59"/>
      <c r="H150" s="34"/>
      <c r="I150" s="35"/>
      <c r="J150" s="36"/>
      <c r="K150" s="28"/>
      <c r="L150" s="28"/>
      <c r="M150" s="34"/>
      <c r="N150" s="35"/>
      <c r="O150" s="36"/>
      <c r="P150" s="28"/>
      <c r="Q150" s="37"/>
      <c r="R150" s="38"/>
      <c r="S150" s="39"/>
      <c r="T150" s="40"/>
      <c r="U150" s="40"/>
      <c r="V150" s="40"/>
      <c r="W150" s="40"/>
      <c r="X150" s="39"/>
      <c r="Y150" s="41"/>
      <c r="Z150" s="41"/>
      <c r="AA150" s="41"/>
      <c r="AB150" s="42"/>
      <c r="AC150" s="42"/>
      <c r="AD150" s="42"/>
      <c r="AE150" s="42"/>
      <c r="AF150" s="42"/>
      <c r="AG150" s="25"/>
      <c r="AH150" s="25"/>
      <c r="AI150" s="25"/>
      <c r="AJ150" s="25"/>
    </row>
    <row r="151">
      <c r="A151" s="26"/>
      <c r="B151" s="25"/>
      <c r="C151" s="25"/>
      <c r="D151" s="28"/>
      <c r="E151" s="29"/>
      <c r="F151" s="30"/>
      <c r="G151" s="59"/>
      <c r="H151" s="34"/>
      <c r="I151" s="35"/>
      <c r="J151" s="36"/>
      <c r="K151" s="28"/>
      <c r="L151" s="28"/>
      <c r="M151" s="34"/>
      <c r="N151" s="35"/>
      <c r="O151" s="36"/>
      <c r="P151" s="28"/>
      <c r="Q151" s="37"/>
      <c r="R151" s="38"/>
      <c r="S151" s="39"/>
      <c r="T151" s="40"/>
      <c r="U151" s="40"/>
      <c r="V151" s="40"/>
      <c r="W151" s="40"/>
      <c r="X151" s="39"/>
      <c r="Y151" s="41"/>
      <c r="Z151" s="41"/>
      <c r="AA151" s="41"/>
      <c r="AB151" s="42"/>
      <c r="AC151" s="42"/>
      <c r="AD151" s="42"/>
      <c r="AE151" s="42"/>
      <c r="AF151" s="42"/>
      <c r="AG151" s="25"/>
      <c r="AH151" s="25"/>
      <c r="AI151" s="25"/>
      <c r="AJ151" s="25"/>
    </row>
    <row r="152">
      <c r="A152" s="26"/>
      <c r="B152" s="25"/>
      <c r="C152" s="25"/>
      <c r="D152" s="28"/>
      <c r="E152" s="29"/>
      <c r="F152" s="30"/>
      <c r="G152" s="59"/>
      <c r="H152" s="34"/>
      <c r="I152" s="35"/>
      <c r="J152" s="36"/>
      <c r="K152" s="28"/>
      <c r="L152" s="28"/>
      <c r="M152" s="34"/>
      <c r="N152" s="35"/>
      <c r="O152" s="36"/>
      <c r="P152" s="28"/>
      <c r="Q152" s="37"/>
      <c r="R152" s="38"/>
      <c r="S152" s="39"/>
      <c r="T152" s="40"/>
      <c r="U152" s="40"/>
      <c r="V152" s="40"/>
      <c r="W152" s="40"/>
      <c r="X152" s="39"/>
      <c r="Y152" s="41"/>
      <c r="Z152" s="41"/>
      <c r="AA152" s="41"/>
      <c r="AB152" s="42"/>
      <c r="AC152" s="42"/>
      <c r="AD152" s="42"/>
      <c r="AE152" s="42"/>
      <c r="AF152" s="42"/>
      <c r="AG152" s="25"/>
      <c r="AH152" s="25"/>
      <c r="AI152" s="25"/>
      <c r="AJ152" s="25"/>
    </row>
    <row r="153">
      <c r="A153" s="26"/>
      <c r="B153" s="25"/>
      <c r="C153" s="25"/>
      <c r="D153" s="28"/>
      <c r="E153" s="29"/>
      <c r="F153" s="30"/>
      <c r="G153" s="59"/>
      <c r="H153" s="34"/>
      <c r="I153" s="35"/>
      <c r="J153" s="36"/>
      <c r="K153" s="28"/>
      <c r="L153" s="28"/>
      <c r="M153" s="34"/>
      <c r="N153" s="35"/>
      <c r="O153" s="36"/>
      <c r="P153" s="28"/>
      <c r="Q153" s="37"/>
      <c r="R153" s="38"/>
      <c r="S153" s="39"/>
      <c r="T153" s="40"/>
      <c r="U153" s="40"/>
      <c r="V153" s="40"/>
      <c r="W153" s="40"/>
      <c r="X153" s="39"/>
      <c r="Y153" s="41"/>
      <c r="Z153" s="41"/>
      <c r="AA153" s="41"/>
      <c r="AB153" s="42"/>
      <c r="AC153" s="42"/>
      <c r="AD153" s="42"/>
      <c r="AE153" s="42"/>
      <c r="AF153" s="42"/>
      <c r="AG153" s="25"/>
      <c r="AH153" s="25"/>
      <c r="AI153" s="25"/>
      <c r="AJ153" s="25"/>
    </row>
    <row r="154">
      <c r="A154" s="26"/>
      <c r="B154" s="25"/>
      <c r="C154" s="25"/>
      <c r="D154" s="28"/>
      <c r="E154" s="29"/>
      <c r="F154" s="30"/>
      <c r="G154" s="59"/>
      <c r="H154" s="34"/>
      <c r="I154" s="35"/>
      <c r="J154" s="36"/>
      <c r="K154" s="28"/>
      <c r="L154" s="28"/>
      <c r="M154" s="34"/>
      <c r="N154" s="35"/>
      <c r="O154" s="36"/>
      <c r="P154" s="28"/>
      <c r="Q154" s="37"/>
      <c r="R154" s="38"/>
      <c r="S154" s="39"/>
      <c r="T154" s="40"/>
      <c r="U154" s="40"/>
      <c r="V154" s="40"/>
      <c r="W154" s="40"/>
      <c r="X154" s="39"/>
      <c r="Y154" s="41"/>
      <c r="Z154" s="41"/>
      <c r="AA154" s="41"/>
      <c r="AB154" s="42"/>
      <c r="AC154" s="42"/>
      <c r="AD154" s="42"/>
      <c r="AE154" s="42"/>
      <c r="AF154" s="42"/>
      <c r="AG154" s="25"/>
      <c r="AH154" s="25"/>
      <c r="AI154" s="25"/>
      <c r="AJ154" s="25"/>
    </row>
    <row r="155">
      <c r="A155" s="26"/>
      <c r="B155" s="25"/>
      <c r="C155" s="25"/>
      <c r="D155" s="28"/>
      <c r="E155" s="29"/>
      <c r="F155" s="30"/>
      <c r="G155" s="59"/>
      <c r="H155" s="34"/>
      <c r="I155" s="35"/>
      <c r="J155" s="36"/>
      <c r="K155" s="28"/>
      <c r="L155" s="28"/>
      <c r="M155" s="34"/>
      <c r="N155" s="35"/>
      <c r="O155" s="36"/>
      <c r="P155" s="28"/>
      <c r="Q155" s="37"/>
      <c r="R155" s="38"/>
      <c r="S155" s="39"/>
      <c r="T155" s="40"/>
      <c r="U155" s="40"/>
      <c r="V155" s="40"/>
      <c r="W155" s="40"/>
      <c r="X155" s="39"/>
      <c r="Y155" s="41"/>
      <c r="Z155" s="41"/>
      <c r="AA155" s="41"/>
      <c r="AB155" s="42"/>
      <c r="AC155" s="42"/>
      <c r="AD155" s="42"/>
      <c r="AE155" s="42"/>
      <c r="AF155" s="42"/>
      <c r="AG155" s="25"/>
      <c r="AH155" s="25"/>
      <c r="AI155" s="25"/>
      <c r="AJ155" s="25"/>
    </row>
    <row r="156">
      <c r="A156" s="26"/>
      <c r="B156" s="25"/>
      <c r="C156" s="25"/>
      <c r="D156" s="28"/>
      <c r="E156" s="29"/>
      <c r="F156" s="30"/>
      <c r="G156" s="59"/>
      <c r="H156" s="34"/>
      <c r="I156" s="35"/>
      <c r="J156" s="36"/>
      <c r="K156" s="28"/>
      <c r="L156" s="28"/>
      <c r="M156" s="34"/>
      <c r="N156" s="35"/>
      <c r="O156" s="36"/>
      <c r="P156" s="28"/>
      <c r="Q156" s="37"/>
      <c r="R156" s="38"/>
      <c r="S156" s="39"/>
      <c r="T156" s="40"/>
      <c r="U156" s="40"/>
      <c r="V156" s="40"/>
      <c r="W156" s="40"/>
      <c r="X156" s="39"/>
      <c r="Y156" s="41"/>
      <c r="Z156" s="41"/>
      <c r="AA156" s="41"/>
      <c r="AB156" s="42"/>
      <c r="AC156" s="42"/>
      <c r="AD156" s="42"/>
      <c r="AE156" s="42"/>
      <c r="AF156" s="42"/>
      <c r="AG156" s="25"/>
      <c r="AH156" s="25"/>
      <c r="AI156" s="25"/>
      <c r="AJ156" s="25"/>
    </row>
    <row r="157">
      <c r="A157" s="26"/>
      <c r="B157" s="25"/>
      <c r="C157" s="25"/>
      <c r="D157" s="28"/>
      <c r="E157" s="29"/>
      <c r="F157" s="30"/>
      <c r="G157" s="59"/>
      <c r="H157" s="34"/>
      <c r="I157" s="35"/>
      <c r="J157" s="36"/>
      <c r="K157" s="28"/>
      <c r="L157" s="28"/>
      <c r="M157" s="34"/>
      <c r="N157" s="35"/>
      <c r="O157" s="36"/>
      <c r="P157" s="28"/>
      <c r="Q157" s="37"/>
      <c r="R157" s="38"/>
      <c r="S157" s="39"/>
      <c r="T157" s="40"/>
      <c r="U157" s="40"/>
      <c r="V157" s="40"/>
      <c r="W157" s="40"/>
      <c r="X157" s="39"/>
      <c r="Y157" s="41"/>
      <c r="Z157" s="41"/>
      <c r="AA157" s="41"/>
      <c r="AB157" s="42"/>
      <c r="AC157" s="42"/>
      <c r="AD157" s="42"/>
      <c r="AE157" s="42"/>
      <c r="AF157" s="42"/>
      <c r="AG157" s="25"/>
      <c r="AH157" s="25"/>
      <c r="AI157" s="25"/>
      <c r="AJ157" s="25"/>
    </row>
    <row r="158">
      <c r="A158" s="26"/>
      <c r="B158" s="25"/>
      <c r="C158" s="25"/>
      <c r="D158" s="28"/>
      <c r="E158" s="29"/>
      <c r="F158" s="30"/>
      <c r="G158" s="59"/>
      <c r="H158" s="34"/>
      <c r="I158" s="35"/>
      <c r="J158" s="36"/>
      <c r="K158" s="28"/>
      <c r="L158" s="28"/>
      <c r="M158" s="34"/>
      <c r="N158" s="35"/>
      <c r="O158" s="36"/>
      <c r="P158" s="28"/>
      <c r="Q158" s="37"/>
      <c r="R158" s="38"/>
      <c r="S158" s="39"/>
      <c r="T158" s="40"/>
      <c r="U158" s="40"/>
      <c r="V158" s="40"/>
      <c r="W158" s="40"/>
      <c r="X158" s="39"/>
      <c r="Y158" s="41"/>
      <c r="Z158" s="41"/>
      <c r="AA158" s="41"/>
      <c r="AB158" s="42"/>
      <c r="AC158" s="42"/>
      <c r="AD158" s="42"/>
      <c r="AE158" s="42"/>
      <c r="AF158" s="42"/>
      <c r="AG158" s="25"/>
      <c r="AH158" s="25"/>
      <c r="AI158" s="25"/>
      <c r="AJ158" s="25"/>
    </row>
    <row r="159">
      <c r="A159" s="26"/>
      <c r="B159" s="25"/>
      <c r="C159" s="25"/>
      <c r="D159" s="28"/>
      <c r="E159" s="29"/>
      <c r="F159" s="30"/>
      <c r="G159" s="59"/>
      <c r="H159" s="34"/>
      <c r="I159" s="35"/>
      <c r="J159" s="36"/>
      <c r="K159" s="28"/>
      <c r="L159" s="28"/>
      <c r="M159" s="34"/>
      <c r="N159" s="35"/>
      <c r="O159" s="36"/>
      <c r="P159" s="28"/>
      <c r="Q159" s="37"/>
      <c r="R159" s="38"/>
      <c r="S159" s="39"/>
      <c r="T159" s="40"/>
      <c r="U159" s="40"/>
      <c r="V159" s="40"/>
      <c r="W159" s="40"/>
      <c r="X159" s="39"/>
      <c r="Y159" s="41"/>
      <c r="Z159" s="41"/>
      <c r="AA159" s="41"/>
      <c r="AB159" s="42"/>
      <c r="AC159" s="42"/>
      <c r="AD159" s="42"/>
      <c r="AE159" s="42"/>
      <c r="AF159" s="42"/>
      <c r="AG159" s="25"/>
      <c r="AH159" s="25"/>
      <c r="AI159" s="25"/>
      <c r="AJ159" s="25"/>
    </row>
    <row r="160">
      <c r="A160" s="26"/>
      <c r="B160" s="25"/>
      <c r="C160" s="25"/>
      <c r="D160" s="28"/>
      <c r="E160" s="29"/>
      <c r="F160" s="30"/>
      <c r="G160" s="59"/>
      <c r="H160" s="34"/>
      <c r="I160" s="35"/>
      <c r="J160" s="36"/>
      <c r="K160" s="28"/>
      <c r="L160" s="28"/>
      <c r="M160" s="34"/>
      <c r="N160" s="35"/>
      <c r="O160" s="36"/>
      <c r="P160" s="28"/>
      <c r="Q160" s="37"/>
      <c r="R160" s="38"/>
      <c r="S160" s="39"/>
      <c r="T160" s="40"/>
      <c r="U160" s="40"/>
      <c r="V160" s="40"/>
      <c r="W160" s="40"/>
      <c r="X160" s="39"/>
      <c r="Y160" s="41"/>
      <c r="Z160" s="41"/>
      <c r="AA160" s="41"/>
      <c r="AB160" s="42"/>
      <c r="AC160" s="42"/>
      <c r="AD160" s="42"/>
      <c r="AE160" s="42"/>
      <c r="AF160" s="42"/>
      <c r="AG160" s="25"/>
      <c r="AH160" s="25"/>
      <c r="AI160" s="25"/>
      <c r="AJ160" s="25"/>
    </row>
    <row r="161">
      <c r="A161" s="26"/>
      <c r="B161" s="25"/>
      <c r="C161" s="25"/>
      <c r="D161" s="28"/>
      <c r="E161" s="29"/>
      <c r="F161" s="30"/>
      <c r="G161" s="59"/>
      <c r="H161" s="34"/>
      <c r="I161" s="35"/>
      <c r="J161" s="36"/>
      <c r="K161" s="28"/>
      <c r="L161" s="28"/>
      <c r="M161" s="34"/>
      <c r="N161" s="35"/>
      <c r="O161" s="36"/>
      <c r="P161" s="28"/>
      <c r="Q161" s="37"/>
      <c r="R161" s="38"/>
      <c r="S161" s="39"/>
      <c r="T161" s="40"/>
      <c r="U161" s="40"/>
      <c r="V161" s="40"/>
      <c r="W161" s="40"/>
      <c r="X161" s="39"/>
      <c r="Y161" s="41"/>
      <c r="Z161" s="41"/>
      <c r="AA161" s="41"/>
      <c r="AB161" s="42"/>
      <c r="AC161" s="42"/>
      <c r="AD161" s="42"/>
      <c r="AE161" s="42"/>
      <c r="AF161" s="42"/>
      <c r="AG161" s="25"/>
      <c r="AH161" s="25"/>
      <c r="AI161" s="25"/>
      <c r="AJ161" s="25"/>
    </row>
    <row r="162">
      <c r="A162" s="26"/>
      <c r="B162" s="25"/>
      <c r="C162" s="25"/>
      <c r="D162" s="28"/>
      <c r="E162" s="29"/>
      <c r="F162" s="30"/>
      <c r="G162" s="59"/>
      <c r="H162" s="34"/>
      <c r="I162" s="35"/>
      <c r="J162" s="36"/>
      <c r="K162" s="28"/>
      <c r="L162" s="28"/>
      <c r="M162" s="34"/>
      <c r="N162" s="35"/>
      <c r="O162" s="36"/>
      <c r="P162" s="28"/>
      <c r="Q162" s="37"/>
      <c r="R162" s="38"/>
      <c r="S162" s="39"/>
      <c r="T162" s="40"/>
      <c r="U162" s="40"/>
      <c r="V162" s="40"/>
      <c r="W162" s="40"/>
      <c r="X162" s="39"/>
      <c r="Y162" s="41"/>
      <c r="Z162" s="41"/>
      <c r="AA162" s="41"/>
      <c r="AB162" s="42"/>
      <c r="AC162" s="42"/>
      <c r="AD162" s="42"/>
      <c r="AE162" s="42"/>
      <c r="AF162" s="42"/>
      <c r="AG162" s="25"/>
      <c r="AH162" s="25"/>
      <c r="AI162" s="25"/>
      <c r="AJ162" s="25"/>
    </row>
    <row r="163">
      <c r="A163" s="26"/>
      <c r="B163" s="25"/>
      <c r="C163" s="25"/>
      <c r="D163" s="28"/>
      <c r="E163" s="29"/>
      <c r="F163" s="30"/>
      <c r="G163" s="59"/>
      <c r="H163" s="34"/>
      <c r="I163" s="35"/>
      <c r="J163" s="36"/>
      <c r="K163" s="28"/>
      <c r="L163" s="28"/>
      <c r="M163" s="34"/>
      <c r="N163" s="35"/>
      <c r="O163" s="36"/>
      <c r="P163" s="28"/>
      <c r="Q163" s="37"/>
      <c r="R163" s="38"/>
      <c r="S163" s="39"/>
      <c r="T163" s="40"/>
      <c r="U163" s="40"/>
      <c r="V163" s="40"/>
      <c r="W163" s="40"/>
      <c r="X163" s="39"/>
      <c r="Y163" s="41"/>
      <c r="Z163" s="41"/>
      <c r="AA163" s="41"/>
      <c r="AB163" s="42"/>
      <c r="AC163" s="42"/>
      <c r="AD163" s="42"/>
      <c r="AE163" s="42"/>
      <c r="AF163" s="42"/>
      <c r="AG163" s="25"/>
      <c r="AH163" s="25"/>
      <c r="AI163" s="25"/>
      <c r="AJ163" s="25"/>
    </row>
    <row r="164">
      <c r="A164" s="26"/>
      <c r="B164" s="25"/>
      <c r="C164" s="25"/>
      <c r="D164" s="28"/>
      <c r="E164" s="29"/>
      <c r="F164" s="30"/>
      <c r="G164" s="59"/>
      <c r="H164" s="34"/>
      <c r="I164" s="35"/>
      <c r="J164" s="36"/>
      <c r="K164" s="28"/>
      <c r="L164" s="28"/>
      <c r="M164" s="34"/>
      <c r="N164" s="35"/>
      <c r="O164" s="36"/>
      <c r="P164" s="28"/>
      <c r="Q164" s="37"/>
      <c r="R164" s="38"/>
      <c r="S164" s="39"/>
      <c r="T164" s="40"/>
      <c r="U164" s="40"/>
      <c r="V164" s="40"/>
      <c r="W164" s="40"/>
      <c r="X164" s="39"/>
      <c r="Y164" s="41"/>
      <c r="Z164" s="41"/>
      <c r="AA164" s="41"/>
      <c r="AB164" s="42"/>
      <c r="AC164" s="42"/>
      <c r="AD164" s="42"/>
      <c r="AE164" s="42"/>
      <c r="AF164" s="42"/>
      <c r="AG164" s="25"/>
      <c r="AH164" s="25"/>
      <c r="AI164" s="25"/>
      <c r="AJ164" s="25"/>
    </row>
    <row r="165">
      <c r="A165" s="26"/>
      <c r="B165" s="25"/>
      <c r="C165" s="25"/>
      <c r="D165" s="28"/>
      <c r="E165" s="29"/>
      <c r="F165" s="30"/>
      <c r="G165" s="59"/>
      <c r="H165" s="34"/>
      <c r="I165" s="35"/>
      <c r="J165" s="36"/>
      <c r="K165" s="28"/>
      <c r="L165" s="28"/>
      <c r="M165" s="34"/>
      <c r="N165" s="35"/>
      <c r="O165" s="36"/>
      <c r="P165" s="28"/>
      <c r="Q165" s="37"/>
      <c r="R165" s="38"/>
      <c r="S165" s="39"/>
      <c r="T165" s="40"/>
      <c r="U165" s="40"/>
      <c r="V165" s="40"/>
      <c r="W165" s="40"/>
      <c r="X165" s="39"/>
      <c r="Y165" s="41"/>
      <c r="Z165" s="41"/>
      <c r="AA165" s="41"/>
      <c r="AB165" s="42"/>
      <c r="AC165" s="42"/>
      <c r="AD165" s="42"/>
      <c r="AE165" s="42"/>
      <c r="AF165" s="42"/>
      <c r="AG165" s="25"/>
      <c r="AH165" s="25"/>
      <c r="AI165" s="25"/>
      <c r="AJ165" s="25"/>
    </row>
    <row r="166">
      <c r="A166" s="26"/>
      <c r="B166" s="25"/>
      <c r="C166" s="25"/>
      <c r="D166" s="28"/>
      <c r="E166" s="29"/>
      <c r="F166" s="30"/>
      <c r="G166" s="59"/>
      <c r="H166" s="34"/>
      <c r="I166" s="35"/>
      <c r="J166" s="36"/>
      <c r="K166" s="28"/>
      <c r="L166" s="28"/>
      <c r="M166" s="34"/>
      <c r="N166" s="35"/>
      <c r="O166" s="36"/>
      <c r="P166" s="28"/>
      <c r="Q166" s="37"/>
      <c r="R166" s="38"/>
      <c r="S166" s="39"/>
      <c r="T166" s="40"/>
      <c r="U166" s="40"/>
      <c r="V166" s="40"/>
      <c r="W166" s="40"/>
      <c r="X166" s="39"/>
      <c r="Y166" s="41"/>
      <c r="Z166" s="41"/>
      <c r="AA166" s="41"/>
      <c r="AB166" s="42"/>
      <c r="AC166" s="42"/>
      <c r="AD166" s="42"/>
      <c r="AE166" s="42"/>
      <c r="AF166" s="42"/>
      <c r="AG166" s="25"/>
      <c r="AH166" s="25"/>
      <c r="AI166" s="25"/>
      <c r="AJ166" s="25"/>
    </row>
    <row r="167">
      <c r="A167" s="26"/>
      <c r="B167" s="25"/>
      <c r="C167" s="25"/>
      <c r="D167" s="28"/>
      <c r="E167" s="29"/>
      <c r="F167" s="30"/>
      <c r="G167" s="59"/>
      <c r="H167" s="34"/>
      <c r="I167" s="35"/>
      <c r="J167" s="36"/>
      <c r="K167" s="28"/>
      <c r="L167" s="28"/>
      <c r="M167" s="34"/>
      <c r="N167" s="35"/>
      <c r="O167" s="36"/>
      <c r="P167" s="28"/>
      <c r="Q167" s="37"/>
      <c r="R167" s="38"/>
      <c r="S167" s="39"/>
      <c r="T167" s="40"/>
      <c r="U167" s="40"/>
      <c r="V167" s="40"/>
      <c r="W167" s="40"/>
      <c r="X167" s="39"/>
      <c r="Y167" s="41"/>
      <c r="Z167" s="41"/>
      <c r="AA167" s="41"/>
      <c r="AB167" s="42"/>
      <c r="AC167" s="42"/>
      <c r="AD167" s="42"/>
      <c r="AE167" s="42"/>
      <c r="AF167" s="42"/>
      <c r="AG167" s="25"/>
      <c r="AH167" s="25"/>
      <c r="AI167" s="25"/>
      <c r="AJ167" s="25"/>
    </row>
    <row r="168">
      <c r="A168" s="26"/>
      <c r="B168" s="25"/>
      <c r="C168" s="25"/>
      <c r="D168" s="28"/>
      <c r="E168" s="29"/>
      <c r="F168" s="30"/>
      <c r="G168" s="59"/>
      <c r="H168" s="34"/>
      <c r="I168" s="35"/>
      <c r="J168" s="36"/>
      <c r="K168" s="28"/>
      <c r="L168" s="28"/>
      <c r="M168" s="34"/>
      <c r="N168" s="35"/>
      <c r="O168" s="36"/>
      <c r="P168" s="28"/>
      <c r="Q168" s="37"/>
      <c r="R168" s="38"/>
      <c r="S168" s="39"/>
      <c r="T168" s="40"/>
      <c r="U168" s="40"/>
      <c r="V168" s="40"/>
      <c r="W168" s="40"/>
      <c r="X168" s="39"/>
      <c r="Y168" s="41"/>
      <c r="Z168" s="41"/>
      <c r="AA168" s="41"/>
      <c r="AB168" s="42"/>
      <c r="AC168" s="42"/>
      <c r="AD168" s="42"/>
      <c r="AE168" s="42"/>
      <c r="AF168" s="42"/>
      <c r="AG168" s="25"/>
      <c r="AH168" s="25"/>
      <c r="AI168" s="25"/>
      <c r="AJ168" s="25"/>
    </row>
    <row r="169">
      <c r="A169" s="26"/>
      <c r="B169" s="25"/>
      <c r="C169" s="25"/>
      <c r="D169" s="28"/>
      <c r="E169" s="29"/>
      <c r="F169" s="30"/>
      <c r="G169" s="59"/>
      <c r="H169" s="34"/>
      <c r="I169" s="35"/>
      <c r="J169" s="36"/>
      <c r="K169" s="28"/>
      <c r="L169" s="28"/>
      <c r="M169" s="34"/>
      <c r="N169" s="35"/>
      <c r="O169" s="36"/>
      <c r="P169" s="28"/>
      <c r="Q169" s="37"/>
      <c r="R169" s="38"/>
      <c r="S169" s="39"/>
      <c r="T169" s="40"/>
      <c r="U169" s="40"/>
      <c r="V169" s="40"/>
      <c r="W169" s="40"/>
      <c r="X169" s="39"/>
      <c r="Y169" s="41"/>
      <c r="Z169" s="41"/>
      <c r="AA169" s="41"/>
      <c r="AB169" s="42"/>
      <c r="AC169" s="42"/>
      <c r="AD169" s="42"/>
      <c r="AE169" s="42"/>
      <c r="AF169" s="42"/>
      <c r="AG169" s="25"/>
      <c r="AH169" s="25"/>
      <c r="AI169" s="25"/>
      <c r="AJ169" s="25"/>
    </row>
    <row r="170">
      <c r="A170" s="26"/>
      <c r="B170" s="25"/>
      <c r="C170" s="25"/>
      <c r="D170" s="28"/>
      <c r="E170" s="29"/>
      <c r="F170" s="30"/>
      <c r="G170" s="59"/>
      <c r="H170" s="34"/>
      <c r="I170" s="35"/>
      <c r="J170" s="36"/>
      <c r="K170" s="28"/>
      <c r="L170" s="28"/>
      <c r="M170" s="34"/>
      <c r="N170" s="35"/>
      <c r="O170" s="36"/>
      <c r="P170" s="28"/>
      <c r="Q170" s="37"/>
      <c r="R170" s="38"/>
      <c r="S170" s="39"/>
      <c r="T170" s="40"/>
      <c r="U170" s="40"/>
      <c r="V170" s="40"/>
      <c r="W170" s="40"/>
      <c r="X170" s="39"/>
      <c r="Y170" s="41"/>
      <c r="Z170" s="41"/>
      <c r="AA170" s="41"/>
      <c r="AB170" s="42"/>
      <c r="AC170" s="42"/>
      <c r="AD170" s="42"/>
      <c r="AE170" s="42"/>
      <c r="AF170" s="42"/>
      <c r="AG170" s="25"/>
      <c r="AH170" s="25"/>
      <c r="AI170" s="25"/>
      <c r="AJ170" s="25"/>
    </row>
    <row r="171">
      <c r="A171" s="26"/>
      <c r="B171" s="25"/>
      <c r="C171" s="25"/>
      <c r="D171" s="28"/>
      <c r="E171" s="29"/>
      <c r="F171" s="30"/>
      <c r="G171" s="59"/>
      <c r="H171" s="34"/>
      <c r="I171" s="35"/>
      <c r="J171" s="36"/>
      <c r="K171" s="28"/>
      <c r="L171" s="28"/>
      <c r="M171" s="34"/>
      <c r="N171" s="35"/>
      <c r="O171" s="36"/>
      <c r="P171" s="28"/>
      <c r="Q171" s="37"/>
      <c r="R171" s="38"/>
      <c r="S171" s="39"/>
      <c r="T171" s="40"/>
      <c r="U171" s="40"/>
      <c r="V171" s="40"/>
      <c r="W171" s="40"/>
      <c r="X171" s="39"/>
      <c r="Y171" s="41"/>
      <c r="Z171" s="41"/>
      <c r="AA171" s="41"/>
      <c r="AB171" s="42"/>
      <c r="AC171" s="42"/>
      <c r="AD171" s="42"/>
      <c r="AE171" s="42"/>
      <c r="AF171" s="42"/>
      <c r="AG171" s="25"/>
      <c r="AH171" s="25"/>
      <c r="AI171" s="25"/>
      <c r="AJ171" s="25"/>
    </row>
    <row r="172">
      <c r="A172" s="26"/>
      <c r="B172" s="25"/>
      <c r="C172" s="25"/>
      <c r="D172" s="28"/>
      <c r="E172" s="29"/>
      <c r="F172" s="30"/>
      <c r="G172" s="59"/>
      <c r="H172" s="34"/>
      <c r="I172" s="35"/>
      <c r="J172" s="36"/>
      <c r="K172" s="28"/>
      <c r="L172" s="28"/>
      <c r="M172" s="34"/>
      <c r="N172" s="35"/>
      <c r="O172" s="36"/>
      <c r="P172" s="28"/>
      <c r="Q172" s="37"/>
      <c r="R172" s="38"/>
      <c r="S172" s="39"/>
      <c r="T172" s="40"/>
      <c r="U172" s="40"/>
      <c r="V172" s="40"/>
      <c r="W172" s="40"/>
      <c r="X172" s="39"/>
      <c r="Y172" s="41"/>
      <c r="Z172" s="41"/>
      <c r="AA172" s="41"/>
      <c r="AB172" s="42"/>
      <c r="AC172" s="42"/>
      <c r="AD172" s="42"/>
      <c r="AE172" s="42"/>
      <c r="AF172" s="42"/>
      <c r="AG172" s="25"/>
      <c r="AH172" s="25"/>
      <c r="AI172" s="25"/>
      <c r="AJ172" s="25"/>
    </row>
    <row r="173">
      <c r="A173" s="26"/>
      <c r="B173" s="25"/>
      <c r="C173" s="25"/>
      <c r="D173" s="28"/>
      <c r="E173" s="29"/>
      <c r="F173" s="30"/>
      <c r="G173" s="59"/>
      <c r="H173" s="34"/>
      <c r="I173" s="35"/>
      <c r="J173" s="36"/>
      <c r="K173" s="28"/>
      <c r="L173" s="28"/>
      <c r="M173" s="34"/>
      <c r="N173" s="35"/>
      <c r="O173" s="36"/>
      <c r="P173" s="28"/>
      <c r="Q173" s="37"/>
      <c r="R173" s="38"/>
      <c r="S173" s="39"/>
      <c r="T173" s="40"/>
      <c r="U173" s="40"/>
      <c r="V173" s="40"/>
      <c r="W173" s="40"/>
      <c r="X173" s="39"/>
      <c r="Y173" s="41"/>
      <c r="Z173" s="41"/>
      <c r="AA173" s="41"/>
      <c r="AB173" s="42"/>
      <c r="AC173" s="42"/>
      <c r="AD173" s="42"/>
      <c r="AE173" s="42"/>
      <c r="AF173" s="42"/>
      <c r="AG173" s="25"/>
      <c r="AH173" s="25"/>
      <c r="AI173" s="25"/>
      <c r="AJ173" s="25"/>
    </row>
    <row r="174">
      <c r="A174" s="26"/>
      <c r="B174" s="25"/>
      <c r="C174" s="25"/>
      <c r="D174" s="28"/>
      <c r="E174" s="29"/>
      <c r="F174" s="30"/>
      <c r="G174" s="59"/>
      <c r="H174" s="34"/>
      <c r="I174" s="35"/>
      <c r="J174" s="36"/>
      <c r="K174" s="28"/>
      <c r="L174" s="28"/>
      <c r="M174" s="34"/>
      <c r="N174" s="35"/>
      <c r="O174" s="36"/>
      <c r="P174" s="28"/>
      <c r="Q174" s="37"/>
      <c r="R174" s="38"/>
      <c r="S174" s="39"/>
      <c r="T174" s="40"/>
      <c r="U174" s="40"/>
      <c r="V174" s="40"/>
      <c r="W174" s="40"/>
      <c r="X174" s="39"/>
      <c r="Y174" s="41"/>
      <c r="Z174" s="41"/>
      <c r="AA174" s="41"/>
      <c r="AB174" s="42"/>
      <c r="AC174" s="42"/>
      <c r="AD174" s="42"/>
      <c r="AE174" s="42"/>
      <c r="AF174" s="42"/>
      <c r="AG174" s="25"/>
      <c r="AH174" s="25"/>
      <c r="AI174" s="25"/>
      <c r="AJ174" s="25"/>
    </row>
    <row r="175">
      <c r="A175" s="26"/>
      <c r="B175" s="25"/>
      <c r="C175" s="25"/>
      <c r="D175" s="28"/>
      <c r="E175" s="29"/>
      <c r="F175" s="30"/>
      <c r="G175" s="59"/>
      <c r="H175" s="34"/>
      <c r="I175" s="35"/>
      <c r="J175" s="36"/>
      <c r="K175" s="28"/>
      <c r="L175" s="28"/>
      <c r="M175" s="34"/>
      <c r="N175" s="35"/>
      <c r="O175" s="36"/>
      <c r="P175" s="28"/>
      <c r="Q175" s="37"/>
      <c r="R175" s="38"/>
      <c r="S175" s="39"/>
      <c r="T175" s="40"/>
      <c r="U175" s="40"/>
      <c r="V175" s="40"/>
      <c r="W175" s="40"/>
      <c r="X175" s="39"/>
      <c r="Y175" s="41"/>
      <c r="Z175" s="41"/>
      <c r="AA175" s="41"/>
      <c r="AB175" s="42"/>
      <c r="AC175" s="42"/>
      <c r="AD175" s="42"/>
      <c r="AE175" s="42"/>
      <c r="AF175" s="42"/>
      <c r="AG175" s="25"/>
      <c r="AH175" s="25"/>
      <c r="AI175" s="25"/>
      <c r="AJ175" s="25"/>
    </row>
    <row r="176">
      <c r="A176" s="26"/>
      <c r="B176" s="25"/>
      <c r="C176" s="25"/>
      <c r="D176" s="28"/>
      <c r="E176" s="29"/>
      <c r="F176" s="30"/>
      <c r="G176" s="59"/>
      <c r="H176" s="34"/>
      <c r="I176" s="35"/>
      <c r="J176" s="36"/>
      <c r="K176" s="28"/>
      <c r="L176" s="28"/>
      <c r="M176" s="34"/>
      <c r="N176" s="35"/>
      <c r="O176" s="36"/>
      <c r="P176" s="28"/>
      <c r="Q176" s="37"/>
      <c r="R176" s="38"/>
      <c r="S176" s="39"/>
      <c r="T176" s="40"/>
      <c r="U176" s="40"/>
      <c r="V176" s="40"/>
      <c r="W176" s="40"/>
      <c r="X176" s="39"/>
      <c r="Y176" s="41"/>
      <c r="Z176" s="41"/>
      <c r="AA176" s="41"/>
      <c r="AB176" s="42"/>
      <c r="AC176" s="42"/>
      <c r="AD176" s="42"/>
      <c r="AE176" s="42"/>
      <c r="AF176" s="42"/>
      <c r="AG176" s="25"/>
      <c r="AH176" s="25"/>
      <c r="AI176" s="25"/>
      <c r="AJ176" s="25"/>
    </row>
    <row r="177">
      <c r="A177" s="26"/>
      <c r="B177" s="25"/>
      <c r="C177" s="25"/>
      <c r="D177" s="28"/>
      <c r="E177" s="29"/>
      <c r="F177" s="30"/>
      <c r="G177" s="59"/>
      <c r="H177" s="34"/>
      <c r="I177" s="35"/>
      <c r="J177" s="36"/>
      <c r="K177" s="28"/>
      <c r="L177" s="28"/>
      <c r="M177" s="34"/>
      <c r="N177" s="35"/>
      <c r="O177" s="36"/>
      <c r="P177" s="28"/>
      <c r="Q177" s="37"/>
      <c r="R177" s="38"/>
      <c r="S177" s="39"/>
      <c r="T177" s="40"/>
      <c r="U177" s="40"/>
      <c r="V177" s="40"/>
      <c r="W177" s="40"/>
      <c r="X177" s="39"/>
      <c r="Y177" s="41"/>
      <c r="Z177" s="41"/>
      <c r="AA177" s="41"/>
      <c r="AB177" s="42"/>
      <c r="AC177" s="42"/>
      <c r="AD177" s="42"/>
      <c r="AE177" s="42"/>
      <c r="AF177" s="42"/>
      <c r="AG177" s="25"/>
      <c r="AH177" s="25"/>
      <c r="AI177" s="25"/>
      <c r="AJ177" s="25"/>
    </row>
    <row r="178">
      <c r="A178" s="26"/>
      <c r="B178" s="25"/>
      <c r="C178" s="25"/>
      <c r="D178" s="28"/>
      <c r="E178" s="29"/>
      <c r="F178" s="30"/>
      <c r="G178" s="59"/>
      <c r="H178" s="34"/>
      <c r="I178" s="35"/>
      <c r="J178" s="36"/>
      <c r="K178" s="28"/>
      <c r="L178" s="28"/>
      <c r="M178" s="34"/>
      <c r="N178" s="35"/>
      <c r="O178" s="36"/>
      <c r="P178" s="28"/>
      <c r="Q178" s="37"/>
      <c r="R178" s="38"/>
      <c r="S178" s="39"/>
      <c r="T178" s="40"/>
      <c r="U178" s="40"/>
      <c r="V178" s="40"/>
      <c r="W178" s="40"/>
      <c r="X178" s="39"/>
      <c r="Y178" s="41"/>
      <c r="Z178" s="41"/>
      <c r="AA178" s="41"/>
      <c r="AB178" s="42"/>
      <c r="AC178" s="42"/>
      <c r="AD178" s="42"/>
      <c r="AE178" s="42"/>
      <c r="AF178" s="42"/>
      <c r="AG178" s="25"/>
      <c r="AH178" s="25"/>
      <c r="AI178" s="25"/>
      <c r="AJ178" s="25"/>
    </row>
    <row r="179">
      <c r="A179" s="26"/>
      <c r="B179" s="25"/>
      <c r="C179" s="25"/>
      <c r="D179" s="28"/>
      <c r="E179" s="29"/>
      <c r="F179" s="30"/>
      <c r="G179" s="59"/>
      <c r="H179" s="34"/>
      <c r="I179" s="35"/>
      <c r="J179" s="36"/>
      <c r="K179" s="28"/>
      <c r="L179" s="28"/>
      <c r="M179" s="34"/>
      <c r="N179" s="35"/>
      <c r="O179" s="36"/>
      <c r="P179" s="28"/>
      <c r="Q179" s="37"/>
      <c r="R179" s="38"/>
      <c r="S179" s="39"/>
      <c r="T179" s="40"/>
      <c r="U179" s="40"/>
      <c r="V179" s="40"/>
      <c r="W179" s="40"/>
      <c r="X179" s="39"/>
      <c r="Y179" s="41"/>
      <c r="Z179" s="41"/>
      <c r="AA179" s="41"/>
      <c r="AB179" s="42"/>
      <c r="AC179" s="42"/>
      <c r="AD179" s="42"/>
      <c r="AE179" s="42"/>
      <c r="AF179" s="42"/>
      <c r="AG179" s="25"/>
      <c r="AH179" s="25"/>
      <c r="AI179" s="25"/>
      <c r="AJ179" s="25"/>
    </row>
    <row r="180">
      <c r="A180" s="26"/>
      <c r="B180" s="25"/>
      <c r="C180" s="25"/>
      <c r="D180" s="28"/>
      <c r="E180" s="29"/>
      <c r="F180" s="30"/>
      <c r="G180" s="59"/>
      <c r="H180" s="34"/>
      <c r="I180" s="35"/>
      <c r="J180" s="36"/>
      <c r="K180" s="28"/>
      <c r="L180" s="28"/>
      <c r="M180" s="34"/>
      <c r="N180" s="35"/>
      <c r="O180" s="36"/>
      <c r="P180" s="28"/>
      <c r="Q180" s="37"/>
      <c r="R180" s="38"/>
      <c r="S180" s="39"/>
      <c r="T180" s="40"/>
      <c r="U180" s="40"/>
      <c r="V180" s="40"/>
      <c r="W180" s="40"/>
      <c r="X180" s="39"/>
      <c r="Y180" s="41"/>
      <c r="Z180" s="41"/>
      <c r="AA180" s="41"/>
      <c r="AB180" s="42"/>
      <c r="AC180" s="42"/>
      <c r="AD180" s="42"/>
      <c r="AE180" s="42"/>
      <c r="AF180" s="42"/>
      <c r="AG180" s="25"/>
      <c r="AH180" s="25"/>
      <c r="AI180" s="25"/>
      <c r="AJ180" s="25"/>
    </row>
    <row r="181">
      <c r="A181" s="26"/>
      <c r="B181" s="25"/>
      <c r="C181" s="25"/>
      <c r="D181" s="28"/>
      <c r="E181" s="29"/>
      <c r="F181" s="30"/>
      <c r="G181" s="59"/>
      <c r="H181" s="34"/>
      <c r="I181" s="35"/>
      <c r="J181" s="36"/>
      <c r="K181" s="28"/>
      <c r="L181" s="28"/>
      <c r="M181" s="34"/>
      <c r="N181" s="35"/>
      <c r="O181" s="36"/>
      <c r="P181" s="28"/>
      <c r="Q181" s="37"/>
      <c r="R181" s="38"/>
      <c r="S181" s="39"/>
      <c r="T181" s="40"/>
      <c r="U181" s="40"/>
      <c r="V181" s="40"/>
      <c r="W181" s="40"/>
      <c r="X181" s="39"/>
      <c r="Y181" s="41"/>
      <c r="Z181" s="41"/>
      <c r="AA181" s="41"/>
      <c r="AB181" s="42"/>
      <c r="AC181" s="42"/>
      <c r="AD181" s="42"/>
      <c r="AE181" s="42"/>
      <c r="AF181" s="42"/>
      <c r="AG181" s="25"/>
      <c r="AH181" s="25"/>
      <c r="AI181" s="25"/>
      <c r="AJ181" s="25"/>
    </row>
    <row r="182">
      <c r="A182" s="26"/>
      <c r="B182" s="25"/>
      <c r="C182" s="25"/>
      <c r="D182" s="28"/>
      <c r="E182" s="29"/>
      <c r="F182" s="30"/>
      <c r="G182" s="59"/>
      <c r="H182" s="34"/>
      <c r="I182" s="35"/>
      <c r="J182" s="36"/>
      <c r="K182" s="28"/>
      <c r="L182" s="28"/>
      <c r="M182" s="34"/>
      <c r="N182" s="35"/>
      <c r="O182" s="36"/>
      <c r="P182" s="28"/>
      <c r="Q182" s="37"/>
      <c r="R182" s="38"/>
      <c r="S182" s="39"/>
      <c r="T182" s="40"/>
      <c r="U182" s="40"/>
      <c r="V182" s="40"/>
      <c r="W182" s="40"/>
      <c r="X182" s="39"/>
      <c r="Y182" s="41"/>
      <c r="Z182" s="41"/>
      <c r="AA182" s="41"/>
      <c r="AB182" s="42"/>
      <c r="AC182" s="42"/>
      <c r="AD182" s="42"/>
      <c r="AE182" s="42"/>
      <c r="AF182" s="42"/>
      <c r="AG182" s="25"/>
      <c r="AH182" s="25"/>
      <c r="AI182" s="25"/>
      <c r="AJ182" s="25"/>
    </row>
    <row r="183">
      <c r="A183" s="26"/>
      <c r="B183" s="25"/>
      <c r="C183" s="25"/>
      <c r="D183" s="28"/>
      <c r="E183" s="29"/>
      <c r="F183" s="30"/>
      <c r="G183" s="59"/>
      <c r="H183" s="34"/>
      <c r="I183" s="35"/>
      <c r="J183" s="36"/>
      <c r="K183" s="28"/>
      <c r="L183" s="28"/>
      <c r="M183" s="34"/>
      <c r="N183" s="35"/>
      <c r="O183" s="36"/>
      <c r="P183" s="28"/>
      <c r="Q183" s="37"/>
      <c r="R183" s="38"/>
      <c r="S183" s="39"/>
      <c r="T183" s="40"/>
      <c r="U183" s="40"/>
      <c r="V183" s="40"/>
      <c r="W183" s="40"/>
      <c r="X183" s="39"/>
      <c r="Y183" s="41"/>
      <c r="Z183" s="41"/>
      <c r="AA183" s="41"/>
      <c r="AB183" s="42"/>
      <c r="AC183" s="42"/>
      <c r="AD183" s="42"/>
      <c r="AE183" s="42"/>
      <c r="AF183" s="42"/>
      <c r="AG183" s="25"/>
      <c r="AH183" s="25"/>
      <c r="AI183" s="25"/>
      <c r="AJ183" s="25"/>
    </row>
    <row r="184">
      <c r="A184" s="26"/>
      <c r="B184" s="25"/>
      <c r="C184" s="25"/>
      <c r="D184" s="28"/>
      <c r="E184" s="29"/>
      <c r="F184" s="30"/>
      <c r="G184" s="59"/>
      <c r="H184" s="34"/>
      <c r="I184" s="35"/>
      <c r="J184" s="36"/>
      <c r="K184" s="28"/>
      <c r="L184" s="28"/>
      <c r="M184" s="34"/>
      <c r="N184" s="35"/>
      <c r="O184" s="36"/>
      <c r="P184" s="28"/>
      <c r="Q184" s="37"/>
      <c r="R184" s="38"/>
      <c r="S184" s="39"/>
      <c r="T184" s="40"/>
      <c r="U184" s="40"/>
      <c r="V184" s="40"/>
      <c r="W184" s="40"/>
      <c r="X184" s="39"/>
      <c r="Y184" s="41"/>
      <c r="Z184" s="41"/>
      <c r="AA184" s="41"/>
      <c r="AB184" s="42"/>
      <c r="AC184" s="42"/>
      <c r="AD184" s="42"/>
      <c r="AE184" s="42"/>
      <c r="AF184" s="42"/>
      <c r="AG184" s="25"/>
      <c r="AH184" s="25"/>
      <c r="AI184" s="25"/>
      <c r="AJ184" s="25"/>
    </row>
    <row r="185">
      <c r="A185" s="26"/>
      <c r="B185" s="25"/>
      <c r="C185" s="25"/>
      <c r="D185" s="28"/>
      <c r="E185" s="29"/>
      <c r="F185" s="30"/>
      <c r="G185" s="59"/>
      <c r="H185" s="34"/>
      <c r="I185" s="35"/>
      <c r="J185" s="36"/>
      <c r="K185" s="28"/>
      <c r="L185" s="28"/>
      <c r="M185" s="34"/>
      <c r="N185" s="35"/>
      <c r="O185" s="36"/>
      <c r="P185" s="28"/>
      <c r="Q185" s="37"/>
      <c r="R185" s="38"/>
      <c r="S185" s="39"/>
      <c r="T185" s="40"/>
      <c r="U185" s="40"/>
      <c r="V185" s="40"/>
      <c r="W185" s="40"/>
      <c r="X185" s="39"/>
      <c r="Y185" s="41"/>
      <c r="Z185" s="41"/>
      <c r="AA185" s="41"/>
      <c r="AB185" s="42"/>
      <c r="AC185" s="42"/>
      <c r="AD185" s="42"/>
      <c r="AE185" s="42"/>
      <c r="AF185" s="42"/>
      <c r="AG185" s="25"/>
      <c r="AH185" s="25"/>
      <c r="AI185" s="25"/>
      <c r="AJ185" s="25"/>
    </row>
    <row r="186">
      <c r="A186" s="26"/>
      <c r="B186" s="25"/>
      <c r="C186" s="25"/>
      <c r="D186" s="28"/>
      <c r="E186" s="29"/>
      <c r="F186" s="30"/>
      <c r="G186" s="59"/>
      <c r="H186" s="34"/>
      <c r="I186" s="35"/>
      <c r="J186" s="36"/>
      <c r="K186" s="28"/>
      <c r="L186" s="28"/>
      <c r="M186" s="34"/>
      <c r="N186" s="35"/>
      <c r="O186" s="36"/>
      <c r="P186" s="28"/>
      <c r="Q186" s="37"/>
      <c r="R186" s="38"/>
      <c r="S186" s="39"/>
      <c r="T186" s="40"/>
      <c r="U186" s="40"/>
      <c r="V186" s="40"/>
      <c r="W186" s="40"/>
      <c r="X186" s="39"/>
      <c r="Y186" s="41"/>
      <c r="Z186" s="41"/>
      <c r="AA186" s="41"/>
      <c r="AB186" s="42"/>
      <c r="AC186" s="42"/>
      <c r="AD186" s="42"/>
      <c r="AE186" s="42"/>
      <c r="AF186" s="42"/>
      <c r="AG186" s="25"/>
      <c r="AH186" s="25"/>
      <c r="AI186" s="25"/>
      <c r="AJ186" s="25"/>
    </row>
    <row r="187">
      <c r="A187" s="26"/>
      <c r="B187" s="25"/>
      <c r="C187" s="25"/>
      <c r="D187" s="28"/>
      <c r="E187" s="29"/>
      <c r="F187" s="30"/>
      <c r="G187" s="59"/>
      <c r="H187" s="34"/>
      <c r="I187" s="35"/>
      <c r="J187" s="36"/>
      <c r="K187" s="28"/>
      <c r="L187" s="28"/>
      <c r="M187" s="34"/>
      <c r="N187" s="35"/>
      <c r="O187" s="36"/>
      <c r="P187" s="28"/>
      <c r="Q187" s="37"/>
      <c r="R187" s="38"/>
      <c r="S187" s="39"/>
      <c r="T187" s="40"/>
      <c r="U187" s="40"/>
      <c r="V187" s="40"/>
      <c r="W187" s="40"/>
      <c r="X187" s="39"/>
      <c r="Y187" s="41"/>
      <c r="Z187" s="41"/>
      <c r="AA187" s="41"/>
      <c r="AB187" s="42"/>
      <c r="AC187" s="42"/>
      <c r="AD187" s="42"/>
      <c r="AE187" s="42"/>
      <c r="AF187" s="42"/>
      <c r="AG187" s="25"/>
      <c r="AH187" s="25"/>
      <c r="AI187" s="25"/>
      <c r="AJ187" s="25"/>
    </row>
    <row r="188">
      <c r="A188" s="26"/>
      <c r="B188" s="25"/>
      <c r="C188" s="25"/>
      <c r="D188" s="28"/>
      <c r="E188" s="29"/>
      <c r="F188" s="30"/>
      <c r="G188" s="59"/>
      <c r="H188" s="34"/>
      <c r="I188" s="35"/>
      <c r="J188" s="36"/>
      <c r="K188" s="28"/>
      <c r="L188" s="28"/>
      <c r="M188" s="34"/>
      <c r="N188" s="35"/>
      <c r="O188" s="36"/>
      <c r="P188" s="28"/>
      <c r="Q188" s="37"/>
      <c r="R188" s="38"/>
      <c r="S188" s="39"/>
      <c r="T188" s="40"/>
      <c r="U188" s="40"/>
      <c r="V188" s="40"/>
      <c r="W188" s="40"/>
      <c r="X188" s="39"/>
      <c r="Y188" s="41"/>
      <c r="Z188" s="41"/>
      <c r="AA188" s="41"/>
      <c r="AB188" s="42"/>
      <c r="AC188" s="42"/>
      <c r="AD188" s="42"/>
      <c r="AE188" s="42"/>
      <c r="AF188" s="42"/>
      <c r="AG188" s="25"/>
      <c r="AH188" s="25"/>
      <c r="AI188" s="25"/>
      <c r="AJ188" s="25"/>
    </row>
    <row r="189">
      <c r="A189" s="26"/>
      <c r="B189" s="25"/>
      <c r="C189" s="25"/>
      <c r="D189" s="28"/>
      <c r="E189" s="29"/>
      <c r="F189" s="30"/>
      <c r="G189" s="59"/>
      <c r="H189" s="34"/>
      <c r="I189" s="35"/>
      <c r="J189" s="36"/>
      <c r="K189" s="28"/>
      <c r="L189" s="28"/>
      <c r="M189" s="34"/>
      <c r="N189" s="35"/>
      <c r="O189" s="36"/>
      <c r="P189" s="28"/>
      <c r="Q189" s="37"/>
      <c r="R189" s="38"/>
      <c r="S189" s="39"/>
      <c r="T189" s="40"/>
      <c r="U189" s="40"/>
      <c r="V189" s="40"/>
      <c r="W189" s="40"/>
      <c r="X189" s="39"/>
      <c r="Y189" s="41"/>
      <c r="Z189" s="41"/>
      <c r="AA189" s="41"/>
      <c r="AB189" s="42"/>
      <c r="AC189" s="42"/>
      <c r="AD189" s="42"/>
      <c r="AE189" s="42"/>
      <c r="AF189" s="42"/>
      <c r="AG189" s="25"/>
      <c r="AH189" s="25"/>
      <c r="AI189" s="25"/>
      <c r="AJ189" s="25"/>
    </row>
    <row r="190">
      <c r="A190" s="26"/>
      <c r="B190" s="25"/>
      <c r="C190" s="25"/>
      <c r="D190" s="28"/>
      <c r="E190" s="29"/>
      <c r="F190" s="30"/>
      <c r="G190" s="59"/>
      <c r="H190" s="34"/>
      <c r="I190" s="35"/>
      <c r="J190" s="36"/>
      <c r="K190" s="28"/>
      <c r="L190" s="28"/>
      <c r="M190" s="34"/>
      <c r="N190" s="35"/>
      <c r="O190" s="36"/>
      <c r="P190" s="28"/>
      <c r="Q190" s="37"/>
      <c r="R190" s="38"/>
      <c r="S190" s="39"/>
      <c r="T190" s="40"/>
      <c r="U190" s="40"/>
      <c r="V190" s="40"/>
      <c r="W190" s="40"/>
      <c r="X190" s="39"/>
      <c r="Y190" s="41"/>
      <c r="Z190" s="41"/>
      <c r="AA190" s="41"/>
      <c r="AB190" s="42"/>
      <c r="AC190" s="42"/>
      <c r="AD190" s="42"/>
      <c r="AE190" s="42"/>
      <c r="AF190" s="42"/>
      <c r="AG190" s="25"/>
      <c r="AH190" s="25"/>
      <c r="AI190" s="25"/>
      <c r="AJ190" s="25"/>
    </row>
    <row r="191">
      <c r="A191" s="26"/>
      <c r="B191" s="25"/>
      <c r="C191" s="25"/>
      <c r="D191" s="28"/>
      <c r="E191" s="29"/>
      <c r="F191" s="30"/>
      <c r="G191" s="59"/>
      <c r="H191" s="34"/>
      <c r="I191" s="35"/>
      <c r="J191" s="36"/>
      <c r="K191" s="28"/>
      <c r="L191" s="28"/>
      <c r="M191" s="34"/>
      <c r="N191" s="35"/>
      <c r="O191" s="36"/>
      <c r="P191" s="28"/>
      <c r="Q191" s="37"/>
      <c r="R191" s="38"/>
      <c r="S191" s="39"/>
      <c r="T191" s="40"/>
      <c r="U191" s="40"/>
      <c r="V191" s="40"/>
      <c r="W191" s="40"/>
      <c r="X191" s="39"/>
      <c r="Y191" s="41"/>
      <c r="Z191" s="41"/>
      <c r="AA191" s="41"/>
      <c r="AB191" s="42"/>
      <c r="AC191" s="42"/>
      <c r="AD191" s="42"/>
      <c r="AE191" s="42"/>
      <c r="AF191" s="42"/>
      <c r="AG191" s="25"/>
      <c r="AH191" s="25"/>
      <c r="AI191" s="25"/>
      <c r="AJ191" s="25"/>
    </row>
    <row r="192">
      <c r="A192" s="26"/>
      <c r="B192" s="25"/>
      <c r="C192" s="25"/>
      <c r="D192" s="28"/>
      <c r="E192" s="29"/>
      <c r="F192" s="30"/>
      <c r="G192" s="59"/>
      <c r="H192" s="34"/>
      <c r="I192" s="35"/>
      <c r="J192" s="36"/>
      <c r="K192" s="28"/>
      <c r="L192" s="28"/>
      <c r="M192" s="34"/>
      <c r="N192" s="35"/>
      <c r="O192" s="36"/>
      <c r="P192" s="28"/>
      <c r="Q192" s="37"/>
      <c r="R192" s="38"/>
      <c r="S192" s="39"/>
      <c r="T192" s="40"/>
      <c r="U192" s="40"/>
      <c r="V192" s="40"/>
      <c r="W192" s="40"/>
      <c r="X192" s="39"/>
      <c r="Y192" s="41"/>
      <c r="Z192" s="41"/>
      <c r="AA192" s="41"/>
      <c r="AB192" s="42"/>
      <c r="AC192" s="42"/>
      <c r="AD192" s="42"/>
      <c r="AE192" s="42"/>
      <c r="AF192" s="42"/>
      <c r="AG192" s="25"/>
      <c r="AH192" s="25"/>
      <c r="AI192" s="25"/>
      <c r="AJ192" s="25"/>
    </row>
    <row r="193">
      <c r="A193" s="26"/>
      <c r="B193" s="25"/>
      <c r="C193" s="25"/>
      <c r="D193" s="28"/>
      <c r="E193" s="29"/>
      <c r="F193" s="30"/>
      <c r="G193" s="59"/>
      <c r="H193" s="34"/>
      <c r="I193" s="35"/>
      <c r="J193" s="36"/>
      <c r="K193" s="28"/>
      <c r="L193" s="28"/>
      <c r="M193" s="34"/>
      <c r="N193" s="35"/>
      <c r="O193" s="36"/>
      <c r="P193" s="28"/>
      <c r="Q193" s="37"/>
      <c r="R193" s="38"/>
      <c r="S193" s="39"/>
      <c r="T193" s="40"/>
      <c r="U193" s="40"/>
      <c r="V193" s="40"/>
      <c r="W193" s="40"/>
      <c r="X193" s="39"/>
      <c r="Y193" s="41"/>
      <c r="Z193" s="41"/>
      <c r="AA193" s="41"/>
      <c r="AB193" s="42"/>
      <c r="AC193" s="42"/>
      <c r="AD193" s="42"/>
      <c r="AE193" s="42"/>
      <c r="AF193" s="42"/>
      <c r="AG193" s="25"/>
      <c r="AH193" s="25"/>
      <c r="AI193" s="25"/>
      <c r="AJ193" s="25"/>
    </row>
    <row r="194">
      <c r="A194" s="26"/>
      <c r="B194" s="25"/>
      <c r="C194" s="25"/>
      <c r="D194" s="28"/>
      <c r="E194" s="29"/>
      <c r="F194" s="30"/>
      <c r="G194" s="59"/>
      <c r="H194" s="34"/>
      <c r="I194" s="35"/>
      <c r="J194" s="36"/>
      <c r="K194" s="28"/>
      <c r="L194" s="28"/>
      <c r="M194" s="34"/>
      <c r="N194" s="35"/>
      <c r="O194" s="36"/>
      <c r="P194" s="28"/>
      <c r="Q194" s="37"/>
      <c r="R194" s="38"/>
      <c r="S194" s="39"/>
      <c r="T194" s="40"/>
      <c r="U194" s="40"/>
      <c r="V194" s="40"/>
      <c r="W194" s="40"/>
      <c r="X194" s="39"/>
      <c r="Y194" s="41"/>
      <c r="Z194" s="41"/>
      <c r="AA194" s="41"/>
      <c r="AB194" s="42"/>
      <c r="AC194" s="42"/>
      <c r="AD194" s="42"/>
      <c r="AE194" s="42"/>
      <c r="AF194" s="42"/>
      <c r="AG194" s="25"/>
      <c r="AH194" s="25"/>
      <c r="AI194" s="25"/>
      <c r="AJ194" s="25"/>
    </row>
    <row r="195">
      <c r="A195" s="26"/>
      <c r="B195" s="25"/>
      <c r="C195" s="25"/>
      <c r="D195" s="28"/>
      <c r="E195" s="29"/>
      <c r="F195" s="30"/>
      <c r="G195" s="59"/>
      <c r="H195" s="34"/>
      <c r="I195" s="35"/>
      <c r="J195" s="36"/>
      <c r="K195" s="28"/>
      <c r="L195" s="28"/>
      <c r="M195" s="34"/>
      <c r="N195" s="35"/>
      <c r="O195" s="36"/>
      <c r="P195" s="28"/>
      <c r="Q195" s="37"/>
      <c r="R195" s="38"/>
      <c r="S195" s="39"/>
      <c r="T195" s="40"/>
      <c r="U195" s="40"/>
      <c r="V195" s="40"/>
      <c r="W195" s="40"/>
      <c r="X195" s="39"/>
      <c r="Y195" s="41"/>
      <c r="Z195" s="41"/>
      <c r="AA195" s="41"/>
      <c r="AB195" s="42"/>
      <c r="AC195" s="42"/>
      <c r="AD195" s="42"/>
      <c r="AE195" s="42"/>
      <c r="AF195" s="42"/>
      <c r="AG195" s="25"/>
      <c r="AH195" s="25"/>
      <c r="AI195" s="25"/>
      <c r="AJ195" s="25"/>
    </row>
    <row r="196">
      <c r="A196" s="26"/>
      <c r="B196" s="25"/>
      <c r="C196" s="25"/>
      <c r="D196" s="28"/>
      <c r="E196" s="29"/>
      <c r="F196" s="30"/>
      <c r="G196" s="59"/>
      <c r="H196" s="34"/>
      <c r="I196" s="35"/>
      <c r="J196" s="36"/>
      <c r="K196" s="28"/>
      <c r="L196" s="28"/>
      <c r="M196" s="34"/>
      <c r="N196" s="35"/>
      <c r="O196" s="36"/>
      <c r="P196" s="28"/>
      <c r="Q196" s="37"/>
      <c r="R196" s="38"/>
      <c r="S196" s="39"/>
      <c r="T196" s="40"/>
      <c r="U196" s="40"/>
      <c r="V196" s="40"/>
      <c r="W196" s="40"/>
      <c r="X196" s="39"/>
      <c r="Y196" s="41"/>
      <c r="Z196" s="41"/>
      <c r="AA196" s="41"/>
      <c r="AB196" s="42"/>
      <c r="AC196" s="42"/>
      <c r="AD196" s="42"/>
      <c r="AE196" s="42"/>
      <c r="AF196" s="42"/>
      <c r="AG196" s="25"/>
      <c r="AH196" s="25"/>
      <c r="AI196" s="25"/>
      <c r="AJ196" s="25"/>
    </row>
    <row r="197">
      <c r="A197" s="26"/>
      <c r="B197" s="25"/>
      <c r="C197" s="25"/>
      <c r="D197" s="28"/>
      <c r="E197" s="29"/>
      <c r="F197" s="30"/>
      <c r="G197" s="59"/>
      <c r="H197" s="34"/>
      <c r="I197" s="35"/>
      <c r="J197" s="36"/>
      <c r="K197" s="28"/>
      <c r="L197" s="28"/>
      <c r="M197" s="34"/>
      <c r="N197" s="35"/>
      <c r="O197" s="36"/>
      <c r="P197" s="28"/>
      <c r="Q197" s="37"/>
      <c r="R197" s="38"/>
      <c r="S197" s="39"/>
      <c r="T197" s="40"/>
      <c r="U197" s="40"/>
      <c r="V197" s="40"/>
      <c r="W197" s="40"/>
      <c r="X197" s="39"/>
      <c r="Y197" s="41"/>
      <c r="Z197" s="41"/>
      <c r="AA197" s="41"/>
      <c r="AB197" s="42"/>
      <c r="AC197" s="42"/>
      <c r="AD197" s="42"/>
      <c r="AE197" s="42"/>
      <c r="AF197" s="42"/>
      <c r="AG197" s="25"/>
      <c r="AH197" s="25"/>
      <c r="AI197" s="25"/>
      <c r="AJ197" s="25"/>
    </row>
    <row r="198">
      <c r="A198" s="26"/>
      <c r="B198" s="25"/>
      <c r="C198" s="25"/>
      <c r="D198" s="28"/>
      <c r="E198" s="29"/>
      <c r="F198" s="30"/>
      <c r="G198" s="59"/>
      <c r="H198" s="34"/>
      <c r="I198" s="35"/>
      <c r="J198" s="36"/>
      <c r="K198" s="28"/>
      <c r="L198" s="28"/>
      <c r="M198" s="34"/>
      <c r="N198" s="35"/>
      <c r="O198" s="36"/>
      <c r="P198" s="28"/>
      <c r="Q198" s="37"/>
      <c r="R198" s="38"/>
      <c r="S198" s="39"/>
      <c r="T198" s="40"/>
      <c r="U198" s="40"/>
      <c r="V198" s="40"/>
      <c r="W198" s="40"/>
      <c r="X198" s="39"/>
      <c r="Y198" s="41"/>
      <c r="Z198" s="41"/>
      <c r="AA198" s="41"/>
      <c r="AB198" s="42"/>
      <c r="AC198" s="42"/>
      <c r="AD198" s="42"/>
      <c r="AE198" s="42"/>
      <c r="AF198" s="42"/>
      <c r="AG198" s="25"/>
      <c r="AH198" s="25"/>
      <c r="AI198" s="25"/>
      <c r="AJ198" s="25"/>
    </row>
    <row r="199">
      <c r="A199" s="26"/>
      <c r="B199" s="25"/>
      <c r="C199" s="25"/>
      <c r="D199" s="28"/>
      <c r="E199" s="29"/>
      <c r="F199" s="30"/>
      <c r="G199" s="59"/>
      <c r="H199" s="34"/>
      <c r="I199" s="35"/>
      <c r="J199" s="36"/>
      <c r="K199" s="28"/>
      <c r="L199" s="28"/>
      <c r="M199" s="34"/>
      <c r="N199" s="35"/>
      <c r="O199" s="36"/>
      <c r="P199" s="28"/>
      <c r="Q199" s="37"/>
      <c r="R199" s="38"/>
      <c r="S199" s="39"/>
      <c r="T199" s="40"/>
      <c r="U199" s="40"/>
      <c r="V199" s="40"/>
      <c r="W199" s="40"/>
      <c r="X199" s="39"/>
      <c r="Y199" s="41"/>
      <c r="Z199" s="41"/>
      <c r="AA199" s="41"/>
      <c r="AB199" s="42"/>
      <c r="AC199" s="42"/>
      <c r="AD199" s="42"/>
      <c r="AE199" s="42"/>
      <c r="AF199" s="42"/>
      <c r="AG199" s="25"/>
      <c r="AH199" s="25"/>
      <c r="AI199" s="25"/>
      <c r="AJ199" s="25"/>
    </row>
    <row r="200">
      <c r="A200" s="26"/>
      <c r="B200" s="25"/>
      <c r="C200" s="25"/>
      <c r="D200" s="28"/>
      <c r="E200" s="29"/>
      <c r="F200" s="30"/>
      <c r="G200" s="59"/>
      <c r="H200" s="34"/>
      <c r="I200" s="35"/>
      <c r="J200" s="36"/>
      <c r="K200" s="28"/>
      <c r="L200" s="28"/>
      <c r="M200" s="34"/>
      <c r="N200" s="35"/>
      <c r="O200" s="36"/>
      <c r="P200" s="28"/>
      <c r="Q200" s="37"/>
      <c r="R200" s="38"/>
      <c r="S200" s="39"/>
      <c r="T200" s="40"/>
      <c r="U200" s="40"/>
      <c r="V200" s="40"/>
      <c r="W200" s="40"/>
      <c r="X200" s="39"/>
      <c r="Y200" s="41"/>
      <c r="Z200" s="41"/>
      <c r="AA200" s="41"/>
      <c r="AB200" s="42"/>
      <c r="AC200" s="42"/>
      <c r="AD200" s="42"/>
      <c r="AE200" s="42"/>
      <c r="AF200" s="42"/>
      <c r="AG200" s="25"/>
      <c r="AH200" s="25"/>
      <c r="AI200" s="25"/>
      <c r="AJ200" s="25"/>
    </row>
    <row r="201">
      <c r="A201" s="26"/>
      <c r="B201" s="25"/>
      <c r="C201" s="25"/>
      <c r="D201" s="28"/>
      <c r="E201" s="29"/>
      <c r="F201" s="30"/>
      <c r="G201" s="59"/>
      <c r="H201" s="34"/>
      <c r="I201" s="35"/>
      <c r="J201" s="36"/>
      <c r="K201" s="28"/>
      <c r="L201" s="28"/>
      <c r="M201" s="34"/>
      <c r="N201" s="35"/>
      <c r="O201" s="36"/>
      <c r="P201" s="28"/>
      <c r="Q201" s="37"/>
      <c r="R201" s="38"/>
      <c r="S201" s="39"/>
      <c r="T201" s="40"/>
      <c r="U201" s="40"/>
      <c r="V201" s="40"/>
      <c r="W201" s="40"/>
      <c r="X201" s="39"/>
      <c r="Y201" s="41"/>
      <c r="Z201" s="41"/>
      <c r="AA201" s="41"/>
      <c r="AB201" s="42"/>
      <c r="AC201" s="42"/>
      <c r="AD201" s="42"/>
      <c r="AE201" s="42"/>
      <c r="AF201" s="42"/>
      <c r="AG201" s="25"/>
      <c r="AH201" s="25"/>
      <c r="AI201" s="25"/>
      <c r="AJ201" s="25"/>
    </row>
    <row r="202">
      <c r="A202" s="26"/>
      <c r="B202" s="25"/>
      <c r="C202" s="25"/>
      <c r="D202" s="28"/>
      <c r="E202" s="29"/>
      <c r="F202" s="30"/>
      <c r="G202" s="59"/>
      <c r="H202" s="34"/>
      <c r="I202" s="35"/>
      <c r="J202" s="36"/>
      <c r="K202" s="28"/>
      <c r="L202" s="28"/>
      <c r="M202" s="34"/>
      <c r="N202" s="35"/>
      <c r="O202" s="36"/>
      <c r="P202" s="28"/>
      <c r="Q202" s="37"/>
      <c r="R202" s="38"/>
      <c r="S202" s="39"/>
      <c r="T202" s="40"/>
      <c r="U202" s="40"/>
      <c r="V202" s="40"/>
      <c r="W202" s="40"/>
      <c r="X202" s="39"/>
      <c r="Y202" s="41"/>
      <c r="Z202" s="41"/>
      <c r="AA202" s="41"/>
      <c r="AB202" s="42"/>
      <c r="AC202" s="42"/>
      <c r="AD202" s="42"/>
      <c r="AE202" s="42"/>
      <c r="AF202" s="42"/>
      <c r="AG202" s="25"/>
      <c r="AH202" s="25"/>
      <c r="AI202" s="25"/>
      <c r="AJ202" s="25"/>
    </row>
    <row r="203">
      <c r="A203" s="26"/>
      <c r="B203" s="25"/>
      <c r="C203" s="25"/>
      <c r="D203" s="28"/>
      <c r="E203" s="29"/>
      <c r="F203" s="30"/>
      <c r="G203" s="59"/>
      <c r="H203" s="34"/>
      <c r="I203" s="35"/>
      <c r="J203" s="36"/>
      <c r="K203" s="28"/>
      <c r="L203" s="28"/>
      <c r="M203" s="34"/>
      <c r="N203" s="35"/>
      <c r="O203" s="36"/>
      <c r="P203" s="28"/>
      <c r="Q203" s="37"/>
      <c r="R203" s="38"/>
      <c r="S203" s="39"/>
      <c r="T203" s="40"/>
      <c r="U203" s="40"/>
      <c r="V203" s="40"/>
      <c r="W203" s="40"/>
      <c r="X203" s="39"/>
      <c r="Y203" s="41"/>
      <c r="Z203" s="41"/>
      <c r="AA203" s="41"/>
      <c r="AB203" s="42"/>
      <c r="AC203" s="42"/>
      <c r="AD203" s="42"/>
      <c r="AE203" s="42"/>
      <c r="AF203" s="42"/>
      <c r="AG203" s="25"/>
      <c r="AH203" s="25"/>
      <c r="AI203" s="25"/>
      <c r="AJ203" s="25"/>
    </row>
    <row r="204">
      <c r="A204" s="26"/>
      <c r="B204" s="25"/>
      <c r="C204" s="25"/>
      <c r="D204" s="28"/>
      <c r="E204" s="29"/>
      <c r="F204" s="30"/>
      <c r="G204" s="59"/>
      <c r="H204" s="34"/>
      <c r="I204" s="35"/>
      <c r="J204" s="36"/>
      <c r="K204" s="28"/>
      <c r="L204" s="28"/>
      <c r="M204" s="34"/>
      <c r="N204" s="35"/>
      <c r="O204" s="36"/>
      <c r="P204" s="28"/>
      <c r="Q204" s="37"/>
      <c r="R204" s="38"/>
      <c r="S204" s="39"/>
      <c r="T204" s="40"/>
      <c r="U204" s="40"/>
      <c r="V204" s="40"/>
      <c r="W204" s="40"/>
      <c r="X204" s="39"/>
      <c r="Y204" s="41"/>
      <c r="Z204" s="41"/>
      <c r="AA204" s="41"/>
      <c r="AB204" s="42"/>
      <c r="AC204" s="42"/>
      <c r="AD204" s="42"/>
      <c r="AE204" s="42"/>
      <c r="AF204" s="42"/>
      <c r="AG204" s="25"/>
      <c r="AH204" s="25"/>
      <c r="AI204" s="25"/>
      <c r="AJ204" s="25"/>
    </row>
    <row r="205">
      <c r="A205" s="26"/>
      <c r="B205" s="25"/>
      <c r="C205" s="25"/>
      <c r="D205" s="28"/>
      <c r="E205" s="29"/>
      <c r="F205" s="30"/>
      <c r="G205" s="59"/>
      <c r="H205" s="34"/>
      <c r="I205" s="35"/>
      <c r="J205" s="36"/>
      <c r="K205" s="28"/>
      <c r="L205" s="28"/>
      <c r="M205" s="34"/>
      <c r="N205" s="35"/>
      <c r="O205" s="36"/>
      <c r="P205" s="28"/>
      <c r="Q205" s="37"/>
      <c r="R205" s="38"/>
      <c r="S205" s="39"/>
      <c r="T205" s="40"/>
      <c r="U205" s="40"/>
      <c r="V205" s="40"/>
      <c r="W205" s="40"/>
      <c r="X205" s="39"/>
      <c r="Y205" s="41"/>
      <c r="Z205" s="41"/>
      <c r="AA205" s="41"/>
      <c r="AB205" s="42"/>
      <c r="AC205" s="42"/>
      <c r="AD205" s="42"/>
      <c r="AE205" s="42"/>
      <c r="AF205" s="42"/>
      <c r="AG205" s="25"/>
      <c r="AH205" s="25"/>
      <c r="AI205" s="25"/>
      <c r="AJ205" s="25"/>
    </row>
    <row r="206">
      <c r="A206" s="26"/>
      <c r="B206" s="25"/>
      <c r="C206" s="25"/>
      <c r="D206" s="28"/>
      <c r="E206" s="29"/>
      <c r="F206" s="30"/>
      <c r="G206" s="59"/>
      <c r="H206" s="34"/>
      <c r="I206" s="35"/>
      <c r="J206" s="36"/>
      <c r="K206" s="28"/>
      <c r="L206" s="28"/>
      <c r="M206" s="34"/>
      <c r="N206" s="35"/>
      <c r="O206" s="36"/>
      <c r="P206" s="28"/>
      <c r="Q206" s="37"/>
      <c r="R206" s="38"/>
      <c r="S206" s="39"/>
      <c r="T206" s="40"/>
      <c r="U206" s="40"/>
      <c r="V206" s="40"/>
      <c r="W206" s="40"/>
      <c r="X206" s="39"/>
      <c r="Y206" s="41"/>
      <c r="Z206" s="41"/>
      <c r="AA206" s="41"/>
      <c r="AB206" s="42"/>
      <c r="AC206" s="42"/>
      <c r="AD206" s="42"/>
      <c r="AE206" s="42"/>
      <c r="AF206" s="42"/>
      <c r="AG206" s="25"/>
      <c r="AH206" s="25"/>
      <c r="AI206" s="25"/>
      <c r="AJ206" s="25"/>
    </row>
    <row r="207">
      <c r="A207" s="26"/>
      <c r="B207" s="25"/>
      <c r="C207" s="25"/>
      <c r="D207" s="28"/>
      <c r="E207" s="29"/>
      <c r="F207" s="30"/>
      <c r="G207" s="59"/>
      <c r="H207" s="34"/>
      <c r="I207" s="35"/>
      <c r="J207" s="36"/>
      <c r="K207" s="28"/>
      <c r="L207" s="28"/>
      <c r="M207" s="34"/>
      <c r="N207" s="35"/>
      <c r="O207" s="36"/>
      <c r="P207" s="28"/>
      <c r="Q207" s="37"/>
      <c r="R207" s="38"/>
      <c r="S207" s="39"/>
      <c r="T207" s="40"/>
      <c r="U207" s="40"/>
      <c r="V207" s="40"/>
      <c r="W207" s="40"/>
      <c r="X207" s="39"/>
      <c r="Y207" s="41"/>
      <c r="Z207" s="41"/>
      <c r="AA207" s="41"/>
      <c r="AB207" s="42"/>
      <c r="AC207" s="42"/>
      <c r="AD207" s="42"/>
      <c r="AE207" s="42"/>
      <c r="AF207" s="42"/>
      <c r="AG207" s="25"/>
      <c r="AH207" s="25"/>
      <c r="AI207" s="25"/>
      <c r="AJ207" s="25"/>
    </row>
    <row r="208">
      <c r="A208" s="26"/>
      <c r="B208" s="25"/>
      <c r="C208" s="25"/>
      <c r="D208" s="28"/>
      <c r="E208" s="29"/>
      <c r="F208" s="30"/>
      <c r="G208" s="59"/>
      <c r="H208" s="34"/>
      <c r="I208" s="35"/>
      <c r="J208" s="36"/>
      <c r="K208" s="28"/>
      <c r="L208" s="28"/>
      <c r="M208" s="34"/>
      <c r="N208" s="35"/>
      <c r="O208" s="36"/>
      <c r="P208" s="28"/>
      <c r="Q208" s="37"/>
      <c r="R208" s="38"/>
      <c r="S208" s="39"/>
      <c r="T208" s="40"/>
      <c r="U208" s="40"/>
      <c r="V208" s="40"/>
      <c r="W208" s="40"/>
      <c r="X208" s="39"/>
      <c r="Y208" s="41"/>
      <c r="Z208" s="41"/>
      <c r="AA208" s="41"/>
      <c r="AB208" s="42"/>
      <c r="AC208" s="42"/>
      <c r="AD208" s="42"/>
      <c r="AE208" s="42"/>
      <c r="AF208" s="42"/>
      <c r="AG208" s="25"/>
      <c r="AH208" s="25"/>
      <c r="AI208" s="25"/>
      <c r="AJ208" s="25"/>
    </row>
    <row r="209">
      <c r="A209" s="26"/>
      <c r="B209" s="25"/>
      <c r="C209" s="25"/>
      <c r="D209" s="28"/>
      <c r="E209" s="29"/>
      <c r="F209" s="30"/>
      <c r="G209" s="59"/>
      <c r="H209" s="34"/>
      <c r="I209" s="35"/>
      <c r="J209" s="36"/>
      <c r="K209" s="28"/>
      <c r="L209" s="28"/>
      <c r="M209" s="34"/>
      <c r="N209" s="35"/>
      <c r="O209" s="36"/>
      <c r="P209" s="28"/>
      <c r="Q209" s="37"/>
      <c r="R209" s="38"/>
      <c r="S209" s="39"/>
      <c r="T209" s="40"/>
      <c r="U209" s="40"/>
      <c r="V209" s="40"/>
      <c r="W209" s="40"/>
      <c r="X209" s="39"/>
      <c r="Y209" s="41"/>
      <c r="Z209" s="41"/>
      <c r="AA209" s="41"/>
      <c r="AB209" s="42"/>
      <c r="AC209" s="42"/>
      <c r="AD209" s="42"/>
      <c r="AE209" s="42"/>
      <c r="AF209" s="42"/>
      <c r="AG209" s="25"/>
      <c r="AH209" s="25"/>
      <c r="AI209" s="25"/>
      <c r="AJ209" s="25"/>
    </row>
    <row r="210">
      <c r="A210" s="26"/>
      <c r="B210" s="25"/>
      <c r="C210" s="25"/>
      <c r="D210" s="28"/>
      <c r="E210" s="29"/>
      <c r="F210" s="30"/>
      <c r="G210" s="59"/>
      <c r="H210" s="34"/>
      <c r="I210" s="35"/>
      <c r="J210" s="36"/>
      <c r="K210" s="28"/>
      <c r="L210" s="28"/>
      <c r="M210" s="34"/>
      <c r="N210" s="35"/>
      <c r="O210" s="36"/>
      <c r="P210" s="28"/>
      <c r="Q210" s="37"/>
      <c r="R210" s="38"/>
      <c r="S210" s="39"/>
      <c r="T210" s="40"/>
      <c r="U210" s="40"/>
      <c r="V210" s="40"/>
      <c r="W210" s="40"/>
      <c r="X210" s="39"/>
      <c r="Y210" s="41"/>
      <c r="Z210" s="41"/>
      <c r="AA210" s="41"/>
      <c r="AB210" s="42"/>
      <c r="AC210" s="42"/>
      <c r="AD210" s="42"/>
      <c r="AE210" s="42"/>
      <c r="AF210" s="42"/>
      <c r="AG210" s="25"/>
      <c r="AH210" s="25"/>
      <c r="AI210" s="25"/>
      <c r="AJ210" s="25"/>
    </row>
    <row r="211">
      <c r="A211" s="26"/>
      <c r="B211" s="25"/>
      <c r="C211" s="25"/>
      <c r="D211" s="28"/>
      <c r="E211" s="29"/>
      <c r="F211" s="30"/>
      <c r="G211" s="59"/>
      <c r="H211" s="34"/>
      <c r="I211" s="35"/>
      <c r="J211" s="36"/>
      <c r="K211" s="28"/>
      <c r="L211" s="28"/>
      <c r="M211" s="34"/>
      <c r="N211" s="35"/>
      <c r="O211" s="36"/>
      <c r="P211" s="28"/>
      <c r="Q211" s="37"/>
      <c r="R211" s="38"/>
      <c r="S211" s="39"/>
      <c r="T211" s="40"/>
      <c r="U211" s="40"/>
      <c r="V211" s="40"/>
      <c r="W211" s="40"/>
      <c r="X211" s="39"/>
      <c r="Y211" s="41"/>
      <c r="Z211" s="41"/>
      <c r="AA211" s="41"/>
      <c r="AB211" s="42"/>
      <c r="AC211" s="42"/>
      <c r="AD211" s="42"/>
      <c r="AE211" s="42"/>
      <c r="AF211" s="42"/>
      <c r="AG211" s="25"/>
      <c r="AH211" s="25"/>
      <c r="AI211" s="25"/>
      <c r="AJ211" s="25"/>
    </row>
    <row r="212">
      <c r="A212" s="26"/>
      <c r="B212" s="25"/>
      <c r="C212" s="25"/>
      <c r="D212" s="28"/>
      <c r="E212" s="29"/>
      <c r="F212" s="30"/>
      <c r="G212" s="59"/>
      <c r="H212" s="34"/>
      <c r="I212" s="35"/>
      <c r="J212" s="36"/>
      <c r="K212" s="28"/>
      <c r="L212" s="28"/>
      <c r="M212" s="34"/>
      <c r="N212" s="35"/>
      <c r="O212" s="36"/>
      <c r="P212" s="28"/>
      <c r="Q212" s="37"/>
      <c r="R212" s="38"/>
      <c r="S212" s="39"/>
      <c r="T212" s="40"/>
      <c r="U212" s="40"/>
      <c r="V212" s="40"/>
      <c r="W212" s="40"/>
      <c r="X212" s="39"/>
      <c r="Y212" s="41"/>
      <c r="Z212" s="41"/>
      <c r="AA212" s="41"/>
      <c r="AB212" s="42"/>
      <c r="AC212" s="42"/>
      <c r="AD212" s="42"/>
      <c r="AE212" s="42"/>
      <c r="AF212" s="42"/>
      <c r="AG212" s="25"/>
      <c r="AH212" s="25"/>
      <c r="AI212" s="25"/>
      <c r="AJ212" s="25"/>
    </row>
    <row r="213">
      <c r="A213" s="26"/>
      <c r="B213" s="25"/>
      <c r="C213" s="25"/>
      <c r="D213" s="28"/>
      <c r="E213" s="29"/>
      <c r="F213" s="30"/>
      <c r="G213" s="59"/>
      <c r="H213" s="34"/>
      <c r="I213" s="35"/>
      <c r="J213" s="36"/>
      <c r="K213" s="28"/>
      <c r="L213" s="28"/>
      <c r="M213" s="34"/>
      <c r="N213" s="35"/>
      <c r="O213" s="36"/>
      <c r="P213" s="28"/>
      <c r="Q213" s="37"/>
      <c r="R213" s="38"/>
      <c r="S213" s="39"/>
      <c r="T213" s="40"/>
      <c r="U213" s="40"/>
      <c r="V213" s="40"/>
      <c r="W213" s="40"/>
      <c r="X213" s="39"/>
      <c r="Y213" s="41"/>
      <c r="Z213" s="41"/>
      <c r="AA213" s="41"/>
      <c r="AB213" s="42"/>
      <c r="AC213" s="42"/>
      <c r="AD213" s="42"/>
      <c r="AE213" s="42"/>
      <c r="AF213" s="42"/>
      <c r="AG213" s="25"/>
      <c r="AH213" s="25"/>
      <c r="AI213" s="25"/>
      <c r="AJ213" s="25"/>
    </row>
    <row r="214">
      <c r="A214" s="26"/>
      <c r="B214" s="25"/>
      <c r="C214" s="25"/>
      <c r="D214" s="28"/>
      <c r="E214" s="29"/>
      <c r="F214" s="30"/>
      <c r="G214" s="59"/>
      <c r="H214" s="34"/>
      <c r="I214" s="35"/>
      <c r="J214" s="36"/>
      <c r="K214" s="28"/>
      <c r="L214" s="28"/>
      <c r="M214" s="34"/>
      <c r="N214" s="35"/>
      <c r="O214" s="36"/>
      <c r="P214" s="28"/>
      <c r="Q214" s="37"/>
      <c r="R214" s="38"/>
      <c r="S214" s="39"/>
      <c r="T214" s="40"/>
      <c r="U214" s="40"/>
      <c r="V214" s="40"/>
      <c r="W214" s="40"/>
      <c r="X214" s="39"/>
      <c r="Y214" s="41"/>
      <c r="Z214" s="41"/>
      <c r="AA214" s="41"/>
      <c r="AB214" s="42"/>
      <c r="AC214" s="42"/>
      <c r="AD214" s="42"/>
      <c r="AE214" s="42"/>
      <c r="AF214" s="42"/>
      <c r="AG214" s="25"/>
      <c r="AH214" s="25"/>
      <c r="AI214" s="25"/>
      <c r="AJ214" s="25"/>
    </row>
    <row r="215">
      <c r="A215" s="26"/>
      <c r="B215" s="25"/>
      <c r="C215" s="25"/>
      <c r="D215" s="28"/>
      <c r="E215" s="29"/>
      <c r="F215" s="30"/>
      <c r="G215" s="59"/>
      <c r="H215" s="34"/>
      <c r="I215" s="35"/>
      <c r="J215" s="36"/>
      <c r="K215" s="28"/>
      <c r="L215" s="28"/>
      <c r="M215" s="34"/>
      <c r="N215" s="35"/>
      <c r="O215" s="36"/>
      <c r="P215" s="28"/>
      <c r="Q215" s="37"/>
      <c r="R215" s="38"/>
      <c r="S215" s="39"/>
      <c r="T215" s="40"/>
      <c r="U215" s="40"/>
      <c r="V215" s="40"/>
      <c r="W215" s="40"/>
      <c r="X215" s="39"/>
      <c r="Y215" s="41"/>
      <c r="Z215" s="41"/>
      <c r="AA215" s="41"/>
      <c r="AB215" s="42"/>
      <c r="AC215" s="42"/>
      <c r="AD215" s="42"/>
      <c r="AE215" s="42"/>
      <c r="AF215" s="42"/>
      <c r="AG215" s="25"/>
      <c r="AH215" s="25"/>
      <c r="AI215" s="25"/>
      <c r="AJ215" s="25"/>
    </row>
    <row r="216">
      <c r="A216" s="26"/>
      <c r="B216" s="25"/>
      <c r="C216" s="25"/>
      <c r="D216" s="28"/>
      <c r="E216" s="29"/>
      <c r="F216" s="30"/>
      <c r="G216" s="59"/>
      <c r="H216" s="34"/>
      <c r="I216" s="35"/>
      <c r="J216" s="36"/>
      <c r="K216" s="28"/>
      <c r="L216" s="28"/>
      <c r="M216" s="34"/>
      <c r="N216" s="35"/>
      <c r="O216" s="36"/>
      <c r="P216" s="28"/>
      <c r="Q216" s="37"/>
      <c r="R216" s="38"/>
      <c r="S216" s="39"/>
      <c r="T216" s="40"/>
      <c r="U216" s="40"/>
      <c r="V216" s="40"/>
      <c r="W216" s="40"/>
      <c r="X216" s="39"/>
      <c r="Y216" s="41"/>
      <c r="Z216" s="41"/>
      <c r="AA216" s="41"/>
      <c r="AB216" s="42"/>
      <c r="AC216" s="42"/>
      <c r="AD216" s="42"/>
      <c r="AE216" s="42"/>
      <c r="AF216" s="42"/>
      <c r="AG216" s="25"/>
      <c r="AH216" s="25"/>
      <c r="AI216" s="25"/>
      <c r="AJ216" s="25"/>
    </row>
    <row r="217">
      <c r="A217" s="26"/>
      <c r="B217" s="25"/>
      <c r="C217" s="25"/>
      <c r="D217" s="28"/>
      <c r="E217" s="29"/>
      <c r="F217" s="30"/>
      <c r="G217" s="59"/>
      <c r="H217" s="34"/>
      <c r="I217" s="35"/>
      <c r="J217" s="36"/>
      <c r="K217" s="28"/>
      <c r="L217" s="28"/>
      <c r="M217" s="34"/>
      <c r="N217" s="35"/>
      <c r="O217" s="36"/>
      <c r="P217" s="28"/>
      <c r="Q217" s="37"/>
      <c r="R217" s="38"/>
      <c r="S217" s="39"/>
      <c r="T217" s="40"/>
      <c r="U217" s="40"/>
      <c r="V217" s="40"/>
      <c r="W217" s="40"/>
      <c r="X217" s="39"/>
      <c r="Y217" s="41"/>
      <c r="Z217" s="41"/>
      <c r="AA217" s="41"/>
      <c r="AB217" s="42"/>
      <c r="AC217" s="42"/>
      <c r="AD217" s="42"/>
      <c r="AE217" s="42"/>
      <c r="AF217" s="42"/>
      <c r="AG217" s="25"/>
      <c r="AH217" s="25"/>
      <c r="AI217" s="25"/>
      <c r="AJ217" s="25"/>
    </row>
    <row r="218">
      <c r="A218" s="26"/>
      <c r="B218" s="25"/>
      <c r="C218" s="25"/>
      <c r="D218" s="28"/>
      <c r="E218" s="29"/>
      <c r="F218" s="30"/>
      <c r="G218" s="59"/>
      <c r="H218" s="34"/>
      <c r="I218" s="35"/>
      <c r="J218" s="36"/>
      <c r="K218" s="28"/>
      <c r="L218" s="28"/>
      <c r="M218" s="34"/>
      <c r="N218" s="35"/>
      <c r="O218" s="36"/>
      <c r="P218" s="28"/>
      <c r="Q218" s="37"/>
      <c r="R218" s="38"/>
      <c r="S218" s="39"/>
      <c r="T218" s="40"/>
      <c r="U218" s="40"/>
      <c r="V218" s="40"/>
      <c r="W218" s="40"/>
      <c r="X218" s="39"/>
      <c r="Y218" s="41"/>
      <c r="Z218" s="41"/>
      <c r="AA218" s="41"/>
      <c r="AB218" s="42"/>
      <c r="AC218" s="42"/>
      <c r="AD218" s="42"/>
      <c r="AE218" s="42"/>
      <c r="AF218" s="42"/>
      <c r="AG218" s="25"/>
      <c r="AH218" s="25"/>
      <c r="AI218" s="25"/>
      <c r="AJ218" s="25"/>
    </row>
    <row r="219">
      <c r="A219" s="26"/>
      <c r="B219" s="25"/>
      <c r="C219" s="25"/>
      <c r="D219" s="28"/>
      <c r="E219" s="29"/>
      <c r="F219" s="30"/>
      <c r="G219" s="59"/>
      <c r="H219" s="34"/>
      <c r="I219" s="35"/>
      <c r="J219" s="36"/>
      <c r="K219" s="28"/>
      <c r="L219" s="28"/>
      <c r="M219" s="34"/>
      <c r="N219" s="35"/>
      <c r="O219" s="36"/>
      <c r="P219" s="28"/>
      <c r="Q219" s="37"/>
      <c r="R219" s="38"/>
      <c r="S219" s="39"/>
      <c r="T219" s="40"/>
      <c r="U219" s="40"/>
      <c r="V219" s="40"/>
      <c r="W219" s="40"/>
      <c r="X219" s="39"/>
      <c r="Y219" s="41"/>
      <c r="Z219" s="41"/>
      <c r="AA219" s="41"/>
      <c r="AB219" s="42"/>
      <c r="AC219" s="42"/>
      <c r="AD219" s="42"/>
      <c r="AE219" s="42"/>
      <c r="AF219" s="42"/>
      <c r="AG219" s="25"/>
      <c r="AH219" s="25"/>
      <c r="AI219" s="25"/>
      <c r="AJ219" s="25"/>
    </row>
    <row r="220">
      <c r="A220" s="26"/>
      <c r="B220" s="25"/>
      <c r="C220" s="25"/>
      <c r="D220" s="28"/>
      <c r="E220" s="29"/>
      <c r="F220" s="30"/>
      <c r="G220" s="59"/>
      <c r="H220" s="34"/>
      <c r="I220" s="35"/>
      <c r="J220" s="36"/>
      <c r="K220" s="28"/>
      <c r="L220" s="28"/>
      <c r="M220" s="34"/>
      <c r="N220" s="35"/>
      <c r="O220" s="36"/>
      <c r="P220" s="28"/>
      <c r="Q220" s="37"/>
      <c r="R220" s="38"/>
      <c r="S220" s="39"/>
      <c r="T220" s="40"/>
      <c r="U220" s="40"/>
      <c r="V220" s="40"/>
      <c r="W220" s="40"/>
      <c r="X220" s="39"/>
      <c r="Y220" s="41"/>
      <c r="Z220" s="41"/>
      <c r="AA220" s="41"/>
      <c r="AB220" s="42"/>
      <c r="AC220" s="42"/>
      <c r="AD220" s="42"/>
      <c r="AE220" s="42"/>
      <c r="AF220" s="42"/>
      <c r="AG220" s="25"/>
      <c r="AH220" s="25"/>
      <c r="AI220" s="25"/>
      <c r="AJ220" s="25"/>
    </row>
    <row r="221">
      <c r="A221" s="26"/>
      <c r="B221" s="25"/>
      <c r="C221" s="25"/>
      <c r="D221" s="28"/>
      <c r="E221" s="29"/>
      <c r="F221" s="30"/>
      <c r="G221" s="59"/>
      <c r="H221" s="34"/>
      <c r="I221" s="35"/>
      <c r="J221" s="36"/>
      <c r="K221" s="28"/>
      <c r="L221" s="28"/>
      <c r="M221" s="34"/>
      <c r="N221" s="35"/>
      <c r="O221" s="36"/>
      <c r="P221" s="28"/>
      <c r="Q221" s="37"/>
      <c r="R221" s="38"/>
      <c r="S221" s="39"/>
      <c r="T221" s="40"/>
      <c r="U221" s="40"/>
      <c r="V221" s="40"/>
      <c r="W221" s="40"/>
      <c r="X221" s="39"/>
      <c r="Y221" s="41"/>
      <c r="Z221" s="41"/>
      <c r="AA221" s="41"/>
      <c r="AB221" s="42"/>
      <c r="AC221" s="42"/>
      <c r="AD221" s="42"/>
      <c r="AE221" s="42"/>
      <c r="AF221" s="42"/>
      <c r="AG221" s="25"/>
      <c r="AH221" s="25"/>
      <c r="AI221" s="25"/>
      <c r="AJ221" s="25"/>
    </row>
    <row r="222">
      <c r="A222" s="26"/>
      <c r="B222" s="25"/>
      <c r="C222" s="25"/>
      <c r="D222" s="28"/>
      <c r="E222" s="29"/>
      <c r="F222" s="30"/>
      <c r="G222" s="59"/>
      <c r="H222" s="34"/>
      <c r="I222" s="35"/>
      <c r="J222" s="36"/>
      <c r="K222" s="28"/>
      <c r="L222" s="28"/>
      <c r="M222" s="34"/>
      <c r="N222" s="35"/>
      <c r="O222" s="36"/>
      <c r="P222" s="28"/>
      <c r="Q222" s="37"/>
      <c r="R222" s="38"/>
      <c r="S222" s="39"/>
      <c r="T222" s="40"/>
      <c r="U222" s="40"/>
      <c r="V222" s="40"/>
      <c r="W222" s="40"/>
      <c r="X222" s="39"/>
      <c r="Y222" s="41"/>
      <c r="Z222" s="41"/>
      <c r="AA222" s="41"/>
      <c r="AB222" s="42"/>
      <c r="AC222" s="42"/>
      <c r="AD222" s="42"/>
      <c r="AE222" s="42"/>
      <c r="AF222" s="42"/>
      <c r="AG222" s="25"/>
      <c r="AH222" s="25"/>
      <c r="AI222" s="25"/>
      <c r="AJ222" s="25"/>
    </row>
    <row r="223">
      <c r="A223" s="26"/>
      <c r="B223" s="25"/>
      <c r="C223" s="25"/>
      <c r="D223" s="28"/>
      <c r="E223" s="29"/>
      <c r="F223" s="30"/>
      <c r="G223" s="59"/>
      <c r="H223" s="34"/>
      <c r="I223" s="35"/>
      <c r="J223" s="36"/>
      <c r="K223" s="28"/>
      <c r="L223" s="28"/>
      <c r="M223" s="34"/>
      <c r="N223" s="35"/>
      <c r="O223" s="36"/>
      <c r="P223" s="28"/>
      <c r="Q223" s="37"/>
      <c r="R223" s="38"/>
      <c r="S223" s="39"/>
      <c r="T223" s="40"/>
      <c r="U223" s="40"/>
      <c r="V223" s="40"/>
      <c r="W223" s="40"/>
      <c r="X223" s="39"/>
      <c r="Y223" s="41"/>
      <c r="Z223" s="41"/>
      <c r="AA223" s="41"/>
      <c r="AB223" s="42"/>
      <c r="AC223" s="42"/>
      <c r="AD223" s="42"/>
      <c r="AE223" s="42"/>
      <c r="AF223" s="42"/>
      <c r="AG223" s="25"/>
      <c r="AH223" s="25"/>
      <c r="AI223" s="25"/>
      <c r="AJ223" s="25"/>
    </row>
    <row r="224">
      <c r="A224" s="26"/>
      <c r="B224" s="25"/>
      <c r="C224" s="25"/>
      <c r="D224" s="28"/>
      <c r="E224" s="29"/>
      <c r="F224" s="30"/>
      <c r="G224" s="59"/>
      <c r="H224" s="34"/>
      <c r="I224" s="35"/>
      <c r="J224" s="36"/>
      <c r="K224" s="28"/>
      <c r="L224" s="28"/>
      <c r="M224" s="34"/>
      <c r="N224" s="35"/>
      <c r="O224" s="36"/>
      <c r="P224" s="28"/>
      <c r="Q224" s="37"/>
      <c r="R224" s="38"/>
      <c r="S224" s="39"/>
      <c r="T224" s="40"/>
      <c r="U224" s="40"/>
      <c r="V224" s="40"/>
      <c r="W224" s="40"/>
      <c r="X224" s="39"/>
      <c r="Y224" s="41"/>
      <c r="Z224" s="41"/>
      <c r="AA224" s="41"/>
      <c r="AB224" s="42"/>
      <c r="AC224" s="42"/>
      <c r="AD224" s="42"/>
      <c r="AE224" s="42"/>
      <c r="AF224" s="42"/>
      <c r="AG224" s="25"/>
      <c r="AH224" s="25"/>
      <c r="AI224" s="25"/>
      <c r="AJ224" s="25"/>
    </row>
    <row r="225">
      <c r="A225" s="26"/>
      <c r="B225" s="25"/>
      <c r="C225" s="25"/>
      <c r="D225" s="28"/>
      <c r="E225" s="29"/>
      <c r="F225" s="30"/>
      <c r="G225" s="59"/>
      <c r="H225" s="34"/>
      <c r="I225" s="35"/>
      <c r="J225" s="36"/>
      <c r="K225" s="28"/>
      <c r="L225" s="28"/>
      <c r="M225" s="34"/>
      <c r="N225" s="35"/>
      <c r="O225" s="36"/>
      <c r="P225" s="28"/>
      <c r="Q225" s="37"/>
      <c r="R225" s="38"/>
      <c r="S225" s="39"/>
      <c r="T225" s="40"/>
      <c r="U225" s="40"/>
      <c r="V225" s="40"/>
      <c r="W225" s="40"/>
      <c r="X225" s="39"/>
      <c r="Y225" s="41"/>
      <c r="Z225" s="41"/>
      <c r="AA225" s="41"/>
      <c r="AB225" s="42"/>
      <c r="AC225" s="42"/>
      <c r="AD225" s="42"/>
      <c r="AE225" s="42"/>
      <c r="AF225" s="42"/>
      <c r="AG225" s="25"/>
      <c r="AH225" s="25"/>
      <c r="AI225" s="25"/>
      <c r="AJ225" s="25"/>
    </row>
    <row r="226">
      <c r="A226" s="26"/>
      <c r="B226" s="25"/>
      <c r="C226" s="25"/>
      <c r="D226" s="28"/>
      <c r="E226" s="29"/>
      <c r="F226" s="30"/>
      <c r="G226" s="59"/>
      <c r="H226" s="34"/>
      <c r="I226" s="35"/>
      <c r="J226" s="36"/>
      <c r="K226" s="28"/>
      <c r="L226" s="28"/>
      <c r="M226" s="34"/>
      <c r="N226" s="35"/>
      <c r="O226" s="36"/>
      <c r="P226" s="28"/>
      <c r="Q226" s="37"/>
      <c r="R226" s="38"/>
      <c r="S226" s="39"/>
      <c r="T226" s="40"/>
      <c r="U226" s="40"/>
      <c r="V226" s="40"/>
      <c r="W226" s="40"/>
      <c r="X226" s="39"/>
      <c r="Y226" s="41"/>
      <c r="Z226" s="41"/>
      <c r="AA226" s="41"/>
      <c r="AB226" s="42"/>
      <c r="AC226" s="42"/>
      <c r="AD226" s="42"/>
      <c r="AE226" s="42"/>
      <c r="AF226" s="42"/>
      <c r="AG226" s="25"/>
      <c r="AH226" s="25"/>
      <c r="AI226" s="25"/>
      <c r="AJ226" s="25"/>
    </row>
    <row r="227">
      <c r="A227" s="26"/>
      <c r="B227" s="25"/>
      <c r="C227" s="25"/>
      <c r="D227" s="28"/>
      <c r="E227" s="29"/>
      <c r="F227" s="30"/>
      <c r="G227" s="59"/>
      <c r="H227" s="34"/>
      <c r="I227" s="35"/>
      <c r="J227" s="36"/>
      <c r="K227" s="28"/>
      <c r="L227" s="28"/>
      <c r="M227" s="34"/>
      <c r="N227" s="35"/>
      <c r="O227" s="36"/>
      <c r="P227" s="28"/>
      <c r="Q227" s="37"/>
      <c r="R227" s="38"/>
      <c r="S227" s="39"/>
      <c r="T227" s="40"/>
      <c r="U227" s="40"/>
      <c r="V227" s="40"/>
      <c r="W227" s="40"/>
      <c r="X227" s="39"/>
      <c r="Y227" s="41"/>
      <c r="Z227" s="41"/>
      <c r="AA227" s="41"/>
      <c r="AB227" s="42"/>
      <c r="AC227" s="42"/>
      <c r="AD227" s="42"/>
      <c r="AE227" s="42"/>
      <c r="AF227" s="42"/>
      <c r="AG227" s="25"/>
      <c r="AH227" s="25"/>
      <c r="AI227" s="25"/>
      <c r="AJ227" s="25"/>
    </row>
    <row r="228">
      <c r="A228" s="26"/>
      <c r="B228" s="25"/>
      <c r="C228" s="25"/>
      <c r="D228" s="28"/>
      <c r="E228" s="29"/>
      <c r="F228" s="30"/>
      <c r="G228" s="59"/>
      <c r="H228" s="34"/>
      <c r="I228" s="35"/>
      <c r="J228" s="36"/>
      <c r="K228" s="28"/>
      <c r="L228" s="28"/>
      <c r="M228" s="34"/>
      <c r="N228" s="35"/>
      <c r="O228" s="36"/>
      <c r="P228" s="28"/>
      <c r="Q228" s="37"/>
      <c r="R228" s="38"/>
      <c r="S228" s="39"/>
      <c r="T228" s="40"/>
      <c r="U228" s="40"/>
      <c r="V228" s="40"/>
      <c r="W228" s="40"/>
      <c r="X228" s="39"/>
      <c r="Y228" s="41"/>
      <c r="Z228" s="41"/>
      <c r="AA228" s="41"/>
      <c r="AB228" s="42"/>
      <c r="AC228" s="42"/>
      <c r="AD228" s="42"/>
      <c r="AE228" s="42"/>
      <c r="AF228" s="42"/>
      <c r="AG228" s="25"/>
      <c r="AH228" s="25"/>
      <c r="AI228" s="25"/>
      <c r="AJ228" s="25"/>
    </row>
    <row r="229">
      <c r="A229" s="26"/>
      <c r="B229" s="25"/>
      <c r="C229" s="25"/>
      <c r="D229" s="28"/>
      <c r="E229" s="29"/>
      <c r="F229" s="30"/>
      <c r="G229" s="59"/>
      <c r="H229" s="34"/>
      <c r="I229" s="35"/>
      <c r="J229" s="36"/>
      <c r="K229" s="28"/>
      <c r="L229" s="28"/>
      <c r="M229" s="34"/>
      <c r="N229" s="35"/>
      <c r="O229" s="36"/>
      <c r="P229" s="28"/>
      <c r="Q229" s="37"/>
      <c r="R229" s="38"/>
      <c r="S229" s="39"/>
      <c r="T229" s="40"/>
      <c r="U229" s="40"/>
      <c r="V229" s="40"/>
      <c r="W229" s="40"/>
      <c r="X229" s="39"/>
      <c r="Y229" s="41"/>
      <c r="Z229" s="41"/>
      <c r="AA229" s="41"/>
      <c r="AB229" s="42"/>
      <c r="AC229" s="42"/>
      <c r="AD229" s="42"/>
      <c r="AE229" s="42"/>
      <c r="AF229" s="42"/>
      <c r="AG229" s="25"/>
      <c r="AH229" s="25"/>
      <c r="AI229" s="25"/>
      <c r="AJ229" s="25"/>
    </row>
    <row r="230">
      <c r="A230" s="26"/>
      <c r="B230" s="25"/>
      <c r="C230" s="25"/>
      <c r="D230" s="28"/>
      <c r="E230" s="29"/>
      <c r="F230" s="30"/>
      <c r="G230" s="59"/>
      <c r="H230" s="34"/>
      <c r="I230" s="35"/>
      <c r="J230" s="36"/>
      <c r="K230" s="28"/>
      <c r="L230" s="28"/>
      <c r="M230" s="34"/>
      <c r="N230" s="35"/>
      <c r="O230" s="36"/>
      <c r="P230" s="28"/>
      <c r="Q230" s="37"/>
      <c r="R230" s="38"/>
      <c r="S230" s="39"/>
      <c r="T230" s="40"/>
      <c r="U230" s="40"/>
      <c r="V230" s="40"/>
      <c r="W230" s="40"/>
      <c r="X230" s="39"/>
      <c r="Y230" s="41"/>
      <c r="Z230" s="41"/>
      <c r="AA230" s="41"/>
      <c r="AB230" s="42"/>
      <c r="AC230" s="42"/>
      <c r="AD230" s="42"/>
      <c r="AE230" s="42"/>
      <c r="AF230" s="42"/>
      <c r="AG230" s="25"/>
      <c r="AH230" s="25"/>
      <c r="AI230" s="25"/>
      <c r="AJ230" s="25"/>
    </row>
    <row r="231">
      <c r="A231" s="26"/>
      <c r="B231" s="25"/>
      <c r="C231" s="25"/>
      <c r="D231" s="28"/>
      <c r="E231" s="29"/>
      <c r="F231" s="30"/>
      <c r="G231" s="59"/>
      <c r="H231" s="34"/>
      <c r="I231" s="35"/>
      <c r="J231" s="36"/>
      <c r="K231" s="28"/>
      <c r="L231" s="28"/>
      <c r="M231" s="34"/>
      <c r="N231" s="35"/>
      <c r="O231" s="36"/>
      <c r="P231" s="28"/>
      <c r="Q231" s="37"/>
      <c r="R231" s="38"/>
      <c r="S231" s="39"/>
      <c r="T231" s="40"/>
      <c r="U231" s="40"/>
      <c r="V231" s="40"/>
      <c r="W231" s="40"/>
      <c r="X231" s="39"/>
      <c r="Y231" s="41"/>
      <c r="Z231" s="41"/>
      <c r="AA231" s="41"/>
      <c r="AB231" s="42"/>
      <c r="AC231" s="42"/>
      <c r="AD231" s="42"/>
      <c r="AE231" s="42"/>
      <c r="AF231" s="42"/>
      <c r="AG231" s="25"/>
      <c r="AH231" s="25"/>
      <c r="AI231" s="25"/>
      <c r="AJ231" s="25"/>
    </row>
    <row r="232">
      <c r="A232" s="26"/>
      <c r="B232" s="25"/>
      <c r="C232" s="25"/>
      <c r="D232" s="28"/>
      <c r="E232" s="29"/>
      <c r="F232" s="30"/>
      <c r="G232" s="59"/>
      <c r="H232" s="34"/>
      <c r="I232" s="35"/>
      <c r="J232" s="36"/>
      <c r="K232" s="28"/>
      <c r="L232" s="28"/>
      <c r="M232" s="34"/>
      <c r="N232" s="35"/>
      <c r="O232" s="36"/>
      <c r="P232" s="28"/>
      <c r="Q232" s="37"/>
      <c r="R232" s="38"/>
      <c r="S232" s="39"/>
      <c r="T232" s="40"/>
      <c r="U232" s="40"/>
      <c r="V232" s="40"/>
      <c r="W232" s="40"/>
      <c r="X232" s="39"/>
      <c r="Y232" s="41"/>
      <c r="Z232" s="41"/>
      <c r="AA232" s="41"/>
      <c r="AB232" s="42"/>
      <c r="AC232" s="42"/>
      <c r="AD232" s="42"/>
      <c r="AE232" s="42"/>
      <c r="AF232" s="42"/>
      <c r="AG232" s="25"/>
      <c r="AH232" s="25"/>
      <c r="AI232" s="25"/>
      <c r="AJ232" s="25"/>
    </row>
    <row r="233">
      <c r="A233" s="26"/>
      <c r="B233" s="25"/>
      <c r="C233" s="25"/>
      <c r="D233" s="28"/>
      <c r="E233" s="29"/>
      <c r="F233" s="30"/>
      <c r="G233" s="59"/>
      <c r="H233" s="34"/>
      <c r="I233" s="35"/>
      <c r="J233" s="36"/>
      <c r="K233" s="28"/>
      <c r="L233" s="28"/>
      <c r="M233" s="34"/>
      <c r="N233" s="35"/>
      <c r="O233" s="36"/>
      <c r="P233" s="28"/>
      <c r="Q233" s="37"/>
      <c r="R233" s="38"/>
      <c r="S233" s="39"/>
      <c r="T233" s="40"/>
      <c r="U233" s="40"/>
      <c r="V233" s="40"/>
      <c r="W233" s="40"/>
      <c r="X233" s="39"/>
      <c r="Y233" s="41"/>
      <c r="Z233" s="41"/>
      <c r="AA233" s="41"/>
      <c r="AB233" s="42"/>
      <c r="AC233" s="42"/>
      <c r="AD233" s="42"/>
      <c r="AE233" s="42"/>
      <c r="AF233" s="42"/>
      <c r="AG233" s="25"/>
      <c r="AH233" s="25"/>
      <c r="AI233" s="25"/>
      <c r="AJ233" s="25"/>
    </row>
    <row r="234">
      <c r="A234" s="26"/>
      <c r="B234" s="25"/>
      <c r="C234" s="25"/>
      <c r="D234" s="28"/>
      <c r="E234" s="29"/>
      <c r="F234" s="30"/>
      <c r="G234" s="59"/>
      <c r="H234" s="34"/>
      <c r="I234" s="35"/>
      <c r="J234" s="36"/>
      <c r="K234" s="28"/>
      <c r="L234" s="28"/>
      <c r="M234" s="34"/>
      <c r="N234" s="35"/>
      <c r="O234" s="36"/>
      <c r="P234" s="28"/>
      <c r="Q234" s="37"/>
      <c r="R234" s="38"/>
      <c r="S234" s="39"/>
      <c r="T234" s="40"/>
      <c r="U234" s="40"/>
      <c r="V234" s="40"/>
      <c r="W234" s="40"/>
      <c r="X234" s="39"/>
      <c r="Y234" s="41"/>
      <c r="Z234" s="41"/>
      <c r="AA234" s="41"/>
      <c r="AB234" s="42"/>
      <c r="AC234" s="42"/>
      <c r="AD234" s="42"/>
      <c r="AE234" s="42"/>
      <c r="AF234" s="42"/>
      <c r="AG234" s="25"/>
      <c r="AH234" s="25"/>
      <c r="AI234" s="25"/>
      <c r="AJ234" s="25"/>
    </row>
    <row r="235">
      <c r="A235" s="26"/>
      <c r="B235" s="25"/>
      <c r="C235" s="25"/>
      <c r="D235" s="28"/>
      <c r="E235" s="29"/>
      <c r="F235" s="30"/>
      <c r="G235" s="59"/>
      <c r="H235" s="34"/>
      <c r="I235" s="35"/>
      <c r="J235" s="36"/>
      <c r="K235" s="28"/>
      <c r="L235" s="28"/>
      <c r="M235" s="34"/>
      <c r="N235" s="35"/>
      <c r="O235" s="36"/>
      <c r="P235" s="28"/>
      <c r="Q235" s="37"/>
      <c r="R235" s="38"/>
      <c r="S235" s="39"/>
      <c r="T235" s="40"/>
      <c r="U235" s="40"/>
      <c r="V235" s="40"/>
      <c r="W235" s="40"/>
      <c r="X235" s="39"/>
      <c r="Y235" s="41"/>
      <c r="Z235" s="41"/>
      <c r="AA235" s="41"/>
      <c r="AB235" s="42"/>
      <c r="AC235" s="42"/>
      <c r="AD235" s="42"/>
      <c r="AE235" s="42"/>
      <c r="AF235" s="42"/>
      <c r="AG235" s="25"/>
      <c r="AH235" s="25"/>
      <c r="AI235" s="25"/>
      <c r="AJ235" s="25"/>
    </row>
    <row r="236">
      <c r="A236" s="26"/>
      <c r="B236" s="25"/>
      <c r="C236" s="25"/>
      <c r="D236" s="28"/>
      <c r="E236" s="29"/>
      <c r="F236" s="30"/>
      <c r="G236" s="59"/>
      <c r="H236" s="34"/>
      <c r="I236" s="35"/>
      <c r="J236" s="36"/>
      <c r="K236" s="28"/>
      <c r="L236" s="28"/>
      <c r="M236" s="34"/>
      <c r="N236" s="35"/>
      <c r="O236" s="36"/>
      <c r="P236" s="28"/>
      <c r="Q236" s="37"/>
      <c r="R236" s="38"/>
      <c r="S236" s="39"/>
      <c r="T236" s="40"/>
      <c r="U236" s="40"/>
      <c r="V236" s="40"/>
      <c r="W236" s="40"/>
      <c r="X236" s="39"/>
      <c r="Y236" s="41"/>
      <c r="Z236" s="41"/>
      <c r="AA236" s="41"/>
      <c r="AB236" s="42"/>
      <c r="AC236" s="42"/>
      <c r="AD236" s="42"/>
      <c r="AE236" s="42"/>
      <c r="AF236" s="42"/>
      <c r="AG236" s="25"/>
      <c r="AH236" s="25"/>
      <c r="AI236" s="25"/>
      <c r="AJ236" s="25"/>
    </row>
    <row r="237">
      <c r="A237" s="26"/>
      <c r="B237" s="25"/>
      <c r="C237" s="25"/>
      <c r="D237" s="28"/>
      <c r="E237" s="29"/>
      <c r="F237" s="30"/>
      <c r="G237" s="59"/>
      <c r="H237" s="34"/>
      <c r="I237" s="35"/>
      <c r="J237" s="36"/>
      <c r="K237" s="28"/>
      <c r="L237" s="28"/>
      <c r="M237" s="34"/>
      <c r="N237" s="35"/>
      <c r="O237" s="36"/>
      <c r="P237" s="28"/>
      <c r="Q237" s="37"/>
      <c r="R237" s="38"/>
      <c r="S237" s="39"/>
      <c r="T237" s="40"/>
      <c r="U237" s="40"/>
      <c r="V237" s="40"/>
      <c r="W237" s="40"/>
      <c r="X237" s="39"/>
      <c r="Y237" s="41"/>
      <c r="Z237" s="41"/>
      <c r="AA237" s="41"/>
      <c r="AB237" s="42"/>
      <c r="AC237" s="42"/>
      <c r="AD237" s="42"/>
      <c r="AE237" s="42"/>
      <c r="AF237" s="42"/>
      <c r="AG237" s="25"/>
      <c r="AH237" s="25"/>
      <c r="AI237" s="25"/>
      <c r="AJ237" s="25"/>
    </row>
    <row r="238">
      <c r="A238" s="26"/>
      <c r="B238" s="25"/>
      <c r="C238" s="25"/>
      <c r="D238" s="28"/>
      <c r="E238" s="29"/>
      <c r="F238" s="30"/>
      <c r="G238" s="59"/>
      <c r="H238" s="34"/>
      <c r="I238" s="35"/>
      <c r="J238" s="36"/>
      <c r="K238" s="28"/>
      <c r="L238" s="28"/>
      <c r="M238" s="34"/>
      <c r="N238" s="35"/>
      <c r="O238" s="36"/>
      <c r="P238" s="28"/>
      <c r="Q238" s="37"/>
      <c r="R238" s="38"/>
      <c r="S238" s="39"/>
      <c r="T238" s="40"/>
      <c r="U238" s="40"/>
      <c r="V238" s="40"/>
      <c r="W238" s="40"/>
      <c r="X238" s="39"/>
      <c r="Y238" s="41"/>
      <c r="Z238" s="41"/>
      <c r="AA238" s="41"/>
      <c r="AB238" s="42"/>
      <c r="AC238" s="42"/>
      <c r="AD238" s="42"/>
      <c r="AE238" s="42"/>
      <c r="AF238" s="42"/>
      <c r="AG238" s="25"/>
      <c r="AH238" s="25"/>
      <c r="AI238" s="25"/>
      <c r="AJ238" s="25"/>
    </row>
    <row r="239">
      <c r="A239" s="26"/>
      <c r="B239" s="25"/>
      <c r="C239" s="25"/>
      <c r="D239" s="28"/>
      <c r="E239" s="29"/>
      <c r="F239" s="30"/>
      <c r="G239" s="59"/>
      <c r="H239" s="34"/>
      <c r="I239" s="35"/>
      <c r="J239" s="36"/>
      <c r="K239" s="28"/>
      <c r="L239" s="28"/>
      <c r="M239" s="34"/>
      <c r="N239" s="35"/>
      <c r="O239" s="36"/>
      <c r="P239" s="28"/>
      <c r="Q239" s="37"/>
      <c r="R239" s="38"/>
      <c r="S239" s="39"/>
      <c r="T239" s="40"/>
      <c r="U239" s="40"/>
      <c r="V239" s="40"/>
      <c r="W239" s="40"/>
      <c r="X239" s="39"/>
      <c r="Y239" s="41"/>
      <c r="Z239" s="41"/>
      <c r="AA239" s="41"/>
      <c r="AB239" s="42"/>
      <c r="AC239" s="42"/>
      <c r="AD239" s="42"/>
      <c r="AE239" s="42"/>
      <c r="AF239" s="42"/>
      <c r="AG239" s="25"/>
      <c r="AH239" s="25"/>
      <c r="AI239" s="25"/>
      <c r="AJ239" s="25"/>
    </row>
    <row r="240">
      <c r="A240" s="26"/>
      <c r="B240" s="25"/>
      <c r="C240" s="25"/>
      <c r="D240" s="28"/>
      <c r="E240" s="29"/>
      <c r="F240" s="30"/>
      <c r="G240" s="59"/>
      <c r="H240" s="34"/>
      <c r="I240" s="35"/>
      <c r="J240" s="36"/>
      <c r="K240" s="28"/>
      <c r="L240" s="28"/>
      <c r="M240" s="34"/>
      <c r="N240" s="35"/>
      <c r="O240" s="36"/>
      <c r="P240" s="28"/>
      <c r="Q240" s="37"/>
      <c r="R240" s="38"/>
      <c r="S240" s="39"/>
      <c r="T240" s="40"/>
      <c r="U240" s="40"/>
      <c r="V240" s="40"/>
      <c r="W240" s="40"/>
      <c r="X240" s="39"/>
      <c r="Y240" s="41"/>
      <c r="Z240" s="41"/>
      <c r="AA240" s="41"/>
      <c r="AB240" s="42"/>
      <c r="AC240" s="42"/>
      <c r="AD240" s="42"/>
      <c r="AE240" s="42"/>
      <c r="AF240" s="42"/>
      <c r="AG240" s="25"/>
      <c r="AH240" s="25"/>
      <c r="AI240" s="25"/>
      <c r="AJ240" s="25"/>
    </row>
    <row r="241">
      <c r="A241" s="26"/>
      <c r="B241" s="25"/>
      <c r="C241" s="25"/>
      <c r="D241" s="28"/>
      <c r="E241" s="29"/>
      <c r="F241" s="30"/>
      <c r="G241" s="59"/>
      <c r="H241" s="34"/>
      <c r="I241" s="35"/>
      <c r="J241" s="36"/>
      <c r="K241" s="28"/>
      <c r="L241" s="28"/>
      <c r="M241" s="34"/>
      <c r="N241" s="35"/>
      <c r="O241" s="36"/>
      <c r="P241" s="28"/>
      <c r="Q241" s="37"/>
      <c r="R241" s="38"/>
      <c r="S241" s="39"/>
      <c r="T241" s="40"/>
      <c r="U241" s="40"/>
      <c r="V241" s="40"/>
      <c r="W241" s="40"/>
      <c r="X241" s="39"/>
      <c r="Y241" s="41"/>
      <c r="Z241" s="41"/>
      <c r="AA241" s="41"/>
      <c r="AB241" s="42"/>
      <c r="AC241" s="42"/>
      <c r="AD241" s="42"/>
      <c r="AE241" s="42"/>
      <c r="AF241" s="42"/>
      <c r="AG241" s="25"/>
      <c r="AH241" s="25"/>
      <c r="AI241" s="25"/>
      <c r="AJ241" s="25"/>
    </row>
    <row r="242">
      <c r="A242" s="26"/>
      <c r="B242" s="25"/>
      <c r="C242" s="25"/>
      <c r="D242" s="28"/>
      <c r="E242" s="29"/>
      <c r="F242" s="30"/>
      <c r="G242" s="59"/>
      <c r="H242" s="34"/>
      <c r="I242" s="35"/>
      <c r="J242" s="36"/>
      <c r="K242" s="28"/>
      <c r="L242" s="28"/>
      <c r="M242" s="34"/>
      <c r="N242" s="35"/>
      <c r="O242" s="36"/>
      <c r="P242" s="28"/>
      <c r="Q242" s="37"/>
      <c r="R242" s="38"/>
      <c r="S242" s="39"/>
      <c r="T242" s="40"/>
      <c r="U242" s="40"/>
      <c r="V242" s="40"/>
      <c r="W242" s="40"/>
      <c r="X242" s="39"/>
      <c r="Y242" s="41"/>
      <c r="Z242" s="41"/>
      <c r="AA242" s="41"/>
      <c r="AB242" s="42"/>
      <c r="AC242" s="42"/>
      <c r="AD242" s="42"/>
      <c r="AE242" s="42"/>
      <c r="AF242" s="42"/>
      <c r="AG242" s="25"/>
      <c r="AH242" s="25"/>
      <c r="AI242" s="25"/>
      <c r="AJ242" s="25"/>
    </row>
    <row r="243">
      <c r="A243" s="26"/>
      <c r="B243" s="25"/>
      <c r="C243" s="25"/>
      <c r="D243" s="28"/>
      <c r="E243" s="29"/>
      <c r="F243" s="30"/>
      <c r="G243" s="59"/>
      <c r="H243" s="34"/>
      <c r="I243" s="35"/>
      <c r="J243" s="36"/>
      <c r="K243" s="28"/>
      <c r="L243" s="28"/>
      <c r="M243" s="34"/>
      <c r="N243" s="35"/>
      <c r="O243" s="36"/>
      <c r="P243" s="28"/>
      <c r="Q243" s="37"/>
      <c r="R243" s="38"/>
      <c r="S243" s="39"/>
      <c r="T243" s="40"/>
      <c r="U243" s="40"/>
      <c r="V243" s="40"/>
      <c r="W243" s="40"/>
      <c r="X243" s="39"/>
      <c r="Y243" s="41"/>
      <c r="Z243" s="41"/>
      <c r="AA243" s="41"/>
      <c r="AB243" s="42"/>
      <c r="AC243" s="42"/>
      <c r="AD243" s="42"/>
      <c r="AE243" s="42"/>
      <c r="AF243" s="42"/>
      <c r="AG243" s="25"/>
      <c r="AH243" s="25"/>
      <c r="AI243" s="25"/>
      <c r="AJ243" s="25"/>
    </row>
    <row r="244">
      <c r="A244" s="26"/>
      <c r="B244" s="25"/>
      <c r="C244" s="25"/>
      <c r="D244" s="28"/>
      <c r="E244" s="29"/>
      <c r="F244" s="30"/>
      <c r="G244" s="59"/>
      <c r="H244" s="34"/>
      <c r="I244" s="35"/>
      <c r="J244" s="36"/>
      <c r="K244" s="28"/>
      <c r="L244" s="28"/>
      <c r="M244" s="34"/>
      <c r="N244" s="35"/>
      <c r="O244" s="36"/>
      <c r="P244" s="28"/>
      <c r="Q244" s="37"/>
      <c r="R244" s="38"/>
      <c r="S244" s="39"/>
      <c r="T244" s="40"/>
      <c r="U244" s="40"/>
      <c r="V244" s="40"/>
      <c r="W244" s="40"/>
      <c r="X244" s="39"/>
      <c r="Y244" s="41"/>
      <c r="Z244" s="41"/>
      <c r="AA244" s="41"/>
      <c r="AB244" s="42"/>
      <c r="AC244" s="42"/>
      <c r="AD244" s="42"/>
      <c r="AE244" s="42"/>
      <c r="AF244" s="42"/>
      <c r="AG244" s="25"/>
      <c r="AH244" s="25"/>
      <c r="AI244" s="25"/>
      <c r="AJ244" s="25"/>
    </row>
    <row r="245">
      <c r="A245" s="26"/>
      <c r="B245" s="25"/>
      <c r="C245" s="25"/>
      <c r="D245" s="28"/>
      <c r="E245" s="29"/>
      <c r="F245" s="30"/>
      <c r="G245" s="59"/>
      <c r="H245" s="34"/>
      <c r="I245" s="35"/>
      <c r="J245" s="36"/>
      <c r="K245" s="28"/>
      <c r="L245" s="28"/>
      <c r="M245" s="34"/>
      <c r="N245" s="35"/>
      <c r="O245" s="36"/>
      <c r="P245" s="28"/>
      <c r="Q245" s="37"/>
      <c r="R245" s="38"/>
      <c r="S245" s="39"/>
      <c r="T245" s="40"/>
      <c r="U245" s="40"/>
      <c r="V245" s="40"/>
      <c r="W245" s="40"/>
      <c r="X245" s="39"/>
      <c r="Y245" s="41"/>
      <c r="Z245" s="41"/>
      <c r="AA245" s="41"/>
      <c r="AB245" s="42"/>
      <c r="AC245" s="42"/>
      <c r="AD245" s="42"/>
      <c r="AE245" s="42"/>
      <c r="AF245" s="42"/>
      <c r="AG245" s="25"/>
      <c r="AH245" s="25"/>
      <c r="AI245" s="25"/>
      <c r="AJ245" s="25"/>
    </row>
    <row r="246">
      <c r="A246" s="26"/>
      <c r="B246" s="25"/>
      <c r="C246" s="25"/>
      <c r="D246" s="28"/>
      <c r="E246" s="29"/>
      <c r="F246" s="30"/>
      <c r="G246" s="59"/>
      <c r="H246" s="34"/>
      <c r="I246" s="35"/>
      <c r="J246" s="36"/>
      <c r="K246" s="28"/>
      <c r="L246" s="28"/>
      <c r="M246" s="34"/>
      <c r="N246" s="35"/>
      <c r="O246" s="36"/>
      <c r="P246" s="28"/>
      <c r="Q246" s="37"/>
      <c r="R246" s="38"/>
      <c r="S246" s="39"/>
      <c r="T246" s="40"/>
      <c r="U246" s="40"/>
      <c r="V246" s="40"/>
      <c r="W246" s="40"/>
      <c r="X246" s="39"/>
      <c r="Y246" s="41"/>
      <c r="Z246" s="41"/>
      <c r="AA246" s="41"/>
      <c r="AB246" s="42"/>
      <c r="AC246" s="42"/>
      <c r="AD246" s="42"/>
      <c r="AE246" s="42"/>
      <c r="AF246" s="42"/>
      <c r="AG246" s="25"/>
      <c r="AH246" s="25"/>
      <c r="AI246" s="25"/>
      <c r="AJ246" s="25"/>
    </row>
    <row r="247">
      <c r="A247" s="26"/>
      <c r="B247" s="25"/>
      <c r="C247" s="25"/>
      <c r="D247" s="28"/>
      <c r="E247" s="29"/>
      <c r="F247" s="30"/>
      <c r="G247" s="59"/>
      <c r="H247" s="34"/>
      <c r="I247" s="35"/>
      <c r="J247" s="36"/>
      <c r="K247" s="28"/>
      <c r="L247" s="28"/>
      <c r="M247" s="34"/>
      <c r="N247" s="35"/>
      <c r="O247" s="36"/>
      <c r="P247" s="28"/>
      <c r="Q247" s="37"/>
      <c r="R247" s="38"/>
      <c r="S247" s="39"/>
      <c r="T247" s="40"/>
      <c r="U247" s="40"/>
      <c r="V247" s="40"/>
      <c r="W247" s="40"/>
      <c r="X247" s="39"/>
      <c r="Y247" s="41"/>
      <c r="Z247" s="41"/>
      <c r="AA247" s="41"/>
      <c r="AB247" s="42"/>
      <c r="AC247" s="42"/>
      <c r="AD247" s="42"/>
      <c r="AE247" s="42"/>
      <c r="AF247" s="42"/>
      <c r="AG247" s="25"/>
      <c r="AH247" s="25"/>
      <c r="AI247" s="25"/>
      <c r="AJ247" s="25"/>
    </row>
    <row r="248">
      <c r="A248" s="26"/>
      <c r="B248" s="25"/>
      <c r="C248" s="25"/>
      <c r="D248" s="28"/>
      <c r="E248" s="29"/>
      <c r="F248" s="30"/>
      <c r="G248" s="59"/>
      <c r="H248" s="34"/>
      <c r="I248" s="35"/>
      <c r="J248" s="36"/>
      <c r="K248" s="28"/>
      <c r="L248" s="28"/>
      <c r="M248" s="34"/>
      <c r="N248" s="35"/>
      <c r="O248" s="36"/>
      <c r="P248" s="28"/>
      <c r="Q248" s="37"/>
      <c r="R248" s="38"/>
      <c r="S248" s="39"/>
      <c r="T248" s="40"/>
      <c r="U248" s="40"/>
      <c r="V248" s="40"/>
      <c r="W248" s="40"/>
      <c r="X248" s="39"/>
      <c r="Y248" s="41"/>
      <c r="Z248" s="41"/>
      <c r="AA248" s="41"/>
      <c r="AB248" s="42"/>
      <c r="AC248" s="42"/>
      <c r="AD248" s="42"/>
      <c r="AE248" s="42"/>
      <c r="AF248" s="42"/>
      <c r="AG248" s="25"/>
      <c r="AH248" s="25"/>
      <c r="AI248" s="25"/>
      <c r="AJ248" s="25"/>
    </row>
    <row r="249">
      <c r="A249" s="26"/>
      <c r="B249" s="25"/>
      <c r="C249" s="25"/>
      <c r="D249" s="28"/>
      <c r="E249" s="29"/>
      <c r="F249" s="30"/>
      <c r="G249" s="59"/>
      <c r="H249" s="34"/>
      <c r="I249" s="35"/>
      <c r="J249" s="36"/>
      <c r="K249" s="28"/>
      <c r="L249" s="28"/>
      <c r="M249" s="34"/>
      <c r="N249" s="35"/>
      <c r="O249" s="36"/>
      <c r="P249" s="28"/>
      <c r="Q249" s="37"/>
      <c r="R249" s="38"/>
      <c r="S249" s="39"/>
      <c r="T249" s="40"/>
      <c r="U249" s="40"/>
      <c r="V249" s="40"/>
      <c r="W249" s="40"/>
      <c r="X249" s="39"/>
      <c r="Y249" s="41"/>
      <c r="Z249" s="41"/>
      <c r="AA249" s="41"/>
      <c r="AB249" s="42"/>
      <c r="AC249" s="42"/>
      <c r="AD249" s="42"/>
      <c r="AE249" s="42"/>
      <c r="AF249" s="42"/>
      <c r="AG249" s="25"/>
      <c r="AH249" s="25"/>
      <c r="AI249" s="25"/>
      <c r="AJ249" s="25"/>
    </row>
    <row r="250">
      <c r="A250" s="26"/>
      <c r="B250" s="25"/>
      <c r="C250" s="25"/>
      <c r="D250" s="28"/>
      <c r="E250" s="29"/>
      <c r="F250" s="30"/>
      <c r="G250" s="59"/>
      <c r="H250" s="34"/>
      <c r="I250" s="35"/>
      <c r="J250" s="36"/>
      <c r="K250" s="28"/>
      <c r="L250" s="28"/>
      <c r="M250" s="34"/>
      <c r="N250" s="35"/>
      <c r="O250" s="36"/>
      <c r="P250" s="28"/>
      <c r="Q250" s="37"/>
      <c r="R250" s="38"/>
      <c r="S250" s="39"/>
      <c r="T250" s="40"/>
      <c r="U250" s="40"/>
      <c r="V250" s="40"/>
      <c r="W250" s="40"/>
      <c r="X250" s="39"/>
      <c r="Y250" s="41"/>
      <c r="Z250" s="41"/>
      <c r="AA250" s="41"/>
      <c r="AB250" s="42"/>
      <c r="AC250" s="42"/>
      <c r="AD250" s="42"/>
      <c r="AE250" s="42"/>
      <c r="AF250" s="42"/>
      <c r="AG250" s="25"/>
      <c r="AH250" s="25"/>
      <c r="AI250" s="25"/>
      <c r="AJ250" s="25"/>
    </row>
    <row r="251">
      <c r="A251" s="26"/>
      <c r="B251" s="25"/>
      <c r="C251" s="25"/>
      <c r="D251" s="28"/>
      <c r="E251" s="29"/>
      <c r="F251" s="30"/>
      <c r="G251" s="59"/>
      <c r="H251" s="34"/>
      <c r="I251" s="35"/>
      <c r="J251" s="36"/>
      <c r="K251" s="28"/>
      <c r="L251" s="28"/>
      <c r="M251" s="34"/>
      <c r="N251" s="35"/>
      <c r="O251" s="36"/>
      <c r="P251" s="28"/>
      <c r="Q251" s="37"/>
      <c r="R251" s="38"/>
      <c r="S251" s="39"/>
      <c r="T251" s="40"/>
      <c r="U251" s="40"/>
      <c r="V251" s="40"/>
      <c r="W251" s="40"/>
      <c r="X251" s="39"/>
      <c r="Y251" s="41"/>
      <c r="Z251" s="41"/>
      <c r="AA251" s="41"/>
      <c r="AB251" s="42"/>
      <c r="AC251" s="42"/>
      <c r="AD251" s="42"/>
      <c r="AE251" s="42"/>
      <c r="AF251" s="42"/>
      <c r="AG251" s="25"/>
      <c r="AH251" s="25"/>
      <c r="AI251" s="25"/>
      <c r="AJ251" s="25"/>
    </row>
    <row r="252">
      <c r="A252" s="26"/>
      <c r="B252" s="25"/>
      <c r="C252" s="25"/>
      <c r="D252" s="28"/>
      <c r="E252" s="29"/>
      <c r="F252" s="30"/>
      <c r="G252" s="59"/>
      <c r="H252" s="34"/>
      <c r="I252" s="35"/>
      <c r="J252" s="36"/>
      <c r="K252" s="28"/>
      <c r="L252" s="28"/>
      <c r="M252" s="34"/>
      <c r="N252" s="35"/>
      <c r="O252" s="36"/>
      <c r="P252" s="28"/>
      <c r="Q252" s="37"/>
      <c r="R252" s="38"/>
      <c r="S252" s="39"/>
      <c r="T252" s="40"/>
      <c r="U252" s="40"/>
      <c r="V252" s="40"/>
      <c r="W252" s="40"/>
      <c r="X252" s="39"/>
      <c r="Y252" s="41"/>
      <c r="Z252" s="41"/>
      <c r="AA252" s="41"/>
      <c r="AB252" s="42"/>
      <c r="AC252" s="42"/>
      <c r="AD252" s="42"/>
      <c r="AE252" s="42"/>
      <c r="AF252" s="42"/>
      <c r="AG252" s="25"/>
      <c r="AH252" s="25"/>
      <c r="AI252" s="25"/>
      <c r="AJ252" s="25"/>
    </row>
    <row r="253">
      <c r="A253" s="26"/>
      <c r="B253" s="25"/>
      <c r="C253" s="25"/>
      <c r="D253" s="28"/>
      <c r="E253" s="29"/>
      <c r="F253" s="30"/>
      <c r="G253" s="59"/>
      <c r="H253" s="34"/>
      <c r="I253" s="35"/>
      <c r="J253" s="36"/>
      <c r="K253" s="28"/>
      <c r="L253" s="28"/>
      <c r="M253" s="34"/>
      <c r="N253" s="35"/>
      <c r="O253" s="36"/>
      <c r="P253" s="28"/>
      <c r="Q253" s="37"/>
      <c r="R253" s="38"/>
      <c r="S253" s="39"/>
      <c r="T253" s="40"/>
      <c r="U253" s="40"/>
      <c r="V253" s="40"/>
      <c r="W253" s="40"/>
      <c r="X253" s="39"/>
      <c r="Y253" s="41"/>
      <c r="Z253" s="41"/>
      <c r="AA253" s="41"/>
      <c r="AB253" s="42"/>
      <c r="AC253" s="42"/>
      <c r="AD253" s="42"/>
      <c r="AE253" s="42"/>
      <c r="AF253" s="42"/>
      <c r="AG253" s="25"/>
      <c r="AH253" s="25"/>
      <c r="AI253" s="25"/>
      <c r="AJ253" s="25"/>
    </row>
    <row r="254">
      <c r="A254" s="26"/>
      <c r="B254" s="25"/>
      <c r="C254" s="25"/>
      <c r="D254" s="28"/>
      <c r="E254" s="29"/>
      <c r="F254" s="30"/>
      <c r="G254" s="59"/>
      <c r="H254" s="34"/>
      <c r="I254" s="35"/>
      <c r="J254" s="36"/>
      <c r="K254" s="28"/>
      <c r="L254" s="28"/>
      <c r="M254" s="34"/>
      <c r="N254" s="35"/>
      <c r="O254" s="36"/>
      <c r="P254" s="28"/>
      <c r="Q254" s="37"/>
      <c r="R254" s="38"/>
      <c r="S254" s="39"/>
      <c r="T254" s="40"/>
      <c r="U254" s="40"/>
      <c r="V254" s="40"/>
      <c r="W254" s="40"/>
      <c r="X254" s="39"/>
      <c r="Y254" s="41"/>
      <c r="Z254" s="41"/>
      <c r="AA254" s="41"/>
      <c r="AB254" s="42"/>
      <c r="AC254" s="42"/>
      <c r="AD254" s="42"/>
      <c r="AE254" s="42"/>
      <c r="AF254" s="42"/>
      <c r="AG254" s="25"/>
      <c r="AH254" s="25"/>
      <c r="AI254" s="25"/>
      <c r="AJ254" s="25"/>
    </row>
    <row r="255">
      <c r="A255" s="26"/>
      <c r="B255" s="25"/>
      <c r="C255" s="25"/>
      <c r="D255" s="28"/>
      <c r="E255" s="29"/>
      <c r="F255" s="30"/>
      <c r="G255" s="59"/>
      <c r="H255" s="34"/>
      <c r="I255" s="35"/>
      <c r="J255" s="36"/>
      <c r="K255" s="28"/>
      <c r="L255" s="28"/>
      <c r="M255" s="34"/>
      <c r="N255" s="35"/>
      <c r="O255" s="36"/>
      <c r="P255" s="28"/>
      <c r="Q255" s="37"/>
      <c r="R255" s="38"/>
      <c r="S255" s="39"/>
      <c r="T255" s="40"/>
      <c r="U255" s="40"/>
      <c r="V255" s="40"/>
      <c r="W255" s="40"/>
      <c r="X255" s="39"/>
      <c r="Y255" s="41"/>
      <c r="Z255" s="41"/>
      <c r="AA255" s="41"/>
      <c r="AB255" s="42"/>
      <c r="AC255" s="42"/>
      <c r="AD255" s="42"/>
      <c r="AE255" s="42"/>
      <c r="AF255" s="42"/>
      <c r="AG255" s="25"/>
      <c r="AH255" s="25"/>
      <c r="AI255" s="25"/>
      <c r="AJ255" s="25"/>
    </row>
    <row r="256">
      <c r="A256" s="26"/>
      <c r="B256" s="25"/>
      <c r="C256" s="25"/>
      <c r="D256" s="28"/>
      <c r="E256" s="29"/>
      <c r="F256" s="30"/>
      <c r="G256" s="59"/>
      <c r="H256" s="34"/>
      <c r="I256" s="35"/>
      <c r="J256" s="36"/>
      <c r="K256" s="28"/>
      <c r="L256" s="28"/>
      <c r="M256" s="34"/>
      <c r="N256" s="35"/>
      <c r="O256" s="36"/>
      <c r="P256" s="28"/>
      <c r="Q256" s="37"/>
      <c r="R256" s="38"/>
      <c r="S256" s="39"/>
      <c r="T256" s="40"/>
      <c r="U256" s="40"/>
      <c r="V256" s="40"/>
      <c r="W256" s="40"/>
      <c r="X256" s="39"/>
      <c r="Y256" s="41"/>
      <c r="Z256" s="41"/>
      <c r="AA256" s="41"/>
      <c r="AB256" s="42"/>
      <c r="AC256" s="42"/>
      <c r="AD256" s="42"/>
      <c r="AE256" s="42"/>
      <c r="AF256" s="42"/>
      <c r="AG256" s="25"/>
      <c r="AH256" s="25"/>
      <c r="AI256" s="25"/>
      <c r="AJ256" s="25"/>
    </row>
    <row r="257">
      <c r="A257" s="26"/>
      <c r="B257" s="25"/>
      <c r="C257" s="25"/>
      <c r="D257" s="28"/>
      <c r="E257" s="29"/>
      <c r="F257" s="30"/>
      <c r="G257" s="59"/>
      <c r="H257" s="34"/>
      <c r="I257" s="35"/>
      <c r="J257" s="36"/>
      <c r="K257" s="28"/>
      <c r="L257" s="28"/>
      <c r="M257" s="34"/>
      <c r="N257" s="35"/>
      <c r="O257" s="36"/>
      <c r="P257" s="28"/>
      <c r="Q257" s="37"/>
      <c r="R257" s="38"/>
      <c r="S257" s="39"/>
      <c r="T257" s="40"/>
      <c r="U257" s="40"/>
      <c r="V257" s="40"/>
      <c r="W257" s="40"/>
      <c r="X257" s="39"/>
      <c r="Y257" s="41"/>
      <c r="Z257" s="41"/>
      <c r="AA257" s="41"/>
      <c r="AB257" s="42"/>
      <c r="AC257" s="42"/>
      <c r="AD257" s="42"/>
      <c r="AE257" s="42"/>
      <c r="AF257" s="42"/>
      <c r="AG257" s="25"/>
      <c r="AH257" s="25"/>
      <c r="AI257" s="25"/>
      <c r="AJ257" s="25"/>
    </row>
    <row r="258">
      <c r="A258" s="26"/>
      <c r="B258" s="25"/>
      <c r="C258" s="25"/>
      <c r="D258" s="28"/>
      <c r="E258" s="29"/>
      <c r="F258" s="30"/>
      <c r="G258" s="59"/>
      <c r="H258" s="34"/>
      <c r="I258" s="35"/>
      <c r="J258" s="36"/>
      <c r="K258" s="28"/>
      <c r="L258" s="28"/>
      <c r="M258" s="34"/>
      <c r="N258" s="35"/>
      <c r="O258" s="36"/>
      <c r="P258" s="28"/>
      <c r="Q258" s="37"/>
      <c r="R258" s="38"/>
      <c r="S258" s="39"/>
      <c r="T258" s="40"/>
      <c r="U258" s="40"/>
      <c r="V258" s="40"/>
      <c r="W258" s="40"/>
      <c r="X258" s="39"/>
      <c r="Y258" s="41"/>
      <c r="Z258" s="41"/>
      <c r="AA258" s="41"/>
      <c r="AB258" s="42"/>
      <c r="AC258" s="42"/>
      <c r="AD258" s="42"/>
      <c r="AE258" s="42"/>
      <c r="AF258" s="42"/>
      <c r="AG258" s="25"/>
      <c r="AH258" s="25"/>
      <c r="AI258" s="25"/>
      <c r="AJ258" s="25"/>
    </row>
    <row r="259">
      <c r="A259" s="26"/>
      <c r="B259" s="25"/>
      <c r="C259" s="25"/>
      <c r="D259" s="28"/>
      <c r="E259" s="29"/>
      <c r="F259" s="30"/>
      <c r="G259" s="59"/>
      <c r="H259" s="34"/>
      <c r="I259" s="35"/>
      <c r="J259" s="36"/>
      <c r="K259" s="28"/>
      <c r="L259" s="28"/>
      <c r="M259" s="34"/>
      <c r="N259" s="35"/>
      <c r="O259" s="36"/>
      <c r="P259" s="28"/>
      <c r="Q259" s="37"/>
      <c r="R259" s="38"/>
      <c r="S259" s="39"/>
      <c r="T259" s="40"/>
      <c r="U259" s="40"/>
      <c r="V259" s="40"/>
      <c r="W259" s="40"/>
      <c r="X259" s="39"/>
      <c r="Y259" s="41"/>
      <c r="Z259" s="41"/>
      <c r="AA259" s="41"/>
      <c r="AB259" s="42"/>
      <c r="AC259" s="42"/>
      <c r="AD259" s="42"/>
      <c r="AE259" s="42"/>
      <c r="AF259" s="42"/>
      <c r="AG259" s="25"/>
      <c r="AH259" s="25"/>
      <c r="AI259" s="25"/>
      <c r="AJ259" s="25"/>
    </row>
    <row r="260">
      <c r="A260" s="26"/>
      <c r="B260" s="25"/>
      <c r="C260" s="25"/>
      <c r="D260" s="28"/>
      <c r="E260" s="29"/>
      <c r="F260" s="30"/>
      <c r="G260" s="59"/>
      <c r="H260" s="34"/>
      <c r="I260" s="35"/>
      <c r="J260" s="36"/>
      <c r="K260" s="28"/>
      <c r="L260" s="28"/>
      <c r="M260" s="34"/>
      <c r="N260" s="35"/>
      <c r="O260" s="36"/>
      <c r="P260" s="28"/>
      <c r="Q260" s="37"/>
      <c r="R260" s="38"/>
      <c r="S260" s="39"/>
      <c r="T260" s="40"/>
      <c r="U260" s="40"/>
      <c r="V260" s="40"/>
      <c r="W260" s="40"/>
      <c r="X260" s="39"/>
      <c r="Y260" s="41"/>
      <c r="Z260" s="41"/>
      <c r="AA260" s="41"/>
      <c r="AB260" s="42"/>
      <c r="AC260" s="42"/>
      <c r="AD260" s="42"/>
      <c r="AE260" s="42"/>
      <c r="AF260" s="42"/>
      <c r="AG260" s="25"/>
      <c r="AH260" s="25"/>
      <c r="AI260" s="25"/>
      <c r="AJ260" s="25"/>
    </row>
    <row r="261">
      <c r="A261" s="26"/>
      <c r="B261" s="25"/>
      <c r="C261" s="25"/>
      <c r="D261" s="28"/>
      <c r="E261" s="29"/>
      <c r="F261" s="30"/>
      <c r="G261" s="59"/>
      <c r="H261" s="34"/>
      <c r="I261" s="35"/>
      <c r="J261" s="36"/>
      <c r="K261" s="28"/>
      <c r="L261" s="28"/>
      <c r="M261" s="34"/>
      <c r="N261" s="35"/>
      <c r="O261" s="36"/>
      <c r="P261" s="28"/>
      <c r="Q261" s="37"/>
      <c r="R261" s="38"/>
      <c r="S261" s="39"/>
      <c r="T261" s="40"/>
      <c r="U261" s="40"/>
      <c r="V261" s="40"/>
      <c r="W261" s="40"/>
      <c r="X261" s="39"/>
      <c r="Y261" s="41"/>
      <c r="Z261" s="41"/>
      <c r="AA261" s="41"/>
      <c r="AB261" s="42"/>
      <c r="AC261" s="42"/>
      <c r="AD261" s="42"/>
      <c r="AE261" s="42"/>
      <c r="AF261" s="42"/>
      <c r="AG261" s="25"/>
      <c r="AH261" s="25"/>
      <c r="AI261" s="25"/>
      <c r="AJ261" s="25"/>
    </row>
    <row r="262">
      <c r="A262" s="26"/>
      <c r="B262" s="25"/>
      <c r="C262" s="25"/>
      <c r="D262" s="28"/>
      <c r="E262" s="29"/>
      <c r="F262" s="30"/>
      <c r="G262" s="59"/>
      <c r="H262" s="34"/>
      <c r="I262" s="35"/>
      <c r="J262" s="36"/>
      <c r="K262" s="28"/>
      <c r="L262" s="28"/>
      <c r="M262" s="34"/>
      <c r="N262" s="35"/>
      <c r="O262" s="36"/>
      <c r="P262" s="28"/>
      <c r="Q262" s="37"/>
      <c r="R262" s="38"/>
      <c r="S262" s="39"/>
      <c r="T262" s="40"/>
      <c r="U262" s="40"/>
      <c r="V262" s="40"/>
      <c r="W262" s="40"/>
      <c r="X262" s="39"/>
      <c r="Y262" s="41"/>
      <c r="Z262" s="41"/>
      <c r="AA262" s="41"/>
      <c r="AB262" s="42"/>
      <c r="AC262" s="42"/>
      <c r="AD262" s="42"/>
      <c r="AE262" s="42"/>
      <c r="AF262" s="42"/>
      <c r="AG262" s="25"/>
      <c r="AH262" s="25"/>
      <c r="AI262" s="25"/>
      <c r="AJ262" s="25"/>
    </row>
    <row r="263">
      <c r="A263" s="26"/>
      <c r="B263" s="25"/>
      <c r="C263" s="25"/>
      <c r="D263" s="28"/>
      <c r="E263" s="29"/>
      <c r="F263" s="30"/>
      <c r="G263" s="59"/>
      <c r="H263" s="34"/>
      <c r="I263" s="35"/>
      <c r="J263" s="36"/>
      <c r="K263" s="28"/>
      <c r="L263" s="28"/>
      <c r="M263" s="34"/>
      <c r="N263" s="35"/>
      <c r="O263" s="36"/>
      <c r="P263" s="28"/>
      <c r="Q263" s="37"/>
      <c r="R263" s="38"/>
      <c r="S263" s="39"/>
      <c r="T263" s="40"/>
      <c r="U263" s="40"/>
      <c r="V263" s="40"/>
      <c r="W263" s="40"/>
      <c r="X263" s="39"/>
      <c r="Y263" s="41"/>
      <c r="Z263" s="41"/>
      <c r="AA263" s="41"/>
      <c r="AB263" s="42"/>
      <c r="AC263" s="42"/>
      <c r="AD263" s="42"/>
      <c r="AE263" s="42"/>
      <c r="AF263" s="42"/>
      <c r="AG263" s="25"/>
      <c r="AH263" s="25"/>
      <c r="AI263" s="25"/>
      <c r="AJ263" s="25"/>
    </row>
    <row r="264">
      <c r="A264" s="26"/>
      <c r="B264" s="25"/>
      <c r="C264" s="25"/>
      <c r="D264" s="28"/>
      <c r="E264" s="29"/>
      <c r="F264" s="30"/>
      <c r="G264" s="59"/>
      <c r="H264" s="34"/>
      <c r="I264" s="35"/>
      <c r="J264" s="36"/>
      <c r="K264" s="28"/>
      <c r="L264" s="28"/>
      <c r="M264" s="34"/>
      <c r="N264" s="35"/>
      <c r="O264" s="36"/>
      <c r="P264" s="28"/>
      <c r="Q264" s="37"/>
      <c r="R264" s="38"/>
      <c r="S264" s="39"/>
      <c r="T264" s="40"/>
      <c r="U264" s="40"/>
      <c r="V264" s="40"/>
      <c r="W264" s="40"/>
      <c r="X264" s="39"/>
      <c r="Y264" s="41"/>
      <c r="Z264" s="41"/>
      <c r="AA264" s="41"/>
      <c r="AB264" s="42"/>
      <c r="AC264" s="42"/>
      <c r="AD264" s="42"/>
      <c r="AE264" s="42"/>
      <c r="AF264" s="42"/>
      <c r="AG264" s="25"/>
      <c r="AH264" s="25"/>
      <c r="AI264" s="25"/>
      <c r="AJ264" s="25"/>
    </row>
    <row r="265">
      <c r="A265" s="26"/>
      <c r="B265" s="25"/>
      <c r="C265" s="25"/>
      <c r="D265" s="28"/>
      <c r="E265" s="29"/>
      <c r="F265" s="30"/>
      <c r="G265" s="59"/>
      <c r="H265" s="34"/>
      <c r="I265" s="35"/>
      <c r="J265" s="36"/>
      <c r="K265" s="28"/>
      <c r="L265" s="28"/>
      <c r="M265" s="34"/>
      <c r="N265" s="35"/>
      <c r="O265" s="36"/>
      <c r="P265" s="28"/>
      <c r="Q265" s="37"/>
      <c r="R265" s="38"/>
      <c r="S265" s="39"/>
      <c r="T265" s="40"/>
      <c r="U265" s="40"/>
      <c r="V265" s="40"/>
      <c r="W265" s="40"/>
      <c r="X265" s="39"/>
      <c r="Y265" s="41"/>
      <c r="Z265" s="41"/>
      <c r="AA265" s="41"/>
      <c r="AB265" s="42"/>
      <c r="AC265" s="42"/>
      <c r="AD265" s="42"/>
      <c r="AE265" s="42"/>
      <c r="AF265" s="42"/>
      <c r="AG265" s="25"/>
      <c r="AH265" s="25"/>
      <c r="AI265" s="25"/>
      <c r="AJ265" s="25"/>
    </row>
    <row r="266">
      <c r="A266" s="26"/>
      <c r="B266" s="25"/>
      <c r="C266" s="25"/>
      <c r="D266" s="28"/>
      <c r="E266" s="29"/>
      <c r="F266" s="30"/>
      <c r="G266" s="59"/>
      <c r="H266" s="34"/>
      <c r="I266" s="35"/>
      <c r="J266" s="36"/>
      <c r="K266" s="28"/>
      <c r="L266" s="28"/>
      <c r="M266" s="34"/>
      <c r="N266" s="35"/>
      <c r="O266" s="36"/>
      <c r="P266" s="28"/>
      <c r="Q266" s="37"/>
      <c r="R266" s="38"/>
      <c r="S266" s="39"/>
      <c r="T266" s="40"/>
      <c r="U266" s="40"/>
      <c r="V266" s="40"/>
      <c r="W266" s="40"/>
      <c r="X266" s="39"/>
      <c r="Y266" s="41"/>
      <c r="Z266" s="41"/>
      <c r="AA266" s="41"/>
      <c r="AB266" s="42"/>
      <c r="AC266" s="42"/>
      <c r="AD266" s="42"/>
      <c r="AE266" s="42"/>
      <c r="AF266" s="42"/>
      <c r="AG266" s="25"/>
      <c r="AH266" s="25"/>
      <c r="AI266" s="25"/>
      <c r="AJ266" s="25"/>
    </row>
    <row r="267">
      <c r="A267" s="26"/>
      <c r="B267" s="25"/>
      <c r="C267" s="25"/>
      <c r="D267" s="28"/>
      <c r="E267" s="29"/>
      <c r="F267" s="30"/>
      <c r="G267" s="59"/>
      <c r="H267" s="34"/>
      <c r="I267" s="35"/>
      <c r="J267" s="36"/>
      <c r="K267" s="28"/>
      <c r="L267" s="28"/>
      <c r="M267" s="34"/>
      <c r="N267" s="35"/>
      <c r="O267" s="36"/>
      <c r="P267" s="28"/>
      <c r="Q267" s="37"/>
      <c r="R267" s="38"/>
      <c r="S267" s="39"/>
      <c r="T267" s="40"/>
      <c r="U267" s="40"/>
      <c r="V267" s="40"/>
      <c r="W267" s="40"/>
      <c r="X267" s="39"/>
      <c r="Y267" s="41"/>
      <c r="Z267" s="41"/>
      <c r="AA267" s="41"/>
      <c r="AB267" s="42"/>
      <c r="AC267" s="42"/>
      <c r="AD267" s="42"/>
      <c r="AE267" s="42"/>
      <c r="AF267" s="42"/>
      <c r="AG267" s="25"/>
      <c r="AH267" s="25"/>
      <c r="AI267" s="25"/>
      <c r="AJ267" s="25"/>
    </row>
    <row r="268">
      <c r="A268" s="26"/>
      <c r="B268" s="25"/>
      <c r="C268" s="25"/>
      <c r="D268" s="28"/>
      <c r="E268" s="29"/>
      <c r="F268" s="30"/>
      <c r="G268" s="59"/>
      <c r="H268" s="34"/>
      <c r="I268" s="35"/>
      <c r="J268" s="36"/>
      <c r="K268" s="28"/>
      <c r="L268" s="28"/>
      <c r="M268" s="34"/>
      <c r="N268" s="35"/>
      <c r="O268" s="36"/>
      <c r="P268" s="28"/>
      <c r="Q268" s="37"/>
      <c r="R268" s="38"/>
      <c r="S268" s="39"/>
      <c r="T268" s="40"/>
      <c r="U268" s="40"/>
      <c r="V268" s="40"/>
      <c r="W268" s="40"/>
      <c r="X268" s="39"/>
      <c r="Y268" s="41"/>
      <c r="Z268" s="41"/>
      <c r="AA268" s="41"/>
      <c r="AB268" s="42"/>
      <c r="AC268" s="42"/>
      <c r="AD268" s="42"/>
      <c r="AE268" s="42"/>
      <c r="AF268" s="42"/>
      <c r="AG268" s="25"/>
      <c r="AH268" s="25"/>
      <c r="AI268" s="25"/>
      <c r="AJ268" s="25"/>
    </row>
    <row r="269">
      <c r="A269" s="26"/>
      <c r="B269" s="25"/>
      <c r="C269" s="25"/>
      <c r="D269" s="28"/>
      <c r="E269" s="29"/>
      <c r="F269" s="30"/>
      <c r="G269" s="59"/>
      <c r="H269" s="34"/>
      <c r="I269" s="35"/>
      <c r="J269" s="36"/>
      <c r="K269" s="28"/>
      <c r="L269" s="28"/>
      <c r="M269" s="34"/>
      <c r="N269" s="35"/>
      <c r="O269" s="36"/>
      <c r="P269" s="28"/>
      <c r="Q269" s="37"/>
      <c r="R269" s="38"/>
      <c r="S269" s="39"/>
      <c r="T269" s="40"/>
      <c r="U269" s="40"/>
      <c r="V269" s="40"/>
      <c r="W269" s="40"/>
      <c r="X269" s="39"/>
      <c r="Y269" s="41"/>
      <c r="Z269" s="41"/>
      <c r="AA269" s="41"/>
      <c r="AB269" s="42"/>
      <c r="AC269" s="42"/>
      <c r="AD269" s="42"/>
      <c r="AE269" s="42"/>
      <c r="AF269" s="42"/>
      <c r="AG269" s="25"/>
      <c r="AH269" s="25"/>
      <c r="AI269" s="25"/>
      <c r="AJ269" s="25"/>
    </row>
    <row r="270">
      <c r="A270" s="26"/>
      <c r="B270" s="25"/>
      <c r="C270" s="25"/>
      <c r="D270" s="28"/>
      <c r="E270" s="29"/>
      <c r="F270" s="30"/>
      <c r="G270" s="59"/>
      <c r="H270" s="34"/>
      <c r="I270" s="35"/>
      <c r="J270" s="36"/>
      <c r="K270" s="28"/>
      <c r="L270" s="28"/>
      <c r="M270" s="34"/>
      <c r="N270" s="35"/>
      <c r="O270" s="36"/>
      <c r="P270" s="28"/>
      <c r="Q270" s="37"/>
      <c r="R270" s="38"/>
      <c r="S270" s="39"/>
      <c r="T270" s="40"/>
      <c r="U270" s="40"/>
      <c r="V270" s="40"/>
      <c r="W270" s="40"/>
      <c r="X270" s="39"/>
      <c r="Y270" s="41"/>
      <c r="Z270" s="41"/>
      <c r="AA270" s="41"/>
      <c r="AB270" s="42"/>
      <c r="AC270" s="42"/>
      <c r="AD270" s="42"/>
      <c r="AE270" s="42"/>
      <c r="AF270" s="42"/>
      <c r="AG270" s="25"/>
      <c r="AH270" s="25"/>
      <c r="AI270" s="25"/>
      <c r="AJ270" s="25"/>
    </row>
    <row r="271">
      <c r="A271" s="26"/>
      <c r="B271" s="25"/>
      <c r="C271" s="25"/>
      <c r="D271" s="28"/>
      <c r="E271" s="29"/>
      <c r="F271" s="30"/>
      <c r="G271" s="59"/>
      <c r="H271" s="34"/>
      <c r="I271" s="35"/>
      <c r="J271" s="36"/>
      <c r="K271" s="28"/>
      <c r="L271" s="28"/>
      <c r="M271" s="34"/>
      <c r="N271" s="35"/>
      <c r="O271" s="36"/>
      <c r="P271" s="28"/>
      <c r="Q271" s="37"/>
      <c r="R271" s="38"/>
      <c r="S271" s="39"/>
      <c r="T271" s="40"/>
      <c r="U271" s="40"/>
      <c r="V271" s="40"/>
      <c r="W271" s="40"/>
      <c r="X271" s="39"/>
      <c r="Y271" s="41"/>
      <c r="Z271" s="41"/>
      <c r="AA271" s="41"/>
      <c r="AB271" s="42"/>
      <c r="AC271" s="42"/>
      <c r="AD271" s="42"/>
      <c r="AE271" s="42"/>
      <c r="AF271" s="42"/>
      <c r="AG271" s="25"/>
      <c r="AH271" s="25"/>
      <c r="AI271" s="25"/>
      <c r="AJ271" s="25"/>
    </row>
    <row r="272">
      <c r="A272" s="26"/>
      <c r="B272" s="25"/>
      <c r="C272" s="25"/>
      <c r="D272" s="28"/>
      <c r="E272" s="29"/>
      <c r="F272" s="30"/>
      <c r="G272" s="59"/>
      <c r="H272" s="34"/>
      <c r="I272" s="35"/>
      <c r="J272" s="36"/>
      <c r="K272" s="28"/>
      <c r="L272" s="28"/>
      <c r="M272" s="34"/>
      <c r="N272" s="35"/>
      <c r="O272" s="36"/>
      <c r="P272" s="28"/>
      <c r="Q272" s="37"/>
      <c r="R272" s="38"/>
      <c r="S272" s="39"/>
      <c r="T272" s="40"/>
      <c r="U272" s="40"/>
      <c r="V272" s="40"/>
      <c r="W272" s="40"/>
      <c r="X272" s="39"/>
      <c r="Y272" s="41"/>
      <c r="Z272" s="41"/>
      <c r="AA272" s="41"/>
      <c r="AB272" s="42"/>
      <c r="AC272" s="42"/>
      <c r="AD272" s="42"/>
      <c r="AE272" s="42"/>
      <c r="AF272" s="42"/>
      <c r="AG272" s="25"/>
      <c r="AH272" s="25"/>
      <c r="AI272" s="25"/>
      <c r="AJ272" s="25"/>
    </row>
    <row r="273">
      <c r="A273" s="26"/>
      <c r="B273" s="25"/>
      <c r="C273" s="25"/>
      <c r="D273" s="28"/>
      <c r="E273" s="29"/>
      <c r="F273" s="30"/>
      <c r="G273" s="59"/>
      <c r="H273" s="34"/>
      <c r="I273" s="35"/>
      <c r="J273" s="36"/>
      <c r="K273" s="28"/>
      <c r="L273" s="28"/>
      <c r="M273" s="34"/>
      <c r="N273" s="35"/>
      <c r="O273" s="36"/>
      <c r="P273" s="28"/>
      <c r="Q273" s="37"/>
      <c r="R273" s="38"/>
      <c r="S273" s="39"/>
      <c r="T273" s="40"/>
      <c r="U273" s="40"/>
      <c r="V273" s="40"/>
      <c r="W273" s="40"/>
      <c r="X273" s="39"/>
      <c r="Y273" s="41"/>
      <c r="Z273" s="41"/>
      <c r="AA273" s="41"/>
      <c r="AB273" s="42"/>
      <c r="AC273" s="42"/>
      <c r="AD273" s="42"/>
      <c r="AE273" s="42"/>
      <c r="AF273" s="42"/>
      <c r="AG273" s="25"/>
      <c r="AH273" s="25"/>
      <c r="AI273" s="25"/>
      <c r="AJ273" s="25"/>
    </row>
    <row r="274">
      <c r="A274" s="26"/>
      <c r="B274" s="25"/>
      <c r="C274" s="25"/>
      <c r="D274" s="28"/>
      <c r="E274" s="29"/>
      <c r="F274" s="30"/>
      <c r="G274" s="59"/>
      <c r="H274" s="34"/>
      <c r="I274" s="35"/>
      <c r="J274" s="36"/>
      <c r="K274" s="28"/>
      <c r="L274" s="28"/>
      <c r="M274" s="34"/>
      <c r="N274" s="35"/>
      <c r="O274" s="36"/>
      <c r="P274" s="28"/>
      <c r="Q274" s="37"/>
      <c r="R274" s="38"/>
      <c r="S274" s="39"/>
      <c r="T274" s="40"/>
      <c r="U274" s="40"/>
      <c r="V274" s="40"/>
      <c r="W274" s="40"/>
      <c r="X274" s="39"/>
      <c r="Y274" s="41"/>
      <c r="Z274" s="41"/>
      <c r="AA274" s="41"/>
      <c r="AB274" s="42"/>
      <c r="AC274" s="42"/>
      <c r="AD274" s="42"/>
      <c r="AE274" s="42"/>
      <c r="AF274" s="42"/>
      <c r="AG274" s="25"/>
      <c r="AH274" s="25"/>
      <c r="AI274" s="25"/>
      <c r="AJ274" s="25"/>
    </row>
    <row r="275">
      <c r="A275" s="26"/>
      <c r="B275" s="25"/>
      <c r="C275" s="25"/>
      <c r="D275" s="28"/>
      <c r="E275" s="29"/>
      <c r="F275" s="30"/>
      <c r="G275" s="59"/>
      <c r="H275" s="34"/>
      <c r="I275" s="35"/>
      <c r="J275" s="36"/>
      <c r="K275" s="28"/>
      <c r="L275" s="28"/>
      <c r="M275" s="34"/>
      <c r="N275" s="35"/>
      <c r="O275" s="36"/>
      <c r="P275" s="28"/>
      <c r="Q275" s="37"/>
      <c r="R275" s="38"/>
      <c r="S275" s="39"/>
      <c r="T275" s="40"/>
      <c r="U275" s="40"/>
      <c r="V275" s="40"/>
      <c r="W275" s="40"/>
      <c r="X275" s="39"/>
      <c r="Y275" s="41"/>
      <c r="Z275" s="41"/>
      <c r="AA275" s="41"/>
      <c r="AB275" s="42"/>
      <c r="AC275" s="42"/>
      <c r="AD275" s="42"/>
      <c r="AE275" s="42"/>
      <c r="AF275" s="42"/>
      <c r="AG275" s="25"/>
      <c r="AH275" s="25"/>
      <c r="AI275" s="25"/>
      <c r="AJ275" s="25"/>
    </row>
    <row r="276">
      <c r="A276" s="26"/>
      <c r="B276" s="25"/>
      <c r="C276" s="25"/>
      <c r="D276" s="28"/>
      <c r="E276" s="29"/>
      <c r="F276" s="30"/>
      <c r="G276" s="59"/>
      <c r="H276" s="34"/>
      <c r="I276" s="35"/>
      <c r="J276" s="36"/>
      <c r="K276" s="28"/>
      <c r="L276" s="28"/>
      <c r="M276" s="34"/>
      <c r="N276" s="35"/>
      <c r="O276" s="36"/>
      <c r="P276" s="28"/>
      <c r="Q276" s="37"/>
      <c r="R276" s="38"/>
      <c r="S276" s="39"/>
      <c r="T276" s="40"/>
      <c r="U276" s="40"/>
      <c r="V276" s="40"/>
      <c r="W276" s="40"/>
      <c r="X276" s="39"/>
      <c r="Y276" s="41"/>
      <c r="Z276" s="41"/>
      <c r="AA276" s="41"/>
      <c r="AB276" s="42"/>
      <c r="AC276" s="42"/>
      <c r="AD276" s="42"/>
      <c r="AE276" s="42"/>
      <c r="AF276" s="42"/>
      <c r="AG276" s="25"/>
      <c r="AH276" s="25"/>
      <c r="AI276" s="25"/>
      <c r="AJ276" s="25"/>
    </row>
    <row r="277">
      <c r="A277" s="26"/>
      <c r="B277" s="25"/>
      <c r="C277" s="25"/>
      <c r="D277" s="28"/>
      <c r="E277" s="29"/>
      <c r="F277" s="30"/>
      <c r="G277" s="59"/>
      <c r="H277" s="34"/>
      <c r="I277" s="35"/>
      <c r="J277" s="36"/>
      <c r="K277" s="28"/>
      <c r="L277" s="28"/>
      <c r="M277" s="34"/>
      <c r="N277" s="35"/>
      <c r="O277" s="36"/>
      <c r="P277" s="28"/>
      <c r="Q277" s="37"/>
      <c r="R277" s="38"/>
      <c r="S277" s="39"/>
      <c r="T277" s="40"/>
      <c r="U277" s="40"/>
      <c r="V277" s="40"/>
      <c r="W277" s="40"/>
      <c r="X277" s="39"/>
      <c r="Y277" s="41"/>
      <c r="Z277" s="41"/>
      <c r="AA277" s="41"/>
      <c r="AB277" s="42"/>
      <c r="AC277" s="42"/>
      <c r="AD277" s="42"/>
      <c r="AE277" s="42"/>
      <c r="AF277" s="42"/>
      <c r="AG277" s="25"/>
      <c r="AH277" s="25"/>
      <c r="AI277" s="25"/>
      <c r="AJ277" s="25"/>
    </row>
    <row r="278">
      <c r="A278" s="26"/>
      <c r="B278" s="25"/>
      <c r="C278" s="25"/>
      <c r="D278" s="28"/>
      <c r="E278" s="29"/>
      <c r="F278" s="30"/>
      <c r="G278" s="59"/>
      <c r="H278" s="34"/>
      <c r="I278" s="35"/>
      <c r="J278" s="36"/>
      <c r="K278" s="28"/>
      <c r="L278" s="28"/>
      <c r="M278" s="34"/>
      <c r="N278" s="35"/>
      <c r="O278" s="36"/>
      <c r="P278" s="28"/>
      <c r="Q278" s="37"/>
      <c r="R278" s="38"/>
      <c r="S278" s="39"/>
      <c r="T278" s="40"/>
      <c r="U278" s="40"/>
      <c r="V278" s="40"/>
      <c r="W278" s="40"/>
      <c r="X278" s="39"/>
      <c r="Y278" s="41"/>
      <c r="Z278" s="41"/>
      <c r="AA278" s="41"/>
      <c r="AB278" s="42"/>
      <c r="AC278" s="42"/>
      <c r="AD278" s="42"/>
      <c r="AE278" s="42"/>
      <c r="AF278" s="42"/>
      <c r="AG278" s="25"/>
      <c r="AH278" s="25"/>
      <c r="AI278" s="25"/>
      <c r="AJ278" s="25"/>
    </row>
    <row r="279">
      <c r="A279" s="26"/>
      <c r="B279" s="25"/>
      <c r="C279" s="25"/>
      <c r="D279" s="28"/>
      <c r="E279" s="29"/>
      <c r="F279" s="30"/>
      <c r="G279" s="59"/>
      <c r="H279" s="34"/>
      <c r="I279" s="35"/>
      <c r="J279" s="36"/>
      <c r="K279" s="28"/>
      <c r="L279" s="28"/>
      <c r="M279" s="34"/>
      <c r="N279" s="35"/>
      <c r="O279" s="36"/>
      <c r="P279" s="28"/>
      <c r="Q279" s="37"/>
      <c r="R279" s="38"/>
      <c r="S279" s="39"/>
      <c r="T279" s="40"/>
      <c r="U279" s="40"/>
      <c r="V279" s="40"/>
      <c r="W279" s="40"/>
      <c r="X279" s="39"/>
      <c r="Y279" s="41"/>
      <c r="Z279" s="41"/>
      <c r="AA279" s="41"/>
      <c r="AB279" s="42"/>
      <c r="AC279" s="42"/>
      <c r="AD279" s="42"/>
      <c r="AE279" s="42"/>
      <c r="AF279" s="42"/>
      <c r="AG279" s="25"/>
      <c r="AH279" s="25"/>
      <c r="AI279" s="25"/>
      <c r="AJ279" s="25"/>
    </row>
    <row r="280">
      <c r="A280" s="26"/>
      <c r="B280" s="25"/>
      <c r="C280" s="25"/>
      <c r="D280" s="28"/>
      <c r="E280" s="29"/>
      <c r="F280" s="30"/>
      <c r="G280" s="59"/>
      <c r="H280" s="34"/>
      <c r="I280" s="35"/>
      <c r="J280" s="36"/>
      <c r="K280" s="28"/>
      <c r="L280" s="28"/>
      <c r="M280" s="34"/>
      <c r="N280" s="35"/>
      <c r="O280" s="36"/>
      <c r="P280" s="28"/>
      <c r="Q280" s="37"/>
      <c r="R280" s="38"/>
      <c r="S280" s="39"/>
      <c r="T280" s="40"/>
      <c r="U280" s="40"/>
      <c r="V280" s="40"/>
      <c r="W280" s="40"/>
      <c r="X280" s="39"/>
      <c r="Y280" s="41"/>
      <c r="Z280" s="41"/>
      <c r="AA280" s="41"/>
      <c r="AB280" s="42"/>
      <c r="AC280" s="42"/>
      <c r="AD280" s="42"/>
      <c r="AE280" s="42"/>
      <c r="AF280" s="42"/>
      <c r="AG280" s="25"/>
      <c r="AH280" s="25"/>
      <c r="AI280" s="25"/>
      <c r="AJ280" s="25"/>
    </row>
    <row r="281">
      <c r="A281" s="26"/>
      <c r="B281" s="25"/>
      <c r="C281" s="25"/>
      <c r="D281" s="28"/>
      <c r="E281" s="29"/>
      <c r="F281" s="30"/>
      <c r="G281" s="59"/>
      <c r="H281" s="34"/>
      <c r="I281" s="35"/>
      <c r="J281" s="36"/>
      <c r="K281" s="28"/>
      <c r="L281" s="28"/>
      <c r="M281" s="34"/>
      <c r="N281" s="35"/>
      <c r="O281" s="36"/>
      <c r="P281" s="28"/>
      <c r="Q281" s="37"/>
      <c r="R281" s="38"/>
      <c r="S281" s="39"/>
      <c r="T281" s="40"/>
      <c r="U281" s="40"/>
      <c r="V281" s="40"/>
      <c r="W281" s="40"/>
      <c r="X281" s="39"/>
      <c r="Y281" s="41"/>
      <c r="Z281" s="41"/>
      <c r="AA281" s="41"/>
      <c r="AB281" s="42"/>
      <c r="AC281" s="42"/>
      <c r="AD281" s="42"/>
      <c r="AE281" s="42"/>
      <c r="AF281" s="42"/>
      <c r="AG281" s="25"/>
      <c r="AH281" s="25"/>
      <c r="AI281" s="25"/>
      <c r="AJ281" s="25"/>
    </row>
    <row r="282">
      <c r="A282" s="26"/>
      <c r="B282" s="25"/>
      <c r="C282" s="25"/>
      <c r="D282" s="28"/>
      <c r="E282" s="29"/>
      <c r="F282" s="30"/>
      <c r="G282" s="59"/>
      <c r="H282" s="34"/>
      <c r="I282" s="35"/>
      <c r="J282" s="36"/>
      <c r="K282" s="28"/>
      <c r="L282" s="28"/>
      <c r="M282" s="34"/>
      <c r="N282" s="35"/>
      <c r="O282" s="36"/>
      <c r="P282" s="28"/>
      <c r="Q282" s="37"/>
      <c r="R282" s="38"/>
      <c r="S282" s="39"/>
      <c r="T282" s="40"/>
      <c r="U282" s="40"/>
      <c r="V282" s="40"/>
      <c r="W282" s="40"/>
      <c r="X282" s="39"/>
      <c r="Y282" s="41"/>
      <c r="Z282" s="41"/>
      <c r="AA282" s="41"/>
      <c r="AB282" s="42"/>
      <c r="AC282" s="42"/>
      <c r="AD282" s="42"/>
      <c r="AE282" s="42"/>
      <c r="AF282" s="42"/>
      <c r="AG282" s="25"/>
      <c r="AH282" s="25"/>
      <c r="AI282" s="25"/>
      <c r="AJ282" s="25"/>
    </row>
    <row r="283">
      <c r="A283" s="26"/>
      <c r="B283" s="25"/>
      <c r="C283" s="25"/>
      <c r="D283" s="28"/>
      <c r="E283" s="29"/>
      <c r="F283" s="30"/>
      <c r="G283" s="59"/>
      <c r="H283" s="34"/>
      <c r="I283" s="35"/>
      <c r="J283" s="36"/>
      <c r="K283" s="28"/>
      <c r="L283" s="28"/>
      <c r="M283" s="34"/>
      <c r="N283" s="35"/>
      <c r="O283" s="36"/>
      <c r="P283" s="28"/>
      <c r="Q283" s="37"/>
      <c r="R283" s="38"/>
      <c r="S283" s="39"/>
      <c r="T283" s="40"/>
      <c r="U283" s="40"/>
      <c r="V283" s="40"/>
      <c r="W283" s="40"/>
      <c r="X283" s="39"/>
      <c r="Y283" s="41"/>
      <c r="Z283" s="41"/>
      <c r="AA283" s="41"/>
      <c r="AB283" s="42"/>
      <c r="AC283" s="42"/>
      <c r="AD283" s="42"/>
      <c r="AE283" s="42"/>
      <c r="AF283" s="42"/>
      <c r="AG283" s="25"/>
      <c r="AH283" s="25"/>
      <c r="AI283" s="25"/>
      <c r="AJ283" s="25"/>
    </row>
    <row r="284">
      <c r="A284" s="26"/>
      <c r="B284" s="25"/>
      <c r="C284" s="25"/>
      <c r="D284" s="28"/>
      <c r="E284" s="29"/>
      <c r="F284" s="30"/>
      <c r="G284" s="59"/>
      <c r="H284" s="34"/>
      <c r="I284" s="35"/>
      <c r="J284" s="36"/>
      <c r="K284" s="28"/>
      <c r="L284" s="28"/>
      <c r="M284" s="34"/>
      <c r="N284" s="35"/>
      <c r="O284" s="36"/>
      <c r="P284" s="28"/>
      <c r="Q284" s="37"/>
      <c r="R284" s="38"/>
      <c r="S284" s="39"/>
      <c r="T284" s="40"/>
      <c r="U284" s="40"/>
      <c r="V284" s="40"/>
      <c r="W284" s="40"/>
      <c r="X284" s="39"/>
      <c r="Y284" s="41"/>
      <c r="Z284" s="41"/>
      <c r="AA284" s="41"/>
      <c r="AB284" s="42"/>
      <c r="AC284" s="42"/>
      <c r="AD284" s="42"/>
      <c r="AE284" s="42"/>
      <c r="AF284" s="42"/>
      <c r="AG284" s="25"/>
      <c r="AH284" s="25"/>
      <c r="AI284" s="25"/>
      <c r="AJ284" s="25"/>
    </row>
    <row r="285">
      <c r="A285" s="26"/>
      <c r="B285" s="25"/>
      <c r="C285" s="25"/>
      <c r="D285" s="28"/>
      <c r="E285" s="29"/>
      <c r="F285" s="30"/>
      <c r="G285" s="59"/>
      <c r="H285" s="34"/>
      <c r="I285" s="35"/>
      <c r="J285" s="36"/>
      <c r="K285" s="28"/>
      <c r="L285" s="28"/>
      <c r="M285" s="34"/>
      <c r="N285" s="35"/>
      <c r="O285" s="36"/>
      <c r="P285" s="28"/>
      <c r="Q285" s="37"/>
      <c r="R285" s="38"/>
      <c r="S285" s="39"/>
      <c r="T285" s="40"/>
      <c r="U285" s="40"/>
      <c r="V285" s="40"/>
      <c r="W285" s="40"/>
      <c r="X285" s="39"/>
      <c r="Y285" s="41"/>
      <c r="Z285" s="41"/>
      <c r="AA285" s="41"/>
      <c r="AB285" s="42"/>
      <c r="AC285" s="42"/>
      <c r="AD285" s="42"/>
      <c r="AE285" s="42"/>
      <c r="AF285" s="42"/>
      <c r="AG285" s="25"/>
      <c r="AH285" s="25"/>
      <c r="AI285" s="25"/>
      <c r="AJ285" s="25"/>
    </row>
    <row r="286">
      <c r="A286" s="26"/>
      <c r="B286" s="25"/>
      <c r="C286" s="25"/>
      <c r="D286" s="28"/>
      <c r="E286" s="29"/>
      <c r="F286" s="30"/>
      <c r="G286" s="59"/>
      <c r="H286" s="34"/>
      <c r="I286" s="35"/>
      <c r="J286" s="36"/>
      <c r="K286" s="28"/>
      <c r="L286" s="28"/>
      <c r="M286" s="34"/>
      <c r="N286" s="35"/>
      <c r="O286" s="36"/>
      <c r="P286" s="28"/>
      <c r="Q286" s="37"/>
      <c r="R286" s="38"/>
      <c r="S286" s="39"/>
      <c r="T286" s="40"/>
      <c r="U286" s="40"/>
      <c r="V286" s="40"/>
      <c r="W286" s="40"/>
      <c r="X286" s="39"/>
      <c r="Y286" s="41"/>
      <c r="Z286" s="41"/>
      <c r="AA286" s="41"/>
      <c r="AB286" s="42"/>
      <c r="AC286" s="42"/>
      <c r="AD286" s="42"/>
      <c r="AE286" s="42"/>
      <c r="AF286" s="42"/>
      <c r="AG286" s="25"/>
      <c r="AH286" s="25"/>
      <c r="AI286" s="25"/>
      <c r="AJ286" s="25"/>
    </row>
    <row r="287">
      <c r="A287" s="26"/>
      <c r="B287" s="25"/>
      <c r="C287" s="25"/>
      <c r="D287" s="28"/>
      <c r="E287" s="29"/>
      <c r="F287" s="30"/>
      <c r="G287" s="59"/>
      <c r="H287" s="34"/>
      <c r="I287" s="35"/>
      <c r="J287" s="36"/>
      <c r="K287" s="28"/>
      <c r="L287" s="28"/>
      <c r="M287" s="34"/>
      <c r="N287" s="35"/>
      <c r="O287" s="36"/>
      <c r="P287" s="28"/>
      <c r="Q287" s="37"/>
      <c r="R287" s="38"/>
      <c r="S287" s="39"/>
      <c r="T287" s="40"/>
      <c r="U287" s="40"/>
      <c r="V287" s="40"/>
      <c r="W287" s="40"/>
      <c r="X287" s="39"/>
      <c r="Y287" s="41"/>
      <c r="Z287" s="41"/>
      <c r="AA287" s="41"/>
      <c r="AB287" s="42"/>
      <c r="AC287" s="42"/>
      <c r="AD287" s="42"/>
      <c r="AE287" s="42"/>
      <c r="AF287" s="42"/>
      <c r="AG287" s="25"/>
      <c r="AH287" s="25"/>
      <c r="AI287" s="25"/>
      <c r="AJ287" s="25"/>
    </row>
    <row r="288">
      <c r="A288" s="26"/>
      <c r="B288" s="25"/>
      <c r="C288" s="25"/>
      <c r="D288" s="28"/>
      <c r="E288" s="29"/>
      <c r="F288" s="30"/>
      <c r="G288" s="59"/>
      <c r="H288" s="34"/>
      <c r="I288" s="35"/>
      <c r="J288" s="36"/>
      <c r="K288" s="28"/>
      <c r="L288" s="28"/>
      <c r="M288" s="34"/>
      <c r="N288" s="35"/>
      <c r="O288" s="36"/>
      <c r="P288" s="28"/>
      <c r="Q288" s="37"/>
      <c r="R288" s="38"/>
      <c r="S288" s="39"/>
      <c r="T288" s="40"/>
      <c r="U288" s="40"/>
      <c r="V288" s="40"/>
      <c r="W288" s="40"/>
      <c r="X288" s="39"/>
      <c r="Y288" s="41"/>
      <c r="Z288" s="41"/>
      <c r="AA288" s="41"/>
      <c r="AB288" s="42"/>
      <c r="AC288" s="42"/>
      <c r="AD288" s="42"/>
      <c r="AE288" s="42"/>
      <c r="AF288" s="42"/>
      <c r="AG288" s="25"/>
      <c r="AH288" s="25"/>
      <c r="AI288" s="25"/>
      <c r="AJ288" s="25"/>
    </row>
    <row r="289">
      <c r="A289" s="26"/>
      <c r="B289" s="25"/>
      <c r="C289" s="25"/>
      <c r="D289" s="28"/>
      <c r="E289" s="29"/>
      <c r="F289" s="30"/>
      <c r="G289" s="59"/>
      <c r="H289" s="34"/>
      <c r="I289" s="35"/>
      <c r="J289" s="36"/>
      <c r="K289" s="28"/>
      <c r="L289" s="28"/>
      <c r="M289" s="34"/>
      <c r="N289" s="35"/>
      <c r="O289" s="36"/>
      <c r="P289" s="28"/>
      <c r="Q289" s="37"/>
      <c r="R289" s="38"/>
      <c r="S289" s="39"/>
      <c r="T289" s="40"/>
      <c r="U289" s="40"/>
      <c r="V289" s="40"/>
      <c r="W289" s="40"/>
      <c r="X289" s="39"/>
      <c r="Y289" s="41"/>
      <c r="Z289" s="41"/>
      <c r="AA289" s="41"/>
      <c r="AB289" s="42"/>
      <c r="AC289" s="42"/>
      <c r="AD289" s="42"/>
      <c r="AE289" s="42"/>
      <c r="AF289" s="42"/>
      <c r="AG289" s="25"/>
      <c r="AH289" s="25"/>
      <c r="AI289" s="25"/>
      <c r="AJ289" s="25"/>
    </row>
    <row r="290">
      <c r="A290" s="26"/>
      <c r="B290" s="25"/>
      <c r="C290" s="25"/>
      <c r="D290" s="28"/>
      <c r="E290" s="29"/>
      <c r="F290" s="30"/>
      <c r="G290" s="59"/>
      <c r="H290" s="34"/>
      <c r="I290" s="35"/>
      <c r="J290" s="36"/>
      <c r="K290" s="28"/>
      <c r="L290" s="28"/>
      <c r="M290" s="34"/>
      <c r="N290" s="35"/>
      <c r="O290" s="36"/>
      <c r="P290" s="28"/>
      <c r="Q290" s="37"/>
      <c r="R290" s="38"/>
      <c r="S290" s="39"/>
      <c r="T290" s="40"/>
      <c r="U290" s="40"/>
      <c r="V290" s="40"/>
      <c r="W290" s="40"/>
      <c r="X290" s="39"/>
      <c r="Y290" s="41"/>
      <c r="Z290" s="41"/>
      <c r="AA290" s="41"/>
      <c r="AB290" s="42"/>
      <c r="AC290" s="42"/>
      <c r="AD290" s="42"/>
      <c r="AE290" s="42"/>
      <c r="AF290" s="42"/>
      <c r="AG290" s="25"/>
      <c r="AH290" s="25"/>
      <c r="AI290" s="25"/>
      <c r="AJ290" s="25"/>
    </row>
    <row r="291">
      <c r="A291" s="26"/>
      <c r="B291" s="25"/>
      <c r="C291" s="25"/>
      <c r="D291" s="28"/>
      <c r="E291" s="29"/>
      <c r="F291" s="30"/>
      <c r="G291" s="59"/>
      <c r="H291" s="34"/>
      <c r="I291" s="35"/>
      <c r="J291" s="36"/>
      <c r="K291" s="28"/>
      <c r="L291" s="28"/>
      <c r="M291" s="34"/>
      <c r="N291" s="35"/>
      <c r="O291" s="36"/>
      <c r="P291" s="28"/>
      <c r="Q291" s="37"/>
      <c r="R291" s="38"/>
      <c r="S291" s="39"/>
      <c r="T291" s="40"/>
      <c r="U291" s="40"/>
      <c r="V291" s="40"/>
      <c r="W291" s="40"/>
      <c r="X291" s="39"/>
      <c r="Y291" s="41"/>
      <c r="Z291" s="41"/>
      <c r="AA291" s="41"/>
      <c r="AB291" s="42"/>
      <c r="AC291" s="42"/>
      <c r="AD291" s="42"/>
      <c r="AE291" s="42"/>
      <c r="AF291" s="42"/>
      <c r="AG291" s="25"/>
      <c r="AH291" s="25"/>
      <c r="AI291" s="25"/>
      <c r="AJ291" s="25"/>
    </row>
    <row r="292">
      <c r="A292" s="26"/>
      <c r="B292" s="25"/>
      <c r="C292" s="25"/>
      <c r="D292" s="28"/>
      <c r="E292" s="29"/>
      <c r="F292" s="30"/>
      <c r="G292" s="59"/>
      <c r="H292" s="34"/>
      <c r="I292" s="35"/>
      <c r="J292" s="36"/>
      <c r="K292" s="28"/>
      <c r="L292" s="28"/>
      <c r="M292" s="34"/>
      <c r="N292" s="35"/>
      <c r="O292" s="36"/>
      <c r="P292" s="28"/>
      <c r="Q292" s="37"/>
      <c r="R292" s="38"/>
      <c r="S292" s="39"/>
      <c r="T292" s="40"/>
      <c r="U292" s="40"/>
      <c r="V292" s="40"/>
      <c r="W292" s="40"/>
      <c r="X292" s="39"/>
      <c r="Y292" s="41"/>
      <c r="Z292" s="41"/>
      <c r="AA292" s="41"/>
      <c r="AB292" s="42"/>
      <c r="AC292" s="42"/>
      <c r="AD292" s="42"/>
      <c r="AE292" s="42"/>
      <c r="AF292" s="42"/>
      <c r="AG292" s="25"/>
      <c r="AH292" s="25"/>
      <c r="AI292" s="25"/>
      <c r="AJ292" s="25"/>
    </row>
    <row r="293">
      <c r="A293" s="26"/>
      <c r="B293" s="25"/>
      <c r="C293" s="25"/>
      <c r="D293" s="28"/>
      <c r="E293" s="29"/>
      <c r="F293" s="30"/>
      <c r="G293" s="59"/>
      <c r="H293" s="34"/>
      <c r="I293" s="35"/>
      <c r="J293" s="36"/>
      <c r="K293" s="28"/>
      <c r="L293" s="28"/>
      <c r="M293" s="34"/>
      <c r="N293" s="35"/>
      <c r="O293" s="36"/>
      <c r="P293" s="28"/>
      <c r="Q293" s="37"/>
      <c r="R293" s="38"/>
      <c r="S293" s="39"/>
      <c r="T293" s="40"/>
      <c r="U293" s="40"/>
      <c r="V293" s="40"/>
      <c r="W293" s="40"/>
      <c r="X293" s="39"/>
      <c r="Y293" s="41"/>
      <c r="Z293" s="41"/>
      <c r="AA293" s="41"/>
      <c r="AB293" s="42"/>
      <c r="AC293" s="42"/>
      <c r="AD293" s="42"/>
      <c r="AE293" s="42"/>
      <c r="AF293" s="42"/>
      <c r="AG293" s="25"/>
      <c r="AH293" s="25"/>
      <c r="AI293" s="25"/>
      <c r="AJ293" s="25"/>
    </row>
    <row r="294">
      <c r="A294" s="26"/>
      <c r="B294" s="25"/>
      <c r="C294" s="25"/>
      <c r="D294" s="28"/>
      <c r="E294" s="29"/>
      <c r="F294" s="30"/>
      <c r="G294" s="59"/>
      <c r="H294" s="34"/>
      <c r="I294" s="35"/>
      <c r="J294" s="36"/>
      <c r="K294" s="28"/>
      <c r="L294" s="28"/>
      <c r="M294" s="34"/>
      <c r="N294" s="35"/>
      <c r="O294" s="36"/>
      <c r="P294" s="28"/>
      <c r="Q294" s="37"/>
      <c r="R294" s="38"/>
      <c r="S294" s="39"/>
      <c r="T294" s="40"/>
      <c r="U294" s="40"/>
      <c r="V294" s="40"/>
      <c r="W294" s="40"/>
      <c r="X294" s="39"/>
      <c r="Y294" s="41"/>
      <c r="Z294" s="41"/>
      <c r="AA294" s="41"/>
      <c r="AB294" s="42"/>
      <c r="AC294" s="42"/>
      <c r="AD294" s="42"/>
      <c r="AE294" s="42"/>
      <c r="AF294" s="42"/>
      <c r="AG294" s="25"/>
      <c r="AH294" s="25"/>
      <c r="AI294" s="25"/>
      <c r="AJ294" s="25"/>
    </row>
    <row r="295">
      <c r="A295" s="26"/>
      <c r="B295" s="25"/>
      <c r="C295" s="25"/>
      <c r="D295" s="28"/>
      <c r="E295" s="29"/>
      <c r="F295" s="30"/>
      <c r="G295" s="59"/>
      <c r="H295" s="34"/>
      <c r="I295" s="35"/>
      <c r="J295" s="36"/>
      <c r="K295" s="28"/>
      <c r="L295" s="28"/>
      <c r="M295" s="34"/>
      <c r="N295" s="35"/>
      <c r="O295" s="36"/>
      <c r="P295" s="28"/>
      <c r="Q295" s="37"/>
      <c r="R295" s="38"/>
      <c r="S295" s="39"/>
      <c r="T295" s="40"/>
      <c r="U295" s="40"/>
      <c r="V295" s="40"/>
      <c r="W295" s="40"/>
      <c r="X295" s="39"/>
      <c r="Y295" s="41"/>
      <c r="Z295" s="41"/>
      <c r="AA295" s="41"/>
      <c r="AB295" s="42"/>
      <c r="AC295" s="42"/>
      <c r="AD295" s="42"/>
      <c r="AE295" s="42"/>
      <c r="AF295" s="42"/>
      <c r="AG295" s="25"/>
      <c r="AH295" s="25"/>
      <c r="AI295" s="25"/>
      <c r="AJ295" s="25"/>
    </row>
    <row r="296">
      <c r="A296" s="26"/>
      <c r="B296" s="25"/>
      <c r="C296" s="25"/>
      <c r="D296" s="28"/>
      <c r="E296" s="29"/>
      <c r="F296" s="30"/>
      <c r="G296" s="59"/>
      <c r="H296" s="34"/>
      <c r="I296" s="35"/>
      <c r="J296" s="36"/>
      <c r="K296" s="28"/>
      <c r="L296" s="28"/>
      <c r="M296" s="34"/>
      <c r="N296" s="35"/>
      <c r="O296" s="36"/>
      <c r="P296" s="28"/>
      <c r="Q296" s="37"/>
      <c r="R296" s="38"/>
      <c r="S296" s="39"/>
      <c r="T296" s="40"/>
      <c r="U296" s="40"/>
      <c r="V296" s="40"/>
      <c r="W296" s="40"/>
      <c r="X296" s="39"/>
      <c r="Y296" s="41"/>
      <c r="Z296" s="41"/>
      <c r="AA296" s="41"/>
      <c r="AB296" s="42"/>
      <c r="AC296" s="42"/>
      <c r="AD296" s="42"/>
      <c r="AE296" s="42"/>
      <c r="AF296" s="42"/>
      <c r="AG296" s="25"/>
      <c r="AH296" s="25"/>
      <c r="AI296" s="25"/>
      <c r="AJ296" s="25"/>
    </row>
    <row r="297">
      <c r="A297" s="26"/>
      <c r="B297" s="25"/>
      <c r="C297" s="25"/>
      <c r="D297" s="28"/>
      <c r="E297" s="29"/>
      <c r="F297" s="30"/>
      <c r="G297" s="59"/>
      <c r="H297" s="34"/>
      <c r="I297" s="35"/>
      <c r="J297" s="36"/>
      <c r="K297" s="28"/>
      <c r="L297" s="28"/>
      <c r="M297" s="34"/>
      <c r="N297" s="35"/>
      <c r="O297" s="36"/>
      <c r="P297" s="28"/>
      <c r="Q297" s="37"/>
      <c r="R297" s="38"/>
      <c r="S297" s="39"/>
      <c r="T297" s="40"/>
      <c r="U297" s="40"/>
      <c r="V297" s="40"/>
      <c r="W297" s="40"/>
      <c r="X297" s="39"/>
      <c r="Y297" s="41"/>
      <c r="Z297" s="41"/>
      <c r="AA297" s="41"/>
      <c r="AB297" s="42"/>
      <c r="AC297" s="42"/>
      <c r="AD297" s="42"/>
      <c r="AE297" s="42"/>
      <c r="AF297" s="42"/>
      <c r="AG297" s="25"/>
      <c r="AH297" s="25"/>
      <c r="AI297" s="25"/>
      <c r="AJ297" s="25"/>
    </row>
    <row r="298">
      <c r="A298" s="26"/>
      <c r="B298" s="25"/>
      <c r="C298" s="25"/>
      <c r="D298" s="28"/>
      <c r="E298" s="29"/>
      <c r="F298" s="30"/>
      <c r="G298" s="59"/>
      <c r="H298" s="34"/>
      <c r="I298" s="35"/>
      <c r="J298" s="36"/>
      <c r="K298" s="28"/>
      <c r="L298" s="28"/>
      <c r="M298" s="34"/>
      <c r="N298" s="35"/>
      <c r="O298" s="36"/>
      <c r="P298" s="28"/>
      <c r="Q298" s="37"/>
      <c r="R298" s="38"/>
      <c r="S298" s="39"/>
      <c r="T298" s="40"/>
      <c r="U298" s="40"/>
      <c r="V298" s="40"/>
      <c r="W298" s="40"/>
      <c r="X298" s="39"/>
      <c r="Y298" s="41"/>
      <c r="Z298" s="41"/>
      <c r="AA298" s="41"/>
      <c r="AB298" s="42"/>
      <c r="AC298" s="42"/>
      <c r="AD298" s="42"/>
      <c r="AE298" s="42"/>
      <c r="AF298" s="42"/>
      <c r="AG298" s="25"/>
      <c r="AH298" s="25"/>
      <c r="AI298" s="25"/>
      <c r="AJ298" s="25"/>
    </row>
    <row r="299">
      <c r="A299" s="26"/>
      <c r="B299" s="25"/>
      <c r="C299" s="25"/>
      <c r="D299" s="28"/>
      <c r="E299" s="29"/>
      <c r="F299" s="30"/>
      <c r="G299" s="59"/>
      <c r="H299" s="34"/>
      <c r="I299" s="35"/>
      <c r="J299" s="36"/>
      <c r="K299" s="28"/>
      <c r="L299" s="28"/>
      <c r="M299" s="34"/>
      <c r="N299" s="35"/>
      <c r="O299" s="36"/>
      <c r="P299" s="28"/>
      <c r="Q299" s="37"/>
      <c r="R299" s="38"/>
      <c r="S299" s="39"/>
      <c r="T299" s="40"/>
      <c r="U299" s="40"/>
      <c r="V299" s="40"/>
      <c r="W299" s="40"/>
      <c r="X299" s="39"/>
      <c r="Y299" s="41"/>
      <c r="Z299" s="41"/>
      <c r="AA299" s="41"/>
      <c r="AB299" s="42"/>
      <c r="AC299" s="42"/>
      <c r="AD299" s="42"/>
      <c r="AE299" s="42"/>
      <c r="AF299" s="42"/>
      <c r="AG299" s="25"/>
      <c r="AH299" s="25"/>
      <c r="AI299" s="25"/>
      <c r="AJ299" s="25"/>
    </row>
    <row r="300">
      <c r="A300" s="26"/>
      <c r="B300" s="25"/>
      <c r="C300" s="25"/>
      <c r="D300" s="28"/>
      <c r="E300" s="29"/>
      <c r="F300" s="30"/>
      <c r="G300" s="59"/>
      <c r="H300" s="34"/>
      <c r="I300" s="35"/>
      <c r="J300" s="36"/>
      <c r="K300" s="28"/>
      <c r="L300" s="28"/>
      <c r="M300" s="34"/>
      <c r="N300" s="35"/>
      <c r="O300" s="36"/>
      <c r="P300" s="28"/>
      <c r="Q300" s="37"/>
      <c r="R300" s="38"/>
      <c r="S300" s="39"/>
      <c r="T300" s="40"/>
      <c r="U300" s="40"/>
      <c r="V300" s="40"/>
      <c r="W300" s="40"/>
      <c r="X300" s="39"/>
      <c r="Y300" s="41"/>
      <c r="Z300" s="41"/>
      <c r="AA300" s="41"/>
      <c r="AB300" s="42"/>
      <c r="AC300" s="42"/>
      <c r="AD300" s="42"/>
      <c r="AE300" s="42"/>
      <c r="AF300" s="42"/>
      <c r="AG300" s="25"/>
      <c r="AH300" s="25"/>
      <c r="AI300" s="25"/>
      <c r="AJ300" s="25"/>
    </row>
    <row r="301">
      <c r="A301" s="26"/>
      <c r="B301" s="25"/>
      <c r="C301" s="25"/>
      <c r="D301" s="28"/>
      <c r="E301" s="29"/>
      <c r="F301" s="30"/>
      <c r="G301" s="59"/>
      <c r="H301" s="34"/>
      <c r="I301" s="35"/>
      <c r="J301" s="36"/>
      <c r="K301" s="28"/>
      <c r="L301" s="28"/>
      <c r="M301" s="34"/>
      <c r="N301" s="35"/>
      <c r="O301" s="36"/>
      <c r="P301" s="28"/>
      <c r="Q301" s="37"/>
      <c r="R301" s="38"/>
      <c r="S301" s="39"/>
      <c r="T301" s="40"/>
      <c r="U301" s="40"/>
      <c r="V301" s="40"/>
      <c r="W301" s="40"/>
      <c r="X301" s="39"/>
      <c r="Y301" s="41"/>
      <c r="Z301" s="41"/>
      <c r="AA301" s="41"/>
      <c r="AB301" s="42"/>
      <c r="AC301" s="42"/>
      <c r="AD301" s="42"/>
      <c r="AE301" s="42"/>
      <c r="AF301" s="42"/>
      <c r="AG301" s="25"/>
      <c r="AH301" s="25"/>
      <c r="AI301" s="25"/>
      <c r="AJ301" s="25"/>
    </row>
    <row r="302">
      <c r="A302" s="26"/>
      <c r="B302" s="25"/>
      <c r="C302" s="25"/>
      <c r="D302" s="28"/>
      <c r="E302" s="29"/>
      <c r="F302" s="30"/>
      <c r="G302" s="59"/>
      <c r="H302" s="34"/>
      <c r="I302" s="35"/>
      <c r="J302" s="36"/>
      <c r="K302" s="28"/>
      <c r="L302" s="28"/>
      <c r="M302" s="34"/>
      <c r="N302" s="35"/>
      <c r="O302" s="36"/>
      <c r="P302" s="28"/>
      <c r="Q302" s="37"/>
      <c r="R302" s="38"/>
      <c r="S302" s="39"/>
      <c r="T302" s="40"/>
      <c r="U302" s="40"/>
      <c r="V302" s="40"/>
      <c r="W302" s="40"/>
      <c r="X302" s="39"/>
      <c r="Y302" s="41"/>
      <c r="Z302" s="41"/>
      <c r="AA302" s="41"/>
      <c r="AB302" s="42"/>
      <c r="AC302" s="42"/>
      <c r="AD302" s="42"/>
      <c r="AE302" s="42"/>
      <c r="AF302" s="42"/>
      <c r="AG302" s="25"/>
      <c r="AH302" s="25"/>
      <c r="AI302" s="25"/>
      <c r="AJ302" s="25"/>
    </row>
    <row r="303">
      <c r="A303" s="26"/>
      <c r="B303" s="25"/>
      <c r="C303" s="25"/>
      <c r="D303" s="28"/>
      <c r="E303" s="29"/>
      <c r="F303" s="30"/>
      <c r="G303" s="59"/>
      <c r="H303" s="34"/>
      <c r="I303" s="35"/>
      <c r="J303" s="36"/>
      <c r="K303" s="28"/>
      <c r="L303" s="28"/>
      <c r="M303" s="34"/>
      <c r="N303" s="35"/>
      <c r="O303" s="36"/>
      <c r="P303" s="28"/>
      <c r="Q303" s="37"/>
      <c r="R303" s="38"/>
      <c r="S303" s="39"/>
      <c r="T303" s="40"/>
      <c r="U303" s="40"/>
      <c r="V303" s="40"/>
      <c r="W303" s="40"/>
      <c r="X303" s="39"/>
      <c r="Y303" s="41"/>
      <c r="Z303" s="41"/>
      <c r="AA303" s="41"/>
      <c r="AB303" s="42"/>
      <c r="AC303" s="42"/>
      <c r="AD303" s="42"/>
      <c r="AE303" s="42"/>
      <c r="AF303" s="42"/>
      <c r="AG303" s="25"/>
      <c r="AH303" s="25"/>
      <c r="AI303" s="25"/>
      <c r="AJ303" s="25"/>
    </row>
    <row r="304">
      <c r="A304" s="26"/>
      <c r="B304" s="25"/>
      <c r="C304" s="25"/>
      <c r="D304" s="28"/>
      <c r="E304" s="29"/>
      <c r="F304" s="30"/>
      <c r="G304" s="59"/>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row>
    <row r="305">
      <c r="A305" s="26"/>
      <c r="B305" s="25"/>
      <c r="C305" s="25"/>
      <c r="D305" s="28"/>
      <c r="E305" s="29"/>
      <c r="F305" s="30"/>
      <c r="G305" s="59"/>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row>
    <row r="306">
      <c r="A306" s="26"/>
      <c r="B306" s="25"/>
      <c r="C306" s="25"/>
      <c r="D306" s="28"/>
      <c r="E306" s="29"/>
      <c r="F306" s="30"/>
      <c r="G306" s="59"/>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row>
    <row r="307">
      <c r="A307" s="26"/>
      <c r="B307" s="25"/>
      <c r="C307" s="25"/>
      <c r="D307" s="28"/>
      <c r="E307" s="29"/>
      <c r="F307" s="30"/>
      <c r="G307" s="59"/>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row>
    <row r="308">
      <c r="A308" s="26"/>
      <c r="B308" s="25"/>
      <c r="C308" s="25"/>
      <c r="D308" s="28"/>
      <c r="E308" s="29"/>
      <c r="F308" s="30"/>
      <c r="G308" s="59"/>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row>
    <row r="309">
      <c r="A309" s="26"/>
      <c r="B309" s="25"/>
      <c r="C309" s="25"/>
      <c r="D309" s="28"/>
      <c r="E309" s="29"/>
      <c r="F309" s="30"/>
      <c r="G309" s="59"/>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row>
    <row r="310">
      <c r="A310" s="26"/>
      <c r="B310" s="25"/>
      <c r="C310" s="25"/>
      <c r="D310" s="28"/>
      <c r="E310" s="29"/>
      <c r="F310" s="30"/>
      <c r="G310" s="59"/>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row>
    <row r="311">
      <c r="A311" s="26"/>
      <c r="B311" s="25"/>
      <c r="C311" s="25"/>
      <c r="D311" s="28"/>
      <c r="E311" s="29"/>
      <c r="F311" s="30"/>
      <c r="G311" s="59"/>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row>
    <row r="312">
      <c r="A312" s="26"/>
      <c r="B312" s="25"/>
      <c r="C312" s="25"/>
      <c r="D312" s="28"/>
      <c r="E312" s="29"/>
      <c r="F312" s="30"/>
      <c r="G312" s="59"/>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row>
    <row r="313">
      <c r="A313" s="26"/>
      <c r="B313" s="25"/>
      <c r="C313" s="25"/>
      <c r="D313" s="28"/>
      <c r="E313" s="29"/>
      <c r="F313" s="30"/>
      <c r="G313" s="59"/>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row>
    <row r="314">
      <c r="A314" s="26"/>
      <c r="B314" s="25"/>
      <c r="C314" s="25"/>
      <c r="D314" s="28"/>
      <c r="E314" s="29"/>
      <c r="F314" s="30"/>
      <c r="G314" s="59"/>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row>
    <row r="315">
      <c r="A315" s="26"/>
      <c r="B315" s="25"/>
      <c r="C315" s="25"/>
      <c r="D315" s="28"/>
      <c r="E315" s="29"/>
      <c r="F315" s="30"/>
      <c r="G315" s="59"/>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row>
    <row r="316">
      <c r="A316" s="26"/>
      <c r="B316" s="25"/>
      <c r="C316" s="25"/>
      <c r="D316" s="28"/>
      <c r="E316" s="29"/>
      <c r="F316" s="30"/>
      <c r="G316" s="59"/>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row>
    <row r="317">
      <c r="A317" s="26"/>
      <c r="B317" s="25"/>
      <c r="C317" s="25"/>
      <c r="D317" s="28"/>
      <c r="E317" s="29"/>
      <c r="F317" s="30"/>
      <c r="G317" s="59"/>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row>
    <row r="318">
      <c r="A318" s="26"/>
      <c r="B318" s="25"/>
      <c r="C318" s="25"/>
      <c r="D318" s="28"/>
      <c r="E318" s="29"/>
      <c r="F318" s="30"/>
      <c r="G318" s="59"/>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row>
    <row r="319">
      <c r="A319" s="26"/>
      <c r="B319" s="25"/>
      <c r="C319" s="25"/>
      <c r="D319" s="28"/>
      <c r="E319" s="29"/>
      <c r="F319" s="30"/>
      <c r="G319" s="59"/>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row>
    <row r="320">
      <c r="A320" s="26"/>
      <c r="B320" s="25"/>
      <c r="C320" s="25"/>
      <c r="D320" s="28"/>
      <c r="E320" s="29"/>
      <c r="F320" s="30"/>
      <c r="G320" s="59"/>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row>
    <row r="321">
      <c r="A321" s="26"/>
      <c r="B321" s="25"/>
      <c r="C321" s="25"/>
      <c r="D321" s="28"/>
      <c r="E321" s="29"/>
      <c r="F321" s="30"/>
      <c r="G321" s="59"/>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row>
    <row r="322">
      <c r="A322" s="26"/>
      <c r="B322" s="25"/>
      <c r="C322" s="25"/>
      <c r="D322" s="28"/>
      <c r="E322" s="29"/>
      <c r="F322" s="30"/>
      <c r="G322" s="59"/>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row>
    <row r="323">
      <c r="A323" s="26"/>
      <c r="B323" s="25"/>
      <c r="C323" s="25"/>
      <c r="D323" s="28"/>
      <c r="E323" s="29"/>
      <c r="F323" s="30"/>
      <c r="G323" s="59"/>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row>
    <row r="324">
      <c r="A324" s="26"/>
      <c r="B324" s="25"/>
      <c r="C324" s="25"/>
      <c r="D324" s="28"/>
      <c r="E324" s="29"/>
      <c r="F324" s="30"/>
      <c r="G324" s="59"/>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row>
    <row r="325">
      <c r="A325" s="26"/>
      <c r="B325" s="25"/>
      <c r="C325" s="25"/>
      <c r="D325" s="28"/>
      <c r="E325" s="29"/>
      <c r="F325" s="30"/>
      <c r="G325" s="59"/>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row>
    <row r="326">
      <c r="A326" s="26"/>
      <c r="B326" s="25"/>
      <c r="C326" s="25"/>
      <c r="D326" s="28"/>
      <c r="E326" s="29"/>
      <c r="F326" s="30"/>
      <c r="G326" s="59"/>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row>
    <row r="327">
      <c r="A327" s="26"/>
      <c r="B327" s="25"/>
      <c r="C327" s="25"/>
      <c r="D327" s="28"/>
      <c r="E327" s="29"/>
      <c r="F327" s="30"/>
      <c r="G327" s="59"/>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row>
    <row r="328">
      <c r="A328" s="26"/>
      <c r="B328" s="25"/>
      <c r="C328" s="25"/>
      <c r="D328" s="28"/>
      <c r="E328" s="29"/>
      <c r="F328" s="30"/>
      <c r="G328" s="59"/>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row>
    <row r="329">
      <c r="A329" s="26"/>
      <c r="B329" s="25"/>
      <c r="C329" s="25"/>
      <c r="D329" s="28"/>
      <c r="E329" s="29"/>
      <c r="F329" s="30"/>
      <c r="G329" s="59"/>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row>
    <row r="330">
      <c r="A330" s="26"/>
      <c r="B330" s="25"/>
      <c r="C330" s="25"/>
      <c r="D330" s="28"/>
      <c r="E330" s="29"/>
      <c r="F330" s="30"/>
      <c r="G330" s="59"/>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row>
    <row r="331">
      <c r="A331" s="26"/>
      <c r="B331" s="25"/>
      <c r="C331" s="25"/>
      <c r="D331" s="28"/>
      <c r="E331" s="29"/>
      <c r="F331" s="30"/>
      <c r="G331" s="59"/>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row>
    <row r="332">
      <c r="A332" s="26"/>
      <c r="B332" s="25"/>
      <c r="C332" s="25"/>
      <c r="D332" s="28"/>
      <c r="E332" s="29"/>
      <c r="F332" s="30"/>
      <c r="G332" s="59"/>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row>
    <row r="333">
      <c r="A333" s="26"/>
      <c r="B333" s="25"/>
      <c r="C333" s="25"/>
      <c r="D333" s="28"/>
      <c r="E333" s="29"/>
      <c r="F333" s="30"/>
      <c r="G333" s="59"/>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row>
    <row r="334">
      <c r="A334" s="26"/>
      <c r="B334" s="25"/>
      <c r="C334" s="25"/>
      <c r="D334" s="28"/>
      <c r="E334" s="29"/>
      <c r="F334" s="30"/>
      <c r="G334" s="59"/>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row>
    <row r="335">
      <c r="A335" s="26"/>
      <c r="B335" s="25"/>
      <c r="C335" s="25"/>
      <c r="D335" s="28"/>
      <c r="E335" s="29"/>
      <c r="F335" s="30"/>
      <c r="G335" s="59"/>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row>
  </sheetData>
  <conditionalFormatting sqref="K2:K335">
    <cfRule type="colorScale" priority="1">
      <colorScale>
        <cfvo type="min"/>
        <cfvo type="percentile" val="50"/>
        <cfvo type="max"/>
        <color rgb="FFE67C73"/>
        <color rgb="FFFFFFFF"/>
        <color rgb="FF57BB8A"/>
      </colorScale>
    </cfRule>
  </conditionalFormatting>
  <conditionalFormatting sqref="K2:K335">
    <cfRule type="colorScale" priority="2">
      <colorScale>
        <cfvo type="min"/>
        <cfvo type="percentile" val="50"/>
        <cfvo type="max"/>
        <color rgb="FFE67C73"/>
        <color rgb="FFFFFFFF"/>
        <color rgb="FF57BB8A"/>
      </colorScale>
    </cfRule>
  </conditionalFormatting>
  <conditionalFormatting sqref="L2:L335">
    <cfRule type="colorScale" priority="3">
      <colorScale>
        <cfvo type="min"/>
        <cfvo type="percentile" val="50"/>
        <cfvo type="max"/>
        <color rgb="FFE67C73"/>
        <color rgb="FFFFFFFF"/>
        <color rgb="FF57BB8A"/>
      </colorScale>
    </cfRule>
  </conditionalFormatting>
  <conditionalFormatting sqref="P1:P335">
    <cfRule type="colorScale" priority="4">
      <colorScale>
        <cfvo type="min"/>
        <cfvo type="percentile" val="50"/>
        <cfvo type="max"/>
        <color rgb="FFE67C73"/>
        <color rgb="FFFFFFFF"/>
        <color rgb="FF57BB8A"/>
      </colorScale>
    </cfRule>
  </conditionalFormatting>
  <conditionalFormatting sqref="Q2:Q335">
    <cfRule type="colorScale" priority="5">
      <colorScale>
        <cfvo type="min"/>
        <cfvo type="percentile" val="50"/>
        <cfvo type="max"/>
        <color rgb="FFE67C73"/>
        <color rgb="FFFFFFFF"/>
        <color rgb="FF57BB8A"/>
      </colorScale>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19.86"/>
    <col customWidth="1" min="36" max="36" width="20.71"/>
    <col customWidth="1" hidden="1" min="37" max="38" width="11.29"/>
  </cols>
  <sheetData>
    <row r="1" ht="14.25" customHeight="1">
      <c r="A1" s="3" t="s">
        <v>0</v>
      </c>
      <c r="B1" s="3" t="s">
        <v>1</v>
      </c>
      <c r="C1" s="3" t="s">
        <v>2</v>
      </c>
      <c r="D1" s="3" t="s">
        <v>3</v>
      </c>
      <c r="E1" s="3" t="s">
        <v>4</v>
      </c>
      <c r="F1" s="5" t="s">
        <v>5</v>
      </c>
      <c r="G1" s="5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35</v>
      </c>
      <c r="B2" s="25" t="s">
        <v>36</v>
      </c>
      <c r="C2" s="25" t="s">
        <v>475</v>
      </c>
      <c r="D2" s="28">
        <v>93.96497088461943</v>
      </c>
      <c r="E2" s="29">
        <v>0.2731057100049942</v>
      </c>
      <c r="F2" s="30">
        <v>35.0</v>
      </c>
      <c r="G2" s="58"/>
      <c r="H2" s="34">
        <v>38.01655274785316</v>
      </c>
      <c r="I2" s="35" t="s">
        <v>27</v>
      </c>
      <c r="J2" s="36">
        <v>7400.0</v>
      </c>
      <c r="K2" s="28">
        <v>5.13737199295313</v>
      </c>
      <c r="L2" s="28">
        <v>7.368198703462518</v>
      </c>
      <c r="M2" s="34">
        <v>35.08814549839187</v>
      </c>
      <c r="N2" s="35" t="s">
        <v>27</v>
      </c>
      <c r="O2" s="36">
        <v>7500.0</v>
      </c>
      <c r="P2" s="28">
        <v>4.678419399785582</v>
      </c>
      <c r="Q2" s="37">
        <v>6.327542656443779</v>
      </c>
      <c r="R2" s="38">
        <v>19.984718562565604</v>
      </c>
      <c r="S2" s="39">
        <v>20.885886191665602</v>
      </c>
      <c r="T2" s="40">
        <v>0.09331159517012763</v>
      </c>
      <c r="U2" s="40">
        <v>0.02410921597697078</v>
      </c>
      <c r="V2" s="40">
        <v>0.05011591654472167</v>
      </c>
      <c r="W2" s="40">
        <v>0.056031603798330235</v>
      </c>
      <c r="X2" s="39">
        <v>20.0824571329215</v>
      </c>
      <c r="Y2" s="41">
        <v>17.93409561493166</v>
      </c>
      <c r="Z2" s="41">
        <v>17.3369879361512</v>
      </c>
      <c r="AA2" s="41">
        <v>17.751157562240667</v>
      </c>
      <c r="AB2" s="42">
        <v>1.0</v>
      </c>
      <c r="AC2" s="42">
        <v>0.0</v>
      </c>
      <c r="AD2" s="42">
        <v>0.0</v>
      </c>
      <c r="AE2" s="42">
        <v>0.0</v>
      </c>
      <c r="AF2" s="42">
        <v>0.0</v>
      </c>
      <c r="AG2" s="25"/>
      <c r="AH2" s="43">
        <v>43026.0</v>
      </c>
      <c r="AI2" s="45">
        <v>0.75</v>
      </c>
      <c r="AJ2" s="24"/>
      <c r="AK2" s="46"/>
      <c r="AL2" s="46"/>
    </row>
    <row r="3">
      <c r="A3" s="26" t="s">
        <v>41</v>
      </c>
      <c r="B3" s="25" t="s">
        <v>36</v>
      </c>
      <c r="C3" s="25" t="s">
        <v>475</v>
      </c>
      <c r="D3" s="28">
        <v>93.96497088461943</v>
      </c>
      <c r="E3" s="29">
        <v>0.1693672616786935</v>
      </c>
      <c r="F3" s="30">
        <v>29.0</v>
      </c>
      <c r="G3" s="58"/>
      <c r="H3" s="34">
        <v>21.80992584068447</v>
      </c>
      <c r="I3" s="35" t="s">
        <v>40</v>
      </c>
      <c r="J3" s="36">
        <v>5000.0</v>
      </c>
      <c r="K3" s="28">
        <v>4.3619851681368935</v>
      </c>
      <c r="L3" s="28">
        <v>4.165307463867619</v>
      </c>
      <c r="M3" s="34">
        <v>20.288420116047053</v>
      </c>
      <c r="N3" s="35" t="s">
        <v>29</v>
      </c>
      <c r="O3" s="36">
        <v>3400.0</v>
      </c>
      <c r="P3" s="28">
        <v>5.967182387072663</v>
      </c>
      <c r="Q3" s="37">
        <v>5.404324700309412</v>
      </c>
      <c r="R3" s="38">
        <v>9.353603230845541</v>
      </c>
      <c r="S3" s="39">
        <v>9.775383723810414</v>
      </c>
      <c r="T3" s="40">
        <v>0.05093535414956753</v>
      </c>
      <c r="U3" s="40">
        <v>0.0160634450212209</v>
      </c>
      <c r="V3" s="40">
        <v>0.03497357650189866</v>
      </c>
      <c r="W3" s="40">
        <v>0.029178536209432896</v>
      </c>
      <c r="X3" s="39">
        <v>10.132233323642385</v>
      </c>
      <c r="Y3" s="41">
        <v>11.677692517042088</v>
      </c>
      <c r="Z3" s="41">
        <v>8.848028302559829</v>
      </c>
      <c r="AA3" s="41">
        <v>11.440391813487224</v>
      </c>
      <c r="AB3" s="42">
        <v>0.0</v>
      </c>
      <c r="AC3" s="42">
        <v>1.0</v>
      </c>
      <c r="AD3" s="42">
        <v>1.0</v>
      </c>
      <c r="AE3" s="42">
        <v>0.0</v>
      </c>
      <c r="AF3" s="42">
        <v>0.0</v>
      </c>
      <c r="AG3" s="25"/>
      <c r="AH3" s="25"/>
      <c r="AI3" s="25"/>
      <c r="AJ3" s="25"/>
      <c r="AK3" s="49"/>
    </row>
    <row r="4">
      <c r="A4" s="26" t="s">
        <v>39</v>
      </c>
      <c r="B4" s="25" t="s">
        <v>36</v>
      </c>
      <c r="C4" s="25" t="s">
        <v>475</v>
      </c>
      <c r="D4" s="28">
        <v>93.96497088461943</v>
      </c>
      <c r="E4" s="29">
        <v>0.2082153480071386</v>
      </c>
      <c r="F4" s="30">
        <v>28.0</v>
      </c>
      <c r="G4" s="58"/>
      <c r="H4" s="34">
        <v>23.37929518150181</v>
      </c>
      <c r="I4" s="35" t="s">
        <v>40</v>
      </c>
      <c r="J4" s="36">
        <v>5600.0</v>
      </c>
      <c r="K4" s="28">
        <v>4.174874139553895</v>
      </c>
      <c r="L4" s="28">
        <v>4.194667387693704</v>
      </c>
      <c r="M4" s="34">
        <v>21.58479627066202</v>
      </c>
      <c r="N4" s="35" t="s">
        <v>28</v>
      </c>
      <c r="O4" s="36">
        <v>4900.0</v>
      </c>
      <c r="P4" s="28">
        <v>4.405060463400412</v>
      </c>
      <c r="Q4" s="37">
        <v>4.174610498292091</v>
      </c>
      <c r="R4" s="38">
        <v>11.497584470052573</v>
      </c>
      <c r="S4" s="39">
        <v>12.016043156614336</v>
      </c>
      <c r="T4" s="40">
        <v>0.052116010362089585</v>
      </c>
      <c r="U4" s="40">
        <v>0.024426089705060165</v>
      </c>
      <c r="V4" s="40">
        <v>0.03190131543376393</v>
      </c>
      <c r="W4" s="40">
        <v>0.033691158213876096</v>
      </c>
      <c r="X4" s="39">
        <v>11.224534676864266</v>
      </c>
      <c r="Y4" s="41">
        <v>12.154760504637544</v>
      </c>
      <c r="Z4" s="41">
        <v>9.631747236856794</v>
      </c>
      <c r="AA4" s="41">
        <v>11.953049033805227</v>
      </c>
      <c r="AB4" s="42">
        <v>0.0</v>
      </c>
      <c r="AC4" s="42">
        <v>1.0</v>
      </c>
      <c r="AD4" s="42">
        <v>1.0</v>
      </c>
      <c r="AE4" s="42">
        <v>0.0</v>
      </c>
      <c r="AF4" s="42">
        <v>0.0</v>
      </c>
      <c r="AG4" s="25"/>
      <c r="AH4" s="46"/>
      <c r="AI4" s="46"/>
      <c r="AJ4" s="46"/>
      <c r="AK4" s="49"/>
    </row>
    <row r="5">
      <c r="A5" s="26" t="s">
        <v>48</v>
      </c>
      <c r="B5" s="25" t="s">
        <v>36</v>
      </c>
      <c r="C5" s="25" t="s">
        <v>475</v>
      </c>
      <c r="D5" s="28">
        <v>93.96497088461943</v>
      </c>
      <c r="E5" s="29">
        <v>0.14031231623652402</v>
      </c>
      <c r="F5" s="30">
        <v>24.0</v>
      </c>
      <c r="G5" s="58"/>
      <c r="H5" s="34">
        <v>21.995315451625586</v>
      </c>
      <c r="I5" s="35" t="s">
        <v>31</v>
      </c>
      <c r="J5" s="36">
        <v>4500.0</v>
      </c>
      <c r="K5" s="28">
        <v>4.887847878139019</v>
      </c>
      <c r="L5" s="28">
        <v>4.696470344223425</v>
      </c>
      <c r="M5" s="34">
        <v>20.969378464862096</v>
      </c>
      <c r="N5" s="35" t="s">
        <v>31</v>
      </c>
      <c r="O5" s="36">
        <v>3600.0</v>
      </c>
      <c r="P5" s="28">
        <v>5.824827351350582</v>
      </c>
      <c r="Q5" s="37">
        <v>5.404441652018229</v>
      </c>
      <c r="R5" s="38">
        <v>6.2474379767629005</v>
      </c>
      <c r="S5" s="39">
        <v>6.529152670509679</v>
      </c>
      <c r="T5" s="40">
        <v>0.06299153009053998</v>
      </c>
      <c r="U5" s="40">
        <v>9.904328630588047E-5</v>
      </c>
      <c r="V5" s="40">
        <v>0.03030724560959942</v>
      </c>
      <c r="W5" s="40">
        <v>0.02545412458061128</v>
      </c>
      <c r="X5" s="39">
        <v>6.761244546956659</v>
      </c>
      <c r="Y5" s="41">
        <v>15.234070904668927</v>
      </c>
      <c r="Z5" s="41">
        <v>6.160968878300494</v>
      </c>
      <c r="AA5" s="41">
        <v>14.8084095865616</v>
      </c>
      <c r="AB5" s="42">
        <v>0.0</v>
      </c>
      <c r="AC5" s="42">
        <v>0.0</v>
      </c>
      <c r="AD5" s="42">
        <v>0.0</v>
      </c>
      <c r="AE5" s="42">
        <v>0.0</v>
      </c>
      <c r="AF5" s="42">
        <v>1.0</v>
      </c>
      <c r="AG5" s="25"/>
      <c r="AH5" s="25"/>
      <c r="AI5" s="25"/>
      <c r="AJ5" s="25"/>
      <c r="AK5" s="25"/>
      <c r="AL5" s="25"/>
    </row>
    <row r="6">
      <c r="A6" s="26" t="s">
        <v>66</v>
      </c>
      <c r="B6" s="25" t="s">
        <v>36</v>
      </c>
      <c r="C6" s="25" t="s">
        <v>475</v>
      </c>
      <c r="D6" s="28">
        <v>93.96497088461943</v>
      </c>
      <c r="E6" s="29">
        <v>0.21563436397592864</v>
      </c>
      <c r="F6" s="30">
        <v>24.0</v>
      </c>
      <c r="G6" s="59"/>
      <c r="H6" s="34">
        <v>22.2177446244335</v>
      </c>
      <c r="I6" s="35" t="s">
        <v>44</v>
      </c>
      <c r="J6" s="36">
        <v>4800.0</v>
      </c>
      <c r="K6" s="28">
        <v>4.628696796756979</v>
      </c>
      <c r="L6" s="28">
        <v>4.480345794045277</v>
      </c>
      <c r="M6" s="34">
        <v>20.702439419644378</v>
      </c>
      <c r="N6" s="35" t="s">
        <v>30</v>
      </c>
      <c r="O6" s="36">
        <v>5100.0</v>
      </c>
      <c r="P6" s="28">
        <v>4.059301846989094</v>
      </c>
      <c r="Q6" s="37">
        <v>3.73117797103958</v>
      </c>
      <c r="R6" s="38">
        <v>10.274599121363547</v>
      </c>
      <c r="S6" s="39">
        <v>10.737909930628376</v>
      </c>
      <c r="T6" s="40">
        <v>0.06264022047407353</v>
      </c>
      <c r="U6" s="40">
        <v>0.027981418282834875</v>
      </c>
      <c r="V6" s="40">
        <v>0.03646063594429999</v>
      </c>
      <c r="W6" s="40">
        <v>0.025013692101322087</v>
      </c>
      <c r="X6" s="39">
        <v>11.612623097968138</v>
      </c>
      <c r="Y6" s="41">
        <v>10.60512152646536</v>
      </c>
      <c r="Z6" s="41">
        <v>10.367702096899512</v>
      </c>
      <c r="AA6" s="41">
        <v>10.334737322744868</v>
      </c>
      <c r="AB6" s="42">
        <v>0.0</v>
      </c>
      <c r="AC6" s="42">
        <v>0.0</v>
      </c>
      <c r="AD6" s="42">
        <v>1.0</v>
      </c>
      <c r="AE6" s="42">
        <v>1.0</v>
      </c>
      <c r="AF6" s="42">
        <v>0.0</v>
      </c>
      <c r="AG6" s="25"/>
      <c r="AH6" s="25"/>
      <c r="AI6" s="50" t="s">
        <v>46</v>
      </c>
      <c r="AJ6" s="51" t="s">
        <v>47</v>
      </c>
      <c r="AK6" s="25"/>
      <c r="AL6" s="25"/>
    </row>
    <row r="7">
      <c r="A7" s="26" t="s">
        <v>63</v>
      </c>
      <c r="B7" s="25" t="s">
        <v>36</v>
      </c>
      <c r="C7" s="25" t="s">
        <v>475</v>
      </c>
      <c r="D7" s="28">
        <v>93.96497088461943</v>
      </c>
      <c r="E7" s="29">
        <v>0.1508955512572534</v>
      </c>
      <c r="F7" s="30">
        <v>20.0</v>
      </c>
      <c r="G7" s="58"/>
      <c r="H7" s="34">
        <v>13.893561233791639</v>
      </c>
      <c r="I7" s="35" t="s">
        <v>40</v>
      </c>
      <c r="J7" s="36">
        <v>3300.0</v>
      </c>
      <c r="K7" s="28">
        <v>4.210170070845951</v>
      </c>
      <c r="L7" s="28">
        <v>2.8899960115661054</v>
      </c>
      <c r="M7" s="34">
        <v>13.08023484873113</v>
      </c>
      <c r="N7" s="35" t="s">
        <v>29</v>
      </c>
      <c r="O7" s="36">
        <v>3000.0</v>
      </c>
      <c r="P7" s="28">
        <v>4.3600782829103775</v>
      </c>
      <c r="Q7" s="37">
        <v>2.8636081899218238</v>
      </c>
      <c r="R7" s="38">
        <v>5.6524660920157155</v>
      </c>
      <c r="S7" s="39">
        <v>5.90735181636369</v>
      </c>
      <c r="T7" s="40">
        <v>0.05669499449085882</v>
      </c>
      <c r="U7" s="40">
        <v>0.008799223130856395</v>
      </c>
      <c r="V7" s="40">
        <v>0.021498101967433236</v>
      </c>
      <c r="W7" s="40">
        <v>0.024697819469562836</v>
      </c>
      <c r="X7" s="39">
        <v>6.003440084823749</v>
      </c>
      <c r="Y7" s="41">
        <v>7.890121148967889</v>
      </c>
      <c r="Z7" s="41">
        <v>5.3477007863509884</v>
      </c>
      <c r="AA7" s="41">
        <v>7.732534062380142</v>
      </c>
      <c r="AB7" s="42">
        <v>0.0</v>
      </c>
      <c r="AC7" s="42">
        <v>1.0</v>
      </c>
      <c r="AD7" s="42">
        <v>1.0</v>
      </c>
      <c r="AE7" s="42">
        <v>0.0</v>
      </c>
      <c r="AF7" s="42">
        <v>0.0</v>
      </c>
      <c r="AG7" s="25"/>
      <c r="AH7" s="24">
        <v>0.7916666666666666</v>
      </c>
      <c r="AI7" s="24" t="s">
        <v>458</v>
      </c>
      <c r="AJ7" s="24" t="s">
        <v>81</v>
      </c>
      <c r="AK7" s="49"/>
    </row>
    <row r="8">
      <c r="A8" s="26" t="s">
        <v>43</v>
      </c>
      <c r="B8" s="25" t="s">
        <v>36</v>
      </c>
      <c r="C8" s="25" t="s">
        <v>475</v>
      </c>
      <c r="D8" s="28">
        <v>93.96497088461943</v>
      </c>
      <c r="E8" s="29">
        <v>0.18</v>
      </c>
      <c r="F8" s="30">
        <v>20.0</v>
      </c>
      <c r="G8" s="58"/>
      <c r="H8" s="34">
        <v>19.251430303971798</v>
      </c>
      <c r="I8" s="35" t="s">
        <v>45</v>
      </c>
      <c r="J8" s="36">
        <v>4600.0</v>
      </c>
      <c r="K8" s="28">
        <v>4.185093544341695</v>
      </c>
      <c r="L8" s="28">
        <v>3.6475171886468023</v>
      </c>
      <c r="M8" s="34">
        <v>18.21411802571022</v>
      </c>
      <c r="N8" s="35" t="s">
        <v>30</v>
      </c>
      <c r="O8" s="36">
        <v>3700.0</v>
      </c>
      <c r="P8" s="28">
        <v>4.9227346015433024</v>
      </c>
      <c r="Q8" s="37">
        <v>4.11992418147729</v>
      </c>
      <c r="R8" s="38">
        <v>6.921654960716661</v>
      </c>
      <c r="S8" s="39">
        <v>7.233772010094639</v>
      </c>
      <c r="T8" s="40">
        <v>0.08201331172177163</v>
      </c>
      <c r="U8" s="40">
        <v>0.009340690070940199</v>
      </c>
      <c r="V8" s="40">
        <v>0.0401341738212925</v>
      </c>
      <c r="W8" s="40">
        <v>0.030588193858683287</v>
      </c>
      <c r="X8" s="39">
        <v>8.674498268771822</v>
      </c>
      <c r="Y8" s="41">
        <v>10.576932035199976</v>
      </c>
      <c r="Z8" s="41">
        <v>7.892849015458818</v>
      </c>
      <c r="AA8" s="41">
        <v>10.321269010251404</v>
      </c>
      <c r="AB8" s="42">
        <v>0.0</v>
      </c>
      <c r="AC8" s="42">
        <v>0.0</v>
      </c>
      <c r="AD8" s="42">
        <v>0.0</v>
      </c>
      <c r="AE8" s="42">
        <v>1.0</v>
      </c>
      <c r="AF8" s="42">
        <v>1.0</v>
      </c>
      <c r="AG8" s="25"/>
      <c r="AH8" s="24"/>
      <c r="AI8" s="24" t="s">
        <v>78</v>
      </c>
      <c r="AJ8" s="24" t="s">
        <v>53</v>
      </c>
      <c r="AK8" s="49"/>
    </row>
    <row r="9">
      <c r="A9" s="26" t="s">
        <v>70</v>
      </c>
      <c r="B9" s="25" t="s">
        <v>36</v>
      </c>
      <c r="C9" s="25" t="s">
        <v>475</v>
      </c>
      <c r="D9" s="28">
        <v>93.96497088461943</v>
      </c>
      <c r="E9" s="29">
        <v>0.14847337082368509</v>
      </c>
      <c r="F9" s="30">
        <v>19.0</v>
      </c>
      <c r="G9" s="58"/>
      <c r="H9" s="34">
        <v>15.259485219571083</v>
      </c>
      <c r="I9" s="35" t="s">
        <v>31</v>
      </c>
      <c r="J9" s="36">
        <v>3500.0</v>
      </c>
      <c r="K9" s="28">
        <v>4.359852919877452</v>
      </c>
      <c r="L9" s="28">
        <v>3.2054068863023173</v>
      </c>
      <c r="M9" s="34">
        <v>14.401425303032713</v>
      </c>
      <c r="N9" s="35" t="s">
        <v>31</v>
      </c>
      <c r="O9" s="36">
        <v>3200.0</v>
      </c>
      <c r="P9" s="28">
        <v>4.500445407197723</v>
      </c>
      <c r="Q9" s="37">
        <v>3.171517865476884</v>
      </c>
      <c r="R9" s="38">
        <v>5.272140287586817</v>
      </c>
      <c r="S9" s="39">
        <v>5.509876042952754</v>
      </c>
      <c r="T9" s="40">
        <v>0.05537425496292827</v>
      </c>
      <c r="U9" s="40">
        <v>0.01346941336936093</v>
      </c>
      <c r="V9" s="40">
        <v>0.023945623767752763</v>
      </c>
      <c r="W9" s="40">
        <v>0.022149701985171306</v>
      </c>
      <c r="X9" s="39">
        <v>6.351410219353152</v>
      </c>
      <c r="Y9" s="41">
        <v>8.90807500021793</v>
      </c>
      <c r="Z9" s="41">
        <v>5.6889932026108</v>
      </c>
      <c r="AA9" s="41">
        <v>8.712432100421912</v>
      </c>
      <c r="AB9" s="42">
        <v>0.0</v>
      </c>
      <c r="AC9" s="42">
        <v>0.0</v>
      </c>
      <c r="AD9" s="42">
        <v>0.0</v>
      </c>
      <c r="AE9" s="42">
        <v>0.0</v>
      </c>
      <c r="AF9" s="42">
        <v>1.0</v>
      </c>
      <c r="AG9" s="25"/>
      <c r="AH9" s="24"/>
      <c r="AI9" s="24" t="s">
        <v>65</v>
      </c>
      <c r="AJ9" s="24" t="s">
        <v>56</v>
      </c>
      <c r="AK9" s="49"/>
    </row>
    <row r="10">
      <c r="A10" s="26" t="s">
        <v>57</v>
      </c>
      <c r="B10" s="25" t="s">
        <v>36</v>
      </c>
      <c r="C10" s="25" t="s">
        <v>475</v>
      </c>
      <c r="D10" s="28">
        <v>93.96497088461943</v>
      </c>
      <c r="E10" s="29">
        <v>0.1853504150126308</v>
      </c>
      <c r="F10" s="30">
        <v>14.0</v>
      </c>
      <c r="G10" s="58"/>
      <c r="H10" s="34">
        <v>10.32853146378481</v>
      </c>
      <c r="I10" s="35" t="s">
        <v>58</v>
      </c>
      <c r="J10" s="36">
        <v>3000.0</v>
      </c>
      <c r="K10" s="28">
        <v>3.442843821261603</v>
      </c>
      <c r="L10" s="28">
        <v>1.9021513998145916</v>
      </c>
      <c r="M10" s="34">
        <v>9.55333721019587</v>
      </c>
      <c r="N10" s="35" t="s">
        <v>27</v>
      </c>
      <c r="O10" s="36">
        <v>3100.0</v>
      </c>
      <c r="P10" s="28">
        <v>3.081721680708345</v>
      </c>
      <c r="Q10" s="37">
        <v>1.6081136998633425</v>
      </c>
      <c r="R10" s="38">
        <v>5.013261215586815</v>
      </c>
      <c r="S10" s="39">
        <v>5.2393233795129985</v>
      </c>
      <c r="T10" s="40">
        <v>0.05146706536675075</v>
      </c>
      <c r="U10" s="40">
        <v>0.012995691856133456</v>
      </c>
      <c r="V10" s="40">
        <v>0.03393319540212625</v>
      </c>
      <c r="W10" s="40">
        <v>0.03857451392217391</v>
      </c>
      <c r="X10" s="39">
        <v>4.469032487704749</v>
      </c>
      <c r="Y10" s="41">
        <v>5.859498976080061</v>
      </c>
      <c r="Z10" s="41">
        <v>3.7623543587191777</v>
      </c>
      <c r="AA10" s="41">
        <v>5.790982851476692</v>
      </c>
      <c r="AB10" s="42">
        <v>1.0</v>
      </c>
      <c r="AC10" s="42">
        <v>1.0</v>
      </c>
      <c r="AD10" s="42">
        <v>0.0</v>
      </c>
      <c r="AE10" s="42">
        <v>0.0</v>
      </c>
      <c r="AF10" s="42">
        <v>0.0</v>
      </c>
      <c r="AG10" s="25"/>
      <c r="AH10" s="24"/>
      <c r="AI10" s="24" t="s">
        <v>69</v>
      </c>
      <c r="AJ10" s="24" t="s">
        <v>529</v>
      </c>
      <c r="AK10" s="49"/>
    </row>
    <row r="11">
      <c r="A11" s="26" t="s">
        <v>51</v>
      </c>
      <c r="B11" s="25" t="s">
        <v>36</v>
      </c>
      <c r="C11" s="25" t="s">
        <v>475</v>
      </c>
      <c r="D11" s="28">
        <v>93.96497088461943</v>
      </c>
      <c r="E11" s="29">
        <v>0.19105337891138574</v>
      </c>
      <c r="F11" s="30">
        <v>14.0</v>
      </c>
      <c r="G11" s="59"/>
      <c r="H11" s="34">
        <v>10.316778864937305</v>
      </c>
      <c r="I11" s="35" t="s">
        <v>28</v>
      </c>
      <c r="J11" s="36">
        <v>3300.0</v>
      </c>
      <c r="K11" s="28">
        <v>3.1262966257385774</v>
      </c>
      <c r="L11" s="28">
        <v>1.7258218960186131</v>
      </c>
      <c r="M11" s="34">
        <v>9.523093108721472</v>
      </c>
      <c r="N11" s="35" t="s">
        <v>28</v>
      </c>
      <c r="O11" s="36">
        <v>3600.0</v>
      </c>
      <c r="P11" s="28">
        <v>2.6453036413115196</v>
      </c>
      <c r="Q11" s="37">
        <v>1.377180223076801</v>
      </c>
      <c r="R11" s="38">
        <v>5.1941033091792805</v>
      </c>
      <c r="S11" s="39">
        <v>5.428320155905424</v>
      </c>
      <c r="T11" s="40">
        <v>0.04841443074067795</v>
      </c>
      <c r="U11" s="40">
        <v>0.029546280002340938</v>
      </c>
      <c r="V11" s="40">
        <v>0.03846199958199469</v>
      </c>
      <c r="W11" s="40">
        <v>0.0235333528439698</v>
      </c>
      <c r="X11" s="39">
        <v>6.219514613655878</v>
      </c>
      <c r="Y11" s="41">
        <v>4.097264251281427</v>
      </c>
      <c r="Z11" s="41">
        <v>5.492152466056105</v>
      </c>
      <c r="AA11" s="41">
        <v>4.0309406426653664</v>
      </c>
      <c r="AB11" s="42">
        <v>0.0</v>
      </c>
      <c r="AC11" s="42">
        <v>1.0</v>
      </c>
      <c r="AD11" s="42">
        <v>0.0</v>
      </c>
      <c r="AE11" s="42">
        <v>0.0</v>
      </c>
      <c r="AF11" s="42">
        <v>0.0</v>
      </c>
      <c r="AG11" s="25"/>
      <c r="AH11" s="24">
        <v>0.8125</v>
      </c>
      <c r="AI11" s="24" t="s">
        <v>50</v>
      </c>
      <c r="AJ11" s="24" t="s">
        <v>528</v>
      </c>
      <c r="AK11" s="49"/>
    </row>
    <row r="12">
      <c r="A12" s="26" t="s">
        <v>61</v>
      </c>
      <c r="B12" s="25" t="s">
        <v>36</v>
      </c>
      <c r="C12" s="25" t="s">
        <v>475</v>
      </c>
      <c r="D12" s="28">
        <v>93.96497088461943</v>
      </c>
      <c r="E12" s="29">
        <v>0.18</v>
      </c>
      <c r="F12" s="30">
        <v>13.0</v>
      </c>
      <c r="G12" s="58"/>
      <c r="H12" s="34">
        <v>10.867897666400534</v>
      </c>
      <c r="I12" s="35" t="s">
        <v>58</v>
      </c>
      <c r="J12" s="36">
        <v>3000.0</v>
      </c>
      <c r="K12" s="28">
        <v>3.6226325554668444</v>
      </c>
      <c r="L12" s="28">
        <v>2.0774733688673646</v>
      </c>
      <c r="M12" s="34">
        <v>10.046566447925583</v>
      </c>
      <c r="N12" s="35" t="s">
        <v>27</v>
      </c>
      <c r="O12" s="36">
        <v>3000.0</v>
      </c>
      <c r="P12" s="28">
        <v>3.348855482641861</v>
      </c>
      <c r="Q12" s="37">
        <v>1.8131103799982407</v>
      </c>
      <c r="R12" s="38">
        <v>4.499075724465829</v>
      </c>
      <c r="S12" s="39">
        <v>4.701951806561515</v>
      </c>
      <c r="T12" s="40">
        <v>0.059431423638179944</v>
      </c>
      <c r="U12" s="40">
        <v>0.025763881404461425</v>
      </c>
      <c r="V12" s="40">
        <v>0.0401341738212925</v>
      </c>
      <c r="W12" s="40">
        <v>0.03274373772120794</v>
      </c>
      <c r="X12" s="39">
        <v>5.92445927626751</v>
      </c>
      <c r="Y12" s="41">
        <v>4.943438390133025</v>
      </c>
      <c r="Z12" s="41">
        <v>5.179983573561937</v>
      </c>
      <c r="AA12" s="41">
        <v>4.866582874363647</v>
      </c>
      <c r="AB12" s="42">
        <v>1.0</v>
      </c>
      <c r="AC12" s="42">
        <v>1.0</v>
      </c>
      <c r="AD12" s="42">
        <v>0.0</v>
      </c>
      <c r="AE12" s="42">
        <v>0.0</v>
      </c>
      <c r="AF12" s="42">
        <v>0.0</v>
      </c>
      <c r="AG12" s="25"/>
      <c r="AH12" s="24">
        <v>0.8333333333333334</v>
      </c>
      <c r="AI12" s="24" t="s">
        <v>86</v>
      </c>
      <c r="AJ12" s="24" t="s">
        <v>462</v>
      </c>
      <c r="AK12" s="49"/>
    </row>
    <row r="13">
      <c r="A13" s="26" t="s">
        <v>1737</v>
      </c>
      <c r="B13" s="25" t="s">
        <v>36</v>
      </c>
      <c r="C13" s="25" t="s">
        <v>475</v>
      </c>
      <c r="D13" s="28">
        <v>93.96497088461943</v>
      </c>
      <c r="E13" s="29">
        <v>0.18</v>
      </c>
      <c r="F13" s="30"/>
      <c r="G13" s="58"/>
      <c r="H13" s="34" t="s">
        <v>64</v>
      </c>
      <c r="I13" s="35" t="s">
        <v>64</v>
      </c>
      <c r="J13" s="36" t="s">
        <v>64</v>
      </c>
      <c r="K13" s="28" t="s">
        <v>64</v>
      </c>
      <c r="L13" s="28" t="s">
        <v>64</v>
      </c>
      <c r="M13" s="34" t="s">
        <v>64</v>
      </c>
      <c r="N13" s="35" t="s">
        <v>30</v>
      </c>
      <c r="O13" s="36">
        <v>3000.0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0.0</v>
      </c>
      <c r="AE13" s="42">
        <v>0.0</v>
      </c>
      <c r="AF13" s="42">
        <v>0.0</v>
      </c>
      <c r="AG13" s="25"/>
      <c r="AH13" s="24">
        <v>0.8541666666666666</v>
      </c>
      <c r="AI13" s="24" t="s">
        <v>464</v>
      </c>
      <c r="AJ13" s="24" t="s">
        <v>49</v>
      </c>
      <c r="AK13" s="49"/>
    </row>
    <row r="14">
      <c r="A14" s="26" t="s">
        <v>1768</v>
      </c>
      <c r="B14" s="25" t="s">
        <v>36</v>
      </c>
      <c r="C14" s="25" t="s">
        <v>475</v>
      </c>
      <c r="D14" s="28">
        <v>93.96497088461943</v>
      </c>
      <c r="E14" s="29">
        <v>0.17892660550458717</v>
      </c>
      <c r="F14" s="30"/>
      <c r="G14" s="59"/>
      <c r="H14" s="34" t="s">
        <v>64</v>
      </c>
      <c r="I14" s="35" t="s">
        <v>64</v>
      </c>
      <c r="J14" s="36" t="s">
        <v>64</v>
      </c>
      <c r="K14" s="28" t="s">
        <v>64</v>
      </c>
      <c r="L14" s="28" t="s">
        <v>64</v>
      </c>
      <c r="M14" s="34" t="s">
        <v>64</v>
      </c>
      <c r="N14" s="35" t="s">
        <v>29</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0.0</v>
      </c>
      <c r="AC14" s="42">
        <v>0.0</v>
      </c>
      <c r="AD14" s="42">
        <v>0.0</v>
      </c>
      <c r="AE14" s="42">
        <v>0.0</v>
      </c>
      <c r="AF14" s="42">
        <v>0.0</v>
      </c>
      <c r="AG14" s="25"/>
      <c r="AH14" s="24">
        <v>0.875</v>
      </c>
      <c r="AI14" s="24" t="s">
        <v>72</v>
      </c>
      <c r="AJ14" s="24" t="s">
        <v>466</v>
      </c>
      <c r="AK14" s="49"/>
    </row>
    <row r="15">
      <c r="A15" s="26" t="s">
        <v>1922</v>
      </c>
      <c r="B15" s="25" t="s">
        <v>36</v>
      </c>
      <c r="C15" s="25" t="s">
        <v>475</v>
      </c>
      <c r="D15" s="28">
        <v>93.96497088461943</v>
      </c>
      <c r="E15" s="29">
        <v>0.18</v>
      </c>
      <c r="F15" s="30"/>
      <c r="G15" s="58"/>
      <c r="H15" s="34" t="s">
        <v>64</v>
      </c>
      <c r="I15" s="35" t="s">
        <v>64</v>
      </c>
      <c r="J15" s="36" t="s">
        <v>64</v>
      </c>
      <c r="K15" s="28" t="s">
        <v>64</v>
      </c>
      <c r="L15" s="28" t="s">
        <v>64</v>
      </c>
      <c r="M15" s="34" t="s">
        <v>64</v>
      </c>
      <c r="N15" s="35" t="s">
        <v>27</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0.0</v>
      </c>
      <c r="AC15" s="42">
        <v>0.0</v>
      </c>
      <c r="AD15" s="42">
        <v>0.0</v>
      </c>
      <c r="AE15" s="42">
        <v>0.0</v>
      </c>
      <c r="AF15" s="42">
        <v>0.0</v>
      </c>
      <c r="AG15" s="25"/>
      <c r="AH15" s="24">
        <v>0.8958333333333334</v>
      </c>
      <c r="AI15" s="24" t="s">
        <v>75</v>
      </c>
      <c r="AJ15" s="24" t="s">
        <v>80</v>
      </c>
      <c r="AK15" s="49"/>
    </row>
    <row r="16">
      <c r="A16" s="26" t="s">
        <v>67</v>
      </c>
      <c r="B16" s="25" t="s">
        <v>36</v>
      </c>
      <c r="C16" s="25" t="s">
        <v>475</v>
      </c>
      <c r="D16" s="28">
        <v>93.96497088461943</v>
      </c>
      <c r="E16" s="29">
        <v>0.18</v>
      </c>
      <c r="F16" s="30"/>
      <c r="G16" s="58"/>
      <c r="H16" s="34" t="s">
        <v>64</v>
      </c>
      <c r="I16" s="35" t="s">
        <v>27</v>
      </c>
      <c r="J16" s="36">
        <v>3000.0</v>
      </c>
      <c r="K16" s="28" t="s">
        <v>64</v>
      </c>
      <c r="L16" s="28" t="s">
        <v>64</v>
      </c>
      <c r="M16" s="34" t="s">
        <v>64</v>
      </c>
      <c r="N16" s="35" t="s">
        <v>27</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1.0</v>
      </c>
      <c r="AC16" s="42">
        <v>0.0</v>
      </c>
      <c r="AD16" s="42">
        <v>0.0</v>
      </c>
      <c r="AE16" s="42">
        <v>0.0</v>
      </c>
      <c r="AF16" s="42">
        <v>0.0</v>
      </c>
      <c r="AG16" s="25"/>
      <c r="AH16" s="24">
        <v>0.9166666666666666</v>
      </c>
      <c r="AI16" s="24" t="s">
        <v>52</v>
      </c>
      <c r="AJ16" s="24" t="s">
        <v>82</v>
      </c>
      <c r="AK16" s="49"/>
    </row>
    <row r="17">
      <c r="A17" s="26" t="s">
        <v>42</v>
      </c>
      <c r="B17" s="25" t="s">
        <v>36</v>
      </c>
      <c r="C17" s="25" t="s">
        <v>475</v>
      </c>
      <c r="D17" s="28">
        <v>93.96497088461943</v>
      </c>
      <c r="E17" s="29">
        <v>0.13715577889447236</v>
      </c>
      <c r="F17" s="30"/>
      <c r="G17" s="58"/>
      <c r="H17" s="34" t="s">
        <v>64</v>
      </c>
      <c r="I17" s="35" t="s">
        <v>44</v>
      </c>
      <c r="J17" s="36">
        <v>3000.0</v>
      </c>
      <c r="K17" s="28" t="s">
        <v>64</v>
      </c>
      <c r="L17" s="28" t="s">
        <v>64</v>
      </c>
      <c r="M17" s="34" t="s">
        <v>64</v>
      </c>
      <c r="N17" s="35" t="s">
        <v>30</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1.0</v>
      </c>
      <c r="AE17" s="42">
        <v>1.0</v>
      </c>
      <c r="AF17" s="42">
        <v>0.0</v>
      </c>
      <c r="AG17" s="25"/>
      <c r="AH17" s="25"/>
      <c r="AI17" s="25" t="s">
        <v>459</v>
      </c>
      <c r="AJ17" s="25" t="s">
        <v>71</v>
      </c>
      <c r="AK17" s="25"/>
      <c r="AL17" s="25"/>
    </row>
    <row r="18">
      <c r="A18" s="26" t="s">
        <v>73</v>
      </c>
      <c r="B18" s="25" t="s">
        <v>36</v>
      </c>
      <c r="C18" s="25" t="s">
        <v>475</v>
      </c>
      <c r="D18" s="28">
        <v>93.96497088461943</v>
      </c>
      <c r="E18" s="29">
        <v>0.1419808306709265</v>
      </c>
      <c r="F18" s="30"/>
      <c r="G18" s="58"/>
      <c r="H18" s="34" t="s">
        <v>64</v>
      </c>
      <c r="I18" s="35" t="s">
        <v>31</v>
      </c>
      <c r="J18" s="36">
        <v>3000.0</v>
      </c>
      <c r="K18" s="28" t="s">
        <v>64</v>
      </c>
      <c r="L18" s="28" t="s">
        <v>64</v>
      </c>
      <c r="M18" s="34" t="s">
        <v>64</v>
      </c>
      <c r="N18" s="35" t="s">
        <v>31</v>
      </c>
      <c r="O18" s="36">
        <v>3000.0</v>
      </c>
      <c r="P18" s="28" t="s">
        <v>64</v>
      </c>
      <c r="Q18" s="37" t="s">
        <v>64</v>
      </c>
      <c r="R18" s="38" t="s">
        <v>64</v>
      </c>
      <c r="S18" s="39" t="s">
        <v>64</v>
      </c>
      <c r="T18" s="40" t="s">
        <v>64</v>
      </c>
      <c r="U18" s="40" t="s">
        <v>64</v>
      </c>
      <c r="V18" s="40" t="s">
        <v>64</v>
      </c>
      <c r="W18" s="40" t="s">
        <v>64</v>
      </c>
      <c r="X18" s="39" t="s">
        <v>64</v>
      </c>
      <c r="Y18" s="41" t="s">
        <v>64</v>
      </c>
      <c r="Z18" s="41" t="s">
        <v>64</v>
      </c>
      <c r="AA18" s="41" t="s">
        <v>64</v>
      </c>
      <c r="AB18" s="42">
        <v>0.0</v>
      </c>
      <c r="AC18" s="42">
        <v>0.0</v>
      </c>
      <c r="AD18" s="42">
        <v>0.0</v>
      </c>
      <c r="AE18" s="42">
        <v>0.0</v>
      </c>
      <c r="AF18" s="42">
        <v>1.0</v>
      </c>
      <c r="AG18" s="25"/>
      <c r="AH18" s="25"/>
      <c r="AI18" s="25"/>
      <c r="AJ18" s="25"/>
      <c r="AK18" s="25"/>
      <c r="AL18" s="25"/>
    </row>
    <row r="19">
      <c r="A19" s="26" t="s">
        <v>60</v>
      </c>
      <c r="B19" s="25" t="s">
        <v>36</v>
      </c>
      <c r="C19" s="25" t="s">
        <v>475</v>
      </c>
      <c r="D19" s="28">
        <v>93.96497088461943</v>
      </c>
      <c r="E19" s="29">
        <v>0.16539814814814816</v>
      </c>
      <c r="F19" s="30"/>
      <c r="G19" s="59"/>
      <c r="H19" s="34" t="s">
        <v>64</v>
      </c>
      <c r="I19" s="35" t="s">
        <v>40</v>
      </c>
      <c r="J19" s="36">
        <v>3000.0</v>
      </c>
      <c r="K19" s="28" t="s">
        <v>64</v>
      </c>
      <c r="L19" s="28" t="s">
        <v>64</v>
      </c>
      <c r="M19" s="34" t="s">
        <v>64</v>
      </c>
      <c r="N19" s="35" t="s">
        <v>29</v>
      </c>
      <c r="O19" s="36">
        <v>3000.0</v>
      </c>
      <c r="P19" s="28" t="s">
        <v>64</v>
      </c>
      <c r="Q19" s="37" t="s">
        <v>64</v>
      </c>
      <c r="R19" s="38" t="s">
        <v>64</v>
      </c>
      <c r="S19" s="39" t="s">
        <v>64</v>
      </c>
      <c r="T19" s="40" t="s">
        <v>64</v>
      </c>
      <c r="U19" s="40" t="s">
        <v>64</v>
      </c>
      <c r="V19" s="40" t="s">
        <v>64</v>
      </c>
      <c r="W19" s="40" t="s">
        <v>64</v>
      </c>
      <c r="X19" s="39" t="s">
        <v>64</v>
      </c>
      <c r="Y19" s="41" t="s">
        <v>64</v>
      </c>
      <c r="Z19" s="41" t="s">
        <v>64</v>
      </c>
      <c r="AA19" s="41" t="s">
        <v>64</v>
      </c>
      <c r="AB19" s="42">
        <v>0.0</v>
      </c>
      <c r="AC19" s="42">
        <v>1.0</v>
      </c>
      <c r="AD19" s="42">
        <v>1.0</v>
      </c>
      <c r="AE19" s="42">
        <v>0.0</v>
      </c>
      <c r="AF19" s="42">
        <v>0.0</v>
      </c>
      <c r="AG19" s="25"/>
      <c r="AH19" s="25"/>
      <c r="AI19" s="25"/>
      <c r="AJ19" s="25"/>
      <c r="AK19" s="25"/>
      <c r="AL19" s="25"/>
    </row>
    <row r="20">
      <c r="A20" s="26" t="s">
        <v>173</v>
      </c>
      <c r="B20" s="25" t="s">
        <v>36</v>
      </c>
      <c r="C20" s="25" t="s">
        <v>475</v>
      </c>
      <c r="D20" s="28">
        <v>93.96497088461943</v>
      </c>
      <c r="E20" s="29">
        <v>0.1811058122205663</v>
      </c>
      <c r="F20" s="30"/>
      <c r="G20" s="58"/>
      <c r="H20" s="34" t="s">
        <v>64</v>
      </c>
      <c r="I20" s="35" t="s">
        <v>64</v>
      </c>
      <c r="J20" s="36" t="s">
        <v>64</v>
      </c>
      <c r="K20" s="28" t="s">
        <v>64</v>
      </c>
      <c r="L20" s="28" t="s">
        <v>64</v>
      </c>
      <c r="M20" s="34" t="s">
        <v>64</v>
      </c>
      <c r="N20" s="35" t="s">
        <v>27</v>
      </c>
      <c r="O20" s="36">
        <v>3000.0</v>
      </c>
      <c r="P20" s="28" t="s">
        <v>64</v>
      </c>
      <c r="Q20" s="37" t="s">
        <v>64</v>
      </c>
      <c r="R20" s="38" t="s">
        <v>64</v>
      </c>
      <c r="S20" s="39" t="s">
        <v>64</v>
      </c>
      <c r="T20" s="40" t="s">
        <v>64</v>
      </c>
      <c r="U20" s="40" t="s">
        <v>64</v>
      </c>
      <c r="V20" s="40" t="s">
        <v>64</v>
      </c>
      <c r="W20" s="40" t="s">
        <v>64</v>
      </c>
      <c r="X20" s="39" t="s">
        <v>64</v>
      </c>
      <c r="Y20" s="41" t="s">
        <v>64</v>
      </c>
      <c r="Z20" s="41" t="s">
        <v>64</v>
      </c>
      <c r="AA20" s="41" t="s">
        <v>64</v>
      </c>
      <c r="AB20" s="42">
        <v>0.0</v>
      </c>
      <c r="AC20" s="42">
        <v>0.0</v>
      </c>
      <c r="AD20" s="42">
        <v>0.0</v>
      </c>
      <c r="AE20" s="42">
        <v>0.0</v>
      </c>
      <c r="AF20" s="42">
        <v>0.0</v>
      </c>
      <c r="AG20" s="25"/>
      <c r="AH20" s="25"/>
      <c r="AI20" s="25"/>
      <c r="AJ20" s="25"/>
      <c r="AK20" s="54"/>
      <c r="AL20" s="55"/>
    </row>
    <row r="21">
      <c r="A21" s="26" t="s">
        <v>1647</v>
      </c>
      <c r="B21" s="25" t="s">
        <v>36</v>
      </c>
      <c r="C21" s="25" t="s">
        <v>475</v>
      </c>
      <c r="D21" s="28">
        <v>93.96497088461943</v>
      </c>
      <c r="E21" s="29">
        <v>0.18</v>
      </c>
      <c r="F21" s="30"/>
      <c r="G21" s="59"/>
      <c r="H21" s="34" t="s">
        <v>64</v>
      </c>
      <c r="I21" s="35" t="s">
        <v>64</v>
      </c>
      <c r="J21" s="36" t="s">
        <v>64</v>
      </c>
      <c r="K21" s="28" t="s">
        <v>64</v>
      </c>
      <c r="L21" s="28" t="s">
        <v>64</v>
      </c>
      <c r="M21" s="34" t="s">
        <v>64</v>
      </c>
      <c r="N21" s="35" t="s">
        <v>30</v>
      </c>
      <c r="O21" s="36">
        <v>3000.0</v>
      </c>
      <c r="P21" s="28" t="s">
        <v>64</v>
      </c>
      <c r="Q21" s="37" t="s">
        <v>64</v>
      </c>
      <c r="R21" s="38" t="s">
        <v>64</v>
      </c>
      <c r="S21" s="39" t="s">
        <v>64</v>
      </c>
      <c r="T21" s="40" t="s">
        <v>64</v>
      </c>
      <c r="U21" s="40" t="s">
        <v>64</v>
      </c>
      <c r="V21" s="40" t="s">
        <v>64</v>
      </c>
      <c r="W21" s="40" t="s">
        <v>64</v>
      </c>
      <c r="X21" s="39" t="s">
        <v>64</v>
      </c>
      <c r="Y21" s="41" t="s">
        <v>64</v>
      </c>
      <c r="Z21" s="41" t="s">
        <v>64</v>
      </c>
      <c r="AA21" s="41" t="s">
        <v>64</v>
      </c>
      <c r="AB21" s="42">
        <v>0.0</v>
      </c>
      <c r="AC21" s="42">
        <v>0.0</v>
      </c>
      <c r="AD21" s="42">
        <v>0.0</v>
      </c>
      <c r="AE21" s="42">
        <v>0.0</v>
      </c>
      <c r="AF21" s="42">
        <v>0.0</v>
      </c>
      <c r="AG21" s="25"/>
      <c r="AH21" s="25"/>
      <c r="AI21" s="25"/>
      <c r="AJ21" s="25"/>
      <c r="AK21" s="54"/>
      <c r="AL21" s="55"/>
    </row>
    <row r="22">
      <c r="A22" s="26" t="s">
        <v>74</v>
      </c>
      <c r="B22" s="25" t="s">
        <v>37</v>
      </c>
      <c r="C22" s="25" t="s">
        <v>565</v>
      </c>
      <c r="D22" s="28">
        <v>93.22963143763732</v>
      </c>
      <c r="E22" s="29">
        <v>0.191439601494396</v>
      </c>
      <c r="F22" s="30">
        <v>33.0</v>
      </c>
      <c r="G22" s="59"/>
      <c r="H22" s="34">
        <v>33.593924244773554</v>
      </c>
      <c r="I22" s="35" t="s">
        <v>45</v>
      </c>
      <c r="J22" s="36">
        <v>6200.0</v>
      </c>
      <c r="K22" s="28">
        <v>5.418374878189283</v>
      </c>
      <c r="L22" s="28">
        <v>7.098546886636658</v>
      </c>
      <c r="M22" s="34">
        <v>31.984698022289027</v>
      </c>
      <c r="N22" s="35" t="s">
        <v>31</v>
      </c>
      <c r="O22" s="36">
        <v>7200.0</v>
      </c>
      <c r="P22" s="28">
        <v>4.4423191697623645</v>
      </c>
      <c r="Q22" s="37">
        <v>5.614407761755851</v>
      </c>
      <c r="R22" s="38">
        <v>12.176220129703635</v>
      </c>
      <c r="S22" s="39">
        <v>12.38594142490716</v>
      </c>
      <c r="T22" s="40">
        <v>0.08236841882335352</v>
      </c>
      <c r="U22" s="40">
        <v>0.014131836562830262</v>
      </c>
      <c r="V22" s="40">
        <v>0.02321658863893543</v>
      </c>
      <c r="W22" s="40">
        <v>0.024831655674687456</v>
      </c>
      <c r="X22" s="39">
        <v>14.421396210922554</v>
      </c>
      <c r="Y22" s="41">
        <v>19.172528033851</v>
      </c>
      <c r="Z22" s="41">
        <v>13.172706453763269</v>
      </c>
      <c r="AA22" s="41">
        <v>18.81199156852576</v>
      </c>
      <c r="AB22" s="42">
        <v>0.0</v>
      </c>
      <c r="AC22" s="42">
        <v>0.0</v>
      </c>
      <c r="AD22" s="42">
        <v>0.0</v>
      </c>
      <c r="AE22" s="42">
        <v>1.0</v>
      </c>
      <c r="AF22" s="42">
        <v>1.0</v>
      </c>
      <c r="AG22" s="25"/>
      <c r="AH22" s="25"/>
      <c r="AI22" s="25"/>
      <c r="AJ22" s="25"/>
      <c r="AK22" s="54"/>
      <c r="AL22" s="55"/>
    </row>
    <row r="23">
      <c r="A23" s="26" t="s">
        <v>79</v>
      </c>
      <c r="B23" s="25" t="s">
        <v>37</v>
      </c>
      <c r="C23" s="25" t="s">
        <v>565</v>
      </c>
      <c r="D23" s="28">
        <v>93.22963143763732</v>
      </c>
      <c r="E23" s="29">
        <v>0.18364643488509133</v>
      </c>
      <c r="F23" s="30">
        <v>33.0</v>
      </c>
      <c r="G23" s="58"/>
      <c r="H23" s="34">
        <v>24.439885344772527</v>
      </c>
      <c r="I23" s="35" t="s">
        <v>40</v>
      </c>
      <c r="J23" s="36">
        <v>3900.0</v>
      </c>
      <c r="K23" s="28">
        <v>6.266637267890392</v>
      </c>
      <c r="L23" s="28">
        <v>6.504196767740295</v>
      </c>
      <c r="M23" s="34">
        <v>22.75340299053284</v>
      </c>
      <c r="N23" s="35" t="s">
        <v>28</v>
      </c>
      <c r="O23" s="36">
        <v>3700.0</v>
      </c>
      <c r="P23" s="28">
        <v>6.149568375819686</v>
      </c>
      <c r="Q23" s="37">
        <v>6.057194475187929</v>
      </c>
      <c r="R23" s="38">
        <v>11.598908832699678</v>
      </c>
      <c r="S23" s="39">
        <v>11.798686609171314</v>
      </c>
      <c r="T23" s="40">
        <v>0.05663343997214724</v>
      </c>
      <c r="U23" s="40">
        <v>0.017541330964824367</v>
      </c>
      <c r="V23" s="40">
        <v>0.031774868090567565</v>
      </c>
      <c r="W23" s="40">
        <v>0.026662823066533035</v>
      </c>
      <c r="X23" s="39">
        <v>12.37713640713523</v>
      </c>
      <c r="Y23" s="41">
        <v>12.062748937637298</v>
      </c>
      <c r="Z23" s="41">
        <v>10.960495567387856</v>
      </c>
      <c r="AA23" s="41">
        <v>11.792907423144987</v>
      </c>
      <c r="AB23" s="42">
        <v>0.0</v>
      </c>
      <c r="AC23" s="42">
        <v>1.0</v>
      </c>
      <c r="AD23" s="42">
        <v>1.0</v>
      </c>
      <c r="AE23" s="42">
        <v>0.0</v>
      </c>
      <c r="AF23" s="42">
        <v>0.0</v>
      </c>
      <c r="AG23" s="25"/>
      <c r="AH23" s="25"/>
      <c r="AI23" s="25"/>
      <c r="AJ23" s="25"/>
      <c r="AK23" s="54"/>
      <c r="AL23" s="55"/>
    </row>
    <row r="24">
      <c r="A24" s="26" t="s">
        <v>76</v>
      </c>
      <c r="B24" s="25" t="s">
        <v>37</v>
      </c>
      <c r="C24" s="25" t="s">
        <v>565</v>
      </c>
      <c r="D24" s="28">
        <v>93.22963143763732</v>
      </c>
      <c r="E24" s="29">
        <v>0.30419970230711985</v>
      </c>
      <c r="F24" s="30">
        <v>33.0</v>
      </c>
      <c r="G24" s="59"/>
      <c r="H24" s="34">
        <v>38.785133350027245</v>
      </c>
      <c r="I24" s="35" t="s">
        <v>27</v>
      </c>
      <c r="J24" s="36">
        <v>8500.0</v>
      </c>
      <c r="K24" s="28">
        <v>4.562956864709087</v>
      </c>
      <c r="L24" s="28">
        <v>6.640947867788224</v>
      </c>
      <c r="M24" s="34">
        <v>36.14869483043776</v>
      </c>
      <c r="N24" s="35" t="s">
        <v>27</v>
      </c>
      <c r="O24" s="36">
        <v>8200.0</v>
      </c>
      <c r="P24" s="28">
        <v>4.408377418346069</v>
      </c>
      <c r="Q24" s="37">
        <v>6.093709278836243</v>
      </c>
      <c r="R24" s="38">
        <v>21.41477297741922</v>
      </c>
      <c r="S24" s="39">
        <v>21.783617649860528</v>
      </c>
      <c r="T24" s="40">
        <v>0.104014582929515</v>
      </c>
      <c r="U24" s="40">
        <v>0.03541635100822369</v>
      </c>
      <c r="V24" s="40">
        <v>0.06446446224525258</v>
      </c>
      <c r="W24" s="40">
        <v>0.042119761293691896</v>
      </c>
      <c r="X24" s="39">
        <v>24.060824106144523</v>
      </c>
      <c r="Y24" s="41">
        <v>14.724309243882722</v>
      </c>
      <c r="Z24" s="41">
        <v>21.57597114042067</v>
      </c>
      <c r="AA24" s="41">
        <v>14.572723690017089</v>
      </c>
      <c r="AB24" s="42">
        <v>1.0</v>
      </c>
      <c r="AC24" s="42">
        <v>0.0</v>
      </c>
      <c r="AD24" s="42">
        <v>0.0</v>
      </c>
      <c r="AE24" s="42">
        <v>0.0</v>
      </c>
      <c r="AF24" s="42">
        <v>0.0</v>
      </c>
      <c r="AG24" s="25"/>
      <c r="AH24" s="25"/>
      <c r="AI24" s="25"/>
      <c r="AJ24" s="25"/>
      <c r="AK24" s="54"/>
      <c r="AL24" s="55"/>
    </row>
    <row r="25">
      <c r="A25" s="26" t="s">
        <v>84</v>
      </c>
      <c r="B25" s="25" t="s">
        <v>37</v>
      </c>
      <c r="C25" s="25" t="s">
        <v>565</v>
      </c>
      <c r="D25" s="28">
        <v>93.22963143763732</v>
      </c>
      <c r="E25" s="29">
        <v>0.18</v>
      </c>
      <c r="F25" s="30">
        <v>30.0</v>
      </c>
      <c r="G25" s="58"/>
      <c r="H25" s="34">
        <v>22.775674101125396</v>
      </c>
      <c r="I25" s="35" t="s">
        <v>44</v>
      </c>
      <c r="J25" s="36">
        <v>4100.0</v>
      </c>
      <c r="K25" s="28">
        <v>5.555042463689121</v>
      </c>
      <c r="L25" s="28">
        <v>5.475519128366298</v>
      </c>
      <c r="M25" s="34">
        <v>21.181542371468893</v>
      </c>
      <c r="N25" s="35" t="s">
        <v>29</v>
      </c>
      <c r="O25" s="36">
        <v>3500.0</v>
      </c>
      <c r="P25" s="28">
        <v>6.051869248991112</v>
      </c>
      <c r="Q25" s="37">
        <v>5.656631066369921</v>
      </c>
      <c r="R25" s="38">
        <v>10.301232494157047</v>
      </c>
      <c r="S25" s="39">
        <v>10.478659298030035</v>
      </c>
      <c r="T25" s="40">
        <v>0.05005378871606428</v>
      </c>
      <c r="U25" s="40">
        <v>0.02048109119120395</v>
      </c>
      <c r="V25" s="40">
        <v>0.031570852763026576</v>
      </c>
      <c r="W25" s="40">
        <v>0.02637564914379435</v>
      </c>
      <c r="X25" s="39">
        <v>11.081182207666762</v>
      </c>
      <c r="Y25" s="41">
        <v>11.694491893458633</v>
      </c>
      <c r="Z25" s="41">
        <v>9.716045760228962</v>
      </c>
      <c r="AA25" s="41">
        <v>11.465496611239933</v>
      </c>
      <c r="AB25" s="42">
        <v>0.0</v>
      </c>
      <c r="AC25" s="42">
        <v>0.0</v>
      </c>
      <c r="AD25" s="42">
        <v>1.0</v>
      </c>
      <c r="AE25" s="42">
        <v>1.0</v>
      </c>
      <c r="AF25" s="42">
        <v>0.0</v>
      </c>
      <c r="AG25" s="25"/>
      <c r="AH25" s="25"/>
      <c r="AI25" s="25"/>
      <c r="AJ25" s="25"/>
      <c r="AK25" s="54"/>
      <c r="AL25" s="55"/>
    </row>
    <row r="26">
      <c r="A26" s="26" t="s">
        <v>87</v>
      </c>
      <c r="B26" s="25" t="s">
        <v>37</v>
      </c>
      <c r="C26" s="25" t="s">
        <v>565</v>
      </c>
      <c r="D26" s="28">
        <v>93.22963143763732</v>
      </c>
      <c r="E26" s="29">
        <v>0.18476751394916302</v>
      </c>
      <c r="F26" s="30">
        <v>29.0</v>
      </c>
      <c r="G26" s="59"/>
      <c r="H26" s="34">
        <v>24.006996233335887</v>
      </c>
      <c r="I26" s="35" t="s">
        <v>58</v>
      </c>
      <c r="J26" s="36">
        <v>5000.0</v>
      </c>
      <c r="K26" s="28">
        <v>4.801399246667177</v>
      </c>
      <c r="L26" s="28">
        <v>4.918642284543732</v>
      </c>
      <c r="M26" s="34">
        <v>22.298598221113515</v>
      </c>
      <c r="N26" s="35" t="s">
        <v>27</v>
      </c>
      <c r="O26" s="36">
        <v>5300.0</v>
      </c>
      <c r="P26" s="28">
        <v>4.207282683228965</v>
      </c>
      <c r="Q26" s="37">
        <v>4.083281971551056</v>
      </c>
      <c r="R26" s="38">
        <v>10.265556487483664</v>
      </c>
      <c r="S26" s="39">
        <v>10.442368813444169</v>
      </c>
      <c r="T26" s="40">
        <v>0.03461639037019275</v>
      </c>
      <c r="U26" s="40">
        <v>0.021672870492642417</v>
      </c>
      <c r="V26" s="40">
        <v>0.0385295475424754</v>
      </c>
      <c r="W26" s="40">
        <v>0.03210795628539617</v>
      </c>
      <c r="X26" s="39">
        <v>9.438215379815015</v>
      </c>
      <c r="Y26" s="41">
        <v>14.568780853520872</v>
      </c>
      <c r="Z26" s="41">
        <v>7.923579618263865</v>
      </c>
      <c r="AA26" s="41">
        <v>14.37501860284965</v>
      </c>
      <c r="AB26" s="42">
        <v>1.0</v>
      </c>
      <c r="AC26" s="42">
        <v>1.0</v>
      </c>
      <c r="AD26" s="42">
        <v>0.0</v>
      </c>
      <c r="AE26" s="42">
        <v>0.0</v>
      </c>
      <c r="AF26" s="42">
        <v>0.0</v>
      </c>
      <c r="AG26" s="25"/>
      <c r="AH26" s="25"/>
      <c r="AI26" s="25"/>
      <c r="AJ26" s="25"/>
      <c r="AK26" s="54"/>
      <c r="AL26" s="55"/>
    </row>
    <row r="27">
      <c r="A27" s="26" t="s">
        <v>89</v>
      </c>
      <c r="B27" s="25" t="s">
        <v>37</v>
      </c>
      <c r="C27" s="25" t="s">
        <v>565</v>
      </c>
      <c r="D27" s="28">
        <v>93.22963143763732</v>
      </c>
      <c r="E27" s="29">
        <v>0.1708405715886803</v>
      </c>
      <c r="F27" s="30">
        <v>23.0</v>
      </c>
      <c r="G27" s="58"/>
      <c r="H27" s="34">
        <v>18.056826418102474</v>
      </c>
      <c r="I27" s="35" t="s">
        <v>58</v>
      </c>
      <c r="J27" s="36">
        <v>3800.0</v>
      </c>
      <c r="K27" s="28">
        <v>4.7517964258164405</v>
      </c>
      <c r="L27" s="28">
        <v>3.951692977423242</v>
      </c>
      <c r="M27" s="34">
        <v>16.85967707618654</v>
      </c>
      <c r="N27" s="35" t="s">
        <v>28</v>
      </c>
      <c r="O27" s="36">
        <v>3100.0</v>
      </c>
      <c r="P27" s="28">
        <v>5.43860550844727</v>
      </c>
      <c r="Q27" s="37">
        <v>4.301337733730497</v>
      </c>
      <c r="R27" s="38">
        <v>7.43419897633005</v>
      </c>
      <c r="S27" s="39">
        <v>7.5622444470515635</v>
      </c>
      <c r="T27" s="40">
        <v>0.039734111168915835</v>
      </c>
      <c r="U27" s="40">
        <v>0.022195613221539023</v>
      </c>
      <c r="V27" s="40">
        <v>0.024771889756181945</v>
      </c>
      <c r="W27" s="40">
        <v>0.02269105101666266</v>
      </c>
      <c r="X27" s="39">
        <v>7.62020619255634</v>
      </c>
      <c r="Y27" s="41">
        <v>10.436620225546134</v>
      </c>
      <c r="Z27" s="41">
        <v>6.617605726326882</v>
      </c>
      <c r="AA27" s="41">
        <v>10.242071349859657</v>
      </c>
      <c r="AB27" s="42">
        <v>1.0</v>
      </c>
      <c r="AC27" s="42">
        <v>1.0</v>
      </c>
      <c r="AD27" s="42">
        <v>0.0</v>
      </c>
      <c r="AE27" s="42">
        <v>0.0</v>
      </c>
      <c r="AF27" s="42">
        <v>0.0</v>
      </c>
      <c r="AG27" s="25"/>
      <c r="AH27" s="25"/>
      <c r="AI27" s="25"/>
      <c r="AJ27" s="25"/>
      <c r="AK27" s="54"/>
      <c r="AL27" s="55"/>
    </row>
    <row r="28">
      <c r="A28" s="26" t="s">
        <v>90</v>
      </c>
      <c r="B28" s="25" t="s">
        <v>37</v>
      </c>
      <c r="C28" s="25" t="s">
        <v>565</v>
      </c>
      <c r="D28" s="28">
        <v>93.22963143763732</v>
      </c>
      <c r="E28" s="29">
        <v>0.14188266464799396</v>
      </c>
      <c r="F28" s="30">
        <v>22.0</v>
      </c>
      <c r="G28" s="58"/>
      <c r="H28" s="34">
        <v>18.008525176511938</v>
      </c>
      <c r="I28" s="35" t="s">
        <v>31</v>
      </c>
      <c r="J28" s="36">
        <v>3300.0</v>
      </c>
      <c r="K28" s="28">
        <v>5.457128841367254</v>
      </c>
      <c r="L28" s="28">
        <v>4.529372084804932</v>
      </c>
      <c r="M28" s="34">
        <v>17.16438076473425</v>
      </c>
      <c r="N28" s="35" t="s">
        <v>31</v>
      </c>
      <c r="O28" s="36">
        <v>3200.0</v>
      </c>
      <c r="P28" s="28">
        <v>5.363868988979453</v>
      </c>
      <c r="Q28" s="37">
        <v>4.298220476584406</v>
      </c>
      <c r="R28" s="38">
        <v>5.7537198577403625</v>
      </c>
      <c r="S28" s="39">
        <v>5.852821021151484</v>
      </c>
      <c r="T28" s="40">
        <v>0.0684457886348064</v>
      </c>
      <c r="U28" s="40">
        <v>9.653848890663808E-5</v>
      </c>
      <c r="V28" s="40">
        <v>0.036974241251242386</v>
      </c>
      <c r="W28" s="40">
        <v>0.024713853160099348</v>
      </c>
      <c r="X28" s="39">
        <v>6.915752862623726</v>
      </c>
      <c r="Y28" s="41">
        <v>11.092772313888213</v>
      </c>
      <c r="Z28" s="41">
        <v>6.38567577175158</v>
      </c>
      <c r="AA28" s="41">
        <v>10.778704992982671</v>
      </c>
      <c r="AB28" s="42">
        <v>0.0</v>
      </c>
      <c r="AC28" s="42">
        <v>0.0</v>
      </c>
      <c r="AD28" s="42">
        <v>0.0</v>
      </c>
      <c r="AE28" s="42">
        <v>0.0</v>
      </c>
      <c r="AF28" s="42">
        <v>1.0</v>
      </c>
      <c r="AG28" s="25"/>
      <c r="AH28" s="25"/>
      <c r="AI28" s="25"/>
      <c r="AJ28" s="25"/>
      <c r="AK28" s="54"/>
      <c r="AL28" s="55"/>
    </row>
    <row r="29">
      <c r="A29" s="26" t="s">
        <v>91</v>
      </c>
      <c r="B29" s="25" t="s">
        <v>37</v>
      </c>
      <c r="C29" s="25" t="s">
        <v>565</v>
      </c>
      <c r="D29" s="28">
        <v>93.22963143763732</v>
      </c>
      <c r="E29" s="29">
        <v>0.18</v>
      </c>
      <c r="F29" s="30">
        <v>15.0</v>
      </c>
      <c r="G29" s="59"/>
      <c r="H29" s="34">
        <v>12.621394819757434</v>
      </c>
      <c r="I29" s="35" t="s">
        <v>40</v>
      </c>
      <c r="J29" s="36">
        <v>3000.0</v>
      </c>
      <c r="K29" s="28">
        <v>4.207131606585811</v>
      </c>
      <c r="L29" s="28">
        <v>2.6918609622823215</v>
      </c>
      <c r="M29" s="34">
        <v>11.85078335466589</v>
      </c>
      <c r="N29" s="35" t="s">
        <v>29</v>
      </c>
      <c r="O29" s="36">
        <v>3000.0</v>
      </c>
      <c r="P29" s="28">
        <v>3.9502611182219636</v>
      </c>
      <c r="Q29" s="37">
        <v>2.4135883762530006</v>
      </c>
      <c r="R29" s="38">
        <v>5.150616247078523</v>
      </c>
      <c r="S29" s="39">
        <v>5.239329649015017</v>
      </c>
      <c r="T29" s="40">
        <v>0.06424069090704457</v>
      </c>
      <c r="U29" s="40">
        <v>0.014586533238613543</v>
      </c>
      <c r="V29" s="40">
        <v>0.03496771666790918</v>
      </c>
      <c r="W29" s="40">
        <v>0.02797417333432734</v>
      </c>
      <c r="X29" s="39">
        <v>5.841852558651745</v>
      </c>
      <c r="Y29" s="41">
        <v>6.779542261105689</v>
      </c>
      <c r="Z29" s="41">
        <v>5.221865216851635</v>
      </c>
      <c r="AA29" s="41">
        <v>6.628918137814256</v>
      </c>
      <c r="AB29" s="42">
        <v>0.0</v>
      </c>
      <c r="AC29" s="42">
        <v>1.0</v>
      </c>
      <c r="AD29" s="42">
        <v>1.0</v>
      </c>
      <c r="AE29" s="42">
        <v>0.0</v>
      </c>
      <c r="AF29" s="42">
        <v>0.0</v>
      </c>
      <c r="AG29" s="25"/>
      <c r="AH29" s="25"/>
      <c r="AI29" s="25"/>
      <c r="AJ29" s="25"/>
      <c r="AK29" s="54"/>
      <c r="AL29" s="55"/>
    </row>
    <row r="30">
      <c r="A30" s="26" t="s">
        <v>93</v>
      </c>
      <c r="B30" s="25" t="s">
        <v>37</v>
      </c>
      <c r="C30" s="25" t="s">
        <v>565</v>
      </c>
      <c r="D30" s="28">
        <v>93.22963143763732</v>
      </c>
      <c r="E30" s="29">
        <v>0.18</v>
      </c>
      <c r="F30" s="30">
        <v>8.0</v>
      </c>
      <c r="G30" s="58"/>
      <c r="H30" s="34">
        <v>6.263257676209074</v>
      </c>
      <c r="I30" s="35" t="s">
        <v>27</v>
      </c>
      <c r="J30" s="36">
        <v>3000.0</v>
      </c>
      <c r="K30" s="28">
        <v>2.087752558736358</v>
      </c>
      <c r="L30" s="28">
        <v>0.7997924730055858</v>
      </c>
      <c r="M30" s="34">
        <v>5.841823140958018</v>
      </c>
      <c r="N30" s="35" t="s">
        <v>27</v>
      </c>
      <c r="O30" s="36">
        <v>3000.0</v>
      </c>
      <c r="P30" s="28">
        <v>1.9472743803193395</v>
      </c>
      <c r="Q30" s="37">
        <v>0.7088911078975846</v>
      </c>
      <c r="R30" s="38">
        <v>2.7469953317752127</v>
      </c>
      <c r="S30" s="39">
        <v>2.7943091461413427</v>
      </c>
      <c r="T30" s="40">
        <v>0.051052866335147405</v>
      </c>
      <c r="U30" s="40">
        <v>0.011889023667089122</v>
      </c>
      <c r="V30" s="40">
        <v>0.025576387048527858</v>
      </c>
      <c r="W30" s="40">
        <v>0.03716568742989204</v>
      </c>
      <c r="X30" s="39">
        <v>2.3417863038634534</v>
      </c>
      <c r="Y30" s="41">
        <v>3.92147137234562</v>
      </c>
      <c r="Z30" s="41">
        <v>1.960673584209176</v>
      </c>
      <c r="AA30" s="41">
        <v>3.881149556748842</v>
      </c>
      <c r="AB30" s="42">
        <v>1.0</v>
      </c>
      <c r="AC30" s="42">
        <v>0.0</v>
      </c>
      <c r="AD30" s="42">
        <v>0.0</v>
      </c>
      <c r="AE30" s="42">
        <v>0.0</v>
      </c>
      <c r="AF30" s="42">
        <v>0.0</v>
      </c>
      <c r="AG30" s="25"/>
      <c r="AH30" s="25"/>
      <c r="AI30" s="25"/>
      <c r="AJ30" s="25"/>
      <c r="AK30" s="54"/>
      <c r="AL30" s="55"/>
    </row>
    <row r="31">
      <c r="A31" s="26" t="s">
        <v>92</v>
      </c>
      <c r="B31" s="25" t="s">
        <v>37</v>
      </c>
      <c r="C31" s="25" t="s">
        <v>565</v>
      </c>
      <c r="D31" s="28">
        <v>93.22963143763732</v>
      </c>
      <c r="E31" s="29">
        <v>0.18</v>
      </c>
      <c r="F31" s="30">
        <v>5.0</v>
      </c>
      <c r="G31" s="59"/>
      <c r="H31" s="34">
        <v>3.956927215368766</v>
      </c>
      <c r="I31" s="35" t="s">
        <v>45</v>
      </c>
      <c r="J31" s="36">
        <v>3000.0</v>
      </c>
      <c r="K31" s="28">
        <v>1.3189757384562553</v>
      </c>
      <c r="L31" s="28">
        <v>0.36102165990205354</v>
      </c>
      <c r="M31" s="34">
        <v>3.7571960785865626</v>
      </c>
      <c r="N31" s="35" t="s">
        <v>30</v>
      </c>
      <c r="O31" s="36">
        <v>3000.0</v>
      </c>
      <c r="P31" s="28">
        <v>1.2523986928621875</v>
      </c>
      <c r="Q31" s="37">
        <v>0.3300442408748345</v>
      </c>
      <c r="R31" s="38">
        <v>1.716872082359508</v>
      </c>
      <c r="S31" s="39">
        <v>1.7464432163383394</v>
      </c>
      <c r="T31" s="40">
        <v>0.06703810824047732</v>
      </c>
      <c r="U31" s="40">
        <v>0.0025976018096161104</v>
      </c>
      <c r="V31" s="40">
        <v>0.031470945001118265</v>
      </c>
      <c r="W31" s="40">
        <v>0.026375649143794352</v>
      </c>
      <c r="X31" s="39">
        <v>1.5679179097793092</v>
      </c>
      <c r="Y31" s="41">
        <v>2.3890093055894566</v>
      </c>
      <c r="Z31" s="41">
        <v>1.427232206240943</v>
      </c>
      <c r="AA31" s="41">
        <v>2.3299638723456195</v>
      </c>
      <c r="AB31" s="42">
        <v>0.0</v>
      </c>
      <c r="AC31" s="42">
        <v>0.0</v>
      </c>
      <c r="AD31" s="42">
        <v>0.0</v>
      </c>
      <c r="AE31" s="42">
        <v>1.0</v>
      </c>
      <c r="AF31" s="42">
        <v>1.0</v>
      </c>
      <c r="AG31" s="25"/>
      <c r="AH31" s="25"/>
      <c r="AI31" s="25"/>
      <c r="AJ31" s="25"/>
      <c r="AK31" s="54"/>
      <c r="AL31" s="55"/>
    </row>
    <row r="32">
      <c r="A32" s="26" t="s">
        <v>99</v>
      </c>
      <c r="B32" s="25" t="s">
        <v>37</v>
      </c>
      <c r="C32" s="25" t="s">
        <v>565</v>
      </c>
      <c r="D32" s="28">
        <v>93.22963143763732</v>
      </c>
      <c r="E32" s="29">
        <v>0.18</v>
      </c>
      <c r="F32" s="30">
        <v>4.0</v>
      </c>
      <c r="G32" s="59"/>
      <c r="H32" s="34">
        <v>3.2311311881700457</v>
      </c>
      <c r="I32" s="35" t="s">
        <v>28</v>
      </c>
      <c r="J32" s="36">
        <v>3000.0</v>
      </c>
      <c r="K32" s="28">
        <v>1.0770437293900152</v>
      </c>
      <c r="L32" s="28">
        <v>0.25415975108329897</v>
      </c>
      <c r="M32" s="34">
        <v>2.988703514756108</v>
      </c>
      <c r="N32" s="35" t="s">
        <v>27</v>
      </c>
      <c r="O32" s="36">
        <v>3000.0</v>
      </c>
      <c r="P32" s="28">
        <v>0.9962345049187027</v>
      </c>
      <c r="Q32" s="37">
        <v>0.2220440665328816</v>
      </c>
      <c r="R32" s="38">
        <v>1.3734976658876064</v>
      </c>
      <c r="S32" s="39">
        <v>1.3971545730706714</v>
      </c>
      <c r="T32" s="40">
        <v>0.05724714757346274</v>
      </c>
      <c r="U32" s="40">
        <v>0.02477712495326136</v>
      </c>
      <c r="V32" s="40">
        <v>0.03856439609660841</v>
      </c>
      <c r="W32" s="40">
        <v>0.031670760524934886</v>
      </c>
      <c r="X32" s="39">
        <v>1.7398455419655057</v>
      </c>
      <c r="Y32" s="41">
        <v>1.49128564620454</v>
      </c>
      <c r="Z32" s="41">
        <v>1.5205698936919143</v>
      </c>
      <c r="AA32" s="41">
        <v>1.4681336210641938</v>
      </c>
      <c r="AB32" s="42">
        <v>0.0</v>
      </c>
      <c r="AC32" s="42">
        <v>1.0</v>
      </c>
      <c r="AD32" s="42">
        <v>0.0</v>
      </c>
      <c r="AE32" s="42">
        <v>0.0</v>
      </c>
      <c r="AF32" s="42">
        <v>0.0</v>
      </c>
      <c r="AG32" s="25"/>
      <c r="AH32" s="25"/>
      <c r="AI32" s="25"/>
      <c r="AJ32" s="25"/>
      <c r="AK32" s="54"/>
      <c r="AL32" s="55"/>
    </row>
    <row r="33">
      <c r="A33" s="26" t="s">
        <v>94</v>
      </c>
      <c r="B33" s="25" t="s">
        <v>37</v>
      </c>
      <c r="C33" s="25" t="s">
        <v>565</v>
      </c>
      <c r="D33" s="28">
        <v>93.22963143763732</v>
      </c>
      <c r="E33" s="29">
        <v>0.18</v>
      </c>
      <c r="F33" s="30"/>
      <c r="G33" s="59"/>
      <c r="H33" s="34" t="s">
        <v>64</v>
      </c>
      <c r="I33" s="35" t="s">
        <v>30</v>
      </c>
      <c r="J33" s="36">
        <v>3000.0</v>
      </c>
      <c r="K33" s="28" t="s">
        <v>64</v>
      </c>
      <c r="L33" s="28" t="s">
        <v>64</v>
      </c>
      <c r="M33" s="34" t="s">
        <v>64</v>
      </c>
      <c r="N33" s="35" t="s">
        <v>28</v>
      </c>
      <c r="O33" s="36">
        <v>3000.0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0.0</v>
      </c>
      <c r="AD33" s="42">
        <v>0.0</v>
      </c>
      <c r="AE33" s="42">
        <v>1.0</v>
      </c>
      <c r="AF33" s="42">
        <v>0.0</v>
      </c>
      <c r="AG33" s="25"/>
      <c r="AH33" s="25"/>
      <c r="AI33" s="25"/>
      <c r="AJ33" s="25"/>
      <c r="AK33" s="54"/>
      <c r="AL33" s="55"/>
    </row>
    <row r="34">
      <c r="A34" s="26" t="s">
        <v>1901</v>
      </c>
      <c r="B34" s="25" t="s">
        <v>37</v>
      </c>
      <c r="C34" s="25" t="s">
        <v>565</v>
      </c>
      <c r="D34" s="28">
        <v>93.22963143763732</v>
      </c>
      <c r="E34" s="29">
        <v>0.18</v>
      </c>
      <c r="F34" s="30"/>
      <c r="G34" s="59"/>
      <c r="H34" s="34" t="s">
        <v>64</v>
      </c>
      <c r="I34" s="35" t="s">
        <v>64</v>
      </c>
      <c r="J34" s="36" t="s">
        <v>64</v>
      </c>
      <c r="K34" s="28" t="s">
        <v>64</v>
      </c>
      <c r="L34" s="28" t="s">
        <v>64</v>
      </c>
      <c r="M34" s="34" t="s">
        <v>64</v>
      </c>
      <c r="N34" s="35" t="s">
        <v>29</v>
      </c>
      <c r="O34" s="36">
        <v>3000.0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0.0</v>
      </c>
      <c r="AD34" s="42">
        <v>0.0</v>
      </c>
      <c r="AE34" s="42">
        <v>0.0</v>
      </c>
      <c r="AF34" s="42">
        <v>0.0</v>
      </c>
      <c r="AG34" s="25"/>
      <c r="AH34" s="25"/>
      <c r="AI34" s="25"/>
      <c r="AJ34" s="25"/>
      <c r="AK34" s="25"/>
      <c r="AL34" s="25"/>
    </row>
    <row r="35">
      <c r="A35" s="26" t="s">
        <v>1910</v>
      </c>
      <c r="B35" s="25" t="s">
        <v>37</v>
      </c>
      <c r="C35" s="25" t="s">
        <v>565</v>
      </c>
      <c r="D35" s="28">
        <v>93.22963143763732</v>
      </c>
      <c r="E35" s="29">
        <v>0.18</v>
      </c>
      <c r="F35" s="30"/>
      <c r="G35" s="59"/>
      <c r="H35" s="34" t="s">
        <v>64</v>
      </c>
      <c r="I35" s="35" t="s">
        <v>64</v>
      </c>
      <c r="J35" s="36" t="s">
        <v>64</v>
      </c>
      <c r="K35" s="28" t="s">
        <v>64</v>
      </c>
      <c r="L35" s="28" t="s">
        <v>64</v>
      </c>
      <c r="M35" s="34" t="s">
        <v>64</v>
      </c>
      <c r="N35" s="35" t="s">
        <v>30</v>
      </c>
      <c r="O35" s="36">
        <v>3000.0</v>
      </c>
      <c r="P35" s="28" t="s">
        <v>64</v>
      </c>
      <c r="Q35" s="37" t="s">
        <v>64</v>
      </c>
      <c r="R35" s="38" t="s">
        <v>64</v>
      </c>
      <c r="S35" s="39" t="s">
        <v>64</v>
      </c>
      <c r="T35" s="40" t="s">
        <v>64</v>
      </c>
      <c r="U35" s="40" t="s">
        <v>64</v>
      </c>
      <c r="V35" s="40" t="s">
        <v>64</v>
      </c>
      <c r="W35" s="40" t="s">
        <v>64</v>
      </c>
      <c r="X35" s="39" t="s">
        <v>64</v>
      </c>
      <c r="Y35" s="41" t="s">
        <v>64</v>
      </c>
      <c r="Z35" s="41" t="s">
        <v>64</v>
      </c>
      <c r="AA35" s="41" t="s">
        <v>64</v>
      </c>
      <c r="AB35" s="42">
        <v>0.0</v>
      </c>
      <c r="AC35" s="42">
        <v>0.0</v>
      </c>
      <c r="AD35" s="42">
        <v>0.0</v>
      </c>
      <c r="AE35" s="42">
        <v>0.0</v>
      </c>
      <c r="AF35" s="42">
        <v>0.0</v>
      </c>
      <c r="AG35" s="25"/>
      <c r="AH35" s="25"/>
      <c r="AI35" s="25"/>
      <c r="AJ35" s="25"/>
      <c r="AK35" s="25"/>
      <c r="AL35" s="25"/>
    </row>
    <row r="36">
      <c r="A36" s="26" t="s">
        <v>96</v>
      </c>
      <c r="B36" s="25" t="s">
        <v>37</v>
      </c>
      <c r="C36" s="25" t="s">
        <v>565</v>
      </c>
      <c r="D36" s="28">
        <v>93.22963143763732</v>
      </c>
      <c r="E36" s="29">
        <v>0.2729275362318841</v>
      </c>
      <c r="F36" s="30"/>
      <c r="G36" s="59"/>
      <c r="H36" s="34" t="s">
        <v>64</v>
      </c>
      <c r="I36" s="35" t="s">
        <v>29</v>
      </c>
      <c r="J36" s="36">
        <v>6700.0</v>
      </c>
      <c r="K36" s="28" t="s">
        <v>64</v>
      </c>
      <c r="L36" s="28" t="s">
        <v>64</v>
      </c>
      <c r="M36" s="34" t="s">
        <v>64</v>
      </c>
      <c r="N36" s="35" t="s">
        <v>29</v>
      </c>
      <c r="O36" s="36">
        <v>7600.0</v>
      </c>
      <c r="P36" s="28" t="s">
        <v>64</v>
      </c>
      <c r="Q36" s="37" t="s">
        <v>64</v>
      </c>
      <c r="R36" s="38" t="s">
        <v>64</v>
      </c>
      <c r="S36" s="39" t="s">
        <v>64</v>
      </c>
      <c r="T36" s="40" t="s">
        <v>64</v>
      </c>
      <c r="U36" s="40" t="s">
        <v>64</v>
      </c>
      <c r="V36" s="40" t="s">
        <v>64</v>
      </c>
      <c r="W36" s="40" t="s">
        <v>64</v>
      </c>
      <c r="X36" s="39" t="s">
        <v>64</v>
      </c>
      <c r="Y36" s="41" t="s">
        <v>64</v>
      </c>
      <c r="Z36" s="41" t="s">
        <v>64</v>
      </c>
      <c r="AA36" s="41" t="s">
        <v>64</v>
      </c>
      <c r="AB36" s="42">
        <v>0.0</v>
      </c>
      <c r="AC36" s="42">
        <v>0.0</v>
      </c>
      <c r="AD36" s="42">
        <v>1.0</v>
      </c>
      <c r="AE36" s="42">
        <v>0.0</v>
      </c>
      <c r="AF36" s="42">
        <v>0.0</v>
      </c>
      <c r="AG36" s="25"/>
      <c r="AH36" s="25"/>
      <c r="AI36" s="25"/>
      <c r="AJ36" s="25"/>
      <c r="AK36" s="25"/>
      <c r="AL36" s="25"/>
    </row>
    <row r="37">
      <c r="A37" s="26" t="s">
        <v>97</v>
      </c>
      <c r="B37" s="25" t="s">
        <v>37</v>
      </c>
      <c r="C37" s="25" t="s">
        <v>565</v>
      </c>
      <c r="D37" s="28">
        <v>93.22963143763732</v>
      </c>
      <c r="E37" s="29">
        <v>0.18</v>
      </c>
      <c r="F37" s="30"/>
      <c r="G37" s="59"/>
      <c r="H37" s="34" t="s">
        <v>64</v>
      </c>
      <c r="I37" s="35" t="s">
        <v>45</v>
      </c>
      <c r="J37" s="36">
        <v>3000.0</v>
      </c>
      <c r="K37" s="28" t="s">
        <v>64</v>
      </c>
      <c r="L37" s="28" t="s">
        <v>64</v>
      </c>
      <c r="M37" s="34" t="s">
        <v>64</v>
      </c>
      <c r="N37" s="35" t="s">
        <v>30</v>
      </c>
      <c r="O37" s="36">
        <v>3000.0</v>
      </c>
      <c r="P37" s="28" t="s">
        <v>64</v>
      </c>
      <c r="Q37" s="37" t="s">
        <v>64</v>
      </c>
      <c r="R37" s="38" t="s">
        <v>64</v>
      </c>
      <c r="S37" s="39" t="s">
        <v>64</v>
      </c>
      <c r="T37" s="40" t="s">
        <v>64</v>
      </c>
      <c r="U37" s="40" t="s">
        <v>64</v>
      </c>
      <c r="V37" s="40" t="s">
        <v>64</v>
      </c>
      <c r="W37" s="40" t="s">
        <v>64</v>
      </c>
      <c r="X37" s="39" t="s">
        <v>64</v>
      </c>
      <c r="Y37" s="41" t="s">
        <v>64</v>
      </c>
      <c r="Z37" s="41" t="s">
        <v>64</v>
      </c>
      <c r="AA37" s="41" t="s">
        <v>64</v>
      </c>
      <c r="AB37" s="42">
        <v>0.0</v>
      </c>
      <c r="AC37" s="42">
        <v>0.0</v>
      </c>
      <c r="AD37" s="42">
        <v>0.0</v>
      </c>
      <c r="AE37" s="42">
        <v>1.0</v>
      </c>
      <c r="AF37" s="42">
        <v>1.0</v>
      </c>
      <c r="AG37" s="25"/>
      <c r="AH37" s="25"/>
      <c r="AI37" s="25"/>
      <c r="AJ37" s="25"/>
      <c r="AK37" s="25"/>
      <c r="AL37" s="25"/>
    </row>
    <row r="38">
      <c r="A38" s="26" t="s">
        <v>98</v>
      </c>
      <c r="B38" s="25" t="s">
        <v>37</v>
      </c>
      <c r="C38" s="25" t="s">
        <v>565</v>
      </c>
      <c r="D38" s="28">
        <v>93.22963143763732</v>
      </c>
      <c r="E38" s="29">
        <v>0.18</v>
      </c>
      <c r="F38" s="30"/>
      <c r="G38" s="59"/>
      <c r="H38" s="34" t="s">
        <v>64</v>
      </c>
      <c r="I38" s="35" t="s">
        <v>28</v>
      </c>
      <c r="J38" s="36">
        <v>3000.0</v>
      </c>
      <c r="K38" s="28" t="s">
        <v>64</v>
      </c>
      <c r="L38" s="28" t="s">
        <v>64</v>
      </c>
      <c r="M38" s="34" t="s">
        <v>64</v>
      </c>
      <c r="N38" s="35" t="s">
        <v>28</v>
      </c>
      <c r="O38" s="36">
        <v>3000.0</v>
      </c>
      <c r="P38" s="28" t="s">
        <v>64</v>
      </c>
      <c r="Q38" s="37" t="s">
        <v>64</v>
      </c>
      <c r="R38" s="38" t="s">
        <v>64</v>
      </c>
      <c r="S38" s="39" t="s">
        <v>64</v>
      </c>
      <c r="T38" s="40" t="s">
        <v>64</v>
      </c>
      <c r="U38" s="40" t="s">
        <v>64</v>
      </c>
      <c r="V38" s="40" t="s">
        <v>64</v>
      </c>
      <c r="W38" s="40" t="s">
        <v>64</v>
      </c>
      <c r="X38" s="39" t="s">
        <v>64</v>
      </c>
      <c r="Y38" s="41" t="s">
        <v>64</v>
      </c>
      <c r="Z38" s="41" t="s">
        <v>64</v>
      </c>
      <c r="AA38" s="41" t="s">
        <v>64</v>
      </c>
      <c r="AB38" s="42">
        <v>0.0</v>
      </c>
      <c r="AC38" s="42">
        <v>1.0</v>
      </c>
      <c r="AD38" s="42">
        <v>0.0</v>
      </c>
      <c r="AE38" s="42">
        <v>0.0</v>
      </c>
      <c r="AF38" s="42">
        <v>0.0</v>
      </c>
      <c r="AG38" s="25"/>
      <c r="AH38" s="25"/>
      <c r="AI38" s="25"/>
      <c r="AJ38" s="25"/>
      <c r="AK38" s="25"/>
      <c r="AL38" s="25"/>
    </row>
    <row r="39">
      <c r="A39" s="26" t="s">
        <v>1921</v>
      </c>
      <c r="B39" s="25" t="s">
        <v>37</v>
      </c>
      <c r="C39" s="25" t="s">
        <v>565</v>
      </c>
      <c r="D39" s="28">
        <v>93.22963143763732</v>
      </c>
      <c r="E39" s="29">
        <v>0.18</v>
      </c>
      <c r="F39" s="30"/>
      <c r="G39" s="58"/>
      <c r="H39" s="34" t="s">
        <v>64</v>
      </c>
      <c r="I39" s="35" t="s">
        <v>64</v>
      </c>
      <c r="J39" s="36" t="s">
        <v>64</v>
      </c>
      <c r="K39" s="28" t="s">
        <v>64</v>
      </c>
      <c r="L39" s="28" t="s">
        <v>64</v>
      </c>
      <c r="M39" s="34" t="s">
        <v>64</v>
      </c>
      <c r="N39" s="35" t="s">
        <v>30</v>
      </c>
      <c r="O39" s="36">
        <v>3000.0</v>
      </c>
      <c r="P39" s="28" t="s">
        <v>64</v>
      </c>
      <c r="Q39" s="37" t="s">
        <v>64</v>
      </c>
      <c r="R39" s="38" t="s">
        <v>64</v>
      </c>
      <c r="S39" s="39" t="s">
        <v>64</v>
      </c>
      <c r="T39" s="40" t="s">
        <v>64</v>
      </c>
      <c r="U39" s="40" t="s">
        <v>64</v>
      </c>
      <c r="V39" s="40" t="s">
        <v>64</v>
      </c>
      <c r="W39" s="40" t="s">
        <v>64</v>
      </c>
      <c r="X39" s="39" t="s">
        <v>64</v>
      </c>
      <c r="Y39" s="41" t="s">
        <v>64</v>
      </c>
      <c r="Z39" s="41" t="s">
        <v>64</v>
      </c>
      <c r="AA39" s="41" t="s">
        <v>64</v>
      </c>
      <c r="AB39" s="42">
        <v>0.0</v>
      </c>
      <c r="AC39" s="42">
        <v>0.0</v>
      </c>
      <c r="AD39" s="42">
        <v>0.0</v>
      </c>
      <c r="AE39" s="42">
        <v>0.0</v>
      </c>
      <c r="AF39" s="42">
        <v>0.0</v>
      </c>
      <c r="AG39" s="25"/>
      <c r="AH39" s="25"/>
      <c r="AI39" s="25"/>
      <c r="AJ39" s="25"/>
      <c r="AK39" s="25"/>
      <c r="AL39" s="25"/>
    </row>
    <row r="40">
      <c r="A40" s="26" t="s">
        <v>1923</v>
      </c>
      <c r="B40" s="25" t="s">
        <v>37</v>
      </c>
      <c r="C40" s="25" t="s">
        <v>565</v>
      </c>
      <c r="D40" s="28">
        <v>93.22963143763732</v>
      </c>
      <c r="E40" s="29">
        <v>0.18</v>
      </c>
      <c r="F40" s="30"/>
      <c r="G40" s="58"/>
      <c r="H40" s="34" t="s">
        <v>64</v>
      </c>
      <c r="I40" s="35" t="s">
        <v>64</v>
      </c>
      <c r="J40" s="36" t="s">
        <v>64</v>
      </c>
      <c r="K40" s="28" t="s">
        <v>64</v>
      </c>
      <c r="L40" s="28" t="s">
        <v>64</v>
      </c>
      <c r="M40" s="34" t="s">
        <v>64</v>
      </c>
      <c r="N40" s="35" t="s">
        <v>28</v>
      </c>
      <c r="O40" s="36">
        <v>3000.0</v>
      </c>
      <c r="P40" s="28" t="s">
        <v>64</v>
      </c>
      <c r="Q40" s="37" t="s">
        <v>64</v>
      </c>
      <c r="R40" s="38" t="s">
        <v>64</v>
      </c>
      <c r="S40" s="39" t="s">
        <v>64</v>
      </c>
      <c r="T40" s="40" t="s">
        <v>64</v>
      </c>
      <c r="U40" s="40" t="s">
        <v>64</v>
      </c>
      <c r="V40" s="40" t="s">
        <v>64</v>
      </c>
      <c r="W40" s="40" t="s">
        <v>64</v>
      </c>
      <c r="X40" s="39" t="s">
        <v>64</v>
      </c>
      <c r="Y40" s="41" t="s">
        <v>64</v>
      </c>
      <c r="Z40" s="41" t="s">
        <v>64</v>
      </c>
      <c r="AA40" s="41" t="s">
        <v>64</v>
      </c>
      <c r="AB40" s="42">
        <v>0.0</v>
      </c>
      <c r="AC40" s="42">
        <v>0.0</v>
      </c>
      <c r="AD40" s="42">
        <v>0.0</v>
      </c>
      <c r="AE40" s="42">
        <v>0.0</v>
      </c>
      <c r="AF40" s="42">
        <v>0.0</v>
      </c>
      <c r="AG40" s="25"/>
      <c r="AH40" s="25"/>
      <c r="AI40" s="25"/>
      <c r="AJ40" s="25"/>
      <c r="AK40" s="25"/>
      <c r="AL40" s="25"/>
    </row>
    <row r="41">
      <c r="A41" s="26" t="s">
        <v>95</v>
      </c>
      <c r="B41" s="25" t="s">
        <v>37</v>
      </c>
      <c r="C41" s="25" t="s">
        <v>565</v>
      </c>
      <c r="D41" s="28">
        <v>93.22963143763732</v>
      </c>
      <c r="E41" s="29">
        <v>0.20270456998920472</v>
      </c>
      <c r="F41" s="30"/>
      <c r="G41" s="59"/>
      <c r="H41" s="34" t="s">
        <v>64</v>
      </c>
      <c r="I41" s="35" t="s">
        <v>44</v>
      </c>
      <c r="J41" s="36">
        <v>3900.0</v>
      </c>
      <c r="K41" s="28" t="s">
        <v>64</v>
      </c>
      <c r="L41" s="28" t="s">
        <v>64</v>
      </c>
      <c r="M41" s="34" t="s">
        <v>64</v>
      </c>
      <c r="N41" s="35" t="s">
        <v>30</v>
      </c>
      <c r="O41" s="36">
        <v>4900.0</v>
      </c>
      <c r="P41" s="28" t="s">
        <v>64</v>
      </c>
      <c r="Q41" s="37" t="s">
        <v>64</v>
      </c>
      <c r="R41" s="38" t="s">
        <v>64</v>
      </c>
      <c r="S41" s="39" t="s">
        <v>64</v>
      </c>
      <c r="T41" s="40" t="s">
        <v>64</v>
      </c>
      <c r="U41" s="40" t="s">
        <v>64</v>
      </c>
      <c r="V41" s="40" t="s">
        <v>64</v>
      </c>
      <c r="W41" s="40" t="s">
        <v>64</v>
      </c>
      <c r="X41" s="39" t="s">
        <v>64</v>
      </c>
      <c r="Y41" s="41" t="s">
        <v>64</v>
      </c>
      <c r="Z41" s="41" t="s">
        <v>64</v>
      </c>
      <c r="AA41" s="41" t="s">
        <v>64</v>
      </c>
      <c r="AB41" s="42">
        <v>0.0</v>
      </c>
      <c r="AC41" s="42">
        <v>0.0</v>
      </c>
      <c r="AD41" s="42">
        <v>1.0</v>
      </c>
      <c r="AE41" s="42">
        <v>1.0</v>
      </c>
      <c r="AF41" s="42">
        <v>0.0</v>
      </c>
      <c r="AG41" s="25"/>
      <c r="AH41" s="25"/>
      <c r="AI41" s="25"/>
      <c r="AJ41" s="25"/>
      <c r="AK41" s="25"/>
      <c r="AL41" s="25"/>
    </row>
    <row r="42">
      <c r="A42" s="26" t="s">
        <v>127</v>
      </c>
      <c r="B42" s="25" t="s">
        <v>100</v>
      </c>
      <c r="C42" s="25" t="s">
        <v>204</v>
      </c>
      <c r="D42" s="28">
        <v>99.84134732731269</v>
      </c>
      <c r="E42" s="29">
        <v>0.25921725239616616</v>
      </c>
      <c r="F42" s="30">
        <v>31.0</v>
      </c>
      <c r="G42" s="59"/>
      <c r="H42" s="34">
        <v>31.802346850595868</v>
      </c>
      <c r="I42" s="35" t="s">
        <v>28</v>
      </c>
      <c r="J42" s="36">
        <v>6300.0</v>
      </c>
      <c r="K42" s="28">
        <v>5.047991563586646</v>
      </c>
      <c r="L42" s="28">
        <v>6.353237184252071</v>
      </c>
      <c r="M42" s="34">
        <v>29.38537107478018</v>
      </c>
      <c r="N42" s="35" t="s">
        <v>27</v>
      </c>
      <c r="O42" s="36">
        <v>5300.0</v>
      </c>
      <c r="P42" s="28">
        <v>5.544409636750977</v>
      </c>
      <c r="Q42" s="37">
        <v>6.585699724333444</v>
      </c>
      <c r="R42" s="38">
        <v>17.6295304694657</v>
      </c>
      <c r="S42" s="39">
        <v>18.198094459257742</v>
      </c>
      <c r="T42" s="40">
        <v>0.06325680533157083</v>
      </c>
      <c r="U42" s="40">
        <v>0.023081657022879544</v>
      </c>
      <c r="V42" s="40">
        <v>0.06107929051809162</v>
      </c>
      <c r="W42" s="40">
        <v>0.045945562564411166</v>
      </c>
      <c r="X42" s="39">
        <v>15.82398722770106</v>
      </c>
      <c r="Y42" s="41">
        <v>15.978359622894807</v>
      </c>
      <c r="Z42" s="41">
        <v>13.598519636227575</v>
      </c>
      <c r="AA42" s="41">
        <v>15.786851438552604</v>
      </c>
      <c r="AB42" s="42">
        <v>0.0</v>
      </c>
      <c r="AC42" s="42">
        <v>1.0</v>
      </c>
      <c r="AD42" s="42">
        <v>0.0</v>
      </c>
      <c r="AE42" s="42">
        <v>0.0</v>
      </c>
      <c r="AF42" s="42">
        <v>0.0</v>
      </c>
      <c r="AG42" s="25"/>
      <c r="AH42" s="25"/>
      <c r="AI42" s="25"/>
      <c r="AJ42" s="25"/>
      <c r="AK42" s="25"/>
      <c r="AL42" s="25"/>
    </row>
    <row r="43">
      <c r="A43" s="26" t="s">
        <v>34</v>
      </c>
      <c r="B43" s="25" t="s">
        <v>100</v>
      </c>
      <c r="C43" s="25" t="s">
        <v>204</v>
      </c>
      <c r="D43" s="28">
        <v>99.84134732731269</v>
      </c>
      <c r="E43" s="29">
        <v>0.2575812531839022</v>
      </c>
      <c r="F43" s="30">
        <v>30.0</v>
      </c>
      <c r="G43" s="59"/>
      <c r="H43" s="34">
        <v>32.154159081435</v>
      </c>
      <c r="I43" s="35" t="s">
        <v>27</v>
      </c>
      <c r="J43" s="36">
        <v>6600.0</v>
      </c>
      <c r="K43" s="28">
        <v>4.871842285065909</v>
      </c>
      <c r="L43" s="28">
        <v>6.181123171141061</v>
      </c>
      <c r="M43" s="34">
        <v>29.30359528678484</v>
      </c>
      <c r="N43" s="35" t="s">
        <v>28</v>
      </c>
      <c r="O43" s="36">
        <v>6600.0</v>
      </c>
      <c r="P43" s="28">
        <v>4.439938679815885</v>
      </c>
      <c r="Q43" s="37">
        <v>5.263051348237884</v>
      </c>
      <c r="R43" s="38">
        <v>16.928216341755462</v>
      </c>
      <c r="S43" s="39">
        <v>17.474162488194327</v>
      </c>
      <c r="T43" s="40">
        <v>0.0653380455931432</v>
      </c>
      <c r="U43" s="40">
        <v>0.03641970927404821</v>
      </c>
      <c r="V43" s="40">
        <v>0.041420624577350344</v>
      </c>
      <c r="W43" s="40">
        <v>0.048813281982231775</v>
      </c>
      <c r="X43" s="39">
        <v>17.170156877078146</v>
      </c>
      <c r="Y43" s="41">
        <v>14.98400220435685</v>
      </c>
      <c r="Z43" s="41">
        <v>14.510851663401876</v>
      </c>
      <c r="AA43" s="41">
        <v>14.792743623382966</v>
      </c>
      <c r="AB43" s="42">
        <v>1.0</v>
      </c>
      <c r="AC43" s="42">
        <v>0.0</v>
      </c>
      <c r="AD43" s="42">
        <v>0.0</v>
      </c>
      <c r="AE43" s="42">
        <v>0.0</v>
      </c>
      <c r="AF43" s="42">
        <v>0.0</v>
      </c>
      <c r="AG43" s="25"/>
      <c r="AH43" s="25"/>
      <c r="AI43" s="25"/>
      <c r="AJ43" s="25"/>
      <c r="AK43" s="25"/>
      <c r="AL43" s="25"/>
    </row>
    <row r="44">
      <c r="A44" s="26" t="s">
        <v>103</v>
      </c>
      <c r="B44" s="25" t="s">
        <v>100</v>
      </c>
      <c r="C44" s="25" t="s">
        <v>204</v>
      </c>
      <c r="D44" s="28">
        <v>99.84134732731269</v>
      </c>
      <c r="E44" s="29">
        <v>0.18923312883435583</v>
      </c>
      <c r="F44" s="30">
        <v>27.0</v>
      </c>
      <c r="G44" s="59"/>
      <c r="H44" s="34">
        <v>25.63249826722646</v>
      </c>
      <c r="I44" s="35" t="s">
        <v>44</v>
      </c>
      <c r="J44" s="36">
        <v>5000.0</v>
      </c>
      <c r="K44" s="28">
        <v>5.1264996534452925</v>
      </c>
      <c r="L44" s="28">
        <v>5.50969394646958</v>
      </c>
      <c r="M44" s="34">
        <v>24.295894096847718</v>
      </c>
      <c r="N44" s="35" t="s">
        <v>30</v>
      </c>
      <c r="O44" s="36">
        <v>5200.0</v>
      </c>
      <c r="P44" s="28">
        <v>4.672287326316869</v>
      </c>
      <c r="Q44" s="37">
        <v>4.828475257014575</v>
      </c>
      <c r="R44" s="38">
        <v>10.524991082473623</v>
      </c>
      <c r="S44" s="39">
        <v>10.864428989384495</v>
      </c>
      <c r="T44" s="40">
        <v>0.060111020603421</v>
      </c>
      <c r="U44" s="40">
        <v>0.005622629478211148</v>
      </c>
      <c r="V44" s="40">
        <v>0.04631002097508455</v>
      </c>
      <c r="W44" s="40">
        <v>0.02964659179420424</v>
      </c>
      <c r="X44" s="39">
        <v>9.625278254869851</v>
      </c>
      <c r="Y44" s="41">
        <v>16.00722001235661</v>
      </c>
      <c r="Z44" s="41">
        <v>8.634905156769614</v>
      </c>
      <c r="AA44" s="41">
        <v>15.660988940078106</v>
      </c>
      <c r="AB44" s="42">
        <v>0.0</v>
      </c>
      <c r="AC44" s="42">
        <v>0.0</v>
      </c>
      <c r="AD44" s="42">
        <v>1.0</v>
      </c>
      <c r="AE44" s="42">
        <v>1.0</v>
      </c>
      <c r="AF44" s="42">
        <v>0.0</v>
      </c>
      <c r="AG44" s="25"/>
      <c r="AH44" s="25"/>
      <c r="AI44" s="25"/>
      <c r="AJ44" s="25"/>
      <c r="AK44" s="25"/>
      <c r="AL44" s="25"/>
    </row>
    <row r="45">
      <c r="A45" s="26" t="s">
        <v>109</v>
      </c>
      <c r="B45" s="25" t="s">
        <v>100</v>
      </c>
      <c r="C45" s="25" t="s">
        <v>204</v>
      </c>
      <c r="D45" s="28">
        <v>99.84134732731269</v>
      </c>
      <c r="E45" s="29">
        <v>0.1516289592760181</v>
      </c>
      <c r="F45" s="30">
        <v>26.0</v>
      </c>
      <c r="G45" s="59"/>
      <c r="H45" s="34">
        <v>17.914776168799513</v>
      </c>
      <c r="I45" s="35" t="s">
        <v>40</v>
      </c>
      <c r="J45" s="36">
        <v>4600.0</v>
      </c>
      <c r="K45" s="28">
        <v>3.8945165584346766</v>
      </c>
      <c r="L45" s="28">
        <v>3.220089643606241</v>
      </c>
      <c r="M45" s="34">
        <v>16.61271804142104</v>
      </c>
      <c r="N45" s="35" t="s">
        <v>29</v>
      </c>
      <c r="O45" s="36">
        <v>4200.0</v>
      </c>
      <c r="P45" s="28">
        <v>3.9554090574812</v>
      </c>
      <c r="Q45" s="37">
        <v>3.094681789836915</v>
      </c>
      <c r="R45" s="38">
        <v>7.850876566545972</v>
      </c>
      <c r="S45" s="39">
        <v>8.10407251590897</v>
      </c>
      <c r="T45" s="40">
        <v>0.040420523014016885</v>
      </c>
      <c r="U45" s="40">
        <v>0.027671751696637478</v>
      </c>
      <c r="V45" s="40">
        <v>0.022928022834356767</v>
      </c>
      <c r="W45" s="40">
        <v>0.015120635748519764</v>
      </c>
      <c r="X45" s="39">
        <v>10.440819310122428</v>
      </c>
      <c r="Y45" s="41">
        <v>7.4739568586770835</v>
      </c>
      <c r="Z45" s="41">
        <v>9.283697538614106</v>
      </c>
      <c r="AA45" s="41">
        <v>7.329020502806934</v>
      </c>
      <c r="AB45" s="42">
        <v>0.0</v>
      </c>
      <c r="AC45" s="42">
        <v>1.0</v>
      </c>
      <c r="AD45" s="42">
        <v>1.0</v>
      </c>
      <c r="AE45" s="42">
        <v>0.0</v>
      </c>
      <c r="AF45" s="42">
        <v>0.0</v>
      </c>
      <c r="AG45" s="25"/>
      <c r="AH45" s="25"/>
      <c r="AI45" s="25"/>
      <c r="AJ45" s="25"/>
      <c r="AK45" s="25"/>
      <c r="AL45" s="25"/>
    </row>
    <row r="46">
      <c r="A46" s="26" t="s">
        <v>104</v>
      </c>
      <c r="B46" s="25" t="s">
        <v>100</v>
      </c>
      <c r="C46" s="25" t="s">
        <v>204</v>
      </c>
      <c r="D46" s="28">
        <v>99.84134732731269</v>
      </c>
      <c r="E46" s="29">
        <v>0.16746290491118077</v>
      </c>
      <c r="F46" s="30">
        <v>25.0</v>
      </c>
      <c r="G46" s="59"/>
      <c r="H46" s="34">
        <v>20.26149134410229</v>
      </c>
      <c r="I46" s="35" t="s">
        <v>356</v>
      </c>
      <c r="J46" s="36">
        <v>4100.0</v>
      </c>
      <c r="K46" s="28">
        <v>4.941827157098119</v>
      </c>
      <c r="L46" s="28">
        <v>4.471337082088682</v>
      </c>
      <c r="M46" s="34">
        <v>18.835985368968263</v>
      </c>
      <c r="N46" s="35" t="s">
        <v>28</v>
      </c>
      <c r="O46" s="36">
        <v>4200.0</v>
      </c>
      <c r="P46" s="28">
        <v>4.484758421182919</v>
      </c>
      <c r="Q46" s="37">
        <v>3.8467618579800167</v>
      </c>
      <c r="R46" s="38">
        <v>8.456880854520076</v>
      </c>
      <c r="S46" s="39">
        <v>8.729620842018313</v>
      </c>
      <c r="T46" s="40">
        <v>0.04611321350270029</v>
      </c>
      <c r="U46" s="40">
        <v>0.023056606751350146</v>
      </c>
      <c r="V46" s="40">
        <v>0.028169158683171266</v>
      </c>
      <c r="W46" s="40">
        <v>0.02435980626338298</v>
      </c>
      <c r="X46" s="39">
        <v>9.823650488750808</v>
      </c>
      <c r="Y46" s="41">
        <v>10.437840855351482</v>
      </c>
      <c r="Z46" s="41">
        <v>8.590807113537455</v>
      </c>
      <c r="AA46" s="41">
        <v>10.245178255430808</v>
      </c>
      <c r="AB46" s="42">
        <v>1.0</v>
      </c>
      <c r="AC46" s="42">
        <v>0.0</v>
      </c>
      <c r="AD46" s="42">
        <v>1.0</v>
      </c>
      <c r="AE46" s="42">
        <v>0.0</v>
      </c>
      <c r="AF46" s="42">
        <v>0.0</v>
      </c>
      <c r="AG46" s="25"/>
      <c r="AH46" s="25"/>
      <c r="AI46" s="25"/>
      <c r="AJ46" s="25"/>
      <c r="AK46" s="25"/>
      <c r="AL46" s="25"/>
    </row>
    <row r="47">
      <c r="A47" s="26" t="s">
        <v>102</v>
      </c>
      <c r="B47" s="25" t="s">
        <v>100</v>
      </c>
      <c r="C47" s="25" t="s">
        <v>204</v>
      </c>
      <c r="D47" s="28">
        <v>99.84134732731269</v>
      </c>
      <c r="E47" s="29">
        <v>0.15829919035963094</v>
      </c>
      <c r="F47" s="30">
        <v>24.0</v>
      </c>
      <c r="G47" s="59"/>
      <c r="H47" s="34">
        <v>18.75153329809525</v>
      </c>
      <c r="I47" s="35" t="s">
        <v>44</v>
      </c>
      <c r="J47" s="36">
        <v>4000.0</v>
      </c>
      <c r="K47" s="28">
        <v>4.6878833245238125</v>
      </c>
      <c r="L47" s="28">
        <v>4.007784865700861</v>
      </c>
      <c r="M47" s="34">
        <v>17.46638189790471</v>
      </c>
      <c r="N47" s="35" t="s">
        <v>29</v>
      </c>
      <c r="O47" s="36">
        <v>4000.0</v>
      </c>
      <c r="P47" s="28">
        <v>4.366595474476178</v>
      </c>
      <c r="Q47" s="37">
        <v>3.5440401577603287</v>
      </c>
      <c r="R47" s="38">
        <v>7.611315818682533</v>
      </c>
      <c r="S47" s="39">
        <v>7.856785775862202</v>
      </c>
      <c r="T47" s="40">
        <v>0.038178336823800216</v>
      </c>
      <c r="U47" s="40">
        <v>0.026247606566362647</v>
      </c>
      <c r="V47" s="40">
        <v>0.025253379044909516</v>
      </c>
      <c r="W47" s="40">
        <v>0.01720013612113916</v>
      </c>
      <c r="X47" s="39">
        <v>9.229164796752801</v>
      </c>
      <c r="Y47" s="41">
        <v>9.522368501342449</v>
      </c>
      <c r="Z47" s="41">
        <v>8.14469450469016</v>
      </c>
      <c r="AA47" s="41">
        <v>9.32168739321455</v>
      </c>
      <c r="AB47" s="42">
        <v>0.0</v>
      </c>
      <c r="AC47" s="42">
        <v>0.0</v>
      </c>
      <c r="AD47" s="42">
        <v>1.0</v>
      </c>
      <c r="AE47" s="42">
        <v>1.0</v>
      </c>
      <c r="AF47" s="42">
        <v>0.0</v>
      </c>
      <c r="AG47" s="25"/>
      <c r="AH47" s="25"/>
      <c r="AI47" s="25"/>
      <c r="AJ47" s="25"/>
      <c r="AK47" s="25"/>
      <c r="AL47" s="25"/>
    </row>
    <row r="48">
      <c r="A48" s="26" t="s">
        <v>115</v>
      </c>
      <c r="B48" s="25" t="s">
        <v>100</v>
      </c>
      <c r="C48" s="25" t="s">
        <v>204</v>
      </c>
      <c r="D48" s="28">
        <v>99.84134732731269</v>
      </c>
      <c r="E48" s="29">
        <v>0.172913589645984</v>
      </c>
      <c r="F48" s="30">
        <v>24.0</v>
      </c>
      <c r="G48" s="59"/>
      <c r="H48" s="34">
        <v>21.20723339034661</v>
      </c>
      <c r="I48" s="35" t="s">
        <v>31</v>
      </c>
      <c r="J48" s="36">
        <v>3900.0</v>
      </c>
      <c r="K48" s="28">
        <v>5.437752151370925</v>
      </c>
      <c r="L48" s="28">
        <v>5.087133138472436</v>
      </c>
      <c r="M48" s="34">
        <v>20.09579002984651</v>
      </c>
      <c r="N48" s="35" t="s">
        <v>31</v>
      </c>
      <c r="O48" s="36">
        <v>3900.0</v>
      </c>
      <c r="P48" s="28">
        <v>5.152766674319618</v>
      </c>
      <c r="Q48" s="37">
        <v>4.634251580315457</v>
      </c>
      <c r="R48" s="38">
        <v>8.424079047839728</v>
      </c>
      <c r="S48" s="39">
        <v>8.695761155429544</v>
      </c>
      <c r="T48" s="40">
        <v>0.07595727648264036</v>
      </c>
      <c r="U48" s="40">
        <v>4.0295637391321153E-4</v>
      </c>
      <c r="V48" s="40">
        <v>0.0349564654369711</v>
      </c>
      <c r="W48" s="40">
        <v>0.030725423510882376</v>
      </c>
      <c r="X48" s="39">
        <v>8.632215694471578</v>
      </c>
      <c r="Y48" s="41">
        <v>12.575017695875033</v>
      </c>
      <c r="Z48" s="41">
        <v>7.855240847517975</v>
      </c>
      <c r="AA48" s="41">
        <v>12.240549182328534</v>
      </c>
      <c r="AB48" s="42">
        <v>0.0</v>
      </c>
      <c r="AC48" s="42">
        <v>0.0</v>
      </c>
      <c r="AD48" s="42">
        <v>0.0</v>
      </c>
      <c r="AE48" s="42">
        <v>0.0</v>
      </c>
      <c r="AF48" s="42">
        <v>1.0</v>
      </c>
      <c r="AG48" s="25"/>
      <c r="AH48" s="25"/>
      <c r="AI48" s="25"/>
      <c r="AJ48" s="25"/>
      <c r="AK48" s="25"/>
      <c r="AL48" s="25"/>
    </row>
    <row r="49">
      <c r="A49" s="26" t="s">
        <v>121</v>
      </c>
      <c r="B49" s="25" t="s">
        <v>100</v>
      </c>
      <c r="C49" s="25" t="s">
        <v>204</v>
      </c>
      <c r="D49" s="28">
        <v>99.84134732731269</v>
      </c>
      <c r="E49" s="29">
        <v>0.19107621247113166</v>
      </c>
      <c r="F49" s="30">
        <v>15.0</v>
      </c>
      <c r="G49" s="59"/>
      <c r="H49" s="34">
        <v>14.437267175038643</v>
      </c>
      <c r="I49" s="35" t="s">
        <v>45</v>
      </c>
      <c r="J49" s="36">
        <v>4400.0</v>
      </c>
      <c r="K49" s="28">
        <v>3.2811970852360552</v>
      </c>
      <c r="L49" s="28">
        <v>2.3165103396168254</v>
      </c>
      <c r="M49" s="34">
        <v>13.64225288185002</v>
      </c>
      <c r="N49" s="35" t="s">
        <v>30</v>
      </c>
      <c r="O49" s="36">
        <v>5000.0</v>
      </c>
      <c r="P49" s="28">
        <v>2.728450576370004</v>
      </c>
      <c r="Q49" s="37">
        <v>1.848035774610781</v>
      </c>
      <c r="R49" s="38">
        <v>5.913969525439968</v>
      </c>
      <c r="S49" s="39">
        <v>6.104698944735421</v>
      </c>
      <c r="T49" s="40">
        <v>0.07229393656453188</v>
      </c>
      <c r="U49" s="40">
        <v>0.006041561270973628</v>
      </c>
      <c r="V49" s="40">
        <v>0.024473443114621986</v>
      </c>
      <c r="W49" s="40">
        <v>0.030310205698443966</v>
      </c>
      <c r="X49" s="39">
        <v>5.461686052418431</v>
      </c>
      <c r="Y49" s="41">
        <v>8.975581122620213</v>
      </c>
      <c r="Z49" s="41">
        <v>4.894590834925437</v>
      </c>
      <c r="AA49" s="41">
        <v>8.747662046924582</v>
      </c>
      <c r="AB49" s="42">
        <v>0.0</v>
      </c>
      <c r="AC49" s="42">
        <v>0.0</v>
      </c>
      <c r="AD49" s="42">
        <v>0.0</v>
      </c>
      <c r="AE49" s="42">
        <v>1.0</v>
      </c>
      <c r="AF49" s="42">
        <v>1.0</v>
      </c>
      <c r="AG49" s="25"/>
      <c r="AH49" s="25"/>
      <c r="AI49" s="25"/>
      <c r="AJ49" s="25"/>
      <c r="AK49" s="25"/>
      <c r="AL49" s="25"/>
    </row>
    <row r="50">
      <c r="A50" s="26" t="s">
        <v>117</v>
      </c>
      <c r="B50" s="25" t="s">
        <v>100</v>
      </c>
      <c r="C50" s="25" t="s">
        <v>204</v>
      </c>
      <c r="D50" s="28">
        <v>99.84134732731269</v>
      </c>
      <c r="E50" s="29">
        <v>0.17445027624309392</v>
      </c>
      <c r="F50" s="30">
        <v>13.0</v>
      </c>
      <c r="G50" s="59"/>
      <c r="H50" s="34">
        <v>10.915001424679566</v>
      </c>
      <c r="I50" s="35" t="s">
        <v>45</v>
      </c>
      <c r="J50" s="36">
        <v>3000.0</v>
      </c>
      <c r="K50" s="28">
        <v>3.6383338082265224</v>
      </c>
      <c r="L50" s="28">
        <v>2.0930938453873256</v>
      </c>
      <c r="M50" s="34">
        <v>10.257852279028137</v>
      </c>
      <c r="N50" s="35" t="s">
        <v>30</v>
      </c>
      <c r="O50" s="36">
        <v>3000.0</v>
      </c>
      <c r="P50" s="28">
        <v>3.419284093009379</v>
      </c>
      <c r="Q50" s="37">
        <v>1.879662467773526</v>
      </c>
      <c r="R50" s="38">
        <v>4.60996593092101</v>
      </c>
      <c r="S50" s="39">
        <v>4.758640373897782</v>
      </c>
      <c r="T50" s="40">
        <v>0.050741892461413446</v>
      </c>
      <c r="U50" s="40">
        <v>0.015434412617487589</v>
      </c>
      <c r="V50" s="40">
        <v>0.034096937677848396</v>
      </c>
      <c r="W50" s="40">
        <v>0.021890637503234032</v>
      </c>
      <c r="X50" s="39">
        <v>4.83091932192145</v>
      </c>
      <c r="Y50" s="41">
        <v>6.084082102758117</v>
      </c>
      <c r="Z50" s="41">
        <v>4.326277834312491</v>
      </c>
      <c r="AA50" s="41">
        <v>5.931574444715646</v>
      </c>
      <c r="AB50" s="42">
        <v>0.0</v>
      </c>
      <c r="AC50" s="42">
        <v>0.0</v>
      </c>
      <c r="AD50" s="42">
        <v>0.0</v>
      </c>
      <c r="AE50" s="42">
        <v>1.0</v>
      </c>
      <c r="AF50" s="42">
        <v>1.0</v>
      </c>
      <c r="AG50" s="25"/>
      <c r="AH50" s="25"/>
      <c r="AI50" s="25"/>
      <c r="AJ50" s="25"/>
      <c r="AK50" s="25"/>
      <c r="AL50" s="25"/>
    </row>
    <row r="51">
      <c r="A51" s="26" t="s">
        <v>125</v>
      </c>
      <c r="B51" s="25" t="s">
        <v>100</v>
      </c>
      <c r="C51" s="25" t="s">
        <v>204</v>
      </c>
      <c r="D51" s="28">
        <v>99.84134732731269</v>
      </c>
      <c r="E51" s="29">
        <v>0.18</v>
      </c>
      <c r="F51" s="30">
        <v>12.0</v>
      </c>
      <c r="G51" s="59"/>
      <c r="H51" s="34">
        <v>10.040667143000608</v>
      </c>
      <c r="I51" s="35" t="s">
        <v>45</v>
      </c>
      <c r="J51" s="36">
        <v>3800.0</v>
      </c>
      <c r="K51" s="28">
        <v>2.6422808271054232</v>
      </c>
      <c r="L51" s="28">
        <v>1.4299474310871856</v>
      </c>
      <c r="M51" s="34">
        <v>9.546799441727693</v>
      </c>
      <c r="N51" s="35" t="s">
        <v>31</v>
      </c>
      <c r="O51" s="36">
        <v>3100.0</v>
      </c>
      <c r="P51" s="28">
        <v>3.0796127231379655</v>
      </c>
      <c r="Q51" s="37">
        <v>1.60620805046429</v>
      </c>
      <c r="R51" s="38">
        <v>4.412712634336669</v>
      </c>
      <c r="S51" s="39">
        <v>4.555025528348772</v>
      </c>
      <c r="T51" s="40">
        <v>0.066811817026313</v>
      </c>
      <c r="U51" s="40">
        <v>0.0010138363736921549</v>
      </c>
      <c r="V51" s="40">
        <v>0.03092200939761072</v>
      </c>
      <c r="W51" s="40">
        <v>0.026258362078626807</v>
      </c>
      <c r="X51" s="39">
        <v>3.867975844489499</v>
      </c>
      <c r="Y51" s="41">
        <v>6.172691298511108</v>
      </c>
      <c r="Z51" s="41">
        <v>3.527614214732327</v>
      </c>
      <c r="AA51" s="41">
        <v>6.019185226995365</v>
      </c>
      <c r="AB51" s="42">
        <v>0.0</v>
      </c>
      <c r="AC51" s="42">
        <v>0.0</v>
      </c>
      <c r="AD51" s="42">
        <v>0.0</v>
      </c>
      <c r="AE51" s="42">
        <v>1.0</v>
      </c>
      <c r="AF51" s="42">
        <v>1.0</v>
      </c>
      <c r="AG51" s="25"/>
      <c r="AH51" s="25"/>
      <c r="AI51" s="25"/>
      <c r="AJ51" s="25"/>
      <c r="AK51" s="25"/>
      <c r="AL51" s="25"/>
    </row>
    <row r="52">
      <c r="A52" s="26" t="s">
        <v>113</v>
      </c>
      <c r="B52" s="25" t="s">
        <v>100</v>
      </c>
      <c r="C52" s="25" t="s">
        <v>204</v>
      </c>
      <c r="D52" s="28">
        <v>99.84134732731269</v>
      </c>
      <c r="E52" s="29">
        <v>0.14661563517915308</v>
      </c>
      <c r="F52" s="30">
        <v>7.0</v>
      </c>
      <c r="G52" s="59"/>
      <c r="H52" s="34">
        <v>5.746490334266099</v>
      </c>
      <c r="I52" s="35" t="s">
        <v>58</v>
      </c>
      <c r="J52" s="36">
        <v>3500.0</v>
      </c>
      <c r="K52" s="28">
        <v>1.6418543812188853</v>
      </c>
      <c r="L52" s="28">
        <v>0.5905490589065663</v>
      </c>
      <c r="M52" s="34">
        <v>5.393407436993366</v>
      </c>
      <c r="N52" s="35" t="s">
        <v>27</v>
      </c>
      <c r="O52" s="36">
        <v>3700.0</v>
      </c>
      <c r="P52" s="28">
        <v>1.4576776856738827</v>
      </c>
      <c r="Q52" s="37">
        <v>0.5005213115420342</v>
      </c>
      <c r="R52" s="38">
        <v>2.0346112444148376</v>
      </c>
      <c r="S52" s="39">
        <v>2.100228799505363</v>
      </c>
      <c r="T52" s="40">
        <v>0.04033693955337258</v>
      </c>
      <c r="U52" s="40">
        <v>0.014167120233379637</v>
      </c>
      <c r="V52" s="40">
        <v>0.043878719611717486</v>
      </c>
      <c r="W52" s="40">
        <v>0.02843262324615774</v>
      </c>
      <c r="X52" s="39">
        <v>2.3284842093576286</v>
      </c>
      <c r="Y52" s="41">
        <v>3.4180061249084703</v>
      </c>
      <c r="Z52" s="41">
        <v>2.018353891716332</v>
      </c>
      <c r="AA52" s="41">
        <v>3.375053545277033</v>
      </c>
      <c r="AB52" s="42">
        <v>1.0</v>
      </c>
      <c r="AC52" s="42">
        <v>1.0</v>
      </c>
      <c r="AD52" s="42">
        <v>0.0</v>
      </c>
      <c r="AE52" s="42">
        <v>0.0</v>
      </c>
      <c r="AF52" s="42">
        <v>0.0</v>
      </c>
      <c r="AG52" s="25"/>
      <c r="AH52" s="25"/>
      <c r="AI52" s="25"/>
      <c r="AJ52" s="25"/>
      <c r="AK52" s="25"/>
      <c r="AL52" s="25"/>
    </row>
    <row r="53">
      <c r="A53" s="26" t="s">
        <v>123</v>
      </c>
      <c r="B53" s="25" t="s">
        <v>100</v>
      </c>
      <c r="C53" s="25" t="s">
        <v>204</v>
      </c>
      <c r="D53" s="28">
        <v>99.84134732731269</v>
      </c>
      <c r="E53" s="29">
        <v>0.18826189174412247</v>
      </c>
      <c r="F53" s="30">
        <v>6.0</v>
      </c>
      <c r="G53" s="59"/>
      <c r="H53" s="34">
        <v>4.5657296809395875</v>
      </c>
      <c r="I53" s="35" t="s">
        <v>58</v>
      </c>
      <c r="J53" s="36">
        <v>3000.0</v>
      </c>
      <c r="K53" s="28">
        <v>1.5219098936465292</v>
      </c>
      <c r="L53" s="28">
        <v>0.46257686788810043</v>
      </c>
      <c r="M53" s="34">
        <v>4.178095587955076</v>
      </c>
      <c r="N53" s="35" t="s">
        <v>27</v>
      </c>
      <c r="O53" s="36">
        <v>3300.0</v>
      </c>
      <c r="P53" s="28">
        <v>1.2660895721075986</v>
      </c>
      <c r="Q53" s="37">
        <v>0.36062194409491266</v>
      </c>
      <c r="R53" s="38">
        <v>2.324849523670928</v>
      </c>
      <c r="S53" s="39">
        <v>2.3998274547697664</v>
      </c>
      <c r="T53" s="40">
        <v>0.05086587220667352</v>
      </c>
      <c r="U53" s="40">
        <v>0.014708204011568247</v>
      </c>
      <c r="V53" s="40">
        <v>0.03074423199640307</v>
      </c>
      <c r="W53" s="40">
        <v>0.04208180592198693</v>
      </c>
      <c r="X53" s="39">
        <v>2.033191505140221</v>
      </c>
      <c r="Y53" s="41">
        <v>2.5325381757993664</v>
      </c>
      <c r="Z53" s="41">
        <v>1.6788170609841202</v>
      </c>
      <c r="AA53" s="41">
        <v>2.499278526970955</v>
      </c>
      <c r="AB53" s="42">
        <v>1.0</v>
      </c>
      <c r="AC53" s="42">
        <v>1.0</v>
      </c>
      <c r="AD53" s="42">
        <v>0.0</v>
      </c>
      <c r="AE53" s="42">
        <v>0.0</v>
      </c>
      <c r="AF53" s="42">
        <v>0.0</v>
      </c>
      <c r="AG53" s="25"/>
      <c r="AH53" s="25"/>
      <c r="AI53" s="25"/>
      <c r="AJ53" s="25"/>
      <c r="AK53" s="25"/>
      <c r="AL53" s="25"/>
    </row>
    <row r="54">
      <c r="A54" s="26" t="s">
        <v>545</v>
      </c>
      <c r="B54" s="25" t="s">
        <v>100</v>
      </c>
      <c r="C54" s="25" t="s">
        <v>204</v>
      </c>
      <c r="D54" s="28">
        <v>99.84134732731269</v>
      </c>
      <c r="E54" s="29">
        <v>0.18</v>
      </c>
      <c r="F54" s="30"/>
      <c r="G54" s="59"/>
      <c r="H54" s="34" t="s">
        <v>64</v>
      </c>
      <c r="I54" s="35" t="s">
        <v>27</v>
      </c>
      <c r="J54" s="36">
        <v>3000.0</v>
      </c>
      <c r="K54" s="28" t="s">
        <v>64</v>
      </c>
      <c r="L54" s="28" t="s">
        <v>64</v>
      </c>
      <c r="M54" s="34" t="s">
        <v>64</v>
      </c>
      <c r="N54" s="35" t="s">
        <v>27</v>
      </c>
      <c r="O54" s="36">
        <v>3000.0</v>
      </c>
      <c r="P54" s="28" t="s">
        <v>64</v>
      </c>
      <c r="Q54" s="37" t="s">
        <v>64</v>
      </c>
      <c r="R54" s="38" t="s">
        <v>64</v>
      </c>
      <c r="S54" s="39" t="s">
        <v>64</v>
      </c>
      <c r="T54" s="40" t="s">
        <v>64</v>
      </c>
      <c r="U54" s="40" t="s">
        <v>64</v>
      </c>
      <c r="V54" s="40" t="s">
        <v>64</v>
      </c>
      <c r="W54" s="40" t="s">
        <v>64</v>
      </c>
      <c r="X54" s="39" t="s">
        <v>64</v>
      </c>
      <c r="Y54" s="41" t="s">
        <v>64</v>
      </c>
      <c r="Z54" s="41" t="s">
        <v>64</v>
      </c>
      <c r="AA54" s="41" t="s">
        <v>64</v>
      </c>
      <c r="AB54" s="42">
        <v>1.0</v>
      </c>
      <c r="AC54" s="42">
        <v>0.0</v>
      </c>
      <c r="AD54" s="42">
        <v>0.0</v>
      </c>
      <c r="AE54" s="42">
        <v>0.0</v>
      </c>
      <c r="AF54" s="42">
        <v>0.0</v>
      </c>
      <c r="AG54" s="25"/>
      <c r="AH54" s="25"/>
      <c r="AI54" s="25"/>
      <c r="AJ54" s="25"/>
      <c r="AK54" s="25"/>
      <c r="AL54" s="25"/>
    </row>
    <row r="55">
      <c r="A55" s="26" t="s">
        <v>1920</v>
      </c>
      <c r="B55" s="25" t="s">
        <v>100</v>
      </c>
      <c r="C55" s="25" t="s">
        <v>204</v>
      </c>
      <c r="D55" s="28">
        <v>99.84134732731269</v>
      </c>
      <c r="E55" s="29">
        <v>0.18</v>
      </c>
      <c r="F55" s="30"/>
      <c r="G55" s="59"/>
      <c r="H55" s="34" t="s">
        <v>64</v>
      </c>
      <c r="I55" s="35" t="s">
        <v>64</v>
      </c>
      <c r="J55" s="36" t="s">
        <v>64</v>
      </c>
      <c r="K55" s="28" t="s">
        <v>64</v>
      </c>
      <c r="L55" s="28" t="s">
        <v>64</v>
      </c>
      <c r="M55" s="34" t="s">
        <v>64</v>
      </c>
      <c r="N55" s="35" t="s">
        <v>27</v>
      </c>
      <c r="O55" s="36">
        <v>3000.0</v>
      </c>
      <c r="P55" s="28" t="s">
        <v>64</v>
      </c>
      <c r="Q55" s="37" t="s">
        <v>64</v>
      </c>
      <c r="R55" s="38" t="s">
        <v>64</v>
      </c>
      <c r="S55" s="39" t="s">
        <v>64</v>
      </c>
      <c r="T55" s="40" t="s">
        <v>64</v>
      </c>
      <c r="U55" s="40" t="s">
        <v>64</v>
      </c>
      <c r="V55" s="40" t="s">
        <v>64</v>
      </c>
      <c r="W55" s="40" t="s">
        <v>64</v>
      </c>
      <c r="X55" s="39" t="s">
        <v>64</v>
      </c>
      <c r="Y55" s="41" t="s">
        <v>64</v>
      </c>
      <c r="Z55" s="41" t="s">
        <v>64</v>
      </c>
      <c r="AA55" s="41" t="s">
        <v>64</v>
      </c>
      <c r="AB55" s="42">
        <v>0.0</v>
      </c>
      <c r="AC55" s="42">
        <v>0.0</v>
      </c>
      <c r="AD55" s="42">
        <v>0.0</v>
      </c>
      <c r="AE55" s="42">
        <v>0.0</v>
      </c>
      <c r="AF55" s="42">
        <v>0.0</v>
      </c>
      <c r="AG55" s="25"/>
      <c r="AH55" s="25"/>
      <c r="AI55" s="25"/>
      <c r="AJ55" s="25"/>
      <c r="AK55" s="25"/>
      <c r="AL55" s="25"/>
    </row>
    <row r="56">
      <c r="A56" s="26" t="s">
        <v>111</v>
      </c>
      <c r="B56" s="25" t="s">
        <v>100</v>
      </c>
      <c r="C56" s="25" t="s">
        <v>204</v>
      </c>
      <c r="D56" s="28">
        <v>99.84134732731269</v>
      </c>
      <c r="E56" s="29">
        <v>0.16315909090909092</v>
      </c>
      <c r="F56" s="30"/>
      <c r="G56" s="59"/>
      <c r="H56" s="34" t="s">
        <v>64</v>
      </c>
      <c r="I56" s="35" t="s">
        <v>40</v>
      </c>
      <c r="J56" s="36">
        <v>3000.0</v>
      </c>
      <c r="K56" s="28" t="s">
        <v>64</v>
      </c>
      <c r="L56" s="28" t="s">
        <v>64</v>
      </c>
      <c r="M56" s="34" t="s">
        <v>64</v>
      </c>
      <c r="N56" s="35" t="s">
        <v>29</v>
      </c>
      <c r="O56" s="36">
        <v>3000.0</v>
      </c>
      <c r="P56" s="28" t="s">
        <v>64</v>
      </c>
      <c r="Q56" s="37" t="s">
        <v>64</v>
      </c>
      <c r="R56" s="38" t="s">
        <v>64</v>
      </c>
      <c r="S56" s="39" t="s">
        <v>64</v>
      </c>
      <c r="T56" s="40" t="s">
        <v>64</v>
      </c>
      <c r="U56" s="40" t="s">
        <v>64</v>
      </c>
      <c r="V56" s="40" t="s">
        <v>64</v>
      </c>
      <c r="W56" s="40" t="s">
        <v>64</v>
      </c>
      <c r="X56" s="39" t="s">
        <v>64</v>
      </c>
      <c r="Y56" s="41" t="s">
        <v>64</v>
      </c>
      <c r="Z56" s="41" t="s">
        <v>64</v>
      </c>
      <c r="AA56" s="41" t="s">
        <v>64</v>
      </c>
      <c r="AB56" s="42">
        <v>0.0</v>
      </c>
      <c r="AC56" s="42">
        <v>1.0</v>
      </c>
      <c r="AD56" s="42">
        <v>1.0</v>
      </c>
      <c r="AE56" s="42">
        <v>0.0</v>
      </c>
      <c r="AF56" s="42">
        <v>0.0</v>
      </c>
      <c r="AG56" s="25"/>
      <c r="AH56" s="25"/>
      <c r="AI56" s="25"/>
      <c r="AJ56" s="25"/>
      <c r="AK56" s="25"/>
      <c r="AL56" s="25"/>
    </row>
    <row r="57">
      <c r="A57" s="26" t="s">
        <v>1930</v>
      </c>
      <c r="B57" s="25" t="s">
        <v>100</v>
      </c>
      <c r="C57" s="25" t="s">
        <v>204</v>
      </c>
      <c r="D57" s="28">
        <v>99.84134732731269</v>
      </c>
      <c r="E57" s="29">
        <v>0.18</v>
      </c>
      <c r="F57" s="30"/>
      <c r="G57" s="59"/>
      <c r="H57" s="34" t="s">
        <v>64</v>
      </c>
      <c r="I57" s="35" t="s">
        <v>64</v>
      </c>
      <c r="J57" s="36" t="s">
        <v>64</v>
      </c>
      <c r="K57" s="28" t="s">
        <v>64</v>
      </c>
      <c r="L57" s="28" t="s">
        <v>64</v>
      </c>
      <c r="M57" s="34" t="s">
        <v>64</v>
      </c>
      <c r="N57" s="35" t="s">
        <v>27</v>
      </c>
      <c r="O57" s="36">
        <v>3000.0</v>
      </c>
      <c r="P57" s="28" t="s">
        <v>64</v>
      </c>
      <c r="Q57" s="37" t="s">
        <v>64</v>
      </c>
      <c r="R57" s="38" t="s">
        <v>64</v>
      </c>
      <c r="S57" s="39" t="s">
        <v>64</v>
      </c>
      <c r="T57" s="40" t="s">
        <v>64</v>
      </c>
      <c r="U57" s="40" t="s">
        <v>64</v>
      </c>
      <c r="V57" s="40" t="s">
        <v>64</v>
      </c>
      <c r="W57" s="40" t="s">
        <v>64</v>
      </c>
      <c r="X57" s="39" t="s">
        <v>64</v>
      </c>
      <c r="Y57" s="41" t="s">
        <v>64</v>
      </c>
      <c r="Z57" s="41" t="s">
        <v>64</v>
      </c>
      <c r="AA57" s="41" t="s">
        <v>64</v>
      </c>
      <c r="AB57" s="42">
        <v>0.0</v>
      </c>
      <c r="AC57" s="42">
        <v>0.0</v>
      </c>
      <c r="AD57" s="42">
        <v>0.0</v>
      </c>
      <c r="AE57" s="42">
        <v>0.0</v>
      </c>
      <c r="AF57" s="42">
        <v>0.0</v>
      </c>
      <c r="AG57" s="25"/>
      <c r="AH57" s="25"/>
      <c r="AI57" s="25"/>
      <c r="AJ57" s="25"/>
      <c r="AK57" s="25"/>
      <c r="AL57" s="25"/>
    </row>
    <row r="58">
      <c r="A58" s="26" t="s">
        <v>129</v>
      </c>
      <c r="B58" s="25" t="s">
        <v>100</v>
      </c>
      <c r="C58" s="25" t="s">
        <v>204</v>
      </c>
      <c r="D58" s="28">
        <v>99.84134732731269</v>
      </c>
      <c r="E58" s="29">
        <v>0.23168567026194145</v>
      </c>
      <c r="F58" s="30"/>
      <c r="G58" s="59"/>
      <c r="H58" s="34" t="s">
        <v>64</v>
      </c>
      <c r="I58" s="35" t="s">
        <v>58</v>
      </c>
      <c r="J58" s="36">
        <v>4300.0</v>
      </c>
      <c r="K58" s="28" t="s">
        <v>64</v>
      </c>
      <c r="L58" s="28" t="s">
        <v>64</v>
      </c>
      <c r="M58" s="34" t="s">
        <v>64</v>
      </c>
      <c r="N58" s="35" t="s">
        <v>28</v>
      </c>
      <c r="O58" s="36">
        <v>4000.0</v>
      </c>
      <c r="P58" s="28" t="s">
        <v>64</v>
      </c>
      <c r="Q58" s="37" t="s">
        <v>64</v>
      </c>
      <c r="R58" s="38" t="s">
        <v>64</v>
      </c>
      <c r="S58" s="39" t="s">
        <v>64</v>
      </c>
      <c r="T58" s="40" t="s">
        <v>64</v>
      </c>
      <c r="U58" s="40" t="s">
        <v>64</v>
      </c>
      <c r="V58" s="40" t="s">
        <v>64</v>
      </c>
      <c r="W58" s="40" t="s">
        <v>64</v>
      </c>
      <c r="X58" s="39" t="s">
        <v>64</v>
      </c>
      <c r="Y58" s="41" t="s">
        <v>64</v>
      </c>
      <c r="Z58" s="41" t="s">
        <v>64</v>
      </c>
      <c r="AA58" s="41" t="s">
        <v>64</v>
      </c>
      <c r="AB58" s="42">
        <v>1.0</v>
      </c>
      <c r="AC58" s="42">
        <v>1.0</v>
      </c>
      <c r="AD58" s="42">
        <v>0.0</v>
      </c>
      <c r="AE58" s="42">
        <v>0.0</v>
      </c>
      <c r="AF58" s="42">
        <v>0.0</v>
      </c>
      <c r="AG58" s="25"/>
      <c r="AH58" s="25"/>
      <c r="AI58" s="25"/>
      <c r="AJ58" s="25"/>
      <c r="AK58" s="25"/>
      <c r="AL58" s="25"/>
    </row>
    <row r="59">
      <c r="A59" s="26" t="s">
        <v>119</v>
      </c>
      <c r="B59" s="25" t="s">
        <v>100</v>
      </c>
      <c r="C59" s="25" t="s">
        <v>204</v>
      </c>
      <c r="D59" s="28">
        <v>99.84134732731269</v>
      </c>
      <c r="E59" s="29">
        <v>0.16864984227129337</v>
      </c>
      <c r="F59" s="30"/>
      <c r="G59" s="59"/>
      <c r="H59" s="34" t="s">
        <v>64</v>
      </c>
      <c r="I59" s="35" t="s">
        <v>31</v>
      </c>
      <c r="J59" s="36">
        <v>3000.0</v>
      </c>
      <c r="K59" s="28" t="s">
        <v>64</v>
      </c>
      <c r="L59" s="28" t="s">
        <v>64</v>
      </c>
      <c r="M59" s="34" t="s">
        <v>64</v>
      </c>
      <c r="N59" s="35" t="s">
        <v>31</v>
      </c>
      <c r="O59" s="36">
        <v>3000.0</v>
      </c>
      <c r="P59" s="28" t="s">
        <v>64</v>
      </c>
      <c r="Q59" s="37" t="s">
        <v>64</v>
      </c>
      <c r="R59" s="38" t="s">
        <v>64</v>
      </c>
      <c r="S59" s="39" t="s">
        <v>64</v>
      </c>
      <c r="T59" s="40" t="s">
        <v>64</v>
      </c>
      <c r="U59" s="40" t="s">
        <v>64</v>
      </c>
      <c r="V59" s="40" t="s">
        <v>64</v>
      </c>
      <c r="W59" s="40" t="s">
        <v>64</v>
      </c>
      <c r="X59" s="39" t="s">
        <v>64</v>
      </c>
      <c r="Y59" s="41" t="s">
        <v>64</v>
      </c>
      <c r="Z59" s="41" t="s">
        <v>64</v>
      </c>
      <c r="AA59" s="41" t="s">
        <v>64</v>
      </c>
      <c r="AB59" s="42">
        <v>0.0</v>
      </c>
      <c r="AC59" s="42">
        <v>0.0</v>
      </c>
      <c r="AD59" s="42">
        <v>0.0</v>
      </c>
      <c r="AE59" s="42">
        <v>0.0</v>
      </c>
      <c r="AF59" s="42">
        <v>1.0</v>
      </c>
      <c r="AG59" s="25"/>
      <c r="AH59" s="25"/>
      <c r="AI59" s="25"/>
      <c r="AJ59" s="25"/>
      <c r="AK59" s="25"/>
      <c r="AL59" s="25"/>
    </row>
    <row r="60">
      <c r="A60" s="26" t="s">
        <v>131</v>
      </c>
      <c r="B60" s="25" t="s">
        <v>100</v>
      </c>
      <c r="C60" s="25" t="s">
        <v>204</v>
      </c>
      <c r="D60" s="28">
        <v>99.84134732731269</v>
      </c>
      <c r="E60" s="29">
        <v>0.18</v>
      </c>
      <c r="F60" s="30"/>
      <c r="G60" s="59"/>
      <c r="H60" s="34" t="s">
        <v>64</v>
      </c>
      <c r="I60" s="35" t="s">
        <v>28</v>
      </c>
      <c r="J60" s="36">
        <v>3000.0</v>
      </c>
      <c r="K60" s="28" t="s">
        <v>64</v>
      </c>
      <c r="L60" s="28" t="s">
        <v>64</v>
      </c>
      <c r="M60" s="34" t="s">
        <v>64</v>
      </c>
      <c r="N60" s="35" t="s">
        <v>28</v>
      </c>
      <c r="O60" s="36">
        <v>3000.0</v>
      </c>
      <c r="P60" s="28" t="s">
        <v>64</v>
      </c>
      <c r="Q60" s="37" t="s">
        <v>64</v>
      </c>
      <c r="R60" s="38" t="s">
        <v>64</v>
      </c>
      <c r="S60" s="39" t="s">
        <v>64</v>
      </c>
      <c r="T60" s="40" t="s">
        <v>64</v>
      </c>
      <c r="U60" s="40" t="s">
        <v>64</v>
      </c>
      <c r="V60" s="40" t="s">
        <v>64</v>
      </c>
      <c r="W60" s="40" t="s">
        <v>64</v>
      </c>
      <c r="X60" s="39" t="s">
        <v>64</v>
      </c>
      <c r="Y60" s="41" t="s">
        <v>64</v>
      </c>
      <c r="Z60" s="41" t="s">
        <v>64</v>
      </c>
      <c r="AA60" s="41" t="s">
        <v>64</v>
      </c>
      <c r="AB60" s="42">
        <v>0.0</v>
      </c>
      <c r="AC60" s="42">
        <v>1.0</v>
      </c>
      <c r="AD60" s="42">
        <v>0.0</v>
      </c>
      <c r="AE60" s="42">
        <v>0.0</v>
      </c>
      <c r="AF60" s="42">
        <v>0.0</v>
      </c>
      <c r="AG60" s="25"/>
      <c r="AH60" s="25"/>
      <c r="AI60" s="25"/>
      <c r="AJ60" s="25"/>
      <c r="AK60" s="25"/>
      <c r="AL60" s="25"/>
    </row>
    <row r="61">
      <c r="A61" s="26" t="s">
        <v>110</v>
      </c>
      <c r="B61" s="25" t="s">
        <v>106</v>
      </c>
      <c r="C61" s="25" t="s">
        <v>511</v>
      </c>
      <c r="D61" s="28">
        <v>94.3496506154329</v>
      </c>
      <c r="E61" s="29">
        <v>0.23205882352941176</v>
      </c>
      <c r="F61" s="30">
        <v>34.0</v>
      </c>
      <c r="G61" s="59"/>
      <c r="H61" s="34">
        <v>32.20060504449209</v>
      </c>
      <c r="I61" s="35" t="s">
        <v>40</v>
      </c>
      <c r="J61" s="36">
        <v>5700.0</v>
      </c>
      <c r="K61" s="28">
        <v>5.649228955174051</v>
      </c>
      <c r="L61" s="28">
        <v>7.175005838944131</v>
      </c>
      <c r="M61" s="34">
        <v>30.36510680902539</v>
      </c>
      <c r="N61" s="35" t="s">
        <v>29</v>
      </c>
      <c r="O61" s="36">
        <v>3500.0</v>
      </c>
      <c r="P61" s="28">
        <v>8.675744802578683</v>
      </c>
      <c r="Q61" s="37">
        <v>10.555539804190266</v>
      </c>
      <c r="R61" s="38">
        <v>15.962714098568156</v>
      </c>
      <c r="S61" s="39">
        <v>15.536259996324048</v>
      </c>
      <c r="T61" s="40">
        <v>0.0726287257941447</v>
      </c>
      <c r="U61" s="40">
        <v>0.022840482042848265</v>
      </c>
      <c r="V61" s="40">
        <v>0.037666759860135735</v>
      </c>
      <c r="W61" s="40">
        <v>0.022039061620292184</v>
      </c>
      <c r="X61" s="39">
        <v>16.83114524012413</v>
      </c>
      <c r="Y61" s="41">
        <v>15.369459804367963</v>
      </c>
      <c r="Z61" s="41">
        <v>15.331472792316733</v>
      </c>
      <c r="AA61" s="41">
        <v>15.033634016708657</v>
      </c>
      <c r="AB61" s="42">
        <v>0.0</v>
      </c>
      <c r="AC61" s="42">
        <v>1.0</v>
      </c>
      <c r="AD61" s="42">
        <v>1.0</v>
      </c>
      <c r="AE61" s="42">
        <v>0.0</v>
      </c>
      <c r="AF61" s="42">
        <v>0.0</v>
      </c>
      <c r="AG61" s="25"/>
      <c r="AH61" s="25"/>
      <c r="AI61" s="25"/>
      <c r="AJ61" s="25"/>
      <c r="AK61" s="25"/>
      <c r="AL61" s="25"/>
    </row>
    <row r="62">
      <c r="A62" s="26" t="s">
        <v>105</v>
      </c>
      <c r="B62" s="25" t="s">
        <v>106</v>
      </c>
      <c r="C62" s="25" t="s">
        <v>511</v>
      </c>
      <c r="D62" s="28">
        <v>94.3496506154329</v>
      </c>
      <c r="E62" s="29">
        <v>0.2884651238064412</v>
      </c>
      <c r="F62" s="30">
        <v>34.0</v>
      </c>
      <c r="G62" s="59"/>
      <c r="H62" s="34">
        <v>37.57792929392443</v>
      </c>
      <c r="I62" s="35" t="s">
        <v>27</v>
      </c>
      <c r="J62" s="36">
        <v>7900.0</v>
      </c>
      <c r="K62" s="28">
        <v>4.756699910623346</v>
      </c>
      <c r="L62" s="28">
        <v>6.764514228701854</v>
      </c>
      <c r="M62" s="34">
        <v>35.06610155431595</v>
      </c>
      <c r="N62" s="35" t="s">
        <v>27</v>
      </c>
      <c r="O62" s="36">
        <v>7600.0</v>
      </c>
      <c r="P62" s="28">
        <v>4.613960730831046</v>
      </c>
      <c r="Q62" s="37">
        <v>6.237492347826334</v>
      </c>
      <c r="R62" s="38">
        <v>20.876092517015802</v>
      </c>
      <c r="S62" s="39">
        <v>20.31837437223568</v>
      </c>
      <c r="T62" s="40">
        <v>0.07514623021575846</v>
      </c>
      <c r="U62" s="40">
        <v>0.03593950140753665</v>
      </c>
      <c r="V62" s="40">
        <v>0.060707192993375694</v>
      </c>
      <c r="W62" s="40">
        <v>0.03341003503281267</v>
      </c>
      <c r="X62" s="39">
        <v>21.391460483758447</v>
      </c>
      <c r="Y62" s="41">
        <v>16.186468810165977</v>
      </c>
      <c r="Z62" s="41">
        <v>19.07411096148103</v>
      </c>
      <c r="AA62" s="41">
        <v>15.991990592834917</v>
      </c>
      <c r="AB62" s="42">
        <v>1.0</v>
      </c>
      <c r="AC62" s="42">
        <v>0.0</v>
      </c>
      <c r="AD62" s="42">
        <v>0.0</v>
      </c>
      <c r="AE62" s="42">
        <v>0.0</v>
      </c>
      <c r="AF62" s="42">
        <v>0.0</v>
      </c>
      <c r="AG62" s="25"/>
      <c r="AH62" s="25"/>
      <c r="AI62" s="25"/>
      <c r="AJ62" s="25"/>
      <c r="AK62" s="25"/>
      <c r="AL62" s="25"/>
    </row>
    <row r="63">
      <c r="A63" s="26" t="s">
        <v>114</v>
      </c>
      <c r="B63" s="25" t="s">
        <v>106</v>
      </c>
      <c r="C63" s="25" t="s">
        <v>511</v>
      </c>
      <c r="D63" s="28">
        <v>94.3496506154329</v>
      </c>
      <c r="E63" s="29">
        <v>0.1668036739380023</v>
      </c>
      <c r="F63" s="30">
        <v>32.0</v>
      </c>
      <c r="G63" s="59"/>
      <c r="H63" s="34">
        <v>25.62174858760071</v>
      </c>
      <c r="I63" s="35" t="s">
        <v>44</v>
      </c>
      <c r="J63" s="36">
        <v>5000.0</v>
      </c>
      <c r="K63" s="28">
        <v>5.124349717520142</v>
      </c>
      <c r="L63" s="28">
        <v>5.505692417051336</v>
      </c>
      <c r="M63" s="34">
        <v>24.035094238003808</v>
      </c>
      <c r="N63" s="35" t="s">
        <v>30</v>
      </c>
      <c r="O63" s="36">
        <v>5000.0</v>
      </c>
      <c r="P63" s="28">
        <v>4.807018847600762</v>
      </c>
      <c r="Q63" s="37">
        <v>4.928617666059547</v>
      </c>
      <c r="R63" s="38">
        <v>10.18308493362376</v>
      </c>
      <c r="S63" s="39">
        <v>9.911037315867231</v>
      </c>
      <c r="T63" s="40">
        <v>0.0384466825107466</v>
      </c>
      <c r="U63" s="40">
        <v>0.025032852249011913</v>
      </c>
      <c r="V63" s="40">
        <v>0.025032852249011913</v>
      </c>
      <c r="W63" s="40">
        <v>0.01454739338244466</v>
      </c>
      <c r="X63" s="39">
        <v>11.464583512755</v>
      </c>
      <c r="Y63" s="41">
        <v>14.15716507484571</v>
      </c>
      <c r="Z63" s="41">
        <v>10.219789397221353</v>
      </c>
      <c r="AA63" s="41">
        <v>13.815304840782455</v>
      </c>
      <c r="AB63" s="42">
        <v>0.0</v>
      </c>
      <c r="AC63" s="42">
        <v>0.0</v>
      </c>
      <c r="AD63" s="42">
        <v>1.0</v>
      </c>
      <c r="AE63" s="42">
        <v>1.0</v>
      </c>
      <c r="AF63" s="42">
        <v>0.0</v>
      </c>
      <c r="AG63" s="25"/>
      <c r="AH63" s="25"/>
      <c r="AI63" s="25"/>
      <c r="AJ63" s="25"/>
      <c r="AK63" s="25"/>
      <c r="AL63" s="25"/>
    </row>
    <row r="64">
      <c r="A64" s="26" t="s">
        <v>108</v>
      </c>
      <c r="B64" s="25" t="s">
        <v>106</v>
      </c>
      <c r="C64" s="25" t="s">
        <v>511</v>
      </c>
      <c r="D64" s="28">
        <v>94.3496506154329</v>
      </c>
      <c r="E64" s="29">
        <v>0.18848912015137181</v>
      </c>
      <c r="F64" s="30">
        <v>27.0</v>
      </c>
      <c r="G64" s="59"/>
      <c r="H64" s="34">
        <v>28.978700738223583</v>
      </c>
      <c r="I64" s="35" t="s">
        <v>31</v>
      </c>
      <c r="J64" s="36">
        <v>6500.0</v>
      </c>
      <c r="K64" s="28">
        <v>4.458261652034397</v>
      </c>
      <c r="L64" s="28">
        <v>5.2418139233296035</v>
      </c>
      <c r="M64" s="34">
        <v>27.51669071940391</v>
      </c>
      <c r="N64" s="35" t="s">
        <v>31</v>
      </c>
      <c r="O64" s="36">
        <v>6600.0</v>
      </c>
      <c r="P64" s="28">
        <v>4.169195563546047</v>
      </c>
      <c r="Q64" s="37">
        <v>4.719650393133</v>
      </c>
      <c r="R64" s="38">
        <v>9.900335447789644</v>
      </c>
      <c r="S64" s="39">
        <v>9.635841663134228</v>
      </c>
      <c r="T64" s="40">
        <v>0.08303244196180017</v>
      </c>
      <c r="U64" s="40">
        <v>9.632533870278443E-5</v>
      </c>
      <c r="V64" s="40">
        <v>0.05066712815766461</v>
      </c>
      <c r="W64" s="40">
        <v>0.03592935133613859</v>
      </c>
      <c r="X64" s="39">
        <v>10.566808684609107</v>
      </c>
      <c r="Y64" s="41">
        <v>18.411892053614476</v>
      </c>
      <c r="Z64" s="41">
        <v>9.610837120012153</v>
      </c>
      <c r="AA64" s="41">
        <v>17.905853599391758</v>
      </c>
      <c r="AB64" s="42">
        <v>0.0</v>
      </c>
      <c r="AC64" s="42">
        <v>0.0</v>
      </c>
      <c r="AD64" s="42">
        <v>0.0</v>
      </c>
      <c r="AE64" s="42">
        <v>0.0</v>
      </c>
      <c r="AF64" s="42">
        <v>1.0</v>
      </c>
      <c r="AG64" s="25"/>
      <c r="AH64" s="25"/>
      <c r="AI64" s="25"/>
      <c r="AJ64" s="25"/>
      <c r="AK64" s="25"/>
      <c r="AL64" s="25"/>
    </row>
    <row r="65">
      <c r="A65" s="26" t="s">
        <v>112</v>
      </c>
      <c r="B65" s="25" t="s">
        <v>106</v>
      </c>
      <c r="C65" s="25" t="s">
        <v>511</v>
      </c>
      <c r="D65" s="28">
        <v>94.3496506154329</v>
      </c>
      <c r="E65" s="29">
        <v>0.21640403816285778</v>
      </c>
      <c r="F65" s="30">
        <v>26.0</v>
      </c>
      <c r="G65" s="59"/>
      <c r="H65" s="34">
        <v>22.331636957313982</v>
      </c>
      <c r="I65" s="35" t="s">
        <v>45</v>
      </c>
      <c r="J65" s="36">
        <v>4600.0</v>
      </c>
      <c r="K65" s="28">
        <v>4.854703686372605</v>
      </c>
      <c r="L65" s="28">
        <v>4.716731033936942</v>
      </c>
      <c r="M65" s="34">
        <v>20.93211241142548</v>
      </c>
      <c r="N65" s="35" t="s">
        <v>30</v>
      </c>
      <c r="O65" s="36">
        <v>4400.0</v>
      </c>
      <c r="P65" s="28">
        <v>4.757298275323972</v>
      </c>
      <c r="Q65" s="37">
        <v>4.408213780664801</v>
      </c>
      <c r="R65" s="38">
        <v>11.22404844127661</v>
      </c>
      <c r="S65" s="39">
        <v>10.924190818568304</v>
      </c>
      <c r="T65" s="40">
        <v>0.051758632938765196</v>
      </c>
      <c r="U65" s="40">
        <v>0.02518788434997161</v>
      </c>
      <c r="V65" s="40">
        <v>0.032892413680551166</v>
      </c>
      <c r="W65" s="40">
        <v>0.020051531462918576</v>
      </c>
      <c r="X65" s="39">
        <v>10.964371394989415</v>
      </c>
      <c r="Y65" s="41">
        <v>11.367265562324567</v>
      </c>
      <c r="Z65" s="41">
        <v>9.808367228574786</v>
      </c>
      <c r="AA65" s="41">
        <v>11.123745182850692</v>
      </c>
      <c r="AB65" s="42">
        <v>0.0</v>
      </c>
      <c r="AC65" s="42">
        <v>0.0</v>
      </c>
      <c r="AD65" s="42">
        <v>0.0</v>
      </c>
      <c r="AE65" s="42">
        <v>1.0</v>
      </c>
      <c r="AF65" s="42">
        <v>1.0</v>
      </c>
      <c r="AG65" s="25"/>
      <c r="AH65" s="25"/>
      <c r="AI65" s="25"/>
      <c r="AJ65" s="25"/>
      <c r="AK65" s="25"/>
      <c r="AL65" s="25"/>
    </row>
    <row r="66">
      <c r="A66" s="26" t="s">
        <v>118</v>
      </c>
      <c r="B66" s="25" t="s">
        <v>106</v>
      </c>
      <c r="C66" s="25" t="s">
        <v>511</v>
      </c>
      <c r="D66" s="28">
        <v>94.3496506154329</v>
      </c>
      <c r="E66" s="29">
        <v>0.18</v>
      </c>
      <c r="F66" s="30">
        <v>25.0</v>
      </c>
      <c r="G66" s="59"/>
      <c r="H66" s="34">
        <v>20.370784971203406</v>
      </c>
      <c r="I66" s="35" t="s">
        <v>58</v>
      </c>
      <c r="J66" s="36">
        <v>3700.0</v>
      </c>
      <c r="K66" s="28">
        <v>5.505617559784705</v>
      </c>
      <c r="L66" s="28">
        <v>5.0011079794391495</v>
      </c>
      <c r="M66" s="34">
        <v>18.87533492391929</v>
      </c>
      <c r="N66" s="35" t="s">
        <v>28</v>
      </c>
      <c r="O66" s="36">
        <v>3800.0</v>
      </c>
      <c r="P66" s="28">
        <v>4.967193401031392</v>
      </c>
      <c r="Q66" s="37">
        <v>4.267080055829495</v>
      </c>
      <c r="R66" s="38">
        <v>8.687489086040491</v>
      </c>
      <c r="S66" s="39">
        <v>8.455397266562548</v>
      </c>
      <c r="T66" s="40">
        <v>0.05582584322846245</v>
      </c>
      <c r="U66" s="40">
        <v>0.02418482591917979</v>
      </c>
      <c r="V66" s="40">
        <v>0.03766332573975035</v>
      </c>
      <c r="W66" s="40">
        <v>0.030589503138883534</v>
      </c>
      <c r="X66" s="39">
        <v>10.745400692923239</v>
      </c>
      <c r="Y66" s="41">
        <v>9.625384278280167</v>
      </c>
      <c r="Z66" s="41">
        <v>9.399583294662033</v>
      </c>
      <c r="AA66" s="41">
        <v>9.475751629257255</v>
      </c>
      <c r="AB66" s="42">
        <v>1.0</v>
      </c>
      <c r="AC66" s="42">
        <v>1.0</v>
      </c>
      <c r="AD66" s="42">
        <v>0.0</v>
      </c>
      <c r="AE66" s="42">
        <v>0.0</v>
      </c>
      <c r="AF66" s="42">
        <v>0.0</v>
      </c>
      <c r="AG66" s="25"/>
      <c r="AH66" s="25"/>
      <c r="AI66" s="25"/>
      <c r="AJ66" s="25"/>
      <c r="AK66" s="25"/>
      <c r="AL66" s="25"/>
    </row>
    <row r="67">
      <c r="A67" s="26" t="s">
        <v>120</v>
      </c>
      <c r="B67" s="25" t="s">
        <v>106</v>
      </c>
      <c r="C67" s="25" t="s">
        <v>511</v>
      </c>
      <c r="D67" s="28">
        <v>94.3496506154329</v>
      </c>
      <c r="E67" s="29">
        <v>0.1587557251908397</v>
      </c>
      <c r="F67" s="30">
        <v>24.0</v>
      </c>
      <c r="G67" s="59"/>
      <c r="H67" s="34">
        <v>20.239411110135237</v>
      </c>
      <c r="I67" s="35" t="s">
        <v>31</v>
      </c>
      <c r="J67" s="36">
        <v>4100.0</v>
      </c>
      <c r="K67" s="28">
        <v>4.936441734179326</v>
      </c>
      <c r="L67" s="28">
        <v>4.462900684905107</v>
      </c>
      <c r="M67" s="34">
        <v>19.458091191878754</v>
      </c>
      <c r="N67" s="35" t="s">
        <v>31</v>
      </c>
      <c r="O67" s="36">
        <v>5000.0</v>
      </c>
      <c r="P67" s="28">
        <v>3.891618238375751</v>
      </c>
      <c r="Q67" s="37">
        <v>3.418354488593437</v>
      </c>
      <c r="R67" s="38">
        <v>7.216369327396078</v>
      </c>
      <c r="S67" s="39">
        <v>7.023579411848278</v>
      </c>
      <c r="T67" s="40">
        <v>0.0652721683052032</v>
      </c>
      <c r="U67" s="40">
        <v>1.8756370202644603E-4</v>
      </c>
      <c r="V67" s="40">
        <v>0.04060754148872556</v>
      </c>
      <c r="W67" s="40">
        <v>0.02025687981885617</v>
      </c>
      <c r="X67" s="39">
        <v>7.6272215641172405</v>
      </c>
      <c r="Y67" s="41">
        <v>12.612189546017996</v>
      </c>
      <c r="Z67" s="41">
        <v>7.1449900383116836</v>
      </c>
      <c r="AA67" s="41">
        <v>12.313101153567072</v>
      </c>
      <c r="AB67" s="42">
        <v>0.0</v>
      </c>
      <c r="AC67" s="42">
        <v>0.0</v>
      </c>
      <c r="AD67" s="42">
        <v>0.0</v>
      </c>
      <c r="AE67" s="42">
        <v>0.0</v>
      </c>
      <c r="AF67" s="42">
        <v>1.0</v>
      </c>
      <c r="AG67" s="25"/>
      <c r="AH67" s="25"/>
      <c r="AI67" s="25"/>
      <c r="AJ67" s="25"/>
      <c r="AK67" s="25"/>
      <c r="AL67" s="25"/>
    </row>
    <row r="68">
      <c r="A68" s="26" t="s">
        <v>116</v>
      </c>
      <c r="B68" s="25" t="s">
        <v>106</v>
      </c>
      <c r="C68" s="25" t="s">
        <v>511</v>
      </c>
      <c r="D68" s="28">
        <v>94.3496506154329</v>
      </c>
      <c r="E68" s="29">
        <v>0.18</v>
      </c>
      <c r="F68" s="30">
        <v>20.0</v>
      </c>
      <c r="G68" s="59"/>
      <c r="H68" s="34">
        <v>16.132466486590328</v>
      </c>
      <c r="I68" s="35" t="s">
        <v>40</v>
      </c>
      <c r="J68" s="36">
        <v>3000.0</v>
      </c>
      <c r="K68" s="28">
        <v>5.377488828863443</v>
      </c>
      <c r="L68" s="28">
        <v>4.117919400724985</v>
      </c>
      <c r="M68" s="34">
        <v>14.943119312678881</v>
      </c>
      <c r="N68" s="35" t="s">
        <v>29</v>
      </c>
      <c r="O68" s="36">
        <v>3000.0</v>
      </c>
      <c r="P68" s="28">
        <v>4.98103977089296</v>
      </c>
      <c r="Q68" s="37">
        <v>3.6063733506880573</v>
      </c>
      <c r="R68" s="38">
        <v>6.949991268832393</v>
      </c>
      <c r="S68" s="39">
        <v>6.764317813250038</v>
      </c>
      <c r="T68" s="40">
        <v>0.055252290044608375</v>
      </c>
      <c r="U68" s="40">
        <v>0.023993641524561772</v>
      </c>
      <c r="V68" s="40">
        <v>0.0372809569505143</v>
      </c>
      <c r="W68" s="40">
        <v>0.03049391094157452</v>
      </c>
      <c r="X68" s="39">
        <v>8.511766581672966</v>
      </c>
      <c r="Y68" s="41">
        <v>7.6206999049173625</v>
      </c>
      <c r="Z68" s="41">
        <v>7.440749594575042</v>
      </c>
      <c r="AA68" s="41">
        <v>7.50236971810384</v>
      </c>
      <c r="AB68" s="42">
        <v>0.0</v>
      </c>
      <c r="AC68" s="42">
        <v>1.0</v>
      </c>
      <c r="AD68" s="42">
        <v>1.0</v>
      </c>
      <c r="AE68" s="42">
        <v>0.0</v>
      </c>
      <c r="AF68" s="42">
        <v>0.0</v>
      </c>
      <c r="AG68" s="25"/>
      <c r="AH68" s="25"/>
      <c r="AI68" s="25"/>
      <c r="AJ68" s="25"/>
      <c r="AK68" s="25"/>
      <c r="AL68" s="25"/>
    </row>
    <row r="69">
      <c r="A69" s="26" t="s">
        <v>128</v>
      </c>
      <c r="B69" s="25" t="s">
        <v>106</v>
      </c>
      <c r="C69" s="25" t="s">
        <v>511</v>
      </c>
      <c r="D69" s="28">
        <v>94.3496506154329</v>
      </c>
      <c r="E69" s="29">
        <v>0.18</v>
      </c>
      <c r="F69" s="30">
        <v>10.0</v>
      </c>
      <c r="G69" s="59"/>
      <c r="H69" s="34">
        <v>7.717230922259457</v>
      </c>
      <c r="I69" s="35" t="s">
        <v>58</v>
      </c>
      <c r="J69" s="36">
        <v>3000.0</v>
      </c>
      <c r="K69" s="28">
        <v>2.572410307419819</v>
      </c>
      <c r="L69" s="28">
        <v>1.1481725131305918</v>
      </c>
      <c r="M69" s="34">
        <v>7.162518900646566</v>
      </c>
      <c r="N69" s="35" t="s">
        <v>27</v>
      </c>
      <c r="O69" s="36">
        <v>3000.0</v>
      </c>
      <c r="P69" s="28">
        <v>2.387506300215522</v>
      </c>
      <c r="Q69" s="37">
        <v>1.009011513353636</v>
      </c>
      <c r="R69" s="38">
        <v>3.4749956344161963</v>
      </c>
      <c r="S69" s="39">
        <v>3.382158906625019</v>
      </c>
      <c r="T69" s="40">
        <v>0.05066386457377585</v>
      </c>
      <c r="U69" s="40">
        <v>0.020647914618746387</v>
      </c>
      <c r="V69" s="40">
        <v>0.03508233641240705</v>
      </c>
      <c r="W69" s="40">
        <v>0.029633581165793423</v>
      </c>
      <c r="X69" s="39">
        <v>3.810565701464188</v>
      </c>
      <c r="Y69" s="41">
        <v>3.9066652207952686</v>
      </c>
      <c r="Z69" s="41">
        <v>3.3163947056628658</v>
      </c>
      <c r="AA69" s="41">
        <v>3.8461241949836995</v>
      </c>
      <c r="AB69" s="42">
        <v>1.0</v>
      </c>
      <c r="AC69" s="42">
        <v>1.0</v>
      </c>
      <c r="AD69" s="42">
        <v>0.0</v>
      </c>
      <c r="AE69" s="42">
        <v>0.0</v>
      </c>
      <c r="AF69" s="42">
        <v>0.0</v>
      </c>
      <c r="AG69" s="25"/>
      <c r="AH69" s="25"/>
      <c r="AI69" s="25"/>
      <c r="AJ69" s="25"/>
      <c r="AK69" s="25"/>
      <c r="AL69" s="25"/>
    </row>
    <row r="70">
      <c r="A70" s="26" t="s">
        <v>122</v>
      </c>
      <c r="B70" s="25" t="s">
        <v>106</v>
      </c>
      <c r="C70" s="25" t="s">
        <v>511</v>
      </c>
      <c r="D70" s="28">
        <v>94.3496506154329</v>
      </c>
      <c r="E70" s="29">
        <v>0.15358920539730136</v>
      </c>
      <c r="F70" s="30">
        <v>6.0</v>
      </c>
      <c r="G70" s="59"/>
      <c r="H70" s="34">
        <v>4.25026667938552</v>
      </c>
      <c r="I70" s="35" t="s">
        <v>40</v>
      </c>
      <c r="J70" s="36">
        <v>3000.0</v>
      </c>
      <c r="K70" s="28">
        <v>1.4167555597951733</v>
      </c>
      <c r="L70" s="28">
        <v>0.4086274127860331</v>
      </c>
      <c r="M70" s="34">
        <v>3.931717196702403</v>
      </c>
      <c r="N70" s="35" t="s">
        <v>28</v>
      </c>
      <c r="O70" s="36">
        <v>3500.0</v>
      </c>
      <c r="P70" s="28">
        <v>1.1233477704864008</v>
      </c>
      <c r="Q70" s="37">
        <v>0.3060403289624557</v>
      </c>
      <c r="R70" s="38">
        <v>1.7372833044520926</v>
      </c>
      <c r="S70" s="39">
        <v>1.6908706714017863</v>
      </c>
      <c r="T70" s="40">
        <v>0.04443307207543857</v>
      </c>
      <c r="U70" s="40">
        <v>0.023336697518612694</v>
      </c>
      <c r="V70" s="40">
        <v>0.033511497636727824</v>
      </c>
      <c r="W70" s="40">
        <v>0.024643552579655004</v>
      </c>
      <c r="X70" s="39">
        <v>2.261258107348925</v>
      </c>
      <c r="Y70" s="41">
        <v>1.9890085720365949</v>
      </c>
      <c r="Z70" s="41">
        <v>1.978325617773134</v>
      </c>
      <c r="AA70" s="41">
        <v>1.953391578929269</v>
      </c>
      <c r="AB70" s="42">
        <v>0.0</v>
      </c>
      <c r="AC70" s="42">
        <v>1.0</v>
      </c>
      <c r="AD70" s="42">
        <v>1.0</v>
      </c>
      <c r="AE70" s="42">
        <v>0.0</v>
      </c>
      <c r="AF70" s="42">
        <v>0.0</v>
      </c>
      <c r="AG70" s="25"/>
      <c r="AH70" s="25"/>
      <c r="AI70" s="25"/>
      <c r="AJ70" s="25"/>
      <c r="AK70" s="25"/>
      <c r="AL70" s="25"/>
    </row>
    <row r="71">
      <c r="A71" s="26" t="s">
        <v>322</v>
      </c>
      <c r="B71" s="25" t="s">
        <v>106</v>
      </c>
      <c r="C71" s="25" t="s">
        <v>511</v>
      </c>
      <c r="D71" s="28">
        <v>94.3496506154329</v>
      </c>
      <c r="E71" s="29">
        <v>0.18</v>
      </c>
      <c r="F71" s="30"/>
      <c r="G71" s="59"/>
      <c r="H71" s="34" t="s">
        <v>64</v>
      </c>
      <c r="I71" s="35" t="s">
        <v>64</v>
      </c>
      <c r="J71" s="36" t="s">
        <v>64</v>
      </c>
      <c r="K71" s="28" t="s">
        <v>64</v>
      </c>
      <c r="L71" s="28" t="s">
        <v>64</v>
      </c>
      <c r="M71" s="34" t="s">
        <v>64</v>
      </c>
      <c r="N71" s="35" t="s">
        <v>30</v>
      </c>
      <c r="O71" s="36">
        <v>3000.0</v>
      </c>
      <c r="P71" s="28" t="s">
        <v>64</v>
      </c>
      <c r="Q71" s="37" t="s">
        <v>64</v>
      </c>
      <c r="R71" s="38" t="s">
        <v>64</v>
      </c>
      <c r="S71" s="39" t="s">
        <v>64</v>
      </c>
      <c r="T71" s="40" t="s">
        <v>64</v>
      </c>
      <c r="U71" s="40" t="s">
        <v>64</v>
      </c>
      <c r="V71" s="40" t="s">
        <v>64</v>
      </c>
      <c r="W71" s="40" t="s">
        <v>64</v>
      </c>
      <c r="X71" s="39" t="s">
        <v>64</v>
      </c>
      <c r="Y71" s="41" t="s">
        <v>64</v>
      </c>
      <c r="Z71" s="41" t="s">
        <v>64</v>
      </c>
      <c r="AA71" s="41" t="s">
        <v>64</v>
      </c>
      <c r="AB71" s="42">
        <v>0.0</v>
      </c>
      <c r="AC71" s="42">
        <v>0.0</v>
      </c>
      <c r="AD71" s="42">
        <v>0.0</v>
      </c>
      <c r="AE71" s="42">
        <v>0.0</v>
      </c>
      <c r="AF71" s="42">
        <v>0.0</v>
      </c>
      <c r="AG71" s="25"/>
      <c r="AH71" s="25"/>
      <c r="AI71" s="25"/>
      <c r="AJ71" s="25"/>
      <c r="AK71" s="25"/>
      <c r="AL71" s="25"/>
    </row>
    <row r="72">
      <c r="A72" s="26" t="s">
        <v>126</v>
      </c>
      <c r="B72" s="25" t="s">
        <v>106</v>
      </c>
      <c r="C72" s="25" t="s">
        <v>511</v>
      </c>
      <c r="D72" s="28">
        <v>94.3496506154329</v>
      </c>
      <c r="E72" s="29">
        <v>0.17965502183406112</v>
      </c>
      <c r="F72" s="30"/>
      <c r="G72" s="59"/>
      <c r="H72" s="34" t="s">
        <v>64</v>
      </c>
      <c r="I72" s="35" t="s">
        <v>45</v>
      </c>
      <c r="J72" s="36">
        <v>3000.0</v>
      </c>
      <c r="K72" s="28" t="s">
        <v>64</v>
      </c>
      <c r="L72" s="28" t="s">
        <v>64</v>
      </c>
      <c r="M72" s="34" t="s">
        <v>64</v>
      </c>
      <c r="N72" s="35" t="s">
        <v>30</v>
      </c>
      <c r="O72" s="36">
        <v>3000.0</v>
      </c>
      <c r="P72" s="28" t="s">
        <v>64</v>
      </c>
      <c r="Q72" s="37" t="s">
        <v>64</v>
      </c>
      <c r="R72" s="38" t="s">
        <v>64</v>
      </c>
      <c r="S72" s="39" t="s">
        <v>64</v>
      </c>
      <c r="T72" s="40" t="s">
        <v>64</v>
      </c>
      <c r="U72" s="40" t="s">
        <v>64</v>
      </c>
      <c r="V72" s="40" t="s">
        <v>64</v>
      </c>
      <c r="W72" s="40" t="s">
        <v>64</v>
      </c>
      <c r="X72" s="39" t="s">
        <v>64</v>
      </c>
      <c r="Y72" s="41" t="s">
        <v>64</v>
      </c>
      <c r="Z72" s="41" t="s">
        <v>64</v>
      </c>
      <c r="AA72" s="41" t="s">
        <v>64</v>
      </c>
      <c r="AB72" s="42">
        <v>0.0</v>
      </c>
      <c r="AC72" s="42">
        <v>0.0</v>
      </c>
      <c r="AD72" s="42">
        <v>0.0</v>
      </c>
      <c r="AE72" s="42">
        <v>1.0</v>
      </c>
      <c r="AF72" s="42">
        <v>1.0</v>
      </c>
      <c r="AG72" s="25"/>
      <c r="AH72" s="25"/>
      <c r="AI72" s="25"/>
      <c r="AJ72" s="25"/>
      <c r="AK72" s="25"/>
      <c r="AL72" s="25"/>
    </row>
    <row r="73">
      <c r="A73" s="26" t="s">
        <v>1926</v>
      </c>
      <c r="B73" s="25" t="s">
        <v>106</v>
      </c>
      <c r="C73" s="25" t="s">
        <v>511</v>
      </c>
      <c r="D73" s="28">
        <v>94.3496506154329</v>
      </c>
      <c r="E73" s="29">
        <v>0.18</v>
      </c>
      <c r="F73" s="30"/>
      <c r="G73" s="59"/>
      <c r="H73" s="34" t="s">
        <v>64</v>
      </c>
      <c r="I73" s="35" t="s">
        <v>64</v>
      </c>
      <c r="J73" s="36" t="s">
        <v>64</v>
      </c>
      <c r="K73" s="28" t="s">
        <v>64</v>
      </c>
      <c r="L73" s="28" t="s">
        <v>64</v>
      </c>
      <c r="M73" s="34" t="s">
        <v>64</v>
      </c>
      <c r="N73" s="35" t="s">
        <v>30</v>
      </c>
      <c r="O73" s="36">
        <v>3000.0</v>
      </c>
      <c r="P73" s="28" t="s">
        <v>64</v>
      </c>
      <c r="Q73" s="37" t="s">
        <v>64</v>
      </c>
      <c r="R73" s="38" t="s">
        <v>64</v>
      </c>
      <c r="S73" s="39" t="s">
        <v>64</v>
      </c>
      <c r="T73" s="40" t="s">
        <v>64</v>
      </c>
      <c r="U73" s="40" t="s">
        <v>64</v>
      </c>
      <c r="V73" s="40" t="s">
        <v>64</v>
      </c>
      <c r="W73" s="40" t="s">
        <v>64</v>
      </c>
      <c r="X73" s="39" t="s">
        <v>64</v>
      </c>
      <c r="Y73" s="41" t="s">
        <v>64</v>
      </c>
      <c r="Z73" s="41" t="s">
        <v>64</v>
      </c>
      <c r="AA73" s="41" t="s">
        <v>64</v>
      </c>
      <c r="AB73" s="42">
        <v>0.0</v>
      </c>
      <c r="AC73" s="42">
        <v>0.0</v>
      </c>
      <c r="AD73" s="42">
        <v>0.0</v>
      </c>
      <c r="AE73" s="42">
        <v>0.0</v>
      </c>
      <c r="AF73" s="42">
        <v>0.0</v>
      </c>
      <c r="AG73" s="25"/>
      <c r="AH73" s="25"/>
      <c r="AI73" s="25"/>
      <c r="AJ73" s="25"/>
      <c r="AK73" s="25"/>
      <c r="AL73" s="25"/>
    </row>
    <row r="74">
      <c r="A74" s="26" t="s">
        <v>130</v>
      </c>
      <c r="B74" s="25" t="s">
        <v>106</v>
      </c>
      <c r="C74" s="25" t="s">
        <v>511</v>
      </c>
      <c r="D74" s="28">
        <v>94.3496506154329</v>
      </c>
      <c r="E74" s="29">
        <v>0.18</v>
      </c>
      <c r="F74" s="30"/>
      <c r="G74" s="59"/>
      <c r="H74" s="34" t="s">
        <v>64</v>
      </c>
      <c r="I74" s="35" t="s">
        <v>30</v>
      </c>
      <c r="J74" s="36">
        <v>3000.0</v>
      </c>
      <c r="K74" s="28" t="s">
        <v>64</v>
      </c>
      <c r="L74" s="28" t="s">
        <v>64</v>
      </c>
      <c r="M74" s="34" t="s">
        <v>64</v>
      </c>
      <c r="N74" s="35" t="s">
        <v>30</v>
      </c>
      <c r="O74" s="36">
        <v>3000.0</v>
      </c>
      <c r="P74" s="28" t="s">
        <v>64</v>
      </c>
      <c r="Q74" s="37" t="s">
        <v>64</v>
      </c>
      <c r="R74" s="38" t="s">
        <v>64</v>
      </c>
      <c r="S74" s="39" t="s">
        <v>64</v>
      </c>
      <c r="T74" s="40" t="s">
        <v>64</v>
      </c>
      <c r="U74" s="40" t="s">
        <v>64</v>
      </c>
      <c r="V74" s="40" t="s">
        <v>64</v>
      </c>
      <c r="W74" s="40" t="s">
        <v>64</v>
      </c>
      <c r="X74" s="39" t="s">
        <v>64</v>
      </c>
      <c r="Y74" s="41" t="s">
        <v>64</v>
      </c>
      <c r="Z74" s="41" t="s">
        <v>64</v>
      </c>
      <c r="AA74" s="41" t="s">
        <v>64</v>
      </c>
      <c r="AB74" s="42">
        <v>0.0</v>
      </c>
      <c r="AC74" s="42">
        <v>0.0</v>
      </c>
      <c r="AD74" s="42">
        <v>0.0</v>
      </c>
      <c r="AE74" s="42">
        <v>1.0</v>
      </c>
      <c r="AF74" s="42">
        <v>0.0</v>
      </c>
      <c r="AG74" s="25"/>
      <c r="AH74" s="25"/>
      <c r="AI74" s="25"/>
      <c r="AJ74" s="25"/>
      <c r="AK74" s="25"/>
      <c r="AL74" s="25"/>
    </row>
    <row r="75">
      <c r="A75" s="26" t="s">
        <v>132</v>
      </c>
      <c r="B75" s="25" t="s">
        <v>106</v>
      </c>
      <c r="C75" s="25" t="s">
        <v>511</v>
      </c>
      <c r="D75" s="28">
        <v>94.3496506154329</v>
      </c>
      <c r="E75" s="29">
        <v>0.18</v>
      </c>
      <c r="F75" s="30"/>
      <c r="G75" s="59"/>
      <c r="H75" s="34" t="s">
        <v>64</v>
      </c>
      <c r="I75" s="35" t="s">
        <v>27</v>
      </c>
      <c r="J75" s="36">
        <v>3000.0</v>
      </c>
      <c r="K75" s="28" t="s">
        <v>64</v>
      </c>
      <c r="L75" s="28" t="s">
        <v>64</v>
      </c>
      <c r="M75" s="34" t="s">
        <v>64</v>
      </c>
      <c r="N75" s="35" t="s">
        <v>27</v>
      </c>
      <c r="O75" s="36">
        <v>3000.0</v>
      </c>
      <c r="P75" s="28" t="s">
        <v>64</v>
      </c>
      <c r="Q75" s="37" t="s">
        <v>64</v>
      </c>
      <c r="R75" s="38" t="s">
        <v>64</v>
      </c>
      <c r="S75" s="39" t="s">
        <v>64</v>
      </c>
      <c r="T75" s="40" t="s">
        <v>64</v>
      </c>
      <c r="U75" s="40" t="s">
        <v>64</v>
      </c>
      <c r="V75" s="40" t="s">
        <v>64</v>
      </c>
      <c r="W75" s="40" t="s">
        <v>64</v>
      </c>
      <c r="X75" s="39" t="s">
        <v>64</v>
      </c>
      <c r="Y75" s="41" t="s">
        <v>64</v>
      </c>
      <c r="Z75" s="41" t="s">
        <v>64</v>
      </c>
      <c r="AA75" s="41" t="s">
        <v>64</v>
      </c>
      <c r="AB75" s="42">
        <v>1.0</v>
      </c>
      <c r="AC75" s="42">
        <v>0.0</v>
      </c>
      <c r="AD75" s="42">
        <v>0.0</v>
      </c>
      <c r="AE75" s="42">
        <v>0.0</v>
      </c>
      <c r="AF75" s="42">
        <v>0.0</v>
      </c>
      <c r="AG75" s="25"/>
      <c r="AH75" s="25"/>
      <c r="AI75" s="25"/>
      <c r="AJ75" s="25"/>
      <c r="AK75" s="25"/>
      <c r="AL75" s="25"/>
    </row>
    <row r="76">
      <c r="A76" s="26" t="s">
        <v>124</v>
      </c>
      <c r="B76" s="25" t="s">
        <v>106</v>
      </c>
      <c r="C76" s="25" t="s">
        <v>511</v>
      </c>
      <c r="D76" s="28">
        <v>94.3496506154329</v>
      </c>
      <c r="E76" s="29">
        <v>0.2064810495626822</v>
      </c>
      <c r="F76" s="30"/>
      <c r="G76" s="59"/>
      <c r="H76" s="34" t="s">
        <v>64</v>
      </c>
      <c r="I76" s="35" t="s">
        <v>27</v>
      </c>
      <c r="J76" s="36">
        <v>3200.0</v>
      </c>
      <c r="K76" s="28" t="s">
        <v>64</v>
      </c>
      <c r="L76" s="28" t="s">
        <v>64</v>
      </c>
      <c r="M76" s="34" t="s">
        <v>64</v>
      </c>
      <c r="N76" s="35" t="s">
        <v>27</v>
      </c>
      <c r="O76" s="36">
        <v>3400.0</v>
      </c>
      <c r="P76" s="28" t="s">
        <v>64</v>
      </c>
      <c r="Q76" s="37" t="s">
        <v>64</v>
      </c>
      <c r="R76" s="38" t="s">
        <v>64</v>
      </c>
      <c r="S76" s="39" t="s">
        <v>64</v>
      </c>
      <c r="T76" s="40" t="s">
        <v>64</v>
      </c>
      <c r="U76" s="40" t="s">
        <v>64</v>
      </c>
      <c r="V76" s="40" t="s">
        <v>64</v>
      </c>
      <c r="W76" s="40" t="s">
        <v>64</v>
      </c>
      <c r="X76" s="39" t="s">
        <v>64</v>
      </c>
      <c r="Y76" s="41" t="s">
        <v>64</v>
      </c>
      <c r="Z76" s="41" t="s">
        <v>64</v>
      </c>
      <c r="AA76" s="41" t="s">
        <v>64</v>
      </c>
      <c r="AB76" s="42">
        <v>1.0</v>
      </c>
      <c r="AC76" s="42">
        <v>0.0</v>
      </c>
      <c r="AD76" s="42">
        <v>0.0</v>
      </c>
      <c r="AE76" s="42">
        <v>0.0</v>
      </c>
      <c r="AF76" s="42">
        <v>0.0</v>
      </c>
      <c r="AG76" s="25"/>
      <c r="AH76" s="25"/>
      <c r="AI76" s="25"/>
      <c r="AJ76" s="25"/>
      <c r="AK76" s="25"/>
      <c r="AL76" s="25"/>
    </row>
    <row r="77">
      <c r="A77" s="26" t="s">
        <v>133</v>
      </c>
      <c r="B77" s="25" t="s">
        <v>106</v>
      </c>
      <c r="C77" s="25" t="s">
        <v>511</v>
      </c>
      <c r="D77" s="28">
        <v>94.3496506154329</v>
      </c>
      <c r="E77" s="29">
        <v>0.15088794153471377</v>
      </c>
      <c r="F77" s="30"/>
      <c r="G77" s="59"/>
      <c r="H77" s="34" t="s">
        <v>64</v>
      </c>
      <c r="I77" s="35" t="s">
        <v>29</v>
      </c>
      <c r="J77" s="36">
        <v>4500.0</v>
      </c>
      <c r="K77" s="28" t="s">
        <v>64</v>
      </c>
      <c r="L77" s="28" t="s">
        <v>64</v>
      </c>
      <c r="M77" s="34" t="s">
        <v>64</v>
      </c>
      <c r="N77" s="35" t="s">
        <v>29</v>
      </c>
      <c r="O77" s="36">
        <v>4800.0</v>
      </c>
      <c r="P77" s="28" t="s">
        <v>64</v>
      </c>
      <c r="Q77" s="37" t="s">
        <v>64</v>
      </c>
      <c r="R77" s="38" t="s">
        <v>64</v>
      </c>
      <c r="S77" s="39" t="s">
        <v>64</v>
      </c>
      <c r="T77" s="40" t="s">
        <v>64</v>
      </c>
      <c r="U77" s="40" t="s">
        <v>64</v>
      </c>
      <c r="V77" s="40" t="s">
        <v>64</v>
      </c>
      <c r="W77" s="40" t="s">
        <v>64</v>
      </c>
      <c r="X77" s="39" t="s">
        <v>64</v>
      </c>
      <c r="Y77" s="41" t="s">
        <v>64</v>
      </c>
      <c r="Z77" s="41" t="s">
        <v>64</v>
      </c>
      <c r="AA77" s="41" t="s">
        <v>64</v>
      </c>
      <c r="AB77" s="42">
        <v>0.0</v>
      </c>
      <c r="AC77" s="42">
        <v>0.0</v>
      </c>
      <c r="AD77" s="42">
        <v>1.0</v>
      </c>
      <c r="AE77" s="42">
        <v>0.0</v>
      </c>
      <c r="AF77" s="42">
        <v>0.0</v>
      </c>
      <c r="AG77" s="25"/>
      <c r="AH77" s="25"/>
      <c r="AI77" s="25"/>
      <c r="AJ77" s="25"/>
      <c r="AK77" s="25"/>
      <c r="AL77" s="25"/>
    </row>
    <row r="78">
      <c r="A78" s="26" t="s">
        <v>137</v>
      </c>
      <c r="B78" s="25" t="s">
        <v>106</v>
      </c>
      <c r="C78" s="25" t="s">
        <v>511</v>
      </c>
      <c r="D78" s="28">
        <v>94.3496506154329</v>
      </c>
      <c r="E78" s="29">
        <v>0.22074317704688595</v>
      </c>
      <c r="F78" s="30"/>
      <c r="G78" s="59"/>
      <c r="H78" s="34" t="s">
        <v>64</v>
      </c>
      <c r="I78" s="35" t="s">
        <v>40</v>
      </c>
      <c r="J78" s="36">
        <v>4000.0</v>
      </c>
      <c r="K78" s="28" t="s">
        <v>64</v>
      </c>
      <c r="L78" s="28" t="s">
        <v>64</v>
      </c>
      <c r="M78" s="34" t="s">
        <v>64</v>
      </c>
      <c r="N78" s="35" t="s">
        <v>28</v>
      </c>
      <c r="O78" s="36">
        <v>6400.0</v>
      </c>
      <c r="P78" s="28" t="s">
        <v>64</v>
      </c>
      <c r="Q78" s="37" t="s">
        <v>64</v>
      </c>
      <c r="R78" s="38" t="s">
        <v>64</v>
      </c>
      <c r="S78" s="39" t="s">
        <v>64</v>
      </c>
      <c r="T78" s="40" t="s">
        <v>64</v>
      </c>
      <c r="U78" s="40" t="s">
        <v>64</v>
      </c>
      <c r="V78" s="40" t="s">
        <v>64</v>
      </c>
      <c r="W78" s="40" t="s">
        <v>64</v>
      </c>
      <c r="X78" s="39" t="s">
        <v>64</v>
      </c>
      <c r="Y78" s="41" t="s">
        <v>64</v>
      </c>
      <c r="Z78" s="41" t="s">
        <v>64</v>
      </c>
      <c r="AA78" s="41" t="s">
        <v>64</v>
      </c>
      <c r="AB78" s="42">
        <v>0.0</v>
      </c>
      <c r="AC78" s="42">
        <v>1.0</v>
      </c>
      <c r="AD78" s="42">
        <v>1.0</v>
      </c>
      <c r="AE78" s="42">
        <v>0.0</v>
      </c>
      <c r="AF78" s="42">
        <v>0.0</v>
      </c>
      <c r="AG78" s="25"/>
      <c r="AH78" s="25"/>
      <c r="AI78" s="25"/>
      <c r="AJ78" s="25"/>
      <c r="AK78" s="25"/>
      <c r="AL78" s="25"/>
    </row>
    <row r="79">
      <c r="A79" s="26" t="s">
        <v>1937</v>
      </c>
      <c r="B79" s="25" t="s">
        <v>106</v>
      </c>
      <c r="C79" s="25" t="s">
        <v>511</v>
      </c>
      <c r="D79" s="28">
        <v>94.3496506154329</v>
      </c>
      <c r="E79" s="29">
        <v>0.18</v>
      </c>
      <c r="F79" s="30"/>
      <c r="G79" s="59"/>
      <c r="H79" s="34" t="s">
        <v>64</v>
      </c>
      <c r="I79" s="35" t="s">
        <v>64</v>
      </c>
      <c r="J79" s="36" t="s">
        <v>64</v>
      </c>
      <c r="K79" s="28" t="s">
        <v>64</v>
      </c>
      <c r="L79" s="28" t="s">
        <v>64</v>
      </c>
      <c r="M79" s="34" t="s">
        <v>64</v>
      </c>
      <c r="N79" s="35" t="s">
        <v>28</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0.0</v>
      </c>
      <c r="AD79" s="42">
        <v>0.0</v>
      </c>
      <c r="AE79" s="42">
        <v>0.0</v>
      </c>
      <c r="AF79" s="42">
        <v>0.0</v>
      </c>
      <c r="AG79" s="25"/>
      <c r="AH79" s="25"/>
      <c r="AI79" s="25"/>
      <c r="AJ79" s="25"/>
      <c r="AK79" s="25"/>
      <c r="AL79" s="25"/>
    </row>
    <row r="80">
      <c r="A80" s="26" t="s">
        <v>1939</v>
      </c>
      <c r="B80" s="25" t="s">
        <v>106</v>
      </c>
      <c r="C80" s="25" t="s">
        <v>511</v>
      </c>
      <c r="D80" s="28">
        <v>94.3496506154329</v>
      </c>
      <c r="E80" s="29">
        <v>0.18</v>
      </c>
      <c r="F80" s="30"/>
      <c r="G80" s="59"/>
      <c r="H80" s="34" t="s">
        <v>64</v>
      </c>
      <c r="I80" s="35" t="s">
        <v>64</v>
      </c>
      <c r="J80" s="36" t="s">
        <v>64</v>
      </c>
      <c r="K80" s="28" t="s">
        <v>64</v>
      </c>
      <c r="L80" s="28" t="s">
        <v>64</v>
      </c>
      <c r="M80" s="34" t="s">
        <v>64</v>
      </c>
      <c r="N80" s="35" t="s">
        <v>28</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0.0</v>
      </c>
      <c r="AE80" s="42">
        <v>0.0</v>
      </c>
      <c r="AF80" s="42">
        <v>0.0</v>
      </c>
      <c r="AG80" s="25"/>
      <c r="AH80" s="25"/>
      <c r="AI80" s="25"/>
      <c r="AJ80" s="25"/>
      <c r="AK80" s="25"/>
      <c r="AL80" s="25"/>
    </row>
    <row r="81">
      <c r="A81" s="26" t="s">
        <v>474</v>
      </c>
      <c r="B81" s="25" t="s">
        <v>475</v>
      </c>
      <c r="C81" s="25" t="s">
        <v>36</v>
      </c>
      <c r="D81" s="28">
        <v>93.96497088461943</v>
      </c>
      <c r="E81" s="29">
        <v>0.24984574391473427</v>
      </c>
      <c r="F81" s="30">
        <v>33.0</v>
      </c>
      <c r="G81" s="59"/>
      <c r="H81" s="34">
        <v>25.52142687658971</v>
      </c>
      <c r="I81" s="35" t="s">
        <v>44</v>
      </c>
      <c r="J81" s="36">
        <v>5700.0</v>
      </c>
      <c r="K81" s="28">
        <v>4.477443311682406</v>
      </c>
      <c r="L81" s="28">
        <v>4.7968484978585995</v>
      </c>
      <c r="M81" s="34">
        <v>24.102276819050722</v>
      </c>
      <c r="N81" s="35" t="s">
        <v>30</v>
      </c>
      <c r="O81" s="36">
        <v>6400.0</v>
      </c>
      <c r="P81" s="28">
        <v>3.765980752976675</v>
      </c>
      <c r="Q81" s="37">
        <v>3.869143367815581</v>
      </c>
      <c r="R81" s="38">
        <v>16.88082237430625</v>
      </c>
      <c r="S81" s="39">
        <v>16.53957916901817</v>
      </c>
      <c r="T81" s="40">
        <v>0.07019471013553039</v>
      </c>
      <c r="U81" s="40">
        <v>0.017215636938349054</v>
      </c>
      <c r="V81" s="40">
        <v>0.033918903729723435</v>
      </c>
      <c r="W81" s="40">
        <v>0.018650273349878146</v>
      </c>
      <c r="X81" s="39">
        <v>14.55057606500937</v>
      </c>
      <c r="Y81" s="41">
        <v>10.970850811580341</v>
      </c>
      <c r="Z81" s="41">
        <v>13.392090709514994</v>
      </c>
      <c r="AA81" s="41">
        <v>10.710186109535726</v>
      </c>
      <c r="AB81" s="42">
        <v>0.0</v>
      </c>
      <c r="AC81" s="42">
        <v>0.0</v>
      </c>
      <c r="AD81" s="42">
        <v>1.0</v>
      </c>
      <c r="AE81" s="42">
        <v>1.0</v>
      </c>
      <c r="AF81" s="42">
        <v>0.0</v>
      </c>
      <c r="AG81" s="25"/>
      <c r="AH81" s="25"/>
      <c r="AI81" s="25"/>
      <c r="AJ81" s="25"/>
      <c r="AK81" s="25"/>
      <c r="AL81" s="25"/>
    </row>
    <row r="82">
      <c r="A82" s="26" t="s">
        <v>477</v>
      </c>
      <c r="B82" s="25" t="s">
        <v>475</v>
      </c>
      <c r="C82" s="25" t="s">
        <v>36</v>
      </c>
      <c r="D82" s="28">
        <v>93.96497088461943</v>
      </c>
      <c r="E82" s="29">
        <v>0.18</v>
      </c>
      <c r="F82" s="30">
        <v>32.0</v>
      </c>
      <c r="G82" s="59"/>
      <c r="H82" s="34">
        <v>27.750026738966014</v>
      </c>
      <c r="I82" s="35" t="s">
        <v>58</v>
      </c>
      <c r="J82" s="36">
        <v>6800.0</v>
      </c>
      <c r="K82" s="28">
        <v>4.080886285142061</v>
      </c>
      <c r="L82" s="28">
        <v>4.64832660303853</v>
      </c>
      <c r="M82" s="34">
        <v>25.753480001573713</v>
      </c>
      <c r="N82" s="35" t="s">
        <v>27</v>
      </c>
      <c r="O82" s="36">
        <v>4300.0</v>
      </c>
      <c r="P82" s="28">
        <v>5.989181395714818</v>
      </c>
      <c r="Q82" s="37">
        <v>6.459085646039429</v>
      </c>
      <c r="R82" s="38">
        <v>11.074647937146658</v>
      </c>
      <c r="S82" s="39">
        <v>10.850775647295363</v>
      </c>
      <c r="T82" s="40">
        <v>0.0566798704886941</v>
      </c>
      <c r="U82" s="40">
        <v>0.021266980268253643</v>
      </c>
      <c r="V82" s="40">
        <v>0.037818657219111686</v>
      </c>
      <c r="W82" s="40">
        <v>0.03685635041964319</v>
      </c>
      <c r="X82" s="39">
        <v>12.978733315903842</v>
      </c>
      <c r="Y82" s="41">
        <v>14.771293423062172</v>
      </c>
      <c r="Z82" s="41">
        <v>11.158214290635396</v>
      </c>
      <c r="AA82" s="41">
        <v>14.595265710938317</v>
      </c>
      <c r="AB82" s="42">
        <v>1.0</v>
      </c>
      <c r="AC82" s="42">
        <v>1.0</v>
      </c>
      <c r="AD82" s="42">
        <v>0.0</v>
      </c>
      <c r="AE82" s="42">
        <v>0.0</v>
      </c>
      <c r="AF82" s="42">
        <v>0.0</v>
      </c>
      <c r="AG82" s="25"/>
      <c r="AH82" s="25"/>
      <c r="AI82" s="25"/>
      <c r="AJ82" s="25"/>
      <c r="AK82" s="25"/>
      <c r="AL82" s="25"/>
    </row>
    <row r="83">
      <c r="A83" s="26" t="s">
        <v>476</v>
      </c>
      <c r="B83" s="25" t="s">
        <v>475</v>
      </c>
      <c r="C83" s="25" t="s">
        <v>36</v>
      </c>
      <c r="D83" s="28">
        <v>93.96497088461943</v>
      </c>
      <c r="E83" s="29">
        <v>0.19507816400998657</v>
      </c>
      <c r="F83" s="30">
        <v>29.0</v>
      </c>
      <c r="G83" s="59"/>
      <c r="H83" s="34">
        <v>21.31690718652821</v>
      </c>
      <c r="I83" s="35" t="s">
        <v>40</v>
      </c>
      <c r="J83" s="36">
        <v>4900.0</v>
      </c>
      <c r="K83" s="28">
        <v>4.350389221740451</v>
      </c>
      <c r="L83" s="28">
        <v>4.085279114261222</v>
      </c>
      <c r="M83" s="34">
        <v>19.589922510594626</v>
      </c>
      <c r="N83" s="35" t="s">
        <v>29</v>
      </c>
      <c r="O83" s="36">
        <v>5200.0</v>
      </c>
      <c r="P83" s="28">
        <v>3.7672927904989666</v>
      </c>
      <c r="Q83" s="37">
        <v>3.325546074044968</v>
      </c>
      <c r="R83" s="38">
        <v>11.025737027724514</v>
      </c>
      <c r="S83" s="39">
        <v>10.802853464318808</v>
      </c>
      <c r="T83" s="40">
        <v>0.03482373085856436</v>
      </c>
      <c r="U83" s="40">
        <v>0.03560409457528289</v>
      </c>
      <c r="V83" s="40">
        <v>0.030629275881202265</v>
      </c>
      <c r="W83" s="40">
        <v>0.01999682024091231</v>
      </c>
      <c r="X83" s="39">
        <v>12.19956436573599</v>
      </c>
      <c r="Y83" s="41">
        <v>9.117342820792219</v>
      </c>
      <c r="Z83" s="41">
        <v>10.621318408298515</v>
      </c>
      <c r="AA83" s="41">
        <v>8.968604102296108</v>
      </c>
      <c r="AB83" s="42">
        <v>0.0</v>
      </c>
      <c r="AC83" s="42">
        <v>1.0</v>
      </c>
      <c r="AD83" s="42">
        <v>1.0</v>
      </c>
      <c r="AE83" s="42">
        <v>0.0</v>
      </c>
      <c r="AF83" s="42">
        <v>0.0</v>
      </c>
      <c r="AG83" s="25"/>
      <c r="AH83" s="25"/>
      <c r="AI83" s="25"/>
      <c r="AJ83" s="25"/>
      <c r="AK83" s="25"/>
      <c r="AL83" s="25"/>
    </row>
    <row r="84">
      <c r="A84" s="26" t="s">
        <v>479</v>
      </c>
      <c r="B84" s="25" t="s">
        <v>475</v>
      </c>
      <c r="C84" s="25" t="s">
        <v>36</v>
      </c>
      <c r="D84" s="28">
        <v>93.96497088461943</v>
      </c>
      <c r="E84" s="29">
        <v>0.25181600484995453</v>
      </c>
      <c r="F84" s="30">
        <v>27.0</v>
      </c>
      <c r="G84" s="59"/>
      <c r="H84" s="34">
        <v>27.83086951439228</v>
      </c>
      <c r="I84" s="35" t="s">
        <v>45</v>
      </c>
      <c r="J84" s="36">
        <v>5200.0</v>
      </c>
      <c r="K84" s="28">
        <v>5.352090291229285</v>
      </c>
      <c r="L84" s="28">
        <v>6.1092855373405675</v>
      </c>
      <c r="M84" s="34">
        <v>26.341303982644224</v>
      </c>
      <c r="N84" s="35" t="s">
        <v>31</v>
      </c>
      <c r="O84" s="36">
        <v>5400.0</v>
      </c>
      <c r="P84" s="28">
        <v>4.878019256045227</v>
      </c>
      <c r="Q84" s="37">
        <v>5.34837895510076</v>
      </c>
      <c r="R84" s="38">
        <v>13.94520504042495</v>
      </c>
      <c r="S84" s="39">
        <v>13.663304884089134</v>
      </c>
      <c r="T84" s="40">
        <v>0.08571767743286922</v>
      </c>
      <c r="U84" s="40">
        <v>0.02474007216924728</v>
      </c>
      <c r="V84" s="40">
        <v>0.050814671053018276</v>
      </c>
      <c r="W84" s="40">
        <v>0.020633836124558935</v>
      </c>
      <c r="X84" s="39">
        <v>15.778540616036773</v>
      </c>
      <c r="Y84" s="41">
        <v>12.052328898355507</v>
      </c>
      <c r="Z84" s="41">
        <v>14.579414936482394</v>
      </c>
      <c r="AA84" s="41">
        <v>11.76188904616183</v>
      </c>
      <c r="AB84" s="42">
        <v>0.0</v>
      </c>
      <c r="AC84" s="42">
        <v>0.0</v>
      </c>
      <c r="AD84" s="42">
        <v>0.0</v>
      </c>
      <c r="AE84" s="42">
        <v>1.0</v>
      </c>
      <c r="AF84" s="42">
        <v>1.0</v>
      </c>
      <c r="AG84" s="25"/>
      <c r="AH84" s="25"/>
      <c r="AI84" s="25"/>
      <c r="AJ84" s="25"/>
      <c r="AK84" s="25"/>
      <c r="AL84" s="25"/>
    </row>
    <row r="85">
      <c r="A85" s="26" t="s">
        <v>481</v>
      </c>
      <c r="B85" s="25" t="s">
        <v>475</v>
      </c>
      <c r="C85" s="25" t="s">
        <v>36</v>
      </c>
      <c r="D85" s="28">
        <v>93.96497088461943</v>
      </c>
      <c r="E85" s="29">
        <v>0.17650441361916772</v>
      </c>
      <c r="F85" s="30">
        <v>25.0</v>
      </c>
      <c r="G85" s="59"/>
      <c r="H85" s="34">
        <v>24.095894205790273</v>
      </c>
      <c r="I85" s="35" t="s">
        <v>31</v>
      </c>
      <c r="J85" s="36">
        <v>5300.0</v>
      </c>
      <c r="K85" s="28">
        <v>4.546395133167976</v>
      </c>
      <c r="L85" s="28">
        <v>4.67003034176425</v>
      </c>
      <c r="M85" s="34">
        <v>23.012277976334722</v>
      </c>
      <c r="N85" s="35" t="s">
        <v>31</v>
      </c>
      <c r="O85" s="36">
        <v>5700.0</v>
      </c>
      <c r="P85" s="28">
        <v>4.037241750234162</v>
      </c>
      <c r="Q85" s="37">
        <v>4.009667765593548</v>
      </c>
      <c r="R85" s="38">
        <v>8.457397078089341</v>
      </c>
      <c r="S85" s="39">
        <v>8.286432108295337</v>
      </c>
      <c r="T85" s="40">
        <v>0.07520787444363498</v>
      </c>
      <c r="U85" s="40">
        <v>1.9185682256029333E-4</v>
      </c>
      <c r="V85" s="40">
        <v>0.032903445069090306</v>
      </c>
      <c r="W85" s="40">
        <v>0.03012152114196605</v>
      </c>
      <c r="X85" s="39">
        <v>8.267445920187127</v>
      </c>
      <c r="Y85" s="41">
        <v>15.828448285603148</v>
      </c>
      <c r="Z85" s="41">
        <v>7.525676212413382</v>
      </c>
      <c r="AA85" s="41">
        <v>15.486601763921342</v>
      </c>
      <c r="AB85" s="42">
        <v>0.0</v>
      </c>
      <c r="AC85" s="42">
        <v>0.0</v>
      </c>
      <c r="AD85" s="42">
        <v>0.0</v>
      </c>
      <c r="AE85" s="42">
        <v>0.0</v>
      </c>
      <c r="AF85" s="42">
        <v>1.0</v>
      </c>
      <c r="AG85" s="25"/>
      <c r="AH85" s="25"/>
      <c r="AI85" s="25"/>
      <c r="AJ85" s="25"/>
      <c r="AK85" s="25"/>
      <c r="AL85" s="25"/>
    </row>
    <row r="86">
      <c r="A86" s="26" t="s">
        <v>478</v>
      </c>
      <c r="B86" s="25" t="s">
        <v>475</v>
      </c>
      <c r="C86" s="25" t="s">
        <v>36</v>
      </c>
      <c r="D86" s="28">
        <v>93.96497088461943</v>
      </c>
      <c r="E86" s="29">
        <v>0.19150974398165838</v>
      </c>
      <c r="F86" s="30">
        <v>23.0</v>
      </c>
      <c r="G86" s="59"/>
      <c r="H86" s="34">
        <v>19.11296637131271</v>
      </c>
      <c r="I86" s="35" t="s">
        <v>58</v>
      </c>
      <c r="J86" s="36">
        <v>4500.0</v>
      </c>
      <c r="K86" s="28">
        <v>4.247325860291713</v>
      </c>
      <c r="L86" s="28">
        <v>3.682246424161981</v>
      </c>
      <c r="M86" s="34">
        <v>17.642194793698906</v>
      </c>
      <c r="N86" s="35" t="s">
        <v>27</v>
      </c>
      <c r="O86" s="36">
        <v>3500.0</v>
      </c>
      <c r="P86" s="28">
        <v>5.040627083913972</v>
      </c>
      <c r="Q86" s="37">
        <v>4.121206874729736</v>
      </c>
      <c r="R86" s="38">
        <v>8.557066630013635</v>
      </c>
      <c r="S86" s="39">
        <v>8.38408685569091</v>
      </c>
      <c r="T86" s="40">
        <v>0.043171315352117226</v>
      </c>
      <c r="U86" s="40">
        <v>0.027516851902363006</v>
      </c>
      <c r="V86" s="40">
        <v>0.0332535807441984</v>
      </c>
      <c r="W86" s="40">
        <v>0.0328646499752604</v>
      </c>
      <c r="X86" s="39">
        <v>8.981242325767617</v>
      </c>
      <c r="Y86" s="41">
        <v>10.13172404554509</v>
      </c>
      <c r="Z86" s="41">
        <v>7.621907330812294</v>
      </c>
      <c r="AA86" s="41">
        <v>10.020287462886612</v>
      </c>
      <c r="AB86" s="42">
        <v>1.0</v>
      </c>
      <c r="AC86" s="42">
        <v>1.0</v>
      </c>
      <c r="AD86" s="42">
        <v>0.0</v>
      </c>
      <c r="AE86" s="42">
        <v>0.0</v>
      </c>
      <c r="AF86" s="42">
        <v>0.0</v>
      </c>
      <c r="AG86" s="25"/>
      <c r="AH86" s="25"/>
      <c r="AI86" s="25"/>
      <c r="AJ86" s="25"/>
      <c r="AK86" s="25"/>
      <c r="AL86" s="25"/>
    </row>
    <row r="87">
      <c r="A87" s="26" t="s">
        <v>480</v>
      </c>
      <c r="B87" s="25" t="s">
        <v>475</v>
      </c>
      <c r="C87" s="25" t="s">
        <v>36</v>
      </c>
      <c r="D87" s="28">
        <v>93.96497088461943</v>
      </c>
      <c r="E87" s="29">
        <v>0.2571453175457481</v>
      </c>
      <c r="F87" s="30">
        <v>19.0</v>
      </c>
      <c r="G87" s="59"/>
      <c r="H87" s="34">
        <v>17.97004792470372</v>
      </c>
      <c r="I87" s="35" t="s">
        <v>58</v>
      </c>
      <c r="J87" s="36">
        <v>4400.0</v>
      </c>
      <c r="K87" s="28">
        <v>4.0841018010690275</v>
      </c>
      <c r="L87" s="28">
        <v>3.38446743502082</v>
      </c>
      <c r="M87" s="34">
        <v>16.633448912683065</v>
      </c>
      <c r="N87" s="35" t="s">
        <v>27</v>
      </c>
      <c r="O87" s="36">
        <v>3000.0</v>
      </c>
      <c r="P87" s="28">
        <v>5.5444829708943555</v>
      </c>
      <c r="Q87" s="37">
        <v>4.341923216376693</v>
      </c>
      <c r="R87" s="38">
        <v>10.069156109030683</v>
      </c>
      <c r="S87" s="39">
        <v>9.865609680485736</v>
      </c>
      <c r="T87" s="40">
        <v>0.0642621140026237</v>
      </c>
      <c r="U87" s="40">
        <v>0.028675550068586495</v>
      </c>
      <c r="V87" s="40">
        <v>0.028056653304516285</v>
      </c>
      <c r="W87" s="40">
        <v>0.03816530045099642</v>
      </c>
      <c r="X87" s="39">
        <v>8.84717487385423</v>
      </c>
      <c r="Y87" s="41">
        <v>9.122873050849492</v>
      </c>
      <c r="Z87" s="41">
        <v>7.604119947952771</v>
      </c>
      <c r="AA87" s="41">
        <v>9.029328964730292</v>
      </c>
      <c r="AB87" s="42">
        <v>1.0</v>
      </c>
      <c r="AC87" s="42">
        <v>1.0</v>
      </c>
      <c r="AD87" s="42">
        <v>0.0</v>
      </c>
      <c r="AE87" s="42">
        <v>0.0</v>
      </c>
      <c r="AF87" s="42">
        <v>0.0</v>
      </c>
      <c r="AG87" s="25"/>
      <c r="AH87" s="25"/>
      <c r="AI87" s="25"/>
      <c r="AJ87" s="25"/>
      <c r="AK87" s="25"/>
      <c r="AL87" s="25"/>
    </row>
    <row r="88">
      <c r="A88" s="26" t="s">
        <v>483</v>
      </c>
      <c r="B88" s="25" t="s">
        <v>475</v>
      </c>
      <c r="C88" s="25" t="s">
        <v>36</v>
      </c>
      <c r="D88" s="28">
        <v>93.96497088461943</v>
      </c>
      <c r="E88" s="29">
        <v>0.19676470588235295</v>
      </c>
      <c r="F88" s="30">
        <v>18.0</v>
      </c>
      <c r="G88" s="59"/>
      <c r="H88" s="34">
        <v>14.404558929003088</v>
      </c>
      <c r="I88" s="35" t="s">
        <v>58</v>
      </c>
      <c r="J88" s="36">
        <v>3000.0</v>
      </c>
      <c r="K88" s="28">
        <v>4.801519643001029</v>
      </c>
      <c r="L88" s="28">
        <v>3.3842274561836527</v>
      </c>
      <c r="M88" s="34">
        <v>13.394834076810607</v>
      </c>
      <c r="N88" s="35" t="s">
        <v>28</v>
      </c>
      <c r="O88" s="36">
        <v>3000.0</v>
      </c>
      <c r="P88" s="28">
        <v>4.464944692270202</v>
      </c>
      <c r="Q88" s="37">
        <v>2.983949522630002</v>
      </c>
      <c r="R88" s="38">
        <v>6.91321221506292</v>
      </c>
      <c r="S88" s="39">
        <v>6.773462702699384</v>
      </c>
      <c r="T88" s="40">
        <v>0.041812877953247854</v>
      </c>
      <c r="U88" s="40">
        <v>0.024228022739265113</v>
      </c>
      <c r="V88" s="40">
        <v>0.04278981435402467</v>
      </c>
      <c r="W88" s="40">
        <v>0.027842687422139346</v>
      </c>
      <c r="X88" s="39">
        <v>6.951962175716709</v>
      </c>
      <c r="Y88" s="41">
        <v>7.452596753286378</v>
      </c>
      <c r="Z88" s="41">
        <v>6.034557907418367</v>
      </c>
      <c r="AA88" s="41">
        <v>7.36027616939224</v>
      </c>
      <c r="AB88" s="42">
        <v>1.0</v>
      </c>
      <c r="AC88" s="42">
        <v>1.0</v>
      </c>
      <c r="AD88" s="42">
        <v>0.0</v>
      </c>
      <c r="AE88" s="42">
        <v>0.0</v>
      </c>
      <c r="AF88" s="42">
        <v>0.0</v>
      </c>
      <c r="AG88" s="25"/>
      <c r="AH88" s="25"/>
      <c r="AI88" s="25"/>
      <c r="AJ88" s="25"/>
      <c r="AK88" s="25"/>
      <c r="AL88" s="25"/>
    </row>
    <row r="89">
      <c r="A89" s="26" t="s">
        <v>485</v>
      </c>
      <c r="B89" s="25" t="s">
        <v>475</v>
      </c>
      <c r="C89" s="25" t="s">
        <v>36</v>
      </c>
      <c r="D89" s="28">
        <v>93.96497088461943</v>
      </c>
      <c r="E89" s="29">
        <v>0.12354066130473637</v>
      </c>
      <c r="F89" s="30">
        <v>16.0</v>
      </c>
      <c r="G89" s="59"/>
      <c r="H89" s="34">
        <v>9.257634841808647</v>
      </c>
      <c r="I89" s="35" t="s">
        <v>29</v>
      </c>
      <c r="J89" s="36">
        <v>3000.0</v>
      </c>
      <c r="K89" s="28">
        <v>3.0858782806028824</v>
      </c>
      <c r="L89" s="28">
        <v>1.5736419747794113</v>
      </c>
      <c r="M89" s="34">
        <v>8.61939335860195</v>
      </c>
      <c r="N89" s="35" t="s">
        <v>29</v>
      </c>
      <c r="O89" s="36">
        <v>3000.0</v>
      </c>
      <c r="P89" s="28">
        <v>2.8731311195339835</v>
      </c>
      <c r="Q89" s="37">
        <v>1.390502968689339</v>
      </c>
      <c r="R89" s="38">
        <v>3.612179874270311</v>
      </c>
      <c r="S89" s="39">
        <v>3.539160218530717</v>
      </c>
      <c r="T89" s="40">
        <v>0.024877943499508316</v>
      </c>
      <c r="U89" s="40">
        <v>0.016829197073196803</v>
      </c>
      <c r="V89" s="40">
        <v>0.017560901293770574</v>
      </c>
      <c r="W89" s="40">
        <v>0.01655480799048164</v>
      </c>
      <c r="X89" s="39">
        <v>3.6941255240151385</v>
      </c>
      <c r="Y89" s="41">
        <v>5.563509317793509</v>
      </c>
      <c r="Z89" s="41">
        <v>3.1713043467117163</v>
      </c>
      <c r="AA89" s="41">
        <v>5.448089011890234</v>
      </c>
      <c r="AB89" s="42">
        <v>0.0</v>
      </c>
      <c r="AC89" s="42">
        <v>0.0</v>
      </c>
      <c r="AD89" s="42">
        <v>1.0</v>
      </c>
      <c r="AE89" s="42">
        <v>0.0</v>
      </c>
      <c r="AF89" s="42">
        <v>0.0</v>
      </c>
      <c r="AG89" s="25"/>
      <c r="AH89" s="25"/>
      <c r="AI89" s="25"/>
      <c r="AJ89" s="25"/>
      <c r="AK89" s="25"/>
      <c r="AL89" s="25"/>
    </row>
    <row r="90">
      <c r="A90" s="26" t="s">
        <v>482</v>
      </c>
      <c r="B90" s="25" t="s">
        <v>475</v>
      </c>
      <c r="C90" s="25" t="s">
        <v>36</v>
      </c>
      <c r="D90" s="28">
        <v>93.96497088461943</v>
      </c>
      <c r="E90" s="29">
        <v>0.17105411103302884</v>
      </c>
      <c r="F90" s="30">
        <v>13.0</v>
      </c>
      <c r="G90" s="59"/>
      <c r="H90" s="34">
        <v>11.215814729285109</v>
      </c>
      <c r="I90" s="35" t="s">
        <v>45</v>
      </c>
      <c r="J90" s="36">
        <v>3400.0</v>
      </c>
      <c r="K90" s="28">
        <v>3.298769038025032</v>
      </c>
      <c r="L90" s="28">
        <v>1.9358932883652265</v>
      </c>
      <c r="M90" s="34">
        <v>10.754771773279721</v>
      </c>
      <c r="N90" s="35" t="s">
        <v>30</v>
      </c>
      <c r="O90" s="36">
        <v>3400.0</v>
      </c>
      <c r="P90" s="28">
        <v>3.163168168611683</v>
      </c>
      <c r="Q90" s="37">
        <v>1.800142030845962</v>
      </c>
      <c r="R90" s="38">
        <v>4.241189512894809</v>
      </c>
      <c r="S90" s="39">
        <v>4.155454524899363</v>
      </c>
      <c r="T90" s="40">
        <v>0.06577125686634455</v>
      </c>
      <c r="U90" s="40">
        <v>0.005632081502343003</v>
      </c>
      <c r="V90" s="40">
        <v>0.041715586720743936</v>
      </c>
      <c r="W90" s="40">
        <v>0.01785083459217189</v>
      </c>
      <c r="X90" s="39">
        <v>4.683732110044984</v>
      </c>
      <c r="Y90" s="41">
        <v>6.532082619240125</v>
      </c>
      <c r="Z90" s="41">
        <v>4.384925549082571</v>
      </c>
      <c r="AA90" s="41">
        <v>6.369846224197149</v>
      </c>
      <c r="AB90" s="42">
        <v>0.0</v>
      </c>
      <c r="AC90" s="42">
        <v>0.0</v>
      </c>
      <c r="AD90" s="42">
        <v>0.0</v>
      </c>
      <c r="AE90" s="42">
        <v>1.0</v>
      </c>
      <c r="AF90" s="42">
        <v>1.0</v>
      </c>
      <c r="AG90" s="25"/>
      <c r="AH90" s="25"/>
      <c r="AI90" s="25"/>
      <c r="AJ90" s="25"/>
      <c r="AK90" s="25"/>
      <c r="AL90" s="25"/>
    </row>
    <row r="91">
      <c r="A91" s="26" t="s">
        <v>484</v>
      </c>
      <c r="B91" s="25" t="s">
        <v>475</v>
      </c>
      <c r="C91" s="25" t="s">
        <v>36</v>
      </c>
      <c r="D91" s="28">
        <v>93.96497088461943</v>
      </c>
      <c r="E91" s="29">
        <v>0.12336613055818356</v>
      </c>
      <c r="F91" s="30">
        <v>5.0</v>
      </c>
      <c r="G91" s="59"/>
      <c r="H91" s="34">
        <v>4.247175635106287</v>
      </c>
      <c r="I91" s="35" t="s">
        <v>31</v>
      </c>
      <c r="J91" s="36">
        <v>3000.0</v>
      </c>
      <c r="K91" s="28">
        <v>1.4157252117020955</v>
      </c>
      <c r="L91" s="28">
        <v>0.4081128225502736</v>
      </c>
      <c r="M91" s="34">
        <v>4.057054060770013</v>
      </c>
      <c r="N91" s="35" t="s">
        <v>31</v>
      </c>
      <c r="O91" s="36">
        <v>3000.0</v>
      </c>
      <c r="P91" s="28">
        <v>1.3523513535900045</v>
      </c>
      <c r="Q91" s="37">
        <v>0.37699079273465513</v>
      </c>
      <c r="R91" s="38">
        <v>1.1270344559679117</v>
      </c>
      <c r="S91" s="39">
        <v>1.1042516292965068</v>
      </c>
      <c r="T91" s="40">
        <v>0.05121125066432408</v>
      </c>
      <c r="U91" s="40">
        <v>5.486919714034722E-4</v>
      </c>
      <c r="V91" s="40">
        <v>0.02414244674175278</v>
      </c>
      <c r="W91" s="40">
        <v>0.022039127518039468</v>
      </c>
      <c r="X91" s="39">
        <v>1.1497574021440136</v>
      </c>
      <c r="Y91" s="41">
        <v>3.0974182329622733</v>
      </c>
      <c r="Z91" s="41">
        <v>1.0392124125256517</v>
      </c>
      <c r="AA91" s="41">
        <v>3.017841648244361</v>
      </c>
      <c r="AB91" s="42">
        <v>0.0</v>
      </c>
      <c r="AC91" s="42">
        <v>0.0</v>
      </c>
      <c r="AD91" s="42">
        <v>0.0</v>
      </c>
      <c r="AE91" s="42">
        <v>0.0</v>
      </c>
      <c r="AF91" s="42">
        <v>1.0</v>
      </c>
      <c r="AG91" s="25"/>
      <c r="AH91" s="25"/>
      <c r="AI91" s="25"/>
      <c r="AJ91" s="25"/>
      <c r="AK91" s="25"/>
      <c r="AL91" s="25"/>
    </row>
    <row r="92">
      <c r="A92" s="26" t="s">
        <v>1905</v>
      </c>
      <c r="B92" s="25" t="s">
        <v>475</v>
      </c>
      <c r="C92" s="25" t="s">
        <v>36</v>
      </c>
      <c r="D92" s="28">
        <v>93.96497088461943</v>
      </c>
      <c r="E92" s="29">
        <v>0.18</v>
      </c>
      <c r="F92" s="30"/>
      <c r="G92" s="59"/>
      <c r="H92" s="34" t="s">
        <v>64</v>
      </c>
      <c r="I92" s="35" t="s">
        <v>64</v>
      </c>
      <c r="J92" s="36" t="s">
        <v>64</v>
      </c>
      <c r="K92" s="28" t="s">
        <v>64</v>
      </c>
      <c r="L92" s="28" t="s">
        <v>64</v>
      </c>
      <c r="M92" s="34" t="s">
        <v>64</v>
      </c>
      <c r="N92" s="35" t="s">
        <v>30</v>
      </c>
      <c r="O92" s="36">
        <v>3000.0</v>
      </c>
      <c r="P92" s="28" t="s">
        <v>64</v>
      </c>
      <c r="Q92" s="37" t="s">
        <v>64</v>
      </c>
      <c r="R92" s="38" t="s">
        <v>64</v>
      </c>
      <c r="S92" s="39" t="s">
        <v>64</v>
      </c>
      <c r="T92" s="40" t="s">
        <v>64</v>
      </c>
      <c r="U92" s="40" t="s">
        <v>64</v>
      </c>
      <c r="V92" s="40" t="s">
        <v>64</v>
      </c>
      <c r="W92" s="40" t="s">
        <v>64</v>
      </c>
      <c r="X92" s="39" t="s">
        <v>64</v>
      </c>
      <c r="Y92" s="41" t="s">
        <v>64</v>
      </c>
      <c r="Z92" s="41" t="s">
        <v>64</v>
      </c>
      <c r="AA92" s="41" t="s">
        <v>64</v>
      </c>
      <c r="AB92" s="42">
        <v>0.0</v>
      </c>
      <c r="AC92" s="42">
        <v>0.0</v>
      </c>
      <c r="AD92" s="42">
        <v>0.0</v>
      </c>
      <c r="AE92" s="42">
        <v>0.0</v>
      </c>
      <c r="AF92" s="42">
        <v>0.0</v>
      </c>
      <c r="AG92" s="25"/>
      <c r="AH92" s="25"/>
      <c r="AI92" s="25"/>
      <c r="AJ92" s="25"/>
      <c r="AK92" s="25"/>
      <c r="AL92" s="25"/>
    </row>
    <row r="93">
      <c r="A93" s="26" t="s">
        <v>486</v>
      </c>
      <c r="B93" s="25" t="s">
        <v>475</v>
      </c>
      <c r="C93" s="25" t="s">
        <v>36</v>
      </c>
      <c r="D93" s="28">
        <v>93.96497088461943</v>
      </c>
      <c r="E93" s="29">
        <v>0.18</v>
      </c>
      <c r="F93" s="30"/>
      <c r="G93" s="59"/>
      <c r="H93" s="34" t="s">
        <v>64</v>
      </c>
      <c r="I93" s="35" t="s">
        <v>27</v>
      </c>
      <c r="J93" s="36">
        <v>3400.0</v>
      </c>
      <c r="K93" s="28" t="s">
        <v>64</v>
      </c>
      <c r="L93" s="28" t="s">
        <v>64</v>
      </c>
      <c r="M93" s="34" t="s">
        <v>64</v>
      </c>
      <c r="N93" s="35" t="s">
        <v>27</v>
      </c>
      <c r="O93" s="36">
        <v>3000.0</v>
      </c>
      <c r="P93" s="28" t="s">
        <v>64</v>
      </c>
      <c r="Q93" s="37" t="s">
        <v>64</v>
      </c>
      <c r="R93" s="38" t="s">
        <v>64</v>
      </c>
      <c r="S93" s="39" t="s">
        <v>64</v>
      </c>
      <c r="T93" s="40" t="s">
        <v>64</v>
      </c>
      <c r="U93" s="40" t="s">
        <v>64</v>
      </c>
      <c r="V93" s="40" t="s">
        <v>64</v>
      </c>
      <c r="W93" s="40" t="s">
        <v>64</v>
      </c>
      <c r="X93" s="39" t="s">
        <v>64</v>
      </c>
      <c r="Y93" s="41" t="s">
        <v>64</v>
      </c>
      <c r="Z93" s="41" t="s">
        <v>64</v>
      </c>
      <c r="AA93" s="41" t="s">
        <v>64</v>
      </c>
      <c r="AB93" s="42">
        <v>1.0</v>
      </c>
      <c r="AC93" s="42">
        <v>0.0</v>
      </c>
      <c r="AD93" s="42">
        <v>0.0</v>
      </c>
      <c r="AE93" s="42">
        <v>0.0</v>
      </c>
      <c r="AF93" s="42">
        <v>0.0</v>
      </c>
      <c r="AG93" s="25"/>
      <c r="AH93" s="25"/>
      <c r="AI93" s="25"/>
      <c r="AJ93" s="25"/>
      <c r="AK93" s="25"/>
      <c r="AL93" s="25"/>
    </row>
    <row r="94">
      <c r="A94" s="26" t="s">
        <v>487</v>
      </c>
      <c r="B94" s="25" t="s">
        <v>475</v>
      </c>
      <c r="C94" s="25" t="s">
        <v>36</v>
      </c>
      <c r="D94" s="28">
        <v>93.96497088461943</v>
      </c>
      <c r="E94" s="29">
        <v>0.1615047701647875</v>
      </c>
      <c r="F94" s="30"/>
      <c r="G94" s="59"/>
      <c r="H94" s="34" t="s">
        <v>64</v>
      </c>
      <c r="I94" s="35" t="s">
        <v>31</v>
      </c>
      <c r="J94" s="36">
        <v>3000.0</v>
      </c>
      <c r="K94" s="28" t="s">
        <v>64</v>
      </c>
      <c r="L94" s="28" t="s">
        <v>64</v>
      </c>
      <c r="M94" s="34" t="s">
        <v>64</v>
      </c>
      <c r="N94" s="35" t="s">
        <v>31</v>
      </c>
      <c r="O94" s="36">
        <v>3000.0</v>
      </c>
      <c r="P94" s="28" t="s">
        <v>64</v>
      </c>
      <c r="Q94" s="37" t="s">
        <v>64</v>
      </c>
      <c r="R94" s="38" t="s">
        <v>64</v>
      </c>
      <c r="S94" s="39" t="s">
        <v>64</v>
      </c>
      <c r="T94" s="40" t="s">
        <v>64</v>
      </c>
      <c r="U94" s="40" t="s">
        <v>64</v>
      </c>
      <c r="V94" s="40" t="s">
        <v>64</v>
      </c>
      <c r="W94" s="40" t="s">
        <v>64</v>
      </c>
      <c r="X94" s="39" t="s">
        <v>64</v>
      </c>
      <c r="Y94" s="41" t="s">
        <v>64</v>
      </c>
      <c r="Z94" s="41" t="s">
        <v>64</v>
      </c>
      <c r="AA94" s="41" t="s">
        <v>64</v>
      </c>
      <c r="AB94" s="42">
        <v>0.0</v>
      </c>
      <c r="AC94" s="42">
        <v>0.0</v>
      </c>
      <c r="AD94" s="42">
        <v>0.0</v>
      </c>
      <c r="AE94" s="42">
        <v>0.0</v>
      </c>
      <c r="AF94" s="42">
        <v>1.0</v>
      </c>
      <c r="AG94" s="25"/>
      <c r="AH94" s="25"/>
      <c r="AI94" s="25"/>
      <c r="AJ94" s="25"/>
      <c r="AK94" s="25"/>
      <c r="AL94" s="25"/>
    </row>
    <row r="95">
      <c r="A95" s="26" t="s">
        <v>488</v>
      </c>
      <c r="B95" s="25" t="s">
        <v>475</v>
      </c>
      <c r="C95" s="25" t="s">
        <v>36</v>
      </c>
      <c r="D95" s="28">
        <v>93.96497088461943</v>
      </c>
      <c r="E95" s="29">
        <v>0.18</v>
      </c>
      <c r="F95" s="30"/>
      <c r="G95" s="59"/>
      <c r="H95" s="34" t="s">
        <v>64</v>
      </c>
      <c r="I95" s="35" t="s">
        <v>29</v>
      </c>
      <c r="J95" s="36">
        <v>3000.0</v>
      </c>
      <c r="K95" s="28" t="s">
        <v>64</v>
      </c>
      <c r="L95" s="28" t="s">
        <v>64</v>
      </c>
      <c r="M95" s="34" t="s">
        <v>64</v>
      </c>
      <c r="N95" s="35" t="s">
        <v>29</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0.0</v>
      </c>
      <c r="AC95" s="42">
        <v>0.0</v>
      </c>
      <c r="AD95" s="42">
        <v>1.0</v>
      </c>
      <c r="AE95" s="42">
        <v>0.0</v>
      </c>
      <c r="AF95" s="42">
        <v>0.0</v>
      </c>
      <c r="AG95" s="25"/>
      <c r="AH95" s="25"/>
      <c r="AI95" s="25"/>
      <c r="AJ95" s="25"/>
      <c r="AK95" s="25"/>
      <c r="AL95" s="25"/>
    </row>
    <row r="96">
      <c r="A96" s="26" t="s">
        <v>489</v>
      </c>
      <c r="B96" s="25" t="s">
        <v>475</v>
      </c>
      <c r="C96" s="25" t="s">
        <v>36</v>
      </c>
      <c r="D96" s="28">
        <v>93.96497088461943</v>
      </c>
      <c r="E96" s="29">
        <v>0.17386915887850465</v>
      </c>
      <c r="F96" s="30"/>
      <c r="G96" s="59"/>
      <c r="H96" s="34" t="s">
        <v>64</v>
      </c>
      <c r="I96" s="35" t="s">
        <v>45</v>
      </c>
      <c r="J96" s="36">
        <v>3000.0</v>
      </c>
      <c r="K96" s="28" t="s">
        <v>64</v>
      </c>
      <c r="L96" s="28" t="s">
        <v>64</v>
      </c>
      <c r="M96" s="34" t="s">
        <v>64</v>
      </c>
      <c r="N96" s="35" t="s">
        <v>30</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0.0</v>
      </c>
      <c r="AE96" s="42">
        <v>1.0</v>
      </c>
      <c r="AF96" s="42">
        <v>1.0</v>
      </c>
      <c r="AG96" s="25"/>
      <c r="AH96" s="25"/>
      <c r="AI96" s="25"/>
      <c r="AJ96" s="25"/>
      <c r="AK96" s="25"/>
      <c r="AL96" s="25"/>
    </row>
    <row r="97">
      <c r="A97" s="26" t="s">
        <v>1999</v>
      </c>
      <c r="B97" s="25" t="s">
        <v>475</v>
      </c>
      <c r="C97" s="25" t="s">
        <v>36</v>
      </c>
      <c r="D97" s="28">
        <v>93.96497088461943</v>
      </c>
      <c r="E97" s="29">
        <v>0.18</v>
      </c>
      <c r="F97" s="30"/>
      <c r="G97" s="59"/>
      <c r="H97" s="34" t="s">
        <v>64</v>
      </c>
      <c r="I97" s="35" t="s">
        <v>64</v>
      </c>
      <c r="J97" s="36" t="s">
        <v>64</v>
      </c>
      <c r="K97" s="28" t="s">
        <v>64</v>
      </c>
      <c r="L97" s="28" t="s">
        <v>64</v>
      </c>
      <c r="M97" s="34" t="s">
        <v>64</v>
      </c>
      <c r="N97" s="35" t="s">
        <v>28</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0.0</v>
      </c>
      <c r="AD97" s="42">
        <v>0.0</v>
      </c>
      <c r="AE97" s="42">
        <v>0.0</v>
      </c>
      <c r="AF97" s="42">
        <v>0.0</v>
      </c>
      <c r="AG97" s="25"/>
      <c r="AH97" s="25"/>
      <c r="AI97" s="25"/>
      <c r="AJ97" s="25"/>
      <c r="AK97" s="25"/>
      <c r="AL97" s="25"/>
    </row>
    <row r="98">
      <c r="A98" s="26" t="s">
        <v>490</v>
      </c>
      <c r="B98" s="25" t="s">
        <v>475</v>
      </c>
      <c r="C98" s="25" t="s">
        <v>36</v>
      </c>
      <c r="D98" s="28">
        <v>93.96497088461943</v>
      </c>
      <c r="E98" s="29">
        <v>0.18</v>
      </c>
      <c r="F98" s="30"/>
      <c r="G98" s="59"/>
      <c r="H98" s="34" t="s">
        <v>64</v>
      </c>
      <c r="I98" s="35" t="s">
        <v>30</v>
      </c>
      <c r="J98" s="36">
        <v>3000.0</v>
      </c>
      <c r="K98" s="28" t="s">
        <v>64</v>
      </c>
      <c r="L98" s="28" t="s">
        <v>64</v>
      </c>
      <c r="M98" s="34" t="s">
        <v>64</v>
      </c>
      <c r="N98" s="35" t="s">
        <v>30</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1.0</v>
      </c>
      <c r="AF98" s="42">
        <v>0.0</v>
      </c>
      <c r="AG98" s="25"/>
      <c r="AH98" s="25"/>
      <c r="AI98" s="25"/>
      <c r="AJ98" s="25"/>
      <c r="AK98" s="25"/>
      <c r="AL98" s="25"/>
    </row>
    <row r="99">
      <c r="A99" s="26" t="s">
        <v>345</v>
      </c>
      <c r="B99" s="25" t="s">
        <v>475</v>
      </c>
      <c r="C99" s="25" t="s">
        <v>36</v>
      </c>
      <c r="D99" s="28">
        <v>93.96497088461943</v>
      </c>
      <c r="E99" s="29">
        <v>0.18</v>
      </c>
      <c r="F99" s="30"/>
      <c r="G99" s="59"/>
      <c r="H99" s="34" t="s">
        <v>64</v>
      </c>
      <c r="I99" s="35" t="s">
        <v>64</v>
      </c>
      <c r="J99" s="36" t="s">
        <v>64</v>
      </c>
      <c r="K99" s="28" t="s">
        <v>64</v>
      </c>
      <c r="L99" s="28" t="s">
        <v>64</v>
      </c>
      <c r="M99" s="34" t="s">
        <v>64</v>
      </c>
      <c r="N99" s="35" t="s">
        <v>28</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0.0</v>
      </c>
      <c r="AE99" s="42">
        <v>0.0</v>
      </c>
      <c r="AF99" s="42">
        <v>0.0</v>
      </c>
      <c r="AG99" s="25"/>
      <c r="AH99" s="25"/>
      <c r="AI99" s="25"/>
      <c r="AJ99" s="25"/>
      <c r="AK99" s="25"/>
      <c r="AL99" s="25"/>
    </row>
    <row r="100">
      <c r="A100" s="26" t="s">
        <v>491</v>
      </c>
      <c r="B100" s="25" t="s">
        <v>475</v>
      </c>
      <c r="C100" s="25" t="s">
        <v>36</v>
      </c>
      <c r="D100" s="28">
        <v>93.96497088461943</v>
      </c>
      <c r="E100" s="29">
        <v>0.19204176904176903</v>
      </c>
      <c r="F100" s="30"/>
      <c r="G100" s="59"/>
      <c r="H100" s="34" t="s">
        <v>64</v>
      </c>
      <c r="I100" s="35" t="s">
        <v>58</v>
      </c>
      <c r="J100" s="36">
        <v>4300.0</v>
      </c>
      <c r="K100" s="28" t="s">
        <v>64</v>
      </c>
      <c r="L100" s="28" t="s">
        <v>64</v>
      </c>
      <c r="M100" s="34" t="s">
        <v>64</v>
      </c>
      <c r="N100" s="35" t="s">
        <v>28</v>
      </c>
      <c r="O100" s="36">
        <v>4600.0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1.0</v>
      </c>
      <c r="AC100" s="42">
        <v>1.0</v>
      </c>
      <c r="AD100" s="42">
        <v>0.0</v>
      </c>
      <c r="AE100" s="42">
        <v>0.0</v>
      </c>
      <c r="AF100" s="42">
        <v>0.0</v>
      </c>
      <c r="AG100" s="25"/>
      <c r="AH100" s="25"/>
      <c r="AI100" s="25"/>
      <c r="AJ100" s="25"/>
      <c r="AK100" s="25"/>
      <c r="AL100" s="25"/>
    </row>
    <row r="101">
      <c r="A101" s="26" t="s">
        <v>492</v>
      </c>
      <c r="B101" s="25" t="s">
        <v>493</v>
      </c>
      <c r="C101" s="25" t="s">
        <v>172</v>
      </c>
      <c r="D101" s="28">
        <v>93.23216709090278</v>
      </c>
      <c r="E101" s="29">
        <v>0.18368676585747845</v>
      </c>
      <c r="F101" s="30">
        <v>34.0</v>
      </c>
      <c r="G101" s="59"/>
      <c r="H101" s="34">
        <v>24.51622248975227</v>
      </c>
      <c r="I101" s="35" t="s">
        <v>28</v>
      </c>
      <c r="J101" s="36">
        <v>5700.0</v>
      </c>
      <c r="K101" s="28">
        <v>4.30109166486882</v>
      </c>
      <c r="L101" s="28">
        <v>4.474343215134427</v>
      </c>
      <c r="M101" s="34">
        <v>22.85387089776517</v>
      </c>
      <c r="N101" s="35" t="s">
        <v>28</v>
      </c>
      <c r="O101" s="36">
        <v>5400.0</v>
      </c>
      <c r="P101" s="28">
        <v>4.232198314400957</v>
      </c>
      <c r="Q101" s="37">
        <v>4.182092234136698</v>
      </c>
      <c r="R101" s="38">
        <v>11.953774354584732</v>
      </c>
      <c r="S101" s="39">
        <v>11.332900065826085</v>
      </c>
      <c r="T101" s="40">
        <v>0.05222416929699521</v>
      </c>
      <c r="U101" s="40">
        <v>0.024196887026693665</v>
      </c>
      <c r="V101" s="40">
        <v>0.02625222105984911</v>
      </c>
      <c r="W101" s="40">
        <v>0.021207310251194836</v>
      </c>
      <c r="X101" s="39">
        <v>13.523955756053393</v>
      </c>
      <c r="Y101" s="41">
        <v>10.992266733698877</v>
      </c>
      <c r="Z101" s="41">
        <v>12.024721609739082</v>
      </c>
      <c r="AA101" s="41">
        <v>10.829149288026086</v>
      </c>
      <c r="AB101" s="42">
        <v>0.0</v>
      </c>
      <c r="AC101" s="42">
        <v>1.0</v>
      </c>
      <c r="AD101" s="42">
        <v>0.0</v>
      </c>
      <c r="AE101" s="42">
        <v>0.0</v>
      </c>
      <c r="AF101" s="42">
        <v>0.0</v>
      </c>
      <c r="AG101" s="25"/>
      <c r="AH101" s="25"/>
      <c r="AI101" s="25"/>
      <c r="AJ101" s="25"/>
      <c r="AK101" s="25"/>
      <c r="AL101" s="25"/>
    </row>
    <row r="102">
      <c r="A102" s="26" t="s">
        <v>496</v>
      </c>
      <c r="B102" s="25" t="s">
        <v>493</v>
      </c>
      <c r="C102" s="25" t="s">
        <v>172</v>
      </c>
      <c r="D102" s="28">
        <v>93.23216709090278</v>
      </c>
      <c r="E102" s="29">
        <v>0.21746675110829636</v>
      </c>
      <c r="F102" s="30">
        <v>32.0</v>
      </c>
      <c r="G102" s="59"/>
      <c r="H102" s="34">
        <v>26.859793941080255</v>
      </c>
      <c r="I102" s="35" t="s">
        <v>44</v>
      </c>
      <c r="J102" s="36">
        <v>5000.0</v>
      </c>
      <c r="K102" s="28">
        <v>5.371958788216051</v>
      </c>
      <c r="L102" s="28">
        <v>5.974594582651929</v>
      </c>
      <c r="M102" s="34">
        <v>25.06102238625015</v>
      </c>
      <c r="N102" s="35" t="s">
        <v>29</v>
      </c>
      <c r="O102" s="36">
        <v>5200.0</v>
      </c>
      <c r="P102" s="28">
        <v>4.819427381971183</v>
      </c>
      <c r="Q102" s="37">
        <v>5.094876143243663</v>
      </c>
      <c r="R102" s="38">
        <v>13.73075849508559</v>
      </c>
      <c r="S102" s="39">
        <v>13.017588356360047</v>
      </c>
      <c r="T102" s="40">
        <v>0.06163723122764735</v>
      </c>
      <c r="U102" s="40">
        <v>0.024751200664852143</v>
      </c>
      <c r="V102" s="40">
        <v>0.028314603095200504</v>
      </c>
      <c r="W102" s="40">
        <v>0.023499194405540557</v>
      </c>
      <c r="X102" s="39">
        <v>14.07610996346597</v>
      </c>
      <c r="Y102" s="41">
        <v>12.783683977614285</v>
      </c>
      <c r="Z102" s="41">
        <v>12.576613664997662</v>
      </c>
      <c r="AA102" s="41">
        <v>12.484408721252487</v>
      </c>
      <c r="AB102" s="42">
        <v>0.0</v>
      </c>
      <c r="AC102" s="42">
        <v>0.0</v>
      </c>
      <c r="AD102" s="42">
        <v>1.0</v>
      </c>
      <c r="AE102" s="42">
        <v>1.0</v>
      </c>
      <c r="AF102" s="42">
        <v>0.0</v>
      </c>
      <c r="AG102" s="25"/>
      <c r="AH102" s="25"/>
      <c r="AI102" s="25"/>
      <c r="AJ102" s="25"/>
      <c r="AK102" s="25"/>
      <c r="AL102" s="25"/>
    </row>
    <row r="103">
      <c r="A103" s="26" t="s">
        <v>498</v>
      </c>
      <c r="B103" s="25" t="s">
        <v>493</v>
      </c>
      <c r="C103" s="25" t="s">
        <v>172</v>
      </c>
      <c r="D103" s="28">
        <v>93.23216709090278</v>
      </c>
      <c r="E103" s="29">
        <v>0.20950130140551795</v>
      </c>
      <c r="F103" s="30">
        <v>31.0</v>
      </c>
      <c r="G103" s="59"/>
      <c r="H103" s="34">
        <v>25.423782276927664</v>
      </c>
      <c r="I103" s="35" t="s">
        <v>58</v>
      </c>
      <c r="J103" s="36">
        <v>5600.0</v>
      </c>
      <c r="K103" s="28">
        <v>4.53996112087994</v>
      </c>
      <c r="L103" s="28">
        <v>4.8501964358065335</v>
      </c>
      <c r="M103" s="34">
        <v>23.393341683272652</v>
      </c>
      <c r="N103" s="35" t="s">
        <v>27</v>
      </c>
      <c r="O103" s="36">
        <v>4500.0</v>
      </c>
      <c r="P103" s="28">
        <v>5.19852037406059</v>
      </c>
      <c r="Q103" s="37">
        <v>5.225463854926212</v>
      </c>
      <c r="R103" s="38">
        <v>12.722916799569052</v>
      </c>
      <c r="S103" s="39">
        <v>12.062093557925865</v>
      </c>
      <c r="T103" s="40">
        <v>0.05096557649217562</v>
      </c>
      <c r="U103" s="40">
        <v>0.030502849720457824</v>
      </c>
      <c r="V103" s="40">
        <v>0.03136343168749269</v>
      </c>
      <c r="W103" s="40">
        <v>0.030789710376136113</v>
      </c>
      <c r="X103" s="39">
        <v>13.527309197708108</v>
      </c>
      <c r="Y103" s="41">
        <v>11.896473079219556</v>
      </c>
      <c r="Z103" s="41">
        <v>11.682021860885188</v>
      </c>
      <c r="AA103" s="41">
        <v>11.711319822387464</v>
      </c>
      <c r="AB103" s="42">
        <v>1.0</v>
      </c>
      <c r="AC103" s="42">
        <v>1.0</v>
      </c>
      <c r="AD103" s="42">
        <v>0.0</v>
      </c>
      <c r="AE103" s="42">
        <v>0.0</v>
      </c>
      <c r="AF103" s="42">
        <v>0.0</v>
      </c>
      <c r="AG103" s="25"/>
      <c r="AH103" s="25"/>
      <c r="AI103" s="25"/>
      <c r="AJ103" s="25"/>
      <c r="AK103" s="25"/>
      <c r="AL103" s="25"/>
    </row>
    <row r="104">
      <c r="A104" s="26" t="s">
        <v>494</v>
      </c>
      <c r="B104" s="25" t="s">
        <v>493</v>
      </c>
      <c r="C104" s="25" t="s">
        <v>172</v>
      </c>
      <c r="D104" s="28">
        <v>93.23216709090278</v>
      </c>
      <c r="E104" s="29">
        <v>0.23215120274914086</v>
      </c>
      <c r="F104" s="30">
        <v>30.0</v>
      </c>
      <c r="G104" s="59"/>
      <c r="H104" s="34">
        <v>37.61940697323712</v>
      </c>
      <c r="I104" s="35" t="s">
        <v>45</v>
      </c>
      <c r="J104" s="36">
        <v>9100.0</v>
      </c>
      <c r="K104" s="28">
        <v>4.134000766289794</v>
      </c>
      <c r="L104" s="28">
        <v>5.883721931029543</v>
      </c>
      <c r="M104" s="34">
        <v>35.78901875111973</v>
      </c>
      <c r="N104" s="35" t="s">
        <v>31</v>
      </c>
      <c r="O104" s="36">
        <v>8700.0</v>
      </c>
      <c r="P104" s="28">
        <v>4.113680316220658</v>
      </c>
      <c r="Q104" s="37">
        <v>5.64487498314863</v>
      </c>
      <c r="R104" s="38">
        <v>13.924625233217961</v>
      </c>
      <c r="S104" s="39">
        <v>13.201385733169255</v>
      </c>
      <c r="T104" s="40">
        <v>0.09719907342101798</v>
      </c>
      <c r="U104" s="40">
        <v>0.009661353683414439</v>
      </c>
      <c r="V104" s="40">
        <v>0.04362247572208337</v>
      </c>
      <c r="W104" s="40">
        <v>0.03591291066158094</v>
      </c>
      <c r="X104" s="39">
        <v>14.793550314684689</v>
      </c>
      <c r="Y104" s="41">
        <v>22.825856658552432</v>
      </c>
      <c r="Z104" s="41">
        <v>13.465741743291693</v>
      </c>
      <c r="AA104" s="41">
        <v>22.323277007828036</v>
      </c>
      <c r="AB104" s="42">
        <v>0.0</v>
      </c>
      <c r="AC104" s="42">
        <v>0.0</v>
      </c>
      <c r="AD104" s="42">
        <v>0.0</v>
      </c>
      <c r="AE104" s="42">
        <v>1.0</v>
      </c>
      <c r="AF104" s="42">
        <v>1.0</v>
      </c>
      <c r="AG104" s="25"/>
      <c r="AH104" s="25"/>
      <c r="AI104" s="25"/>
      <c r="AJ104" s="25"/>
      <c r="AK104" s="25"/>
      <c r="AL104" s="25"/>
    </row>
    <row r="105">
      <c r="A105" s="26" t="s">
        <v>495</v>
      </c>
      <c r="B105" s="25" t="s">
        <v>493</v>
      </c>
      <c r="C105" s="25" t="s">
        <v>172</v>
      </c>
      <c r="D105" s="28">
        <v>93.23216709090278</v>
      </c>
      <c r="E105" s="29">
        <v>0.24650640492430545</v>
      </c>
      <c r="F105" s="30">
        <v>30.0</v>
      </c>
      <c r="G105" s="59"/>
      <c r="H105" s="34">
        <v>32.394444641468425</v>
      </c>
      <c r="I105" s="35" t="s">
        <v>30</v>
      </c>
      <c r="J105" s="36">
        <v>7200.0</v>
      </c>
      <c r="K105" s="28">
        <v>4.499228422426171</v>
      </c>
      <c r="L105" s="28">
        <v>5.739568195484676</v>
      </c>
      <c r="M105" s="34">
        <v>30.648612614181793</v>
      </c>
      <c r="N105" s="35" t="s">
        <v>30</v>
      </c>
      <c r="O105" s="36">
        <v>8000.0</v>
      </c>
      <c r="P105" s="28">
        <v>3.831076576772724</v>
      </c>
      <c r="Q105" s="37">
        <v>4.692984004328724</v>
      </c>
      <c r="R105" s="38">
        <v>14.977927770152494</v>
      </c>
      <c r="S105" s="39">
        <v>14.199980154987317</v>
      </c>
      <c r="T105" s="40">
        <v>0.07829588089459763</v>
      </c>
      <c r="U105" s="40">
        <v>0.013444747224324845</v>
      </c>
      <c r="V105" s="40">
        <v>0.05921620284831311</v>
      </c>
      <c r="W105" s="40">
        <v>0.03400730180270402</v>
      </c>
      <c r="X105" s="39">
        <v>14.32634200977363</v>
      </c>
      <c r="Y105" s="41">
        <v>18.0681026316948</v>
      </c>
      <c r="Z105" s="41">
        <v>12.94382408361936</v>
      </c>
      <c r="AA105" s="41">
        <v>17.704788530562436</v>
      </c>
      <c r="AB105" s="42">
        <v>0.0</v>
      </c>
      <c r="AC105" s="42">
        <v>0.0</v>
      </c>
      <c r="AD105" s="42">
        <v>0.0</v>
      </c>
      <c r="AE105" s="42">
        <v>1.0</v>
      </c>
      <c r="AF105" s="42">
        <v>0.0</v>
      </c>
      <c r="AG105" s="25"/>
      <c r="AH105" s="25"/>
      <c r="AI105" s="25"/>
      <c r="AJ105" s="25"/>
      <c r="AK105" s="25"/>
      <c r="AL105" s="25"/>
    </row>
    <row r="106">
      <c r="A106" s="26" t="s">
        <v>497</v>
      </c>
      <c r="B106" s="25" t="s">
        <v>493</v>
      </c>
      <c r="C106" s="25" t="s">
        <v>172</v>
      </c>
      <c r="D106" s="28">
        <v>93.23216709090278</v>
      </c>
      <c r="E106" s="29">
        <v>0.21035010706638113</v>
      </c>
      <c r="F106" s="30">
        <v>26.0</v>
      </c>
      <c r="G106" s="59"/>
      <c r="H106" s="34">
        <v>22.9626855353105</v>
      </c>
      <c r="I106" s="35" t="s">
        <v>40</v>
      </c>
      <c r="J106" s="36">
        <v>5300.0</v>
      </c>
      <c r="K106" s="28">
        <v>4.33258217647368</v>
      </c>
      <c r="L106" s="28">
        <v>4.296200680717605</v>
      </c>
      <c r="M106" s="34">
        <v>21.491873055158074</v>
      </c>
      <c r="N106" s="35" t="s">
        <v>28</v>
      </c>
      <c r="O106" s="36">
        <v>4800.0</v>
      </c>
      <c r="P106" s="28">
        <v>4.477473553157932</v>
      </c>
      <c r="Q106" s="37">
        <v>4.229855021196361</v>
      </c>
      <c r="R106" s="38">
        <v>10.722254765449916</v>
      </c>
      <c r="S106" s="39">
        <v>10.165345114663808</v>
      </c>
      <c r="T106" s="40">
        <v>0.06028677468585979</v>
      </c>
      <c r="U106" s="40">
        <v>0.021722377545539955</v>
      </c>
      <c r="V106" s="40">
        <v>0.039521330071841415</v>
      </c>
      <c r="W106" s="40">
        <v>0.027846748307278093</v>
      </c>
      <c r="X106" s="39">
        <v>11.221259492299932</v>
      </c>
      <c r="Y106" s="41">
        <v>11.741426043010568</v>
      </c>
      <c r="Z106" s="41">
        <v>9.969620298283704</v>
      </c>
      <c r="AA106" s="41">
        <v>11.522252756874371</v>
      </c>
      <c r="AB106" s="42">
        <v>0.0</v>
      </c>
      <c r="AC106" s="42">
        <v>1.0</v>
      </c>
      <c r="AD106" s="42">
        <v>1.0</v>
      </c>
      <c r="AE106" s="42">
        <v>0.0</v>
      </c>
      <c r="AF106" s="42">
        <v>0.0</v>
      </c>
      <c r="AG106" s="25"/>
      <c r="AH106" s="25"/>
      <c r="AI106" s="25"/>
      <c r="AJ106" s="25"/>
      <c r="AK106" s="25"/>
      <c r="AL106" s="25"/>
    </row>
    <row r="107">
      <c r="A107" s="26" t="s">
        <v>505</v>
      </c>
      <c r="B107" s="25" t="s">
        <v>493</v>
      </c>
      <c r="C107" s="25" t="s">
        <v>172</v>
      </c>
      <c r="D107" s="28">
        <v>93.23216709090278</v>
      </c>
      <c r="E107" s="29">
        <v>0.1553850806451613</v>
      </c>
      <c r="F107" s="30">
        <v>20.0</v>
      </c>
      <c r="G107" s="59"/>
      <c r="H107" s="34">
        <v>15.849930785740415</v>
      </c>
      <c r="I107" s="35" t="s">
        <v>44</v>
      </c>
      <c r="J107" s="36">
        <v>4200.0</v>
      </c>
      <c r="K107" s="28">
        <v>3.7737930442239085</v>
      </c>
      <c r="L107" s="28">
        <v>2.8527195934992395</v>
      </c>
      <c r="M107" s="34">
        <v>14.782586762183755</v>
      </c>
      <c r="N107" s="35" t="s">
        <v>29</v>
      </c>
      <c r="O107" s="36">
        <v>3000.0</v>
      </c>
      <c r="P107" s="28">
        <v>4.927528920727918</v>
      </c>
      <c r="Q107" s="37">
        <v>3.539532739214212</v>
      </c>
      <c r="R107" s="38">
        <v>5.798630598853</v>
      </c>
      <c r="S107" s="39">
        <v>5.497452030306894</v>
      </c>
      <c r="T107" s="40">
        <v>0.042531869644606986</v>
      </c>
      <c r="U107" s="40">
        <v>0.021948994827302535</v>
      </c>
      <c r="V107" s="40">
        <v>0.0328779549072872</v>
      </c>
      <c r="W107" s="40">
        <v>0.021402546823303302</v>
      </c>
      <c r="X107" s="39">
        <v>7.15020419407055</v>
      </c>
      <c r="Y107" s="41">
        <v>8.699726591669865</v>
      </c>
      <c r="Z107" s="41">
        <v>6.308171240983568</v>
      </c>
      <c r="AA107" s="41">
        <v>8.474415521200186</v>
      </c>
      <c r="AB107" s="42">
        <v>0.0</v>
      </c>
      <c r="AC107" s="42">
        <v>0.0</v>
      </c>
      <c r="AD107" s="42">
        <v>1.0</v>
      </c>
      <c r="AE107" s="42">
        <v>1.0</v>
      </c>
      <c r="AF107" s="42">
        <v>0.0</v>
      </c>
      <c r="AG107" s="25"/>
      <c r="AH107" s="25"/>
      <c r="AI107" s="25"/>
      <c r="AJ107" s="25"/>
      <c r="AK107" s="25"/>
      <c r="AL107" s="25"/>
    </row>
    <row r="108">
      <c r="A108" s="26" t="s">
        <v>499</v>
      </c>
      <c r="B108" s="25" t="s">
        <v>493</v>
      </c>
      <c r="C108" s="25" t="s">
        <v>172</v>
      </c>
      <c r="D108" s="28">
        <v>93.23216709090278</v>
      </c>
      <c r="E108" s="29">
        <v>0.21882118561710398</v>
      </c>
      <c r="F108" s="30">
        <v>16.0</v>
      </c>
      <c r="G108" s="59"/>
      <c r="H108" s="34">
        <v>13.844236096281755</v>
      </c>
      <c r="I108" s="35" t="s">
        <v>27</v>
      </c>
      <c r="J108" s="36">
        <v>4300.0</v>
      </c>
      <c r="K108" s="28">
        <v>3.219589789832966</v>
      </c>
      <c r="L108" s="28">
        <v>2.20428341174363</v>
      </c>
      <c r="M108" s="34">
        <v>12.77569183827397</v>
      </c>
      <c r="N108" s="35" t="s">
        <v>27</v>
      </c>
      <c r="O108" s="36">
        <v>4000.0</v>
      </c>
      <c r="P108" s="28">
        <v>3.1939229595684924</v>
      </c>
      <c r="Q108" s="37">
        <v>2.061835676604065</v>
      </c>
      <c r="R108" s="38">
        <v>6.916564551588053</v>
      </c>
      <c r="S108" s="39">
        <v>6.557320937877587</v>
      </c>
      <c r="T108" s="40">
        <v>0.05660185313306533</v>
      </c>
      <c r="U108" s="40">
        <v>0.019092277547439414</v>
      </c>
      <c r="V108" s="40">
        <v>0.038666683315773755</v>
      </c>
      <c r="W108" s="40">
        <v>0.043584391168902094</v>
      </c>
      <c r="X108" s="39">
        <v>6.119174118074703</v>
      </c>
      <c r="Y108" s="41">
        <v>7.725061978207052</v>
      </c>
      <c r="Z108" s="41">
        <v>5.145260509664184</v>
      </c>
      <c r="AA108" s="41">
        <v>7.630431328609785</v>
      </c>
      <c r="AB108" s="42">
        <v>1.0</v>
      </c>
      <c r="AC108" s="42">
        <v>0.0</v>
      </c>
      <c r="AD108" s="42">
        <v>0.0</v>
      </c>
      <c r="AE108" s="42">
        <v>0.0</v>
      </c>
      <c r="AF108" s="42">
        <v>0.0</v>
      </c>
      <c r="AG108" s="25"/>
      <c r="AH108" s="25"/>
      <c r="AI108" s="25"/>
      <c r="AJ108" s="25"/>
      <c r="AK108" s="25"/>
      <c r="AL108" s="25"/>
    </row>
    <row r="109">
      <c r="A109" s="26" t="s">
        <v>500</v>
      </c>
      <c r="B109" s="25" t="s">
        <v>493</v>
      </c>
      <c r="C109" s="25" t="s">
        <v>172</v>
      </c>
      <c r="D109" s="28">
        <v>93.23216709090278</v>
      </c>
      <c r="E109" s="29">
        <v>0.18282578397212543</v>
      </c>
      <c r="F109" s="30">
        <v>16.0</v>
      </c>
      <c r="G109" s="59"/>
      <c r="H109" s="34">
        <v>15.521668058479131</v>
      </c>
      <c r="I109" s="35" t="s">
        <v>45</v>
      </c>
      <c r="J109" s="36">
        <v>3700.0</v>
      </c>
      <c r="K109" s="28">
        <v>4.195045421210575</v>
      </c>
      <c r="L109" s="28">
        <v>3.1229431522026556</v>
      </c>
      <c r="M109" s="34">
        <v>14.81249009004377</v>
      </c>
      <c r="N109" s="35" t="s">
        <v>31</v>
      </c>
      <c r="O109" s="36">
        <v>4500.0</v>
      </c>
      <c r="P109" s="28">
        <v>3.291664464454171</v>
      </c>
      <c r="Q109" s="37">
        <v>2.3679623071769718</v>
      </c>
      <c r="R109" s="38">
        <v>5.594601639073538</v>
      </c>
      <c r="S109" s="39">
        <v>5.304020253603809</v>
      </c>
      <c r="T109" s="40">
        <v>0.0678668380815732</v>
      </c>
      <c r="U109" s="40">
        <v>9.335190932816121E-5</v>
      </c>
      <c r="V109" s="40">
        <v>0.04079478437640645</v>
      </c>
      <c r="W109" s="40">
        <v>0.0308061300782932</v>
      </c>
      <c r="X109" s="39">
        <v>5.0175105662374175</v>
      </c>
      <c r="Y109" s="41">
        <v>10.504157492241713</v>
      </c>
      <c r="Z109" s="41">
        <v>4.537372954955376</v>
      </c>
      <c r="AA109" s="41">
        <v>10.275117135088395</v>
      </c>
      <c r="AB109" s="42">
        <v>0.0</v>
      </c>
      <c r="AC109" s="42">
        <v>0.0</v>
      </c>
      <c r="AD109" s="42">
        <v>0.0</v>
      </c>
      <c r="AE109" s="42">
        <v>1.0</v>
      </c>
      <c r="AF109" s="42">
        <v>1.0</v>
      </c>
      <c r="AG109" s="25"/>
      <c r="AH109" s="25"/>
      <c r="AI109" s="25"/>
      <c r="AJ109" s="25"/>
      <c r="AK109" s="25"/>
      <c r="AL109" s="25"/>
    </row>
    <row r="110">
      <c r="A110" s="26" t="s">
        <v>508</v>
      </c>
      <c r="B110" s="25" t="s">
        <v>493</v>
      </c>
      <c r="C110" s="25" t="s">
        <v>172</v>
      </c>
      <c r="D110" s="28">
        <v>93.23216709090278</v>
      </c>
      <c r="E110" s="29">
        <v>0.2081476725521669</v>
      </c>
      <c r="F110" s="30">
        <v>4.0</v>
      </c>
      <c r="G110" s="59"/>
      <c r="H110" s="34">
        <v>3.3497202971521745</v>
      </c>
      <c r="I110" s="35" t="s">
        <v>44</v>
      </c>
      <c r="J110" s="36">
        <v>3000.0</v>
      </c>
      <c r="K110" s="28">
        <v>1.1165734323840582</v>
      </c>
      <c r="L110" s="28">
        <v>0.27053298178509816</v>
      </c>
      <c r="M110" s="34">
        <v>3.1093735901049286</v>
      </c>
      <c r="N110" s="35" t="s">
        <v>30</v>
      </c>
      <c r="O110" s="36">
        <v>3000.0</v>
      </c>
      <c r="P110" s="28">
        <v>1.0364578633683095</v>
      </c>
      <c r="Q110" s="37">
        <v>0.23780076594260477</v>
      </c>
      <c r="R110" s="38">
        <v>1.6290737000715916</v>
      </c>
      <c r="S110" s="39">
        <v>1.5444602595912267</v>
      </c>
      <c r="T110" s="40">
        <v>0.05204957025385201</v>
      </c>
      <c r="U110" s="40">
        <v>0.023207423067313833</v>
      </c>
      <c r="V110" s="40">
        <v>0.026932071213919755</v>
      </c>
      <c r="W110" s="40">
        <v>0.0271230788111816</v>
      </c>
      <c r="X110" s="39">
        <v>1.543735527128812</v>
      </c>
      <c r="Y110" s="41">
        <v>1.8059847700233624</v>
      </c>
      <c r="Z110" s="41">
        <v>1.3482179537577752</v>
      </c>
      <c r="AA110" s="41">
        <v>1.7611556363471534</v>
      </c>
      <c r="AB110" s="42">
        <v>0.0</v>
      </c>
      <c r="AC110" s="42">
        <v>0.0</v>
      </c>
      <c r="AD110" s="42">
        <v>1.0</v>
      </c>
      <c r="AE110" s="42">
        <v>1.0</v>
      </c>
      <c r="AF110" s="42">
        <v>0.0</v>
      </c>
      <c r="AG110" s="25"/>
      <c r="AH110" s="25"/>
      <c r="AI110" s="25"/>
      <c r="AJ110" s="25"/>
      <c r="AK110" s="25"/>
      <c r="AL110" s="25"/>
    </row>
    <row r="111">
      <c r="A111" s="26" t="s">
        <v>504</v>
      </c>
      <c r="B111" s="25" t="s">
        <v>493</v>
      </c>
      <c r="C111" s="25" t="s">
        <v>172</v>
      </c>
      <c r="D111" s="28">
        <v>93.23216709090278</v>
      </c>
      <c r="E111" s="29">
        <v>0.17675709779179807</v>
      </c>
      <c r="F111" s="30"/>
      <c r="G111" s="59"/>
      <c r="H111" s="34" t="s">
        <v>64</v>
      </c>
      <c r="I111" s="35" t="s">
        <v>30</v>
      </c>
      <c r="J111" s="36">
        <v>3000.0</v>
      </c>
      <c r="K111" s="28" t="s">
        <v>64</v>
      </c>
      <c r="L111" s="28" t="s">
        <v>64</v>
      </c>
      <c r="M111" s="34" t="s">
        <v>64</v>
      </c>
      <c r="N111" s="35" t="s">
        <v>30</v>
      </c>
      <c r="O111" s="36">
        <v>3000.0</v>
      </c>
      <c r="P111" s="28" t="s">
        <v>64</v>
      </c>
      <c r="Q111" s="37" t="s">
        <v>64</v>
      </c>
      <c r="R111" s="38" t="s">
        <v>64</v>
      </c>
      <c r="S111" s="39" t="s">
        <v>64</v>
      </c>
      <c r="T111" s="40" t="s">
        <v>64</v>
      </c>
      <c r="U111" s="40" t="s">
        <v>64</v>
      </c>
      <c r="V111" s="40" t="s">
        <v>64</v>
      </c>
      <c r="W111" s="40" t="s">
        <v>64</v>
      </c>
      <c r="X111" s="39" t="s">
        <v>64</v>
      </c>
      <c r="Y111" s="41" t="s">
        <v>64</v>
      </c>
      <c r="Z111" s="41" t="s">
        <v>64</v>
      </c>
      <c r="AA111" s="41" t="s">
        <v>64</v>
      </c>
      <c r="AB111" s="42">
        <v>0.0</v>
      </c>
      <c r="AC111" s="42">
        <v>0.0</v>
      </c>
      <c r="AD111" s="42">
        <v>0.0</v>
      </c>
      <c r="AE111" s="42">
        <v>1.0</v>
      </c>
      <c r="AF111" s="42">
        <v>0.0</v>
      </c>
      <c r="AG111" s="25"/>
      <c r="AH111" s="25"/>
      <c r="AI111" s="25"/>
      <c r="AJ111" s="25"/>
      <c r="AK111" s="25"/>
      <c r="AL111" s="25"/>
    </row>
    <row r="112">
      <c r="A112" s="26" t="s">
        <v>535</v>
      </c>
      <c r="B112" s="25" t="s">
        <v>493</v>
      </c>
      <c r="C112" s="25" t="s">
        <v>172</v>
      </c>
      <c r="D112" s="28">
        <v>93.23216709090278</v>
      </c>
      <c r="E112" s="29">
        <v>0.15856960873521384</v>
      </c>
      <c r="F112" s="30"/>
      <c r="G112" s="59"/>
      <c r="H112" s="34" t="s">
        <v>64</v>
      </c>
      <c r="I112" s="35" t="s">
        <v>58</v>
      </c>
      <c r="J112" s="36">
        <v>3000.0</v>
      </c>
      <c r="K112" s="28" t="s">
        <v>64</v>
      </c>
      <c r="L112" s="28" t="s">
        <v>64</v>
      </c>
      <c r="M112" s="34" t="s">
        <v>64</v>
      </c>
      <c r="N112" s="35" t="s">
        <v>27</v>
      </c>
      <c r="O112" s="36">
        <v>3500.0</v>
      </c>
      <c r="P112" s="28" t="s">
        <v>64</v>
      </c>
      <c r="Q112" s="37" t="s">
        <v>64</v>
      </c>
      <c r="R112" s="38" t="s">
        <v>64</v>
      </c>
      <c r="S112" s="39" t="s">
        <v>64</v>
      </c>
      <c r="T112" s="40" t="s">
        <v>64</v>
      </c>
      <c r="U112" s="40" t="s">
        <v>64</v>
      </c>
      <c r="V112" s="40" t="s">
        <v>64</v>
      </c>
      <c r="W112" s="40" t="s">
        <v>64</v>
      </c>
      <c r="X112" s="39" t="s">
        <v>64</v>
      </c>
      <c r="Y112" s="41" t="s">
        <v>64</v>
      </c>
      <c r="Z112" s="41" t="s">
        <v>64</v>
      </c>
      <c r="AA112" s="41" t="s">
        <v>64</v>
      </c>
      <c r="AB112" s="42">
        <v>1.0</v>
      </c>
      <c r="AC112" s="42">
        <v>1.0</v>
      </c>
      <c r="AD112" s="42">
        <v>0.0</v>
      </c>
      <c r="AE112" s="42">
        <v>0.0</v>
      </c>
      <c r="AF112" s="42">
        <v>0.0</v>
      </c>
      <c r="AG112" s="25"/>
      <c r="AH112" s="25"/>
      <c r="AI112" s="25"/>
      <c r="AJ112" s="25"/>
      <c r="AK112" s="25"/>
      <c r="AL112" s="25"/>
    </row>
    <row r="113">
      <c r="A113" s="26" t="s">
        <v>2000</v>
      </c>
      <c r="B113" s="25" t="s">
        <v>493</v>
      </c>
      <c r="C113" s="25" t="s">
        <v>172</v>
      </c>
      <c r="D113" s="28">
        <v>93.23216709090278</v>
      </c>
      <c r="E113" s="29">
        <v>0.18</v>
      </c>
      <c r="F113" s="30"/>
      <c r="G113" s="59"/>
      <c r="H113" s="34" t="s">
        <v>64</v>
      </c>
      <c r="I113" s="35" t="s">
        <v>64</v>
      </c>
      <c r="J113" s="36" t="s">
        <v>64</v>
      </c>
      <c r="K113" s="28" t="s">
        <v>64</v>
      </c>
      <c r="L113" s="28" t="s">
        <v>64</v>
      </c>
      <c r="M113" s="34" t="s">
        <v>64</v>
      </c>
      <c r="N113" s="35" t="s">
        <v>29</v>
      </c>
      <c r="O113" s="36">
        <v>3000.0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0.0</v>
      </c>
      <c r="AC113" s="42">
        <v>0.0</v>
      </c>
      <c r="AD113" s="42">
        <v>0.0</v>
      </c>
      <c r="AE113" s="42">
        <v>0.0</v>
      </c>
      <c r="AF113" s="42">
        <v>0.0</v>
      </c>
      <c r="AG113" s="25"/>
      <c r="AH113" s="25"/>
      <c r="AI113" s="25"/>
      <c r="AJ113" s="25"/>
      <c r="AK113" s="25"/>
      <c r="AL113" s="25"/>
    </row>
    <row r="114">
      <c r="A114" s="26" t="s">
        <v>501</v>
      </c>
      <c r="B114" s="25" t="s">
        <v>493</v>
      </c>
      <c r="C114" s="25" t="s">
        <v>172</v>
      </c>
      <c r="D114" s="28">
        <v>93.23216709090278</v>
      </c>
      <c r="E114" s="29">
        <v>0.18268836565096955</v>
      </c>
      <c r="F114" s="30"/>
      <c r="G114" s="59"/>
      <c r="H114" s="34" t="s">
        <v>64</v>
      </c>
      <c r="I114" s="35" t="s">
        <v>45</v>
      </c>
      <c r="J114" s="36">
        <v>3900.0</v>
      </c>
      <c r="K114" s="28" t="s">
        <v>64</v>
      </c>
      <c r="L114" s="28" t="s">
        <v>64</v>
      </c>
      <c r="M114" s="34" t="s">
        <v>64</v>
      </c>
      <c r="N114" s="35" t="s">
        <v>31</v>
      </c>
      <c r="O114" s="36">
        <v>3200.0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0.0</v>
      </c>
      <c r="AE114" s="42">
        <v>1.0</v>
      </c>
      <c r="AF114" s="42">
        <v>1.0</v>
      </c>
      <c r="AG114" s="25"/>
      <c r="AH114" s="25"/>
      <c r="AI114" s="25"/>
      <c r="AJ114" s="25"/>
      <c r="AK114" s="25"/>
      <c r="AL114" s="25"/>
    </row>
    <row r="115">
      <c r="A115" s="26" t="s">
        <v>502</v>
      </c>
      <c r="B115" s="25" t="s">
        <v>493</v>
      </c>
      <c r="C115" s="25" t="s">
        <v>172</v>
      </c>
      <c r="D115" s="28">
        <v>93.23216709090278</v>
      </c>
      <c r="E115" s="29">
        <v>0.18265625000000002</v>
      </c>
      <c r="F115" s="30"/>
      <c r="G115" s="59"/>
      <c r="H115" s="34" t="s">
        <v>64</v>
      </c>
      <c r="I115" s="35" t="s">
        <v>27</v>
      </c>
      <c r="J115" s="36">
        <v>3000.0</v>
      </c>
      <c r="K115" s="28" t="s">
        <v>64</v>
      </c>
      <c r="L115" s="28" t="s">
        <v>64</v>
      </c>
      <c r="M115" s="34" t="s">
        <v>64</v>
      </c>
      <c r="N115" s="35" t="s">
        <v>28</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1.0</v>
      </c>
      <c r="AC115" s="42">
        <v>0.0</v>
      </c>
      <c r="AD115" s="42">
        <v>0.0</v>
      </c>
      <c r="AE115" s="42">
        <v>0.0</v>
      </c>
      <c r="AF115" s="42">
        <v>0.0</v>
      </c>
      <c r="AG115" s="25"/>
      <c r="AH115" s="25"/>
      <c r="AI115" s="25"/>
      <c r="AJ115" s="25"/>
      <c r="AK115" s="25"/>
      <c r="AL115" s="25"/>
    </row>
    <row r="116">
      <c r="A116" s="26" t="s">
        <v>506</v>
      </c>
      <c r="B116" s="25" t="s">
        <v>493</v>
      </c>
      <c r="C116" s="25" t="s">
        <v>172</v>
      </c>
      <c r="D116" s="28">
        <v>93.23216709090278</v>
      </c>
      <c r="E116" s="29">
        <v>0.18</v>
      </c>
      <c r="F116" s="30"/>
      <c r="G116" s="59"/>
      <c r="H116" s="34" t="s">
        <v>64</v>
      </c>
      <c r="I116" s="35" t="s">
        <v>27</v>
      </c>
      <c r="J116" s="36">
        <v>3000.0</v>
      </c>
      <c r="K116" s="28" t="s">
        <v>64</v>
      </c>
      <c r="L116" s="28" t="s">
        <v>64</v>
      </c>
      <c r="M116" s="34" t="s">
        <v>64</v>
      </c>
      <c r="N116" s="35" t="s">
        <v>27</v>
      </c>
      <c r="O116" s="36">
        <v>3000.0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1.0</v>
      </c>
      <c r="AC116" s="42">
        <v>0.0</v>
      </c>
      <c r="AD116" s="42">
        <v>0.0</v>
      </c>
      <c r="AE116" s="42">
        <v>0.0</v>
      </c>
      <c r="AF116" s="42">
        <v>0.0</v>
      </c>
      <c r="AG116" s="25"/>
      <c r="AH116" s="25"/>
      <c r="AI116" s="25"/>
      <c r="AJ116" s="25"/>
      <c r="AK116" s="25"/>
      <c r="AL116" s="25"/>
    </row>
    <row r="117">
      <c r="A117" s="26" t="s">
        <v>507</v>
      </c>
      <c r="B117" s="25" t="s">
        <v>493</v>
      </c>
      <c r="C117" s="25" t="s">
        <v>172</v>
      </c>
      <c r="D117" s="28">
        <v>93.23216709090278</v>
      </c>
      <c r="E117" s="29">
        <v>0.18</v>
      </c>
      <c r="F117" s="30"/>
      <c r="G117" s="59"/>
      <c r="H117" s="34" t="s">
        <v>64</v>
      </c>
      <c r="I117" s="35" t="s">
        <v>28</v>
      </c>
      <c r="J117" s="36">
        <v>3000.0</v>
      </c>
      <c r="K117" s="28" t="s">
        <v>64</v>
      </c>
      <c r="L117" s="28" t="s">
        <v>64</v>
      </c>
      <c r="M117" s="34" t="s">
        <v>64</v>
      </c>
      <c r="N117" s="35" t="s">
        <v>29</v>
      </c>
      <c r="O117" s="36">
        <v>3000.0</v>
      </c>
      <c r="P117" s="28" t="s">
        <v>64</v>
      </c>
      <c r="Q117" s="37" t="s">
        <v>64</v>
      </c>
      <c r="R117" s="38" t="s">
        <v>64</v>
      </c>
      <c r="S117" s="39" t="s">
        <v>64</v>
      </c>
      <c r="T117" s="40" t="s">
        <v>64</v>
      </c>
      <c r="U117" s="40" t="s">
        <v>64</v>
      </c>
      <c r="V117" s="40" t="s">
        <v>64</v>
      </c>
      <c r="W117" s="40" t="s">
        <v>64</v>
      </c>
      <c r="X117" s="39" t="s">
        <v>64</v>
      </c>
      <c r="Y117" s="41" t="s">
        <v>64</v>
      </c>
      <c r="Z117" s="41" t="s">
        <v>64</v>
      </c>
      <c r="AA117" s="41" t="s">
        <v>64</v>
      </c>
      <c r="AB117" s="42">
        <v>0.0</v>
      </c>
      <c r="AC117" s="42">
        <v>1.0</v>
      </c>
      <c r="AD117" s="42">
        <v>0.0</v>
      </c>
      <c r="AE117" s="42">
        <v>0.0</v>
      </c>
      <c r="AF117" s="42">
        <v>0.0</v>
      </c>
      <c r="AG117" s="25"/>
      <c r="AH117" s="25"/>
      <c r="AI117" s="25"/>
      <c r="AJ117" s="25"/>
      <c r="AK117" s="25"/>
      <c r="AL117" s="25"/>
    </row>
    <row r="118">
      <c r="A118" s="26" t="s">
        <v>509</v>
      </c>
      <c r="B118" s="25" t="s">
        <v>493</v>
      </c>
      <c r="C118" s="25" t="s">
        <v>172</v>
      </c>
      <c r="D118" s="28">
        <v>93.23216709090278</v>
      </c>
      <c r="E118" s="29">
        <v>0.18</v>
      </c>
      <c r="F118" s="30"/>
      <c r="G118" s="59"/>
      <c r="H118" s="34" t="s">
        <v>64</v>
      </c>
      <c r="I118" s="35" t="s">
        <v>30</v>
      </c>
      <c r="J118" s="36">
        <v>3000.0</v>
      </c>
      <c r="K118" s="28" t="s">
        <v>64</v>
      </c>
      <c r="L118" s="28" t="s">
        <v>64</v>
      </c>
      <c r="M118" s="34" t="s">
        <v>64</v>
      </c>
      <c r="N118" s="35" t="s">
        <v>30</v>
      </c>
      <c r="O118" s="36">
        <v>3000.0</v>
      </c>
      <c r="P118" s="28" t="s">
        <v>64</v>
      </c>
      <c r="Q118" s="37" t="s">
        <v>64</v>
      </c>
      <c r="R118" s="38" t="s">
        <v>64</v>
      </c>
      <c r="S118" s="39" t="s">
        <v>64</v>
      </c>
      <c r="T118" s="40" t="s">
        <v>64</v>
      </c>
      <c r="U118" s="40" t="s">
        <v>64</v>
      </c>
      <c r="V118" s="40" t="s">
        <v>64</v>
      </c>
      <c r="W118" s="40" t="s">
        <v>64</v>
      </c>
      <c r="X118" s="39" t="s">
        <v>64</v>
      </c>
      <c r="Y118" s="41" t="s">
        <v>64</v>
      </c>
      <c r="Z118" s="41" t="s">
        <v>64</v>
      </c>
      <c r="AA118" s="41" t="s">
        <v>64</v>
      </c>
      <c r="AB118" s="42">
        <v>0.0</v>
      </c>
      <c r="AC118" s="42">
        <v>0.0</v>
      </c>
      <c r="AD118" s="42">
        <v>0.0</v>
      </c>
      <c r="AE118" s="42">
        <v>1.0</v>
      </c>
      <c r="AF118" s="42">
        <v>0.0</v>
      </c>
      <c r="AG118" s="25"/>
      <c r="AH118" s="25"/>
      <c r="AI118" s="25"/>
      <c r="AJ118" s="25"/>
      <c r="AK118" s="25"/>
      <c r="AL118" s="25"/>
    </row>
    <row r="119">
      <c r="A119" s="26" t="s">
        <v>514</v>
      </c>
      <c r="B119" s="25" t="s">
        <v>511</v>
      </c>
      <c r="C119" s="25" t="s">
        <v>106</v>
      </c>
      <c r="D119" s="28">
        <v>94.3496506154329</v>
      </c>
      <c r="E119" s="29">
        <v>0.21861674094167796</v>
      </c>
      <c r="F119" s="30">
        <v>34.0</v>
      </c>
      <c r="G119" s="59"/>
      <c r="H119" s="34">
        <v>27.317665473415474</v>
      </c>
      <c r="I119" s="35" t="s">
        <v>58</v>
      </c>
      <c r="J119" s="36">
        <v>5500.0</v>
      </c>
      <c r="K119" s="28">
        <v>4.966848267893722</v>
      </c>
      <c r="L119" s="28">
        <v>5.59281659166638</v>
      </c>
      <c r="M119" s="34">
        <v>25.355682486129034</v>
      </c>
      <c r="N119" s="35" t="s">
        <v>28</v>
      </c>
      <c r="O119" s="36">
        <v>5300.0</v>
      </c>
      <c r="P119" s="28">
        <v>4.784091035118686</v>
      </c>
      <c r="Q119" s="37">
        <v>5.100983231088679</v>
      </c>
      <c r="R119" s="38">
        <v>14.85723609446346</v>
      </c>
      <c r="S119" s="39">
        <v>14.829321216786951</v>
      </c>
      <c r="T119" s="40">
        <v>0.06607556256937783</v>
      </c>
      <c r="U119" s="40">
        <v>0.027709106883932633</v>
      </c>
      <c r="V119" s="40">
        <v>0.02080720480295308</v>
      </c>
      <c r="W119" s="40">
        <v>0.02476564864351488</v>
      </c>
      <c r="X119" s="39">
        <v>15.876197842117309</v>
      </c>
      <c r="Y119" s="41">
        <v>11.441467631298167</v>
      </c>
      <c r="Z119" s="41">
        <v>14.122727582690977</v>
      </c>
      <c r="AA119" s="41">
        <v>11.232954903438058</v>
      </c>
      <c r="AB119" s="42">
        <v>1.0</v>
      </c>
      <c r="AC119" s="42">
        <v>1.0</v>
      </c>
      <c r="AD119" s="42">
        <v>0.0</v>
      </c>
      <c r="AE119" s="42">
        <v>0.0</v>
      </c>
      <c r="AF119" s="42">
        <v>0.0</v>
      </c>
      <c r="AG119" s="25"/>
      <c r="AH119" s="25"/>
      <c r="AI119" s="25"/>
      <c r="AJ119" s="25"/>
      <c r="AK119" s="25"/>
      <c r="AL119" s="25"/>
    </row>
    <row r="120">
      <c r="A120" s="26" t="s">
        <v>515</v>
      </c>
      <c r="B120" s="25" t="s">
        <v>511</v>
      </c>
      <c r="C120" s="25" t="s">
        <v>106</v>
      </c>
      <c r="D120" s="28">
        <v>94.3496506154329</v>
      </c>
      <c r="E120" s="29">
        <v>0.15468714011516313</v>
      </c>
      <c r="F120" s="30">
        <v>33.0</v>
      </c>
      <c r="G120" s="59"/>
      <c r="H120" s="34">
        <v>23.165557122678493</v>
      </c>
      <c r="I120" s="35" t="s">
        <v>40</v>
      </c>
      <c r="J120" s="36">
        <v>4000.0</v>
      </c>
      <c r="K120" s="28">
        <v>5.791389280669623</v>
      </c>
      <c r="L120" s="28">
        <v>5.779855684221811</v>
      </c>
      <c r="M120" s="34">
        <v>21.398534815176383</v>
      </c>
      <c r="N120" s="35" t="s">
        <v>29</v>
      </c>
      <c r="O120" s="36">
        <v>3900.0</v>
      </c>
      <c r="P120" s="28">
        <v>5.486803798763176</v>
      </c>
      <c r="Q120" s="37">
        <v>5.16687719895545</v>
      </c>
      <c r="R120" s="38">
        <v>9.632876591226331</v>
      </c>
      <c r="S120" s="39">
        <v>9.614777627865495</v>
      </c>
      <c r="T120" s="40">
        <v>0.039095988507393056</v>
      </c>
      <c r="U120" s="40">
        <v>0.01811064173504237</v>
      </c>
      <c r="V120" s="40">
        <v>0.019739641256183747</v>
      </c>
      <c r="W120" s="40">
        <v>0.028172109365621464</v>
      </c>
      <c r="X120" s="39">
        <v>9.55031285355518</v>
      </c>
      <c r="Y120" s="41">
        <v>13.615244269123313</v>
      </c>
      <c r="Z120" s="41">
        <v>8.049238623725321</v>
      </c>
      <c r="AA120" s="41">
        <v>13.349296191451064</v>
      </c>
      <c r="AB120" s="42">
        <v>0.0</v>
      </c>
      <c r="AC120" s="42">
        <v>1.0</v>
      </c>
      <c r="AD120" s="42">
        <v>1.0</v>
      </c>
      <c r="AE120" s="42">
        <v>0.0</v>
      </c>
      <c r="AF120" s="42">
        <v>0.0</v>
      </c>
      <c r="AG120" s="25"/>
      <c r="AH120" s="25"/>
      <c r="AI120" s="25"/>
      <c r="AJ120" s="25"/>
      <c r="AK120" s="25"/>
      <c r="AL120" s="25"/>
    </row>
    <row r="121">
      <c r="A121" s="26" t="s">
        <v>513</v>
      </c>
      <c r="B121" s="25" t="s">
        <v>511</v>
      </c>
      <c r="C121" s="25" t="s">
        <v>106</v>
      </c>
      <c r="D121" s="28">
        <v>94.3496506154329</v>
      </c>
      <c r="E121" s="29">
        <v>0.2169036015051066</v>
      </c>
      <c r="F121" s="30">
        <v>31.0</v>
      </c>
      <c r="G121" s="59"/>
      <c r="H121" s="34">
        <v>28.04857787168618</v>
      </c>
      <c r="I121" s="35" t="s">
        <v>44</v>
      </c>
      <c r="J121" s="36">
        <v>5600.0</v>
      </c>
      <c r="K121" s="28">
        <v>5.008674619943961</v>
      </c>
      <c r="L121" s="28">
        <v>5.749990455543816</v>
      </c>
      <c r="M121" s="34">
        <v>26.505920627377904</v>
      </c>
      <c r="N121" s="35" t="s">
        <v>29</v>
      </c>
      <c r="O121" s="36">
        <v>5600.0</v>
      </c>
      <c r="P121" s="28">
        <v>4.733200112031768</v>
      </c>
      <c r="Q121" s="37">
        <v>5.213317565695965</v>
      </c>
      <c r="R121" s="38">
        <v>13.419444628674835</v>
      </c>
      <c r="S121" s="39">
        <v>13.3942311802976</v>
      </c>
      <c r="T121" s="40">
        <v>0.07742543127108789</v>
      </c>
      <c r="U121" s="40">
        <v>0.019052331255189167</v>
      </c>
      <c r="V121" s="40">
        <v>0.041246270323734</v>
      </c>
      <c r="W121" s="40">
        <v>0.021991254693489625</v>
      </c>
      <c r="X121" s="39">
        <v>15.342284377267898</v>
      </c>
      <c r="Y121" s="41">
        <v>12.706293494418283</v>
      </c>
      <c r="Z121" s="41">
        <v>14.091806379120687</v>
      </c>
      <c r="AA121" s="41">
        <v>12.414114248257219</v>
      </c>
      <c r="AB121" s="42">
        <v>0.0</v>
      </c>
      <c r="AC121" s="42">
        <v>0.0</v>
      </c>
      <c r="AD121" s="42">
        <v>1.0</v>
      </c>
      <c r="AE121" s="42">
        <v>1.0</v>
      </c>
      <c r="AF121" s="42">
        <v>0.0</v>
      </c>
      <c r="AG121" s="25"/>
      <c r="AH121" s="25"/>
      <c r="AI121" s="25"/>
      <c r="AJ121" s="25"/>
      <c r="AK121" s="25"/>
      <c r="AL121" s="25"/>
    </row>
    <row r="122">
      <c r="A122" s="26" t="s">
        <v>510</v>
      </c>
      <c r="B122" s="25" t="s">
        <v>511</v>
      </c>
      <c r="C122" s="25" t="s">
        <v>106</v>
      </c>
      <c r="D122" s="28">
        <v>94.3496506154329</v>
      </c>
      <c r="E122" s="29">
        <v>0.2205311004784689</v>
      </c>
      <c r="F122" s="30">
        <v>30.0</v>
      </c>
      <c r="G122" s="59"/>
      <c r="H122" s="34">
        <v>36.765034106768496</v>
      </c>
      <c r="I122" s="35" t="s">
        <v>31</v>
      </c>
      <c r="J122" s="36">
        <v>7600.0</v>
      </c>
      <c r="K122" s="28">
        <v>4.837504487732697</v>
      </c>
      <c r="L122" s="28">
        <v>6.770165997180714</v>
      </c>
      <c r="M122" s="34">
        <v>35.221080512818105</v>
      </c>
      <c r="N122" s="35" t="s">
        <v>31</v>
      </c>
      <c r="O122" s="36">
        <v>8000.0</v>
      </c>
      <c r="P122" s="28">
        <v>4.402635064102263</v>
      </c>
      <c r="Q122" s="37">
        <v>5.971051756397489</v>
      </c>
      <c r="R122" s="38">
        <v>13.246924087410179</v>
      </c>
      <c r="S122" s="39">
        <v>13.222034783428004</v>
      </c>
      <c r="T122" s="40">
        <v>0.10330036237133544</v>
      </c>
      <c r="U122" s="40">
        <v>3.050207550334708E-4</v>
      </c>
      <c r="V122" s="40">
        <v>0.03284056795860369</v>
      </c>
      <c r="W122" s="40">
        <v>0.029180318898202037</v>
      </c>
      <c r="X122" s="39">
        <v>13.322094355415153</v>
      </c>
      <c r="Y122" s="41">
        <v>23.442939751353347</v>
      </c>
      <c r="Z122" s="41">
        <v>12.452740763365108</v>
      </c>
      <c r="AA122" s="41">
        <v>22.768339749452995</v>
      </c>
      <c r="AB122" s="42">
        <v>0.0</v>
      </c>
      <c r="AC122" s="42">
        <v>0.0</v>
      </c>
      <c r="AD122" s="42">
        <v>0.0</v>
      </c>
      <c r="AE122" s="42">
        <v>0.0</v>
      </c>
      <c r="AF122" s="42">
        <v>1.0</v>
      </c>
      <c r="AG122" s="25"/>
      <c r="AH122" s="25"/>
      <c r="AI122" s="25"/>
      <c r="AJ122" s="25"/>
      <c r="AK122" s="25"/>
      <c r="AL122" s="25"/>
    </row>
    <row r="123">
      <c r="A123" s="26" t="s">
        <v>516</v>
      </c>
      <c r="B123" s="25" t="s">
        <v>511</v>
      </c>
      <c r="C123" s="25" t="s">
        <v>106</v>
      </c>
      <c r="D123" s="28">
        <v>94.3496506154329</v>
      </c>
      <c r="E123" s="29">
        <v>0.25555827854154217</v>
      </c>
      <c r="F123" s="30">
        <v>24.0</v>
      </c>
      <c r="G123" s="59"/>
      <c r="H123" s="34">
        <v>24.417672337365254</v>
      </c>
      <c r="I123" s="35" t="s">
        <v>27</v>
      </c>
      <c r="J123" s="36">
        <v>5300.0</v>
      </c>
      <c r="K123" s="28">
        <v>4.607107988182123</v>
      </c>
      <c r="L123" s="28">
        <v>4.778575117811564</v>
      </c>
      <c r="M123" s="34">
        <v>22.72513859959856</v>
      </c>
      <c r="N123" s="35" t="s">
        <v>27</v>
      </c>
      <c r="O123" s="36">
        <v>5200.0</v>
      </c>
      <c r="P123" s="28">
        <v>4.370218961461262</v>
      </c>
      <c r="Q123" s="37">
        <v>4.300657979305312</v>
      </c>
      <c r="R123" s="38">
        <v>12.674068296180263</v>
      </c>
      <c r="S123" s="39">
        <v>12.650255316168225</v>
      </c>
      <c r="T123" s="40">
        <v>0.08247485909185606</v>
      </c>
      <c r="U123" s="40">
        <v>0.022559916927161645</v>
      </c>
      <c r="V123" s="40">
        <v>0.047638150162471575</v>
      </c>
      <c r="W123" s="40">
        <v>0.04354588616173062</v>
      </c>
      <c r="X123" s="39">
        <v>12.726571255480426</v>
      </c>
      <c r="Y123" s="41">
        <v>11.69110108188483</v>
      </c>
      <c r="Z123" s="41">
        <v>11.167306399208028</v>
      </c>
      <c r="AA123" s="41">
        <v>11.557832200390532</v>
      </c>
      <c r="AB123" s="42">
        <v>1.0</v>
      </c>
      <c r="AC123" s="42">
        <v>0.0</v>
      </c>
      <c r="AD123" s="42">
        <v>0.0</v>
      </c>
      <c r="AE123" s="42">
        <v>0.0</v>
      </c>
      <c r="AF123" s="42">
        <v>0.0</v>
      </c>
      <c r="AG123" s="25"/>
      <c r="AH123" s="25"/>
      <c r="AI123" s="25"/>
      <c r="AJ123" s="25"/>
      <c r="AK123" s="25"/>
      <c r="AL123" s="25"/>
    </row>
    <row r="124">
      <c r="A124" s="26" t="s">
        <v>525</v>
      </c>
      <c r="B124" s="25" t="s">
        <v>511</v>
      </c>
      <c r="C124" s="25" t="s">
        <v>106</v>
      </c>
      <c r="D124" s="28">
        <v>94.3496506154329</v>
      </c>
      <c r="E124" s="29">
        <v>0.1707329587099927</v>
      </c>
      <c r="F124" s="30">
        <v>21.0</v>
      </c>
      <c r="G124" s="59"/>
      <c r="H124" s="34">
        <v>17.766375049111176</v>
      </c>
      <c r="I124" s="35" t="s">
        <v>45</v>
      </c>
      <c r="J124" s="36">
        <v>4200.0</v>
      </c>
      <c r="K124" s="28">
        <v>4.230089297407423</v>
      </c>
      <c r="L124" s="28">
        <v>3.476316942550835</v>
      </c>
      <c r="M124" s="34">
        <v>16.818656427528992</v>
      </c>
      <c r="N124" s="35" t="s">
        <v>30</v>
      </c>
      <c r="O124" s="36">
        <v>4300.0</v>
      </c>
      <c r="P124" s="28">
        <v>3.9113154482625565</v>
      </c>
      <c r="Q124" s="37">
        <v>3.087908006336841</v>
      </c>
      <c r="R124" s="38">
        <v>6.864300019083605</v>
      </c>
      <c r="S124" s="39">
        <v>6.8514028628326535</v>
      </c>
      <c r="T124" s="40">
        <v>0.06931597150951158</v>
      </c>
      <c r="U124" s="40">
        <v>0.012152168918217318</v>
      </c>
      <c r="V124" s="40">
        <v>0.027706945133535485</v>
      </c>
      <c r="W124" s="40">
        <v>0.021776686701445433</v>
      </c>
      <c r="X124" s="39">
        <v>8.17234237348343</v>
      </c>
      <c r="Y124" s="41">
        <v>9.594032675627748</v>
      </c>
      <c r="Z124" s="41">
        <v>7.472085194906037</v>
      </c>
      <c r="AA124" s="41">
        <v>9.346571232622956</v>
      </c>
      <c r="AB124" s="42">
        <v>0.0</v>
      </c>
      <c r="AC124" s="42">
        <v>0.0</v>
      </c>
      <c r="AD124" s="42">
        <v>0.0</v>
      </c>
      <c r="AE124" s="42">
        <v>1.0</v>
      </c>
      <c r="AF124" s="42">
        <v>1.0</v>
      </c>
      <c r="AG124" s="25"/>
      <c r="AH124" s="25"/>
      <c r="AI124" s="25"/>
      <c r="AJ124" s="25"/>
      <c r="AK124" s="25"/>
      <c r="AL124" s="25"/>
    </row>
    <row r="125">
      <c r="A125" s="26" t="s">
        <v>518</v>
      </c>
      <c r="B125" s="25" t="s">
        <v>511</v>
      </c>
      <c r="C125" s="25" t="s">
        <v>106</v>
      </c>
      <c r="D125" s="28">
        <v>94.3496506154329</v>
      </c>
      <c r="E125" s="29">
        <v>0.20410357403355214</v>
      </c>
      <c r="F125" s="30">
        <v>20.0</v>
      </c>
      <c r="G125" s="59"/>
      <c r="H125" s="34">
        <v>18.84014128019673</v>
      </c>
      <c r="I125" s="35" t="s">
        <v>27</v>
      </c>
      <c r="J125" s="36">
        <v>4100.0</v>
      </c>
      <c r="K125" s="28">
        <v>4.59515640980408</v>
      </c>
      <c r="L125" s="28">
        <v>3.942091350455333</v>
      </c>
      <c r="M125" s="34">
        <v>17.83175072217233</v>
      </c>
      <c r="N125" s="35" t="s">
        <v>27</v>
      </c>
      <c r="O125" s="36">
        <v>4300.0</v>
      </c>
      <c r="P125" s="28">
        <v>4.146918772598217</v>
      </c>
      <c r="Q125" s="37">
        <v>3.4171425431153786</v>
      </c>
      <c r="R125" s="38">
        <v>8.053480432717265</v>
      </c>
      <c r="S125" s="39">
        <v>8.038348956060362</v>
      </c>
      <c r="T125" s="40">
        <v>0.07453497788116498</v>
      </c>
      <c r="U125" s="40">
        <v>0.009817779344562055</v>
      </c>
      <c r="V125" s="40">
        <v>0.023141908455039127</v>
      </c>
      <c r="W125" s="40">
        <v>0.03516367908103348</v>
      </c>
      <c r="X125" s="39">
        <v>7.42973040889281</v>
      </c>
      <c r="Y125" s="41">
        <v>11.410410871303919</v>
      </c>
      <c r="Z125" s="41">
        <v>6.5455668908454</v>
      </c>
      <c r="AA125" s="41">
        <v>11.28618383132693</v>
      </c>
      <c r="AB125" s="42">
        <v>1.0</v>
      </c>
      <c r="AC125" s="42">
        <v>0.0</v>
      </c>
      <c r="AD125" s="42">
        <v>0.0</v>
      </c>
      <c r="AE125" s="42">
        <v>0.0</v>
      </c>
      <c r="AF125" s="42">
        <v>0.0</v>
      </c>
      <c r="AG125" s="25"/>
      <c r="AH125" s="25"/>
      <c r="AI125" s="25"/>
      <c r="AJ125" s="25"/>
      <c r="AK125" s="25"/>
      <c r="AL125" s="25"/>
    </row>
    <row r="126">
      <c r="A126" s="26" t="s">
        <v>521</v>
      </c>
      <c r="B126" s="25" t="s">
        <v>511</v>
      </c>
      <c r="C126" s="25" t="s">
        <v>106</v>
      </c>
      <c r="D126" s="28">
        <v>94.3496506154329</v>
      </c>
      <c r="E126" s="29">
        <v>0.17546054651519805</v>
      </c>
      <c r="F126" s="30">
        <v>15.0</v>
      </c>
      <c r="G126" s="59"/>
      <c r="H126" s="34">
        <v>11.103484878177756</v>
      </c>
      <c r="I126" s="35" t="s">
        <v>58</v>
      </c>
      <c r="J126" s="36">
        <v>3000.0</v>
      </c>
      <c r="K126" s="28">
        <v>3.701161626059252</v>
      </c>
      <c r="L126" s="28">
        <v>2.156092453661106</v>
      </c>
      <c r="M126" s="34">
        <v>10.301623196255196</v>
      </c>
      <c r="N126" s="35" t="s">
        <v>27</v>
      </c>
      <c r="O126" s="36">
        <v>3200.0</v>
      </c>
      <c r="P126" s="28">
        <v>3.219257248829749</v>
      </c>
      <c r="Q126" s="37">
        <v>1.7752277950436486</v>
      </c>
      <c r="R126" s="38">
        <v>5.060322332099846</v>
      </c>
      <c r="S126" s="39">
        <v>5.050814622993917</v>
      </c>
      <c r="T126" s="40">
        <v>0.03778353593224315</v>
      </c>
      <c r="U126" s="40">
        <v>0.028606139607615617</v>
      </c>
      <c r="V126" s="40">
        <v>0.022064803929423647</v>
      </c>
      <c r="W126" s="40">
        <v>0.01952637515878199</v>
      </c>
      <c r="X126" s="39">
        <v>5.542752345030681</v>
      </c>
      <c r="Y126" s="41">
        <v>5.5607325331470765</v>
      </c>
      <c r="Z126" s="41">
        <v>4.833176415116339</v>
      </c>
      <c r="AA126" s="41">
        <v>5.468446781138857</v>
      </c>
      <c r="AB126" s="42">
        <v>1.0</v>
      </c>
      <c r="AC126" s="42">
        <v>1.0</v>
      </c>
      <c r="AD126" s="42">
        <v>0.0</v>
      </c>
      <c r="AE126" s="42">
        <v>0.0</v>
      </c>
      <c r="AF126" s="42">
        <v>0.0</v>
      </c>
      <c r="AG126" s="25"/>
      <c r="AH126" s="25"/>
      <c r="AI126" s="25"/>
      <c r="AJ126" s="25"/>
      <c r="AK126" s="25"/>
      <c r="AL126" s="25"/>
    </row>
    <row r="127">
      <c r="A127" s="26" t="s">
        <v>517</v>
      </c>
      <c r="B127" s="25" t="s">
        <v>511</v>
      </c>
      <c r="C127" s="25" t="s">
        <v>106</v>
      </c>
      <c r="D127" s="28">
        <v>94.3496506154329</v>
      </c>
      <c r="E127" s="29">
        <v>0.14281632019857277</v>
      </c>
      <c r="F127" s="30">
        <v>14.0</v>
      </c>
      <c r="G127" s="59"/>
      <c r="H127" s="34">
        <v>9.375585660187081</v>
      </c>
      <c r="I127" s="35" t="s">
        <v>44</v>
      </c>
      <c r="J127" s="36">
        <v>3000.0</v>
      </c>
      <c r="K127" s="28">
        <v>3.12519522006236</v>
      </c>
      <c r="L127" s="28">
        <v>1.6085307570071303</v>
      </c>
      <c r="M127" s="34">
        <v>8.60351959219163</v>
      </c>
      <c r="N127" s="35" t="s">
        <v>30</v>
      </c>
      <c r="O127" s="36">
        <v>3000.0</v>
      </c>
      <c r="P127" s="28">
        <v>2.8678398640638765</v>
      </c>
      <c r="Q127" s="37">
        <v>1.386070527990868</v>
      </c>
      <c r="R127" s="38">
        <v>3.732964264872024</v>
      </c>
      <c r="S127" s="39">
        <v>3.7259504946012862</v>
      </c>
      <c r="T127" s="40">
        <v>0.022942857771019207</v>
      </c>
      <c r="U127" s="40">
        <v>0.030432468365690763</v>
      </c>
      <c r="V127" s="40">
        <v>0.0195298706645866</v>
      </c>
      <c r="W127" s="40">
        <v>0.017159740729563954</v>
      </c>
      <c r="X127" s="39">
        <v>4.495153420331699</v>
      </c>
      <c r="Y127" s="41">
        <v>4.8804322398553825</v>
      </c>
      <c r="Z127" s="41">
        <v>3.8403167932259215</v>
      </c>
      <c r="AA127" s="41">
        <v>4.7632027989657075</v>
      </c>
      <c r="AB127" s="42">
        <v>0.0</v>
      </c>
      <c r="AC127" s="42">
        <v>0.0</v>
      </c>
      <c r="AD127" s="42">
        <v>1.0</v>
      </c>
      <c r="AE127" s="42">
        <v>1.0</v>
      </c>
      <c r="AF127" s="42">
        <v>0.0</v>
      </c>
      <c r="AG127" s="25"/>
      <c r="AH127" s="25"/>
      <c r="AI127" s="25"/>
      <c r="AJ127" s="25"/>
      <c r="AK127" s="25"/>
      <c r="AL127" s="25"/>
    </row>
    <row r="128">
      <c r="A128" s="26" t="s">
        <v>523</v>
      </c>
      <c r="B128" s="25" t="s">
        <v>511</v>
      </c>
      <c r="C128" s="25" t="s">
        <v>106</v>
      </c>
      <c r="D128" s="28">
        <v>94.3496506154329</v>
      </c>
      <c r="E128" s="29">
        <v>0.1971875</v>
      </c>
      <c r="F128" s="30">
        <v>12.0</v>
      </c>
      <c r="G128" s="59"/>
      <c r="H128" s="34">
        <v>13.350056952493375</v>
      </c>
      <c r="I128" s="35" t="s">
        <v>31</v>
      </c>
      <c r="J128" s="36">
        <v>3700.0</v>
      </c>
      <c r="K128" s="28">
        <v>3.608123500673885</v>
      </c>
      <c r="L128" s="28">
        <v>2.4054272142628657</v>
      </c>
      <c r="M128" s="34">
        <v>12.839031106366964</v>
      </c>
      <c r="N128" s="35" t="s">
        <v>31</v>
      </c>
      <c r="O128" s="36">
        <v>3000.0</v>
      </c>
      <c r="P128" s="28">
        <v>4.279677035455655</v>
      </c>
      <c r="Q128" s="37">
        <v>2.772764122479683</v>
      </c>
      <c r="R128" s="38">
        <v>4.639384615033274</v>
      </c>
      <c r="S128" s="39">
        <v>4.630667794946448</v>
      </c>
      <c r="T128" s="40">
        <v>0.09657298917939985</v>
      </c>
      <c r="U128" s="40">
        <v>2.9867934797752526E-4</v>
      </c>
      <c r="V128" s="40">
        <v>0.05953675003018671</v>
      </c>
      <c r="W128" s="40">
        <v>0.024491706534157075</v>
      </c>
      <c r="X128" s="39">
        <v>5.69594154631638</v>
      </c>
      <c r="Y128" s="41">
        <v>7.654115406176996</v>
      </c>
      <c r="Z128" s="41">
        <v>5.403571015491234</v>
      </c>
      <c r="AA128" s="41">
        <v>7.435460090875729</v>
      </c>
      <c r="AB128" s="42">
        <v>0.0</v>
      </c>
      <c r="AC128" s="42">
        <v>0.0</v>
      </c>
      <c r="AD128" s="42">
        <v>0.0</v>
      </c>
      <c r="AE128" s="42">
        <v>0.0</v>
      </c>
      <c r="AF128" s="42">
        <v>1.0</v>
      </c>
      <c r="AG128" s="25"/>
      <c r="AH128" s="25"/>
      <c r="AI128" s="25"/>
      <c r="AJ128" s="25"/>
      <c r="AK128" s="25"/>
      <c r="AL128" s="25"/>
    </row>
    <row r="129">
      <c r="A129" s="26" t="s">
        <v>522</v>
      </c>
      <c r="B129" s="25" t="s">
        <v>511</v>
      </c>
      <c r="C129" s="25" t="s">
        <v>106</v>
      </c>
      <c r="D129" s="28">
        <v>94.3496506154329</v>
      </c>
      <c r="E129" s="29">
        <v>0.19910204081632654</v>
      </c>
      <c r="F129" s="30">
        <v>6.0</v>
      </c>
      <c r="G129" s="59"/>
      <c r="H129" s="34">
        <v>5.595755070335068</v>
      </c>
      <c r="I129" s="35" t="s">
        <v>45</v>
      </c>
      <c r="J129" s="36">
        <v>3100.0</v>
      </c>
      <c r="K129" s="28">
        <v>1.8050822807532476</v>
      </c>
      <c r="L129" s="28">
        <v>0.6367479656008376</v>
      </c>
      <c r="M129" s="34">
        <v>5.2129212642973926</v>
      </c>
      <c r="N129" s="35" t="s">
        <v>30</v>
      </c>
      <c r="O129" s="36">
        <v>3000.0</v>
      </c>
      <c r="P129" s="28">
        <v>1.737640421432464</v>
      </c>
      <c r="Q129" s="37">
        <v>0.5819688732581996</v>
      </c>
      <c r="R129" s="38">
        <v>2.346254075716537</v>
      </c>
      <c r="S129" s="39">
        <v>2.3418457594519766</v>
      </c>
      <c r="T129" s="40">
        <v>0.06761794390293584</v>
      </c>
      <c r="U129" s="40">
        <v>0.0184503239263173</v>
      </c>
      <c r="V129" s="40">
        <v>0.03221326826054318</v>
      </c>
      <c r="W129" s="40">
        <v>0.03291138862532275</v>
      </c>
      <c r="X129" s="39">
        <v>2.5423645022931214</v>
      </c>
      <c r="Y129" s="41">
        <v>3.053390568041947</v>
      </c>
      <c r="Z129" s="41">
        <v>2.2394920251520256</v>
      </c>
      <c r="AA129" s="41">
        <v>2.9734292391453674</v>
      </c>
      <c r="AB129" s="42">
        <v>0.0</v>
      </c>
      <c r="AC129" s="42">
        <v>0.0</v>
      </c>
      <c r="AD129" s="42">
        <v>0.0</v>
      </c>
      <c r="AE129" s="42">
        <v>1.0</v>
      </c>
      <c r="AF129" s="42">
        <v>1.0</v>
      </c>
      <c r="AG129" s="25"/>
      <c r="AH129" s="25"/>
      <c r="AI129" s="25"/>
      <c r="AJ129" s="25"/>
      <c r="AK129" s="25"/>
      <c r="AL129" s="25"/>
    </row>
    <row r="130">
      <c r="A130" s="26" t="s">
        <v>1908</v>
      </c>
      <c r="B130" s="25" t="s">
        <v>511</v>
      </c>
      <c r="C130" s="25" t="s">
        <v>106</v>
      </c>
      <c r="D130" s="28">
        <v>94.3496506154329</v>
      </c>
      <c r="E130" s="29">
        <v>0.18</v>
      </c>
      <c r="F130" s="30"/>
      <c r="G130" s="59"/>
      <c r="H130" s="34" t="s">
        <v>64</v>
      </c>
      <c r="I130" s="35" t="s">
        <v>64</v>
      </c>
      <c r="J130" s="36" t="s">
        <v>64</v>
      </c>
      <c r="K130" s="28" t="s">
        <v>64</v>
      </c>
      <c r="L130" s="28" t="s">
        <v>64</v>
      </c>
      <c r="M130" s="34" t="s">
        <v>64</v>
      </c>
      <c r="N130" s="35" t="s">
        <v>30</v>
      </c>
      <c r="O130" s="36">
        <v>3000.0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0.0</v>
      </c>
      <c r="AC130" s="42">
        <v>0.0</v>
      </c>
      <c r="AD130" s="42">
        <v>0.0</v>
      </c>
      <c r="AE130" s="42">
        <v>0.0</v>
      </c>
      <c r="AF130" s="42">
        <v>0.0</v>
      </c>
      <c r="AG130" s="25"/>
      <c r="AH130" s="25"/>
      <c r="AI130" s="25"/>
      <c r="AJ130" s="25"/>
      <c r="AK130" s="25"/>
      <c r="AL130" s="25"/>
    </row>
    <row r="131">
      <c r="A131" s="26" t="s">
        <v>524</v>
      </c>
      <c r="B131" s="25" t="s">
        <v>511</v>
      </c>
      <c r="C131" s="25" t="s">
        <v>106</v>
      </c>
      <c r="D131" s="28">
        <v>94.3496506154329</v>
      </c>
      <c r="E131" s="29">
        <v>0.18</v>
      </c>
      <c r="F131" s="30"/>
      <c r="G131" s="59"/>
      <c r="H131" s="34" t="s">
        <v>64</v>
      </c>
      <c r="I131" s="35" t="s">
        <v>58</v>
      </c>
      <c r="J131" s="36">
        <v>3000.0</v>
      </c>
      <c r="K131" s="28" t="s">
        <v>64</v>
      </c>
      <c r="L131" s="28" t="s">
        <v>64</v>
      </c>
      <c r="M131" s="34" t="s">
        <v>64</v>
      </c>
      <c r="N131" s="35" t="s">
        <v>27</v>
      </c>
      <c r="O131" s="36">
        <v>3000.0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1.0</v>
      </c>
      <c r="AC131" s="42">
        <v>1.0</v>
      </c>
      <c r="AD131" s="42">
        <v>0.0</v>
      </c>
      <c r="AE131" s="42">
        <v>0.0</v>
      </c>
      <c r="AF131" s="42">
        <v>0.0</v>
      </c>
      <c r="AG131" s="25"/>
      <c r="AH131" s="25"/>
      <c r="AI131" s="25"/>
      <c r="AJ131" s="25"/>
      <c r="AK131" s="25"/>
      <c r="AL131" s="25"/>
    </row>
    <row r="132">
      <c r="A132" s="26" t="s">
        <v>520</v>
      </c>
      <c r="B132" s="25" t="s">
        <v>511</v>
      </c>
      <c r="C132" s="25" t="s">
        <v>106</v>
      </c>
      <c r="D132" s="28">
        <v>94.3496506154329</v>
      </c>
      <c r="E132" s="29">
        <v>0.18</v>
      </c>
      <c r="F132" s="30"/>
      <c r="G132" s="59"/>
      <c r="H132" s="34" t="s">
        <v>64</v>
      </c>
      <c r="I132" s="35" t="s">
        <v>45</v>
      </c>
      <c r="J132" s="36">
        <v>3000.0</v>
      </c>
      <c r="K132" s="28" t="s">
        <v>64</v>
      </c>
      <c r="L132" s="28" t="s">
        <v>64</v>
      </c>
      <c r="M132" s="34" t="s">
        <v>64</v>
      </c>
      <c r="N132" s="35" t="s">
        <v>30</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0.0</v>
      </c>
      <c r="AD132" s="42">
        <v>0.0</v>
      </c>
      <c r="AE132" s="42">
        <v>1.0</v>
      </c>
      <c r="AF132" s="42">
        <v>1.0</v>
      </c>
      <c r="AG132" s="25"/>
      <c r="AH132" s="25"/>
      <c r="AI132" s="25"/>
      <c r="AJ132" s="25"/>
      <c r="AK132" s="25"/>
      <c r="AL132" s="25"/>
    </row>
    <row r="133">
      <c r="A133" s="26" t="s">
        <v>1924</v>
      </c>
      <c r="B133" s="25" t="s">
        <v>511</v>
      </c>
      <c r="C133" s="25" t="s">
        <v>106</v>
      </c>
      <c r="D133" s="28">
        <v>94.3496506154329</v>
      </c>
      <c r="E133" s="29">
        <v>0.18</v>
      </c>
      <c r="F133" s="30"/>
      <c r="G133" s="59"/>
      <c r="H133" s="34" t="s">
        <v>64</v>
      </c>
      <c r="I133" s="35" t="s">
        <v>64</v>
      </c>
      <c r="J133" s="36" t="s">
        <v>64</v>
      </c>
      <c r="K133" s="28" t="s">
        <v>64</v>
      </c>
      <c r="L133" s="28" t="s">
        <v>64</v>
      </c>
      <c r="M133" s="34" t="s">
        <v>64</v>
      </c>
      <c r="N133" s="35" t="s">
        <v>31</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0.0</v>
      </c>
      <c r="AC133" s="42">
        <v>0.0</v>
      </c>
      <c r="AD133" s="42">
        <v>0.0</v>
      </c>
      <c r="AE133" s="42">
        <v>0.0</v>
      </c>
      <c r="AF133" s="42">
        <v>0.0</v>
      </c>
      <c r="AG133" s="25"/>
      <c r="AH133" s="25"/>
      <c r="AI133" s="25"/>
      <c r="AJ133" s="25"/>
      <c r="AK133" s="25"/>
      <c r="AL133" s="25"/>
    </row>
    <row r="134">
      <c r="A134" s="26" t="s">
        <v>526</v>
      </c>
      <c r="B134" s="25" t="s">
        <v>511</v>
      </c>
      <c r="C134" s="25" t="s">
        <v>106</v>
      </c>
      <c r="D134" s="28">
        <v>94.3496506154329</v>
      </c>
      <c r="E134" s="29">
        <v>0.17142857142857143</v>
      </c>
      <c r="F134" s="30"/>
      <c r="G134" s="59"/>
      <c r="H134" s="34" t="s">
        <v>64</v>
      </c>
      <c r="I134" s="35" t="s">
        <v>29</v>
      </c>
      <c r="J134" s="36">
        <v>3000.0</v>
      </c>
      <c r="K134" s="28" t="s">
        <v>64</v>
      </c>
      <c r="L134" s="28" t="s">
        <v>64</v>
      </c>
      <c r="M134" s="34" t="s">
        <v>64</v>
      </c>
      <c r="N134" s="35" t="s">
        <v>29</v>
      </c>
      <c r="O134" s="36">
        <v>3000.0</v>
      </c>
      <c r="P134" s="28" t="s">
        <v>64</v>
      </c>
      <c r="Q134" s="37" t="s">
        <v>64</v>
      </c>
      <c r="R134" s="38" t="s">
        <v>64</v>
      </c>
      <c r="S134" s="39" t="s">
        <v>64</v>
      </c>
      <c r="T134" s="40" t="s">
        <v>64</v>
      </c>
      <c r="U134" s="40" t="s">
        <v>64</v>
      </c>
      <c r="V134" s="40" t="s">
        <v>64</v>
      </c>
      <c r="W134" s="40" t="s">
        <v>64</v>
      </c>
      <c r="X134" s="39" t="s">
        <v>64</v>
      </c>
      <c r="Y134" s="41" t="s">
        <v>64</v>
      </c>
      <c r="Z134" s="41" t="s">
        <v>64</v>
      </c>
      <c r="AA134" s="41" t="s">
        <v>64</v>
      </c>
      <c r="AB134" s="42">
        <v>0.0</v>
      </c>
      <c r="AC134" s="42">
        <v>0.0</v>
      </c>
      <c r="AD134" s="42">
        <v>1.0</v>
      </c>
      <c r="AE134" s="42">
        <v>0.0</v>
      </c>
      <c r="AF134" s="42">
        <v>0.0</v>
      </c>
      <c r="AG134" s="25"/>
      <c r="AH134" s="25"/>
      <c r="AI134" s="25"/>
      <c r="AJ134" s="25"/>
      <c r="AK134" s="25"/>
      <c r="AL134" s="25"/>
    </row>
    <row r="135">
      <c r="A135" s="26" t="s">
        <v>527</v>
      </c>
      <c r="B135" s="25" t="s">
        <v>511</v>
      </c>
      <c r="C135" s="25" t="s">
        <v>106</v>
      </c>
      <c r="D135" s="28">
        <v>94.3496506154329</v>
      </c>
      <c r="E135" s="29">
        <v>0.18</v>
      </c>
      <c r="F135" s="30"/>
      <c r="G135" s="59"/>
      <c r="H135" s="34" t="s">
        <v>64</v>
      </c>
      <c r="I135" s="35" t="s">
        <v>28</v>
      </c>
      <c r="J135" s="36">
        <v>3200.0</v>
      </c>
      <c r="K135" s="28" t="s">
        <v>64</v>
      </c>
      <c r="L135" s="28" t="s">
        <v>64</v>
      </c>
      <c r="M135" s="34" t="s">
        <v>64</v>
      </c>
      <c r="N135" s="35" t="s">
        <v>28</v>
      </c>
      <c r="O135" s="36">
        <v>3000.0</v>
      </c>
      <c r="P135" s="28" t="s">
        <v>64</v>
      </c>
      <c r="Q135" s="37" t="s">
        <v>64</v>
      </c>
      <c r="R135" s="38" t="s">
        <v>64</v>
      </c>
      <c r="S135" s="39" t="s">
        <v>64</v>
      </c>
      <c r="T135" s="40" t="s">
        <v>64</v>
      </c>
      <c r="U135" s="40" t="s">
        <v>64</v>
      </c>
      <c r="V135" s="40" t="s">
        <v>64</v>
      </c>
      <c r="W135" s="40" t="s">
        <v>64</v>
      </c>
      <c r="X135" s="39" t="s">
        <v>64</v>
      </c>
      <c r="Y135" s="41" t="s">
        <v>64</v>
      </c>
      <c r="Z135" s="41" t="s">
        <v>64</v>
      </c>
      <c r="AA135" s="41" t="s">
        <v>64</v>
      </c>
      <c r="AB135" s="42">
        <v>0.0</v>
      </c>
      <c r="AC135" s="42">
        <v>1.0</v>
      </c>
      <c r="AD135" s="42">
        <v>0.0</v>
      </c>
      <c r="AE135" s="42">
        <v>0.0</v>
      </c>
      <c r="AF135" s="42">
        <v>0.0</v>
      </c>
      <c r="AG135" s="25"/>
      <c r="AH135" s="25"/>
      <c r="AI135" s="25"/>
      <c r="AJ135" s="25"/>
      <c r="AK135" s="25"/>
      <c r="AL135" s="25"/>
    </row>
    <row r="136">
      <c r="A136" s="26" t="s">
        <v>519</v>
      </c>
      <c r="B136" s="25" t="s">
        <v>511</v>
      </c>
      <c r="C136" s="25" t="s">
        <v>106</v>
      </c>
      <c r="D136" s="28">
        <v>94.3496506154329</v>
      </c>
      <c r="E136" s="29">
        <v>0.14418160190325138</v>
      </c>
      <c r="F136" s="30"/>
      <c r="G136" s="59"/>
      <c r="H136" s="34" t="s">
        <v>64</v>
      </c>
      <c r="I136" s="35" t="s">
        <v>40</v>
      </c>
      <c r="J136" s="36">
        <v>3000.0</v>
      </c>
      <c r="K136" s="28" t="s">
        <v>64</v>
      </c>
      <c r="L136" s="28" t="s">
        <v>64</v>
      </c>
      <c r="M136" s="34" t="s">
        <v>64</v>
      </c>
      <c r="N136" s="35" t="s">
        <v>29</v>
      </c>
      <c r="O136" s="36">
        <v>3000.0</v>
      </c>
      <c r="P136" s="28" t="s">
        <v>64</v>
      </c>
      <c r="Q136" s="37" t="s">
        <v>64</v>
      </c>
      <c r="R136" s="38" t="s">
        <v>64</v>
      </c>
      <c r="S136" s="39" t="s">
        <v>64</v>
      </c>
      <c r="T136" s="40" t="s">
        <v>64</v>
      </c>
      <c r="U136" s="40" t="s">
        <v>64</v>
      </c>
      <c r="V136" s="40" t="s">
        <v>64</v>
      </c>
      <c r="W136" s="40" t="s">
        <v>64</v>
      </c>
      <c r="X136" s="39" t="s">
        <v>64</v>
      </c>
      <c r="Y136" s="41" t="s">
        <v>64</v>
      </c>
      <c r="Z136" s="41" t="s">
        <v>64</v>
      </c>
      <c r="AA136" s="41" t="s">
        <v>64</v>
      </c>
      <c r="AB136" s="42">
        <v>0.0</v>
      </c>
      <c r="AC136" s="42">
        <v>1.0</v>
      </c>
      <c r="AD136" s="42">
        <v>1.0</v>
      </c>
      <c r="AE136" s="42">
        <v>0.0</v>
      </c>
      <c r="AF136" s="42">
        <v>0.0</v>
      </c>
      <c r="AG136" s="25"/>
      <c r="AH136" s="25"/>
      <c r="AI136" s="25"/>
      <c r="AJ136" s="25"/>
      <c r="AK136" s="25"/>
      <c r="AL136" s="25"/>
    </row>
    <row r="137">
      <c r="A137" s="26" t="s">
        <v>174</v>
      </c>
      <c r="B137" s="25" t="s">
        <v>171</v>
      </c>
      <c r="C137" s="25" t="s">
        <v>512</v>
      </c>
      <c r="D137" s="28">
        <v>99.05212524843965</v>
      </c>
      <c r="E137" s="29">
        <v>0.14072947131608549</v>
      </c>
      <c r="F137" s="30">
        <v>34.0</v>
      </c>
      <c r="G137" s="59"/>
      <c r="H137" s="34">
        <v>25.655980821792944</v>
      </c>
      <c r="I137" s="35" t="s">
        <v>44</v>
      </c>
      <c r="J137" s="36">
        <v>4900.0</v>
      </c>
      <c r="K137" s="28">
        <v>5.235914453427132</v>
      </c>
      <c r="L137" s="28">
        <v>5.631060730664572</v>
      </c>
      <c r="M137" s="34">
        <v>23.791500137625416</v>
      </c>
      <c r="N137" s="35" t="s">
        <v>29</v>
      </c>
      <c r="O137" s="36">
        <v>5600.0</v>
      </c>
      <c r="P137" s="28">
        <v>4.24848216743311</v>
      </c>
      <c r="Q137" s="37">
        <v>4.323590057517703</v>
      </c>
      <c r="R137" s="38">
        <v>9.360946361915667</v>
      </c>
      <c r="S137" s="39">
        <v>9.087926971919519</v>
      </c>
      <c r="T137" s="40">
        <v>0.027151905318529748</v>
      </c>
      <c r="U137" s="40">
        <v>0.028440470316697265</v>
      </c>
      <c r="V137" s="40">
        <v>0.019236434615500737</v>
      </c>
      <c r="W137" s="40">
        <v>0.01702746604721357</v>
      </c>
      <c r="X137" s="39">
        <v>11.54641829734125</v>
      </c>
      <c r="Y137" s="41">
        <v>14.109562524451695</v>
      </c>
      <c r="Z137" s="41">
        <v>9.951359393849478</v>
      </c>
      <c r="AA137" s="41">
        <v>13.840140743775939</v>
      </c>
      <c r="AB137" s="42">
        <v>0.0</v>
      </c>
      <c r="AC137" s="42">
        <v>0.0</v>
      </c>
      <c r="AD137" s="42">
        <v>1.0</v>
      </c>
      <c r="AE137" s="42">
        <v>1.0</v>
      </c>
      <c r="AF137" s="42">
        <v>0.0</v>
      </c>
      <c r="AG137" s="25"/>
      <c r="AH137" s="25"/>
      <c r="AI137" s="25"/>
      <c r="AJ137" s="25"/>
      <c r="AK137" s="25"/>
      <c r="AL137" s="25"/>
    </row>
    <row r="138">
      <c r="A138" s="26" t="s">
        <v>170</v>
      </c>
      <c r="B138" s="25" t="s">
        <v>171</v>
      </c>
      <c r="C138" s="25" t="s">
        <v>512</v>
      </c>
      <c r="D138" s="28">
        <v>99.05212524843965</v>
      </c>
      <c r="E138" s="29">
        <v>0.3383867735470942</v>
      </c>
      <c r="F138" s="30">
        <v>33.0</v>
      </c>
      <c r="G138" s="59"/>
      <c r="H138" s="34">
        <v>49.23912836314507</v>
      </c>
      <c r="I138" s="35" t="s">
        <v>28</v>
      </c>
      <c r="J138" s="36">
        <v>10200.0</v>
      </c>
      <c r="K138" s="28">
        <v>4.827365525798536</v>
      </c>
      <c r="L138" s="28">
        <v>8.366953352093716</v>
      </c>
      <c r="M138" s="34">
        <v>45.22335367155655</v>
      </c>
      <c r="N138" s="35" t="s">
        <v>28</v>
      </c>
      <c r="O138" s="36">
        <v>11000.0</v>
      </c>
      <c r="P138" s="28">
        <v>4.111213970141504</v>
      </c>
      <c r="Q138" s="37">
        <v>6.695449362162939</v>
      </c>
      <c r="R138" s="38">
        <v>26.09999541630515</v>
      </c>
      <c r="S138" s="39">
        <v>25.3387684471546</v>
      </c>
      <c r="T138" s="40">
        <v>0.07664227732718715</v>
      </c>
      <c r="U138" s="40">
        <v>0.041674925548068766</v>
      </c>
      <c r="V138" s="40">
        <v>0.1239251743870013</v>
      </c>
      <c r="W138" s="40">
        <v>0.0676255388181063</v>
      </c>
      <c r="X138" s="39">
        <v>26.507903770193778</v>
      </c>
      <c r="Y138" s="41">
        <v>22.73122459295129</v>
      </c>
      <c r="Z138" s="41">
        <v>22.786313890593128</v>
      </c>
      <c r="AA138" s="41">
        <v>22.437039780963424</v>
      </c>
      <c r="AB138" s="42">
        <v>0.0</v>
      </c>
      <c r="AC138" s="42">
        <v>1.0</v>
      </c>
      <c r="AD138" s="42">
        <v>0.0</v>
      </c>
      <c r="AE138" s="42">
        <v>0.0</v>
      </c>
      <c r="AF138" s="42">
        <v>0.0</v>
      </c>
      <c r="AG138" s="25"/>
      <c r="AH138" s="25"/>
      <c r="AI138" s="25"/>
      <c r="AJ138" s="25"/>
      <c r="AK138" s="25"/>
      <c r="AL138" s="25"/>
    </row>
    <row r="139">
      <c r="A139" s="26" t="s">
        <v>193</v>
      </c>
      <c r="B139" s="25" t="s">
        <v>171</v>
      </c>
      <c r="C139" s="25" t="s">
        <v>512</v>
      </c>
      <c r="D139" s="28">
        <v>99.05212524843965</v>
      </c>
      <c r="E139" s="29">
        <v>0.25124603836530446</v>
      </c>
      <c r="F139" s="30">
        <v>30.0</v>
      </c>
      <c r="G139" s="59"/>
      <c r="H139" s="34">
        <v>40.65658580363099</v>
      </c>
      <c r="I139" s="35" t="s">
        <v>27</v>
      </c>
      <c r="J139" s="36">
        <v>8000.0</v>
      </c>
      <c r="K139" s="28">
        <v>5.082073225453874</v>
      </c>
      <c r="L139" s="28">
        <v>7.656080603261568</v>
      </c>
      <c r="M139" s="34">
        <v>38.446551703281585</v>
      </c>
      <c r="N139" s="35" t="s">
        <v>27</v>
      </c>
      <c r="O139" s="36">
        <v>8800.0</v>
      </c>
      <c r="P139" s="28">
        <v>4.368926329918362</v>
      </c>
      <c r="Q139" s="37">
        <v>6.317872489857519</v>
      </c>
      <c r="R139" s="38">
        <v>16.288208597114362</v>
      </c>
      <c r="S139" s="39">
        <v>15.813150135781171</v>
      </c>
      <c r="T139" s="40">
        <v>0.0769610945698577</v>
      </c>
      <c r="U139" s="40">
        <v>0.02704313230592093</v>
      </c>
      <c r="V139" s="40">
        <v>0.05886456242529406</v>
      </c>
      <c r="W139" s="40">
        <v>0.037514721131145956</v>
      </c>
      <c r="X139" s="39">
        <v>17.871501617575852</v>
      </c>
      <c r="Y139" s="41">
        <v>22.785084186055133</v>
      </c>
      <c r="Z139" s="41">
        <v>15.873191434944992</v>
      </c>
      <c r="AA139" s="41">
        <v>22.573360268336593</v>
      </c>
      <c r="AB139" s="42">
        <v>1.0</v>
      </c>
      <c r="AC139" s="42">
        <v>0.0</v>
      </c>
      <c r="AD139" s="42">
        <v>0.0</v>
      </c>
      <c r="AE139" s="42">
        <v>0.0</v>
      </c>
      <c r="AF139" s="42">
        <v>0.0</v>
      </c>
      <c r="AG139" s="25"/>
      <c r="AH139" s="25"/>
      <c r="AI139" s="25"/>
      <c r="AJ139" s="25"/>
      <c r="AK139" s="25"/>
      <c r="AL139" s="25"/>
    </row>
    <row r="140">
      <c r="A140" s="26" t="s">
        <v>176</v>
      </c>
      <c r="B140" s="25" t="s">
        <v>171</v>
      </c>
      <c r="C140" s="25" t="s">
        <v>512</v>
      </c>
      <c r="D140" s="28">
        <v>99.05212524843965</v>
      </c>
      <c r="E140" s="29">
        <v>0.21413019390581717</v>
      </c>
      <c r="F140" s="30">
        <v>30.0</v>
      </c>
      <c r="G140" s="59"/>
      <c r="H140" s="34">
        <v>24.9352833949571</v>
      </c>
      <c r="I140" s="35" t="s">
        <v>28</v>
      </c>
      <c r="J140" s="36">
        <v>4800.0</v>
      </c>
      <c r="K140" s="28">
        <v>5.194850707282729</v>
      </c>
      <c r="L140" s="28">
        <v>5.471571938619856</v>
      </c>
      <c r="M140" s="34">
        <v>22.68143974731248</v>
      </c>
      <c r="N140" s="35" t="s">
        <v>28</v>
      </c>
      <c r="O140" s="36">
        <v>5200.0</v>
      </c>
      <c r="P140" s="28">
        <v>4.361815336021631</v>
      </c>
      <c r="Q140" s="37">
        <v>4.28634423718992</v>
      </c>
      <c r="R140" s="38">
        <v>13.425940694457042</v>
      </c>
      <c r="S140" s="39">
        <v>13.034362535924041</v>
      </c>
      <c r="T140" s="40">
        <v>0.0405102838756931</v>
      </c>
      <c r="U140" s="40">
        <v>0.04119856539785294</v>
      </c>
      <c r="V140" s="40">
        <v>0.03323416492714628</v>
      </c>
      <c r="W140" s="40">
        <v>0.02733460902291913</v>
      </c>
      <c r="X140" s="39">
        <v>15.153886026673685</v>
      </c>
      <c r="Y140" s="41">
        <v>9.781397368283415</v>
      </c>
      <c r="Z140" s="41">
        <v>13.032524596548852</v>
      </c>
      <c r="AA140" s="41">
        <v>9.648915150763628</v>
      </c>
      <c r="AB140" s="42">
        <v>0.0</v>
      </c>
      <c r="AC140" s="42">
        <v>1.0</v>
      </c>
      <c r="AD140" s="42">
        <v>0.0</v>
      </c>
      <c r="AE140" s="42">
        <v>0.0</v>
      </c>
      <c r="AF140" s="42">
        <v>0.0</v>
      </c>
      <c r="AG140" s="25"/>
      <c r="AH140" s="25"/>
      <c r="AI140" s="25"/>
      <c r="AJ140" s="25"/>
      <c r="AK140" s="25"/>
      <c r="AL140" s="25"/>
    </row>
    <row r="141">
      <c r="A141" s="26" t="s">
        <v>184</v>
      </c>
      <c r="B141" s="25" t="s">
        <v>171</v>
      </c>
      <c r="C141" s="25" t="s">
        <v>512</v>
      </c>
      <c r="D141" s="28">
        <v>99.05212524843965</v>
      </c>
      <c r="E141" s="29">
        <v>0.19482955376737382</v>
      </c>
      <c r="F141" s="30">
        <v>26.0</v>
      </c>
      <c r="G141" s="59"/>
      <c r="H141" s="34">
        <v>28.431985142560766</v>
      </c>
      <c r="I141" s="35" t="s">
        <v>31</v>
      </c>
      <c r="J141" s="36">
        <v>5800.0</v>
      </c>
      <c r="K141" s="28">
        <v>4.902066403889787</v>
      </c>
      <c r="L141" s="28">
        <v>5.683814723467999</v>
      </c>
      <c r="M141" s="34">
        <v>27.347518815658116</v>
      </c>
      <c r="N141" s="35" t="s">
        <v>31</v>
      </c>
      <c r="O141" s="36">
        <v>6000.0</v>
      </c>
      <c r="P141" s="28">
        <v>4.557919802609685</v>
      </c>
      <c r="Q141" s="37">
        <v>5.136456451159627</v>
      </c>
      <c r="R141" s="38">
        <v>10.404705636270434</v>
      </c>
      <c r="S141" s="39">
        <v>10.101244183114247</v>
      </c>
      <c r="T141" s="40">
        <v>0.0929606597231131</v>
      </c>
      <c r="U141" s="40">
        <v>1.9326540482975696E-4</v>
      </c>
      <c r="V141" s="40">
        <v>0.03043930126068672</v>
      </c>
      <c r="W141" s="40">
        <v>0.02348174668681547</v>
      </c>
      <c r="X141" s="39">
        <v>11.014803889891127</v>
      </c>
      <c r="Y141" s="41">
        <v>17.41718125266964</v>
      </c>
      <c r="Z141" s="41">
        <v>10.379683402006137</v>
      </c>
      <c r="AA141" s="41">
        <v>16.96783541365198</v>
      </c>
      <c r="AB141" s="42">
        <v>0.0</v>
      </c>
      <c r="AC141" s="42">
        <v>0.0</v>
      </c>
      <c r="AD141" s="42">
        <v>0.0</v>
      </c>
      <c r="AE141" s="42">
        <v>0.0</v>
      </c>
      <c r="AF141" s="42">
        <v>1.0</v>
      </c>
      <c r="AG141" s="25"/>
      <c r="AH141" s="25"/>
      <c r="AI141" s="25"/>
      <c r="AJ141" s="25"/>
      <c r="AK141" s="25"/>
      <c r="AL141" s="25"/>
    </row>
    <row r="142">
      <c r="A142" s="26" t="s">
        <v>179</v>
      </c>
      <c r="B142" s="25" t="s">
        <v>171</v>
      </c>
      <c r="C142" s="25" t="s">
        <v>512</v>
      </c>
      <c r="D142" s="28">
        <v>99.05212524843965</v>
      </c>
      <c r="E142" s="29">
        <v>0.17528269883151149</v>
      </c>
      <c r="F142" s="30">
        <v>25.0</v>
      </c>
      <c r="G142" s="59"/>
      <c r="H142" s="34">
        <v>21.102937759606768</v>
      </c>
      <c r="I142" s="35" t="s">
        <v>30</v>
      </c>
      <c r="J142" s="36">
        <v>4200.0</v>
      </c>
      <c r="K142" s="28">
        <v>5.0245089903825635</v>
      </c>
      <c r="L142" s="28">
        <v>4.683601434019938</v>
      </c>
      <c r="M142" s="34">
        <v>19.472831941921136</v>
      </c>
      <c r="N142" s="35" t="s">
        <v>30</v>
      </c>
      <c r="O142" s="36">
        <v>4700.0</v>
      </c>
      <c r="P142" s="28">
        <v>4.143155732323646</v>
      </c>
      <c r="Q142" s="37">
        <v>3.641320308336329</v>
      </c>
      <c r="R142" s="38">
        <v>8.843832165401073</v>
      </c>
      <c r="S142" s="39">
        <v>8.585894819146265</v>
      </c>
      <c r="T142" s="40">
        <v>0.0431062055860863</v>
      </c>
      <c r="U142" s="40">
        <v>0.03721945504349301</v>
      </c>
      <c r="V142" s="40">
        <v>0.034371027361593046</v>
      </c>
      <c r="W142" s="40">
        <v>0.016995618502003186</v>
      </c>
      <c r="X142" s="39">
        <v>12.502943343505263</v>
      </c>
      <c r="Y142" s="41">
        <v>8.599994416101506</v>
      </c>
      <c r="Z142" s="41">
        <v>11.10447504788499</v>
      </c>
      <c r="AA142" s="41">
        <v>8.368356894036145</v>
      </c>
      <c r="AB142" s="42">
        <v>0.0</v>
      </c>
      <c r="AC142" s="42">
        <v>0.0</v>
      </c>
      <c r="AD142" s="42">
        <v>0.0</v>
      </c>
      <c r="AE142" s="42">
        <v>1.0</v>
      </c>
      <c r="AF142" s="42">
        <v>0.0</v>
      </c>
      <c r="AG142" s="25"/>
      <c r="AH142" s="25"/>
      <c r="AI142" s="25"/>
      <c r="AJ142" s="25"/>
      <c r="AK142" s="25"/>
      <c r="AL142" s="25"/>
    </row>
    <row r="143">
      <c r="A143" s="26" t="s">
        <v>182</v>
      </c>
      <c r="B143" s="25" t="s">
        <v>171</v>
      </c>
      <c r="C143" s="25" t="s">
        <v>512</v>
      </c>
      <c r="D143" s="28">
        <v>99.05212524843965</v>
      </c>
      <c r="E143" s="29">
        <v>0.11779892555640831</v>
      </c>
      <c r="F143" s="30">
        <v>23.0</v>
      </c>
      <c r="G143" s="59"/>
      <c r="H143" s="34">
        <v>16.056780175760828</v>
      </c>
      <c r="I143" s="35" t="s">
        <v>44</v>
      </c>
      <c r="J143" s="36">
        <v>3500.0</v>
      </c>
      <c r="K143" s="28">
        <v>4.587651478788808</v>
      </c>
      <c r="L143" s="28">
        <v>3.5010125530200784</v>
      </c>
      <c r="M143" s="34">
        <v>15.086539982839664</v>
      </c>
      <c r="N143" s="35" t="s">
        <v>29</v>
      </c>
      <c r="O143" s="36">
        <v>3900.0</v>
      </c>
      <c r="P143" s="28">
        <v>3.8683435853435033</v>
      </c>
      <c r="Q143" s="37">
        <v>2.8204119410653967</v>
      </c>
      <c r="R143" s="38">
        <v>5.1923289710476475</v>
      </c>
      <c r="S143" s="39">
        <v>5.040890597882495</v>
      </c>
      <c r="T143" s="40">
        <v>0.030023393581969426</v>
      </c>
      <c r="U143" s="40">
        <v>0.013794532186310274</v>
      </c>
      <c r="V143" s="40">
        <v>0.018032068217399052</v>
      </c>
      <c r="W143" s="40">
        <v>0.016859983783268116</v>
      </c>
      <c r="X143" s="39">
        <v>5.597236877065569</v>
      </c>
      <c r="Y143" s="41">
        <v>10.459543298695259</v>
      </c>
      <c r="Z143" s="41">
        <v>4.869767252370504</v>
      </c>
      <c r="AA143" s="41">
        <v>10.216772730469161</v>
      </c>
      <c r="AB143" s="42">
        <v>0.0</v>
      </c>
      <c r="AC143" s="42">
        <v>0.0</v>
      </c>
      <c r="AD143" s="42">
        <v>1.0</v>
      </c>
      <c r="AE143" s="42">
        <v>1.0</v>
      </c>
      <c r="AF143" s="42">
        <v>0.0</v>
      </c>
      <c r="AG143" s="25"/>
      <c r="AH143" s="25"/>
      <c r="AI143" s="25"/>
      <c r="AJ143" s="25"/>
      <c r="AK143" s="25"/>
      <c r="AL143" s="25"/>
    </row>
    <row r="144">
      <c r="A144" s="26" t="s">
        <v>180</v>
      </c>
      <c r="B144" s="25" t="s">
        <v>171</v>
      </c>
      <c r="C144" s="25" t="s">
        <v>512</v>
      </c>
      <c r="D144" s="28">
        <v>99.05212524843965</v>
      </c>
      <c r="E144" s="29">
        <v>0.12318190127970749</v>
      </c>
      <c r="F144" s="30">
        <v>17.0</v>
      </c>
      <c r="G144" s="59"/>
      <c r="H144" s="34">
        <v>10.209574691883944</v>
      </c>
      <c r="I144" s="35" t="s">
        <v>44</v>
      </c>
      <c r="J144" s="36">
        <v>3200.0</v>
      </c>
      <c r="K144" s="28">
        <v>3.1904920912137325</v>
      </c>
      <c r="L144" s="28">
        <v>1.7478434765556508</v>
      </c>
      <c r="M144" s="34">
        <v>9.643236503852028</v>
      </c>
      <c r="N144" s="35" t="s">
        <v>30</v>
      </c>
      <c r="O144" s="36">
        <v>3200.0</v>
      </c>
      <c r="P144" s="28">
        <v>3.013511407453759</v>
      </c>
      <c r="Q144" s="37">
        <v>1.5833391436960336</v>
      </c>
      <c r="R144" s="38">
        <v>4.032671782695276</v>
      </c>
      <c r="S144" s="39">
        <v>3.9150557268394843</v>
      </c>
      <c r="T144" s="40">
        <v>0.040316198423614245</v>
      </c>
      <c r="U144" s="40">
        <v>0.009150418069179864</v>
      </c>
      <c r="V144" s="40">
        <v>0.019478612721521488</v>
      </c>
      <c r="W144" s="40">
        <v>0.01621707756815045</v>
      </c>
      <c r="X144" s="39">
        <v>4.351054200627273</v>
      </c>
      <c r="Y144" s="41">
        <v>5.8585204912566695</v>
      </c>
      <c r="Z144" s="41">
        <v>3.906096137743549</v>
      </c>
      <c r="AA144" s="41">
        <v>5.73714036610848</v>
      </c>
      <c r="AB144" s="42">
        <v>0.0</v>
      </c>
      <c r="AC144" s="42">
        <v>0.0</v>
      </c>
      <c r="AD144" s="42">
        <v>1.0</v>
      </c>
      <c r="AE144" s="42">
        <v>1.0</v>
      </c>
      <c r="AF144" s="42">
        <v>0.0</v>
      </c>
      <c r="AG144" s="25"/>
      <c r="AH144" s="25"/>
      <c r="AI144" s="25"/>
      <c r="AJ144" s="25"/>
      <c r="AK144" s="25"/>
      <c r="AL144" s="25"/>
    </row>
    <row r="145">
      <c r="A145" s="26" t="s">
        <v>185</v>
      </c>
      <c r="B145" s="25" t="s">
        <v>171</v>
      </c>
      <c r="C145" s="25" t="s">
        <v>512</v>
      </c>
      <c r="D145" s="28">
        <v>99.05212524843965</v>
      </c>
      <c r="E145" s="29">
        <v>0.1953532450758799</v>
      </c>
      <c r="F145" s="30">
        <v>16.0</v>
      </c>
      <c r="G145" s="59"/>
      <c r="H145" s="34">
        <v>15.501225892734805</v>
      </c>
      <c r="I145" s="35" t="s">
        <v>31</v>
      </c>
      <c r="J145" s="36">
        <v>3500.0</v>
      </c>
      <c r="K145" s="28">
        <v>4.4289216836385155</v>
      </c>
      <c r="L145" s="28">
        <v>3.2938697770519205</v>
      </c>
      <c r="M145" s="34">
        <v>14.79167476429193</v>
      </c>
      <c r="N145" s="35" t="s">
        <v>64</v>
      </c>
      <c r="O145" s="36" t="s">
        <v>64</v>
      </c>
      <c r="P145" s="28" t="e">
        <v>#N/A</v>
      </c>
      <c r="Q145" s="37" t="e">
        <v>#N/A</v>
      </c>
      <c r="R145" s="38">
        <v>6.4231330656312835</v>
      </c>
      <c r="S145" s="39">
        <v>6.235797319474537</v>
      </c>
      <c r="T145" s="40">
        <v>0.09020081498038655</v>
      </c>
      <c r="U145" s="40">
        <v>8.701043245696453E-4</v>
      </c>
      <c r="V145" s="40">
        <v>0.042635111903912615</v>
      </c>
      <c r="W145" s="40">
        <v>0.030840364393079647</v>
      </c>
      <c r="X145" s="39">
        <v>6.955503786925672</v>
      </c>
      <c r="Y145" s="41">
        <v>8.545722105809132</v>
      </c>
      <c r="Z145" s="41">
        <v>6.432005567074452</v>
      </c>
      <c r="AA145" s="41">
        <v>8.359669197217478</v>
      </c>
      <c r="AB145" s="42">
        <v>0.0</v>
      </c>
      <c r="AC145" s="42">
        <v>0.0</v>
      </c>
      <c r="AD145" s="42">
        <v>0.0</v>
      </c>
      <c r="AE145" s="42">
        <v>0.0</v>
      </c>
      <c r="AF145" s="42">
        <v>1.0</v>
      </c>
      <c r="AG145" s="25"/>
      <c r="AH145" s="25"/>
      <c r="AI145" s="25"/>
      <c r="AJ145" s="25"/>
      <c r="AK145" s="25"/>
      <c r="AL145" s="25"/>
    </row>
    <row r="146">
      <c r="A146" s="26" t="s">
        <v>198</v>
      </c>
      <c r="B146" s="25" t="s">
        <v>171</v>
      </c>
      <c r="C146" s="25" t="s">
        <v>512</v>
      </c>
      <c r="D146" s="28">
        <v>99.05212524843965</v>
      </c>
      <c r="E146" s="29">
        <v>0.16329099678456593</v>
      </c>
      <c r="F146" s="30">
        <v>6.0</v>
      </c>
      <c r="G146" s="59"/>
      <c r="H146" s="34">
        <v>5.2400791958747135</v>
      </c>
      <c r="I146" s="35" t="s">
        <v>45</v>
      </c>
      <c r="J146" s="36">
        <v>3300.0</v>
      </c>
      <c r="K146" s="28">
        <v>1.587902786628701</v>
      </c>
      <c r="L146" s="28">
        <v>0.5338457202483464</v>
      </c>
      <c r="M146" s="34">
        <v>4.998206594969702</v>
      </c>
      <c r="N146" s="35" t="s">
        <v>30</v>
      </c>
      <c r="O146" s="36">
        <v>3000.0</v>
      </c>
      <c r="P146" s="28">
        <v>1.6660688649899007</v>
      </c>
      <c r="Q146" s="37">
        <v>0.54107871542005</v>
      </c>
      <c r="R146" s="38">
        <v>1.9560852825653983</v>
      </c>
      <c r="S146" s="39">
        <v>1.8990345112033071</v>
      </c>
      <c r="T146" s="40">
        <v>0.06246236895150381</v>
      </c>
      <c r="U146" s="40">
        <v>3.757134974526545E-4</v>
      </c>
      <c r="V146" s="40">
        <v>0.029775294673122867</v>
      </c>
      <c r="W146" s="40">
        <v>0.023294236842064577</v>
      </c>
      <c r="X146" s="39">
        <v>1.7874935551837887</v>
      </c>
      <c r="Y146" s="41">
        <v>3.4525856406909243</v>
      </c>
      <c r="Z146" s="41">
        <v>1.6409586248304002</v>
      </c>
      <c r="AA146" s="41">
        <v>3.357247970139301</v>
      </c>
      <c r="AB146" s="42">
        <v>0.0</v>
      </c>
      <c r="AC146" s="42">
        <v>0.0</v>
      </c>
      <c r="AD146" s="42">
        <v>0.0</v>
      </c>
      <c r="AE146" s="42">
        <v>1.0</v>
      </c>
      <c r="AF146" s="42">
        <v>1.0</v>
      </c>
      <c r="AG146" s="25"/>
      <c r="AH146" s="25"/>
      <c r="AI146" s="25"/>
      <c r="AJ146" s="25"/>
      <c r="AK146" s="25"/>
      <c r="AL146" s="25"/>
    </row>
    <row r="147">
      <c r="A147" s="26" t="s">
        <v>187</v>
      </c>
      <c r="B147" s="25" t="s">
        <v>171</v>
      </c>
      <c r="C147" s="25" t="s">
        <v>512</v>
      </c>
      <c r="D147" s="28">
        <v>99.05212524843965</v>
      </c>
      <c r="E147" s="29">
        <v>0.18648914858096827</v>
      </c>
      <c r="F147" s="30"/>
      <c r="G147" s="59"/>
      <c r="H147" s="34" t="s">
        <v>64</v>
      </c>
      <c r="I147" s="35" t="s">
        <v>27</v>
      </c>
      <c r="J147" s="36">
        <v>3700.0</v>
      </c>
      <c r="K147" s="28" t="s">
        <v>64</v>
      </c>
      <c r="L147" s="28" t="s">
        <v>64</v>
      </c>
      <c r="M147" s="34" t="s">
        <v>64</v>
      </c>
      <c r="N147" s="35" t="s">
        <v>27</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1.0</v>
      </c>
      <c r="AC147" s="42">
        <v>0.0</v>
      </c>
      <c r="AD147" s="42">
        <v>0.0</v>
      </c>
      <c r="AE147" s="42">
        <v>0.0</v>
      </c>
      <c r="AF147" s="42">
        <v>0.0</v>
      </c>
      <c r="AG147" s="25"/>
      <c r="AH147" s="25"/>
      <c r="AI147" s="25"/>
      <c r="AJ147" s="25"/>
      <c r="AK147" s="25"/>
      <c r="AL147" s="25"/>
    </row>
    <row r="148">
      <c r="A148" s="26" t="s">
        <v>1907</v>
      </c>
      <c r="B148" s="25" t="s">
        <v>171</v>
      </c>
      <c r="C148" s="25" t="s">
        <v>512</v>
      </c>
      <c r="D148" s="28">
        <v>99.05212524843965</v>
      </c>
      <c r="E148" s="29">
        <v>0.18</v>
      </c>
      <c r="F148" s="30"/>
      <c r="G148" s="59"/>
      <c r="H148" s="34" t="s">
        <v>64</v>
      </c>
      <c r="I148" s="35" t="s">
        <v>64</v>
      </c>
      <c r="J148" s="36" t="s">
        <v>64</v>
      </c>
      <c r="K148" s="28" t="s">
        <v>64</v>
      </c>
      <c r="L148" s="28" t="s">
        <v>64</v>
      </c>
      <c r="M148" s="34" t="s">
        <v>64</v>
      </c>
      <c r="N148" s="35" t="s">
        <v>29</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0.0</v>
      </c>
      <c r="AC148" s="42">
        <v>0.0</v>
      </c>
      <c r="AD148" s="42">
        <v>0.0</v>
      </c>
      <c r="AE148" s="42">
        <v>0.0</v>
      </c>
      <c r="AF148" s="42">
        <v>0.0</v>
      </c>
      <c r="AG148" s="25"/>
      <c r="AH148" s="25"/>
      <c r="AI148" s="25"/>
      <c r="AJ148" s="25"/>
      <c r="AK148" s="25"/>
      <c r="AL148" s="25"/>
    </row>
    <row r="149">
      <c r="A149" s="26" t="s">
        <v>190</v>
      </c>
      <c r="B149" s="25" t="s">
        <v>171</v>
      </c>
      <c r="C149" s="25" t="s">
        <v>512</v>
      </c>
      <c r="D149" s="28">
        <v>99.05212524843965</v>
      </c>
      <c r="E149" s="29">
        <v>0.16587530562347189</v>
      </c>
      <c r="F149" s="30"/>
      <c r="G149" s="59"/>
      <c r="H149" s="34" t="s">
        <v>64</v>
      </c>
      <c r="I149" s="35" t="s">
        <v>45</v>
      </c>
      <c r="J149" s="36">
        <v>3000.0</v>
      </c>
      <c r="K149" s="28" t="s">
        <v>64</v>
      </c>
      <c r="L149" s="28" t="s">
        <v>64</v>
      </c>
      <c r="M149" s="34" t="s">
        <v>64</v>
      </c>
      <c r="N149" s="35" t="s">
        <v>31</v>
      </c>
      <c r="O149" s="36">
        <v>3000.0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0.0</v>
      </c>
      <c r="AC149" s="42">
        <v>0.0</v>
      </c>
      <c r="AD149" s="42">
        <v>0.0</v>
      </c>
      <c r="AE149" s="42">
        <v>1.0</v>
      </c>
      <c r="AF149" s="42">
        <v>1.0</v>
      </c>
      <c r="AG149" s="25"/>
      <c r="AH149" s="25"/>
      <c r="AI149" s="25"/>
      <c r="AJ149" s="25"/>
      <c r="AK149" s="25"/>
      <c r="AL149" s="25"/>
    </row>
    <row r="150">
      <c r="A150" s="26" t="s">
        <v>1723</v>
      </c>
      <c r="B150" s="25" t="s">
        <v>171</v>
      </c>
      <c r="C150" s="25" t="s">
        <v>512</v>
      </c>
      <c r="D150" s="28">
        <v>99.05212524843965</v>
      </c>
      <c r="E150" s="29">
        <v>0.18</v>
      </c>
      <c r="F150" s="30"/>
      <c r="G150" s="59"/>
      <c r="H150" s="34" t="s">
        <v>64</v>
      </c>
      <c r="I150" s="35" t="s">
        <v>64</v>
      </c>
      <c r="J150" s="36" t="s">
        <v>64</v>
      </c>
      <c r="K150" s="28" t="s">
        <v>64</v>
      </c>
      <c r="L150" s="28" t="s">
        <v>64</v>
      </c>
      <c r="M150" s="34" t="s">
        <v>64</v>
      </c>
      <c r="N150" s="35" t="s">
        <v>29</v>
      </c>
      <c r="O150" s="36">
        <v>3000.0</v>
      </c>
      <c r="P150" s="28" t="s">
        <v>64</v>
      </c>
      <c r="Q150" s="37" t="s">
        <v>64</v>
      </c>
      <c r="R150" s="38" t="s">
        <v>64</v>
      </c>
      <c r="S150" s="39" t="s">
        <v>64</v>
      </c>
      <c r="T150" s="40" t="s">
        <v>64</v>
      </c>
      <c r="U150" s="40" t="s">
        <v>64</v>
      </c>
      <c r="V150" s="40" t="s">
        <v>64</v>
      </c>
      <c r="W150" s="40" t="s">
        <v>64</v>
      </c>
      <c r="X150" s="39" t="s">
        <v>64</v>
      </c>
      <c r="Y150" s="41" t="s">
        <v>64</v>
      </c>
      <c r="Z150" s="41" t="s">
        <v>64</v>
      </c>
      <c r="AA150" s="41" t="s">
        <v>64</v>
      </c>
      <c r="AB150" s="42">
        <v>0.0</v>
      </c>
      <c r="AC150" s="42">
        <v>0.0</v>
      </c>
      <c r="AD150" s="42">
        <v>0.0</v>
      </c>
      <c r="AE150" s="42">
        <v>0.0</v>
      </c>
      <c r="AF150" s="42">
        <v>0.0</v>
      </c>
      <c r="AG150" s="25"/>
      <c r="AH150" s="25"/>
      <c r="AI150" s="25"/>
      <c r="AJ150" s="25"/>
      <c r="AK150" s="25"/>
      <c r="AL150" s="25"/>
    </row>
    <row r="151">
      <c r="A151" s="26" t="s">
        <v>195</v>
      </c>
      <c r="B151" s="25" t="s">
        <v>171</v>
      </c>
      <c r="C151" s="25" t="s">
        <v>512</v>
      </c>
      <c r="D151" s="28">
        <v>99.05212524843965</v>
      </c>
      <c r="E151" s="29">
        <v>0.17826605504587156</v>
      </c>
      <c r="F151" s="30"/>
      <c r="G151" s="59"/>
      <c r="H151" s="34" t="s">
        <v>64</v>
      </c>
      <c r="I151" s="35" t="s">
        <v>27</v>
      </c>
      <c r="J151" s="36">
        <v>3000.0</v>
      </c>
      <c r="K151" s="28" t="s">
        <v>64</v>
      </c>
      <c r="L151" s="28" t="s">
        <v>64</v>
      </c>
      <c r="M151" s="34" t="s">
        <v>64</v>
      </c>
      <c r="N151" s="35" t="s">
        <v>27</v>
      </c>
      <c r="O151" s="36">
        <v>3000.0</v>
      </c>
      <c r="P151" s="28" t="s">
        <v>64</v>
      </c>
      <c r="Q151" s="37" t="s">
        <v>64</v>
      </c>
      <c r="R151" s="38" t="s">
        <v>64</v>
      </c>
      <c r="S151" s="39" t="s">
        <v>64</v>
      </c>
      <c r="T151" s="40" t="s">
        <v>64</v>
      </c>
      <c r="U151" s="40" t="s">
        <v>64</v>
      </c>
      <c r="V151" s="40" t="s">
        <v>64</v>
      </c>
      <c r="W151" s="40" t="s">
        <v>64</v>
      </c>
      <c r="X151" s="39" t="s">
        <v>64</v>
      </c>
      <c r="Y151" s="41" t="s">
        <v>64</v>
      </c>
      <c r="Z151" s="41" t="s">
        <v>64</v>
      </c>
      <c r="AA151" s="41" t="s">
        <v>64</v>
      </c>
      <c r="AB151" s="42">
        <v>1.0</v>
      </c>
      <c r="AC151" s="42">
        <v>0.0</v>
      </c>
      <c r="AD151" s="42">
        <v>0.0</v>
      </c>
      <c r="AE151" s="42">
        <v>0.0</v>
      </c>
      <c r="AF151" s="42">
        <v>0.0</v>
      </c>
      <c r="AG151" s="25"/>
      <c r="AH151" s="25"/>
      <c r="AI151" s="25"/>
      <c r="AJ151" s="25"/>
      <c r="AK151" s="25"/>
      <c r="AL151" s="25"/>
    </row>
    <row r="152">
      <c r="A152" s="26" t="s">
        <v>1912</v>
      </c>
      <c r="B152" s="25" t="s">
        <v>171</v>
      </c>
      <c r="C152" s="25" t="s">
        <v>512</v>
      </c>
      <c r="D152" s="28">
        <v>99.05212524843965</v>
      </c>
      <c r="E152" s="29">
        <v>0.18</v>
      </c>
      <c r="F152" s="30"/>
      <c r="G152" s="59"/>
      <c r="H152" s="34" t="s">
        <v>64</v>
      </c>
      <c r="I152" s="35" t="s">
        <v>64</v>
      </c>
      <c r="J152" s="36" t="s">
        <v>64</v>
      </c>
      <c r="K152" s="28" t="s">
        <v>64</v>
      </c>
      <c r="L152" s="28" t="s">
        <v>64</v>
      </c>
      <c r="M152" s="34" t="s">
        <v>64</v>
      </c>
      <c r="N152" s="35" t="s">
        <v>27</v>
      </c>
      <c r="O152" s="36">
        <v>3000.0</v>
      </c>
      <c r="P152" s="28" t="s">
        <v>64</v>
      </c>
      <c r="Q152" s="37" t="s">
        <v>64</v>
      </c>
      <c r="R152" s="38" t="s">
        <v>64</v>
      </c>
      <c r="S152" s="39" t="s">
        <v>64</v>
      </c>
      <c r="T152" s="40" t="s">
        <v>64</v>
      </c>
      <c r="U152" s="40" t="s">
        <v>64</v>
      </c>
      <c r="V152" s="40" t="s">
        <v>64</v>
      </c>
      <c r="W152" s="40" t="s">
        <v>64</v>
      </c>
      <c r="X152" s="39" t="s">
        <v>64</v>
      </c>
      <c r="Y152" s="41" t="s">
        <v>64</v>
      </c>
      <c r="Z152" s="41" t="s">
        <v>64</v>
      </c>
      <c r="AA152" s="41" t="s">
        <v>64</v>
      </c>
      <c r="AB152" s="42">
        <v>0.0</v>
      </c>
      <c r="AC152" s="42">
        <v>0.0</v>
      </c>
      <c r="AD152" s="42">
        <v>0.0</v>
      </c>
      <c r="AE152" s="42">
        <v>0.0</v>
      </c>
      <c r="AF152" s="42">
        <v>0.0</v>
      </c>
      <c r="AG152" s="25"/>
      <c r="AH152" s="25"/>
      <c r="AI152" s="25"/>
      <c r="AJ152" s="25"/>
      <c r="AK152" s="25"/>
      <c r="AL152" s="25"/>
    </row>
    <row r="153">
      <c r="A153" s="26" t="s">
        <v>54</v>
      </c>
      <c r="B153" s="25" t="s">
        <v>171</v>
      </c>
      <c r="C153" s="25" t="s">
        <v>512</v>
      </c>
      <c r="D153" s="28">
        <v>99.05212524843965</v>
      </c>
      <c r="E153" s="29">
        <v>0.16015384615384617</v>
      </c>
      <c r="F153" s="30"/>
      <c r="G153" s="59"/>
      <c r="H153" s="34" t="s">
        <v>64</v>
      </c>
      <c r="I153" s="35" t="s">
        <v>64</v>
      </c>
      <c r="J153" s="36" t="s">
        <v>64</v>
      </c>
      <c r="K153" s="28" t="s">
        <v>64</v>
      </c>
      <c r="L153" s="28" t="s">
        <v>64</v>
      </c>
      <c r="M153" s="34" t="s">
        <v>64</v>
      </c>
      <c r="N153" s="35" t="s">
        <v>27</v>
      </c>
      <c r="O153" s="36">
        <v>3000.0</v>
      </c>
      <c r="P153" s="28" t="s">
        <v>64</v>
      </c>
      <c r="Q153" s="37" t="s">
        <v>64</v>
      </c>
      <c r="R153" s="38" t="s">
        <v>64</v>
      </c>
      <c r="S153" s="39" t="s">
        <v>64</v>
      </c>
      <c r="T153" s="40" t="s">
        <v>64</v>
      </c>
      <c r="U153" s="40" t="s">
        <v>64</v>
      </c>
      <c r="V153" s="40" t="s">
        <v>64</v>
      </c>
      <c r="W153" s="40" t="s">
        <v>64</v>
      </c>
      <c r="X153" s="39" t="s">
        <v>64</v>
      </c>
      <c r="Y153" s="41" t="s">
        <v>64</v>
      </c>
      <c r="Z153" s="41" t="s">
        <v>64</v>
      </c>
      <c r="AA153" s="41" t="s">
        <v>64</v>
      </c>
      <c r="AB153" s="42">
        <v>0.0</v>
      </c>
      <c r="AC153" s="42">
        <v>0.0</v>
      </c>
      <c r="AD153" s="42">
        <v>0.0</v>
      </c>
      <c r="AE153" s="42">
        <v>0.0</v>
      </c>
      <c r="AF153" s="42">
        <v>0.0</v>
      </c>
      <c r="AG153" s="25"/>
      <c r="AH153" s="25"/>
      <c r="AI153" s="25"/>
      <c r="AJ153" s="25"/>
      <c r="AK153" s="25"/>
      <c r="AL153" s="25"/>
    </row>
    <row r="154">
      <c r="A154" s="26" t="s">
        <v>1604</v>
      </c>
      <c r="B154" s="25" t="s">
        <v>171</v>
      </c>
      <c r="C154" s="25" t="s">
        <v>512</v>
      </c>
      <c r="D154" s="28">
        <v>99.05212524843965</v>
      </c>
      <c r="E154" s="29">
        <v>0.17524524312896406</v>
      </c>
      <c r="F154" s="30"/>
      <c r="G154" s="59"/>
      <c r="H154" s="34" t="s">
        <v>64</v>
      </c>
      <c r="I154" s="35" t="s">
        <v>64</v>
      </c>
      <c r="J154" s="36" t="s">
        <v>64</v>
      </c>
      <c r="K154" s="28" t="s">
        <v>64</v>
      </c>
      <c r="L154" s="28" t="s">
        <v>64</v>
      </c>
      <c r="M154" s="34" t="s">
        <v>64</v>
      </c>
      <c r="N154" s="35" t="s">
        <v>28</v>
      </c>
      <c r="O154" s="36">
        <v>3000.0</v>
      </c>
      <c r="P154" s="28" t="s">
        <v>64</v>
      </c>
      <c r="Q154" s="37" t="s">
        <v>64</v>
      </c>
      <c r="R154" s="38" t="s">
        <v>64</v>
      </c>
      <c r="S154" s="39" t="s">
        <v>64</v>
      </c>
      <c r="T154" s="40" t="s">
        <v>64</v>
      </c>
      <c r="U154" s="40" t="s">
        <v>64</v>
      </c>
      <c r="V154" s="40" t="s">
        <v>64</v>
      </c>
      <c r="W154" s="40" t="s">
        <v>64</v>
      </c>
      <c r="X154" s="39" t="s">
        <v>64</v>
      </c>
      <c r="Y154" s="41" t="s">
        <v>64</v>
      </c>
      <c r="Z154" s="41" t="s">
        <v>64</v>
      </c>
      <c r="AA154" s="41" t="s">
        <v>64</v>
      </c>
      <c r="AB154" s="42">
        <v>0.0</v>
      </c>
      <c r="AC154" s="42">
        <v>0.0</v>
      </c>
      <c r="AD154" s="42">
        <v>0.0</v>
      </c>
      <c r="AE154" s="42">
        <v>0.0</v>
      </c>
      <c r="AF154" s="42">
        <v>0.0</v>
      </c>
      <c r="AG154" s="25"/>
      <c r="AH154" s="25"/>
      <c r="AI154" s="25"/>
      <c r="AJ154" s="25"/>
      <c r="AK154" s="25"/>
      <c r="AL154" s="25"/>
    </row>
    <row r="155">
      <c r="A155" s="26" t="s">
        <v>199</v>
      </c>
      <c r="B155" s="25" t="s">
        <v>171</v>
      </c>
      <c r="C155" s="25" t="s">
        <v>512</v>
      </c>
      <c r="D155" s="28">
        <v>99.05212524843965</v>
      </c>
      <c r="E155" s="29">
        <v>0.16338108484005565</v>
      </c>
      <c r="F155" s="30"/>
      <c r="G155" s="59"/>
      <c r="H155" s="34" t="s">
        <v>64</v>
      </c>
      <c r="I155" s="35" t="s">
        <v>28</v>
      </c>
      <c r="J155" s="36">
        <v>3000.0</v>
      </c>
      <c r="K155" s="28" t="s">
        <v>64</v>
      </c>
      <c r="L155" s="28" t="s">
        <v>64</v>
      </c>
      <c r="M155" s="34" t="s">
        <v>64</v>
      </c>
      <c r="N155" s="35" t="s">
        <v>29</v>
      </c>
      <c r="O155" s="36">
        <v>3000.0</v>
      </c>
      <c r="P155" s="28" t="s">
        <v>64</v>
      </c>
      <c r="Q155" s="37" t="s">
        <v>64</v>
      </c>
      <c r="R155" s="38" t="s">
        <v>64</v>
      </c>
      <c r="S155" s="39" t="s">
        <v>64</v>
      </c>
      <c r="T155" s="40" t="s">
        <v>64</v>
      </c>
      <c r="U155" s="40" t="s">
        <v>64</v>
      </c>
      <c r="V155" s="40" t="s">
        <v>64</v>
      </c>
      <c r="W155" s="40" t="s">
        <v>64</v>
      </c>
      <c r="X155" s="39" t="s">
        <v>64</v>
      </c>
      <c r="Y155" s="41" t="s">
        <v>64</v>
      </c>
      <c r="Z155" s="41" t="s">
        <v>64</v>
      </c>
      <c r="AA155" s="41" t="s">
        <v>64</v>
      </c>
      <c r="AB155" s="42">
        <v>0.0</v>
      </c>
      <c r="AC155" s="42">
        <v>1.0</v>
      </c>
      <c r="AD155" s="42">
        <v>0.0</v>
      </c>
      <c r="AE155" s="42">
        <v>0.0</v>
      </c>
      <c r="AF155" s="42">
        <v>0.0</v>
      </c>
      <c r="AG155" s="25"/>
      <c r="AH155" s="25"/>
      <c r="AI155" s="25"/>
      <c r="AJ155" s="25"/>
      <c r="AK155" s="25"/>
      <c r="AL155" s="25"/>
    </row>
    <row r="156">
      <c r="A156" s="26" t="s">
        <v>201</v>
      </c>
      <c r="B156" s="25" t="s">
        <v>171</v>
      </c>
      <c r="C156" s="25" t="s">
        <v>512</v>
      </c>
      <c r="D156" s="28">
        <v>99.05212524843965</v>
      </c>
      <c r="E156" s="29">
        <v>0.18</v>
      </c>
      <c r="F156" s="30"/>
      <c r="G156" s="59"/>
      <c r="H156" s="34" t="s">
        <v>64</v>
      </c>
      <c r="I156" s="35" t="s">
        <v>30</v>
      </c>
      <c r="J156" s="36">
        <v>3000.0</v>
      </c>
      <c r="K156" s="28" t="s">
        <v>64</v>
      </c>
      <c r="L156" s="28" t="s">
        <v>64</v>
      </c>
      <c r="M156" s="34" t="s">
        <v>64</v>
      </c>
      <c r="N156" s="35" t="s">
        <v>31</v>
      </c>
      <c r="O156" s="36">
        <v>3000.0</v>
      </c>
      <c r="P156" s="28" t="s">
        <v>64</v>
      </c>
      <c r="Q156" s="37" t="s">
        <v>64</v>
      </c>
      <c r="R156" s="38" t="s">
        <v>64</v>
      </c>
      <c r="S156" s="39" t="s">
        <v>64</v>
      </c>
      <c r="T156" s="40" t="s">
        <v>64</v>
      </c>
      <c r="U156" s="40" t="s">
        <v>64</v>
      </c>
      <c r="V156" s="40" t="s">
        <v>64</v>
      </c>
      <c r="W156" s="40" t="s">
        <v>64</v>
      </c>
      <c r="X156" s="39" t="s">
        <v>64</v>
      </c>
      <c r="Y156" s="41" t="s">
        <v>64</v>
      </c>
      <c r="Z156" s="41" t="s">
        <v>64</v>
      </c>
      <c r="AA156" s="41" t="s">
        <v>64</v>
      </c>
      <c r="AB156" s="42">
        <v>0.0</v>
      </c>
      <c r="AC156" s="42">
        <v>0.0</v>
      </c>
      <c r="AD156" s="42">
        <v>0.0</v>
      </c>
      <c r="AE156" s="42">
        <v>1.0</v>
      </c>
      <c r="AF156" s="42">
        <v>0.0</v>
      </c>
      <c r="AG156" s="25"/>
      <c r="AH156" s="25"/>
      <c r="AI156" s="25"/>
      <c r="AJ156" s="25"/>
      <c r="AK156" s="25"/>
      <c r="AL156" s="25"/>
    </row>
    <row r="157">
      <c r="A157" s="26" t="s">
        <v>207</v>
      </c>
      <c r="B157" s="25" t="s">
        <v>204</v>
      </c>
      <c r="C157" s="25" t="s">
        <v>100</v>
      </c>
      <c r="D157" s="28">
        <v>99.84134732731269</v>
      </c>
      <c r="E157" s="29">
        <v>0.16872</v>
      </c>
      <c r="F157" s="30">
        <v>36.0</v>
      </c>
      <c r="G157" s="59"/>
      <c r="H157" s="34">
        <v>33.9510246675385</v>
      </c>
      <c r="I157" s="35" t="s">
        <v>30</v>
      </c>
      <c r="J157" s="36">
        <v>5700.0</v>
      </c>
      <c r="K157" s="28">
        <v>5.956320117112018</v>
      </c>
      <c r="L157" s="28">
        <v>7.863938746590454</v>
      </c>
      <c r="M157" s="34">
        <v>32.315175602129926</v>
      </c>
      <c r="N157" s="35" t="s">
        <v>30</v>
      </c>
      <c r="O157" s="36">
        <v>5300.0</v>
      </c>
      <c r="P157" s="28">
        <v>6.0972029437980995</v>
      </c>
      <c r="Q157" s="37">
        <v>7.764132042931164</v>
      </c>
      <c r="R157" s="38">
        <v>12.283213622568635</v>
      </c>
      <c r="S157" s="39">
        <v>12.838719296751922</v>
      </c>
      <c r="T157" s="40">
        <v>0.08719081322196892</v>
      </c>
      <c r="U157" s="40">
        <v>0.007316711599046343</v>
      </c>
      <c r="V157" s="40">
        <v>0.021137166841689436</v>
      </c>
      <c r="W157" s="40">
        <v>0.025405248607799802</v>
      </c>
      <c r="X157" s="39">
        <v>15.607049121407178</v>
      </c>
      <c r="Y157" s="41">
        <v>18.34397554613132</v>
      </c>
      <c r="Z157" s="41">
        <v>14.381922398566342</v>
      </c>
      <c r="AA157" s="41">
        <v>17.933253203563588</v>
      </c>
      <c r="AB157" s="42">
        <v>0.0</v>
      </c>
      <c r="AC157" s="42">
        <v>0.0</v>
      </c>
      <c r="AD157" s="42">
        <v>0.0</v>
      </c>
      <c r="AE157" s="42">
        <v>1.0</v>
      </c>
      <c r="AF157" s="42">
        <v>0.0</v>
      </c>
      <c r="AG157" s="25"/>
      <c r="AH157" s="25"/>
      <c r="AI157" s="25"/>
      <c r="AJ157" s="25"/>
      <c r="AK157" s="25"/>
      <c r="AL157" s="25"/>
    </row>
    <row r="158">
      <c r="A158" s="26" t="s">
        <v>209</v>
      </c>
      <c r="B158" s="25" t="s">
        <v>204</v>
      </c>
      <c r="C158" s="25" t="s">
        <v>100</v>
      </c>
      <c r="D158" s="28">
        <v>99.84134732731269</v>
      </c>
      <c r="E158" s="29">
        <v>0.2082622127823904</v>
      </c>
      <c r="F158" s="30">
        <v>35.0</v>
      </c>
      <c r="G158" s="59"/>
      <c r="H158" s="34">
        <v>33.87885673840099</v>
      </c>
      <c r="I158" s="35" t="s">
        <v>28</v>
      </c>
      <c r="J158" s="36">
        <v>6800.0</v>
      </c>
      <c r="K158" s="28">
        <v>4.982184814470734</v>
      </c>
      <c r="L158" s="28">
        <v>6.567580549633098</v>
      </c>
      <c r="M158" s="34">
        <v>31.488092206104845</v>
      </c>
      <c r="N158" s="35" t="s">
        <v>28</v>
      </c>
      <c r="O158" s="36">
        <v>6100.0</v>
      </c>
      <c r="P158" s="28">
        <v>5.161982328869646</v>
      </c>
      <c r="Q158" s="37">
        <v>6.449644209960516</v>
      </c>
      <c r="R158" s="38">
        <v>15.274856134337396</v>
      </c>
      <c r="S158" s="39">
        <v>15.96565819279605</v>
      </c>
      <c r="T158" s="40">
        <v>0.0707633495501249</v>
      </c>
      <c r="U158" s="40">
        <v>0.024008993597363807</v>
      </c>
      <c r="V158" s="40">
        <v>0.03990968672544247</v>
      </c>
      <c r="W158" s="40">
        <v>0.03496046436107361</v>
      </c>
      <c r="X158" s="39">
        <v>18.053743183513266</v>
      </c>
      <c r="Y158" s="41">
        <v>15.825113554887725</v>
      </c>
      <c r="Z158" s="41">
        <v>15.907225947256906</v>
      </c>
      <c r="AA158" s="41">
        <v>15.580866258847939</v>
      </c>
      <c r="AB158" s="42">
        <v>0.0</v>
      </c>
      <c r="AC158" s="42">
        <v>1.0</v>
      </c>
      <c r="AD158" s="42">
        <v>0.0</v>
      </c>
      <c r="AE158" s="42">
        <v>0.0</v>
      </c>
      <c r="AF158" s="42">
        <v>0.0</v>
      </c>
      <c r="AG158" s="25"/>
      <c r="AH158" s="25"/>
      <c r="AI158" s="25"/>
      <c r="AJ158" s="25"/>
      <c r="AK158" s="25"/>
      <c r="AL158" s="25"/>
    </row>
    <row r="159">
      <c r="A159" s="26" t="s">
        <v>210</v>
      </c>
      <c r="B159" s="25" t="s">
        <v>204</v>
      </c>
      <c r="C159" s="25" t="s">
        <v>100</v>
      </c>
      <c r="D159" s="28">
        <v>99.84134732731269</v>
      </c>
      <c r="E159" s="29">
        <v>0.19613147138964576</v>
      </c>
      <c r="F159" s="30">
        <v>32.0</v>
      </c>
      <c r="G159" s="59"/>
      <c r="H159" s="34">
        <v>33.96866005110067</v>
      </c>
      <c r="I159" s="35" t="s">
        <v>31</v>
      </c>
      <c r="J159" s="36">
        <v>7700.0</v>
      </c>
      <c r="K159" s="28">
        <v>4.411514292350737</v>
      </c>
      <c r="L159" s="28">
        <v>5.826595663681591</v>
      </c>
      <c r="M159" s="34">
        <v>32.535095329759315</v>
      </c>
      <c r="N159" s="35" t="s">
        <v>31</v>
      </c>
      <c r="O159" s="36">
        <v>7200.0</v>
      </c>
      <c r="P159" s="28">
        <v>4.518763240244349</v>
      </c>
      <c r="Q159" s="37">
        <v>5.782799719227567</v>
      </c>
      <c r="R159" s="38">
        <v>13.009313750882232</v>
      </c>
      <c r="S159" s="39">
        <v>13.597657146015214</v>
      </c>
      <c r="T159" s="40">
        <v>0.08916027325733071</v>
      </c>
      <c r="U159" s="40">
        <v>0.006249551863831592</v>
      </c>
      <c r="V159" s="40">
        <v>0.04478845502412641</v>
      </c>
      <c r="W159" s="40">
        <v>0.024685729862134787</v>
      </c>
      <c r="X159" s="39">
        <v>15.48469861590418</v>
      </c>
      <c r="Y159" s="41">
        <v>18.483961435196488</v>
      </c>
      <c r="Z159" s="41">
        <v>14.455158546747356</v>
      </c>
      <c r="AA159" s="41">
        <v>18.07993678301196</v>
      </c>
      <c r="AB159" s="42">
        <v>0.0</v>
      </c>
      <c r="AC159" s="42">
        <v>0.0</v>
      </c>
      <c r="AD159" s="42">
        <v>0.0</v>
      </c>
      <c r="AE159" s="42">
        <v>0.0</v>
      </c>
      <c r="AF159" s="42">
        <v>1.0</v>
      </c>
      <c r="AG159" s="25"/>
      <c r="AH159" s="25"/>
      <c r="AI159" s="25"/>
      <c r="AJ159" s="25"/>
      <c r="AK159" s="25"/>
      <c r="AL159" s="25"/>
    </row>
    <row r="160">
      <c r="A160" s="26" t="s">
        <v>203</v>
      </c>
      <c r="B160" s="25" t="s">
        <v>204</v>
      </c>
      <c r="C160" s="25" t="s">
        <v>100</v>
      </c>
      <c r="D160" s="28">
        <v>99.84134732731269</v>
      </c>
      <c r="E160" s="29">
        <v>0.19766322701688555</v>
      </c>
      <c r="F160" s="30">
        <v>29.0</v>
      </c>
      <c r="G160" s="59"/>
      <c r="H160" s="34">
        <v>26.072675479009916</v>
      </c>
      <c r="I160" s="35" t="s">
        <v>27</v>
      </c>
      <c r="J160" s="36">
        <v>5300.0</v>
      </c>
      <c r="K160" s="28">
        <v>4.9193727318886635</v>
      </c>
      <c r="L160" s="28">
        <v>5.353398106753613</v>
      </c>
      <c r="M160" s="34">
        <v>24.416401445385464</v>
      </c>
      <c r="N160" s="35" t="s">
        <v>27</v>
      </c>
      <c r="O160" s="36">
        <v>4900.0</v>
      </c>
      <c r="P160" s="28">
        <v>4.98293907048683</v>
      </c>
      <c r="Q160" s="37">
        <v>5.168196937228149</v>
      </c>
      <c r="R160" s="38">
        <v>11.898157458644034</v>
      </c>
      <c r="S160" s="39">
        <v>12.43624905125942</v>
      </c>
      <c r="T160" s="40">
        <v>0.06685815155794994</v>
      </c>
      <c r="U160" s="40">
        <v>0.0183573083840861</v>
      </c>
      <c r="V160" s="40">
        <v>0.04328569874656665</v>
      </c>
      <c r="W160" s="40">
        <v>0.0324381983377885</v>
      </c>
      <c r="X160" s="39">
        <v>13.574202816085826</v>
      </c>
      <c r="Y160" s="41">
        <v>12.49847266292409</v>
      </c>
      <c r="Z160" s="41">
        <v>12.04218965932249</v>
      </c>
      <c r="AA160" s="41">
        <v>12.374211786062974</v>
      </c>
      <c r="AB160" s="42">
        <v>1.0</v>
      </c>
      <c r="AC160" s="42">
        <v>0.0</v>
      </c>
      <c r="AD160" s="42">
        <v>0.0</v>
      </c>
      <c r="AE160" s="42">
        <v>0.0</v>
      </c>
      <c r="AF160" s="42">
        <v>0.0</v>
      </c>
      <c r="AG160" s="25"/>
      <c r="AH160" s="25"/>
      <c r="AI160" s="25"/>
      <c r="AJ160" s="25"/>
      <c r="AK160" s="25"/>
      <c r="AL160" s="25"/>
    </row>
    <row r="161">
      <c r="A161" s="26" t="s">
        <v>217</v>
      </c>
      <c r="B161" s="25" t="s">
        <v>204</v>
      </c>
      <c r="C161" s="25" t="s">
        <v>100</v>
      </c>
      <c r="D161" s="28">
        <v>99.84134732731269</v>
      </c>
      <c r="E161" s="29">
        <v>0.19021030042918455</v>
      </c>
      <c r="F161" s="30">
        <v>27.0</v>
      </c>
      <c r="G161" s="59"/>
      <c r="H161" s="34">
        <v>24.28283437328649</v>
      </c>
      <c r="I161" s="35" t="s">
        <v>40</v>
      </c>
      <c r="J161" s="36">
        <v>4800.0</v>
      </c>
      <c r="K161" s="28">
        <v>5.058923827768019</v>
      </c>
      <c r="L161" s="28">
        <v>5.225979098589343</v>
      </c>
      <c r="M161" s="34">
        <v>22.628093641552475</v>
      </c>
      <c r="N161" s="35" t="s">
        <v>28</v>
      </c>
      <c r="O161" s="36">
        <v>3300.0</v>
      </c>
      <c r="P161" s="28">
        <v>6.85699807319772</v>
      </c>
      <c r="Q161" s="37">
        <v>6.726748117506784</v>
      </c>
      <c r="R161" s="38">
        <v>10.58864870379992</v>
      </c>
      <c r="S161" s="39">
        <v>11.067518046761354</v>
      </c>
      <c r="T161" s="40">
        <v>0.06900133235092583</v>
      </c>
      <c r="U161" s="40">
        <v>0.013986756557620099</v>
      </c>
      <c r="V161" s="40">
        <v>0.0274554850945876</v>
      </c>
      <c r="W161" s="40">
        <v>0.03626196144568174</v>
      </c>
      <c r="X161" s="39">
        <v>11.023279439798568</v>
      </c>
      <c r="Y161" s="41">
        <v>13.259554933487921</v>
      </c>
      <c r="Z161" s="41">
        <v>9.612276397227358</v>
      </c>
      <c r="AA161" s="41">
        <v>13.015817244325119</v>
      </c>
      <c r="AB161" s="42">
        <v>0.0</v>
      </c>
      <c r="AC161" s="42">
        <v>1.0</v>
      </c>
      <c r="AD161" s="42">
        <v>1.0</v>
      </c>
      <c r="AE161" s="42">
        <v>0.0</v>
      </c>
      <c r="AF161" s="42">
        <v>0.0</v>
      </c>
      <c r="AG161" s="25"/>
      <c r="AH161" s="25"/>
      <c r="AI161" s="25"/>
      <c r="AJ161" s="25"/>
      <c r="AK161" s="25"/>
      <c r="AL161" s="25"/>
    </row>
    <row r="162">
      <c r="A162" s="26" t="s">
        <v>211</v>
      </c>
      <c r="B162" s="25" t="s">
        <v>204</v>
      </c>
      <c r="C162" s="25" t="s">
        <v>100</v>
      </c>
      <c r="D162" s="28">
        <v>99.84134732731269</v>
      </c>
      <c r="E162" s="29">
        <v>0.21293550924105387</v>
      </c>
      <c r="F162" s="30">
        <v>26.0</v>
      </c>
      <c r="G162" s="59"/>
      <c r="H162" s="34">
        <v>21.096774491507748</v>
      </c>
      <c r="I162" s="35" t="s">
        <v>44</v>
      </c>
      <c r="J162" s="36">
        <v>4400.0</v>
      </c>
      <c r="K162" s="28">
        <v>4.79472147534267</v>
      </c>
      <c r="L162" s="28">
        <v>4.468449156098545</v>
      </c>
      <c r="M162" s="34">
        <v>19.253198132654404</v>
      </c>
      <c r="N162" s="35" t="s">
        <v>29</v>
      </c>
      <c r="O162" s="36">
        <v>3300.0</v>
      </c>
      <c r="P162" s="28">
        <v>5.834302464440729</v>
      </c>
      <c r="Q162" s="37">
        <v>5.085226610861103</v>
      </c>
      <c r="R162" s="38">
        <v>11.65055655918809</v>
      </c>
      <c r="S162" s="39">
        <v>12.177450454783214</v>
      </c>
      <c r="T162" s="40">
        <v>0.053296203476782114</v>
      </c>
      <c r="U162" s="40">
        <v>0.032464155689230376</v>
      </c>
      <c r="V162" s="40">
        <v>0.04081812409134503</v>
      </c>
      <c r="W162" s="40">
        <v>0.028974523318726783</v>
      </c>
      <c r="X162" s="39">
        <v>13.333485728388393</v>
      </c>
      <c r="Y162" s="41">
        <v>7.7632887631193555</v>
      </c>
      <c r="Z162" s="41">
        <v>11.67216142896878</v>
      </c>
      <c r="AA162" s="41">
        <v>7.5810367036856245</v>
      </c>
      <c r="AB162" s="42">
        <v>0.0</v>
      </c>
      <c r="AC162" s="42">
        <v>0.0</v>
      </c>
      <c r="AD162" s="42">
        <v>1.0</v>
      </c>
      <c r="AE162" s="42">
        <v>1.0</v>
      </c>
      <c r="AF162" s="42">
        <v>0.0</v>
      </c>
      <c r="AG162" s="25"/>
      <c r="AH162" s="25"/>
      <c r="AI162" s="25"/>
      <c r="AJ162" s="25"/>
      <c r="AK162" s="25"/>
      <c r="AL162" s="25"/>
    </row>
    <row r="163">
      <c r="A163" s="26" t="s">
        <v>215</v>
      </c>
      <c r="B163" s="25" t="s">
        <v>204</v>
      </c>
      <c r="C163" s="25" t="s">
        <v>100</v>
      </c>
      <c r="D163" s="28">
        <v>99.84134732731269</v>
      </c>
      <c r="E163" s="29">
        <v>0.18849870033419977</v>
      </c>
      <c r="F163" s="30">
        <v>22.0</v>
      </c>
      <c r="G163" s="59"/>
      <c r="H163" s="34">
        <v>18.528336090027373</v>
      </c>
      <c r="I163" s="35" t="s">
        <v>27</v>
      </c>
      <c r="J163" s="36">
        <v>4000.0</v>
      </c>
      <c r="K163" s="28">
        <v>4.632084022506843</v>
      </c>
      <c r="L163" s="28">
        <v>3.9255191796256987</v>
      </c>
      <c r="M163" s="34">
        <v>17.454377569096305</v>
      </c>
      <c r="N163" s="35" t="s">
        <v>27</v>
      </c>
      <c r="O163" s="36">
        <v>4000.0</v>
      </c>
      <c r="P163" s="28">
        <v>4.363594392274076</v>
      </c>
      <c r="Q163" s="37">
        <v>3.5398223680805563</v>
      </c>
      <c r="R163" s="38">
        <v>8.536990158734652</v>
      </c>
      <c r="S163" s="39">
        <v>8.92307368861079</v>
      </c>
      <c r="T163" s="40">
        <v>0.06548139950982253</v>
      </c>
      <c r="U163" s="40">
        <v>0.011275628035656644</v>
      </c>
      <c r="V163" s="40">
        <v>0.03124073088778263</v>
      </c>
      <c r="W163" s="40">
        <v>0.029792485085037738</v>
      </c>
      <c r="X163" s="39">
        <v>8.546801392382756</v>
      </c>
      <c r="Y163" s="41">
        <v>9.98153469764462</v>
      </c>
      <c r="Z163" s="41">
        <v>7.607150283887614</v>
      </c>
      <c r="AA163" s="41">
        <v>9.847227285208692</v>
      </c>
      <c r="AB163" s="42">
        <v>1.0</v>
      </c>
      <c r="AC163" s="42">
        <v>0.0</v>
      </c>
      <c r="AD163" s="42">
        <v>0.0</v>
      </c>
      <c r="AE163" s="42">
        <v>0.0</v>
      </c>
      <c r="AF163" s="42">
        <v>0.0</v>
      </c>
      <c r="AG163" s="25"/>
      <c r="AH163" s="25"/>
      <c r="AI163" s="25"/>
      <c r="AJ163" s="25"/>
      <c r="AK163" s="25"/>
      <c r="AL163" s="25"/>
    </row>
    <row r="164">
      <c r="A164" s="26" t="s">
        <v>213</v>
      </c>
      <c r="B164" s="25" t="s">
        <v>204</v>
      </c>
      <c r="C164" s="25" t="s">
        <v>100</v>
      </c>
      <c r="D164" s="28">
        <v>99.84134732731269</v>
      </c>
      <c r="E164" s="29">
        <v>0.15799335548172758</v>
      </c>
      <c r="F164" s="30">
        <v>21.0</v>
      </c>
      <c r="G164" s="59"/>
      <c r="H164" s="34">
        <v>15.618645042469701</v>
      </c>
      <c r="I164" s="35" t="s">
        <v>45</v>
      </c>
      <c r="J164" s="36">
        <v>3200.0</v>
      </c>
      <c r="K164" s="28">
        <v>4.880826575771781</v>
      </c>
      <c r="L164" s="28">
        <v>3.650068028037809</v>
      </c>
      <c r="M164" s="34">
        <v>14.526853053614206</v>
      </c>
      <c r="N164" s="35" t="s">
        <v>30</v>
      </c>
      <c r="O164" s="36">
        <v>3100.0</v>
      </c>
      <c r="P164" s="28">
        <v>4.686081630198131</v>
      </c>
      <c r="Q164" s="37">
        <v>3.32336825026177</v>
      </c>
      <c r="R164" s="38">
        <v>6.6452050228513855</v>
      </c>
      <c r="S164" s="39">
        <v>6.945732979926293</v>
      </c>
      <c r="T164" s="40">
        <v>0.04891330849193034</v>
      </c>
      <c r="U164" s="40">
        <v>0.01419089814272053</v>
      </c>
      <c r="V164" s="40">
        <v>0.020229578203452673</v>
      </c>
      <c r="W164" s="40">
        <v>0.026368902931863683</v>
      </c>
      <c r="X164" s="39">
        <v>6.7503933682263515</v>
      </c>
      <c r="Y164" s="41">
        <v>8.86825167424335</v>
      </c>
      <c r="Z164" s="41">
        <v>5.86455535865448</v>
      </c>
      <c r="AA164" s="41">
        <v>8.662297694959726</v>
      </c>
      <c r="AB164" s="42">
        <v>0.0</v>
      </c>
      <c r="AC164" s="42">
        <v>0.0</v>
      </c>
      <c r="AD164" s="42">
        <v>0.0</v>
      </c>
      <c r="AE164" s="42">
        <v>1.0</v>
      </c>
      <c r="AF164" s="42">
        <v>1.0</v>
      </c>
      <c r="AG164" s="25"/>
      <c r="AH164" s="25"/>
      <c r="AI164" s="25"/>
      <c r="AJ164" s="25"/>
      <c r="AK164" s="25"/>
      <c r="AL164" s="25"/>
    </row>
    <row r="165">
      <c r="A165" s="26" t="s">
        <v>221</v>
      </c>
      <c r="B165" s="25" t="s">
        <v>204</v>
      </c>
      <c r="C165" s="25" t="s">
        <v>100</v>
      </c>
      <c r="D165" s="28">
        <v>99.84134732731269</v>
      </c>
      <c r="E165" s="29">
        <v>0.24936976838683464</v>
      </c>
      <c r="F165" s="30">
        <v>7.0</v>
      </c>
      <c r="G165" s="59"/>
      <c r="H165" s="34">
        <v>8.349892916860183</v>
      </c>
      <c r="I165" s="35" t="s">
        <v>45</v>
      </c>
      <c r="J165" s="36">
        <v>3500.0</v>
      </c>
      <c r="K165" s="28">
        <v>2.385683690531481</v>
      </c>
      <c r="L165" s="28">
        <v>1.128054579785438</v>
      </c>
      <c r="M165" s="34">
        <v>8.086025654243613</v>
      </c>
      <c r="N165" s="35" t="s">
        <v>31</v>
      </c>
      <c r="O165" s="36">
        <v>3100.0</v>
      </c>
      <c r="P165" s="28">
        <v>2.6083953723366493</v>
      </c>
      <c r="Q165" s="37">
        <v>1.2047075855798608</v>
      </c>
      <c r="R165" s="38">
        <v>3.7958404874025753</v>
      </c>
      <c r="S165" s="39">
        <v>3.9675065508480984</v>
      </c>
      <c r="T165" s="40">
        <v>0.13167206960829303</v>
      </c>
      <c r="U165" s="40">
        <v>3.278142811824722E-4</v>
      </c>
      <c r="V165" s="40">
        <v>0.035841028075950306</v>
      </c>
      <c r="W165" s="40">
        <v>0.02141719970392152</v>
      </c>
      <c r="X165" s="39">
        <v>4.216981144526767</v>
      </c>
      <c r="Y165" s="41">
        <v>4.132911772333416</v>
      </c>
      <c r="Z165" s="41">
        <v>4.058675306428138</v>
      </c>
      <c r="AA165" s="41">
        <v>4.027350347815476</v>
      </c>
      <c r="AB165" s="42">
        <v>0.0</v>
      </c>
      <c r="AC165" s="42">
        <v>0.0</v>
      </c>
      <c r="AD165" s="42">
        <v>0.0</v>
      </c>
      <c r="AE165" s="42">
        <v>1.0</v>
      </c>
      <c r="AF165" s="42">
        <v>1.0</v>
      </c>
      <c r="AG165" s="25"/>
      <c r="AH165" s="25"/>
      <c r="AI165" s="25"/>
      <c r="AJ165" s="25"/>
      <c r="AK165" s="25"/>
      <c r="AL165" s="25"/>
    </row>
    <row r="166">
      <c r="A166" s="26" t="s">
        <v>219</v>
      </c>
      <c r="B166" s="25" t="s">
        <v>204</v>
      </c>
      <c r="C166" s="25" t="s">
        <v>100</v>
      </c>
      <c r="D166" s="28">
        <v>99.84134732731269</v>
      </c>
      <c r="E166" s="29">
        <v>0.18</v>
      </c>
      <c r="F166" s="30">
        <v>5.0</v>
      </c>
      <c r="G166" s="59"/>
      <c r="H166" s="34">
        <v>5.107839363789507</v>
      </c>
      <c r="I166" s="35" t="s">
        <v>44</v>
      </c>
      <c r="J166" s="36">
        <v>3200.0</v>
      </c>
      <c r="K166" s="28">
        <v>1.596199801184221</v>
      </c>
      <c r="L166" s="28">
        <v>0.5266873517985706</v>
      </c>
      <c r="M166" s="34">
        <v>4.832371235754991</v>
      </c>
      <c r="N166" s="35" t="s">
        <v>30</v>
      </c>
      <c r="O166" s="36">
        <v>3000.0</v>
      </c>
      <c r="P166" s="28">
        <v>1.6107904119183303</v>
      </c>
      <c r="Q166" s="37">
        <v>0.5103629382270213</v>
      </c>
      <c r="R166" s="38">
        <v>1.8386302643069456</v>
      </c>
      <c r="S166" s="39">
        <v>1.92178191956034</v>
      </c>
      <c r="T166" s="40">
        <v>0.08192100836575272</v>
      </c>
      <c r="U166" s="40">
        <v>0.00934186937504198</v>
      </c>
      <c r="V166" s="40">
        <v>0.040139240941114436</v>
      </c>
      <c r="W166" s="40">
        <v>0.030592055755631974</v>
      </c>
      <c r="X166" s="39">
        <v>2.3024015052954856</v>
      </c>
      <c r="Y166" s="41">
        <v>2.805437858494021</v>
      </c>
      <c r="Z166" s="41">
        <v>2.0947422923207704</v>
      </c>
      <c r="AA166" s="41">
        <v>2.737628943434221</v>
      </c>
      <c r="AB166" s="42">
        <v>0.0</v>
      </c>
      <c r="AC166" s="42">
        <v>0.0</v>
      </c>
      <c r="AD166" s="42">
        <v>1.0</v>
      </c>
      <c r="AE166" s="42">
        <v>1.0</v>
      </c>
      <c r="AF166" s="42">
        <v>0.0</v>
      </c>
      <c r="AG166" s="25"/>
      <c r="AH166" s="25"/>
      <c r="AI166" s="25"/>
      <c r="AJ166" s="25"/>
      <c r="AK166" s="25"/>
      <c r="AL166" s="25"/>
    </row>
    <row r="167">
      <c r="A167" s="26" t="s">
        <v>225</v>
      </c>
      <c r="B167" s="25" t="s">
        <v>204</v>
      </c>
      <c r="C167" s="25" t="s">
        <v>100</v>
      </c>
      <c r="D167" s="28">
        <v>99.84134732731269</v>
      </c>
      <c r="E167" s="29">
        <v>0.17435714285714285</v>
      </c>
      <c r="F167" s="30"/>
      <c r="G167" s="59"/>
      <c r="H167" s="34" t="s">
        <v>64</v>
      </c>
      <c r="I167" s="35" t="s">
        <v>29</v>
      </c>
      <c r="J167" s="36">
        <v>3000.0</v>
      </c>
      <c r="K167" s="28" t="s">
        <v>64</v>
      </c>
      <c r="L167" s="28" t="s">
        <v>64</v>
      </c>
      <c r="M167" s="34" t="s">
        <v>64</v>
      </c>
      <c r="N167" s="35" t="s">
        <v>30</v>
      </c>
      <c r="O167" s="36">
        <v>3000.0</v>
      </c>
      <c r="P167" s="28" t="s">
        <v>64</v>
      </c>
      <c r="Q167" s="37" t="s">
        <v>64</v>
      </c>
      <c r="R167" s="38" t="s">
        <v>64</v>
      </c>
      <c r="S167" s="39" t="s">
        <v>64</v>
      </c>
      <c r="T167" s="40" t="s">
        <v>64</v>
      </c>
      <c r="U167" s="40" t="s">
        <v>64</v>
      </c>
      <c r="V167" s="40" t="s">
        <v>64</v>
      </c>
      <c r="W167" s="40" t="s">
        <v>64</v>
      </c>
      <c r="X167" s="39" t="s">
        <v>64</v>
      </c>
      <c r="Y167" s="41" t="s">
        <v>64</v>
      </c>
      <c r="Z167" s="41" t="s">
        <v>64</v>
      </c>
      <c r="AA167" s="41" t="s">
        <v>64</v>
      </c>
      <c r="AB167" s="42">
        <v>0.0</v>
      </c>
      <c r="AC167" s="42">
        <v>0.0</v>
      </c>
      <c r="AD167" s="42">
        <v>1.0</v>
      </c>
      <c r="AE167" s="42">
        <v>0.0</v>
      </c>
      <c r="AF167" s="42">
        <v>0.0</v>
      </c>
      <c r="AG167" s="25"/>
      <c r="AH167" s="25"/>
      <c r="AI167" s="25"/>
      <c r="AJ167" s="25"/>
      <c r="AK167" s="25"/>
      <c r="AL167" s="25"/>
    </row>
    <row r="168">
      <c r="A168" s="26" t="s">
        <v>1904</v>
      </c>
      <c r="B168" s="25" t="s">
        <v>204</v>
      </c>
      <c r="C168" s="25" t="s">
        <v>100</v>
      </c>
      <c r="D168" s="28">
        <v>99.84134732731269</v>
      </c>
      <c r="E168" s="29">
        <v>0.18</v>
      </c>
      <c r="F168" s="30"/>
      <c r="G168" s="59"/>
      <c r="H168" s="34" t="s">
        <v>64</v>
      </c>
      <c r="I168" s="35" t="s">
        <v>64</v>
      </c>
      <c r="J168" s="36" t="s">
        <v>64</v>
      </c>
      <c r="K168" s="28" t="s">
        <v>64</v>
      </c>
      <c r="L168" s="28" t="s">
        <v>64</v>
      </c>
      <c r="M168" s="34" t="s">
        <v>64</v>
      </c>
      <c r="N168" s="35" t="s">
        <v>29</v>
      </c>
      <c r="O168" s="36">
        <v>3000.0</v>
      </c>
      <c r="P168" s="28" t="s">
        <v>64</v>
      </c>
      <c r="Q168" s="37" t="s">
        <v>64</v>
      </c>
      <c r="R168" s="38" t="s">
        <v>64</v>
      </c>
      <c r="S168" s="39" t="s">
        <v>64</v>
      </c>
      <c r="T168" s="40" t="s">
        <v>64</v>
      </c>
      <c r="U168" s="40" t="s">
        <v>64</v>
      </c>
      <c r="V168" s="40" t="s">
        <v>64</v>
      </c>
      <c r="W168" s="40" t="s">
        <v>64</v>
      </c>
      <c r="X168" s="39" t="s">
        <v>64</v>
      </c>
      <c r="Y168" s="41" t="s">
        <v>64</v>
      </c>
      <c r="Z168" s="41" t="s">
        <v>64</v>
      </c>
      <c r="AA168" s="41" t="s">
        <v>64</v>
      </c>
      <c r="AB168" s="42">
        <v>0.0</v>
      </c>
      <c r="AC168" s="42">
        <v>0.0</v>
      </c>
      <c r="AD168" s="42">
        <v>0.0</v>
      </c>
      <c r="AE168" s="42">
        <v>0.0</v>
      </c>
      <c r="AF168" s="42">
        <v>0.0</v>
      </c>
      <c r="AG168" s="25"/>
      <c r="AH168" s="25"/>
      <c r="AI168" s="25"/>
      <c r="AJ168" s="25"/>
      <c r="AK168" s="25"/>
      <c r="AL168" s="25"/>
    </row>
    <row r="169">
      <c r="A169" s="26" t="s">
        <v>223</v>
      </c>
      <c r="B169" s="25" t="s">
        <v>204</v>
      </c>
      <c r="C169" s="25" t="s">
        <v>100</v>
      </c>
      <c r="D169" s="28">
        <v>99.84134732731269</v>
      </c>
      <c r="E169" s="29">
        <v>0.18</v>
      </c>
      <c r="F169" s="30"/>
      <c r="G169" s="59"/>
      <c r="H169" s="34" t="s">
        <v>64</v>
      </c>
      <c r="I169" s="35" t="s">
        <v>28</v>
      </c>
      <c r="J169" s="36">
        <v>3000.0</v>
      </c>
      <c r="K169" s="28" t="s">
        <v>64</v>
      </c>
      <c r="L169" s="28" t="s">
        <v>64</v>
      </c>
      <c r="M169" s="34" t="s">
        <v>64</v>
      </c>
      <c r="N169" s="35" t="s">
        <v>28</v>
      </c>
      <c r="O169" s="36">
        <v>3000.0</v>
      </c>
      <c r="P169" s="28" t="s">
        <v>64</v>
      </c>
      <c r="Q169" s="37" t="s">
        <v>64</v>
      </c>
      <c r="R169" s="38" t="s">
        <v>64</v>
      </c>
      <c r="S169" s="39" t="s">
        <v>64</v>
      </c>
      <c r="T169" s="40" t="s">
        <v>64</v>
      </c>
      <c r="U169" s="40" t="s">
        <v>64</v>
      </c>
      <c r="V169" s="40" t="s">
        <v>64</v>
      </c>
      <c r="W169" s="40" t="s">
        <v>64</v>
      </c>
      <c r="X169" s="39" t="s">
        <v>64</v>
      </c>
      <c r="Y169" s="41" t="s">
        <v>64</v>
      </c>
      <c r="Z169" s="41" t="s">
        <v>64</v>
      </c>
      <c r="AA169" s="41" t="s">
        <v>64</v>
      </c>
      <c r="AB169" s="42">
        <v>0.0</v>
      </c>
      <c r="AC169" s="42">
        <v>1.0</v>
      </c>
      <c r="AD169" s="42">
        <v>0.0</v>
      </c>
      <c r="AE169" s="42">
        <v>0.0</v>
      </c>
      <c r="AF169" s="42">
        <v>0.0</v>
      </c>
      <c r="AG169" s="25"/>
      <c r="AH169" s="25"/>
      <c r="AI169" s="25"/>
      <c r="AJ169" s="25"/>
      <c r="AK169" s="25"/>
      <c r="AL169" s="25"/>
    </row>
    <row r="170">
      <c r="A170" s="26" t="s">
        <v>2001</v>
      </c>
      <c r="B170" s="25" t="s">
        <v>204</v>
      </c>
      <c r="C170" s="25" t="s">
        <v>100</v>
      </c>
      <c r="D170" s="28">
        <v>99.84134732731269</v>
      </c>
      <c r="E170" s="29">
        <v>0.18</v>
      </c>
      <c r="F170" s="30"/>
      <c r="G170" s="59"/>
      <c r="H170" s="34" t="s">
        <v>64</v>
      </c>
      <c r="I170" s="35" t="s">
        <v>64</v>
      </c>
      <c r="J170" s="36" t="s">
        <v>64</v>
      </c>
      <c r="K170" s="28" t="s">
        <v>64</v>
      </c>
      <c r="L170" s="28" t="s">
        <v>64</v>
      </c>
      <c r="M170" s="34" t="s">
        <v>64</v>
      </c>
      <c r="N170" s="35" t="s">
        <v>29</v>
      </c>
      <c r="O170" s="36">
        <v>3000.0</v>
      </c>
      <c r="P170" s="28" t="s">
        <v>64</v>
      </c>
      <c r="Q170" s="37" t="s">
        <v>64</v>
      </c>
      <c r="R170" s="38" t="s">
        <v>64</v>
      </c>
      <c r="S170" s="39" t="s">
        <v>64</v>
      </c>
      <c r="T170" s="40" t="s">
        <v>64</v>
      </c>
      <c r="U170" s="40" t="s">
        <v>64</v>
      </c>
      <c r="V170" s="40" t="s">
        <v>64</v>
      </c>
      <c r="W170" s="40" t="s">
        <v>64</v>
      </c>
      <c r="X170" s="39" t="s">
        <v>64</v>
      </c>
      <c r="Y170" s="41" t="s">
        <v>64</v>
      </c>
      <c r="Z170" s="41" t="s">
        <v>64</v>
      </c>
      <c r="AA170" s="41" t="s">
        <v>64</v>
      </c>
      <c r="AB170" s="42">
        <v>0.0</v>
      </c>
      <c r="AC170" s="42">
        <v>0.0</v>
      </c>
      <c r="AD170" s="42">
        <v>0.0</v>
      </c>
      <c r="AE170" s="42">
        <v>0.0</v>
      </c>
      <c r="AF170" s="42">
        <v>0.0</v>
      </c>
      <c r="AG170" s="25"/>
      <c r="AH170" s="25"/>
      <c r="AI170" s="25"/>
      <c r="AJ170" s="25"/>
      <c r="AK170" s="25"/>
      <c r="AL170" s="25"/>
    </row>
    <row r="171">
      <c r="A171" s="26" t="s">
        <v>227</v>
      </c>
      <c r="B171" s="25" t="s">
        <v>204</v>
      </c>
      <c r="C171" s="25" t="s">
        <v>100</v>
      </c>
      <c r="D171" s="28">
        <v>99.84134732731269</v>
      </c>
      <c r="E171" s="29">
        <v>0.18</v>
      </c>
      <c r="F171" s="30"/>
      <c r="G171" s="59"/>
      <c r="H171" s="34" t="s">
        <v>64</v>
      </c>
      <c r="I171" s="35" t="s">
        <v>27</v>
      </c>
      <c r="J171" s="36">
        <v>3000.0</v>
      </c>
      <c r="K171" s="28" t="s">
        <v>64</v>
      </c>
      <c r="L171" s="28" t="s">
        <v>64</v>
      </c>
      <c r="M171" s="34" t="s">
        <v>64</v>
      </c>
      <c r="N171" s="35" t="s">
        <v>27</v>
      </c>
      <c r="O171" s="36">
        <v>3000.0</v>
      </c>
      <c r="P171" s="28" t="s">
        <v>64</v>
      </c>
      <c r="Q171" s="37" t="s">
        <v>64</v>
      </c>
      <c r="R171" s="38" t="s">
        <v>64</v>
      </c>
      <c r="S171" s="39" t="s">
        <v>64</v>
      </c>
      <c r="T171" s="40" t="s">
        <v>64</v>
      </c>
      <c r="U171" s="40" t="s">
        <v>64</v>
      </c>
      <c r="V171" s="40" t="s">
        <v>64</v>
      </c>
      <c r="W171" s="40" t="s">
        <v>64</v>
      </c>
      <c r="X171" s="39" t="s">
        <v>64</v>
      </c>
      <c r="Y171" s="41" t="s">
        <v>64</v>
      </c>
      <c r="Z171" s="41" t="s">
        <v>64</v>
      </c>
      <c r="AA171" s="41" t="s">
        <v>64</v>
      </c>
      <c r="AB171" s="42">
        <v>1.0</v>
      </c>
      <c r="AC171" s="42">
        <v>0.0</v>
      </c>
      <c r="AD171" s="42">
        <v>0.0</v>
      </c>
      <c r="AE171" s="42">
        <v>0.0</v>
      </c>
      <c r="AF171" s="42">
        <v>0.0</v>
      </c>
      <c r="AG171" s="25"/>
      <c r="AH171" s="25"/>
      <c r="AI171" s="25"/>
      <c r="AJ171" s="25"/>
      <c r="AK171" s="25"/>
      <c r="AL171" s="25"/>
    </row>
    <row r="172">
      <c r="A172" s="26" t="s">
        <v>229</v>
      </c>
      <c r="B172" s="25" t="s">
        <v>204</v>
      </c>
      <c r="C172" s="25" t="s">
        <v>100</v>
      </c>
      <c r="D172" s="28">
        <v>99.84134732731269</v>
      </c>
      <c r="E172" s="29">
        <v>0.13287043396815484</v>
      </c>
      <c r="F172" s="30"/>
      <c r="G172" s="59"/>
      <c r="H172" s="34" t="s">
        <v>64</v>
      </c>
      <c r="I172" s="35" t="s">
        <v>40</v>
      </c>
      <c r="J172" s="36">
        <v>3800.0</v>
      </c>
      <c r="K172" s="28" t="s">
        <v>64</v>
      </c>
      <c r="L172" s="28" t="s">
        <v>64</v>
      </c>
      <c r="M172" s="34" t="s">
        <v>64</v>
      </c>
      <c r="N172" s="35" t="s">
        <v>29</v>
      </c>
      <c r="O172" s="36">
        <v>3000.0</v>
      </c>
      <c r="P172" s="28" t="s">
        <v>64</v>
      </c>
      <c r="Q172" s="37" t="s">
        <v>64</v>
      </c>
      <c r="R172" s="38" t="s">
        <v>64</v>
      </c>
      <c r="S172" s="39" t="s">
        <v>64</v>
      </c>
      <c r="T172" s="40" t="s">
        <v>64</v>
      </c>
      <c r="U172" s="40" t="s">
        <v>64</v>
      </c>
      <c r="V172" s="40" t="s">
        <v>64</v>
      </c>
      <c r="W172" s="40" t="s">
        <v>64</v>
      </c>
      <c r="X172" s="39" t="s">
        <v>64</v>
      </c>
      <c r="Y172" s="41" t="s">
        <v>64</v>
      </c>
      <c r="Z172" s="41" t="s">
        <v>64</v>
      </c>
      <c r="AA172" s="41" t="s">
        <v>64</v>
      </c>
      <c r="AB172" s="42">
        <v>0.0</v>
      </c>
      <c r="AC172" s="42">
        <v>1.0</v>
      </c>
      <c r="AD172" s="42">
        <v>1.0</v>
      </c>
      <c r="AE172" s="42">
        <v>0.0</v>
      </c>
      <c r="AF172" s="42">
        <v>0.0</v>
      </c>
      <c r="AG172" s="25"/>
      <c r="AH172" s="25"/>
      <c r="AI172" s="25"/>
      <c r="AJ172" s="25"/>
      <c r="AK172" s="25"/>
      <c r="AL172" s="25"/>
    </row>
    <row r="173">
      <c r="A173" s="26" t="s">
        <v>230</v>
      </c>
      <c r="B173" s="25" t="s">
        <v>204</v>
      </c>
      <c r="C173" s="25" t="s">
        <v>100</v>
      </c>
      <c r="D173" s="28">
        <v>99.84134732731269</v>
      </c>
      <c r="E173" s="29">
        <v>0.18</v>
      </c>
      <c r="F173" s="30"/>
      <c r="G173" s="59"/>
      <c r="H173" s="34" t="s">
        <v>64</v>
      </c>
      <c r="I173" s="35" t="s">
        <v>45</v>
      </c>
      <c r="J173" s="36">
        <v>3000.0</v>
      </c>
      <c r="K173" s="28" t="s">
        <v>64</v>
      </c>
      <c r="L173" s="28" t="s">
        <v>64</v>
      </c>
      <c r="M173" s="34" t="s">
        <v>64</v>
      </c>
      <c r="N173" s="35" t="s">
        <v>31</v>
      </c>
      <c r="O173" s="36">
        <v>3000.0</v>
      </c>
      <c r="P173" s="28" t="s">
        <v>64</v>
      </c>
      <c r="Q173" s="37" t="s">
        <v>64</v>
      </c>
      <c r="R173" s="38" t="s">
        <v>64</v>
      </c>
      <c r="S173" s="39" t="s">
        <v>64</v>
      </c>
      <c r="T173" s="40" t="s">
        <v>64</v>
      </c>
      <c r="U173" s="40" t="s">
        <v>64</v>
      </c>
      <c r="V173" s="40" t="s">
        <v>64</v>
      </c>
      <c r="W173" s="40" t="s">
        <v>64</v>
      </c>
      <c r="X173" s="39" t="s">
        <v>64</v>
      </c>
      <c r="Y173" s="41" t="s">
        <v>64</v>
      </c>
      <c r="Z173" s="41" t="s">
        <v>64</v>
      </c>
      <c r="AA173" s="41" t="s">
        <v>64</v>
      </c>
      <c r="AB173" s="42">
        <v>0.0</v>
      </c>
      <c r="AC173" s="42">
        <v>0.0</v>
      </c>
      <c r="AD173" s="42">
        <v>0.0</v>
      </c>
      <c r="AE173" s="42">
        <v>1.0</v>
      </c>
      <c r="AF173" s="42">
        <v>1.0</v>
      </c>
      <c r="AG173" s="25"/>
      <c r="AH173" s="25"/>
      <c r="AI173" s="25"/>
      <c r="AJ173" s="25"/>
      <c r="AK173" s="25"/>
      <c r="AL173" s="25"/>
    </row>
    <row r="174">
      <c r="A174" s="26" t="s">
        <v>1634</v>
      </c>
      <c r="B174" s="25" t="s">
        <v>204</v>
      </c>
      <c r="C174" s="25" t="s">
        <v>100</v>
      </c>
      <c r="D174" s="28">
        <v>99.84134732731269</v>
      </c>
      <c r="E174" s="29">
        <v>0.17149425287356324</v>
      </c>
      <c r="F174" s="30"/>
      <c r="G174" s="59"/>
      <c r="H174" s="34" t="s">
        <v>64</v>
      </c>
      <c r="I174" s="35" t="s">
        <v>64</v>
      </c>
      <c r="J174" s="36" t="s">
        <v>64</v>
      </c>
      <c r="K174" s="28" t="s">
        <v>64</v>
      </c>
      <c r="L174" s="28" t="s">
        <v>64</v>
      </c>
      <c r="M174" s="34" t="s">
        <v>64</v>
      </c>
      <c r="N174" s="35" t="s">
        <v>30</v>
      </c>
      <c r="O174" s="36">
        <v>3000.0</v>
      </c>
      <c r="P174" s="28" t="s">
        <v>64</v>
      </c>
      <c r="Q174" s="37" t="s">
        <v>64</v>
      </c>
      <c r="R174" s="38" t="s">
        <v>64</v>
      </c>
      <c r="S174" s="39" t="s">
        <v>64</v>
      </c>
      <c r="T174" s="40" t="s">
        <v>64</v>
      </c>
      <c r="U174" s="40" t="s">
        <v>64</v>
      </c>
      <c r="V174" s="40" t="s">
        <v>64</v>
      </c>
      <c r="W174" s="40" t="s">
        <v>64</v>
      </c>
      <c r="X174" s="39" t="s">
        <v>64</v>
      </c>
      <c r="Y174" s="41" t="s">
        <v>64</v>
      </c>
      <c r="Z174" s="41" t="s">
        <v>64</v>
      </c>
      <c r="AA174" s="41" t="s">
        <v>64</v>
      </c>
      <c r="AB174" s="42">
        <v>0.0</v>
      </c>
      <c r="AC174" s="42">
        <v>0.0</v>
      </c>
      <c r="AD174" s="42">
        <v>0.0</v>
      </c>
      <c r="AE174" s="42">
        <v>0.0</v>
      </c>
      <c r="AF174" s="42">
        <v>0.0</v>
      </c>
      <c r="AG174" s="25"/>
      <c r="AH174" s="25"/>
      <c r="AI174" s="25"/>
      <c r="AJ174" s="25"/>
      <c r="AK174" s="25"/>
      <c r="AL174" s="25"/>
    </row>
    <row r="175">
      <c r="A175" s="26" t="s">
        <v>232</v>
      </c>
      <c r="B175" s="25" t="s">
        <v>204</v>
      </c>
      <c r="C175" s="25" t="s">
        <v>100</v>
      </c>
      <c r="D175" s="28">
        <v>99.84134732731269</v>
      </c>
      <c r="E175" s="29">
        <v>0.17506756756756756</v>
      </c>
      <c r="F175" s="30"/>
      <c r="G175" s="59"/>
      <c r="H175" s="34" t="s">
        <v>64</v>
      </c>
      <c r="I175" s="35" t="s">
        <v>28</v>
      </c>
      <c r="J175" s="36">
        <v>3000.0</v>
      </c>
      <c r="K175" s="28" t="s">
        <v>64</v>
      </c>
      <c r="L175" s="28" t="s">
        <v>64</v>
      </c>
      <c r="M175" s="34" t="s">
        <v>64</v>
      </c>
      <c r="N175" s="35" t="s">
        <v>27</v>
      </c>
      <c r="O175" s="36">
        <v>3000.0</v>
      </c>
      <c r="P175" s="28" t="s">
        <v>64</v>
      </c>
      <c r="Q175" s="37" t="s">
        <v>64</v>
      </c>
      <c r="R175" s="38" t="s">
        <v>64</v>
      </c>
      <c r="S175" s="39" t="s">
        <v>64</v>
      </c>
      <c r="T175" s="40" t="s">
        <v>64</v>
      </c>
      <c r="U175" s="40" t="s">
        <v>64</v>
      </c>
      <c r="V175" s="40" t="s">
        <v>64</v>
      </c>
      <c r="W175" s="40" t="s">
        <v>64</v>
      </c>
      <c r="X175" s="39" t="s">
        <v>64</v>
      </c>
      <c r="Y175" s="41" t="s">
        <v>64</v>
      </c>
      <c r="Z175" s="41" t="s">
        <v>64</v>
      </c>
      <c r="AA175" s="41" t="s">
        <v>64</v>
      </c>
      <c r="AB175" s="42">
        <v>0.0</v>
      </c>
      <c r="AC175" s="42">
        <v>1.0</v>
      </c>
      <c r="AD175" s="42">
        <v>0.0</v>
      </c>
      <c r="AE175" s="42">
        <v>0.0</v>
      </c>
      <c r="AF175" s="42">
        <v>0.0</v>
      </c>
      <c r="AG175" s="25"/>
      <c r="AH175" s="25"/>
      <c r="AI175" s="25"/>
      <c r="AJ175" s="25"/>
      <c r="AK175" s="25"/>
      <c r="AL175" s="25"/>
    </row>
    <row r="176">
      <c r="A176" s="26" t="s">
        <v>1940</v>
      </c>
      <c r="B176" s="25" t="s">
        <v>204</v>
      </c>
      <c r="C176" s="25" t="s">
        <v>100</v>
      </c>
      <c r="D176" s="28">
        <v>99.84134732731269</v>
      </c>
      <c r="E176" s="29">
        <v>0.18</v>
      </c>
      <c r="F176" s="30"/>
      <c r="G176" s="59"/>
      <c r="H176" s="34" t="s">
        <v>64</v>
      </c>
      <c r="I176" s="35" t="s">
        <v>64</v>
      </c>
      <c r="J176" s="36" t="s">
        <v>64</v>
      </c>
      <c r="K176" s="28" t="s">
        <v>64</v>
      </c>
      <c r="L176" s="28" t="s">
        <v>64</v>
      </c>
      <c r="M176" s="34" t="s">
        <v>64</v>
      </c>
      <c r="N176" s="35" t="s">
        <v>28</v>
      </c>
      <c r="O176" s="36">
        <v>3000.0</v>
      </c>
      <c r="P176" s="28" t="s">
        <v>64</v>
      </c>
      <c r="Q176" s="37" t="s">
        <v>64</v>
      </c>
      <c r="R176" s="38" t="s">
        <v>64</v>
      </c>
      <c r="S176" s="39" t="s">
        <v>64</v>
      </c>
      <c r="T176" s="40" t="s">
        <v>64</v>
      </c>
      <c r="U176" s="40" t="s">
        <v>64</v>
      </c>
      <c r="V176" s="40" t="s">
        <v>64</v>
      </c>
      <c r="W176" s="40" t="s">
        <v>64</v>
      </c>
      <c r="X176" s="39" t="s">
        <v>64</v>
      </c>
      <c r="Y176" s="41" t="s">
        <v>64</v>
      </c>
      <c r="Z176" s="41" t="s">
        <v>64</v>
      </c>
      <c r="AA176" s="41" t="s">
        <v>64</v>
      </c>
      <c r="AB176" s="42">
        <v>0.0</v>
      </c>
      <c r="AC176" s="42">
        <v>0.0</v>
      </c>
      <c r="AD176" s="42">
        <v>0.0</v>
      </c>
      <c r="AE176" s="42">
        <v>0.0</v>
      </c>
      <c r="AF176" s="42">
        <v>0.0</v>
      </c>
      <c r="AG176" s="25"/>
      <c r="AH176" s="25"/>
      <c r="AI176" s="25"/>
      <c r="AJ176" s="25"/>
      <c r="AK176" s="25"/>
      <c r="AL176" s="25"/>
    </row>
    <row r="177">
      <c r="A177" s="26" t="s">
        <v>279</v>
      </c>
      <c r="B177" s="25" t="s">
        <v>261</v>
      </c>
      <c r="C177" s="25" t="s">
        <v>451</v>
      </c>
      <c r="D177" s="28">
        <v>93.53390982949198</v>
      </c>
      <c r="E177" s="29">
        <v>0.2627009233239663</v>
      </c>
      <c r="F177" s="30">
        <v>34.0</v>
      </c>
      <c r="G177" s="59"/>
      <c r="H177" s="34">
        <v>37.1520224586011</v>
      </c>
      <c r="I177" s="35" t="s">
        <v>27</v>
      </c>
      <c r="J177" s="36">
        <v>7700.0</v>
      </c>
      <c r="K177" s="28">
        <v>4.824937981636507</v>
      </c>
      <c r="L177" s="28">
        <v>6.804538310609116</v>
      </c>
      <c r="M177" s="34">
        <v>34.75022054949291</v>
      </c>
      <c r="N177" s="35" t="s">
        <v>27</v>
      </c>
      <c r="O177" s="36">
        <v>7400.0</v>
      </c>
      <c r="P177" s="28">
        <v>4.695975749931474</v>
      </c>
      <c r="Q177" s="37">
        <v>6.306451725229752</v>
      </c>
      <c r="R177" s="38">
        <v>18.41517991121102</v>
      </c>
      <c r="S177" s="39">
        <v>18.506638216028925</v>
      </c>
      <c r="T177" s="40">
        <v>0.07145431175803409</v>
      </c>
      <c r="U177" s="40">
        <v>0.031686584678413926</v>
      </c>
      <c r="V177" s="40">
        <v>0.06273518443041683</v>
      </c>
      <c r="W177" s="40">
        <v>0.03572715587901704</v>
      </c>
      <c r="X177" s="39">
        <v>19.788718703784863</v>
      </c>
      <c r="Y177" s="41">
        <v>17.36330375481624</v>
      </c>
      <c r="Z177" s="41">
        <v>17.55553115337554</v>
      </c>
      <c r="AA177" s="41">
        <v>17.19468939611737</v>
      </c>
      <c r="AB177" s="42">
        <v>1.0</v>
      </c>
      <c r="AC177" s="42">
        <v>0.0</v>
      </c>
      <c r="AD177" s="42">
        <v>0.0</v>
      </c>
      <c r="AE177" s="42">
        <v>0.0</v>
      </c>
      <c r="AF177" s="42">
        <v>0.0</v>
      </c>
      <c r="AG177" s="25"/>
      <c r="AH177" s="25"/>
      <c r="AI177" s="25"/>
      <c r="AJ177" s="25"/>
      <c r="AK177" s="25"/>
      <c r="AL177" s="25"/>
    </row>
    <row r="178">
      <c r="A178" s="26" t="s">
        <v>278</v>
      </c>
      <c r="B178" s="25" t="s">
        <v>261</v>
      </c>
      <c r="C178" s="25" t="s">
        <v>451</v>
      </c>
      <c r="D178" s="28">
        <v>93.53390982949198</v>
      </c>
      <c r="E178" s="29">
        <v>0.2575215729109776</v>
      </c>
      <c r="F178" s="30">
        <v>32.0</v>
      </c>
      <c r="G178" s="59"/>
      <c r="H178" s="34">
        <v>34.99537540879216</v>
      </c>
      <c r="I178" s="35" t="s">
        <v>31</v>
      </c>
      <c r="J178" s="36">
        <v>7800.0</v>
      </c>
      <c r="K178" s="28">
        <v>4.48658659087079</v>
      </c>
      <c r="L178" s="28">
        <v>6.05634075183728</v>
      </c>
      <c r="M178" s="34">
        <v>33.30494552142175</v>
      </c>
      <c r="N178" s="35" t="s">
        <v>31</v>
      </c>
      <c r="O178" s="36">
        <v>7800.0</v>
      </c>
      <c r="P178" s="28">
        <v>4.269864810438686</v>
      </c>
      <c r="Q178" s="37">
        <v>5.558631298956438</v>
      </c>
      <c r="R178" s="38">
        <v>16.911207468293952</v>
      </c>
      <c r="S178" s="39">
        <v>16.99519635001715</v>
      </c>
      <c r="T178" s="40">
        <v>0.09366514529922638</v>
      </c>
      <c r="U178" s="40">
        <v>0.00994861430296868</v>
      </c>
      <c r="V178" s="40">
        <v>0.06064421271916013</v>
      </c>
      <c r="W178" s="40">
        <v>0.033550114191926286</v>
      </c>
      <c r="X178" s="39">
        <v>16.587901954348133</v>
      </c>
      <c r="Y178" s="41">
        <v>18.40747345444402</v>
      </c>
      <c r="Z178" s="41">
        <v>15.23169990476845</v>
      </c>
      <c r="AA178" s="41">
        <v>18.073245616653303</v>
      </c>
      <c r="AB178" s="42">
        <v>0.0</v>
      </c>
      <c r="AC178" s="42">
        <v>0.0</v>
      </c>
      <c r="AD178" s="42">
        <v>0.0</v>
      </c>
      <c r="AE178" s="42">
        <v>0.0</v>
      </c>
      <c r="AF178" s="42">
        <v>1.0</v>
      </c>
      <c r="AG178" s="25"/>
      <c r="AH178" s="25"/>
      <c r="AI178" s="25"/>
      <c r="AJ178" s="25"/>
      <c r="AK178" s="25"/>
      <c r="AL178" s="25"/>
    </row>
    <row r="179">
      <c r="A179" s="26" t="s">
        <v>291</v>
      </c>
      <c r="B179" s="25" t="s">
        <v>261</v>
      </c>
      <c r="C179" s="25" t="s">
        <v>451</v>
      </c>
      <c r="D179" s="28">
        <v>93.53390982949198</v>
      </c>
      <c r="E179" s="29">
        <v>0.14915780296425457</v>
      </c>
      <c r="F179" s="30">
        <v>30.0</v>
      </c>
      <c r="G179" s="59"/>
      <c r="H179" s="34">
        <v>24.701322947038328</v>
      </c>
      <c r="I179" s="35" t="s">
        <v>44</v>
      </c>
      <c r="J179" s="36">
        <v>5200.0</v>
      </c>
      <c r="K179" s="28">
        <v>4.750254412891986</v>
      </c>
      <c r="L179" s="28">
        <v>4.968883646565188</v>
      </c>
      <c r="M179" s="34">
        <v>23.25176193905269</v>
      </c>
      <c r="N179" s="35" t="s">
        <v>30</v>
      </c>
      <c r="O179" s="36">
        <v>4700.0</v>
      </c>
      <c r="P179" s="28">
        <v>4.9471833912878065</v>
      </c>
      <c r="Q179" s="37">
        <v>4.950774341388768</v>
      </c>
      <c r="R179" s="38">
        <v>8.329571237546634</v>
      </c>
      <c r="S179" s="39">
        <v>8.37093974271026</v>
      </c>
      <c r="T179" s="40">
        <v>0.05798505460698674</v>
      </c>
      <c r="U179" s="40">
        <v>0.011136202540414671</v>
      </c>
      <c r="V179" s="40">
        <v>0.03302460063709178</v>
      </c>
      <c r="W179" s="40">
        <v>0.025056455715933013</v>
      </c>
      <c r="X179" s="39">
        <v>10.256179747746161</v>
      </c>
      <c r="Y179" s="41">
        <v>14.445143199292168</v>
      </c>
      <c r="Z179" s="41">
        <v>9.198291987171523</v>
      </c>
      <c r="AA179" s="41">
        <v>14.05346995188117</v>
      </c>
      <c r="AB179" s="42">
        <v>0.0</v>
      </c>
      <c r="AC179" s="42">
        <v>0.0</v>
      </c>
      <c r="AD179" s="42">
        <v>1.0</v>
      </c>
      <c r="AE179" s="42">
        <v>1.0</v>
      </c>
      <c r="AF179" s="42">
        <v>0.0</v>
      </c>
      <c r="AG179" s="25"/>
      <c r="AH179" s="25"/>
      <c r="AI179" s="25"/>
      <c r="AJ179" s="25"/>
      <c r="AK179" s="25"/>
      <c r="AL179" s="25"/>
    </row>
    <row r="180">
      <c r="A180" s="26" t="s">
        <v>280</v>
      </c>
      <c r="B180" s="25" t="s">
        <v>261</v>
      </c>
      <c r="C180" s="25" t="s">
        <v>451</v>
      </c>
      <c r="D180" s="28">
        <v>93.53390982949198</v>
      </c>
      <c r="E180" s="29">
        <v>0.13446162998215347</v>
      </c>
      <c r="F180" s="30">
        <v>26.0</v>
      </c>
      <c r="G180" s="59"/>
      <c r="H180" s="34">
        <v>17.781561712516794</v>
      </c>
      <c r="I180" s="35" t="s">
        <v>40</v>
      </c>
      <c r="J180" s="36">
        <v>3200.0</v>
      </c>
      <c r="K180" s="28">
        <v>5.556738035161498</v>
      </c>
      <c r="L180" s="28">
        <v>4.569423372597892</v>
      </c>
      <c r="M180" s="34">
        <v>16.53195799417434</v>
      </c>
      <c r="N180" s="35" t="s">
        <v>29</v>
      </c>
      <c r="O180" s="36">
        <v>3200.0</v>
      </c>
      <c r="P180" s="28">
        <v>5.166236873179481</v>
      </c>
      <c r="Q180" s="37">
        <v>4.027630281887764</v>
      </c>
      <c r="R180" s="38">
        <v>6.422186506356288</v>
      </c>
      <c r="S180" s="39">
        <v>6.454082056327984</v>
      </c>
      <c r="T180" s="40">
        <v>0.03524340426870718</v>
      </c>
      <c r="U180" s="40">
        <v>0.019042807145188557</v>
      </c>
      <c r="V180" s="40">
        <v>0.030885348902146614</v>
      </c>
      <c r="W180" s="40">
        <v>0.021506055830635834</v>
      </c>
      <c r="X180" s="39">
        <v>7.967905948281639</v>
      </c>
      <c r="Y180" s="41">
        <v>9.813655764235156</v>
      </c>
      <c r="Z180" s="41">
        <v>6.940718073021234</v>
      </c>
      <c r="AA180" s="41">
        <v>9.59123992115311</v>
      </c>
      <c r="AB180" s="42">
        <v>0.0</v>
      </c>
      <c r="AC180" s="42">
        <v>1.0</v>
      </c>
      <c r="AD180" s="42">
        <v>1.0</v>
      </c>
      <c r="AE180" s="42">
        <v>0.0</v>
      </c>
      <c r="AF180" s="42">
        <v>0.0</v>
      </c>
      <c r="AG180" s="25"/>
      <c r="AH180" s="25"/>
      <c r="AI180" s="25"/>
      <c r="AJ180" s="25"/>
      <c r="AK180" s="25"/>
      <c r="AL180" s="25"/>
    </row>
    <row r="181">
      <c r="A181" s="26" t="s">
        <v>287</v>
      </c>
      <c r="B181" s="25" t="s">
        <v>261</v>
      </c>
      <c r="C181" s="25" t="s">
        <v>451</v>
      </c>
      <c r="D181" s="28">
        <v>93.53390982949198</v>
      </c>
      <c r="E181" s="29">
        <v>0.16638121546961326</v>
      </c>
      <c r="F181" s="30">
        <v>25.0</v>
      </c>
      <c r="G181" s="59"/>
      <c r="H181" s="34">
        <v>18.248302064643823</v>
      </c>
      <c r="I181" s="35" t="s">
        <v>58</v>
      </c>
      <c r="J181" s="36">
        <v>3600.0</v>
      </c>
      <c r="K181" s="28">
        <v>5.068972795734395</v>
      </c>
      <c r="L181" s="28">
        <v>4.248140596318298</v>
      </c>
      <c r="M181" s="34">
        <v>16.999278606951297</v>
      </c>
      <c r="N181" s="35" t="s">
        <v>27</v>
      </c>
      <c r="O181" s="36">
        <v>3300.0</v>
      </c>
      <c r="P181" s="28">
        <v>5.151296547560999</v>
      </c>
      <c r="Q181" s="37">
        <v>4.09877602307736</v>
      </c>
      <c r="R181" s="38">
        <v>7.863787067673411</v>
      </c>
      <c r="S181" s="39">
        <v>7.902842273114035</v>
      </c>
      <c r="T181" s="40">
        <v>0.033052998185904486</v>
      </c>
      <c r="U181" s="40">
        <v>0.01686775423646453</v>
      </c>
      <c r="V181" s="40">
        <v>0.04797072303087023</v>
      </c>
      <c r="W181" s="40">
        <v>0.029250440872481846</v>
      </c>
      <c r="X181" s="39">
        <v>7.720865651022355</v>
      </c>
      <c r="Y181" s="41">
        <v>10.52743641362147</v>
      </c>
      <c r="Z181" s="41">
        <v>6.597528384663211</v>
      </c>
      <c r="AA181" s="41">
        <v>10.401750222288086</v>
      </c>
      <c r="AB181" s="42">
        <v>1.0</v>
      </c>
      <c r="AC181" s="42">
        <v>1.0</v>
      </c>
      <c r="AD181" s="42">
        <v>0.0</v>
      </c>
      <c r="AE181" s="42">
        <v>0.0</v>
      </c>
      <c r="AF181" s="42">
        <v>0.0</v>
      </c>
      <c r="AG181" s="25"/>
      <c r="AH181" s="25"/>
      <c r="AI181" s="25"/>
      <c r="AJ181" s="25"/>
      <c r="AK181" s="25"/>
      <c r="AL181" s="25"/>
    </row>
    <row r="182">
      <c r="A182" s="26" t="s">
        <v>282</v>
      </c>
      <c r="B182" s="25" t="s">
        <v>261</v>
      </c>
      <c r="C182" s="25" t="s">
        <v>451</v>
      </c>
      <c r="D182" s="28">
        <v>93.53390982949198</v>
      </c>
      <c r="E182" s="29">
        <v>0.2530576923076923</v>
      </c>
      <c r="F182" s="30">
        <v>22.0</v>
      </c>
      <c r="G182" s="59"/>
      <c r="H182" s="34">
        <v>23.206139329201147</v>
      </c>
      <c r="I182" s="35" t="s">
        <v>40</v>
      </c>
      <c r="J182" s="36">
        <v>5300.0</v>
      </c>
      <c r="K182" s="28">
        <v>4.3785168545662545</v>
      </c>
      <c r="L182" s="28">
        <v>4.375399654914621</v>
      </c>
      <c r="M182" s="34">
        <v>21.707383886796915</v>
      </c>
      <c r="N182" s="35" t="s">
        <v>28</v>
      </c>
      <c r="O182" s="36">
        <v>4300.0</v>
      </c>
      <c r="P182" s="28">
        <v>5.048228810883003</v>
      </c>
      <c r="Q182" s="37">
        <v>4.804006884171008</v>
      </c>
      <c r="R182" s="38">
        <v>11.379114624171983</v>
      </c>
      <c r="S182" s="39">
        <v>11.435628572929108</v>
      </c>
      <c r="T182" s="40">
        <v>0.08264299130519998</v>
      </c>
      <c r="U182" s="40">
        <v>0.017920036379954075</v>
      </c>
      <c r="V182" s="40">
        <v>0.047962450311053555</v>
      </c>
      <c r="W182" s="40">
        <v>0.043851383141534674</v>
      </c>
      <c r="X182" s="39">
        <v>10.890743770495297</v>
      </c>
      <c r="Y182" s="41">
        <v>12.31539555870585</v>
      </c>
      <c r="Z182" s="41">
        <v>9.566682390928857</v>
      </c>
      <c r="AA182" s="41">
        <v>12.140701495868058</v>
      </c>
      <c r="AB182" s="42">
        <v>0.0</v>
      </c>
      <c r="AC182" s="42">
        <v>1.0</v>
      </c>
      <c r="AD182" s="42">
        <v>1.0</v>
      </c>
      <c r="AE182" s="42">
        <v>0.0</v>
      </c>
      <c r="AF182" s="42">
        <v>0.0</v>
      </c>
      <c r="AG182" s="25"/>
      <c r="AH182" s="25"/>
      <c r="AI182" s="25"/>
      <c r="AJ182" s="25"/>
      <c r="AK182" s="25"/>
      <c r="AL182" s="25"/>
    </row>
    <row r="183">
      <c r="A183" s="26" t="s">
        <v>284</v>
      </c>
      <c r="B183" s="25" t="s">
        <v>261</v>
      </c>
      <c r="C183" s="25" t="s">
        <v>451</v>
      </c>
      <c r="D183" s="28">
        <v>93.53390982949198</v>
      </c>
      <c r="E183" s="29">
        <v>0.18</v>
      </c>
      <c r="F183" s="30">
        <v>19.0</v>
      </c>
      <c r="G183" s="59"/>
      <c r="H183" s="34">
        <v>15.677346197798975</v>
      </c>
      <c r="I183" s="35" t="s">
        <v>27</v>
      </c>
      <c r="J183" s="36">
        <v>3500.0</v>
      </c>
      <c r="K183" s="28">
        <v>4.479241770799707</v>
      </c>
      <c r="L183" s="28">
        <v>3.3589592808839366</v>
      </c>
      <c r="M183" s="34">
        <v>14.526074210225357</v>
      </c>
      <c r="N183" s="35" t="s">
        <v>27</v>
      </c>
      <c r="O183" s="36">
        <v>3000.0</v>
      </c>
      <c r="P183" s="28">
        <v>4.842024736741786</v>
      </c>
      <c r="Q183" s="37">
        <v>3.43382829554596</v>
      </c>
      <c r="R183" s="38">
        <v>6.545407002503246</v>
      </c>
      <c r="S183" s="39">
        <v>6.577914522477448</v>
      </c>
      <c r="T183" s="40">
        <v>0.04382452709459468</v>
      </c>
      <c r="U183" s="40">
        <v>0.019642074080685454</v>
      </c>
      <c r="V183" s="40">
        <v>0.04589730878150118</v>
      </c>
      <c r="W183" s="40">
        <v>0.03740877425416979</v>
      </c>
      <c r="X183" s="39">
        <v>6.797178339893363</v>
      </c>
      <c r="Y183" s="41">
        <v>8.880167857905612</v>
      </c>
      <c r="Z183" s="41">
        <v>5.741057619340039</v>
      </c>
      <c r="AA183" s="41">
        <v>8.785016590885316</v>
      </c>
      <c r="AB183" s="42">
        <v>1.0</v>
      </c>
      <c r="AC183" s="42">
        <v>0.0</v>
      </c>
      <c r="AD183" s="42">
        <v>0.0</v>
      </c>
      <c r="AE183" s="42">
        <v>0.0</v>
      </c>
      <c r="AF183" s="42">
        <v>0.0</v>
      </c>
      <c r="AG183" s="25"/>
      <c r="AH183" s="25"/>
      <c r="AI183" s="25"/>
      <c r="AJ183" s="25"/>
      <c r="AK183" s="25"/>
      <c r="AL183" s="25"/>
    </row>
    <row r="184">
      <c r="A184" s="26" t="s">
        <v>285</v>
      </c>
      <c r="B184" s="25" t="s">
        <v>261</v>
      </c>
      <c r="C184" s="25" t="s">
        <v>451</v>
      </c>
      <c r="D184" s="28">
        <v>93.53390982949198</v>
      </c>
      <c r="E184" s="29">
        <v>0.17596277278562258</v>
      </c>
      <c r="F184" s="30">
        <v>18.0</v>
      </c>
      <c r="G184" s="59"/>
      <c r="H184" s="34">
        <v>14.602155361280008</v>
      </c>
      <c r="I184" s="35" t="s">
        <v>44</v>
      </c>
      <c r="J184" s="36">
        <v>4100.0</v>
      </c>
      <c r="K184" s="28">
        <v>3.5615013076292703</v>
      </c>
      <c r="L184" s="28">
        <v>2.5353941714381127</v>
      </c>
      <c r="M184" s="34">
        <v>13.60202086620158</v>
      </c>
      <c r="N184" s="35" t="s">
        <v>29</v>
      </c>
      <c r="O184" s="36">
        <v>3400.0</v>
      </c>
      <c r="P184" s="28">
        <v>4.0005943724122295</v>
      </c>
      <c r="Q184" s="37">
        <v>2.703832793101636</v>
      </c>
      <c r="R184" s="38">
        <v>6.039845670828379</v>
      </c>
      <c r="S184" s="39">
        <v>6.069842339287722</v>
      </c>
      <c r="T184" s="40">
        <v>0.054188590678992565</v>
      </c>
      <c r="U184" s="40">
        <v>0.025668279795312266</v>
      </c>
      <c r="V184" s="40">
        <v>0.027143468289295727</v>
      </c>
      <c r="W184" s="40">
        <v>0.02379970770293321</v>
      </c>
      <c r="X184" s="39">
        <v>7.487147757937841</v>
      </c>
      <c r="Y184" s="41">
        <v>7.115007603342168</v>
      </c>
      <c r="Z184" s="41">
        <v>6.619597580042717</v>
      </c>
      <c r="AA184" s="41">
        <v>6.982423286158863</v>
      </c>
      <c r="AB184" s="42">
        <v>0.0</v>
      </c>
      <c r="AC184" s="42">
        <v>0.0</v>
      </c>
      <c r="AD184" s="42">
        <v>1.0</v>
      </c>
      <c r="AE184" s="42">
        <v>1.0</v>
      </c>
      <c r="AF184" s="42">
        <v>0.0</v>
      </c>
      <c r="AG184" s="25"/>
      <c r="AH184" s="25"/>
      <c r="AI184" s="25"/>
      <c r="AJ184" s="25"/>
      <c r="AK184" s="25"/>
      <c r="AL184" s="25"/>
    </row>
    <row r="185">
      <c r="A185" s="26" t="s">
        <v>286</v>
      </c>
      <c r="B185" s="25" t="s">
        <v>261</v>
      </c>
      <c r="C185" s="25" t="s">
        <v>451</v>
      </c>
      <c r="D185" s="28">
        <v>93.53390982949198</v>
      </c>
      <c r="E185" s="29">
        <v>0.17257953568357695</v>
      </c>
      <c r="F185" s="30">
        <v>13.0</v>
      </c>
      <c r="G185" s="59"/>
      <c r="H185" s="34">
        <v>11.43250695792923</v>
      </c>
      <c r="I185" s="35" t="s">
        <v>45</v>
      </c>
      <c r="J185" s="36">
        <v>3400.0</v>
      </c>
      <c r="K185" s="28">
        <v>3.362502046449773</v>
      </c>
      <c r="L185" s="28">
        <v>2.001132651342291</v>
      </c>
      <c r="M185" s="34">
        <v>11.047797386721339</v>
      </c>
      <c r="N185" s="35" t="s">
        <v>31</v>
      </c>
      <c r="O185" s="36">
        <v>3000.0</v>
      </c>
      <c r="P185" s="28">
        <v>3.6825991289071127</v>
      </c>
      <c r="Q185" s="37">
        <v>2.1373973440256244</v>
      </c>
      <c r="R185" s="38">
        <v>4.265233378212191</v>
      </c>
      <c r="S185" s="39">
        <v>4.2864165008482376</v>
      </c>
      <c r="T185" s="40">
        <v>0.08883049166879228</v>
      </c>
      <c r="U185" s="40">
        <v>0.0011765628035601626</v>
      </c>
      <c r="V185" s="40">
        <v>0.030394539091970867</v>
      </c>
      <c r="W185" s="40">
        <v>0.01823672345518252</v>
      </c>
      <c r="X185" s="39">
        <v>5.143812989236981</v>
      </c>
      <c r="Y185" s="41">
        <v>6.2886939686922485</v>
      </c>
      <c r="Z185" s="41">
        <v>4.897923329201027</v>
      </c>
      <c r="AA185" s="41">
        <v>6.149874057520312</v>
      </c>
      <c r="AB185" s="42">
        <v>0.0</v>
      </c>
      <c r="AC185" s="42">
        <v>0.0</v>
      </c>
      <c r="AD185" s="42">
        <v>0.0</v>
      </c>
      <c r="AE185" s="42">
        <v>1.0</v>
      </c>
      <c r="AF185" s="42">
        <v>1.0</v>
      </c>
      <c r="AG185" s="25"/>
      <c r="AH185" s="25"/>
      <c r="AI185" s="25"/>
      <c r="AJ185" s="25"/>
      <c r="AK185" s="25"/>
      <c r="AL185" s="25"/>
    </row>
    <row r="186">
      <c r="A186" s="26" t="s">
        <v>281</v>
      </c>
      <c r="B186" s="25" t="s">
        <v>261</v>
      </c>
      <c r="C186" s="25" t="s">
        <v>451</v>
      </c>
      <c r="D186" s="28">
        <v>93.53390982949198</v>
      </c>
      <c r="E186" s="29">
        <v>0.18</v>
      </c>
      <c r="F186" s="30">
        <v>10.0</v>
      </c>
      <c r="G186" s="59"/>
      <c r="H186" s="34">
        <v>7.83069749854231</v>
      </c>
      <c r="I186" s="35" t="s">
        <v>40</v>
      </c>
      <c r="J186" s="36">
        <v>3100.0</v>
      </c>
      <c r="K186" s="28">
        <v>2.5260314511426807</v>
      </c>
      <c r="L186" s="28">
        <v>1.1395833436802405</v>
      </c>
      <c r="M186" s="34">
        <v>7.265123132305815</v>
      </c>
      <c r="N186" s="35" t="s">
        <v>29</v>
      </c>
      <c r="O186" s="36">
        <v>3000.0</v>
      </c>
      <c r="P186" s="28">
        <v>2.421707710768605</v>
      </c>
      <c r="Q186" s="37">
        <v>1.0341781149465274</v>
      </c>
      <c r="R186" s="38">
        <v>3.444951053949077</v>
      </c>
      <c r="S186" s="39">
        <v>3.46206027498813</v>
      </c>
      <c r="T186" s="40">
        <v>0.0531026927407476</v>
      </c>
      <c r="U186" s="40">
        <v>0.02240578299656079</v>
      </c>
      <c r="V186" s="40">
        <v>0.034743769228147134</v>
      </c>
      <c r="W186" s="40">
        <v>0.028722831947132998</v>
      </c>
      <c r="X186" s="39">
        <v>3.9948328839724154</v>
      </c>
      <c r="Y186" s="41">
        <v>3.835864614569895</v>
      </c>
      <c r="Z186" s="41">
        <v>3.496680877738012</v>
      </c>
      <c r="AA186" s="41">
        <v>3.7684422545678027</v>
      </c>
      <c r="AB186" s="42">
        <v>0.0</v>
      </c>
      <c r="AC186" s="42">
        <v>1.0</v>
      </c>
      <c r="AD186" s="42">
        <v>1.0</v>
      </c>
      <c r="AE186" s="42">
        <v>0.0</v>
      </c>
      <c r="AF186" s="42">
        <v>0.0</v>
      </c>
      <c r="AG186" s="25"/>
      <c r="AH186" s="25"/>
      <c r="AI186" s="25"/>
      <c r="AJ186" s="25"/>
      <c r="AK186" s="25"/>
      <c r="AL186" s="25"/>
    </row>
    <row r="187">
      <c r="A187" s="26" t="s">
        <v>283</v>
      </c>
      <c r="B187" s="25" t="s">
        <v>261</v>
      </c>
      <c r="C187" s="25" t="s">
        <v>451</v>
      </c>
      <c r="D187" s="28">
        <v>93.53390982949198</v>
      </c>
      <c r="E187" s="29">
        <v>0.16259610027855154</v>
      </c>
      <c r="F187" s="30">
        <v>9.0</v>
      </c>
      <c r="G187" s="59"/>
      <c r="H187" s="34">
        <v>7.364953881174131</v>
      </c>
      <c r="I187" s="35" t="s">
        <v>30</v>
      </c>
      <c r="J187" s="36">
        <v>3200.0</v>
      </c>
      <c r="K187" s="28">
        <v>2.301548087866916</v>
      </c>
      <c r="L187" s="28">
        <v>0.9927332664789947</v>
      </c>
      <c r="M187" s="34">
        <v>6.953253346262282</v>
      </c>
      <c r="N187" s="35" t="s">
        <v>30</v>
      </c>
      <c r="O187" s="36">
        <v>3000.0</v>
      </c>
      <c r="P187" s="28">
        <v>2.317751115420761</v>
      </c>
      <c r="Q187" s="37">
        <v>0.9584980715207745</v>
      </c>
      <c r="R187" s="38">
        <v>2.7571513675156756</v>
      </c>
      <c r="S187" s="39">
        <v>2.7708446570417715</v>
      </c>
      <c r="T187" s="40">
        <v>0.060731178636595703</v>
      </c>
      <c r="U187" s="40">
        <v>0.005733023263294635</v>
      </c>
      <c r="V187" s="40">
        <v>0.04110286170124797</v>
      </c>
      <c r="W187" s="40">
        <v>0.027207568029194877</v>
      </c>
      <c r="X187" s="39">
        <v>2.9643295704306416</v>
      </c>
      <c r="Y187" s="41">
        <v>4.400624310743489</v>
      </c>
      <c r="Z187" s="41">
        <v>2.6754799802104667</v>
      </c>
      <c r="AA187" s="41">
        <v>4.277773366051815</v>
      </c>
      <c r="AB187" s="42">
        <v>0.0</v>
      </c>
      <c r="AC187" s="42">
        <v>0.0</v>
      </c>
      <c r="AD187" s="42">
        <v>0.0</v>
      </c>
      <c r="AE187" s="42">
        <v>1.0</v>
      </c>
      <c r="AF187" s="42">
        <v>0.0</v>
      </c>
      <c r="AG187" s="25"/>
      <c r="AH187" s="25"/>
      <c r="AI187" s="25"/>
      <c r="AJ187" s="25"/>
      <c r="AK187" s="25"/>
      <c r="AL187" s="25"/>
    </row>
    <row r="188">
      <c r="A188" s="26" t="s">
        <v>288</v>
      </c>
      <c r="B188" s="25" t="s">
        <v>261</v>
      </c>
      <c r="C188" s="25" t="s">
        <v>451</v>
      </c>
      <c r="D188" s="28">
        <v>93.53390982949198</v>
      </c>
      <c r="E188" s="29">
        <v>0.19942589703588146</v>
      </c>
      <c r="F188" s="30"/>
      <c r="G188" s="59"/>
      <c r="H188" s="34" t="s">
        <v>64</v>
      </c>
      <c r="I188" s="35" t="s">
        <v>40</v>
      </c>
      <c r="J188" s="36">
        <v>3600.0</v>
      </c>
      <c r="K188" s="28" t="s">
        <v>64</v>
      </c>
      <c r="L188" s="28" t="s">
        <v>64</v>
      </c>
      <c r="M188" s="34" t="s">
        <v>64</v>
      </c>
      <c r="N188" s="35" t="s">
        <v>28</v>
      </c>
      <c r="O188" s="36">
        <v>3000.0</v>
      </c>
      <c r="P188" s="28" t="s">
        <v>64</v>
      </c>
      <c r="Q188" s="37" t="s">
        <v>64</v>
      </c>
      <c r="R188" s="38" t="s">
        <v>64</v>
      </c>
      <c r="S188" s="39" t="s">
        <v>64</v>
      </c>
      <c r="T188" s="40" t="s">
        <v>64</v>
      </c>
      <c r="U188" s="40" t="s">
        <v>64</v>
      </c>
      <c r="V188" s="40" t="s">
        <v>64</v>
      </c>
      <c r="W188" s="40" t="s">
        <v>64</v>
      </c>
      <c r="X188" s="39" t="s">
        <v>64</v>
      </c>
      <c r="Y188" s="41" t="s">
        <v>64</v>
      </c>
      <c r="Z188" s="41" t="s">
        <v>64</v>
      </c>
      <c r="AA188" s="41" t="s">
        <v>64</v>
      </c>
      <c r="AB188" s="42">
        <v>0.0</v>
      </c>
      <c r="AC188" s="42">
        <v>1.0</v>
      </c>
      <c r="AD188" s="42">
        <v>1.0</v>
      </c>
      <c r="AE188" s="42">
        <v>0.0</v>
      </c>
      <c r="AF188" s="42">
        <v>0.0</v>
      </c>
      <c r="AG188" s="25"/>
      <c r="AH188" s="25"/>
      <c r="AI188" s="25"/>
      <c r="AJ188" s="25"/>
      <c r="AK188" s="25"/>
      <c r="AL188" s="25"/>
    </row>
    <row r="189">
      <c r="A189" s="26" t="s">
        <v>289</v>
      </c>
      <c r="B189" s="25" t="s">
        <v>261</v>
      </c>
      <c r="C189" s="25" t="s">
        <v>451</v>
      </c>
      <c r="D189" s="28">
        <v>93.53390982949198</v>
      </c>
      <c r="E189" s="29">
        <v>0.15309844559585492</v>
      </c>
      <c r="F189" s="30"/>
      <c r="G189" s="59"/>
      <c r="H189" s="34" t="s">
        <v>64</v>
      </c>
      <c r="I189" s="35" t="s">
        <v>45</v>
      </c>
      <c r="J189" s="36">
        <v>3000.0</v>
      </c>
      <c r="K189" s="28" t="s">
        <v>64</v>
      </c>
      <c r="L189" s="28" t="s">
        <v>64</v>
      </c>
      <c r="M189" s="34" t="s">
        <v>64</v>
      </c>
      <c r="N189" s="35" t="s">
        <v>31</v>
      </c>
      <c r="O189" s="36">
        <v>3000.0</v>
      </c>
      <c r="P189" s="28" t="s">
        <v>64</v>
      </c>
      <c r="Q189" s="37" t="s">
        <v>64</v>
      </c>
      <c r="R189" s="38" t="s">
        <v>64</v>
      </c>
      <c r="S189" s="39" t="s">
        <v>64</v>
      </c>
      <c r="T189" s="40" t="s">
        <v>64</v>
      </c>
      <c r="U189" s="40" t="s">
        <v>64</v>
      </c>
      <c r="V189" s="40" t="s">
        <v>64</v>
      </c>
      <c r="W189" s="40" t="s">
        <v>64</v>
      </c>
      <c r="X189" s="39" t="s">
        <v>64</v>
      </c>
      <c r="Y189" s="41" t="s">
        <v>64</v>
      </c>
      <c r="Z189" s="41" t="s">
        <v>64</v>
      </c>
      <c r="AA189" s="41" t="s">
        <v>64</v>
      </c>
      <c r="AB189" s="42">
        <v>0.0</v>
      </c>
      <c r="AC189" s="42">
        <v>0.0</v>
      </c>
      <c r="AD189" s="42">
        <v>0.0</v>
      </c>
      <c r="AE189" s="42">
        <v>1.0</v>
      </c>
      <c r="AF189" s="42">
        <v>1.0</v>
      </c>
      <c r="AG189" s="25"/>
      <c r="AH189" s="25"/>
      <c r="AI189" s="25"/>
      <c r="AJ189" s="25"/>
      <c r="AK189" s="25"/>
      <c r="AL189" s="25"/>
    </row>
    <row r="190">
      <c r="A190" s="26" t="s">
        <v>290</v>
      </c>
      <c r="B190" s="25" t="s">
        <v>261</v>
      </c>
      <c r="C190" s="25" t="s">
        <v>451</v>
      </c>
      <c r="D190" s="28">
        <v>93.53390982949198</v>
      </c>
      <c r="E190" s="29">
        <v>0.18</v>
      </c>
      <c r="F190" s="30"/>
      <c r="G190" s="59"/>
      <c r="H190" s="34" t="s">
        <v>64</v>
      </c>
      <c r="I190" s="35" t="s">
        <v>45</v>
      </c>
      <c r="J190" s="36">
        <v>3000.0</v>
      </c>
      <c r="K190" s="28" t="s">
        <v>64</v>
      </c>
      <c r="L190" s="28" t="s">
        <v>64</v>
      </c>
      <c r="M190" s="34" t="s">
        <v>64</v>
      </c>
      <c r="N190" s="35" t="s">
        <v>30</v>
      </c>
      <c r="O190" s="36">
        <v>3000.0</v>
      </c>
      <c r="P190" s="28" t="s">
        <v>64</v>
      </c>
      <c r="Q190" s="37" t="s">
        <v>64</v>
      </c>
      <c r="R190" s="38" t="s">
        <v>64</v>
      </c>
      <c r="S190" s="39" t="s">
        <v>64</v>
      </c>
      <c r="T190" s="40" t="s">
        <v>64</v>
      </c>
      <c r="U190" s="40" t="s">
        <v>64</v>
      </c>
      <c r="V190" s="40" t="s">
        <v>64</v>
      </c>
      <c r="W190" s="40" t="s">
        <v>64</v>
      </c>
      <c r="X190" s="39" t="s">
        <v>64</v>
      </c>
      <c r="Y190" s="41" t="s">
        <v>64</v>
      </c>
      <c r="Z190" s="41" t="s">
        <v>64</v>
      </c>
      <c r="AA190" s="41" t="s">
        <v>64</v>
      </c>
      <c r="AB190" s="42">
        <v>0.0</v>
      </c>
      <c r="AC190" s="42">
        <v>0.0</v>
      </c>
      <c r="AD190" s="42">
        <v>0.0</v>
      </c>
      <c r="AE190" s="42">
        <v>1.0</v>
      </c>
      <c r="AF190" s="42">
        <v>1.0</v>
      </c>
      <c r="AG190" s="25"/>
      <c r="AH190" s="25"/>
      <c r="AI190" s="25"/>
      <c r="AJ190" s="25"/>
      <c r="AK190" s="25"/>
      <c r="AL190" s="25"/>
    </row>
    <row r="191">
      <c r="A191" s="26" t="s">
        <v>1919</v>
      </c>
      <c r="B191" s="25" t="s">
        <v>261</v>
      </c>
      <c r="C191" s="25" t="s">
        <v>451</v>
      </c>
      <c r="D191" s="28">
        <v>93.53390982949198</v>
      </c>
      <c r="E191" s="29">
        <v>0.18</v>
      </c>
      <c r="F191" s="30"/>
      <c r="G191" s="59"/>
      <c r="H191" s="34" t="s">
        <v>64</v>
      </c>
      <c r="I191" s="35" t="s">
        <v>64</v>
      </c>
      <c r="J191" s="36" t="s">
        <v>64</v>
      </c>
      <c r="K191" s="28" t="s">
        <v>64</v>
      </c>
      <c r="L191" s="28" t="s">
        <v>64</v>
      </c>
      <c r="M191" s="34" t="s">
        <v>64</v>
      </c>
      <c r="N191" s="35" t="s">
        <v>28</v>
      </c>
      <c r="O191" s="36">
        <v>3000.0</v>
      </c>
      <c r="P191" s="28" t="s">
        <v>64</v>
      </c>
      <c r="Q191" s="37" t="s">
        <v>64</v>
      </c>
      <c r="R191" s="38" t="s">
        <v>64</v>
      </c>
      <c r="S191" s="39" t="s">
        <v>64</v>
      </c>
      <c r="T191" s="40" t="s">
        <v>64</v>
      </c>
      <c r="U191" s="40" t="s">
        <v>64</v>
      </c>
      <c r="V191" s="40" t="s">
        <v>64</v>
      </c>
      <c r="W191" s="40" t="s">
        <v>64</v>
      </c>
      <c r="X191" s="39" t="s">
        <v>64</v>
      </c>
      <c r="Y191" s="41" t="s">
        <v>64</v>
      </c>
      <c r="Z191" s="41" t="s">
        <v>64</v>
      </c>
      <c r="AA191" s="41" t="s">
        <v>64</v>
      </c>
      <c r="AB191" s="42">
        <v>0.0</v>
      </c>
      <c r="AC191" s="42">
        <v>0.0</v>
      </c>
      <c r="AD191" s="42">
        <v>0.0</v>
      </c>
      <c r="AE191" s="42">
        <v>0.0</v>
      </c>
      <c r="AF191" s="42">
        <v>0.0</v>
      </c>
      <c r="AG191" s="25"/>
      <c r="AH191" s="25"/>
      <c r="AI191" s="25"/>
      <c r="AJ191" s="25"/>
      <c r="AK191" s="25"/>
      <c r="AL191" s="25"/>
    </row>
    <row r="192">
      <c r="A192" s="26" t="s">
        <v>292</v>
      </c>
      <c r="B192" s="25" t="s">
        <v>261</v>
      </c>
      <c r="C192" s="25" t="s">
        <v>451</v>
      </c>
      <c r="D192" s="28">
        <v>93.53390982949198</v>
      </c>
      <c r="E192" s="29">
        <v>0.18</v>
      </c>
      <c r="F192" s="30"/>
      <c r="G192" s="59"/>
      <c r="H192" s="34" t="s">
        <v>64</v>
      </c>
      <c r="I192" s="35" t="s">
        <v>58</v>
      </c>
      <c r="J192" s="36">
        <v>3000.0</v>
      </c>
      <c r="K192" s="28" t="s">
        <v>64</v>
      </c>
      <c r="L192" s="28" t="s">
        <v>64</v>
      </c>
      <c r="M192" s="34" t="s">
        <v>64</v>
      </c>
      <c r="N192" s="35" t="s">
        <v>28</v>
      </c>
      <c r="O192" s="36">
        <v>3000.0</v>
      </c>
      <c r="P192" s="28" t="s">
        <v>64</v>
      </c>
      <c r="Q192" s="37" t="s">
        <v>64</v>
      </c>
      <c r="R192" s="38" t="s">
        <v>64</v>
      </c>
      <c r="S192" s="39" t="s">
        <v>64</v>
      </c>
      <c r="T192" s="40" t="s">
        <v>64</v>
      </c>
      <c r="U192" s="40" t="s">
        <v>64</v>
      </c>
      <c r="V192" s="40" t="s">
        <v>64</v>
      </c>
      <c r="W192" s="40" t="s">
        <v>64</v>
      </c>
      <c r="X192" s="39" t="s">
        <v>64</v>
      </c>
      <c r="Y192" s="41" t="s">
        <v>64</v>
      </c>
      <c r="Z192" s="41" t="s">
        <v>64</v>
      </c>
      <c r="AA192" s="41" t="s">
        <v>64</v>
      </c>
      <c r="AB192" s="42">
        <v>1.0</v>
      </c>
      <c r="AC192" s="42">
        <v>1.0</v>
      </c>
      <c r="AD192" s="42">
        <v>0.0</v>
      </c>
      <c r="AE192" s="42">
        <v>0.0</v>
      </c>
      <c r="AF192" s="42">
        <v>0.0</v>
      </c>
      <c r="AG192" s="25"/>
      <c r="AH192" s="25"/>
      <c r="AI192" s="25"/>
      <c r="AJ192" s="25"/>
      <c r="AK192" s="25"/>
      <c r="AL192" s="25"/>
    </row>
    <row r="193">
      <c r="A193" s="26" t="s">
        <v>1934</v>
      </c>
      <c r="B193" s="25" t="s">
        <v>261</v>
      </c>
      <c r="C193" s="25" t="s">
        <v>451</v>
      </c>
      <c r="D193" s="28">
        <v>93.53390982949198</v>
      </c>
      <c r="E193" s="29">
        <v>0.18</v>
      </c>
      <c r="F193" s="30"/>
      <c r="G193" s="59"/>
      <c r="H193" s="34" t="s">
        <v>64</v>
      </c>
      <c r="I193" s="35" t="s">
        <v>64</v>
      </c>
      <c r="J193" s="36" t="s">
        <v>64</v>
      </c>
      <c r="K193" s="28" t="s">
        <v>64</v>
      </c>
      <c r="L193" s="28" t="s">
        <v>64</v>
      </c>
      <c r="M193" s="34" t="s">
        <v>64</v>
      </c>
      <c r="N193" s="35" t="s">
        <v>29</v>
      </c>
      <c r="O193" s="36">
        <v>3000.0</v>
      </c>
      <c r="P193" s="28" t="s">
        <v>64</v>
      </c>
      <c r="Q193" s="37" t="s">
        <v>64</v>
      </c>
      <c r="R193" s="38" t="s">
        <v>64</v>
      </c>
      <c r="S193" s="39" t="s">
        <v>64</v>
      </c>
      <c r="T193" s="40" t="s">
        <v>64</v>
      </c>
      <c r="U193" s="40" t="s">
        <v>64</v>
      </c>
      <c r="V193" s="40" t="s">
        <v>64</v>
      </c>
      <c r="W193" s="40" t="s">
        <v>64</v>
      </c>
      <c r="X193" s="39" t="s">
        <v>64</v>
      </c>
      <c r="Y193" s="41" t="s">
        <v>64</v>
      </c>
      <c r="Z193" s="41" t="s">
        <v>64</v>
      </c>
      <c r="AA193" s="41" t="s">
        <v>64</v>
      </c>
      <c r="AB193" s="42">
        <v>0.0</v>
      </c>
      <c r="AC193" s="42">
        <v>0.0</v>
      </c>
      <c r="AD193" s="42">
        <v>0.0</v>
      </c>
      <c r="AE193" s="42">
        <v>0.0</v>
      </c>
      <c r="AF193" s="42">
        <v>0.0</v>
      </c>
      <c r="AG193" s="25"/>
      <c r="AH193" s="25"/>
      <c r="AI193" s="25"/>
      <c r="AJ193" s="25"/>
      <c r="AK193" s="25"/>
      <c r="AL193" s="25"/>
    </row>
    <row r="194">
      <c r="A194" s="26" t="s">
        <v>293</v>
      </c>
      <c r="B194" s="25" t="s">
        <v>261</v>
      </c>
      <c r="C194" s="25" t="s">
        <v>451</v>
      </c>
      <c r="D194" s="28">
        <v>93.53390982949198</v>
      </c>
      <c r="E194" s="29">
        <v>0.18</v>
      </c>
      <c r="F194" s="30"/>
      <c r="G194" s="59"/>
      <c r="H194" s="34" t="s">
        <v>64</v>
      </c>
      <c r="I194" s="35" t="s">
        <v>30</v>
      </c>
      <c r="J194" s="36">
        <v>3000.0</v>
      </c>
      <c r="K194" s="28" t="s">
        <v>64</v>
      </c>
      <c r="L194" s="28" t="s">
        <v>64</v>
      </c>
      <c r="M194" s="34" t="s">
        <v>64</v>
      </c>
      <c r="N194" s="35" t="s">
        <v>30</v>
      </c>
      <c r="O194" s="36">
        <v>3000.0</v>
      </c>
      <c r="P194" s="28" t="s">
        <v>64</v>
      </c>
      <c r="Q194" s="37" t="s">
        <v>64</v>
      </c>
      <c r="R194" s="38" t="s">
        <v>64</v>
      </c>
      <c r="S194" s="39" t="s">
        <v>64</v>
      </c>
      <c r="T194" s="40" t="s">
        <v>64</v>
      </c>
      <c r="U194" s="40" t="s">
        <v>64</v>
      </c>
      <c r="V194" s="40" t="s">
        <v>64</v>
      </c>
      <c r="W194" s="40" t="s">
        <v>64</v>
      </c>
      <c r="X194" s="39" t="s">
        <v>64</v>
      </c>
      <c r="Y194" s="41" t="s">
        <v>64</v>
      </c>
      <c r="Z194" s="41" t="s">
        <v>64</v>
      </c>
      <c r="AA194" s="41" t="s">
        <v>64</v>
      </c>
      <c r="AB194" s="42">
        <v>0.0</v>
      </c>
      <c r="AC194" s="42">
        <v>0.0</v>
      </c>
      <c r="AD194" s="42">
        <v>0.0</v>
      </c>
      <c r="AE194" s="42">
        <v>1.0</v>
      </c>
      <c r="AF194" s="42">
        <v>0.0</v>
      </c>
      <c r="AG194" s="25"/>
      <c r="AH194" s="25"/>
      <c r="AI194" s="25"/>
      <c r="AJ194" s="25"/>
      <c r="AK194" s="25"/>
      <c r="AL194" s="25"/>
    </row>
    <row r="195">
      <c r="A195" s="26" t="s">
        <v>380</v>
      </c>
      <c r="B195" s="25" t="s">
        <v>261</v>
      </c>
      <c r="C195" s="25" t="s">
        <v>451</v>
      </c>
      <c r="D195" s="28">
        <v>93.53390982949198</v>
      </c>
      <c r="E195" s="29">
        <v>0.17128167730173202</v>
      </c>
      <c r="F195" s="30"/>
      <c r="G195" s="59"/>
      <c r="H195" s="34" t="s">
        <v>64</v>
      </c>
      <c r="I195" s="35" t="s">
        <v>64</v>
      </c>
      <c r="J195" s="36" t="s">
        <v>64</v>
      </c>
      <c r="K195" s="28" t="s">
        <v>64</v>
      </c>
      <c r="L195" s="28" t="s">
        <v>64</v>
      </c>
      <c r="M195" s="34" t="s">
        <v>64</v>
      </c>
      <c r="N195" s="35" t="s">
        <v>27</v>
      </c>
      <c r="O195" s="36">
        <v>3000.0</v>
      </c>
      <c r="P195" s="28" t="s">
        <v>64</v>
      </c>
      <c r="Q195" s="37" t="s">
        <v>64</v>
      </c>
      <c r="R195" s="38" t="s">
        <v>64</v>
      </c>
      <c r="S195" s="39" t="s">
        <v>64</v>
      </c>
      <c r="T195" s="40" t="s">
        <v>64</v>
      </c>
      <c r="U195" s="40" t="s">
        <v>64</v>
      </c>
      <c r="V195" s="40" t="s">
        <v>64</v>
      </c>
      <c r="W195" s="40" t="s">
        <v>64</v>
      </c>
      <c r="X195" s="39" t="s">
        <v>64</v>
      </c>
      <c r="Y195" s="41" t="s">
        <v>64</v>
      </c>
      <c r="Z195" s="41" t="s">
        <v>64</v>
      </c>
      <c r="AA195" s="41" t="s">
        <v>64</v>
      </c>
      <c r="AB195" s="42">
        <v>0.0</v>
      </c>
      <c r="AC195" s="42">
        <v>0.0</v>
      </c>
      <c r="AD195" s="42">
        <v>0.0</v>
      </c>
      <c r="AE195" s="42">
        <v>0.0</v>
      </c>
      <c r="AF195" s="42">
        <v>0.0</v>
      </c>
      <c r="AG195" s="25"/>
      <c r="AH195" s="25"/>
      <c r="AI195" s="25"/>
      <c r="AJ195" s="25"/>
      <c r="AK195" s="25"/>
      <c r="AL195" s="25"/>
    </row>
    <row r="196">
      <c r="A196" s="26" t="s">
        <v>294</v>
      </c>
      <c r="B196" s="25" t="s">
        <v>261</v>
      </c>
      <c r="C196" s="25" t="s">
        <v>451</v>
      </c>
      <c r="D196" s="28">
        <v>93.53390982949198</v>
      </c>
      <c r="E196" s="29">
        <v>0.15762231759656653</v>
      </c>
      <c r="F196" s="30"/>
      <c r="G196" s="59"/>
      <c r="H196" s="34" t="s">
        <v>64</v>
      </c>
      <c r="I196" s="35" t="s">
        <v>40</v>
      </c>
      <c r="J196" s="36">
        <v>3000.0</v>
      </c>
      <c r="K196" s="28" t="s">
        <v>64</v>
      </c>
      <c r="L196" s="28" t="s">
        <v>64</v>
      </c>
      <c r="M196" s="34" t="s">
        <v>64</v>
      </c>
      <c r="N196" s="35" t="s">
        <v>28</v>
      </c>
      <c r="O196" s="36">
        <v>3000.0</v>
      </c>
      <c r="P196" s="28" t="s">
        <v>64</v>
      </c>
      <c r="Q196" s="37" t="s">
        <v>64</v>
      </c>
      <c r="R196" s="38" t="s">
        <v>64</v>
      </c>
      <c r="S196" s="39" t="s">
        <v>64</v>
      </c>
      <c r="T196" s="40" t="s">
        <v>64</v>
      </c>
      <c r="U196" s="40" t="s">
        <v>64</v>
      </c>
      <c r="V196" s="40" t="s">
        <v>64</v>
      </c>
      <c r="W196" s="40" t="s">
        <v>64</v>
      </c>
      <c r="X196" s="39" t="s">
        <v>64</v>
      </c>
      <c r="Y196" s="41" t="s">
        <v>64</v>
      </c>
      <c r="Z196" s="41" t="s">
        <v>64</v>
      </c>
      <c r="AA196" s="41" t="s">
        <v>64</v>
      </c>
      <c r="AB196" s="42">
        <v>0.0</v>
      </c>
      <c r="AC196" s="42">
        <v>1.0</v>
      </c>
      <c r="AD196" s="42">
        <v>1.0</v>
      </c>
      <c r="AE196" s="42">
        <v>0.0</v>
      </c>
      <c r="AF196" s="42">
        <v>0.0</v>
      </c>
      <c r="AG196" s="25"/>
      <c r="AH196" s="25"/>
      <c r="AI196" s="25"/>
      <c r="AJ196" s="25"/>
      <c r="AK196" s="25"/>
      <c r="AL196" s="25"/>
    </row>
    <row r="197">
      <c r="A197" s="26" t="s">
        <v>178</v>
      </c>
      <c r="B197" s="25" t="s">
        <v>136</v>
      </c>
      <c r="C197" s="25" t="s">
        <v>88</v>
      </c>
      <c r="D197" s="28">
        <v>96.9459482548206</v>
      </c>
      <c r="E197" s="29">
        <v>0.2255</v>
      </c>
      <c r="F197" s="30">
        <v>32.0</v>
      </c>
      <c r="G197" s="59"/>
      <c r="H197" s="34">
        <v>39.64315958967032</v>
      </c>
      <c r="I197" s="35" t="s">
        <v>31</v>
      </c>
      <c r="J197" s="36">
        <v>8400.0</v>
      </c>
      <c r="K197" s="28">
        <v>4.719423760675038</v>
      </c>
      <c r="L197" s="28">
        <v>6.979580822293229</v>
      </c>
      <c r="M197" s="34">
        <v>38.03632477300184</v>
      </c>
      <c r="N197" s="35" t="s">
        <v>31</v>
      </c>
      <c r="O197" s="36">
        <v>9200.0</v>
      </c>
      <c r="P197" s="28">
        <v>4.134383127500199</v>
      </c>
      <c r="Q197" s="37">
        <v>5.9319344331835575</v>
      </c>
      <c r="R197" s="38">
        <v>14.912553284434471</v>
      </c>
      <c r="S197" s="39">
        <v>13.621912478130977</v>
      </c>
      <c r="T197" s="40">
        <v>0.09683065974432481</v>
      </c>
      <c r="U197" s="40">
        <v>9.346588778409732E-5</v>
      </c>
      <c r="V197" s="40">
        <v>0.04252697894176428</v>
      </c>
      <c r="W197" s="40">
        <v>0.028320163998581487</v>
      </c>
      <c r="X197" s="39">
        <v>14.370966645442834</v>
      </c>
      <c r="Y197" s="41">
        <v>25.272192944227488</v>
      </c>
      <c r="Z197" s="41">
        <v>13.452771214544429</v>
      </c>
      <c r="AA197" s="41">
        <v>24.58355355845741</v>
      </c>
      <c r="AB197" s="42">
        <v>0.0</v>
      </c>
      <c r="AC197" s="42">
        <v>0.0</v>
      </c>
      <c r="AD197" s="42">
        <v>0.0</v>
      </c>
      <c r="AE197" s="42">
        <v>0.0</v>
      </c>
      <c r="AF197" s="42">
        <v>1.0</v>
      </c>
      <c r="AG197" s="25"/>
      <c r="AH197" s="25"/>
      <c r="AI197" s="25"/>
      <c r="AJ197" s="25"/>
      <c r="AK197" s="25"/>
      <c r="AL197" s="25"/>
    </row>
    <row r="198">
      <c r="A198" s="26" t="s">
        <v>175</v>
      </c>
      <c r="B198" s="25" t="s">
        <v>136</v>
      </c>
      <c r="C198" s="25" t="s">
        <v>88</v>
      </c>
      <c r="D198" s="28">
        <v>96.9459482548206</v>
      </c>
      <c r="E198" s="29">
        <v>0.2683530979347102</v>
      </c>
      <c r="F198" s="30">
        <v>31.0</v>
      </c>
      <c r="G198" s="59"/>
      <c r="H198" s="34">
        <v>30.517218765386545</v>
      </c>
      <c r="I198" s="35" t="s">
        <v>27</v>
      </c>
      <c r="J198" s="36">
        <v>7100.0</v>
      </c>
      <c r="K198" s="28">
        <v>4.298199826110781</v>
      </c>
      <c r="L198" s="28">
        <v>5.2486659428315745</v>
      </c>
      <c r="M198" s="34">
        <v>28.53029422622835</v>
      </c>
      <c r="N198" s="35" t="s">
        <v>27</v>
      </c>
      <c r="O198" s="36">
        <v>6400.0</v>
      </c>
      <c r="P198" s="28">
        <v>4.457858472848179</v>
      </c>
      <c r="Q198" s="37">
        <v>5.181844692255914</v>
      </c>
      <c r="R198" s="38">
        <v>17.867902278175887</v>
      </c>
      <c r="S198" s="39">
        <v>16.3214840784617</v>
      </c>
      <c r="T198" s="40">
        <v>0.07732429708988879</v>
      </c>
      <c r="U198" s="40">
        <v>0.01942821534921829</v>
      </c>
      <c r="V198" s="40">
        <v>0.045073459610186425</v>
      </c>
      <c r="W198" s="40">
        <v>0.03837072531470612</v>
      </c>
      <c r="X198" s="39">
        <v>15.561034076418242</v>
      </c>
      <c r="Y198" s="41">
        <v>14.956184688968303</v>
      </c>
      <c r="Z198" s="41">
        <v>13.75161150939286</v>
      </c>
      <c r="AA198" s="41">
        <v>14.77868271683549</v>
      </c>
      <c r="AB198" s="42">
        <v>1.0</v>
      </c>
      <c r="AC198" s="42">
        <v>0.0</v>
      </c>
      <c r="AD198" s="42">
        <v>0.0</v>
      </c>
      <c r="AE198" s="42">
        <v>0.0</v>
      </c>
      <c r="AF198" s="42">
        <v>0.0</v>
      </c>
      <c r="AG198" s="25"/>
      <c r="AH198" s="25"/>
      <c r="AI198" s="25"/>
      <c r="AJ198" s="25"/>
      <c r="AK198" s="25"/>
      <c r="AL198" s="25"/>
    </row>
    <row r="199">
      <c r="A199" s="26" t="s">
        <v>177</v>
      </c>
      <c r="B199" s="25" t="s">
        <v>136</v>
      </c>
      <c r="C199" s="25" t="s">
        <v>88</v>
      </c>
      <c r="D199" s="28">
        <v>96.9459482548206</v>
      </c>
      <c r="E199" s="29">
        <v>0.16608017282765242</v>
      </c>
      <c r="F199" s="30">
        <v>31.0</v>
      </c>
      <c r="G199" s="59"/>
      <c r="H199" s="34">
        <v>21.739073279726828</v>
      </c>
      <c r="I199" s="35" t="s">
        <v>40</v>
      </c>
      <c r="J199" s="36">
        <v>4900.0</v>
      </c>
      <c r="K199" s="28">
        <v>4.436545567291189</v>
      </c>
      <c r="L199" s="28">
        <v>4.226426491127998</v>
      </c>
      <c r="M199" s="34">
        <v>20.291337664791335</v>
      </c>
      <c r="N199" s="35" t="s">
        <v>28</v>
      </c>
      <c r="O199" s="36">
        <v>5100.0</v>
      </c>
      <c r="P199" s="28">
        <v>3.9786936597630067</v>
      </c>
      <c r="Q199" s="37">
        <v>3.603780569674866</v>
      </c>
      <c r="R199" s="38">
        <v>10.085787952102933</v>
      </c>
      <c r="S199" s="39">
        <v>9.212890518214444</v>
      </c>
      <c r="T199" s="40">
        <v>0.034907940298696476</v>
      </c>
      <c r="U199" s="40">
        <v>0.0216181153118831</v>
      </c>
      <c r="V199" s="40">
        <v>0.020023336313465492</v>
      </c>
      <c r="W199" s="40">
        <v>0.019137347981011268</v>
      </c>
      <c r="X199" s="39">
        <v>9.763168616692136</v>
      </c>
      <c r="Y199" s="41">
        <v>11.975904663034692</v>
      </c>
      <c r="Z199" s="41">
        <v>8.487299990647141</v>
      </c>
      <c r="AA199" s="41">
        <v>11.804037674144192</v>
      </c>
      <c r="AB199" s="42">
        <v>0.0</v>
      </c>
      <c r="AC199" s="42">
        <v>1.0</v>
      </c>
      <c r="AD199" s="42">
        <v>1.0</v>
      </c>
      <c r="AE199" s="42">
        <v>0.0</v>
      </c>
      <c r="AF199" s="42">
        <v>0.0</v>
      </c>
      <c r="AG199" s="25"/>
      <c r="AH199" s="25"/>
      <c r="AI199" s="25"/>
      <c r="AJ199" s="25"/>
      <c r="AK199" s="25"/>
      <c r="AL199" s="25"/>
    </row>
    <row r="200">
      <c r="A200" s="26" t="s">
        <v>181</v>
      </c>
      <c r="B200" s="25" t="s">
        <v>136</v>
      </c>
      <c r="C200" s="25" t="s">
        <v>88</v>
      </c>
      <c r="D200" s="28">
        <v>96.9459482548206</v>
      </c>
      <c r="E200" s="29">
        <v>0.22017477003942182</v>
      </c>
      <c r="F200" s="30">
        <v>26.0</v>
      </c>
      <c r="G200" s="59"/>
      <c r="H200" s="34">
        <v>24.305908863939255</v>
      </c>
      <c r="I200" s="35" t="s">
        <v>30</v>
      </c>
      <c r="J200" s="36">
        <v>5200.0</v>
      </c>
      <c r="K200" s="28">
        <v>4.674213243065242</v>
      </c>
      <c r="L200" s="28">
        <v>4.831923073345664</v>
      </c>
      <c r="M200" s="34">
        <v>22.805449709791084</v>
      </c>
      <c r="N200" s="35" t="s">
        <v>30</v>
      </c>
      <c r="O200" s="36">
        <v>5500.0</v>
      </c>
      <c r="P200" s="28">
        <v>4.1464454017801975</v>
      </c>
      <c r="Q200" s="37">
        <v>4.09099769515471</v>
      </c>
      <c r="R200" s="38">
        <v>11.773753449269334</v>
      </c>
      <c r="S200" s="39">
        <v>10.754767206259922</v>
      </c>
      <c r="T200" s="40">
        <v>0.06250877130455487</v>
      </c>
      <c r="U200" s="40">
        <v>0.014883040786798779</v>
      </c>
      <c r="V200" s="40">
        <v>0.030324195603102507</v>
      </c>
      <c r="W200" s="40">
        <v>0.03339382276537976</v>
      </c>
      <c r="X200" s="39">
        <v>10.015975105815933</v>
      </c>
      <c r="Y200" s="41">
        <v>14.289933758123322</v>
      </c>
      <c r="Z200" s="41">
        <v>8.748408395277416</v>
      </c>
      <c r="AA200" s="41">
        <v>14.057041314513668</v>
      </c>
      <c r="AB200" s="42">
        <v>0.0</v>
      </c>
      <c r="AC200" s="42">
        <v>0.0</v>
      </c>
      <c r="AD200" s="42">
        <v>0.0</v>
      </c>
      <c r="AE200" s="42">
        <v>1.0</v>
      </c>
      <c r="AF200" s="42">
        <v>0.0</v>
      </c>
      <c r="AG200" s="25"/>
      <c r="AH200" s="25"/>
      <c r="AI200" s="25"/>
      <c r="AJ200" s="25"/>
      <c r="AK200" s="25"/>
      <c r="AL200" s="25"/>
    </row>
    <row r="201">
      <c r="A201" s="26" t="s">
        <v>183</v>
      </c>
      <c r="B201" s="25" t="s">
        <v>136</v>
      </c>
      <c r="C201" s="25" t="s">
        <v>88</v>
      </c>
      <c r="D201" s="28">
        <v>96.9459482548206</v>
      </c>
      <c r="E201" s="29">
        <v>0.20807610089781958</v>
      </c>
      <c r="F201" s="30">
        <v>26.0</v>
      </c>
      <c r="G201" s="59"/>
      <c r="H201" s="34">
        <v>22.35955748348025</v>
      </c>
      <c r="I201" s="35" t="s">
        <v>58</v>
      </c>
      <c r="J201" s="36">
        <v>4800.0</v>
      </c>
      <c r="K201" s="28">
        <v>4.658241142391718</v>
      </c>
      <c r="L201" s="28">
        <v>4.529993671080181</v>
      </c>
      <c r="M201" s="34">
        <v>21.076435208709768</v>
      </c>
      <c r="N201" s="35" t="s">
        <v>27</v>
      </c>
      <c r="O201" s="36">
        <v>4500.0</v>
      </c>
      <c r="P201" s="28">
        <v>4.683652268602171</v>
      </c>
      <c r="Q201" s="37">
        <v>4.361856989128545</v>
      </c>
      <c r="R201" s="38">
        <v>11.006282103843393</v>
      </c>
      <c r="S201" s="39">
        <v>10.053718412169255</v>
      </c>
      <c r="T201" s="40">
        <v>0.054562898876013934</v>
      </c>
      <c r="U201" s="40">
        <v>0.01941445474340462</v>
      </c>
      <c r="V201" s="40">
        <v>0.03873689785295424</v>
      </c>
      <c r="W201" s="40">
        <v>0.022634861928329558</v>
      </c>
      <c r="X201" s="39">
        <v>10.73856587788469</v>
      </c>
      <c r="Y201" s="41">
        <v>11.620991605595558</v>
      </c>
      <c r="Z201" s="41">
        <v>9.634510848369887</v>
      </c>
      <c r="AA201" s="41">
        <v>11.44192436033988</v>
      </c>
      <c r="AB201" s="42">
        <v>1.0</v>
      </c>
      <c r="AC201" s="42">
        <v>1.0</v>
      </c>
      <c r="AD201" s="42">
        <v>0.0</v>
      </c>
      <c r="AE201" s="42">
        <v>0.0</v>
      </c>
      <c r="AF201" s="42">
        <v>0.0</v>
      </c>
      <c r="AG201" s="25"/>
      <c r="AH201" s="25"/>
      <c r="AI201" s="25"/>
      <c r="AJ201" s="25"/>
      <c r="AK201" s="25"/>
      <c r="AL201" s="25"/>
    </row>
    <row r="202">
      <c r="A202" s="26" t="s">
        <v>202</v>
      </c>
      <c r="B202" s="25" t="s">
        <v>136</v>
      </c>
      <c r="C202" s="25" t="s">
        <v>88</v>
      </c>
      <c r="D202" s="28">
        <v>96.9459482548206</v>
      </c>
      <c r="E202" s="29">
        <v>0.26034523202447735</v>
      </c>
      <c r="F202" s="30">
        <v>25.0</v>
      </c>
      <c r="G202" s="59"/>
      <c r="H202" s="34">
        <v>20.220578453823514</v>
      </c>
      <c r="I202" s="35" t="s">
        <v>40</v>
      </c>
      <c r="J202" s="36">
        <v>5600.0</v>
      </c>
      <c r="K202" s="28">
        <v>3.6108175810399135</v>
      </c>
      <c r="L202" s="28">
        <v>3.2622165730644</v>
      </c>
      <c r="M202" s="34">
        <v>18.744180187786885</v>
      </c>
      <c r="N202" s="35" t="s">
        <v>28</v>
      </c>
      <c r="O202" s="36">
        <v>5200.0</v>
      </c>
      <c r="P202" s="28">
        <v>3.6046500361128624</v>
      </c>
      <c r="Q202" s="37">
        <v>3.0808178355367333</v>
      </c>
      <c r="R202" s="38">
        <v>13.87921501315645</v>
      </c>
      <c r="S202" s="39">
        <v>12.678006815353244</v>
      </c>
      <c r="T202" s="40">
        <v>0.06075939876392584</v>
      </c>
      <c r="U202" s="40">
        <v>0.02285710715404829</v>
      </c>
      <c r="V202" s="40">
        <v>0.029608151461151165</v>
      </c>
      <c r="W202" s="40">
        <v>0.03057258636216586</v>
      </c>
      <c r="X202" s="39">
        <v>10.898367153539008</v>
      </c>
      <c r="Y202" s="41">
        <v>9.322211300284508</v>
      </c>
      <c r="Z202" s="41">
        <v>9.549462907993743</v>
      </c>
      <c r="AA202" s="41">
        <v>9.194717279793142</v>
      </c>
      <c r="AB202" s="42">
        <v>0.0</v>
      </c>
      <c r="AC202" s="42">
        <v>1.0</v>
      </c>
      <c r="AD202" s="42">
        <v>1.0</v>
      </c>
      <c r="AE202" s="42">
        <v>0.0</v>
      </c>
      <c r="AF202" s="42">
        <v>0.0</v>
      </c>
      <c r="AG202" s="25"/>
      <c r="AH202" s="25"/>
      <c r="AI202" s="25"/>
      <c r="AJ202" s="25"/>
      <c r="AK202" s="25"/>
      <c r="AL202" s="25"/>
    </row>
    <row r="203">
      <c r="A203" s="26" t="s">
        <v>189</v>
      </c>
      <c r="B203" s="25" t="s">
        <v>136</v>
      </c>
      <c r="C203" s="25" t="s">
        <v>88</v>
      </c>
      <c r="D203" s="28">
        <v>96.9459482548206</v>
      </c>
      <c r="E203" s="29">
        <v>0.19890866510538643</v>
      </c>
      <c r="F203" s="30">
        <v>24.0</v>
      </c>
      <c r="G203" s="59"/>
      <c r="H203" s="34">
        <v>16.242113888980597</v>
      </c>
      <c r="I203" s="35" t="s">
        <v>44</v>
      </c>
      <c r="J203" s="36">
        <v>4300.0</v>
      </c>
      <c r="K203" s="28">
        <v>3.7772357881350227</v>
      </c>
      <c r="L203" s="28">
        <v>2.9068722987508764</v>
      </c>
      <c r="M203" s="34">
        <v>15.302754447409441</v>
      </c>
      <c r="N203" s="35" t="s">
        <v>29</v>
      </c>
      <c r="O203" s="36">
        <v>4600.0</v>
      </c>
      <c r="P203" s="28">
        <v>3.3266857494368347</v>
      </c>
      <c r="Q203" s="37">
        <v>2.450887219955296</v>
      </c>
      <c r="R203" s="38">
        <v>9.632229140652756</v>
      </c>
      <c r="S203" s="39">
        <v>8.79858598461668</v>
      </c>
      <c r="T203" s="40">
        <v>0.042342597186637666</v>
      </c>
      <c r="U203" s="40">
        <v>0.007756725777724574</v>
      </c>
      <c r="V203" s="40">
        <v>0.02199259896978379</v>
      </c>
      <c r="W203" s="40">
        <v>0.021901343372398796</v>
      </c>
      <c r="X203" s="39">
        <v>5.956148779144129</v>
      </c>
      <c r="Y203" s="41">
        <v>10.285965109836466</v>
      </c>
      <c r="Z203" s="41">
        <v>5.237341369852691</v>
      </c>
      <c r="AA203" s="41">
        <v>10.06541307755675</v>
      </c>
      <c r="AB203" s="42">
        <v>0.0</v>
      </c>
      <c r="AC203" s="42">
        <v>0.0</v>
      </c>
      <c r="AD203" s="42">
        <v>1.0</v>
      </c>
      <c r="AE203" s="42">
        <v>1.0</v>
      </c>
      <c r="AF203" s="42">
        <v>0.0</v>
      </c>
      <c r="AG203" s="25"/>
      <c r="AH203" s="25"/>
      <c r="AI203" s="25"/>
      <c r="AJ203" s="25"/>
      <c r="AK203" s="25"/>
      <c r="AL203" s="25"/>
    </row>
    <row r="204">
      <c r="A204" s="26" t="s">
        <v>191</v>
      </c>
      <c r="B204" s="25" t="s">
        <v>136</v>
      </c>
      <c r="C204" s="25" t="s">
        <v>88</v>
      </c>
      <c r="D204" s="28">
        <v>96.9459482548206</v>
      </c>
      <c r="E204" s="29">
        <v>0.19667060561299854</v>
      </c>
      <c r="F204" s="30">
        <v>23.0</v>
      </c>
      <c r="G204" s="59"/>
      <c r="H204" s="34">
        <v>21.443340374127246</v>
      </c>
      <c r="I204" s="35" t="s">
        <v>45</v>
      </c>
      <c r="J204" s="36">
        <v>4800.0</v>
      </c>
      <c r="K204" s="28">
        <v>4.467362577943176</v>
      </c>
      <c r="L204" s="28">
        <v>4.213324485141064</v>
      </c>
      <c r="M204" s="34">
        <v>20.071925465019085</v>
      </c>
      <c r="N204" s="35" t="s">
        <v>30</v>
      </c>
      <c r="O204" s="36">
        <v>4100.0</v>
      </c>
      <c r="P204" s="28">
        <v>4.895591576833923</v>
      </c>
      <c r="Q204" s="37">
        <v>4.3991273480742334</v>
      </c>
      <c r="R204" s="38">
        <v>9.108657513541122</v>
      </c>
      <c r="S204" s="39">
        <v>8.320328053562603</v>
      </c>
      <c r="T204" s="40">
        <v>0.05901463686604673</v>
      </c>
      <c r="U204" s="40">
        <v>0.020035833503904754</v>
      </c>
      <c r="V204" s="40">
        <v>0.028960886610189602</v>
      </c>
      <c r="W204" s="40">
        <v>0.027959094934994363</v>
      </c>
      <c r="X204" s="39">
        <v>9.436332219360796</v>
      </c>
      <c r="Y204" s="41">
        <v>12.007008154766448</v>
      </c>
      <c r="Z204" s="41">
        <v>8.321571609720998</v>
      </c>
      <c r="AA204" s="41">
        <v>11.750353855298087</v>
      </c>
      <c r="AB204" s="42">
        <v>0.0</v>
      </c>
      <c r="AC204" s="42">
        <v>0.0</v>
      </c>
      <c r="AD204" s="42">
        <v>0.0</v>
      </c>
      <c r="AE204" s="42">
        <v>1.0</v>
      </c>
      <c r="AF204" s="42">
        <v>1.0</v>
      </c>
      <c r="AG204" s="25"/>
      <c r="AH204" s="25"/>
      <c r="AI204" s="25"/>
      <c r="AJ204" s="25"/>
      <c r="AK204" s="25"/>
      <c r="AL204" s="25"/>
    </row>
    <row r="205">
      <c r="A205" s="26" t="s">
        <v>186</v>
      </c>
      <c r="B205" s="25" t="s">
        <v>136</v>
      </c>
      <c r="C205" s="25" t="s">
        <v>88</v>
      </c>
      <c r="D205" s="28">
        <v>96.9459482548206</v>
      </c>
      <c r="E205" s="29">
        <v>0.17909259259259258</v>
      </c>
      <c r="F205" s="30">
        <v>15.0</v>
      </c>
      <c r="G205" s="59"/>
      <c r="H205" s="34">
        <v>10.132312202416205</v>
      </c>
      <c r="I205" s="35" t="s">
        <v>40</v>
      </c>
      <c r="J205" s="36">
        <v>3300.0</v>
      </c>
      <c r="K205" s="28">
        <v>3.07039763709582</v>
      </c>
      <c r="L205" s="28">
        <v>1.6727243881725147</v>
      </c>
      <c r="M205" s="34">
        <v>9.321788318212372</v>
      </c>
      <c r="N205" s="35" t="s">
        <v>28</v>
      </c>
      <c r="O205" s="36">
        <v>3000.0</v>
      </c>
      <c r="P205" s="28">
        <v>3.107262772737457</v>
      </c>
      <c r="Q205" s="37">
        <v>1.592577886194673</v>
      </c>
      <c r="R205" s="38">
        <v>5.32457971863307</v>
      </c>
      <c r="S205" s="39">
        <v>4.863751869088563</v>
      </c>
      <c r="T205" s="40">
        <v>0.033974518665597066</v>
      </c>
      <c r="U205" s="40">
        <v>0.033974518665597066</v>
      </c>
      <c r="V205" s="40">
        <v>0.016314940361843444</v>
      </c>
      <c r="W205" s="40">
        <v>0.014253162184247846</v>
      </c>
      <c r="X205" s="39">
        <v>5.939399940395215</v>
      </c>
      <c r="Y205" s="41">
        <v>4.192912262020991</v>
      </c>
      <c r="Z205" s="41">
        <v>5.208856463501609</v>
      </c>
      <c r="AA205" s="41">
        <v>4.112931854710763</v>
      </c>
      <c r="AB205" s="42">
        <v>0.0</v>
      </c>
      <c r="AC205" s="42">
        <v>1.0</v>
      </c>
      <c r="AD205" s="42">
        <v>1.0</v>
      </c>
      <c r="AE205" s="42">
        <v>0.0</v>
      </c>
      <c r="AF205" s="42">
        <v>0.0</v>
      </c>
      <c r="AG205" s="25"/>
      <c r="AH205" s="25"/>
      <c r="AI205" s="25"/>
      <c r="AJ205" s="25"/>
      <c r="AK205" s="25"/>
      <c r="AL205" s="25"/>
    </row>
    <row r="206">
      <c r="A206" s="26" t="s">
        <v>194</v>
      </c>
      <c r="B206" s="25" t="s">
        <v>136</v>
      </c>
      <c r="C206" s="25" t="s">
        <v>88</v>
      </c>
      <c r="D206" s="28">
        <v>96.9459482548206</v>
      </c>
      <c r="E206" s="29">
        <v>0.18</v>
      </c>
      <c r="F206" s="30">
        <v>6.0</v>
      </c>
      <c r="G206" s="59"/>
      <c r="H206" s="34">
        <v>4.643973735130706</v>
      </c>
      <c r="I206" s="35" t="s">
        <v>45</v>
      </c>
      <c r="J206" s="36">
        <v>3000.0</v>
      </c>
      <c r="K206" s="28">
        <v>1.5479912450435689</v>
      </c>
      <c r="L206" s="28">
        <v>0.4763933425358848</v>
      </c>
      <c r="M206" s="34">
        <v>4.423460836064045</v>
      </c>
      <c r="N206" s="35" t="s">
        <v>31</v>
      </c>
      <c r="O206" s="36">
        <v>3000.0</v>
      </c>
      <c r="P206" s="28">
        <v>1.4744869453546816</v>
      </c>
      <c r="Q206" s="37">
        <v>0.4378966894977553</v>
      </c>
      <c r="R206" s="38">
        <v>2.1423719839704525</v>
      </c>
      <c r="S206" s="39">
        <v>1.9569555330076418</v>
      </c>
      <c r="T206" s="40">
        <v>0.05894325920008907</v>
      </c>
      <c r="U206" s="40">
        <v>8.971576742783725E-4</v>
      </c>
      <c r="V206" s="40">
        <v>0.02736330906549036</v>
      </c>
      <c r="W206" s="40">
        <v>0.023236383763809845</v>
      </c>
      <c r="X206" s="39">
        <v>1.6574326167056388</v>
      </c>
      <c r="Y206" s="41">
        <v>2.9865411184250674</v>
      </c>
      <c r="Z206" s="41">
        <v>1.5112045504892344</v>
      </c>
      <c r="AA206" s="41">
        <v>2.912256285574811</v>
      </c>
      <c r="AB206" s="42">
        <v>0.0</v>
      </c>
      <c r="AC206" s="42">
        <v>0.0</v>
      </c>
      <c r="AD206" s="42">
        <v>0.0</v>
      </c>
      <c r="AE206" s="42">
        <v>1.0</v>
      </c>
      <c r="AF206" s="42">
        <v>1.0</v>
      </c>
      <c r="AG206" s="25"/>
      <c r="AH206" s="25"/>
      <c r="AI206" s="25"/>
      <c r="AJ206" s="25"/>
      <c r="AK206" s="25"/>
      <c r="AL206" s="25"/>
    </row>
    <row r="207">
      <c r="A207" s="26" t="s">
        <v>196</v>
      </c>
      <c r="B207" s="25" t="s">
        <v>136</v>
      </c>
      <c r="C207" s="25" t="s">
        <v>88</v>
      </c>
      <c r="D207" s="28">
        <v>96.9459482548206</v>
      </c>
      <c r="E207" s="29">
        <v>0.1784705882352941</v>
      </c>
      <c r="F207" s="30"/>
      <c r="G207" s="59"/>
      <c r="H207" s="34" t="s">
        <v>64</v>
      </c>
      <c r="I207" s="35" t="s">
        <v>31</v>
      </c>
      <c r="J207" s="36">
        <v>3000.0</v>
      </c>
      <c r="K207" s="28" t="s">
        <v>64</v>
      </c>
      <c r="L207" s="28" t="s">
        <v>64</v>
      </c>
      <c r="M207" s="34" t="s">
        <v>64</v>
      </c>
      <c r="N207" s="35" t="s">
        <v>31</v>
      </c>
      <c r="O207" s="36">
        <v>3000.0</v>
      </c>
      <c r="P207" s="28" t="s">
        <v>64</v>
      </c>
      <c r="Q207" s="37" t="s">
        <v>64</v>
      </c>
      <c r="R207" s="38" t="s">
        <v>64</v>
      </c>
      <c r="S207" s="39" t="s">
        <v>64</v>
      </c>
      <c r="T207" s="40" t="s">
        <v>64</v>
      </c>
      <c r="U207" s="40" t="s">
        <v>64</v>
      </c>
      <c r="V207" s="40" t="s">
        <v>64</v>
      </c>
      <c r="W207" s="40" t="s">
        <v>64</v>
      </c>
      <c r="X207" s="39" t="s">
        <v>64</v>
      </c>
      <c r="Y207" s="41" t="s">
        <v>64</v>
      </c>
      <c r="Z207" s="41" t="s">
        <v>64</v>
      </c>
      <c r="AA207" s="41" t="s">
        <v>64</v>
      </c>
      <c r="AB207" s="42">
        <v>0.0</v>
      </c>
      <c r="AC207" s="42">
        <v>0.0</v>
      </c>
      <c r="AD207" s="42">
        <v>0.0</v>
      </c>
      <c r="AE207" s="42">
        <v>0.0</v>
      </c>
      <c r="AF207" s="42">
        <v>1.0</v>
      </c>
      <c r="AG207" s="25"/>
      <c r="AH207" s="25"/>
      <c r="AI207" s="25"/>
      <c r="AJ207" s="25"/>
      <c r="AK207" s="25"/>
      <c r="AL207" s="25"/>
    </row>
    <row r="208">
      <c r="A208" s="26" t="s">
        <v>200</v>
      </c>
      <c r="B208" s="25" t="s">
        <v>136</v>
      </c>
      <c r="C208" s="25" t="s">
        <v>88</v>
      </c>
      <c r="D208" s="28">
        <v>96.9459482548206</v>
      </c>
      <c r="E208" s="29">
        <v>0.18</v>
      </c>
      <c r="F208" s="30"/>
      <c r="G208" s="59"/>
      <c r="H208" s="34" t="s">
        <v>64</v>
      </c>
      <c r="I208" s="35" t="s">
        <v>27</v>
      </c>
      <c r="J208" s="36">
        <v>3000.0</v>
      </c>
      <c r="K208" s="28" t="s">
        <v>64</v>
      </c>
      <c r="L208" s="28" t="s">
        <v>64</v>
      </c>
      <c r="M208" s="34" t="s">
        <v>64</v>
      </c>
      <c r="N208" s="35" t="s">
        <v>27</v>
      </c>
      <c r="O208" s="36">
        <v>3000.0</v>
      </c>
      <c r="P208" s="28" t="s">
        <v>64</v>
      </c>
      <c r="Q208" s="37" t="s">
        <v>64</v>
      </c>
      <c r="R208" s="38" t="s">
        <v>64</v>
      </c>
      <c r="S208" s="39" t="s">
        <v>64</v>
      </c>
      <c r="T208" s="40" t="s">
        <v>64</v>
      </c>
      <c r="U208" s="40" t="s">
        <v>64</v>
      </c>
      <c r="V208" s="40" t="s">
        <v>64</v>
      </c>
      <c r="W208" s="40" t="s">
        <v>64</v>
      </c>
      <c r="X208" s="39" t="s">
        <v>64</v>
      </c>
      <c r="Y208" s="41" t="s">
        <v>64</v>
      </c>
      <c r="Z208" s="41" t="s">
        <v>64</v>
      </c>
      <c r="AA208" s="41" t="s">
        <v>64</v>
      </c>
      <c r="AB208" s="42">
        <v>1.0</v>
      </c>
      <c r="AC208" s="42">
        <v>0.0</v>
      </c>
      <c r="AD208" s="42">
        <v>0.0</v>
      </c>
      <c r="AE208" s="42">
        <v>0.0</v>
      </c>
      <c r="AF208" s="42">
        <v>0.0</v>
      </c>
      <c r="AG208" s="25"/>
      <c r="AH208" s="25"/>
      <c r="AI208" s="25"/>
      <c r="AJ208" s="25"/>
      <c r="AK208" s="25"/>
      <c r="AL208" s="25"/>
    </row>
    <row r="209">
      <c r="A209" s="26" t="s">
        <v>1911</v>
      </c>
      <c r="B209" s="25" t="s">
        <v>136</v>
      </c>
      <c r="C209" s="25" t="s">
        <v>88</v>
      </c>
      <c r="D209" s="28">
        <v>96.9459482548206</v>
      </c>
      <c r="E209" s="29">
        <v>0.18</v>
      </c>
      <c r="F209" s="30"/>
      <c r="G209" s="59"/>
      <c r="H209" s="34" t="s">
        <v>64</v>
      </c>
      <c r="I209" s="35" t="s">
        <v>64</v>
      </c>
      <c r="J209" s="36" t="s">
        <v>64</v>
      </c>
      <c r="K209" s="28" t="s">
        <v>64</v>
      </c>
      <c r="L209" s="28" t="s">
        <v>64</v>
      </c>
      <c r="M209" s="34" t="s">
        <v>64</v>
      </c>
      <c r="N209" s="35" t="s">
        <v>29</v>
      </c>
      <c r="O209" s="36">
        <v>3000.0</v>
      </c>
      <c r="P209" s="28" t="s">
        <v>64</v>
      </c>
      <c r="Q209" s="37" t="s">
        <v>64</v>
      </c>
      <c r="R209" s="38" t="s">
        <v>64</v>
      </c>
      <c r="S209" s="39" t="s">
        <v>64</v>
      </c>
      <c r="T209" s="40" t="s">
        <v>64</v>
      </c>
      <c r="U209" s="40" t="s">
        <v>64</v>
      </c>
      <c r="V209" s="40" t="s">
        <v>64</v>
      </c>
      <c r="W209" s="40" t="s">
        <v>64</v>
      </c>
      <c r="X209" s="39" t="s">
        <v>64</v>
      </c>
      <c r="Y209" s="41" t="s">
        <v>64</v>
      </c>
      <c r="Z209" s="41" t="s">
        <v>64</v>
      </c>
      <c r="AA209" s="41" t="s">
        <v>64</v>
      </c>
      <c r="AB209" s="42">
        <v>0.0</v>
      </c>
      <c r="AC209" s="42">
        <v>0.0</v>
      </c>
      <c r="AD209" s="42">
        <v>0.0</v>
      </c>
      <c r="AE209" s="42">
        <v>0.0</v>
      </c>
      <c r="AF209" s="42">
        <v>0.0</v>
      </c>
      <c r="AG209" s="25"/>
      <c r="AH209" s="25"/>
      <c r="AI209" s="25"/>
      <c r="AJ209" s="25"/>
      <c r="AK209" s="25"/>
      <c r="AL209" s="25"/>
    </row>
    <row r="210">
      <c r="A210" s="26" t="s">
        <v>206</v>
      </c>
      <c r="B210" s="25" t="s">
        <v>136</v>
      </c>
      <c r="C210" s="25" t="s">
        <v>88</v>
      </c>
      <c r="D210" s="28">
        <v>96.9459482548206</v>
      </c>
      <c r="E210" s="29">
        <v>0.16465777080062793</v>
      </c>
      <c r="F210" s="30"/>
      <c r="G210" s="59"/>
      <c r="H210" s="34" t="s">
        <v>64</v>
      </c>
      <c r="I210" s="35" t="s">
        <v>45</v>
      </c>
      <c r="J210" s="36">
        <v>3000.0</v>
      </c>
      <c r="K210" s="28" t="s">
        <v>64</v>
      </c>
      <c r="L210" s="28" t="s">
        <v>64</v>
      </c>
      <c r="M210" s="34" t="s">
        <v>64</v>
      </c>
      <c r="N210" s="35" t="s">
        <v>30</v>
      </c>
      <c r="O210" s="36">
        <v>3000.0</v>
      </c>
      <c r="P210" s="28" t="s">
        <v>64</v>
      </c>
      <c r="Q210" s="37" t="s">
        <v>64</v>
      </c>
      <c r="R210" s="38" t="s">
        <v>64</v>
      </c>
      <c r="S210" s="39" t="s">
        <v>64</v>
      </c>
      <c r="T210" s="40" t="s">
        <v>64</v>
      </c>
      <c r="U210" s="40" t="s">
        <v>64</v>
      </c>
      <c r="V210" s="40" t="s">
        <v>64</v>
      </c>
      <c r="W210" s="40" t="s">
        <v>64</v>
      </c>
      <c r="X210" s="39" t="s">
        <v>64</v>
      </c>
      <c r="Y210" s="41" t="s">
        <v>64</v>
      </c>
      <c r="Z210" s="41" t="s">
        <v>64</v>
      </c>
      <c r="AA210" s="41" t="s">
        <v>64</v>
      </c>
      <c r="AB210" s="42">
        <v>0.0</v>
      </c>
      <c r="AC210" s="42">
        <v>0.0</v>
      </c>
      <c r="AD210" s="42">
        <v>0.0</v>
      </c>
      <c r="AE210" s="42">
        <v>1.0</v>
      </c>
      <c r="AF210" s="42">
        <v>1.0</v>
      </c>
      <c r="AG210" s="25"/>
      <c r="AH210" s="25"/>
      <c r="AI210" s="25"/>
      <c r="AJ210" s="25"/>
      <c r="AK210" s="25"/>
      <c r="AL210" s="25"/>
    </row>
    <row r="211">
      <c r="A211" s="26" t="s">
        <v>1869</v>
      </c>
      <c r="B211" s="25" t="s">
        <v>136</v>
      </c>
      <c r="C211" s="25" t="s">
        <v>88</v>
      </c>
      <c r="D211" s="28">
        <v>96.9459482548206</v>
      </c>
      <c r="E211" s="29">
        <v>0.18</v>
      </c>
      <c r="F211" s="30"/>
      <c r="G211" s="59"/>
      <c r="H211" s="34" t="s">
        <v>64</v>
      </c>
      <c r="I211" s="35" t="s">
        <v>64</v>
      </c>
      <c r="J211" s="36" t="s">
        <v>64</v>
      </c>
      <c r="K211" s="28" t="s">
        <v>64</v>
      </c>
      <c r="L211" s="28" t="s">
        <v>64</v>
      </c>
      <c r="M211" s="34" t="s">
        <v>64</v>
      </c>
      <c r="N211" s="35" t="s">
        <v>27</v>
      </c>
      <c r="O211" s="36">
        <v>3000.0</v>
      </c>
      <c r="P211" s="28" t="s">
        <v>64</v>
      </c>
      <c r="Q211" s="37" t="s">
        <v>64</v>
      </c>
      <c r="R211" s="38" t="s">
        <v>64</v>
      </c>
      <c r="S211" s="39" t="s">
        <v>64</v>
      </c>
      <c r="T211" s="40" t="s">
        <v>64</v>
      </c>
      <c r="U211" s="40" t="s">
        <v>64</v>
      </c>
      <c r="V211" s="40" t="s">
        <v>64</v>
      </c>
      <c r="W211" s="40" t="s">
        <v>64</v>
      </c>
      <c r="X211" s="39" t="s">
        <v>64</v>
      </c>
      <c r="Y211" s="41" t="s">
        <v>64</v>
      </c>
      <c r="Z211" s="41" t="s">
        <v>64</v>
      </c>
      <c r="AA211" s="41" t="s">
        <v>64</v>
      </c>
      <c r="AB211" s="42">
        <v>0.0</v>
      </c>
      <c r="AC211" s="42">
        <v>0.0</v>
      </c>
      <c r="AD211" s="42">
        <v>0.0</v>
      </c>
      <c r="AE211" s="42">
        <v>0.0</v>
      </c>
      <c r="AF211" s="42">
        <v>0.0</v>
      </c>
      <c r="AG211" s="25"/>
      <c r="AH211" s="25"/>
      <c r="AI211" s="25"/>
      <c r="AJ211" s="25"/>
      <c r="AK211" s="25"/>
      <c r="AL211" s="25"/>
    </row>
    <row r="212">
      <c r="A212" s="26" t="s">
        <v>208</v>
      </c>
      <c r="B212" s="25" t="s">
        <v>136</v>
      </c>
      <c r="C212" s="25" t="s">
        <v>88</v>
      </c>
      <c r="D212" s="28">
        <v>96.9459482548206</v>
      </c>
      <c r="E212" s="29" t="e">
        <v>#N/A</v>
      </c>
      <c r="F212" s="30"/>
      <c r="G212" s="59"/>
      <c r="H212" s="34" t="s">
        <v>64</v>
      </c>
      <c r="I212" s="35" t="s">
        <v>28</v>
      </c>
      <c r="J212" s="36">
        <v>3000.0</v>
      </c>
      <c r="K212" s="28" t="s">
        <v>64</v>
      </c>
      <c r="L212" s="28" t="s">
        <v>64</v>
      </c>
      <c r="M212" s="34" t="s">
        <v>64</v>
      </c>
      <c r="N212" s="35" t="s">
        <v>28</v>
      </c>
      <c r="O212" s="36">
        <v>3000.0</v>
      </c>
      <c r="P212" s="28" t="s">
        <v>64</v>
      </c>
      <c r="Q212" s="37" t="s">
        <v>64</v>
      </c>
      <c r="R212" s="38" t="s">
        <v>64</v>
      </c>
      <c r="S212" s="39" t="s">
        <v>64</v>
      </c>
      <c r="T212" s="40" t="s">
        <v>64</v>
      </c>
      <c r="U212" s="40" t="s">
        <v>64</v>
      </c>
      <c r="V212" s="40" t="s">
        <v>64</v>
      </c>
      <c r="W212" s="40" t="s">
        <v>64</v>
      </c>
      <c r="X212" s="39" t="s">
        <v>64</v>
      </c>
      <c r="Y212" s="41" t="s">
        <v>64</v>
      </c>
      <c r="Z212" s="41" t="s">
        <v>64</v>
      </c>
      <c r="AA212" s="41" t="s">
        <v>64</v>
      </c>
      <c r="AB212" s="42">
        <v>0.0</v>
      </c>
      <c r="AC212" s="42">
        <v>1.0</v>
      </c>
      <c r="AD212" s="42">
        <v>0.0</v>
      </c>
      <c r="AE212" s="42">
        <v>0.0</v>
      </c>
      <c r="AF212" s="42">
        <v>0.0</v>
      </c>
      <c r="AG212" s="25"/>
      <c r="AH212" s="25"/>
      <c r="AI212" s="25"/>
      <c r="AJ212" s="25"/>
      <c r="AK212" s="25"/>
      <c r="AL212" s="25"/>
    </row>
    <row r="213">
      <c r="A213" s="26" t="s">
        <v>192</v>
      </c>
      <c r="B213" s="25" t="s">
        <v>136</v>
      </c>
      <c r="C213" s="25" t="s">
        <v>88</v>
      </c>
      <c r="D213" s="28">
        <v>96.9459482548206</v>
      </c>
      <c r="E213" s="29">
        <v>0.13009756097560976</v>
      </c>
      <c r="F213" s="30"/>
      <c r="G213" s="59"/>
      <c r="H213" s="34" t="s">
        <v>64</v>
      </c>
      <c r="I213" s="35" t="s">
        <v>44</v>
      </c>
      <c r="J213" s="36">
        <v>3000.0</v>
      </c>
      <c r="K213" s="28" t="s">
        <v>64</v>
      </c>
      <c r="L213" s="28" t="s">
        <v>64</v>
      </c>
      <c r="M213" s="34" t="s">
        <v>64</v>
      </c>
      <c r="N213" s="35" t="s">
        <v>30</v>
      </c>
      <c r="O213" s="36">
        <v>3000.0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0.0</v>
      </c>
      <c r="AC213" s="42">
        <v>0.0</v>
      </c>
      <c r="AD213" s="42">
        <v>1.0</v>
      </c>
      <c r="AE213" s="42">
        <v>1.0</v>
      </c>
      <c r="AF213" s="42">
        <v>0.0</v>
      </c>
      <c r="AG213" s="25"/>
      <c r="AH213" s="25"/>
      <c r="AI213" s="25"/>
      <c r="AJ213" s="25"/>
      <c r="AK213" s="25"/>
      <c r="AL213" s="25"/>
    </row>
    <row r="214">
      <c r="A214" s="26" t="s">
        <v>212</v>
      </c>
      <c r="B214" s="25" t="s">
        <v>136</v>
      </c>
      <c r="C214" s="25" t="s">
        <v>88</v>
      </c>
      <c r="D214" s="28">
        <v>96.9459482548206</v>
      </c>
      <c r="E214" s="29">
        <v>0.12899419026870007</v>
      </c>
      <c r="F214" s="30"/>
      <c r="G214" s="59"/>
      <c r="H214" s="34" t="s">
        <v>64</v>
      </c>
      <c r="I214" s="35" t="s">
        <v>40</v>
      </c>
      <c r="J214" s="36">
        <v>3200.0</v>
      </c>
      <c r="K214" s="28" t="s">
        <v>64</v>
      </c>
      <c r="L214" s="28" t="s">
        <v>64</v>
      </c>
      <c r="M214" s="34" t="s">
        <v>64</v>
      </c>
      <c r="N214" s="35" t="s">
        <v>29</v>
      </c>
      <c r="O214" s="36">
        <v>3700.0</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0.0</v>
      </c>
      <c r="AC214" s="42">
        <v>1.0</v>
      </c>
      <c r="AD214" s="42">
        <v>1.0</v>
      </c>
      <c r="AE214" s="42">
        <v>0.0</v>
      </c>
      <c r="AF214" s="42">
        <v>0.0</v>
      </c>
      <c r="AG214" s="25"/>
      <c r="AH214" s="25"/>
      <c r="AI214" s="25"/>
      <c r="AJ214" s="25"/>
      <c r="AK214" s="25"/>
      <c r="AL214" s="25"/>
    </row>
    <row r="215">
      <c r="A215" s="26" t="s">
        <v>214</v>
      </c>
      <c r="B215" s="25" t="s">
        <v>136</v>
      </c>
      <c r="C215" s="25" t="s">
        <v>88</v>
      </c>
      <c r="D215" s="28">
        <v>96.9459482548206</v>
      </c>
      <c r="E215" s="29">
        <v>0.15752542372881354</v>
      </c>
      <c r="F215" s="30"/>
      <c r="G215" s="59"/>
      <c r="H215" s="34" t="s">
        <v>64</v>
      </c>
      <c r="I215" s="35" t="s">
        <v>45</v>
      </c>
      <c r="J215" s="36">
        <v>3000.0</v>
      </c>
      <c r="K215" s="28" t="s">
        <v>64</v>
      </c>
      <c r="L215" s="28" t="s">
        <v>64</v>
      </c>
      <c r="M215" s="34" t="s">
        <v>64</v>
      </c>
      <c r="N215" s="35" t="s">
        <v>31</v>
      </c>
      <c r="O215" s="36">
        <v>3000.0</v>
      </c>
      <c r="P215" s="28" t="s">
        <v>64</v>
      </c>
      <c r="Q215" s="37" t="s">
        <v>64</v>
      </c>
      <c r="R215" s="38" t="s">
        <v>64</v>
      </c>
      <c r="S215" s="39" t="s">
        <v>64</v>
      </c>
      <c r="T215" s="40" t="s">
        <v>64</v>
      </c>
      <c r="U215" s="40" t="s">
        <v>64</v>
      </c>
      <c r="V215" s="40" t="s">
        <v>64</v>
      </c>
      <c r="W215" s="40" t="s">
        <v>64</v>
      </c>
      <c r="X215" s="39" t="s">
        <v>64</v>
      </c>
      <c r="Y215" s="41" t="s">
        <v>64</v>
      </c>
      <c r="Z215" s="41" t="s">
        <v>64</v>
      </c>
      <c r="AA215" s="41" t="s">
        <v>64</v>
      </c>
      <c r="AB215" s="42">
        <v>0.0</v>
      </c>
      <c r="AC215" s="42">
        <v>0.0</v>
      </c>
      <c r="AD215" s="42">
        <v>0.0</v>
      </c>
      <c r="AE215" s="42">
        <v>1.0</v>
      </c>
      <c r="AF215" s="42">
        <v>1.0</v>
      </c>
      <c r="AG215" s="25"/>
      <c r="AH215" s="25"/>
      <c r="AI215" s="25"/>
      <c r="AJ215" s="25"/>
      <c r="AK215" s="25"/>
      <c r="AL215" s="25"/>
    </row>
    <row r="216">
      <c r="A216" s="26" t="s">
        <v>567</v>
      </c>
      <c r="B216" s="25" t="s">
        <v>565</v>
      </c>
      <c r="C216" s="25" t="s">
        <v>37</v>
      </c>
      <c r="D216" s="28">
        <v>93.22963143763732</v>
      </c>
      <c r="E216" s="29">
        <v>0.27997687769095836</v>
      </c>
      <c r="F216" s="30">
        <v>37.0</v>
      </c>
      <c r="G216" s="59"/>
      <c r="H216" s="34">
        <v>44.16541082690263</v>
      </c>
      <c r="I216" s="35" t="s">
        <v>356</v>
      </c>
      <c r="J216" s="36">
        <v>10300.0</v>
      </c>
      <c r="K216" s="28">
        <v>4.287903963776954</v>
      </c>
      <c r="L216" s="28">
        <v>6.863234809854431</v>
      </c>
      <c r="M216" s="34">
        <v>41.9544713584247</v>
      </c>
      <c r="N216" s="35" t="s">
        <v>30</v>
      </c>
      <c r="O216" s="36">
        <v>10200.0</v>
      </c>
      <c r="P216" s="28">
        <v>4.113183466512225</v>
      </c>
      <c r="Q216" s="37">
        <v>6.340656294425075</v>
      </c>
      <c r="R216" s="38">
        <v>21.622045902067114</v>
      </c>
      <c r="S216" s="39">
        <v>21.798905873212647</v>
      </c>
      <c r="T216" s="40">
        <v>0.10184176789402165</v>
      </c>
      <c r="U216" s="40">
        <v>0.007908988357727213</v>
      </c>
      <c r="V216" s="40">
        <v>0.07118089521954492</v>
      </c>
      <c r="W216" s="40">
        <v>0.04171178791404078</v>
      </c>
      <c r="X216" s="39">
        <v>20.243512870699906</v>
      </c>
      <c r="Y216" s="41">
        <v>23.92189795620272</v>
      </c>
      <c r="Z216" s="41">
        <v>18.460526544780564</v>
      </c>
      <c r="AA216" s="41">
        <v>23.493944813644138</v>
      </c>
      <c r="AB216" s="42">
        <v>1.0</v>
      </c>
      <c r="AC216" s="42">
        <v>0.0</v>
      </c>
      <c r="AD216" s="42">
        <v>1.0</v>
      </c>
      <c r="AE216" s="42">
        <v>0.0</v>
      </c>
      <c r="AF216" s="42">
        <v>0.0</v>
      </c>
      <c r="AG216" s="25"/>
      <c r="AH216" s="25"/>
      <c r="AI216" s="25"/>
      <c r="AJ216" s="25"/>
      <c r="AK216" s="25"/>
      <c r="AL216" s="25"/>
    </row>
    <row r="217">
      <c r="A217" s="26" t="s">
        <v>568</v>
      </c>
      <c r="B217" s="25" t="s">
        <v>565</v>
      </c>
      <c r="C217" s="25" t="s">
        <v>37</v>
      </c>
      <c r="D217" s="28">
        <v>93.22963143763732</v>
      </c>
      <c r="E217" s="29">
        <v>0.2211639072847682</v>
      </c>
      <c r="F217" s="30">
        <v>35.0</v>
      </c>
      <c r="G217" s="59"/>
      <c r="H217" s="34">
        <v>31.114412623729184</v>
      </c>
      <c r="I217" s="35" t="s">
        <v>40</v>
      </c>
      <c r="J217" s="36">
        <v>6400.0</v>
      </c>
      <c r="K217" s="28">
        <v>4.861626972457684</v>
      </c>
      <c r="L217" s="28">
        <v>6.021509595569757</v>
      </c>
      <c r="M217" s="34">
        <v>28.95852363772593</v>
      </c>
      <c r="N217" s="35" t="s">
        <v>29</v>
      </c>
      <c r="O217" s="36">
        <v>7000.0</v>
      </c>
      <c r="P217" s="28">
        <v>4.136931948246561</v>
      </c>
      <c r="Q217" s="37">
        <v>4.861530148770738</v>
      </c>
      <c r="R217" s="38">
        <v>15.323827681106605</v>
      </c>
      <c r="S217" s="39">
        <v>15.449170663625226</v>
      </c>
      <c r="T217" s="40">
        <v>0.06432569329383274</v>
      </c>
      <c r="U217" s="40">
        <v>0.02548366124100722</v>
      </c>
      <c r="V217" s="40">
        <v>0.04202748970795142</v>
      </c>
      <c r="W217" s="40">
        <v>0.03144354975704923</v>
      </c>
      <c r="X217" s="39">
        <v>16.597296524296667</v>
      </c>
      <c r="Y217" s="41">
        <v>14.517116099432517</v>
      </c>
      <c r="Z217" s="41">
        <v>14.662342341960732</v>
      </c>
      <c r="AA217" s="41">
        <v>14.296181295765196</v>
      </c>
      <c r="AB217" s="42">
        <v>0.0</v>
      </c>
      <c r="AC217" s="42">
        <v>1.0</v>
      </c>
      <c r="AD217" s="42">
        <v>1.0</v>
      </c>
      <c r="AE217" s="42">
        <v>0.0</v>
      </c>
      <c r="AF217" s="42">
        <v>0.0</v>
      </c>
      <c r="AG217" s="25"/>
      <c r="AH217" s="25"/>
      <c r="AI217" s="25"/>
      <c r="AJ217" s="25"/>
      <c r="AK217" s="25"/>
      <c r="AL217" s="25"/>
    </row>
    <row r="218">
      <c r="A218" s="26" t="s">
        <v>569</v>
      </c>
      <c r="B218" s="25" t="s">
        <v>565</v>
      </c>
      <c r="C218" s="25" t="s">
        <v>37</v>
      </c>
      <c r="D218" s="28">
        <v>93.22963143763732</v>
      </c>
      <c r="E218" s="29">
        <v>0.1846655518394649</v>
      </c>
      <c r="F218" s="30">
        <v>27.0</v>
      </c>
      <c r="G218" s="59"/>
      <c r="H218" s="34">
        <v>22.930315516841617</v>
      </c>
      <c r="I218" s="35" t="s">
        <v>58</v>
      </c>
      <c r="J218" s="36">
        <v>5100.0</v>
      </c>
      <c r="K218" s="28">
        <v>4.496140297419925</v>
      </c>
      <c r="L218" s="28">
        <v>4.453783643511344</v>
      </c>
      <c r="M218" s="34">
        <v>21.415928747408692</v>
      </c>
      <c r="N218" s="35" t="s">
        <v>27</v>
      </c>
      <c r="O218" s="36">
        <v>5200.0</v>
      </c>
      <c r="P218" s="28">
        <v>4.118447836040133</v>
      </c>
      <c r="Q218" s="37">
        <v>3.880615389258065</v>
      </c>
      <c r="R218" s="38">
        <v>9.551436279102465</v>
      </c>
      <c r="S218" s="39">
        <v>9.629563332960904</v>
      </c>
      <c r="T218" s="40">
        <v>0.05449099899863268</v>
      </c>
      <c r="U218" s="40">
        <v>0.021577640114422068</v>
      </c>
      <c r="V218" s="40">
        <v>0.028438733054030926</v>
      </c>
      <c r="W218" s="40">
        <v>0.0304274556452219</v>
      </c>
      <c r="X218" s="39">
        <v>10.369225064910323</v>
      </c>
      <c r="Y218" s="41">
        <v>12.561090451931292</v>
      </c>
      <c r="Z218" s="41">
        <v>9.005608090067954</v>
      </c>
      <c r="AA218" s="41">
        <v>12.41032065734074</v>
      </c>
      <c r="AB218" s="42">
        <v>1.0</v>
      </c>
      <c r="AC218" s="42">
        <v>1.0</v>
      </c>
      <c r="AD218" s="42">
        <v>0.0</v>
      </c>
      <c r="AE218" s="42">
        <v>0.0</v>
      </c>
      <c r="AF218" s="42">
        <v>0.0</v>
      </c>
      <c r="AG218" s="25"/>
      <c r="AH218" s="25"/>
      <c r="AI218" s="25"/>
      <c r="AJ218" s="25"/>
      <c r="AK218" s="25"/>
      <c r="AL218" s="25"/>
    </row>
    <row r="219">
      <c r="A219" s="26" t="s">
        <v>570</v>
      </c>
      <c r="B219" s="25" t="s">
        <v>565</v>
      </c>
      <c r="C219" s="25" t="s">
        <v>37</v>
      </c>
      <c r="D219" s="28">
        <v>93.22963143763732</v>
      </c>
      <c r="E219" s="29">
        <v>0.12630562536245893</v>
      </c>
      <c r="F219" s="30">
        <v>27.0</v>
      </c>
      <c r="G219" s="59"/>
      <c r="H219" s="34">
        <v>15.63619462756014</v>
      </c>
      <c r="I219" s="35" t="s">
        <v>40</v>
      </c>
      <c r="J219" s="36">
        <v>3600.0</v>
      </c>
      <c r="K219" s="28">
        <v>4.343387396544483</v>
      </c>
      <c r="L219" s="28">
        <v>3.2508219173864714</v>
      </c>
      <c r="M219" s="34">
        <v>14.329298802651904</v>
      </c>
      <c r="N219" s="35" t="s">
        <v>28</v>
      </c>
      <c r="O219" s="36">
        <v>3500.0</v>
      </c>
      <c r="P219" s="28">
        <v>4.0940853721862585</v>
      </c>
      <c r="Q219" s="37">
        <v>2.8745660685370122</v>
      </c>
      <c r="R219" s="38">
        <v>6.198614578704172</v>
      </c>
      <c r="S219" s="39">
        <v>6.24931684806838</v>
      </c>
      <c r="T219" s="40">
        <v>0.026040087485185992</v>
      </c>
      <c r="U219" s="40">
        <v>0.027927050346431354</v>
      </c>
      <c r="V219" s="40">
        <v>0.013586132600966604</v>
      </c>
      <c r="W219" s="40">
        <v>0.015944836177523306</v>
      </c>
      <c r="X219" s="39">
        <v>8.151457607408197</v>
      </c>
      <c r="Y219" s="41">
        <v>7.484737020151942</v>
      </c>
      <c r="Z219" s="41">
        <v>7.00110016053572</v>
      </c>
      <c r="AA219" s="41">
        <v>7.328198642116184</v>
      </c>
      <c r="AB219" s="42">
        <v>0.0</v>
      </c>
      <c r="AC219" s="42">
        <v>1.0</v>
      </c>
      <c r="AD219" s="42">
        <v>1.0</v>
      </c>
      <c r="AE219" s="42">
        <v>0.0</v>
      </c>
      <c r="AF219" s="42">
        <v>0.0</v>
      </c>
      <c r="AG219" s="25"/>
      <c r="AH219" s="25"/>
      <c r="AI219" s="25"/>
      <c r="AJ219" s="25"/>
      <c r="AK219" s="25"/>
      <c r="AL219" s="25"/>
    </row>
    <row r="220">
      <c r="A220" s="26" t="s">
        <v>572</v>
      </c>
      <c r="B220" s="25" t="s">
        <v>565</v>
      </c>
      <c r="C220" s="25" t="s">
        <v>37</v>
      </c>
      <c r="D220" s="28">
        <v>93.22963143763732</v>
      </c>
      <c r="E220" s="29">
        <v>0.16497919216646267</v>
      </c>
      <c r="F220" s="30">
        <v>25.0</v>
      </c>
      <c r="G220" s="59"/>
      <c r="H220" s="34">
        <v>17.54887929376159</v>
      </c>
      <c r="I220" s="35" t="s">
        <v>58</v>
      </c>
      <c r="J220" s="36">
        <v>3100.0</v>
      </c>
      <c r="K220" s="28">
        <v>5.660928804439223</v>
      </c>
      <c r="L220" s="28">
        <v>4.610430306009184</v>
      </c>
      <c r="M220" s="34">
        <v>16.116291328214707</v>
      </c>
      <c r="N220" s="35" t="s">
        <v>27</v>
      </c>
      <c r="O220" s="36">
        <v>3400.0</v>
      </c>
      <c r="P220" s="28">
        <v>4.740085684769031</v>
      </c>
      <c r="Q220" s="37">
        <v>3.62715062205667</v>
      </c>
      <c r="R220" s="38">
        <v>7.762355025613621</v>
      </c>
      <c r="S220" s="39">
        <v>7.825848086911773</v>
      </c>
      <c r="T220" s="40">
        <v>0.031553825846846496</v>
      </c>
      <c r="U220" s="40">
        <v>0.022664048286279832</v>
      </c>
      <c r="V220" s="40">
        <v>0.02129639020003881</v>
      </c>
      <c r="W220" s="40">
        <v>0.032042275163361146</v>
      </c>
      <c r="X220" s="39">
        <v>7.172227086353725</v>
      </c>
      <c r="Y220" s="41">
        <v>10.376652207407865</v>
      </c>
      <c r="Z220" s="41">
        <v>5.844036885177111</v>
      </c>
      <c r="AA220" s="41">
        <v>10.272254443037594</v>
      </c>
      <c r="AB220" s="42">
        <v>1.0</v>
      </c>
      <c r="AC220" s="42">
        <v>1.0</v>
      </c>
      <c r="AD220" s="42">
        <v>0.0</v>
      </c>
      <c r="AE220" s="42">
        <v>0.0</v>
      </c>
      <c r="AF220" s="42">
        <v>0.0</v>
      </c>
      <c r="AG220" s="25"/>
      <c r="AH220" s="25"/>
      <c r="AI220" s="25"/>
      <c r="AJ220" s="25"/>
      <c r="AK220" s="25"/>
      <c r="AL220" s="25"/>
    </row>
    <row r="221">
      <c r="A221" s="26" t="s">
        <v>579</v>
      </c>
      <c r="B221" s="25" t="s">
        <v>565</v>
      </c>
      <c r="C221" s="25" t="s">
        <v>37</v>
      </c>
      <c r="D221" s="28">
        <v>93.22963143763732</v>
      </c>
      <c r="E221" s="29">
        <v>0.24116129032258066</v>
      </c>
      <c r="F221" s="30">
        <v>23.0</v>
      </c>
      <c r="G221" s="59"/>
      <c r="H221" s="34">
        <v>25.67572766616842</v>
      </c>
      <c r="I221" s="35" t="s">
        <v>45</v>
      </c>
      <c r="J221" s="36">
        <v>5400.0</v>
      </c>
      <c r="K221" s="28">
        <v>4.754764382623781</v>
      </c>
      <c r="L221" s="28">
        <v>5.116479942985032</v>
      </c>
      <c r="M221" s="34">
        <v>24.507276157647105</v>
      </c>
      <c r="N221" s="35" t="s">
        <v>31</v>
      </c>
      <c r="O221" s="36">
        <v>5600.0</v>
      </c>
      <c r="P221" s="28">
        <v>4.376299313865554</v>
      </c>
      <c r="Q221" s="37">
        <v>4.5513640724932</v>
      </c>
      <c r="R221" s="38">
        <v>11.179867950829385</v>
      </c>
      <c r="S221" s="39">
        <v>11.271314945815437</v>
      </c>
      <c r="T221" s="40">
        <v>0.10933084651052109</v>
      </c>
      <c r="U221" s="40">
        <v>2.0924563925458584E-4</v>
      </c>
      <c r="V221" s="40">
        <v>0.05367150646880126</v>
      </c>
      <c r="W221" s="40">
        <v>0.036722609689179814</v>
      </c>
      <c r="X221" s="39">
        <v>11.378283885810836</v>
      </c>
      <c r="Y221" s="41">
        <v>14.297443780357582</v>
      </c>
      <c r="Z221" s="41">
        <v>10.553364146297335</v>
      </c>
      <c r="AA221" s="41">
        <v>13.95391201134977</v>
      </c>
      <c r="AB221" s="42">
        <v>0.0</v>
      </c>
      <c r="AC221" s="42">
        <v>0.0</v>
      </c>
      <c r="AD221" s="42">
        <v>0.0</v>
      </c>
      <c r="AE221" s="42">
        <v>1.0</v>
      </c>
      <c r="AF221" s="42">
        <v>1.0</v>
      </c>
      <c r="AG221" s="25"/>
      <c r="AH221" s="25"/>
      <c r="AI221" s="25"/>
      <c r="AJ221" s="25"/>
      <c r="AK221" s="25"/>
      <c r="AL221" s="25"/>
    </row>
    <row r="222">
      <c r="A222" s="26" t="s">
        <v>574</v>
      </c>
      <c r="B222" s="25" t="s">
        <v>565</v>
      </c>
      <c r="C222" s="25" t="s">
        <v>37</v>
      </c>
      <c r="D222" s="28">
        <v>93.22963143763732</v>
      </c>
      <c r="E222" s="29">
        <v>0.1718867924528302</v>
      </c>
      <c r="F222" s="30">
        <v>19.0</v>
      </c>
      <c r="G222" s="59"/>
      <c r="H222" s="34">
        <v>16.927431269942904</v>
      </c>
      <c r="I222" s="35" t="s">
        <v>45</v>
      </c>
      <c r="J222" s="36">
        <v>3800.0</v>
      </c>
      <c r="K222" s="28">
        <v>4.454587176300764</v>
      </c>
      <c r="L222" s="28">
        <v>3.533446658343478</v>
      </c>
      <c r="M222" s="34">
        <v>15.954463835411195</v>
      </c>
      <c r="N222" s="35" t="s">
        <v>31</v>
      </c>
      <c r="O222" s="36">
        <v>3800.0</v>
      </c>
      <c r="P222" s="28">
        <v>4.198543114581893</v>
      </c>
      <c r="Q222" s="37">
        <v>3.18911010306247</v>
      </c>
      <c r="R222" s="38">
        <v>6.184724639928012</v>
      </c>
      <c r="S222" s="39">
        <v>6.235313294966255</v>
      </c>
      <c r="T222" s="40">
        <v>0.05789815653490262</v>
      </c>
      <c r="U222" s="40">
        <v>0.01828362837944293</v>
      </c>
      <c r="V222" s="40">
        <v>0.03293019089845905</v>
      </c>
      <c r="W222" s="40">
        <v>0.023296881322193413</v>
      </c>
      <c r="X222" s="39">
        <v>7.420193932790714</v>
      </c>
      <c r="Y222" s="41">
        <v>9.507237337152189</v>
      </c>
      <c r="Z222" s="41">
        <v>6.652962929718003</v>
      </c>
      <c r="AA222" s="41">
        <v>9.301500905693192</v>
      </c>
      <c r="AB222" s="42">
        <v>0.0</v>
      </c>
      <c r="AC222" s="42">
        <v>0.0</v>
      </c>
      <c r="AD222" s="42">
        <v>0.0</v>
      </c>
      <c r="AE222" s="42">
        <v>1.0</v>
      </c>
      <c r="AF222" s="42">
        <v>1.0</v>
      </c>
      <c r="AG222" s="25"/>
      <c r="AH222" s="25"/>
      <c r="AI222" s="25"/>
      <c r="AJ222" s="25"/>
      <c r="AK222" s="25"/>
      <c r="AL222" s="25"/>
    </row>
    <row r="223">
      <c r="A223" s="26" t="s">
        <v>573</v>
      </c>
      <c r="B223" s="25" t="s">
        <v>565</v>
      </c>
      <c r="C223" s="25" t="s">
        <v>37</v>
      </c>
      <c r="D223" s="28">
        <v>93.22963143763732</v>
      </c>
      <c r="E223" s="29">
        <v>0.18617840375586855</v>
      </c>
      <c r="F223" s="30">
        <v>17.0</v>
      </c>
      <c r="G223" s="59"/>
      <c r="H223" s="34">
        <v>14.032875099493822</v>
      </c>
      <c r="I223" s="35" t="s">
        <v>44</v>
      </c>
      <c r="J223" s="36">
        <v>3000.0</v>
      </c>
      <c r="K223" s="28">
        <v>4.677625033164608</v>
      </c>
      <c r="L223" s="28">
        <v>3.234409796389119</v>
      </c>
      <c r="M223" s="34">
        <v>12.784549130180647</v>
      </c>
      <c r="N223" s="35" t="s">
        <v>29</v>
      </c>
      <c r="O223" s="36">
        <v>3000.0</v>
      </c>
      <c r="P223" s="28">
        <v>4.261516376726882</v>
      </c>
      <c r="Q223" s="37">
        <v>2.7524162587545176</v>
      </c>
      <c r="R223" s="38">
        <v>6.071396209002816</v>
      </c>
      <c r="S223" s="39">
        <v>6.121057881316381</v>
      </c>
      <c r="T223" s="40">
        <v>0.0379367836756219</v>
      </c>
      <c r="U223" s="40">
        <v>0.0443093667602408</v>
      </c>
      <c r="V223" s="40">
        <v>0.025191617506384094</v>
      </c>
      <c r="W223" s="40">
        <v>0.022403612406863324</v>
      </c>
      <c r="X223" s="39">
        <v>8.087835153954401</v>
      </c>
      <c r="Y223" s="41">
        <v>5.945039945539421</v>
      </c>
      <c r="Z223" s="41">
        <v>6.986442968354919</v>
      </c>
      <c r="AA223" s="41">
        <v>5.798106161825728</v>
      </c>
      <c r="AB223" s="42">
        <v>0.0</v>
      </c>
      <c r="AC223" s="42">
        <v>0.0</v>
      </c>
      <c r="AD223" s="42">
        <v>1.0</v>
      </c>
      <c r="AE223" s="42">
        <v>1.0</v>
      </c>
      <c r="AF223" s="42">
        <v>0.0</v>
      </c>
      <c r="AG223" s="25"/>
      <c r="AH223" s="25"/>
      <c r="AI223" s="25"/>
      <c r="AJ223" s="25"/>
      <c r="AK223" s="25"/>
      <c r="AL223" s="25"/>
    </row>
    <row r="224">
      <c r="A224" s="26" t="s">
        <v>577</v>
      </c>
      <c r="B224" s="25" t="s">
        <v>565</v>
      </c>
      <c r="C224" s="25" t="s">
        <v>37</v>
      </c>
      <c r="D224" s="28">
        <v>93.22963143763732</v>
      </c>
      <c r="E224" s="29">
        <v>0.18</v>
      </c>
      <c r="F224" s="30">
        <v>12.0</v>
      </c>
      <c r="G224" s="59"/>
      <c r="H224" s="34">
        <v>11.208994123404873</v>
      </c>
      <c r="I224" s="35" t="s">
        <v>44</v>
      </c>
      <c r="J224" s="36">
        <v>3000.0</v>
      </c>
      <c r="K224" s="28">
        <v>3.736331374468291</v>
      </c>
      <c r="L224" s="28">
        <v>2.191701951073981</v>
      </c>
      <c r="M224" s="34">
        <v>10.610115458402323</v>
      </c>
      <c r="N224" s="35" t="s">
        <v>30</v>
      </c>
      <c r="O224" s="36">
        <v>3000.0</v>
      </c>
      <c r="P224" s="28">
        <v>3.5367051528007742</v>
      </c>
      <c r="Q224" s="37">
        <v>1.9928659640035644</v>
      </c>
      <c r="R224" s="38">
        <v>4.120492997662819</v>
      </c>
      <c r="S224" s="39">
        <v>4.154197036400538</v>
      </c>
      <c r="T224" s="40">
        <v>0.07862146153508662</v>
      </c>
      <c r="U224" s="40">
        <v>0.009010772039915469</v>
      </c>
      <c r="V224" s="40">
        <v>0.038518574983814474</v>
      </c>
      <c r="W224" s="40">
        <v>0.029408783470932905</v>
      </c>
      <c r="X224" s="39">
        <v>4.955033909528864</v>
      </c>
      <c r="Y224" s="41">
        <v>6.253960213876009</v>
      </c>
      <c r="Z224" s="41">
        <v>4.507303784494584</v>
      </c>
      <c r="AA224" s="41">
        <v>6.102811673907739</v>
      </c>
      <c r="AB224" s="42">
        <v>0.0</v>
      </c>
      <c r="AC224" s="42">
        <v>0.0</v>
      </c>
      <c r="AD224" s="42">
        <v>1.0</v>
      </c>
      <c r="AE224" s="42">
        <v>1.0</v>
      </c>
      <c r="AF224" s="42">
        <v>0.0</v>
      </c>
      <c r="AG224" s="25"/>
      <c r="AH224" s="25"/>
      <c r="AI224" s="25"/>
      <c r="AJ224" s="25"/>
      <c r="AK224" s="25"/>
      <c r="AL224" s="25"/>
    </row>
    <row r="225">
      <c r="A225" s="26" t="s">
        <v>581</v>
      </c>
      <c r="B225" s="25" t="s">
        <v>565</v>
      </c>
      <c r="C225" s="25" t="s">
        <v>37</v>
      </c>
      <c r="D225" s="28">
        <v>93.22963143763732</v>
      </c>
      <c r="E225" s="29">
        <v>0.11280355501072632</v>
      </c>
      <c r="F225" s="30">
        <v>11.0</v>
      </c>
      <c r="G225" s="59"/>
      <c r="H225" s="34">
        <v>6.561006834864024</v>
      </c>
      <c r="I225" s="35" t="s">
        <v>58</v>
      </c>
      <c r="J225" s="36">
        <v>3000.0</v>
      </c>
      <c r="K225" s="28">
        <v>2.187002278288008</v>
      </c>
      <c r="L225" s="28">
        <v>0.8667885036193188</v>
      </c>
      <c r="M225" s="34">
        <v>6.005419250646504</v>
      </c>
      <c r="N225" s="35" t="s">
        <v>28</v>
      </c>
      <c r="O225" s="36">
        <v>3000.0</v>
      </c>
      <c r="P225" s="28">
        <v>2.001806416882168</v>
      </c>
      <c r="Q225" s="37">
        <v>0.7436273456211457</v>
      </c>
      <c r="R225" s="38">
        <v>2.228158906658502</v>
      </c>
      <c r="S225" s="39">
        <v>2.2463843845676768</v>
      </c>
      <c r="T225" s="40">
        <v>0.022370058067833425</v>
      </c>
      <c r="U225" s="40">
        <v>0.028708241187052896</v>
      </c>
      <c r="V225" s="40">
        <v>0.014260912018243808</v>
      </c>
      <c r="W225" s="40">
        <v>0.019480592234071607</v>
      </c>
      <c r="X225" s="39">
        <v>3.1992045937424716</v>
      </c>
      <c r="Y225" s="41">
        <v>3.361802241121553</v>
      </c>
      <c r="Z225" s="41">
        <v>2.6844243961188003</v>
      </c>
      <c r="AA225" s="41">
        <v>3.320994854527704</v>
      </c>
      <c r="AB225" s="42">
        <v>1.0</v>
      </c>
      <c r="AC225" s="42">
        <v>1.0</v>
      </c>
      <c r="AD225" s="42">
        <v>0.0</v>
      </c>
      <c r="AE225" s="42">
        <v>0.0</v>
      </c>
      <c r="AF225" s="42">
        <v>0.0</v>
      </c>
      <c r="AG225" s="25"/>
      <c r="AH225" s="25"/>
      <c r="AI225" s="25"/>
      <c r="AJ225" s="25"/>
      <c r="AK225" s="25"/>
      <c r="AL225" s="25"/>
    </row>
    <row r="226">
      <c r="A226" s="26" t="s">
        <v>575</v>
      </c>
      <c r="B226" s="25" t="s">
        <v>565</v>
      </c>
      <c r="C226" s="25" t="s">
        <v>37</v>
      </c>
      <c r="D226" s="28">
        <v>93.22963143763732</v>
      </c>
      <c r="E226" s="29">
        <v>0.1687251655629139</v>
      </c>
      <c r="F226" s="30">
        <v>7.0</v>
      </c>
      <c r="G226" s="59"/>
      <c r="H226" s="34">
        <v>4.38438900597815</v>
      </c>
      <c r="I226" s="35" t="s">
        <v>58</v>
      </c>
      <c r="J226" s="36">
        <v>3000.0</v>
      </c>
      <c r="K226" s="28">
        <v>1.4614630019927166</v>
      </c>
      <c r="L226" s="28">
        <v>0.43121899770666966</v>
      </c>
      <c r="M226" s="34">
        <v>4.033331283262553</v>
      </c>
      <c r="N226" s="35" t="s">
        <v>28</v>
      </c>
      <c r="O226" s="36">
        <v>3000.0</v>
      </c>
      <c r="P226" s="28">
        <v>1.3444437610875177</v>
      </c>
      <c r="Q226" s="37">
        <v>0.3731808791397189</v>
      </c>
      <c r="R226" s="38">
        <v>2.2303159679559506</v>
      </c>
      <c r="S226" s="39">
        <v>2.2485590897920944</v>
      </c>
      <c r="T226" s="40">
        <v>0.03381682008889571</v>
      </c>
      <c r="U226" s="40">
        <v>0.02548513977713879</v>
      </c>
      <c r="V226" s="40">
        <v>0.015683162939777718</v>
      </c>
      <c r="W226" s="40">
        <v>0.020976230431952698</v>
      </c>
      <c r="X226" s="39">
        <v>2.202912744536851</v>
      </c>
      <c r="Y226" s="41">
        <v>2.1814762614412992</v>
      </c>
      <c r="Z226" s="41">
        <v>1.887068630528845</v>
      </c>
      <c r="AA226" s="41">
        <v>2.146262652733708</v>
      </c>
      <c r="AB226" s="42">
        <v>1.0</v>
      </c>
      <c r="AC226" s="42">
        <v>1.0</v>
      </c>
      <c r="AD226" s="42">
        <v>0.0</v>
      </c>
      <c r="AE226" s="42">
        <v>0.0</v>
      </c>
      <c r="AF226" s="42">
        <v>0.0</v>
      </c>
      <c r="AG226" s="25"/>
      <c r="AH226" s="25"/>
      <c r="AI226" s="25"/>
      <c r="AJ226" s="25"/>
      <c r="AK226" s="25"/>
      <c r="AL226" s="25"/>
    </row>
    <row r="227">
      <c r="A227" s="26" t="s">
        <v>1675</v>
      </c>
      <c r="B227" s="25" t="s">
        <v>565</v>
      </c>
      <c r="C227" s="25" t="s">
        <v>37</v>
      </c>
      <c r="D227" s="28">
        <v>93.22963143763732</v>
      </c>
      <c r="E227" s="29">
        <v>0.10683800869221653</v>
      </c>
      <c r="F227" s="30"/>
      <c r="G227" s="59"/>
      <c r="H227" s="34" t="s">
        <v>64</v>
      </c>
      <c r="I227" s="35" t="s">
        <v>64</v>
      </c>
      <c r="J227" s="36" t="s">
        <v>64</v>
      </c>
      <c r="K227" s="28" t="s">
        <v>64</v>
      </c>
      <c r="L227" s="28" t="s">
        <v>64</v>
      </c>
      <c r="M227" s="34" t="s">
        <v>64</v>
      </c>
      <c r="N227" s="35" t="s">
        <v>29</v>
      </c>
      <c r="O227" s="36">
        <v>3000.0</v>
      </c>
      <c r="P227" s="28" t="s">
        <v>64</v>
      </c>
      <c r="Q227" s="37" t="s">
        <v>64</v>
      </c>
      <c r="R227" s="38" t="s">
        <v>64</v>
      </c>
      <c r="S227" s="39" t="s">
        <v>64</v>
      </c>
      <c r="T227" s="40" t="s">
        <v>64</v>
      </c>
      <c r="U227" s="40" t="s">
        <v>64</v>
      </c>
      <c r="V227" s="40" t="s">
        <v>64</v>
      </c>
      <c r="W227" s="40" t="s">
        <v>64</v>
      </c>
      <c r="X227" s="39" t="s">
        <v>64</v>
      </c>
      <c r="Y227" s="41" t="s">
        <v>64</v>
      </c>
      <c r="Z227" s="41" t="s">
        <v>64</v>
      </c>
      <c r="AA227" s="41" t="s">
        <v>64</v>
      </c>
      <c r="AB227" s="42">
        <v>0.0</v>
      </c>
      <c r="AC227" s="42">
        <v>0.0</v>
      </c>
      <c r="AD227" s="42">
        <v>0.0</v>
      </c>
      <c r="AE227" s="42">
        <v>0.0</v>
      </c>
      <c r="AF227" s="42">
        <v>0.0</v>
      </c>
      <c r="AG227" s="25"/>
      <c r="AH227" s="25"/>
      <c r="AI227" s="25"/>
      <c r="AJ227" s="25"/>
      <c r="AK227" s="25"/>
      <c r="AL227" s="25"/>
    </row>
    <row r="228">
      <c r="A228" s="26" t="s">
        <v>576</v>
      </c>
      <c r="B228" s="25" t="s">
        <v>565</v>
      </c>
      <c r="C228" s="25" t="s">
        <v>37</v>
      </c>
      <c r="D228" s="28">
        <v>93.22963143763732</v>
      </c>
      <c r="E228" s="29">
        <v>0.1432249589490969</v>
      </c>
      <c r="F228" s="30"/>
      <c r="G228" s="59"/>
      <c r="H228" s="34" t="s">
        <v>64</v>
      </c>
      <c r="I228" s="35" t="s">
        <v>58</v>
      </c>
      <c r="J228" s="36">
        <v>3000.0</v>
      </c>
      <c r="K228" s="28" t="s">
        <v>64</v>
      </c>
      <c r="L228" s="28" t="s">
        <v>64</v>
      </c>
      <c r="M228" s="34" t="s">
        <v>64</v>
      </c>
      <c r="N228" s="35" t="s">
        <v>64</v>
      </c>
      <c r="O228" s="36" t="s">
        <v>64</v>
      </c>
      <c r="P228" s="28" t="s">
        <v>64</v>
      </c>
      <c r="Q228" s="37" t="s">
        <v>64</v>
      </c>
      <c r="R228" s="38" t="s">
        <v>64</v>
      </c>
      <c r="S228" s="39" t="s">
        <v>64</v>
      </c>
      <c r="T228" s="40" t="s">
        <v>64</v>
      </c>
      <c r="U228" s="40" t="s">
        <v>64</v>
      </c>
      <c r="V228" s="40" t="s">
        <v>64</v>
      </c>
      <c r="W228" s="40" t="s">
        <v>64</v>
      </c>
      <c r="X228" s="39" t="s">
        <v>64</v>
      </c>
      <c r="Y228" s="41" t="s">
        <v>64</v>
      </c>
      <c r="Z228" s="41" t="s">
        <v>64</v>
      </c>
      <c r="AA228" s="41" t="s">
        <v>64</v>
      </c>
      <c r="AB228" s="42">
        <v>1.0</v>
      </c>
      <c r="AC228" s="42">
        <v>1.0</v>
      </c>
      <c r="AD228" s="42">
        <v>0.0</v>
      </c>
      <c r="AE228" s="42">
        <v>0.0</v>
      </c>
      <c r="AF228" s="42">
        <v>0.0</v>
      </c>
      <c r="AG228" s="25"/>
      <c r="AH228" s="25"/>
      <c r="AI228" s="25"/>
      <c r="AJ228" s="25"/>
      <c r="AK228" s="25"/>
      <c r="AL228" s="25"/>
    </row>
    <row r="229">
      <c r="A229" s="26" t="s">
        <v>578</v>
      </c>
      <c r="B229" s="25" t="s">
        <v>565</v>
      </c>
      <c r="C229" s="25" t="s">
        <v>37</v>
      </c>
      <c r="D229" s="28">
        <v>93.22963143763732</v>
      </c>
      <c r="E229" s="29">
        <v>0.17882555780933063</v>
      </c>
      <c r="F229" s="30"/>
      <c r="G229" s="59"/>
      <c r="H229" s="34" t="s">
        <v>64</v>
      </c>
      <c r="I229" s="35" t="s">
        <v>64</v>
      </c>
      <c r="J229" s="36" t="s">
        <v>64</v>
      </c>
      <c r="K229" s="28" t="s">
        <v>64</v>
      </c>
      <c r="L229" s="28" t="s">
        <v>64</v>
      </c>
      <c r="M229" s="34" t="s">
        <v>64</v>
      </c>
      <c r="N229" s="35" t="s">
        <v>27</v>
      </c>
      <c r="O229" s="36">
        <v>3000.0</v>
      </c>
      <c r="P229" s="28" t="s">
        <v>64</v>
      </c>
      <c r="Q229" s="37" t="s">
        <v>64</v>
      </c>
      <c r="R229" s="38" t="s">
        <v>64</v>
      </c>
      <c r="S229" s="39" t="s">
        <v>64</v>
      </c>
      <c r="T229" s="40" t="s">
        <v>64</v>
      </c>
      <c r="U229" s="40" t="s">
        <v>64</v>
      </c>
      <c r="V229" s="40" t="s">
        <v>64</v>
      </c>
      <c r="W229" s="40" t="s">
        <v>64</v>
      </c>
      <c r="X229" s="39" t="s">
        <v>64</v>
      </c>
      <c r="Y229" s="41" t="s">
        <v>64</v>
      </c>
      <c r="Z229" s="41" t="s">
        <v>64</v>
      </c>
      <c r="AA229" s="41" t="s">
        <v>64</v>
      </c>
      <c r="AB229" s="42">
        <v>0.0</v>
      </c>
      <c r="AC229" s="42">
        <v>0.0</v>
      </c>
      <c r="AD229" s="42">
        <v>0.0</v>
      </c>
      <c r="AE229" s="42">
        <v>0.0</v>
      </c>
      <c r="AF229" s="42">
        <v>0.0</v>
      </c>
      <c r="AG229" s="25"/>
      <c r="AH229" s="25"/>
      <c r="AI229" s="25"/>
      <c r="AJ229" s="25"/>
      <c r="AK229" s="25"/>
      <c r="AL229" s="25"/>
    </row>
    <row r="230">
      <c r="A230" s="26" t="s">
        <v>1607</v>
      </c>
      <c r="B230" s="25" t="s">
        <v>565</v>
      </c>
      <c r="C230" s="25" t="s">
        <v>37</v>
      </c>
      <c r="D230" s="28">
        <v>93.22963143763732</v>
      </c>
      <c r="E230" s="29">
        <v>0.20536560247167868</v>
      </c>
      <c r="F230" s="30"/>
      <c r="G230" s="59"/>
      <c r="H230" s="34" t="s">
        <v>64</v>
      </c>
      <c r="I230" s="35" t="s">
        <v>64</v>
      </c>
      <c r="J230" s="36" t="s">
        <v>64</v>
      </c>
      <c r="K230" s="28" t="s">
        <v>64</v>
      </c>
      <c r="L230" s="28" t="s">
        <v>64</v>
      </c>
      <c r="M230" s="34" t="s">
        <v>64</v>
      </c>
      <c r="N230" s="35" t="s">
        <v>29</v>
      </c>
      <c r="O230" s="36">
        <v>3000.0</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0.0</v>
      </c>
      <c r="AD230" s="42">
        <v>0.0</v>
      </c>
      <c r="AE230" s="42">
        <v>0.0</v>
      </c>
      <c r="AF230" s="42">
        <v>0.0</v>
      </c>
      <c r="AG230" s="25"/>
      <c r="AH230" s="25"/>
      <c r="AI230" s="25"/>
      <c r="AJ230" s="25"/>
      <c r="AK230" s="25"/>
      <c r="AL230" s="25"/>
    </row>
    <row r="231">
      <c r="A231" s="26" t="s">
        <v>580</v>
      </c>
      <c r="B231" s="25" t="s">
        <v>565</v>
      </c>
      <c r="C231" s="25" t="s">
        <v>37</v>
      </c>
      <c r="D231" s="28">
        <v>93.22963143763732</v>
      </c>
      <c r="E231" s="29">
        <v>0.25534595618068706</v>
      </c>
      <c r="F231" s="30"/>
      <c r="G231" s="59"/>
      <c r="H231" s="34" t="s">
        <v>64</v>
      </c>
      <c r="I231" s="35" t="s">
        <v>44</v>
      </c>
      <c r="J231" s="36">
        <v>5000.0</v>
      </c>
      <c r="K231" s="28" t="s">
        <v>64</v>
      </c>
      <c r="L231" s="28" t="s">
        <v>64</v>
      </c>
      <c r="M231" s="34" t="s">
        <v>64</v>
      </c>
      <c r="N231" s="35" t="s">
        <v>64</v>
      </c>
      <c r="O231" s="36" t="s">
        <v>64</v>
      </c>
      <c r="P231" s="28" t="s">
        <v>64</v>
      </c>
      <c r="Q231" s="37" t="s">
        <v>64</v>
      </c>
      <c r="R231" s="38" t="s">
        <v>64</v>
      </c>
      <c r="S231" s="39" t="s">
        <v>64</v>
      </c>
      <c r="T231" s="40" t="s">
        <v>64</v>
      </c>
      <c r="U231" s="40" t="s">
        <v>64</v>
      </c>
      <c r="V231" s="40" t="s">
        <v>64</v>
      </c>
      <c r="W231" s="40" t="s">
        <v>64</v>
      </c>
      <c r="X231" s="39" t="s">
        <v>64</v>
      </c>
      <c r="Y231" s="41" t="s">
        <v>64</v>
      </c>
      <c r="Z231" s="41" t="s">
        <v>64</v>
      </c>
      <c r="AA231" s="41" t="s">
        <v>64</v>
      </c>
      <c r="AB231" s="42">
        <v>0.0</v>
      </c>
      <c r="AC231" s="42">
        <v>0.0</v>
      </c>
      <c r="AD231" s="42">
        <v>1.0</v>
      </c>
      <c r="AE231" s="42">
        <v>1.0</v>
      </c>
      <c r="AF231" s="42">
        <v>0.0</v>
      </c>
      <c r="AG231" s="25"/>
      <c r="AH231" s="25"/>
      <c r="AI231" s="25"/>
      <c r="AJ231" s="25"/>
      <c r="AK231" s="25"/>
      <c r="AL231" s="25"/>
    </row>
    <row r="232">
      <c r="A232" s="26" t="s">
        <v>1653</v>
      </c>
      <c r="B232" s="25" t="s">
        <v>565</v>
      </c>
      <c r="C232" s="25" t="s">
        <v>37</v>
      </c>
      <c r="D232" s="28">
        <v>93.22963143763732</v>
      </c>
      <c r="E232" s="29">
        <v>0.15442307692307694</v>
      </c>
      <c r="F232" s="30"/>
      <c r="G232" s="59"/>
      <c r="H232" s="34" t="s">
        <v>64</v>
      </c>
      <c r="I232" s="35" t="s">
        <v>64</v>
      </c>
      <c r="J232" s="36" t="s">
        <v>64</v>
      </c>
      <c r="K232" s="28" t="s">
        <v>64</v>
      </c>
      <c r="L232" s="28" t="s">
        <v>64</v>
      </c>
      <c r="M232" s="34" t="s">
        <v>64</v>
      </c>
      <c r="N232" s="35" t="s">
        <v>28</v>
      </c>
      <c r="O232" s="36">
        <v>3000.0</v>
      </c>
      <c r="P232" s="28" t="s">
        <v>64</v>
      </c>
      <c r="Q232" s="37" t="s">
        <v>64</v>
      </c>
      <c r="R232" s="38" t="s">
        <v>64</v>
      </c>
      <c r="S232" s="39" t="s">
        <v>64</v>
      </c>
      <c r="T232" s="40" t="s">
        <v>64</v>
      </c>
      <c r="U232" s="40" t="s">
        <v>64</v>
      </c>
      <c r="V232" s="40" t="s">
        <v>64</v>
      </c>
      <c r="W232" s="40" t="s">
        <v>64</v>
      </c>
      <c r="X232" s="39" t="s">
        <v>64</v>
      </c>
      <c r="Y232" s="41" t="s">
        <v>64</v>
      </c>
      <c r="Z232" s="41" t="s">
        <v>64</v>
      </c>
      <c r="AA232" s="41" t="s">
        <v>64</v>
      </c>
      <c r="AB232" s="42">
        <v>0.0</v>
      </c>
      <c r="AC232" s="42">
        <v>0.0</v>
      </c>
      <c r="AD232" s="42">
        <v>0.0</v>
      </c>
      <c r="AE232" s="42">
        <v>0.0</v>
      </c>
      <c r="AF232" s="42">
        <v>0.0</v>
      </c>
      <c r="AG232" s="25"/>
      <c r="AH232" s="25"/>
      <c r="AI232" s="25"/>
      <c r="AJ232" s="25"/>
      <c r="AK232" s="25"/>
      <c r="AL232" s="25"/>
    </row>
    <row r="233">
      <c r="A233" s="26" t="s">
        <v>1666</v>
      </c>
      <c r="B233" s="25" t="s">
        <v>565</v>
      </c>
      <c r="C233" s="25" t="s">
        <v>37</v>
      </c>
      <c r="D233" s="28">
        <v>93.22963143763732</v>
      </c>
      <c r="E233" s="29">
        <v>0.1533193717277487</v>
      </c>
      <c r="F233" s="30"/>
      <c r="G233" s="59"/>
      <c r="H233" s="34" t="s">
        <v>64</v>
      </c>
      <c r="I233" s="35" t="s">
        <v>64</v>
      </c>
      <c r="J233" s="36" t="s">
        <v>64</v>
      </c>
      <c r="K233" s="28" t="s">
        <v>64</v>
      </c>
      <c r="L233" s="28" t="s">
        <v>64</v>
      </c>
      <c r="M233" s="34" t="s">
        <v>64</v>
      </c>
      <c r="N233" s="35" t="s">
        <v>30</v>
      </c>
      <c r="O233" s="36">
        <v>3000.0</v>
      </c>
      <c r="P233" s="28" t="s">
        <v>64</v>
      </c>
      <c r="Q233" s="37" t="s">
        <v>64</v>
      </c>
      <c r="R233" s="38" t="s">
        <v>64</v>
      </c>
      <c r="S233" s="39" t="s">
        <v>64</v>
      </c>
      <c r="T233" s="40" t="s">
        <v>64</v>
      </c>
      <c r="U233" s="40" t="s">
        <v>64</v>
      </c>
      <c r="V233" s="40" t="s">
        <v>64</v>
      </c>
      <c r="W233" s="40" t="s">
        <v>64</v>
      </c>
      <c r="X233" s="39" t="s">
        <v>64</v>
      </c>
      <c r="Y233" s="41" t="s">
        <v>64</v>
      </c>
      <c r="Z233" s="41" t="s">
        <v>64</v>
      </c>
      <c r="AA233" s="41" t="s">
        <v>64</v>
      </c>
      <c r="AB233" s="42">
        <v>0.0</v>
      </c>
      <c r="AC233" s="42">
        <v>0.0</v>
      </c>
      <c r="AD233" s="42">
        <v>0.0</v>
      </c>
      <c r="AE233" s="42">
        <v>0.0</v>
      </c>
      <c r="AF233" s="42">
        <v>0.0</v>
      </c>
      <c r="AG233" s="25"/>
      <c r="AH233" s="25"/>
      <c r="AI233" s="25"/>
      <c r="AJ233" s="25"/>
      <c r="AK233" s="25"/>
      <c r="AL233" s="25"/>
    </row>
    <row r="234">
      <c r="A234" s="26" t="s">
        <v>571</v>
      </c>
      <c r="B234" s="25" t="s">
        <v>565</v>
      </c>
      <c r="C234" s="25" t="s">
        <v>37</v>
      </c>
      <c r="D234" s="28">
        <v>93.22963143763732</v>
      </c>
      <c r="E234" s="29">
        <v>0.16502622169249107</v>
      </c>
      <c r="F234" s="30"/>
      <c r="G234" s="59"/>
      <c r="H234" s="34" t="s">
        <v>64</v>
      </c>
      <c r="I234" s="35" t="s">
        <v>31</v>
      </c>
      <c r="J234" s="36">
        <v>3500.0</v>
      </c>
      <c r="K234" s="28" t="s">
        <v>64</v>
      </c>
      <c r="L234" s="28" t="s">
        <v>64</v>
      </c>
      <c r="M234" s="34" t="s">
        <v>64</v>
      </c>
      <c r="N234" s="35" t="s">
        <v>31</v>
      </c>
      <c r="O234" s="36">
        <v>4100.0</v>
      </c>
      <c r="P234" s="28" t="s">
        <v>64</v>
      </c>
      <c r="Q234" s="37" t="s">
        <v>64</v>
      </c>
      <c r="R234" s="38" t="s">
        <v>64</v>
      </c>
      <c r="S234" s="39" t="s">
        <v>64</v>
      </c>
      <c r="T234" s="40" t="s">
        <v>64</v>
      </c>
      <c r="U234" s="40" t="s">
        <v>64</v>
      </c>
      <c r="V234" s="40" t="s">
        <v>64</v>
      </c>
      <c r="W234" s="40" t="s">
        <v>64</v>
      </c>
      <c r="X234" s="39" t="s">
        <v>64</v>
      </c>
      <c r="Y234" s="41" t="s">
        <v>64</v>
      </c>
      <c r="Z234" s="41" t="s">
        <v>64</v>
      </c>
      <c r="AA234" s="41" t="s">
        <v>64</v>
      </c>
      <c r="AB234" s="42">
        <v>0.0</v>
      </c>
      <c r="AC234" s="42">
        <v>0.0</v>
      </c>
      <c r="AD234" s="42">
        <v>0.0</v>
      </c>
      <c r="AE234" s="42">
        <v>0.0</v>
      </c>
      <c r="AF234" s="42">
        <v>1.0</v>
      </c>
      <c r="AG234" s="25"/>
      <c r="AH234" s="25"/>
      <c r="AI234" s="25"/>
      <c r="AJ234" s="25"/>
      <c r="AK234" s="25"/>
      <c r="AL234" s="25"/>
    </row>
    <row r="235">
      <c r="A235" s="26" t="s">
        <v>1839</v>
      </c>
      <c r="B235" s="25" t="s">
        <v>565</v>
      </c>
      <c r="C235" s="25" t="s">
        <v>37</v>
      </c>
      <c r="D235" s="28">
        <v>93.22963143763732</v>
      </c>
      <c r="E235" s="29">
        <v>0.18</v>
      </c>
      <c r="F235" s="30"/>
      <c r="G235" s="59"/>
      <c r="H235" s="34" t="s">
        <v>64</v>
      </c>
      <c r="I235" s="35" t="s">
        <v>64</v>
      </c>
      <c r="J235" s="36" t="s">
        <v>64</v>
      </c>
      <c r="K235" s="28" t="s">
        <v>64</v>
      </c>
      <c r="L235" s="28" t="s">
        <v>64</v>
      </c>
      <c r="M235" s="34" t="s">
        <v>64</v>
      </c>
      <c r="N235" s="35" t="s">
        <v>27</v>
      </c>
      <c r="O235" s="36">
        <v>3000.0</v>
      </c>
      <c r="P235" s="28" t="s">
        <v>64</v>
      </c>
      <c r="Q235" s="37" t="s">
        <v>64</v>
      </c>
      <c r="R235" s="38" t="s">
        <v>64</v>
      </c>
      <c r="S235" s="39" t="s">
        <v>64</v>
      </c>
      <c r="T235" s="40" t="s">
        <v>64</v>
      </c>
      <c r="U235" s="40" t="s">
        <v>64</v>
      </c>
      <c r="V235" s="40" t="s">
        <v>64</v>
      </c>
      <c r="W235" s="40" t="s">
        <v>64</v>
      </c>
      <c r="X235" s="39" t="s">
        <v>64</v>
      </c>
      <c r="Y235" s="41" t="s">
        <v>64</v>
      </c>
      <c r="Z235" s="41" t="s">
        <v>64</v>
      </c>
      <c r="AA235" s="41" t="s">
        <v>64</v>
      </c>
      <c r="AB235" s="42">
        <v>0.0</v>
      </c>
      <c r="AC235" s="42">
        <v>0.0</v>
      </c>
      <c r="AD235" s="42">
        <v>0.0</v>
      </c>
      <c r="AE235" s="42">
        <v>0.0</v>
      </c>
      <c r="AF235" s="42">
        <v>0.0</v>
      </c>
      <c r="AG235" s="25"/>
      <c r="AH235" s="25"/>
      <c r="AI235" s="25"/>
      <c r="AJ235" s="25"/>
      <c r="AK235" s="25"/>
      <c r="AL235" s="25"/>
    </row>
    <row r="236">
      <c r="A236" s="26" t="s">
        <v>583</v>
      </c>
      <c r="B236" s="25" t="s">
        <v>565</v>
      </c>
      <c r="C236" s="25" t="s">
        <v>37</v>
      </c>
      <c r="D236" s="28">
        <v>93.22963143763732</v>
      </c>
      <c r="E236" s="29">
        <v>0.18</v>
      </c>
      <c r="F236" s="30"/>
      <c r="G236" s="59"/>
      <c r="H236" s="34" t="s">
        <v>64</v>
      </c>
      <c r="I236" s="35" t="s">
        <v>28</v>
      </c>
      <c r="J236" s="36">
        <v>3000.0</v>
      </c>
      <c r="K236" s="28" t="s">
        <v>64</v>
      </c>
      <c r="L236" s="28" t="s">
        <v>64</v>
      </c>
      <c r="M236" s="34" t="s">
        <v>64</v>
      </c>
      <c r="N236" s="35" t="s">
        <v>28</v>
      </c>
      <c r="O236" s="36">
        <v>3000.0</v>
      </c>
      <c r="P236" s="28" t="s">
        <v>64</v>
      </c>
      <c r="Q236" s="37" t="s">
        <v>64</v>
      </c>
      <c r="R236" s="38" t="s">
        <v>64</v>
      </c>
      <c r="S236" s="39" t="s">
        <v>64</v>
      </c>
      <c r="T236" s="40" t="s">
        <v>64</v>
      </c>
      <c r="U236" s="40" t="s">
        <v>64</v>
      </c>
      <c r="V236" s="40" t="s">
        <v>64</v>
      </c>
      <c r="W236" s="40" t="s">
        <v>64</v>
      </c>
      <c r="X236" s="39" t="s">
        <v>64</v>
      </c>
      <c r="Y236" s="41" t="s">
        <v>64</v>
      </c>
      <c r="Z236" s="41" t="s">
        <v>64</v>
      </c>
      <c r="AA236" s="41" t="s">
        <v>64</v>
      </c>
      <c r="AB236" s="42">
        <v>0.0</v>
      </c>
      <c r="AC236" s="42">
        <v>1.0</v>
      </c>
      <c r="AD236" s="42">
        <v>0.0</v>
      </c>
      <c r="AE236" s="42">
        <v>0.0</v>
      </c>
      <c r="AF236" s="42">
        <v>0.0</v>
      </c>
      <c r="AG236" s="25"/>
      <c r="AH236" s="25"/>
      <c r="AI236" s="25"/>
      <c r="AJ236" s="25"/>
      <c r="AK236" s="25"/>
      <c r="AL236" s="25"/>
    </row>
    <row r="237">
      <c r="A237" s="26" t="s">
        <v>295</v>
      </c>
      <c r="B237" s="25" t="s">
        <v>107</v>
      </c>
      <c r="C237" s="25" t="s">
        <v>364</v>
      </c>
      <c r="D237" s="28">
        <v>93.35335018654766</v>
      </c>
      <c r="E237" s="29">
        <v>0.28750121654501215</v>
      </c>
      <c r="F237" s="30">
        <v>38.0</v>
      </c>
      <c r="G237" s="59"/>
      <c r="H237" s="34">
        <v>31.747340468135732</v>
      </c>
      <c r="I237" s="35" t="s">
        <v>44</v>
      </c>
      <c r="J237" s="36">
        <v>6000.0</v>
      </c>
      <c r="K237" s="28">
        <v>5.291223411355956</v>
      </c>
      <c r="L237" s="28">
        <v>6.650926938820152</v>
      </c>
      <c r="M237" s="34">
        <v>30.01909514023378</v>
      </c>
      <c r="N237" s="35" t="s">
        <v>28</v>
      </c>
      <c r="O237" s="36">
        <v>7000.0</v>
      </c>
      <c r="P237" s="28">
        <v>4.28844216289054</v>
      </c>
      <c r="Q237" s="37">
        <v>5.174038564656962</v>
      </c>
      <c r="R237" s="38">
        <v>22.98863157091233</v>
      </c>
      <c r="S237" s="39">
        <v>19.44522391828331</v>
      </c>
      <c r="T237" s="40">
        <v>0.08767312839051342</v>
      </c>
      <c r="U237" s="40">
        <v>0.012354772789894896</v>
      </c>
      <c r="V237" s="40">
        <v>0.0627805491397622</v>
      </c>
      <c r="W237" s="40">
        <v>0.02864476950546002</v>
      </c>
      <c r="X237" s="39">
        <v>19.73597332053971</v>
      </c>
      <c r="Y237" s="41">
        <v>12.01136714759602</v>
      </c>
      <c r="Z237" s="41">
        <v>18.220943154740908</v>
      </c>
      <c r="AA237" s="41">
        <v>11.79815198549287</v>
      </c>
      <c r="AB237" s="42">
        <v>0.0</v>
      </c>
      <c r="AC237" s="42">
        <v>0.0</v>
      </c>
      <c r="AD237" s="42">
        <v>1.0</v>
      </c>
      <c r="AE237" s="42">
        <v>1.0</v>
      </c>
      <c r="AF237" s="42">
        <v>0.0</v>
      </c>
      <c r="AG237" s="25"/>
      <c r="AH237" s="25"/>
      <c r="AI237" s="25"/>
      <c r="AJ237" s="25"/>
      <c r="AK237" s="25"/>
      <c r="AL237" s="25"/>
    </row>
    <row r="238">
      <c r="A238" s="26" t="s">
        <v>296</v>
      </c>
      <c r="B238" s="25" t="s">
        <v>107</v>
      </c>
      <c r="C238" s="25" t="s">
        <v>364</v>
      </c>
      <c r="D238" s="28">
        <v>93.35335018654766</v>
      </c>
      <c r="E238" s="29">
        <v>0.2599776536312849</v>
      </c>
      <c r="F238" s="30">
        <v>37.0</v>
      </c>
      <c r="G238" s="59"/>
      <c r="H238" s="34">
        <v>35.991707123320765</v>
      </c>
      <c r="I238" s="35" t="s">
        <v>28</v>
      </c>
      <c r="J238" s="36">
        <v>8100.0</v>
      </c>
      <c r="K238" s="28">
        <v>4.443420632508737</v>
      </c>
      <c r="L238" s="28">
        <v>6.122611244368151</v>
      </c>
      <c r="M238" s="34">
        <v>34.37545352108421</v>
      </c>
      <c r="N238" s="35" t="s">
        <v>29</v>
      </c>
      <c r="O238" s="36">
        <v>8700.0</v>
      </c>
      <c r="P238" s="28">
        <v>3.95120155414761</v>
      </c>
      <c r="Q238" s="37">
        <v>5.2643055987676215</v>
      </c>
      <c r="R238" s="38">
        <v>19.74556577787166</v>
      </c>
      <c r="S238" s="39">
        <v>16.702035819727946</v>
      </c>
      <c r="T238" s="40">
        <v>0.06811888553639993</v>
      </c>
      <c r="U238" s="40">
        <v>0.01383804358865267</v>
      </c>
      <c r="V238" s="40">
        <v>0.073654102971861</v>
      </c>
      <c r="W238" s="40">
        <v>0.02312292444813575</v>
      </c>
      <c r="X238" s="39">
        <v>17.7570750258409</v>
      </c>
      <c r="Y238" s="41">
        <v>18.234632097479867</v>
      </c>
      <c r="Z238" s="41">
        <v>16.427221722530824</v>
      </c>
      <c r="AA238" s="41">
        <v>17.948231798553387</v>
      </c>
      <c r="AB238" s="42">
        <v>0.0</v>
      </c>
      <c r="AC238" s="42">
        <v>1.0</v>
      </c>
      <c r="AD238" s="42">
        <v>0.0</v>
      </c>
      <c r="AE238" s="42">
        <v>0.0</v>
      </c>
      <c r="AF238" s="42">
        <v>0.0</v>
      </c>
      <c r="AG238" s="25"/>
      <c r="AH238" s="25"/>
      <c r="AI238" s="25"/>
      <c r="AJ238" s="25"/>
      <c r="AK238" s="25"/>
      <c r="AL238" s="25"/>
    </row>
    <row r="239">
      <c r="A239" s="26" t="s">
        <v>297</v>
      </c>
      <c r="B239" s="25" t="s">
        <v>107</v>
      </c>
      <c r="C239" s="25" t="s">
        <v>364</v>
      </c>
      <c r="D239" s="28">
        <v>93.35335018654766</v>
      </c>
      <c r="E239" s="29">
        <v>0.2713125</v>
      </c>
      <c r="F239" s="30">
        <v>36.0</v>
      </c>
      <c r="G239" s="59"/>
      <c r="H239" s="34">
        <v>43.02415464200964</v>
      </c>
      <c r="I239" s="35" t="s">
        <v>31</v>
      </c>
      <c r="J239" s="36">
        <v>9400.0</v>
      </c>
      <c r="K239" s="28">
        <v>4.577037727873366</v>
      </c>
      <c r="L239" s="28">
        <v>7.186955145644985</v>
      </c>
      <c r="M239" s="34">
        <v>40.918379049471326</v>
      </c>
      <c r="N239" s="35" t="s">
        <v>31</v>
      </c>
      <c r="O239" s="36">
        <v>10000.0</v>
      </c>
      <c r="P239" s="28">
        <v>4.091837904947133</v>
      </c>
      <c r="Q239" s="37">
        <v>6.19333544567358</v>
      </c>
      <c r="R239" s="38">
        <v>20.2551068000802</v>
      </c>
      <c r="S239" s="39">
        <v>17.133037519060622</v>
      </c>
      <c r="T239" s="40">
        <v>0.10570633194407836</v>
      </c>
      <c r="U239" s="40">
        <v>0.011634911963128079</v>
      </c>
      <c r="V239" s="40">
        <v>0.047982737708404166</v>
      </c>
      <c r="W239" s="40">
        <v>0.03138720436564784</v>
      </c>
      <c r="X239" s="39">
        <v>19.9139493448911</v>
      </c>
      <c r="Y239" s="41">
        <v>23.11020529711854</v>
      </c>
      <c r="Z239" s="41">
        <v>18.407852335613622</v>
      </c>
      <c r="AA239" s="41">
        <v>22.5105267138577</v>
      </c>
      <c r="AB239" s="42">
        <v>0.0</v>
      </c>
      <c r="AC239" s="42">
        <v>0.0</v>
      </c>
      <c r="AD239" s="42">
        <v>0.0</v>
      </c>
      <c r="AE239" s="42">
        <v>0.0</v>
      </c>
      <c r="AF239" s="42">
        <v>1.0</v>
      </c>
      <c r="AG239" s="25"/>
      <c r="AH239" s="25"/>
      <c r="AI239" s="25"/>
      <c r="AJ239" s="25"/>
      <c r="AK239" s="25"/>
      <c r="AL239" s="25"/>
    </row>
    <row r="240">
      <c r="A240" s="26" t="s">
        <v>298</v>
      </c>
      <c r="B240" s="25" t="s">
        <v>107</v>
      </c>
      <c r="C240" s="25" t="s">
        <v>364</v>
      </c>
      <c r="D240" s="28">
        <v>93.35335018654766</v>
      </c>
      <c r="E240" s="29">
        <v>0.21618903891977762</v>
      </c>
      <c r="F240" s="30">
        <v>35.0</v>
      </c>
      <c r="G240" s="59"/>
      <c r="H240" s="34">
        <v>33.307119291794265</v>
      </c>
      <c r="I240" s="35" t="s">
        <v>27</v>
      </c>
      <c r="J240" s="36">
        <v>5800.0</v>
      </c>
      <c r="K240" s="28">
        <v>5.742606774447287</v>
      </c>
      <c r="L240" s="28">
        <v>7.4762458168964345</v>
      </c>
      <c r="M240" s="34">
        <v>31.314541249691906</v>
      </c>
      <c r="N240" s="35" t="s">
        <v>27</v>
      </c>
      <c r="O240" s="36">
        <v>7300.0</v>
      </c>
      <c r="P240" s="28">
        <v>4.289663184889303</v>
      </c>
      <c r="Q240" s="37">
        <v>5.338082730124567</v>
      </c>
      <c r="R240" s="38">
        <v>14.932004606332528</v>
      </c>
      <c r="S240" s="39">
        <v>12.630424400135391</v>
      </c>
      <c r="T240" s="40">
        <v>0.056989603719469185</v>
      </c>
      <c r="U240" s="40">
        <v>0.016307266124546905</v>
      </c>
      <c r="V240" s="40">
        <v>0.051839940732770165</v>
      </c>
      <c r="W240" s="40">
        <v>0.037077573504232963</v>
      </c>
      <c r="X240" s="39">
        <v>13.910529713711215</v>
      </c>
      <c r="Y240" s="41">
        <v>19.39658957808305</v>
      </c>
      <c r="Z240" s="41">
        <v>12.093572661647297</v>
      </c>
      <c r="AA240" s="41">
        <v>19.22096858804461</v>
      </c>
      <c r="AB240" s="42">
        <v>1.0</v>
      </c>
      <c r="AC240" s="42">
        <v>0.0</v>
      </c>
      <c r="AD240" s="42">
        <v>0.0</v>
      </c>
      <c r="AE240" s="42">
        <v>0.0</v>
      </c>
      <c r="AF240" s="42">
        <v>0.0</v>
      </c>
      <c r="AG240" s="25"/>
      <c r="AH240" s="25"/>
      <c r="AI240" s="25"/>
      <c r="AJ240" s="25"/>
      <c r="AK240" s="25"/>
      <c r="AL240" s="25"/>
    </row>
    <row r="241">
      <c r="A241" s="26" t="s">
        <v>299</v>
      </c>
      <c r="B241" s="25" t="s">
        <v>107</v>
      </c>
      <c r="C241" s="25" t="s">
        <v>364</v>
      </c>
      <c r="D241" s="28">
        <v>93.35335018654766</v>
      </c>
      <c r="E241" s="29">
        <v>0.1921249719542293</v>
      </c>
      <c r="F241" s="30">
        <v>25.0</v>
      </c>
      <c r="G241" s="59"/>
      <c r="H241" s="34">
        <v>19.79198010530408</v>
      </c>
      <c r="I241" s="35" t="s">
        <v>45</v>
      </c>
      <c r="J241" s="36">
        <v>4300.0</v>
      </c>
      <c r="K241" s="28">
        <v>4.602786071000949</v>
      </c>
      <c r="L241" s="28">
        <v>4.093707319932875</v>
      </c>
      <c r="M241" s="34">
        <v>18.951725500547916</v>
      </c>
      <c r="N241" s="35" t="s">
        <v>30</v>
      </c>
      <c r="O241" s="36">
        <v>4400.0</v>
      </c>
      <c r="P241" s="28">
        <v>4.307210341033617</v>
      </c>
      <c r="Q241" s="37">
        <v>3.7110763166879837</v>
      </c>
      <c r="R241" s="38">
        <v>9.275437928689001</v>
      </c>
      <c r="S241" s="39">
        <v>7.845746142267558</v>
      </c>
      <c r="T241" s="40">
        <v>0.0697107648525365</v>
      </c>
      <c r="U241" s="40">
        <v>5.879221132141633E-4</v>
      </c>
      <c r="V241" s="40">
        <v>0.027800317067698286</v>
      </c>
      <c r="W241" s="40">
        <v>0.02158514044229142</v>
      </c>
      <c r="X241" s="39">
        <v>7.705881656022266</v>
      </c>
      <c r="Y241" s="41">
        <v>12.086098449281815</v>
      </c>
      <c r="Z241" s="41">
        <v>7.166837470227384</v>
      </c>
      <c r="AA241" s="41">
        <v>11.784888030320532</v>
      </c>
      <c r="AB241" s="42">
        <v>0.0</v>
      </c>
      <c r="AC241" s="42">
        <v>0.0</v>
      </c>
      <c r="AD241" s="42">
        <v>0.0</v>
      </c>
      <c r="AE241" s="42">
        <v>1.0</v>
      </c>
      <c r="AF241" s="42">
        <v>1.0</v>
      </c>
      <c r="AG241" s="25"/>
      <c r="AH241" s="25"/>
      <c r="AI241" s="25"/>
      <c r="AJ241" s="25"/>
      <c r="AK241" s="25"/>
      <c r="AL241" s="25"/>
    </row>
    <row r="242">
      <c r="A242" s="26" t="s">
        <v>302</v>
      </c>
      <c r="B242" s="25" t="s">
        <v>107</v>
      </c>
      <c r="C242" s="25" t="s">
        <v>364</v>
      </c>
      <c r="D242" s="28">
        <v>93.35335018654766</v>
      </c>
      <c r="E242" s="29">
        <v>0.14315469613259668</v>
      </c>
      <c r="F242" s="30">
        <v>22.0</v>
      </c>
      <c r="G242" s="59"/>
      <c r="H242" s="34">
        <v>17.731496430873243</v>
      </c>
      <c r="I242" s="35" t="s">
        <v>45</v>
      </c>
      <c r="J242" s="36">
        <v>4000.0</v>
      </c>
      <c r="K242" s="28">
        <v>4.432874107718311</v>
      </c>
      <c r="L242" s="28">
        <v>3.637730053744021</v>
      </c>
      <c r="M242" s="34">
        <v>16.975855550195842</v>
      </c>
      <c r="N242" s="35" t="s">
        <v>30</v>
      </c>
      <c r="O242" s="36">
        <v>4800.0</v>
      </c>
      <c r="P242" s="28">
        <v>3.5366365729574674</v>
      </c>
      <c r="Q242" s="37">
        <v>2.8111867794046645</v>
      </c>
      <c r="R242" s="38">
        <v>5.819666655764336</v>
      </c>
      <c r="S242" s="39">
        <v>4.922638431175373</v>
      </c>
      <c r="T242" s="40">
        <v>0.05087268934606141</v>
      </c>
      <c r="U242" s="40">
        <v>0.0016877195517650703</v>
      </c>
      <c r="V242" s="40">
        <v>0.02796792400067831</v>
      </c>
      <c r="W242" s="40">
        <v>0.02041336981658704</v>
      </c>
      <c r="X242" s="39">
        <v>5.36606725408012</v>
      </c>
      <c r="Y242" s="41">
        <v>12.365429176793125</v>
      </c>
      <c r="Z242" s="41">
        <v>4.893248127238713</v>
      </c>
      <c r="AA242" s="41">
        <v>12.082607422957128</v>
      </c>
      <c r="AB242" s="42">
        <v>0.0</v>
      </c>
      <c r="AC242" s="42">
        <v>0.0</v>
      </c>
      <c r="AD242" s="42">
        <v>0.0</v>
      </c>
      <c r="AE242" s="42">
        <v>1.0</v>
      </c>
      <c r="AF242" s="42">
        <v>1.0</v>
      </c>
      <c r="AG242" s="25"/>
      <c r="AH242" s="25"/>
      <c r="AI242" s="25"/>
      <c r="AJ242" s="25"/>
      <c r="AK242" s="25"/>
      <c r="AL242" s="25"/>
    </row>
    <row r="243">
      <c r="A243" s="26" t="s">
        <v>300</v>
      </c>
      <c r="B243" s="25" t="s">
        <v>107</v>
      </c>
      <c r="C243" s="25" t="s">
        <v>364</v>
      </c>
      <c r="D243" s="28">
        <v>93.35335018654766</v>
      </c>
      <c r="E243" s="29">
        <v>0.22434463276836158</v>
      </c>
      <c r="F243" s="30">
        <v>15.0</v>
      </c>
      <c r="G243" s="59"/>
      <c r="H243" s="34">
        <v>10.7377812913069</v>
      </c>
      <c r="I243" s="35" t="s">
        <v>28</v>
      </c>
      <c r="J243" s="36">
        <v>3700.0</v>
      </c>
      <c r="K243" s="28">
        <v>2.9021030517045676</v>
      </c>
      <c r="L243" s="28">
        <v>1.6496608266187498</v>
      </c>
      <c r="M243" s="34">
        <v>9.97607765492483</v>
      </c>
      <c r="N243" s="35" t="s">
        <v>28</v>
      </c>
      <c r="O243" s="36">
        <v>3800.0</v>
      </c>
      <c r="P243" s="28">
        <v>2.625283593401271</v>
      </c>
      <c r="Q243" s="37">
        <v>1.4140526115476661</v>
      </c>
      <c r="R243" s="38">
        <v>6.689768349482835</v>
      </c>
      <c r="S243" s="39">
        <v>5.658624921447456</v>
      </c>
      <c r="T243" s="40">
        <v>0.052567687624561266</v>
      </c>
      <c r="U243" s="40">
        <v>0.024468183548932296</v>
      </c>
      <c r="V243" s="40">
        <v>0.04236540614479444</v>
      </c>
      <c r="W243" s="40">
        <v>0.0243817235363919</v>
      </c>
      <c r="X243" s="39">
        <v>6.445715151870706</v>
      </c>
      <c r="Y243" s="41">
        <v>4.292066139436194</v>
      </c>
      <c r="Z243" s="41">
        <v>5.733167888946239</v>
      </c>
      <c r="AA243" s="41">
        <v>4.242909765978591</v>
      </c>
      <c r="AB243" s="42">
        <v>0.0</v>
      </c>
      <c r="AC243" s="42">
        <v>1.0</v>
      </c>
      <c r="AD243" s="42">
        <v>0.0</v>
      </c>
      <c r="AE243" s="42">
        <v>0.0</v>
      </c>
      <c r="AF243" s="42">
        <v>0.0</v>
      </c>
      <c r="AG243" s="25"/>
      <c r="AH243" s="25"/>
      <c r="AI243" s="25"/>
      <c r="AJ243" s="25"/>
      <c r="AK243" s="25"/>
      <c r="AL243" s="25"/>
    </row>
    <row r="244">
      <c r="A244" s="26" t="s">
        <v>301</v>
      </c>
      <c r="B244" s="25" t="s">
        <v>107</v>
      </c>
      <c r="C244" s="25" t="s">
        <v>364</v>
      </c>
      <c r="D244" s="28">
        <v>93.35335018654766</v>
      </c>
      <c r="E244" s="29">
        <v>0.14852547223812249</v>
      </c>
      <c r="F244" s="30">
        <v>12.0</v>
      </c>
      <c r="G244" s="59"/>
      <c r="H244" s="34">
        <v>9.067454579291944</v>
      </c>
      <c r="I244" s="35" t="s">
        <v>58</v>
      </c>
      <c r="J244" s="36">
        <v>3000.0</v>
      </c>
      <c r="K244" s="28">
        <v>3.0224848597639813</v>
      </c>
      <c r="L244" s="28">
        <v>1.5180710078038522</v>
      </c>
      <c r="M244" s="34">
        <v>8.56083902637854</v>
      </c>
      <c r="N244" s="35" t="s">
        <v>27</v>
      </c>
      <c r="O244" s="36">
        <v>3000.0</v>
      </c>
      <c r="P244" s="28">
        <v>2.8536130087928466</v>
      </c>
      <c r="Q244" s="37">
        <v>1.374182486328351</v>
      </c>
      <c r="R244" s="38">
        <v>3.309415264258228</v>
      </c>
      <c r="S244" s="39">
        <v>2.799310635501741</v>
      </c>
      <c r="T244" s="40">
        <v>0.03262583237684899</v>
      </c>
      <c r="U244" s="40">
        <v>0.013486420809242033</v>
      </c>
      <c r="V244" s="40">
        <v>0.0226119630334597</v>
      </c>
      <c r="W244" s="40">
        <v>0.02543845841264216</v>
      </c>
      <c r="X244" s="39">
        <v>2.855372582815864</v>
      </c>
      <c r="Y244" s="41">
        <v>6.212081996476081</v>
      </c>
      <c r="Z244" s="41">
        <v>2.4011515976946605</v>
      </c>
      <c r="AA244" s="41">
        <v>6.159687428683879</v>
      </c>
      <c r="AB244" s="42">
        <v>1.0</v>
      </c>
      <c r="AC244" s="42">
        <v>1.0</v>
      </c>
      <c r="AD244" s="42">
        <v>0.0</v>
      </c>
      <c r="AE244" s="42">
        <v>0.0</v>
      </c>
      <c r="AF244" s="42">
        <v>0.0</v>
      </c>
      <c r="AG244" s="25"/>
      <c r="AH244" s="25"/>
      <c r="AI244" s="25"/>
      <c r="AJ244" s="25"/>
      <c r="AK244" s="25"/>
      <c r="AL244" s="25"/>
    </row>
    <row r="245">
      <c r="A245" s="26" t="s">
        <v>303</v>
      </c>
      <c r="B245" s="25" t="s">
        <v>107</v>
      </c>
      <c r="C245" s="25" t="s">
        <v>364</v>
      </c>
      <c r="D245" s="28">
        <v>93.35335018654766</v>
      </c>
      <c r="E245" s="29">
        <v>0.1676184971098266</v>
      </c>
      <c r="F245" s="30">
        <v>10.0</v>
      </c>
      <c r="G245" s="59"/>
      <c r="H245" s="34">
        <v>7.3682988182059415</v>
      </c>
      <c r="I245" s="35" t="s">
        <v>44</v>
      </c>
      <c r="J245" s="36">
        <v>3300.0</v>
      </c>
      <c r="K245" s="28">
        <v>2.23281782369877</v>
      </c>
      <c r="L245" s="28">
        <v>0.9634078298322423</v>
      </c>
      <c r="M245" s="34">
        <v>6.8896328897157915</v>
      </c>
      <c r="N245" s="35" t="s">
        <v>29</v>
      </c>
      <c r="O245" s="36">
        <v>3100.0</v>
      </c>
      <c r="P245" s="28">
        <v>2.2224622224889647</v>
      </c>
      <c r="Q245" s="37">
        <v>0.9129279547932676</v>
      </c>
      <c r="R245" s="38">
        <v>3.1663127953880528</v>
      </c>
      <c r="S245" s="39">
        <v>2.678265607577563</v>
      </c>
      <c r="T245" s="40">
        <v>0.03598463830305575</v>
      </c>
      <c r="U245" s="40">
        <v>0.01774584902616448</v>
      </c>
      <c r="V245" s="40">
        <v>0.019388983195253784</v>
      </c>
      <c r="W245" s="40">
        <v>0.020867803947434156</v>
      </c>
      <c r="X245" s="39">
        <v>2.781829274926233</v>
      </c>
      <c r="Y245" s="41">
        <v>4.5864695432797085</v>
      </c>
      <c r="Z245" s="41">
        <v>2.4063382470068393</v>
      </c>
      <c r="AA245" s="41">
        <v>4.483294642708952</v>
      </c>
      <c r="AB245" s="42">
        <v>0.0</v>
      </c>
      <c r="AC245" s="42">
        <v>0.0</v>
      </c>
      <c r="AD245" s="42">
        <v>1.0</v>
      </c>
      <c r="AE245" s="42">
        <v>1.0</v>
      </c>
      <c r="AF245" s="42">
        <v>0.0</v>
      </c>
      <c r="AG245" s="25"/>
      <c r="AH245" s="25"/>
      <c r="AI245" s="25"/>
      <c r="AJ245" s="25"/>
      <c r="AK245" s="25"/>
      <c r="AL245" s="25"/>
    </row>
    <row r="246">
      <c r="A246" s="26" t="s">
        <v>304</v>
      </c>
      <c r="B246" s="25" t="s">
        <v>107</v>
      </c>
      <c r="C246" s="25" t="s">
        <v>364</v>
      </c>
      <c r="D246" s="28">
        <v>93.35335018654766</v>
      </c>
      <c r="E246" s="29">
        <v>0.21263551401869157</v>
      </c>
      <c r="F246" s="30">
        <v>10.0</v>
      </c>
      <c r="G246" s="59"/>
      <c r="H246" s="34">
        <v>7.200581874901612</v>
      </c>
      <c r="I246" s="35" t="s">
        <v>40</v>
      </c>
      <c r="J246" s="36">
        <v>3200.0</v>
      </c>
      <c r="K246" s="28">
        <v>2.250181835906754</v>
      </c>
      <c r="L246" s="28">
        <v>0.9546721500855399</v>
      </c>
      <c r="M246" s="34">
        <v>6.818293675652319</v>
      </c>
      <c r="N246" s="35" t="s">
        <v>29</v>
      </c>
      <c r="O246" s="36">
        <v>3100.0</v>
      </c>
      <c r="P246" s="28">
        <v>2.1994495727910706</v>
      </c>
      <c r="Q246" s="37">
        <v>0.8966170249459439</v>
      </c>
      <c r="R246" s="38">
        <v>4.182762952730431</v>
      </c>
      <c r="S246" s="39">
        <v>3.5380427913706933</v>
      </c>
      <c r="T246" s="40">
        <v>0.07049621837685006</v>
      </c>
      <c r="U246" s="40">
        <v>0.012918603124883932</v>
      </c>
      <c r="V246" s="40">
        <v>0.04337570718090168</v>
      </c>
      <c r="W246" s="40">
        <v>0.018394037561920828</v>
      </c>
      <c r="X246" s="39">
        <v>4.286206973765327</v>
      </c>
      <c r="Y246" s="41">
        <v>2.9143749011362847</v>
      </c>
      <c r="Z246" s="41">
        <v>3.9817132330048244</v>
      </c>
      <c r="AA246" s="41">
        <v>2.8365804426474948</v>
      </c>
      <c r="AB246" s="42">
        <v>0.0</v>
      </c>
      <c r="AC246" s="42">
        <v>1.0</v>
      </c>
      <c r="AD246" s="42">
        <v>1.0</v>
      </c>
      <c r="AE246" s="42">
        <v>0.0</v>
      </c>
      <c r="AF246" s="42">
        <v>0.0</v>
      </c>
      <c r="AG246" s="25"/>
      <c r="AH246" s="25"/>
      <c r="AI246" s="25"/>
      <c r="AJ246" s="25"/>
      <c r="AK246" s="25"/>
      <c r="AL246" s="25"/>
    </row>
    <row r="247">
      <c r="A247" s="26" t="s">
        <v>305</v>
      </c>
      <c r="B247" s="25" t="s">
        <v>107</v>
      </c>
      <c r="C247" s="25" t="s">
        <v>364</v>
      </c>
      <c r="D247" s="28">
        <v>93.35335018654766</v>
      </c>
      <c r="E247" s="29">
        <v>0.18856046065259116</v>
      </c>
      <c r="F247" s="30"/>
      <c r="G247" s="59"/>
      <c r="H247" s="34" t="s">
        <v>64</v>
      </c>
      <c r="I247" s="35" t="s">
        <v>58</v>
      </c>
      <c r="J247" s="36">
        <v>3000.0</v>
      </c>
      <c r="K247" s="28" t="s">
        <v>64</v>
      </c>
      <c r="L247" s="28" t="s">
        <v>64</v>
      </c>
      <c r="M247" s="34" t="s">
        <v>64</v>
      </c>
      <c r="N247" s="35" t="s">
        <v>27</v>
      </c>
      <c r="O247" s="36">
        <v>3000.0</v>
      </c>
      <c r="P247" s="28" t="s">
        <v>64</v>
      </c>
      <c r="Q247" s="37" t="s">
        <v>64</v>
      </c>
      <c r="R247" s="38" t="s">
        <v>64</v>
      </c>
      <c r="S247" s="39" t="s">
        <v>64</v>
      </c>
      <c r="T247" s="40" t="s">
        <v>64</v>
      </c>
      <c r="U247" s="40" t="s">
        <v>64</v>
      </c>
      <c r="V247" s="40" t="s">
        <v>64</v>
      </c>
      <c r="W247" s="40" t="s">
        <v>64</v>
      </c>
      <c r="X247" s="39" t="s">
        <v>64</v>
      </c>
      <c r="Y247" s="41" t="s">
        <v>64</v>
      </c>
      <c r="Z247" s="41" t="s">
        <v>64</v>
      </c>
      <c r="AA247" s="41" t="s">
        <v>64</v>
      </c>
      <c r="AB247" s="42">
        <v>1.0</v>
      </c>
      <c r="AC247" s="42">
        <v>1.0</v>
      </c>
      <c r="AD247" s="42">
        <v>0.0</v>
      </c>
      <c r="AE247" s="42">
        <v>0.0</v>
      </c>
      <c r="AF247" s="42">
        <v>0.0</v>
      </c>
      <c r="AG247" s="25"/>
      <c r="AH247" s="25"/>
      <c r="AI247" s="25"/>
      <c r="AJ247" s="25"/>
      <c r="AK247" s="25"/>
      <c r="AL247" s="25"/>
    </row>
    <row r="248">
      <c r="A248" s="26" t="s">
        <v>1900</v>
      </c>
      <c r="B248" s="25" t="s">
        <v>107</v>
      </c>
      <c r="C248" s="25" t="s">
        <v>364</v>
      </c>
      <c r="D248" s="28">
        <v>93.35335018654766</v>
      </c>
      <c r="E248" s="29">
        <v>0.18</v>
      </c>
      <c r="F248" s="30"/>
      <c r="G248" s="59"/>
      <c r="H248" s="34" t="s">
        <v>64</v>
      </c>
      <c r="I248" s="35" t="s">
        <v>64</v>
      </c>
      <c r="J248" s="36" t="s">
        <v>64</v>
      </c>
      <c r="K248" s="28" t="s">
        <v>64</v>
      </c>
      <c r="L248" s="28" t="s">
        <v>64</v>
      </c>
      <c r="M248" s="34" t="s">
        <v>64</v>
      </c>
      <c r="N248" s="35" t="s">
        <v>30</v>
      </c>
      <c r="O248" s="36">
        <v>3000.0</v>
      </c>
      <c r="P248" s="28" t="s">
        <v>64</v>
      </c>
      <c r="Q248" s="37" t="s">
        <v>64</v>
      </c>
      <c r="R248" s="38" t="s">
        <v>64</v>
      </c>
      <c r="S248" s="39" t="s">
        <v>64</v>
      </c>
      <c r="T248" s="40" t="s">
        <v>64</v>
      </c>
      <c r="U248" s="40" t="s">
        <v>64</v>
      </c>
      <c r="V248" s="40" t="s">
        <v>64</v>
      </c>
      <c r="W248" s="40" t="s">
        <v>64</v>
      </c>
      <c r="X248" s="39" t="s">
        <v>64</v>
      </c>
      <c r="Y248" s="41" t="s">
        <v>64</v>
      </c>
      <c r="Z248" s="41" t="s">
        <v>64</v>
      </c>
      <c r="AA248" s="41" t="s">
        <v>64</v>
      </c>
      <c r="AB248" s="42">
        <v>0.0</v>
      </c>
      <c r="AC248" s="42">
        <v>0.0</v>
      </c>
      <c r="AD248" s="42">
        <v>0.0</v>
      </c>
      <c r="AE248" s="42">
        <v>0.0</v>
      </c>
      <c r="AF248" s="42">
        <v>0.0</v>
      </c>
      <c r="AG248" s="25"/>
      <c r="AH248" s="25"/>
      <c r="AI248" s="25"/>
      <c r="AJ248" s="25"/>
      <c r="AK248" s="25"/>
      <c r="AL248" s="25"/>
    </row>
    <row r="249">
      <c r="A249" s="26" t="s">
        <v>306</v>
      </c>
      <c r="B249" s="25" t="s">
        <v>107</v>
      </c>
      <c r="C249" s="25" t="s">
        <v>364</v>
      </c>
      <c r="D249" s="28">
        <v>93.35335018654766</v>
      </c>
      <c r="E249" s="29">
        <v>0.1708379705400982</v>
      </c>
      <c r="F249" s="30"/>
      <c r="G249" s="59"/>
      <c r="H249" s="34" t="s">
        <v>64</v>
      </c>
      <c r="I249" s="35" t="s">
        <v>40</v>
      </c>
      <c r="J249" s="36">
        <v>3000.0</v>
      </c>
      <c r="K249" s="28" t="s">
        <v>64</v>
      </c>
      <c r="L249" s="28" t="s">
        <v>64</v>
      </c>
      <c r="M249" s="34" t="s">
        <v>64</v>
      </c>
      <c r="N249" s="35" t="s">
        <v>29</v>
      </c>
      <c r="O249" s="36">
        <v>3000.0</v>
      </c>
      <c r="P249" s="28" t="s">
        <v>64</v>
      </c>
      <c r="Q249" s="37" t="s">
        <v>64</v>
      </c>
      <c r="R249" s="38" t="s">
        <v>64</v>
      </c>
      <c r="S249" s="39" t="s">
        <v>64</v>
      </c>
      <c r="T249" s="40" t="s">
        <v>64</v>
      </c>
      <c r="U249" s="40" t="s">
        <v>64</v>
      </c>
      <c r="V249" s="40" t="s">
        <v>64</v>
      </c>
      <c r="W249" s="40" t="s">
        <v>64</v>
      </c>
      <c r="X249" s="39" t="s">
        <v>64</v>
      </c>
      <c r="Y249" s="41" t="s">
        <v>64</v>
      </c>
      <c r="Z249" s="41" t="s">
        <v>64</v>
      </c>
      <c r="AA249" s="41" t="s">
        <v>64</v>
      </c>
      <c r="AB249" s="42">
        <v>0.0</v>
      </c>
      <c r="AC249" s="42">
        <v>1.0</v>
      </c>
      <c r="AD249" s="42">
        <v>1.0</v>
      </c>
      <c r="AE249" s="42">
        <v>0.0</v>
      </c>
      <c r="AF249" s="42">
        <v>0.0</v>
      </c>
      <c r="AG249" s="25"/>
      <c r="AH249" s="25"/>
      <c r="AI249" s="25"/>
      <c r="AJ249" s="25"/>
      <c r="AK249" s="25"/>
      <c r="AL249" s="25"/>
    </row>
    <row r="250">
      <c r="A250" s="26" t="s">
        <v>307</v>
      </c>
      <c r="B250" s="25" t="s">
        <v>107</v>
      </c>
      <c r="C250" s="25" t="s">
        <v>364</v>
      </c>
      <c r="D250" s="28">
        <v>93.35335018654766</v>
      </c>
      <c r="E250" s="29">
        <v>0.11504781704781705</v>
      </c>
      <c r="F250" s="30"/>
      <c r="G250" s="59"/>
      <c r="H250" s="34" t="s">
        <v>64</v>
      </c>
      <c r="I250" s="35" t="s">
        <v>31</v>
      </c>
      <c r="J250" s="36">
        <v>3000.0</v>
      </c>
      <c r="K250" s="28" t="s">
        <v>64</v>
      </c>
      <c r="L250" s="28" t="s">
        <v>64</v>
      </c>
      <c r="M250" s="34" t="s">
        <v>64</v>
      </c>
      <c r="N250" s="35" t="s">
        <v>31</v>
      </c>
      <c r="O250" s="36">
        <v>3000.0</v>
      </c>
      <c r="P250" s="28" t="s">
        <v>64</v>
      </c>
      <c r="Q250" s="37" t="s">
        <v>64</v>
      </c>
      <c r="R250" s="38" t="s">
        <v>64</v>
      </c>
      <c r="S250" s="39" t="s">
        <v>64</v>
      </c>
      <c r="T250" s="40" t="s">
        <v>64</v>
      </c>
      <c r="U250" s="40" t="s">
        <v>64</v>
      </c>
      <c r="V250" s="40" t="s">
        <v>64</v>
      </c>
      <c r="W250" s="40" t="s">
        <v>64</v>
      </c>
      <c r="X250" s="39" t="s">
        <v>64</v>
      </c>
      <c r="Y250" s="41" t="s">
        <v>64</v>
      </c>
      <c r="Z250" s="41" t="s">
        <v>64</v>
      </c>
      <c r="AA250" s="41" t="s">
        <v>64</v>
      </c>
      <c r="AB250" s="42">
        <v>0.0</v>
      </c>
      <c r="AC250" s="42">
        <v>0.0</v>
      </c>
      <c r="AD250" s="42">
        <v>0.0</v>
      </c>
      <c r="AE250" s="42">
        <v>0.0</v>
      </c>
      <c r="AF250" s="42">
        <v>1.0</v>
      </c>
      <c r="AG250" s="25"/>
      <c r="AH250" s="25"/>
      <c r="AI250" s="25"/>
      <c r="AJ250" s="25"/>
      <c r="AK250" s="25"/>
      <c r="AL250" s="25"/>
    </row>
    <row r="251">
      <c r="A251" s="26" t="s">
        <v>308</v>
      </c>
      <c r="B251" s="25" t="s">
        <v>107</v>
      </c>
      <c r="C251" s="25" t="s">
        <v>364</v>
      </c>
      <c r="D251" s="28">
        <v>93.35335018654766</v>
      </c>
      <c r="E251" s="29">
        <v>0.18</v>
      </c>
      <c r="F251" s="30"/>
      <c r="G251" s="59"/>
      <c r="H251" s="34" t="s">
        <v>64</v>
      </c>
      <c r="I251" s="35" t="s">
        <v>31</v>
      </c>
      <c r="J251" s="36">
        <v>3000.0</v>
      </c>
      <c r="K251" s="28" t="s">
        <v>64</v>
      </c>
      <c r="L251" s="28" t="s">
        <v>64</v>
      </c>
      <c r="M251" s="34" t="s">
        <v>64</v>
      </c>
      <c r="N251" s="35" t="s">
        <v>31</v>
      </c>
      <c r="O251" s="36">
        <v>3000.0</v>
      </c>
      <c r="P251" s="28" t="s">
        <v>64</v>
      </c>
      <c r="Q251" s="37" t="s">
        <v>64</v>
      </c>
      <c r="R251" s="38" t="s">
        <v>64</v>
      </c>
      <c r="S251" s="39" t="s">
        <v>64</v>
      </c>
      <c r="T251" s="40" t="s">
        <v>64</v>
      </c>
      <c r="U251" s="40" t="s">
        <v>64</v>
      </c>
      <c r="V251" s="40" t="s">
        <v>64</v>
      </c>
      <c r="W251" s="40" t="s">
        <v>64</v>
      </c>
      <c r="X251" s="39" t="s">
        <v>64</v>
      </c>
      <c r="Y251" s="41" t="s">
        <v>64</v>
      </c>
      <c r="Z251" s="41" t="s">
        <v>64</v>
      </c>
      <c r="AA251" s="41" t="s">
        <v>64</v>
      </c>
      <c r="AB251" s="42">
        <v>0.0</v>
      </c>
      <c r="AC251" s="42">
        <v>0.0</v>
      </c>
      <c r="AD251" s="42">
        <v>0.0</v>
      </c>
      <c r="AE251" s="42">
        <v>0.0</v>
      </c>
      <c r="AF251" s="42">
        <v>1.0</v>
      </c>
      <c r="AG251" s="25"/>
      <c r="AH251" s="25"/>
      <c r="AI251" s="25"/>
      <c r="AJ251" s="25"/>
      <c r="AK251" s="25"/>
      <c r="AL251" s="25"/>
    </row>
    <row r="252">
      <c r="A252" s="26" t="s">
        <v>309</v>
      </c>
      <c r="B252" s="25" t="s">
        <v>107</v>
      </c>
      <c r="C252" s="25" t="s">
        <v>364</v>
      </c>
      <c r="D252" s="28">
        <v>93.35335018654766</v>
      </c>
      <c r="E252" s="29">
        <v>0.1667035175879397</v>
      </c>
      <c r="F252" s="30"/>
      <c r="G252" s="59"/>
      <c r="H252" s="34" t="s">
        <v>64</v>
      </c>
      <c r="I252" s="35" t="s">
        <v>40</v>
      </c>
      <c r="J252" s="36">
        <v>3000.0</v>
      </c>
      <c r="K252" s="28" t="s">
        <v>64</v>
      </c>
      <c r="L252" s="28" t="s">
        <v>64</v>
      </c>
      <c r="M252" s="34" t="s">
        <v>64</v>
      </c>
      <c r="N252" s="35" t="s">
        <v>28</v>
      </c>
      <c r="O252" s="36">
        <v>3000.0</v>
      </c>
      <c r="P252" s="28" t="s">
        <v>64</v>
      </c>
      <c r="Q252" s="37" t="s">
        <v>64</v>
      </c>
      <c r="R252" s="38" t="s">
        <v>64</v>
      </c>
      <c r="S252" s="39" t="s">
        <v>64</v>
      </c>
      <c r="T252" s="40" t="s">
        <v>64</v>
      </c>
      <c r="U252" s="40" t="s">
        <v>64</v>
      </c>
      <c r="V252" s="40" t="s">
        <v>64</v>
      </c>
      <c r="W252" s="40" t="s">
        <v>64</v>
      </c>
      <c r="X252" s="39" t="s">
        <v>64</v>
      </c>
      <c r="Y252" s="41" t="s">
        <v>64</v>
      </c>
      <c r="Z252" s="41" t="s">
        <v>64</v>
      </c>
      <c r="AA252" s="41" t="s">
        <v>64</v>
      </c>
      <c r="AB252" s="42">
        <v>0.0</v>
      </c>
      <c r="AC252" s="42">
        <v>1.0</v>
      </c>
      <c r="AD252" s="42">
        <v>1.0</v>
      </c>
      <c r="AE252" s="42">
        <v>0.0</v>
      </c>
      <c r="AF252" s="42">
        <v>0.0</v>
      </c>
      <c r="AG252" s="25"/>
      <c r="AH252" s="25"/>
      <c r="AI252" s="25"/>
      <c r="AJ252" s="25"/>
      <c r="AK252" s="25"/>
      <c r="AL252" s="25"/>
    </row>
    <row r="253">
      <c r="A253" s="26" t="s">
        <v>1929</v>
      </c>
      <c r="B253" s="25" t="s">
        <v>107</v>
      </c>
      <c r="C253" s="25" t="s">
        <v>364</v>
      </c>
      <c r="D253" s="28">
        <v>93.35335018654766</v>
      </c>
      <c r="E253" s="29">
        <v>0.18</v>
      </c>
      <c r="F253" s="30"/>
      <c r="G253" s="59"/>
      <c r="H253" s="34" t="s">
        <v>64</v>
      </c>
      <c r="I253" s="35" t="s">
        <v>64</v>
      </c>
      <c r="J253" s="36" t="s">
        <v>64</v>
      </c>
      <c r="K253" s="28" t="s">
        <v>64</v>
      </c>
      <c r="L253" s="28" t="s">
        <v>64</v>
      </c>
      <c r="M253" s="34" t="s">
        <v>64</v>
      </c>
      <c r="N253" s="35" t="s">
        <v>27</v>
      </c>
      <c r="O253" s="36">
        <v>3000.0</v>
      </c>
      <c r="P253" s="28" t="s">
        <v>64</v>
      </c>
      <c r="Q253" s="37" t="s">
        <v>64</v>
      </c>
      <c r="R253" s="38" t="s">
        <v>64</v>
      </c>
      <c r="S253" s="39" t="s">
        <v>64</v>
      </c>
      <c r="T253" s="40" t="s">
        <v>64</v>
      </c>
      <c r="U253" s="40" t="s">
        <v>64</v>
      </c>
      <c r="V253" s="40" t="s">
        <v>64</v>
      </c>
      <c r="W253" s="40" t="s">
        <v>64</v>
      </c>
      <c r="X253" s="39" t="s">
        <v>64</v>
      </c>
      <c r="Y253" s="41" t="s">
        <v>64</v>
      </c>
      <c r="Z253" s="41" t="s">
        <v>64</v>
      </c>
      <c r="AA253" s="41" t="s">
        <v>64</v>
      </c>
      <c r="AB253" s="42">
        <v>0.0</v>
      </c>
      <c r="AC253" s="42">
        <v>0.0</v>
      </c>
      <c r="AD253" s="42">
        <v>0.0</v>
      </c>
      <c r="AE253" s="42">
        <v>0.0</v>
      </c>
      <c r="AF253" s="42">
        <v>0.0</v>
      </c>
      <c r="AG253" s="25"/>
      <c r="AH253" s="25"/>
      <c r="AI253" s="25"/>
      <c r="AJ253" s="25"/>
      <c r="AK253" s="25"/>
      <c r="AL253" s="25"/>
    </row>
    <row r="254">
      <c r="A254" s="26" t="s">
        <v>530</v>
      </c>
      <c r="B254" s="25" t="s">
        <v>451</v>
      </c>
      <c r="C254" s="25" t="s">
        <v>261</v>
      </c>
      <c r="D254" s="28">
        <v>93.53390982949198</v>
      </c>
      <c r="E254" s="29">
        <v>0.31922222222222224</v>
      </c>
      <c r="F254" s="30">
        <v>37.0</v>
      </c>
      <c r="G254" s="59"/>
      <c r="H254" s="34">
        <v>47.28258960036446</v>
      </c>
      <c r="I254" s="35" t="s">
        <v>45</v>
      </c>
      <c r="J254" s="36">
        <v>10500.0</v>
      </c>
      <c r="K254" s="28">
        <v>4.503103771463282</v>
      </c>
      <c r="L254" s="28">
        <v>7.576669802196036</v>
      </c>
      <c r="M254" s="34">
        <v>45.55994616679385</v>
      </c>
      <c r="N254" s="35" t="s">
        <v>30</v>
      </c>
      <c r="O254" s="36">
        <v>10800.0</v>
      </c>
      <c r="P254" s="28">
        <v>4.218513533962393</v>
      </c>
      <c r="Q254" s="37">
        <v>6.907591070062106</v>
      </c>
      <c r="R254" s="38">
        <v>25.622558296171285</v>
      </c>
      <c r="S254" s="39">
        <v>21.24676751518428</v>
      </c>
      <c r="T254" s="40">
        <v>0.11770105580712886</v>
      </c>
      <c r="U254" s="40">
        <v>0.005261929553730467</v>
      </c>
      <c r="V254" s="40">
        <v>0.07551330482371091</v>
      </c>
      <c r="W254" s="40">
        <v>0.026863535090097646</v>
      </c>
      <c r="X254" s="39">
        <v>22.77612063810113</v>
      </c>
      <c r="Y254" s="41">
        <v>24.506468962263334</v>
      </c>
      <c r="Z254" s="41">
        <v>21.618012809045137</v>
      </c>
      <c r="AA254" s="41">
        <v>23.94193335774871</v>
      </c>
      <c r="AB254" s="42">
        <v>0.0</v>
      </c>
      <c r="AC254" s="42">
        <v>0.0</v>
      </c>
      <c r="AD254" s="42">
        <v>0.0</v>
      </c>
      <c r="AE254" s="42">
        <v>1.0</v>
      </c>
      <c r="AF254" s="42">
        <v>1.0</v>
      </c>
      <c r="AG254" s="25"/>
      <c r="AH254" s="25"/>
      <c r="AI254" s="25"/>
      <c r="AJ254" s="25"/>
      <c r="AK254" s="25"/>
      <c r="AL254" s="25"/>
    </row>
    <row r="255">
      <c r="A255" s="26" t="s">
        <v>531</v>
      </c>
      <c r="B255" s="25" t="s">
        <v>451</v>
      </c>
      <c r="C255" s="25" t="s">
        <v>261</v>
      </c>
      <c r="D255" s="28">
        <v>93.53390982949198</v>
      </c>
      <c r="E255" s="29">
        <v>0.3540316205533597</v>
      </c>
      <c r="F255" s="30">
        <v>33.0</v>
      </c>
      <c r="G255" s="59"/>
      <c r="H255" s="34">
        <v>45.30948809901457</v>
      </c>
      <c r="I255" s="35" t="s">
        <v>45</v>
      </c>
      <c r="J255" s="36">
        <v>10000.0</v>
      </c>
      <c r="K255" s="28">
        <v>4.530948809901457</v>
      </c>
      <c r="L255" s="28">
        <v>7.389307920282782</v>
      </c>
      <c r="M255" s="34">
        <v>42.66728120465938</v>
      </c>
      <c r="N255" s="35" t="s">
        <v>31</v>
      </c>
      <c r="O255" s="36">
        <v>10200.0</v>
      </c>
      <c r="P255" s="28">
        <v>4.183066784770527</v>
      </c>
      <c r="Q255" s="37">
        <v>6.528405735548028</v>
      </c>
      <c r="R255" s="38">
        <v>26.151067329415774</v>
      </c>
      <c r="S255" s="39">
        <v>21.685018388856733</v>
      </c>
      <c r="T255" s="40">
        <v>0.10553966488835693</v>
      </c>
      <c r="U255" s="40">
        <v>0.014764122795753905</v>
      </c>
      <c r="V255" s="40">
        <v>0.09087079449773693</v>
      </c>
      <c r="W255" s="40">
        <v>0.05048377472096496</v>
      </c>
      <c r="X255" s="39">
        <v>21.116503881414143</v>
      </c>
      <c r="Y255" s="41">
        <v>24.192984217600426</v>
      </c>
      <c r="Z255" s="41">
        <v>19.018635112919775</v>
      </c>
      <c r="AA255" s="41">
        <v>23.648646091739607</v>
      </c>
      <c r="AB255" s="42">
        <v>0.0</v>
      </c>
      <c r="AC255" s="42">
        <v>0.0</v>
      </c>
      <c r="AD255" s="42">
        <v>0.0</v>
      </c>
      <c r="AE255" s="42">
        <v>1.0</v>
      </c>
      <c r="AF255" s="42">
        <v>1.0</v>
      </c>
      <c r="AG255" s="25"/>
      <c r="AH255" s="25"/>
      <c r="AI255" s="25"/>
      <c r="AJ255" s="25"/>
      <c r="AK255" s="25"/>
      <c r="AL255" s="25"/>
    </row>
    <row r="256">
      <c r="A256" s="26" t="s">
        <v>532</v>
      </c>
      <c r="B256" s="25" t="s">
        <v>451</v>
      </c>
      <c r="C256" s="25" t="s">
        <v>261</v>
      </c>
      <c r="D256" s="28">
        <v>93.53390982949198</v>
      </c>
      <c r="E256" s="29">
        <v>0.23336402296406547</v>
      </c>
      <c r="F256" s="30">
        <v>31.0</v>
      </c>
      <c r="G256" s="59"/>
      <c r="H256" s="34">
        <v>30.12684440437679</v>
      </c>
      <c r="I256" s="35" t="s">
        <v>27</v>
      </c>
      <c r="J256" s="36">
        <v>7000.0</v>
      </c>
      <c r="K256" s="28">
        <v>4.30383491491097</v>
      </c>
      <c r="L256" s="28">
        <v>5.206247548372671</v>
      </c>
      <c r="M256" s="34">
        <v>28.269824131396078</v>
      </c>
      <c r="N256" s="35" t="s">
        <v>28</v>
      </c>
      <c r="O256" s="36">
        <v>6900.0</v>
      </c>
      <c r="P256" s="28">
        <v>4.097075961071895</v>
      </c>
      <c r="Q256" s="37">
        <v>4.730600444949349</v>
      </c>
      <c r="R256" s="38">
        <v>14.526610036715224</v>
      </c>
      <c r="S256" s="39">
        <v>12.045772427023838</v>
      </c>
      <c r="T256" s="40">
        <v>0.06400192308698026</v>
      </c>
      <c r="U256" s="40">
        <v>0.018371713569693932</v>
      </c>
      <c r="V256" s="40">
        <v>0.0283693437448297</v>
      </c>
      <c r="W256" s="40">
        <v>0.037341575953284876</v>
      </c>
      <c r="X256" s="39">
        <v>12.202483337317707</v>
      </c>
      <c r="Y256" s="41">
        <v>17.924361067059085</v>
      </c>
      <c r="Z256" s="41">
        <v>10.519738173203672</v>
      </c>
      <c r="AA256" s="41">
        <v>17.750085958192408</v>
      </c>
      <c r="AB256" s="42">
        <v>1.0</v>
      </c>
      <c r="AC256" s="42">
        <v>0.0</v>
      </c>
      <c r="AD256" s="42">
        <v>0.0</v>
      </c>
      <c r="AE256" s="42">
        <v>0.0</v>
      </c>
      <c r="AF256" s="42">
        <v>0.0</v>
      </c>
      <c r="AG256" s="25"/>
      <c r="AH256" s="25"/>
      <c r="AI256" s="25"/>
      <c r="AJ256" s="25"/>
      <c r="AK256" s="25"/>
      <c r="AL256" s="25"/>
    </row>
    <row r="257">
      <c r="A257" s="26" t="s">
        <v>533</v>
      </c>
      <c r="B257" s="25" t="s">
        <v>451</v>
      </c>
      <c r="C257" s="25" t="s">
        <v>261</v>
      </c>
      <c r="D257" s="28">
        <v>93.53390982949198</v>
      </c>
      <c r="E257" s="29">
        <v>0.17538402457757296</v>
      </c>
      <c r="F257" s="30">
        <v>29.0</v>
      </c>
      <c r="G257" s="59"/>
      <c r="H257" s="34">
        <v>18.23071909878527</v>
      </c>
      <c r="I257" s="35" t="s">
        <v>40</v>
      </c>
      <c r="J257" s="36">
        <v>3600.0</v>
      </c>
      <c r="K257" s="28">
        <v>5.064088638551464</v>
      </c>
      <c r="L257" s="28">
        <v>4.241053375352042</v>
      </c>
      <c r="M257" s="34">
        <v>17.15320332354367</v>
      </c>
      <c r="N257" s="35" t="s">
        <v>28</v>
      </c>
      <c r="O257" s="36">
        <v>4100.0</v>
      </c>
      <c r="P257" s="28">
        <v>4.183708127693579</v>
      </c>
      <c r="Q257" s="37">
        <v>3.350925753368662</v>
      </c>
      <c r="R257" s="38">
        <v>9.693806734160262</v>
      </c>
      <c r="S257" s="39">
        <v>8.038309665924627</v>
      </c>
      <c r="T257" s="40">
        <v>0.04428345472671185</v>
      </c>
      <c r="U257" s="40">
        <v>0.01646436137275184</v>
      </c>
      <c r="V257" s="40">
        <v>0.014193414976510207</v>
      </c>
      <c r="W257" s="40">
        <v>0.016950992743375047</v>
      </c>
      <c r="X257" s="39">
        <v>8.584450060682476</v>
      </c>
      <c r="Y257" s="41">
        <v>9.646269038102792</v>
      </c>
      <c r="Z257" s="41">
        <v>7.6402980518727635</v>
      </c>
      <c r="AA257" s="41">
        <v>9.512905271670908</v>
      </c>
      <c r="AB257" s="42">
        <v>0.0</v>
      </c>
      <c r="AC257" s="42">
        <v>1.0</v>
      </c>
      <c r="AD257" s="42">
        <v>1.0</v>
      </c>
      <c r="AE257" s="42">
        <v>0.0</v>
      </c>
      <c r="AF257" s="42">
        <v>0.0</v>
      </c>
      <c r="AG257" s="25"/>
      <c r="AH257" s="25"/>
      <c r="AI257" s="25"/>
      <c r="AJ257" s="25"/>
      <c r="AK257" s="25"/>
      <c r="AL257" s="25"/>
    </row>
    <row r="258">
      <c r="A258" s="26" t="s">
        <v>534</v>
      </c>
      <c r="B258" s="25" t="s">
        <v>451</v>
      </c>
      <c r="C258" s="25" t="s">
        <v>261</v>
      </c>
      <c r="D258" s="28">
        <v>93.53390982949198</v>
      </c>
      <c r="E258" s="29">
        <v>0.11404026845637584</v>
      </c>
      <c r="F258" s="30">
        <v>25.0</v>
      </c>
      <c r="G258" s="59"/>
      <c r="H258" s="34">
        <v>13.605694645965183</v>
      </c>
      <c r="I258" s="35" t="s">
        <v>44</v>
      </c>
      <c r="J258" s="36">
        <v>3000.0</v>
      </c>
      <c r="K258" s="28">
        <v>4.535231548655061</v>
      </c>
      <c r="L258" s="28">
        <v>3.0657775072497726</v>
      </c>
      <c r="M258" s="34">
        <v>12.941769380623558</v>
      </c>
      <c r="N258" s="35" t="s">
        <v>29</v>
      </c>
      <c r="O258" s="36">
        <v>3300.0</v>
      </c>
      <c r="P258" s="28">
        <v>3.9217482971586537</v>
      </c>
      <c r="Q258" s="37">
        <v>2.5557335310798357</v>
      </c>
      <c r="R258" s="38">
        <v>5.141945126718133</v>
      </c>
      <c r="S258" s="39">
        <v>4.263809703168471</v>
      </c>
      <c r="T258" s="40">
        <v>0.03330898907226239</v>
      </c>
      <c r="U258" s="40">
        <v>0.009747100488887842</v>
      </c>
      <c r="V258" s="40">
        <v>0.00990059813438214</v>
      </c>
      <c r="W258" s="40">
        <v>0.009440105197899248</v>
      </c>
      <c r="X258" s="39">
        <v>5.159631303940096</v>
      </c>
      <c r="Y258" s="41">
        <v>8.446063342025088</v>
      </c>
      <c r="Z258" s="41">
        <v>4.6922733959745075</v>
      </c>
      <c r="AA258" s="41">
        <v>8.24949598464905</v>
      </c>
      <c r="AB258" s="42">
        <v>0.0</v>
      </c>
      <c r="AC258" s="42">
        <v>0.0</v>
      </c>
      <c r="AD258" s="42">
        <v>1.0</v>
      </c>
      <c r="AE258" s="42">
        <v>1.0</v>
      </c>
      <c r="AF258" s="42">
        <v>0.0</v>
      </c>
      <c r="AG258" s="25"/>
      <c r="AH258" s="25"/>
      <c r="AI258" s="25"/>
      <c r="AJ258" s="25"/>
      <c r="AK258" s="25"/>
      <c r="AL258" s="25"/>
    </row>
    <row r="259">
      <c r="A259" s="26" t="s">
        <v>536</v>
      </c>
      <c r="B259" s="25" t="s">
        <v>451</v>
      </c>
      <c r="C259" s="25" t="s">
        <v>261</v>
      </c>
      <c r="D259" s="28">
        <v>93.53390982949198</v>
      </c>
      <c r="E259" s="29">
        <v>0.18820518104209596</v>
      </c>
      <c r="F259" s="30">
        <v>20.0</v>
      </c>
      <c r="G259" s="59"/>
      <c r="H259" s="34">
        <v>13.778629173066594</v>
      </c>
      <c r="I259" s="35" t="s">
        <v>58</v>
      </c>
      <c r="J259" s="36">
        <v>3500.0</v>
      </c>
      <c r="K259" s="28">
        <v>3.936751192304741</v>
      </c>
      <c r="L259" s="28">
        <v>2.6859297450959945</v>
      </c>
      <c r="M259" s="34">
        <v>12.811897159091043</v>
      </c>
      <c r="N259" s="35" t="s">
        <v>27</v>
      </c>
      <c r="O259" s="36">
        <v>3000.0</v>
      </c>
      <c r="P259" s="28">
        <v>4.270632386363681</v>
      </c>
      <c r="Q259" s="37">
        <v>2.762622250264123</v>
      </c>
      <c r="R259" s="38">
        <v>7.257369572456947</v>
      </c>
      <c r="S259" s="39">
        <v>6.017964416176435</v>
      </c>
      <c r="T259" s="40">
        <v>0.04881768259284786</v>
      </c>
      <c r="U259" s="40">
        <v>0.02116800354446176</v>
      </c>
      <c r="V259" s="40">
        <v>0.021085957019095634</v>
      </c>
      <c r="W259" s="40">
        <v>0.02297302710251664</v>
      </c>
      <c r="X259" s="39">
        <v>7.0665968312398215</v>
      </c>
      <c r="Y259" s="41">
        <v>6.712032341826774</v>
      </c>
      <c r="Z259" s="41">
        <v>6.206454502007462</v>
      </c>
      <c r="AA259" s="41">
        <v>6.605442657083581</v>
      </c>
      <c r="AB259" s="42">
        <v>1.0</v>
      </c>
      <c r="AC259" s="42">
        <v>1.0</v>
      </c>
      <c r="AD259" s="42">
        <v>0.0</v>
      </c>
      <c r="AE259" s="42">
        <v>0.0</v>
      </c>
      <c r="AF259" s="42">
        <v>0.0</v>
      </c>
      <c r="AG259" s="25"/>
      <c r="AH259" s="25"/>
      <c r="AI259" s="25"/>
      <c r="AJ259" s="25"/>
      <c r="AK259" s="25"/>
      <c r="AL259" s="25"/>
    </row>
    <row r="260">
      <c r="A260" s="26" t="s">
        <v>539</v>
      </c>
      <c r="B260" s="25" t="s">
        <v>451</v>
      </c>
      <c r="C260" s="25" t="s">
        <v>261</v>
      </c>
      <c r="D260" s="28">
        <v>93.53390982949198</v>
      </c>
      <c r="E260" s="29">
        <v>0.18515384615384617</v>
      </c>
      <c r="F260" s="30">
        <v>18.0</v>
      </c>
      <c r="G260" s="59"/>
      <c r="H260" s="34">
        <v>15.537912288633906</v>
      </c>
      <c r="I260" s="35" t="s">
        <v>30</v>
      </c>
      <c r="J260" s="36">
        <v>3400.0</v>
      </c>
      <c r="K260" s="28">
        <v>4.569974202539385</v>
      </c>
      <c r="L260" s="28">
        <v>3.404659710044726</v>
      </c>
      <c r="M260" s="34">
        <v>14.850357426855133</v>
      </c>
      <c r="N260" s="35" t="s">
        <v>30</v>
      </c>
      <c r="O260" s="36">
        <v>3000.0</v>
      </c>
      <c r="P260" s="28">
        <v>4.950119142285044</v>
      </c>
      <c r="Q260" s="37">
        <v>3.567685806945884</v>
      </c>
      <c r="R260" s="38">
        <v>6.408114336518156</v>
      </c>
      <c r="S260" s="39">
        <v>5.313744004206849</v>
      </c>
      <c r="T260" s="40">
        <v>0.06611178669128542</v>
      </c>
      <c r="U260" s="40">
        <v>0.0025364670636508022</v>
      </c>
      <c r="V260" s="40">
        <v>0.029701211100169073</v>
      </c>
      <c r="W260" s="40">
        <v>0.021028130172846975</v>
      </c>
      <c r="X260" s="39">
        <v>5.622148672834889</v>
      </c>
      <c r="Y260" s="41">
        <v>9.915763615799017</v>
      </c>
      <c r="Z260" s="41">
        <v>5.208882001631101</v>
      </c>
      <c r="AA260" s="41">
        <v>9.641475425224032</v>
      </c>
      <c r="AB260" s="42">
        <v>0.0</v>
      </c>
      <c r="AC260" s="42">
        <v>0.0</v>
      </c>
      <c r="AD260" s="42">
        <v>0.0</v>
      </c>
      <c r="AE260" s="42">
        <v>1.0</v>
      </c>
      <c r="AF260" s="42">
        <v>0.0</v>
      </c>
      <c r="AG260" s="25"/>
      <c r="AH260" s="25"/>
      <c r="AI260" s="25"/>
      <c r="AJ260" s="25"/>
      <c r="AK260" s="25"/>
      <c r="AL260" s="25"/>
    </row>
    <row r="261">
      <c r="A261" s="26" t="s">
        <v>538</v>
      </c>
      <c r="B261" s="25" t="s">
        <v>451</v>
      </c>
      <c r="C261" s="25" t="s">
        <v>261</v>
      </c>
      <c r="D261" s="28">
        <v>93.53390982949198</v>
      </c>
      <c r="E261" s="29">
        <v>0.18</v>
      </c>
      <c r="F261" s="30">
        <v>17.0</v>
      </c>
      <c r="G261" s="59"/>
      <c r="H261" s="34">
        <v>9.934659839967505</v>
      </c>
      <c r="I261" s="35" t="s">
        <v>29</v>
      </c>
      <c r="J261" s="36">
        <v>3000.0</v>
      </c>
      <c r="K261" s="28">
        <v>3.3115532799891683</v>
      </c>
      <c r="L261" s="28">
        <v>1.7782728870042601</v>
      </c>
      <c r="M261" s="34">
        <v>9.272738831301723</v>
      </c>
      <c r="N261" s="35" t="s">
        <v>29</v>
      </c>
      <c r="O261" s="36">
        <v>3400.0</v>
      </c>
      <c r="P261" s="28">
        <v>2.7272761268534476</v>
      </c>
      <c r="Q261" s="37">
        <v>1.3924337103677664</v>
      </c>
      <c r="R261" s="38">
        <v>5.85641679171343</v>
      </c>
      <c r="S261" s="39">
        <v>4.856264726077329</v>
      </c>
      <c r="T261" s="40">
        <v>0.032740034168577084</v>
      </c>
      <c r="U261" s="40">
        <v>0.014985488276164634</v>
      </c>
      <c r="V261" s="40">
        <v>0.020849374992924708</v>
      </c>
      <c r="W261" s="40">
        <v>0.01905763182947024</v>
      </c>
      <c r="X261" s="39">
        <v>4.281606733491513</v>
      </c>
      <c r="Y261" s="41">
        <v>5.653053106475993</v>
      </c>
      <c r="Z261" s="41">
        <v>3.7177404402969785</v>
      </c>
      <c r="AA261" s="41">
        <v>5.554998391004744</v>
      </c>
      <c r="AB261" s="42">
        <v>0.0</v>
      </c>
      <c r="AC261" s="42">
        <v>0.0</v>
      </c>
      <c r="AD261" s="42">
        <v>1.0</v>
      </c>
      <c r="AE261" s="42">
        <v>0.0</v>
      </c>
      <c r="AF261" s="42">
        <v>0.0</v>
      </c>
      <c r="AG261" s="25"/>
      <c r="AH261" s="25"/>
      <c r="AI261" s="25"/>
      <c r="AJ261" s="25"/>
      <c r="AK261" s="25"/>
      <c r="AL261" s="25"/>
    </row>
    <row r="262">
      <c r="A262" s="26" t="s">
        <v>537</v>
      </c>
      <c r="B262" s="25" t="s">
        <v>451</v>
      </c>
      <c r="C262" s="25" t="s">
        <v>261</v>
      </c>
      <c r="D262" s="28">
        <v>93.53390982949198</v>
      </c>
      <c r="E262" s="29">
        <v>0.18092713140636385</v>
      </c>
      <c r="F262" s="30">
        <v>17.0</v>
      </c>
      <c r="G262" s="59"/>
      <c r="H262" s="34">
        <v>12.394817659478907</v>
      </c>
      <c r="I262" s="35" t="s">
        <v>40</v>
      </c>
      <c r="J262" s="36">
        <v>3500.0</v>
      </c>
      <c r="K262" s="28">
        <v>3.5413764741368308</v>
      </c>
      <c r="L262" s="28">
        <v>2.2360392719401636</v>
      </c>
      <c r="M262" s="34">
        <v>11.807169428773111</v>
      </c>
      <c r="N262" s="35" t="s">
        <v>29</v>
      </c>
      <c r="O262" s="36">
        <v>3600.0</v>
      </c>
      <c r="P262" s="28">
        <v>3.2797692857703087</v>
      </c>
      <c r="Q262" s="37">
        <v>1.998519958418794</v>
      </c>
      <c r="R262" s="38">
        <v>5.89149553465077</v>
      </c>
      <c r="S262" s="39">
        <v>4.885352761990822</v>
      </c>
      <c r="T262" s="40">
        <v>0.054775295800301355</v>
      </c>
      <c r="U262" s="40">
        <v>0.0039125211285929535</v>
      </c>
      <c r="V262" s="40">
        <v>0.022333974775718114</v>
      </c>
      <c r="W262" s="40">
        <v>0.02192642049148968</v>
      </c>
      <c r="X262" s="39">
        <v>4.459342290851165</v>
      </c>
      <c r="Y262" s="41">
        <v>7.935475368627742</v>
      </c>
      <c r="Z262" s="41">
        <v>4.0313642387167965</v>
      </c>
      <c r="AA262" s="41">
        <v>7.775805190056315</v>
      </c>
      <c r="AB262" s="42">
        <v>0.0</v>
      </c>
      <c r="AC262" s="42">
        <v>1.0</v>
      </c>
      <c r="AD262" s="42">
        <v>1.0</v>
      </c>
      <c r="AE262" s="42">
        <v>0.0</v>
      </c>
      <c r="AF262" s="42">
        <v>0.0</v>
      </c>
      <c r="AG262" s="25"/>
      <c r="AH262" s="25"/>
      <c r="AI262" s="25"/>
      <c r="AJ262" s="25"/>
      <c r="AK262" s="25"/>
      <c r="AL262" s="25"/>
    </row>
    <row r="263">
      <c r="A263" s="26" t="s">
        <v>606</v>
      </c>
      <c r="B263" s="25" t="s">
        <v>451</v>
      </c>
      <c r="C263" s="25" t="s">
        <v>261</v>
      </c>
      <c r="D263" s="28">
        <v>93.53390982949198</v>
      </c>
      <c r="E263" s="29">
        <v>0.23828643639427127</v>
      </c>
      <c r="F263" s="30">
        <v>13.0</v>
      </c>
      <c r="G263" s="59"/>
      <c r="H263" s="34">
        <v>10.591638651759899</v>
      </c>
      <c r="I263" s="35" t="s">
        <v>58</v>
      </c>
      <c r="J263" s="36">
        <v>3900.0</v>
      </c>
      <c r="K263" s="28">
        <v>2.715804782502538</v>
      </c>
      <c r="L263" s="28">
        <v>1.5283529328869156</v>
      </c>
      <c r="M263" s="34">
        <v>9.82967194797897</v>
      </c>
      <c r="N263" s="35" t="s">
        <v>28</v>
      </c>
      <c r="O263" s="36">
        <v>3100.0</v>
      </c>
      <c r="P263" s="28">
        <v>3.1708619187028932</v>
      </c>
      <c r="Q263" s="37">
        <v>1.6895316209967353</v>
      </c>
      <c r="R263" s="38">
        <v>6.247918492857347</v>
      </c>
      <c r="S263" s="39">
        <v>5.18090622088259</v>
      </c>
      <c r="T263" s="40">
        <v>0.05896467949028552</v>
      </c>
      <c r="U263" s="40">
        <v>0.02592042679194502</v>
      </c>
      <c r="V263" s="40">
        <v>0.03046937586470358</v>
      </c>
      <c r="W263" s="40">
        <v>0.029267766675673015</v>
      </c>
      <c r="X263" s="39">
        <v>5.686710677185732</v>
      </c>
      <c r="Y263" s="41">
        <v>4.904927974574167</v>
      </c>
      <c r="Z263" s="41">
        <v>4.9876942433431735</v>
      </c>
      <c r="AA263" s="41">
        <v>4.841977704635797</v>
      </c>
      <c r="AB263" s="42">
        <v>1.0</v>
      </c>
      <c r="AC263" s="42">
        <v>1.0</v>
      </c>
      <c r="AD263" s="42">
        <v>0.0</v>
      </c>
      <c r="AE263" s="42">
        <v>0.0</v>
      </c>
      <c r="AF263" s="42">
        <v>0.0</v>
      </c>
      <c r="AG263" s="25"/>
      <c r="AH263" s="25"/>
      <c r="AI263" s="25"/>
      <c r="AJ263" s="25"/>
      <c r="AK263" s="25"/>
      <c r="AL263" s="25"/>
    </row>
    <row r="264">
      <c r="A264" s="26" t="s">
        <v>541</v>
      </c>
      <c r="B264" s="25" t="s">
        <v>451</v>
      </c>
      <c r="C264" s="25" t="s">
        <v>261</v>
      </c>
      <c r="D264" s="28">
        <v>93.53390982949198</v>
      </c>
      <c r="E264" s="29">
        <v>0.1696530612244898</v>
      </c>
      <c r="F264" s="30"/>
      <c r="G264" s="59"/>
      <c r="H264" s="34" t="s">
        <v>64</v>
      </c>
      <c r="I264" s="35" t="s">
        <v>31</v>
      </c>
      <c r="J264" s="36">
        <v>3000.0</v>
      </c>
      <c r="K264" s="28" t="s">
        <v>64</v>
      </c>
      <c r="L264" s="28" t="s">
        <v>64</v>
      </c>
      <c r="M264" s="34" t="s">
        <v>64</v>
      </c>
      <c r="N264" s="35" t="s">
        <v>31</v>
      </c>
      <c r="O264" s="36">
        <v>3200.0</v>
      </c>
      <c r="P264" s="28" t="s">
        <v>64</v>
      </c>
      <c r="Q264" s="37" t="s">
        <v>64</v>
      </c>
      <c r="R264" s="38" t="s">
        <v>64</v>
      </c>
      <c r="S264" s="39" t="s">
        <v>64</v>
      </c>
      <c r="T264" s="40" t="s">
        <v>64</v>
      </c>
      <c r="U264" s="40" t="s">
        <v>64</v>
      </c>
      <c r="V264" s="40" t="s">
        <v>64</v>
      </c>
      <c r="W264" s="40" t="s">
        <v>64</v>
      </c>
      <c r="X264" s="39" t="s">
        <v>64</v>
      </c>
      <c r="Y264" s="41" t="s">
        <v>64</v>
      </c>
      <c r="Z264" s="41" t="s">
        <v>64</v>
      </c>
      <c r="AA264" s="41" t="s">
        <v>64</v>
      </c>
      <c r="AB264" s="42">
        <v>0.0</v>
      </c>
      <c r="AC264" s="42">
        <v>0.0</v>
      </c>
      <c r="AD264" s="42">
        <v>0.0</v>
      </c>
      <c r="AE264" s="42">
        <v>0.0</v>
      </c>
      <c r="AF264" s="42">
        <v>1.0</v>
      </c>
      <c r="AG264" s="25"/>
      <c r="AH264" s="25"/>
      <c r="AI264" s="25"/>
      <c r="AJ264" s="25"/>
      <c r="AK264" s="25"/>
      <c r="AL264" s="25"/>
    </row>
    <row r="265">
      <c r="A265" s="26" t="s">
        <v>602</v>
      </c>
      <c r="B265" s="25" t="s">
        <v>451</v>
      </c>
      <c r="C265" s="25" t="s">
        <v>261</v>
      </c>
      <c r="D265" s="28">
        <v>93.53390982949198</v>
      </c>
      <c r="E265" s="29">
        <v>0.18</v>
      </c>
      <c r="F265" s="30"/>
      <c r="G265" s="59"/>
      <c r="H265" s="34" t="s">
        <v>64</v>
      </c>
      <c r="I265" s="35" t="s">
        <v>28</v>
      </c>
      <c r="J265" s="36">
        <v>3000.0</v>
      </c>
      <c r="K265" s="28" t="s">
        <v>64</v>
      </c>
      <c r="L265" s="28" t="s">
        <v>64</v>
      </c>
      <c r="M265" s="34" t="s">
        <v>64</v>
      </c>
      <c r="N265" s="35" t="s">
        <v>28</v>
      </c>
      <c r="O265" s="36">
        <v>3000.0</v>
      </c>
      <c r="P265" s="28" t="s">
        <v>64</v>
      </c>
      <c r="Q265" s="37" t="s">
        <v>64</v>
      </c>
      <c r="R265" s="38" t="s">
        <v>64</v>
      </c>
      <c r="S265" s="39" t="s">
        <v>64</v>
      </c>
      <c r="T265" s="40" t="s">
        <v>64</v>
      </c>
      <c r="U265" s="40" t="s">
        <v>64</v>
      </c>
      <c r="V265" s="40" t="s">
        <v>64</v>
      </c>
      <c r="W265" s="40" t="s">
        <v>64</v>
      </c>
      <c r="X265" s="39" t="s">
        <v>64</v>
      </c>
      <c r="Y265" s="41" t="s">
        <v>64</v>
      </c>
      <c r="Z265" s="41" t="s">
        <v>64</v>
      </c>
      <c r="AA265" s="41" t="s">
        <v>64</v>
      </c>
      <c r="AB265" s="42">
        <v>0.0</v>
      </c>
      <c r="AC265" s="42">
        <v>1.0</v>
      </c>
      <c r="AD265" s="42">
        <v>0.0</v>
      </c>
      <c r="AE265" s="42">
        <v>0.0</v>
      </c>
      <c r="AF265" s="42">
        <v>0.0</v>
      </c>
      <c r="AG265" s="25"/>
      <c r="AH265" s="25"/>
      <c r="AI265" s="25"/>
      <c r="AJ265" s="25"/>
      <c r="AK265" s="25"/>
      <c r="AL265" s="25"/>
    </row>
    <row r="266">
      <c r="A266" s="26" t="s">
        <v>542</v>
      </c>
      <c r="B266" s="25" t="s">
        <v>451</v>
      </c>
      <c r="C266" s="25" t="s">
        <v>261</v>
      </c>
      <c r="D266" s="28">
        <v>93.53390982949198</v>
      </c>
      <c r="E266" s="29">
        <v>0.18</v>
      </c>
      <c r="F266" s="30"/>
      <c r="G266" s="59"/>
      <c r="H266" s="34" t="s">
        <v>64</v>
      </c>
      <c r="I266" s="35" t="s">
        <v>27</v>
      </c>
      <c r="J266" s="36">
        <v>3000.0</v>
      </c>
      <c r="K266" s="28" t="s">
        <v>64</v>
      </c>
      <c r="L266" s="28" t="s">
        <v>64</v>
      </c>
      <c r="M266" s="34" t="s">
        <v>64</v>
      </c>
      <c r="N266" s="35" t="s">
        <v>27</v>
      </c>
      <c r="O266" s="36">
        <v>3000.0</v>
      </c>
      <c r="P266" s="28" t="s">
        <v>64</v>
      </c>
      <c r="Q266" s="37" t="s">
        <v>64</v>
      </c>
      <c r="R266" s="38" t="s">
        <v>64</v>
      </c>
      <c r="S266" s="39" t="s">
        <v>64</v>
      </c>
      <c r="T266" s="40" t="s">
        <v>64</v>
      </c>
      <c r="U266" s="40" t="s">
        <v>64</v>
      </c>
      <c r="V266" s="40" t="s">
        <v>64</v>
      </c>
      <c r="W266" s="40" t="s">
        <v>64</v>
      </c>
      <c r="X266" s="39" t="s">
        <v>64</v>
      </c>
      <c r="Y266" s="41" t="s">
        <v>64</v>
      </c>
      <c r="Z266" s="41" t="s">
        <v>64</v>
      </c>
      <c r="AA266" s="41" t="s">
        <v>64</v>
      </c>
      <c r="AB266" s="42">
        <v>1.0</v>
      </c>
      <c r="AC266" s="42">
        <v>0.0</v>
      </c>
      <c r="AD266" s="42">
        <v>0.0</v>
      </c>
      <c r="AE266" s="42">
        <v>0.0</v>
      </c>
      <c r="AF266" s="42">
        <v>0.0</v>
      </c>
      <c r="AG266" s="25"/>
      <c r="AH266" s="25"/>
      <c r="AI266" s="25"/>
      <c r="AJ266" s="25"/>
      <c r="AK266" s="25"/>
      <c r="AL266" s="25"/>
    </row>
    <row r="267">
      <c r="A267" s="26" t="s">
        <v>543</v>
      </c>
      <c r="B267" s="25" t="s">
        <v>451</v>
      </c>
      <c r="C267" s="25" t="s">
        <v>261</v>
      </c>
      <c r="D267" s="28">
        <v>93.53390982949198</v>
      </c>
      <c r="E267" s="29">
        <v>0.18</v>
      </c>
      <c r="F267" s="30"/>
      <c r="G267" s="59"/>
      <c r="H267" s="34" t="s">
        <v>64</v>
      </c>
      <c r="I267" s="35" t="s">
        <v>29</v>
      </c>
      <c r="J267" s="36">
        <v>3000.0</v>
      </c>
      <c r="K267" s="28" t="s">
        <v>64</v>
      </c>
      <c r="L267" s="28" t="s">
        <v>64</v>
      </c>
      <c r="M267" s="34" t="s">
        <v>64</v>
      </c>
      <c r="N267" s="35" t="s">
        <v>29</v>
      </c>
      <c r="O267" s="36">
        <v>3000.0</v>
      </c>
      <c r="P267" s="28" t="s">
        <v>64</v>
      </c>
      <c r="Q267" s="37" t="s">
        <v>64</v>
      </c>
      <c r="R267" s="38" t="s">
        <v>64</v>
      </c>
      <c r="S267" s="39" t="s">
        <v>64</v>
      </c>
      <c r="T267" s="40" t="s">
        <v>64</v>
      </c>
      <c r="U267" s="40" t="s">
        <v>64</v>
      </c>
      <c r="V267" s="40" t="s">
        <v>64</v>
      </c>
      <c r="W267" s="40" t="s">
        <v>64</v>
      </c>
      <c r="X267" s="39" t="s">
        <v>64</v>
      </c>
      <c r="Y267" s="41" t="s">
        <v>64</v>
      </c>
      <c r="Z267" s="41" t="s">
        <v>64</v>
      </c>
      <c r="AA267" s="41" t="s">
        <v>64</v>
      </c>
      <c r="AB267" s="42">
        <v>0.0</v>
      </c>
      <c r="AC267" s="42">
        <v>0.0</v>
      </c>
      <c r="AD267" s="42">
        <v>1.0</v>
      </c>
      <c r="AE267" s="42">
        <v>0.0</v>
      </c>
      <c r="AF267" s="42">
        <v>0.0</v>
      </c>
      <c r="AG267" s="25"/>
      <c r="AH267" s="25"/>
      <c r="AI267" s="25"/>
      <c r="AJ267" s="25"/>
      <c r="AK267" s="25"/>
      <c r="AL267" s="25"/>
    </row>
    <row r="268">
      <c r="A268" s="26" t="s">
        <v>1829</v>
      </c>
      <c r="B268" s="25" t="s">
        <v>451</v>
      </c>
      <c r="C268" s="25" t="s">
        <v>261</v>
      </c>
      <c r="D268" s="28">
        <v>93.53390982949198</v>
      </c>
      <c r="E268" s="29">
        <v>0.18</v>
      </c>
      <c r="F268" s="30"/>
      <c r="G268" s="59"/>
      <c r="H268" s="34" t="s">
        <v>64</v>
      </c>
      <c r="I268" s="35" t="s">
        <v>64</v>
      </c>
      <c r="J268" s="36" t="s">
        <v>64</v>
      </c>
      <c r="K268" s="28" t="s">
        <v>64</v>
      </c>
      <c r="L268" s="28" t="s">
        <v>64</v>
      </c>
      <c r="M268" s="34" t="s">
        <v>64</v>
      </c>
      <c r="N268" s="35" t="s">
        <v>29</v>
      </c>
      <c r="O268" s="36">
        <v>3000.0</v>
      </c>
      <c r="P268" s="28" t="s">
        <v>64</v>
      </c>
      <c r="Q268" s="37" t="s">
        <v>64</v>
      </c>
      <c r="R268" s="38" t="s">
        <v>64</v>
      </c>
      <c r="S268" s="39" t="s">
        <v>64</v>
      </c>
      <c r="T268" s="40" t="s">
        <v>64</v>
      </c>
      <c r="U268" s="40" t="s">
        <v>64</v>
      </c>
      <c r="V268" s="40" t="s">
        <v>64</v>
      </c>
      <c r="W268" s="40" t="s">
        <v>64</v>
      </c>
      <c r="X268" s="39" t="s">
        <v>64</v>
      </c>
      <c r="Y268" s="41" t="s">
        <v>64</v>
      </c>
      <c r="Z268" s="41" t="s">
        <v>64</v>
      </c>
      <c r="AA268" s="41" t="s">
        <v>64</v>
      </c>
      <c r="AB268" s="42">
        <v>0.0</v>
      </c>
      <c r="AC268" s="42">
        <v>0.0</v>
      </c>
      <c r="AD268" s="42">
        <v>0.0</v>
      </c>
      <c r="AE268" s="42">
        <v>0.0</v>
      </c>
      <c r="AF268" s="42">
        <v>0.0</v>
      </c>
      <c r="AG268" s="25"/>
      <c r="AH268" s="25"/>
      <c r="AI268" s="25"/>
      <c r="AJ268" s="25"/>
      <c r="AK268" s="25"/>
      <c r="AL268" s="25"/>
    </row>
    <row r="269">
      <c r="A269" s="26" t="s">
        <v>544</v>
      </c>
      <c r="B269" s="25" t="s">
        <v>451</v>
      </c>
      <c r="C269" s="25" t="s">
        <v>261</v>
      </c>
      <c r="D269" s="28">
        <v>93.53390982949198</v>
      </c>
      <c r="E269" s="29">
        <v>0.10839901477832513</v>
      </c>
      <c r="F269" s="30"/>
      <c r="G269" s="59"/>
      <c r="H269" s="34" t="s">
        <v>64</v>
      </c>
      <c r="I269" s="35" t="s">
        <v>31</v>
      </c>
      <c r="J269" s="36">
        <v>3000.0</v>
      </c>
      <c r="K269" s="28" t="s">
        <v>64</v>
      </c>
      <c r="L269" s="28" t="s">
        <v>64</v>
      </c>
      <c r="M269" s="34" t="s">
        <v>64</v>
      </c>
      <c r="N269" s="35" t="s">
        <v>31</v>
      </c>
      <c r="O269" s="36">
        <v>3000.0</v>
      </c>
      <c r="P269" s="28" t="s">
        <v>64</v>
      </c>
      <c r="Q269" s="37" t="s">
        <v>64</v>
      </c>
      <c r="R269" s="38" t="s">
        <v>64</v>
      </c>
      <c r="S269" s="39" t="s">
        <v>64</v>
      </c>
      <c r="T269" s="40" t="s">
        <v>64</v>
      </c>
      <c r="U269" s="40" t="s">
        <v>64</v>
      </c>
      <c r="V269" s="40" t="s">
        <v>64</v>
      </c>
      <c r="W269" s="40" t="s">
        <v>64</v>
      </c>
      <c r="X269" s="39" t="s">
        <v>64</v>
      </c>
      <c r="Y269" s="41" t="s">
        <v>64</v>
      </c>
      <c r="Z269" s="41" t="s">
        <v>64</v>
      </c>
      <c r="AA269" s="41" t="s">
        <v>64</v>
      </c>
      <c r="AB269" s="42">
        <v>0.0</v>
      </c>
      <c r="AC269" s="42">
        <v>0.0</v>
      </c>
      <c r="AD269" s="42">
        <v>0.0</v>
      </c>
      <c r="AE269" s="42">
        <v>0.0</v>
      </c>
      <c r="AF269" s="42">
        <v>1.0</v>
      </c>
      <c r="AG269" s="25"/>
      <c r="AH269" s="25"/>
      <c r="AI269" s="25"/>
      <c r="AJ269" s="25"/>
      <c r="AK269" s="25"/>
      <c r="AL269" s="25"/>
    </row>
    <row r="270">
      <c r="A270" s="26" t="s">
        <v>1815</v>
      </c>
      <c r="B270" s="25" t="s">
        <v>451</v>
      </c>
      <c r="C270" s="25" t="s">
        <v>261</v>
      </c>
      <c r="D270" s="28">
        <v>93.53390982949198</v>
      </c>
      <c r="E270" s="29">
        <v>0.18</v>
      </c>
      <c r="F270" s="30"/>
      <c r="G270" s="59"/>
      <c r="H270" s="34" t="s">
        <v>64</v>
      </c>
      <c r="I270" s="35" t="s">
        <v>64</v>
      </c>
      <c r="J270" s="36" t="s">
        <v>64</v>
      </c>
      <c r="K270" s="28" t="s">
        <v>64</v>
      </c>
      <c r="L270" s="28" t="s">
        <v>64</v>
      </c>
      <c r="M270" s="34" t="s">
        <v>64</v>
      </c>
      <c r="N270" s="35" t="s">
        <v>30</v>
      </c>
      <c r="O270" s="36">
        <v>3000.0</v>
      </c>
      <c r="P270" s="28" t="s">
        <v>64</v>
      </c>
      <c r="Q270" s="37" t="s">
        <v>64</v>
      </c>
      <c r="R270" s="38" t="s">
        <v>64</v>
      </c>
      <c r="S270" s="39" t="s">
        <v>64</v>
      </c>
      <c r="T270" s="40" t="s">
        <v>64</v>
      </c>
      <c r="U270" s="40" t="s">
        <v>64</v>
      </c>
      <c r="V270" s="40" t="s">
        <v>64</v>
      </c>
      <c r="W270" s="40" t="s">
        <v>64</v>
      </c>
      <c r="X270" s="39" t="s">
        <v>64</v>
      </c>
      <c r="Y270" s="41" t="s">
        <v>64</v>
      </c>
      <c r="Z270" s="41" t="s">
        <v>64</v>
      </c>
      <c r="AA270" s="41" t="s">
        <v>64</v>
      </c>
      <c r="AB270" s="42">
        <v>0.0</v>
      </c>
      <c r="AC270" s="42">
        <v>0.0</v>
      </c>
      <c r="AD270" s="42">
        <v>0.0</v>
      </c>
      <c r="AE270" s="42">
        <v>0.0</v>
      </c>
      <c r="AF270" s="42">
        <v>0.0</v>
      </c>
      <c r="AG270" s="25"/>
      <c r="AH270" s="25"/>
      <c r="AI270" s="25"/>
      <c r="AJ270" s="25"/>
      <c r="AK270" s="25"/>
      <c r="AL270" s="25"/>
    </row>
    <row r="271">
      <c r="A271" s="26" t="s">
        <v>546</v>
      </c>
      <c r="B271" s="25" t="s">
        <v>451</v>
      </c>
      <c r="C271" s="25" t="s">
        <v>261</v>
      </c>
      <c r="D271" s="28">
        <v>93.53390982949198</v>
      </c>
      <c r="E271" s="29">
        <v>0.1790741473059812</v>
      </c>
      <c r="F271" s="30"/>
      <c r="G271" s="59"/>
      <c r="H271" s="34" t="s">
        <v>64</v>
      </c>
      <c r="I271" s="35" t="s">
        <v>27</v>
      </c>
      <c r="J271" s="36">
        <v>5400.0</v>
      </c>
      <c r="K271" s="28" t="s">
        <v>64</v>
      </c>
      <c r="L271" s="28" t="s">
        <v>64</v>
      </c>
      <c r="M271" s="34" t="s">
        <v>64</v>
      </c>
      <c r="N271" s="35" t="s">
        <v>27</v>
      </c>
      <c r="O271" s="36">
        <v>5800.0</v>
      </c>
      <c r="P271" s="28" t="s">
        <v>64</v>
      </c>
      <c r="Q271" s="37" t="s">
        <v>64</v>
      </c>
      <c r="R271" s="38" t="s">
        <v>64</v>
      </c>
      <c r="S271" s="39" t="s">
        <v>64</v>
      </c>
      <c r="T271" s="40" t="s">
        <v>64</v>
      </c>
      <c r="U271" s="40" t="s">
        <v>64</v>
      </c>
      <c r="V271" s="40" t="s">
        <v>64</v>
      </c>
      <c r="W271" s="40" t="s">
        <v>64</v>
      </c>
      <c r="X271" s="39" t="s">
        <v>64</v>
      </c>
      <c r="Y271" s="41" t="s">
        <v>64</v>
      </c>
      <c r="Z271" s="41" t="s">
        <v>64</v>
      </c>
      <c r="AA271" s="41" t="s">
        <v>64</v>
      </c>
      <c r="AB271" s="42">
        <v>1.0</v>
      </c>
      <c r="AC271" s="42">
        <v>0.0</v>
      </c>
      <c r="AD271" s="42">
        <v>0.0</v>
      </c>
      <c r="AE271" s="42">
        <v>0.0</v>
      </c>
      <c r="AF271" s="42">
        <v>0.0</v>
      </c>
      <c r="AG271" s="25"/>
      <c r="AH271" s="25"/>
      <c r="AI271" s="25"/>
      <c r="AJ271" s="25"/>
      <c r="AK271" s="25"/>
      <c r="AL271" s="25"/>
    </row>
    <row r="272">
      <c r="A272" s="26" t="s">
        <v>547</v>
      </c>
      <c r="B272" s="25" t="s">
        <v>451</v>
      </c>
      <c r="C272" s="25" t="s">
        <v>261</v>
      </c>
      <c r="D272" s="28">
        <v>93.53390982949198</v>
      </c>
      <c r="E272" s="29">
        <v>0.11959415949082741</v>
      </c>
      <c r="F272" s="30"/>
      <c r="G272" s="59"/>
      <c r="H272" s="34" t="s">
        <v>64</v>
      </c>
      <c r="I272" s="35" t="s">
        <v>44</v>
      </c>
      <c r="J272" s="36">
        <v>3000.0</v>
      </c>
      <c r="K272" s="28" t="s">
        <v>64</v>
      </c>
      <c r="L272" s="28" t="s">
        <v>64</v>
      </c>
      <c r="M272" s="34" t="s">
        <v>64</v>
      </c>
      <c r="N272" s="35" t="s">
        <v>64</v>
      </c>
      <c r="O272" s="36" t="s">
        <v>64</v>
      </c>
      <c r="P272" s="28" t="s">
        <v>64</v>
      </c>
      <c r="Q272" s="37" t="s">
        <v>64</v>
      </c>
      <c r="R272" s="38" t="s">
        <v>64</v>
      </c>
      <c r="S272" s="39" t="s">
        <v>64</v>
      </c>
      <c r="T272" s="40" t="s">
        <v>64</v>
      </c>
      <c r="U272" s="40" t="s">
        <v>64</v>
      </c>
      <c r="V272" s="40" t="s">
        <v>64</v>
      </c>
      <c r="W272" s="40" t="s">
        <v>64</v>
      </c>
      <c r="X272" s="39" t="s">
        <v>64</v>
      </c>
      <c r="Y272" s="41" t="s">
        <v>64</v>
      </c>
      <c r="Z272" s="41" t="s">
        <v>64</v>
      </c>
      <c r="AA272" s="41" t="s">
        <v>64</v>
      </c>
      <c r="AB272" s="42">
        <v>0.0</v>
      </c>
      <c r="AC272" s="42">
        <v>0.0</v>
      </c>
      <c r="AD272" s="42">
        <v>1.0</v>
      </c>
      <c r="AE272" s="42">
        <v>1.0</v>
      </c>
      <c r="AF272" s="42">
        <v>0.0</v>
      </c>
      <c r="AG272" s="25"/>
      <c r="AH272" s="25"/>
      <c r="AI272" s="25"/>
      <c r="AJ272" s="25"/>
      <c r="AK272" s="25"/>
      <c r="AL272" s="25"/>
    </row>
    <row r="273">
      <c r="A273" s="26" t="s">
        <v>346</v>
      </c>
      <c r="B273" s="25" t="s">
        <v>88</v>
      </c>
      <c r="C273" s="25" t="s">
        <v>136</v>
      </c>
      <c r="D273" s="28">
        <v>96.9459482548206</v>
      </c>
      <c r="E273" s="29">
        <v>0.20064837190251897</v>
      </c>
      <c r="F273" s="30">
        <v>34.0</v>
      </c>
      <c r="G273" s="59"/>
      <c r="H273" s="34">
        <v>30.664463487118383</v>
      </c>
      <c r="I273" s="35" t="s">
        <v>44</v>
      </c>
      <c r="J273" s="36">
        <v>6900.0</v>
      </c>
      <c r="K273" s="28">
        <v>4.444125143060636</v>
      </c>
      <c r="L273" s="28">
        <v>5.4460158806814585</v>
      </c>
      <c r="M273" s="34">
        <v>29.089834747134525</v>
      </c>
      <c r="N273" s="35" t="s">
        <v>30</v>
      </c>
      <c r="O273" s="36">
        <v>6300.0</v>
      </c>
      <c r="P273" s="28">
        <v>4.61743408684675</v>
      </c>
      <c r="Q273" s="37">
        <v>5.444194993332439</v>
      </c>
      <c r="R273" s="38">
        <v>13.786575663578915</v>
      </c>
      <c r="S273" s="39">
        <v>13.61579717232685</v>
      </c>
      <c r="T273" s="40">
        <v>0.06719686365423304</v>
      </c>
      <c r="U273" s="40">
        <v>0.014427561902232388</v>
      </c>
      <c r="V273" s="40">
        <v>0.034784258832779455</v>
      </c>
      <c r="W273" s="40">
        <v>0.0206531536819628</v>
      </c>
      <c r="X273" s="39">
        <v>14.375928414504271</v>
      </c>
      <c r="Y273" s="41">
        <v>16.28853507261411</v>
      </c>
      <c r="Z273" s="41">
        <v>13.171431226128297</v>
      </c>
      <c r="AA273" s="41">
        <v>15.918403521006226</v>
      </c>
      <c r="AB273" s="42">
        <v>0.0</v>
      </c>
      <c r="AC273" s="42">
        <v>0.0</v>
      </c>
      <c r="AD273" s="42">
        <v>1.0</v>
      </c>
      <c r="AE273" s="42">
        <v>1.0</v>
      </c>
      <c r="AF273" s="42">
        <v>0.0</v>
      </c>
      <c r="AG273" s="25"/>
      <c r="AH273" s="25"/>
      <c r="AI273" s="25"/>
      <c r="AJ273" s="25"/>
      <c r="AK273" s="25"/>
      <c r="AL273" s="25"/>
    </row>
    <row r="274">
      <c r="A274" s="26" t="s">
        <v>349</v>
      </c>
      <c r="B274" s="25" t="s">
        <v>88</v>
      </c>
      <c r="C274" s="25" t="s">
        <v>136</v>
      </c>
      <c r="D274" s="28">
        <v>96.9459482548206</v>
      </c>
      <c r="E274" s="29">
        <v>0.21482863849765257</v>
      </c>
      <c r="F274" s="30">
        <v>31.0</v>
      </c>
      <c r="G274" s="59"/>
      <c r="H274" s="34">
        <v>31.310894257055914</v>
      </c>
      <c r="I274" s="35" t="s">
        <v>27</v>
      </c>
      <c r="J274" s="36">
        <v>7100.0</v>
      </c>
      <c r="K274" s="28">
        <v>4.409985106627594</v>
      </c>
      <c r="L274" s="28">
        <v>5.487344173265991</v>
      </c>
      <c r="M274" s="34">
        <v>29.591855496201276</v>
      </c>
      <c r="N274" s="35" t="s">
        <v>27</v>
      </c>
      <c r="O274" s="36">
        <v>6500.0</v>
      </c>
      <c r="P274" s="28">
        <v>4.552593153261735</v>
      </c>
      <c r="Q274" s="37">
        <v>5.435401578958916</v>
      </c>
      <c r="R274" s="38">
        <v>13.631331884065343</v>
      </c>
      <c r="S274" s="39">
        <v>13.462476444562208</v>
      </c>
      <c r="T274" s="40">
        <v>0.07376496637889488</v>
      </c>
      <c r="U274" s="40">
        <v>0.007506611232587673</v>
      </c>
      <c r="V274" s="40">
        <v>0.02982626863081502</v>
      </c>
      <c r="W274" s="40">
        <v>0.03993517175736642</v>
      </c>
      <c r="X274" s="39">
        <v>11.49923234096258</v>
      </c>
      <c r="Y274" s="41">
        <v>19.811661916093332</v>
      </c>
      <c r="Z274" s="41">
        <v>10.01404538466387</v>
      </c>
      <c r="AA274" s="41">
        <v>19.577810111537406</v>
      </c>
      <c r="AB274" s="42">
        <v>1.0</v>
      </c>
      <c r="AC274" s="42">
        <v>0.0</v>
      </c>
      <c r="AD274" s="42">
        <v>0.0</v>
      </c>
      <c r="AE274" s="42">
        <v>0.0</v>
      </c>
      <c r="AF274" s="42">
        <v>0.0</v>
      </c>
      <c r="AG274" s="25"/>
      <c r="AH274" s="25"/>
      <c r="AI274" s="25"/>
      <c r="AJ274" s="25"/>
      <c r="AK274" s="25"/>
      <c r="AL274" s="25"/>
    </row>
    <row r="275">
      <c r="A275" s="26" t="s">
        <v>348</v>
      </c>
      <c r="B275" s="25" t="s">
        <v>88</v>
      </c>
      <c r="C275" s="25" t="s">
        <v>136</v>
      </c>
      <c r="D275" s="28">
        <v>96.9459482548206</v>
      </c>
      <c r="E275" s="29">
        <v>0.242656871218669</v>
      </c>
      <c r="F275" s="30">
        <v>31.0</v>
      </c>
      <c r="G275" s="59"/>
      <c r="H275" s="34">
        <v>36.599839793193524</v>
      </c>
      <c r="I275" s="35" t="s">
        <v>31</v>
      </c>
      <c r="J275" s="36">
        <v>7400.0</v>
      </c>
      <c r="K275" s="28">
        <v>4.945924296377504</v>
      </c>
      <c r="L275" s="28">
        <v>6.899119448291769</v>
      </c>
      <c r="M275" s="34">
        <v>35.08076628350936</v>
      </c>
      <c r="N275" s="35" t="s">
        <v>31</v>
      </c>
      <c r="O275" s="36">
        <v>7200.0</v>
      </c>
      <c r="P275" s="28">
        <v>4.872328650487412</v>
      </c>
      <c r="Q275" s="37">
        <v>6.588789551137975</v>
      </c>
      <c r="R275" s="38">
        <v>15.78758829304352</v>
      </c>
      <c r="S275" s="39">
        <v>15.592022651872924</v>
      </c>
      <c r="T275" s="40">
        <v>0.11545487263316748</v>
      </c>
      <c r="U275" s="40">
        <v>0.0025656638362926104</v>
      </c>
      <c r="V275" s="40">
        <v>0.02811967564576701</v>
      </c>
      <c r="W275" s="40">
        <v>0.02924856773373576</v>
      </c>
      <c r="X275" s="39">
        <v>15.864666734610264</v>
      </c>
      <c r="Y275" s="41">
        <v>20.735173058583264</v>
      </c>
      <c r="Z275" s="41">
        <v>14.868707502587347</v>
      </c>
      <c r="AA275" s="41">
        <v>20.212058780922018</v>
      </c>
      <c r="AB275" s="42">
        <v>0.0</v>
      </c>
      <c r="AC275" s="42">
        <v>0.0</v>
      </c>
      <c r="AD275" s="42">
        <v>0.0</v>
      </c>
      <c r="AE275" s="42">
        <v>0.0</v>
      </c>
      <c r="AF275" s="42">
        <v>1.0</v>
      </c>
      <c r="AG275" s="25"/>
      <c r="AH275" s="25"/>
      <c r="AI275" s="25"/>
      <c r="AJ275" s="25"/>
      <c r="AK275" s="25"/>
      <c r="AL275" s="25"/>
    </row>
    <row r="276">
      <c r="A276" s="26" t="s">
        <v>347</v>
      </c>
      <c r="B276" s="25" t="s">
        <v>88</v>
      </c>
      <c r="C276" s="25" t="s">
        <v>136</v>
      </c>
      <c r="D276" s="28">
        <v>96.9459482548206</v>
      </c>
      <c r="E276" s="29">
        <v>0.23152485256950295</v>
      </c>
      <c r="F276" s="30">
        <v>28.0</v>
      </c>
      <c r="G276" s="59"/>
      <c r="H276" s="34">
        <v>23.164046101062056</v>
      </c>
      <c r="I276" s="35" t="s">
        <v>40</v>
      </c>
      <c r="J276" s="36">
        <v>5100.0</v>
      </c>
      <c r="K276" s="28">
        <v>4.541969823737658</v>
      </c>
      <c r="L276" s="28">
        <v>4.53270800885159</v>
      </c>
      <c r="M276" s="34">
        <v>21.349727546221466</v>
      </c>
      <c r="N276" s="35" t="s">
        <v>29</v>
      </c>
      <c r="O276" s="36">
        <v>5400.0</v>
      </c>
      <c r="P276" s="28">
        <v>3.953653249300271</v>
      </c>
      <c r="Q276" s="37">
        <v>3.7169037178307107</v>
      </c>
      <c r="R276" s="38">
        <v>13.469951617944364</v>
      </c>
      <c r="S276" s="39">
        <v>13.303095244709644</v>
      </c>
      <c r="T276" s="40">
        <v>0.05862521391127396</v>
      </c>
      <c r="U276" s="40">
        <v>0.0295666156814224</v>
      </c>
      <c r="V276" s="40">
        <v>0.04328308687383485</v>
      </c>
      <c r="W276" s="40">
        <v>0.02966821917173656</v>
      </c>
      <c r="X276" s="39">
        <v>14.091723080940625</v>
      </c>
      <c r="Y276" s="41">
        <v>9.072323020121432</v>
      </c>
      <c r="Z276" s="41">
        <v>12.416804720861444</v>
      </c>
      <c r="AA276" s="41">
        <v>8.932922825360022</v>
      </c>
      <c r="AB276" s="42">
        <v>0.0</v>
      </c>
      <c r="AC276" s="42">
        <v>1.0</v>
      </c>
      <c r="AD276" s="42">
        <v>1.0</v>
      </c>
      <c r="AE276" s="42">
        <v>0.0</v>
      </c>
      <c r="AF276" s="42">
        <v>0.0</v>
      </c>
      <c r="AG276" s="25"/>
      <c r="AH276" s="25"/>
      <c r="AI276" s="25"/>
      <c r="AJ276" s="25"/>
      <c r="AK276" s="25"/>
      <c r="AL276" s="25"/>
    </row>
    <row r="277">
      <c r="A277" s="26" t="s">
        <v>351</v>
      </c>
      <c r="B277" s="25" t="s">
        <v>88</v>
      </c>
      <c r="C277" s="25" t="s">
        <v>136</v>
      </c>
      <c r="D277" s="28">
        <v>96.9459482548206</v>
      </c>
      <c r="E277" s="29">
        <v>0.19124654667224783</v>
      </c>
      <c r="F277" s="30">
        <v>28.0</v>
      </c>
      <c r="G277" s="59"/>
      <c r="H277" s="34">
        <v>21.079542189418724</v>
      </c>
      <c r="I277" s="35" t="s">
        <v>40</v>
      </c>
      <c r="J277" s="36">
        <v>4000.0</v>
      </c>
      <c r="K277" s="28">
        <v>5.269885547354681</v>
      </c>
      <c r="L277" s="28">
        <v>4.908342107959357</v>
      </c>
      <c r="M277" s="34">
        <v>19.404803174957486</v>
      </c>
      <c r="N277" s="35" t="s">
        <v>28</v>
      </c>
      <c r="O277" s="36">
        <v>4200.0</v>
      </c>
      <c r="P277" s="28">
        <v>4.6201912321327345</v>
      </c>
      <c r="Q277" s="37">
        <v>4.050185852222234</v>
      </c>
      <c r="R277" s="38">
        <v>10.730467411981168</v>
      </c>
      <c r="S277" s="39">
        <v>10.597545859902885</v>
      </c>
      <c r="T277" s="40">
        <v>0.04340791960321024</v>
      </c>
      <c r="U277" s="40">
        <v>0.03527505881976453</v>
      </c>
      <c r="V277" s="40">
        <v>0.016755652939388153</v>
      </c>
      <c r="W277" s="40">
        <v>0.01832343333137769</v>
      </c>
      <c r="X277" s="39">
        <v>12.321081676772275</v>
      </c>
      <c r="Y277" s="41">
        <v>8.75846051264645</v>
      </c>
      <c r="Z277" s="41">
        <v>10.805535988174471</v>
      </c>
      <c r="AA277" s="41">
        <v>8.599267186783013</v>
      </c>
      <c r="AB277" s="42">
        <v>0.0</v>
      </c>
      <c r="AC277" s="42">
        <v>1.0</v>
      </c>
      <c r="AD277" s="42">
        <v>1.0</v>
      </c>
      <c r="AE277" s="42">
        <v>0.0</v>
      </c>
      <c r="AF277" s="42">
        <v>0.0</v>
      </c>
      <c r="AG277" s="25"/>
      <c r="AH277" s="25"/>
      <c r="AI277" s="25"/>
      <c r="AJ277" s="25"/>
      <c r="AK277" s="25"/>
      <c r="AL277" s="25"/>
    </row>
    <row r="278">
      <c r="A278" s="26" t="s">
        <v>350</v>
      </c>
      <c r="B278" s="25" t="s">
        <v>88</v>
      </c>
      <c r="C278" s="25" t="s">
        <v>136</v>
      </c>
      <c r="D278" s="28">
        <v>96.9459482548206</v>
      </c>
      <c r="E278" s="29">
        <v>0.18091755976916737</v>
      </c>
      <c r="F278" s="30">
        <v>24.0</v>
      </c>
      <c r="G278" s="59"/>
      <c r="H278" s="34">
        <v>18.25083239850655</v>
      </c>
      <c r="I278" s="35" t="s">
        <v>40</v>
      </c>
      <c r="J278" s="36">
        <v>4300.0</v>
      </c>
      <c r="K278" s="28">
        <v>4.244379627559662</v>
      </c>
      <c r="L278" s="28">
        <v>3.557437047236747</v>
      </c>
      <c r="M278" s="34">
        <v>17.103475369007647</v>
      </c>
      <c r="N278" s="35" t="s">
        <v>29</v>
      </c>
      <c r="O278" s="36">
        <v>3200.0</v>
      </c>
      <c r="P278" s="28">
        <v>5.34483605281489</v>
      </c>
      <c r="Q278" s="37">
        <v>4.271838195548049</v>
      </c>
      <c r="R278" s="38">
        <v>8.620287092998113</v>
      </c>
      <c r="S278" s="39">
        <v>8.513504984095539</v>
      </c>
      <c r="T278" s="40">
        <v>0.05912148018277739</v>
      </c>
      <c r="U278" s="40">
        <v>0.013882383688238367</v>
      </c>
      <c r="V278" s="40">
        <v>0.03679317075414225</v>
      </c>
      <c r="W278" s="40">
        <v>0.02766768777026528</v>
      </c>
      <c r="X278" s="39">
        <v>9.199716304565861</v>
      </c>
      <c r="Y278" s="41">
        <v>9.051116093940689</v>
      </c>
      <c r="Z278" s="41">
        <v>8.192688535165813</v>
      </c>
      <c r="AA278" s="41">
        <v>8.910786833841836</v>
      </c>
      <c r="AB278" s="42">
        <v>0.0</v>
      </c>
      <c r="AC278" s="42">
        <v>1.0</v>
      </c>
      <c r="AD278" s="42">
        <v>1.0</v>
      </c>
      <c r="AE278" s="42">
        <v>0.0</v>
      </c>
      <c r="AF278" s="42">
        <v>0.0</v>
      </c>
      <c r="AG278" s="25"/>
      <c r="AH278" s="25"/>
      <c r="AI278" s="25"/>
      <c r="AJ278" s="25"/>
      <c r="AK278" s="25"/>
      <c r="AL278" s="25"/>
    </row>
    <row r="279">
      <c r="A279" s="26" t="s">
        <v>354</v>
      </c>
      <c r="B279" s="25" t="s">
        <v>88</v>
      </c>
      <c r="C279" s="25" t="s">
        <v>136</v>
      </c>
      <c r="D279" s="28">
        <v>96.9459482548206</v>
      </c>
      <c r="E279" s="29">
        <v>0.13878892879780266</v>
      </c>
      <c r="F279" s="30">
        <v>17.0</v>
      </c>
      <c r="G279" s="59"/>
      <c r="H279" s="34">
        <v>14.6291880531386</v>
      </c>
      <c r="I279" s="35" t="s">
        <v>45</v>
      </c>
      <c r="J279" s="36">
        <v>3800.0</v>
      </c>
      <c r="K279" s="28">
        <v>3.8497863297733157</v>
      </c>
      <c r="L279" s="28">
        <v>2.744334409658223</v>
      </c>
      <c r="M279" s="34">
        <v>13.953667548272328</v>
      </c>
      <c r="N279" s="35" t="s">
        <v>31</v>
      </c>
      <c r="O279" s="36">
        <v>4200.0</v>
      </c>
      <c r="P279" s="28">
        <v>3.322301797207697</v>
      </c>
      <c r="Q279" s="37">
        <v>2.2877529704577553</v>
      </c>
      <c r="R279" s="38">
        <v>4.509899908248022</v>
      </c>
      <c r="S279" s="39">
        <v>4.454034411200549</v>
      </c>
      <c r="T279" s="40">
        <v>0.04542528560067334</v>
      </c>
      <c r="U279" s="40">
        <v>9.346766584500688E-5</v>
      </c>
      <c r="V279" s="40">
        <v>0.03374182737004748</v>
      </c>
      <c r="W279" s="40">
        <v>0.022245304471111636</v>
      </c>
      <c r="X279" s="39">
        <v>3.907218639562353</v>
      </c>
      <c r="Y279" s="41">
        <v>10.721969413576247</v>
      </c>
      <c r="Z279" s="41">
        <v>3.5237175082048986</v>
      </c>
      <c r="AA279" s="41">
        <v>10.42995004006743</v>
      </c>
      <c r="AB279" s="42">
        <v>0.0</v>
      </c>
      <c r="AC279" s="42">
        <v>0.0</v>
      </c>
      <c r="AD279" s="42">
        <v>0.0</v>
      </c>
      <c r="AE279" s="42">
        <v>1.0</v>
      </c>
      <c r="AF279" s="42">
        <v>1.0</v>
      </c>
      <c r="AG279" s="25"/>
      <c r="AH279" s="25"/>
      <c r="AI279" s="25"/>
      <c r="AJ279" s="25"/>
      <c r="AK279" s="25"/>
      <c r="AL279" s="25"/>
    </row>
    <row r="280">
      <c r="A280" s="26" t="s">
        <v>353</v>
      </c>
      <c r="B280" s="25" t="s">
        <v>88</v>
      </c>
      <c r="C280" s="25" t="s">
        <v>136</v>
      </c>
      <c r="D280" s="28">
        <v>96.9459482548206</v>
      </c>
      <c r="E280" s="29">
        <v>0.18</v>
      </c>
      <c r="F280" s="30">
        <v>17.0</v>
      </c>
      <c r="G280" s="59"/>
      <c r="H280" s="34">
        <v>15.013470444202799</v>
      </c>
      <c r="I280" s="35" t="s">
        <v>44</v>
      </c>
      <c r="J280" s="36">
        <v>4000.0</v>
      </c>
      <c r="K280" s="28">
        <v>3.7533676110506997</v>
      </c>
      <c r="L280" s="28">
        <v>2.7268737829120417</v>
      </c>
      <c r="M280" s="34">
        <v>14.246600697112832</v>
      </c>
      <c r="N280" s="35" t="s">
        <v>30</v>
      </c>
      <c r="O280" s="36">
        <v>3300.0</v>
      </c>
      <c r="P280" s="28">
        <v>4.317151726397828</v>
      </c>
      <c r="Q280" s="37">
        <v>3.018370627648398</v>
      </c>
      <c r="R280" s="38">
        <v>6.070053954582949</v>
      </c>
      <c r="S280" s="39">
        <v>5.994862356503894</v>
      </c>
      <c r="T280" s="40">
        <v>0.0707126140653578</v>
      </c>
      <c r="U280" s="40">
        <v>0.00494697300045713</v>
      </c>
      <c r="V280" s="40">
        <v>0.03375581576782512</v>
      </c>
      <c r="W280" s="40">
        <v>0.027062852296618416</v>
      </c>
      <c r="X280" s="39">
        <v>6.144733915416492</v>
      </c>
      <c r="Y280" s="41">
        <v>8.868736528786307</v>
      </c>
      <c r="Z280" s="41">
        <v>5.595204866070301</v>
      </c>
      <c r="AA280" s="41">
        <v>8.651395831042532</v>
      </c>
      <c r="AB280" s="42">
        <v>0.0</v>
      </c>
      <c r="AC280" s="42">
        <v>0.0</v>
      </c>
      <c r="AD280" s="42">
        <v>1.0</v>
      </c>
      <c r="AE280" s="42">
        <v>1.0</v>
      </c>
      <c r="AF280" s="42">
        <v>0.0</v>
      </c>
      <c r="AG280" s="25"/>
      <c r="AH280" s="25"/>
      <c r="AI280" s="25"/>
      <c r="AJ280" s="25"/>
      <c r="AK280" s="25"/>
      <c r="AL280" s="25"/>
    </row>
    <row r="281">
      <c r="A281" s="26" t="s">
        <v>359</v>
      </c>
      <c r="B281" s="25" t="s">
        <v>88</v>
      </c>
      <c r="C281" s="25" t="s">
        <v>136</v>
      </c>
      <c r="D281" s="28">
        <v>96.9459482548206</v>
      </c>
      <c r="E281" s="29">
        <v>0.19548078641644326</v>
      </c>
      <c r="F281" s="30">
        <v>15.0</v>
      </c>
      <c r="G281" s="59"/>
      <c r="H281" s="34">
        <v>12.077117300378642</v>
      </c>
      <c r="I281" s="35" t="s">
        <v>58</v>
      </c>
      <c r="J281" s="36">
        <v>3100.0</v>
      </c>
      <c r="K281" s="28">
        <v>3.8958442904447232</v>
      </c>
      <c r="L281" s="28">
        <v>2.4135354758397343</v>
      </c>
      <c r="M281" s="34">
        <v>11.08546254912298</v>
      </c>
      <c r="N281" s="35" t="s">
        <v>27</v>
      </c>
      <c r="O281" s="36">
        <v>3100.0</v>
      </c>
      <c r="P281" s="28">
        <v>3.575955661007413</v>
      </c>
      <c r="Q281" s="37">
        <v>2.080678608606914</v>
      </c>
      <c r="R281" s="38">
        <v>5.8981710013879916</v>
      </c>
      <c r="S281" s="39">
        <v>5.825108569545345</v>
      </c>
      <c r="T281" s="40">
        <v>0.03757367071349449</v>
      </c>
      <c r="U281" s="40">
        <v>0.028032712443313953</v>
      </c>
      <c r="V281" s="40">
        <v>0.04337693399123317</v>
      </c>
      <c r="W281" s="40">
        <v>0.03344253414290086</v>
      </c>
      <c r="X281" s="39">
        <v>6.0566224357101355</v>
      </c>
      <c r="Y281" s="41">
        <v>6.020494864668508</v>
      </c>
      <c r="Z281" s="41">
        <v>5.125407424069586</v>
      </c>
      <c r="AA281" s="41">
        <v>5.960055125053394</v>
      </c>
      <c r="AB281" s="42">
        <v>1.0</v>
      </c>
      <c r="AC281" s="42">
        <v>1.0</v>
      </c>
      <c r="AD281" s="42">
        <v>0.0</v>
      </c>
      <c r="AE281" s="42">
        <v>0.0</v>
      </c>
      <c r="AF281" s="42">
        <v>0.0</v>
      </c>
      <c r="AG281" s="25"/>
      <c r="AH281" s="25"/>
      <c r="AI281" s="25"/>
      <c r="AJ281" s="25"/>
      <c r="AK281" s="25"/>
      <c r="AL281" s="25"/>
    </row>
    <row r="282">
      <c r="A282" s="26" t="s">
        <v>355</v>
      </c>
      <c r="B282" s="25" t="s">
        <v>88</v>
      </c>
      <c r="C282" s="25" t="s">
        <v>136</v>
      </c>
      <c r="D282" s="28">
        <v>96.9459482548206</v>
      </c>
      <c r="E282" s="29">
        <v>0.18692183288409706</v>
      </c>
      <c r="F282" s="30">
        <v>11.0</v>
      </c>
      <c r="G282" s="59"/>
      <c r="H282" s="34">
        <v>7.939211470486773</v>
      </c>
      <c r="I282" s="35" t="s">
        <v>28</v>
      </c>
      <c r="J282" s="36">
        <v>3500.0</v>
      </c>
      <c r="K282" s="28">
        <v>2.2683461344247924</v>
      </c>
      <c r="L282" s="28">
        <v>1.0336941919309344</v>
      </c>
      <c r="M282" s="34">
        <v>7.276993437534248</v>
      </c>
      <c r="N282" s="35" t="s">
        <v>29</v>
      </c>
      <c r="O282" s="36">
        <v>3000.0</v>
      </c>
      <c r="P282" s="28">
        <v>2.425664479178083</v>
      </c>
      <c r="Q282" s="37">
        <v>1.0371065425201378</v>
      </c>
      <c r="R282" s="38">
        <v>4.104207818845023</v>
      </c>
      <c r="S282" s="39">
        <v>4.053367752668261</v>
      </c>
      <c r="T282" s="40">
        <v>0.04070154747155991</v>
      </c>
      <c r="U282" s="40">
        <v>0.02254690039791448</v>
      </c>
      <c r="V282" s="40">
        <v>0.02166844973306067</v>
      </c>
      <c r="W282" s="40">
        <v>0.02986732260502957</v>
      </c>
      <c r="X282" s="39">
        <v>3.711358272948941</v>
      </c>
      <c r="Y282" s="41">
        <v>4.227853197537832</v>
      </c>
      <c r="Z282" s="41">
        <v>3.1291206473066433</v>
      </c>
      <c r="AA282" s="41">
        <v>4.147872790227605</v>
      </c>
      <c r="AB282" s="42">
        <v>0.0</v>
      </c>
      <c r="AC282" s="42">
        <v>1.0</v>
      </c>
      <c r="AD282" s="42">
        <v>0.0</v>
      </c>
      <c r="AE282" s="42">
        <v>0.0</v>
      </c>
      <c r="AF282" s="42">
        <v>0.0</v>
      </c>
      <c r="AG282" s="25"/>
      <c r="AH282" s="25"/>
      <c r="AI282" s="25"/>
      <c r="AJ282" s="25"/>
      <c r="AK282" s="25"/>
      <c r="AL282" s="25"/>
    </row>
    <row r="283">
      <c r="A283" s="26" t="s">
        <v>352</v>
      </c>
      <c r="B283" s="25" t="s">
        <v>88</v>
      </c>
      <c r="C283" s="25" t="s">
        <v>136</v>
      </c>
      <c r="D283" s="28">
        <v>96.9459482548206</v>
      </c>
      <c r="E283" s="29">
        <v>0.19341938883034773</v>
      </c>
      <c r="F283" s="30">
        <v>4.0</v>
      </c>
      <c r="G283" s="59"/>
      <c r="H283" s="34">
        <v>3.402946616397517</v>
      </c>
      <c r="I283" s="35" t="s">
        <v>27</v>
      </c>
      <c r="J283" s="36">
        <v>3000.0</v>
      </c>
      <c r="K283" s="28">
        <v>1.1343155387991724</v>
      </c>
      <c r="L283" s="28">
        <v>0.27802180808197535</v>
      </c>
      <c r="M283" s="34">
        <v>3.1520672187995062</v>
      </c>
      <c r="N283" s="35" t="s">
        <v>27</v>
      </c>
      <c r="O283" s="36">
        <v>3400.0</v>
      </c>
      <c r="P283" s="28">
        <v>0.9270785937645607</v>
      </c>
      <c r="Q283" s="37">
        <v>0.21483932048600415</v>
      </c>
      <c r="R283" s="38">
        <v>1.5533749335392644</v>
      </c>
      <c r="S283" s="39">
        <v>1.5341328074325307</v>
      </c>
      <c r="T283" s="40">
        <v>0.05645239589578766</v>
      </c>
      <c r="U283" s="40">
        <v>0.01963561596375223</v>
      </c>
      <c r="V283" s="40">
        <v>0.02562447883269666</v>
      </c>
      <c r="W283" s="40">
        <v>0.03652224569257914</v>
      </c>
      <c r="X283" s="39">
        <v>1.5268405469412072</v>
      </c>
      <c r="Y283" s="41">
        <v>1.8761060694563096</v>
      </c>
      <c r="Z283" s="41">
        <v>1.299995665681371</v>
      </c>
      <c r="AA283" s="41">
        <v>1.8520715531181353</v>
      </c>
      <c r="AB283" s="42">
        <v>1.0</v>
      </c>
      <c r="AC283" s="42">
        <v>0.0</v>
      </c>
      <c r="AD283" s="42">
        <v>0.0</v>
      </c>
      <c r="AE283" s="42">
        <v>0.0</v>
      </c>
      <c r="AF283" s="42">
        <v>0.0</v>
      </c>
      <c r="AG283" s="25"/>
      <c r="AH283" s="25"/>
      <c r="AI283" s="25"/>
      <c r="AJ283" s="25"/>
      <c r="AK283" s="25"/>
      <c r="AL283" s="25"/>
    </row>
    <row r="284">
      <c r="A284" s="26" t="s">
        <v>357</v>
      </c>
      <c r="B284" s="25" t="s">
        <v>88</v>
      </c>
      <c r="C284" s="25" t="s">
        <v>136</v>
      </c>
      <c r="D284" s="28">
        <v>96.9459482548206</v>
      </c>
      <c r="E284" s="29">
        <v>0.18982978723404254</v>
      </c>
      <c r="F284" s="30"/>
      <c r="G284" s="59"/>
      <c r="H284" s="34" t="s">
        <v>64</v>
      </c>
      <c r="I284" s="35" t="s">
        <v>30</v>
      </c>
      <c r="J284" s="36">
        <v>3000.0</v>
      </c>
      <c r="K284" s="28" t="s">
        <v>64</v>
      </c>
      <c r="L284" s="28" t="s">
        <v>64</v>
      </c>
      <c r="M284" s="34" t="s">
        <v>64</v>
      </c>
      <c r="N284" s="35" t="s">
        <v>30</v>
      </c>
      <c r="O284" s="36">
        <v>3000.0</v>
      </c>
      <c r="P284" s="28" t="s">
        <v>64</v>
      </c>
      <c r="Q284" s="37" t="s">
        <v>64</v>
      </c>
      <c r="R284" s="38" t="s">
        <v>64</v>
      </c>
      <c r="S284" s="39" t="s">
        <v>64</v>
      </c>
      <c r="T284" s="40" t="s">
        <v>64</v>
      </c>
      <c r="U284" s="40" t="s">
        <v>64</v>
      </c>
      <c r="V284" s="40" t="s">
        <v>64</v>
      </c>
      <c r="W284" s="40" t="s">
        <v>64</v>
      </c>
      <c r="X284" s="39" t="s">
        <v>64</v>
      </c>
      <c r="Y284" s="41" t="s">
        <v>64</v>
      </c>
      <c r="Z284" s="41" t="s">
        <v>64</v>
      </c>
      <c r="AA284" s="41" t="s">
        <v>64</v>
      </c>
      <c r="AB284" s="42">
        <v>0.0</v>
      </c>
      <c r="AC284" s="42">
        <v>0.0</v>
      </c>
      <c r="AD284" s="42">
        <v>0.0</v>
      </c>
      <c r="AE284" s="42">
        <v>1.0</v>
      </c>
      <c r="AF284" s="42">
        <v>0.0</v>
      </c>
      <c r="AG284" s="25"/>
      <c r="AH284" s="25"/>
      <c r="AI284" s="25"/>
      <c r="AJ284" s="25"/>
      <c r="AK284" s="25"/>
      <c r="AL284" s="25"/>
    </row>
    <row r="285">
      <c r="A285" s="26" t="s">
        <v>358</v>
      </c>
      <c r="B285" s="25" t="s">
        <v>88</v>
      </c>
      <c r="C285" s="25" t="s">
        <v>136</v>
      </c>
      <c r="D285" s="28">
        <v>96.9459482548206</v>
      </c>
      <c r="E285" s="29">
        <v>0.15090030211480362</v>
      </c>
      <c r="F285" s="30"/>
      <c r="G285" s="59"/>
      <c r="H285" s="34" t="s">
        <v>64</v>
      </c>
      <c r="I285" s="35" t="s">
        <v>40</v>
      </c>
      <c r="J285" s="36">
        <v>3300.0</v>
      </c>
      <c r="K285" s="28" t="s">
        <v>64</v>
      </c>
      <c r="L285" s="28" t="s">
        <v>64</v>
      </c>
      <c r="M285" s="34" t="s">
        <v>64</v>
      </c>
      <c r="N285" s="35" t="s">
        <v>28</v>
      </c>
      <c r="O285" s="36">
        <v>3000.0</v>
      </c>
      <c r="P285" s="28" t="s">
        <v>64</v>
      </c>
      <c r="Q285" s="37" t="s">
        <v>64</v>
      </c>
      <c r="R285" s="38" t="s">
        <v>64</v>
      </c>
      <c r="S285" s="39" t="s">
        <v>64</v>
      </c>
      <c r="T285" s="40" t="s">
        <v>64</v>
      </c>
      <c r="U285" s="40" t="s">
        <v>64</v>
      </c>
      <c r="V285" s="40" t="s">
        <v>64</v>
      </c>
      <c r="W285" s="40" t="s">
        <v>64</v>
      </c>
      <c r="X285" s="39" t="s">
        <v>64</v>
      </c>
      <c r="Y285" s="41" t="s">
        <v>64</v>
      </c>
      <c r="Z285" s="41" t="s">
        <v>64</v>
      </c>
      <c r="AA285" s="41" t="s">
        <v>64</v>
      </c>
      <c r="AB285" s="42">
        <v>0.0</v>
      </c>
      <c r="AC285" s="42">
        <v>1.0</v>
      </c>
      <c r="AD285" s="42">
        <v>1.0</v>
      </c>
      <c r="AE285" s="42">
        <v>0.0</v>
      </c>
      <c r="AF285" s="42">
        <v>0.0</v>
      </c>
      <c r="AG285" s="25"/>
      <c r="AH285" s="25"/>
      <c r="AI285" s="25"/>
      <c r="AJ285" s="25"/>
      <c r="AK285" s="25"/>
      <c r="AL285" s="25"/>
    </row>
    <row r="286">
      <c r="A286" s="26" t="s">
        <v>1641</v>
      </c>
      <c r="B286" s="25" t="s">
        <v>88</v>
      </c>
      <c r="C286" s="25" t="s">
        <v>136</v>
      </c>
      <c r="D286" s="28">
        <v>96.9459482548206</v>
      </c>
      <c r="E286" s="29">
        <v>0.1625245901639344</v>
      </c>
      <c r="F286" s="30"/>
      <c r="G286" s="59"/>
      <c r="H286" s="34" t="s">
        <v>64</v>
      </c>
      <c r="I286" s="35" t="s">
        <v>64</v>
      </c>
      <c r="J286" s="36" t="s">
        <v>64</v>
      </c>
      <c r="K286" s="28" t="s">
        <v>64</v>
      </c>
      <c r="L286" s="28" t="s">
        <v>64</v>
      </c>
      <c r="M286" s="34" t="s">
        <v>64</v>
      </c>
      <c r="N286" s="35" t="s">
        <v>29</v>
      </c>
      <c r="O286" s="36">
        <v>3000.0</v>
      </c>
      <c r="P286" s="28" t="s">
        <v>64</v>
      </c>
      <c r="Q286" s="37" t="s">
        <v>64</v>
      </c>
      <c r="R286" s="38" t="s">
        <v>64</v>
      </c>
      <c r="S286" s="39" t="s">
        <v>64</v>
      </c>
      <c r="T286" s="40" t="s">
        <v>64</v>
      </c>
      <c r="U286" s="40" t="s">
        <v>64</v>
      </c>
      <c r="V286" s="40" t="s">
        <v>64</v>
      </c>
      <c r="W286" s="40" t="s">
        <v>64</v>
      </c>
      <c r="X286" s="39" t="s">
        <v>64</v>
      </c>
      <c r="Y286" s="41" t="s">
        <v>64</v>
      </c>
      <c r="Z286" s="41" t="s">
        <v>64</v>
      </c>
      <c r="AA286" s="41" t="s">
        <v>64</v>
      </c>
      <c r="AB286" s="42">
        <v>0.0</v>
      </c>
      <c r="AC286" s="42">
        <v>0.0</v>
      </c>
      <c r="AD286" s="42">
        <v>0.0</v>
      </c>
      <c r="AE286" s="42">
        <v>0.0</v>
      </c>
      <c r="AF286" s="42">
        <v>0.0</v>
      </c>
      <c r="AG286" s="25"/>
      <c r="AH286" s="25"/>
      <c r="AI286" s="25"/>
      <c r="AJ286" s="25"/>
      <c r="AK286" s="25"/>
      <c r="AL286" s="25"/>
    </row>
    <row r="287">
      <c r="A287" s="26" t="s">
        <v>1847</v>
      </c>
      <c r="B287" s="25" t="s">
        <v>88</v>
      </c>
      <c r="C287" s="25" t="s">
        <v>136</v>
      </c>
      <c r="D287" s="28">
        <v>96.9459482548206</v>
      </c>
      <c r="E287" s="29">
        <v>0.18</v>
      </c>
      <c r="F287" s="30"/>
      <c r="G287" s="59"/>
      <c r="H287" s="34" t="s">
        <v>64</v>
      </c>
      <c r="I287" s="35" t="s">
        <v>64</v>
      </c>
      <c r="J287" s="36" t="s">
        <v>64</v>
      </c>
      <c r="K287" s="28" t="s">
        <v>64</v>
      </c>
      <c r="L287" s="28" t="s">
        <v>64</v>
      </c>
      <c r="M287" s="34" t="s">
        <v>64</v>
      </c>
      <c r="N287" s="35" t="s">
        <v>27</v>
      </c>
      <c r="O287" s="36">
        <v>3000.0</v>
      </c>
      <c r="P287" s="28" t="s">
        <v>64</v>
      </c>
      <c r="Q287" s="37" t="s">
        <v>64</v>
      </c>
      <c r="R287" s="38" t="s">
        <v>64</v>
      </c>
      <c r="S287" s="39" t="s">
        <v>64</v>
      </c>
      <c r="T287" s="40" t="s">
        <v>64</v>
      </c>
      <c r="U287" s="40" t="s">
        <v>64</v>
      </c>
      <c r="V287" s="40" t="s">
        <v>64</v>
      </c>
      <c r="W287" s="40" t="s">
        <v>64</v>
      </c>
      <c r="X287" s="39" t="s">
        <v>64</v>
      </c>
      <c r="Y287" s="41" t="s">
        <v>64</v>
      </c>
      <c r="Z287" s="41" t="s">
        <v>64</v>
      </c>
      <c r="AA287" s="41" t="s">
        <v>64</v>
      </c>
      <c r="AB287" s="42">
        <v>0.0</v>
      </c>
      <c r="AC287" s="42">
        <v>0.0</v>
      </c>
      <c r="AD287" s="42">
        <v>0.0</v>
      </c>
      <c r="AE287" s="42">
        <v>0.0</v>
      </c>
      <c r="AF287" s="42">
        <v>0.0</v>
      </c>
      <c r="AG287" s="25"/>
      <c r="AH287" s="25"/>
      <c r="AI287" s="25"/>
      <c r="AJ287" s="25"/>
      <c r="AK287" s="25"/>
      <c r="AL287" s="25"/>
    </row>
    <row r="288">
      <c r="A288" s="26" t="s">
        <v>361</v>
      </c>
      <c r="B288" s="25" t="s">
        <v>88</v>
      </c>
      <c r="C288" s="25" t="s">
        <v>136</v>
      </c>
      <c r="D288" s="28">
        <v>96.9459482548206</v>
      </c>
      <c r="E288" s="29">
        <v>0.18</v>
      </c>
      <c r="F288" s="30"/>
      <c r="G288" s="59"/>
      <c r="H288" s="34" t="s">
        <v>64</v>
      </c>
      <c r="I288" s="35" t="s">
        <v>30</v>
      </c>
      <c r="J288" s="36">
        <v>3000.0</v>
      </c>
      <c r="K288" s="28" t="s">
        <v>64</v>
      </c>
      <c r="L288" s="28" t="s">
        <v>64</v>
      </c>
      <c r="M288" s="34" t="s">
        <v>64</v>
      </c>
      <c r="N288" s="35" t="s">
        <v>30</v>
      </c>
      <c r="O288" s="36">
        <v>3000.0</v>
      </c>
      <c r="P288" s="28" t="s">
        <v>64</v>
      </c>
      <c r="Q288" s="37" t="s">
        <v>64</v>
      </c>
      <c r="R288" s="38" t="s">
        <v>64</v>
      </c>
      <c r="S288" s="39" t="s">
        <v>64</v>
      </c>
      <c r="T288" s="40" t="s">
        <v>64</v>
      </c>
      <c r="U288" s="40" t="s">
        <v>64</v>
      </c>
      <c r="V288" s="40" t="s">
        <v>64</v>
      </c>
      <c r="W288" s="40" t="s">
        <v>64</v>
      </c>
      <c r="X288" s="39" t="s">
        <v>64</v>
      </c>
      <c r="Y288" s="41" t="s">
        <v>64</v>
      </c>
      <c r="Z288" s="41" t="s">
        <v>64</v>
      </c>
      <c r="AA288" s="41" t="s">
        <v>64</v>
      </c>
      <c r="AB288" s="42">
        <v>0.0</v>
      </c>
      <c r="AC288" s="42">
        <v>0.0</v>
      </c>
      <c r="AD288" s="42">
        <v>0.0</v>
      </c>
      <c r="AE288" s="42">
        <v>1.0</v>
      </c>
      <c r="AF288" s="42">
        <v>0.0</v>
      </c>
      <c r="AG288" s="25"/>
      <c r="AH288" s="25"/>
      <c r="AI288" s="25"/>
      <c r="AJ288" s="25"/>
      <c r="AK288" s="25"/>
      <c r="AL288" s="25"/>
    </row>
    <row r="289">
      <c r="A289" s="26" t="s">
        <v>362</v>
      </c>
      <c r="B289" s="25" t="s">
        <v>88</v>
      </c>
      <c r="C289" s="25" t="s">
        <v>136</v>
      </c>
      <c r="D289" s="28">
        <v>96.9459482548206</v>
      </c>
      <c r="E289" s="29">
        <v>0.2310530035335689</v>
      </c>
      <c r="F289" s="30"/>
      <c r="G289" s="59"/>
      <c r="H289" s="34" t="s">
        <v>64</v>
      </c>
      <c r="I289" s="35" t="s">
        <v>45</v>
      </c>
      <c r="J289" s="36">
        <v>3000.0</v>
      </c>
      <c r="K289" s="28" t="s">
        <v>64</v>
      </c>
      <c r="L289" s="28" t="s">
        <v>64</v>
      </c>
      <c r="M289" s="34" t="s">
        <v>64</v>
      </c>
      <c r="N289" s="35" t="s">
        <v>31</v>
      </c>
      <c r="O289" s="36">
        <v>3200.0</v>
      </c>
      <c r="P289" s="28" t="s">
        <v>64</v>
      </c>
      <c r="Q289" s="37" t="s">
        <v>64</v>
      </c>
      <c r="R289" s="38" t="s">
        <v>64</v>
      </c>
      <c r="S289" s="39" t="s">
        <v>64</v>
      </c>
      <c r="T289" s="40" t="s">
        <v>64</v>
      </c>
      <c r="U289" s="40" t="s">
        <v>64</v>
      </c>
      <c r="V289" s="40" t="s">
        <v>64</v>
      </c>
      <c r="W289" s="40" t="s">
        <v>64</v>
      </c>
      <c r="X289" s="39" t="s">
        <v>64</v>
      </c>
      <c r="Y289" s="41" t="s">
        <v>64</v>
      </c>
      <c r="Z289" s="41" t="s">
        <v>64</v>
      </c>
      <c r="AA289" s="41" t="s">
        <v>64</v>
      </c>
      <c r="AB289" s="42">
        <v>0.0</v>
      </c>
      <c r="AC289" s="42">
        <v>0.0</v>
      </c>
      <c r="AD289" s="42">
        <v>0.0</v>
      </c>
      <c r="AE289" s="42">
        <v>1.0</v>
      </c>
      <c r="AF289" s="42">
        <v>1.0</v>
      </c>
      <c r="AG289" s="25"/>
      <c r="AH289" s="25"/>
      <c r="AI289" s="25"/>
      <c r="AJ289" s="25"/>
      <c r="AK289" s="25"/>
      <c r="AL289" s="25"/>
    </row>
    <row r="290">
      <c r="A290" s="26" t="s">
        <v>1941</v>
      </c>
      <c r="B290" s="25" t="s">
        <v>88</v>
      </c>
      <c r="C290" s="25" t="s">
        <v>136</v>
      </c>
      <c r="D290" s="28">
        <v>96.9459482548206</v>
      </c>
      <c r="E290" s="29">
        <v>0.18</v>
      </c>
      <c r="F290" s="30"/>
      <c r="G290" s="59"/>
      <c r="H290" s="34" t="s">
        <v>64</v>
      </c>
      <c r="I290" s="35" t="s">
        <v>64</v>
      </c>
      <c r="J290" s="36" t="s">
        <v>64</v>
      </c>
      <c r="K290" s="28" t="s">
        <v>64</v>
      </c>
      <c r="L290" s="28" t="s">
        <v>64</v>
      </c>
      <c r="M290" s="34" t="s">
        <v>64</v>
      </c>
      <c r="N290" s="35" t="s">
        <v>28</v>
      </c>
      <c r="O290" s="36">
        <v>3000.0</v>
      </c>
      <c r="P290" s="28" t="s">
        <v>64</v>
      </c>
      <c r="Q290" s="37" t="s">
        <v>64</v>
      </c>
      <c r="R290" s="38" t="s">
        <v>64</v>
      </c>
      <c r="S290" s="39" t="s">
        <v>64</v>
      </c>
      <c r="T290" s="40" t="s">
        <v>64</v>
      </c>
      <c r="U290" s="40" t="s">
        <v>64</v>
      </c>
      <c r="V290" s="40" t="s">
        <v>64</v>
      </c>
      <c r="W290" s="40" t="s">
        <v>64</v>
      </c>
      <c r="X290" s="39" t="s">
        <v>64</v>
      </c>
      <c r="Y290" s="41" t="s">
        <v>64</v>
      </c>
      <c r="Z290" s="41" t="s">
        <v>64</v>
      </c>
      <c r="AA290" s="41" t="s">
        <v>64</v>
      </c>
      <c r="AB290" s="42">
        <v>0.0</v>
      </c>
      <c r="AC290" s="42">
        <v>0.0</v>
      </c>
      <c r="AD290" s="42">
        <v>0.0</v>
      </c>
      <c r="AE290" s="42">
        <v>0.0</v>
      </c>
      <c r="AF290" s="42">
        <v>0.0</v>
      </c>
      <c r="AG290" s="25"/>
      <c r="AH290" s="25"/>
      <c r="AI290" s="25"/>
      <c r="AJ290" s="25"/>
      <c r="AK290" s="25"/>
      <c r="AL290" s="25"/>
    </row>
    <row r="291">
      <c r="A291" s="26" t="s">
        <v>604</v>
      </c>
      <c r="B291" s="25" t="s">
        <v>88</v>
      </c>
      <c r="C291" s="25" t="s">
        <v>136</v>
      </c>
      <c r="D291" s="28">
        <v>96.9459482548206</v>
      </c>
      <c r="E291" s="29">
        <v>0.18</v>
      </c>
      <c r="F291" s="30"/>
      <c r="G291" s="59"/>
      <c r="H291" s="34" t="s">
        <v>64</v>
      </c>
      <c r="I291" s="35" t="s">
        <v>40</v>
      </c>
      <c r="J291" s="36">
        <v>3000.0</v>
      </c>
      <c r="K291" s="28" t="s">
        <v>64</v>
      </c>
      <c r="L291" s="28" t="s">
        <v>64</v>
      </c>
      <c r="M291" s="34" t="s">
        <v>64</v>
      </c>
      <c r="N291" s="35" t="s">
        <v>29</v>
      </c>
      <c r="O291" s="36">
        <v>3000.0</v>
      </c>
      <c r="P291" s="28" t="s">
        <v>64</v>
      </c>
      <c r="Q291" s="37" t="s">
        <v>64</v>
      </c>
      <c r="R291" s="38" t="s">
        <v>64</v>
      </c>
      <c r="S291" s="39" t="s">
        <v>64</v>
      </c>
      <c r="T291" s="40" t="s">
        <v>64</v>
      </c>
      <c r="U291" s="40" t="s">
        <v>64</v>
      </c>
      <c r="V291" s="40" t="s">
        <v>64</v>
      </c>
      <c r="W291" s="40" t="s">
        <v>64</v>
      </c>
      <c r="X291" s="39" t="s">
        <v>64</v>
      </c>
      <c r="Y291" s="41" t="s">
        <v>64</v>
      </c>
      <c r="Z291" s="41" t="s">
        <v>64</v>
      </c>
      <c r="AA291" s="41" t="s">
        <v>64</v>
      </c>
      <c r="AB291" s="42">
        <v>0.0</v>
      </c>
      <c r="AC291" s="42">
        <v>1.0</v>
      </c>
      <c r="AD291" s="42">
        <v>1.0</v>
      </c>
      <c r="AE291" s="42">
        <v>0.0</v>
      </c>
      <c r="AF291" s="42">
        <v>0.0</v>
      </c>
      <c r="AG291" s="25"/>
      <c r="AH291" s="25"/>
      <c r="AI291" s="25"/>
      <c r="AJ291" s="25"/>
      <c r="AK291" s="25"/>
      <c r="AL291" s="25"/>
    </row>
    <row r="292">
      <c r="A292" s="26" t="s">
        <v>585</v>
      </c>
      <c r="B292" s="25" t="s">
        <v>566</v>
      </c>
      <c r="C292" s="25" t="s">
        <v>400</v>
      </c>
      <c r="D292" s="28">
        <v>100.6365915826912</v>
      </c>
      <c r="E292" s="29">
        <v>0.1930875515967847</v>
      </c>
      <c r="F292" s="30">
        <v>32.0</v>
      </c>
      <c r="G292" s="59"/>
      <c r="H292" s="34">
        <v>30.157318699898152</v>
      </c>
      <c r="I292" s="35" t="s">
        <v>40</v>
      </c>
      <c r="J292" s="36">
        <v>5000.0</v>
      </c>
      <c r="K292" s="28">
        <v>6.03146373997963</v>
      </c>
      <c r="L292" s="28">
        <v>7.301521372127927</v>
      </c>
      <c r="M292" s="34">
        <v>27.62161384475447</v>
      </c>
      <c r="N292" s="35" t="s">
        <v>29</v>
      </c>
      <c r="O292" s="36">
        <v>6400.0</v>
      </c>
      <c r="P292" s="28">
        <v>4.315877163242886</v>
      </c>
      <c r="Q292" s="37">
        <v>4.899329020676072</v>
      </c>
      <c r="R292" s="38">
        <v>12.874106622052691</v>
      </c>
      <c r="S292" s="39">
        <v>12.28986797535675</v>
      </c>
      <c r="T292" s="40">
        <v>0.033204452668090086</v>
      </c>
      <c r="U292" s="40">
        <v>0.03519671982817549</v>
      </c>
      <c r="V292" s="40">
        <v>0.03462750063957965</v>
      </c>
      <c r="W292" s="40">
        <v>0.030453226589876897</v>
      </c>
      <c r="X292" s="39">
        <v>14.021918516139998</v>
      </c>
      <c r="Y292" s="41">
        <v>16.135400183758154</v>
      </c>
      <c r="Z292" s="41">
        <v>11.819656234440297</v>
      </c>
      <c r="AA292" s="41">
        <v>15.801957610314172</v>
      </c>
      <c r="AB292" s="42">
        <v>0.0</v>
      </c>
      <c r="AC292" s="42">
        <v>1.0</v>
      </c>
      <c r="AD292" s="42">
        <v>1.0</v>
      </c>
      <c r="AE292" s="42">
        <v>0.0</v>
      </c>
      <c r="AF292" s="42">
        <v>0.0</v>
      </c>
      <c r="AG292" s="25"/>
      <c r="AH292" s="25"/>
      <c r="AI292" s="25"/>
      <c r="AJ292" s="25"/>
      <c r="AK292" s="25"/>
      <c r="AL292" s="25"/>
    </row>
    <row r="293">
      <c r="A293" s="26" t="s">
        <v>584</v>
      </c>
      <c r="B293" s="25" t="s">
        <v>566</v>
      </c>
      <c r="C293" s="25" t="s">
        <v>400</v>
      </c>
      <c r="D293" s="28">
        <v>100.6365915826912</v>
      </c>
      <c r="E293" s="29">
        <v>0.18</v>
      </c>
      <c r="F293" s="30">
        <v>31.0</v>
      </c>
      <c r="G293" s="59"/>
      <c r="H293" s="34">
        <v>27.539129479010853</v>
      </c>
      <c r="I293" s="35" t="s">
        <v>356</v>
      </c>
      <c r="J293" s="36">
        <v>7100.0</v>
      </c>
      <c r="K293" s="28">
        <v>3.878750630846599</v>
      </c>
      <c r="L293" s="28">
        <v>4.393479171124445</v>
      </c>
      <c r="M293" s="34">
        <v>25.899804007013252</v>
      </c>
      <c r="N293" s="35" t="s">
        <v>30</v>
      </c>
      <c r="O293" s="36">
        <v>5600.0</v>
      </c>
      <c r="P293" s="28">
        <v>4.624965001252367</v>
      </c>
      <c r="Q293" s="37">
        <v>5.008564585899187</v>
      </c>
      <c r="R293" s="38">
        <v>11.490305621768163</v>
      </c>
      <c r="S293" s="39">
        <v>10.968865120795035</v>
      </c>
      <c r="T293" s="40">
        <v>0.06066205184453774</v>
      </c>
      <c r="U293" s="40">
        <v>0.013782568193426659</v>
      </c>
      <c r="V293" s="40">
        <v>0.033003156490382206</v>
      </c>
      <c r="W293" s="40">
        <v>0.02625251084462221</v>
      </c>
      <c r="X293" s="39">
        <v>12.312551098092426</v>
      </c>
      <c r="Y293" s="41">
        <v>15.226578380918426</v>
      </c>
      <c r="Z293" s="41">
        <v>11.011521818487013</v>
      </c>
      <c r="AA293" s="41">
        <v>14.888282188526238</v>
      </c>
      <c r="AB293" s="42">
        <v>1.0</v>
      </c>
      <c r="AC293" s="42">
        <v>0.0</v>
      </c>
      <c r="AD293" s="42">
        <v>1.0</v>
      </c>
      <c r="AE293" s="42">
        <v>0.0</v>
      </c>
      <c r="AF293" s="42">
        <v>0.0</v>
      </c>
      <c r="AG293" s="25"/>
      <c r="AH293" s="25"/>
      <c r="AI293" s="25"/>
      <c r="AJ293" s="25"/>
      <c r="AK293" s="25"/>
      <c r="AL293" s="25"/>
    </row>
    <row r="294">
      <c r="A294" s="26" t="s">
        <v>590</v>
      </c>
      <c r="B294" s="25" t="s">
        <v>566</v>
      </c>
      <c r="C294" s="25" t="s">
        <v>400</v>
      </c>
      <c r="D294" s="28">
        <v>100.6365915826912</v>
      </c>
      <c r="E294" s="29">
        <v>0.2417207693970175</v>
      </c>
      <c r="F294" s="30">
        <v>28.0</v>
      </c>
      <c r="G294" s="59"/>
      <c r="H294" s="34">
        <v>28.903799923783637</v>
      </c>
      <c r="I294" s="35" t="s">
        <v>44</v>
      </c>
      <c r="J294" s="36">
        <v>5700.0</v>
      </c>
      <c r="K294" s="28">
        <v>5.070842091891866</v>
      </c>
      <c r="L294" s="28">
        <v>5.9507722895048705</v>
      </c>
      <c r="M294" s="34">
        <v>26.705937589304924</v>
      </c>
      <c r="N294" s="35" t="s">
        <v>30</v>
      </c>
      <c r="O294" s="36">
        <v>5500.0</v>
      </c>
      <c r="P294" s="28">
        <v>4.8556250162372585</v>
      </c>
      <c r="Q294" s="37">
        <v>5.3776750249202605</v>
      </c>
      <c r="R294" s="38">
        <v>14.733090998242004</v>
      </c>
      <c r="S294" s="39">
        <v>14.064489952813606</v>
      </c>
      <c r="T294" s="40">
        <v>0.06610938845526518</v>
      </c>
      <c r="U294" s="40">
        <v>0.023291913473744104</v>
      </c>
      <c r="V294" s="40">
        <v>0.04004226826975582</v>
      </c>
      <c r="W294" s="40">
        <v>0.03954669564265488</v>
      </c>
      <c r="X294" s="39">
        <v>13.73744625314048</v>
      </c>
      <c r="Y294" s="41">
        <v>15.166353670643158</v>
      </c>
      <c r="Z294" s="41">
        <v>11.892986082769651</v>
      </c>
      <c r="AA294" s="41">
        <v>14.812951506535274</v>
      </c>
      <c r="AB294" s="42">
        <v>0.0</v>
      </c>
      <c r="AC294" s="42">
        <v>0.0</v>
      </c>
      <c r="AD294" s="42">
        <v>1.0</v>
      </c>
      <c r="AE294" s="42">
        <v>1.0</v>
      </c>
      <c r="AF294" s="42">
        <v>0.0</v>
      </c>
      <c r="AG294" s="25"/>
      <c r="AH294" s="25"/>
      <c r="AI294" s="25"/>
      <c r="AJ294" s="25"/>
      <c r="AK294" s="25"/>
      <c r="AL294" s="25"/>
    </row>
    <row r="295">
      <c r="A295" s="26" t="s">
        <v>599</v>
      </c>
      <c r="B295" s="25" t="s">
        <v>566</v>
      </c>
      <c r="C295" s="25" t="s">
        <v>400</v>
      </c>
      <c r="D295" s="28">
        <v>100.6365915826912</v>
      </c>
      <c r="E295" s="29">
        <v>0.18</v>
      </c>
      <c r="F295" s="30">
        <v>26.0</v>
      </c>
      <c r="G295" s="59"/>
      <c r="H295" s="34">
        <v>22.41283788590079</v>
      </c>
      <c r="I295" s="35" t="s">
        <v>58</v>
      </c>
      <c r="J295" s="36">
        <v>6100.0</v>
      </c>
      <c r="K295" s="28">
        <v>3.6742357190001296</v>
      </c>
      <c r="L295" s="28">
        <v>3.579310087483457</v>
      </c>
      <c r="M295" s="34">
        <v>20.78001041605743</v>
      </c>
      <c r="N295" s="35" t="s">
        <v>27</v>
      </c>
      <c r="O295" s="36">
        <v>4500.0</v>
      </c>
      <c r="P295" s="28">
        <v>4.617780092457206</v>
      </c>
      <c r="Q295" s="37">
        <v>4.25614965753279</v>
      </c>
      <c r="R295" s="38">
        <v>9.637030521482973</v>
      </c>
      <c r="S295" s="39">
        <v>9.199693327118416</v>
      </c>
      <c r="T295" s="40">
        <v>0.054848995871799984</v>
      </c>
      <c r="U295" s="40">
        <v>0.023814777694764432</v>
      </c>
      <c r="V295" s="40">
        <v>0.037034792084377766</v>
      </c>
      <c r="W295" s="40">
        <v>0.0300028695367111</v>
      </c>
      <c r="X295" s="39">
        <v>11.724498051338692</v>
      </c>
      <c r="Y295" s="41">
        <v>10.688339834562097</v>
      </c>
      <c r="Z295" s="41">
        <v>10.257658059737034</v>
      </c>
      <c r="AA295" s="41">
        <v>10.522352356320395</v>
      </c>
      <c r="AB295" s="42">
        <v>1.0</v>
      </c>
      <c r="AC295" s="42">
        <v>1.0</v>
      </c>
      <c r="AD295" s="42">
        <v>0.0</v>
      </c>
      <c r="AE295" s="42">
        <v>0.0</v>
      </c>
      <c r="AF295" s="42">
        <v>0.0</v>
      </c>
      <c r="AG295" s="25"/>
      <c r="AH295" s="25"/>
      <c r="AI295" s="25"/>
      <c r="AJ295" s="25"/>
      <c r="AK295" s="25"/>
      <c r="AL295" s="25"/>
    </row>
    <row r="296">
      <c r="A296" s="26" t="s">
        <v>586</v>
      </c>
      <c r="B296" s="25" t="s">
        <v>566</v>
      </c>
      <c r="C296" s="25" t="s">
        <v>400</v>
      </c>
      <c r="D296" s="28">
        <v>100.6365915826912</v>
      </c>
      <c r="E296" s="29">
        <v>0.21397904191616765</v>
      </c>
      <c r="F296" s="30">
        <v>25.0</v>
      </c>
      <c r="G296" s="59"/>
      <c r="H296" s="34">
        <v>19.914188092909605</v>
      </c>
      <c r="I296" s="35" t="s">
        <v>28</v>
      </c>
      <c r="J296" s="36">
        <v>4500.0</v>
      </c>
      <c r="K296" s="28">
        <v>4.42537513175769</v>
      </c>
      <c r="L296" s="28">
        <v>3.953694649944253</v>
      </c>
      <c r="M296" s="34">
        <v>18.182859168113815</v>
      </c>
      <c r="N296" s="35" t="s">
        <v>28</v>
      </c>
      <c r="O296" s="36">
        <v>4400.0</v>
      </c>
      <c r="P296" s="28">
        <v>4.13246799275314</v>
      </c>
      <c r="Q296" s="37">
        <v>3.454189908046082</v>
      </c>
      <c r="R296" s="38">
        <v>11.357685745061548</v>
      </c>
      <c r="S296" s="39">
        <v>10.842263654496746</v>
      </c>
      <c r="T296" s="40">
        <v>0.046305176933180044</v>
      </c>
      <c r="U296" s="40">
        <v>0.0406016165176109</v>
      </c>
      <c r="V296" s="40">
        <v>0.03866820620724847</v>
      </c>
      <c r="W296" s="40">
        <v>0.021750865991577266</v>
      </c>
      <c r="X296" s="39">
        <v>13.7593694644734</v>
      </c>
      <c r="Y296" s="41">
        <v>6.154818628436205</v>
      </c>
      <c r="Z296" s="41">
        <v>12.125270163316094</v>
      </c>
      <c r="AA296" s="41">
        <v>6.0575890047977206</v>
      </c>
      <c r="AB296" s="42">
        <v>0.0</v>
      </c>
      <c r="AC296" s="42">
        <v>1.0</v>
      </c>
      <c r="AD296" s="42">
        <v>0.0</v>
      </c>
      <c r="AE296" s="42">
        <v>0.0</v>
      </c>
      <c r="AF296" s="42">
        <v>0.0</v>
      </c>
      <c r="AG296" s="25"/>
      <c r="AH296" s="25"/>
      <c r="AI296" s="25"/>
      <c r="AJ296" s="25"/>
      <c r="AK296" s="25"/>
      <c r="AL296" s="25"/>
    </row>
    <row r="297">
      <c r="A297" s="26" t="s">
        <v>587</v>
      </c>
      <c r="B297" s="25" t="s">
        <v>566</v>
      </c>
      <c r="C297" s="25" t="s">
        <v>400</v>
      </c>
      <c r="D297" s="28">
        <v>100.6365915826912</v>
      </c>
      <c r="E297" s="29">
        <v>0.21453061224489797</v>
      </c>
      <c r="F297" s="30">
        <v>22.0</v>
      </c>
      <c r="G297" s="59"/>
      <c r="H297" s="34">
        <v>18.21937367175773</v>
      </c>
      <c r="I297" s="35" t="s">
        <v>58</v>
      </c>
      <c r="J297" s="36">
        <v>3800.0</v>
      </c>
      <c r="K297" s="28">
        <v>4.794572018883613</v>
      </c>
      <c r="L297" s="28">
        <v>4.013510204536251</v>
      </c>
      <c r="M297" s="34">
        <v>16.835637995809552</v>
      </c>
      <c r="N297" s="35" t="s">
        <v>27</v>
      </c>
      <c r="O297" s="36">
        <v>3000.0</v>
      </c>
      <c r="P297" s="28">
        <v>5.6118793319365174</v>
      </c>
      <c r="Q297" s="37">
        <v>4.433744651861734</v>
      </c>
      <c r="R297" s="38">
        <v>10.025502353976307</v>
      </c>
      <c r="S297" s="39">
        <v>9.570535955166088</v>
      </c>
      <c r="T297" s="40">
        <v>0.045070828437539366</v>
      </c>
      <c r="U297" s="40">
        <v>0.02330916234645276</v>
      </c>
      <c r="V297" s="40">
        <v>0.03182039175096663</v>
      </c>
      <c r="W297" s="40">
        <v>0.031240080655204325</v>
      </c>
      <c r="X297" s="39">
        <v>8.668017662514247</v>
      </c>
      <c r="Y297" s="41">
        <v>9.55135600924348</v>
      </c>
      <c r="Z297" s="41">
        <v>7.409972896261535</v>
      </c>
      <c r="AA297" s="41">
        <v>9.425665099548016</v>
      </c>
      <c r="AB297" s="42">
        <v>1.0</v>
      </c>
      <c r="AC297" s="42">
        <v>1.0</v>
      </c>
      <c r="AD297" s="42">
        <v>0.0</v>
      </c>
      <c r="AE297" s="42">
        <v>0.0</v>
      </c>
      <c r="AF297" s="42">
        <v>0.0</v>
      </c>
      <c r="AG297" s="25"/>
      <c r="AH297" s="25"/>
      <c r="AI297" s="25"/>
      <c r="AJ297" s="25"/>
      <c r="AK297" s="25"/>
      <c r="AL297" s="25"/>
    </row>
    <row r="298">
      <c r="A298" s="26" t="s">
        <v>588</v>
      </c>
      <c r="B298" s="25" t="s">
        <v>566</v>
      </c>
      <c r="C298" s="25" t="s">
        <v>400</v>
      </c>
      <c r="D298" s="28">
        <v>100.6365915826912</v>
      </c>
      <c r="E298" s="29">
        <v>0.3339216101694915</v>
      </c>
      <c r="F298" s="30">
        <v>20.0</v>
      </c>
      <c r="G298" s="59"/>
      <c r="H298" s="34">
        <v>28.645890903211892</v>
      </c>
      <c r="I298" s="35" t="s">
        <v>31</v>
      </c>
      <c r="J298" s="36">
        <v>7300.0</v>
      </c>
      <c r="K298" s="28">
        <v>3.924094644275602</v>
      </c>
      <c r="L298" s="28">
        <v>4.574916074435391</v>
      </c>
      <c r="M298" s="34">
        <v>26.74671567445327</v>
      </c>
      <c r="N298" s="35" t="s">
        <v>31</v>
      </c>
      <c r="O298" s="36">
        <v>7500.0</v>
      </c>
      <c r="P298" s="28">
        <v>3.566228756593769</v>
      </c>
      <c r="Q298" s="37">
        <v>3.9540639709812697</v>
      </c>
      <c r="R298" s="38">
        <v>15.795540022250766</v>
      </c>
      <c r="S298" s="39">
        <v>15.07872407553306</v>
      </c>
      <c r="T298" s="40">
        <v>0.10047477314603488</v>
      </c>
      <c r="U298" s="40">
        <v>0.019491890610324025</v>
      </c>
      <c r="V298" s="40">
        <v>0.09196726287965037</v>
      </c>
      <c r="W298" s="40">
        <v>0.056321871763532955</v>
      </c>
      <c r="X298" s="39">
        <v>13.962383212599859</v>
      </c>
      <c r="Y298" s="41">
        <v>14.683507690612036</v>
      </c>
      <c r="Z298" s="41">
        <v>12.372875162523808</v>
      </c>
      <c r="AA298" s="41">
        <v>14.373840511929464</v>
      </c>
      <c r="AB298" s="42">
        <v>0.0</v>
      </c>
      <c r="AC298" s="42">
        <v>0.0</v>
      </c>
      <c r="AD298" s="42">
        <v>0.0</v>
      </c>
      <c r="AE298" s="42">
        <v>0.0</v>
      </c>
      <c r="AF298" s="42">
        <v>1.0</v>
      </c>
      <c r="AG298" s="25"/>
      <c r="AH298" s="25"/>
      <c r="AI298" s="25"/>
      <c r="AJ298" s="25"/>
      <c r="AK298" s="25"/>
      <c r="AL298" s="25"/>
    </row>
    <row r="299">
      <c r="A299" s="26" t="s">
        <v>592</v>
      </c>
      <c r="B299" s="25" t="s">
        <v>566</v>
      </c>
      <c r="C299" s="25" t="s">
        <v>400</v>
      </c>
      <c r="D299" s="28">
        <v>100.6365915826912</v>
      </c>
      <c r="E299" s="29">
        <v>0.13558744394618835</v>
      </c>
      <c r="F299" s="30">
        <v>19.0</v>
      </c>
      <c r="G299" s="59"/>
      <c r="H299" s="34">
        <v>16.756388024945736</v>
      </c>
      <c r="I299" s="35" t="s">
        <v>45</v>
      </c>
      <c r="J299" s="36">
        <v>3600.0</v>
      </c>
      <c r="K299" s="28">
        <v>4.654552229151593</v>
      </c>
      <c r="L299" s="28">
        <v>3.664714653442029</v>
      </c>
      <c r="M299" s="34">
        <v>15.941816995598433</v>
      </c>
      <c r="N299" s="35" t="s">
        <v>30</v>
      </c>
      <c r="O299" s="36">
        <v>3200.0</v>
      </c>
      <c r="P299" s="28">
        <v>4.981817811124511</v>
      </c>
      <c r="Q299" s="37">
        <v>3.781870232386024</v>
      </c>
      <c r="R299" s="38">
        <v>5.096959006925877</v>
      </c>
      <c r="S299" s="39">
        <v>4.865654379747306</v>
      </c>
      <c r="T299" s="40">
        <v>0.05990666530027793</v>
      </c>
      <c r="U299" s="40">
        <v>0.004594345759870939</v>
      </c>
      <c r="V299" s="40">
        <v>0.02035925768099671</v>
      </c>
      <c r="W299" s="40">
        <v>0.02387258090913331</v>
      </c>
      <c r="X299" s="39">
        <v>5.7488939163487425</v>
      </c>
      <c r="Y299" s="41">
        <v>11.007494108596994</v>
      </c>
      <c r="Z299" s="41">
        <v>5.181899385273149</v>
      </c>
      <c r="AA299" s="41">
        <v>10.759917610325285</v>
      </c>
      <c r="AB299" s="42">
        <v>0.0</v>
      </c>
      <c r="AC299" s="42">
        <v>0.0</v>
      </c>
      <c r="AD299" s="42">
        <v>0.0</v>
      </c>
      <c r="AE299" s="42">
        <v>1.0</v>
      </c>
      <c r="AF299" s="42">
        <v>1.0</v>
      </c>
      <c r="AG299" s="25"/>
      <c r="AH299" s="25"/>
      <c r="AI299" s="25"/>
      <c r="AJ299" s="25"/>
      <c r="AK299" s="25"/>
      <c r="AL299" s="25"/>
    </row>
    <row r="300">
      <c r="A300" s="26" t="s">
        <v>589</v>
      </c>
      <c r="B300" s="25" t="s">
        <v>566</v>
      </c>
      <c r="C300" s="25" t="s">
        <v>400</v>
      </c>
      <c r="D300" s="28">
        <v>100.6365915826912</v>
      </c>
      <c r="E300" s="29">
        <v>0.1444590163934426</v>
      </c>
      <c r="F300" s="30">
        <v>14.0</v>
      </c>
      <c r="G300" s="59"/>
      <c r="H300" s="34">
        <v>12.797666761684061</v>
      </c>
      <c r="I300" s="35" t="s">
        <v>27</v>
      </c>
      <c r="J300" s="36">
        <v>3400.0</v>
      </c>
      <c r="K300" s="28">
        <v>3.7640196357894298</v>
      </c>
      <c r="L300" s="28">
        <v>2.4329202582384792</v>
      </c>
      <c r="M300" s="34">
        <v>12.119415882802222</v>
      </c>
      <c r="N300" s="35" t="s">
        <v>27</v>
      </c>
      <c r="O300" s="36">
        <v>4000.0</v>
      </c>
      <c r="P300" s="28">
        <v>3.0298539707005556</v>
      </c>
      <c r="Q300" s="37">
        <v>1.8818514699474245</v>
      </c>
      <c r="R300" s="38">
        <v>4.0334654644753725</v>
      </c>
      <c r="S300" s="39">
        <v>3.8504231397812974</v>
      </c>
      <c r="T300" s="40">
        <v>0.04985324496043299</v>
      </c>
      <c r="U300" s="40">
        <v>0.00553924944004811</v>
      </c>
      <c r="V300" s="40">
        <v>0.016345326216535404</v>
      </c>
      <c r="W300" s="40">
        <v>0.03432518505472435</v>
      </c>
      <c r="X300" s="39">
        <v>3.471694785672646</v>
      </c>
      <c r="Y300" s="41">
        <v>9.325971976011415</v>
      </c>
      <c r="Z300" s="41">
        <v>2.886637583787697</v>
      </c>
      <c r="AA300" s="41">
        <v>9.232778299014525</v>
      </c>
      <c r="AB300" s="42">
        <v>1.0</v>
      </c>
      <c r="AC300" s="42">
        <v>0.0</v>
      </c>
      <c r="AD300" s="42">
        <v>0.0</v>
      </c>
      <c r="AE300" s="42">
        <v>0.0</v>
      </c>
      <c r="AF300" s="42">
        <v>0.0</v>
      </c>
      <c r="AG300" s="25"/>
      <c r="AH300" s="25"/>
      <c r="AI300" s="25"/>
      <c r="AJ300" s="25"/>
      <c r="AK300" s="25"/>
      <c r="AL300" s="25"/>
    </row>
    <row r="301">
      <c r="A301" s="26" t="s">
        <v>598</v>
      </c>
      <c r="B301" s="25" t="s">
        <v>566</v>
      </c>
      <c r="C301" s="25" t="s">
        <v>400</v>
      </c>
      <c r="D301" s="28">
        <v>100.6365915826912</v>
      </c>
      <c r="E301" s="29">
        <v>0.20052510760401723</v>
      </c>
      <c r="F301" s="30">
        <v>11.0</v>
      </c>
      <c r="G301" s="59"/>
      <c r="H301" s="34">
        <v>9.924093264820488</v>
      </c>
      <c r="I301" s="35" t="s">
        <v>44</v>
      </c>
      <c r="J301" s="36">
        <v>3000.0</v>
      </c>
      <c r="K301" s="28">
        <v>3.3080310882734962</v>
      </c>
      <c r="L301" s="28">
        <v>1.7749981897495346</v>
      </c>
      <c r="M301" s="34">
        <v>9.250002841081368</v>
      </c>
      <c r="N301" s="35" t="s">
        <v>29</v>
      </c>
      <c r="O301" s="36">
        <v>3200.0</v>
      </c>
      <c r="P301" s="28">
        <v>2.8906258878379276</v>
      </c>
      <c r="Q301" s="37">
        <v>1.4731834156250503</v>
      </c>
      <c r="R301" s="38">
        <v>4.626806866797214</v>
      </c>
      <c r="S301" s="39">
        <v>4.416838170580987</v>
      </c>
      <c r="T301" s="40">
        <v>0.050141193307235626</v>
      </c>
      <c r="U301" s="40">
        <v>0.022157632090054603</v>
      </c>
      <c r="V301" s="40">
        <v>0.039157884297079254</v>
      </c>
      <c r="W301" s="40">
        <v>0.026359941624375303</v>
      </c>
      <c r="X301" s="39">
        <v>4.700425182981424</v>
      </c>
      <c r="Y301" s="41">
        <v>5.223668081839065</v>
      </c>
      <c r="Z301" s="41">
        <v>4.140955643863673</v>
      </c>
      <c r="AA301" s="41">
        <v>5.109047197217695</v>
      </c>
      <c r="AB301" s="42">
        <v>0.0</v>
      </c>
      <c r="AC301" s="42">
        <v>0.0</v>
      </c>
      <c r="AD301" s="42">
        <v>1.0</v>
      </c>
      <c r="AE301" s="42">
        <v>1.0</v>
      </c>
      <c r="AF301" s="42">
        <v>0.0</v>
      </c>
      <c r="AG301" s="25"/>
      <c r="AH301" s="25"/>
      <c r="AI301" s="25"/>
      <c r="AJ301" s="25"/>
      <c r="AK301" s="25"/>
      <c r="AL301" s="25"/>
    </row>
    <row r="302">
      <c r="A302" s="26" t="s">
        <v>596</v>
      </c>
      <c r="B302" s="25" t="s">
        <v>566</v>
      </c>
      <c r="C302" s="25" t="s">
        <v>400</v>
      </c>
      <c r="D302" s="28">
        <v>100.6365915826912</v>
      </c>
      <c r="E302" s="29">
        <v>0.23481020487050636</v>
      </c>
      <c r="F302" s="30">
        <v>10.0</v>
      </c>
      <c r="G302" s="59"/>
      <c r="H302" s="34">
        <v>10.012957969665674</v>
      </c>
      <c r="I302" s="35" t="s">
        <v>31</v>
      </c>
      <c r="J302" s="36">
        <v>3800.0</v>
      </c>
      <c r="K302" s="28">
        <v>2.6349889393857038</v>
      </c>
      <c r="L302" s="28">
        <v>1.423119286957391</v>
      </c>
      <c r="M302" s="34">
        <v>9.512432466673985</v>
      </c>
      <c r="N302" s="35" t="s">
        <v>31</v>
      </c>
      <c r="O302" s="36">
        <v>4600.0</v>
      </c>
      <c r="P302" s="28">
        <v>2.0679201014508664</v>
      </c>
      <c r="Q302" s="37">
        <v>1.0757042904066227</v>
      </c>
      <c r="R302" s="38">
        <v>5.079696224236659</v>
      </c>
      <c r="S302" s="39">
        <v>4.849174997809118</v>
      </c>
      <c r="T302" s="40">
        <v>0.10815299434417679</v>
      </c>
      <c r="U302" s="40">
        <v>1.969999896979541E-4</v>
      </c>
      <c r="V302" s="40">
        <v>0.04196099780566422</v>
      </c>
      <c r="W302" s="40">
        <v>0.03614949810957458</v>
      </c>
      <c r="X302" s="39">
        <v>5.050316047244214</v>
      </c>
      <c r="Y302" s="41">
        <v>4.962641922421461</v>
      </c>
      <c r="Z302" s="41">
        <v>4.669296496756969</v>
      </c>
      <c r="AA302" s="41">
        <v>4.843135969917015</v>
      </c>
      <c r="AB302" s="42">
        <v>0.0</v>
      </c>
      <c r="AC302" s="42">
        <v>0.0</v>
      </c>
      <c r="AD302" s="42">
        <v>0.0</v>
      </c>
      <c r="AE302" s="42">
        <v>0.0</v>
      </c>
      <c r="AF302" s="42">
        <v>1.0</v>
      </c>
      <c r="AG302" s="25"/>
      <c r="AH302" s="25"/>
      <c r="AI302" s="25"/>
      <c r="AJ302" s="25"/>
      <c r="AK302" s="25"/>
      <c r="AL302" s="25"/>
    </row>
    <row r="303">
      <c r="A303" s="26" t="s">
        <v>600</v>
      </c>
      <c r="B303" s="25" t="s">
        <v>566</v>
      </c>
      <c r="C303" s="25" t="s">
        <v>400</v>
      </c>
      <c r="D303" s="28">
        <v>100.6365915826912</v>
      </c>
      <c r="E303" s="29">
        <v>0.1650141559264737</v>
      </c>
      <c r="F303" s="30">
        <v>2.0</v>
      </c>
      <c r="G303" s="59"/>
      <c r="H303" s="34">
        <v>1.3676098710567495</v>
      </c>
      <c r="I303" s="35" t="s">
        <v>58</v>
      </c>
      <c r="J303" s="36">
        <v>3000.0</v>
      </c>
      <c r="K303" s="28">
        <v>0.4558699570189165</v>
      </c>
      <c r="L303" s="28">
        <v>0.05732871798247894</v>
      </c>
      <c r="M303" s="34">
        <v>1.2471255540220756</v>
      </c>
      <c r="N303" s="35" t="s">
        <v>28</v>
      </c>
      <c r="O303" s="36">
        <v>3000.0</v>
      </c>
      <c r="P303" s="28">
        <v>0.41570851800735853</v>
      </c>
      <c r="Q303" s="37">
        <v>0.048865241201326085</v>
      </c>
      <c r="R303" s="38">
        <v>0.6704881965786358</v>
      </c>
      <c r="S303" s="39">
        <v>0.6400608334928198</v>
      </c>
      <c r="T303" s="40">
        <v>0.0280283802823555</v>
      </c>
      <c r="U303" s="40">
        <v>0.026733339609243362</v>
      </c>
      <c r="V303" s="40">
        <v>0.026363327988354182</v>
      </c>
      <c r="W303" s="40">
        <v>0.025623304746575818</v>
      </c>
      <c r="X303" s="39">
        <v>0.684224516340537</v>
      </c>
      <c r="Y303" s="41">
        <v>0.6833853547162124</v>
      </c>
      <c r="Z303" s="41">
        <v>0.5744538031181039</v>
      </c>
      <c r="AA303" s="41">
        <v>0.6726717509039717</v>
      </c>
      <c r="AB303" s="42">
        <v>1.0</v>
      </c>
      <c r="AC303" s="42">
        <v>1.0</v>
      </c>
      <c r="AD303" s="42">
        <v>0.0</v>
      </c>
      <c r="AE303" s="42">
        <v>0.0</v>
      </c>
      <c r="AF303" s="42">
        <v>0.0</v>
      </c>
      <c r="AG303" s="25"/>
      <c r="AH303" s="25"/>
      <c r="AI303" s="25"/>
      <c r="AJ303" s="25"/>
      <c r="AK303" s="25"/>
      <c r="AL303" s="25"/>
    </row>
    <row r="304">
      <c r="A304" s="26" t="s">
        <v>2003</v>
      </c>
      <c r="B304" s="25" t="s">
        <v>566</v>
      </c>
      <c r="C304" s="25" t="s">
        <v>400</v>
      </c>
      <c r="D304" s="28">
        <v>100.6365915826912</v>
      </c>
      <c r="E304" s="29">
        <v>0.18</v>
      </c>
      <c r="F304" s="30"/>
      <c r="G304" s="59"/>
      <c r="H304" s="34" t="s">
        <v>64</v>
      </c>
      <c r="I304" s="35" t="s">
        <v>64</v>
      </c>
      <c r="J304" s="36" t="s">
        <v>64</v>
      </c>
      <c r="K304" s="28" t="s">
        <v>64</v>
      </c>
      <c r="L304" s="28" t="s">
        <v>64</v>
      </c>
      <c r="M304" s="34" t="s">
        <v>64</v>
      </c>
      <c r="N304" s="35" t="s">
        <v>31</v>
      </c>
      <c r="O304" s="36">
        <v>3000.0</v>
      </c>
      <c r="P304" s="28" t="s">
        <v>64</v>
      </c>
      <c r="Q304" s="37" t="s">
        <v>64</v>
      </c>
      <c r="R304" s="38" t="s">
        <v>64</v>
      </c>
      <c r="S304" s="39" t="s">
        <v>64</v>
      </c>
      <c r="T304" s="40" t="s">
        <v>64</v>
      </c>
      <c r="U304" s="40" t="s">
        <v>64</v>
      </c>
      <c r="V304" s="40" t="s">
        <v>64</v>
      </c>
      <c r="W304" s="40" t="s">
        <v>64</v>
      </c>
      <c r="X304" s="39" t="s">
        <v>64</v>
      </c>
      <c r="Y304" s="41" t="s">
        <v>64</v>
      </c>
      <c r="Z304" s="41" t="s">
        <v>64</v>
      </c>
      <c r="AA304" s="41" t="s">
        <v>64</v>
      </c>
      <c r="AB304" s="42">
        <v>0.0</v>
      </c>
      <c r="AC304" s="42">
        <v>0.0</v>
      </c>
      <c r="AD304" s="42">
        <v>0.0</v>
      </c>
      <c r="AE304" s="42">
        <v>0.0</v>
      </c>
      <c r="AF304" s="42">
        <v>0.0</v>
      </c>
      <c r="AG304" s="25"/>
      <c r="AH304" s="25"/>
      <c r="AI304" s="25"/>
      <c r="AJ304" s="25"/>
      <c r="AK304" s="25"/>
      <c r="AL304" s="25"/>
    </row>
    <row r="305">
      <c r="A305" s="26" t="s">
        <v>594</v>
      </c>
      <c r="B305" s="25" t="s">
        <v>566</v>
      </c>
      <c r="C305" s="25" t="s">
        <v>400</v>
      </c>
      <c r="D305" s="28">
        <v>100.6365915826912</v>
      </c>
      <c r="E305" s="29">
        <v>0.18</v>
      </c>
      <c r="F305" s="30"/>
      <c r="G305" s="59"/>
      <c r="H305" s="34" t="s">
        <v>64</v>
      </c>
      <c r="I305" s="35" t="s">
        <v>40</v>
      </c>
      <c r="J305" s="36">
        <v>3000.0</v>
      </c>
      <c r="K305" s="28" t="s">
        <v>64</v>
      </c>
      <c r="L305" s="28" t="s">
        <v>64</v>
      </c>
      <c r="M305" s="34" t="s">
        <v>64</v>
      </c>
      <c r="N305" s="35" t="s">
        <v>28</v>
      </c>
      <c r="O305" s="36">
        <v>3000.0</v>
      </c>
      <c r="P305" s="28" t="s">
        <v>64</v>
      </c>
      <c r="Q305" s="37" t="s">
        <v>64</v>
      </c>
      <c r="R305" s="38" t="s">
        <v>64</v>
      </c>
      <c r="S305" s="39" t="s">
        <v>64</v>
      </c>
      <c r="T305" s="40" t="s">
        <v>64</v>
      </c>
      <c r="U305" s="40" t="s">
        <v>64</v>
      </c>
      <c r="V305" s="40" t="s">
        <v>64</v>
      </c>
      <c r="W305" s="40" t="s">
        <v>64</v>
      </c>
      <c r="X305" s="39" t="s">
        <v>64</v>
      </c>
      <c r="Y305" s="41" t="s">
        <v>64</v>
      </c>
      <c r="Z305" s="41" t="s">
        <v>64</v>
      </c>
      <c r="AA305" s="41" t="s">
        <v>64</v>
      </c>
      <c r="AB305" s="42">
        <v>0.0</v>
      </c>
      <c r="AC305" s="42">
        <v>1.0</v>
      </c>
      <c r="AD305" s="42">
        <v>1.0</v>
      </c>
      <c r="AE305" s="42">
        <v>0.0</v>
      </c>
      <c r="AF305" s="42">
        <v>0.0</v>
      </c>
      <c r="AG305" s="25"/>
      <c r="AH305" s="25"/>
      <c r="AI305" s="25"/>
      <c r="AJ305" s="25"/>
      <c r="AK305" s="25"/>
      <c r="AL305" s="25"/>
    </row>
    <row r="306">
      <c r="A306" s="26" t="s">
        <v>595</v>
      </c>
      <c r="B306" s="25" t="s">
        <v>566</v>
      </c>
      <c r="C306" s="25" t="s">
        <v>400</v>
      </c>
      <c r="D306" s="28">
        <v>100.6365915826912</v>
      </c>
      <c r="E306" s="29">
        <v>0.18</v>
      </c>
      <c r="F306" s="30"/>
      <c r="G306" s="59"/>
      <c r="H306" s="34" t="s">
        <v>64</v>
      </c>
      <c r="I306" s="35" t="s">
        <v>27</v>
      </c>
      <c r="J306" s="36">
        <v>3000.0</v>
      </c>
      <c r="K306" s="28" t="s">
        <v>64</v>
      </c>
      <c r="L306" s="28" t="s">
        <v>64</v>
      </c>
      <c r="M306" s="34" t="s">
        <v>64</v>
      </c>
      <c r="N306" s="35" t="s">
        <v>27</v>
      </c>
      <c r="O306" s="36">
        <v>3000.0</v>
      </c>
      <c r="P306" s="28" t="s">
        <v>64</v>
      </c>
      <c r="Q306" s="37" t="s">
        <v>64</v>
      </c>
      <c r="R306" s="38" t="s">
        <v>64</v>
      </c>
      <c r="S306" s="39" t="s">
        <v>64</v>
      </c>
      <c r="T306" s="40" t="s">
        <v>64</v>
      </c>
      <c r="U306" s="40" t="s">
        <v>64</v>
      </c>
      <c r="V306" s="40" t="s">
        <v>64</v>
      </c>
      <c r="W306" s="40" t="s">
        <v>64</v>
      </c>
      <c r="X306" s="39" t="s">
        <v>64</v>
      </c>
      <c r="Y306" s="41" t="s">
        <v>64</v>
      </c>
      <c r="Z306" s="41" t="s">
        <v>64</v>
      </c>
      <c r="AA306" s="41" t="s">
        <v>64</v>
      </c>
      <c r="AB306" s="42">
        <v>1.0</v>
      </c>
      <c r="AC306" s="42">
        <v>0.0</v>
      </c>
      <c r="AD306" s="42">
        <v>0.0</v>
      </c>
      <c r="AE306" s="42">
        <v>0.0</v>
      </c>
      <c r="AF306" s="42">
        <v>0.0</v>
      </c>
      <c r="AG306" s="25"/>
      <c r="AH306" s="25"/>
      <c r="AI306" s="25"/>
      <c r="AJ306" s="25"/>
      <c r="AK306" s="25"/>
      <c r="AL306" s="25"/>
    </row>
    <row r="307">
      <c r="A307" s="26" t="s">
        <v>1915</v>
      </c>
      <c r="B307" s="25" t="s">
        <v>566</v>
      </c>
      <c r="C307" s="25" t="s">
        <v>400</v>
      </c>
      <c r="D307" s="28">
        <v>100.6365915826912</v>
      </c>
      <c r="E307" s="29">
        <v>0.18</v>
      </c>
      <c r="F307" s="30"/>
      <c r="G307" s="59"/>
      <c r="H307" s="34" t="s">
        <v>64</v>
      </c>
      <c r="I307" s="35" t="s">
        <v>64</v>
      </c>
      <c r="J307" s="36" t="s">
        <v>64</v>
      </c>
      <c r="K307" s="28" t="s">
        <v>64</v>
      </c>
      <c r="L307" s="28" t="s">
        <v>64</v>
      </c>
      <c r="M307" s="34" t="s">
        <v>64</v>
      </c>
      <c r="N307" s="35" t="s">
        <v>28</v>
      </c>
      <c r="O307" s="36">
        <v>3000.0</v>
      </c>
      <c r="P307" s="28" t="s">
        <v>64</v>
      </c>
      <c r="Q307" s="37" t="s">
        <v>64</v>
      </c>
      <c r="R307" s="38" t="s">
        <v>64</v>
      </c>
      <c r="S307" s="39" t="s">
        <v>64</v>
      </c>
      <c r="T307" s="40" t="s">
        <v>64</v>
      </c>
      <c r="U307" s="40" t="s">
        <v>64</v>
      </c>
      <c r="V307" s="40" t="s">
        <v>64</v>
      </c>
      <c r="W307" s="40" t="s">
        <v>64</v>
      </c>
      <c r="X307" s="39" t="s">
        <v>64</v>
      </c>
      <c r="Y307" s="41" t="s">
        <v>64</v>
      </c>
      <c r="Z307" s="41" t="s">
        <v>64</v>
      </c>
      <c r="AA307" s="41" t="s">
        <v>64</v>
      </c>
      <c r="AB307" s="42">
        <v>0.0</v>
      </c>
      <c r="AC307" s="42">
        <v>0.0</v>
      </c>
      <c r="AD307" s="42">
        <v>0.0</v>
      </c>
      <c r="AE307" s="42">
        <v>0.0</v>
      </c>
      <c r="AF307" s="42">
        <v>0.0</v>
      </c>
      <c r="AG307" s="25"/>
      <c r="AH307" s="25"/>
      <c r="AI307" s="25"/>
      <c r="AJ307" s="25"/>
      <c r="AK307" s="25"/>
      <c r="AL307" s="25"/>
    </row>
    <row r="308">
      <c r="A308" s="26" t="s">
        <v>597</v>
      </c>
      <c r="B308" s="25" t="s">
        <v>566</v>
      </c>
      <c r="C308" s="25" t="s">
        <v>400</v>
      </c>
      <c r="D308" s="28">
        <v>100.6365915826912</v>
      </c>
      <c r="E308" s="29">
        <v>0.1594317548746518</v>
      </c>
      <c r="F308" s="30"/>
      <c r="G308" s="59"/>
      <c r="H308" s="34" t="s">
        <v>64</v>
      </c>
      <c r="I308" s="35" t="s">
        <v>44</v>
      </c>
      <c r="J308" s="36">
        <v>3000.0</v>
      </c>
      <c r="K308" s="28" t="s">
        <v>64</v>
      </c>
      <c r="L308" s="28" t="s">
        <v>64</v>
      </c>
      <c r="M308" s="34" t="s">
        <v>64</v>
      </c>
      <c r="N308" s="35" t="s">
        <v>30</v>
      </c>
      <c r="O308" s="36">
        <v>3000.0</v>
      </c>
      <c r="P308" s="28" t="s">
        <v>64</v>
      </c>
      <c r="Q308" s="37" t="s">
        <v>64</v>
      </c>
      <c r="R308" s="38" t="s">
        <v>64</v>
      </c>
      <c r="S308" s="39" t="s">
        <v>64</v>
      </c>
      <c r="T308" s="40" t="s">
        <v>64</v>
      </c>
      <c r="U308" s="40" t="s">
        <v>64</v>
      </c>
      <c r="V308" s="40" t="s">
        <v>64</v>
      </c>
      <c r="W308" s="40" t="s">
        <v>64</v>
      </c>
      <c r="X308" s="39" t="s">
        <v>64</v>
      </c>
      <c r="Y308" s="41" t="s">
        <v>64</v>
      </c>
      <c r="Z308" s="41" t="s">
        <v>64</v>
      </c>
      <c r="AA308" s="41" t="s">
        <v>64</v>
      </c>
      <c r="AB308" s="42">
        <v>0.0</v>
      </c>
      <c r="AC308" s="42">
        <v>0.0</v>
      </c>
      <c r="AD308" s="42">
        <v>1.0</v>
      </c>
      <c r="AE308" s="42">
        <v>1.0</v>
      </c>
      <c r="AF308" s="42">
        <v>0.0</v>
      </c>
      <c r="AG308" s="25"/>
      <c r="AH308" s="25"/>
      <c r="AI308" s="25"/>
      <c r="AJ308" s="25"/>
      <c r="AK308" s="25"/>
      <c r="AL308" s="25"/>
    </row>
    <row r="309">
      <c r="A309" s="26" t="s">
        <v>1639</v>
      </c>
      <c r="B309" s="25" t="s">
        <v>566</v>
      </c>
      <c r="C309" s="25" t="s">
        <v>400</v>
      </c>
      <c r="D309" s="28">
        <v>100.6365915826912</v>
      </c>
      <c r="E309" s="29">
        <v>0.17667302299495233</v>
      </c>
      <c r="F309" s="30"/>
      <c r="G309" s="59"/>
      <c r="H309" s="34" t="s">
        <v>64</v>
      </c>
      <c r="I309" s="35" t="s">
        <v>64</v>
      </c>
      <c r="J309" s="36" t="s">
        <v>64</v>
      </c>
      <c r="K309" s="28" t="s">
        <v>64</v>
      </c>
      <c r="L309" s="28" t="s">
        <v>64</v>
      </c>
      <c r="M309" s="34" t="s">
        <v>64</v>
      </c>
      <c r="N309" s="35" t="s">
        <v>30</v>
      </c>
      <c r="O309" s="36">
        <v>3000.0</v>
      </c>
      <c r="P309" s="28" t="s">
        <v>64</v>
      </c>
      <c r="Q309" s="37" t="s">
        <v>64</v>
      </c>
      <c r="R309" s="38" t="s">
        <v>64</v>
      </c>
      <c r="S309" s="39" t="s">
        <v>64</v>
      </c>
      <c r="T309" s="40" t="s">
        <v>64</v>
      </c>
      <c r="U309" s="40" t="s">
        <v>64</v>
      </c>
      <c r="V309" s="40" t="s">
        <v>64</v>
      </c>
      <c r="W309" s="40" t="s">
        <v>64</v>
      </c>
      <c r="X309" s="39" t="s">
        <v>64</v>
      </c>
      <c r="Y309" s="41" t="s">
        <v>64</v>
      </c>
      <c r="Z309" s="41" t="s">
        <v>64</v>
      </c>
      <c r="AA309" s="41" t="s">
        <v>64</v>
      </c>
      <c r="AB309" s="42">
        <v>0.0</v>
      </c>
      <c r="AC309" s="42">
        <v>0.0</v>
      </c>
      <c r="AD309" s="42">
        <v>0.0</v>
      </c>
      <c r="AE309" s="42">
        <v>0.0</v>
      </c>
      <c r="AF309" s="42">
        <v>0.0</v>
      </c>
      <c r="AG309" s="25"/>
      <c r="AH309" s="25"/>
      <c r="AI309" s="25"/>
      <c r="AJ309" s="25"/>
      <c r="AK309" s="25"/>
      <c r="AL309" s="25"/>
    </row>
    <row r="310">
      <c r="A310" s="26" t="s">
        <v>593</v>
      </c>
      <c r="B310" s="25" t="s">
        <v>566</v>
      </c>
      <c r="C310" s="25" t="s">
        <v>400</v>
      </c>
      <c r="D310" s="28">
        <v>100.6365915826912</v>
      </c>
      <c r="E310" s="29">
        <v>0.1862282249173098</v>
      </c>
      <c r="F310" s="30"/>
      <c r="G310" s="59"/>
      <c r="H310" s="34" t="s">
        <v>64</v>
      </c>
      <c r="I310" s="35" t="s">
        <v>45</v>
      </c>
      <c r="J310" s="36">
        <v>3900.0</v>
      </c>
      <c r="K310" s="28" t="s">
        <v>64</v>
      </c>
      <c r="L310" s="28" t="s">
        <v>64</v>
      </c>
      <c r="M310" s="34" t="s">
        <v>64</v>
      </c>
      <c r="N310" s="35" t="s">
        <v>31</v>
      </c>
      <c r="O310" s="36">
        <v>3300.0</v>
      </c>
      <c r="P310" s="28" t="s">
        <v>64</v>
      </c>
      <c r="Q310" s="37" t="s">
        <v>64</v>
      </c>
      <c r="R310" s="38" t="s">
        <v>64</v>
      </c>
      <c r="S310" s="39" t="s">
        <v>64</v>
      </c>
      <c r="T310" s="40" t="s">
        <v>64</v>
      </c>
      <c r="U310" s="40" t="s">
        <v>64</v>
      </c>
      <c r="V310" s="40" t="s">
        <v>64</v>
      </c>
      <c r="W310" s="40" t="s">
        <v>64</v>
      </c>
      <c r="X310" s="39" t="s">
        <v>64</v>
      </c>
      <c r="Y310" s="41" t="s">
        <v>64</v>
      </c>
      <c r="Z310" s="41" t="s">
        <v>64</v>
      </c>
      <c r="AA310" s="41" t="s">
        <v>64</v>
      </c>
      <c r="AB310" s="42">
        <v>0.0</v>
      </c>
      <c r="AC310" s="42">
        <v>0.0</v>
      </c>
      <c r="AD310" s="42">
        <v>0.0</v>
      </c>
      <c r="AE310" s="42">
        <v>1.0</v>
      </c>
      <c r="AF310" s="42">
        <v>1.0</v>
      </c>
      <c r="AG310" s="25"/>
      <c r="AH310" s="25"/>
      <c r="AI310" s="25"/>
      <c r="AJ310" s="25"/>
      <c r="AK310" s="25"/>
      <c r="AL310" s="25"/>
    </row>
    <row r="311">
      <c r="A311" s="26" t="s">
        <v>591</v>
      </c>
      <c r="B311" s="25" t="s">
        <v>566</v>
      </c>
      <c r="C311" s="25" t="s">
        <v>400</v>
      </c>
      <c r="D311" s="28">
        <v>100.6365915826912</v>
      </c>
      <c r="E311" s="29">
        <v>0.17288235294117646</v>
      </c>
      <c r="F311" s="30"/>
      <c r="G311" s="59"/>
      <c r="H311" s="34" t="s">
        <v>64</v>
      </c>
      <c r="I311" s="35" t="s">
        <v>40</v>
      </c>
      <c r="J311" s="36">
        <v>3500.0</v>
      </c>
      <c r="K311" s="28" t="s">
        <v>64</v>
      </c>
      <c r="L311" s="28" t="s">
        <v>64</v>
      </c>
      <c r="M311" s="34" t="s">
        <v>64</v>
      </c>
      <c r="N311" s="35" t="s">
        <v>28</v>
      </c>
      <c r="O311" s="36">
        <v>3100.0</v>
      </c>
      <c r="P311" s="28" t="s">
        <v>64</v>
      </c>
      <c r="Q311" s="37" t="s">
        <v>64</v>
      </c>
      <c r="R311" s="38" t="s">
        <v>64</v>
      </c>
      <c r="S311" s="39" t="s">
        <v>64</v>
      </c>
      <c r="T311" s="40" t="s">
        <v>64</v>
      </c>
      <c r="U311" s="40" t="s">
        <v>64</v>
      </c>
      <c r="V311" s="40" t="s">
        <v>64</v>
      </c>
      <c r="W311" s="40" t="s">
        <v>64</v>
      </c>
      <c r="X311" s="39" t="s">
        <v>64</v>
      </c>
      <c r="Y311" s="41" t="s">
        <v>64</v>
      </c>
      <c r="Z311" s="41" t="s">
        <v>64</v>
      </c>
      <c r="AA311" s="41" t="s">
        <v>64</v>
      </c>
      <c r="AB311" s="42">
        <v>0.0</v>
      </c>
      <c r="AC311" s="42">
        <v>1.0</v>
      </c>
      <c r="AD311" s="42">
        <v>1.0</v>
      </c>
      <c r="AE311" s="42">
        <v>0.0</v>
      </c>
      <c r="AF311" s="42">
        <v>0.0</v>
      </c>
      <c r="AG311" s="25"/>
      <c r="AH311" s="25"/>
      <c r="AI311" s="25"/>
      <c r="AJ311" s="25"/>
      <c r="AK311" s="25"/>
      <c r="AL311" s="25"/>
    </row>
    <row r="312">
      <c r="A312" s="26" t="s">
        <v>238</v>
      </c>
      <c r="B312" s="25" t="s">
        <v>101</v>
      </c>
      <c r="C312" s="25" t="s">
        <v>330</v>
      </c>
      <c r="D312" s="28">
        <v>102.47219324244223</v>
      </c>
      <c r="E312" s="29">
        <v>0.20162043795620435</v>
      </c>
      <c r="F312" s="30"/>
      <c r="G312" s="59"/>
      <c r="H312" s="34" t="s">
        <v>64</v>
      </c>
      <c r="I312" s="35" t="s">
        <v>45</v>
      </c>
      <c r="J312" s="36">
        <v>3400.0</v>
      </c>
      <c r="K312" s="28" t="s">
        <v>64</v>
      </c>
      <c r="L312" s="28" t="s">
        <v>64</v>
      </c>
      <c r="M312" s="34" t="s">
        <v>64</v>
      </c>
      <c r="N312" s="35" t="s">
        <v>64</v>
      </c>
      <c r="O312" s="36" t="s">
        <v>64</v>
      </c>
      <c r="P312" s="28" t="s">
        <v>64</v>
      </c>
      <c r="Q312" s="37" t="s">
        <v>64</v>
      </c>
      <c r="R312" s="38" t="s">
        <v>64</v>
      </c>
      <c r="S312" s="39" t="s">
        <v>64</v>
      </c>
      <c r="T312" s="40" t="s">
        <v>64</v>
      </c>
      <c r="U312" s="40" t="s">
        <v>64</v>
      </c>
      <c r="V312" s="40" t="s">
        <v>64</v>
      </c>
      <c r="W312" s="40" t="s">
        <v>64</v>
      </c>
      <c r="X312" s="39" t="s">
        <v>64</v>
      </c>
      <c r="Y312" s="41" t="s">
        <v>64</v>
      </c>
      <c r="Z312" s="41" t="s">
        <v>64</v>
      </c>
      <c r="AA312" s="41" t="s">
        <v>64</v>
      </c>
      <c r="AB312" s="42">
        <v>0.0</v>
      </c>
      <c r="AC312" s="42">
        <v>0.0</v>
      </c>
      <c r="AD312" s="42">
        <v>0.0</v>
      </c>
      <c r="AE312" s="42">
        <v>1.0</v>
      </c>
      <c r="AF312" s="42">
        <v>1.0</v>
      </c>
      <c r="AG312" s="25"/>
      <c r="AH312" s="25"/>
      <c r="AI312" s="25"/>
      <c r="AJ312" s="25"/>
      <c r="AK312" s="25"/>
      <c r="AL312" s="25"/>
    </row>
    <row r="313">
      <c r="A313" s="26" t="s">
        <v>242</v>
      </c>
      <c r="B313" s="25" t="s">
        <v>101</v>
      </c>
      <c r="C313" s="25" t="s">
        <v>330</v>
      </c>
      <c r="D313" s="28">
        <v>102.47219324244223</v>
      </c>
      <c r="E313" s="29">
        <v>0.24638591117917308</v>
      </c>
      <c r="F313" s="30"/>
      <c r="G313" s="59"/>
      <c r="H313" s="34" t="s">
        <v>64</v>
      </c>
      <c r="I313" s="35" t="s">
        <v>58</v>
      </c>
      <c r="J313" s="36">
        <v>3000.0</v>
      </c>
      <c r="K313" s="28" t="s">
        <v>64</v>
      </c>
      <c r="L313" s="28" t="s">
        <v>64</v>
      </c>
      <c r="M313" s="34" t="s">
        <v>64</v>
      </c>
      <c r="N313" s="35" t="s">
        <v>64</v>
      </c>
      <c r="O313" s="36" t="s">
        <v>64</v>
      </c>
      <c r="P313" s="28" t="s">
        <v>64</v>
      </c>
      <c r="Q313" s="37" t="s">
        <v>64</v>
      </c>
      <c r="R313" s="38" t="s">
        <v>64</v>
      </c>
      <c r="S313" s="39" t="s">
        <v>64</v>
      </c>
      <c r="T313" s="40" t="s">
        <v>64</v>
      </c>
      <c r="U313" s="40" t="s">
        <v>64</v>
      </c>
      <c r="V313" s="40" t="s">
        <v>64</v>
      </c>
      <c r="W313" s="40" t="s">
        <v>64</v>
      </c>
      <c r="X313" s="39" t="s">
        <v>64</v>
      </c>
      <c r="Y313" s="41" t="s">
        <v>64</v>
      </c>
      <c r="Z313" s="41" t="s">
        <v>64</v>
      </c>
      <c r="AA313" s="41" t="s">
        <v>64</v>
      </c>
      <c r="AB313" s="42">
        <v>1.0</v>
      </c>
      <c r="AC313" s="42">
        <v>1.0</v>
      </c>
      <c r="AD313" s="42">
        <v>0.0</v>
      </c>
      <c r="AE313" s="42">
        <v>0.0</v>
      </c>
      <c r="AF313" s="42">
        <v>0.0</v>
      </c>
      <c r="AG313" s="25"/>
      <c r="AH313" s="25"/>
      <c r="AI313" s="25"/>
      <c r="AJ313" s="25"/>
      <c r="AK313" s="25"/>
      <c r="AL313" s="25"/>
    </row>
    <row r="314">
      <c r="A314" s="26" t="s">
        <v>216</v>
      </c>
      <c r="B314" s="25" t="s">
        <v>101</v>
      </c>
      <c r="C314" s="25" t="s">
        <v>330</v>
      </c>
      <c r="D314" s="28">
        <v>102.47219324244223</v>
      </c>
      <c r="E314" s="29">
        <v>0.28342835235985686</v>
      </c>
      <c r="F314" s="30">
        <v>35.0</v>
      </c>
      <c r="G314" s="59"/>
      <c r="H314" s="34">
        <v>34.01531516814961</v>
      </c>
      <c r="I314" s="35" t="s">
        <v>28</v>
      </c>
      <c r="J314" s="36">
        <v>7000.0</v>
      </c>
      <c r="K314" s="28">
        <v>4.859330738307087</v>
      </c>
      <c r="L314" s="28">
        <v>6.424510057908574</v>
      </c>
      <c r="M314" s="34">
        <v>31.302550325242663</v>
      </c>
      <c r="N314" s="35" t="s">
        <v>28</v>
      </c>
      <c r="O314" s="36">
        <v>6800.0</v>
      </c>
      <c r="P314" s="28">
        <v>4.603316224300391</v>
      </c>
      <c r="Q314" s="37">
        <v>5.726788620589014</v>
      </c>
      <c r="R314" s="38">
        <v>22.828919490372826</v>
      </c>
      <c r="S314" s="39">
        <v>21.536495671122463</v>
      </c>
      <c r="T314" s="40">
        <v>0.07769485597417056</v>
      </c>
      <c r="U314" s="40">
        <v>0.026237268116931944</v>
      </c>
      <c r="V314" s="40">
        <v>0.061118597435178675</v>
      </c>
      <c r="W314" s="40">
        <v>0.041694883441636035</v>
      </c>
      <c r="X314" s="39">
        <v>21.48115132284359</v>
      </c>
      <c r="Y314" s="41">
        <v>12.53416384530602</v>
      </c>
      <c r="Z314" s="41">
        <v>18.943229659656556</v>
      </c>
      <c r="AA314" s="41">
        <v>12.359320665586106</v>
      </c>
      <c r="AB314" s="42">
        <v>0.0</v>
      </c>
      <c r="AC314" s="42">
        <v>1.0</v>
      </c>
      <c r="AD314" s="42">
        <v>0.0</v>
      </c>
      <c r="AE314" s="42">
        <v>0.0</v>
      </c>
      <c r="AF314" s="42">
        <v>0.0</v>
      </c>
      <c r="AG314" s="25"/>
      <c r="AH314" s="25"/>
      <c r="AI314" s="25"/>
      <c r="AJ314" s="25"/>
      <c r="AK314" s="25"/>
      <c r="AL314" s="25"/>
    </row>
    <row r="315">
      <c r="A315" s="26" t="s">
        <v>248</v>
      </c>
      <c r="B315" s="25" t="s">
        <v>101</v>
      </c>
      <c r="C315" s="25" t="s">
        <v>330</v>
      </c>
      <c r="D315" s="28">
        <v>102.47219324244223</v>
      </c>
      <c r="E315" s="29">
        <v>0.2801731178222033</v>
      </c>
      <c r="F315" s="30">
        <v>33.0</v>
      </c>
      <c r="G315" s="59"/>
      <c r="H315" s="34">
        <v>38.945393570789435</v>
      </c>
      <c r="I315" s="35" t="s">
        <v>58</v>
      </c>
      <c r="J315" s="36">
        <v>7600.0</v>
      </c>
      <c r="K315" s="28">
        <v>5.124393890893346</v>
      </c>
      <c r="L315" s="28">
        <v>7.480612782410066</v>
      </c>
      <c r="M315" s="34">
        <v>36.2304211191393</v>
      </c>
      <c r="N315" s="35" t="s">
        <v>27</v>
      </c>
      <c r="O315" s="36">
        <v>7500.0</v>
      </c>
      <c r="P315" s="28">
        <v>4.83072281588524</v>
      </c>
      <c r="Q315" s="37">
        <v>6.688566464146069</v>
      </c>
      <c r="R315" s="38">
        <v>21.214952591891763</v>
      </c>
      <c r="S315" s="39">
        <v>20.01390100179829</v>
      </c>
      <c r="T315" s="40">
        <v>0.07483123483697979</v>
      </c>
      <c r="U315" s="40">
        <v>0.020583659447028314</v>
      </c>
      <c r="V315" s="40">
        <v>0.07057254667552565</v>
      </c>
      <c r="W315" s="40">
        <v>0.049481900542609945</v>
      </c>
      <c r="X315" s="39">
        <v>18.847874558313514</v>
      </c>
      <c r="Y315" s="41">
        <v>20.097519012475924</v>
      </c>
      <c r="Z315" s="41">
        <v>16.379828069817272</v>
      </c>
      <c r="AA315" s="41">
        <v>19.85059304932203</v>
      </c>
      <c r="AB315" s="42">
        <v>1.0</v>
      </c>
      <c r="AC315" s="42">
        <v>1.0</v>
      </c>
      <c r="AD315" s="42">
        <v>0.0</v>
      </c>
      <c r="AE315" s="42">
        <v>0.0</v>
      </c>
      <c r="AF315" s="42">
        <v>0.0</v>
      </c>
      <c r="AG315" s="25"/>
      <c r="AH315" s="25"/>
      <c r="AI315" s="25"/>
      <c r="AJ315" s="25"/>
      <c r="AK315" s="25"/>
      <c r="AL315" s="25"/>
    </row>
    <row r="316">
      <c r="A316" s="26" t="s">
        <v>220</v>
      </c>
      <c r="B316" s="25" t="s">
        <v>101</v>
      </c>
      <c r="C316" s="25" t="s">
        <v>330</v>
      </c>
      <c r="D316" s="28">
        <v>102.47219324244223</v>
      </c>
      <c r="E316" s="29">
        <v>0.18559722533005146</v>
      </c>
      <c r="F316" s="30">
        <v>32.0</v>
      </c>
      <c r="G316" s="59"/>
      <c r="H316" s="34">
        <v>26.583051679402764</v>
      </c>
      <c r="I316" s="35" t="s">
        <v>29</v>
      </c>
      <c r="J316" s="36">
        <v>5300.0</v>
      </c>
      <c r="K316" s="28">
        <v>5.015670128189201</v>
      </c>
      <c r="L316" s="28">
        <v>5.536204019735479</v>
      </c>
      <c r="M316" s="34">
        <v>25.51457683326305</v>
      </c>
      <c r="N316" s="35" t="s">
        <v>29</v>
      </c>
      <c r="O316" s="36">
        <v>5500.0</v>
      </c>
      <c r="P316" s="28">
        <v>4.639013969684191</v>
      </c>
      <c r="Q316" s="37">
        <v>4.968968487761691</v>
      </c>
      <c r="R316" s="38">
        <v>12.51574513608858</v>
      </c>
      <c r="S316" s="39">
        <v>11.807185664565225</v>
      </c>
      <c r="T316" s="40">
        <v>0.08111072729881229</v>
      </c>
      <c r="U316" s="40">
        <v>0.007636141950060399</v>
      </c>
      <c r="V316" s="40">
        <v>0.02505027054349082</v>
      </c>
      <c r="W316" s="40">
        <v>0.015644778629392037</v>
      </c>
      <c r="X316" s="39">
        <v>14.084859843599556</v>
      </c>
      <c r="Y316" s="41">
        <v>12.498191835803206</v>
      </c>
      <c r="Z316" s="41">
        <v>13.289644179439692</v>
      </c>
      <c r="AA316" s="41">
        <v>12.224932653823359</v>
      </c>
      <c r="AB316" s="42">
        <v>0.0</v>
      </c>
      <c r="AC316" s="42">
        <v>0.0</v>
      </c>
      <c r="AD316" s="42">
        <v>1.0</v>
      </c>
      <c r="AE316" s="42">
        <v>0.0</v>
      </c>
      <c r="AF316" s="42">
        <v>0.0</v>
      </c>
      <c r="AG316" s="25"/>
      <c r="AH316" s="25"/>
      <c r="AI316" s="25"/>
      <c r="AJ316" s="25"/>
      <c r="AK316" s="25"/>
      <c r="AL316" s="25"/>
    </row>
    <row r="317">
      <c r="A317" s="26" t="s">
        <v>226</v>
      </c>
      <c r="B317" s="25" t="s">
        <v>101</v>
      </c>
      <c r="C317" s="25" t="s">
        <v>330</v>
      </c>
      <c r="D317" s="28">
        <v>102.47219324244223</v>
      </c>
      <c r="E317" s="29">
        <v>0.18</v>
      </c>
      <c r="F317" s="30">
        <v>28.0</v>
      </c>
      <c r="G317" s="59"/>
      <c r="H317" s="34">
        <v>22.444642791223757</v>
      </c>
      <c r="I317" s="35" t="s">
        <v>44</v>
      </c>
      <c r="J317" s="36">
        <v>4900.0</v>
      </c>
      <c r="K317" s="28">
        <v>4.580539345147705</v>
      </c>
      <c r="L317" s="28">
        <v>4.466833448678322</v>
      </c>
      <c r="M317" s="34">
        <v>20.914304951348626</v>
      </c>
      <c r="N317" s="35" t="s">
        <v>29</v>
      </c>
      <c r="O317" s="36">
        <v>4800.0</v>
      </c>
      <c r="P317" s="28">
        <v>4.357146864864298</v>
      </c>
      <c r="Q317" s="37">
        <v>4.034910283502319</v>
      </c>
      <c r="R317" s="38">
        <v>10.567640485816717</v>
      </c>
      <c r="S317" s="39">
        <v>9.969369933287778</v>
      </c>
      <c r="T317" s="40">
        <v>0.046235219798704326</v>
      </c>
      <c r="U317" s="40">
        <v>0.018901773224320007</v>
      </c>
      <c r="V317" s="40">
        <v>0.029186561596376476</v>
      </c>
      <c r="W317" s="40">
        <v>0.024461118290296475</v>
      </c>
      <c r="X317" s="39">
        <v>10.4955311242113</v>
      </c>
      <c r="Y317" s="41">
        <v>11.949111667012454</v>
      </c>
      <c r="Z317" s="41">
        <v>9.19951303288389</v>
      </c>
      <c r="AA317" s="41">
        <v>11.714791918464735</v>
      </c>
      <c r="AB317" s="42">
        <v>0.0</v>
      </c>
      <c r="AC317" s="42">
        <v>0.0</v>
      </c>
      <c r="AD317" s="42">
        <v>1.0</v>
      </c>
      <c r="AE317" s="42">
        <v>1.0</v>
      </c>
      <c r="AF317" s="42">
        <v>0.0</v>
      </c>
      <c r="AG317" s="25"/>
      <c r="AH317" s="25"/>
      <c r="AI317" s="25"/>
      <c r="AJ317" s="25"/>
      <c r="AK317" s="25"/>
      <c r="AL317" s="25"/>
    </row>
    <row r="318">
      <c r="A318" s="26" t="s">
        <v>231</v>
      </c>
      <c r="B318" s="25" t="s">
        <v>101</v>
      </c>
      <c r="C318" s="25" t="s">
        <v>330</v>
      </c>
      <c r="D318" s="28">
        <v>102.47219324244223</v>
      </c>
      <c r="E318" s="29">
        <v>0.193836908761954</v>
      </c>
      <c r="F318" s="30">
        <v>28.0</v>
      </c>
      <c r="G318" s="59"/>
      <c r="H318" s="34">
        <v>25.855250687310928</v>
      </c>
      <c r="I318" s="35" t="s">
        <v>45</v>
      </c>
      <c r="J318" s="36">
        <v>5100.0</v>
      </c>
      <c r="K318" s="28">
        <v>5.069656997511947</v>
      </c>
      <c r="L318" s="28">
        <v>5.483224558131846</v>
      </c>
      <c r="M318" s="34">
        <v>24.154431124471166</v>
      </c>
      <c r="N318" s="35" t="s">
        <v>30</v>
      </c>
      <c r="O318" s="36">
        <v>5100.0</v>
      </c>
      <c r="P318" s="28">
        <v>4.736162965582581</v>
      </c>
      <c r="Q318" s="37">
        <v>4.873607744549074</v>
      </c>
      <c r="R318" s="38">
        <v>11.522596765262529</v>
      </c>
      <c r="S318" s="39">
        <v>10.870262846203302</v>
      </c>
      <c r="T318" s="40">
        <v>0.05919841841912902</v>
      </c>
      <c r="U318" s="40">
        <v>0.01838809827281979</v>
      </c>
      <c r="V318" s="40">
        <v>0.03180390466574443</v>
      </c>
      <c r="W318" s="40">
        <v>0.028238865204687533</v>
      </c>
      <c r="X318" s="39">
        <v>11.981369657227933</v>
      </c>
      <c r="Y318" s="41">
        <v>13.873881030082993</v>
      </c>
      <c r="Z318" s="41">
        <v>10.587795887126767</v>
      </c>
      <c r="AA318" s="41">
        <v>13.566635237344402</v>
      </c>
      <c r="AB318" s="42">
        <v>0.0</v>
      </c>
      <c r="AC318" s="42">
        <v>0.0</v>
      </c>
      <c r="AD318" s="42">
        <v>0.0</v>
      </c>
      <c r="AE318" s="42">
        <v>1.0</v>
      </c>
      <c r="AF318" s="42">
        <v>1.0</v>
      </c>
      <c r="AG318" s="25"/>
      <c r="AH318" s="25"/>
      <c r="AI318" s="25"/>
      <c r="AJ318" s="25"/>
      <c r="AK318" s="25"/>
      <c r="AL318" s="25"/>
    </row>
    <row r="319">
      <c r="A319" s="26" t="s">
        <v>233</v>
      </c>
      <c r="B319" s="25" t="s">
        <v>101</v>
      </c>
      <c r="C319" s="25" t="s">
        <v>330</v>
      </c>
      <c r="D319" s="28">
        <v>102.47219324244223</v>
      </c>
      <c r="E319" s="29">
        <v>0.18</v>
      </c>
      <c r="F319" s="30">
        <v>18.0</v>
      </c>
      <c r="G319" s="59"/>
      <c r="H319" s="34">
        <v>17.22506270274355</v>
      </c>
      <c r="I319" s="35" t="s">
        <v>45</v>
      </c>
      <c r="J319" s="36">
        <v>4100.0</v>
      </c>
      <c r="K319" s="28">
        <v>4.201234805547207</v>
      </c>
      <c r="L319" s="28">
        <v>3.3752774282865374</v>
      </c>
      <c r="M319" s="34">
        <v>16.34020746001574</v>
      </c>
      <c r="N319" s="35" t="s">
        <v>31</v>
      </c>
      <c r="O319" s="36">
        <v>3500.0</v>
      </c>
      <c r="P319" s="28">
        <v>4.66863070286164</v>
      </c>
      <c r="Q319" s="37">
        <v>3.608740909616099</v>
      </c>
      <c r="R319" s="38">
        <v>6.793483169453602</v>
      </c>
      <c r="S319" s="39">
        <v>6.4088806713992845</v>
      </c>
      <c r="T319" s="40">
        <v>0.06383981250762981</v>
      </c>
      <c r="U319" s="40">
        <v>5.55934506597647E-4</v>
      </c>
      <c r="V319" s="40">
        <v>0.038266825204138044</v>
      </c>
      <c r="W319" s="40">
        <v>0.029927807605173336</v>
      </c>
      <c r="X319" s="39">
        <v>5.876587526746956</v>
      </c>
      <c r="Y319" s="41">
        <v>11.348475175996594</v>
      </c>
      <c r="Z319" s="41">
        <v>5.2908870431662995</v>
      </c>
      <c r="AA319" s="41">
        <v>11.04932041684944</v>
      </c>
      <c r="AB319" s="42">
        <v>0.0</v>
      </c>
      <c r="AC319" s="42">
        <v>0.0</v>
      </c>
      <c r="AD319" s="42">
        <v>0.0</v>
      </c>
      <c r="AE319" s="42">
        <v>1.0</v>
      </c>
      <c r="AF319" s="42">
        <v>1.0</v>
      </c>
      <c r="AG319" s="25"/>
      <c r="AH319" s="25"/>
      <c r="AI319" s="25"/>
      <c r="AJ319" s="25"/>
      <c r="AK319" s="25"/>
      <c r="AL319" s="25"/>
    </row>
    <row r="320">
      <c r="A320" s="26" t="s">
        <v>228</v>
      </c>
      <c r="B320" s="25" t="s">
        <v>101</v>
      </c>
      <c r="C320" s="25" t="s">
        <v>330</v>
      </c>
      <c r="D320" s="28">
        <v>102.47219324244223</v>
      </c>
      <c r="E320" s="29">
        <v>0.1968555304740406</v>
      </c>
      <c r="F320" s="30">
        <v>18.0</v>
      </c>
      <c r="G320" s="59"/>
      <c r="H320" s="34">
        <v>16.1762295782545</v>
      </c>
      <c r="I320" s="35" t="s">
        <v>27</v>
      </c>
      <c r="J320" s="36">
        <v>4000.0</v>
      </c>
      <c r="K320" s="28">
        <v>4.044057394563625</v>
      </c>
      <c r="L320" s="28">
        <v>3.102965277023827</v>
      </c>
      <c r="M320" s="34">
        <v>15.248760512956238</v>
      </c>
      <c r="N320" s="35" t="s">
        <v>27</v>
      </c>
      <c r="O320" s="36">
        <v>4200.0</v>
      </c>
      <c r="P320" s="28">
        <v>3.6306572649895803</v>
      </c>
      <c r="Q320" s="37">
        <v>2.6679215596709773</v>
      </c>
      <c r="R320" s="38">
        <v>7.5432040616912595</v>
      </c>
      <c r="S320" s="39">
        <v>7.116157279783463</v>
      </c>
      <c r="T320" s="40">
        <v>0.06434528371810086</v>
      </c>
      <c r="U320" s="40">
        <v>0.010441997796358472</v>
      </c>
      <c r="V320" s="40">
        <v>0.026716462830322578</v>
      </c>
      <c r="W320" s="40">
        <v>0.03348965059012267</v>
      </c>
      <c r="X320" s="39">
        <v>6.732776519755685</v>
      </c>
      <c r="Y320" s="41">
        <v>9.443453058498816</v>
      </c>
      <c r="Z320" s="41">
        <v>5.888694201708461</v>
      </c>
      <c r="AA320" s="41">
        <v>9.360066311247778</v>
      </c>
      <c r="AB320" s="42">
        <v>1.0</v>
      </c>
      <c r="AC320" s="42">
        <v>0.0</v>
      </c>
      <c r="AD320" s="42">
        <v>0.0</v>
      </c>
      <c r="AE320" s="42">
        <v>0.0</v>
      </c>
      <c r="AF320" s="42">
        <v>0.0</v>
      </c>
      <c r="AG320" s="25"/>
      <c r="AH320" s="25"/>
      <c r="AI320" s="25"/>
      <c r="AJ320" s="25"/>
      <c r="AK320" s="25"/>
      <c r="AL320" s="25"/>
    </row>
    <row r="321">
      <c r="A321" s="26" t="s">
        <v>222</v>
      </c>
      <c r="B321" s="25" t="s">
        <v>101</v>
      </c>
      <c r="C321" s="25" t="s">
        <v>330</v>
      </c>
      <c r="D321" s="28">
        <v>102.47219324244223</v>
      </c>
      <c r="E321" s="29">
        <v>0.12251289009497965</v>
      </c>
      <c r="F321" s="30">
        <v>17.0</v>
      </c>
      <c r="G321" s="59"/>
      <c r="H321" s="34">
        <v>15.461328127450972</v>
      </c>
      <c r="I321" s="35" t="s">
        <v>31</v>
      </c>
      <c r="J321" s="36">
        <v>4200.0</v>
      </c>
      <c r="K321" s="28">
        <v>3.681268601774041</v>
      </c>
      <c r="L321" s="28">
        <v>2.732666198481083</v>
      </c>
      <c r="M321" s="34">
        <v>14.741580284199722</v>
      </c>
      <c r="N321" s="35" t="s">
        <v>31</v>
      </c>
      <c r="O321" s="36">
        <v>4000.0</v>
      </c>
      <c r="P321" s="28">
        <v>3.6853950710499306</v>
      </c>
      <c r="Q321" s="37">
        <v>2.6419078194929893</v>
      </c>
      <c r="R321" s="38">
        <v>4.146756163717651</v>
      </c>
      <c r="S321" s="39">
        <v>3.9119940042176338</v>
      </c>
      <c r="T321" s="40">
        <v>0.05208640536320494</v>
      </c>
      <c r="U321" s="40">
        <v>8.798379284325158E-5</v>
      </c>
      <c r="V321" s="40">
        <v>0.03097029508082456</v>
      </c>
      <c r="W321" s="40">
        <v>0.02155602924659664</v>
      </c>
      <c r="X321" s="39">
        <v>4.5246630780474435</v>
      </c>
      <c r="Y321" s="41">
        <v>10.93666504940353</v>
      </c>
      <c r="Z321" s="41">
        <v>4.131908273107545</v>
      </c>
      <c r="AA321" s="41">
        <v>10.609672011092178</v>
      </c>
      <c r="AB321" s="42">
        <v>0.0</v>
      </c>
      <c r="AC321" s="42">
        <v>0.0</v>
      </c>
      <c r="AD321" s="42">
        <v>0.0</v>
      </c>
      <c r="AE321" s="42">
        <v>0.0</v>
      </c>
      <c r="AF321" s="42">
        <v>1.0</v>
      </c>
      <c r="AG321" s="25"/>
      <c r="AH321" s="25"/>
      <c r="AI321" s="25"/>
      <c r="AJ321" s="25"/>
      <c r="AK321" s="25"/>
      <c r="AL321" s="25"/>
    </row>
    <row r="322">
      <c r="A322" s="26" t="s">
        <v>224</v>
      </c>
      <c r="B322" s="25" t="s">
        <v>101</v>
      </c>
      <c r="C322" s="25" t="s">
        <v>330</v>
      </c>
      <c r="D322" s="28">
        <v>102.47219324244223</v>
      </c>
      <c r="E322" s="29">
        <v>0.15632911392405063</v>
      </c>
      <c r="F322" s="30">
        <v>16.0</v>
      </c>
      <c r="G322" s="59"/>
      <c r="H322" s="34">
        <v>12.91998529488027</v>
      </c>
      <c r="I322" s="35" t="s">
        <v>45</v>
      </c>
      <c r="J322" s="36">
        <v>3000.0</v>
      </c>
      <c r="K322" s="28">
        <v>4.30666176496009</v>
      </c>
      <c r="L322" s="28">
        <v>2.803115696643836</v>
      </c>
      <c r="M322" s="34">
        <v>12.000025894539903</v>
      </c>
      <c r="N322" s="35" t="s">
        <v>30</v>
      </c>
      <c r="O322" s="36">
        <v>3000.0</v>
      </c>
      <c r="P322" s="28">
        <v>4.000008631513301</v>
      </c>
      <c r="Q322" s="37">
        <v>2.466477268090026</v>
      </c>
      <c r="R322" s="38">
        <v>5.1339923932447</v>
      </c>
      <c r="S322" s="39">
        <v>4.843339387977508</v>
      </c>
      <c r="T322" s="40">
        <v>0.0421767597843703</v>
      </c>
      <c r="U322" s="40">
        <v>0.017414920169030314</v>
      </c>
      <c r="V322" s="40">
        <v>0.01913827164409061</v>
      </c>
      <c r="W322" s="40">
        <v>0.025940974835118074</v>
      </c>
      <c r="X322" s="39">
        <v>5.173941420695324</v>
      </c>
      <c r="Y322" s="41">
        <v>7.746043874184946</v>
      </c>
      <c r="Z322" s="41">
        <v>4.433479145517969</v>
      </c>
      <c r="AA322" s="41">
        <v>7.566546749021933</v>
      </c>
      <c r="AB322" s="42">
        <v>0.0</v>
      </c>
      <c r="AC322" s="42">
        <v>0.0</v>
      </c>
      <c r="AD322" s="42">
        <v>0.0</v>
      </c>
      <c r="AE322" s="42">
        <v>1.0</v>
      </c>
      <c r="AF322" s="42">
        <v>1.0</v>
      </c>
      <c r="AG322" s="25"/>
      <c r="AH322" s="25"/>
      <c r="AI322" s="25"/>
      <c r="AJ322" s="25"/>
      <c r="AK322" s="25"/>
      <c r="AL322" s="25"/>
    </row>
    <row r="323">
      <c r="A323" s="26" t="s">
        <v>236</v>
      </c>
      <c r="B323" s="25" t="s">
        <v>101</v>
      </c>
      <c r="C323" s="25" t="s">
        <v>330</v>
      </c>
      <c r="D323" s="28">
        <v>102.47219324244223</v>
      </c>
      <c r="E323" s="29">
        <v>0.1986709796672828</v>
      </c>
      <c r="F323" s="30">
        <v>15.0</v>
      </c>
      <c r="G323" s="59"/>
      <c r="H323" s="34">
        <v>11.858379315353224</v>
      </c>
      <c r="I323" s="35" t="s">
        <v>28</v>
      </c>
      <c r="J323" s="36">
        <v>3000.0</v>
      </c>
      <c r="K323" s="28">
        <v>3.9527931051177414</v>
      </c>
      <c r="L323" s="28">
        <v>2.4162685401619752</v>
      </c>
      <c r="M323" s="34">
        <v>10.574491113317645</v>
      </c>
      <c r="N323" s="35" t="s">
        <v>28</v>
      </c>
      <c r="O323" s="36">
        <v>3000.0</v>
      </c>
      <c r="P323" s="28">
        <v>3.5248303711058817</v>
      </c>
      <c r="Q323" s="37">
        <v>1.981290690086611</v>
      </c>
      <c r="R323" s="38">
        <v>6.35434834406283</v>
      </c>
      <c r="S323" s="39">
        <v>5.994606782087275</v>
      </c>
      <c r="T323" s="40">
        <v>0.026383247123925122</v>
      </c>
      <c r="U323" s="40">
        <v>0.0524838166000939</v>
      </c>
      <c r="V323" s="40">
        <v>0.0195047576951875</v>
      </c>
      <c r="W323" s="40">
        <v>0.02280266358567814</v>
      </c>
      <c r="X323" s="39">
        <v>7.831542346529127</v>
      </c>
      <c r="Y323" s="41">
        <v>4.026836968824097</v>
      </c>
      <c r="Z323" s="41">
        <v>6.626109417444793</v>
      </c>
      <c r="AA323" s="41">
        <v>3.9483816958728517</v>
      </c>
      <c r="AB323" s="42">
        <v>0.0</v>
      </c>
      <c r="AC323" s="42">
        <v>1.0</v>
      </c>
      <c r="AD323" s="42">
        <v>0.0</v>
      </c>
      <c r="AE323" s="42">
        <v>0.0</v>
      </c>
      <c r="AF323" s="42">
        <v>0.0</v>
      </c>
      <c r="AG323" s="25"/>
      <c r="AH323" s="25"/>
      <c r="AI323" s="25"/>
      <c r="AJ323" s="25"/>
      <c r="AK323" s="25"/>
      <c r="AL323" s="25"/>
    </row>
    <row r="324">
      <c r="A324" s="26" t="s">
        <v>240</v>
      </c>
      <c r="B324" s="25" t="s">
        <v>101</v>
      </c>
      <c r="C324" s="25" t="s">
        <v>330</v>
      </c>
      <c r="D324" s="28">
        <v>102.47219324244223</v>
      </c>
      <c r="E324" s="29">
        <v>0.18</v>
      </c>
      <c r="F324" s="30"/>
      <c r="G324" s="59"/>
      <c r="H324" s="34" t="s">
        <v>64</v>
      </c>
      <c r="I324" s="35" t="s">
        <v>30</v>
      </c>
      <c r="J324" s="36">
        <v>3000.0</v>
      </c>
      <c r="K324" s="28" t="s">
        <v>64</v>
      </c>
      <c r="L324" s="28" t="s">
        <v>64</v>
      </c>
      <c r="M324" s="34" t="s">
        <v>64</v>
      </c>
      <c r="N324" s="35" t="s">
        <v>30</v>
      </c>
      <c r="O324" s="36">
        <v>3000.0</v>
      </c>
      <c r="P324" s="28" t="s">
        <v>64</v>
      </c>
      <c r="Q324" s="37" t="s">
        <v>64</v>
      </c>
      <c r="R324" s="38" t="s">
        <v>64</v>
      </c>
      <c r="S324" s="39" t="s">
        <v>64</v>
      </c>
      <c r="T324" s="40" t="s">
        <v>64</v>
      </c>
      <c r="U324" s="40" t="s">
        <v>64</v>
      </c>
      <c r="V324" s="40" t="s">
        <v>64</v>
      </c>
      <c r="W324" s="40" t="s">
        <v>64</v>
      </c>
      <c r="X324" s="39" t="s">
        <v>64</v>
      </c>
      <c r="Y324" s="41" t="s">
        <v>64</v>
      </c>
      <c r="Z324" s="41" t="s">
        <v>64</v>
      </c>
      <c r="AA324" s="41" t="s">
        <v>64</v>
      </c>
      <c r="AB324" s="42">
        <v>0.0</v>
      </c>
      <c r="AC324" s="42">
        <v>0.0</v>
      </c>
      <c r="AD324" s="42">
        <v>0.0</v>
      </c>
      <c r="AE324" s="42">
        <v>1.0</v>
      </c>
      <c r="AF324" s="42">
        <v>0.0</v>
      </c>
      <c r="AG324" s="25"/>
      <c r="AH324" s="25"/>
      <c r="AI324" s="25"/>
      <c r="AJ324" s="25"/>
      <c r="AK324" s="25"/>
      <c r="AL324" s="25"/>
    </row>
    <row r="325">
      <c r="A325" s="26" t="s">
        <v>246</v>
      </c>
      <c r="B325" s="25" t="s">
        <v>101</v>
      </c>
      <c r="C325" s="25" t="s">
        <v>330</v>
      </c>
      <c r="D325" s="28">
        <v>102.47219324244223</v>
      </c>
      <c r="E325" s="29">
        <v>0.13234567901234567</v>
      </c>
      <c r="F325" s="30"/>
      <c r="G325" s="59"/>
      <c r="H325" s="34" t="s">
        <v>64</v>
      </c>
      <c r="I325" s="35" t="s">
        <v>29</v>
      </c>
      <c r="J325" s="36">
        <v>3000.0</v>
      </c>
      <c r="K325" s="28" t="s">
        <v>64</v>
      </c>
      <c r="L325" s="28" t="s">
        <v>64</v>
      </c>
      <c r="M325" s="34" t="s">
        <v>64</v>
      </c>
      <c r="N325" s="35" t="s">
        <v>29</v>
      </c>
      <c r="O325" s="36">
        <v>3000.0</v>
      </c>
      <c r="P325" s="28" t="s">
        <v>64</v>
      </c>
      <c r="Q325" s="37" t="s">
        <v>64</v>
      </c>
      <c r="R325" s="38" t="s">
        <v>64</v>
      </c>
      <c r="S325" s="39" t="s">
        <v>64</v>
      </c>
      <c r="T325" s="40" t="s">
        <v>64</v>
      </c>
      <c r="U325" s="40" t="s">
        <v>64</v>
      </c>
      <c r="V325" s="40" t="s">
        <v>64</v>
      </c>
      <c r="W325" s="40" t="s">
        <v>64</v>
      </c>
      <c r="X325" s="39" t="s">
        <v>64</v>
      </c>
      <c r="Y325" s="41" t="s">
        <v>64</v>
      </c>
      <c r="Z325" s="41" t="s">
        <v>64</v>
      </c>
      <c r="AA325" s="41" t="s">
        <v>64</v>
      </c>
      <c r="AB325" s="42">
        <v>0.0</v>
      </c>
      <c r="AC325" s="42">
        <v>0.0</v>
      </c>
      <c r="AD325" s="42">
        <v>1.0</v>
      </c>
      <c r="AE325" s="42">
        <v>0.0</v>
      </c>
      <c r="AF325" s="42">
        <v>0.0</v>
      </c>
      <c r="AG325" s="25"/>
      <c r="AH325" s="25"/>
      <c r="AI325" s="25"/>
      <c r="AJ325" s="25"/>
      <c r="AK325" s="25"/>
      <c r="AL325" s="25"/>
    </row>
    <row r="326">
      <c r="A326" s="26" t="s">
        <v>1626</v>
      </c>
      <c r="B326" s="25" t="s">
        <v>101</v>
      </c>
      <c r="C326" s="25" t="s">
        <v>330</v>
      </c>
      <c r="D326" s="28">
        <v>102.47219324244223</v>
      </c>
      <c r="E326" s="29">
        <v>0.17972413793103448</v>
      </c>
      <c r="F326" s="30"/>
      <c r="G326" s="59"/>
      <c r="H326" s="34" t="s">
        <v>64</v>
      </c>
      <c r="I326" s="35" t="s">
        <v>64</v>
      </c>
      <c r="J326" s="36" t="s">
        <v>64</v>
      </c>
      <c r="K326" s="28" t="s">
        <v>64</v>
      </c>
      <c r="L326" s="28" t="s">
        <v>64</v>
      </c>
      <c r="M326" s="34" t="s">
        <v>64</v>
      </c>
      <c r="N326" s="35" t="s">
        <v>29</v>
      </c>
      <c r="O326" s="36">
        <v>3000.0</v>
      </c>
      <c r="P326" s="28" t="s">
        <v>64</v>
      </c>
      <c r="Q326" s="37" t="s">
        <v>64</v>
      </c>
      <c r="R326" s="38" t="s">
        <v>64</v>
      </c>
      <c r="S326" s="39" t="s">
        <v>64</v>
      </c>
      <c r="T326" s="40" t="s">
        <v>64</v>
      </c>
      <c r="U326" s="40" t="s">
        <v>64</v>
      </c>
      <c r="V326" s="40" t="s">
        <v>64</v>
      </c>
      <c r="W326" s="40" t="s">
        <v>64</v>
      </c>
      <c r="X326" s="39" t="s">
        <v>64</v>
      </c>
      <c r="Y326" s="41" t="s">
        <v>64</v>
      </c>
      <c r="Z326" s="41" t="s">
        <v>64</v>
      </c>
      <c r="AA326" s="41" t="s">
        <v>64</v>
      </c>
      <c r="AB326" s="42">
        <v>0.0</v>
      </c>
      <c r="AC326" s="42">
        <v>0.0</v>
      </c>
      <c r="AD326" s="42">
        <v>0.0</v>
      </c>
      <c r="AE326" s="42">
        <v>0.0</v>
      </c>
      <c r="AF326" s="42">
        <v>0.0</v>
      </c>
      <c r="AG326" s="25"/>
      <c r="AH326" s="25"/>
      <c r="AI326" s="25"/>
      <c r="AJ326" s="25"/>
      <c r="AK326" s="25"/>
      <c r="AL326" s="25"/>
    </row>
    <row r="327">
      <c r="A327" s="26" t="s">
        <v>250</v>
      </c>
      <c r="B327" s="25" t="s">
        <v>101</v>
      </c>
      <c r="C327" s="25" t="s">
        <v>330</v>
      </c>
      <c r="D327" s="28">
        <v>102.47219324244223</v>
      </c>
      <c r="E327" s="29">
        <v>0.13753960077269803</v>
      </c>
      <c r="F327" s="30"/>
      <c r="G327" s="59"/>
      <c r="H327" s="34" t="s">
        <v>64</v>
      </c>
      <c r="I327" s="35" t="s">
        <v>30</v>
      </c>
      <c r="J327" s="36">
        <v>3000.0</v>
      </c>
      <c r="K327" s="28" t="s">
        <v>64</v>
      </c>
      <c r="L327" s="28" t="s">
        <v>64</v>
      </c>
      <c r="M327" s="34" t="s">
        <v>64</v>
      </c>
      <c r="N327" s="35" t="s">
        <v>30</v>
      </c>
      <c r="O327" s="36">
        <v>3000.0</v>
      </c>
      <c r="P327" s="28" t="s">
        <v>64</v>
      </c>
      <c r="Q327" s="37" t="s">
        <v>64</v>
      </c>
      <c r="R327" s="38" t="s">
        <v>64</v>
      </c>
      <c r="S327" s="39" t="s">
        <v>64</v>
      </c>
      <c r="T327" s="40" t="s">
        <v>64</v>
      </c>
      <c r="U327" s="40" t="s">
        <v>64</v>
      </c>
      <c r="V327" s="40" t="s">
        <v>64</v>
      </c>
      <c r="W327" s="40" t="s">
        <v>64</v>
      </c>
      <c r="X327" s="39" t="s">
        <v>64</v>
      </c>
      <c r="Y327" s="41" t="s">
        <v>64</v>
      </c>
      <c r="Z327" s="41" t="s">
        <v>64</v>
      </c>
      <c r="AA327" s="41" t="s">
        <v>64</v>
      </c>
      <c r="AB327" s="42">
        <v>0.0</v>
      </c>
      <c r="AC327" s="42">
        <v>0.0</v>
      </c>
      <c r="AD327" s="42">
        <v>0.0</v>
      </c>
      <c r="AE327" s="42">
        <v>1.0</v>
      </c>
      <c r="AF327" s="42">
        <v>0.0</v>
      </c>
      <c r="AG327" s="25"/>
      <c r="AH327" s="25"/>
      <c r="AI327" s="25"/>
      <c r="AJ327" s="25"/>
      <c r="AK327" s="25"/>
      <c r="AL327" s="25"/>
    </row>
    <row r="328">
      <c r="A328" s="26" t="s">
        <v>218</v>
      </c>
      <c r="B328" s="25" t="s">
        <v>101</v>
      </c>
      <c r="C328" s="25" t="s">
        <v>330</v>
      </c>
      <c r="D328" s="28">
        <v>102.47219324244223</v>
      </c>
      <c r="E328" s="29">
        <v>0.18</v>
      </c>
      <c r="F328" s="30"/>
      <c r="G328" s="59"/>
      <c r="H328" s="34" t="s">
        <v>64</v>
      </c>
      <c r="I328" s="35" t="s">
        <v>27</v>
      </c>
      <c r="J328" s="36">
        <v>3000.0</v>
      </c>
      <c r="K328" s="28" t="s">
        <v>64</v>
      </c>
      <c r="L328" s="28" t="s">
        <v>64</v>
      </c>
      <c r="M328" s="34" t="s">
        <v>64</v>
      </c>
      <c r="N328" s="35" t="s">
        <v>27</v>
      </c>
      <c r="O328" s="36">
        <v>3000.0</v>
      </c>
      <c r="P328" s="28" t="s">
        <v>64</v>
      </c>
      <c r="Q328" s="37" t="s">
        <v>64</v>
      </c>
      <c r="R328" s="38" t="s">
        <v>64</v>
      </c>
      <c r="S328" s="39" t="s">
        <v>64</v>
      </c>
      <c r="T328" s="40" t="s">
        <v>64</v>
      </c>
      <c r="U328" s="40" t="s">
        <v>64</v>
      </c>
      <c r="V328" s="40" t="s">
        <v>64</v>
      </c>
      <c r="W328" s="40" t="s">
        <v>64</v>
      </c>
      <c r="X328" s="39" t="s">
        <v>64</v>
      </c>
      <c r="Y328" s="41" t="s">
        <v>64</v>
      </c>
      <c r="Z328" s="41" t="s">
        <v>64</v>
      </c>
      <c r="AA328" s="41" t="s">
        <v>64</v>
      </c>
      <c r="AB328" s="42">
        <v>1.0</v>
      </c>
      <c r="AC328" s="42">
        <v>0.0</v>
      </c>
      <c r="AD328" s="42">
        <v>0.0</v>
      </c>
      <c r="AE328" s="42">
        <v>0.0</v>
      </c>
      <c r="AF328" s="42">
        <v>0.0</v>
      </c>
      <c r="AG328" s="25"/>
      <c r="AH328" s="25"/>
      <c r="AI328" s="25"/>
      <c r="AJ328" s="25"/>
      <c r="AK328" s="25"/>
      <c r="AL328" s="25"/>
    </row>
    <row r="329">
      <c r="A329" s="26" t="s">
        <v>1933</v>
      </c>
      <c r="B329" s="25" t="s">
        <v>101</v>
      </c>
      <c r="C329" s="25" t="s">
        <v>330</v>
      </c>
      <c r="D329" s="28">
        <v>102.47219324244223</v>
      </c>
      <c r="E329" s="29">
        <v>0.18</v>
      </c>
      <c r="F329" s="30"/>
      <c r="G329" s="59"/>
      <c r="H329" s="34" t="s">
        <v>64</v>
      </c>
      <c r="I329" s="35" t="s">
        <v>64</v>
      </c>
      <c r="J329" s="36" t="s">
        <v>64</v>
      </c>
      <c r="K329" s="28" t="s">
        <v>64</v>
      </c>
      <c r="L329" s="28" t="s">
        <v>64</v>
      </c>
      <c r="M329" s="34" t="s">
        <v>64</v>
      </c>
      <c r="N329" s="35" t="s">
        <v>27</v>
      </c>
      <c r="O329" s="36">
        <v>3000.0</v>
      </c>
      <c r="P329" s="28" t="s">
        <v>64</v>
      </c>
      <c r="Q329" s="37" t="s">
        <v>64</v>
      </c>
      <c r="R329" s="38" t="s">
        <v>64</v>
      </c>
      <c r="S329" s="39" t="s">
        <v>64</v>
      </c>
      <c r="T329" s="40" t="s">
        <v>64</v>
      </c>
      <c r="U329" s="40" t="s">
        <v>64</v>
      </c>
      <c r="V329" s="40" t="s">
        <v>64</v>
      </c>
      <c r="W329" s="40" t="s">
        <v>64</v>
      </c>
      <c r="X329" s="39" t="s">
        <v>64</v>
      </c>
      <c r="Y329" s="41" t="s">
        <v>64</v>
      </c>
      <c r="Z329" s="41" t="s">
        <v>64</v>
      </c>
      <c r="AA329" s="41" t="s">
        <v>64</v>
      </c>
      <c r="AB329" s="42">
        <v>0.0</v>
      </c>
      <c r="AC329" s="42">
        <v>0.0</v>
      </c>
      <c r="AD329" s="42">
        <v>0.0</v>
      </c>
      <c r="AE329" s="42">
        <v>0.0</v>
      </c>
      <c r="AF329" s="42">
        <v>0.0</v>
      </c>
      <c r="AG329" s="25"/>
      <c r="AH329" s="25"/>
      <c r="AI329" s="25"/>
      <c r="AJ329" s="25"/>
      <c r="AK329" s="25"/>
      <c r="AL329" s="25"/>
    </row>
    <row r="330">
      <c r="A330" s="26" t="s">
        <v>366</v>
      </c>
      <c r="B330" s="25" t="s">
        <v>330</v>
      </c>
      <c r="C330" s="25" t="s">
        <v>101</v>
      </c>
      <c r="D330" s="28">
        <v>102.47219324244223</v>
      </c>
      <c r="E330" s="29">
        <v>0.3099787485242031</v>
      </c>
      <c r="F330" s="30">
        <v>35.0</v>
      </c>
      <c r="G330" s="59"/>
      <c r="H330" s="34">
        <v>46.258827876060344</v>
      </c>
      <c r="I330" s="35" t="s">
        <v>27</v>
      </c>
      <c r="J330" s="36">
        <v>10400.0</v>
      </c>
      <c r="K330" s="28">
        <v>4.447964218851956</v>
      </c>
      <c r="L330" s="28">
        <v>7.364925437420762</v>
      </c>
      <c r="M330" s="34">
        <v>42.76850426697366</v>
      </c>
      <c r="N330" s="35" t="s">
        <v>27</v>
      </c>
      <c r="O330" s="36">
        <v>8800.0</v>
      </c>
      <c r="P330" s="28">
        <v>4.860057303065188</v>
      </c>
      <c r="Q330" s="37">
        <v>7.5981362444795115</v>
      </c>
      <c r="R330" s="38">
        <v>25.57122928898978</v>
      </c>
      <c r="S330" s="39">
        <v>26.06700229505085</v>
      </c>
      <c r="T330" s="40">
        <v>0.08272059890430344</v>
      </c>
      <c r="U330" s="40">
        <v>0.04321729248877894</v>
      </c>
      <c r="V330" s="40">
        <v>0.0837335041970092</v>
      </c>
      <c r="W330" s="40">
        <v>0.04411765274896184</v>
      </c>
      <c r="X330" s="39">
        <v>28.27202256064281</v>
      </c>
      <c r="Y330" s="41">
        <v>17.986805315417534</v>
      </c>
      <c r="Z330" s="41">
        <v>25.00921924311473</v>
      </c>
      <c r="AA330" s="41">
        <v>17.759285023858926</v>
      </c>
      <c r="AB330" s="42">
        <v>1.0</v>
      </c>
      <c r="AC330" s="42">
        <v>0.0</v>
      </c>
      <c r="AD330" s="42">
        <v>0.0</v>
      </c>
      <c r="AE330" s="42">
        <v>0.0</v>
      </c>
      <c r="AF330" s="42">
        <v>0.0</v>
      </c>
      <c r="AG330" s="25"/>
      <c r="AH330" s="25"/>
      <c r="AI330" s="25"/>
      <c r="AJ330" s="25"/>
      <c r="AK330" s="25"/>
      <c r="AL330" s="25"/>
    </row>
    <row r="331">
      <c r="A331" s="26" t="s">
        <v>376</v>
      </c>
      <c r="B331" s="25" t="s">
        <v>330</v>
      </c>
      <c r="C331" s="25" t="s">
        <v>101</v>
      </c>
      <c r="D331" s="28">
        <v>102.47219324244223</v>
      </c>
      <c r="E331" s="29">
        <v>0.15938133110087904</v>
      </c>
      <c r="F331" s="30">
        <v>33.0</v>
      </c>
      <c r="G331" s="59"/>
      <c r="H331" s="34">
        <v>29.57311863812813</v>
      </c>
      <c r="I331" s="35" t="s">
        <v>44</v>
      </c>
      <c r="J331" s="36">
        <v>5100.0</v>
      </c>
      <c r="K331" s="28">
        <v>5.798650713358456</v>
      </c>
      <c r="L331" s="28">
        <v>6.919877048571846</v>
      </c>
      <c r="M331" s="34">
        <v>27.54568870984809</v>
      </c>
      <c r="N331" s="35" t="s">
        <v>30</v>
      </c>
      <c r="O331" s="36">
        <v>5000.0</v>
      </c>
      <c r="P331" s="28">
        <v>5.509137741969617</v>
      </c>
      <c r="Q331" s="37">
        <v>6.241314361164379</v>
      </c>
      <c r="R331" s="38">
        <v>10.825295653095045</v>
      </c>
      <c r="S331" s="39">
        <v>11.035175643876153</v>
      </c>
      <c r="T331" s="40">
        <v>0.04009804782195868</v>
      </c>
      <c r="U331" s="40">
        <v>0.019361067208151613</v>
      </c>
      <c r="V331" s="40">
        <v>0.02771482717105967</v>
      </c>
      <c r="W331" s="40">
        <v>0.02594579564950267</v>
      </c>
      <c r="X331" s="39">
        <v>11.462279272140057</v>
      </c>
      <c r="Y331" s="41">
        <v>18.110839365988074</v>
      </c>
      <c r="Z331" s="41">
        <v>9.866353345091863</v>
      </c>
      <c r="AA331" s="41">
        <v>17.679335364756227</v>
      </c>
      <c r="AB331" s="42">
        <v>0.0</v>
      </c>
      <c r="AC331" s="42">
        <v>0.0</v>
      </c>
      <c r="AD331" s="42">
        <v>1.0</v>
      </c>
      <c r="AE331" s="42">
        <v>1.0</v>
      </c>
      <c r="AF331" s="42">
        <v>0.0</v>
      </c>
      <c r="AG331" s="25"/>
      <c r="AH331" s="25"/>
      <c r="AI331" s="25"/>
      <c r="AJ331" s="25"/>
      <c r="AK331" s="25"/>
      <c r="AL331" s="25"/>
    </row>
    <row r="332">
      <c r="A332" s="26" t="s">
        <v>368</v>
      </c>
      <c r="B332" s="25" t="s">
        <v>330</v>
      </c>
      <c r="C332" s="25" t="s">
        <v>101</v>
      </c>
      <c r="D332" s="28">
        <v>102.47219324244223</v>
      </c>
      <c r="E332" s="29">
        <v>0.1827855100095329</v>
      </c>
      <c r="F332" s="30">
        <v>30.0</v>
      </c>
      <c r="G332" s="59"/>
      <c r="H332" s="34">
        <v>27.426666314124578</v>
      </c>
      <c r="I332" s="35" t="s">
        <v>40</v>
      </c>
      <c r="J332" s="36">
        <v>5500.0</v>
      </c>
      <c r="K332" s="28">
        <v>4.986666602568105</v>
      </c>
      <c r="L332" s="28">
        <v>5.631525512431352</v>
      </c>
      <c r="M332" s="34">
        <v>25.777522842918316</v>
      </c>
      <c r="N332" s="35" t="s">
        <v>28</v>
      </c>
      <c r="O332" s="36">
        <v>4800.0</v>
      </c>
      <c r="P332" s="28">
        <v>5.3703172589413155</v>
      </c>
      <c r="Q332" s="37">
        <v>5.795623821008374</v>
      </c>
      <c r="R332" s="38">
        <v>11.526548225011659</v>
      </c>
      <c r="S332" s="39">
        <v>11.750024046155794</v>
      </c>
      <c r="T332" s="40">
        <v>0.06524155417452118</v>
      </c>
      <c r="U332" s="40">
        <v>0.008431216231784276</v>
      </c>
      <c r="V332" s="40">
        <v>0.030111486542086698</v>
      </c>
      <c r="W332" s="40">
        <v>0.034628209523399706</v>
      </c>
      <c r="X332" s="39">
        <v>11.06634021176091</v>
      </c>
      <c r="Y332" s="41">
        <v>16.36032610236367</v>
      </c>
      <c r="Z332" s="41">
        <v>9.687467150231596</v>
      </c>
      <c r="AA332" s="41">
        <v>16.09005569268672</v>
      </c>
      <c r="AB332" s="42">
        <v>0.0</v>
      </c>
      <c r="AC332" s="42">
        <v>1.0</v>
      </c>
      <c r="AD332" s="42">
        <v>1.0</v>
      </c>
      <c r="AE332" s="42">
        <v>0.0</v>
      </c>
      <c r="AF332" s="42">
        <v>0.0</v>
      </c>
      <c r="AG332" s="25"/>
      <c r="AH332" s="25"/>
      <c r="AI332" s="25"/>
      <c r="AJ332" s="25"/>
      <c r="AK332" s="25"/>
      <c r="AL332" s="25"/>
    </row>
    <row r="333">
      <c r="A333" s="26" t="s">
        <v>369</v>
      </c>
      <c r="B333" s="25" t="s">
        <v>330</v>
      </c>
      <c r="C333" s="25" t="s">
        <v>101</v>
      </c>
      <c r="D333" s="28">
        <v>102.47219324244223</v>
      </c>
      <c r="E333" s="29">
        <v>0.23143902439024389</v>
      </c>
      <c r="F333" s="30">
        <v>28.0</v>
      </c>
      <c r="G333" s="59"/>
      <c r="H333" s="34">
        <v>34.13148449550403</v>
      </c>
      <c r="I333" s="35" t="s">
        <v>31</v>
      </c>
      <c r="J333" s="36">
        <v>7500.0</v>
      </c>
      <c r="K333" s="28">
        <v>4.550864599400538</v>
      </c>
      <c r="L333" s="28">
        <v>6.031723157517223</v>
      </c>
      <c r="M333" s="34">
        <v>32.25437251705122</v>
      </c>
      <c r="N333" s="35" t="s">
        <v>31</v>
      </c>
      <c r="O333" s="36">
        <v>7500.0</v>
      </c>
      <c r="P333" s="28">
        <v>4.3005830022734965</v>
      </c>
      <c r="Q333" s="37">
        <v>5.468784814746082</v>
      </c>
      <c r="R333" s="38">
        <v>14.23140672976525</v>
      </c>
      <c r="S333" s="39">
        <v>14.507324137378165</v>
      </c>
      <c r="T333" s="40">
        <v>0.094482785846115</v>
      </c>
      <c r="U333" s="40">
        <v>1.0486435720989456E-4</v>
      </c>
      <c r="V333" s="40">
        <v>0.044252758742575504</v>
      </c>
      <c r="W333" s="40">
        <v>0.04593058845793381</v>
      </c>
      <c r="X333" s="39">
        <v>12.58990812231938</v>
      </c>
      <c r="Y333" s="41">
        <v>21.541576373184654</v>
      </c>
      <c r="Z333" s="41">
        <v>11.214013259063664</v>
      </c>
      <c r="AA333" s="41">
        <v>21.040359257987557</v>
      </c>
      <c r="AB333" s="42">
        <v>0.0</v>
      </c>
      <c r="AC333" s="42">
        <v>0.0</v>
      </c>
      <c r="AD333" s="42">
        <v>0.0</v>
      </c>
      <c r="AE333" s="42">
        <v>0.0</v>
      </c>
      <c r="AF333" s="42">
        <v>1.0</v>
      </c>
      <c r="AG333" s="25"/>
      <c r="AH333" s="25"/>
      <c r="AI333" s="25"/>
      <c r="AJ333" s="25"/>
      <c r="AK333" s="25"/>
      <c r="AL333" s="25"/>
    </row>
    <row r="334">
      <c r="A334" s="26" t="s">
        <v>367</v>
      </c>
      <c r="B334" s="25" t="s">
        <v>330</v>
      </c>
      <c r="C334" s="25" t="s">
        <v>101</v>
      </c>
      <c r="D334" s="28">
        <v>102.47219324244223</v>
      </c>
      <c r="E334" s="29">
        <v>0.14977514792899407</v>
      </c>
      <c r="F334" s="30">
        <v>28.0</v>
      </c>
      <c r="G334" s="59"/>
      <c r="H334" s="34">
        <v>21.99210187271801</v>
      </c>
      <c r="I334" s="35" t="s">
        <v>44</v>
      </c>
      <c r="J334" s="36">
        <v>4600.0</v>
      </c>
      <c r="K334" s="28">
        <v>4.780891711460437</v>
      </c>
      <c r="L334" s="28">
        <v>4.593210583914644</v>
      </c>
      <c r="M334" s="34">
        <v>20.71988326223727</v>
      </c>
      <c r="N334" s="35" t="s">
        <v>29</v>
      </c>
      <c r="O334" s="36">
        <v>4700.0</v>
      </c>
      <c r="P334" s="28">
        <v>4.408485800476016</v>
      </c>
      <c r="Q334" s="37">
        <v>4.054635658105958</v>
      </c>
      <c r="R334" s="38">
        <v>8.557195306888635</v>
      </c>
      <c r="S334" s="39">
        <v>8.72310154443407</v>
      </c>
      <c r="T334" s="40">
        <v>0.0521269275087526</v>
      </c>
      <c r="U334" s="40">
        <v>0.01442015938559885</v>
      </c>
      <c r="V334" s="40">
        <v>0.02085077100350104</v>
      </c>
      <c r="W334" s="40">
        <v>0.019876435909879496</v>
      </c>
      <c r="X334" s="39">
        <v>9.901023521317592</v>
      </c>
      <c r="Y334" s="41">
        <v>12.09107835140042</v>
      </c>
      <c r="Z334" s="41">
        <v>8.875976380287062</v>
      </c>
      <c r="AA334" s="41">
        <v>11.84390688195021</v>
      </c>
      <c r="AB334" s="42">
        <v>0.0</v>
      </c>
      <c r="AC334" s="42">
        <v>0.0</v>
      </c>
      <c r="AD334" s="42">
        <v>1.0</v>
      </c>
      <c r="AE334" s="42">
        <v>1.0</v>
      </c>
      <c r="AF334" s="42">
        <v>0.0</v>
      </c>
      <c r="AG334" s="25"/>
      <c r="AH334" s="25"/>
      <c r="AI334" s="25"/>
      <c r="AJ334" s="25"/>
      <c r="AK334" s="25"/>
      <c r="AL334" s="25"/>
    </row>
    <row r="335">
      <c r="A335" s="26" t="s">
        <v>375</v>
      </c>
      <c r="B335" s="25" t="s">
        <v>330</v>
      </c>
      <c r="C335" s="25" t="s">
        <v>101</v>
      </c>
      <c r="D335" s="28">
        <v>102.47219324244223</v>
      </c>
      <c r="E335" s="29">
        <v>0.18470410367170625</v>
      </c>
      <c r="F335" s="30">
        <v>22.0</v>
      </c>
      <c r="G335" s="59"/>
      <c r="H335" s="34">
        <v>19.57596819939519</v>
      </c>
      <c r="I335" s="35" t="s">
        <v>58</v>
      </c>
      <c r="J335" s="36">
        <v>3300.0</v>
      </c>
      <c r="K335" s="28">
        <v>5.9321115755743</v>
      </c>
      <c r="L335" s="28">
        <v>5.233790805427155</v>
      </c>
      <c r="M335" s="34">
        <v>17.894639999190304</v>
      </c>
      <c r="N335" s="35" t="s">
        <v>27</v>
      </c>
      <c r="O335" s="36">
        <v>3000.0</v>
      </c>
      <c r="P335" s="28">
        <v>5.964879999730101</v>
      </c>
      <c r="Q335" s="37">
        <v>4.927862368331216</v>
      </c>
      <c r="R335" s="38">
        <v>8.556287887581364</v>
      </c>
      <c r="S335" s="39">
        <v>8.722176532151792</v>
      </c>
      <c r="T335" s="40">
        <v>0.037905497666829976</v>
      </c>
      <c r="U335" s="40">
        <v>0.029359165301629585</v>
      </c>
      <c r="V335" s="40">
        <v>0.03478859998069807</v>
      </c>
      <c r="W335" s="40">
        <v>0.03649786645373815</v>
      </c>
      <c r="X335" s="39">
        <v>9.16351246354753</v>
      </c>
      <c r="Y335" s="41">
        <v>10.41245573584766</v>
      </c>
      <c r="Z335" s="41">
        <v>7.6169778942036395</v>
      </c>
      <c r="AA335" s="41">
        <v>10.277662104986666</v>
      </c>
      <c r="AB335" s="42">
        <v>1.0</v>
      </c>
      <c r="AC335" s="42">
        <v>1.0</v>
      </c>
      <c r="AD335" s="42">
        <v>0.0</v>
      </c>
      <c r="AE335" s="42">
        <v>0.0</v>
      </c>
      <c r="AF335" s="42">
        <v>0.0</v>
      </c>
      <c r="AG335" s="25"/>
      <c r="AH335" s="25"/>
      <c r="AI335" s="25"/>
      <c r="AJ335" s="25"/>
      <c r="AK335" s="25"/>
      <c r="AL335" s="25"/>
    </row>
    <row r="336">
      <c r="A336" s="26" t="s">
        <v>373</v>
      </c>
      <c r="B336" s="25" t="s">
        <v>330</v>
      </c>
      <c r="C336" s="25" t="s">
        <v>101</v>
      </c>
      <c r="D336" s="28">
        <v>102.47219324244223</v>
      </c>
      <c r="E336" s="29">
        <v>0.18</v>
      </c>
      <c r="F336" s="30">
        <v>19.0</v>
      </c>
      <c r="G336" s="59"/>
      <c r="H336" s="34">
        <v>17.946472174728783</v>
      </c>
      <c r="I336" s="35" t="s">
        <v>30</v>
      </c>
      <c r="J336" s="36">
        <v>4400.0</v>
      </c>
      <c r="K336" s="28">
        <v>4.0787436760747235</v>
      </c>
      <c r="L336" s="28">
        <v>3.3767804041797183</v>
      </c>
      <c r="M336" s="34">
        <v>17.021871921830094</v>
      </c>
      <c r="N336" s="35" t="s">
        <v>30</v>
      </c>
      <c r="O336" s="36">
        <v>3000.0</v>
      </c>
      <c r="P336" s="28">
        <v>5.673957307276698</v>
      </c>
      <c r="Q336" s="37">
        <v>4.519037708602654</v>
      </c>
      <c r="R336" s="38">
        <v>7.170898901089915</v>
      </c>
      <c r="S336" s="39">
        <v>7.309927731662566</v>
      </c>
      <c r="T336" s="40">
        <v>0.07278746494253764</v>
      </c>
      <c r="U336" s="40">
        <v>0.005106135780012957</v>
      </c>
      <c r="V336" s="40">
        <v>0.034741747365970514</v>
      </c>
      <c r="W336" s="40">
        <v>0.027833446016541218</v>
      </c>
      <c r="X336" s="39">
        <v>7.474401105624972</v>
      </c>
      <c r="Y336" s="41">
        <v>10.47207106910381</v>
      </c>
      <c r="Z336" s="41">
        <v>6.806354932370254</v>
      </c>
      <c r="AA336" s="41">
        <v>10.215516989459841</v>
      </c>
      <c r="AB336" s="42">
        <v>0.0</v>
      </c>
      <c r="AC336" s="42">
        <v>0.0</v>
      </c>
      <c r="AD336" s="42">
        <v>0.0</v>
      </c>
      <c r="AE336" s="42">
        <v>1.0</v>
      </c>
      <c r="AF336" s="42">
        <v>0.0</v>
      </c>
      <c r="AG336" s="25"/>
      <c r="AH336" s="25"/>
      <c r="AI336" s="25"/>
      <c r="AJ336" s="25"/>
      <c r="AK336" s="25"/>
      <c r="AL336" s="25"/>
    </row>
    <row r="337">
      <c r="A337" s="26" t="s">
        <v>371</v>
      </c>
      <c r="B337" s="25" t="s">
        <v>330</v>
      </c>
      <c r="C337" s="25" t="s">
        <v>101</v>
      </c>
      <c r="D337" s="28">
        <v>102.47219324244223</v>
      </c>
      <c r="E337" s="29">
        <v>0.13058651286601597</v>
      </c>
      <c r="F337" s="30">
        <v>13.0</v>
      </c>
      <c r="G337" s="59"/>
      <c r="H337" s="34">
        <v>12.762688167016549</v>
      </c>
      <c r="I337" s="35" t="s">
        <v>45</v>
      </c>
      <c r="J337" s="36">
        <v>3100.0</v>
      </c>
      <c r="K337" s="28">
        <v>4.116996182908564</v>
      </c>
      <c r="L337" s="28">
        <v>2.655744644442526</v>
      </c>
      <c r="M337" s="34">
        <v>12.238853881243747</v>
      </c>
      <c r="N337" s="35" t="s">
        <v>31</v>
      </c>
      <c r="O337" s="36">
        <v>3000.0</v>
      </c>
      <c r="P337" s="28">
        <v>4.079617960414582</v>
      </c>
      <c r="Q337" s="37">
        <v>2.5521194033538506</v>
      </c>
      <c r="R337" s="38">
        <v>3.404671116181745</v>
      </c>
      <c r="S337" s="39">
        <v>3.4706806151715144</v>
      </c>
      <c r="T337" s="40">
        <v>0.06330086406794563</v>
      </c>
      <c r="U337" s="40">
        <v>5.745918069707621E-4</v>
      </c>
      <c r="V337" s="40">
        <v>0.03112372287758295</v>
      </c>
      <c r="W337" s="40">
        <v>0.02068530505094744</v>
      </c>
      <c r="X337" s="39">
        <v>4.14611098867667</v>
      </c>
      <c r="Y337" s="41">
        <v>8.61657717833988</v>
      </c>
      <c r="Z337" s="41">
        <v>3.8510992452515995</v>
      </c>
      <c r="AA337" s="41">
        <v>8.387754635992147</v>
      </c>
      <c r="AB337" s="42">
        <v>0.0</v>
      </c>
      <c r="AC337" s="42">
        <v>0.0</v>
      </c>
      <c r="AD337" s="42">
        <v>0.0</v>
      </c>
      <c r="AE337" s="42">
        <v>1.0</v>
      </c>
      <c r="AF337" s="42">
        <v>1.0</v>
      </c>
      <c r="AG337" s="25"/>
      <c r="AH337" s="25"/>
      <c r="AI337" s="25"/>
      <c r="AJ337" s="25"/>
      <c r="AK337" s="25"/>
      <c r="AL337" s="25"/>
    </row>
    <row r="338">
      <c r="A338" s="26" t="s">
        <v>379</v>
      </c>
      <c r="B338" s="25" t="s">
        <v>330</v>
      </c>
      <c r="C338" s="25" t="s">
        <v>101</v>
      </c>
      <c r="D338" s="28">
        <v>102.47219324244223</v>
      </c>
      <c r="E338" s="29">
        <v>0.15769010043041606</v>
      </c>
      <c r="F338" s="30">
        <v>12.0</v>
      </c>
      <c r="G338" s="59"/>
      <c r="H338" s="34">
        <v>10.232835351221006</v>
      </c>
      <c r="I338" s="35" t="s">
        <v>45</v>
      </c>
      <c r="J338" s="36">
        <v>3000.0</v>
      </c>
      <c r="K338" s="28">
        <v>3.410945117073669</v>
      </c>
      <c r="L338" s="28">
        <v>1.8717296022123397</v>
      </c>
      <c r="M338" s="34">
        <v>9.475758688634723</v>
      </c>
      <c r="N338" s="35" t="s">
        <v>31</v>
      </c>
      <c r="O338" s="36">
        <v>3000.0</v>
      </c>
      <c r="P338" s="28">
        <v>3.158586229544908</v>
      </c>
      <c r="Q338" s="37">
        <v>1.63841456270652</v>
      </c>
      <c r="R338" s="38">
        <v>3.8887767340518975</v>
      </c>
      <c r="S338" s="39">
        <v>3.9641720351362837</v>
      </c>
      <c r="T338" s="40">
        <v>0.04052771095847331</v>
      </c>
      <c r="U338" s="40">
        <v>0.02571007329569009</v>
      </c>
      <c r="V338" s="40">
        <v>0.017565279083696664</v>
      </c>
      <c r="W338" s="40">
        <v>0.02178487126581374</v>
      </c>
      <c r="X338" s="39">
        <v>4.552673589550879</v>
      </c>
      <c r="Y338" s="41">
        <v>5.680161761670126</v>
      </c>
      <c r="Z338" s="41">
        <v>3.9443096974076917</v>
      </c>
      <c r="AA338" s="41">
        <v>5.531448991227031</v>
      </c>
      <c r="AB338" s="42">
        <v>0.0</v>
      </c>
      <c r="AC338" s="42">
        <v>0.0</v>
      </c>
      <c r="AD338" s="42">
        <v>0.0</v>
      </c>
      <c r="AE338" s="42">
        <v>1.0</v>
      </c>
      <c r="AF338" s="42">
        <v>1.0</v>
      </c>
      <c r="AG338" s="25"/>
      <c r="AH338" s="25"/>
      <c r="AI338" s="25"/>
      <c r="AJ338" s="25"/>
      <c r="AK338" s="25"/>
      <c r="AL338" s="25"/>
    </row>
    <row r="339">
      <c r="A339" s="26" t="s">
        <v>370</v>
      </c>
      <c r="B339" s="25" t="s">
        <v>330</v>
      </c>
      <c r="C339" s="25" t="s">
        <v>101</v>
      </c>
      <c r="D339" s="28">
        <v>102.47219324244223</v>
      </c>
      <c r="E339" s="29">
        <v>0.1535151515151515</v>
      </c>
      <c r="F339" s="30">
        <v>12.0</v>
      </c>
      <c r="G339" s="59"/>
      <c r="H339" s="34">
        <v>9.880891004905697</v>
      </c>
      <c r="I339" s="35" t="s">
        <v>40</v>
      </c>
      <c r="J339" s="36">
        <v>3000.0</v>
      </c>
      <c r="K339" s="28">
        <v>3.2936303349685656</v>
      </c>
      <c r="L339" s="28">
        <v>1.7616358859848655</v>
      </c>
      <c r="M339" s="34">
        <v>9.109069031231448</v>
      </c>
      <c r="N339" s="35" t="s">
        <v>28</v>
      </c>
      <c r="O339" s="36">
        <v>3000.0</v>
      </c>
      <c r="P339" s="28">
        <v>3.036356343743816</v>
      </c>
      <c r="Q339" s="37">
        <v>1.530158609548497</v>
      </c>
      <c r="R339" s="38">
        <v>3.7716204688368347</v>
      </c>
      <c r="S339" s="39">
        <v>3.8447443533566066</v>
      </c>
      <c r="T339" s="40">
        <v>0.04066900175466109</v>
      </c>
      <c r="U339" s="40">
        <v>0.024049457768381317</v>
      </c>
      <c r="V339" s="40">
        <v>0.02522260204976577</v>
      </c>
      <c r="W339" s="40">
        <v>0.027666652635983384</v>
      </c>
      <c r="X339" s="39">
        <v>4.5318425176502135</v>
      </c>
      <c r="Y339" s="41">
        <v>5.349048487255484</v>
      </c>
      <c r="Z339" s="41">
        <v>3.869409610262271</v>
      </c>
      <c r="AA339" s="41">
        <v>5.2396594209691765</v>
      </c>
      <c r="AB339" s="42">
        <v>0.0</v>
      </c>
      <c r="AC339" s="42">
        <v>1.0</v>
      </c>
      <c r="AD339" s="42">
        <v>1.0</v>
      </c>
      <c r="AE339" s="42">
        <v>0.0</v>
      </c>
      <c r="AF339" s="42">
        <v>0.0</v>
      </c>
      <c r="AG339" s="25"/>
      <c r="AH339" s="25"/>
      <c r="AI339" s="25"/>
      <c r="AJ339" s="25"/>
      <c r="AK339" s="25"/>
      <c r="AL339" s="25"/>
    </row>
    <row r="340">
      <c r="A340" s="26" t="s">
        <v>374</v>
      </c>
      <c r="B340" s="25" t="s">
        <v>330</v>
      </c>
      <c r="C340" s="25" t="s">
        <v>101</v>
      </c>
      <c r="D340" s="28">
        <v>102.47219324244223</v>
      </c>
      <c r="E340" s="29">
        <v>0.18</v>
      </c>
      <c r="F340" s="30">
        <v>8.0</v>
      </c>
      <c r="G340" s="59"/>
      <c r="H340" s="34">
        <v>7.568373672216515</v>
      </c>
      <c r="I340" s="35" t="s">
        <v>45</v>
      </c>
      <c r="J340" s="36">
        <v>3400.0</v>
      </c>
      <c r="K340" s="28">
        <v>2.225992256534269</v>
      </c>
      <c r="L340" s="28">
        <v>0.9794858981223219</v>
      </c>
      <c r="M340" s="34">
        <v>7.178042553278429</v>
      </c>
      <c r="N340" s="35" t="s">
        <v>31</v>
      </c>
      <c r="O340" s="36">
        <v>3000.0</v>
      </c>
      <c r="P340" s="28">
        <v>2.39268085109281</v>
      </c>
      <c r="Q340" s="37">
        <v>1.0128022988330696</v>
      </c>
      <c r="R340" s="38">
        <v>3.0193258530904905</v>
      </c>
      <c r="S340" s="39">
        <v>3.077864308068449</v>
      </c>
      <c r="T340" s="40">
        <v>0.0729877055613617</v>
      </c>
      <c r="U340" s="40">
        <v>0.005106135780012957</v>
      </c>
      <c r="V340" s="40">
        <v>0.03484186767538253</v>
      </c>
      <c r="W340" s="40">
        <v>0.027933566325953237</v>
      </c>
      <c r="X340" s="39">
        <v>3.1548109157701596</v>
      </c>
      <c r="Y340" s="41">
        <v>4.413562756446355</v>
      </c>
      <c r="Z340" s="41">
        <v>2.8726733541972185</v>
      </c>
      <c r="AA340" s="41">
        <v>4.30536919908121</v>
      </c>
      <c r="AB340" s="42">
        <v>0.0</v>
      </c>
      <c r="AC340" s="42">
        <v>0.0</v>
      </c>
      <c r="AD340" s="42">
        <v>0.0</v>
      </c>
      <c r="AE340" s="42">
        <v>1.0</v>
      </c>
      <c r="AF340" s="42">
        <v>1.0</v>
      </c>
      <c r="AG340" s="25"/>
      <c r="AH340" s="25"/>
      <c r="AI340" s="25"/>
      <c r="AJ340" s="25"/>
      <c r="AK340" s="25"/>
      <c r="AL340" s="25"/>
    </row>
    <row r="341">
      <c r="A341" s="26" t="s">
        <v>1637</v>
      </c>
      <c r="B341" s="25" t="s">
        <v>330</v>
      </c>
      <c r="C341" s="25" t="s">
        <v>101</v>
      </c>
      <c r="D341" s="28">
        <v>102.47219324244223</v>
      </c>
      <c r="E341" s="29">
        <v>0.16902808112324494</v>
      </c>
      <c r="F341" s="30"/>
      <c r="G341" s="59"/>
      <c r="H341" s="34" t="s">
        <v>64</v>
      </c>
      <c r="I341" s="35" t="s">
        <v>64</v>
      </c>
      <c r="J341" s="36" t="s">
        <v>64</v>
      </c>
      <c r="K341" s="28" t="s">
        <v>64</v>
      </c>
      <c r="L341" s="28" t="s">
        <v>64</v>
      </c>
      <c r="M341" s="34" t="s">
        <v>64</v>
      </c>
      <c r="N341" s="35" t="s">
        <v>29</v>
      </c>
      <c r="O341" s="36">
        <v>3000.0</v>
      </c>
      <c r="P341" s="28" t="s">
        <v>64</v>
      </c>
      <c r="Q341" s="37" t="s">
        <v>64</v>
      </c>
      <c r="R341" s="38" t="s">
        <v>64</v>
      </c>
      <c r="S341" s="39" t="s">
        <v>64</v>
      </c>
      <c r="T341" s="40" t="s">
        <v>64</v>
      </c>
      <c r="U341" s="40" t="s">
        <v>64</v>
      </c>
      <c r="V341" s="40" t="s">
        <v>64</v>
      </c>
      <c r="W341" s="40" t="s">
        <v>64</v>
      </c>
      <c r="X341" s="39" t="s">
        <v>64</v>
      </c>
      <c r="Y341" s="41" t="s">
        <v>64</v>
      </c>
      <c r="Z341" s="41" t="s">
        <v>64</v>
      </c>
      <c r="AA341" s="41" t="s">
        <v>64</v>
      </c>
      <c r="AB341" s="42">
        <v>0.0</v>
      </c>
      <c r="AC341" s="42">
        <v>0.0</v>
      </c>
      <c r="AD341" s="42">
        <v>0.0</v>
      </c>
      <c r="AE341" s="42">
        <v>0.0</v>
      </c>
      <c r="AF341" s="42">
        <v>0.0</v>
      </c>
      <c r="AG341" s="25"/>
      <c r="AH341" s="25"/>
      <c r="AI341" s="25"/>
      <c r="AJ341" s="25"/>
      <c r="AK341" s="25"/>
      <c r="AL341" s="25"/>
    </row>
    <row r="342">
      <c r="A342" s="26" t="s">
        <v>1606</v>
      </c>
      <c r="B342" s="25" t="s">
        <v>330</v>
      </c>
      <c r="C342" s="25" t="s">
        <v>101</v>
      </c>
      <c r="D342" s="28">
        <v>102.47219324244223</v>
      </c>
      <c r="E342" s="29">
        <v>0.1829784366576819</v>
      </c>
      <c r="F342" s="30"/>
      <c r="G342" s="59"/>
      <c r="H342" s="34" t="s">
        <v>64</v>
      </c>
      <c r="I342" s="35" t="s">
        <v>64</v>
      </c>
      <c r="J342" s="36" t="s">
        <v>64</v>
      </c>
      <c r="K342" s="28" t="s">
        <v>64</v>
      </c>
      <c r="L342" s="28" t="s">
        <v>64</v>
      </c>
      <c r="M342" s="34" t="s">
        <v>64</v>
      </c>
      <c r="N342" s="35" t="s">
        <v>28</v>
      </c>
      <c r="O342" s="36">
        <v>3000.0</v>
      </c>
      <c r="P342" s="28" t="s">
        <v>64</v>
      </c>
      <c r="Q342" s="37" t="s">
        <v>64</v>
      </c>
      <c r="R342" s="38" t="s">
        <v>64</v>
      </c>
      <c r="S342" s="39" t="s">
        <v>64</v>
      </c>
      <c r="T342" s="40" t="s">
        <v>64</v>
      </c>
      <c r="U342" s="40" t="s">
        <v>64</v>
      </c>
      <c r="V342" s="40" t="s">
        <v>64</v>
      </c>
      <c r="W342" s="40" t="s">
        <v>64</v>
      </c>
      <c r="X342" s="39" t="s">
        <v>64</v>
      </c>
      <c r="Y342" s="41" t="s">
        <v>64</v>
      </c>
      <c r="Z342" s="41" t="s">
        <v>64</v>
      </c>
      <c r="AA342" s="41" t="s">
        <v>64</v>
      </c>
      <c r="AB342" s="42">
        <v>0.0</v>
      </c>
      <c r="AC342" s="42">
        <v>0.0</v>
      </c>
      <c r="AD342" s="42">
        <v>0.0</v>
      </c>
      <c r="AE342" s="42">
        <v>0.0</v>
      </c>
      <c r="AF342" s="42">
        <v>0.0</v>
      </c>
      <c r="AG342" s="25"/>
      <c r="AH342" s="25"/>
      <c r="AI342" s="25"/>
      <c r="AJ342" s="25"/>
      <c r="AK342" s="25"/>
      <c r="AL342" s="25"/>
    </row>
    <row r="343">
      <c r="A343" s="26" t="s">
        <v>365</v>
      </c>
      <c r="B343" s="25" t="s">
        <v>330</v>
      </c>
      <c r="C343" s="25" t="s">
        <v>101</v>
      </c>
      <c r="D343" s="28">
        <v>102.47219324244223</v>
      </c>
      <c r="E343" s="29">
        <v>0.2747401032702238</v>
      </c>
      <c r="F343" s="30"/>
      <c r="G343" s="59"/>
      <c r="H343" s="34" t="s">
        <v>64</v>
      </c>
      <c r="I343" s="35" t="s">
        <v>28</v>
      </c>
      <c r="J343" s="36">
        <v>7200.0</v>
      </c>
      <c r="K343" s="28" t="s">
        <v>64</v>
      </c>
      <c r="L343" s="28" t="s">
        <v>64</v>
      </c>
      <c r="M343" s="34" t="s">
        <v>64</v>
      </c>
      <c r="N343" s="35" t="s">
        <v>28</v>
      </c>
      <c r="O343" s="36">
        <v>7200.0</v>
      </c>
      <c r="P343" s="28" t="s">
        <v>64</v>
      </c>
      <c r="Q343" s="37" t="s">
        <v>64</v>
      </c>
      <c r="R343" s="38" t="s">
        <v>64</v>
      </c>
      <c r="S343" s="39" t="s">
        <v>64</v>
      </c>
      <c r="T343" s="40" t="s">
        <v>64</v>
      </c>
      <c r="U343" s="40" t="s">
        <v>64</v>
      </c>
      <c r="V343" s="40" t="s">
        <v>64</v>
      </c>
      <c r="W343" s="40" t="s">
        <v>64</v>
      </c>
      <c r="X343" s="39" t="s">
        <v>64</v>
      </c>
      <c r="Y343" s="41" t="s">
        <v>64</v>
      </c>
      <c r="Z343" s="41" t="s">
        <v>64</v>
      </c>
      <c r="AA343" s="41" t="s">
        <v>64</v>
      </c>
      <c r="AB343" s="42">
        <v>0.0</v>
      </c>
      <c r="AC343" s="42">
        <v>1.0</v>
      </c>
      <c r="AD343" s="42">
        <v>0.0</v>
      </c>
      <c r="AE343" s="42">
        <v>0.0</v>
      </c>
      <c r="AF343" s="42">
        <v>0.0</v>
      </c>
      <c r="AG343" s="25"/>
      <c r="AH343" s="25"/>
      <c r="AI343" s="25"/>
      <c r="AJ343" s="25"/>
      <c r="AK343" s="25"/>
      <c r="AL343" s="25"/>
    </row>
    <row r="344">
      <c r="A344" s="26" t="s">
        <v>377</v>
      </c>
      <c r="B344" s="25" t="s">
        <v>330</v>
      </c>
      <c r="C344" s="25" t="s">
        <v>101</v>
      </c>
      <c r="D344" s="28">
        <v>102.47219324244223</v>
      </c>
      <c r="E344" s="29">
        <v>0.17011787072243345</v>
      </c>
      <c r="F344" s="30"/>
      <c r="G344" s="59"/>
      <c r="H344" s="34" t="s">
        <v>64</v>
      </c>
      <c r="I344" s="35" t="s">
        <v>40</v>
      </c>
      <c r="J344" s="36">
        <v>3000.0</v>
      </c>
      <c r="K344" s="28" t="s">
        <v>64</v>
      </c>
      <c r="L344" s="28" t="s">
        <v>64</v>
      </c>
      <c r="M344" s="34" t="s">
        <v>64</v>
      </c>
      <c r="N344" s="35" t="s">
        <v>64</v>
      </c>
      <c r="O344" s="36" t="s">
        <v>64</v>
      </c>
      <c r="P344" s="28" t="s">
        <v>64</v>
      </c>
      <c r="Q344" s="37" t="s">
        <v>64</v>
      </c>
      <c r="R344" s="38" t="s">
        <v>64</v>
      </c>
      <c r="S344" s="39" t="s">
        <v>64</v>
      </c>
      <c r="T344" s="40" t="s">
        <v>64</v>
      </c>
      <c r="U344" s="40" t="s">
        <v>64</v>
      </c>
      <c r="V344" s="40" t="s">
        <v>64</v>
      </c>
      <c r="W344" s="40" t="s">
        <v>64</v>
      </c>
      <c r="X344" s="39" t="s">
        <v>64</v>
      </c>
      <c r="Y344" s="41" t="s">
        <v>64</v>
      </c>
      <c r="Z344" s="41" t="s">
        <v>64</v>
      </c>
      <c r="AA344" s="41" t="s">
        <v>64</v>
      </c>
      <c r="AB344" s="42">
        <v>0.0</v>
      </c>
      <c r="AC344" s="42">
        <v>1.0</v>
      </c>
      <c r="AD344" s="42">
        <v>1.0</v>
      </c>
      <c r="AE344" s="42">
        <v>0.0</v>
      </c>
      <c r="AF344" s="42">
        <v>0.0</v>
      </c>
      <c r="AG344" s="25"/>
      <c r="AH344" s="25"/>
      <c r="AI344" s="25"/>
      <c r="AJ344" s="25"/>
      <c r="AK344" s="25"/>
      <c r="AL344" s="25"/>
    </row>
    <row r="345">
      <c r="A345" s="26" t="s">
        <v>1913</v>
      </c>
      <c r="B345" s="25" t="s">
        <v>330</v>
      </c>
      <c r="C345" s="25" t="s">
        <v>101</v>
      </c>
      <c r="D345" s="28">
        <v>102.47219324244223</v>
      </c>
      <c r="E345" s="29">
        <v>0.18</v>
      </c>
      <c r="F345" s="30"/>
      <c r="G345" s="59"/>
      <c r="H345" s="34" t="s">
        <v>64</v>
      </c>
      <c r="I345" s="35" t="s">
        <v>64</v>
      </c>
      <c r="J345" s="36" t="s">
        <v>64</v>
      </c>
      <c r="K345" s="28" t="s">
        <v>64</v>
      </c>
      <c r="L345" s="28" t="s">
        <v>64</v>
      </c>
      <c r="M345" s="34" t="s">
        <v>64</v>
      </c>
      <c r="N345" s="35" t="s">
        <v>27</v>
      </c>
      <c r="O345" s="36">
        <v>3000.0</v>
      </c>
      <c r="P345" s="28" t="s">
        <v>64</v>
      </c>
      <c r="Q345" s="37" t="s">
        <v>64</v>
      </c>
      <c r="R345" s="38" t="s">
        <v>64</v>
      </c>
      <c r="S345" s="39" t="s">
        <v>64</v>
      </c>
      <c r="T345" s="40" t="s">
        <v>64</v>
      </c>
      <c r="U345" s="40" t="s">
        <v>64</v>
      </c>
      <c r="V345" s="40" t="s">
        <v>64</v>
      </c>
      <c r="W345" s="40" t="s">
        <v>64</v>
      </c>
      <c r="X345" s="39" t="s">
        <v>64</v>
      </c>
      <c r="Y345" s="41" t="s">
        <v>64</v>
      </c>
      <c r="Z345" s="41" t="s">
        <v>64</v>
      </c>
      <c r="AA345" s="41" t="s">
        <v>64</v>
      </c>
      <c r="AB345" s="42">
        <v>0.0</v>
      </c>
      <c r="AC345" s="42">
        <v>0.0</v>
      </c>
      <c r="AD345" s="42">
        <v>0.0</v>
      </c>
      <c r="AE345" s="42">
        <v>0.0</v>
      </c>
      <c r="AF345" s="42">
        <v>0.0</v>
      </c>
      <c r="AG345" s="25"/>
      <c r="AH345" s="25"/>
      <c r="AI345" s="25"/>
      <c r="AJ345" s="25"/>
      <c r="AK345" s="25"/>
      <c r="AL345" s="25"/>
    </row>
    <row r="346">
      <c r="A346" s="26" t="s">
        <v>378</v>
      </c>
      <c r="B346" s="25" t="s">
        <v>330</v>
      </c>
      <c r="C346" s="25" t="s">
        <v>101</v>
      </c>
      <c r="D346" s="28">
        <v>102.47219324244223</v>
      </c>
      <c r="E346" s="29">
        <v>0.16788405797101447</v>
      </c>
      <c r="F346" s="30"/>
      <c r="G346" s="59"/>
      <c r="H346" s="34" t="s">
        <v>64</v>
      </c>
      <c r="I346" s="35" t="s">
        <v>44</v>
      </c>
      <c r="J346" s="36">
        <v>3000.0</v>
      </c>
      <c r="K346" s="28" t="s">
        <v>64</v>
      </c>
      <c r="L346" s="28" t="s">
        <v>64</v>
      </c>
      <c r="M346" s="34" t="s">
        <v>64</v>
      </c>
      <c r="N346" s="35" t="s">
        <v>29</v>
      </c>
      <c r="O346" s="36">
        <v>3000.0</v>
      </c>
      <c r="P346" s="28" t="s">
        <v>64</v>
      </c>
      <c r="Q346" s="37" t="s">
        <v>64</v>
      </c>
      <c r="R346" s="38" t="s">
        <v>64</v>
      </c>
      <c r="S346" s="39" t="s">
        <v>64</v>
      </c>
      <c r="T346" s="40" t="s">
        <v>64</v>
      </c>
      <c r="U346" s="40" t="s">
        <v>64</v>
      </c>
      <c r="V346" s="40" t="s">
        <v>64</v>
      </c>
      <c r="W346" s="40" t="s">
        <v>64</v>
      </c>
      <c r="X346" s="39" t="s">
        <v>64</v>
      </c>
      <c r="Y346" s="41" t="s">
        <v>64</v>
      </c>
      <c r="Z346" s="41" t="s">
        <v>64</v>
      </c>
      <c r="AA346" s="41" t="s">
        <v>64</v>
      </c>
      <c r="AB346" s="42">
        <v>0.0</v>
      </c>
      <c r="AC346" s="42">
        <v>0.0</v>
      </c>
      <c r="AD346" s="42">
        <v>1.0</v>
      </c>
      <c r="AE346" s="42">
        <v>1.0</v>
      </c>
      <c r="AF346" s="42">
        <v>0.0</v>
      </c>
      <c r="AG346" s="25"/>
      <c r="AH346" s="25"/>
      <c r="AI346" s="25"/>
      <c r="AJ346" s="25"/>
      <c r="AK346" s="25"/>
      <c r="AL346" s="25"/>
    </row>
    <row r="347">
      <c r="A347" s="26" t="s">
        <v>372</v>
      </c>
      <c r="B347" s="25" t="s">
        <v>330</v>
      </c>
      <c r="C347" s="25" t="s">
        <v>101</v>
      </c>
      <c r="D347" s="28">
        <v>102.47219324244223</v>
      </c>
      <c r="E347" s="29">
        <v>0.13317412935323383</v>
      </c>
      <c r="F347" s="30"/>
      <c r="G347" s="59"/>
      <c r="H347" s="34" t="s">
        <v>64</v>
      </c>
      <c r="I347" s="35" t="s">
        <v>45</v>
      </c>
      <c r="J347" s="36">
        <v>3500.0</v>
      </c>
      <c r="K347" s="28" t="s">
        <v>64</v>
      </c>
      <c r="L347" s="28" t="s">
        <v>64</v>
      </c>
      <c r="M347" s="34" t="s">
        <v>64</v>
      </c>
      <c r="N347" s="35" t="s">
        <v>30</v>
      </c>
      <c r="O347" s="36">
        <v>3100.0</v>
      </c>
      <c r="P347" s="28" t="s">
        <v>64</v>
      </c>
      <c r="Q347" s="37" t="s">
        <v>64</v>
      </c>
      <c r="R347" s="38" t="s">
        <v>64</v>
      </c>
      <c r="S347" s="39" t="s">
        <v>64</v>
      </c>
      <c r="T347" s="40" t="s">
        <v>64</v>
      </c>
      <c r="U347" s="40" t="s">
        <v>64</v>
      </c>
      <c r="V347" s="40" t="s">
        <v>64</v>
      </c>
      <c r="W347" s="40" t="s">
        <v>64</v>
      </c>
      <c r="X347" s="39" t="s">
        <v>64</v>
      </c>
      <c r="Y347" s="41" t="s">
        <v>64</v>
      </c>
      <c r="Z347" s="41" t="s">
        <v>64</v>
      </c>
      <c r="AA347" s="41" t="s">
        <v>64</v>
      </c>
      <c r="AB347" s="42">
        <v>0.0</v>
      </c>
      <c r="AC347" s="42">
        <v>0.0</v>
      </c>
      <c r="AD347" s="42">
        <v>0.0</v>
      </c>
      <c r="AE347" s="42">
        <v>1.0</v>
      </c>
      <c r="AF347" s="42">
        <v>1.0</v>
      </c>
      <c r="AG347" s="25"/>
      <c r="AH347" s="25"/>
      <c r="AI347" s="25"/>
      <c r="AJ347" s="25"/>
      <c r="AK347" s="25"/>
      <c r="AL347" s="25"/>
    </row>
    <row r="348">
      <c r="A348" s="26" t="s">
        <v>551</v>
      </c>
      <c r="B348" s="25" t="s">
        <v>512</v>
      </c>
      <c r="C348" s="25" t="s">
        <v>171</v>
      </c>
      <c r="D348" s="28">
        <v>99.05212524843965</v>
      </c>
      <c r="E348" s="29">
        <v>0.20961134610599652</v>
      </c>
      <c r="F348" s="30">
        <v>34.0</v>
      </c>
      <c r="G348" s="59"/>
      <c r="H348" s="34">
        <v>29.268879249018386</v>
      </c>
      <c r="I348" s="35" t="s">
        <v>40</v>
      </c>
      <c r="J348" s="36">
        <v>5100.0</v>
      </c>
      <c r="K348" s="28">
        <v>5.738995931180076</v>
      </c>
      <c r="L348" s="28">
        <v>6.797037741389393</v>
      </c>
      <c r="M348" s="34">
        <v>26.623411368341436</v>
      </c>
      <c r="N348" s="35" t="s">
        <v>28</v>
      </c>
      <c r="O348" s="36">
        <v>4600.0</v>
      </c>
      <c r="P348" s="28">
        <v>5.787698123552486</v>
      </c>
      <c r="Q348" s="37">
        <v>6.395453056625566</v>
      </c>
      <c r="R348" s="38">
        <v>14.83450310820832</v>
      </c>
      <c r="S348" s="39">
        <v>14.903486007098895</v>
      </c>
      <c r="T348" s="40">
        <v>0.05016222574479276</v>
      </c>
      <c r="U348" s="40">
        <v>0.0391164022979596</v>
      </c>
      <c r="V348" s="40">
        <v>0.022496998212816144</v>
      </c>
      <c r="W348" s="40">
        <v>0.02908395714900105</v>
      </c>
      <c r="X348" s="39">
        <v>17.20278270430143</v>
      </c>
      <c r="Y348" s="41">
        <v>12.066096544716956</v>
      </c>
      <c r="Z348" s="41">
        <v>14.810248552618258</v>
      </c>
      <c r="AA348" s="41">
        <v>11.813162815723178</v>
      </c>
      <c r="AB348" s="42">
        <v>0.0</v>
      </c>
      <c r="AC348" s="42">
        <v>1.0</v>
      </c>
      <c r="AD348" s="42">
        <v>1.0</v>
      </c>
      <c r="AE348" s="42">
        <v>0.0</v>
      </c>
      <c r="AF348" s="42">
        <v>0.0</v>
      </c>
      <c r="AG348" s="25"/>
      <c r="AH348" s="25"/>
      <c r="AI348" s="25"/>
      <c r="AJ348" s="25"/>
      <c r="AK348" s="25"/>
      <c r="AL348" s="25"/>
    </row>
    <row r="349">
      <c r="A349" s="26" t="s">
        <v>560</v>
      </c>
      <c r="B349" s="25" t="s">
        <v>512</v>
      </c>
      <c r="C349" s="25" t="s">
        <v>171</v>
      </c>
      <c r="D349" s="28">
        <v>99.05212524843965</v>
      </c>
      <c r="E349" s="29">
        <v>0.22727283800243606</v>
      </c>
      <c r="F349" s="30">
        <v>31.0</v>
      </c>
      <c r="G349" s="59"/>
      <c r="H349" s="34">
        <v>28.1683900811509</v>
      </c>
      <c r="I349" s="35" t="s">
        <v>58</v>
      </c>
      <c r="J349" s="36">
        <v>5500.0</v>
      </c>
      <c r="K349" s="28">
        <v>5.121525469300164</v>
      </c>
      <c r="L349" s="28">
        <v>5.897918933837192</v>
      </c>
      <c r="M349" s="34">
        <v>26.25367473819435</v>
      </c>
      <c r="N349" s="35" t="s">
        <v>27</v>
      </c>
      <c r="O349" s="36">
        <v>6000.0</v>
      </c>
      <c r="P349" s="28">
        <v>4.375612456365725</v>
      </c>
      <c r="Q349" s="37">
        <v>4.785839271292489</v>
      </c>
      <c r="R349" s="38">
        <v>14.900189385392146</v>
      </c>
      <c r="S349" s="39">
        <v>14.969477736361865</v>
      </c>
      <c r="T349" s="40">
        <v>0.0547755177489479</v>
      </c>
      <c r="U349" s="40">
        <v>0.02738775887447395</v>
      </c>
      <c r="V349" s="40">
        <v>0.03922833132020517</v>
      </c>
      <c r="W349" s="40">
        <v>0.026564066878249172</v>
      </c>
      <c r="X349" s="39">
        <v>14.800016037659796</v>
      </c>
      <c r="Y349" s="41">
        <v>13.368374043491103</v>
      </c>
      <c r="Z349" s="41">
        <v>13.074335484982065</v>
      </c>
      <c r="AA349" s="41">
        <v>13.179339253212285</v>
      </c>
      <c r="AB349" s="42">
        <v>1.0</v>
      </c>
      <c r="AC349" s="42">
        <v>1.0</v>
      </c>
      <c r="AD349" s="42">
        <v>0.0</v>
      </c>
      <c r="AE349" s="42">
        <v>0.0</v>
      </c>
      <c r="AF349" s="42">
        <v>0.0</v>
      </c>
      <c r="AG349" s="25"/>
      <c r="AH349" s="25"/>
      <c r="AI349" s="25"/>
      <c r="AJ349" s="25"/>
      <c r="AK349" s="25"/>
      <c r="AL349" s="25"/>
    </row>
    <row r="350">
      <c r="A350" s="26" t="s">
        <v>550</v>
      </c>
      <c r="B350" s="25" t="s">
        <v>512</v>
      </c>
      <c r="C350" s="25" t="s">
        <v>171</v>
      </c>
      <c r="D350" s="28">
        <v>99.05212524843965</v>
      </c>
      <c r="E350" s="29">
        <v>0.1890173599737963</v>
      </c>
      <c r="F350" s="30">
        <v>28.0</v>
      </c>
      <c r="G350" s="59"/>
      <c r="H350" s="34">
        <v>25.86803997946722</v>
      </c>
      <c r="I350" s="35" t="s">
        <v>45</v>
      </c>
      <c r="J350" s="36">
        <v>5900.0</v>
      </c>
      <c r="K350" s="28">
        <v>4.384413555841902</v>
      </c>
      <c r="L350" s="28">
        <v>4.743798026802255</v>
      </c>
      <c r="M350" s="34">
        <v>24.842188304356775</v>
      </c>
      <c r="N350" s="35" t="s">
        <v>31</v>
      </c>
      <c r="O350" s="36">
        <v>4700.0</v>
      </c>
      <c r="P350" s="28">
        <v>5.285571979650378</v>
      </c>
      <c r="Q350" s="37">
        <v>5.551902715219955</v>
      </c>
      <c r="R350" s="38">
        <v>10.814079430098507</v>
      </c>
      <c r="S350" s="39">
        <v>10.864366692333018</v>
      </c>
      <c r="T350" s="40">
        <v>0.08097417560584018</v>
      </c>
      <c r="U350" s="40">
        <v>4.973843710432443E-4</v>
      </c>
      <c r="V350" s="40">
        <v>0.033822137230940616</v>
      </c>
      <c r="W350" s="40">
        <v>0.022581250445363295</v>
      </c>
      <c r="X350" s="39">
        <v>10.759908217354694</v>
      </c>
      <c r="Y350" s="41">
        <v>15.108131762112528</v>
      </c>
      <c r="Z350" s="41">
        <v>10.093161767988697</v>
      </c>
      <c r="AA350" s="41">
        <v>14.749026536368078</v>
      </c>
      <c r="AB350" s="42">
        <v>0.0</v>
      </c>
      <c r="AC350" s="42">
        <v>0.0</v>
      </c>
      <c r="AD350" s="42">
        <v>0.0</v>
      </c>
      <c r="AE350" s="42">
        <v>1.0</v>
      </c>
      <c r="AF350" s="42">
        <v>1.0</v>
      </c>
      <c r="AG350" s="25"/>
      <c r="AH350" s="25"/>
      <c r="AI350" s="25"/>
      <c r="AJ350" s="25"/>
      <c r="AK350" s="25"/>
      <c r="AL350" s="25"/>
    </row>
    <row r="351">
      <c r="A351" s="26" t="s">
        <v>554</v>
      </c>
      <c r="B351" s="25" t="s">
        <v>512</v>
      </c>
      <c r="C351" s="25" t="s">
        <v>171</v>
      </c>
      <c r="D351" s="28">
        <v>99.05212524843965</v>
      </c>
      <c r="E351" s="29">
        <v>0.2867896239885768</v>
      </c>
      <c r="F351" s="30">
        <v>26.0</v>
      </c>
      <c r="G351" s="59"/>
      <c r="H351" s="34">
        <v>29.7074068953771</v>
      </c>
      <c r="I351" s="35" t="s">
        <v>45</v>
      </c>
      <c r="J351" s="36">
        <v>5600.0</v>
      </c>
      <c r="K351" s="28">
        <v>5.3048940884601965</v>
      </c>
      <c r="L351" s="28">
        <v>6.35167902640934</v>
      </c>
      <c r="M351" s="34">
        <v>28.338111685760992</v>
      </c>
      <c r="N351" s="35" t="s">
        <v>30</v>
      </c>
      <c r="O351" s="36">
        <v>5800.0</v>
      </c>
      <c r="P351" s="28">
        <v>4.885881325131206</v>
      </c>
      <c r="Q351" s="37">
        <v>5.651350064167943</v>
      </c>
      <c r="R351" s="38">
        <v>16.637281796347693</v>
      </c>
      <c r="S351" s="39">
        <v>16.71464791502385</v>
      </c>
      <c r="T351" s="40">
        <v>0.11579640971780301</v>
      </c>
      <c r="U351" s="40">
        <v>0.0033674378060524327</v>
      </c>
      <c r="V351" s="40">
        <v>0.04736138333673744</v>
      </c>
      <c r="W351" s="40">
        <v>0.03204497267049896</v>
      </c>
      <c r="X351" s="39">
        <v>14.739495798069399</v>
      </c>
      <c r="Y351" s="41">
        <v>14.967911097307702</v>
      </c>
      <c r="Z351" s="41">
        <v>13.789500616145592</v>
      </c>
      <c r="AA351" s="41">
        <v>14.548611069615399</v>
      </c>
      <c r="AB351" s="42">
        <v>0.0</v>
      </c>
      <c r="AC351" s="42">
        <v>0.0</v>
      </c>
      <c r="AD351" s="42">
        <v>0.0</v>
      </c>
      <c r="AE351" s="42">
        <v>1.0</v>
      </c>
      <c r="AF351" s="42">
        <v>1.0</v>
      </c>
      <c r="AG351" s="25"/>
      <c r="AH351" s="25"/>
      <c r="AI351" s="25"/>
      <c r="AJ351" s="25"/>
      <c r="AK351" s="25"/>
      <c r="AL351" s="25"/>
    </row>
    <row r="352">
      <c r="A352" s="26" t="s">
        <v>552</v>
      </c>
      <c r="B352" s="25" t="s">
        <v>512</v>
      </c>
      <c r="C352" s="25" t="s">
        <v>171</v>
      </c>
      <c r="D352" s="28">
        <v>99.05212524843965</v>
      </c>
      <c r="E352" s="29">
        <v>0.14697193175564116</v>
      </c>
      <c r="F352" s="30">
        <v>22.0</v>
      </c>
      <c r="G352" s="59"/>
      <c r="H352" s="34">
        <v>15.341145166680594</v>
      </c>
      <c r="I352" s="35" t="s">
        <v>356</v>
      </c>
      <c r="J352" s="36">
        <v>3800.0</v>
      </c>
      <c r="K352" s="28">
        <v>4.037143464915946</v>
      </c>
      <c r="L352" s="28">
        <v>2.9797671499476324</v>
      </c>
      <c r="M352" s="34">
        <v>14.22965677582441</v>
      </c>
      <c r="N352" s="35" t="s">
        <v>28</v>
      </c>
      <c r="O352" s="36">
        <v>3000.0</v>
      </c>
      <c r="P352" s="28">
        <v>4.743218925274803</v>
      </c>
      <c r="Q352" s="37">
        <v>3.313371102055672</v>
      </c>
      <c r="R352" s="38">
        <v>6.361401784230321</v>
      </c>
      <c r="S352" s="39">
        <v>6.390983357194573</v>
      </c>
      <c r="T352" s="40">
        <v>0.03055474936437434</v>
      </c>
      <c r="U352" s="40">
        <v>0.021359589681051654</v>
      </c>
      <c r="V352" s="40">
        <v>0.02126380676768371</v>
      </c>
      <c r="W352" s="40">
        <v>0.02212585298799521</v>
      </c>
      <c r="X352" s="39">
        <v>6.631367978428738</v>
      </c>
      <c r="Y352" s="41">
        <v>8.709777188251856</v>
      </c>
      <c r="Z352" s="41">
        <v>5.6442725481970495</v>
      </c>
      <c r="AA352" s="41">
        <v>8.58538422762736</v>
      </c>
      <c r="AB352" s="42">
        <v>1.0</v>
      </c>
      <c r="AC352" s="42">
        <v>0.0</v>
      </c>
      <c r="AD352" s="42">
        <v>1.0</v>
      </c>
      <c r="AE352" s="42">
        <v>0.0</v>
      </c>
      <c r="AF352" s="42">
        <v>0.0</v>
      </c>
      <c r="AG352" s="25"/>
      <c r="AH352" s="25"/>
      <c r="AI352" s="25"/>
      <c r="AJ352" s="25"/>
      <c r="AK352" s="25"/>
      <c r="AL352" s="25"/>
    </row>
    <row r="353">
      <c r="A353" s="26" t="s">
        <v>548</v>
      </c>
      <c r="B353" s="25" t="s">
        <v>512</v>
      </c>
      <c r="C353" s="25" t="s">
        <v>171</v>
      </c>
      <c r="D353" s="28">
        <v>99.05212524843965</v>
      </c>
      <c r="E353" s="29">
        <v>0.18</v>
      </c>
      <c r="F353" s="30">
        <v>20.0</v>
      </c>
      <c r="G353" s="59"/>
      <c r="H353" s="34">
        <v>18.962067002808382</v>
      </c>
      <c r="I353" s="35" t="s">
        <v>27</v>
      </c>
      <c r="J353" s="36">
        <v>5700.0</v>
      </c>
      <c r="K353" s="28">
        <v>3.3266784215453304</v>
      </c>
      <c r="L353" s="28">
        <v>2.867398560391394</v>
      </c>
      <c r="M353" s="34">
        <v>17.59205630957883</v>
      </c>
      <c r="N353" s="35" t="s">
        <v>27</v>
      </c>
      <c r="O353" s="36">
        <v>3800.0</v>
      </c>
      <c r="P353" s="28">
        <v>4.629488502520744</v>
      </c>
      <c r="Q353" s="37">
        <v>3.777183094875792</v>
      </c>
      <c r="R353" s="38">
        <v>7.2963853193468395</v>
      </c>
      <c r="S353" s="39">
        <v>7.330314720761888</v>
      </c>
      <c r="T353" s="40">
        <v>0.05841431204438019</v>
      </c>
      <c r="U353" s="40">
        <v>0.02042527465065321</v>
      </c>
      <c r="V353" s="40">
        <v>0.038679747164522015</v>
      </c>
      <c r="W353" s="40">
        <v>0.04055453082810854</v>
      </c>
      <c r="X353" s="39">
        <v>8.53167185555342</v>
      </c>
      <c r="Y353" s="41">
        <v>10.430395147254961</v>
      </c>
      <c r="Z353" s="41">
        <v>7.273301161822629</v>
      </c>
      <c r="AA353" s="41">
        <v>10.318755147756201</v>
      </c>
      <c r="AB353" s="42">
        <v>1.0</v>
      </c>
      <c r="AC353" s="42">
        <v>0.0</v>
      </c>
      <c r="AD353" s="42">
        <v>0.0</v>
      </c>
      <c r="AE353" s="42">
        <v>0.0</v>
      </c>
      <c r="AF353" s="42">
        <v>0.0</v>
      </c>
      <c r="AG353" s="25"/>
      <c r="AH353" s="25"/>
      <c r="AI353" s="25"/>
      <c r="AJ353" s="25"/>
      <c r="AK353" s="25"/>
      <c r="AL353" s="25"/>
    </row>
    <row r="354">
      <c r="A354" s="26" t="s">
        <v>557</v>
      </c>
      <c r="B354" s="25" t="s">
        <v>512</v>
      </c>
      <c r="C354" s="25" t="s">
        <v>171</v>
      </c>
      <c r="D354" s="28">
        <v>99.05212524843965</v>
      </c>
      <c r="E354" s="29">
        <v>0.15749667110519308</v>
      </c>
      <c r="F354" s="30">
        <v>20.0</v>
      </c>
      <c r="G354" s="59"/>
      <c r="H354" s="34">
        <v>17.91435019645629</v>
      </c>
      <c r="I354" s="35" t="s">
        <v>31</v>
      </c>
      <c r="J354" s="36">
        <v>3500.0</v>
      </c>
      <c r="K354" s="28">
        <v>5.118385770416083</v>
      </c>
      <c r="L354" s="28">
        <v>4.231943522437525</v>
      </c>
      <c r="M354" s="34">
        <v>17.18110396042481</v>
      </c>
      <c r="N354" s="35" t="s">
        <v>31</v>
      </c>
      <c r="O354" s="36">
        <v>3800.0</v>
      </c>
      <c r="P354" s="28">
        <v>4.521343147480214</v>
      </c>
      <c r="Q354" s="37">
        <v>3.6256643733307095</v>
      </c>
      <c r="R354" s="38">
        <v>6.256203547599598</v>
      </c>
      <c r="S354" s="39">
        <v>6.285295931322523</v>
      </c>
      <c r="T354" s="40">
        <v>0.07455146347007409</v>
      </c>
      <c r="U354" s="40">
        <v>9.669450514925304E-5</v>
      </c>
      <c r="V354" s="40">
        <v>0.01856534498865658</v>
      </c>
      <c r="W354" s="40">
        <v>0.020595929596790893</v>
      </c>
      <c r="X354" s="39">
        <v>6.508910691286999</v>
      </c>
      <c r="Y354" s="41">
        <v>11.40543950516929</v>
      </c>
      <c r="Z354" s="41">
        <v>6.0819006091486125</v>
      </c>
      <c r="AA354" s="41">
        <v>11.099203351276199</v>
      </c>
      <c r="AB354" s="42">
        <v>0.0</v>
      </c>
      <c r="AC354" s="42">
        <v>0.0</v>
      </c>
      <c r="AD354" s="42">
        <v>0.0</v>
      </c>
      <c r="AE354" s="42">
        <v>0.0</v>
      </c>
      <c r="AF354" s="42">
        <v>1.0</v>
      </c>
      <c r="AG354" s="25"/>
      <c r="AH354" s="25"/>
      <c r="AI354" s="25"/>
      <c r="AJ354" s="25"/>
      <c r="AK354" s="25"/>
      <c r="AL354" s="25"/>
    </row>
    <row r="355">
      <c r="A355" s="26" t="s">
        <v>553</v>
      </c>
      <c r="B355" s="25" t="s">
        <v>512</v>
      </c>
      <c r="C355" s="25" t="s">
        <v>171</v>
      </c>
      <c r="D355" s="28">
        <v>99.05212524843965</v>
      </c>
      <c r="E355" s="29">
        <v>0.20161436170212763</v>
      </c>
      <c r="F355" s="30">
        <v>20.0</v>
      </c>
      <c r="G355" s="59"/>
      <c r="H355" s="34">
        <v>19.097092100627577</v>
      </c>
      <c r="I355" s="35" t="s">
        <v>45</v>
      </c>
      <c r="J355" s="36">
        <v>4800.0</v>
      </c>
      <c r="K355" s="28">
        <v>3.9785608542974122</v>
      </c>
      <c r="L355" s="28">
        <v>3.4471414898752655</v>
      </c>
      <c r="M355" s="34">
        <v>18.169058654589733</v>
      </c>
      <c r="N355" s="35" t="s">
        <v>30</v>
      </c>
      <c r="O355" s="36">
        <v>4100.0</v>
      </c>
      <c r="P355" s="28">
        <v>4.4314777206316425</v>
      </c>
      <c r="Q355" s="37">
        <v>3.702063726736586</v>
      </c>
      <c r="R355" s="38">
        <v>8.3330697915947</v>
      </c>
      <c r="S355" s="39">
        <v>8.371819947679375</v>
      </c>
      <c r="T355" s="40">
        <v>0.08743103795616673</v>
      </c>
      <c r="U355" s="40">
        <v>0.002615888362324896</v>
      </c>
      <c r="V355" s="40">
        <v>0.03893649216229749</v>
      </c>
      <c r="W355" s="40">
        <v>0.028975994167291158</v>
      </c>
      <c r="X355" s="39">
        <v>8.603757582121</v>
      </c>
      <c r="Y355" s="41">
        <v>10.493334518506575</v>
      </c>
      <c r="Z355" s="41">
        <v>7.951831935213183</v>
      </c>
      <c r="AA355" s="41">
        <v>10.21722671937655</v>
      </c>
      <c r="AB355" s="42">
        <v>0.0</v>
      </c>
      <c r="AC355" s="42">
        <v>0.0</v>
      </c>
      <c r="AD355" s="42">
        <v>0.0</v>
      </c>
      <c r="AE355" s="42">
        <v>1.0</v>
      </c>
      <c r="AF355" s="42">
        <v>1.0</v>
      </c>
      <c r="AG355" s="25"/>
      <c r="AH355" s="25"/>
      <c r="AI355" s="25"/>
      <c r="AJ355" s="25"/>
      <c r="AK355" s="25"/>
      <c r="AL355" s="25"/>
    </row>
    <row r="356">
      <c r="A356" s="26" t="s">
        <v>559</v>
      </c>
      <c r="B356" s="25" t="s">
        <v>512</v>
      </c>
      <c r="C356" s="25" t="s">
        <v>171</v>
      </c>
      <c r="D356" s="28">
        <v>99.05212524843965</v>
      </c>
      <c r="E356" s="29">
        <v>0.15309537572254334</v>
      </c>
      <c r="F356" s="30">
        <v>18.0</v>
      </c>
      <c r="G356" s="59"/>
      <c r="H356" s="34">
        <v>14.273548485191817</v>
      </c>
      <c r="I356" s="35" t="s">
        <v>28</v>
      </c>
      <c r="J356" s="36">
        <v>3000.0</v>
      </c>
      <c r="K356" s="28">
        <v>4.757849495063939</v>
      </c>
      <c r="L356" s="28">
        <v>3.3310929371328735</v>
      </c>
      <c r="M356" s="34">
        <v>13.235606935098255</v>
      </c>
      <c r="N356" s="35" t="s">
        <v>29</v>
      </c>
      <c r="O356" s="36">
        <v>3500.0</v>
      </c>
      <c r="P356" s="28">
        <v>3.7816019814566446</v>
      </c>
      <c r="Q356" s="37">
        <v>2.505239879268826</v>
      </c>
      <c r="R356" s="38">
        <v>5.451597218224749</v>
      </c>
      <c r="S356" s="39">
        <v>5.476948049119034</v>
      </c>
      <c r="T356" s="40">
        <v>0.03264984928752328</v>
      </c>
      <c r="U356" s="40">
        <v>0.030145731053081964</v>
      </c>
      <c r="V356" s="40">
        <v>0.0287010474562889</v>
      </c>
      <c r="W356" s="40">
        <v>0.01878088675830985</v>
      </c>
      <c r="X356" s="39">
        <v>7.061934691322606</v>
      </c>
      <c r="Y356" s="41">
        <v>7.21161379386921</v>
      </c>
      <c r="Z356" s="41">
        <v>6.153256164678259</v>
      </c>
      <c r="AA356" s="41">
        <v>7.082350770419996</v>
      </c>
      <c r="AB356" s="42">
        <v>0.0</v>
      </c>
      <c r="AC356" s="42">
        <v>1.0</v>
      </c>
      <c r="AD356" s="42">
        <v>0.0</v>
      </c>
      <c r="AE356" s="42">
        <v>0.0</v>
      </c>
      <c r="AF356" s="42">
        <v>0.0</v>
      </c>
      <c r="AG356" s="25"/>
      <c r="AH356" s="25"/>
      <c r="AI356" s="25"/>
      <c r="AJ356" s="25"/>
      <c r="AK356" s="25"/>
      <c r="AL356" s="25"/>
    </row>
    <row r="357">
      <c r="A357" s="26" t="s">
        <v>556</v>
      </c>
      <c r="B357" s="25" t="s">
        <v>512</v>
      </c>
      <c r="C357" s="25" t="s">
        <v>171</v>
      </c>
      <c r="D357" s="28">
        <v>99.05212524843965</v>
      </c>
      <c r="E357" s="29">
        <v>0.18</v>
      </c>
      <c r="F357" s="30">
        <v>15.0</v>
      </c>
      <c r="G357" s="59"/>
      <c r="H357" s="34">
        <v>13.357459503333878</v>
      </c>
      <c r="I357" s="35" t="s">
        <v>40</v>
      </c>
      <c r="J357" s="36">
        <v>3400.0</v>
      </c>
      <c r="K357" s="28">
        <v>3.9286645598040817</v>
      </c>
      <c r="L357" s="28">
        <v>2.6201853523566236</v>
      </c>
      <c r="M357" s="34">
        <v>12.545026295220191</v>
      </c>
      <c r="N357" s="35" t="s">
        <v>29</v>
      </c>
      <c r="O357" s="36">
        <v>3600.0</v>
      </c>
      <c r="P357" s="28">
        <v>3.484729526450053</v>
      </c>
      <c r="Q357" s="37">
        <v>2.2197602980409683</v>
      </c>
      <c r="R357" s="38">
        <v>5.47228898951013</v>
      </c>
      <c r="S357" s="39">
        <v>5.497736040571415</v>
      </c>
      <c r="T357" s="40">
        <v>0.06354529891314331</v>
      </c>
      <c r="U357" s="40">
        <v>0.014504905186695755</v>
      </c>
      <c r="V357" s="40">
        <v>0.0345354885397518</v>
      </c>
      <c r="W357" s="40">
        <v>0.02762839083180144</v>
      </c>
      <c r="X357" s="39">
        <v>6.146774323138874</v>
      </c>
      <c r="Y357" s="41">
        <v>7.210685180195005</v>
      </c>
      <c r="Z357" s="41">
        <v>5.494681742771098</v>
      </c>
      <c r="AA357" s="41">
        <v>7.0503445524490935</v>
      </c>
      <c r="AB357" s="42">
        <v>0.0</v>
      </c>
      <c r="AC357" s="42">
        <v>1.0</v>
      </c>
      <c r="AD357" s="42">
        <v>1.0</v>
      </c>
      <c r="AE357" s="42">
        <v>0.0</v>
      </c>
      <c r="AF357" s="42">
        <v>0.0</v>
      </c>
      <c r="AG357" s="25"/>
      <c r="AH357" s="25"/>
      <c r="AI357" s="25"/>
      <c r="AJ357" s="25"/>
      <c r="AK357" s="25"/>
      <c r="AL357" s="25"/>
    </row>
    <row r="358">
      <c r="A358" s="26" t="s">
        <v>558</v>
      </c>
      <c r="B358" s="25" t="s">
        <v>512</v>
      </c>
      <c r="C358" s="25" t="s">
        <v>171</v>
      </c>
      <c r="D358" s="28">
        <v>99.05212524843965</v>
      </c>
      <c r="E358" s="29">
        <v>0.1833684210526316</v>
      </c>
      <c r="F358" s="30">
        <v>6.0</v>
      </c>
      <c r="G358" s="59"/>
      <c r="H358" s="34">
        <v>4.869695847931397</v>
      </c>
      <c r="I358" s="35" t="s">
        <v>40</v>
      </c>
      <c r="J358" s="36">
        <v>3000.0</v>
      </c>
      <c r="K358" s="28">
        <v>1.6232319493104657</v>
      </c>
      <c r="L358" s="28">
        <v>0.5172099331064354</v>
      </c>
      <c r="M358" s="34">
        <v>4.509768350660952</v>
      </c>
      <c r="N358" s="35" t="s">
        <v>28</v>
      </c>
      <c r="O358" s="36">
        <v>3000.0</v>
      </c>
      <c r="P358" s="28">
        <v>1.503256116886984</v>
      </c>
      <c r="Q358" s="37">
        <v>0.45280072681513384</v>
      </c>
      <c r="R358" s="38">
        <v>2.236648066645646</v>
      </c>
      <c r="S358" s="39">
        <v>2.247048850973221</v>
      </c>
      <c r="T358" s="40">
        <v>0.05582044078526056</v>
      </c>
      <c r="U358" s="40">
        <v>0.022961599755639096</v>
      </c>
      <c r="V358" s="40">
        <v>0.038896158206750714</v>
      </c>
      <c r="W358" s="40">
        <v>0.029097889345508166</v>
      </c>
      <c r="X358" s="39">
        <v>2.6787866525924726</v>
      </c>
      <c r="Y358" s="41">
        <v>2.1909091953389246</v>
      </c>
      <c r="Z358" s="41">
        <v>2.3564989629164343</v>
      </c>
      <c r="AA358" s="41">
        <v>2.1532693877445173</v>
      </c>
      <c r="AB358" s="42">
        <v>0.0</v>
      </c>
      <c r="AC358" s="42">
        <v>1.0</v>
      </c>
      <c r="AD358" s="42">
        <v>1.0</v>
      </c>
      <c r="AE358" s="42">
        <v>0.0</v>
      </c>
      <c r="AF358" s="42">
        <v>0.0</v>
      </c>
      <c r="AG358" s="25"/>
      <c r="AH358" s="25"/>
      <c r="AI358" s="25"/>
      <c r="AJ358" s="25"/>
      <c r="AK358" s="25"/>
      <c r="AL358" s="25"/>
    </row>
    <row r="359">
      <c r="A359" s="26" t="s">
        <v>549</v>
      </c>
      <c r="B359" s="25" t="s">
        <v>512</v>
      </c>
      <c r="C359" s="25" t="s">
        <v>171</v>
      </c>
      <c r="D359" s="28">
        <v>99.05212524843965</v>
      </c>
      <c r="E359" s="29">
        <v>0.18</v>
      </c>
      <c r="F359" s="30"/>
      <c r="G359" s="59"/>
      <c r="H359" s="34" t="s">
        <v>64</v>
      </c>
      <c r="I359" s="35" t="s">
        <v>40</v>
      </c>
      <c r="J359" s="36">
        <v>4500.0</v>
      </c>
      <c r="K359" s="28" t="s">
        <v>64</v>
      </c>
      <c r="L359" s="28" t="s">
        <v>64</v>
      </c>
      <c r="M359" s="34" t="s">
        <v>64</v>
      </c>
      <c r="N359" s="35" t="s">
        <v>28</v>
      </c>
      <c r="O359" s="36">
        <v>3200.0</v>
      </c>
      <c r="P359" s="28" t="s">
        <v>64</v>
      </c>
      <c r="Q359" s="37" t="s">
        <v>64</v>
      </c>
      <c r="R359" s="38" t="s">
        <v>64</v>
      </c>
      <c r="S359" s="39" t="s">
        <v>64</v>
      </c>
      <c r="T359" s="40" t="s">
        <v>64</v>
      </c>
      <c r="U359" s="40" t="s">
        <v>64</v>
      </c>
      <c r="V359" s="40" t="s">
        <v>64</v>
      </c>
      <c r="W359" s="40" t="s">
        <v>64</v>
      </c>
      <c r="X359" s="39" t="s">
        <v>64</v>
      </c>
      <c r="Y359" s="41" t="s">
        <v>64</v>
      </c>
      <c r="Z359" s="41" t="s">
        <v>64</v>
      </c>
      <c r="AA359" s="41" t="s">
        <v>64</v>
      </c>
      <c r="AB359" s="42">
        <v>0.0</v>
      </c>
      <c r="AC359" s="42">
        <v>1.0</v>
      </c>
      <c r="AD359" s="42">
        <v>1.0</v>
      </c>
      <c r="AE359" s="42">
        <v>0.0</v>
      </c>
      <c r="AF359" s="42">
        <v>0.0</v>
      </c>
      <c r="AG359" s="25"/>
      <c r="AH359" s="25"/>
      <c r="AI359" s="25"/>
      <c r="AJ359" s="25"/>
      <c r="AK359" s="25"/>
      <c r="AL359" s="25"/>
    </row>
    <row r="360">
      <c r="A360" s="26" t="s">
        <v>555</v>
      </c>
      <c r="B360" s="25" t="s">
        <v>512</v>
      </c>
      <c r="C360" s="25" t="s">
        <v>171</v>
      </c>
      <c r="D360" s="28">
        <v>99.05212524843965</v>
      </c>
      <c r="E360" s="29">
        <v>0.18</v>
      </c>
      <c r="F360" s="30"/>
      <c r="G360" s="59"/>
      <c r="H360" s="34" t="s">
        <v>64</v>
      </c>
      <c r="I360" s="35" t="s">
        <v>64</v>
      </c>
      <c r="J360" s="36" t="s">
        <v>64</v>
      </c>
      <c r="K360" s="28" t="s">
        <v>64</v>
      </c>
      <c r="L360" s="28" t="s">
        <v>64</v>
      </c>
      <c r="M360" s="34" t="s">
        <v>64</v>
      </c>
      <c r="N360" s="35" t="s">
        <v>27</v>
      </c>
      <c r="O360" s="36">
        <v>3000.0</v>
      </c>
      <c r="P360" s="28" t="s">
        <v>64</v>
      </c>
      <c r="Q360" s="37" t="s">
        <v>64</v>
      </c>
      <c r="R360" s="38" t="s">
        <v>64</v>
      </c>
      <c r="S360" s="39" t="s">
        <v>64</v>
      </c>
      <c r="T360" s="40" t="s">
        <v>64</v>
      </c>
      <c r="U360" s="40" t="s">
        <v>64</v>
      </c>
      <c r="V360" s="40" t="s">
        <v>64</v>
      </c>
      <c r="W360" s="40" t="s">
        <v>64</v>
      </c>
      <c r="X360" s="39" t="s">
        <v>64</v>
      </c>
      <c r="Y360" s="41" t="s">
        <v>64</v>
      </c>
      <c r="Z360" s="41" t="s">
        <v>64</v>
      </c>
      <c r="AA360" s="41" t="s">
        <v>64</v>
      </c>
      <c r="AB360" s="42">
        <v>0.0</v>
      </c>
      <c r="AC360" s="42">
        <v>0.0</v>
      </c>
      <c r="AD360" s="42">
        <v>0.0</v>
      </c>
      <c r="AE360" s="42">
        <v>0.0</v>
      </c>
      <c r="AF360" s="42">
        <v>0.0</v>
      </c>
      <c r="AG360" s="25"/>
      <c r="AH360" s="25"/>
      <c r="AI360" s="25"/>
      <c r="AJ360" s="25"/>
      <c r="AK360" s="25"/>
      <c r="AL360" s="25"/>
    </row>
    <row r="361">
      <c r="A361" s="26" t="s">
        <v>561</v>
      </c>
      <c r="B361" s="25" t="s">
        <v>512</v>
      </c>
      <c r="C361" s="25" t="s">
        <v>171</v>
      </c>
      <c r="D361" s="28">
        <v>99.05212524843965</v>
      </c>
      <c r="E361" s="29">
        <v>0.1639069069069069</v>
      </c>
      <c r="F361" s="30"/>
      <c r="G361" s="59"/>
      <c r="H361" s="34" t="s">
        <v>64</v>
      </c>
      <c r="I361" s="35" t="s">
        <v>31</v>
      </c>
      <c r="J361" s="36">
        <v>3000.0</v>
      </c>
      <c r="K361" s="28" t="s">
        <v>64</v>
      </c>
      <c r="L361" s="28" t="s">
        <v>64</v>
      </c>
      <c r="M361" s="34" t="s">
        <v>64</v>
      </c>
      <c r="N361" s="35" t="s">
        <v>31</v>
      </c>
      <c r="O361" s="36">
        <v>3000.0</v>
      </c>
      <c r="P361" s="28" t="s">
        <v>64</v>
      </c>
      <c r="Q361" s="37" t="s">
        <v>64</v>
      </c>
      <c r="R361" s="38" t="s">
        <v>64</v>
      </c>
      <c r="S361" s="39" t="s">
        <v>64</v>
      </c>
      <c r="T361" s="40" t="s">
        <v>64</v>
      </c>
      <c r="U361" s="40" t="s">
        <v>64</v>
      </c>
      <c r="V361" s="40" t="s">
        <v>64</v>
      </c>
      <c r="W361" s="40" t="s">
        <v>64</v>
      </c>
      <c r="X361" s="39" t="s">
        <v>64</v>
      </c>
      <c r="Y361" s="41" t="s">
        <v>64</v>
      </c>
      <c r="Z361" s="41" t="s">
        <v>64</v>
      </c>
      <c r="AA361" s="41" t="s">
        <v>64</v>
      </c>
      <c r="AB361" s="42">
        <v>0.0</v>
      </c>
      <c r="AC361" s="42">
        <v>0.0</v>
      </c>
      <c r="AD361" s="42">
        <v>0.0</v>
      </c>
      <c r="AE361" s="42">
        <v>0.0</v>
      </c>
      <c r="AF361" s="42">
        <v>1.0</v>
      </c>
      <c r="AG361" s="25"/>
      <c r="AH361" s="25"/>
      <c r="AI361" s="25"/>
      <c r="AJ361" s="25"/>
      <c r="AK361" s="25"/>
      <c r="AL361" s="25"/>
    </row>
    <row r="362">
      <c r="A362" s="26" t="s">
        <v>562</v>
      </c>
      <c r="B362" s="25" t="s">
        <v>512</v>
      </c>
      <c r="C362" s="25" t="s">
        <v>171</v>
      </c>
      <c r="D362" s="28">
        <v>99.05212524843965</v>
      </c>
      <c r="E362" s="29">
        <v>0.18</v>
      </c>
      <c r="F362" s="30"/>
      <c r="G362" s="59"/>
      <c r="H362" s="34" t="s">
        <v>64</v>
      </c>
      <c r="I362" s="35" t="s">
        <v>45</v>
      </c>
      <c r="J362" s="36">
        <v>3000.0</v>
      </c>
      <c r="K362" s="28" t="s">
        <v>64</v>
      </c>
      <c r="L362" s="28" t="s">
        <v>64</v>
      </c>
      <c r="M362" s="34" t="s">
        <v>64</v>
      </c>
      <c r="N362" s="35" t="s">
        <v>30</v>
      </c>
      <c r="O362" s="36">
        <v>3000.0</v>
      </c>
      <c r="P362" s="28" t="s">
        <v>64</v>
      </c>
      <c r="Q362" s="37" t="s">
        <v>64</v>
      </c>
      <c r="R362" s="38" t="s">
        <v>64</v>
      </c>
      <c r="S362" s="39" t="s">
        <v>64</v>
      </c>
      <c r="T362" s="40" t="s">
        <v>64</v>
      </c>
      <c r="U362" s="40" t="s">
        <v>64</v>
      </c>
      <c r="V362" s="40" t="s">
        <v>64</v>
      </c>
      <c r="W362" s="40" t="s">
        <v>64</v>
      </c>
      <c r="X362" s="39" t="s">
        <v>64</v>
      </c>
      <c r="Y362" s="41" t="s">
        <v>64</v>
      </c>
      <c r="Z362" s="41" t="s">
        <v>64</v>
      </c>
      <c r="AA362" s="41" t="s">
        <v>64</v>
      </c>
      <c r="AB362" s="42">
        <v>0.0</v>
      </c>
      <c r="AC362" s="42">
        <v>0.0</v>
      </c>
      <c r="AD362" s="42">
        <v>0.0</v>
      </c>
      <c r="AE362" s="42">
        <v>1.0</v>
      </c>
      <c r="AF362" s="42">
        <v>1.0</v>
      </c>
      <c r="AG362" s="25"/>
      <c r="AH362" s="25"/>
      <c r="AI362" s="25"/>
      <c r="AJ362" s="25"/>
      <c r="AK362" s="25"/>
      <c r="AL362" s="25"/>
    </row>
    <row r="363">
      <c r="A363" s="26" t="s">
        <v>563</v>
      </c>
      <c r="B363" s="25" t="s">
        <v>512</v>
      </c>
      <c r="C363" s="25" t="s">
        <v>171</v>
      </c>
      <c r="D363" s="28">
        <v>99.05212524843965</v>
      </c>
      <c r="E363" s="29">
        <v>0.18</v>
      </c>
      <c r="F363" s="30"/>
      <c r="G363" s="59"/>
      <c r="H363" s="34" t="s">
        <v>64</v>
      </c>
      <c r="I363" s="35" t="s">
        <v>30</v>
      </c>
      <c r="J363" s="36">
        <v>3000.0</v>
      </c>
      <c r="K363" s="28" t="s">
        <v>64</v>
      </c>
      <c r="L363" s="28" t="s">
        <v>64</v>
      </c>
      <c r="M363" s="34" t="s">
        <v>64</v>
      </c>
      <c r="N363" s="35" t="s">
        <v>31</v>
      </c>
      <c r="O363" s="36">
        <v>3000.0</v>
      </c>
      <c r="P363" s="28" t="s">
        <v>64</v>
      </c>
      <c r="Q363" s="37" t="s">
        <v>64</v>
      </c>
      <c r="R363" s="38" t="s">
        <v>64</v>
      </c>
      <c r="S363" s="39" t="s">
        <v>64</v>
      </c>
      <c r="T363" s="40" t="s">
        <v>64</v>
      </c>
      <c r="U363" s="40" t="s">
        <v>64</v>
      </c>
      <c r="V363" s="40" t="s">
        <v>64</v>
      </c>
      <c r="W363" s="40" t="s">
        <v>64</v>
      </c>
      <c r="X363" s="39" t="s">
        <v>64</v>
      </c>
      <c r="Y363" s="41" t="s">
        <v>64</v>
      </c>
      <c r="Z363" s="41" t="s">
        <v>64</v>
      </c>
      <c r="AA363" s="41" t="s">
        <v>64</v>
      </c>
      <c r="AB363" s="42">
        <v>0.0</v>
      </c>
      <c r="AC363" s="42">
        <v>0.0</v>
      </c>
      <c r="AD363" s="42">
        <v>0.0</v>
      </c>
      <c r="AE363" s="42">
        <v>1.0</v>
      </c>
      <c r="AF363" s="42">
        <v>0.0</v>
      </c>
      <c r="AG363" s="25"/>
      <c r="AH363" s="25"/>
      <c r="AI363" s="25"/>
      <c r="AJ363" s="25"/>
      <c r="AK363" s="25"/>
      <c r="AL363" s="25"/>
    </row>
    <row r="364">
      <c r="A364" s="26" t="s">
        <v>564</v>
      </c>
      <c r="B364" s="25" t="s">
        <v>512</v>
      </c>
      <c r="C364" s="25" t="s">
        <v>171</v>
      </c>
      <c r="D364" s="28">
        <v>99.05212524843965</v>
      </c>
      <c r="E364" s="29">
        <v>0.18</v>
      </c>
      <c r="F364" s="30"/>
      <c r="G364" s="59"/>
      <c r="H364" s="34" t="s">
        <v>64</v>
      </c>
      <c r="I364" s="35" t="s">
        <v>44</v>
      </c>
      <c r="J364" s="36">
        <v>3000.0</v>
      </c>
      <c r="K364" s="28" t="s">
        <v>64</v>
      </c>
      <c r="L364" s="28" t="s">
        <v>64</v>
      </c>
      <c r="M364" s="34" t="s">
        <v>64</v>
      </c>
      <c r="N364" s="35" t="s">
        <v>29</v>
      </c>
      <c r="O364" s="36">
        <v>3000.0</v>
      </c>
      <c r="P364" s="28" t="s">
        <v>64</v>
      </c>
      <c r="Q364" s="37" t="s">
        <v>64</v>
      </c>
      <c r="R364" s="38" t="s">
        <v>64</v>
      </c>
      <c r="S364" s="39" t="s">
        <v>64</v>
      </c>
      <c r="T364" s="40" t="s">
        <v>64</v>
      </c>
      <c r="U364" s="40" t="s">
        <v>64</v>
      </c>
      <c r="V364" s="40" t="s">
        <v>64</v>
      </c>
      <c r="W364" s="40" t="s">
        <v>64</v>
      </c>
      <c r="X364" s="39" t="s">
        <v>64</v>
      </c>
      <c r="Y364" s="41" t="s">
        <v>64</v>
      </c>
      <c r="Z364" s="41" t="s">
        <v>64</v>
      </c>
      <c r="AA364" s="41" t="s">
        <v>64</v>
      </c>
      <c r="AB364" s="42">
        <v>0.0</v>
      </c>
      <c r="AC364" s="42">
        <v>0.0</v>
      </c>
      <c r="AD364" s="42">
        <v>1.0</v>
      </c>
      <c r="AE364" s="42">
        <v>1.0</v>
      </c>
      <c r="AF364" s="42">
        <v>0.0</v>
      </c>
      <c r="AG364" s="25"/>
      <c r="AH364" s="25"/>
      <c r="AI364" s="25"/>
      <c r="AJ364" s="25"/>
      <c r="AK364" s="25"/>
      <c r="AL364" s="25"/>
    </row>
    <row r="365">
      <c r="A365" s="26" t="s">
        <v>1928</v>
      </c>
      <c r="B365" s="25" t="s">
        <v>512</v>
      </c>
      <c r="C365" s="25" t="s">
        <v>171</v>
      </c>
      <c r="D365" s="28">
        <v>99.05212524843965</v>
      </c>
      <c r="E365" s="29">
        <v>0.18</v>
      </c>
      <c r="F365" s="30"/>
      <c r="G365" s="59"/>
      <c r="H365" s="34" t="s">
        <v>64</v>
      </c>
      <c r="I365" s="35" t="s">
        <v>64</v>
      </c>
      <c r="J365" s="36" t="s">
        <v>64</v>
      </c>
      <c r="K365" s="28" t="s">
        <v>64</v>
      </c>
      <c r="L365" s="28" t="s">
        <v>64</v>
      </c>
      <c r="M365" s="34" t="s">
        <v>64</v>
      </c>
      <c r="N365" s="35" t="s">
        <v>28</v>
      </c>
      <c r="O365" s="36">
        <v>3000.0</v>
      </c>
      <c r="P365" s="28" t="s">
        <v>64</v>
      </c>
      <c r="Q365" s="37" t="s">
        <v>64</v>
      </c>
      <c r="R365" s="38" t="s">
        <v>64</v>
      </c>
      <c r="S365" s="39" t="s">
        <v>64</v>
      </c>
      <c r="T365" s="40" t="s">
        <v>64</v>
      </c>
      <c r="U365" s="40" t="s">
        <v>64</v>
      </c>
      <c r="V365" s="40" t="s">
        <v>64</v>
      </c>
      <c r="W365" s="40" t="s">
        <v>64</v>
      </c>
      <c r="X365" s="39" t="s">
        <v>64</v>
      </c>
      <c r="Y365" s="41" t="s">
        <v>64</v>
      </c>
      <c r="Z365" s="41" t="s">
        <v>64</v>
      </c>
      <c r="AA365" s="41" t="s">
        <v>64</v>
      </c>
      <c r="AB365" s="42">
        <v>0.0</v>
      </c>
      <c r="AC365" s="42">
        <v>0.0</v>
      </c>
      <c r="AD365" s="42">
        <v>0.0</v>
      </c>
      <c r="AE365" s="42">
        <v>0.0</v>
      </c>
      <c r="AF365" s="42">
        <v>0.0</v>
      </c>
      <c r="AG365" s="25"/>
      <c r="AH365" s="25"/>
      <c r="AI365" s="25"/>
      <c r="AJ365" s="25"/>
      <c r="AK365" s="25"/>
      <c r="AL365" s="25"/>
    </row>
    <row r="366">
      <c r="A366" s="26" t="s">
        <v>381</v>
      </c>
      <c r="B366" s="25" t="s">
        <v>364</v>
      </c>
      <c r="C366" s="25" t="s">
        <v>107</v>
      </c>
      <c r="D366" s="28">
        <v>93.35335018654766</v>
      </c>
      <c r="E366" s="29">
        <v>0.2438914321064027</v>
      </c>
      <c r="F366" s="30">
        <v>31.0</v>
      </c>
      <c r="G366" s="59"/>
      <c r="H366" s="34">
        <v>33.9074241010924</v>
      </c>
      <c r="I366" s="35" t="s">
        <v>45</v>
      </c>
      <c r="J366" s="36">
        <v>7300.0</v>
      </c>
      <c r="K366" s="28">
        <v>4.6448526165879995</v>
      </c>
      <c r="L366" s="28">
        <v>6.126684000953338</v>
      </c>
      <c r="M366" s="34">
        <v>32.64083172716725</v>
      </c>
      <c r="N366" s="35" t="s">
        <v>30</v>
      </c>
      <c r="O366" s="36">
        <v>7000.0</v>
      </c>
      <c r="P366" s="28">
        <v>4.662975961023893</v>
      </c>
      <c r="Q366" s="37">
        <v>5.981543943019711</v>
      </c>
      <c r="R366" s="38">
        <v>15.29686854473275</v>
      </c>
      <c r="S366" s="39">
        <v>15.727819199254848</v>
      </c>
      <c r="T366" s="40">
        <v>0.122148377750235</v>
      </c>
      <c r="U366" s="40">
        <v>0.0037436017699283937</v>
      </c>
      <c r="V366" s="40">
        <v>0.0567957868523422</v>
      </c>
      <c r="W366" s="40">
        <v>0.02524257193437431</v>
      </c>
      <c r="X366" s="39">
        <v>18.182100883705008</v>
      </c>
      <c r="Y366" s="41">
        <v>15.725323217387396</v>
      </c>
      <c r="Z366" s="41">
        <v>17.308302454997072</v>
      </c>
      <c r="AA366" s="41">
        <v>15.332529272170182</v>
      </c>
      <c r="AB366" s="42">
        <v>0.0</v>
      </c>
      <c r="AC366" s="42">
        <v>0.0</v>
      </c>
      <c r="AD366" s="42">
        <v>0.0</v>
      </c>
      <c r="AE366" s="42">
        <v>1.0</v>
      </c>
      <c r="AF366" s="42">
        <v>1.0</v>
      </c>
      <c r="AG366" s="25"/>
      <c r="AH366" s="25"/>
      <c r="AI366" s="25"/>
      <c r="AJ366" s="25"/>
      <c r="AK366" s="25"/>
      <c r="AL366" s="25"/>
    </row>
    <row r="367">
      <c r="A367" s="26" t="s">
        <v>386</v>
      </c>
      <c r="B367" s="25" t="s">
        <v>364</v>
      </c>
      <c r="C367" s="25" t="s">
        <v>107</v>
      </c>
      <c r="D367" s="28">
        <v>93.35335018654766</v>
      </c>
      <c r="E367" s="29">
        <v>0.19406503220444632</v>
      </c>
      <c r="F367" s="30">
        <v>30.0</v>
      </c>
      <c r="G367" s="59"/>
      <c r="H367" s="34">
        <v>25.80334566685734</v>
      </c>
      <c r="I367" s="35" t="s">
        <v>27</v>
      </c>
      <c r="J367" s="36">
        <v>4700.0</v>
      </c>
      <c r="K367" s="28">
        <v>5.490073546139859</v>
      </c>
      <c r="L367" s="28">
        <v>5.929208644096374</v>
      </c>
      <c r="M367" s="34">
        <v>23.612643113421974</v>
      </c>
      <c r="N367" s="35" t="s">
        <v>27</v>
      </c>
      <c r="O367" s="36">
        <v>4300.0</v>
      </c>
      <c r="P367" s="28">
        <v>5.491312351958599</v>
      </c>
      <c r="Q367" s="37">
        <v>5.557606108455255</v>
      </c>
      <c r="R367" s="38">
        <v>11.262568431741487</v>
      </c>
      <c r="S367" s="39">
        <v>11.579862865112963</v>
      </c>
      <c r="T367" s="40">
        <v>0.04213504073667214</v>
      </c>
      <c r="U367" s="40">
        <v>0.04162369315491641</v>
      </c>
      <c r="V367" s="40">
        <v>0.022090215531847528</v>
      </c>
      <c r="W367" s="40">
        <v>0.028840003611023162</v>
      </c>
      <c r="X367" s="39">
        <v>13.864327365655893</v>
      </c>
      <c r="Y367" s="41">
        <v>11.939018301201447</v>
      </c>
      <c r="Z367" s="41">
        <v>11.808695440771688</v>
      </c>
      <c r="AA367" s="41">
        <v>11.803947672650285</v>
      </c>
      <c r="AB367" s="42">
        <v>1.0</v>
      </c>
      <c r="AC367" s="42">
        <v>0.0</v>
      </c>
      <c r="AD367" s="42">
        <v>0.0</v>
      </c>
      <c r="AE367" s="42">
        <v>0.0</v>
      </c>
      <c r="AF367" s="42">
        <v>0.0</v>
      </c>
      <c r="AG367" s="25"/>
      <c r="AH367" s="25"/>
      <c r="AI367" s="25"/>
      <c r="AJ367" s="25"/>
      <c r="AK367" s="25"/>
      <c r="AL367" s="25"/>
    </row>
    <row r="368">
      <c r="A368" s="26" t="s">
        <v>387</v>
      </c>
      <c r="B368" s="25" t="s">
        <v>364</v>
      </c>
      <c r="C368" s="25" t="s">
        <v>107</v>
      </c>
      <c r="D368" s="28">
        <v>93.35335018654766</v>
      </c>
      <c r="E368" s="29">
        <v>0.2423269144648455</v>
      </c>
      <c r="F368" s="30">
        <v>30.0</v>
      </c>
      <c r="G368" s="59"/>
      <c r="H368" s="34">
        <v>29.170041855326243</v>
      </c>
      <c r="I368" s="35" t="s">
        <v>44</v>
      </c>
      <c r="J368" s="36">
        <v>5500.0</v>
      </c>
      <c r="K368" s="28">
        <v>5.303643973695681</v>
      </c>
      <c r="L368" s="28">
        <v>6.265889257422236</v>
      </c>
      <c r="M368" s="34">
        <v>27.32545984397411</v>
      </c>
      <c r="N368" s="35" t="s">
        <v>29</v>
      </c>
      <c r="O368" s="36">
        <v>5500.0</v>
      </c>
      <c r="P368" s="28">
        <v>4.96826542617711</v>
      </c>
      <c r="Q368" s="37">
        <v>5.595580820697553</v>
      </c>
      <c r="R368" s="38">
        <v>14.687764104572707</v>
      </c>
      <c r="S368" s="39">
        <v>15.10155477916874</v>
      </c>
      <c r="T368" s="40">
        <v>0.08747702124879445</v>
      </c>
      <c r="U368" s="40">
        <v>0.017623575709464084</v>
      </c>
      <c r="V368" s="40">
        <v>0.0550069181234788</v>
      </c>
      <c r="W368" s="40">
        <v>0.036635675565734424</v>
      </c>
      <c r="X368" s="39">
        <v>15.947414989059768</v>
      </c>
      <c r="Y368" s="41">
        <v>13.222626866266475</v>
      </c>
      <c r="Z368" s="41">
        <v>14.364514087449301</v>
      </c>
      <c r="AA368" s="41">
        <v>12.960945756524808</v>
      </c>
      <c r="AB368" s="42">
        <v>0.0</v>
      </c>
      <c r="AC368" s="42">
        <v>0.0</v>
      </c>
      <c r="AD368" s="42">
        <v>1.0</v>
      </c>
      <c r="AE368" s="42">
        <v>1.0</v>
      </c>
      <c r="AF368" s="42">
        <v>0.0</v>
      </c>
      <c r="AG368" s="25"/>
      <c r="AH368" s="25"/>
      <c r="AI368" s="25"/>
      <c r="AJ368" s="25"/>
      <c r="AK368" s="25"/>
      <c r="AL368" s="25"/>
    </row>
    <row r="369">
      <c r="A369" s="26" t="s">
        <v>383</v>
      </c>
      <c r="B369" s="25" t="s">
        <v>364</v>
      </c>
      <c r="C369" s="25" t="s">
        <v>107</v>
      </c>
      <c r="D369" s="28">
        <v>93.35335018654766</v>
      </c>
      <c r="E369" s="29">
        <v>0.13338302277432712</v>
      </c>
      <c r="F369" s="30">
        <v>29.0</v>
      </c>
      <c r="G369" s="59"/>
      <c r="H369" s="34">
        <v>23.124053625812508</v>
      </c>
      <c r="I369" s="35" t="s">
        <v>40</v>
      </c>
      <c r="J369" s="36">
        <v>4700.0</v>
      </c>
      <c r="K369" s="28">
        <v>4.920011409747342</v>
      </c>
      <c r="L369" s="28">
        <v>4.903771657041381</v>
      </c>
      <c r="M369" s="34">
        <v>22.00711608738916</v>
      </c>
      <c r="N369" s="35" t="s">
        <v>29</v>
      </c>
      <c r="O369" s="36">
        <v>3000.0</v>
      </c>
      <c r="P369" s="28">
        <v>7.335705362463053</v>
      </c>
      <c r="Q369" s="37">
        <v>7.051253143679213</v>
      </c>
      <c r="R369" s="38">
        <v>7.085148822444833</v>
      </c>
      <c r="S369" s="39">
        <v>7.2847550041604014</v>
      </c>
      <c r="T369" s="40">
        <v>0.04802964790529897</v>
      </c>
      <c r="U369" s="40">
        <v>0.007649883436529474</v>
      </c>
      <c r="V369" s="40">
        <v>0.024208491887751496</v>
      </c>
      <c r="W369" s="40">
        <v>0.021497140796323328</v>
      </c>
      <c r="X369" s="39">
        <v>7.687104741735743</v>
      </c>
      <c r="Y369" s="41">
        <v>15.436948884076765</v>
      </c>
      <c r="Z369" s="41">
        <v>6.865144341287267</v>
      </c>
      <c r="AA369" s="41">
        <v>15.141971746101895</v>
      </c>
      <c r="AB369" s="42">
        <v>0.0</v>
      </c>
      <c r="AC369" s="42">
        <v>1.0</v>
      </c>
      <c r="AD369" s="42">
        <v>1.0</v>
      </c>
      <c r="AE369" s="42">
        <v>0.0</v>
      </c>
      <c r="AF369" s="42">
        <v>0.0</v>
      </c>
      <c r="AG369" s="25"/>
      <c r="AH369" s="25"/>
      <c r="AI369" s="25"/>
      <c r="AJ369" s="25"/>
      <c r="AK369" s="25"/>
      <c r="AL369" s="25"/>
    </row>
    <row r="370">
      <c r="A370" s="26" t="s">
        <v>382</v>
      </c>
      <c r="B370" s="25" t="s">
        <v>364</v>
      </c>
      <c r="C370" s="25" t="s">
        <v>107</v>
      </c>
      <c r="D370" s="28">
        <v>93.35335018654766</v>
      </c>
      <c r="E370" s="29">
        <v>0.1395024248302619</v>
      </c>
      <c r="F370" s="30">
        <v>27.0</v>
      </c>
      <c r="G370" s="59"/>
      <c r="H370" s="34">
        <v>19.87837439933815</v>
      </c>
      <c r="I370" s="35" t="s">
        <v>40</v>
      </c>
      <c r="J370" s="36">
        <v>4000.0</v>
      </c>
      <c r="K370" s="28">
        <v>4.969593599834537</v>
      </c>
      <c r="L370" s="28">
        <v>4.434060722300064</v>
      </c>
      <c r="M370" s="34">
        <v>18.270433384543022</v>
      </c>
      <c r="N370" s="35" t="s">
        <v>28</v>
      </c>
      <c r="O370" s="36">
        <v>4100.0</v>
      </c>
      <c r="P370" s="28">
        <v>4.456203264522689</v>
      </c>
      <c r="Q370" s="37">
        <v>3.737913580911693</v>
      </c>
      <c r="R370" s="38">
        <v>6.93725733456018</v>
      </c>
      <c r="S370" s="39">
        <v>7.132697046954544</v>
      </c>
      <c r="T370" s="40">
        <v>0.023660605818294343</v>
      </c>
      <c r="U370" s="40">
        <v>0.033884324381754864</v>
      </c>
      <c r="V370" s="40">
        <v>0.013436887254833826</v>
      </c>
      <c r="W370" s="40">
        <v>0.020447437126921042</v>
      </c>
      <c r="X370" s="39">
        <v>8.88120388275317</v>
      </c>
      <c r="Y370" s="41">
        <v>10.997170516584982</v>
      </c>
      <c r="Z370" s="41">
        <v>7.454689269461208</v>
      </c>
      <c r="AA370" s="41">
        <v>10.815744115081813</v>
      </c>
      <c r="AB370" s="42">
        <v>0.0</v>
      </c>
      <c r="AC370" s="42">
        <v>1.0</v>
      </c>
      <c r="AD370" s="42">
        <v>1.0</v>
      </c>
      <c r="AE370" s="42">
        <v>0.0</v>
      </c>
      <c r="AF370" s="42">
        <v>0.0</v>
      </c>
      <c r="AG370" s="25"/>
      <c r="AH370" s="25"/>
      <c r="AI370" s="25"/>
      <c r="AJ370" s="25"/>
      <c r="AK370" s="25"/>
      <c r="AL370" s="25"/>
    </row>
    <row r="371">
      <c r="A371" s="26" t="s">
        <v>384</v>
      </c>
      <c r="B371" s="25" t="s">
        <v>364</v>
      </c>
      <c r="C371" s="25" t="s">
        <v>107</v>
      </c>
      <c r="D371" s="28">
        <v>93.35335018654766</v>
      </c>
      <c r="E371" s="29">
        <v>0.19834406912804398</v>
      </c>
      <c r="F371" s="30">
        <v>24.0</v>
      </c>
      <c r="G371" s="59"/>
      <c r="H371" s="34">
        <v>21.05958647407677</v>
      </c>
      <c r="I371" s="35" t="s">
        <v>27</v>
      </c>
      <c r="J371" s="36">
        <v>4100.0</v>
      </c>
      <c r="K371" s="28">
        <v>5.136484505872383</v>
      </c>
      <c r="L371" s="28">
        <v>4.7807772144205885</v>
      </c>
      <c r="M371" s="34">
        <v>19.533059570033092</v>
      </c>
      <c r="N371" s="35" t="s">
        <v>27</v>
      </c>
      <c r="O371" s="36">
        <v>3800.0</v>
      </c>
      <c r="P371" s="28">
        <v>5.140278834219235</v>
      </c>
      <c r="Q371" s="37">
        <v>4.527892420575092</v>
      </c>
      <c r="R371" s="38">
        <v>9.24425433849532</v>
      </c>
      <c r="S371" s="39">
        <v>9.504687867494633</v>
      </c>
      <c r="T371" s="40">
        <v>0.06560237859063259</v>
      </c>
      <c r="U371" s="40">
        <v>0.01396232157797501</v>
      </c>
      <c r="V371" s="40">
        <v>0.04086032344142687</v>
      </c>
      <c r="W371" s="40">
        <v>0.04455623209442025</v>
      </c>
      <c r="X371" s="39">
        <v>9.272559096147797</v>
      </c>
      <c r="Y371" s="41">
        <v>11.787027377928974</v>
      </c>
      <c r="Z371" s="41">
        <v>7.906833337800447</v>
      </c>
      <c r="AA371" s="41">
        <v>11.626226232232645</v>
      </c>
      <c r="AB371" s="42">
        <v>1.0</v>
      </c>
      <c r="AC371" s="42">
        <v>0.0</v>
      </c>
      <c r="AD371" s="42">
        <v>0.0</v>
      </c>
      <c r="AE371" s="42">
        <v>0.0</v>
      </c>
      <c r="AF371" s="42">
        <v>0.0</v>
      </c>
      <c r="AG371" s="25"/>
      <c r="AH371" s="25"/>
      <c r="AI371" s="25"/>
      <c r="AJ371" s="25"/>
      <c r="AK371" s="25"/>
      <c r="AL371" s="25"/>
    </row>
    <row r="372">
      <c r="A372" s="26" t="s">
        <v>385</v>
      </c>
      <c r="B372" s="25" t="s">
        <v>364</v>
      </c>
      <c r="C372" s="25" t="s">
        <v>107</v>
      </c>
      <c r="D372" s="28">
        <v>93.35335018654766</v>
      </c>
      <c r="E372" s="29">
        <v>0.2068944820909971</v>
      </c>
      <c r="F372" s="30">
        <v>24.0</v>
      </c>
      <c r="G372" s="59"/>
      <c r="H372" s="34">
        <v>27.28731420967707</v>
      </c>
      <c r="I372" s="35" t="s">
        <v>45</v>
      </c>
      <c r="J372" s="36">
        <v>5800.0</v>
      </c>
      <c r="K372" s="28">
        <v>4.704709346496046</v>
      </c>
      <c r="L372" s="28">
        <v>5.293331042773538</v>
      </c>
      <c r="M372" s="34">
        <v>26.00682234381288</v>
      </c>
      <c r="N372" s="35" t="s">
        <v>31</v>
      </c>
      <c r="O372" s="36">
        <v>5800.0</v>
      </c>
      <c r="P372" s="28">
        <v>4.48393488686429</v>
      </c>
      <c r="Q372" s="37">
        <v>4.870517313749212</v>
      </c>
      <c r="R372" s="38">
        <v>9.717255737512154</v>
      </c>
      <c r="S372" s="39">
        <v>9.991014886843502</v>
      </c>
      <c r="T372" s="40">
        <v>0.09135272129905415</v>
      </c>
      <c r="U372" s="40">
        <v>0.008173120025623192</v>
      </c>
      <c r="V372" s="40">
        <v>0.04572808925728419</v>
      </c>
      <c r="W372" s="40">
        <v>0.03062333579220841</v>
      </c>
      <c r="X372" s="39">
        <v>11.283049237070808</v>
      </c>
      <c r="Y372" s="41">
        <v>16.004264972606265</v>
      </c>
      <c r="Z372" s="41">
        <v>10.377604455581068</v>
      </c>
      <c r="AA372" s="41">
        <v>15.62921788823181</v>
      </c>
      <c r="AB372" s="42">
        <v>0.0</v>
      </c>
      <c r="AC372" s="42">
        <v>0.0</v>
      </c>
      <c r="AD372" s="42">
        <v>0.0</v>
      </c>
      <c r="AE372" s="42">
        <v>1.0</v>
      </c>
      <c r="AF372" s="42">
        <v>1.0</v>
      </c>
      <c r="AG372" s="25"/>
      <c r="AH372" s="25"/>
      <c r="AI372" s="25"/>
      <c r="AJ372" s="25"/>
      <c r="AK372" s="25"/>
      <c r="AL372" s="25"/>
    </row>
    <row r="373">
      <c r="A373" s="26" t="s">
        <v>394</v>
      </c>
      <c r="B373" s="25" t="s">
        <v>364</v>
      </c>
      <c r="C373" s="25" t="s">
        <v>107</v>
      </c>
      <c r="D373" s="28">
        <v>93.35335018654766</v>
      </c>
      <c r="E373" s="29">
        <v>0.18870410367170629</v>
      </c>
      <c r="F373" s="30">
        <v>17.0</v>
      </c>
      <c r="G373" s="59"/>
      <c r="H373" s="34">
        <v>14.987366771776841</v>
      </c>
      <c r="I373" s="35" t="s">
        <v>45</v>
      </c>
      <c r="J373" s="36">
        <v>3000.0</v>
      </c>
      <c r="K373" s="28">
        <v>4.995788923925614</v>
      </c>
      <c r="L373" s="28">
        <v>3.624889416002731</v>
      </c>
      <c r="M373" s="34">
        <v>14.094524409689875</v>
      </c>
      <c r="N373" s="35" t="s">
        <v>31</v>
      </c>
      <c r="O373" s="36">
        <v>3200.0</v>
      </c>
      <c r="P373" s="28">
        <v>4.404538878028085</v>
      </c>
      <c r="Q373" s="37">
        <v>3.055369507974674</v>
      </c>
      <c r="R373" s="38">
        <v>6.175949923620927</v>
      </c>
      <c r="S373" s="39">
        <v>6.349941721621741</v>
      </c>
      <c r="T373" s="40">
        <v>0.07256719436249395</v>
      </c>
      <c r="U373" s="40">
        <v>0.01129727710271645</v>
      </c>
      <c r="V373" s="40">
        <v>0.030533181358693103</v>
      </c>
      <c r="W373" s="40">
        <v>0.029311854104345378</v>
      </c>
      <c r="X373" s="39">
        <v>6.6307832839841625</v>
      </c>
      <c r="Y373" s="41">
        <v>8.35658348779268</v>
      </c>
      <c r="Z373" s="41">
        <v>5.959460642444025</v>
      </c>
      <c r="AA373" s="41">
        <v>8.13506376724585</v>
      </c>
      <c r="AB373" s="42">
        <v>0.0</v>
      </c>
      <c r="AC373" s="42">
        <v>0.0</v>
      </c>
      <c r="AD373" s="42">
        <v>0.0</v>
      </c>
      <c r="AE373" s="42">
        <v>1.0</v>
      </c>
      <c r="AF373" s="42">
        <v>1.0</v>
      </c>
      <c r="AG373" s="25"/>
      <c r="AH373" s="25"/>
      <c r="AI373" s="25"/>
      <c r="AJ373" s="25"/>
      <c r="AK373" s="25"/>
      <c r="AL373" s="25"/>
    </row>
    <row r="374">
      <c r="A374" s="26" t="s">
        <v>388</v>
      </c>
      <c r="B374" s="25" t="s">
        <v>364</v>
      </c>
      <c r="C374" s="25" t="s">
        <v>107</v>
      </c>
      <c r="D374" s="28">
        <v>93.35335018654766</v>
      </c>
      <c r="E374" s="29">
        <v>0.20114765100671145</v>
      </c>
      <c r="F374" s="30">
        <v>16.0</v>
      </c>
      <c r="G374" s="59"/>
      <c r="H374" s="34">
        <v>15.275873582884358</v>
      </c>
      <c r="I374" s="35" t="s">
        <v>40</v>
      </c>
      <c r="J374" s="36">
        <v>3600.0</v>
      </c>
      <c r="K374" s="28">
        <v>4.243298217467878</v>
      </c>
      <c r="L374" s="28">
        <v>3.1221671079184175</v>
      </c>
      <c r="M374" s="34">
        <v>14.08756234086501</v>
      </c>
      <c r="N374" s="35" t="s">
        <v>28</v>
      </c>
      <c r="O374" s="36">
        <v>3100.0</v>
      </c>
      <c r="P374" s="28">
        <v>4.544374948666132</v>
      </c>
      <c r="Q374" s="37">
        <v>3.1512319385449494</v>
      </c>
      <c r="R374" s="38">
        <v>6.265737485322312</v>
      </c>
      <c r="S374" s="39">
        <v>6.442258821206647</v>
      </c>
      <c r="T374" s="40">
        <v>0.04868281592649099</v>
      </c>
      <c r="U374" s="40">
        <v>0.03067120326869834</v>
      </c>
      <c r="V374" s="40">
        <v>0.04302202337689901</v>
      </c>
      <c r="W374" s="40">
        <v>0.03921385384353714</v>
      </c>
      <c r="X374" s="39">
        <v>7.098898051127674</v>
      </c>
      <c r="Y374" s="41">
        <v>8.176975531756685</v>
      </c>
      <c r="Z374" s="41">
        <v>6.011564016226773</v>
      </c>
      <c r="AA374" s="41">
        <v>8.075998324638237</v>
      </c>
      <c r="AB374" s="42">
        <v>0.0</v>
      </c>
      <c r="AC374" s="42">
        <v>1.0</v>
      </c>
      <c r="AD374" s="42">
        <v>1.0</v>
      </c>
      <c r="AE374" s="42">
        <v>0.0</v>
      </c>
      <c r="AF374" s="42">
        <v>0.0</v>
      </c>
      <c r="AG374" s="25"/>
      <c r="AH374" s="25"/>
      <c r="AI374" s="25"/>
      <c r="AJ374" s="25"/>
      <c r="AK374" s="25"/>
      <c r="AL374" s="25"/>
    </row>
    <row r="375">
      <c r="A375" s="26" t="s">
        <v>390</v>
      </c>
      <c r="B375" s="25" t="s">
        <v>364</v>
      </c>
      <c r="C375" s="25" t="s">
        <v>107</v>
      </c>
      <c r="D375" s="28">
        <v>93.35335018654766</v>
      </c>
      <c r="E375" s="29">
        <v>0.18</v>
      </c>
      <c r="F375" s="30">
        <v>11.0</v>
      </c>
      <c r="G375" s="59"/>
      <c r="H375" s="34">
        <v>9.400281970213463</v>
      </c>
      <c r="I375" s="35" t="s">
        <v>58</v>
      </c>
      <c r="J375" s="36">
        <v>3000.0</v>
      </c>
      <c r="K375" s="28">
        <v>3.1334273234044874</v>
      </c>
      <c r="L375" s="28">
        <v>1.6158766074897264</v>
      </c>
      <c r="M375" s="34">
        <v>8.70231954062449</v>
      </c>
      <c r="N375" s="35" t="s">
        <v>28</v>
      </c>
      <c r="O375" s="36">
        <v>3000.0</v>
      </c>
      <c r="P375" s="28">
        <v>2.900773180208163</v>
      </c>
      <c r="Q375" s="37">
        <v>1.4137556419038313</v>
      </c>
      <c r="R375" s="38">
        <v>3.782130940224681</v>
      </c>
      <c r="S375" s="39">
        <v>3.8886829315300746</v>
      </c>
      <c r="T375" s="40">
        <v>0.05857019451962442</v>
      </c>
      <c r="U375" s="40">
        <v>0.022923162337853003</v>
      </c>
      <c r="V375" s="40">
        <v>0.03918144047174875</v>
      </c>
      <c r="W375" s="40">
        <v>0.036656863121764936</v>
      </c>
      <c r="X375" s="39">
        <v>4.668579897242496</v>
      </c>
      <c r="Y375" s="41">
        <v>4.731702072970968</v>
      </c>
      <c r="Z375" s="41">
        <v>4.031267972352845</v>
      </c>
      <c r="AA375" s="41">
        <v>4.671051568271646</v>
      </c>
      <c r="AB375" s="42">
        <v>1.0</v>
      </c>
      <c r="AC375" s="42">
        <v>1.0</v>
      </c>
      <c r="AD375" s="42">
        <v>0.0</v>
      </c>
      <c r="AE375" s="42">
        <v>0.0</v>
      </c>
      <c r="AF375" s="42">
        <v>0.0</v>
      </c>
      <c r="AG375" s="25"/>
      <c r="AH375" s="25"/>
      <c r="AI375" s="25"/>
      <c r="AJ375" s="25"/>
      <c r="AK375" s="25"/>
      <c r="AL375" s="25"/>
    </row>
    <row r="376">
      <c r="A376" s="26" t="s">
        <v>1899</v>
      </c>
      <c r="B376" s="25" t="s">
        <v>364</v>
      </c>
      <c r="C376" s="25" t="s">
        <v>107</v>
      </c>
      <c r="D376" s="28">
        <v>93.35335018654766</v>
      </c>
      <c r="E376" s="29">
        <v>0.18</v>
      </c>
      <c r="F376" s="30"/>
      <c r="G376" s="59"/>
      <c r="H376" s="34" t="s">
        <v>64</v>
      </c>
      <c r="I376" s="35" t="s">
        <v>64</v>
      </c>
      <c r="J376" s="36" t="s">
        <v>64</v>
      </c>
      <c r="K376" s="28" t="s">
        <v>64</v>
      </c>
      <c r="L376" s="28" t="s">
        <v>64</v>
      </c>
      <c r="M376" s="34" t="s">
        <v>64</v>
      </c>
      <c r="N376" s="35" t="s">
        <v>31</v>
      </c>
      <c r="O376" s="36">
        <v>3000.0</v>
      </c>
      <c r="P376" s="28" t="s">
        <v>64</v>
      </c>
      <c r="Q376" s="37" t="s">
        <v>64</v>
      </c>
      <c r="R376" s="38" t="s">
        <v>64</v>
      </c>
      <c r="S376" s="39" t="s">
        <v>64</v>
      </c>
      <c r="T376" s="40" t="s">
        <v>64</v>
      </c>
      <c r="U376" s="40" t="s">
        <v>64</v>
      </c>
      <c r="V376" s="40" t="s">
        <v>64</v>
      </c>
      <c r="W376" s="40" t="s">
        <v>64</v>
      </c>
      <c r="X376" s="39" t="s">
        <v>64</v>
      </c>
      <c r="Y376" s="41" t="s">
        <v>64</v>
      </c>
      <c r="Z376" s="41" t="s">
        <v>64</v>
      </c>
      <c r="AA376" s="41" t="s">
        <v>64</v>
      </c>
      <c r="AB376" s="42">
        <v>0.0</v>
      </c>
      <c r="AC376" s="42">
        <v>0.0</v>
      </c>
      <c r="AD376" s="42">
        <v>0.0</v>
      </c>
      <c r="AE376" s="42">
        <v>0.0</v>
      </c>
      <c r="AF376" s="42">
        <v>0.0</v>
      </c>
      <c r="AG376" s="25"/>
      <c r="AH376" s="25"/>
      <c r="AI376" s="25"/>
      <c r="AJ376" s="25"/>
      <c r="AK376" s="25"/>
      <c r="AL376" s="25"/>
    </row>
    <row r="377">
      <c r="A377" s="26" t="s">
        <v>389</v>
      </c>
      <c r="B377" s="25" t="s">
        <v>364</v>
      </c>
      <c r="C377" s="25" t="s">
        <v>107</v>
      </c>
      <c r="D377" s="28">
        <v>93.35335018654766</v>
      </c>
      <c r="E377" s="29">
        <v>0.166688622754491</v>
      </c>
      <c r="F377" s="30"/>
      <c r="G377" s="59"/>
      <c r="H377" s="34" t="s">
        <v>64</v>
      </c>
      <c r="I377" s="35" t="s">
        <v>58</v>
      </c>
      <c r="J377" s="36">
        <v>3500.0</v>
      </c>
      <c r="K377" s="28" t="s">
        <v>64</v>
      </c>
      <c r="L377" s="28" t="s">
        <v>64</v>
      </c>
      <c r="M377" s="34" t="s">
        <v>64</v>
      </c>
      <c r="N377" s="35" t="s">
        <v>28</v>
      </c>
      <c r="O377" s="36">
        <v>3000.0</v>
      </c>
      <c r="P377" s="28" t="s">
        <v>64</v>
      </c>
      <c r="Q377" s="37" t="s">
        <v>64</v>
      </c>
      <c r="R377" s="38" t="s">
        <v>64</v>
      </c>
      <c r="S377" s="39" t="s">
        <v>64</v>
      </c>
      <c r="T377" s="40" t="s">
        <v>64</v>
      </c>
      <c r="U377" s="40" t="s">
        <v>64</v>
      </c>
      <c r="V377" s="40" t="s">
        <v>64</v>
      </c>
      <c r="W377" s="40" t="s">
        <v>64</v>
      </c>
      <c r="X377" s="39" t="s">
        <v>64</v>
      </c>
      <c r="Y377" s="41" t="s">
        <v>64</v>
      </c>
      <c r="Z377" s="41" t="s">
        <v>64</v>
      </c>
      <c r="AA377" s="41" t="s">
        <v>64</v>
      </c>
      <c r="AB377" s="42">
        <v>1.0</v>
      </c>
      <c r="AC377" s="42">
        <v>1.0</v>
      </c>
      <c r="AD377" s="42">
        <v>0.0</v>
      </c>
      <c r="AE377" s="42">
        <v>0.0</v>
      </c>
      <c r="AF377" s="42">
        <v>0.0</v>
      </c>
      <c r="AG377" s="25"/>
      <c r="AH377" s="25"/>
      <c r="AI377" s="25"/>
      <c r="AJ377" s="25"/>
      <c r="AK377" s="25"/>
      <c r="AL377" s="25"/>
    </row>
    <row r="378">
      <c r="A378" s="26" t="s">
        <v>391</v>
      </c>
      <c r="B378" s="25" t="s">
        <v>364</v>
      </c>
      <c r="C378" s="25" t="s">
        <v>107</v>
      </c>
      <c r="D378" s="28">
        <v>93.35335018654766</v>
      </c>
      <c r="E378" s="29">
        <v>0.17501342281879192</v>
      </c>
      <c r="F378" s="30"/>
      <c r="G378" s="59"/>
      <c r="H378" s="34" t="s">
        <v>64</v>
      </c>
      <c r="I378" s="35" t="s">
        <v>28</v>
      </c>
      <c r="J378" s="36">
        <v>3000.0</v>
      </c>
      <c r="K378" s="28" t="s">
        <v>64</v>
      </c>
      <c r="L378" s="28" t="s">
        <v>64</v>
      </c>
      <c r="M378" s="34" t="s">
        <v>64</v>
      </c>
      <c r="N378" s="35" t="s">
        <v>28</v>
      </c>
      <c r="O378" s="36">
        <v>3000.0</v>
      </c>
      <c r="P378" s="28" t="s">
        <v>64</v>
      </c>
      <c r="Q378" s="37" t="s">
        <v>64</v>
      </c>
      <c r="R378" s="38" t="s">
        <v>64</v>
      </c>
      <c r="S378" s="39" t="s">
        <v>64</v>
      </c>
      <c r="T378" s="40" t="s">
        <v>64</v>
      </c>
      <c r="U378" s="40" t="s">
        <v>64</v>
      </c>
      <c r="V378" s="40" t="s">
        <v>64</v>
      </c>
      <c r="W378" s="40" t="s">
        <v>64</v>
      </c>
      <c r="X378" s="39" t="s">
        <v>64</v>
      </c>
      <c r="Y378" s="41" t="s">
        <v>64</v>
      </c>
      <c r="Z378" s="41" t="s">
        <v>64</v>
      </c>
      <c r="AA378" s="41" t="s">
        <v>64</v>
      </c>
      <c r="AB378" s="42">
        <v>0.0</v>
      </c>
      <c r="AC378" s="42">
        <v>1.0</v>
      </c>
      <c r="AD378" s="42">
        <v>0.0</v>
      </c>
      <c r="AE378" s="42">
        <v>0.0</v>
      </c>
      <c r="AF378" s="42">
        <v>0.0</v>
      </c>
      <c r="AG378" s="25"/>
      <c r="AH378" s="25"/>
      <c r="AI378" s="25"/>
      <c r="AJ378" s="25"/>
      <c r="AK378" s="25"/>
      <c r="AL378" s="25"/>
    </row>
    <row r="379">
      <c r="A379" s="26" t="s">
        <v>392</v>
      </c>
      <c r="B379" s="25" t="s">
        <v>364</v>
      </c>
      <c r="C379" s="25" t="s">
        <v>107</v>
      </c>
      <c r="D379" s="28">
        <v>93.35335018654766</v>
      </c>
      <c r="E379" s="29">
        <v>0.15771959942775393</v>
      </c>
      <c r="F379" s="30"/>
      <c r="G379" s="59"/>
      <c r="H379" s="34" t="s">
        <v>64</v>
      </c>
      <c r="I379" s="35" t="s">
        <v>44</v>
      </c>
      <c r="J379" s="36">
        <v>3700.0</v>
      </c>
      <c r="K379" s="28" t="s">
        <v>64</v>
      </c>
      <c r="L379" s="28" t="s">
        <v>64</v>
      </c>
      <c r="M379" s="34" t="s">
        <v>64</v>
      </c>
      <c r="N379" s="35" t="s">
        <v>30</v>
      </c>
      <c r="O379" s="36">
        <v>3000.0</v>
      </c>
      <c r="P379" s="28" t="s">
        <v>64</v>
      </c>
      <c r="Q379" s="37" t="s">
        <v>64</v>
      </c>
      <c r="R379" s="38" t="s">
        <v>64</v>
      </c>
      <c r="S379" s="39" t="s">
        <v>64</v>
      </c>
      <c r="T379" s="40" t="s">
        <v>64</v>
      </c>
      <c r="U379" s="40" t="s">
        <v>64</v>
      </c>
      <c r="V379" s="40" t="s">
        <v>64</v>
      </c>
      <c r="W379" s="40" t="s">
        <v>64</v>
      </c>
      <c r="X379" s="39" t="s">
        <v>64</v>
      </c>
      <c r="Y379" s="41" t="s">
        <v>64</v>
      </c>
      <c r="Z379" s="41" t="s">
        <v>64</v>
      </c>
      <c r="AA379" s="41" t="s">
        <v>64</v>
      </c>
      <c r="AB379" s="42">
        <v>0.0</v>
      </c>
      <c r="AC379" s="42">
        <v>0.0</v>
      </c>
      <c r="AD379" s="42">
        <v>1.0</v>
      </c>
      <c r="AE379" s="42">
        <v>1.0</v>
      </c>
      <c r="AF379" s="42">
        <v>0.0</v>
      </c>
      <c r="AG379" s="25"/>
      <c r="AH379" s="25"/>
      <c r="AI379" s="25"/>
      <c r="AJ379" s="25"/>
      <c r="AK379" s="25"/>
      <c r="AL379" s="25"/>
    </row>
    <row r="380">
      <c r="A380" s="26" t="s">
        <v>393</v>
      </c>
      <c r="B380" s="25" t="s">
        <v>364</v>
      </c>
      <c r="C380" s="25" t="s">
        <v>107</v>
      </c>
      <c r="D380" s="28">
        <v>93.35335018654766</v>
      </c>
      <c r="E380" s="29">
        <v>0.18</v>
      </c>
      <c r="F380" s="30"/>
      <c r="G380" s="59"/>
      <c r="H380" s="34" t="s">
        <v>64</v>
      </c>
      <c r="I380" s="35" t="s">
        <v>58</v>
      </c>
      <c r="J380" s="36">
        <v>3000.0</v>
      </c>
      <c r="K380" s="28" t="s">
        <v>64</v>
      </c>
      <c r="L380" s="28" t="s">
        <v>64</v>
      </c>
      <c r="M380" s="34" t="s">
        <v>64</v>
      </c>
      <c r="N380" s="35" t="s">
        <v>27</v>
      </c>
      <c r="O380" s="36">
        <v>3000.0</v>
      </c>
      <c r="P380" s="28" t="s">
        <v>64</v>
      </c>
      <c r="Q380" s="37" t="s">
        <v>64</v>
      </c>
      <c r="R380" s="38" t="s">
        <v>64</v>
      </c>
      <c r="S380" s="39" t="s">
        <v>64</v>
      </c>
      <c r="T380" s="40" t="s">
        <v>64</v>
      </c>
      <c r="U380" s="40" t="s">
        <v>64</v>
      </c>
      <c r="V380" s="40" t="s">
        <v>64</v>
      </c>
      <c r="W380" s="40" t="s">
        <v>64</v>
      </c>
      <c r="X380" s="39" t="s">
        <v>64</v>
      </c>
      <c r="Y380" s="41" t="s">
        <v>64</v>
      </c>
      <c r="Z380" s="41" t="s">
        <v>64</v>
      </c>
      <c r="AA380" s="41" t="s">
        <v>64</v>
      </c>
      <c r="AB380" s="42">
        <v>1.0</v>
      </c>
      <c r="AC380" s="42">
        <v>1.0</v>
      </c>
      <c r="AD380" s="42">
        <v>0.0</v>
      </c>
      <c r="AE380" s="42">
        <v>0.0</v>
      </c>
      <c r="AF380" s="42">
        <v>0.0</v>
      </c>
      <c r="AG380" s="25"/>
      <c r="AH380" s="25"/>
      <c r="AI380" s="25"/>
      <c r="AJ380" s="25"/>
      <c r="AK380" s="25"/>
      <c r="AL380" s="25"/>
    </row>
    <row r="381">
      <c r="A381" s="26" t="s">
        <v>1917</v>
      </c>
      <c r="B381" s="25" t="s">
        <v>364</v>
      </c>
      <c r="C381" s="25" t="s">
        <v>107</v>
      </c>
      <c r="D381" s="28">
        <v>93.35335018654766</v>
      </c>
      <c r="E381" s="29">
        <v>0.18</v>
      </c>
      <c r="F381" s="30"/>
      <c r="G381" s="59"/>
      <c r="H381" s="34" t="s">
        <v>64</v>
      </c>
      <c r="I381" s="35" t="s">
        <v>64</v>
      </c>
      <c r="J381" s="36" t="s">
        <v>64</v>
      </c>
      <c r="K381" s="28" t="s">
        <v>64</v>
      </c>
      <c r="L381" s="28" t="s">
        <v>64</v>
      </c>
      <c r="M381" s="34" t="s">
        <v>64</v>
      </c>
      <c r="N381" s="35" t="s">
        <v>29</v>
      </c>
      <c r="O381" s="36">
        <v>3000.0</v>
      </c>
      <c r="P381" s="28" t="s">
        <v>64</v>
      </c>
      <c r="Q381" s="37" t="s">
        <v>64</v>
      </c>
      <c r="R381" s="38" t="s">
        <v>64</v>
      </c>
      <c r="S381" s="39" t="s">
        <v>64</v>
      </c>
      <c r="T381" s="40" t="s">
        <v>64</v>
      </c>
      <c r="U381" s="40" t="s">
        <v>64</v>
      </c>
      <c r="V381" s="40" t="s">
        <v>64</v>
      </c>
      <c r="W381" s="40" t="s">
        <v>64</v>
      </c>
      <c r="X381" s="39" t="s">
        <v>64</v>
      </c>
      <c r="Y381" s="41" t="s">
        <v>64</v>
      </c>
      <c r="Z381" s="41" t="s">
        <v>64</v>
      </c>
      <c r="AA381" s="41" t="s">
        <v>64</v>
      </c>
      <c r="AB381" s="42">
        <v>0.0</v>
      </c>
      <c r="AC381" s="42">
        <v>0.0</v>
      </c>
      <c r="AD381" s="42">
        <v>0.0</v>
      </c>
      <c r="AE381" s="42">
        <v>0.0</v>
      </c>
      <c r="AF381" s="42">
        <v>0.0</v>
      </c>
      <c r="AG381" s="25"/>
      <c r="AH381" s="25"/>
      <c r="AI381" s="25"/>
      <c r="AJ381" s="25"/>
      <c r="AK381" s="25"/>
      <c r="AL381" s="25"/>
    </row>
    <row r="382">
      <c r="A382" s="26" t="s">
        <v>395</v>
      </c>
      <c r="B382" s="25" t="s">
        <v>364</v>
      </c>
      <c r="C382" s="25" t="s">
        <v>107</v>
      </c>
      <c r="D382" s="28">
        <v>93.35335018654766</v>
      </c>
      <c r="E382" s="29">
        <v>0.3040184049079755</v>
      </c>
      <c r="F382" s="30"/>
      <c r="G382" s="59"/>
      <c r="H382" s="34" t="s">
        <v>64</v>
      </c>
      <c r="I382" s="35" t="s">
        <v>44</v>
      </c>
      <c r="J382" s="36">
        <v>8200.0</v>
      </c>
      <c r="K382" s="28" t="s">
        <v>64</v>
      </c>
      <c r="L382" s="28" t="s">
        <v>64</v>
      </c>
      <c r="M382" s="34" t="s">
        <v>64</v>
      </c>
      <c r="N382" s="35" t="s">
        <v>29</v>
      </c>
      <c r="O382" s="36">
        <v>8600.0</v>
      </c>
      <c r="P382" s="28" t="s">
        <v>64</v>
      </c>
      <c r="Q382" s="37" t="s">
        <v>64</v>
      </c>
      <c r="R382" s="38" t="s">
        <v>64</v>
      </c>
      <c r="S382" s="39" t="s">
        <v>64</v>
      </c>
      <c r="T382" s="40" t="s">
        <v>64</v>
      </c>
      <c r="U382" s="40" t="s">
        <v>64</v>
      </c>
      <c r="V382" s="40" t="s">
        <v>64</v>
      </c>
      <c r="W382" s="40" t="s">
        <v>64</v>
      </c>
      <c r="X382" s="39" t="s">
        <v>64</v>
      </c>
      <c r="Y382" s="41" t="s">
        <v>64</v>
      </c>
      <c r="Z382" s="41" t="s">
        <v>64</v>
      </c>
      <c r="AA382" s="41" t="s">
        <v>64</v>
      </c>
      <c r="AB382" s="42">
        <v>0.0</v>
      </c>
      <c r="AC382" s="42">
        <v>0.0</v>
      </c>
      <c r="AD382" s="42">
        <v>1.0</v>
      </c>
      <c r="AE382" s="42">
        <v>1.0</v>
      </c>
      <c r="AF382" s="42">
        <v>0.0</v>
      </c>
      <c r="AG382" s="25"/>
      <c r="AH382" s="25"/>
      <c r="AI382" s="25"/>
      <c r="AJ382" s="25"/>
      <c r="AK382" s="25"/>
      <c r="AL382" s="25"/>
    </row>
    <row r="383">
      <c r="A383" s="26" t="s">
        <v>166</v>
      </c>
      <c r="B383" s="25" t="s">
        <v>364</v>
      </c>
      <c r="C383" s="25" t="s">
        <v>107</v>
      </c>
      <c r="D383" s="28">
        <v>93.35335018654766</v>
      </c>
      <c r="E383" s="29">
        <v>0.18</v>
      </c>
      <c r="F383" s="30"/>
      <c r="G383" s="59"/>
      <c r="H383" s="34" t="s">
        <v>64</v>
      </c>
      <c r="I383" s="35" t="s">
        <v>64</v>
      </c>
      <c r="J383" s="36" t="s">
        <v>64</v>
      </c>
      <c r="K383" s="28" t="s">
        <v>64</v>
      </c>
      <c r="L383" s="28" t="s">
        <v>64</v>
      </c>
      <c r="M383" s="34" t="s">
        <v>64</v>
      </c>
      <c r="N383" s="35" t="s">
        <v>27</v>
      </c>
      <c r="O383" s="36">
        <v>3000.0</v>
      </c>
      <c r="P383" s="28" t="s">
        <v>64</v>
      </c>
      <c r="Q383" s="37" t="s">
        <v>64</v>
      </c>
      <c r="R383" s="38" t="s">
        <v>64</v>
      </c>
      <c r="S383" s="39" t="s">
        <v>64</v>
      </c>
      <c r="T383" s="40" t="s">
        <v>64</v>
      </c>
      <c r="U383" s="40" t="s">
        <v>64</v>
      </c>
      <c r="V383" s="40" t="s">
        <v>64</v>
      </c>
      <c r="W383" s="40" t="s">
        <v>64</v>
      </c>
      <c r="X383" s="39" t="s">
        <v>64</v>
      </c>
      <c r="Y383" s="41" t="s">
        <v>64</v>
      </c>
      <c r="Z383" s="41" t="s">
        <v>64</v>
      </c>
      <c r="AA383" s="41" t="s">
        <v>64</v>
      </c>
      <c r="AB383" s="42">
        <v>0.0</v>
      </c>
      <c r="AC383" s="42">
        <v>0.0</v>
      </c>
      <c r="AD383" s="42">
        <v>0.0</v>
      </c>
      <c r="AE383" s="42">
        <v>0.0</v>
      </c>
      <c r="AF383" s="42">
        <v>0.0</v>
      </c>
      <c r="AG383" s="25"/>
      <c r="AH383" s="25"/>
      <c r="AI383" s="25"/>
      <c r="AJ383" s="25"/>
      <c r="AK383" s="25"/>
      <c r="AL383" s="25"/>
    </row>
    <row r="384">
      <c r="A384" s="26" t="s">
        <v>396</v>
      </c>
      <c r="B384" s="25" t="s">
        <v>364</v>
      </c>
      <c r="C384" s="25" t="s">
        <v>107</v>
      </c>
      <c r="D384" s="28">
        <v>93.35335018654766</v>
      </c>
      <c r="E384" s="29">
        <v>0.18</v>
      </c>
      <c r="F384" s="30"/>
      <c r="G384" s="59"/>
      <c r="H384" s="34" t="s">
        <v>64</v>
      </c>
      <c r="I384" s="35" t="s">
        <v>30</v>
      </c>
      <c r="J384" s="36">
        <v>3000.0</v>
      </c>
      <c r="K384" s="28" t="s">
        <v>64</v>
      </c>
      <c r="L384" s="28" t="s">
        <v>64</v>
      </c>
      <c r="M384" s="34" t="s">
        <v>64</v>
      </c>
      <c r="N384" s="35" t="s">
        <v>30</v>
      </c>
      <c r="O384" s="36">
        <v>3000.0</v>
      </c>
      <c r="P384" s="28" t="s">
        <v>64</v>
      </c>
      <c r="Q384" s="37" t="s">
        <v>64</v>
      </c>
      <c r="R384" s="38" t="s">
        <v>64</v>
      </c>
      <c r="S384" s="39" t="s">
        <v>64</v>
      </c>
      <c r="T384" s="40" t="s">
        <v>64</v>
      </c>
      <c r="U384" s="40" t="s">
        <v>64</v>
      </c>
      <c r="V384" s="40" t="s">
        <v>64</v>
      </c>
      <c r="W384" s="40" t="s">
        <v>64</v>
      </c>
      <c r="X384" s="39" t="s">
        <v>64</v>
      </c>
      <c r="Y384" s="41" t="s">
        <v>64</v>
      </c>
      <c r="Z384" s="41" t="s">
        <v>64</v>
      </c>
      <c r="AA384" s="41" t="s">
        <v>64</v>
      </c>
      <c r="AB384" s="42">
        <v>0.0</v>
      </c>
      <c r="AC384" s="42">
        <v>0.0</v>
      </c>
      <c r="AD384" s="42">
        <v>0.0</v>
      </c>
      <c r="AE384" s="42">
        <v>1.0</v>
      </c>
      <c r="AF384" s="42">
        <v>0.0</v>
      </c>
      <c r="AG384" s="25"/>
      <c r="AH384" s="25"/>
      <c r="AI384" s="25"/>
      <c r="AJ384" s="25"/>
      <c r="AK384" s="25"/>
      <c r="AL384" s="25"/>
    </row>
    <row r="385">
      <c r="A385" s="26" t="s">
        <v>397</v>
      </c>
      <c r="B385" s="25" t="s">
        <v>364</v>
      </c>
      <c r="C385" s="25" t="s">
        <v>107</v>
      </c>
      <c r="D385" s="28">
        <v>93.35335018654766</v>
      </c>
      <c r="E385" s="29">
        <v>0.20881382228490833</v>
      </c>
      <c r="F385" s="30"/>
      <c r="G385" s="59"/>
      <c r="H385" s="34" t="s">
        <v>64</v>
      </c>
      <c r="I385" s="35" t="s">
        <v>27</v>
      </c>
      <c r="J385" s="36">
        <v>3700.0</v>
      </c>
      <c r="K385" s="28" t="s">
        <v>64</v>
      </c>
      <c r="L385" s="28" t="s">
        <v>64</v>
      </c>
      <c r="M385" s="34" t="s">
        <v>64</v>
      </c>
      <c r="N385" s="35" t="s">
        <v>27</v>
      </c>
      <c r="O385" s="36">
        <v>3300.0</v>
      </c>
      <c r="P385" s="28" t="s">
        <v>64</v>
      </c>
      <c r="Q385" s="37" t="s">
        <v>64</v>
      </c>
      <c r="R385" s="38" t="s">
        <v>64</v>
      </c>
      <c r="S385" s="39" t="s">
        <v>64</v>
      </c>
      <c r="T385" s="40" t="s">
        <v>64</v>
      </c>
      <c r="U385" s="40" t="s">
        <v>64</v>
      </c>
      <c r="V385" s="40" t="s">
        <v>64</v>
      </c>
      <c r="W385" s="40" t="s">
        <v>64</v>
      </c>
      <c r="X385" s="39" t="s">
        <v>64</v>
      </c>
      <c r="Y385" s="41" t="s">
        <v>64</v>
      </c>
      <c r="Z385" s="41" t="s">
        <v>64</v>
      </c>
      <c r="AA385" s="41" t="s">
        <v>64</v>
      </c>
      <c r="AB385" s="42">
        <v>1.0</v>
      </c>
      <c r="AC385" s="42">
        <v>0.0</v>
      </c>
      <c r="AD385" s="42">
        <v>0.0</v>
      </c>
      <c r="AE385" s="42">
        <v>0.0</v>
      </c>
      <c r="AF385" s="42">
        <v>0.0</v>
      </c>
      <c r="AG385" s="25"/>
      <c r="AH385" s="25"/>
      <c r="AI385" s="25"/>
      <c r="AJ385" s="25"/>
      <c r="AK385" s="25"/>
      <c r="AL385" s="25"/>
    </row>
    <row r="386">
      <c r="A386" s="26" t="s">
        <v>417</v>
      </c>
      <c r="B386" s="25" t="s">
        <v>172</v>
      </c>
      <c r="C386" s="25" t="s">
        <v>493</v>
      </c>
      <c r="D386" s="28">
        <v>93.23216709090278</v>
      </c>
      <c r="E386" s="29">
        <v>0.16955724417426546</v>
      </c>
      <c r="F386" s="30">
        <v>34.0</v>
      </c>
      <c r="G386" s="59"/>
      <c r="H386" s="34">
        <v>38.167988973649756</v>
      </c>
      <c r="I386" s="35" t="s">
        <v>31</v>
      </c>
      <c r="J386" s="36">
        <v>8800.0</v>
      </c>
      <c r="K386" s="28">
        <v>4.337271474278381</v>
      </c>
      <c r="L386" s="28">
        <v>6.238796786630197</v>
      </c>
      <c r="M386" s="34">
        <v>36.4867004291159</v>
      </c>
      <c r="N386" s="35" t="s">
        <v>31</v>
      </c>
      <c r="O386" s="36">
        <v>8100.0</v>
      </c>
      <c r="P386" s="28">
        <v>4.504530917174803</v>
      </c>
      <c r="Q386" s="37">
        <v>6.269190414857392</v>
      </c>
      <c r="R386" s="38">
        <v>10.894838561675332</v>
      </c>
      <c r="S386" s="39">
        <v>12.33589026671275</v>
      </c>
      <c r="T386" s="40">
        <v>0.07954042129689605</v>
      </c>
      <c r="U386" s="40">
        <v>0.0</v>
      </c>
      <c r="V386" s="40">
        <v>0.056405395711926286</v>
      </c>
      <c r="W386" s="40">
        <v>0.03150770151095882</v>
      </c>
      <c r="X386" s="39">
        <v>13.190217358430422</v>
      </c>
      <c r="Y386" s="41">
        <v>24.977771615219336</v>
      </c>
      <c r="Z386" s="41">
        <v>12.149841692542088</v>
      </c>
      <c r="AA386" s="41">
        <v>24.336858736573813</v>
      </c>
      <c r="AB386" s="42">
        <v>0.0</v>
      </c>
      <c r="AC386" s="42">
        <v>0.0</v>
      </c>
      <c r="AD386" s="42">
        <v>0.0</v>
      </c>
      <c r="AE386" s="42">
        <v>0.0</v>
      </c>
      <c r="AF386" s="42">
        <v>1.0</v>
      </c>
      <c r="AG386" s="25"/>
      <c r="AH386" s="25"/>
      <c r="AI386" s="25"/>
      <c r="AJ386" s="25"/>
      <c r="AK386" s="25"/>
      <c r="AL386" s="25"/>
    </row>
    <row r="387">
      <c r="A387" s="26" t="s">
        <v>416</v>
      </c>
      <c r="B387" s="25" t="s">
        <v>172</v>
      </c>
      <c r="C387" s="25" t="s">
        <v>493</v>
      </c>
      <c r="D387" s="28">
        <v>93.23216709090278</v>
      </c>
      <c r="E387" s="29">
        <v>0.1781174858037987</v>
      </c>
      <c r="F387" s="30">
        <v>33.0</v>
      </c>
      <c r="G387" s="59"/>
      <c r="H387" s="34">
        <v>34.12625402106419</v>
      </c>
      <c r="I387" s="35" t="s">
        <v>27</v>
      </c>
      <c r="J387" s="36">
        <v>7000.0</v>
      </c>
      <c r="K387" s="28">
        <v>4.875179145866313</v>
      </c>
      <c r="L387" s="28">
        <v>6.460845278406767</v>
      </c>
      <c r="M387" s="34">
        <v>31.96174858898316</v>
      </c>
      <c r="N387" s="35" t="s">
        <v>27</v>
      </c>
      <c r="O387" s="36">
        <v>7000.0</v>
      </c>
      <c r="P387" s="28">
        <v>4.565964084140451</v>
      </c>
      <c r="Q387" s="37">
        <v>5.76764453169287</v>
      </c>
      <c r="R387" s="38">
        <v>11.194170778167656</v>
      </c>
      <c r="S387" s="39">
        <v>12.674814919431368</v>
      </c>
      <c r="T387" s="40">
        <v>0.046405864787679274</v>
      </c>
      <c r="U387" s="40">
        <v>0.013877351910191172</v>
      </c>
      <c r="V387" s="40">
        <v>0.05806284039223986</v>
      </c>
      <c r="W387" s="40">
        <v>0.046960958864086924</v>
      </c>
      <c r="X387" s="39">
        <v>11.278837423871988</v>
      </c>
      <c r="Y387" s="41">
        <v>22.847416597192204</v>
      </c>
      <c r="Z387" s="41">
        <v>9.329057326622191</v>
      </c>
      <c r="AA387" s="41">
        <v>22.632691262360968</v>
      </c>
      <c r="AB387" s="42">
        <v>1.0</v>
      </c>
      <c r="AC387" s="42">
        <v>0.0</v>
      </c>
      <c r="AD387" s="42">
        <v>0.0</v>
      </c>
      <c r="AE387" s="42">
        <v>0.0</v>
      </c>
      <c r="AF387" s="42">
        <v>0.0</v>
      </c>
      <c r="AG387" s="25"/>
      <c r="AH387" s="25"/>
      <c r="AI387" s="25"/>
      <c r="AJ387" s="25"/>
      <c r="AK387" s="25"/>
      <c r="AL387" s="25"/>
    </row>
    <row r="388">
      <c r="A388" s="26" t="s">
        <v>421</v>
      </c>
      <c r="B388" s="25" t="s">
        <v>172</v>
      </c>
      <c r="C388" s="25" t="s">
        <v>493</v>
      </c>
      <c r="D388" s="28">
        <v>93.23216709090278</v>
      </c>
      <c r="E388" s="29">
        <v>0.19886513046424942</v>
      </c>
      <c r="F388" s="30">
        <v>28.0</v>
      </c>
      <c r="G388" s="59"/>
      <c r="H388" s="34">
        <v>30.302912791082715</v>
      </c>
      <c r="I388" s="35" t="s">
        <v>45</v>
      </c>
      <c r="J388" s="36">
        <v>5500.0</v>
      </c>
      <c r="K388" s="28">
        <v>5.5096205074695845</v>
      </c>
      <c r="L388" s="28">
        <v>6.6933497710400855</v>
      </c>
      <c r="M388" s="34">
        <v>29.02424914134911</v>
      </c>
      <c r="N388" s="35" t="s">
        <v>30</v>
      </c>
      <c r="O388" s="36">
        <v>5800.0</v>
      </c>
      <c r="P388" s="28">
        <v>5.004180886439501</v>
      </c>
      <c r="Q388" s="37">
        <v>5.89044853944202</v>
      </c>
      <c r="R388" s="38">
        <v>10.804324805254119</v>
      </c>
      <c r="S388" s="39">
        <v>12.23340432710757</v>
      </c>
      <c r="T388" s="40">
        <v>0.11209333018706566</v>
      </c>
      <c r="U388" s="40">
        <v>9.048906574132446E-4</v>
      </c>
      <c r="V388" s="40">
        <v>0.04773298217854865</v>
      </c>
      <c r="W388" s="40">
        <v>0.031897395673816865</v>
      </c>
      <c r="X388" s="39">
        <v>14.09333514024063</v>
      </c>
      <c r="Y388" s="41">
        <v>16.209577650842085</v>
      </c>
      <c r="Z388" s="41">
        <v>13.201351903516544</v>
      </c>
      <c r="AA388" s="41">
        <v>15.822897237832564</v>
      </c>
      <c r="AB388" s="42">
        <v>0.0</v>
      </c>
      <c r="AC388" s="42">
        <v>0.0</v>
      </c>
      <c r="AD388" s="42">
        <v>0.0</v>
      </c>
      <c r="AE388" s="42">
        <v>1.0</v>
      </c>
      <c r="AF388" s="42">
        <v>1.0</v>
      </c>
      <c r="AG388" s="25"/>
      <c r="AH388" s="25"/>
      <c r="AI388" s="25"/>
      <c r="AJ388" s="25"/>
      <c r="AK388" s="25"/>
      <c r="AL388" s="25"/>
    </row>
    <row r="389">
      <c r="A389" s="26" t="s">
        <v>419</v>
      </c>
      <c r="B389" s="25" t="s">
        <v>172</v>
      </c>
      <c r="C389" s="25" t="s">
        <v>493</v>
      </c>
      <c r="D389" s="28">
        <v>93.23216709090278</v>
      </c>
      <c r="E389" s="29">
        <v>0.2251376773515502</v>
      </c>
      <c r="F389" s="30">
        <v>27.0</v>
      </c>
      <c r="G389" s="59"/>
      <c r="H389" s="34">
        <v>23.993542146347025</v>
      </c>
      <c r="I389" s="35" t="s">
        <v>40</v>
      </c>
      <c r="J389" s="36">
        <v>5800.0</v>
      </c>
      <c r="K389" s="28">
        <v>4.136817611439143</v>
      </c>
      <c r="L389" s="28">
        <v>4.236093815345895</v>
      </c>
      <c r="M389" s="34">
        <v>22.026775461550095</v>
      </c>
      <c r="N389" s="35" t="s">
        <v>28</v>
      </c>
      <c r="O389" s="36">
        <v>4500.0</v>
      </c>
      <c r="P389" s="28">
        <v>4.894838991455577</v>
      </c>
      <c r="Q389" s="37">
        <v>4.708111286852603</v>
      </c>
      <c r="R389" s="38">
        <v>12.07707953277344</v>
      </c>
      <c r="S389" s="39">
        <v>13.67450531875952</v>
      </c>
      <c r="T389" s="40">
        <v>0.06068850290981106</v>
      </c>
      <c r="U389" s="40">
        <v>0.040072942761058446</v>
      </c>
      <c r="V389" s="40">
        <v>0.03821985870274361</v>
      </c>
      <c r="W389" s="40">
        <v>0.028722802903880042</v>
      </c>
      <c r="X389" s="39">
        <v>14.972018902952465</v>
      </c>
      <c r="Y389" s="41">
        <v>9.02152324339456</v>
      </c>
      <c r="Z389" s="41">
        <v>13.168088024990242</v>
      </c>
      <c r="AA389" s="41">
        <v>8.858687436559855</v>
      </c>
      <c r="AB389" s="42">
        <v>0.0</v>
      </c>
      <c r="AC389" s="42">
        <v>1.0</v>
      </c>
      <c r="AD389" s="42">
        <v>1.0</v>
      </c>
      <c r="AE389" s="42">
        <v>0.0</v>
      </c>
      <c r="AF389" s="42">
        <v>0.0</v>
      </c>
      <c r="AG389" s="25"/>
      <c r="AH389" s="25"/>
      <c r="AI389" s="25"/>
      <c r="AJ389" s="25"/>
      <c r="AK389" s="25"/>
      <c r="AL389" s="25"/>
    </row>
    <row r="390">
      <c r="A390" s="26" t="s">
        <v>418</v>
      </c>
      <c r="B390" s="25" t="s">
        <v>172</v>
      </c>
      <c r="C390" s="25" t="s">
        <v>493</v>
      </c>
      <c r="D390" s="28">
        <v>93.23216709090278</v>
      </c>
      <c r="E390" s="29">
        <v>0.1369818496110631</v>
      </c>
      <c r="F390" s="30">
        <v>25.0</v>
      </c>
      <c r="G390" s="59"/>
      <c r="H390" s="34">
        <v>18.623777260961546</v>
      </c>
      <c r="I390" s="35" t="s">
        <v>40</v>
      </c>
      <c r="J390" s="36">
        <v>4500.0</v>
      </c>
      <c r="K390" s="28">
        <v>4.138617169102566</v>
      </c>
      <c r="L390" s="28">
        <v>3.520540874458283</v>
      </c>
      <c r="M390" s="34">
        <v>16.938738906492624</v>
      </c>
      <c r="N390" s="35" t="s">
        <v>29</v>
      </c>
      <c r="O390" s="36">
        <v>3800.0</v>
      </c>
      <c r="P390" s="28">
        <v>4.457562870129638</v>
      </c>
      <c r="Q390" s="37">
        <v>3.5375359314616315</v>
      </c>
      <c r="R390" s="38">
        <v>6.284865456251734</v>
      </c>
      <c r="S390" s="39">
        <v>7.116159653994269</v>
      </c>
      <c r="T390" s="40">
        <v>0.02514119803539566</v>
      </c>
      <c r="U390" s="40">
        <v>0.0323091140710191</v>
      </c>
      <c r="V390" s="40">
        <v>0.014335832071246887</v>
      </c>
      <c r="W390" s="40">
        <v>0.03038340528532922</v>
      </c>
      <c r="X390" s="39">
        <v>7.891152400926763</v>
      </c>
      <c r="Y390" s="41">
        <v>10.732624860034784</v>
      </c>
      <c r="Z390" s="41">
        <v>6.369027546765118</v>
      </c>
      <c r="AA390" s="41">
        <v>10.569711359727505</v>
      </c>
      <c r="AB390" s="42">
        <v>0.0</v>
      </c>
      <c r="AC390" s="42">
        <v>1.0</v>
      </c>
      <c r="AD390" s="42">
        <v>1.0</v>
      </c>
      <c r="AE390" s="42">
        <v>0.0</v>
      </c>
      <c r="AF390" s="42">
        <v>0.0</v>
      </c>
      <c r="AG390" s="25"/>
      <c r="AH390" s="25"/>
      <c r="AI390" s="25"/>
      <c r="AJ390" s="25"/>
      <c r="AK390" s="25"/>
      <c r="AL390" s="25"/>
    </row>
    <row r="391">
      <c r="A391" s="26" t="s">
        <v>428</v>
      </c>
      <c r="B391" s="25" t="s">
        <v>172</v>
      </c>
      <c r="C391" s="25" t="s">
        <v>493</v>
      </c>
      <c r="D391" s="28">
        <v>93.23216709090278</v>
      </c>
      <c r="E391" s="29">
        <v>0.1913179234558545</v>
      </c>
      <c r="F391" s="30">
        <v>25.0</v>
      </c>
      <c r="G391" s="59"/>
      <c r="H391" s="34">
        <v>20.29098502793545</v>
      </c>
      <c r="I391" s="35" t="s">
        <v>40</v>
      </c>
      <c r="J391" s="36">
        <v>3800.0</v>
      </c>
      <c r="K391" s="28">
        <v>5.339732902088277</v>
      </c>
      <c r="L391" s="28">
        <v>4.836507283762264</v>
      </c>
      <c r="M391" s="34">
        <v>18.78213463797133</v>
      </c>
      <c r="N391" s="35" t="s">
        <v>29</v>
      </c>
      <c r="O391" s="36">
        <v>3300.0</v>
      </c>
      <c r="P391" s="28">
        <v>5.691555950900403</v>
      </c>
      <c r="Q391" s="37">
        <v>4.871660647742069</v>
      </c>
      <c r="R391" s="38">
        <v>9.21778742959487</v>
      </c>
      <c r="S391" s="39">
        <v>10.437016903890774</v>
      </c>
      <c r="T391" s="40">
        <v>0.061228367511576884</v>
      </c>
      <c r="U391" s="40">
        <v>0.028985172143095112</v>
      </c>
      <c r="V391" s="40">
        <v>0.02696295083078615</v>
      </c>
      <c r="W391" s="40">
        <v>0.026850605202324542</v>
      </c>
      <c r="X391" s="39">
        <v>11.529832034510376</v>
      </c>
      <c r="Y391" s="41">
        <v>8.761152993425071</v>
      </c>
      <c r="Z391" s="41">
        <v>10.17418346078157</v>
      </c>
      <c r="AA391" s="41">
        <v>8.607951177189758</v>
      </c>
      <c r="AB391" s="42">
        <v>0.0</v>
      </c>
      <c r="AC391" s="42">
        <v>1.0</v>
      </c>
      <c r="AD391" s="42">
        <v>1.0</v>
      </c>
      <c r="AE391" s="42">
        <v>0.0</v>
      </c>
      <c r="AF391" s="42">
        <v>0.0</v>
      </c>
      <c r="AG391" s="25"/>
      <c r="AH391" s="25"/>
      <c r="AI391" s="25"/>
      <c r="AJ391" s="25"/>
      <c r="AK391" s="25"/>
      <c r="AL391" s="25"/>
    </row>
    <row r="392">
      <c r="A392" s="26" t="s">
        <v>420</v>
      </c>
      <c r="B392" s="25" t="s">
        <v>172</v>
      </c>
      <c r="C392" s="25" t="s">
        <v>493</v>
      </c>
      <c r="D392" s="28">
        <v>93.23216709090278</v>
      </c>
      <c r="E392" s="29">
        <v>0.18</v>
      </c>
      <c r="F392" s="30">
        <v>22.0</v>
      </c>
      <c r="G392" s="59"/>
      <c r="H392" s="34">
        <v>19.44627079409597</v>
      </c>
      <c r="I392" s="35" t="s">
        <v>58</v>
      </c>
      <c r="J392" s="36">
        <v>3900.0</v>
      </c>
      <c r="K392" s="28">
        <v>4.986223280537428</v>
      </c>
      <c r="L392" s="28">
        <v>4.377895569142852</v>
      </c>
      <c r="M392" s="34">
        <v>17.94169570452675</v>
      </c>
      <c r="N392" s="35" t="s">
        <v>28</v>
      </c>
      <c r="O392" s="36">
        <v>3300.0</v>
      </c>
      <c r="P392" s="28">
        <v>5.436877486220228</v>
      </c>
      <c r="Q392" s="37">
        <v>4.50029853894026</v>
      </c>
      <c r="R392" s="38">
        <v>7.554442622017719</v>
      </c>
      <c r="S392" s="39">
        <v>8.55366279030555</v>
      </c>
      <c r="T392" s="40">
        <v>0.06472251459974115</v>
      </c>
      <c r="U392" s="40">
        <v>0.02702331795143831</v>
      </c>
      <c r="V392" s="40">
        <v>0.04359317134553012</v>
      </c>
      <c r="W392" s="40">
        <v>0.03747678250878482</v>
      </c>
      <c r="X392" s="39">
        <v>10.6350540692799</v>
      </c>
      <c r="Y392" s="41">
        <v>8.81121672481607</v>
      </c>
      <c r="Z392" s="41">
        <v>9.256963953064005</v>
      </c>
      <c r="AA392" s="41">
        <v>8.684731751462744</v>
      </c>
      <c r="AB392" s="42">
        <v>1.0</v>
      </c>
      <c r="AC392" s="42">
        <v>1.0</v>
      </c>
      <c r="AD392" s="42">
        <v>0.0</v>
      </c>
      <c r="AE392" s="42">
        <v>0.0</v>
      </c>
      <c r="AF392" s="42">
        <v>0.0</v>
      </c>
      <c r="AG392" s="25"/>
      <c r="AH392" s="25"/>
      <c r="AI392" s="25"/>
      <c r="AJ392" s="25"/>
      <c r="AK392" s="25"/>
      <c r="AL392" s="25"/>
    </row>
    <row r="393">
      <c r="A393" s="26" t="s">
        <v>422</v>
      </c>
      <c r="B393" s="25" t="s">
        <v>172</v>
      </c>
      <c r="C393" s="25" t="s">
        <v>493</v>
      </c>
      <c r="D393" s="28">
        <v>93.23216709090278</v>
      </c>
      <c r="E393" s="29">
        <v>0.13855543850408217</v>
      </c>
      <c r="F393" s="30">
        <v>17.0</v>
      </c>
      <c r="G393" s="59"/>
      <c r="H393" s="34">
        <v>12.318379649792767</v>
      </c>
      <c r="I393" s="35" t="s">
        <v>40</v>
      </c>
      <c r="J393" s="36">
        <v>3200.0</v>
      </c>
      <c r="K393" s="28">
        <v>3.84949364056024</v>
      </c>
      <c r="L393" s="28">
        <v>2.419603694541606</v>
      </c>
      <c r="M393" s="34">
        <v>11.581090303227572</v>
      </c>
      <c r="N393" s="35" t="s">
        <v>29</v>
      </c>
      <c r="O393" s="36">
        <v>3500.0</v>
      </c>
      <c r="P393" s="28">
        <v>3.3088829437793064</v>
      </c>
      <c r="Q393" s="37">
        <v>1.9879252323038985</v>
      </c>
      <c r="R393" s="38">
        <v>4.328929466056254</v>
      </c>
      <c r="S393" s="39">
        <v>4.901513552799051</v>
      </c>
      <c r="T393" s="40">
        <v>0.041568551676351005</v>
      </c>
      <c r="U393" s="40">
        <v>0.015427503714934393</v>
      </c>
      <c r="V393" s="40">
        <v>0.020462869510781037</v>
      </c>
      <c r="W393" s="40">
        <v>0.020570004953245857</v>
      </c>
      <c r="X393" s="39">
        <v>4.864176540352931</v>
      </c>
      <c r="Y393" s="41">
        <v>7.454203109439837</v>
      </c>
      <c r="Z393" s="41">
        <v>4.269862606695264</v>
      </c>
      <c r="AA393" s="41">
        <v>7.311227696532309</v>
      </c>
      <c r="AB393" s="42">
        <v>0.0</v>
      </c>
      <c r="AC393" s="42">
        <v>1.0</v>
      </c>
      <c r="AD393" s="42">
        <v>1.0</v>
      </c>
      <c r="AE393" s="42">
        <v>0.0</v>
      </c>
      <c r="AF393" s="42">
        <v>0.0</v>
      </c>
      <c r="AG393" s="25"/>
      <c r="AH393" s="25"/>
      <c r="AI393" s="25"/>
      <c r="AJ393" s="25"/>
      <c r="AK393" s="25"/>
      <c r="AL393" s="25"/>
    </row>
    <row r="394">
      <c r="A394" s="26" t="s">
        <v>425</v>
      </c>
      <c r="B394" s="25" t="s">
        <v>172</v>
      </c>
      <c r="C394" s="25" t="s">
        <v>493</v>
      </c>
      <c r="D394" s="28">
        <v>93.23216709090278</v>
      </c>
      <c r="E394" s="29">
        <v>0.2137915309446254</v>
      </c>
      <c r="F394" s="30">
        <v>13.0</v>
      </c>
      <c r="G394" s="59"/>
      <c r="H394" s="34">
        <v>11.651674104378124</v>
      </c>
      <c r="I394" s="35" t="s">
        <v>58</v>
      </c>
      <c r="J394" s="36">
        <v>3600.0</v>
      </c>
      <c r="K394" s="28">
        <v>3.2365761401050346</v>
      </c>
      <c r="L394" s="28">
        <v>1.9531530026354242</v>
      </c>
      <c r="M394" s="34">
        <v>10.828640164889535</v>
      </c>
      <c r="N394" s="35" t="s">
        <v>28</v>
      </c>
      <c r="O394" s="36">
        <v>3000.0</v>
      </c>
      <c r="P394" s="28">
        <v>3.6095467216298447</v>
      </c>
      <c r="Q394" s="37">
        <v>2.064492659386807</v>
      </c>
      <c r="R394" s="38">
        <v>5.465740624126454</v>
      </c>
      <c r="S394" s="39">
        <v>6.188689826274019</v>
      </c>
      <c r="T394" s="40">
        <v>0.07497527609258524</v>
      </c>
      <c r="U394" s="40">
        <v>0.020864679279587944</v>
      </c>
      <c r="V394" s="40">
        <v>0.06351116659830615</v>
      </c>
      <c r="W394" s="40">
        <v>0.03668515038169309</v>
      </c>
      <c r="X394" s="39">
        <v>6.770775923487924</v>
      </c>
      <c r="Y394" s="41">
        <v>4.880898180890199</v>
      </c>
      <c r="Z394" s="41">
        <v>6.044198430202131</v>
      </c>
      <c r="AA394" s="41">
        <v>4.784441734687403</v>
      </c>
      <c r="AB394" s="42">
        <v>1.0</v>
      </c>
      <c r="AC394" s="42">
        <v>1.0</v>
      </c>
      <c r="AD394" s="42">
        <v>0.0</v>
      </c>
      <c r="AE394" s="42">
        <v>0.0</v>
      </c>
      <c r="AF394" s="42">
        <v>0.0</v>
      </c>
      <c r="AG394" s="25"/>
      <c r="AH394" s="25"/>
      <c r="AI394" s="25"/>
      <c r="AJ394" s="25"/>
      <c r="AK394" s="25"/>
      <c r="AL394" s="25"/>
    </row>
    <row r="395">
      <c r="A395" s="26" t="s">
        <v>430</v>
      </c>
      <c r="B395" s="25" t="s">
        <v>172</v>
      </c>
      <c r="C395" s="25" t="s">
        <v>493</v>
      </c>
      <c r="D395" s="28">
        <v>93.23216709090278</v>
      </c>
      <c r="E395" s="29">
        <v>0.15193457943925234</v>
      </c>
      <c r="F395" s="30">
        <v>7.0</v>
      </c>
      <c r="G395" s="59"/>
      <c r="H395" s="34">
        <v>5.276514537146932</v>
      </c>
      <c r="I395" s="35" t="s">
        <v>27</v>
      </c>
      <c r="J395" s="36">
        <v>3100.0</v>
      </c>
      <c r="K395" s="28">
        <v>1.7021014635957845</v>
      </c>
      <c r="L395" s="28">
        <v>0.5751488444770949</v>
      </c>
      <c r="M395" s="34">
        <v>4.831895704449053</v>
      </c>
      <c r="N395" s="35" t="s">
        <v>27</v>
      </c>
      <c r="O395" s="36">
        <v>3000.0</v>
      </c>
      <c r="P395" s="28">
        <v>1.6106319014830177</v>
      </c>
      <c r="Q395" s="37">
        <v>0.5102759535137925</v>
      </c>
      <c r="R395" s="38">
        <v>1.9782998476424758</v>
      </c>
      <c r="S395" s="39">
        <v>2.2399680084309064</v>
      </c>
      <c r="T395" s="40">
        <v>0.050529909758555806</v>
      </c>
      <c r="U395" s="40">
        <v>0.02309628922440426</v>
      </c>
      <c r="V395" s="40">
        <v>0.02634928770671472</v>
      </c>
      <c r="W395" s="40">
        <v>0.03762634911205765</v>
      </c>
      <c r="X395" s="39">
        <v>2.5755980798916216</v>
      </c>
      <c r="Y395" s="41">
        <v>2.70091645725531</v>
      </c>
      <c r="Z395" s="41">
        <v>2.162794724213514</v>
      </c>
      <c r="AA395" s="41">
        <v>2.669100980235539</v>
      </c>
      <c r="AB395" s="42">
        <v>1.0</v>
      </c>
      <c r="AC395" s="42">
        <v>0.0</v>
      </c>
      <c r="AD395" s="42">
        <v>0.0</v>
      </c>
      <c r="AE395" s="42">
        <v>0.0</v>
      </c>
      <c r="AF395" s="42">
        <v>0.0</v>
      </c>
      <c r="AG395" s="25"/>
      <c r="AH395" s="25"/>
      <c r="AI395" s="25"/>
      <c r="AJ395" s="25"/>
      <c r="AK395" s="25"/>
      <c r="AL395" s="25"/>
    </row>
    <row r="396">
      <c r="A396" s="26" t="s">
        <v>423</v>
      </c>
      <c r="B396" s="25" t="s">
        <v>172</v>
      </c>
      <c r="C396" s="25" t="s">
        <v>493</v>
      </c>
      <c r="D396" s="28">
        <v>93.23216709090278</v>
      </c>
      <c r="E396" s="29">
        <v>0.12818496058217102</v>
      </c>
      <c r="F396" s="30">
        <v>5.0</v>
      </c>
      <c r="G396" s="59"/>
      <c r="H396" s="34">
        <v>3.8624572766439123</v>
      </c>
      <c r="I396" s="35" t="s">
        <v>44</v>
      </c>
      <c r="J396" s="36">
        <v>3700.0</v>
      </c>
      <c r="K396" s="28">
        <v>1.0439073720659222</v>
      </c>
      <c r="L396" s="28">
        <v>0.280721710706513</v>
      </c>
      <c r="M396" s="34">
        <v>3.6064755458258375</v>
      </c>
      <c r="N396" s="35" t="s">
        <v>30</v>
      </c>
      <c r="O396" s="36">
        <v>3000.0</v>
      </c>
      <c r="P396" s="28">
        <v>1.2021585152752792</v>
      </c>
      <c r="Q396" s="37">
        <v>0.3074502078740544</v>
      </c>
      <c r="R396" s="38">
        <v>1.1669752153090276</v>
      </c>
      <c r="S396" s="39">
        <v>1.3213301067778265</v>
      </c>
      <c r="T396" s="40">
        <v>0.043305182527841525</v>
      </c>
      <c r="U396" s="40">
        <v>0.01899908743255792</v>
      </c>
      <c r="V396" s="40">
        <v>0.024093814788774575</v>
      </c>
      <c r="W396" s="40">
        <v>0.022077151876938813</v>
      </c>
      <c r="X396" s="39">
        <v>1.6137168297794808</v>
      </c>
      <c r="Y396" s="41">
        <v>2.2487404468644314</v>
      </c>
      <c r="Z396" s="41">
        <v>1.4142571002602664</v>
      </c>
      <c r="AA396" s="41">
        <v>2.192218445565571</v>
      </c>
      <c r="AB396" s="42">
        <v>0.0</v>
      </c>
      <c r="AC396" s="42">
        <v>0.0</v>
      </c>
      <c r="AD396" s="42">
        <v>1.0</v>
      </c>
      <c r="AE396" s="42">
        <v>1.0</v>
      </c>
      <c r="AF396" s="42">
        <v>0.0</v>
      </c>
      <c r="AG396" s="25"/>
      <c r="AH396" s="25"/>
      <c r="AI396" s="25"/>
      <c r="AJ396" s="25"/>
      <c r="AK396" s="25"/>
      <c r="AL396" s="25"/>
    </row>
    <row r="397">
      <c r="A397" s="26" t="s">
        <v>424</v>
      </c>
      <c r="B397" s="25" t="s">
        <v>172</v>
      </c>
      <c r="C397" s="25" t="s">
        <v>493</v>
      </c>
      <c r="D397" s="28">
        <v>93.23216709090278</v>
      </c>
      <c r="E397" s="29">
        <v>0.18</v>
      </c>
      <c r="F397" s="30">
        <v>3.0</v>
      </c>
      <c r="G397" s="59"/>
      <c r="H397" s="34">
        <v>2.4049292453153006</v>
      </c>
      <c r="I397" s="35" t="s">
        <v>45</v>
      </c>
      <c r="J397" s="36">
        <v>3000.0</v>
      </c>
      <c r="K397" s="28">
        <v>0.8016430817717669</v>
      </c>
      <c r="L397" s="28">
        <v>0.15239379985729629</v>
      </c>
      <c r="M397" s="34">
        <v>2.2814758485028683</v>
      </c>
      <c r="N397" s="35" t="s">
        <v>31</v>
      </c>
      <c r="O397" s="36">
        <v>3000.0</v>
      </c>
      <c r="P397" s="28">
        <v>0.7604919495009561</v>
      </c>
      <c r="Q397" s="37">
        <v>0.13909990779889303</v>
      </c>
      <c r="R397" s="38">
        <v>1.03015126663878</v>
      </c>
      <c r="S397" s="39">
        <v>1.1664085623143934</v>
      </c>
      <c r="T397" s="40">
        <v>0.06427768632070512</v>
      </c>
      <c r="U397" s="40">
        <v>0.0032250050230111568</v>
      </c>
      <c r="V397" s="40">
        <v>0.0370319542297488</v>
      </c>
      <c r="W397" s="40">
        <v>0.028357802788546375</v>
      </c>
      <c r="X397" s="39">
        <v>0.9480309592588652</v>
      </c>
      <c r="Y397" s="41">
        <v>1.4568982860564355</v>
      </c>
      <c r="Z397" s="41">
        <v>0.8560142837873964</v>
      </c>
      <c r="AA397" s="41">
        <v>1.4254615647154718</v>
      </c>
      <c r="AB397" s="42">
        <v>0.0</v>
      </c>
      <c r="AC397" s="42">
        <v>0.0</v>
      </c>
      <c r="AD397" s="42">
        <v>0.0</v>
      </c>
      <c r="AE397" s="42">
        <v>1.0</v>
      </c>
      <c r="AF397" s="42">
        <v>1.0</v>
      </c>
      <c r="AG397" s="25"/>
      <c r="AH397" s="25"/>
      <c r="AI397" s="25"/>
      <c r="AJ397" s="25"/>
      <c r="AK397" s="25"/>
      <c r="AL397" s="25"/>
    </row>
    <row r="398">
      <c r="A398" s="26" t="s">
        <v>426</v>
      </c>
      <c r="B398" s="25" t="s">
        <v>172</v>
      </c>
      <c r="C398" s="25" t="s">
        <v>493</v>
      </c>
      <c r="D398" s="28">
        <v>93.23216709090278</v>
      </c>
      <c r="E398" s="29">
        <v>0.18267485549132947</v>
      </c>
      <c r="F398" s="30"/>
      <c r="G398" s="59"/>
      <c r="H398" s="34" t="s">
        <v>64</v>
      </c>
      <c r="I398" s="35" t="s">
        <v>58</v>
      </c>
      <c r="J398" s="36">
        <v>3000.0</v>
      </c>
      <c r="K398" s="28" t="s">
        <v>64</v>
      </c>
      <c r="L398" s="28" t="s">
        <v>64</v>
      </c>
      <c r="M398" s="34" t="s">
        <v>64</v>
      </c>
      <c r="N398" s="35" t="s">
        <v>27</v>
      </c>
      <c r="O398" s="36">
        <v>3000.0</v>
      </c>
      <c r="P398" s="28" t="s">
        <v>64</v>
      </c>
      <c r="Q398" s="37" t="s">
        <v>64</v>
      </c>
      <c r="R398" s="38" t="s">
        <v>64</v>
      </c>
      <c r="S398" s="39" t="s">
        <v>64</v>
      </c>
      <c r="T398" s="40" t="s">
        <v>64</v>
      </c>
      <c r="U398" s="40" t="s">
        <v>64</v>
      </c>
      <c r="V398" s="40" t="s">
        <v>64</v>
      </c>
      <c r="W398" s="40" t="s">
        <v>64</v>
      </c>
      <c r="X398" s="39" t="s">
        <v>64</v>
      </c>
      <c r="Y398" s="41" t="s">
        <v>64</v>
      </c>
      <c r="Z398" s="41" t="s">
        <v>64</v>
      </c>
      <c r="AA398" s="41" t="s">
        <v>64</v>
      </c>
      <c r="AB398" s="42">
        <v>1.0</v>
      </c>
      <c r="AC398" s="42">
        <v>1.0</v>
      </c>
      <c r="AD398" s="42">
        <v>0.0</v>
      </c>
      <c r="AE398" s="42">
        <v>0.0</v>
      </c>
      <c r="AF398" s="42">
        <v>0.0</v>
      </c>
      <c r="AG398" s="25"/>
      <c r="AH398" s="25"/>
      <c r="AI398" s="25"/>
      <c r="AJ398" s="25"/>
      <c r="AK398" s="25"/>
      <c r="AL398" s="25"/>
    </row>
    <row r="399">
      <c r="A399" s="26" t="s">
        <v>427</v>
      </c>
      <c r="B399" s="25" t="s">
        <v>172</v>
      </c>
      <c r="C399" s="25" t="s">
        <v>493</v>
      </c>
      <c r="D399" s="28">
        <v>93.23216709090278</v>
      </c>
      <c r="E399" s="29">
        <v>0.18</v>
      </c>
      <c r="F399" s="30"/>
      <c r="G399" s="59"/>
      <c r="H399" s="34" t="s">
        <v>64</v>
      </c>
      <c r="I399" s="35" t="s">
        <v>44</v>
      </c>
      <c r="J399" s="36">
        <v>3000.0</v>
      </c>
      <c r="K399" s="28" t="s">
        <v>64</v>
      </c>
      <c r="L399" s="28" t="s">
        <v>64</v>
      </c>
      <c r="M399" s="34" t="s">
        <v>64</v>
      </c>
      <c r="N399" s="35" t="s">
        <v>29</v>
      </c>
      <c r="O399" s="36">
        <v>3000.0</v>
      </c>
      <c r="P399" s="28" t="s">
        <v>64</v>
      </c>
      <c r="Q399" s="37" t="s">
        <v>64</v>
      </c>
      <c r="R399" s="38" t="s">
        <v>64</v>
      </c>
      <c r="S399" s="39" t="s">
        <v>64</v>
      </c>
      <c r="T399" s="40" t="s">
        <v>64</v>
      </c>
      <c r="U399" s="40" t="s">
        <v>64</v>
      </c>
      <c r="V399" s="40" t="s">
        <v>64</v>
      </c>
      <c r="W399" s="40" t="s">
        <v>64</v>
      </c>
      <c r="X399" s="39" t="s">
        <v>64</v>
      </c>
      <c r="Y399" s="41" t="s">
        <v>64</v>
      </c>
      <c r="Z399" s="41" t="s">
        <v>64</v>
      </c>
      <c r="AA399" s="41" t="s">
        <v>64</v>
      </c>
      <c r="AB399" s="42">
        <v>0.0</v>
      </c>
      <c r="AC399" s="42">
        <v>0.0</v>
      </c>
      <c r="AD399" s="42">
        <v>1.0</v>
      </c>
      <c r="AE399" s="42">
        <v>1.0</v>
      </c>
      <c r="AF399" s="42">
        <v>0.0</v>
      </c>
      <c r="AG399" s="25"/>
      <c r="AH399" s="25"/>
      <c r="AI399" s="25"/>
      <c r="AJ399" s="25"/>
      <c r="AK399" s="25"/>
      <c r="AL399" s="25"/>
    </row>
    <row r="400">
      <c r="A400" s="26" t="s">
        <v>582</v>
      </c>
      <c r="B400" s="25" t="s">
        <v>172</v>
      </c>
      <c r="C400" s="25" t="s">
        <v>493</v>
      </c>
      <c r="D400" s="28">
        <v>93.23216709090278</v>
      </c>
      <c r="E400" s="29">
        <v>0.1749496402877698</v>
      </c>
      <c r="F400" s="30"/>
      <c r="G400" s="59"/>
      <c r="H400" s="34" t="s">
        <v>64</v>
      </c>
      <c r="I400" s="35" t="s">
        <v>64</v>
      </c>
      <c r="J400" s="36" t="s">
        <v>64</v>
      </c>
      <c r="K400" s="28" t="s">
        <v>64</v>
      </c>
      <c r="L400" s="28" t="s">
        <v>64</v>
      </c>
      <c r="M400" s="34" t="s">
        <v>64</v>
      </c>
      <c r="N400" s="35" t="s">
        <v>30</v>
      </c>
      <c r="O400" s="36">
        <v>3000.0</v>
      </c>
      <c r="P400" s="28" t="s">
        <v>64</v>
      </c>
      <c r="Q400" s="37" t="s">
        <v>64</v>
      </c>
      <c r="R400" s="38" t="s">
        <v>64</v>
      </c>
      <c r="S400" s="39" t="s">
        <v>64</v>
      </c>
      <c r="T400" s="40" t="s">
        <v>64</v>
      </c>
      <c r="U400" s="40" t="s">
        <v>64</v>
      </c>
      <c r="V400" s="40" t="s">
        <v>64</v>
      </c>
      <c r="W400" s="40" t="s">
        <v>64</v>
      </c>
      <c r="X400" s="39" t="s">
        <v>64</v>
      </c>
      <c r="Y400" s="41" t="s">
        <v>64</v>
      </c>
      <c r="Z400" s="41" t="s">
        <v>64</v>
      </c>
      <c r="AA400" s="41" t="s">
        <v>64</v>
      </c>
      <c r="AB400" s="42">
        <v>0.0</v>
      </c>
      <c r="AC400" s="42">
        <v>0.0</v>
      </c>
      <c r="AD400" s="42">
        <v>0.0</v>
      </c>
      <c r="AE400" s="42">
        <v>0.0</v>
      </c>
      <c r="AF400" s="42">
        <v>0.0</v>
      </c>
      <c r="AG400" s="25"/>
      <c r="AH400" s="25"/>
      <c r="AI400" s="25"/>
      <c r="AJ400" s="25"/>
      <c r="AK400" s="25"/>
      <c r="AL400" s="25"/>
    </row>
    <row r="401">
      <c r="A401" s="26" t="s">
        <v>429</v>
      </c>
      <c r="B401" s="25" t="s">
        <v>172</v>
      </c>
      <c r="C401" s="25" t="s">
        <v>493</v>
      </c>
      <c r="D401" s="28">
        <v>93.23216709090278</v>
      </c>
      <c r="E401" s="29">
        <v>0.18</v>
      </c>
      <c r="F401" s="30">
        <v>1.0</v>
      </c>
      <c r="G401" s="59"/>
      <c r="H401" s="34">
        <v>0.8042519338987109</v>
      </c>
      <c r="I401" s="35" t="s">
        <v>27</v>
      </c>
      <c r="J401" s="36">
        <v>3000.0</v>
      </c>
      <c r="K401" s="28">
        <v>0.26808397796623695</v>
      </c>
      <c r="L401" s="28">
        <v>0.02285667640166777</v>
      </c>
      <c r="M401" s="34">
        <v>0.7508171694638509</v>
      </c>
      <c r="N401" s="35" t="s">
        <v>27</v>
      </c>
      <c r="O401" s="36">
        <v>3000.0</v>
      </c>
      <c r="P401" s="28">
        <v>0.25027238982128364</v>
      </c>
      <c r="Q401" s="37">
        <v>0.02029072887578803</v>
      </c>
      <c r="R401" s="38">
        <v>0.34338375554625994</v>
      </c>
      <c r="S401" s="39">
        <v>0.3888028541047977</v>
      </c>
      <c r="T401" s="40">
        <v>0.06361044390215109</v>
      </c>
      <c r="U401" s="40">
        <v>0.014123297859393686</v>
      </c>
      <c r="V401" s="40">
        <v>0.03414057041601466</v>
      </c>
      <c r="W401" s="40">
        <v>0.03480781283456869</v>
      </c>
      <c r="X401" s="39">
        <v>0.37562675738235735</v>
      </c>
      <c r="Y401" s="41">
        <v>0.42862517651635357</v>
      </c>
      <c r="Z401" s="41">
        <v>0.32810640854732653</v>
      </c>
      <c r="AA401" s="41">
        <v>0.4227107609165244</v>
      </c>
      <c r="AB401" s="42">
        <v>1.0</v>
      </c>
      <c r="AC401" s="42">
        <v>0.0</v>
      </c>
      <c r="AD401" s="42">
        <v>0.0</v>
      </c>
      <c r="AE401" s="42">
        <v>0.0</v>
      </c>
      <c r="AF401" s="42">
        <v>0.0</v>
      </c>
      <c r="AG401" s="25"/>
      <c r="AH401" s="25"/>
      <c r="AI401" s="25"/>
      <c r="AJ401" s="25"/>
      <c r="AK401" s="25"/>
      <c r="AL401" s="25"/>
    </row>
    <row r="402">
      <c r="A402" s="26" t="s">
        <v>1931</v>
      </c>
      <c r="B402" s="25" t="s">
        <v>172</v>
      </c>
      <c r="C402" s="25" t="s">
        <v>493</v>
      </c>
      <c r="D402" s="28">
        <v>93.23216709090278</v>
      </c>
      <c r="E402" s="29">
        <v>0.18</v>
      </c>
      <c r="F402" s="30"/>
      <c r="G402" s="59"/>
      <c r="H402" s="34" t="s">
        <v>64</v>
      </c>
      <c r="I402" s="35" t="s">
        <v>64</v>
      </c>
      <c r="J402" s="36" t="s">
        <v>64</v>
      </c>
      <c r="K402" s="28" t="s">
        <v>64</v>
      </c>
      <c r="L402" s="28" t="s">
        <v>64</v>
      </c>
      <c r="M402" s="34" t="s">
        <v>64</v>
      </c>
      <c r="N402" s="35" t="s">
        <v>27</v>
      </c>
      <c r="O402" s="36">
        <v>3000.0</v>
      </c>
      <c r="P402" s="28" t="s">
        <v>64</v>
      </c>
      <c r="Q402" s="37" t="s">
        <v>64</v>
      </c>
      <c r="R402" s="38" t="s">
        <v>64</v>
      </c>
      <c r="S402" s="39" t="s">
        <v>64</v>
      </c>
      <c r="T402" s="40" t="s">
        <v>64</v>
      </c>
      <c r="U402" s="40" t="s">
        <v>64</v>
      </c>
      <c r="V402" s="40" t="s">
        <v>64</v>
      </c>
      <c r="W402" s="40" t="s">
        <v>64</v>
      </c>
      <c r="X402" s="39" t="s">
        <v>64</v>
      </c>
      <c r="Y402" s="41" t="s">
        <v>64</v>
      </c>
      <c r="Z402" s="41" t="s">
        <v>64</v>
      </c>
      <c r="AA402" s="41" t="s">
        <v>64</v>
      </c>
      <c r="AB402" s="42">
        <v>0.0</v>
      </c>
      <c r="AC402" s="42">
        <v>0.0</v>
      </c>
      <c r="AD402" s="42">
        <v>0.0</v>
      </c>
      <c r="AE402" s="42">
        <v>0.0</v>
      </c>
      <c r="AF402" s="42">
        <v>0.0</v>
      </c>
      <c r="AG402" s="25"/>
      <c r="AH402" s="25"/>
      <c r="AI402" s="25"/>
      <c r="AJ402" s="25"/>
      <c r="AK402" s="25"/>
      <c r="AL402" s="25"/>
    </row>
    <row r="403">
      <c r="A403" s="26" t="s">
        <v>1989</v>
      </c>
      <c r="B403" s="25" t="s">
        <v>172</v>
      </c>
      <c r="C403" s="25" t="s">
        <v>493</v>
      </c>
      <c r="D403" s="28">
        <v>93.23216709090278</v>
      </c>
      <c r="E403" s="29">
        <v>0.18</v>
      </c>
      <c r="F403" s="30"/>
      <c r="G403" s="59"/>
      <c r="H403" s="34" t="s">
        <v>64</v>
      </c>
      <c r="I403" s="35" t="s">
        <v>44</v>
      </c>
      <c r="J403" s="36">
        <v>3000.0</v>
      </c>
      <c r="K403" s="28" t="s">
        <v>64</v>
      </c>
      <c r="L403" s="28" t="s">
        <v>64</v>
      </c>
      <c r="M403" s="34" t="s">
        <v>64</v>
      </c>
      <c r="N403" s="35" t="s">
        <v>29</v>
      </c>
      <c r="O403" s="36">
        <v>3000.0</v>
      </c>
      <c r="P403" s="28" t="s">
        <v>64</v>
      </c>
      <c r="Q403" s="37" t="s">
        <v>64</v>
      </c>
      <c r="R403" s="38" t="s">
        <v>64</v>
      </c>
      <c r="S403" s="39" t="s">
        <v>64</v>
      </c>
      <c r="T403" s="40" t="s">
        <v>64</v>
      </c>
      <c r="U403" s="40" t="s">
        <v>64</v>
      </c>
      <c r="V403" s="40" t="s">
        <v>64</v>
      </c>
      <c r="W403" s="40" t="s">
        <v>64</v>
      </c>
      <c r="X403" s="39" t="s">
        <v>64</v>
      </c>
      <c r="Y403" s="41" t="s">
        <v>64</v>
      </c>
      <c r="Z403" s="41" t="s">
        <v>64</v>
      </c>
      <c r="AA403" s="41" t="s">
        <v>64</v>
      </c>
      <c r="AB403" s="42">
        <v>0.0</v>
      </c>
      <c r="AC403" s="42">
        <v>0.0</v>
      </c>
      <c r="AD403" s="42">
        <v>1.0</v>
      </c>
      <c r="AE403" s="42">
        <v>1.0</v>
      </c>
      <c r="AF403" s="42">
        <v>0.0</v>
      </c>
      <c r="AG403" s="25"/>
      <c r="AH403" s="25"/>
      <c r="AI403" s="25"/>
      <c r="AJ403" s="25"/>
      <c r="AK403" s="25"/>
      <c r="AL403" s="25"/>
    </row>
    <row r="404">
      <c r="A404" s="26" t="s">
        <v>1938</v>
      </c>
      <c r="B404" s="25" t="s">
        <v>172</v>
      </c>
      <c r="C404" s="25" t="s">
        <v>493</v>
      </c>
      <c r="D404" s="28">
        <v>93.23216709090278</v>
      </c>
      <c r="E404" s="29">
        <v>0.18</v>
      </c>
      <c r="F404" s="30"/>
      <c r="G404" s="59"/>
      <c r="H404" s="34" t="s">
        <v>64</v>
      </c>
      <c r="I404" s="35" t="s">
        <v>64</v>
      </c>
      <c r="J404" s="36" t="s">
        <v>64</v>
      </c>
      <c r="K404" s="28" t="s">
        <v>64</v>
      </c>
      <c r="L404" s="28" t="s">
        <v>64</v>
      </c>
      <c r="M404" s="34" t="s">
        <v>64</v>
      </c>
      <c r="N404" s="35" t="s">
        <v>28</v>
      </c>
      <c r="O404" s="36">
        <v>3000.0</v>
      </c>
      <c r="P404" s="28" t="s">
        <v>64</v>
      </c>
      <c r="Q404" s="37" t="s">
        <v>64</v>
      </c>
      <c r="R404" s="38" t="s">
        <v>64</v>
      </c>
      <c r="S404" s="39" t="s">
        <v>64</v>
      </c>
      <c r="T404" s="40" t="s">
        <v>64</v>
      </c>
      <c r="U404" s="40" t="s">
        <v>64</v>
      </c>
      <c r="V404" s="40" t="s">
        <v>64</v>
      </c>
      <c r="W404" s="40" t="s">
        <v>64</v>
      </c>
      <c r="X404" s="39" t="s">
        <v>64</v>
      </c>
      <c r="Y404" s="41" t="s">
        <v>64</v>
      </c>
      <c r="Z404" s="41" t="s">
        <v>64</v>
      </c>
      <c r="AA404" s="41" t="s">
        <v>64</v>
      </c>
      <c r="AB404" s="42">
        <v>0.0</v>
      </c>
      <c r="AC404" s="42">
        <v>0.0</v>
      </c>
      <c r="AD404" s="42">
        <v>0.0</v>
      </c>
      <c r="AE404" s="42">
        <v>0.0</v>
      </c>
      <c r="AF404" s="42">
        <v>0.0</v>
      </c>
      <c r="AG404" s="25"/>
      <c r="AH404" s="25"/>
      <c r="AI404" s="25"/>
      <c r="AJ404" s="25"/>
      <c r="AK404" s="25"/>
      <c r="AL404" s="25"/>
    </row>
    <row r="405">
      <c r="A405" s="26" t="s">
        <v>432</v>
      </c>
      <c r="B405" s="25" t="s">
        <v>172</v>
      </c>
      <c r="C405" s="25" t="s">
        <v>493</v>
      </c>
      <c r="D405" s="28">
        <v>93.23216709090278</v>
      </c>
      <c r="E405" s="29">
        <v>0.18</v>
      </c>
      <c r="F405" s="30"/>
      <c r="G405" s="59"/>
      <c r="H405" s="34" t="s">
        <v>64</v>
      </c>
      <c r="I405" s="35" t="s">
        <v>45</v>
      </c>
      <c r="J405" s="36">
        <v>3000.0</v>
      </c>
      <c r="K405" s="28" t="s">
        <v>64</v>
      </c>
      <c r="L405" s="28" t="s">
        <v>64</v>
      </c>
      <c r="M405" s="34" t="s">
        <v>64</v>
      </c>
      <c r="N405" s="35" t="s">
        <v>31</v>
      </c>
      <c r="O405" s="36">
        <v>3000.0</v>
      </c>
      <c r="P405" s="28" t="s">
        <v>64</v>
      </c>
      <c r="Q405" s="37" t="s">
        <v>64</v>
      </c>
      <c r="R405" s="38" t="s">
        <v>64</v>
      </c>
      <c r="S405" s="39" t="s">
        <v>64</v>
      </c>
      <c r="T405" s="40" t="s">
        <v>64</v>
      </c>
      <c r="U405" s="40" t="s">
        <v>64</v>
      </c>
      <c r="V405" s="40" t="s">
        <v>64</v>
      </c>
      <c r="W405" s="40" t="s">
        <v>64</v>
      </c>
      <c r="X405" s="39" t="s">
        <v>64</v>
      </c>
      <c r="Y405" s="41" t="s">
        <v>64</v>
      </c>
      <c r="Z405" s="41" t="s">
        <v>64</v>
      </c>
      <c r="AA405" s="41" t="s">
        <v>64</v>
      </c>
      <c r="AB405" s="42">
        <v>0.0</v>
      </c>
      <c r="AC405" s="42">
        <v>0.0</v>
      </c>
      <c r="AD405" s="42">
        <v>0.0</v>
      </c>
      <c r="AE405" s="42">
        <v>1.0</v>
      </c>
      <c r="AF405" s="42">
        <v>1.0</v>
      </c>
      <c r="AG405" s="25"/>
      <c r="AH405" s="25"/>
      <c r="AI405" s="25"/>
      <c r="AJ405" s="25"/>
      <c r="AK405" s="25"/>
      <c r="AL405" s="25"/>
    </row>
    <row r="406">
      <c r="A406" s="26" t="s">
        <v>433</v>
      </c>
      <c r="B406" s="25" t="s">
        <v>400</v>
      </c>
      <c r="C406" s="25" t="s">
        <v>566</v>
      </c>
      <c r="D406" s="28">
        <v>100.6365915826912</v>
      </c>
      <c r="E406" s="29">
        <v>0.3053833071316278</v>
      </c>
      <c r="F406" s="30">
        <v>37.0</v>
      </c>
      <c r="G406" s="59"/>
      <c r="H406" s="34">
        <v>50.82157538507977</v>
      </c>
      <c r="I406" s="35" t="s">
        <v>27</v>
      </c>
      <c r="J406" s="36">
        <v>9800.0</v>
      </c>
      <c r="K406" s="28">
        <v>5.185875039293854</v>
      </c>
      <c r="L406" s="28">
        <v>9.19890119370082</v>
      </c>
      <c r="M406" s="34">
        <v>47.538956979586345</v>
      </c>
      <c r="N406" s="35" t="s">
        <v>27</v>
      </c>
      <c r="O406" s="36">
        <v>10000.0</v>
      </c>
      <c r="P406" s="28">
        <v>4.753895697958635</v>
      </c>
      <c r="Q406" s="37">
        <v>8.030363396459746</v>
      </c>
      <c r="R406" s="38">
        <v>26.04667852909099</v>
      </c>
      <c r="S406" s="39">
        <v>26.3547131139323</v>
      </c>
      <c r="T406" s="40">
        <v>0.09912296789375254</v>
      </c>
      <c r="U406" s="40">
        <v>0.018022357798864096</v>
      </c>
      <c r="V406" s="40">
        <v>0.06919695401786091</v>
      </c>
      <c r="W406" s="40">
        <v>0.0605195224850745</v>
      </c>
      <c r="X406" s="39">
        <v>23.292488172526035</v>
      </c>
      <c r="Y406" s="41">
        <v>27.52908721255373</v>
      </c>
      <c r="Z406" s="41">
        <v>20.24608271683812</v>
      </c>
      <c r="AA406" s="41">
        <v>27.292874262748228</v>
      </c>
      <c r="AB406" s="42">
        <v>1.0</v>
      </c>
      <c r="AC406" s="42">
        <v>0.0</v>
      </c>
      <c r="AD406" s="42">
        <v>0.0</v>
      </c>
      <c r="AE406" s="42">
        <v>0.0</v>
      </c>
      <c r="AF406" s="42">
        <v>0.0</v>
      </c>
      <c r="AG406" s="25"/>
      <c r="AH406" s="25"/>
      <c r="AI406" s="25"/>
      <c r="AJ406" s="25"/>
      <c r="AK406" s="25"/>
      <c r="AL406" s="25"/>
    </row>
    <row r="407">
      <c r="A407" s="26" t="s">
        <v>435</v>
      </c>
      <c r="B407" s="25" t="s">
        <v>400</v>
      </c>
      <c r="C407" s="25" t="s">
        <v>566</v>
      </c>
      <c r="D407" s="28">
        <v>100.6365915826912</v>
      </c>
      <c r="E407" s="29">
        <v>0.2630933991917378</v>
      </c>
      <c r="F407" s="30">
        <v>33.0</v>
      </c>
      <c r="G407" s="59"/>
      <c r="H407" s="34">
        <v>34.69670236391915</v>
      </c>
      <c r="I407" s="35" t="s">
        <v>28</v>
      </c>
      <c r="J407" s="36">
        <v>7000.0</v>
      </c>
      <c r="K407" s="28">
        <v>4.956671766274164</v>
      </c>
      <c r="L407" s="28">
        <v>6.649046677457438</v>
      </c>
      <c r="M407" s="34">
        <v>32.14341700804599</v>
      </c>
      <c r="N407" s="35" t="s">
        <v>28</v>
      </c>
      <c r="O407" s="36">
        <v>7300.0</v>
      </c>
      <c r="P407" s="28">
        <v>4.403207809321368</v>
      </c>
      <c r="Q407" s="37">
        <v>5.585179423028186</v>
      </c>
      <c r="R407" s="38">
        <v>19.266355858082743</v>
      </c>
      <c r="S407" s="39">
        <v>19.49420463816889</v>
      </c>
      <c r="T407" s="40">
        <v>0.08021373970398757</v>
      </c>
      <c r="U407" s="40">
        <v>0.036733394817713934</v>
      </c>
      <c r="V407" s="40">
        <v>0.048299594935244855</v>
      </c>
      <c r="W407" s="40">
        <v>0.03191414476874272</v>
      </c>
      <c r="X407" s="39">
        <v>22.232546007054147</v>
      </c>
      <c r="Y407" s="41">
        <v>12.464156356865002</v>
      </c>
      <c r="Z407" s="41">
        <v>19.85776480550079</v>
      </c>
      <c r="AA407" s="41">
        <v>12.2856522025452</v>
      </c>
      <c r="AB407" s="42">
        <v>0.0</v>
      </c>
      <c r="AC407" s="42">
        <v>1.0</v>
      </c>
      <c r="AD407" s="42">
        <v>0.0</v>
      </c>
      <c r="AE407" s="42">
        <v>0.0</v>
      </c>
      <c r="AF407" s="42">
        <v>0.0</v>
      </c>
      <c r="AG407" s="25"/>
      <c r="AH407" s="25"/>
      <c r="AI407" s="25"/>
      <c r="AJ407" s="25"/>
      <c r="AK407" s="25"/>
      <c r="AL407" s="25"/>
    </row>
    <row r="408">
      <c r="A408" s="26" t="s">
        <v>434</v>
      </c>
      <c r="B408" s="25" t="s">
        <v>400</v>
      </c>
      <c r="C408" s="25" t="s">
        <v>566</v>
      </c>
      <c r="D408" s="28">
        <v>100.6365915826912</v>
      </c>
      <c r="E408" s="29">
        <v>0.151414204902577</v>
      </c>
      <c r="F408" s="30">
        <v>33.0</v>
      </c>
      <c r="G408" s="59"/>
      <c r="H408" s="34">
        <v>28.310009491694387</v>
      </c>
      <c r="I408" s="35" t="s">
        <v>44</v>
      </c>
      <c r="J408" s="36">
        <v>5700.0</v>
      </c>
      <c r="K408" s="28">
        <v>4.966668331876209</v>
      </c>
      <c r="L408" s="28">
        <v>5.740622909120135</v>
      </c>
      <c r="M408" s="34">
        <v>26.757731190621087</v>
      </c>
      <c r="N408" s="35" t="s">
        <v>29</v>
      </c>
      <c r="O408" s="36">
        <v>5800.0</v>
      </c>
      <c r="P408" s="28">
        <v>4.613401929417429</v>
      </c>
      <c r="Q408" s="37">
        <v>5.116661609515825</v>
      </c>
      <c r="R408" s="38">
        <v>10.027778994490278</v>
      </c>
      <c r="S408" s="39">
        <v>10.146370036184837</v>
      </c>
      <c r="T408" s="40">
        <v>0.05036383567576181</v>
      </c>
      <c r="U408" s="40">
        <v>0.02247001899380142</v>
      </c>
      <c r="V408" s="40">
        <v>0.021695190752635856</v>
      </c>
      <c r="W408" s="40">
        <v>0.01288151950937754</v>
      </c>
      <c r="X408" s="39">
        <v>13.465797743898738</v>
      </c>
      <c r="Y408" s="41">
        <v>14.844211747795647</v>
      </c>
      <c r="Z408" s="41">
        <v>12.242852688779793</v>
      </c>
      <c r="AA408" s="41">
        <v>14.514878501841292</v>
      </c>
      <c r="AB408" s="42">
        <v>0.0</v>
      </c>
      <c r="AC408" s="42">
        <v>0.0</v>
      </c>
      <c r="AD408" s="42">
        <v>1.0</v>
      </c>
      <c r="AE408" s="42">
        <v>1.0</v>
      </c>
      <c r="AF408" s="42">
        <v>0.0</v>
      </c>
      <c r="AG408" s="25"/>
      <c r="AH408" s="25"/>
      <c r="AI408" s="25"/>
      <c r="AJ408" s="25"/>
      <c r="AK408" s="25"/>
      <c r="AL408" s="25"/>
    </row>
    <row r="409">
      <c r="A409" s="26" t="s">
        <v>437</v>
      </c>
      <c r="B409" s="25" t="s">
        <v>400</v>
      </c>
      <c r="C409" s="25" t="s">
        <v>566</v>
      </c>
      <c r="D409" s="28">
        <v>100.6365915826912</v>
      </c>
      <c r="E409" s="29">
        <v>0.15139999999999998</v>
      </c>
      <c r="F409" s="30">
        <v>28.0</v>
      </c>
      <c r="G409" s="59"/>
      <c r="H409" s="34">
        <v>20.464044940565508</v>
      </c>
      <c r="I409" s="35" t="s">
        <v>40</v>
      </c>
      <c r="J409" s="36">
        <v>3800.0</v>
      </c>
      <c r="K409" s="28">
        <v>5.385274984359344</v>
      </c>
      <c r="L409" s="28">
        <v>4.908177458536327</v>
      </c>
      <c r="M409" s="34">
        <v>19.079267059657752</v>
      </c>
      <c r="N409" s="35" t="s">
        <v>29</v>
      </c>
      <c r="O409" s="36">
        <v>3300.0</v>
      </c>
      <c r="P409" s="28">
        <v>5.781596078684168</v>
      </c>
      <c r="Q409" s="37">
        <v>5.005920685293526</v>
      </c>
      <c r="R409" s="38">
        <v>8.507511560446579</v>
      </c>
      <c r="S409" s="39">
        <v>8.608123536312442</v>
      </c>
      <c r="T409" s="40">
        <v>0.04426149741573305</v>
      </c>
      <c r="U409" s="40">
        <v>0.01869249234406232</v>
      </c>
      <c r="V409" s="40">
        <v>0.025569005071670734</v>
      </c>
      <c r="W409" s="40">
        <v>0.020145276723134518</v>
      </c>
      <c r="X409" s="39">
        <v>9.947101801042681</v>
      </c>
      <c r="Y409" s="41">
        <v>10.516943139522825</v>
      </c>
      <c r="Z409" s="41">
        <v>8.807122429159826</v>
      </c>
      <c r="AA409" s="41">
        <v>10.272144630497927</v>
      </c>
      <c r="AB409" s="42">
        <v>0.0</v>
      </c>
      <c r="AC409" s="42">
        <v>1.0</v>
      </c>
      <c r="AD409" s="42">
        <v>1.0</v>
      </c>
      <c r="AE409" s="42">
        <v>0.0</v>
      </c>
      <c r="AF409" s="42">
        <v>0.0</v>
      </c>
      <c r="AG409" s="25"/>
      <c r="AH409" s="25"/>
      <c r="AI409" s="25"/>
      <c r="AJ409" s="25"/>
      <c r="AK409" s="25"/>
      <c r="AL409" s="25"/>
    </row>
    <row r="410">
      <c r="A410" s="26" t="s">
        <v>436</v>
      </c>
      <c r="B410" s="25" t="s">
        <v>400</v>
      </c>
      <c r="C410" s="25" t="s">
        <v>566</v>
      </c>
      <c r="D410" s="28">
        <v>100.6365915826912</v>
      </c>
      <c r="E410" s="29">
        <v>0.14954316026362321</v>
      </c>
      <c r="F410" s="30">
        <v>27.0</v>
      </c>
      <c r="G410" s="59"/>
      <c r="H410" s="34">
        <v>26.004756007119788</v>
      </c>
      <c r="I410" s="35" t="s">
        <v>31</v>
      </c>
      <c r="J410" s="36">
        <v>5200.0</v>
      </c>
      <c r="K410" s="28">
        <v>5.000914616753805</v>
      </c>
      <c r="L410" s="28">
        <v>5.431752494074068</v>
      </c>
      <c r="M410" s="34">
        <v>24.916590328927732</v>
      </c>
      <c r="N410" s="35" t="s">
        <v>31</v>
      </c>
      <c r="O410" s="36">
        <v>5400.0</v>
      </c>
      <c r="P410" s="28">
        <v>4.6141833942458765</v>
      </c>
      <c r="Q410" s="37">
        <v>4.8573060435554645</v>
      </c>
      <c r="R410" s="38">
        <v>8.089528065974642</v>
      </c>
      <c r="S410" s="39">
        <v>8.185196863690308</v>
      </c>
      <c r="T410" s="40">
        <v>0.07928626890856559</v>
      </c>
      <c r="U410" s="40">
        <v>0.0</v>
      </c>
      <c r="V410" s="40">
        <v>0.024172642959928534</v>
      </c>
      <c r="W410" s="40">
        <v>0.02262559381049311</v>
      </c>
      <c r="X410" s="39">
        <v>9.704458574862073</v>
      </c>
      <c r="Y410" s="41">
        <v>16.300297432257715</v>
      </c>
      <c r="Z410" s="41">
        <v>9.064062831343255</v>
      </c>
      <c r="AA410" s="41">
        <v>15.852527497584475</v>
      </c>
      <c r="AB410" s="42">
        <v>0.0</v>
      </c>
      <c r="AC410" s="42">
        <v>0.0</v>
      </c>
      <c r="AD410" s="42">
        <v>0.0</v>
      </c>
      <c r="AE410" s="42">
        <v>0.0</v>
      </c>
      <c r="AF410" s="42">
        <v>1.0</v>
      </c>
      <c r="AG410" s="25"/>
      <c r="AH410" s="25"/>
      <c r="AI410" s="25"/>
      <c r="AJ410" s="25"/>
      <c r="AK410" s="25"/>
      <c r="AL410" s="25"/>
    </row>
    <row r="411">
      <c r="A411" s="26" t="s">
        <v>443</v>
      </c>
      <c r="B411" s="25" t="s">
        <v>400</v>
      </c>
      <c r="C411" s="25" t="s">
        <v>566</v>
      </c>
      <c r="D411" s="28">
        <v>100.6365915826912</v>
      </c>
      <c r="E411" s="29">
        <v>0.17019825708061004</v>
      </c>
      <c r="F411" s="30">
        <v>25.0</v>
      </c>
      <c r="G411" s="59"/>
      <c r="H411" s="34">
        <v>22.326150129934575</v>
      </c>
      <c r="I411" s="35" t="s">
        <v>45</v>
      </c>
      <c r="J411" s="36">
        <v>4000.0</v>
      </c>
      <c r="K411" s="28">
        <v>5.581537532483644</v>
      </c>
      <c r="L411" s="28">
        <v>5.4219325537526215</v>
      </c>
      <c r="M411" s="34">
        <v>21.15535442618279</v>
      </c>
      <c r="N411" s="35" t="s">
        <v>30</v>
      </c>
      <c r="O411" s="36">
        <v>3900.0</v>
      </c>
      <c r="P411" s="28">
        <v>5.424449852867382</v>
      </c>
      <c r="Q411" s="37">
        <v>5.065597790986817</v>
      </c>
      <c r="R411" s="38">
        <v>8.684830360001573</v>
      </c>
      <c r="S411" s="39">
        <v>8.787539352680712</v>
      </c>
      <c r="T411" s="40">
        <v>0.07446964427581483</v>
      </c>
      <c r="U411" s="40">
        <v>0.007978890458123018</v>
      </c>
      <c r="V411" s="40">
        <v>0.025512748501899527</v>
      </c>
      <c r="W411" s="40">
        <v>0.0260052726042528</v>
      </c>
      <c r="X411" s="39">
        <v>9.926097185312091</v>
      </c>
      <c r="Y411" s="41">
        <v>12.400052944622484</v>
      </c>
      <c r="Z411" s="41">
        <v>9.03545907635691</v>
      </c>
      <c r="AA411" s="41">
        <v>12.119895349825878</v>
      </c>
      <c r="AB411" s="42">
        <v>0.0</v>
      </c>
      <c r="AC411" s="42">
        <v>0.0</v>
      </c>
      <c r="AD411" s="42">
        <v>0.0</v>
      </c>
      <c r="AE411" s="42">
        <v>1.0</v>
      </c>
      <c r="AF411" s="42">
        <v>1.0</v>
      </c>
      <c r="AG411" s="25"/>
      <c r="AH411" s="25"/>
      <c r="AI411" s="25"/>
      <c r="AJ411" s="25"/>
      <c r="AK411" s="25"/>
      <c r="AL411" s="25"/>
    </row>
    <row r="412">
      <c r="A412" s="26" t="s">
        <v>441</v>
      </c>
      <c r="B412" s="25" t="s">
        <v>400</v>
      </c>
      <c r="C412" s="25" t="s">
        <v>566</v>
      </c>
      <c r="D412" s="28">
        <v>100.6365915826912</v>
      </c>
      <c r="E412" s="29">
        <v>0.1398731547293603</v>
      </c>
      <c r="F412" s="30">
        <v>21.0</v>
      </c>
      <c r="G412" s="59"/>
      <c r="H412" s="34">
        <v>18.166823872703503</v>
      </c>
      <c r="I412" s="35" t="s">
        <v>31</v>
      </c>
      <c r="J412" s="36">
        <v>3900.0</v>
      </c>
      <c r="K412" s="28">
        <v>4.658159967359873</v>
      </c>
      <c r="L412" s="28">
        <v>3.8910840485920084</v>
      </c>
      <c r="M412" s="34">
        <v>17.282758650397735</v>
      </c>
      <c r="N412" s="35" t="s">
        <v>31</v>
      </c>
      <c r="O412" s="36">
        <v>4000.0</v>
      </c>
      <c r="P412" s="28">
        <v>4.320689662599434</v>
      </c>
      <c r="Q412" s="37">
        <v>3.479755401556212</v>
      </c>
      <c r="R412" s="38">
        <v>5.834005920713704</v>
      </c>
      <c r="S412" s="39">
        <v>5.9030003450792385</v>
      </c>
      <c r="T412" s="40">
        <v>0.05847016194168705</v>
      </c>
      <c r="U412" s="40">
        <v>9.585272449456894E-5</v>
      </c>
      <c r="V412" s="40">
        <v>0.032110662705680595</v>
      </c>
      <c r="W412" s="40">
        <v>0.02674291013398473</v>
      </c>
      <c r="X412" s="39">
        <v>5.988538333803083</v>
      </c>
      <c r="Y412" s="41">
        <v>12.178285538900418</v>
      </c>
      <c r="Z412" s="41">
        <v>5.397702980221382</v>
      </c>
      <c r="AA412" s="41">
        <v>11.885055670176353</v>
      </c>
      <c r="AB412" s="42">
        <v>0.0</v>
      </c>
      <c r="AC412" s="42">
        <v>0.0</v>
      </c>
      <c r="AD412" s="42">
        <v>0.0</v>
      </c>
      <c r="AE412" s="42">
        <v>0.0</v>
      </c>
      <c r="AF412" s="42">
        <v>1.0</v>
      </c>
      <c r="AG412" s="25"/>
      <c r="AH412" s="25"/>
      <c r="AI412" s="25"/>
      <c r="AJ412" s="25"/>
      <c r="AK412" s="25"/>
      <c r="AL412" s="25"/>
    </row>
    <row r="413">
      <c r="A413" s="26" t="s">
        <v>438</v>
      </c>
      <c r="B413" s="25" t="s">
        <v>400</v>
      </c>
      <c r="C413" s="25" t="s">
        <v>566</v>
      </c>
      <c r="D413" s="28">
        <v>100.6365915826912</v>
      </c>
      <c r="E413" s="29">
        <v>0.17310559006211182</v>
      </c>
      <c r="F413" s="30">
        <v>13.0</v>
      </c>
      <c r="G413" s="59"/>
      <c r="H413" s="34">
        <v>11.439482552660975</v>
      </c>
      <c r="I413" s="35" t="s">
        <v>30</v>
      </c>
      <c r="J413" s="36">
        <v>3000.0</v>
      </c>
      <c r="K413" s="28">
        <v>3.8131608508869914</v>
      </c>
      <c r="L413" s="28">
        <v>2.2703476852454334</v>
      </c>
      <c r="M413" s="34">
        <v>10.703873802197808</v>
      </c>
      <c r="N413" s="35" t="s">
        <v>30</v>
      </c>
      <c r="O413" s="36">
        <v>3400.0</v>
      </c>
      <c r="P413" s="28">
        <v>3.1481981771170027</v>
      </c>
      <c r="Q413" s="37">
        <v>1.7854116697325821</v>
      </c>
      <c r="R413" s="38">
        <v>4.605290627813421</v>
      </c>
      <c r="S413" s="39">
        <v>4.659753955451441</v>
      </c>
      <c r="T413" s="40">
        <v>0.059949083734567706</v>
      </c>
      <c r="U413" s="40">
        <v>0.02172783924481861</v>
      </c>
      <c r="V413" s="40">
        <v>0.02804866520694766</v>
      </c>
      <c r="W413" s="40">
        <v>0.022320416678768207</v>
      </c>
      <c r="X413" s="39">
        <v>5.800950605000555</v>
      </c>
      <c r="Y413" s="41">
        <v>5.63853194766042</v>
      </c>
      <c r="Z413" s="41">
        <v>5.20066662128124</v>
      </c>
      <c r="AA413" s="41">
        <v>5.503207180916569</v>
      </c>
      <c r="AB413" s="42">
        <v>0.0</v>
      </c>
      <c r="AC413" s="42">
        <v>0.0</v>
      </c>
      <c r="AD413" s="42">
        <v>0.0</v>
      </c>
      <c r="AE413" s="42">
        <v>1.0</v>
      </c>
      <c r="AF413" s="42">
        <v>0.0</v>
      </c>
      <c r="AG413" s="25"/>
      <c r="AH413" s="25"/>
      <c r="AI413" s="25"/>
      <c r="AJ413" s="25"/>
      <c r="AK413" s="25"/>
      <c r="AL413" s="25"/>
    </row>
    <row r="414">
      <c r="A414" s="26" t="s">
        <v>439</v>
      </c>
      <c r="B414" s="25" t="s">
        <v>400</v>
      </c>
      <c r="C414" s="25" t="s">
        <v>566</v>
      </c>
      <c r="D414" s="28">
        <v>100.6365915826912</v>
      </c>
      <c r="E414" s="29">
        <v>0.19582097044060237</v>
      </c>
      <c r="F414" s="30">
        <v>12.0</v>
      </c>
      <c r="G414" s="59"/>
      <c r="H414" s="34">
        <v>9.410883244618246</v>
      </c>
      <c r="I414" s="35" t="s">
        <v>28</v>
      </c>
      <c r="J414" s="36">
        <v>3300.0</v>
      </c>
      <c r="K414" s="28">
        <v>2.851782801399468</v>
      </c>
      <c r="L414" s="28">
        <v>1.4718493332074098</v>
      </c>
      <c r="M414" s="34">
        <v>8.654695726586343</v>
      </c>
      <c r="N414" s="35" t="s">
        <v>28</v>
      </c>
      <c r="O414" s="36">
        <v>3300.0</v>
      </c>
      <c r="P414" s="28">
        <v>2.6226350686625284</v>
      </c>
      <c r="Q414" s="37">
        <v>1.2730744557095246</v>
      </c>
      <c r="R414" s="38">
        <v>4.908193659244372</v>
      </c>
      <c r="S414" s="39">
        <v>4.966239194472884</v>
      </c>
      <c r="T414" s="40">
        <v>0.042841181207433285</v>
      </c>
      <c r="U414" s="40">
        <v>0.03235769215902608</v>
      </c>
      <c r="V414" s="40">
        <v>0.04233716731087525</v>
      </c>
      <c r="W414" s="40">
        <v>0.023184639241669778</v>
      </c>
      <c r="X414" s="39">
        <v>5.778531267180486</v>
      </c>
      <c r="Y414" s="41">
        <v>3.6323519774377604</v>
      </c>
      <c r="Z414" s="41">
        <v>5.079832402090196</v>
      </c>
      <c r="AA414" s="41">
        <v>3.574863324496148</v>
      </c>
      <c r="AB414" s="42">
        <v>0.0</v>
      </c>
      <c r="AC414" s="42">
        <v>1.0</v>
      </c>
      <c r="AD414" s="42">
        <v>0.0</v>
      </c>
      <c r="AE414" s="42">
        <v>0.0</v>
      </c>
      <c r="AF414" s="42">
        <v>0.0</v>
      </c>
      <c r="AG414" s="25"/>
      <c r="AH414" s="25"/>
      <c r="AI414" s="25"/>
      <c r="AJ414" s="25"/>
      <c r="AK414" s="25"/>
      <c r="AL414" s="25"/>
    </row>
    <row r="415">
      <c r="A415" s="26" t="s">
        <v>442</v>
      </c>
      <c r="B415" s="25" t="s">
        <v>400</v>
      </c>
      <c r="C415" s="25" t="s">
        <v>566</v>
      </c>
      <c r="D415" s="28">
        <v>100.6365915826912</v>
      </c>
      <c r="E415" s="29">
        <v>0.15726860254083486</v>
      </c>
      <c r="F415" s="30">
        <v>11.0</v>
      </c>
      <c r="G415" s="59"/>
      <c r="H415" s="34">
        <v>9.84623087809202</v>
      </c>
      <c r="I415" s="35" t="s">
        <v>27</v>
      </c>
      <c r="J415" s="36">
        <v>3700.0</v>
      </c>
      <c r="K415" s="28">
        <v>2.661143480565411</v>
      </c>
      <c r="L415" s="28">
        <v>1.4196863530833874</v>
      </c>
      <c r="M415" s="34">
        <v>9.215009258718698</v>
      </c>
      <c r="N415" s="35" t="s">
        <v>27</v>
      </c>
      <c r="O415" s="36">
        <v>4200.0</v>
      </c>
      <c r="P415" s="28">
        <v>2.1940498235044523</v>
      </c>
      <c r="Q415" s="37">
        <v>1.1150809519380953</v>
      </c>
      <c r="R415" s="38">
        <v>3.4901748592028583</v>
      </c>
      <c r="S415" s="39">
        <v>3.531450546718154</v>
      </c>
      <c r="T415" s="40">
        <v>0.044106432927392435</v>
      </c>
      <c r="U415" s="40">
        <v>0.012852205621226935</v>
      </c>
      <c r="V415" s="40">
        <v>0.03310416599406938</v>
      </c>
      <c r="W415" s="40">
        <v>0.0359277566229753</v>
      </c>
      <c r="X415" s="39">
        <v>3.4210038246687824</v>
      </c>
      <c r="Y415" s="41">
        <v>6.425227053423239</v>
      </c>
      <c r="Z415" s="41">
        <v>2.8585086109638063</v>
      </c>
      <c r="AA415" s="41">
        <v>6.356500647754892</v>
      </c>
      <c r="AB415" s="42">
        <v>1.0</v>
      </c>
      <c r="AC415" s="42">
        <v>0.0</v>
      </c>
      <c r="AD415" s="42">
        <v>0.0</v>
      </c>
      <c r="AE415" s="42">
        <v>0.0</v>
      </c>
      <c r="AF415" s="42">
        <v>0.0</v>
      </c>
      <c r="AG415" s="25"/>
      <c r="AH415" s="25"/>
      <c r="AI415" s="25"/>
      <c r="AJ415" s="25"/>
      <c r="AK415" s="25"/>
      <c r="AL415" s="25"/>
    </row>
    <row r="416">
      <c r="A416" s="26" t="s">
        <v>601</v>
      </c>
      <c r="B416" s="25" t="s">
        <v>400</v>
      </c>
      <c r="C416" s="25" t="s">
        <v>566</v>
      </c>
      <c r="D416" s="28">
        <v>100.6365915826912</v>
      </c>
      <c r="E416" s="29">
        <v>0.18</v>
      </c>
      <c r="F416" s="30"/>
      <c r="G416" s="59"/>
      <c r="H416" s="34" t="s">
        <v>64</v>
      </c>
      <c r="I416" s="35" t="s">
        <v>28</v>
      </c>
      <c r="J416" s="36">
        <v>3000.0</v>
      </c>
      <c r="K416" s="28" t="s">
        <v>64</v>
      </c>
      <c r="L416" s="28" t="s">
        <v>64</v>
      </c>
      <c r="M416" s="34" t="s">
        <v>64</v>
      </c>
      <c r="N416" s="35" t="s">
        <v>29</v>
      </c>
      <c r="O416" s="36">
        <v>3000.0</v>
      </c>
      <c r="P416" s="28" t="s">
        <v>64</v>
      </c>
      <c r="Q416" s="37" t="s">
        <v>64</v>
      </c>
      <c r="R416" s="38" t="s">
        <v>64</v>
      </c>
      <c r="S416" s="39" t="s">
        <v>64</v>
      </c>
      <c r="T416" s="40" t="s">
        <v>64</v>
      </c>
      <c r="U416" s="40" t="s">
        <v>64</v>
      </c>
      <c r="V416" s="40" t="s">
        <v>64</v>
      </c>
      <c r="W416" s="40" t="s">
        <v>64</v>
      </c>
      <c r="X416" s="39" t="s">
        <v>64</v>
      </c>
      <c r="Y416" s="41" t="s">
        <v>64</v>
      </c>
      <c r="Z416" s="41" t="s">
        <v>64</v>
      </c>
      <c r="AA416" s="41" t="s">
        <v>64</v>
      </c>
      <c r="AB416" s="42">
        <v>0.0</v>
      </c>
      <c r="AC416" s="42">
        <v>1.0</v>
      </c>
      <c r="AD416" s="42">
        <v>0.0</v>
      </c>
      <c r="AE416" s="42">
        <v>0.0</v>
      </c>
      <c r="AF416" s="42">
        <v>0.0</v>
      </c>
      <c r="AG416" s="25"/>
      <c r="AH416" s="25"/>
      <c r="AI416" s="25"/>
      <c r="AJ416" s="25"/>
      <c r="AK416" s="25"/>
      <c r="AL416" s="25"/>
    </row>
    <row r="417">
      <c r="A417" s="26" t="s">
        <v>444</v>
      </c>
      <c r="B417" s="25" t="s">
        <v>400</v>
      </c>
      <c r="C417" s="25" t="s">
        <v>566</v>
      </c>
      <c r="D417" s="28">
        <v>100.6365915826912</v>
      </c>
      <c r="E417" s="29">
        <v>0.17538709677419356</v>
      </c>
      <c r="F417" s="30"/>
      <c r="G417" s="59"/>
      <c r="H417" s="34" t="s">
        <v>64</v>
      </c>
      <c r="I417" s="35" t="s">
        <v>45</v>
      </c>
      <c r="J417" s="36">
        <v>3000.0</v>
      </c>
      <c r="K417" s="28" t="s">
        <v>64</v>
      </c>
      <c r="L417" s="28" t="s">
        <v>64</v>
      </c>
      <c r="M417" s="34" t="s">
        <v>64</v>
      </c>
      <c r="N417" s="35" t="s">
        <v>30</v>
      </c>
      <c r="O417" s="36">
        <v>3000.0</v>
      </c>
      <c r="P417" s="28" t="s">
        <v>64</v>
      </c>
      <c r="Q417" s="37" t="s">
        <v>64</v>
      </c>
      <c r="R417" s="38" t="s">
        <v>64</v>
      </c>
      <c r="S417" s="39" t="s">
        <v>64</v>
      </c>
      <c r="T417" s="40" t="s">
        <v>64</v>
      </c>
      <c r="U417" s="40" t="s">
        <v>64</v>
      </c>
      <c r="V417" s="40" t="s">
        <v>64</v>
      </c>
      <c r="W417" s="40" t="s">
        <v>64</v>
      </c>
      <c r="X417" s="39" t="s">
        <v>64</v>
      </c>
      <c r="Y417" s="41" t="s">
        <v>64</v>
      </c>
      <c r="Z417" s="41" t="s">
        <v>64</v>
      </c>
      <c r="AA417" s="41" t="s">
        <v>64</v>
      </c>
      <c r="AB417" s="42">
        <v>0.0</v>
      </c>
      <c r="AC417" s="42">
        <v>0.0</v>
      </c>
      <c r="AD417" s="42">
        <v>0.0</v>
      </c>
      <c r="AE417" s="42">
        <v>1.0</v>
      </c>
      <c r="AF417" s="42">
        <v>1.0</v>
      </c>
      <c r="AG417" s="25"/>
      <c r="AH417" s="25"/>
      <c r="AI417" s="25"/>
      <c r="AJ417" s="25"/>
      <c r="AK417" s="25"/>
      <c r="AL417" s="25"/>
    </row>
    <row r="418">
      <c r="A418" s="26" t="s">
        <v>1640</v>
      </c>
      <c r="B418" s="25" t="s">
        <v>400</v>
      </c>
      <c r="C418" s="25" t="s">
        <v>566</v>
      </c>
      <c r="D418" s="28">
        <v>100.6365915826912</v>
      </c>
      <c r="E418" s="29">
        <v>0.17084140969162995</v>
      </c>
      <c r="F418" s="30"/>
      <c r="G418" s="59"/>
      <c r="H418" s="34" t="s">
        <v>64</v>
      </c>
      <c r="I418" s="35" t="s">
        <v>64</v>
      </c>
      <c r="J418" s="36" t="s">
        <v>64</v>
      </c>
      <c r="K418" s="28" t="s">
        <v>64</v>
      </c>
      <c r="L418" s="28" t="s">
        <v>64</v>
      </c>
      <c r="M418" s="34" t="s">
        <v>64</v>
      </c>
      <c r="N418" s="35" t="s">
        <v>31</v>
      </c>
      <c r="O418" s="36">
        <v>3000.0</v>
      </c>
      <c r="P418" s="28" t="s">
        <v>64</v>
      </c>
      <c r="Q418" s="37" t="s">
        <v>64</v>
      </c>
      <c r="R418" s="38" t="s">
        <v>64</v>
      </c>
      <c r="S418" s="39" t="s">
        <v>64</v>
      </c>
      <c r="T418" s="40" t="s">
        <v>64</v>
      </c>
      <c r="U418" s="40" t="s">
        <v>64</v>
      </c>
      <c r="V418" s="40" t="s">
        <v>64</v>
      </c>
      <c r="W418" s="40" t="s">
        <v>64</v>
      </c>
      <c r="X418" s="39" t="s">
        <v>64</v>
      </c>
      <c r="Y418" s="41" t="s">
        <v>64</v>
      </c>
      <c r="Z418" s="41" t="s">
        <v>64</v>
      </c>
      <c r="AA418" s="41" t="s">
        <v>64</v>
      </c>
      <c r="AB418" s="42">
        <v>0.0</v>
      </c>
      <c r="AC418" s="42">
        <v>0.0</v>
      </c>
      <c r="AD418" s="42">
        <v>0.0</v>
      </c>
      <c r="AE418" s="42">
        <v>0.0</v>
      </c>
      <c r="AF418" s="42">
        <v>0.0</v>
      </c>
      <c r="AG418" s="25"/>
      <c r="AH418" s="25"/>
      <c r="AI418" s="25"/>
      <c r="AJ418" s="25"/>
      <c r="AK418" s="25"/>
      <c r="AL418" s="25"/>
    </row>
    <row r="419">
      <c r="A419" s="26" t="s">
        <v>445</v>
      </c>
      <c r="B419" s="25" t="s">
        <v>400</v>
      </c>
      <c r="C419" s="25" t="s">
        <v>566</v>
      </c>
      <c r="D419" s="28">
        <v>100.6365915826912</v>
      </c>
      <c r="E419" s="29">
        <v>0.18</v>
      </c>
      <c r="F419" s="30"/>
      <c r="G419" s="59"/>
      <c r="H419" s="34" t="s">
        <v>64</v>
      </c>
      <c r="I419" s="35" t="s">
        <v>28</v>
      </c>
      <c r="J419" s="36">
        <v>3000.0</v>
      </c>
      <c r="K419" s="28" t="s">
        <v>64</v>
      </c>
      <c r="L419" s="28" t="s">
        <v>64</v>
      </c>
      <c r="M419" s="34" t="s">
        <v>64</v>
      </c>
      <c r="N419" s="35" t="s">
        <v>29</v>
      </c>
      <c r="O419" s="36">
        <v>3000.0</v>
      </c>
      <c r="P419" s="28" t="s">
        <v>64</v>
      </c>
      <c r="Q419" s="37" t="s">
        <v>64</v>
      </c>
      <c r="R419" s="38" t="s">
        <v>64</v>
      </c>
      <c r="S419" s="39" t="s">
        <v>64</v>
      </c>
      <c r="T419" s="40" t="s">
        <v>64</v>
      </c>
      <c r="U419" s="40" t="s">
        <v>64</v>
      </c>
      <c r="V419" s="40" t="s">
        <v>64</v>
      </c>
      <c r="W419" s="40" t="s">
        <v>64</v>
      </c>
      <c r="X419" s="39" t="s">
        <v>64</v>
      </c>
      <c r="Y419" s="41" t="s">
        <v>64</v>
      </c>
      <c r="Z419" s="41" t="s">
        <v>64</v>
      </c>
      <c r="AA419" s="41" t="s">
        <v>64</v>
      </c>
      <c r="AB419" s="42">
        <v>0.0</v>
      </c>
      <c r="AC419" s="42">
        <v>1.0</v>
      </c>
      <c r="AD419" s="42">
        <v>0.0</v>
      </c>
      <c r="AE419" s="42">
        <v>0.0</v>
      </c>
      <c r="AF419" s="42">
        <v>0.0</v>
      </c>
      <c r="AG419" s="25"/>
      <c r="AH419" s="25"/>
      <c r="AI419" s="25"/>
      <c r="AJ419" s="25"/>
      <c r="AK419" s="25"/>
      <c r="AL419" s="25"/>
    </row>
    <row r="420">
      <c r="A420" s="26" t="s">
        <v>1834</v>
      </c>
      <c r="B420" s="25" t="s">
        <v>400</v>
      </c>
      <c r="C420" s="25" t="s">
        <v>566</v>
      </c>
      <c r="D420" s="28">
        <v>100.6365915826912</v>
      </c>
      <c r="E420" s="29">
        <v>0.18</v>
      </c>
      <c r="F420" s="30"/>
      <c r="G420" s="59"/>
      <c r="H420" s="34" t="s">
        <v>64</v>
      </c>
      <c r="I420" s="35" t="s">
        <v>64</v>
      </c>
      <c r="J420" s="36" t="s">
        <v>64</v>
      </c>
      <c r="K420" s="28" t="s">
        <v>64</v>
      </c>
      <c r="L420" s="28" t="s">
        <v>64</v>
      </c>
      <c r="M420" s="34" t="s">
        <v>64</v>
      </c>
      <c r="N420" s="35" t="s">
        <v>28</v>
      </c>
      <c r="O420" s="36">
        <v>3000.0</v>
      </c>
      <c r="P420" s="28" t="s">
        <v>64</v>
      </c>
      <c r="Q420" s="37" t="s">
        <v>64</v>
      </c>
      <c r="R420" s="38" t="s">
        <v>64</v>
      </c>
      <c r="S420" s="39" t="s">
        <v>64</v>
      </c>
      <c r="T420" s="40" t="s">
        <v>64</v>
      </c>
      <c r="U420" s="40" t="s">
        <v>64</v>
      </c>
      <c r="V420" s="40" t="s">
        <v>64</v>
      </c>
      <c r="W420" s="40" t="s">
        <v>64</v>
      </c>
      <c r="X420" s="39" t="s">
        <v>64</v>
      </c>
      <c r="Y420" s="41" t="s">
        <v>64</v>
      </c>
      <c r="Z420" s="41" t="s">
        <v>64</v>
      </c>
      <c r="AA420" s="41" t="s">
        <v>64</v>
      </c>
      <c r="AB420" s="42">
        <v>0.0</v>
      </c>
      <c r="AC420" s="42">
        <v>0.0</v>
      </c>
      <c r="AD420" s="42">
        <v>0.0</v>
      </c>
      <c r="AE420" s="42">
        <v>0.0</v>
      </c>
      <c r="AF420" s="42">
        <v>0.0</v>
      </c>
      <c r="AG420" s="25"/>
      <c r="AH420" s="25"/>
      <c r="AI420" s="25"/>
      <c r="AJ420" s="25"/>
      <c r="AK420" s="25"/>
      <c r="AL420" s="25"/>
    </row>
    <row r="421">
      <c r="A421" s="26" t="s">
        <v>440</v>
      </c>
      <c r="B421" s="25" t="s">
        <v>400</v>
      </c>
      <c r="C421" s="25" t="s">
        <v>566</v>
      </c>
      <c r="D421" s="28">
        <v>100.6365915826912</v>
      </c>
      <c r="E421" s="29">
        <v>0.20560441075120606</v>
      </c>
      <c r="F421" s="30"/>
      <c r="G421" s="59"/>
      <c r="H421" s="34" t="s">
        <v>64</v>
      </c>
      <c r="I421" s="35" t="s">
        <v>44</v>
      </c>
      <c r="J421" s="36">
        <v>5000.0</v>
      </c>
      <c r="K421" s="28" t="s">
        <v>64</v>
      </c>
      <c r="L421" s="28" t="s">
        <v>64</v>
      </c>
      <c r="M421" s="34" t="s">
        <v>64</v>
      </c>
      <c r="N421" s="35" t="s">
        <v>30</v>
      </c>
      <c r="O421" s="36">
        <v>6000.0</v>
      </c>
      <c r="P421" s="28" t="s">
        <v>64</v>
      </c>
      <c r="Q421" s="37" t="s">
        <v>64</v>
      </c>
      <c r="R421" s="38" t="s">
        <v>64</v>
      </c>
      <c r="S421" s="39" t="s">
        <v>64</v>
      </c>
      <c r="T421" s="40" t="s">
        <v>64</v>
      </c>
      <c r="U421" s="40" t="s">
        <v>64</v>
      </c>
      <c r="V421" s="40" t="s">
        <v>64</v>
      </c>
      <c r="W421" s="40" t="s">
        <v>64</v>
      </c>
      <c r="X421" s="39" t="s">
        <v>64</v>
      </c>
      <c r="Y421" s="41" t="s">
        <v>64</v>
      </c>
      <c r="Z421" s="41" t="s">
        <v>64</v>
      </c>
      <c r="AA421" s="41" t="s">
        <v>64</v>
      </c>
      <c r="AB421" s="42">
        <v>0.0</v>
      </c>
      <c r="AC421" s="42">
        <v>0.0</v>
      </c>
      <c r="AD421" s="42">
        <v>1.0</v>
      </c>
      <c r="AE421" s="42">
        <v>1.0</v>
      </c>
      <c r="AF421" s="42">
        <v>0.0</v>
      </c>
      <c r="AG421" s="25"/>
      <c r="AH421" s="25"/>
      <c r="AI421" s="25"/>
      <c r="AJ421" s="25"/>
      <c r="AK421" s="25"/>
      <c r="AL421" s="25"/>
    </row>
    <row r="422">
      <c r="A422" s="26" t="s">
        <v>446</v>
      </c>
      <c r="B422" s="25" t="s">
        <v>400</v>
      </c>
      <c r="C422" s="25" t="s">
        <v>566</v>
      </c>
      <c r="D422" s="28">
        <v>100.6365915826912</v>
      </c>
      <c r="E422" s="29">
        <v>0.18</v>
      </c>
      <c r="F422" s="30"/>
      <c r="G422" s="59"/>
      <c r="H422" s="34" t="s">
        <v>64</v>
      </c>
      <c r="I422" s="35" t="s">
        <v>30</v>
      </c>
      <c r="J422" s="36">
        <v>3000.0</v>
      </c>
      <c r="K422" s="28" t="s">
        <v>64</v>
      </c>
      <c r="L422" s="28" t="s">
        <v>64</v>
      </c>
      <c r="M422" s="34" t="s">
        <v>64</v>
      </c>
      <c r="N422" s="35" t="s">
        <v>30</v>
      </c>
      <c r="O422" s="36">
        <v>3000.0</v>
      </c>
      <c r="P422" s="28" t="s">
        <v>64</v>
      </c>
      <c r="Q422" s="37" t="s">
        <v>64</v>
      </c>
      <c r="R422" s="38" t="s">
        <v>64</v>
      </c>
      <c r="S422" s="39" t="s">
        <v>64</v>
      </c>
      <c r="T422" s="40" t="s">
        <v>64</v>
      </c>
      <c r="U422" s="40" t="s">
        <v>64</v>
      </c>
      <c r="V422" s="40" t="s">
        <v>64</v>
      </c>
      <c r="W422" s="40" t="s">
        <v>64</v>
      </c>
      <c r="X422" s="39" t="s">
        <v>64</v>
      </c>
      <c r="Y422" s="41" t="s">
        <v>64</v>
      </c>
      <c r="Z422" s="41" t="s">
        <v>64</v>
      </c>
      <c r="AA422" s="41" t="s">
        <v>64</v>
      </c>
      <c r="AB422" s="42">
        <v>0.0</v>
      </c>
      <c r="AC422" s="42">
        <v>0.0</v>
      </c>
      <c r="AD422" s="42">
        <v>0.0</v>
      </c>
      <c r="AE422" s="42">
        <v>1.0</v>
      </c>
      <c r="AF422" s="42">
        <v>0.0</v>
      </c>
      <c r="AG422" s="25"/>
      <c r="AH422" s="25"/>
      <c r="AI422" s="25"/>
      <c r="AJ422" s="25"/>
      <c r="AK422" s="25"/>
      <c r="AL422" s="25"/>
    </row>
    <row r="423">
      <c r="A423" s="26" t="s">
        <v>447</v>
      </c>
      <c r="B423" s="25" t="s">
        <v>400</v>
      </c>
      <c r="C423" s="25" t="s">
        <v>566</v>
      </c>
      <c r="D423" s="28">
        <v>100.6365915826912</v>
      </c>
      <c r="E423" s="29">
        <v>0.16133333333333333</v>
      </c>
      <c r="F423" s="30"/>
      <c r="G423" s="59"/>
      <c r="H423" s="34" t="s">
        <v>64</v>
      </c>
      <c r="I423" s="35" t="s">
        <v>28</v>
      </c>
      <c r="J423" s="36">
        <v>3000.0</v>
      </c>
      <c r="K423" s="28" t="s">
        <v>64</v>
      </c>
      <c r="L423" s="28" t="s">
        <v>64</v>
      </c>
      <c r="M423" s="34" t="s">
        <v>64</v>
      </c>
      <c r="N423" s="35" t="s">
        <v>28</v>
      </c>
      <c r="O423" s="36">
        <v>3000.0</v>
      </c>
      <c r="P423" s="28" t="s">
        <v>64</v>
      </c>
      <c r="Q423" s="37" t="s">
        <v>64</v>
      </c>
      <c r="R423" s="38" t="s">
        <v>64</v>
      </c>
      <c r="S423" s="39" t="s">
        <v>64</v>
      </c>
      <c r="T423" s="40" t="s">
        <v>64</v>
      </c>
      <c r="U423" s="40" t="s">
        <v>64</v>
      </c>
      <c r="V423" s="40" t="s">
        <v>64</v>
      </c>
      <c r="W423" s="40" t="s">
        <v>64</v>
      </c>
      <c r="X423" s="39" t="s">
        <v>64</v>
      </c>
      <c r="Y423" s="41" t="s">
        <v>64</v>
      </c>
      <c r="Z423" s="41" t="s">
        <v>64</v>
      </c>
      <c r="AA423" s="41" t="s">
        <v>64</v>
      </c>
      <c r="AB423" s="42">
        <v>0.0</v>
      </c>
      <c r="AC423" s="42">
        <v>1.0</v>
      </c>
      <c r="AD423" s="42">
        <v>0.0</v>
      </c>
      <c r="AE423" s="42">
        <v>0.0</v>
      </c>
      <c r="AF423" s="42">
        <v>0.0</v>
      </c>
      <c r="AG423" s="25"/>
      <c r="AH423" s="25"/>
      <c r="AI423" s="25"/>
      <c r="AJ423" s="25"/>
      <c r="AK423" s="25"/>
      <c r="AL423" s="25"/>
    </row>
    <row r="424">
      <c r="A424" s="26" t="s">
        <v>448</v>
      </c>
      <c r="B424" s="25" t="s">
        <v>400</v>
      </c>
      <c r="C424" s="25" t="s">
        <v>566</v>
      </c>
      <c r="D424" s="28">
        <v>100.6365915826912</v>
      </c>
      <c r="E424" s="29">
        <v>0.13000555864369093</v>
      </c>
      <c r="F424" s="30"/>
      <c r="G424" s="59"/>
      <c r="H424" s="34" t="s">
        <v>64</v>
      </c>
      <c r="I424" s="35" t="s">
        <v>58</v>
      </c>
      <c r="J424" s="36">
        <v>3000.0</v>
      </c>
      <c r="K424" s="28" t="s">
        <v>64</v>
      </c>
      <c r="L424" s="28" t="s">
        <v>64</v>
      </c>
      <c r="M424" s="34" t="s">
        <v>64</v>
      </c>
      <c r="N424" s="35" t="s">
        <v>27</v>
      </c>
      <c r="O424" s="36">
        <v>3000.0</v>
      </c>
      <c r="P424" s="28" t="s">
        <v>64</v>
      </c>
      <c r="Q424" s="37" t="s">
        <v>64</v>
      </c>
      <c r="R424" s="38" t="s">
        <v>64</v>
      </c>
      <c r="S424" s="39" t="s">
        <v>64</v>
      </c>
      <c r="T424" s="40" t="s">
        <v>64</v>
      </c>
      <c r="U424" s="40" t="s">
        <v>64</v>
      </c>
      <c r="V424" s="40" t="s">
        <v>64</v>
      </c>
      <c r="W424" s="40" t="s">
        <v>64</v>
      </c>
      <c r="X424" s="39" t="s">
        <v>64</v>
      </c>
      <c r="Y424" s="41" t="s">
        <v>64</v>
      </c>
      <c r="Z424" s="41" t="s">
        <v>64</v>
      </c>
      <c r="AA424" s="41" t="s">
        <v>64</v>
      </c>
      <c r="AB424" s="42">
        <v>1.0</v>
      </c>
      <c r="AC424" s="42">
        <v>1.0</v>
      </c>
      <c r="AD424" s="42">
        <v>0.0</v>
      </c>
      <c r="AE424" s="42">
        <v>0.0</v>
      </c>
      <c r="AF424" s="42">
        <v>0.0</v>
      </c>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3" t="s">
        <v>0</v>
      </c>
      <c r="B1" s="3" t="s">
        <v>1</v>
      </c>
      <c r="C1" s="3" t="s">
        <v>2</v>
      </c>
      <c r="D1" s="3" t="s">
        <v>3</v>
      </c>
      <c r="E1" s="3" t="s">
        <v>4</v>
      </c>
      <c r="F1" s="5" t="s">
        <v>5</v>
      </c>
      <c r="G1" s="57" t="s">
        <v>6</v>
      </c>
      <c r="H1" s="8" t="s">
        <v>7</v>
      </c>
      <c r="I1" s="9" t="s">
        <v>8</v>
      </c>
      <c r="J1" s="10" t="s">
        <v>9</v>
      </c>
      <c r="K1" s="13" t="s">
        <v>10</v>
      </c>
      <c r="L1" s="13" t="s">
        <v>11</v>
      </c>
      <c r="M1" s="8" t="s">
        <v>12</v>
      </c>
      <c r="N1" s="9" t="s">
        <v>13</v>
      </c>
      <c r="O1" s="10" t="s">
        <v>14</v>
      </c>
      <c r="P1" s="13" t="s">
        <v>15</v>
      </c>
      <c r="Q1" s="15" t="s">
        <v>16</v>
      </c>
      <c r="R1" s="3" t="s">
        <v>17</v>
      </c>
      <c r="S1" s="13" t="s">
        <v>18</v>
      </c>
      <c r="T1" s="17" t="s">
        <v>19</v>
      </c>
      <c r="U1" s="17" t="s">
        <v>20</v>
      </c>
      <c r="V1" s="3" t="s">
        <v>21</v>
      </c>
      <c r="W1" s="3" t="s">
        <v>22</v>
      </c>
      <c r="X1" s="13" t="s">
        <v>23</v>
      </c>
      <c r="Y1" s="3" t="s">
        <v>24</v>
      </c>
      <c r="Z1" s="19" t="s">
        <v>25</v>
      </c>
      <c r="AA1" s="19" t="s">
        <v>26</v>
      </c>
      <c r="AB1" s="21" t="s">
        <v>27</v>
      </c>
      <c r="AC1" s="21" t="s">
        <v>28</v>
      </c>
      <c r="AD1" s="21" t="s">
        <v>29</v>
      </c>
      <c r="AE1" s="21" t="s">
        <v>30</v>
      </c>
      <c r="AF1" s="21" t="s">
        <v>31</v>
      </c>
      <c r="AG1" s="22"/>
      <c r="AH1" s="3" t="s">
        <v>32</v>
      </c>
      <c r="AI1" s="23" t="s">
        <v>33</v>
      </c>
      <c r="AJ1" s="24"/>
      <c r="AK1" s="25"/>
      <c r="AL1" s="25"/>
    </row>
    <row r="2">
      <c r="A2" s="26" t="s">
        <v>455</v>
      </c>
      <c r="B2" s="25" t="s">
        <v>450</v>
      </c>
      <c r="C2" s="25" t="s">
        <v>399</v>
      </c>
      <c r="D2" s="28">
        <v>92.71591564465137</v>
      </c>
      <c r="E2" s="29">
        <v>0.17299502487562188</v>
      </c>
      <c r="F2" s="30">
        <v>34.0</v>
      </c>
      <c r="G2" s="58"/>
      <c r="H2" s="34">
        <v>28.961417070076863</v>
      </c>
      <c r="I2" s="35" t="s">
        <v>58</v>
      </c>
      <c r="J2" s="36">
        <v>5300.0</v>
      </c>
      <c r="K2" s="28">
        <v>5.464418315108842</v>
      </c>
      <c r="L2" s="28">
        <v>6.42200011756168</v>
      </c>
      <c r="M2" s="34">
        <v>28.4809760483614</v>
      </c>
      <c r="N2" s="35" t="s">
        <v>27</v>
      </c>
      <c r="O2" s="36">
        <v>6600.0</v>
      </c>
      <c r="P2" s="28">
        <v>4.315299401266879</v>
      </c>
      <c r="Q2" s="37">
        <v>5.009783974998939</v>
      </c>
      <c r="R2" s="38">
        <v>11.088435749702409</v>
      </c>
      <c r="S2" s="39">
        <v>13.808357411987505</v>
      </c>
      <c r="T2" s="40">
        <v>0.05846036346716185</v>
      </c>
      <c r="U2" s="40">
        <v>0.02309245126561487</v>
      </c>
      <c r="V2" s="40">
        <v>0.0437541181874808</v>
      </c>
      <c r="W2" s="40">
        <v>0.036218686721859114</v>
      </c>
      <c r="X2" s="39">
        <v>14.670803938714595</v>
      </c>
      <c r="Y2" s="41">
        <v>14.290613131362266</v>
      </c>
      <c r="Z2" s="41">
        <v>12.723210815185562</v>
      </c>
      <c r="AA2" s="41">
        <v>15.757765233175837</v>
      </c>
      <c r="AB2" s="42">
        <v>1.0</v>
      </c>
      <c r="AC2" s="42">
        <v>1.0</v>
      </c>
      <c r="AD2" s="42">
        <v>0.0</v>
      </c>
      <c r="AE2" s="42">
        <v>0.0</v>
      </c>
      <c r="AF2" s="42">
        <v>0.0</v>
      </c>
      <c r="AG2" s="25"/>
      <c r="AH2" s="43">
        <v>43027.0</v>
      </c>
      <c r="AI2" s="45">
        <v>0.2847222222222222</v>
      </c>
      <c r="AJ2" s="24"/>
      <c r="AK2" s="46"/>
      <c r="AL2" s="46"/>
    </row>
    <row r="3">
      <c r="A3" s="26" t="s">
        <v>449</v>
      </c>
      <c r="B3" s="25" t="s">
        <v>450</v>
      </c>
      <c r="C3" s="25" t="s">
        <v>399</v>
      </c>
      <c r="D3" s="28">
        <v>92.71591564465137</v>
      </c>
      <c r="E3" s="29">
        <v>0.17267681895093062</v>
      </c>
      <c r="F3" s="30">
        <v>34.0</v>
      </c>
      <c r="G3" s="58"/>
      <c r="H3" s="34">
        <v>28.270776962064563</v>
      </c>
      <c r="I3" s="35" t="s">
        <v>40</v>
      </c>
      <c r="J3" s="36">
        <v>5900.0</v>
      </c>
      <c r="K3" s="28">
        <v>4.791657112214333</v>
      </c>
      <c r="L3" s="28">
        <v>5.532720107799318</v>
      </c>
      <c r="M3" s="34">
        <v>27.978601481545716</v>
      </c>
      <c r="N3" s="35" t="s">
        <v>28</v>
      </c>
      <c r="O3" s="36">
        <v>6500.0</v>
      </c>
      <c r="P3" s="28">
        <v>4.304400227930111</v>
      </c>
      <c r="Q3" s="37">
        <v>4.932451108907974</v>
      </c>
      <c r="R3" s="38">
        <v>11.064870482629647</v>
      </c>
      <c r="S3" s="39">
        <v>13.779011737124542</v>
      </c>
      <c r="T3" s="40">
        <v>0.05188238525709096</v>
      </c>
      <c r="U3" s="40">
        <v>0.033899731819036015</v>
      </c>
      <c r="V3" s="40">
        <v>0.028918050799034308</v>
      </c>
      <c r="W3" s="40">
        <v>0.028918050799034308</v>
      </c>
      <c r="X3" s="39">
        <v>15.55633439666137</v>
      </c>
      <c r="Y3" s="41">
        <v>12.714442565403193</v>
      </c>
      <c r="Z3" s="41">
        <v>13.49359398038183</v>
      </c>
      <c r="AA3" s="41">
        <v>14.485007501163885</v>
      </c>
      <c r="AB3" s="42">
        <v>0.0</v>
      </c>
      <c r="AC3" s="42">
        <v>1.0</v>
      </c>
      <c r="AD3" s="42">
        <v>1.0</v>
      </c>
      <c r="AE3" s="42">
        <v>0.0</v>
      </c>
      <c r="AF3" s="42">
        <v>0.0</v>
      </c>
      <c r="AG3" s="25"/>
      <c r="AH3" s="25"/>
      <c r="AI3" s="25"/>
      <c r="AJ3" s="25"/>
      <c r="AK3" s="49"/>
    </row>
    <row r="4">
      <c r="A4" s="26" t="s">
        <v>460</v>
      </c>
      <c r="B4" s="25" t="s">
        <v>450</v>
      </c>
      <c r="C4" s="25" t="s">
        <v>399</v>
      </c>
      <c r="D4" s="28">
        <v>92.71591564465137</v>
      </c>
      <c r="E4" s="29">
        <v>0.15405040504050405</v>
      </c>
      <c r="F4" s="30">
        <v>31.0</v>
      </c>
      <c r="G4" s="58"/>
      <c r="H4" s="34">
        <v>21.73194075546444</v>
      </c>
      <c r="I4" s="35" t="s">
        <v>44</v>
      </c>
      <c r="J4" s="36">
        <v>4200.0</v>
      </c>
      <c r="K4" s="28">
        <v>5.174271608443915</v>
      </c>
      <c r="L4" s="28">
        <v>4.928029147106851</v>
      </c>
      <c r="M4" s="34">
        <v>21.08306526804828</v>
      </c>
      <c r="N4" s="35" t="s">
        <v>29</v>
      </c>
      <c r="O4" s="36">
        <v>4800.0</v>
      </c>
      <c r="P4" s="28">
        <v>4.392305264176724</v>
      </c>
      <c r="Q4" s="37">
        <v>4.091469226920228</v>
      </c>
      <c r="R4" s="38">
        <v>8.850697602788506</v>
      </c>
      <c r="S4" s="39">
        <v>11.021716552580887</v>
      </c>
      <c r="T4" s="40">
        <v>0.045404117818938494</v>
      </c>
      <c r="U4" s="40">
        <v>0.024733295759263862</v>
      </c>
      <c r="V4" s="40">
        <v>0.028795769458853097</v>
      </c>
      <c r="W4" s="40">
        <v>0.030229583705766942</v>
      </c>
      <c r="X4" s="39">
        <v>11.440232671211144</v>
      </c>
      <c r="Y4" s="41">
        <v>10.291708084253296</v>
      </c>
      <c r="Z4" s="41">
        <v>9.794670748522861</v>
      </c>
      <c r="AA4" s="41">
        <v>11.288394519525419</v>
      </c>
      <c r="AB4" s="42">
        <v>0.0</v>
      </c>
      <c r="AC4" s="42">
        <v>0.0</v>
      </c>
      <c r="AD4" s="42">
        <v>1.0</v>
      </c>
      <c r="AE4" s="42">
        <v>1.0</v>
      </c>
      <c r="AF4" s="42">
        <v>0.0</v>
      </c>
      <c r="AG4" s="25"/>
      <c r="AH4" s="46"/>
      <c r="AI4" s="46"/>
      <c r="AJ4" s="46"/>
      <c r="AK4" s="49"/>
    </row>
    <row r="5">
      <c r="A5" s="26" t="s">
        <v>452</v>
      </c>
      <c r="B5" s="25" t="s">
        <v>450</v>
      </c>
      <c r="C5" s="25" t="s">
        <v>399</v>
      </c>
      <c r="D5" s="28">
        <v>92.71591564465137</v>
      </c>
      <c r="E5" s="29">
        <v>0.18</v>
      </c>
      <c r="F5" s="30">
        <v>29.0</v>
      </c>
      <c r="G5" s="58"/>
      <c r="H5" s="34">
        <v>29.884853152089224</v>
      </c>
      <c r="I5" s="35" t="s">
        <v>30</v>
      </c>
      <c r="J5" s="36">
        <v>5600.0</v>
      </c>
      <c r="K5" s="28">
        <v>5.336580920015932</v>
      </c>
      <c r="L5" s="28">
        <v>6.417535615450376</v>
      </c>
      <c r="M5" s="34">
        <v>29.86194924767939</v>
      </c>
      <c r="N5" s="35" t="s">
        <v>30</v>
      </c>
      <c r="O5" s="36">
        <v>6500.0</v>
      </c>
      <c r="P5" s="28">
        <v>4.594146038104522</v>
      </c>
      <c r="Q5" s="37">
        <v>5.5216163959610025</v>
      </c>
      <c r="R5" s="38">
        <v>9.902988087533556</v>
      </c>
      <c r="S5" s="39">
        <v>12.332127095833863</v>
      </c>
      <c r="T5" s="40">
        <v>0.09760168737860639</v>
      </c>
      <c r="U5" s="40">
        <v>0.011130016981770905</v>
      </c>
      <c r="V5" s="40">
        <v>0.04782238065793872</v>
      </c>
      <c r="W5" s="40">
        <v>0.036447747918326695</v>
      </c>
      <c r="X5" s="39">
        <v>14.77457337898096</v>
      </c>
      <c r="Y5" s="41">
        <v>15.110279773108264</v>
      </c>
      <c r="Z5" s="41">
        <v>13.442018534458912</v>
      </c>
      <c r="AA5" s="41">
        <v>16.41993071322048</v>
      </c>
      <c r="AB5" s="42">
        <v>0.0</v>
      </c>
      <c r="AC5" s="42">
        <v>0.0</v>
      </c>
      <c r="AD5" s="42">
        <v>0.0</v>
      </c>
      <c r="AE5" s="42">
        <v>1.0</v>
      </c>
      <c r="AF5" s="42">
        <v>0.0</v>
      </c>
      <c r="AG5" s="25"/>
      <c r="AH5" s="25"/>
      <c r="AI5" s="25"/>
      <c r="AJ5" s="25"/>
      <c r="AK5" s="25"/>
      <c r="AL5" s="25"/>
    </row>
    <row r="6">
      <c r="A6" s="26" t="s">
        <v>457</v>
      </c>
      <c r="B6" s="25" t="s">
        <v>450</v>
      </c>
      <c r="C6" s="25" t="s">
        <v>399</v>
      </c>
      <c r="D6" s="28">
        <v>92.71591564465137</v>
      </c>
      <c r="E6" s="29">
        <v>0.1574421888790821</v>
      </c>
      <c r="F6" s="30">
        <v>28.0</v>
      </c>
      <c r="G6" s="59"/>
      <c r="H6" s="34">
        <v>22.165344342621026</v>
      </c>
      <c r="I6" s="35" t="s">
        <v>40</v>
      </c>
      <c r="J6" s="36">
        <v>4900.0</v>
      </c>
      <c r="K6" s="28">
        <v>4.523539661759393</v>
      </c>
      <c r="L6" s="28">
        <v>4.370996856567209</v>
      </c>
      <c r="M6" s="34">
        <v>21.020799644994067</v>
      </c>
      <c r="N6" s="35" t="s">
        <v>28</v>
      </c>
      <c r="O6" s="36">
        <v>5400.0</v>
      </c>
      <c r="P6" s="28">
        <v>3.8927406749989015</v>
      </c>
      <c r="Q6" s="37">
        <v>3.618277837500977</v>
      </c>
      <c r="R6" s="38">
        <v>8.195167686707833</v>
      </c>
      <c r="S6" s="39">
        <v>10.205389382561886</v>
      </c>
      <c r="T6" s="40">
        <v>0.03092125277170629</v>
      </c>
      <c r="U6" s="40">
        <v>0.04278638464922149</v>
      </c>
      <c r="V6" s="40">
        <v>0.020853868148360055</v>
      </c>
      <c r="W6" s="40">
        <v>0.03343809892754285</v>
      </c>
      <c r="X6" s="39">
        <v>11.667584793755372</v>
      </c>
      <c r="Y6" s="41">
        <v>10.497759548865652</v>
      </c>
      <c r="Z6" s="41">
        <v>9.606311480191923</v>
      </c>
      <c r="AA6" s="41">
        <v>11.414488164802144</v>
      </c>
      <c r="AB6" s="42">
        <v>0.0</v>
      </c>
      <c r="AC6" s="42">
        <v>1.0</v>
      </c>
      <c r="AD6" s="42">
        <v>1.0</v>
      </c>
      <c r="AE6" s="42">
        <v>0.0</v>
      </c>
      <c r="AF6" s="42">
        <v>0.0</v>
      </c>
      <c r="AG6" s="25"/>
      <c r="AH6" s="25"/>
      <c r="AI6" s="50" t="s">
        <v>46</v>
      </c>
      <c r="AJ6" s="51" t="s">
        <v>47</v>
      </c>
      <c r="AK6" s="25"/>
      <c r="AL6" s="25"/>
    </row>
    <row r="7">
      <c r="A7" s="26" t="s">
        <v>453</v>
      </c>
      <c r="B7" s="25" t="s">
        <v>450</v>
      </c>
      <c r="C7" s="25" t="s">
        <v>399</v>
      </c>
      <c r="D7" s="28">
        <v>92.71591564465137</v>
      </c>
      <c r="E7" s="29">
        <v>0.18</v>
      </c>
      <c r="F7" s="30">
        <v>26.0</v>
      </c>
      <c r="G7" s="58"/>
      <c r="H7" s="34">
        <v>23.557740117938273</v>
      </c>
      <c r="I7" s="35" t="s">
        <v>31</v>
      </c>
      <c r="J7" s="36">
        <v>5200.0</v>
      </c>
      <c r="K7" s="28">
        <v>4.530334638065052</v>
      </c>
      <c r="L7" s="28">
        <v>4.5772202663118415</v>
      </c>
      <c r="M7" s="34">
        <v>24.1437035989274</v>
      </c>
      <c r="N7" s="35" t="s">
        <v>31</v>
      </c>
      <c r="O7" s="36">
        <v>5600.0</v>
      </c>
      <c r="P7" s="28">
        <v>4.311375642665607</v>
      </c>
      <c r="Q7" s="37">
        <v>4.435050494888637</v>
      </c>
      <c r="R7" s="38">
        <v>8.8785410439956</v>
      </c>
      <c r="S7" s="39">
        <v>11.056389810057944</v>
      </c>
      <c r="T7" s="40">
        <v>0.09980322919917645</v>
      </c>
      <c r="U7" s="40">
        <v>0.0</v>
      </c>
      <c r="V7" s="40">
        <v>0.032656203671789355</v>
      </c>
      <c r="W7" s="40">
        <v>0.028864659425252008</v>
      </c>
      <c r="X7" s="39">
        <v>10.939683473173998</v>
      </c>
      <c r="Y7" s="41">
        <v>12.618056644764273</v>
      </c>
      <c r="Z7" s="41">
        <v>10.214875696736868</v>
      </c>
      <c r="AA7" s="41">
        <v>13.92882790219053</v>
      </c>
      <c r="AB7" s="42">
        <v>0.0</v>
      </c>
      <c r="AC7" s="42">
        <v>0.0</v>
      </c>
      <c r="AD7" s="42">
        <v>0.0</v>
      </c>
      <c r="AE7" s="42">
        <v>0.0</v>
      </c>
      <c r="AF7" s="42">
        <v>1.0</v>
      </c>
      <c r="AG7" s="25"/>
      <c r="AH7" s="24"/>
      <c r="AI7" s="24" t="s">
        <v>68</v>
      </c>
      <c r="AJ7" s="24" t="s">
        <v>461</v>
      </c>
      <c r="AK7" s="49"/>
    </row>
    <row r="8">
      <c r="A8" s="26" t="s">
        <v>463</v>
      </c>
      <c r="B8" s="25" t="s">
        <v>450</v>
      </c>
      <c r="C8" s="25" t="s">
        <v>399</v>
      </c>
      <c r="D8" s="28">
        <v>92.71591564465137</v>
      </c>
      <c r="E8" s="29">
        <v>0.13688942307692306</v>
      </c>
      <c r="F8" s="30">
        <v>23.0</v>
      </c>
      <c r="G8" s="58"/>
      <c r="H8" s="34">
        <v>20.17457141742225</v>
      </c>
      <c r="I8" s="35" t="s">
        <v>45</v>
      </c>
      <c r="J8" s="36">
        <v>4000.0</v>
      </c>
      <c r="K8" s="28">
        <v>5.0436428543555625</v>
      </c>
      <c r="L8" s="28">
        <v>4.549119867469252</v>
      </c>
      <c r="M8" s="34">
        <v>20.34895294191892</v>
      </c>
      <c r="N8" s="35" t="s">
        <v>31</v>
      </c>
      <c r="O8" s="36">
        <v>3500.0</v>
      </c>
      <c r="P8" s="28">
        <v>5.813986554833978</v>
      </c>
      <c r="Q8" s="37">
        <v>5.277075409830082</v>
      </c>
      <c r="R8" s="38">
        <v>5.7457015776637865</v>
      </c>
      <c r="S8" s="39">
        <v>7.155085059597458</v>
      </c>
      <c r="T8" s="40">
        <v>0.07670993473973917</v>
      </c>
      <c r="U8" s="40">
        <v>9.412261931256341E-4</v>
      </c>
      <c r="V8" s="40">
        <v>0.036472514983618316</v>
      </c>
      <c r="W8" s="40">
        <v>0.025648413762673527</v>
      </c>
      <c r="X8" s="39">
        <v>8.012850919971497</v>
      </c>
      <c r="Y8" s="41">
        <v>12.161720497450755</v>
      </c>
      <c r="Z8" s="41">
        <v>7.422210245505235</v>
      </c>
      <c r="AA8" s="41">
        <v>12.926742696413685</v>
      </c>
      <c r="AB8" s="42">
        <v>0.0</v>
      </c>
      <c r="AC8" s="42">
        <v>0.0</v>
      </c>
      <c r="AD8" s="42">
        <v>0.0</v>
      </c>
      <c r="AE8" s="42">
        <v>1.0</v>
      </c>
      <c r="AF8" s="42">
        <v>1.0</v>
      </c>
      <c r="AG8" s="25"/>
      <c r="AH8" s="24"/>
      <c r="AI8" s="24" t="s">
        <v>83</v>
      </c>
      <c r="AJ8" s="24" t="s">
        <v>77</v>
      </c>
      <c r="AK8" s="49"/>
    </row>
    <row r="9">
      <c r="A9" s="26" t="s">
        <v>454</v>
      </c>
      <c r="B9" s="25" t="s">
        <v>450</v>
      </c>
      <c r="C9" s="25" t="s">
        <v>399</v>
      </c>
      <c r="D9" s="28">
        <v>92.71591564465137</v>
      </c>
      <c r="E9" s="29">
        <v>0.13259927797833937</v>
      </c>
      <c r="F9" s="30">
        <v>19.0</v>
      </c>
      <c r="G9" s="58"/>
      <c r="H9" s="34">
        <v>13.952675860353803</v>
      </c>
      <c r="I9" s="35" t="s">
        <v>58</v>
      </c>
      <c r="J9" s="36">
        <v>3000.0</v>
      </c>
      <c r="K9" s="28">
        <v>4.650891953451268</v>
      </c>
      <c r="L9" s="28">
        <v>3.2024599073317397</v>
      </c>
      <c r="M9" s="34">
        <v>13.991197008089863</v>
      </c>
      <c r="N9" s="35" t="s">
        <v>28</v>
      </c>
      <c r="O9" s="36">
        <v>3200.0</v>
      </c>
      <c r="P9" s="28">
        <v>4.372249065028082</v>
      </c>
      <c r="Q9" s="37">
        <v>3.0166774566665837</v>
      </c>
      <c r="R9" s="38">
        <v>4.579976282962228</v>
      </c>
      <c r="S9" s="39">
        <v>5.703414880251775</v>
      </c>
      <c r="T9" s="40">
        <v>0.06750712820982693</v>
      </c>
      <c r="U9" s="40">
        <v>0.011133988159606872</v>
      </c>
      <c r="V9" s="40">
        <v>0.04137155600359185</v>
      </c>
      <c r="W9" s="40">
        <v>0.02859676958888502</v>
      </c>
      <c r="X9" s="39">
        <v>7.378779414372233</v>
      </c>
      <c r="Y9" s="41">
        <v>6.573896445981571</v>
      </c>
      <c r="Z9" s="41">
        <v>6.649719017557255</v>
      </c>
      <c r="AA9" s="41">
        <v>7.341477990532607</v>
      </c>
      <c r="AB9" s="42">
        <v>1.0</v>
      </c>
      <c r="AC9" s="42">
        <v>1.0</v>
      </c>
      <c r="AD9" s="42">
        <v>0.0</v>
      </c>
      <c r="AE9" s="42">
        <v>0.0</v>
      </c>
      <c r="AF9" s="42">
        <v>0.0</v>
      </c>
      <c r="AG9" s="25"/>
      <c r="AH9" s="24"/>
      <c r="AI9" s="24" t="s">
        <v>85</v>
      </c>
      <c r="AJ9" s="24" t="s">
        <v>62</v>
      </c>
      <c r="AK9" s="49"/>
    </row>
    <row r="10">
      <c r="A10" s="26" t="s">
        <v>472</v>
      </c>
      <c r="B10" s="25" t="s">
        <v>450</v>
      </c>
      <c r="C10" s="25" t="s">
        <v>399</v>
      </c>
      <c r="D10" s="28">
        <v>92.71591564465137</v>
      </c>
      <c r="E10" s="29">
        <v>0.18</v>
      </c>
      <c r="F10" s="30">
        <v>12.0</v>
      </c>
      <c r="G10" s="58"/>
      <c r="H10" s="34">
        <v>11.24100284207183</v>
      </c>
      <c r="I10" s="35" t="s">
        <v>27</v>
      </c>
      <c r="J10" s="36">
        <v>3000.0</v>
      </c>
      <c r="K10" s="28">
        <v>3.747000947357277</v>
      </c>
      <c r="L10" s="28">
        <v>2.2025536404931496</v>
      </c>
      <c r="M10" s="34">
        <v>10.881361878260126</v>
      </c>
      <c r="N10" s="35" t="s">
        <v>27</v>
      </c>
      <c r="O10" s="36">
        <v>3000.0</v>
      </c>
      <c r="P10" s="28">
        <v>3.627120626086709</v>
      </c>
      <c r="Q10" s="37">
        <v>2.0819333021406616</v>
      </c>
      <c r="R10" s="38">
        <v>4.097788174151816</v>
      </c>
      <c r="S10" s="39">
        <v>5.102949143103667</v>
      </c>
      <c r="T10" s="40">
        <v>0.07081626189500387</v>
      </c>
      <c r="U10" s="40">
        <v>0.02776388851496698</v>
      </c>
      <c r="V10" s="40">
        <v>0.047333149142256475</v>
      </c>
      <c r="W10" s="40">
        <v>0.04439776004816305</v>
      </c>
      <c r="X10" s="39">
        <v>6.117869028232063</v>
      </c>
      <c r="Y10" s="41">
        <v>5.123133813839768</v>
      </c>
      <c r="Z10" s="41">
        <v>5.281552363112296</v>
      </c>
      <c r="AA10" s="41">
        <v>5.599809515147831</v>
      </c>
      <c r="AB10" s="42">
        <v>1.0</v>
      </c>
      <c r="AC10" s="42">
        <v>0.0</v>
      </c>
      <c r="AD10" s="42">
        <v>0.0</v>
      </c>
      <c r="AE10" s="42">
        <v>0.0</v>
      </c>
      <c r="AF10" s="42">
        <v>0.0</v>
      </c>
      <c r="AG10" s="25"/>
      <c r="AH10" s="24"/>
      <c r="AI10" s="24"/>
      <c r="AJ10" s="24"/>
      <c r="AK10" s="49"/>
    </row>
    <row r="11">
      <c r="A11" s="26" t="s">
        <v>465</v>
      </c>
      <c r="B11" s="25" t="s">
        <v>450</v>
      </c>
      <c r="C11" s="25" t="s">
        <v>399</v>
      </c>
      <c r="D11" s="28">
        <v>92.71591564465137</v>
      </c>
      <c r="E11" s="29">
        <v>0.18</v>
      </c>
      <c r="F11" s="30">
        <v>6.0</v>
      </c>
      <c r="G11" s="59"/>
      <c r="H11" s="34">
        <v>4.270244716168745</v>
      </c>
      <c r="I11" s="35" t="s">
        <v>40</v>
      </c>
      <c r="J11" s="36">
        <v>3300.0</v>
      </c>
      <c r="K11" s="28">
        <v>1.2940135503541652</v>
      </c>
      <c r="L11" s="28">
        <v>0.37450901743091103</v>
      </c>
      <c r="M11" s="34">
        <v>4.13338574130026</v>
      </c>
      <c r="N11" s="35" t="s">
        <v>29</v>
      </c>
      <c r="O11" s="36">
        <v>3800.0</v>
      </c>
      <c r="P11" s="28">
        <v>1.087733089815858</v>
      </c>
      <c r="Q11" s="37">
        <v>0.30738990394830873</v>
      </c>
      <c r="R11" s="38">
        <v>2.048894087075908</v>
      </c>
      <c r="S11" s="39">
        <v>2.5514745715518337</v>
      </c>
      <c r="T11" s="40">
        <v>0.043541604895719135</v>
      </c>
      <c r="U11" s="40">
        <v>0.029720814577695924</v>
      </c>
      <c r="V11" s="40">
        <v>0.0313108170036632</v>
      </c>
      <c r="W11" s="40">
        <v>0.024216960026270756</v>
      </c>
      <c r="X11" s="39">
        <v>2.437366958768543</v>
      </c>
      <c r="Y11" s="41">
        <v>1.8328777574002018</v>
      </c>
      <c r="Z11" s="41">
        <v>2.124811323753444</v>
      </c>
      <c r="AA11" s="41">
        <v>2.008574417546816</v>
      </c>
      <c r="AB11" s="42">
        <v>0.0</v>
      </c>
      <c r="AC11" s="42">
        <v>1.0</v>
      </c>
      <c r="AD11" s="42">
        <v>1.0</v>
      </c>
      <c r="AE11" s="42">
        <v>0.0</v>
      </c>
      <c r="AF11" s="42">
        <v>0.0</v>
      </c>
      <c r="AG11" s="25"/>
      <c r="AH11" s="24"/>
      <c r="AI11" s="24"/>
      <c r="AJ11" s="24"/>
      <c r="AK11" s="49"/>
    </row>
    <row r="12">
      <c r="A12" s="26" t="s">
        <v>467</v>
      </c>
      <c r="B12" s="25" t="s">
        <v>450</v>
      </c>
      <c r="C12" s="25" t="s">
        <v>399</v>
      </c>
      <c r="D12" s="28">
        <v>92.71591564465137</v>
      </c>
      <c r="E12" s="29">
        <v>0.18</v>
      </c>
      <c r="F12" s="30"/>
      <c r="G12" s="58"/>
      <c r="H12" s="34" t="s">
        <v>64</v>
      </c>
      <c r="I12" s="35" t="s">
        <v>27</v>
      </c>
      <c r="J12" s="36">
        <v>3000.0</v>
      </c>
      <c r="K12" s="28" t="s">
        <v>64</v>
      </c>
      <c r="L12" s="28" t="s">
        <v>64</v>
      </c>
      <c r="M12" s="34" t="s">
        <v>64</v>
      </c>
      <c r="N12" s="35" t="s">
        <v>27</v>
      </c>
      <c r="O12" s="36">
        <v>3000.0</v>
      </c>
      <c r="P12" s="28" t="s">
        <v>64</v>
      </c>
      <c r="Q12" s="37" t="s">
        <v>64</v>
      </c>
      <c r="R12" s="38" t="s">
        <v>64</v>
      </c>
      <c r="S12" s="39" t="s">
        <v>64</v>
      </c>
      <c r="T12" s="40" t="s">
        <v>64</v>
      </c>
      <c r="U12" s="40" t="s">
        <v>64</v>
      </c>
      <c r="V12" s="40" t="s">
        <v>64</v>
      </c>
      <c r="W12" s="40" t="s">
        <v>64</v>
      </c>
      <c r="X12" s="39" t="s">
        <v>64</v>
      </c>
      <c r="Y12" s="41" t="s">
        <v>64</v>
      </c>
      <c r="Z12" s="41" t="s">
        <v>64</v>
      </c>
      <c r="AA12" s="41" t="s">
        <v>64</v>
      </c>
      <c r="AB12" s="42">
        <v>1.0</v>
      </c>
      <c r="AC12" s="42">
        <v>0.0</v>
      </c>
      <c r="AD12" s="42">
        <v>0.0</v>
      </c>
      <c r="AE12" s="42">
        <v>0.0</v>
      </c>
      <c r="AF12" s="42">
        <v>0.0</v>
      </c>
      <c r="AG12" s="25"/>
      <c r="AH12" s="24"/>
      <c r="AI12" s="24"/>
      <c r="AJ12" s="24"/>
      <c r="AK12" s="49"/>
    </row>
    <row r="13">
      <c r="A13" s="26" t="s">
        <v>468</v>
      </c>
      <c r="B13" s="25" t="s">
        <v>450</v>
      </c>
      <c r="C13" s="25" t="s">
        <v>399</v>
      </c>
      <c r="D13" s="28">
        <v>92.71591564465137</v>
      </c>
      <c r="E13" s="29">
        <v>0.1870388466159391</v>
      </c>
      <c r="F13" s="30"/>
      <c r="G13" s="58"/>
      <c r="H13" s="34" t="s">
        <v>64</v>
      </c>
      <c r="I13" s="35" t="s">
        <v>30</v>
      </c>
      <c r="J13" s="36">
        <v>6000.0</v>
      </c>
      <c r="K13" s="28" t="s">
        <v>64</v>
      </c>
      <c r="L13" s="28" t="s">
        <v>64</v>
      </c>
      <c r="M13" s="34" t="s">
        <v>64</v>
      </c>
      <c r="N13" s="35" t="s">
        <v>30</v>
      </c>
      <c r="O13" s="36">
        <v>3700.0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0.0</v>
      </c>
      <c r="AD13" s="42">
        <v>0.0</v>
      </c>
      <c r="AE13" s="42">
        <v>1.0</v>
      </c>
      <c r="AF13" s="42">
        <v>0.0</v>
      </c>
      <c r="AG13" s="25"/>
      <c r="AH13" s="24"/>
      <c r="AI13" s="24"/>
      <c r="AJ13" s="24"/>
      <c r="AK13" s="49"/>
    </row>
    <row r="14">
      <c r="A14" s="26" t="s">
        <v>469</v>
      </c>
      <c r="B14" s="25" t="s">
        <v>450</v>
      </c>
      <c r="C14" s="25" t="s">
        <v>399</v>
      </c>
      <c r="D14" s="28">
        <v>92.71591564465137</v>
      </c>
      <c r="E14" s="29">
        <v>0.20188201019664964</v>
      </c>
      <c r="F14" s="30"/>
      <c r="G14" s="59"/>
      <c r="H14" s="34" t="s">
        <v>64</v>
      </c>
      <c r="I14" s="35" t="s">
        <v>58</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1.0</v>
      </c>
      <c r="AD14" s="42">
        <v>0.0</v>
      </c>
      <c r="AE14" s="42">
        <v>0.0</v>
      </c>
      <c r="AF14" s="42">
        <v>0.0</v>
      </c>
      <c r="AG14" s="25"/>
      <c r="AH14" s="24"/>
      <c r="AI14" s="24"/>
      <c r="AJ14" s="24"/>
      <c r="AK14" s="49"/>
    </row>
    <row r="15">
      <c r="A15" s="26" t="s">
        <v>470</v>
      </c>
      <c r="B15" s="25" t="s">
        <v>450</v>
      </c>
      <c r="C15" s="25" t="s">
        <v>399</v>
      </c>
      <c r="D15" s="28">
        <v>92.71591564465137</v>
      </c>
      <c r="E15" s="29">
        <v>0.20729577464788734</v>
      </c>
      <c r="F15" s="30"/>
      <c r="G15" s="58"/>
      <c r="H15" s="34" t="s">
        <v>64</v>
      </c>
      <c r="I15" s="35" t="s">
        <v>27</v>
      </c>
      <c r="J15" s="36">
        <v>3200.0</v>
      </c>
      <c r="K15" s="28" t="s">
        <v>64</v>
      </c>
      <c r="L15" s="28" t="s">
        <v>64</v>
      </c>
      <c r="M15" s="34" t="s">
        <v>64</v>
      </c>
      <c r="N15" s="35" t="s">
        <v>27</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1.0</v>
      </c>
      <c r="AC15" s="42">
        <v>0.0</v>
      </c>
      <c r="AD15" s="42">
        <v>0.0</v>
      </c>
      <c r="AE15" s="42">
        <v>0.0</v>
      </c>
      <c r="AF15" s="42">
        <v>0.0</v>
      </c>
      <c r="AG15" s="25"/>
      <c r="AH15" s="24"/>
      <c r="AI15" s="24"/>
      <c r="AJ15" s="24"/>
      <c r="AK15" s="49"/>
    </row>
    <row r="16">
      <c r="A16" s="26" t="s">
        <v>456</v>
      </c>
      <c r="B16" s="25" t="s">
        <v>450</v>
      </c>
      <c r="C16" s="25" t="s">
        <v>399</v>
      </c>
      <c r="D16" s="28">
        <v>92.71591564465137</v>
      </c>
      <c r="E16" s="29">
        <v>0.14775521557719054</v>
      </c>
      <c r="F16" s="30"/>
      <c r="G16" s="58"/>
      <c r="H16" s="34" t="s">
        <v>64</v>
      </c>
      <c r="I16" s="35" t="s">
        <v>27</v>
      </c>
      <c r="J16" s="36">
        <v>5000.0</v>
      </c>
      <c r="K16" s="28" t="s">
        <v>64</v>
      </c>
      <c r="L16" s="28" t="s">
        <v>64</v>
      </c>
      <c r="M16" s="34" t="s">
        <v>64</v>
      </c>
      <c r="N16" s="35" t="s">
        <v>27</v>
      </c>
      <c r="O16" s="36">
        <v>3700.0</v>
      </c>
      <c r="P16" s="28" t="s">
        <v>64</v>
      </c>
      <c r="Q16" s="37" t="s">
        <v>64</v>
      </c>
      <c r="R16" s="38" t="s">
        <v>64</v>
      </c>
      <c r="S16" s="39" t="s">
        <v>64</v>
      </c>
      <c r="T16" s="40" t="s">
        <v>64</v>
      </c>
      <c r="U16" s="40" t="s">
        <v>64</v>
      </c>
      <c r="V16" s="40" t="s">
        <v>64</v>
      </c>
      <c r="W16" s="40" t="s">
        <v>64</v>
      </c>
      <c r="X16" s="39" t="s">
        <v>64</v>
      </c>
      <c r="Y16" s="41" t="s">
        <v>64</v>
      </c>
      <c r="Z16" s="41" t="s">
        <v>64</v>
      </c>
      <c r="AA16" s="41" t="s">
        <v>64</v>
      </c>
      <c r="AB16" s="42">
        <v>1.0</v>
      </c>
      <c r="AC16" s="42">
        <v>0.0</v>
      </c>
      <c r="AD16" s="42">
        <v>0.0</v>
      </c>
      <c r="AE16" s="42">
        <v>0.0</v>
      </c>
      <c r="AF16" s="42">
        <v>0.0</v>
      </c>
      <c r="AG16" s="25"/>
      <c r="AH16" s="24"/>
      <c r="AI16" s="24"/>
      <c r="AJ16" s="24"/>
      <c r="AK16" s="49"/>
    </row>
    <row r="17">
      <c r="A17" s="26" t="s">
        <v>471</v>
      </c>
      <c r="B17" s="25" t="s">
        <v>450</v>
      </c>
      <c r="C17" s="25" t="s">
        <v>399</v>
      </c>
      <c r="D17" s="28">
        <v>92.71591564465137</v>
      </c>
      <c r="E17" s="29">
        <v>0.19569431643625193</v>
      </c>
      <c r="F17" s="30"/>
      <c r="G17" s="58"/>
      <c r="H17" s="34" t="s">
        <v>64</v>
      </c>
      <c r="I17" s="35" t="s">
        <v>45</v>
      </c>
      <c r="J17" s="36">
        <v>5500.0</v>
      </c>
      <c r="K17" s="28" t="s">
        <v>64</v>
      </c>
      <c r="L17" s="28" t="s">
        <v>64</v>
      </c>
      <c r="M17" s="34" t="s">
        <v>64</v>
      </c>
      <c r="N17" s="35" t="s">
        <v>30</v>
      </c>
      <c r="O17" s="36">
        <v>5000.0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0.0</v>
      </c>
      <c r="AD17" s="42">
        <v>0.0</v>
      </c>
      <c r="AE17" s="42">
        <v>1.0</v>
      </c>
      <c r="AF17" s="42">
        <v>1.0</v>
      </c>
      <c r="AG17" s="25"/>
      <c r="AH17" s="25"/>
      <c r="AI17" s="25"/>
      <c r="AJ17" s="25"/>
      <c r="AK17" s="25"/>
      <c r="AL17" s="25"/>
    </row>
    <row r="18">
      <c r="A18" s="26" t="s">
        <v>473</v>
      </c>
      <c r="B18" s="25" t="s">
        <v>450</v>
      </c>
      <c r="C18" s="25" t="s">
        <v>399</v>
      </c>
      <c r="D18" s="28">
        <v>92.71591564465137</v>
      </c>
      <c r="E18" s="29">
        <v>0.21393877551020407</v>
      </c>
      <c r="F18" s="30"/>
      <c r="G18" s="58"/>
      <c r="H18" s="34" t="s">
        <v>64</v>
      </c>
      <c r="I18" s="35" t="s">
        <v>58</v>
      </c>
      <c r="J18" s="36">
        <v>4500.0</v>
      </c>
      <c r="K18" s="28" t="s">
        <v>64</v>
      </c>
      <c r="L18" s="28" t="s">
        <v>64</v>
      </c>
      <c r="M18" s="34" t="s">
        <v>64</v>
      </c>
      <c r="N18" s="35" t="s">
        <v>28</v>
      </c>
      <c r="O18" s="36">
        <v>5200.0</v>
      </c>
      <c r="P18" s="28" t="s">
        <v>64</v>
      </c>
      <c r="Q18" s="37" t="s">
        <v>64</v>
      </c>
      <c r="R18" s="38" t="s">
        <v>64</v>
      </c>
      <c r="S18" s="39" t="s">
        <v>64</v>
      </c>
      <c r="T18" s="40" t="s">
        <v>64</v>
      </c>
      <c r="U18" s="40" t="s">
        <v>64</v>
      </c>
      <c r="V18" s="40" t="s">
        <v>64</v>
      </c>
      <c r="W18" s="40" t="s">
        <v>64</v>
      </c>
      <c r="X18" s="39" t="s">
        <v>64</v>
      </c>
      <c r="Y18" s="41" t="s">
        <v>64</v>
      </c>
      <c r="Z18" s="41" t="s">
        <v>64</v>
      </c>
      <c r="AA18" s="41" t="s">
        <v>64</v>
      </c>
      <c r="AB18" s="42">
        <v>1.0</v>
      </c>
      <c r="AC18" s="42">
        <v>1.0</v>
      </c>
      <c r="AD18" s="42">
        <v>0.0</v>
      </c>
      <c r="AE18" s="42">
        <v>0.0</v>
      </c>
      <c r="AF18" s="42">
        <v>0.0</v>
      </c>
      <c r="AG18" s="25"/>
      <c r="AH18" s="25"/>
      <c r="AI18" s="25"/>
      <c r="AJ18" s="25"/>
      <c r="AK18" s="25"/>
      <c r="AL18" s="25"/>
    </row>
    <row r="19">
      <c r="A19" s="26" t="s">
        <v>234</v>
      </c>
      <c r="B19" s="25" t="s">
        <v>235</v>
      </c>
      <c r="C19" s="25" t="s">
        <v>260</v>
      </c>
      <c r="D19" s="28">
        <v>96.06983288746832</v>
      </c>
      <c r="E19" s="29">
        <v>0.2746317780580076</v>
      </c>
      <c r="F19" s="30">
        <v>35.0</v>
      </c>
      <c r="G19" s="59"/>
      <c r="H19" s="34">
        <v>43.520191493167275</v>
      </c>
      <c r="I19" s="35" t="s">
        <v>45</v>
      </c>
      <c r="J19" s="36">
        <v>9600.0</v>
      </c>
      <c r="K19" s="28">
        <v>4.533353280538258</v>
      </c>
      <c r="L19" s="28">
        <v>7.17834763032557</v>
      </c>
      <c r="M19" s="34">
        <v>43.13569531328793</v>
      </c>
      <c r="N19" s="35" t="s">
        <v>30</v>
      </c>
      <c r="O19" s="36">
        <v>9500.0</v>
      </c>
      <c r="P19" s="28">
        <v>4.540599506661888</v>
      </c>
      <c r="Q19" s="37">
        <v>7.143265618652374</v>
      </c>
      <c r="R19" s="38">
        <v>20.574798155330765</v>
      </c>
      <c r="S19" s="39">
        <v>20.622797652232325</v>
      </c>
      <c r="T19" s="40">
        <v>0.12199027539038607</v>
      </c>
      <c r="U19" s="40">
        <v>0.005895839320273492</v>
      </c>
      <c r="V19" s="40">
        <v>0.07342999880704258</v>
      </c>
      <c r="W19" s="40">
        <v>0.037411780414099066</v>
      </c>
      <c r="X19" s="39">
        <v>22.370067528392056</v>
      </c>
      <c r="Y19" s="41">
        <v>21.150123964775222</v>
      </c>
      <c r="Z19" s="41">
        <v>20.853198229722977</v>
      </c>
      <c r="AA19" s="41">
        <v>22.282497083564955</v>
      </c>
      <c r="AB19" s="42">
        <v>0.0</v>
      </c>
      <c r="AC19" s="42">
        <v>0.0</v>
      </c>
      <c r="AD19" s="42">
        <v>0.0</v>
      </c>
      <c r="AE19" s="42">
        <v>1.0</v>
      </c>
      <c r="AF19" s="42">
        <v>1.0</v>
      </c>
      <c r="AG19" s="25"/>
      <c r="AH19" s="25"/>
      <c r="AI19" s="25"/>
      <c r="AJ19" s="25"/>
      <c r="AK19" s="25"/>
      <c r="AL19" s="25"/>
    </row>
    <row r="20">
      <c r="A20" s="26" t="s">
        <v>237</v>
      </c>
      <c r="B20" s="25" t="s">
        <v>235</v>
      </c>
      <c r="C20" s="25" t="s">
        <v>260</v>
      </c>
      <c r="D20" s="28">
        <v>96.06983288746832</v>
      </c>
      <c r="E20" s="29">
        <v>0.20147883597883598</v>
      </c>
      <c r="F20" s="30">
        <v>35.0</v>
      </c>
      <c r="G20" s="58"/>
      <c r="H20" s="34">
        <v>31.546034606407147</v>
      </c>
      <c r="I20" s="35" t="s">
        <v>29</v>
      </c>
      <c r="J20" s="36">
        <v>6200.0</v>
      </c>
      <c r="K20" s="28">
        <v>5.088070097807604</v>
      </c>
      <c r="L20" s="28">
        <v>6.365856130332123</v>
      </c>
      <c r="M20" s="34">
        <v>30.755169327666117</v>
      </c>
      <c r="N20" s="35" t="s">
        <v>29</v>
      </c>
      <c r="O20" s="36">
        <v>6800.0</v>
      </c>
      <c r="P20" s="28">
        <v>4.522819018774429</v>
      </c>
      <c r="Q20" s="37">
        <v>5.554447585056202</v>
      </c>
      <c r="R20" s="38">
        <v>14.132575055834373</v>
      </c>
      <c r="S20" s="39">
        <v>14.1655453181661</v>
      </c>
      <c r="T20" s="40">
        <v>0.05178926221162806</v>
      </c>
      <c r="U20" s="40">
        <v>0.028002333637682612</v>
      </c>
      <c r="V20" s="40">
        <v>0.07718205938128289</v>
      </c>
      <c r="W20" s="40">
        <v>0.021177392105917674</v>
      </c>
      <c r="X20" s="39">
        <v>18.786259562327306</v>
      </c>
      <c r="Y20" s="41">
        <v>12.75977504407984</v>
      </c>
      <c r="Z20" s="41">
        <v>17.063717050063016</v>
      </c>
      <c r="AA20" s="41">
        <v>13.691452277603103</v>
      </c>
      <c r="AB20" s="42">
        <v>0.0</v>
      </c>
      <c r="AC20" s="42">
        <v>0.0</v>
      </c>
      <c r="AD20" s="42">
        <v>1.0</v>
      </c>
      <c r="AE20" s="42">
        <v>0.0</v>
      </c>
      <c r="AF20" s="42">
        <v>0.0</v>
      </c>
      <c r="AG20" s="25"/>
      <c r="AH20" s="25"/>
      <c r="AI20" s="25"/>
      <c r="AJ20" s="25"/>
      <c r="AK20" s="54"/>
      <c r="AL20" s="55"/>
    </row>
    <row r="21">
      <c r="A21" s="26" t="s">
        <v>239</v>
      </c>
      <c r="B21" s="25" t="s">
        <v>235</v>
      </c>
      <c r="C21" s="25" t="s">
        <v>260</v>
      </c>
      <c r="D21" s="28">
        <v>96.06983288746832</v>
      </c>
      <c r="E21" s="29">
        <v>0.15906917220152275</v>
      </c>
      <c r="F21" s="30">
        <v>31.0</v>
      </c>
      <c r="G21" s="59"/>
      <c r="H21" s="34">
        <v>33.27511411145293</v>
      </c>
      <c r="I21" s="35" t="s">
        <v>31</v>
      </c>
      <c r="J21" s="36">
        <v>7500.0</v>
      </c>
      <c r="K21" s="28">
        <v>4.436681881527058</v>
      </c>
      <c r="L21" s="28">
        <v>5.772010845409479</v>
      </c>
      <c r="M21" s="34">
        <v>34.52955957369568</v>
      </c>
      <c r="N21" s="35" t="s">
        <v>31</v>
      </c>
      <c r="O21" s="36">
        <v>8200.0</v>
      </c>
      <c r="P21" s="28">
        <v>4.21092189923118</v>
      </c>
      <c r="Q21" s="37">
        <v>5.628739875521309</v>
      </c>
      <c r="R21" s="38">
        <v>9.512509058089504</v>
      </c>
      <c r="S21" s="39">
        <v>9.53470104488873</v>
      </c>
      <c r="T21" s="40">
        <v>0.0707171335866934</v>
      </c>
      <c r="U21" s="40">
        <v>9.660810599275057E-5</v>
      </c>
      <c r="V21" s="40">
        <v>0.03912628292706398</v>
      </c>
      <c r="W21" s="40">
        <v>0.021736823848368874</v>
      </c>
      <c r="X21" s="39">
        <v>10.549544960065818</v>
      </c>
      <c r="Y21" s="41">
        <v>22.72556915138711</v>
      </c>
      <c r="Z21" s="41">
        <v>9.872216221152502</v>
      </c>
      <c r="AA21" s="41">
        <v>24.657343352543176</v>
      </c>
      <c r="AB21" s="42">
        <v>0.0</v>
      </c>
      <c r="AC21" s="42">
        <v>0.0</v>
      </c>
      <c r="AD21" s="42">
        <v>0.0</v>
      </c>
      <c r="AE21" s="42">
        <v>0.0</v>
      </c>
      <c r="AF21" s="42">
        <v>1.0</v>
      </c>
      <c r="AG21" s="25"/>
      <c r="AH21" s="25"/>
      <c r="AI21" s="25"/>
      <c r="AJ21" s="25"/>
      <c r="AK21" s="54"/>
      <c r="AL21" s="55"/>
    </row>
    <row r="22">
      <c r="A22" s="26" t="s">
        <v>241</v>
      </c>
      <c r="B22" s="25" t="s">
        <v>235</v>
      </c>
      <c r="C22" s="25" t="s">
        <v>260</v>
      </c>
      <c r="D22" s="28">
        <v>96.06983288746832</v>
      </c>
      <c r="E22" s="29">
        <v>0.15166082303007936</v>
      </c>
      <c r="F22" s="30">
        <v>30.0</v>
      </c>
      <c r="G22" s="59"/>
      <c r="H22" s="34">
        <v>24.1461715247299</v>
      </c>
      <c r="I22" s="35" t="s">
        <v>58</v>
      </c>
      <c r="J22" s="36">
        <v>4800.0</v>
      </c>
      <c r="K22" s="28">
        <v>5.030452400985396</v>
      </c>
      <c r="L22" s="28">
        <v>5.1751416933149255</v>
      </c>
      <c r="M22" s="34">
        <v>24.059041915487047</v>
      </c>
      <c r="N22" s="35" t="s">
        <v>27</v>
      </c>
      <c r="O22" s="36">
        <v>5400.0</v>
      </c>
      <c r="P22" s="28">
        <v>4.455378132497601</v>
      </c>
      <c r="Q22" s="37">
        <v>4.5714132739382976</v>
      </c>
      <c r="R22" s="38">
        <v>8.718592248541702</v>
      </c>
      <c r="S22" s="39">
        <v>8.738932085582165</v>
      </c>
      <c r="T22" s="40">
        <v>0.03032529161226593</v>
      </c>
      <c r="U22" s="40">
        <v>0.026486647104384163</v>
      </c>
      <c r="V22" s="40">
        <v>0.01813759529974133</v>
      </c>
      <c r="W22" s="40">
        <v>0.02389556206156397</v>
      </c>
      <c r="X22" s="39">
        <v>9.579583113167514</v>
      </c>
      <c r="Y22" s="41">
        <v>14.566588411562387</v>
      </c>
      <c r="Z22" s="41">
        <v>8.067017358456853</v>
      </c>
      <c r="AA22" s="41">
        <v>15.992024557030193</v>
      </c>
      <c r="AB22" s="42">
        <v>1.0</v>
      </c>
      <c r="AC22" s="42">
        <v>1.0</v>
      </c>
      <c r="AD22" s="42">
        <v>0.0</v>
      </c>
      <c r="AE22" s="42">
        <v>0.0</v>
      </c>
      <c r="AF22" s="42">
        <v>0.0</v>
      </c>
      <c r="AG22" s="25"/>
      <c r="AH22" s="25"/>
      <c r="AI22" s="25"/>
      <c r="AJ22" s="25"/>
      <c r="AK22" s="54"/>
      <c r="AL22" s="55"/>
    </row>
    <row r="23">
      <c r="A23" s="26" t="s">
        <v>243</v>
      </c>
      <c r="B23" s="25" t="s">
        <v>235</v>
      </c>
      <c r="C23" s="25" t="s">
        <v>260</v>
      </c>
      <c r="D23" s="28">
        <v>96.06983288746832</v>
      </c>
      <c r="E23" s="29">
        <v>0.20061315402395463</v>
      </c>
      <c r="F23" s="30">
        <v>28.0</v>
      </c>
      <c r="G23" s="58"/>
      <c r="H23" s="34">
        <v>20.90880090562586</v>
      </c>
      <c r="I23" s="35" t="s">
        <v>58</v>
      </c>
      <c r="J23" s="36">
        <v>4600.0</v>
      </c>
      <c r="K23" s="28">
        <v>4.545391501223013</v>
      </c>
      <c r="L23" s="28">
        <v>4.2084221667181465</v>
      </c>
      <c r="M23" s="34">
        <v>20.368975494996775</v>
      </c>
      <c r="N23" s="35" t="s">
        <v>28</v>
      </c>
      <c r="O23" s="36">
        <v>4300.0</v>
      </c>
      <c r="P23" s="28">
        <v>4.736971045348087</v>
      </c>
      <c r="Q23" s="37">
        <v>4.3026169085503465</v>
      </c>
      <c r="R23" s="38">
        <v>11.24871453557345</v>
      </c>
      <c r="S23" s="39">
        <v>11.274956962566927</v>
      </c>
      <c r="T23" s="40">
        <v>0.055459607159308505</v>
      </c>
      <c r="U23" s="40">
        <v>0.022765516862862625</v>
      </c>
      <c r="V23" s="40">
        <v>0.03179149271157467</v>
      </c>
      <c r="W23" s="40">
        <v>0.027779947889924873</v>
      </c>
      <c r="X23" s="39">
        <v>11.68449578454744</v>
      </c>
      <c r="Y23" s="41">
        <v>9.224305121078418</v>
      </c>
      <c r="Z23" s="41">
        <v>10.268193265208355</v>
      </c>
      <c r="AA23" s="41">
        <v>10.10078222978842</v>
      </c>
      <c r="AB23" s="42">
        <v>1.0</v>
      </c>
      <c r="AC23" s="42">
        <v>1.0</v>
      </c>
      <c r="AD23" s="42">
        <v>0.0</v>
      </c>
      <c r="AE23" s="42">
        <v>0.0</v>
      </c>
      <c r="AF23" s="42">
        <v>0.0</v>
      </c>
      <c r="AG23" s="25"/>
      <c r="AH23" s="25"/>
      <c r="AI23" s="25"/>
      <c r="AJ23" s="25"/>
      <c r="AK23" s="54"/>
      <c r="AL23" s="55"/>
    </row>
    <row r="24">
      <c r="A24" s="26" t="s">
        <v>245</v>
      </c>
      <c r="B24" s="25" t="s">
        <v>235</v>
      </c>
      <c r="C24" s="25" t="s">
        <v>260</v>
      </c>
      <c r="D24" s="28">
        <v>96.06983288746832</v>
      </c>
      <c r="E24" s="29">
        <v>0.2747909836065574</v>
      </c>
      <c r="F24" s="30">
        <v>24.0</v>
      </c>
      <c r="G24" s="59"/>
      <c r="H24" s="34">
        <v>24.092862190944302</v>
      </c>
      <c r="I24" s="35" t="s">
        <v>58</v>
      </c>
      <c r="J24" s="36">
        <v>5000.0</v>
      </c>
      <c r="K24" s="28">
        <v>4.81857243818886</v>
      </c>
      <c r="L24" s="28">
        <v>4.949153328661584</v>
      </c>
      <c r="M24" s="34">
        <v>23.342780228852924</v>
      </c>
      <c r="N24" s="35" t="s">
        <v>28</v>
      </c>
      <c r="O24" s="36">
        <v>4700.0</v>
      </c>
      <c r="P24" s="28">
        <v>4.966548984862324</v>
      </c>
      <c r="Q24" s="37">
        <v>4.984388957401814</v>
      </c>
      <c r="R24" s="38">
        <v>14.118634600373161</v>
      </c>
      <c r="S24" s="39">
        <v>14.151572340643497</v>
      </c>
      <c r="T24" s="40">
        <v>0.061325515327426916</v>
      </c>
      <c r="U24" s="40">
        <v>0.036559441829812196</v>
      </c>
      <c r="V24" s="40">
        <v>0.0889863246883992</v>
      </c>
      <c r="W24" s="40">
        <v>0.034951255239057996</v>
      </c>
      <c r="X24" s="39">
        <v>15.472996435116208</v>
      </c>
      <c r="Y24" s="41">
        <v>8.619865755828094</v>
      </c>
      <c r="Z24" s="41">
        <v>13.755491255848023</v>
      </c>
      <c r="AA24" s="41">
        <v>9.5872889730049</v>
      </c>
      <c r="AB24" s="42">
        <v>1.0</v>
      </c>
      <c r="AC24" s="42">
        <v>1.0</v>
      </c>
      <c r="AD24" s="42">
        <v>0.0</v>
      </c>
      <c r="AE24" s="42">
        <v>0.0</v>
      </c>
      <c r="AF24" s="42">
        <v>0.0</v>
      </c>
      <c r="AG24" s="25"/>
      <c r="AH24" s="25"/>
      <c r="AI24" s="25"/>
      <c r="AJ24" s="25"/>
      <c r="AK24" s="54"/>
      <c r="AL24" s="55"/>
    </row>
    <row r="25">
      <c r="A25" s="26" t="s">
        <v>257</v>
      </c>
      <c r="B25" s="25" t="s">
        <v>235</v>
      </c>
      <c r="C25" s="25" t="s">
        <v>260</v>
      </c>
      <c r="D25" s="28">
        <v>96.06983288746832</v>
      </c>
      <c r="E25" s="29">
        <v>0.18</v>
      </c>
      <c r="F25" s="30">
        <v>22.0</v>
      </c>
      <c r="G25" s="58"/>
      <c r="H25" s="34">
        <v>19.46183542254857</v>
      </c>
      <c r="I25" s="35" t="s">
        <v>58</v>
      </c>
      <c r="J25" s="36">
        <v>4900.0</v>
      </c>
      <c r="K25" s="28">
        <v>3.9718031474588917</v>
      </c>
      <c r="L25" s="28">
        <v>3.4892794633222124</v>
      </c>
      <c r="M25" s="34">
        <v>19.07041960709063</v>
      </c>
      <c r="N25" s="35" t="s">
        <v>27</v>
      </c>
      <c r="O25" s="36">
        <v>5300.0</v>
      </c>
      <c r="P25" s="28">
        <v>3.5981923786963455</v>
      </c>
      <c r="Q25" s="37">
        <v>3.1143909848291953</v>
      </c>
      <c r="R25" s="38">
        <v>7.784373815397738</v>
      </c>
      <c r="S25" s="39">
        <v>7.802534189269302</v>
      </c>
      <c r="T25" s="40">
        <v>0.0561137834996521</v>
      </c>
      <c r="U25" s="40">
        <v>0.019590601607773275</v>
      </c>
      <c r="V25" s="40">
        <v>0.037212298531348234</v>
      </c>
      <c r="W25" s="40">
        <v>0.03937809368396638</v>
      </c>
      <c r="X25" s="39">
        <v>8.732336180157226</v>
      </c>
      <c r="Y25" s="41">
        <v>10.729499242391345</v>
      </c>
      <c r="Z25" s="41">
        <v>7.43408118588714</v>
      </c>
      <c r="AA25" s="41">
        <v>11.636338421203492</v>
      </c>
      <c r="AB25" s="42">
        <v>1.0</v>
      </c>
      <c r="AC25" s="42">
        <v>1.0</v>
      </c>
      <c r="AD25" s="42">
        <v>0.0</v>
      </c>
      <c r="AE25" s="42">
        <v>0.0</v>
      </c>
      <c r="AF25" s="42">
        <v>0.0</v>
      </c>
      <c r="AG25" s="25"/>
      <c r="AH25" s="25"/>
      <c r="AI25" s="25"/>
      <c r="AJ25" s="25"/>
      <c r="AK25" s="54"/>
      <c r="AL25" s="55"/>
    </row>
    <row r="26">
      <c r="A26" s="26" t="s">
        <v>252</v>
      </c>
      <c r="B26" s="25" t="s">
        <v>235</v>
      </c>
      <c r="C26" s="25" t="s">
        <v>260</v>
      </c>
      <c r="D26" s="28">
        <v>96.06983288746832</v>
      </c>
      <c r="E26" s="29">
        <v>0.15092861500915192</v>
      </c>
      <c r="F26" s="30">
        <v>13.0</v>
      </c>
      <c r="G26" s="59"/>
      <c r="H26" s="34">
        <v>9.879888123166799</v>
      </c>
      <c r="I26" s="35" t="s">
        <v>44</v>
      </c>
      <c r="J26" s="36">
        <v>3200.0</v>
      </c>
      <c r="K26" s="28">
        <v>3.0874650384896243</v>
      </c>
      <c r="L26" s="28">
        <v>1.651243317376927</v>
      </c>
      <c r="M26" s="34">
        <v>9.839501310982099</v>
      </c>
      <c r="N26" s="35" t="s">
        <v>29</v>
      </c>
      <c r="O26" s="36">
        <v>3200.0</v>
      </c>
      <c r="P26" s="28">
        <v>3.074844159681906</v>
      </c>
      <c r="Q26" s="37">
        <v>1.6395696122567929</v>
      </c>
      <c r="R26" s="38">
        <v>3.757339588678241</v>
      </c>
      <c r="S26" s="39">
        <v>3.766105186696909</v>
      </c>
      <c r="T26" s="40">
        <v>0.04660880604080709</v>
      </c>
      <c r="U26" s="40">
        <v>0.02042731622776113</v>
      </c>
      <c r="V26" s="40">
        <v>0.016974812076590236</v>
      </c>
      <c r="W26" s="40">
        <v>0.016687103397325993</v>
      </c>
      <c r="X26" s="39">
        <v>4.510234937584163</v>
      </c>
      <c r="Y26" s="41">
        <v>5.369653185582636</v>
      </c>
      <c r="Z26" s="41">
        <v>4.027396508581376</v>
      </c>
      <c r="AA26" s="41">
        <v>5.812104802400723</v>
      </c>
      <c r="AB26" s="42">
        <v>0.0</v>
      </c>
      <c r="AC26" s="42">
        <v>0.0</v>
      </c>
      <c r="AD26" s="42">
        <v>1.0</v>
      </c>
      <c r="AE26" s="42">
        <v>1.0</v>
      </c>
      <c r="AF26" s="42">
        <v>0.0</v>
      </c>
      <c r="AG26" s="25"/>
      <c r="AH26" s="25"/>
      <c r="AI26" s="25"/>
      <c r="AJ26" s="25"/>
      <c r="AK26" s="54"/>
      <c r="AL26" s="55"/>
    </row>
    <row r="27">
      <c r="A27" s="26" t="s">
        <v>247</v>
      </c>
      <c r="B27" s="25" t="s">
        <v>235</v>
      </c>
      <c r="C27" s="25" t="s">
        <v>260</v>
      </c>
      <c r="D27" s="28">
        <v>96.06983288746832</v>
      </c>
      <c r="E27" s="29">
        <v>0.13219112627986349</v>
      </c>
      <c r="F27" s="30">
        <v>12.0</v>
      </c>
      <c r="G27" s="58"/>
      <c r="H27" s="34">
        <v>8.481169043836946</v>
      </c>
      <c r="I27" s="35" t="s">
        <v>44</v>
      </c>
      <c r="J27" s="36">
        <v>3100.0</v>
      </c>
      <c r="K27" s="28">
        <v>2.735860981882886</v>
      </c>
      <c r="L27" s="28">
        <v>1.3084911358508189</v>
      </c>
      <c r="M27" s="34">
        <v>8.71714228551229</v>
      </c>
      <c r="N27" s="35" t="s">
        <v>29</v>
      </c>
      <c r="O27" s="36">
        <v>3300.0</v>
      </c>
      <c r="P27" s="28">
        <v>2.6415582683370573</v>
      </c>
      <c r="Q27" s="37">
        <v>1.2890264822085002</v>
      </c>
      <c r="R27" s="38">
        <v>2.9869312668239014</v>
      </c>
      <c r="S27" s="39">
        <v>2.9938995586634953</v>
      </c>
      <c r="T27" s="40">
        <v>0.03489069364781052</v>
      </c>
      <c r="U27" s="40">
        <v>0.0217831087368763</v>
      </c>
      <c r="V27" s="40">
        <v>0.01395627745912421</v>
      </c>
      <c r="W27" s="40">
        <v>0.017256748479863044</v>
      </c>
      <c r="X27" s="39">
        <v>3.635046411119716</v>
      </c>
      <c r="Y27" s="41">
        <v>4.846122632717231</v>
      </c>
      <c r="Z27" s="41">
        <v>3.1662273412743693</v>
      </c>
      <c r="AA27" s="41">
        <v>5.55091494423792</v>
      </c>
      <c r="AB27" s="42">
        <v>0.0</v>
      </c>
      <c r="AC27" s="42">
        <v>0.0</v>
      </c>
      <c r="AD27" s="42">
        <v>1.0</v>
      </c>
      <c r="AE27" s="42">
        <v>1.0</v>
      </c>
      <c r="AF27" s="42">
        <v>0.0</v>
      </c>
      <c r="AG27" s="25"/>
      <c r="AH27" s="25"/>
      <c r="AI27" s="25"/>
      <c r="AJ27" s="25"/>
      <c r="AK27" s="54"/>
      <c r="AL27" s="55"/>
    </row>
    <row r="28">
      <c r="A28" s="26" t="s">
        <v>249</v>
      </c>
      <c r="B28" s="25" t="s">
        <v>235</v>
      </c>
      <c r="C28" s="25" t="s">
        <v>260</v>
      </c>
      <c r="D28" s="28">
        <v>96.06983288746832</v>
      </c>
      <c r="E28" s="29">
        <v>0.15648837209302324</v>
      </c>
      <c r="F28" s="30">
        <v>10.0</v>
      </c>
      <c r="G28" s="58"/>
      <c r="H28" s="34">
        <v>9.023056412443228</v>
      </c>
      <c r="I28" s="35" t="s">
        <v>31</v>
      </c>
      <c r="J28" s="36">
        <v>3000.0</v>
      </c>
      <c r="K28" s="28">
        <v>3.0076854708144096</v>
      </c>
      <c r="L28" s="28">
        <v>1.5052195328740459</v>
      </c>
      <c r="M28" s="34">
        <v>9.31529418261263</v>
      </c>
      <c r="N28" s="35" t="s">
        <v>31</v>
      </c>
      <c r="O28" s="36">
        <v>3100.0</v>
      </c>
      <c r="P28" s="28">
        <v>3.004933607294397</v>
      </c>
      <c r="Q28" s="37">
        <v>1.5393451798372724</v>
      </c>
      <c r="R28" s="38">
        <v>3.0117623278728485</v>
      </c>
      <c r="S28" s="39">
        <v>3.018788548758885</v>
      </c>
      <c r="T28" s="40">
        <v>0.07238436357540153</v>
      </c>
      <c r="U28" s="40">
        <v>0.003373439048121243</v>
      </c>
      <c r="V28" s="40">
        <v>0.02689112841216648</v>
      </c>
      <c r="W28" s="40">
        <v>0.01908402661508589</v>
      </c>
      <c r="X28" s="39">
        <v>3.4810279277474</v>
      </c>
      <c r="Y28" s="41">
        <v>5.542028484695828</v>
      </c>
      <c r="Z28" s="41">
        <v>3.256289909691112</v>
      </c>
      <c r="AA28" s="41">
        <v>6.059004272921518</v>
      </c>
      <c r="AB28" s="42">
        <v>0.0</v>
      </c>
      <c r="AC28" s="42">
        <v>0.0</v>
      </c>
      <c r="AD28" s="42">
        <v>0.0</v>
      </c>
      <c r="AE28" s="42">
        <v>0.0</v>
      </c>
      <c r="AF28" s="42">
        <v>1.0</v>
      </c>
      <c r="AG28" s="25"/>
      <c r="AH28" s="25"/>
      <c r="AI28" s="25"/>
      <c r="AJ28" s="25"/>
      <c r="AK28" s="54"/>
      <c r="AL28" s="55"/>
    </row>
    <row r="29">
      <c r="A29" s="26" t="s">
        <v>254</v>
      </c>
      <c r="B29" s="25" t="s">
        <v>235</v>
      </c>
      <c r="C29" s="25" t="s">
        <v>260</v>
      </c>
      <c r="D29" s="28">
        <v>96.06983288746832</v>
      </c>
      <c r="E29" s="29">
        <v>0.17821316614420063</v>
      </c>
      <c r="F29" s="30"/>
      <c r="G29" s="59"/>
      <c r="H29" s="34" t="s">
        <v>64</v>
      </c>
      <c r="I29" s="35" t="s">
        <v>45</v>
      </c>
      <c r="J29" s="36">
        <v>3000.0</v>
      </c>
      <c r="K29" s="28" t="s">
        <v>64</v>
      </c>
      <c r="L29" s="28" t="s">
        <v>64</v>
      </c>
      <c r="M29" s="34" t="s">
        <v>64</v>
      </c>
      <c r="N29" s="35" t="s">
        <v>30</v>
      </c>
      <c r="O29" s="36">
        <v>3000.0</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0.0</v>
      </c>
      <c r="AD29" s="42">
        <v>0.0</v>
      </c>
      <c r="AE29" s="42">
        <v>1.0</v>
      </c>
      <c r="AF29" s="42">
        <v>1.0</v>
      </c>
      <c r="AG29" s="25"/>
      <c r="AH29" s="25"/>
      <c r="AI29" s="25"/>
      <c r="AJ29" s="25"/>
      <c r="AK29" s="54"/>
      <c r="AL29" s="55"/>
    </row>
    <row r="30">
      <c r="A30" s="26" t="s">
        <v>255</v>
      </c>
      <c r="B30" s="25" t="s">
        <v>235</v>
      </c>
      <c r="C30" s="25" t="s">
        <v>260</v>
      </c>
      <c r="D30" s="28">
        <v>96.06983288746832</v>
      </c>
      <c r="E30" s="29">
        <v>0.18</v>
      </c>
      <c r="F30" s="30"/>
      <c r="G30" s="58"/>
      <c r="H30" s="34" t="s">
        <v>64</v>
      </c>
      <c r="I30" s="35" t="s">
        <v>28</v>
      </c>
      <c r="J30" s="36">
        <v>3000.0</v>
      </c>
      <c r="K30" s="28" t="s">
        <v>64</v>
      </c>
      <c r="L30" s="28" t="s">
        <v>64</v>
      </c>
      <c r="M30" s="34" t="s">
        <v>64</v>
      </c>
      <c r="N30" s="35" t="s">
        <v>28</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1.0</v>
      </c>
      <c r="AD30" s="42">
        <v>0.0</v>
      </c>
      <c r="AE30" s="42">
        <v>0.0</v>
      </c>
      <c r="AF30" s="42">
        <v>0.0</v>
      </c>
      <c r="AG30" s="25"/>
      <c r="AH30" s="25"/>
      <c r="AI30" s="25"/>
      <c r="AJ30" s="25"/>
      <c r="AK30" s="54"/>
      <c r="AL30" s="55"/>
    </row>
    <row r="31">
      <c r="A31" s="26" t="s">
        <v>256</v>
      </c>
      <c r="B31" s="25" t="s">
        <v>235</v>
      </c>
      <c r="C31" s="25" t="s">
        <v>260</v>
      </c>
      <c r="D31" s="28">
        <v>96.06983288746832</v>
      </c>
      <c r="E31" s="29">
        <v>0.18</v>
      </c>
      <c r="F31" s="30"/>
      <c r="G31" s="59"/>
      <c r="H31" s="34" t="s">
        <v>64</v>
      </c>
      <c r="I31" s="35" t="s">
        <v>44</v>
      </c>
      <c r="J31" s="36">
        <v>3000.0</v>
      </c>
      <c r="K31" s="28" t="s">
        <v>64</v>
      </c>
      <c r="L31" s="28" t="s">
        <v>64</v>
      </c>
      <c r="M31" s="34" t="s">
        <v>64</v>
      </c>
      <c r="N31" s="35" t="s">
        <v>30</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0.0</v>
      </c>
      <c r="AD31" s="42">
        <v>1.0</v>
      </c>
      <c r="AE31" s="42">
        <v>1.0</v>
      </c>
      <c r="AF31" s="42">
        <v>0.0</v>
      </c>
      <c r="AG31" s="25"/>
      <c r="AH31" s="25"/>
      <c r="AI31" s="25"/>
      <c r="AJ31" s="25"/>
      <c r="AK31" s="54"/>
      <c r="AL31" s="55"/>
    </row>
    <row r="32">
      <c r="A32" s="26" t="s">
        <v>253</v>
      </c>
      <c r="B32" s="25" t="s">
        <v>235</v>
      </c>
      <c r="C32" s="25" t="s">
        <v>260</v>
      </c>
      <c r="D32" s="28">
        <v>96.06983288746832</v>
      </c>
      <c r="E32" s="29">
        <v>0.18</v>
      </c>
      <c r="F32" s="30"/>
      <c r="G32" s="59"/>
      <c r="H32" s="34" t="s">
        <v>64</v>
      </c>
      <c r="I32" s="35" t="s">
        <v>27</v>
      </c>
      <c r="J32" s="36">
        <v>3000.0</v>
      </c>
      <c r="K32" s="28" t="s">
        <v>64</v>
      </c>
      <c r="L32" s="28" t="s">
        <v>64</v>
      </c>
      <c r="M32" s="34" t="s">
        <v>64</v>
      </c>
      <c r="N32" s="35" t="s">
        <v>27</v>
      </c>
      <c r="O32" s="36">
        <v>3000.0</v>
      </c>
      <c r="P32" s="28" t="s">
        <v>64</v>
      </c>
      <c r="Q32" s="37" t="s">
        <v>64</v>
      </c>
      <c r="R32" s="38" t="s">
        <v>64</v>
      </c>
      <c r="S32" s="39" t="s">
        <v>64</v>
      </c>
      <c r="T32" s="40" t="s">
        <v>64</v>
      </c>
      <c r="U32" s="40" t="s">
        <v>64</v>
      </c>
      <c r="V32" s="40" t="s">
        <v>64</v>
      </c>
      <c r="W32" s="40" t="s">
        <v>64</v>
      </c>
      <c r="X32" s="39" t="s">
        <v>64</v>
      </c>
      <c r="Y32" s="41" t="s">
        <v>64</v>
      </c>
      <c r="Z32" s="41" t="s">
        <v>64</v>
      </c>
      <c r="AA32" s="41" t="s">
        <v>64</v>
      </c>
      <c r="AB32" s="42">
        <v>1.0</v>
      </c>
      <c r="AC32" s="42">
        <v>0.0</v>
      </c>
      <c r="AD32" s="42">
        <v>0.0</v>
      </c>
      <c r="AE32" s="42">
        <v>0.0</v>
      </c>
      <c r="AF32" s="42">
        <v>0.0</v>
      </c>
      <c r="AG32" s="25"/>
      <c r="AH32" s="25"/>
      <c r="AI32" s="25"/>
      <c r="AJ32" s="25"/>
      <c r="AK32" s="54"/>
      <c r="AL32" s="55"/>
    </row>
    <row r="33">
      <c r="A33" s="26" t="s">
        <v>258</v>
      </c>
      <c r="B33" s="25" t="s">
        <v>235</v>
      </c>
      <c r="C33" s="25" t="s">
        <v>260</v>
      </c>
      <c r="D33" s="28">
        <v>96.06983288746832</v>
      </c>
      <c r="E33" s="29">
        <v>0.1685240328253224</v>
      </c>
      <c r="F33" s="30"/>
      <c r="G33" s="59"/>
      <c r="H33" s="34" t="s">
        <v>64</v>
      </c>
      <c r="I33" s="35" t="s">
        <v>45</v>
      </c>
      <c r="J33" s="36">
        <v>3000.0</v>
      </c>
      <c r="K33" s="28" t="s">
        <v>64</v>
      </c>
      <c r="L33" s="28" t="s">
        <v>64</v>
      </c>
      <c r="M33" s="34" t="s">
        <v>64</v>
      </c>
      <c r="N33" s="35" t="s">
        <v>30</v>
      </c>
      <c r="O33" s="36">
        <v>3400.0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0.0</v>
      </c>
      <c r="AD33" s="42">
        <v>0.0</v>
      </c>
      <c r="AE33" s="42">
        <v>1.0</v>
      </c>
      <c r="AF33" s="42">
        <v>1.0</v>
      </c>
      <c r="AG33" s="25"/>
      <c r="AH33" s="25"/>
      <c r="AI33" s="25"/>
      <c r="AJ33" s="25"/>
      <c r="AK33" s="54"/>
      <c r="AL33" s="55"/>
    </row>
    <row r="34">
      <c r="A34" s="26" t="s">
        <v>251</v>
      </c>
      <c r="B34" s="25" t="s">
        <v>235</v>
      </c>
      <c r="C34" s="25" t="s">
        <v>260</v>
      </c>
      <c r="D34" s="28">
        <v>96.06983288746832</v>
      </c>
      <c r="E34" s="29">
        <v>0.18</v>
      </c>
      <c r="F34" s="30"/>
      <c r="G34" s="59"/>
      <c r="H34" s="34" t="s">
        <v>64</v>
      </c>
      <c r="I34" s="35" t="s">
        <v>28</v>
      </c>
      <c r="J34" s="36">
        <v>3000.0</v>
      </c>
      <c r="K34" s="28" t="s">
        <v>64</v>
      </c>
      <c r="L34" s="28" t="s">
        <v>64</v>
      </c>
      <c r="M34" s="34" t="s">
        <v>64</v>
      </c>
      <c r="N34" s="35" t="s">
        <v>28</v>
      </c>
      <c r="O34" s="36">
        <v>3000.0</v>
      </c>
      <c r="P34" s="28" t="s">
        <v>64</v>
      </c>
      <c r="Q34" s="37" t="s">
        <v>64</v>
      </c>
      <c r="R34" s="38" t="s">
        <v>64</v>
      </c>
      <c r="S34" s="39" t="s">
        <v>64</v>
      </c>
      <c r="T34" s="40" t="s">
        <v>64</v>
      </c>
      <c r="U34" s="40" t="s">
        <v>64</v>
      </c>
      <c r="V34" s="40" t="s">
        <v>64</v>
      </c>
      <c r="W34" s="40" t="s">
        <v>64</v>
      </c>
      <c r="X34" s="39" t="s">
        <v>64</v>
      </c>
      <c r="Y34" s="41" t="s">
        <v>64</v>
      </c>
      <c r="Z34" s="41" t="s">
        <v>64</v>
      </c>
      <c r="AA34" s="41" t="s">
        <v>64</v>
      </c>
      <c r="AB34" s="42">
        <v>0.0</v>
      </c>
      <c r="AC34" s="42">
        <v>1.0</v>
      </c>
      <c r="AD34" s="42">
        <v>0.0</v>
      </c>
      <c r="AE34" s="42">
        <v>0.0</v>
      </c>
      <c r="AF34" s="42">
        <v>0.0</v>
      </c>
      <c r="AG34" s="25"/>
      <c r="AH34" s="25"/>
      <c r="AI34" s="25"/>
      <c r="AJ34" s="25"/>
      <c r="AK34" s="25"/>
      <c r="AL34" s="25"/>
    </row>
    <row r="35">
      <c r="A35" s="26" t="s">
        <v>262</v>
      </c>
      <c r="B35" s="25" t="s">
        <v>260</v>
      </c>
      <c r="C35" s="25" t="s">
        <v>235</v>
      </c>
      <c r="D35" s="28">
        <v>96.06983288746832</v>
      </c>
      <c r="E35" s="29">
        <v>0.17155407346603735</v>
      </c>
      <c r="F35" s="30">
        <v>32.0</v>
      </c>
      <c r="G35" s="59"/>
      <c r="H35" s="34">
        <v>22.330436653414115</v>
      </c>
      <c r="I35" s="35" t="s">
        <v>40</v>
      </c>
      <c r="J35" s="36">
        <v>5100.0</v>
      </c>
      <c r="K35" s="28">
        <v>4.378516990865513</v>
      </c>
      <c r="L35" s="28">
        <v>4.2539103714068585</v>
      </c>
      <c r="M35" s="34">
        <v>22.165789570880996</v>
      </c>
      <c r="N35" s="35" t="s">
        <v>29</v>
      </c>
      <c r="O35" s="36">
        <v>5800.0</v>
      </c>
      <c r="P35" s="28">
        <v>3.8216878570484476</v>
      </c>
      <c r="Q35" s="37">
        <v>3.6928671992475857</v>
      </c>
      <c r="R35" s="38">
        <v>10.709724345184856</v>
      </c>
      <c r="S35" s="39">
        <v>10.864846902439679</v>
      </c>
      <c r="T35" s="40">
        <v>0.05023316155594495</v>
      </c>
      <c r="U35" s="40">
        <v>0.012953827094151158</v>
      </c>
      <c r="V35" s="40">
        <v>0.030258557945116445</v>
      </c>
      <c r="W35" s="40">
        <v>0.025907654188302317</v>
      </c>
      <c r="X35" s="39">
        <v>10.446598325234284</v>
      </c>
      <c r="Y35" s="41">
        <v>11.88383832817983</v>
      </c>
      <c r="Z35" s="41">
        <v>9.202126321046022</v>
      </c>
      <c r="AA35" s="41">
        <v>12.963663249834974</v>
      </c>
      <c r="AB35" s="42">
        <v>0.0</v>
      </c>
      <c r="AC35" s="42">
        <v>1.0</v>
      </c>
      <c r="AD35" s="42">
        <v>1.0</v>
      </c>
      <c r="AE35" s="42">
        <v>0.0</v>
      </c>
      <c r="AF35" s="42">
        <v>0.0</v>
      </c>
      <c r="AG35" s="25"/>
      <c r="AH35" s="25"/>
      <c r="AI35" s="25"/>
      <c r="AJ35" s="25"/>
      <c r="AK35" s="25"/>
      <c r="AL35" s="25"/>
    </row>
    <row r="36">
      <c r="A36" s="26" t="s">
        <v>263</v>
      </c>
      <c r="B36" s="25" t="s">
        <v>260</v>
      </c>
      <c r="C36" s="25" t="s">
        <v>235</v>
      </c>
      <c r="D36" s="28">
        <v>96.06983288746832</v>
      </c>
      <c r="E36" s="29">
        <v>0.18</v>
      </c>
      <c r="F36" s="30">
        <v>32.0</v>
      </c>
      <c r="G36" s="59"/>
      <c r="H36" s="34">
        <v>28.560994006395973</v>
      </c>
      <c r="I36" s="35" t="s">
        <v>27</v>
      </c>
      <c r="J36" s="36">
        <v>6800.0</v>
      </c>
      <c r="K36" s="28">
        <v>4.200146177411173</v>
      </c>
      <c r="L36" s="28">
        <v>4.886123485055481</v>
      </c>
      <c r="M36" s="34">
        <v>27.992466297727937</v>
      </c>
      <c r="N36" s="35" t="s">
        <v>27</v>
      </c>
      <c r="O36" s="36">
        <v>6800.0</v>
      </c>
      <c r="P36" s="28">
        <v>4.116539161430579</v>
      </c>
      <c r="Q36" s="37">
        <v>4.718890545193212</v>
      </c>
      <c r="R36" s="38">
        <v>11.322725549669437</v>
      </c>
      <c r="S36" s="39">
        <v>11.486726982922846</v>
      </c>
      <c r="T36" s="40">
        <v>0.05858755087276096</v>
      </c>
      <c r="U36" s="40">
        <v>0.022418705691107512</v>
      </c>
      <c r="V36" s="40">
        <v>0.03915800594046779</v>
      </c>
      <c r="W36" s="40">
        <v>0.03726487079321871</v>
      </c>
      <c r="X36" s="39">
        <v>13.844696771917285</v>
      </c>
      <c r="Y36" s="41">
        <v>14.71629723447869</v>
      </c>
      <c r="Z36" s="41">
        <v>11.933433032258733</v>
      </c>
      <c r="AA36" s="41">
        <v>16.059033265469203</v>
      </c>
      <c r="AB36" s="42">
        <v>1.0</v>
      </c>
      <c r="AC36" s="42">
        <v>0.0</v>
      </c>
      <c r="AD36" s="42">
        <v>0.0</v>
      </c>
      <c r="AE36" s="42">
        <v>0.0</v>
      </c>
      <c r="AF36" s="42">
        <v>0.0</v>
      </c>
      <c r="AG36" s="25"/>
      <c r="AH36" s="25"/>
      <c r="AI36" s="25"/>
      <c r="AJ36" s="25"/>
      <c r="AK36" s="25"/>
      <c r="AL36" s="25"/>
    </row>
    <row r="37">
      <c r="A37" s="26" t="s">
        <v>265</v>
      </c>
      <c r="B37" s="25" t="s">
        <v>260</v>
      </c>
      <c r="C37" s="25" t="s">
        <v>235</v>
      </c>
      <c r="D37" s="28">
        <v>96.06983288746832</v>
      </c>
      <c r="E37" s="29">
        <v>0.28603758471965496</v>
      </c>
      <c r="F37" s="30">
        <v>31.0</v>
      </c>
      <c r="G37" s="59"/>
      <c r="H37" s="34">
        <v>36.038376285504576</v>
      </c>
      <c r="I37" s="35" t="s">
        <v>31</v>
      </c>
      <c r="J37" s="36">
        <v>6500.0</v>
      </c>
      <c r="K37" s="28">
        <v>5.5443655823853195</v>
      </c>
      <c r="L37" s="28">
        <v>7.646859172629014</v>
      </c>
      <c r="M37" s="34">
        <v>36.40224830121767</v>
      </c>
      <c r="N37" s="35" t="s">
        <v>31</v>
      </c>
      <c r="O37" s="36">
        <v>7400.0</v>
      </c>
      <c r="P37" s="28">
        <v>4.919222743407793</v>
      </c>
      <c r="Q37" s="37">
        <v>6.834734568225849</v>
      </c>
      <c r="R37" s="38">
        <v>19.176073136119243</v>
      </c>
      <c r="S37" s="39">
        <v>19.453824589574506</v>
      </c>
      <c r="T37" s="40">
        <v>0.11597384857100997</v>
      </c>
      <c r="U37" s="40">
        <v>0.014030862587040904</v>
      </c>
      <c r="V37" s="40">
        <v>0.0668658295163668</v>
      </c>
      <c r="W37" s="40">
        <v>0.03715986263286614</v>
      </c>
      <c r="X37" s="39">
        <v>20.43403353327235</v>
      </c>
      <c r="Y37" s="41">
        <v>15.604342752232226</v>
      </c>
      <c r="Z37" s="41">
        <v>18.845966690197265</v>
      </c>
      <c r="AA37" s="41">
        <v>17.5562816110204</v>
      </c>
      <c r="AB37" s="42">
        <v>0.0</v>
      </c>
      <c r="AC37" s="42">
        <v>0.0</v>
      </c>
      <c r="AD37" s="42">
        <v>0.0</v>
      </c>
      <c r="AE37" s="42">
        <v>0.0</v>
      </c>
      <c r="AF37" s="42">
        <v>1.0</v>
      </c>
      <c r="AG37" s="25"/>
      <c r="AH37" s="25"/>
      <c r="AI37" s="25"/>
      <c r="AJ37" s="25"/>
      <c r="AK37" s="25"/>
      <c r="AL37" s="25"/>
    </row>
    <row r="38">
      <c r="A38" s="26" t="s">
        <v>267</v>
      </c>
      <c r="B38" s="25" t="s">
        <v>260</v>
      </c>
      <c r="C38" s="25" t="s">
        <v>235</v>
      </c>
      <c r="D38" s="28">
        <v>96.06983288746832</v>
      </c>
      <c r="E38" s="29">
        <v>0.23176724137931032</v>
      </c>
      <c r="F38" s="30">
        <v>28.0</v>
      </c>
      <c r="G38" s="59"/>
      <c r="H38" s="34">
        <v>24.39498369593486</v>
      </c>
      <c r="I38" s="35" t="s">
        <v>58</v>
      </c>
      <c r="J38" s="36">
        <v>4300.0</v>
      </c>
      <c r="K38" s="28">
        <v>5.673252022310433</v>
      </c>
      <c r="L38" s="28">
        <v>5.880395702815622</v>
      </c>
      <c r="M38" s="34">
        <v>23.746420573387628</v>
      </c>
      <c r="N38" s="35" t="s">
        <v>28</v>
      </c>
      <c r="O38" s="36">
        <v>4700.0</v>
      </c>
      <c r="P38" s="28">
        <v>5.05242990923141</v>
      </c>
      <c r="Q38" s="37">
        <v>5.134616805390457</v>
      </c>
      <c r="R38" s="38">
        <v>13.365111451280669</v>
      </c>
      <c r="S38" s="39">
        <v>13.55869535685061</v>
      </c>
      <c r="T38" s="40">
        <v>0.07651842050782222</v>
      </c>
      <c r="U38" s="40">
        <v>0.023487918982619368</v>
      </c>
      <c r="V38" s="40">
        <v>0.03382260333497189</v>
      </c>
      <c r="W38" s="40">
        <v>0.03371821258393803</v>
      </c>
      <c r="X38" s="39">
        <v>14.133924961612516</v>
      </c>
      <c r="Y38" s="41">
        <v>10.261058734322345</v>
      </c>
      <c r="Z38" s="41">
        <v>12.530988107522356</v>
      </c>
      <c r="AA38" s="41">
        <v>11.215432465865272</v>
      </c>
      <c r="AB38" s="42">
        <v>1.0</v>
      </c>
      <c r="AC38" s="42">
        <v>1.0</v>
      </c>
      <c r="AD38" s="42">
        <v>0.0</v>
      </c>
      <c r="AE38" s="42">
        <v>0.0</v>
      </c>
      <c r="AF38" s="42">
        <v>0.0</v>
      </c>
      <c r="AG38" s="25"/>
      <c r="AH38" s="25"/>
      <c r="AI38" s="25"/>
      <c r="AJ38" s="25"/>
      <c r="AK38" s="25"/>
      <c r="AL38" s="25"/>
    </row>
    <row r="39">
      <c r="A39" s="26" t="s">
        <v>1981</v>
      </c>
      <c r="B39" s="25" t="s">
        <v>260</v>
      </c>
      <c r="C39" s="25" t="s">
        <v>235</v>
      </c>
      <c r="D39" s="28">
        <v>96.06983288746832</v>
      </c>
      <c r="E39" s="29">
        <v>0.13917310664605875</v>
      </c>
      <c r="F39" s="30">
        <v>26.0</v>
      </c>
      <c r="G39" s="58"/>
      <c r="H39" s="34">
        <v>21.642474819611746</v>
      </c>
      <c r="I39" s="35" t="s">
        <v>44</v>
      </c>
      <c r="J39" s="36">
        <v>4300.0</v>
      </c>
      <c r="K39" s="28">
        <v>5.033133678979476</v>
      </c>
      <c r="L39" s="28">
        <v>4.779153449574194</v>
      </c>
      <c r="M39" s="34">
        <v>22.5840304226556</v>
      </c>
      <c r="N39" s="35" t="s">
        <v>30</v>
      </c>
      <c r="O39" s="36">
        <v>4900.0</v>
      </c>
      <c r="P39" s="28">
        <v>4.6089858005419595</v>
      </c>
      <c r="Q39" s="37">
        <v>4.514990231558113</v>
      </c>
      <c r="R39" s="38">
        <v>6.856450766675761</v>
      </c>
      <c r="S39" s="39">
        <v>6.955761462482486</v>
      </c>
      <c r="T39" s="40">
        <v>0.06041167230497765</v>
      </c>
      <c r="U39" s="40">
        <v>0.0035536277826457444</v>
      </c>
      <c r="V39" s="40">
        <v>0.02045737074874442</v>
      </c>
      <c r="W39" s="40">
        <v>0.019689018795739935</v>
      </c>
      <c r="X39" s="39">
        <v>7.486885161871064</v>
      </c>
      <c r="Y39" s="41">
        <v>14.155589657740682</v>
      </c>
      <c r="Z39" s="41">
        <v>6.8821367609455635</v>
      </c>
      <c r="AA39" s="41">
        <v>15.701893661710038</v>
      </c>
      <c r="AB39" s="42">
        <v>0.0</v>
      </c>
      <c r="AC39" s="42">
        <v>0.0</v>
      </c>
      <c r="AD39" s="42">
        <v>1.0</v>
      </c>
      <c r="AE39" s="42">
        <v>1.0</v>
      </c>
      <c r="AF39" s="42">
        <v>0.0</v>
      </c>
      <c r="AG39" s="25"/>
      <c r="AH39" s="25"/>
      <c r="AI39" s="25"/>
      <c r="AJ39" s="25"/>
      <c r="AK39" s="25"/>
      <c r="AL39" s="25"/>
    </row>
    <row r="40">
      <c r="A40" s="26" t="s">
        <v>266</v>
      </c>
      <c r="B40" s="25" t="s">
        <v>260</v>
      </c>
      <c r="C40" s="25" t="s">
        <v>235</v>
      </c>
      <c r="D40" s="28">
        <v>96.06983288746832</v>
      </c>
      <c r="E40" s="29">
        <v>0.21643252139565505</v>
      </c>
      <c r="F40" s="30">
        <v>25.0</v>
      </c>
      <c r="G40" s="58"/>
      <c r="H40" s="34">
        <v>26.533485407616695</v>
      </c>
      <c r="I40" s="35" t="s">
        <v>45</v>
      </c>
      <c r="J40" s="36">
        <v>5800.0</v>
      </c>
      <c r="K40" s="28">
        <v>4.574738863382189</v>
      </c>
      <c r="L40" s="28">
        <v>5.042618087647088</v>
      </c>
      <c r="M40" s="34">
        <v>26.137496313535994</v>
      </c>
      <c r="N40" s="35" t="s">
        <v>30</v>
      </c>
      <c r="O40" s="36">
        <v>6300.0</v>
      </c>
      <c r="P40" s="28">
        <v>4.148808938656507</v>
      </c>
      <c r="Q40" s="37">
        <v>4.52306344423858</v>
      </c>
      <c r="R40" s="38">
        <v>10.990848550285051</v>
      </c>
      <c r="S40" s="39">
        <v>11.150042986908176</v>
      </c>
      <c r="T40" s="40">
        <v>0.08442713825176262</v>
      </c>
      <c r="U40" s="40">
        <v>0.003912477138496316</v>
      </c>
      <c r="V40" s="40">
        <v>0.04674380581256126</v>
      </c>
      <c r="W40" s="40">
        <v>0.03706557289101773</v>
      </c>
      <c r="X40" s="39">
        <v>10.545613869404027</v>
      </c>
      <c r="Y40" s="41">
        <v>15.987871538212666</v>
      </c>
      <c r="Z40" s="41">
        <v>9.520417406281702</v>
      </c>
      <c r="AA40" s="41">
        <v>16.617078907254292</v>
      </c>
      <c r="AB40" s="42">
        <v>0.0</v>
      </c>
      <c r="AC40" s="42">
        <v>0.0</v>
      </c>
      <c r="AD40" s="42">
        <v>0.0</v>
      </c>
      <c r="AE40" s="42">
        <v>1.0</v>
      </c>
      <c r="AF40" s="42">
        <v>1.0</v>
      </c>
      <c r="AG40" s="25"/>
      <c r="AH40" s="25"/>
      <c r="AI40" s="25"/>
      <c r="AJ40" s="25"/>
      <c r="AK40" s="25"/>
      <c r="AL40" s="25"/>
    </row>
    <row r="41">
      <c r="A41" s="26" t="s">
        <v>264</v>
      </c>
      <c r="B41" s="25" t="s">
        <v>260</v>
      </c>
      <c r="C41" s="25" t="s">
        <v>235</v>
      </c>
      <c r="D41" s="28">
        <v>96.06983288746832</v>
      </c>
      <c r="E41" s="29">
        <v>0.18</v>
      </c>
      <c r="F41" s="30">
        <v>22.0</v>
      </c>
      <c r="G41" s="59"/>
      <c r="H41" s="34">
        <v>19.100990628699087</v>
      </c>
      <c r="I41" s="35" t="s">
        <v>44</v>
      </c>
      <c r="J41" s="36">
        <v>4800.0</v>
      </c>
      <c r="K41" s="28">
        <v>3.9793730476456433</v>
      </c>
      <c r="L41" s="28">
        <v>3.448360439082882</v>
      </c>
      <c r="M41" s="34">
        <v>19.124862108532945</v>
      </c>
      <c r="N41" s="35" t="s">
        <v>30</v>
      </c>
      <c r="O41" s="36">
        <v>4800.0</v>
      </c>
      <c r="P41" s="28">
        <v>3.9843462726110297</v>
      </c>
      <c r="Q41" s="37">
        <v>3.4558282846577844</v>
      </c>
      <c r="R41" s="38">
        <v>7.784373815397738</v>
      </c>
      <c r="S41" s="39">
        <v>7.897124800759457</v>
      </c>
      <c r="T41" s="40">
        <v>0.06416731762254772</v>
      </c>
      <c r="U41" s="40">
        <v>0.01464688771819024</v>
      </c>
      <c r="V41" s="40">
        <v>0.03487354218616724</v>
      </c>
      <c r="W41" s="40">
        <v>0.027898833748933795</v>
      </c>
      <c r="X41" s="39">
        <v>8.829424256404671</v>
      </c>
      <c r="Y41" s="41">
        <v>10.271566372294414</v>
      </c>
      <c r="Z41" s="41">
        <v>7.892737509203479</v>
      </c>
      <c r="AA41" s="41">
        <v>11.232124599329467</v>
      </c>
      <c r="AB41" s="42">
        <v>0.0</v>
      </c>
      <c r="AC41" s="42">
        <v>0.0</v>
      </c>
      <c r="AD41" s="42">
        <v>1.0</v>
      </c>
      <c r="AE41" s="42">
        <v>1.0</v>
      </c>
      <c r="AF41" s="42">
        <v>0.0</v>
      </c>
      <c r="AG41" s="25"/>
      <c r="AH41" s="25"/>
      <c r="AI41" s="25"/>
      <c r="AJ41" s="25"/>
      <c r="AK41" s="25"/>
      <c r="AL41" s="25"/>
    </row>
    <row r="42">
      <c r="A42" s="26" t="s">
        <v>270</v>
      </c>
      <c r="B42" s="25" t="s">
        <v>260</v>
      </c>
      <c r="C42" s="25" t="s">
        <v>235</v>
      </c>
      <c r="D42" s="28">
        <v>96.06983288746832</v>
      </c>
      <c r="E42" s="29">
        <v>0.18559437751004018</v>
      </c>
      <c r="F42" s="30">
        <v>16.0</v>
      </c>
      <c r="G42" s="59"/>
      <c r="H42" s="34">
        <v>12.988799515626862</v>
      </c>
      <c r="I42" s="35" t="s">
        <v>58</v>
      </c>
      <c r="J42" s="36">
        <v>3200.0</v>
      </c>
      <c r="K42" s="28">
        <v>4.058999848633394</v>
      </c>
      <c r="L42" s="28">
        <v>2.6522113587310017</v>
      </c>
      <c r="M42" s="34">
        <v>12.721050546136702</v>
      </c>
      <c r="N42" s="35" t="s">
        <v>27</v>
      </c>
      <c r="O42" s="36">
        <v>3000.0</v>
      </c>
      <c r="P42" s="28">
        <v>4.240350182045567</v>
      </c>
      <c r="Q42" s="37">
        <v>2.7287808696446083</v>
      </c>
      <c r="R42" s="38">
        <v>5.866781877226956</v>
      </c>
      <c r="S42" s="39">
        <v>5.951757939945216</v>
      </c>
      <c r="T42" s="40">
        <v>0.05557860567436032</v>
      </c>
      <c r="U42" s="40">
        <v>0.018526201891453438</v>
      </c>
      <c r="V42" s="40">
        <v>0.024033991642966625</v>
      </c>
      <c r="W42" s="40">
        <v>0.039555944579049235</v>
      </c>
      <c r="X42" s="39">
        <v>5.772353901896534</v>
      </c>
      <c r="Y42" s="41">
        <v>7.216445613730329</v>
      </c>
      <c r="Z42" s="41">
        <v>4.842363551035426</v>
      </c>
      <c r="AA42" s="41">
        <v>7.878686995101277</v>
      </c>
      <c r="AB42" s="42">
        <v>1.0</v>
      </c>
      <c r="AC42" s="42">
        <v>1.0</v>
      </c>
      <c r="AD42" s="42">
        <v>0.0</v>
      </c>
      <c r="AE42" s="42">
        <v>0.0</v>
      </c>
      <c r="AF42" s="42">
        <v>0.0</v>
      </c>
      <c r="AG42" s="25"/>
      <c r="AH42" s="25"/>
      <c r="AI42" s="25"/>
      <c r="AJ42" s="25"/>
      <c r="AK42" s="25"/>
      <c r="AL42" s="25"/>
    </row>
    <row r="43">
      <c r="A43" s="26" t="s">
        <v>269</v>
      </c>
      <c r="B43" s="25" t="s">
        <v>260</v>
      </c>
      <c r="C43" s="25" t="s">
        <v>235</v>
      </c>
      <c r="D43" s="28">
        <v>96.06983288746832</v>
      </c>
      <c r="E43" s="29">
        <v>0.15118196884322174</v>
      </c>
      <c r="F43" s="30">
        <v>15.0</v>
      </c>
      <c r="G43" s="59"/>
      <c r="H43" s="34">
        <v>10.714373801566083</v>
      </c>
      <c r="I43" s="35" t="s">
        <v>40</v>
      </c>
      <c r="J43" s="36">
        <v>3300.0</v>
      </c>
      <c r="K43" s="28">
        <v>3.2467799398685098</v>
      </c>
      <c r="L43" s="28">
        <v>1.842641623688178</v>
      </c>
      <c r="M43" s="34">
        <v>10.966676453316873</v>
      </c>
      <c r="N43" s="35" t="s">
        <v>29</v>
      </c>
      <c r="O43" s="36">
        <v>3000.0</v>
      </c>
      <c r="P43" s="28">
        <v>3.655558817772291</v>
      </c>
      <c r="Q43" s="37">
        <v>2.1102870910444214</v>
      </c>
      <c r="R43" s="38">
        <v>4.343659688837367</v>
      </c>
      <c r="S43" s="39">
        <v>4.406574435945688</v>
      </c>
      <c r="T43" s="40">
        <v>0.05262151450207752</v>
      </c>
      <c r="U43" s="40">
        <v>0.013786448448883779</v>
      </c>
      <c r="V43" s="40">
        <v>0.02922338720502829</v>
      </c>
      <c r="W43" s="40">
        <v>0.022815601306251324</v>
      </c>
      <c r="X43" s="39">
        <v>5.143074039662354</v>
      </c>
      <c r="Y43" s="41">
        <v>5.571299761903728</v>
      </c>
      <c r="Z43" s="41">
        <v>4.593643914144444</v>
      </c>
      <c r="AA43" s="41">
        <v>6.37303253917243</v>
      </c>
      <c r="AB43" s="42">
        <v>0.0</v>
      </c>
      <c r="AC43" s="42">
        <v>1.0</v>
      </c>
      <c r="AD43" s="42">
        <v>1.0</v>
      </c>
      <c r="AE43" s="42">
        <v>0.0</v>
      </c>
      <c r="AF43" s="42">
        <v>0.0</v>
      </c>
      <c r="AG43" s="25"/>
      <c r="AH43" s="25"/>
      <c r="AI43" s="25"/>
      <c r="AJ43" s="25"/>
      <c r="AK43" s="25"/>
      <c r="AL43" s="25"/>
    </row>
    <row r="44">
      <c r="A44" s="26" t="s">
        <v>273</v>
      </c>
      <c r="B44" s="25" t="s">
        <v>260</v>
      </c>
      <c r="C44" s="25" t="s">
        <v>235</v>
      </c>
      <c r="D44" s="28">
        <v>96.06983288746832</v>
      </c>
      <c r="E44" s="29">
        <v>0.1920911441499677</v>
      </c>
      <c r="F44" s="30">
        <v>9.0</v>
      </c>
      <c r="G44" s="59"/>
      <c r="H44" s="34">
        <v>8.438202976642348</v>
      </c>
      <c r="I44" s="35" t="s">
        <v>31</v>
      </c>
      <c r="J44" s="36">
        <v>3800.0</v>
      </c>
      <c r="K44" s="28">
        <v>2.2205797306953547</v>
      </c>
      <c r="L44" s="28">
        <v>1.0581041269965483</v>
      </c>
      <c r="M44" s="34">
        <v>8.740956818349835</v>
      </c>
      <c r="N44" s="35" t="s">
        <v>31</v>
      </c>
      <c r="O44" s="36">
        <v>3100.0</v>
      </c>
      <c r="P44" s="28">
        <v>2.819663489790269</v>
      </c>
      <c r="Q44" s="37">
        <v>1.3786889308906574</v>
      </c>
      <c r="R44" s="38">
        <v>3.4356139338175344</v>
      </c>
      <c r="S44" s="39">
        <v>3.4853762994935185</v>
      </c>
      <c r="T44" s="40">
        <v>0.0916632845882373</v>
      </c>
      <c r="U44" s="40">
        <v>3.021866524886944E-4</v>
      </c>
      <c r="V44" s="40">
        <v>0.028405545333937274</v>
      </c>
      <c r="W44" s="40">
        <v>0.025282949924887433</v>
      </c>
      <c r="X44" s="39">
        <v>3.6052899459471446</v>
      </c>
      <c r="Y44" s="41">
        <v>4.832913030695202</v>
      </c>
      <c r="Z44" s="41">
        <v>3.3748562151291837</v>
      </c>
      <c r="AA44" s="41">
        <v>5.3661006032206515</v>
      </c>
      <c r="AB44" s="42">
        <v>0.0</v>
      </c>
      <c r="AC44" s="42">
        <v>0.0</v>
      </c>
      <c r="AD44" s="42">
        <v>0.0</v>
      </c>
      <c r="AE44" s="42">
        <v>0.0</v>
      </c>
      <c r="AF44" s="42">
        <v>1.0</v>
      </c>
      <c r="AG44" s="25"/>
      <c r="AH44" s="25"/>
      <c r="AI44" s="25"/>
      <c r="AJ44" s="25"/>
      <c r="AK44" s="25"/>
      <c r="AL44" s="25"/>
    </row>
    <row r="45">
      <c r="A45" s="26" t="s">
        <v>271</v>
      </c>
      <c r="B45" s="25" t="s">
        <v>260</v>
      </c>
      <c r="C45" s="25" t="s">
        <v>235</v>
      </c>
      <c r="D45" s="28">
        <v>96.06983288746832</v>
      </c>
      <c r="E45" s="29">
        <v>0.11426279863481227</v>
      </c>
      <c r="F45" s="30">
        <v>4.0</v>
      </c>
      <c r="G45" s="59"/>
      <c r="H45" s="34">
        <v>3.8104923499720953</v>
      </c>
      <c r="I45" s="35" t="s">
        <v>31</v>
      </c>
      <c r="J45" s="36">
        <v>3000.0</v>
      </c>
      <c r="K45" s="28">
        <v>1.270164116657365</v>
      </c>
      <c r="L45" s="28">
        <v>0.3381952615715249</v>
      </c>
      <c r="M45" s="34">
        <v>3.996319381326716</v>
      </c>
      <c r="N45" s="35" t="s">
        <v>31</v>
      </c>
      <c r="O45" s="36">
        <v>3000.0</v>
      </c>
      <c r="P45" s="28">
        <v>1.3321064604422388</v>
      </c>
      <c r="Q45" s="37">
        <v>0.3672694139485872</v>
      </c>
      <c r="R45" s="38">
        <v>0.8468353370387572</v>
      </c>
      <c r="S45" s="39">
        <v>0.859101130146146</v>
      </c>
      <c r="T45" s="40">
        <v>0.05334355802518635</v>
      </c>
      <c r="U45" s="40">
        <v>1.878294296661491E-4</v>
      </c>
      <c r="V45" s="40">
        <v>0.00948538619814053</v>
      </c>
      <c r="W45" s="40">
        <v>0.027329182016424695</v>
      </c>
      <c r="X45" s="39">
        <v>0.8259228749347463</v>
      </c>
      <c r="Y45" s="41">
        <v>2.984569475037349</v>
      </c>
      <c r="Z45" s="41">
        <v>0.7157747628018921</v>
      </c>
      <c r="AA45" s="41">
        <v>3.280544618524824</v>
      </c>
      <c r="AB45" s="42">
        <v>0.0</v>
      </c>
      <c r="AC45" s="42">
        <v>0.0</v>
      </c>
      <c r="AD45" s="42">
        <v>0.0</v>
      </c>
      <c r="AE45" s="42">
        <v>0.0</v>
      </c>
      <c r="AF45" s="42">
        <v>1.0</v>
      </c>
      <c r="AG45" s="25"/>
      <c r="AH45" s="25"/>
      <c r="AI45" s="25"/>
      <c r="AJ45" s="25"/>
      <c r="AK45" s="25"/>
      <c r="AL45" s="25"/>
    </row>
    <row r="46">
      <c r="A46" s="26" t="s">
        <v>272</v>
      </c>
      <c r="B46" s="25" t="s">
        <v>260</v>
      </c>
      <c r="C46" s="25" t="s">
        <v>235</v>
      </c>
      <c r="D46" s="28">
        <v>96.06983288746832</v>
      </c>
      <c r="E46" s="29">
        <v>0.18</v>
      </c>
      <c r="F46" s="30"/>
      <c r="G46" s="59"/>
      <c r="H46" s="34" t="s">
        <v>64</v>
      </c>
      <c r="I46" s="35" t="s">
        <v>58</v>
      </c>
      <c r="J46" s="36">
        <v>3000.0</v>
      </c>
      <c r="K46" s="28" t="s">
        <v>64</v>
      </c>
      <c r="L46" s="28" t="s">
        <v>64</v>
      </c>
      <c r="M46" s="34" t="s">
        <v>64</v>
      </c>
      <c r="N46" s="35" t="s">
        <v>28</v>
      </c>
      <c r="O46" s="36">
        <v>3000.0</v>
      </c>
      <c r="P46" s="28" t="s">
        <v>64</v>
      </c>
      <c r="Q46" s="37" t="s">
        <v>64</v>
      </c>
      <c r="R46" s="38" t="s">
        <v>64</v>
      </c>
      <c r="S46" s="39" t="s">
        <v>64</v>
      </c>
      <c r="T46" s="40" t="s">
        <v>64</v>
      </c>
      <c r="U46" s="40" t="s">
        <v>64</v>
      </c>
      <c r="V46" s="40" t="s">
        <v>64</v>
      </c>
      <c r="W46" s="40" t="s">
        <v>64</v>
      </c>
      <c r="X46" s="39" t="s">
        <v>64</v>
      </c>
      <c r="Y46" s="41" t="s">
        <v>64</v>
      </c>
      <c r="Z46" s="41" t="s">
        <v>64</v>
      </c>
      <c r="AA46" s="41" t="s">
        <v>64</v>
      </c>
      <c r="AB46" s="42">
        <v>1.0</v>
      </c>
      <c r="AC46" s="42">
        <v>1.0</v>
      </c>
      <c r="AD46" s="42">
        <v>0.0</v>
      </c>
      <c r="AE46" s="42">
        <v>0.0</v>
      </c>
      <c r="AF46" s="42">
        <v>0.0</v>
      </c>
      <c r="AG46" s="25"/>
      <c r="AH46" s="25"/>
      <c r="AI46" s="25"/>
      <c r="AJ46" s="25"/>
      <c r="AK46" s="25"/>
      <c r="AL46" s="25"/>
    </row>
    <row r="47">
      <c r="A47" s="26" t="s">
        <v>268</v>
      </c>
      <c r="B47" s="25" t="s">
        <v>260</v>
      </c>
      <c r="C47" s="25" t="s">
        <v>235</v>
      </c>
      <c r="D47" s="28">
        <v>96.06983288746832</v>
      </c>
      <c r="E47" s="29">
        <v>0.18</v>
      </c>
      <c r="F47" s="30"/>
      <c r="G47" s="59"/>
      <c r="H47" s="34" t="s">
        <v>64</v>
      </c>
      <c r="I47" s="35" t="s">
        <v>58</v>
      </c>
      <c r="J47" s="36">
        <v>3500.0</v>
      </c>
      <c r="K47" s="28" t="s">
        <v>64</v>
      </c>
      <c r="L47" s="28" t="s">
        <v>64</v>
      </c>
      <c r="M47" s="34" t="s">
        <v>64</v>
      </c>
      <c r="N47" s="35" t="s">
        <v>28</v>
      </c>
      <c r="O47" s="36">
        <v>3000.0</v>
      </c>
      <c r="P47" s="28" t="s">
        <v>64</v>
      </c>
      <c r="Q47" s="37" t="s">
        <v>64</v>
      </c>
      <c r="R47" s="38" t="s">
        <v>64</v>
      </c>
      <c r="S47" s="39" t="s">
        <v>64</v>
      </c>
      <c r="T47" s="40" t="s">
        <v>64</v>
      </c>
      <c r="U47" s="40" t="s">
        <v>64</v>
      </c>
      <c r="V47" s="40" t="s">
        <v>64</v>
      </c>
      <c r="W47" s="40" t="s">
        <v>64</v>
      </c>
      <c r="X47" s="39" t="s">
        <v>64</v>
      </c>
      <c r="Y47" s="41" t="s">
        <v>64</v>
      </c>
      <c r="Z47" s="41" t="s">
        <v>64</v>
      </c>
      <c r="AA47" s="41" t="s">
        <v>64</v>
      </c>
      <c r="AB47" s="42">
        <v>1.0</v>
      </c>
      <c r="AC47" s="42">
        <v>1.0</v>
      </c>
      <c r="AD47" s="42">
        <v>0.0</v>
      </c>
      <c r="AE47" s="42">
        <v>0.0</v>
      </c>
      <c r="AF47" s="42">
        <v>0.0</v>
      </c>
      <c r="AG47" s="25"/>
      <c r="AH47" s="25"/>
      <c r="AI47" s="25"/>
      <c r="AJ47" s="25"/>
      <c r="AK47" s="25"/>
      <c r="AL47" s="25"/>
    </row>
    <row r="48">
      <c r="A48" s="26" t="s">
        <v>259</v>
      </c>
      <c r="B48" s="25" t="s">
        <v>260</v>
      </c>
      <c r="C48" s="25" t="s">
        <v>235</v>
      </c>
      <c r="D48" s="28">
        <v>96.06983288746832</v>
      </c>
      <c r="E48" s="29">
        <v>0.19039416192399486</v>
      </c>
      <c r="F48" s="30"/>
      <c r="G48" s="59"/>
      <c r="H48" s="34" t="s">
        <v>64</v>
      </c>
      <c r="I48" s="35" t="s">
        <v>28</v>
      </c>
      <c r="J48" s="36">
        <v>4400.0</v>
      </c>
      <c r="K48" s="28" t="s">
        <v>64</v>
      </c>
      <c r="L48" s="28" t="s">
        <v>64</v>
      </c>
      <c r="M48" s="34" t="s">
        <v>64</v>
      </c>
      <c r="N48" s="35" t="s">
        <v>28</v>
      </c>
      <c r="O48" s="36">
        <v>5300.0</v>
      </c>
      <c r="P48" s="28" t="s">
        <v>64</v>
      </c>
      <c r="Q48" s="37" t="s">
        <v>64</v>
      </c>
      <c r="R48" s="38" t="s">
        <v>64</v>
      </c>
      <c r="S48" s="39" t="s">
        <v>64</v>
      </c>
      <c r="T48" s="40" t="s">
        <v>64</v>
      </c>
      <c r="U48" s="40" t="s">
        <v>64</v>
      </c>
      <c r="V48" s="40" t="s">
        <v>64</v>
      </c>
      <c r="W48" s="40" t="s">
        <v>64</v>
      </c>
      <c r="X48" s="39" t="s">
        <v>64</v>
      </c>
      <c r="Y48" s="41" t="s">
        <v>64</v>
      </c>
      <c r="Z48" s="41" t="s">
        <v>64</v>
      </c>
      <c r="AA48" s="41" t="s">
        <v>64</v>
      </c>
      <c r="AB48" s="42">
        <v>0.0</v>
      </c>
      <c r="AC48" s="42">
        <v>1.0</v>
      </c>
      <c r="AD48" s="42">
        <v>0.0</v>
      </c>
      <c r="AE48" s="42">
        <v>0.0</v>
      </c>
      <c r="AF48" s="42">
        <v>0.0</v>
      </c>
      <c r="AG48" s="25"/>
      <c r="AH48" s="25"/>
      <c r="AI48" s="25"/>
      <c r="AJ48" s="25"/>
      <c r="AK48" s="25"/>
      <c r="AL48" s="25"/>
    </row>
    <row r="49">
      <c r="A49" s="26" t="s">
        <v>275</v>
      </c>
      <c r="B49" s="25" t="s">
        <v>260</v>
      </c>
      <c r="C49" s="25" t="s">
        <v>235</v>
      </c>
      <c r="D49" s="28">
        <v>96.06983288746832</v>
      </c>
      <c r="E49" s="29">
        <v>0.14756410256410255</v>
      </c>
      <c r="F49" s="30"/>
      <c r="G49" s="59"/>
      <c r="H49" s="34" t="s">
        <v>64</v>
      </c>
      <c r="I49" s="35" t="s">
        <v>44</v>
      </c>
      <c r="J49" s="36">
        <v>3700.0</v>
      </c>
      <c r="K49" s="28" t="s">
        <v>64</v>
      </c>
      <c r="L49" s="28" t="s">
        <v>64</v>
      </c>
      <c r="M49" s="34" t="s">
        <v>64</v>
      </c>
      <c r="N49" s="35" t="s">
        <v>29</v>
      </c>
      <c r="O49" s="36">
        <v>3600.0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0.0</v>
      </c>
      <c r="AD49" s="42">
        <v>1.0</v>
      </c>
      <c r="AE49" s="42">
        <v>1.0</v>
      </c>
      <c r="AF49" s="42">
        <v>0.0</v>
      </c>
      <c r="AG49" s="25"/>
      <c r="AH49" s="25"/>
      <c r="AI49" s="25"/>
      <c r="AJ49" s="25"/>
      <c r="AK49" s="25"/>
      <c r="AL49" s="25"/>
    </row>
    <row r="50">
      <c r="A50" s="26" t="s">
        <v>276</v>
      </c>
      <c r="B50" s="25" t="s">
        <v>260</v>
      </c>
      <c r="C50" s="25" t="s">
        <v>235</v>
      </c>
      <c r="D50" s="28">
        <v>96.06983288746832</v>
      </c>
      <c r="E50" s="29">
        <v>0.18</v>
      </c>
      <c r="F50" s="30"/>
      <c r="G50" s="59"/>
      <c r="H50" s="34" t="s">
        <v>64</v>
      </c>
      <c r="I50" s="35" t="s">
        <v>45</v>
      </c>
      <c r="J50" s="36">
        <v>3400.0</v>
      </c>
      <c r="K50" s="28" t="s">
        <v>64</v>
      </c>
      <c r="L50" s="28" t="s">
        <v>64</v>
      </c>
      <c r="M50" s="34" t="s">
        <v>64</v>
      </c>
      <c r="N50" s="35" t="s">
        <v>31</v>
      </c>
      <c r="O50" s="36">
        <v>3000.0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0.0</v>
      </c>
      <c r="AD50" s="42">
        <v>0.0</v>
      </c>
      <c r="AE50" s="42">
        <v>1.0</v>
      </c>
      <c r="AF50" s="42">
        <v>1.0</v>
      </c>
      <c r="AG50" s="25"/>
      <c r="AH50" s="25"/>
      <c r="AI50" s="25"/>
      <c r="AJ50" s="25"/>
      <c r="AK50" s="25"/>
      <c r="AL50" s="25"/>
    </row>
    <row r="51">
      <c r="A51" s="26" t="s">
        <v>277</v>
      </c>
      <c r="B51" s="25" t="s">
        <v>260</v>
      </c>
      <c r="C51" s="25" t="s">
        <v>235</v>
      </c>
      <c r="D51" s="28">
        <v>96.06983288746832</v>
      </c>
      <c r="E51" s="29">
        <v>0.18</v>
      </c>
      <c r="F51" s="30"/>
      <c r="G51" s="59"/>
      <c r="H51" s="34" t="s">
        <v>64</v>
      </c>
      <c r="I51" s="35" t="s">
        <v>64</v>
      </c>
      <c r="J51" s="36" t="s">
        <v>64</v>
      </c>
      <c r="K51" s="28" t="s">
        <v>64</v>
      </c>
      <c r="L51" s="28" t="s">
        <v>64</v>
      </c>
      <c r="M51" s="34" t="s">
        <v>64</v>
      </c>
      <c r="N51" s="35" t="s">
        <v>28</v>
      </c>
      <c r="O51" s="36">
        <v>3000.0</v>
      </c>
      <c r="P51" s="28" t="s">
        <v>64</v>
      </c>
      <c r="Q51" s="37" t="s">
        <v>64</v>
      </c>
      <c r="R51" s="38" t="s">
        <v>64</v>
      </c>
      <c r="S51" s="39" t="s">
        <v>64</v>
      </c>
      <c r="T51" s="40" t="s">
        <v>64</v>
      </c>
      <c r="U51" s="40" t="s">
        <v>64</v>
      </c>
      <c r="V51" s="40" t="s">
        <v>64</v>
      </c>
      <c r="W51" s="40" t="s">
        <v>64</v>
      </c>
      <c r="X51" s="39" t="s">
        <v>64</v>
      </c>
      <c r="Y51" s="41" t="s">
        <v>64</v>
      </c>
      <c r="Z51" s="41" t="s">
        <v>64</v>
      </c>
      <c r="AA51" s="41" t="s">
        <v>64</v>
      </c>
      <c r="AB51" s="42">
        <v>0.0</v>
      </c>
      <c r="AC51" s="42">
        <v>0.0</v>
      </c>
      <c r="AD51" s="42">
        <v>0.0</v>
      </c>
      <c r="AE51" s="42">
        <v>0.0</v>
      </c>
      <c r="AF51" s="42">
        <v>0.0</v>
      </c>
      <c r="AG51" s="25"/>
      <c r="AH51" s="25"/>
      <c r="AI51" s="25"/>
      <c r="AJ51" s="25"/>
      <c r="AK51" s="25"/>
      <c r="AL51" s="25"/>
    </row>
    <row r="52">
      <c r="A52" s="26" t="s">
        <v>311</v>
      </c>
      <c r="B52" s="25" t="s">
        <v>205</v>
      </c>
      <c r="C52" s="25" t="s">
        <v>329</v>
      </c>
      <c r="D52" s="28">
        <v>97.50930132369804</v>
      </c>
      <c r="E52" s="29">
        <v>0.22142940603700095</v>
      </c>
      <c r="F52" s="30">
        <v>34.0</v>
      </c>
      <c r="G52" s="59"/>
      <c r="H52" s="34">
        <v>27.244355644069834</v>
      </c>
      <c r="I52" s="35" t="s">
        <v>40</v>
      </c>
      <c r="J52" s="36">
        <v>5800.0</v>
      </c>
      <c r="K52" s="28">
        <v>4.697302697253419</v>
      </c>
      <c r="L52" s="28">
        <v>5.278905628326003</v>
      </c>
      <c r="M52" s="34">
        <v>26.25724068383586</v>
      </c>
      <c r="N52" s="35" t="s">
        <v>28</v>
      </c>
      <c r="O52" s="36">
        <v>5500.0</v>
      </c>
      <c r="P52" s="28">
        <v>4.774043760697429</v>
      </c>
      <c r="Q52" s="37">
        <v>5.222143894290851</v>
      </c>
      <c r="R52" s="38">
        <v>15.591755825732665</v>
      </c>
      <c r="S52" s="39">
        <v>15.001988878605383</v>
      </c>
      <c r="T52" s="40">
        <v>0.05287112907551543</v>
      </c>
      <c r="U52" s="40">
        <v>0.0326643524715151</v>
      </c>
      <c r="V52" s="40">
        <v>0.03531281348271902</v>
      </c>
      <c r="W52" s="40">
        <v>0.02265905531807804</v>
      </c>
      <c r="X52" s="39">
        <v>16.85636474305187</v>
      </c>
      <c r="Y52" s="41">
        <v>10.387990901017966</v>
      </c>
      <c r="Z52" s="41">
        <v>14.945796070406924</v>
      </c>
      <c r="AA52" s="41">
        <v>11.311444613428936</v>
      </c>
      <c r="AB52" s="42">
        <v>0.0</v>
      </c>
      <c r="AC52" s="42">
        <v>1.0</v>
      </c>
      <c r="AD52" s="42">
        <v>1.0</v>
      </c>
      <c r="AE52" s="42">
        <v>0.0</v>
      </c>
      <c r="AF52" s="42">
        <v>0.0</v>
      </c>
      <c r="AG52" s="25"/>
      <c r="AH52" s="25"/>
      <c r="AI52" s="25"/>
      <c r="AJ52" s="25"/>
      <c r="AK52" s="25"/>
      <c r="AL52" s="25"/>
    </row>
    <row r="53">
      <c r="A53" s="26" t="s">
        <v>312</v>
      </c>
      <c r="B53" s="25" t="s">
        <v>205</v>
      </c>
      <c r="C53" s="25" t="s">
        <v>329</v>
      </c>
      <c r="D53" s="28">
        <v>97.50930132369804</v>
      </c>
      <c r="E53" s="29">
        <v>0.14877897574123988</v>
      </c>
      <c r="F53" s="30">
        <v>31.0</v>
      </c>
      <c r="G53" s="59"/>
      <c r="H53" s="34">
        <v>20.12931300145206</v>
      </c>
      <c r="I53" s="35" t="s">
        <v>40</v>
      </c>
      <c r="J53" s="36">
        <v>4000.0</v>
      </c>
      <c r="K53" s="28">
        <v>5.032328250363015</v>
      </c>
      <c r="L53" s="28">
        <v>4.531458423232424</v>
      </c>
      <c r="M53" s="34">
        <v>20.304568763870922</v>
      </c>
      <c r="N53" s="35" t="s">
        <v>28</v>
      </c>
      <c r="O53" s="36">
        <v>4400.0</v>
      </c>
      <c r="P53" s="28">
        <v>4.614674719061574</v>
      </c>
      <c r="Q53" s="37">
        <v>4.181828029016716</v>
      </c>
      <c r="R53" s="38">
        <v>8.947208505080084</v>
      </c>
      <c r="S53" s="39">
        <v>8.60877530330793</v>
      </c>
      <c r="T53" s="40">
        <v>0.04272541204715707</v>
      </c>
      <c r="U53" s="40">
        <v>0.018468403917158215</v>
      </c>
      <c r="V53" s="40">
        <v>0.020673586474430836</v>
      </c>
      <c r="W53" s="40">
        <v>0.01589569093367349</v>
      </c>
      <c r="X53" s="39">
        <v>10.25329671847795</v>
      </c>
      <c r="Y53" s="41">
        <v>9.876016282974113</v>
      </c>
      <c r="Z53" s="41">
        <v>9.171261455297714</v>
      </c>
      <c r="AA53" s="41">
        <v>11.133307308573208</v>
      </c>
      <c r="AB53" s="42">
        <v>0.0</v>
      </c>
      <c r="AC53" s="42">
        <v>1.0</v>
      </c>
      <c r="AD53" s="42">
        <v>1.0</v>
      </c>
      <c r="AE53" s="42">
        <v>0.0</v>
      </c>
      <c r="AF53" s="42">
        <v>0.0</v>
      </c>
      <c r="AG53" s="25"/>
      <c r="AH53" s="25"/>
      <c r="AI53" s="25"/>
      <c r="AJ53" s="25"/>
      <c r="AK53" s="25"/>
      <c r="AL53" s="25"/>
    </row>
    <row r="54">
      <c r="A54" s="26" t="s">
        <v>310</v>
      </c>
      <c r="B54" s="25" t="s">
        <v>205</v>
      </c>
      <c r="C54" s="25" t="s">
        <v>329</v>
      </c>
      <c r="D54" s="28">
        <v>97.50930132369804</v>
      </c>
      <c r="E54" s="29">
        <v>0.24262853414528054</v>
      </c>
      <c r="F54" s="30">
        <v>31.0</v>
      </c>
      <c r="G54" s="59"/>
      <c r="H54" s="34">
        <v>34.40137461360213</v>
      </c>
      <c r="I54" s="35" t="s">
        <v>45</v>
      </c>
      <c r="J54" s="36">
        <v>7700.0</v>
      </c>
      <c r="K54" s="28">
        <v>4.467710988779498</v>
      </c>
      <c r="L54" s="28">
        <v>5.955752257745265</v>
      </c>
      <c r="M54" s="34">
        <v>35.105437922535465</v>
      </c>
      <c r="N54" s="35" t="s">
        <v>30</v>
      </c>
      <c r="O54" s="36">
        <v>8200.0</v>
      </c>
      <c r="P54" s="28">
        <v>4.281150966162862</v>
      </c>
      <c r="Q54" s="37">
        <v>5.792327599463093</v>
      </c>
      <c r="R54" s="38">
        <v>15.877070709101224</v>
      </c>
      <c r="S54" s="39">
        <v>15.276511565789304</v>
      </c>
      <c r="T54" s="40">
        <v>0.07808486280486628</v>
      </c>
      <c r="U54" s="40">
        <v>0.023395464656003465</v>
      </c>
      <c r="V54" s="40">
        <v>0.04759077425751133</v>
      </c>
      <c r="W54" s="40">
        <v>0.029094359892722257</v>
      </c>
      <c r="X54" s="39">
        <v>17.072295827264483</v>
      </c>
      <c r="Y54" s="41">
        <v>17.329078786337643</v>
      </c>
      <c r="Z54" s="41">
        <v>15.419528851547378</v>
      </c>
      <c r="AA54" s="41">
        <v>19.68590907098809</v>
      </c>
      <c r="AB54" s="42">
        <v>0.0</v>
      </c>
      <c r="AC54" s="42">
        <v>0.0</v>
      </c>
      <c r="AD54" s="42">
        <v>0.0</v>
      </c>
      <c r="AE54" s="42">
        <v>1.0</v>
      </c>
      <c r="AF54" s="42">
        <v>1.0</v>
      </c>
      <c r="AG54" s="25"/>
      <c r="AH54" s="25"/>
      <c r="AI54" s="25"/>
      <c r="AJ54" s="25"/>
      <c r="AK54" s="25"/>
      <c r="AL54" s="25"/>
    </row>
    <row r="55">
      <c r="A55" s="26" t="s">
        <v>326</v>
      </c>
      <c r="B55" s="25" t="s">
        <v>205</v>
      </c>
      <c r="C55" s="25" t="s">
        <v>329</v>
      </c>
      <c r="D55" s="28">
        <v>97.50930132369804</v>
      </c>
      <c r="E55" s="29">
        <v>0.19601570680628275</v>
      </c>
      <c r="F55" s="30">
        <v>29.0</v>
      </c>
      <c r="G55" s="59"/>
      <c r="H55" s="34">
        <v>24.276232982978385</v>
      </c>
      <c r="I55" s="35" t="s">
        <v>27</v>
      </c>
      <c r="J55" s="36">
        <v>4100.0</v>
      </c>
      <c r="K55" s="28">
        <v>5.921032434872777</v>
      </c>
      <c r="L55" s="28">
        <v>6.115338862105267</v>
      </c>
      <c r="M55" s="34">
        <v>23.776421567405496</v>
      </c>
      <c r="N55" s="35" t="s">
        <v>27</v>
      </c>
      <c r="O55" s="36">
        <v>4600.0</v>
      </c>
      <c r="P55" s="28">
        <v>5.168787297262064</v>
      </c>
      <c r="Q55" s="37">
        <v>5.257724331505395</v>
      </c>
      <c r="R55" s="38">
        <v>11.506317595445278</v>
      </c>
      <c r="S55" s="39">
        <v>11.071084650753892</v>
      </c>
      <c r="T55" s="40">
        <v>0.058194934598269556</v>
      </c>
      <c r="U55" s="40">
        <v>0.011217145548595615</v>
      </c>
      <c r="V55" s="40">
        <v>0.05685271205399316</v>
      </c>
      <c r="W55" s="40">
        <v>0.03250096017926422</v>
      </c>
      <c r="X55" s="39">
        <v>11.561578737406995</v>
      </c>
      <c r="Y55" s="41">
        <v>12.714654245571388</v>
      </c>
      <c r="Z55" s="41">
        <v>10.273821066606411</v>
      </c>
      <c r="AA55" s="41">
        <v>13.502600500799085</v>
      </c>
      <c r="AB55" s="42">
        <v>1.0</v>
      </c>
      <c r="AC55" s="42">
        <v>0.0</v>
      </c>
      <c r="AD55" s="42">
        <v>0.0</v>
      </c>
      <c r="AE55" s="42">
        <v>0.0</v>
      </c>
      <c r="AF55" s="42">
        <v>0.0</v>
      </c>
      <c r="AG55" s="25"/>
      <c r="AH55" s="25"/>
      <c r="AI55" s="25"/>
      <c r="AJ55" s="25"/>
      <c r="AK55" s="25"/>
      <c r="AL55" s="25"/>
    </row>
    <row r="56">
      <c r="A56" s="26" t="s">
        <v>319</v>
      </c>
      <c r="B56" s="25" t="s">
        <v>205</v>
      </c>
      <c r="C56" s="25" t="s">
        <v>329</v>
      </c>
      <c r="D56" s="28">
        <v>97.50930132369804</v>
      </c>
      <c r="E56" s="29">
        <v>0.19883950617283952</v>
      </c>
      <c r="F56" s="30">
        <v>25.0</v>
      </c>
      <c r="G56" s="59"/>
      <c r="H56" s="34">
        <v>27.550250791834145</v>
      </c>
      <c r="I56" s="35" t="s">
        <v>45</v>
      </c>
      <c r="J56" s="36">
        <v>5000.0</v>
      </c>
      <c r="K56" s="28">
        <v>5.510050158366829</v>
      </c>
      <c r="L56" s="28">
        <v>6.243104853480166</v>
      </c>
      <c r="M56" s="34">
        <v>27.65621156280768</v>
      </c>
      <c r="N56" s="35" t="s">
        <v>31</v>
      </c>
      <c r="O56" s="36">
        <v>5600.0</v>
      </c>
      <c r="P56" s="28">
        <v>4.9386092076442285</v>
      </c>
      <c r="Q56" s="37">
        <v>5.611386254094368</v>
      </c>
      <c r="R56" s="38">
        <v>10.087740350323312</v>
      </c>
      <c r="S56" s="39">
        <v>9.706165889029865</v>
      </c>
      <c r="T56" s="40">
        <v>0.08650530212053015</v>
      </c>
      <c r="U56" s="40">
        <v>0.0020184570494790367</v>
      </c>
      <c r="V56" s="40">
        <v>0.03402541883407519</v>
      </c>
      <c r="W56" s="40">
        <v>0.03344871681993832</v>
      </c>
      <c r="X56" s="39">
        <v>10.023969600788208</v>
      </c>
      <c r="Y56" s="41">
        <v>17.526281191045936</v>
      </c>
      <c r="Z56" s="41">
        <v>9.123349979972321</v>
      </c>
      <c r="AA56" s="41">
        <v>18.53286158283536</v>
      </c>
      <c r="AB56" s="42">
        <v>0.0</v>
      </c>
      <c r="AC56" s="42">
        <v>0.0</v>
      </c>
      <c r="AD56" s="42">
        <v>0.0</v>
      </c>
      <c r="AE56" s="42">
        <v>1.0</v>
      </c>
      <c r="AF56" s="42">
        <v>1.0</v>
      </c>
      <c r="AG56" s="25"/>
      <c r="AH56" s="25"/>
      <c r="AI56" s="25"/>
      <c r="AJ56" s="25"/>
      <c r="AK56" s="25"/>
      <c r="AL56" s="25"/>
    </row>
    <row r="57">
      <c r="A57" s="26" t="s">
        <v>314</v>
      </c>
      <c r="B57" s="25" t="s">
        <v>205</v>
      </c>
      <c r="C57" s="25" t="s">
        <v>329</v>
      </c>
      <c r="D57" s="28">
        <v>97.50930132369804</v>
      </c>
      <c r="E57" s="29">
        <v>0.27168472906403945</v>
      </c>
      <c r="F57" s="30">
        <v>23.0</v>
      </c>
      <c r="G57" s="59"/>
      <c r="H57" s="34">
        <v>26.034168932044338</v>
      </c>
      <c r="I57" s="35" t="s">
        <v>45</v>
      </c>
      <c r="J57" s="36">
        <v>5600.0</v>
      </c>
      <c r="K57" s="28">
        <v>4.648958737865061</v>
      </c>
      <c r="L57" s="28">
        <v>5.053655273557852</v>
      </c>
      <c r="M57" s="34">
        <v>25.740075541569556</v>
      </c>
      <c r="N57" s="35" t="s">
        <v>31</v>
      </c>
      <c r="O57" s="36">
        <v>5900.0</v>
      </c>
      <c r="P57" s="28">
        <v>4.362724668062636</v>
      </c>
      <c r="Q57" s="37">
        <v>4.703226143644313</v>
      </c>
      <c r="R57" s="38">
        <v>13.539945786936222</v>
      </c>
      <c r="S57" s="39">
        <v>13.027789710335076</v>
      </c>
      <c r="T57" s="40">
        <v>0.11781884375720533</v>
      </c>
      <c r="U57" s="40">
        <v>0.0022578524064969666</v>
      </c>
      <c r="V57" s="40">
        <v>0.05757523636567264</v>
      </c>
      <c r="W57" s="40">
        <v>0.03633089781363301</v>
      </c>
      <c r="X57" s="39">
        <v>13.220329444032748</v>
      </c>
      <c r="Y57" s="41">
        <v>12.813839488011592</v>
      </c>
      <c r="Z57" s="41">
        <v>12.31883436406243</v>
      </c>
      <c r="AA57" s="41">
        <v>13.421241177507126</v>
      </c>
      <c r="AB57" s="42">
        <v>0.0</v>
      </c>
      <c r="AC57" s="42">
        <v>0.0</v>
      </c>
      <c r="AD57" s="42">
        <v>0.0</v>
      </c>
      <c r="AE57" s="42">
        <v>1.0</v>
      </c>
      <c r="AF57" s="42">
        <v>1.0</v>
      </c>
      <c r="AG57" s="25"/>
      <c r="AH57" s="25"/>
      <c r="AI57" s="25"/>
      <c r="AJ57" s="25"/>
      <c r="AK57" s="25"/>
      <c r="AL57" s="25"/>
    </row>
    <row r="58">
      <c r="A58" s="26" t="s">
        <v>318</v>
      </c>
      <c r="B58" s="25" t="s">
        <v>205</v>
      </c>
      <c r="C58" s="25" t="s">
        <v>329</v>
      </c>
      <c r="D58" s="28">
        <v>97.50930132369804</v>
      </c>
      <c r="E58" s="29">
        <v>0.249</v>
      </c>
      <c r="F58" s="30">
        <v>21.0</v>
      </c>
      <c r="G58" s="59"/>
      <c r="H58" s="34">
        <v>21.134790622238526</v>
      </c>
      <c r="I58" s="35" t="s">
        <v>44</v>
      </c>
      <c r="J58" s="36">
        <v>3900.0</v>
      </c>
      <c r="K58" s="28">
        <v>5.419177082625263</v>
      </c>
      <c r="L58" s="28">
        <v>5.057072289757899</v>
      </c>
      <c r="M58" s="34">
        <v>21.108281679095647</v>
      </c>
      <c r="N58" s="35" t="s">
        <v>30</v>
      </c>
      <c r="O58" s="36">
        <v>4000.0</v>
      </c>
      <c r="P58" s="28">
        <v>5.277070419773912</v>
      </c>
      <c r="Q58" s="37">
        <v>4.91993868925535</v>
      </c>
      <c r="R58" s="38">
        <v>11.101351036854597</v>
      </c>
      <c r="S58" s="39">
        <v>10.681436180364315</v>
      </c>
      <c r="T58" s="40">
        <v>0.10176225295329482</v>
      </c>
      <c r="U58" s="40">
        <v>0.010658892107756177</v>
      </c>
      <c r="V58" s="40">
        <v>0.038311678236368905</v>
      </c>
      <c r="W58" s="40">
        <v>0.0350938994868576</v>
      </c>
      <c r="X58" s="39">
        <v>11.159741455107536</v>
      </c>
      <c r="Y58" s="41">
        <v>9.975049167130992</v>
      </c>
      <c r="Z58" s="41">
        <v>10.183827105295135</v>
      </c>
      <c r="AA58" s="41">
        <v>10.92445457380051</v>
      </c>
      <c r="AB58" s="42">
        <v>0.0</v>
      </c>
      <c r="AC58" s="42">
        <v>0.0</v>
      </c>
      <c r="AD58" s="42">
        <v>1.0</v>
      </c>
      <c r="AE58" s="42">
        <v>1.0</v>
      </c>
      <c r="AF58" s="42">
        <v>0.0</v>
      </c>
      <c r="AG58" s="25"/>
      <c r="AH58" s="25"/>
      <c r="AI58" s="25"/>
      <c r="AJ58" s="25"/>
      <c r="AK58" s="25"/>
      <c r="AL58" s="25"/>
    </row>
    <row r="59">
      <c r="A59" s="26" t="s">
        <v>316</v>
      </c>
      <c r="B59" s="25" t="s">
        <v>205</v>
      </c>
      <c r="C59" s="25" t="s">
        <v>329</v>
      </c>
      <c r="D59" s="28">
        <v>97.50930132369804</v>
      </c>
      <c r="E59" s="29">
        <v>0.15994231901118303</v>
      </c>
      <c r="F59" s="30">
        <v>16.0</v>
      </c>
      <c r="G59" s="59"/>
      <c r="H59" s="34">
        <v>10.234951894946898</v>
      </c>
      <c r="I59" s="35" t="s">
        <v>44</v>
      </c>
      <c r="J59" s="36">
        <v>3700.0</v>
      </c>
      <c r="K59" s="28">
        <v>2.766203214850513</v>
      </c>
      <c r="L59" s="28">
        <v>1.518162331531407</v>
      </c>
      <c r="M59" s="34">
        <v>9.780542992294077</v>
      </c>
      <c r="N59" s="35" t="s">
        <v>29</v>
      </c>
      <c r="O59" s="36">
        <v>4600.0</v>
      </c>
      <c r="P59" s="28">
        <v>2.1262049983247993</v>
      </c>
      <c r="Q59" s="37">
        <v>1.1287587869162115</v>
      </c>
      <c r="R59" s="38">
        <v>5.014539211612206</v>
      </c>
      <c r="S59" s="39">
        <v>4.824861441184217</v>
      </c>
      <c r="T59" s="40">
        <v>0.045013046384985586</v>
      </c>
      <c r="U59" s="40">
        <v>0.025708482162146405</v>
      </c>
      <c r="V59" s="40">
        <v>0.02153201394085908</v>
      </c>
      <c r="W59" s="40">
        <v>0.014942475191716863</v>
      </c>
      <c r="X59" s="39">
        <v>6.30776478413496</v>
      </c>
      <c r="Y59" s="41">
        <v>3.927187110811938</v>
      </c>
      <c r="Z59" s="41">
        <v>5.647123709182517</v>
      </c>
      <c r="AA59" s="41">
        <v>4.13341928311156</v>
      </c>
      <c r="AB59" s="42">
        <v>0.0</v>
      </c>
      <c r="AC59" s="42">
        <v>0.0</v>
      </c>
      <c r="AD59" s="42">
        <v>1.0</v>
      </c>
      <c r="AE59" s="42">
        <v>1.0</v>
      </c>
      <c r="AF59" s="42">
        <v>0.0</v>
      </c>
      <c r="AG59" s="25"/>
      <c r="AH59" s="25"/>
      <c r="AI59" s="25"/>
      <c r="AJ59" s="25"/>
      <c r="AK59" s="25"/>
      <c r="AL59" s="25"/>
    </row>
    <row r="60">
      <c r="A60" s="26" t="s">
        <v>315</v>
      </c>
      <c r="B60" s="25" t="s">
        <v>205</v>
      </c>
      <c r="C60" s="25" t="s">
        <v>329</v>
      </c>
      <c r="D60" s="28">
        <v>97.50930132369804</v>
      </c>
      <c r="E60" s="29">
        <v>0.18</v>
      </c>
      <c r="F60" s="30">
        <v>15.0</v>
      </c>
      <c r="G60" s="59"/>
      <c r="H60" s="34">
        <v>13.53327607274577</v>
      </c>
      <c r="I60" s="35" t="s">
        <v>58</v>
      </c>
      <c r="J60" s="36">
        <v>3600.0</v>
      </c>
      <c r="K60" s="28">
        <v>3.759243353540491</v>
      </c>
      <c r="L60" s="28">
        <v>2.5313073340610956</v>
      </c>
      <c r="M60" s="34">
        <v>13.298558622201693</v>
      </c>
      <c r="N60" s="35" t="s">
        <v>27</v>
      </c>
      <c r="O60" s="36">
        <v>4200.0</v>
      </c>
      <c r="P60" s="28">
        <v>3.1663234814765935</v>
      </c>
      <c r="Q60" s="37">
        <v>2.10492839265675</v>
      </c>
      <c r="R60" s="38">
        <v>5.387053277959868</v>
      </c>
      <c r="S60" s="39">
        <v>5.183284953130736</v>
      </c>
      <c r="T60" s="40">
        <v>0.05594460609235386</v>
      </c>
      <c r="U60" s="40">
        <v>0.020506722165609437</v>
      </c>
      <c r="V60" s="40">
        <v>0.0372334033790328</v>
      </c>
      <c r="W60" s="40">
        <v>0.037138902355228154</v>
      </c>
      <c r="X60" s="39">
        <v>6.165229491473836</v>
      </c>
      <c r="Y60" s="41">
        <v>7.368046581271933</v>
      </c>
      <c r="Z60" s="41">
        <v>5.286950652193351</v>
      </c>
      <c r="AA60" s="41">
        <v>8.011607970008342</v>
      </c>
      <c r="AB60" s="42">
        <v>1.0</v>
      </c>
      <c r="AC60" s="42">
        <v>1.0</v>
      </c>
      <c r="AD60" s="42">
        <v>0.0</v>
      </c>
      <c r="AE60" s="42">
        <v>0.0</v>
      </c>
      <c r="AF60" s="42">
        <v>0.0</v>
      </c>
      <c r="AG60" s="25"/>
      <c r="AH60" s="25"/>
      <c r="AI60" s="25"/>
      <c r="AJ60" s="25"/>
      <c r="AK60" s="25"/>
      <c r="AL60" s="25"/>
    </row>
    <row r="61">
      <c r="A61" s="26" t="s">
        <v>320</v>
      </c>
      <c r="B61" s="25" t="s">
        <v>205</v>
      </c>
      <c r="C61" s="25" t="s">
        <v>329</v>
      </c>
      <c r="D61" s="28">
        <v>97.50930132369804</v>
      </c>
      <c r="E61" s="29">
        <v>0.13587949640287772</v>
      </c>
      <c r="F61" s="30">
        <v>12.0</v>
      </c>
      <c r="G61" s="59"/>
      <c r="H61" s="34">
        <v>7.390763293614786</v>
      </c>
      <c r="I61" s="35" t="s">
        <v>44</v>
      </c>
      <c r="J61" s="36">
        <v>3000.0</v>
      </c>
      <c r="K61" s="28">
        <v>2.463587764538262</v>
      </c>
      <c r="L61" s="28">
        <v>1.0653510472074177</v>
      </c>
      <c r="M61" s="34">
        <v>7.300990684297616</v>
      </c>
      <c r="N61" s="35" t="s">
        <v>29</v>
      </c>
      <c r="O61" s="36">
        <v>3000.0</v>
      </c>
      <c r="P61" s="28">
        <v>2.433663561432539</v>
      </c>
      <c r="Q61" s="37">
        <v>1.0430373957248678</v>
      </c>
      <c r="R61" s="38">
        <v>3.1266374044907486</v>
      </c>
      <c r="S61" s="39">
        <v>3.008370583394361</v>
      </c>
      <c r="T61" s="40">
        <v>0.04359458912583068</v>
      </c>
      <c r="U61" s="40">
        <v>0.012442622312997507</v>
      </c>
      <c r="V61" s="40">
        <v>0.028154838810432316</v>
      </c>
      <c r="W61" s="40">
        <v>0.019072632742550926</v>
      </c>
      <c r="X61" s="39">
        <v>3.6409212245853237</v>
      </c>
      <c r="Y61" s="41">
        <v>3.7498420690294623</v>
      </c>
      <c r="Z61" s="41">
        <v>3.2567924118972402</v>
      </c>
      <c r="AA61" s="41">
        <v>4.044198272400376</v>
      </c>
      <c r="AB61" s="42">
        <v>0.0</v>
      </c>
      <c r="AC61" s="42">
        <v>0.0</v>
      </c>
      <c r="AD61" s="42">
        <v>1.0</v>
      </c>
      <c r="AE61" s="42">
        <v>1.0</v>
      </c>
      <c r="AF61" s="42">
        <v>0.0</v>
      </c>
      <c r="AG61" s="25"/>
      <c r="AH61" s="25"/>
      <c r="AI61" s="25"/>
      <c r="AJ61" s="25"/>
      <c r="AK61" s="25"/>
      <c r="AL61" s="25"/>
    </row>
    <row r="62">
      <c r="A62" s="26" t="s">
        <v>325</v>
      </c>
      <c r="B62" s="25" t="s">
        <v>205</v>
      </c>
      <c r="C62" s="25" t="s">
        <v>329</v>
      </c>
      <c r="D62" s="28">
        <v>97.50930132369804</v>
      </c>
      <c r="E62" s="29">
        <v>0.1921841763942931</v>
      </c>
      <c r="F62" s="30">
        <v>3.0</v>
      </c>
      <c r="G62" s="59"/>
      <c r="H62" s="34">
        <v>2.3363097531359878</v>
      </c>
      <c r="I62" s="35" t="s">
        <v>29</v>
      </c>
      <c r="J62" s="36">
        <v>3100.0</v>
      </c>
      <c r="K62" s="28">
        <v>0.7536483074632219</v>
      </c>
      <c r="L62" s="28">
        <v>0.1402657767906888</v>
      </c>
      <c r="M62" s="34">
        <v>2.298347767371564</v>
      </c>
      <c r="N62" s="35" t="s">
        <v>30</v>
      </c>
      <c r="O62" s="36">
        <v>3000.0</v>
      </c>
      <c r="P62" s="28">
        <v>0.7661159224571881</v>
      </c>
      <c r="Q62" s="37">
        <v>0.1408864335051092</v>
      </c>
      <c r="R62" s="38">
        <v>1.1630242138365023</v>
      </c>
      <c r="S62" s="39">
        <v>1.119032167802955</v>
      </c>
      <c r="T62" s="40">
        <v>0.05254865100778652</v>
      </c>
      <c r="U62" s="40">
        <v>0.023216949445258407</v>
      </c>
      <c r="V62" s="40">
        <v>0.028471814546037064</v>
      </c>
      <c r="W62" s="40">
        <v>0.024841180476408174</v>
      </c>
      <c r="X62" s="39">
        <v>1.2335404984782903</v>
      </c>
      <c r="Y62" s="41">
        <v>1.1027692546576975</v>
      </c>
      <c r="Z62" s="41">
        <v>1.0870994149912523</v>
      </c>
      <c r="AA62" s="41">
        <v>1.2112483523803117</v>
      </c>
      <c r="AB62" s="42">
        <v>0.0</v>
      </c>
      <c r="AC62" s="42">
        <v>0.0</v>
      </c>
      <c r="AD62" s="42">
        <v>1.0</v>
      </c>
      <c r="AE62" s="42">
        <v>0.0</v>
      </c>
      <c r="AF62" s="42">
        <v>0.0</v>
      </c>
      <c r="AG62" s="25"/>
      <c r="AH62" s="25"/>
      <c r="AI62" s="25"/>
      <c r="AJ62" s="25"/>
      <c r="AK62" s="25"/>
      <c r="AL62" s="25"/>
    </row>
    <row r="63">
      <c r="A63" s="26" t="s">
        <v>321</v>
      </c>
      <c r="B63" s="25" t="s">
        <v>205</v>
      </c>
      <c r="C63" s="25" t="s">
        <v>329</v>
      </c>
      <c r="D63" s="28">
        <v>97.50930132369804</v>
      </c>
      <c r="E63" s="29">
        <v>0.18</v>
      </c>
      <c r="F63" s="30"/>
      <c r="G63" s="59"/>
      <c r="H63" s="34" t="s">
        <v>64</v>
      </c>
      <c r="I63" s="35" t="s">
        <v>28</v>
      </c>
      <c r="J63" s="36">
        <v>3000.0</v>
      </c>
      <c r="K63" s="28" t="s">
        <v>64</v>
      </c>
      <c r="L63" s="28" t="s">
        <v>64</v>
      </c>
      <c r="M63" s="34" t="s">
        <v>64</v>
      </c>
      <c r="N63" s="35" t="s">
        <v>28</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1.0</v>
      </c>
      <c r="AD63" s="42">
        <v>0.0</v>
      </c>
      <c r="AE63" s="42">
        <v>0.0</v>
      </c>
      <c r="AF63" s="42">
        <v>0.0</v>
      </c>
      <c r="AG63" s="25"/>
      <c r="AH63" s="25"/>
      <c r="AI63" s="25"/>
      <c r="AJ63" s="25"/>
      <c r="AK63" s="25"/>
      <c r="AL63" s="25"/>
    </row>
    <row r="64">
      <c r="A64" s="26" t="s">
        <v>313</v>
      </c>
      <c r="B64" s="25" t="s">
        <v>205</v>
      </c>
      <c r="C64" s="25" t="s">
        <v>329</v>
      </c>
      <c r="D64" s="28">
        <v>97.50930132369804</v>
      </c>
      <c r="E64" s="29">
        <v>0.16276923076923075</v>
      </c>
      <c r="F64" s="30"/>
      <c r="G64" s="59"/>
      <c r="H64" s="34" t="s">
        <v>64</v>
      </c>
      <c r="I64" s="35" t="s">
        <v>27</v>
      </c>
      <c r="J64" s="36">
        <v>3200.0</v>
      </c>
      <c r="K64" s="28" t="s">
        <v>64</v>
      </c>
      <c r="L64" s="28" t="s">
        <v>64</v>
      </c>
      <c r="M64" s="34" t="s">
        <v>64</v>
      </c>
      <c r="N64" s="35" t="s">
        <v>27</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1.0</v>
      </c>
      <c r="AC64" s="42">
        <v>0.0</v>
      </c>
      <c r="AD64" s="42">
        <v>0.0</v>
      </c>
      <c r="AE64" s="42">
        <v>0.0</v>
      </c>
      <c r="AF64" s="42">
        <v>0.0</v>
      </c>
      <c r="AG64" s="25"/>
      <c r="AH64" s="25"/>
      <c r="AI64" s="25"/>
      <c r="AJ64" s="25"/>
      <c r="AK64" s="25"/>
      <c r="AL64" s="25"/>
    </row>
    <row r="65">
      <c r="A65" s="26" t="s">
        <v>323</v>
      </c>
      <c r="B65" s="25" t="s">
        <v>205</v>
      </c>
      <c r="C65" s="25" t="s">
        <v>329</v>
      </c>
      <c r="D65" s="28">
        <v>97.50930132369804</v>
      </c>
      <c r="E65" s="29">
        <v>0.1320998278829604</v>
      </c>
      <c r="F65" s="30"/>
      <c r="G65" s="59"/>
      <c r="H65" s="34" t="s">
        <v>64</v>
      </c>
      <c r="I65" s="35" t="s">
        <v>31</v>
      </c>
      <c r="J65" s="36">
        <v>4000.0</v>
      </c>
      <c r="K65" s="28" t="s">
        <v>64</v>
      </c>
      <c r="L65" s="28" t="s">
        <v>64</v>
      </c>
      <c r="M65" s="34" t="s">
        <v>64</v>
      </c>
      <c r="N65" s="35" t="s">
        <v>31</v>
      </c>
      <c r="O65" s="36">
        <v>3000.0</v>
      </c>
      <c r="P65" s="28" t="s">
        <v>64</v>
      </c>
      <c r="Q65" s="37" t="s">
        <v>64</v>
      </c>
      <c r="R65" s="38" t="s">
        <v>64</v>
      </c>
      <c r="S65" s="39" t="s">
        <v>64</v>
      </c>
      <c r="T65" s="40" t="s">
        <v>64</v>
      </c>
      <c r="U65" s="40" t="s">
        <v>64</v>
      </c>
      <c r="V65" s="40" t="s">
        <v>64</v>
      </c>
      <c r="W65" s="40" t="s">
        <v>64</v>
      </c>
      <c r="X65" s="39" t="s">
        <v>64</v>
      </c>
      <c r="Y65" s="41" t="s">
        <v>64</v>
      </c>
      <c r="Z65" s="41" t="s">
        <v>64</v>
      </c>
      <c r="AA65" s="41" t="s">
        <v>64</v>
      </c>
      <c r="AB65" s="42">
        <v>0.0</v>
      </c>
      <c r="AC65" s="42">
        <v>0.0</v>
      </c>
      <c r="AD65" s="42">
        <v>0.0</v>
      </c>
      <c r="AE65" s="42">
        <v>0.0</v>
      </c>
      <c r="AF65" s="42">
        <v>1.0</v>
      </c>
      <c r="AG65" s="25"/>
      <c r="AH65" s="25"/>
      <c r="AI65" s="25"/>
      <c r="AJ65" s="25"/>
      <c r="AK65" s="25"/>
      <c r="AL65" s="25"/>
    </row>
    <row r="66">
      <c r="A66" s="26" t="s">
        <v>317</v>
      </c>
      <c r="B66" s="25" t="s">
        <v>205</v>
      </c>
      <c r="C66" s="25" t="s">
        <v>329</v>
      </c>
      <c r="D66" s="28">
        <v>97.50930132369804</v>
      </c>
      <c r="E66" s="29">
        <v>0.18267032967032967</v>
      </c>
      <c r="F66" s="30"/>
      <c r="G66" s="59"/>
      <c r="H66" s="34" t="s">
        <v>64</v>
      </c>
      <c r="I66" s="35" t="s">
        <v>45</v>
      </c>
      <c r="J66" s="36">
        <v>3500.0</v>
      </c>
      <c r="K66" s="28" t="s">
        <v>64</v>
      </c>
      <c r="L66" s="28" t="s">
        <v>64</v>
      </c>
      <c r="M66" s="34" t="s">
        <v>64</v>
      </c>
      <c r="N66" s="35" t="s">
        <v>31</v>
      </c>
      <c r="O66" s="36">
        <v>3300.0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0.0</v>
      </c>
      <c r="AD66" s="42">
        <v>0.0</v>
      </c>
      <c r="AE66" s="42">
        <v>1.0</v>
      </c>
      <c r="AF66" s="42">
        <v>1.0</v>
      </c>
      <c r="AG66" s="25"/>
      <c r="AH66" s="25"/>
      <c r="AI66" s="25"/>
      <c r="AJ66" s="25"/>
      <c r="AK66" s="25"/>
      <c r="AL66" s="25"/>
    </row>
    <row r="67">
      <c r="A67" s="26" t="s">
        <v>324</v>
      </c>
      <c r="B67" s="25" t="s">
        <v>205</v>
      </c>
      <c r="C67" s="25" t="s">
        <v>329</v>
      </c>
      <c r="D67" s="28">
        <v>97.50930132369804</v>
      </c>
      <c r="E67" s="29">
        <v>0.18</v>
      </c>
      <c r="F67" s="30"/>
      <c r="G67" s="59"/>
      <c r="H67" s="34" t="s">
        <v>64</v>
      </c>
      <c r="I67" s="35" t="s">
        <v>30</v>
      </c>
      <c r="J67" s="36">
        <v>3000.0</v>
      </c>
      <c r="K67" s="28" t="s">
        <v>64</v>
      </c>
      <c r="L67" s="28" t="s">
        <v>64</v>
      </c>
      <c r="M67" s="34" t="s">
        <v>64</v>
      </c>
      <c r="N67" s="35" t="s">
        <v>30</v>
      </c>
      <c r="O67" s="36">
        <v>3000.0</v>
      </c>
      <c r="P67" s="28" t="s">
        <v>64</v>
      </c>
      <c r="Q67" s="37" t="s">
        <v>64</v>
      </c>
      <c r="R67" s="38" t="s">
        <v>64</v>
      </c>
      <c r="S67" s="39" t="s">
        <v>64</v>
      </c>
      <c r="T67" s="40" t="s">
        <v>64</v>
      </c>
      <c r="U67" s="40" t="s">
        <v>64</v>
      </c>
      <c r="V67" s="40" t="s">
        <v>64</v>
      </c>
      <c r="W67" s="40" t="s">
        <v>64</v>
      </c>
      <c r="X67" s="39" t="s">
        <v>64</v>
      </c>
      <c r="Y67" s="41" t="s">
        <v>64</v>
      </c>
      <c r="Z67" s="41" t="s">
        <v>64</v>
      </c>
      <c r="AA67" s="41" t="s">
        <v>64</v>
      </c>
      <c r="AB67" s="42">
        <v>0.0</v>
      </c>
      <c r="AC67" s="42">
        <v>0.0</v>
      </c>
      <c r="AD67" s="42">
        <v>0.0</v>
      </c>
      <c r="AE67" s="42">
        <v>1.0</v>
      </c>
      <c r="AF67" s="42">
        <v>0.0</v>
      </c>
      <c r="AG67" s="25"/>
      <c r="AH67" s="25"/>
      <c r="AI67" s="25"/>
      <c r="AJ67" s="25"/>
      <c r="AK67" s="25"/>
      <c r="AL67" s="25"/>
    </row>
    <row r="68">
      <c r="A68" s="26" t="s">
        <v>327</v>
      </c>
      <c r="B68" s="25" t="s">
        <v>205</v>
      </c>
      <c r="C68" s="25" t="s">
        <v>329</v>
      </c>
      <c r="D68" s="28">
        <v>97.50930132369804</v>
      </c>
      <c r="E68" s="29">
        <v>0.1613502538071066</v>
      </c>
      <c r="F68" s="30"/>
      <c r="G68" s="59"/>
      <c r="H68" s="34" t="s">
        <v>64</v>
      </c>
      <c r="I68" s="35" t="s">
        <v>58</v>
      </c>
      <c r="J68" s="36">
        <v>3000.0</v>
      </c>
      <c r="K68" s="28" t="s">
        <v>64</v>
      </c>
      <c r="L68" s="28" t="s">
        <v>64</v>
      </c>
      <c r="M68" s="34" t="s">
        <v>64</v>
      </c>
      <c r="N68" s="35" t="s">
        <v>27</v>
      </c>
      <c r="O68" s="36">
        <v>3000.0</v>
      </c>
      <c r="P68" s="28" t="s">
        <v>64</v>
      </c>
      <c r="Q68" s="37" t="s">
        <v>64</v>
      </c>
      <c r="R68" s="38" t="s">
        <v>64</v>
      </c>
      <c r="S68" s="39" t="s">
        <v>64</v>
      </c>
      <c r="T68" s="40" t="s">
        <v>64</v>
      </c>
      <c r="U68" s="40" t="s">
        <v>64</v>
      </c>
      <c r="V68" s="40" t="s">
        <v>64</v>
      </c>
      <c r="W68" s="40" t="s">
        <v>64</v>
      </c>
      <c r="X68" s="39" t="s">
        <v>64</v>
      </c>
      <c r="Y68" s="41" t="s">
        <v>64</v>
      </c>
      <c r="Z68" s="41" t="s">
        <v>64</v>
      </c>
      <c r="AA68" s="41" t="s">
        <v>64</v>
      </c>
      <c r="AB68" s="42">
        <v>1.0</v>
      </c>
      <c r="AC68" s="42">
        <v>1.0</v>
      </c>
      <c r="AD68" s="42">
        <v>0.0</v>
      </c>
      <c r="AE68" s="42">
        <v>0.0</v>
      </c>
      <c r="AF68" s="42">
        <v>0.0</v>
      </c>
      <c r="AG68" s="25"/>
      <c r="AH68" s="25"/>
      <c r="AI68" s="25"/>
      <c r="AJ68" s="25"/>
      <c r="AK68" s="25"/>
      <c r="AL68" s="25"/>
    </row>
    <row r="69">
      <c r="A69" s="26" t="s">
        <v>332</v>
      </c>
      <c r="B69" s="25" t="s">
        <v>329</v>
      </c>
      <c r="C69" s="25" t="s">
        <v>205</v>
      </c>
      <c r="D69" s="28">
        <v>97.50930132369804</v>
      </c>
      <c r="E69" s="29">
        <v>0.40863974829575245</v>
      </c>
      <c r="F69" s="30">
        <v>37.0</v>
      </c>
      <c r="G69" s="59"/>
      <c r="H69" s="34">
        <v>59.521992102183404</v>
      </c>
      <c r="I69" s="35" t="s">
        <v>27</v>
      </c>
      <c r="J69" s="36">
        <v>11000.0</v>
      </c>
      <c r="K69" s="28">
        <v>5.411090191107582</v>
      </c>
      <c r="L69" s="28">
        <v>10.775534927786643</v>
      </c>
      <c r="M69" s="34">
        <v>57.93165155587586</v>
      </c>
      <c r="N69" s="35" t="s">
        <v>27</v>
      </c>
      <c r="O69" s="36">
        <v>11800.0</v>
      </c>
      <c r="P69" s="28">
        <v>4.909461996260666</v>
      </c>
      <c r="Q69" s="37">
        <v>9.58468662489851</v>
      </c>
      <c r="R69" s="38">
        <v>37.059292305166345</v>
      </c>
      <c r="S69" s="39">
        <v>30.943474640295282</v>
      </c>
      <c r="T69" s="40">
        <v>0.10507665717168624</v>
      </c>
      <c r="U69" s="40">
        <v>0.026294350452358686</v>
      </c>
      <c r="V69" s="40">
        <v>0.10265878586572223</v>
      </c>
      <c r="W69" s="40">
        <v>0.06528252526102846</v>
      </c>
      <c r="X69" s="39">
        <v>27.975904824567266</v>
      </c>
      <c r="Y69" s="41">
        <v>31.546087277616135</v>
      </c>
      <c r="Z69" s="41">
        <v>24.53428924931599</v>
      </c>
      <c r="AA69" s="41">
        <v>33.39736230655987</v>
      </c>
      <c r="AB69" s="42">
        <v>1.0</v>
      </c>
      <c r="AC69" s="42">
        <v>0.0</v>
      </c>
      <c r="AD69" s="42">
        <v>0.0</v>
      </c>
      <c r="AE69" s="42">
        <v>0.0</v>
      </c>
      <c r="AF69" s="42">
        <v>0.0</v>
      </c>
      <c r="AG69" s="25"/>
      <c r="AH69" s="25"/>
      <c r="AI69" s="25"/>
      <c r="AJ69" s="25"/>
      <c r="AK69" s="25"/>
      <c r="AL69" s="25"/>
    </row>
    <row r="70">
      <c r="A70" s="26" t="s">
        <v>331</v>
      </c>
      <c r="B70" s="25" t="s">
        <v>329</v>
      </c>
      <c r="C70" s="25" t="s">
        <v>205</v>
      </c>
      <c r="D70" s="28">
        <v>97.50930132369804</v>
      </c>
      <c r="E70" s="29">
        <v>0.28475351716375913</v>
      </c>
      <c r="F70" s="30">
        <v>34.0</v>
      </c>
      <c r="G70" s="59"/>
      <c r="H70" s="34">
        <v>36.31731853241807</v>
      </c>
      <c r="I70" s="35" t="s">
        <v>44</v>
      </c>
      <c r="J70" s="36">
        <v>7200.0</v>
      </c>
      <c r="K70" s="28">
        <v>5.0440720183913985</v>
      </c>
      <c r="L70" s="28">
        <v>6.99622596176705</v>
      </c>
      <c r="M70" s="34">
        <v>35.57836477125822</v>
      </c>
      <c r="N70" s="35" t="s">
        <v>30</v>
      </c>
      <c r="O70" s="36">
        <v>8000.0</v>
      </c>
      <c r="P70" s="28">
        <v>4.447295596407278</v>
      </c>
      <c r="Q70" s="37">
        <v>6.076352335309252</v>
      </c>
      <c r="R70" s="38">
        <v>21.22657906359416</v>
      </c>
      <c r="S70" s="39">
        <v>17.723601021463175</v>
      </c>
      <c r="T70" s="40">
        <v>0.08353700059745761</v>
      </c>
      <c r="U70" s="40">
        <v>0.023790472662059126</v>
      </c>
      <c r="V70" s="40">
        <v>0.05803433482714423</v>
      </c>
      <c r="W70" s="40">
        <v>0.028927051986821887</v>
      </c>
      <c r="X70" s="39">
        <v>20.300196923734124</v>
      </c>
      <c r="Y70" s="41">
        <v>16.017121608683947</v>
      </c>
      <c r="Z70" s="41">
        <v>18.479621237641155</v>
      </c>
      <c r="AA70" s="41">
        <v>17.09874353361707</v>
      </c>
      <c r="AB70" s="42">
        <v>0.0</v>
      </c>
      <c r="AC70" s="42">
        <v>0.0</v>
      </c>
      <c r="AD70" s="42">
        <v>1.0</v>
      </c>
      <c r="AE70" s="42">
        <v>1.0</v>
      </c>
      <c r="AF70" s="42">
        <v>0.0</v>
      </c>
      <c r="AG70" s="25"/>
      <c r="AH70" s="25"/>
      <c r="AI70" s="25"/>
      <c r="AJ70" s="25"/>
      <c r="AK70" s="25"/>
      <c r="AL70" s="25"/>
    </row>
    <row r="71">
      <c r="A71" s="26" t="s">
        <v>328</v>
      </c>
      <c r="B71" s="25" t="s">
        <v>329</v>
      </c>
      <c r="C71" s="25" t="s">
        <v>205</v>
      </c>
      <c r="D71" s="28">
        <v>97.50930132369804</v>
      </c>
      <c r="E71" s="29">
        <v>0.28671864193649793</v>
      </c>
      <c r="F71" s="30">
        <v>34.0</v>
      </c>
      <c r="G71" s="59"/>
      <c r="H71" s="34">
        <v>37.64294991748327</v>
      </c>
      <c r="I71" s="35" t="s">
        <v>29</v>
      </c>
      <c r="J71" s="36">
        <v>8100.0</v>
      </c>
      <c r="K71" s="28">
        <v>4.647277767590528</v>
      </c>
      <c r="L71" s="28">
        <v>6.6172740250609055</v>
      </c>
      <c r="M71" s="34">
        <v>36.96636866464021</v>
      </c>
      <c r="N71" s="35" t="s">
        <v>29</v>
      </c>
      <c r="O71" s="36">
        <v>8600.0</v>
      </c>
      <c r="P71" s="28">
        <v>4.298414961004675</v>
      </c>
      <c r="Q71" s="37">
        <v>6.039800117106429</v>
      </c>
      <c r="R71" s="38">
        <v>21.410900839104443</v>
      </c>
      <c r="S71" s="39">
        <v>17.87750455904804</v>
      </c>
      <c r="T71" s="40">
        <v>0.06463686207001729</v>
      </c>
      <c r="U71" s="40">
        <v>0.03231843103500864</v>
      </c>
      <c r="V71" s="40">
        <v>0.05994256482470877</v>
      </c>
      <c r="W71" s="40">
        <v>0.03710300322734232</v>
      </c>
      <c r="X71" s="39">
        <v>19.600377290366133</v>
      </c>
      <c r="Y71" s="41">
        <v>18.04257262711714</v>
      </c>
      <c r="Z71" s="41">
        <v>17.20293969909978</v>
      </c>
      <c r="AA71" s="41">
        <v>19.763428965540427</v>
      </c>
      <c r="AB71" s="42">
        <v>0.0</v>
      </c>
      <c r="AC71" s="42">
        <v>0.0</v>
      </c>
      <c r="AD71" s="42">
        <v>1.0</v>
      </c>
      <c r="AE71" s="42">
        <v>0.0</v>
      </c>
      <c r="AF71" s="42">
        <v>0.0</v>
      </c>
      <c r="AG71" s="25"/>
      <c r="AH71" s="25"/>
      <c r="AI71" s="25"/>
      <c r="AJ71" s="25"/>
      <c r="AK71" s="25"/>
      <c r="AL71" s="25"/>
    </row>
    <row r="72">
      <c r="A72" s="26" t="s">
        <v>333</v>
      </c>
      <c r="B72" s="25" t="s">
        <v>329</v>
      </c>
      <c r="C72" s="25" t="s">
        <v>205</v>
      </c>
      <c r="D72" s="28">
        <v>97.50930132369804</v>
      </c>
      <c r="E72" s="29">
        <v>0.1609262117937635</v>
      </c>
      <c r="F72" s="30">
        <v>31.0</v>
      </c>
      <c r="G72" s="59"/>
      <c r="H72" s="34">
        <v>24.485166059682218</v>
      </c>
      <c r="I72" s="35" t="s">
        <v>31</v>
      </c>
      <c r="J72" s="36">
        <v>5700.0</v>
      </c>
      <c r="K72" s="28">
        <v>4.295643168365301</v>
      </c>
      <c r="L72" s="28">
        <v>4.464530561685086</v>
      </c>
      <c r="M72" s="34">
        <v>25.526147715921724</v>
      </c>
      <c r="N72" s="35" t="s">
        <v>31</v>
      </c>
      <c r="O72" s="36">
        <v>6300.0</v>
      </c>
      <c r="P72" s="28">
        <v>4.051769478717734</v>
      </c>
      <c r="Q72" s="37">
        <v>4.341396359383308</v>
      </c>
      <c r="R72" s="38">
        <v>9.78409614351199</v>
      </c>
      <c r="S72" s="39">
        <v>8.169447176754856</v>
      </c>
      <c r="T72" s="40">
        <v>0.05586407529816872</v>
      </c>
      <c r="U72" s="40">
        <v>0.0</v>
      </c>
      <c r="V72" s="40">
        <v>0.025150925675366</v>
      </c>
      <c r="W72" s="40">
        <v>0.02103971667073887</v>
      </c>
      <c r="X72" s="39">
        <v>7.95744105750428</v>
      </c>
      <c r="Y72" s="41">
        <v>16.527725002177938</v>
      </c>
      <c r="Z72" s="41">
        <v>7.294955534056556</v>
      </c>
      <c r="AA72" s="41">
        <v>18.23119218186517</v>
      </c>
      <c r="AB72" s="42">
        <v>0.0</v>
      </c>
      <c r="AC72" s="42">
        <v>0.0</v>
      </c>
      <c r="AD72" s="42">
        <v>0.0</v>
      </c>
      <c r="AE72" s="42">
        <v>0.0</v>
      </c>
      <c r="AF72" s="42">
        <v>1.0</v>
      </c>
      <c r="AG72" s="25"/>
      <c r="AH72" s="25"/>
      <c r="AI72" s="25"/>
      <c r="AJ72" s="25"/>
      <c r="AK72" s="25"/>
      <c r="AL72" s="25"/>
    </row>
    <row r="73">
      <c r="A73" s="26" t="s">
        <v>335</v>
      </c>
      <c r="B73" s="25" t="s">
        <v>329</v>
      </c>
      <c r="C73" s="25" t="s">
        <v>205</v>
      </c>
      <c r="D73" s="28">
        <v>97.50930132369804</v>
      </c>
      <c r="E73" s="29">
        <v>0.10662068965517242</v>
      </c>
      <c r="F73" s="30">
        <v>27.0</v>
      </c>
      <c r="G73" s="59"/>
      <c r="H73" s="34">
        <v>16.360645894718367</v>
      </c>
      <c r="I73" s="35" t="s">
        <v>40</v>
      </c>
      <c r="J73" s="36">
        <v>3700.0</v>
      </c>
      <c r="K73" s="28">
        <v>4.4217961877617205</v>
      </c>
      <c r="L73" s="28">
        <v>3.4210728070635956</v>
      </c>
      <c r="M73" s="34">
        <v>17.5759560359482</v>
      </c>
      <c r="N73" s="35" t="s">
        <v>28</v>
      </c>
      <c r="O73" s="36">
        <v>4300.0</v>
      </c>
      <c r="P73" s="28">
        <v>4.0874316362670235</v>
      </c>
      <c r="Q73" s="37">
        <v>3.3326862544183795</v>
      </c>
      <c r="R73" s="38">
        <v>5.376644862721239</v>
      </c>
      <c r="S73" s="39">
        <v>4.489348382302893</v>
      </c>
      <c r="T73" s="40">
        <v>0.027789569602460294</v>
      </c>
      <c r="U73" s="40">
        <v>0.008214044053765886</v>
      </c>
      <c r="V73" s="40">
        <v>0.009672612624060764</v>
      </c>
      <c r="W73" s="40">
        <v>0.011131181194355641</v>
      </c>
      <c r="X73" s="39">
        <v>4.850587023155725</v>
      </c>
      <c r="Y73" s="41">
        <v>11.510058871562643</v>
      </c>
      <c r="Z73" s="41">
        <v>4.320054067498067</v>
      </c>
      <c r="AA73" s="41">
        <v>13.25590196845013</v>
      </c>
      <c r="AB73" s="42">
        <v>0.0</v>
      </c>
      <c r="AC73" s="42">
        <v>1.0</v>
      </c>
      <c r="AD73" s="42">
        <v>1.0</v>
      </c>
      <c r="AE73" s="42">
        <v>0.0</v>
      </c>
      <c r="AF73" s="42">
        <v>0.0</v>
      </c>
      <c r="AG73" s="25"/>
      <c r="AH73" s="25"/>
      <c r="AI73" s="25"/>
      <c r="AJ73" s="25"/>
      <c r="AK73" s="25"/>
      <c r="AL73" s="25"/>
    </row>
    <row r="74">
      <c r="A74" s="26" t="s">
        <v>338</v>
      </c>
      <c r="B74" s="25" t="s">
        <v>329</v>
      </c>
      <c r="C74" s="25" t="s">
        <v>205</v>
      </c>
      <c r="D74" s="28">
        <v>97.50930132369804</v>
      </c>
      <c r="E74" s="29">
        <v>0.12844971775036587</v>
      </c>
      <c r="F74" s="30">
        <v>22.0</v>
      </c>
      <c r="G74" s="59"/>
      <c r="H74" s="34">
        <v>14.755468321457357</v>
      </c>
      <c r="I74" s="35" t="s">
        <v>45</v>
      </c>
      <c r="J74" s="36">
        <v>3600.0</v>
      </c>
      <c r="K74" s="28">
        <v>4.098741200404821</v>
      </c>
      <c r="L74" s="28">
        <v>2.9402447523349142</v>
      </c>
      <c r="M74" s="34">
        <v>14.828679965144744</v>
      </c>
      <c r="N74" s="35" t="s">
        <v>30</v>
      </c>
      <c r="O74" s="36">
        <v>3400.0</v>
      </c>
      <c r="P74" s="28">
        <v>4.361376460336689</v>
      </c>
      <c r="Q74" s="37">
        <v>3.1400032706807237</v>
      </c>
      <c r="R74" s="38">
        <v>5.382625182451764</v>
      </c>
      <c r="S74" s="39">
        <v>4.494341782349459</v>
      </c>
      <c r="T74" s="40">
        <v>0.026461968866423484</v>
      </c>
      <c r="U74" s="40">
        <v>0.019181012935721168</v>
      </c>
      <c r="V74" s="40">
        <v>0.012604665643473909</v>
      </c>
      <c r="W74" s="40">
        <v>0.013152694584494513</v>
      </c>
      <c r="X74" s="39">
        <v>5.634996765458588</v>
      </c>
      <c r="Y74" s="41">
        <v>9.120471555998769</v>
      </c>
      <c r="Z74" s="41">
        <v>4.912471567031269</v>
      </c>
      <c r="AA74" s="41">
        <v>9.916208398113474</v>
      </c>
      <c r="AB74" s="42">
        <v>0.0</v>
      </c>
      <c r="AC74" s="42">
        <v>0.0</v>
      </c>
      <c r="AD74" s="42">
        <v>0.0</v>
      </c>
      <c r="AE74" s="42">
        <v>1.0</v>
      </c>
      <c r="AF74" s="42">
        <v>1.0</v>
      </c>
      <c r="AG74" s="25"/>
      <c r="AH74" s="25"/>
      <c r="AI74" s="25"/>
      <c r="AJ74" s="25"/>
      <c r="AK74" s="25"/>
      <c r="AL74" s="25"/>
    </row>
    <row r="75">
      <c r="A75" s="26" t="s">
        <v>337</v>
      </c>
      <c r="B75" s="25" t="s">
        <v>329</v>
      </c>
      <c r="C75" s="25" t="s">
        <v>205</v>
      </c>
      <c r="D75" s="28">
        <v>97.50930132369804</v>
      </c>
      <c r="E75" s="29">
        <v>0.15523076923076923</v>
      </c>
      <c r="F75" s="30">
        <v>17.0</v>
      </c>
      <c r="G75" s="59"/>
      <c r="H75" s="34">
        <v>10.518754277696576</v>
      </c>
      <c r="I75" s="35" t="s">
        <v>40</v>
      </c>
      <c r="J75" s="36">
        <v>3200.0</v>
      </c>
      <c r="K75" s="28">
        <v>3.2871107117801803</v>
      </c>
      <c r="L75" s="28">
        <v>1.8405352098435448</v>
      </c>
      <c r="M75" s="34">
        <v>10.31600763162156</v>
      </c>
      <c r="N75" s="35" t="s">
        <v>28</v>
      </c>
      <c r="O75" s="36">
        <v>3000.0</v>
      </c>
      <c r="P75" s="28">
        <v>3.43866921054052</v>
      </c>
      <c r="Q75" s="37">
        <v>1.8981582872134983</v>
      </c>
      <c r="R75" s="38">
        <v>5.149117607115452</v>
      </c>
      <c r="S75" s="39">
        <v>4.29936947483109</v>
      </c>
      <c r="T75" s="40">
        <v>0.02221534179660538</v>
      </c>
      <c r="U75" s="40">
        <v>0.03256111469105337</v>
      </c>
      <c r="V75" s="40">
        <v>0.020932145158534313</v>
      </c>
      <c r="W75" s="40">
        <v>0.016280557345526685</v>
      </c>
      <c r="X75" s="39">
        <v>5.911846078907359</v>
      </c>
      <c r="Y75" s="41">
        <v>4.606908198789217</v>
      </c>
      <c r="Z75" s="41">
        <v>5.068483637573421</v>
      </c>
      <c r="AA75" s="41">
        <v>5.247523994048137</v>
      </c>
      <c r="AB75" s="42">
        <v>0.0</v>
      </c>
      <c r="AC75" s="42">
        <v>1.0</v>
      </c>
      <c r="AD75" s="42">
        <v>1.0</v>
      </c>
      <c r="AE75" s="42">
        <v>0.0</v>
      </c>
      <c r="AF75" s="42">
        <v>0.0</v>
      </c>
      <c r="AG75" s="25"/>
      <c r="AH75" s="25"/>
      <c r="AI75" s="25"/>
      <c r="AJ75" s="25"/>
      <c r="AK75" s="25"/>
      <c r="AL75" s="25"/>
    </row>
    <row r="76">
      <c r="A76" s="26" t="s">
        <v>334</v>
      </c>
      <c r="B76" s="25" t="s">
        <v>329</v>
      </c>
      <c r="C76" s="25" t="s">
        <v>205</v>
      </c>
      <c r="D76" s="28">
        <v>97.50930132369804</v>
      </c>
      <c r="E76" s="29">
        <v>0.13139834024896266</v>
      </c>
      <c r="F76" s="30">
        <v>18.0</v>
      </c>
      <c r="G76" s="59"/>
      <c r="H76" s="34">
        <v>12.285143614045197</v>
      </c>
      <c r="I76" s="35" t="s">
        <v>44</v>
      </c>
      <c r="J76" s="36">
        <v>3100.0</v>
      </c>
      <c r="K76" s="28">
        <v>3.962949552917806</v>
      </c>
      <c r="L76" s="28">
        <v>2.485994862199599</v>
      </c>
      <c r="M76" s="34">
        <v>13.038645217728762</v>
      </c>
      <c r="N76" s="35" t="s">
        <v>30</v>
      </c>
      <c r="O76" s="36">
        <v>3000.0</v>
      </c>
      <c r="P76" s="28">
        <v>4.346215072576253</v>
      </c>
      <c r="Q76" s="37">
        <v>2.8478561111156977</v>
      </c>
      <c r="R76" s="38">
        <v>4.517032359395727</v>
      </c>
      <c r="S76" s="39">
        <v>3.7715959363549283</v>
      </c>
      <c r="T76" s="40">
        <v>0.03375409146399608</v>
      </c>
      <c r="U76" s="40">
        <v>0.010361721100575542</v>
      </c>
      <c r="V76" s="40">
        <v>0.030300184430470903</v>
      </c>
      <c r="W76" s="40">
        <v>0.01750502882900262</v>
      </c>
      <c r="X76" s="39">
        <v>4.582518242606325</v>
      </c>
      <c r="Y76" s="41">
        <v>7.702625371438873</v>
      </c>
      <c r="Z76" s="41">
        <v>4.073030620894691</v>
      </c>
      <c r="AA76" s="41">
        <v>8.96561459683407</v>
      </c>
      <c r="AB76" s="42">
        <v>0.0</v>
      </c>
      <c r="AC76" s="42">
        <v>0.0</v>
      </c>
      <c r="AD76" s="42">
        <v>1.0</v>
      </c>
      <c r="AE76" s="42">
        <v>1.0</v>
      </c>
      <c r="AF76" s="42">
        <v>0.0</v>
      </c>
      <c r="AG76" s="25"/>
      <c r="AH76" s="25"/>
      <c r="AI76" s="25"/>
      <c r="AJ76" s="25"/>
      <c r="AK76" s="25"/>
      <c r="AL76" s="25"/>
    </row>
    <row r="77">
      <c r="A77" s="26" t="s">
        <v>336</v>
      </c>
      <c r="B77" s="25" t="s">
        <v>329</v>
      </c>
      <c r="C77" s="25" t="s">
        <v>205</v>
      </c>
      <c r="D77" s="28">
        <v>97.50930132369804</v>
      </c>
      <c r="E77" s="29">
        <v>0.16051515151515153</v>
      </c>
      <c r="F77" s="30">
        <v>15.0</v>
      </c>
      <c r="G77" s="59"/>
      <c r="H77" s="34">
        <v>10.95910330682812</v>
      </c>
      <c r="I77" s="35" t="s">
        <v>58</v>
      </c>
      <c r="J77" s="36">
        <v>3100.0</v>
      </c>
      <c r="K77" s="28">
        <v>3.535194615105845</v>
      </c>
      <c r="L77" s="28">
        <v>2.0397712711586466</v>
      </c>
      <c r="M77" s="34">
        <v>11.057119706686564</v>
      </c>
      <c r="N77" s="35" t="s">
        <v>27</v>
      </c>
      <c r="O77" s="36">
        <v>3000.0</v>
      </c>
      <c r="P77" s="28">
        <v>3.6857065688955215</v>
      </c>
      <c r="Q77" s="37">
        <v>2.1405221877408374</v>
      </c>
      <c r="R77" s="38">
        <v>4.720400554788014</v>
      </c>
      <c r="S77" s="39">
        <v>3.941402702899323</v>
      </c>
      <c r="T77" s="40">
        <v>0.04303085424414627</v>
      </c>
      <c r="U77" s="40">
        <v>0.01192615435980084</v>
      </c>
      <c r="V77" s="40">
        <v>0.0202261131372298</v>
      </c>
      <c r="W77" s="40">
        <v>0.02361056234744355</v>
      </c>
      <c r="X77" s="39">
        <v>4.15097341675086</v>
      </c>
      <c r="Y77" s="41">
        <v>6.80812989007726</v>
      </c>
      <c r="Z77" s="41">
        <v>3.6095421015224884</v>
      </c>
      <c r="AA77" s="41">
        <v>7.447577605164074</v>
      </c>
      <c r="AB77" s="42">
        <v>1.0</v>
      </c>
      <c r="AC77" s="42">
        <v>1.0</v>
      </c>
      <c r="AD77" s="42">
        <v>0.0</v>
      </c>
      <c r="AE77" s="42">
        <v>0.0</v>
      </c>
      <c r="AF77" s="42">
        <v>0.0</v>
      </c>
      <c r="AG77" s="25"/>
      <c r="AH77" s="25"/>
      <c r="AI77" s="25"/>
      <c r="AJ77" s="25"/>
      <c r="AK77" s="25"/>
      <c r="AL77" s="25"/>
    </row>
    <row r="78">
      <c r="A78" s="26" t="s">
        <v>340</v>
      </c>
      <c r="B78" s="25" t="s">
        <v>329</v>
      </c>
      <c r="C78" s="25" t="s">
        <v>205</v>
      </c>
      <c r="D78" s="28">
        <v>97.50930132369804</v>
      </c>
      <c r="E78" s="29">
        <v>0.18</v>
      </c>
      <c r="F78" s="30">
        <v>6.0</v>
      </c>
      <c r="G78" s="59"/>
      <c r="H78" s="34">
        <v>4.679393943445728</v>
      </c>
      <c r="I78" s="35" t="s">
        <v>40</v>
      </c>
      <c r="J78" s="36">
        <v>3000.0</v>
      </c>
      <c r="K78" s="28">
        <v>1.559797981148576</v>
      </c>
      <c r="L78" s="28">
        <v>0.48270433391614254</v>
      </c>
      <c r="M78" s="34">
        <v>4.643556747323299</v>
      </c>
      <c r="N78" s="35" t="s">
        <v>28</v>
      </c>
      <c r="O78" s="36">
        <v>3000.0</v>
      </c>
      <c r="P78" s="28">
        <v>1.5478522491077662</v>
      </c>
      <c r="Q78" s="37">
        <v>0.476319254916691</v>
      </c>
      <c r="R78" s="38">
        <v>2.154821311183947</v>
      </c>
      <c r="S78" s="39">
        <v>1.7992156473989906</v>
      </c>
      <c r="T78" s="40">
        <v>0.047974507249396885</v>
      </c>
      <c r="U78" s="40">
        <v>0.020747949289055403</v>
      </c>
      <c r="V78" s="40">
        <v>0.032393043356430375</v>
      </c>
      <c r="W78" s="40">
        <v>0.02624246550394359</v>
      </c>
      <c r="X78" s="39">
        <v>2.289501911315216</v>
      </c>
      <c r="Y78" s="41">
        <v>2.389892032130512</v>
      </c>
      <c r="Z78" s="41">
        <v>2.0031267541042097</v>
      </c>
      <c r="AA78" s="41">
        <v>2.6404299932190884</v>
      </c>
      <c r="AB78" s="42">
        <v>0.0</v>
      </c>
      <c r="AC78" s="42">
        <v>1.0</v>
      </c>
      <c r="AD78" s="42">
        <v>1.0</v>
      </c>
      <c r="AE78" s="42">
        <v>0.0</v>
      </c>
      <c r="AF78" s="42">
        <v>0.0</v>
      </c>
      <c r="AG78" s="25"/>
      <c r="AH78" s="25"/>
      <c r="AI78" s="25"/>
      <c r="AJ78" s="25"/>
      <c r="AK78" s="25"/>
      <c r="AL78" s="25"/>
    </row>
    <row r="79">
      <c r="A79" s="26" t="s">
        <v>341</v>
      </c>
      <c r="B79" s="25" t="s">
        <v>329</v>
      </c>
      <c r="C79" s="25" t="s">
        <v>205</v>
      </c>
      <c r="D79" s="28">
        <v>97.50930132369804</v>
      </c>
      <c r="E79" s="29">
        <v>0.18</v>
      </c>
      <c r="F79" s="30"/>
      <c r="G79" s="59"/>
      <c r="H79" s="34" t="s">
        <v>64</v>
      </c>
      <c r="I79" s="35" t="s">
        <v>31</v>
      </c>
      <c r="J79" s="36">
        <v>3000.0</v>
      </c>
      <c r="K79" s="28" t="s">
        <v>64</v>
      </c>
      <c r="L79" s="28" t="s">
        <v>64</v>
      </c>
      <c r="M79" s="34" t="s">
        <v>64</v>
      </c>
      <c r="N79" s="35" t="s">
        <v>31</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0.0</v>
      </c>
      <c r="AD79" s="42">
        <v>0.0</v>
      </c>
      <c r="AE79" s="42">
        <v>0.0</v>
      </c>
      <c r="AF79" s="42">
        <v>1.0</v>
      </c>
      <c r="AG79" s="25"/>
      <c r="AH79" s="25"/>
      <c r="AI79" s="25"/>
      <c r="AJ79" s="25"/>
      <c r="AK79" s="25"/>
      <c r="AL79" s="25"/>
    </row>
    <row r="80">
      <c r="A80" s="26" t="s">
        <v>342</v>
      </c>
      <c r="B80" s="25" t="s">
        <v>329</v>
      </c>
      <c r="C80" s="25" t="s">
        <v>205</v>
      </c>
      <c r="D80" s="28">
        <v>97.50930132369804</v>
      </c>
      <c r="E80" s="29">
        <v>0.18</v>
      </c>
      <c r="F80" s="30"/>
      <c r="G80" s="59"/>
      <c r="H80" s="34" t="s">
        <v>64</v>
      </c>
      <c r="I80" s="35" t="s">
        <v>29</v>
      </c>
      <c r="J80" s="36">
        <v>3000.0</v>
      </c>
      <c r="K80" s="28" t="s">
        <v>64</v>
      </c>
      <c r="L80" s="28" t="s">
        <v>64</v>
      </c>
      <c r="M80" s="34" t="s">
        <v>64</v>
      </c>
      <c r="N80" s="35" t="s">
        <v>29</v>
      </c>
      <c r="O80" s="36">
        <v>3000.0</v>
      </c>
      <c r="P80" s="28" t="s">
        <v>64</v>
      </c>
      <c r="Q80" s="37" t="s">
        <v>64</v>
      </c>
      <c r="R80" s="38" t="s">
        <v>64</v>
      </c>
      <c r="S80" s="39" t="s">
        <v>64</v>
      </c>
      <c r="T80" s="40" t="s">
        <v>64</v>
      </c>
      <c r="U80" s="40" t="s">
        <v>64</v>
      </c>
      <c r="V80" s="40" t="s">
        <v>64</v>
      </c>
      <c r="W80" s="40" t="s">
        <v>64</v>
      </c>
      <c r="X80" s="39" t="s">
        <v>64</v>
      </c>
      <c r="Y80" s="41" t="s">
        <v>64</v>
      </c>
      <c r="Z80" s="41" t="s">
        <v>64</v>
      </c>
      <c r="AA80" s="41" t="s">
        <v>64</v>
      </c>
      <c r="AB80" s="42">
        <v>0.0</v>
      </c>
      <c r="AC80" s="42">
        <v>0.0</v>
      </c>
      <c r="AD80" s="42">
        <v>1.0</v>
      </c>
      <c r="AE80" s="42">
        <v>0.0</v>
      </c>
      <c r="AF80" s="42">
        <v>0.0</v>
      </c>
      <c r="AG80" s="25"/>
      <c r="AH80" s="25"/>
      <c r="AI80" s="25"/>
      <c r="AJ80" s="25"/>
      <c r="AK80" s="25"/>
      <c r="AL80" s="25"/>
    </row>
    <row r="81">
      <c r="A81" s="26" t="s">
        <v>339</v>
      </c>
      <c r="B81" s="25" t="s">
        <v>329</v>
      </c>
      <c r="C81" s="25" t="s">
        <v>205</v>
      </c>
      <c r="D81" s="28">
        <v>97.50930132369804</v>
      </c>
      <c r="E81" s="29">
        <v>0.17961725067385445</v>
      </c>
      <c r="F81" s="30"/>
      <c r="G81" s="59"/>
      <c r="H81" s="34" t="s">
        <v>64</v>
      </c>
      <c r="I81" s="35" t="s">
        <v>44</v>
      </c>
      <c r="J81" s="36">
        <v>3000.0</v>
      </c>
      <c r="K81" s="28" t="s">
        <v>64</v>
      </c>
      <c r="L81" s="28" t="s">
        <v>64</v>
      </c>
      <c r="M81" s="34" t="s">
        <v>64</v>
      </c>
      <c r="N81" s="35" t="s">
        <v>29</v>
      </c>
      <c r="O81" s="36">
        <v>3300.0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0.0</v>
      </c>
      <c r="AD81" s="42">
        <v>1.0</v>
      </c>
      <c r="AE81" s="42">
        <v>1.0</v>
      </c>
      <c r="AF81" s="42">
        <v>0.0</v>
      </c>
      <c r="AG81" s="25"/>
      <c r="AH81" s="25"/>
      <c r="AI81" s="25"/>
      <c r="AJ81" s="25"/>
      <c r="AK81" s="25"/>
      <c r="AL81" s="25"/>
    </row>
    <row r="82">
      <c r="A82" s="26" t="s">
        <v>343</v>
      </c>
      <c r="B82" s="25" t="s">
        <v>329</v>
      </c>
      <c r="C82" s="25" t="s">
        <v>205</v>
      </c>
      <c r="D82" s="28">
        <v>97.50930132369804</v>
      </c>
      <c r="E82" s="29">
        <v>0.1241163976210705</v>
      </c>
      <c r="F82" s="30"/>
      <c r="G82" s="59"/>
      <c r="H82" s="34" t="s">
        <v>64</v>
      </c>
      <c r="I82" s="35" t="s">
        <v>40</v>
      </c>
      <c r="J82" s="36">
        <v>3000.0</v>
      </c>
      <c r="K82" s="28" t="s">
        <v>64</v>
      </c>
      <c r="L82" s="28" t="s">
        <v>64</v>
      </c>
      <c r="M82" s="34" t="s">
        <v>64</v>
      </c>
      <c r="N82" s="35" t="s">
        <v>29</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0.0</v>
      </c>
      <c r="AC82" s="42">
        <v>1.0</v>
      </c>
      <c r="AD82" s="42">
        <v>1.0</v>
      </c>
      <c r="AE82" s="42">
        <v>0.0</v>
      </c>
      <c r="AF82" s="42">
        <v>0.0</v>
      </c>
      <c r="AG82" s="25"/>
      <c r="AH82" s="25"/>
      <c r="AI82" s="25"/>
      <c r="AJ82" s="25"/>
      <c r="AK82" s="25"/>
      <c r="AL82" s="25"/>
    </row>
    <row r="83">
      <c r="A83" s="26" t="s">
        <v>344</v>
      </c>
      <c r="B83" s="25" t="s">
        <v>329</v>
      </c>
      <c r="C83" s="25" t="s">
        <v>205</v>
      </c>
      <c r="D83" s="28">
        <v>97.50930132369804</v>
      </c>
      <c r="E83" s="29">
        <v>0.1462773722627737</v>
      </c>
      <c r="F83" s="30"/>
      <c r="G83" s="59"/>
      <c r="H83" s="34" t="s">
        <v>64</v>
      </c>
      <c r="I83" s="35" t="s">
        <v>45</v>
      </c>
      <c r="J83" s="36">
        <v>3000.0</v>
      </c>
      <c r="K83" s="28" t="s">
        <v>64</v>
      </c>
      <c r="L83" s="28" t="s">
        <v>64</v>
      </c>
      <c r="M83" s="34" t="s">
        <v>64</v>
      </c>
      <c r="N83" s="35" t="s">
        <v>31</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0.0</v>
      </c>
      <c r="AC83" s="42">
        <v>0.0</v>
      </c>
      <c r="AD83" s="42">
        <v>0.0</v>
      </c>
      <c r="AE83" s="42">
        <v>1.0</v>
      </c>
      <c r="AF83" s="42">
        <v>1.0</v>
      </c>
      <c r="AG83" s="25"/>
      <c r="AH83" s="25"/>
      <c r="AI83" s="25"/>
      <c r="AJ83" s="25"/>
      <c r="AK83" s="25"/>
      <c r="AL83" s="25"/>
    </row>
    <row r="84">
      <c r="A84" s="26" t="s">
        <v>345</v>
      </c>
      <c r="B84" s="25" t="s">
        <v>329</v>
      </c>
      <c r="C84" s="25" t="s">
        <v>205</v>
      </c>
      <c r="D84" s="28">
        <v>97.50930132369804</v>
      </c>
      <c r="E84" s="29">
        <v>0.18</v>
      </c>
      <c r="F84" s="30"/>
      <c r="G84" s="59"/>
      <c r="H84" s="34" t="s">
        <v>64</v>
      </c>
      <c r="I84" s="35" t="s">
        <v>27</v>
      </c>
      <c r="J84" s="36">
        <v>3000.0</v>
      </c>
      <c r="K84" s="28" t="s">
        <v>64</v>
      </c>
      <c r="L84" s="28" t="s">
        <v>64</v>
      </c>
      <c r="M84" s="34" t="s">
        <v>64</v>
      </c>
      <c r="N84" s="35" t="s">
        <v>28</v>
      </c>
      <c r="O84" s="36">
        <v>3000.0</v>
      </c>
      <c r="P84" s="28" t="s">
        <v>64</v>
      </c>
      <c r="Q84" s="37" t="s">
        <v>64</v>
      </c>
      <c r="R84" s="38" t="s">
        <v>64</v>
      </c>
      <c r="S84" s="39" t="s">
        <v>64</v>
      </c>
      <c r="T84" s="40" t="s">
        <v>64</v>
      </c>
      <c r="U84" s="40" t="s">
        <v>64</v>
      </c>
      <c r="V84" s="40" t="s">
        <v>64</v>
      </c>
      <c r="W84" s="40" t="s">
        <v>64</v>
      </c>
      <c r="X84" s="39" t="s">
        <v>64</v>
      </c>
      <c r="Y84" s="41" t="s">
        <v>64</v>
      </c>
      <c r="Z84" s="41" t="s">
        <v>64</v>
      </c>
      <c r="AA84" s="41" t="s">
        <v>64</v>
      </c>
      <c r="AB84" s="42">
        <v>1.0</v>
      </c>
      <c r="AC84" s="42">
        <v>0.0</v>
      </c>
      <c r="AD84" s="42">
        <v>0.0</v>
      </c>
      <c r="AE84" s="42">
        <v>0.0</v>
      </c>
      <c r="AF84" s="42">
        <v>0.0</v>
      </c>
      <c r="AG84" s="25"/>
      <c r="AH84" s="25"/>
      <c r="AI84" s="25"/>
      <c r="AJ84" s="25"/>
      <c r="AK84" s="25"/>
      <c r="AL84" s="25"/>
    </row>
    <row r="85">
      <c r="A85" s="26" t="s">
        <v>398</v>
      </c>
      <c r="B85" s="25" t="s">
        <v>399</v>
      </c>
      <c r="C85" s="25" t="s">
        <v>450</v>
      </c>
      <c r="D85" s="28">
        <v>92.71591564465137</v>
      </c>
      <c r="E85" s="29">
        <v>0.33065314647621613</v>
      </c>
      <c r="F85" s="30">
        <v>37.0</v>
      </c>
      <c r="G85" s="59"/>
      <c r="H85" s="34">
        <v>37.76686085864209</v>
      </c>
      <c r="I85" s="35" t="s">
        <v>40</v>
      </c>
      <c r="J85" s="36">
        <v>8300.0</v>
      </c>
      <c r="K85" s="28">
        <v>4.550224199836396</v>
      </c>
      <c r="L85" s="28">
        <v>6.4946850462666434</v>
      </c>
      <c r="M85" s="34">
        <v>37.4009874555875</v>
      </c>
      <c r="N85" s="35" t="s">
        <v>28</v>
      </c>
      <c r="O85" s="36">
        <v>8800.0</v>
      </c>
      <c r="P85" s="28">
        <v>4.250112210862215</v>
      </c>
      <c r="Q85" s="37">
        <v>6.023247609202258</v>
      </c>
      <c r="R85" s="38">
        <v>26.580012732957066</v>
      </c>
      <c r="S85" s="39">
        <v>23.892473958643514</v>
      </c>
      <c r="T85" s="40">
        <v>0.11141797928805013</v>
      </c>
      <c r="U85" s="40">
        <v>0.007582893327226641</v>
      </c>
      <c r="V85" s="40">
        <v>0.09352235103579525</v>
      </c>
      <c r="W85" s="40">
        <v>0.033465835884160244</v>
      </c>
      <c r="X85" s="39">
        <v>23.310566317604405</v>
      </c>
      <c r="Y85" s="41">
        <v>14.456294541037682</v>
      </c>
      <c r="Z85" s="41">
        <v>21.843720389993216</v>
      </c>
      <c r="AA85" s="41">
        <v>15.557267065594278</v>
      </c>
      <c r="AB85" s="42">
        <v>0.0</v>
      </c>
      <c r="AC85" s="42">
        <v>1.0</v>
      </c>
      <c r="AD85" s="42">
        <v>1.0</v>
      </c>
      <c r="AE85" s="42">
        <v>0.0</v>
      </c>
      <c r="AF85" s="42">
        <v>0.0</v>
      </c>
      <c r="AG85" s="25"/>
      <c r="AH85" s="25"/>
      <c r="AI85" s="25"/>
      <c r="AJ85" s="25"/>
      <c r="AK85" s="25"/>
      <c r="AL85" s="25"/>
    </row>
    <row r="86">
      <c r="A86" s="26" t="s">
        <v>401</v>
      </c>
      <c r="B86" s="25" t="s">
        <v>399</v>
      </c>
      <c r="C86" s="25" t="s">
        <v>450</v>
      </c>
      <c r="D86" s="28">
        <v>92.71591564465137</v>
      </c>
      <c r="E86" s="29">
        <v>0.2410847251746128</v>
      </c>
      <c r="F86" s="30">
        <v>34.0</v>
      </c>
      <c r="G86" s="59"/>
      <c r="H86" s="34">
        <v>35.08296600594383</v>
      </c>
      <c r="I86" s="35" t="s">
        <v>27</v>
      </c>
      <c r="J86" s="36">
        <v>7900.0</v>
      </c>
      <c r="K86" s="28">
        <v>4.440881772904282</v>
      </c>
      <c r="L86" s="28">
        <v>6.0056249549488046</v>
      </c>
      <c r="M86" s="34">
        <v>34.352466557547565</v>
      </c>
      <c r="N86" s="35" t="s">
        <v>27</v>
      </c>
      <c r="O86" s="36">
        <v>8600.0</v>
      </c>
      <c r="P86" s="28">
        <v>3.9944728555287865</v>
      </c>
      <c r="Q86" s="37">
        <v>5.319351803523427</v>
      </c>
      <c r="R86" s="38">
        <v>16.429344972307423</v>
      </c>
      <c r="S86" s="39">
        <v>14.768153079991226</v>
      </c>
      <c r="T86" s="40">
        <v>0.05074151371039641</v>
      </c>
      <c r="U86" s="40">
        <v>0.03329911837244765</v>
      </c>
      <c r="V86" s="40">
        <v>0.05708420292419596</v>
      </c>
      <c r="W86" s="40">
        <v>0.03637718813796802</v>
      </c>
      <c r="X86" s="39">
        <v>16.87327043609791</v>
      </c>
      <c r="Y86" s="41">
        <v>18.20969556984592</v>
      </c>
      <c r="Z86" s="41">
        <v>14.585317447213333</v>
      </c>
      <c r="AA86" s="41">
        <v>19.76714911033423</v>
      </c>
      <c r="AB86" s="42">
        <v>1.0</v>
      </c>
      <c r="AC86" s="42">
        <v>0.0</v>
      </c>
      <c r="AD86" s="42">
        <v>0.0</v>
      </c>
      <c r="AE86" s="42">
        <v>0.0</v>
      </c>
      <c r="AF86" s="42">
        <v>0.0</v>
      </c>
      <c r="AG86" s="25"/>
      <c r="AH86" s="25"/>
      <c r="AI86" s="25"/>
      <c r="AJ86" s="25"/>
      <c r="AK86" s="25"/>
      <c r="AL86" s="25"/>
    </row>
    <row r="87">
      <c r="A87" s="26" t="s">
        <v>402</v>
      </c>
      <c r="B87" s="25" t="s">
        <v>399</v>
      </c>
      <c r="C87" s="25" t="s">
        <v>450</v>
      </c>
      <c r="D87" s="28">
        <v>92.71591564465137</v>
      </c>
      <c r="E87" s="29">
        <v>0.21249379799173065</v>
      </c>
      <c r="F87" s="30">
        <v>31.0</v>
      </c>
      <c r="G87" s="59"/>
      <c r="H87" s="34">
        <v>26.699561672901993</v>
      </c>
      <c r="I87" s="35" t="s">
        <v>45</v>
      </c>
      <c r="J87" s="36">
        <v>5400.0</v>
      </c>
      <c r="K87" s="28">
        <v>4.944363272759628</v>
      </c>
      <c r="L87" s="28">
        <v>5.474996845945292</v>
      </c>
      <c r="M87" s="34">
        <v>27.686847633323246</v>
      </c>
      <c r="N87" s="35" t="s">
        <v>30</v>
      </c>
      <c r="O87" s="36">
        <v>6300.0</v>
      </c>
      <c r="P87" s="28">
        <v>4.394737719575119</v>
      </c>
      <c r="Q87" s="37">
        <v>4.997472920190474</v>
      </c>
      <c r="R87" s="38">
        <v>12.86780277451249</v>
      </c>
      <c r="S87" s="39">
        <v>11.566722927630325</v>
      </c>
      <c r="T87" s="40">
        <v>0.06726994075200834</v>
      </c>
      <c r="U87" s="40">
        <v>0.015726621283915464</v>
      </c>
      <c r="V87" s="40">
        <v>0.02081731950298637</v>
      </c>
      <c r="W87" s="40">
        <v>0.019817360924240298</v>
      </c>
      <c r="X87" s="39">
        <v>12.00524799217031</v>
      </c>
      <c r="Y87" s="41">
        <v>14.694313680731685</v>
      </c>
      <c r="Z87" s="41">
        <v>10.941078424059091</v>
      </c>
      <c r="AA87" s="41">
        <v>16.745769209264154</v>
      </c>
      <c r="AB87" s="42">
        <v>0.0</v>
      </c>
      <c r="AC87" s="42">
        <v>0.0</v>
      </c>
      <c r="AD87" s="42">
        <v>0.0</v>
      </c>
      <c r="AE87" s="42">
        <v>1.0</v>
      </c>
      <c r="AF87" s="42">
        <v>1.0</v>
      </c>
      <c r="AG87" s="25"/>
      <c r="AH87" s="25"/>
      <c r="AI87" s="25"/>
      <c r="AJ87" s="25"/>
      <c r="AK87" s="25"/>
      <c r="AL87" s="25"/>
    </row>
    <row r="88">
      <c r="A88" s="26" t="s">
        <v>403</v>
      </c>
      <c r="B88" s="25" t="s">
        <v>399</v>
      </c>
      <c r="C88" s="25" t="s">
        <v>450</v>
      </c>
      <c r="D88" s="28">
        <v>92.71591564465137</v>
      </c>
      <c r="E88" s="29">
        <v>0.2103635153129161</v>
      </c>
      <c r="F88" s="30">
        <v>27.0</v>
      </c>
      <c r="G88" s="59"/>
      <c r="H88" s="34">
        <v>20.45547007279194</v>
      </c>
      <c r="I88" s="35" t="s">
        <v>40</v>
      </c>
      <c r="J88" s="36">
        <v>4700.0</v>
      </c>
      <c r="K88" s="28">
        <v>4.352227675062115</v>
      </c>
      <c r="L88" s="28">
        <v>3.9654340647354744</v>
      </c>
      <c r="M88" s="34">
        <v>20.417004651828506</v>
      </c>
      <c r="N88" s="35" t="s">
        <v>28</v>
      </c>
      <c r="O88" s="36">
        <v>4700.0</v>
      </c>
      <c r="P88" s="28">
        <v>4.344043542942235</v>
      </c>
      <c r="Q88" s="37">
        <v>3.952527421316882</v>
      </c>
      <c r="R88" s="38">
        <v>11.073833101144704</v>
      </c>
      <c r="S88" s="39">
        <v>9.954143801571812</v>
      </c>
      <c r="T88" s="40">
        <v>0.05289629174291423</v>
      </c>
      <c r="U88" s="40">
        <v>0.021684757678484566</v>
      </c>
      <c r="V88" s="40">
        <v>0.038288567951131745</v>
      </c>
      <c r="W88" s="40">
        <v>0.024860349807132934</v>
      </c>
      <c r="X88" s="39">
        <v>10.824169729349192</v>
      </c>
      <c r="Y88" s="41">
        <v>9.631300343442746</v>
      </c>
      <c r="Z88" s="41">
        <v>9.610443156418889</v>
      </c>
      <c r="AA88" s="41">
        <v>10.80656149540962</v>
      </c>
      <c r="AB88" s="42">
        <v>0.0</v>
      </c>
      <c r="AC88" s="42">
        <v>1.0</v>
      </c>
      <c r="AD88" s="42">
        <v>1.0</v>
      </c>
      <c r="AE88" s="42">
        <v>0.0</v>
      </c>
      <c r="AF88" s="42">
        <v>0.0</v>
      </c>
      <c r="AG88" s="25"/>
      <c r="AH88" s="25"/>
      <c r="AI88" s="25"/>
      <c r="AJ88" s="25"/>
      <c r="AK88" s="25"/>
      <c r="AL88" s="25"/>
    </row>
    <row r="89">
      <c r="A89" s="26" t="s">
        <v>404</v>
      </c>
      <c r="B89" s="25" t="s">
        <v>399</v>
      </c>
      <c r="C89" s="25" t="s">
        <v>450</v>
      </c>
      <c r="D89" s="28">
        <v>92.71591564465137</v>
      </c>
      <c r="E89" s="29">
        <v>0.19981378271511957</v>
      </c>
      <c r="F89" s="30">
        <v>26.0</v>
      </c>
      <c r="G89" s="59"/>
      <c r="H89" s="34">
        <v>25.26363584174691</v>
      </c>
      <c r="I89" s="35" t="s">
        <v>31</v>
      </c>
      <c r="J89" s="36">
        <v>4800.0</v>
      </c>
      <c r="K89" s="28">
        <v>5.2632574670306065</v>
      </c>
      <c r="L89" s="28">
        <v>5.596968166609663</v>
      </c>
      <c r="M89" s="34">
        <v>25.625113898681562</v>
      </c>
      <c r="N89" s="35" t="s">
        <v>31</v>
      </c>
      <c r="O89" s="36">
        <v>5400.0</v>
      </c>
      <c r="P89" s="28">
        <v>4.745391462718808</v>
      </c>
      <c r="Q89" s="37">
        <v>5.099023157243363</v>
      </c>
      <c r="R89" s="38">
        <v>10.033190494987013</v>
      </c>
      <c r="S89" s="39">
        <v>9.018721888208738</v>
      </c>
      <c r="T89" s="40">
        <v>0.08529024526196327</v>
      </c>
      <c r="U89" s="40">
        <v>1.797476190979205E-4</v>
      </c>
      <c r="V89" s="40">
        <v>0.042150816678462356</v>
      </c>
      <c r="W89" s="40">
        <v>0.02507479286415991</v>
      </c>
      <c r="X89" s="39">
        <v>10.0855575553235</v>
      </c>
      <c r="Y89" s="41">
        <v>15.178078286423409</v>
      </c>
      <c r="Z89" s="41">
        <v>9.451401888944913</v>
      </c>
      <c r="AA89" s="41">
        <v>16.17371200973665</v>
      </c>
      <c r="AB89" s="42">
        <v>0.0</v>
      </c>
      <c r="AC89" s="42">
        <v>0.0</v>
      </c>
      <c r="AD89" s="42">
        <v>0.0</v>
      </c>
      <c r="AE89" s="42">
        <v>0.0</v>
      </c>
      <c r="AF89" s="42">
        <v>1.0</v>
      </c>
      <c r="AG89" s="25"/>
      <c r="AH89" s="25"/>
      <c r="AI89" s="25"/>
      <c r="AJ89" s="25"/>
      <c r="AK89" s="25"/>
      <c r="AL89" s="25"/>
    </row>
    <row r="90">
      <c r="A90" s="26" t="s">
        <v>405</v>
      </c>
      <c r="B90" s="25" t="s">
        <v>399</v>
      </c>
      <c r="C90" s="25" t="s">
        <v>450</v>
      </c>
      <c r="D90" s="28">
        <v>92.71591564465137</v>
      </c>
      <c r="E90" s="29">
        <v>0.1846325330720235</v>
      </c>
      <c r="F90" s="30">
        <v>25.0</v>
      </c>
      <c r="G90" s="59"/>
      <c r="H90" s="34">
        <v>18.467640398687514</v>
      </c>
      <c r="I90" s="35" t="s">
        <v>40</v>
      </c>
      <c r="J90" s="36">
        <v>3700.0</v>
      </c>
      <c r="K90" s="28">
        <v>4.991254161807436</v>
      </c>
      <c r="L90" s="28">
        <v>4.2197544542907215</v>
      </c>
      <c r="M90" s="34">
        <v>18.082465467490294</v>
      </c>
      <c r="N90" s="35" t="s">
        <v>29</v>
      </c>
      <c r="O90" s="36">
        <v>4000.0</v>
      </c>
      <c r="P90" s="28">
        <v>4.520616366872574</v>
      </c>
      <c r="Q90" s="37">
        <v>3.7633458093597785</v>
      </c>
      <c r="R90" s="38">
        <v>8.79335659870379</v>
      </c>
      <c r="S90" s="39">
        <v>7.904249168515092</v>
      </c>
      <c r="T90" s="40">
        <v>0.0359049523256002</v>
      </c>
      <c r="U90" s="40">
        <v>0.03945112045652368</v>
      </c>
      <c r="V90" s="40">
        <v>0.02650760677865299</v>
      </c>
      <c r="W90" s="40">
        <v>0.017021607028432688</v>
      </c>
      <c r="X90" s="39">
        <v>11.004492084687062</v>
      </c>
      <c r="Y90" s="41">
        <v>7.463148314000453</v>
      </c>
      <c r="Z90" s="41">
        <v>9.640971085281173</v>
      </c>
      <c r="AA90" s="41">
        <v>8.44149438220912</v>
      </c>
      <c r="AB90" s="42">
        <v>0.0</v>
      </c>
      <c r="AC90" s="42">
        <v>1.0</v>
      </c>
      <c r="AD90" s="42">
        <v>1.0</v>
      </c>
      <c r="AE90" s="42">
        <v>0.0</v>
      </c>
      <c r="AF90" s="42">
        <v>0.0</v>
      </c>
      <c r="AG90" s="25"/>
      <c r="AH90" s="25"/>
      <c r="AI90" s="25"/>
      <c r="AJ90" s="25"/>
      <c r="AK90" s="25"/>
      <c r="AL90" s="25"/>
    </row>
    <row r="91">
      <c r="A91" s="26" t="s">
        <v>406</v>
      </c>
      <c r="B91" s="25" t="s">
        <v>399</v>
      </c>
      <c r="C91" s="25" t="s">
        <v>450</v>
      </c>
      <c r="D91" s="28">
        <v>92.71591564465137</v>
      </c>
      <c r="E91" s="29">
        <v>0.16029287226534933</v>
      </c>
      <c r="F91" s="30">
        <v>21.0</v>
      </c>
      <c r="G91" s="59"/>
      <c r="H91" s="34">
        <v>16.356576861815686</v>
      </c>
      <c r="I91" s="35" t="s">
        <v>58</v>
      </c>
      <c r="J91" s="36">
        <v>3500.0</v>
      </c>
      <c r="K91" s="28">
        <v>4.673307674804482</v>
      </c>
      <c r="L91" s="28">
        <v>3.615004895587733</v>
      </c>
      <c r="M91" s="34">
        <v>16.701605285325183</v>
      </c>
      <c r="N91" s="35" t="s">
        <v>27</v>
      </c>
      <c r="O91" s="36">
        <v>4200.0</v>
      </c>
      <c r="P91" s="28">
        <v>3.9765726869821867</v>
      </c>
      <c r="Q91" s="37">
        <v>3.123417681349917</v>
      </c>
      <c r="R91" s="38">
        <v>6.273738783669486</v>
      </c>
      <c r="S91" s="39">
        <v>5.639393104063385</v>
      </c>
      <c r="T91" s="40">
        <v>0.04544824273852025</v>
      </c>
      <c r="U91" s="40">
        <v>0.012142660273650449</v>
      </c>
      <c r="V91" s="40">
        <v>0.039463645889363956</v>
      </c>
      <c r="W91" s="40">
        <v>0.02879545150608535</v>
      </c>
      <c r="X91" s="39">
        <v>6.42771637660089</v>
      </c>
      <c r="Y91" s="41">
        <v>9.928860485214797</v>
      </c>
      <c r="Z91" s="41">
        <v>5.597425700696232</v>
      </c>
      <c r="AA91" s="41">
        <v>11.10417958462895</v>
      </c>
      <c r="AB91" s="42">
        <v>1.0</v>
      </c>
      <c r="AC91" s="42">
        <v>1.0</v>
      </c>
      <c r="AD91" s="42">
        <v>0.0</v>
      </c>
      <c r="AE91" s="42">
        <v>0.0</v>
      </c>
      <c r="AF91" s="42">
        <v>0.0</v>
      </c>
      <c r="AG91" s="25"/>
      <c r="AH91" s="25"/>
      <c r="AI91" s="25"/>
      <c r="AJ91" s="25"/>
      <c r="AK91" s="25"/>
      <c r="AL91" s="25"/>
    </row>
    <row r="92">
      <c r="A92" s="26" t="s">
        <v>409</v>
      </c>
      <c r="B92" s="25" t="s">
        <v>399</v>
      </c>
      <c r="C92" s="25" t="s">
        <v>450</v>
      </c>
      <c r="D92" s="28">
        <v>92.71591564465137</v>
      </c>
      <c r="E92" s="29">
        <v>0.14204425914047467</v>
      </c>
      <c r="F92" s="30">
        <v>17.0</v>
      </c>
      <c r="G92" s="59"/>
      <c r="H92" s="34">
        <v>12.419233209645073</v>
      </c>
      <c r="I92" s="35" t="s">
        <v>45</v>
      </c>
      <c r="J92" s="36">
        <v>3100.0</v>
      </c>
      <c r="K92" s="28">
        <v>4.006204261175831</v>
      </c>
      <c r="L92" s="28">
        <v>2.53318004103082</v>
      </c>
      <c r="M92" s="34">
        <v>12.85000928793097</v>
      </c>
      <c r="N92" s="35" t="s">
        <v>31</v>
      </c>
      <c r="O92" s="36">
        <v>3200.0</v>
      </c>
      <c r="P92" s="28">
        <v>4.015627902478428</v>
      </c>
      <c r="Q92" s="37">
        <v>2.6033174123602008</v>
      </c>
      <c r="R92" s="38">
        <v>4.427237180245132</v>
      </c>
      <c r="S92" s="39">
        <v>3.9795936179740585</v>
      </c>
      <c r="T92" s="40">
        <v>0.053495913122830197</v>
      </c>
      <c r="U92" s="40">
        <v>5.972430492182E-4</v>
      </c>
      <c r="V92" s="40">
        <v>0.024060362839933194</v>
      </c>
      <c r="W92" s="40">
        <v>0.0214154293362526</v>
      </c>
      <c r="X92" s="39">
        <v>4.020378490724614</v>
      </c>
      <c r="Y92" s="41">
        <v>8.39885471892046</v>
      </c>
      <c r="Z92" s="41">
        <v>3.6589646751821228</v>
      </c>
      <c r="AA92" s="41">
        <v>9.191044612748847</v>
      </c>
      <c r="AB92" s="42">
        <v>0.0</v>
      </c>
      <c r="AC92" s="42">
        <v>0.0</v>
      </c>
      <c r="AD92" s="42">
        <v>0.0</v>
      </c>
      <c r="AE92" s="42">
        <v>1.0</v>
      </c>
      <c r="AF92" s="42">
        <v>1.0</v>
      </c>
      <c r="AG92" s="25"/>
      <c r="AH92" s="25"/>
      <c r="AI92" s="25"/>
      <c r="AJ92" s="25"/>
      <c r="AK92" s="25"/>
      <c r="AL92" s="25"/>
    </row>
    <row r="93">
      <c r="A93" s="26" t="s">
        <v>407</v>
      </c>
      <c r="B93" s="25" t="s">
        <v>399</v>
      </c>
      <c r="C93" s="25" t="s">
        <v>450</v>
      </c>
      <c r="D93" s="28">
        <v>92.71591564465137</v>
      </c>
      <c r="E93" s="29">
        <v>0.1443063063063063</v>
      </c>
      <c r="F93" s="30">
        <v>14.0</v>
      </c>
      <c r="G93" s="59"/>
      <c r="H93" s="34">
        <v>10.209580384402356</v>
      </c>
      <c r="I93" s="35" t="s">
        <v>30</v>
      </c>
      <c r="J93" s="36">
        <v>3000.0</v>
      </c>
      <c r="K93" s="28">
        <v>3.403193461467452</v>
      </c>
      <c r="L93" s="28">
        <v>1.86436817547464</v>
      </c>
      <c r="M93" s="34">
        <v>10.809354991437303</v>
      </c>
      <c r="N93" s="35" t="s">
        <v>30</v>
      </c>
      <c r="O93" s="36">
        <v>3100.0</v>
      </c>
      <c r="P93" s="28">
        <v>3.486888706915259</v>
      </c>
      <c r="Q93" s="37">
        <v>1.991737267868459</v>
      </c>
      <c r="R93" s="38">
        <v>3.711570233503727</v>
      </c>
      <c r="S93" s="39">
        <v>3.3362886632371676</v>
      </c>
      <c r="T93" s="40">
        <v>0.05651173990090445</v>
      </c>
      <c r="U93" s="40">
        <v>0.002222852098976574</v>
      </c>
      <c r="V93" s="40">
        <v>0.01974918595629187</v>
      </c>
      <c r="W93" s="40">
        <v>0.02051863475978376</v>
      </c>
      <c r="X93" s="39">
        <v>3.523410759319842</v>
      </c>
      <c r="Y93" s="41">
        <v>6.686169625082514</v>
      </c>
      <c r="Z93" s="41">
        <v>3.2159215001403543</v>
      </c>
      <c r="AA93" s="41">
        <v>7.593433491296948</v>
      </c>
      <c r="AB93" s="42">
        <v>0.0</v>
      </c>
      <c r="AC93" s="42">
        <v>0.0</v>
      </c>
      <c r="AD93" s="42">
        <v>0.0</v>
      </c>
      <c r="AE93" s="42">
        <v>1.0</v>
      </c>
      <c r="AF93" s="42">
        <v>0.0</v>
      </c>
      <c r="AG93" s="25"/>
      <c r="AH93" s="25"/>
      <c r="AI93" s="25"/>
      <c r="AJ93" s="25"/>
      <c r="AK93" s="25"/>
      <c r="AL93" s="25"/>
    </row>
    <row r="94">
      <c r="A94" s="26" t="s">
        <v>410</v>
      </c>
      <c r="B94" s="25" t="s">
        <v>399</v>
      </c>
      <c r="C94" s="25" t="s">
        <v>450</v>
      </c>
      <c r="D94" s="28">
        <v>92.71591564465137</v>
      </c>
      <c r="E94" s="29">
        <v>0.1847272727272727</v>
      </c>
      <c r="F94" s="30">
        <v>4.0</v>
      </c>
      <c r="G94" s="59"/>
      <c r="H94" s="34">
        <v>3.240674826845761</v>
      </c>
      <c r="I94" s="35" t="s">
        <v>27</v>
      </c>
      <c r="J94" s="36">
        <v>3000.0</v>
      </c>
      <c r="K94" s="28">
        <v>1.0802249422819203</v>
      </c>
      <c r="L94" s="28">
        <v>0.25546140624440217</v>
      </c>
      <c r="M94" s="34">
        <v>3.2242078709270574</v>
      </c>
      <c r="N94" s="35" t="s">
        <v>27</v>
      </c>
      <c r="O94" s="36">
        <v>3000.0</v>
      </c>
      <c r="P94" s="28">
        <v>1.0747359569756858</v>
      </c>
      <c r="Q94" s="37">
        <v>0.25321724049497574</v>
      </c>
      <c r="R94" s="38">
        <v>1.4077790211620778</v>
      </c>
      <c r="S94" s="39">
        <v>1.2654367001462916</v>
      </c>
      <c r="T94" s="40">
        <v>0.04911861656746313</v>
      </c>
      <c r="U94" s="40">
        <v>0.01844164665348796</v>
      </c>
      <c r="V94" s="40">
        <v>0.031120278727760936</v>
      </c>
      <c r="W94" s="40">
        <v>0.031740911067061006</v>
      </c>
      <c r="X94" s="39">
        <v>1.375539657127524</v>
      </c>
      <c r="Y94" s="41">
        <v>1.8651351697182368</v>
      </c>
      <c r="Z94" s="41">
        <v>1.181676249275388</v>
      </c>
      <c r="AA94" s="41">
        <v>2.0425316216516696</v>
      </c>
      <c r="AB94" s="42">
        <v>1.0</v>
      </c>
      <c r="AC94" s="42">
        <v>0.0</v>
      </c>
      <c r="AD94" s="42">
        <v>0.0</v>
      </c>
      <c r="AE94" s="42">
        <v>0.0</v>
      </c>
      <c r="AF94" s="42">
        <v>0.0</v>
      </c>
      <c r="AG94" s="25"/>
      <c r="AH94" s="25"/>
      <c r="AI94" s="25"/>
      <c r="AJ94" s="25"/>
      <c r="AK94" s="25"/>
      <c r="AL94" s="25"/>
    </row>
    <row r="95">
      <c r="A95" s="26" t="s">
        <v>412</v>
      </c>
      <c r="B95" s="25" t="s">
        <v>399</v>
      </c>
      <c r="C95" s="25" t="s">
        <v>450</v>
      </c>
      <c r="D95" s="28">
        <v>92.71591564465137</v>
      </c>
      <c r="E95" s="29">
        <v>0.18</v>
      </c>
      <c r="F95" s="30"/>
      <c r="G95" s="59"/>
      <c r="H95" s="34" t="s">
        <v>64</v>
      </c>
      <c r="I95" s="35" t="s">
        <v>30</v>
      </c>
      <c r="J95" s="36">
        <v>3000.0</v>
      </c>
      <c r="K95" s="28" t="s">
        <v>64</v>
      </c>
      <c r="L95" s="28" t="s">
        <v>64</v>
      </c>
      <c r="M95" s="34" t="s">
        <v>64</v>
      </c>
      <c r="N95" s="35" t="s">
        <v>30</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0.0</v>
      </c>
      <c r="AC95" s="42">
        <v>0.0</v>
      </c>
      <c r="AD95" s="42">
        <v>0.0</v>
      </c>
      <c r="AE95" s="42">
        <v>1.0</v>
      </c>
      <c r="AF95" s="42">
        <v>0.0</v>
      </c>
      <c r="AG95" s="25"/>
      <c r="AH95" s="25"/>
      <c r="AI95" s="25"/>
      <c r="AJ95" s="25"/>
      <c r="AK95" s="25"/>
      <c r="AL95" s="25"/>
    </row>
    <row r="96">
      <c r="A96" s="26" t="s">
        <v>413</v>
      </c>
      <c r="B96" s="25" t="s">
        <v>399</v>
      </c>
      <c r="C96" s="25" t="s">
        <v>450</v>
      </c>
      <c r="D96" s="28">
        <v>92.71591564465137</v>
      </c>
      <c r="E96" s="29">
        <v>0.17836604774535808</v>
      </c>
      <c r="F96" s="30"/>
      <c r="G96" s="59"/>
      <c r="H96" s="34" t="s">
        <v>64</v>
      </c>
      <c r="I96" s="35" t="s">
        <v>29</v>
      </c>
      <c r="J96" s="36">
        <v>3000.0</v>
      </c>
      <c r="K96" s="28" t="s">
        <v>64</v>
      </c>
      <c r="L96" s="28" t="s">
        <v>64</v>
      </c>
      <c r="M96" s="34" t="s">
        <v>64</v>
      </c>
      <c r="N96" s="35" t="s">
        <v>29</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1.0</v>
      </c>
      <c r="AE96" s="42">
        <v>0.0</v>
      </c>
      <c r="AF96" s="42">
        <v>0.0</v>
      </c>
      <c r="AG96" s="25"/>
      <c r="AH96" s="25"/>
      <c r="AI96" s="25"/>
      <c r="AJ96" s="25"/>
      <c r="AK96" s="25"/>
      <c r="AL96" s="25"/>
    </row>
    <row r="97">
      <c r="A97" s="26" t="s">
        <v>605</v>
      </c>
      <c r="B97" s="25" t="s">
        <v>399</v>
      </c>
      <c r="C97" s="25" t="s">
        <v>450</v>
      </c>
      <c r="D97" s="28">
        <v>92.71591564465137</v>
      </c>
      <c r="E97" s="29">
        <v>0.18078038067349927</v>
      </c>
      <c r="F97" s="30"/>
      <c r="G97" s="59"/>
      <c r="H97" s="34" t="s">
        <v>64</v>
      </c>
      <c r="I97" s="35" t="s">
        <v>40</v>
      </c>
      <c r="J97" s="36">
        <v>3000.0</v>
      </c>
      <c r="K97" s="28" t="s">
        <v>64</v>
      </c>
      <c r="L97" s="28" t="s">
        <v>64</v>
      </c>
      <c r="M97" s="34" t="s">
        <v>64</v>
      </c>
      <c r="N97" s="35" t="s">
        <v>29</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1.0</v>
      </c>
      <c r="AD97" s="42">
        <v>1.0</v>
      </c>
      <c r="AE97" s="42">
        <v>0.0</v>
      </c>
      <c r="AF97" s="42">
        <v>0.0</v>
      </c>
      <c r="AG97" s="25"/>
      <c r="AH97" s="25"/>
      <c r="AI97" s="25"/>
      <c r="AJ97" s="25"/>
      <c r="AK97" s="25"/>
      <c r="AL97" s="25"/>
    </row>
    <row r="98">
      <c r="A98" s="26" t="s">
        <v>414</v>
      </c>
      <c r="B98" s="25" t="s">
        <v>399</v>
      </c>
      <c r="C98" s="25" t="s">
        <v>450</v>
      </c>
      <c r="D98" s="28">
        <v>92.71591564465137</v>
      </c>
      <c r="E98" s="29">
        <v>0.18</v>
      </c>
      <c r="F98" s="30"/>
      <c r="G98" s="59"/>
      <c r="H98" s="34" t="s">
        <v>64</v>
      </c>
      <c r="I98" s="35" t="s">
        <v>27</v>
      </c>
      <c r="J98" s="36">
        <v>3000.0</v>
      </c>
      <c r="K98" s="28" t="s">
        <v>64</v>
      </c>
      <c r="L98" s="28" t="s">
        <v>64</v>
      </c>
      <c r="M98" s="34" t="s">
        <v>64</v>
      </c>
      <c r="N98" s="35" t="s">
        <v>27</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1.0</v>
      </c>
      <c r="AC98" s="42">
        <v>0.0</v>
      </c>
      <c r="AD98" s="42">
        <v>0.0</v>
      </c>
      <c r="AE98" s="42">
        <v>0.0</v>
      </c>
      <c r="AF98" s="42">
        <v>0.0</v>
      </c>
      <c r="AG98" s="25"/>
      <c r="AH98" s="25"/>
      <c r="AI98" s="25"/>
      <c r="AJ98" s="25"/>
      <c r="AK98" s="25"/>
      <c r="AL98" s="25"/>
    </row>
    <row r="99">
      <c r="A99" s="26" t="s">
        <v>411</v>
      </c>
      <c r="B99" s="25" t="s">
        <v>399</v>
      </c>
      <c r="C99" s="25" t="s">
        <v>450</v>
      </c>
      <c r="D99" s="28">
        <v>92.71591564465137</v>
      </c>
      <c r="E99" s="29">
        <v>0.11051425130469693</v>
      </c>
      <c r="F99" s="30"/>
      <c r="G99" s="59"/>
      <c r="H99" s="34" t="s">
        <v>64</v>
      </c>
      <c r="I99" s="35" t="s">
        <v>45</v>
      </c>
      <c r="J99" s="36">
        <v>3300.0</v>
      </c>
      <c r="K99" s="28" t="s">
        <v>64</v>
      </c>
      <c r="L99" s="28" t="s">
        <v>64</v>
      </c>
      <c r="M99" s="34" t="s">
        <v>64</v>
      </c>
      <c r="N99" s="35" t="s">
        <v>31</v>
      </c>
      <c r="O99" s="36">
        <v>3500.0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0.0</v>
      </c>
      <c r="AE99" s="42">
        <v>1.0</v>
      </c>
      <c r="AF99" s="42">
        <v>1.0</v>
      </c>
      <c r="AG99" s="25"/>
      <c r="AH99" s="25"/>
      <c r="AI99" s="25"/>
      <c r="AJ99" s="25"/>
      <c r="AK99" s="25"/>
      <c r="AL99" s="25"/>
    </row>
    <row r="100">
      <c r="A100" s="26" t="s">
        <v>415</v>
      </c>
      <c r="B100" s="25" t="s">
        <v>399</v>
      </c>
      <c r="C100" s="25" t="s">
        <v>450</v>
      </c>
      <c r="D100" s="28">
        <v>92.71591564465137</v>
      </c>
      <c r="E100" s="29">
        <v>0.18</v>
      </c>
      <c r="F100" s="30"/>
      <c r="G100" s="59"/>
      <c r="H100" s="34" t="s">
        <v>64</v>
      </c>
      <c r="I100" s="35" t="s">
        <v>30</v>
      </c>
      <c r="J100" s="36">
        <v>3000.0</v>
      </c>
      <c r="K100" s="28" t="s">
        <v>64</v>
      </c>
      <c r="L100" s="28" t="s">
        <v>64</v>
      </c>
      <c r="M100" s="34" t="s">
        <v>64</v>
      </c>
      <c r="N100" s="35" t="s">
        <v>30</v>
      </c>
      <c r="O100" s="36">
        <v>3000.0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0.0</v>
      </c>
      <c r="AC100" s="42">
        <v>0.0</v>
      </c>
      <c r="AD100" s="42">
        <v>0.0</v>
      </c>
      <c r="AE100" s="42">
        <v>1.0</v>
      </c>
      <c r="AF100" s="42">
        <v>0.0</v>
      </c>
      <c r="AG100" s="25"/>
      <c r="AH100" s="25"/>
      <c r="AI100" s="25"/>
      <c r="AJ100" s="25"/>
      <c r="AK100" s="25"/>
      <c r="AL100" s="25"/>
    </row>
    <row r="101">
      <c r="A101" s="26" t="s">
        <v>2002</v>
      </c>
      <c r="B101" s="25"/>
      <c r="C101" s="25"/>
      <c r="D101" s="28"/>
      <c r="E101" s="29"/>
      <c r="F101" s="30"/>
      <c r="G101" s="59"/>
      <c r="H101" s="34"/>
      <c r="I101" s="35"/>
      <c r="J101" s="36"/>
      <c r="K101" s="28"/>
      <c r="L101" s="28"/>
      <c r="M101" s="34"/>
      <c r="N101" s="35"/>
      <c r="O101" s="36"/>
      <c r="P101" s="28"/>
      <c r="Q101" s="37"/>
      <c r="R101" s="38"/>
      <c r="S101" s="39"/>
      <c r="T101" s="40"/>
      <c r="U101" s="40"/>
      <c r="V101" s="40"/>
      <c r="W101" s="40"/>
      <c r="X101" s="39"/>
      <c r="Y101" s="41"/>
      <c r="Z101" s="41"/>
      <c r="AA101" s="41"/>
      <c r="AB101" s="42"/>
      <c r="AC101" s="42"/>
      <c r="AD101" s="42"/>
      <c r="AE101" s="42"/>
      <c r="AF101" s="42"/>
      <c r="AG101" s="25"/>
      <c r="AH101" s="25"/>
      <c r="AI101" s="25"/>
      <c r="AJ101" s="25"/>
      <c r="AK101" s="25"/>
      <c r="AL101" s="25"/>
    </row>
    <row r="102">
      <c r="A102" s="26"/>
      <c r="B102" s="25"/>
      <c r="C102" s="25"/>
      <c r="D102" s="28"/>
      <c r="E102" s="29"/>
      <c r="F102" s="30"/>
      <c r="G102" s="59"/>
      <c r="H102" s="34"/>
      <c r="I102" s="35"/>
      <c r="J102" s="36"/>
      <c r="K102" s="28"/>
      <c r="L102" s="28"/>
      <c r="M102" s="34"/>
      <c r="N102" s="35"/>
      <c r="O102" s="36"/>
      <c r="P102" s="28"/>
      <c r="Q102" s="37"/>
      <c r="R102" s="38"/>
      <c r="S102" s="39"/>
      <c r="T102" s="40"/>
      <c r="U102" s="40"/>
      <c r="V102" s="40"/>
      <c r="W102" s="40"/>
      <c r="X102" s="39"/>
      <c r="Y102" s="41"/>
      <c r="Z102" s="41"/>
      <c r="AA102" s="41"/>
      <c r="AB102" s="42"/>
      <c r="AC102" s="42"/>
      <c r="AD102" s="42"/>
      <c r="AE102" s="42"/>
      <c r="AF102" s="42"/>
      <c r="AG102" s="25"/>
      <c r="AH102" s="25"/>
      <c r="AI102" s="25"/>
      <c r="AJ102" s="25"/>
      <c r="AK102" s="25"/>
      <c r="AL102" s="25"/>
    </row>
    <row r="103">
      <c r="A103" s="26"/>
      <c r="B103" s="25"/>
      <c r="C103" s="25"/>
      <c r="D103" s="28"/>
      <c r="E103" s="29"/>
      <c r="F103" s="30"/>
      <c r="G103" s="59"/>
      <c r="H103" s="34"/>
      <c r="I103" s="35"/>
      <c r="J103" s="36"/>
      <c r="K103" s="28"/>
      <c r="L103" s="28"/>
      <c r="M103" s="34"/>
      <c r="N103" s="35"/>
      <c r="O103" s="36"/>
      <c r="P103" s="28"/>
      <c r="Q103" s="37"/>
      <c r="R103" s="38"/>
      <c r="S103" s="39"/>
      <c r="T103" s="40"/>
      <c r="U103" s="40"/>
      <c r="V103" s="40"/>
      <c r="W103" s="40"/>
      <c r="X103" s="39"/>
      <c r="Y103" s="41"/>
      <c r="Z103" s="41"/>
      <c r="AA103" s="41"/>
      <c r="AB103" s="42"/>
      <c r="AC103" s="42"/>
      <c r="AD103" s="42"/>
      <c r="AE103" s="42"/>
      <c r="AF103" s="42"/>
      <c r="AG103" s="25"/>
      <c r="AH103" s="25"/>
      <c r="AI103" s="25"/>
      <c r="AJ103" s="25"/>
      <c r="AK103" s="25"/>
      <c r="AL103" s="25"/>
    </row>
    <row r="104">
      <c r="A104" s="26"/>
      <c r="B104" s="25"/>
      <c r="C104" s="25"/>
      <c r="D104" s="28"/>
      <c r="E104" s="29"/>
      <c r="F104" s="30"/>
      <c r="G104" s="59"/>
      <c r="H104" s="34"/>
      <c r="I104" s="35"/>
      <c r="J104" s="36"/>
      <c r="K104" s="28"/>
      <c r="L104" s="28"/>
      <c r="M104" s="34"/>
      <c r="N104" s="35"/>
      <c r="O104" s="36"/>
      <c r="P104" s="28"/>
      <c r="Q104" s="37"/>
      <c r="R104" s="38"/>
      <c r="S104" s="39"/>
      <c r="T104" s="40"/>
      <c r="U104" s="40"/>
      <c r="V104" s="40"/>
      <c r="W104" s="40"/>
      <c r="X104" s="39"/>
      <c r="Y104" s="41"/>
      <c r="Z104" s="41"/>
      <c r="AA104" s="41"/>
      <c r="AB104" s="42"/>
      <c r="AC104" s="42"/>
      <c r="AD104" s="42"/>
      <c r="AE104" s="42"/>
      <c r="AF104" s="42"/>
      <c r="AG104" s="25"/>
      <c r="AH104" s="25"/>
      <c r="AI104" s="25"/>
      <c r="AJ104" s="25"/>
      <c r="AK104" s="25"/>
      <c r="AL104" s="25"/>
    </row>
    <row r="105">
      <c r="A105" s="26"/>
      <c r="B105" s="25"/>
      <c r="C105" s="25"/>
      <c r="D105" s="28"/>
      <c r="E105" s="29"/>
      <c r="F105" s="30"/>
      <c r="G105" s="59"/>
      <c r="H105" s="34"/>
      <c r="I105" s="35"/>
      <c r="J105" s="36"/>
      <c r="K105" s="28"/>
      <c r="L105" s="28"/>
      <c r="M105" s="34"/>
      <c r="N105" s="35"/>
      <c r="O105" s="36"/>
      <c r="P105" s="28"/>
      <c r="Q105" s="37"/>
      <c r="R105" s="38"/>
      <c r="S105" s="39"/>
      <c r="T105" s="40"/>
      <c r="U105" s="40"/>
      <c r="V105" s="40"/>
      <c r="W105" s="40"/>
      <c r="X105" s="39"/>
      <c r="Y105" s="41"/>
      <c r="Z105" s="41"/>
      <c r="AA105" s="41"/>
      <c r="AB105" s="42"/>
      <c r="AC105" s="42"/>
      <c r="AD105" s="42"/>
      <c r="AE105" s="42"/>
      <c r="AF105" s="42"/>
      <c r="AG105" s="25"/>
      <c r="AH105" s="25"/>
      <c r="AI105" s="25"/>
      <c r="AJ105" s="25"/>
      <c r="AK105" s="25"/>
      <c r="AL105" s="25"/>
    </row>
    <row r="106">
      <c r="A106" s="26"/>
      <c r="B106" s="25"/>
      <c r="C106" s="25"/>
      <c r="D106" s="28"/>
      <c r="E106" s="29"/>
      <c r="F106" s="30"/>
      <c r="G106" s="59"/>
      <c r="H106" s="34"/>
      <c r="I106" s="35"/>
      <c r="J106" s="36"/>
      <c r="K106" s="28"/>
      <c r="L106" s="28"/>
      <c r="M106" s="34"/>
      <c r="N106" s="35"/>
      <c r="O106" s="36"/>
      <c r="P106" s="28"/>
      <c r="Q106" s="37"/>
      <c r="R106" s="38"/>
      <c r="S106" s="39"/>
      <c r="T106" s="40"/>
      <c r="U106" s="40"/>
      <c r="V106" s="40"/>
      <c r="W106" s="40"/>
      <c r="X106" s="39"/>
      <c r="Y106" s="41"/>
      <c r="Z106" s="41"/>
      <c r="AA106" s="41"/>
      <c r="AB106" s="42"/>
      <c r="AC106" s="42"/>
      <c r="AD106" s="42"/>
      <c r="AE106" s="42"/>
      <c r="AF106" s="42"/>
      <c r="AG106" s="25"/>
      <c r="AH106" s="25"/>
      <c r="AI106" s="25"/>
      <c r="AJ106" s="25"/>
      <c r="AK106" s="25"/>
      <c r="AL106" s="25"/>
    </row>
    <row r="107">
      <c r="A107" s="26"/>
      <c r="B107" s="25"/>
      <c r="C107" s="25"/>
      <c r="D107" s="28"/>
      <c r="E107" s="29"/>
      <c r="F107" s="30"/>
      <c r="G107" s="59"/>
      <c r="H107" s="34"/>
      <c r="I107" s="35"/>
      <c r="J107" s="36"/>
      <c r="K107" s="28"/>
      <c r="L107" s="28"/>
      <c r="M107" s="34"/>
      <c r="N107" s="35"/>
      <c r="O107" s="36"/>
      <c r="P107" s="28"/>
      <c r="Q107" s="37"/>
      <c r="R107" s="38"/>
      <c r="S107" s="39"/>
      <c r="T107" s="40"/>
      <c r="U107" s="40"/>
      <c r="V107" s="40"/>
      <c r="W107" s="40"/>
      <c r="X107" s="39"/>
      <c r="Y107" s="41"/>
      <c r="Z107" s="41"/>
      <c r="AA107" s="41"/>
      <c r="AB107" s="42"/>
      <c r="AC107" s="42"/>
      <c r="AD107" s="42"/>
      <c r="AE107" s="42"/>
      <c r="AF107" s="42"/>
      <c r="AG107" s="25"/>
      <c r="AH107" s="25"/>
      <c r="AI107" s="25"/>
      <c r="AJ107" s="25"/>
      <c r="AK107" s="25"/>
      <c r="AL107" s="25"/>
    </row>
    <row r="108">
      <c r="A108" s="26"/>
      <c r="B108" s="25"/>
      <c r="C108" s="25"/>
      <c r="D108" s="28"/>
      <c r="E108" s="29"/>
      <c r="F108" s="30"/>
      <c r="G108" s="59"/>
      <c r="H108" s="34"/>
      <c r="I108" s="35"/>
      <c r="J108" s="36"/>
      <c r="K108" s="28"/>
      <c r="L108" s="28"/>
      <c r="M108" s="34"/>
      <c r="N108" s="35"/>
      <c r="O108" s="36"/>
      <c r="P108" s="28"/>
      <c r="Q108" s="37"/>
      <c r="R108" s="38"/>
      <c r="S108" s="39"/>
      <c r="T108" s="40"/>
      <c r="U108" s="40"/>
      <c r="V108" s="40"/>
      <c r="W108" s="40"/>
      <c r="X108" s="39"/>
      <c r="Y108" s="41"/>
      <c r="Z108" s="41"/>
      <c r="AA108" s="41"/>
      <c r="AB108" s="42"/>
      <c r="AC108" s="42"/>
      <c r="AD108" s="42"/>
      <c r="AE108" s="42"/>
      <c r="AF108" s="42"/>
      <c r="AG108" s="25"/>
      <c r="AH108" s="25"/>
      <c r="AI108" s="25"/>
      <c r="AJ108" s="25"/>
      <c r="AK108" s="25"/>
      <c r="AL108" s="25"/>
    </row>
    <row r="109">
      <c r="A109" s="26"/>
      <c r="B109" s="25"/>
      <c r="C109" s="25"/>
      <c r="D109" s="28"/>
      <c r="E109" s="29"/>
      <c r="F109" s="30"/>
      <c r="G109" s="59"/>
      <c r="H109" s="34"/>
      <c r="I109" s="35"/>
      <c r="J109" s="36"/>
      <c r="K109" s="28"/>
      <c r="L109" s="28"/>
      <c r="M109" s="34"/>
      <c r="N109" s="35"/>
      <c r="O109" s="36"/>
      <c r="P109" s="28"/>
      <c r="Q109" s="37"/>
      <c r="R109" s="38"/>
      <c r="S109" s="39"/>
      <c r="T109" s="40"/>
      <c r="U109" s="40"/>
      <c r="V109" s="40"/>
      <c r="W109" s="40"/>
      <c r="X109" s="39"/>
      <c r="Y109" s="41"/>
      <c r="Z109" s="41"/>
      <c r="AA109" s="41"/>
      <c r="AB109" s="42"/>
      <c r="AC109" s="42"/>
      <c r="AD109" s="42"/>
      <c r="AE109" s="42"/>
      <c r="AF109" s="42"/>
      <c r="AG109" s="25"/>
      <c r="AH109" s="25"/>
      <c r="AI109" s="25"/>
      <c r="AJ109" s="25"/>
      <c r="AK109" s="25"/>
      <c r="AL109" s="25"/>
    </row>
    <row r="110">
      <c r="A110" s="26"/>
      <c r="B110" s="25"/>
      <c r="C110" s="25"/>
      <c r="D110" s="28"/>
      <c r="E110" s="29"/>
      <c r="F110" s="30"/>
      <c r="G110" s="59"/>
      <c r="H110" s="34"/>
      <c r="I110" s="35"/>
      <c r="J110" s="36"/>
      <c r="K110" s="28"/>
      <c r="L110" s="28"/>
      <c r="M110" s="34"/>
      <c r="N110" s="35"/>
      <c r="O110" s="36"/>
      <c r="P110" s="28"/>
      <c r="Q110" s="37"/>
      <c r="R110" s="38"/>
      <c r="S110" s="39"/>
      <c r="T110" s="40"/>
      <c r="U110" s="40"/>
      <c r="V110" s="40"/>
      <c r="W110" s="40"/>
      <c r="X110" s="39"/>
      <c r="Y110" s="41"/>
      <c r="Z110" s="41"/>
      <c r="AA110" s="41"/>
      <c r="AB110" s="42"/>
      <c r="AC110" s="42"/>
      <c r="AD110" s="42"/>
      <c r="AE110" s="42"/>
      <c r="AF110" s="42"/>
      <c r="AG110" s="25"/>
      <c r="AH110" s="25"/>
      <c r="AI110" s="25"/>
      <c r="AJ110" s="25"/>
      <c r="AK110" s="25"/>
      <c r="AL110" s="25"/>
    </row>
    <row r="111">
      <c r="A111" s="26"/>
      <c r="B111" s="25"/>
      <c r="C111" s="25"/>
      <c r="D111" s="28"/>
      <c r="E111" s="29"/>
      <c r="F111" s="30"/>
      <c r="G111" s="59"/>
      <c r="H111" s="34"/>
      <c r="I111" s="35"/>
      <c r="J111" s="36"/>
      <c r="K111" s="28"/>
      <c r="L111" s="28"/>
      <c r="M111" s="34"/>
      <c r="N111" s="35"/>
      <c r="O111" s="36"/>
      <c r="P111" s="28"/>
      <c r="Q111" s="37"/>
      <c r="R111" s="38"/>
      <c r="S111" s="39"/>
      <c r="T111" s="40"/>
      <c r="U111" s="40"/>
      <c r="V111" s="40"/>
      <c r="W111" s="40"/>
      <c r="X111" s="39"/>
      <c r="Y111" s="41"/>
      <c r="Z111" s="41"/>
      <c r="AA111" s="41"/>
      <c r="AB111" s="42"/>
      <c r="AC111" s="42"/>
      <c r="AD111" s="42"/>
      <c r="AE111" s="42"/>
      <c r="AF111" s="42"/>
      <c r="AG111" s="25"/>
      <c r="AH111" s="25"/>
      <c r="AI111" s="25"/>
      <c r="AJ111" s="25"/>
      <c r="AK111" s="25"/>
      <c r="AL111" s="25"/>
    </row>
    <row r="112">
      <c r="A112" s="26"/>
      <c r="B112" s="25"/>
      <c r="C112" s="25"/>
      <c r="D112" s="28"/>
      <c r="E112" s="29"/>
      <c r="F112" s="30"/>
      <c r="G112" s="59"/>
      <c r="H112" s="34"/>
      <c r="I112" s="35"/>
      <c r="J112" s="36"/>
      <c r="K112" s="28"/>
      <c r="L112" s="28"/>
      <c r="M112" s="34"/>
      <c r="N112" s="35"/>
      <c r="O112" s="36"/>
      <c r="P112" s="28"/>
      <c r="Q112" s="37"/>
      <c r="R112" s="38"/>
      <c r="S112" s="39"/>
      <c r="T112" s="40"/>
      <c r="U112" s="40"/>
      <c r="V112" s="40"/>
      <c r="W112" s="40"/>
      <c r="X112" s="39"/>
      <c r="Y112" s="41"/>
      <c r="Z112" s="41"/>
      <c r="AA112" s="41"/>
      <c r="AB112" s="42"/>
      <c r="AC112" s="42"/>
      <c r="AD112" s="42"/>
      <c r="AE112" s="42"/>
      <c r="AF112" s="42"/>
      <c r="AG112" s="25"/>
      <c r="AH112" s="25"/>
      <c r="AI112" s="25"/>
      <c r="AJ112" s="25"/>
      <c r="AK112" s="25"/>
      <c r="AL112" s="25"/>
    </row>
    <row r="113">
      <c r="A113" s="26"/>
      <c r="B113" s="25"/>
      <c r="C113" s="25"/>
      <c r="D113" s="28"/>
      <c r="E113" s="29"/>
      <c r="F113" s="30"/>
      <c r="G113" s="59"/>
      <c r="H113" s="34"/>
      <c r="I113" s="35"/>
      <c r="J113" s="36"/>
      <c r="K113" s="28"/>
      <c r="L113" s="28"/>
      <c r="M113" s="34"/>
      <c r="N113" s="35"/>
      <c r="O113" s="36"/>
      <c r="P113" s="28"/>
      <c r="Q113" s="37"/>
      <c r="R113" s="38"/>
      <c r="S113" s="39"/>
      <c r="T113" s="40"/>
      <c r="U113" s="40"/>
      <c r="V113" s="40"/>
      <c r="W113" s="40"/>
      <c r="X113" s="39"/>
      <c r="Y113" s="41"/>
      <c r="Z113" s="41"/>
      <c r="AA113" s="41"/>
      <c r="AB113" s="42"/>
      <c r="AC113" s="42"/>
      <c r="AD113" s="42"/>
      <c r="AE113" s="42"/>
      <c r="AF113" s="42"/>
      <c r="AG113" s="25"/>
      <c r="AH113" s="25"/>
      <c r="AI113" s="25"/>
      <c r="AJ113" s="25"/>
      <c r="AK113" s="25"/>
      <c r="AL113" s="25"/>
    </row>
    <row r="114">
      <c r="A114" s="26"/>
      <c r="B114" s="25"/>
      <c r="C114" s="25"/>
      <c r="D114" s="28"/>
      <c r="E114" s="29"/>
      <c r="F114" s="30"/>
      <c r="G114" s="59"/>
      <c r="H114" s="34"/>
      <c r="I114" s="35"/>
      <c r="J114" s="36"/>
      <c r="K114" s="28"/>
      <c r="L114" s="28"/>
      <c r="M114" s="34"/>
      <c r="N114" s="35"/>
      <c r="O114" s="36"/>
      <c r="P114" s="28"/>
      <c r="Q114" s="37"/>
      <c r="R114" s="38"/>
      <c r="S114" s="39"/>
      <c r="T114" s="40"/>
      <c r="U114" s="40"/>
      <c r="V114" s="40"/>
      <c r="W114" s="40"/>
      <c r="X114" s="39"/>
      <c r="Y114" s="41"/>
      <c r="Z114" s="41"/>
      <c r="AA114" s="41"/>
      <c r="AB114" s="42"/>
      <c r="AC114" s="42"/>
      <c r="AD114" s="42"/>
      <c r="AE114" s="42"/>
      <c r="AF114" s="42"/>
      <c r="AG114" s="25"/>
      <c r="AH114" s="25"/>
      <c r="AI114" s="25"/>
      <c r="AJ114" s="25"/>
      <c r="AK114" s="25"/>
      <c r="AL114" s="25"/>
    </row>
    <row r="115">
      <c r="A115" s="26"/>
      <c r="B115" s="25"/>
      <c r="C115" s="25"/>
      <c r="D115" s="28"/>
      <c r="E115" s="29"/>
      <c r="F115" s="30"/>
      <c r="G115" s="59"/>
      <c r="H115" s="34"/>
      <c r="I115" s="35"/>
      <c r="J115" s="36"/>
      <c r="K115" s="28"/>
      <c r="L115" s="28"/>
      <c r="M115" s="34"/>
      <c r="N115" s="35"/>
      <c r="O115" s="36"/>
      <c r="P115" s="28"/>
      <c r="Q115" s="37"/>
      <c r="R115" s="38"/>
      <c r="S115" s="39"/>
      <c r="T115" s="40"/>
      <c r="U115" s="40"/>
      <c r="V115" s="40"/>
      <c r="W115" s="40"/>
      <c r="X115" s="39"/>
      <c r="Y115" s="41"/>
      <c r="Z115" s="41"/>
      <c r="AA115" s="41"/>
      <c r="AB115" s="42"/>
      <c r="AC115" s="42"/>
      <c r="AD115" s="42"/>
      <c r="AE115" s="42"/>
      <c r="AF115" s="42"/>
      <c r="AG115" s="25"/>
      <c r="AH115" s="25"/>
      <c r="AI115" s="25"/>
      <c r="AJ115" s="25"/>
      <c r="AK115" s="25"/>
      <c r="AL115" s="25"/>
    </row>
    <row r="116">
      <c r="A116" s="26"/>
      <c r="B116" s="25"/>
      <c r="C116" s="25"/>
      <c r="D116" s="28"/>
      <c r="E116" s="29"/>
      <c r="F116" s="30"/>
      <c r="G116" s="59"/>
      <c r="H116" s="34"/>
      <c r="I116" s="35"/>
      <c r="J116" s="36"/>
      <c r="K116" s="28"/>
      <c r="L116" s="28"/>
      <c r="M116" s="34"/>
      <c r="N116" s="35"/>
      <c r="O116" s="36"/>
      <c r="P116" s="28"/>
      <c r="Q116" s="37"/>
      <c r="R116" s="38"/>
      <c r="S116" s="39"/>
      <c r="T116" s="40"/>
      <c r="U116" s="40"/>
      <c r="V116" s="40"/>
      <c r="W116" s="40"/>
      <c r="X116" s="39"/>
      <c r="Y116" s="41"/>
      <c r="Z116" s="41"/>
      <c r="AA116" s="41"/>
      <c r="AB116" s="42"/>
      <c r="AC116" s="42"/>
      <c r="AD116" s="42"/>
      <c r="AE116" s="42"/>
      <c r="AF116" s="42"/>
      <c r="AG116" s="25"/>
      <c r="AH116" s="25"/>
      <c r="AI116" s="25"/>
      <c r="AJ116" s="25"/>
      <c r="AK116" s="25"/>
      <c r="AL116" s="25"/>
    </row>
    <row r="117">
      <c r="A117" s="26"/>
      <c r="B117" s="25"/>
      <c r="C117" s="25"/>
      <c r="D117" s="28"/>
      <c r="E117" s="29"/>
      <c r="F117" s="30"/>
      <c r="G117" s="59"/>
      <c r="H117" s="34"/>
      <c r="I117" s="35"/>
      <c r="J117" s="36"/>
      <c r="K117" s="28"/>
      <c r="L117" s="28"/>
      <c r="M117" s="34"/>
      <c r="N117" s="35"/>
      <c r="O117" s="36"/>
      <c r="P117" s="28"/>
      <c r="Q117" s="37"/>
      <c r="R117" s="38"/>
      <c r="S117" s="39"/>
      <c r="T117" s="40"/>
      <c r="U117" s="40"/>
      <c r="V117" s="40"/>
      <c r="W117" s="40"/>
      <c r="X117" s="39"/>
      <c r="Y117" s="41"/>
      <c r="Z117" s="41"/>
      <c r="AA117" s="41"/>
      <c r="AB117" s="42"/>
      <c r="AC117" s="42"/>
      <c r="AD117" s="42"/>
      <c r="AE117" s="42"/>
      <c r="AF117" s="42"/>
      <c r="AG117" s="25"/>
      <c r="AH117" s="25"/>
      <c r="AI117" s="25"/>
      <c r="AJ117" s="25"/>
      <c r="AK117" s="25"/>
      <c r="AL117" s="25"/>
    </row>
    <row r="118">
      <c r="A118" s="26"/>
      <c r="B118" s="25"/>
      <c r="C118" s="25"/>
      <c r="D118" s="28"/>
      <c r="E118" s="29"/>
      <c r="F118" s="30"/>
      <c r="G118" s="59"/>
      <c r="H118" s="34"/>
      <c r="I118" s="35"/>
      <c r="J118" s="36"/>
      <c r="K118" s="28"/>
      <c r="L118" s="28"/>
      <c r="M118" s="34"/>
      <c r="N118" s="35"/>
      <c r="O118" s="36"/>
      <c r="P118" s="28"/>
      <c r="Q118" s="37"/>
      <c r="R118" s="38"/>
      <c r="S118" s="39"/>
      <c r="T118" s="40"/>
      <c r="U118" s="40"/>
      <c r="V118" s="40"/>
      <c r="W118" s="40"/>
      <c r="X118" s="39"/>
      <c r="Y118" s="41"/>
      <c r="Z118" s="41"/>
      <c r="AA118" s="41"/>
      <c r="AB118" s="42"/>
      <c r="AC118" s="42"/>
      <c r="AD118" s="42"/>
      <c r="AE118" s="42"/>
      <c r="AF118" s="42"/>
      <c r="AG118" s="25"/>
      <c r="AH118" s="25"/>
      <c r="AI118" s="25"/>
      <c r="AJ118" s="25"/>
      <c r="AK118" s="25"/>
      <c r="AL118" s="25"/>
    </row>
    <row r="119">
      <c r="A119" s="26"/>
      <c r="B119" s="25"/>
      <c r="C119" s="25"/>
      <c r="D119" s="28"/>
      <c r="E119" s="29"/>
      <c r="F119" s="30"/>
      <c r="G119" s="59"/>
      <c r="H119" s="34"/>
      <c r="I119" s="35"/>
      <c r="J119" s="36"/>
      <c r="K119" s="28"/>
      <c r="L119" s="28"/>
      <c r="M119" s="34"/>
      <c r="N119" s="35"/>
      <c r="O119" s="36"/>
      <c r="P119" s="28"/>
      <c r="Q119" s="37"/>
      <c r="R119" s="38"/>
      <c r="S119" s="39"/>
      <c r="T119" s="40"/>
      <c r="U119" s="40"/>
      <c r="V119" s="40"/>
      <c r="W119" s="40"/>
      <c r="X119" s="39"/>
      <c r="Y119" s="41"/>
      <c r="Z119" s="41"/>
      <c r="AA119" s="41"/>
      <c r="AB119" s="42"/>
      <c r="AC119" s="42"/>
      <c r="AD119" s="42"/>
      <c r="AE119" s="42"/>
      <c r="AF119" s="42"/>
      <c r="AG119" s="25"/>
      <c r="AH119" s="25"/>
      <c r="AI119" s="25"/>
      <c r="AJ119" s="25"/>
      <c r="AK119" s="25"/>
      <c r="AL119" s="25"/>
    </row>
    <row r="120">
      <c r="A120" s="26"/>
      <c r="B120" s="25"/>
      <c r="C120" s="25"/>
      <c r="D120" s="28"/>
      <c r="E120" s="29"/>
      <c r="F120" s="30"/>
      <c r="G120" s="59"/>
      <c r="H120" s="34"/>
      <c r="I120" s="35"/>
      <c r="J120" s="36"/>
      <c r="K120" s="28"/>
      <c r="L120" s="28"/>
      <c r="M120" s="34"/>
      <c r="N120" s="35"/>
      <c r="O120" s="36"/>
      <c r="P120" s="28"/>
      <c r="Q120" s="37"/>
      <c r="R120" s="38"/>
      <c r="S120" s="39"/>
      <c r="T120" s="40"/>
      <c r="U120" s="40"/>
      <c r="V120" s="40"/>
      <c r="W120" s="40"/>
      <c r="X120" s="39"/>
      <c r="Y120" s="41"/>
      <c r="Z120" s="41"/>
      <c r="AA120" s="41"/>
      <c r="AB120" s="42"/>
      <c r="AC120" s="42"/>
      <c r="AD120" s="42"/>
      <c r="AE120" s="42"/>
      <c r="AF120" s="42"/>
      <c r="AG120" s="25"/>
      <c r="AH120" s="25"/>
      <c r="AI120" s="25"/>
      <c r="AJ120" s="25"/>
      <c r="AK120" s="25"/>
      <c r="AL120" s="25"/>
    </row>
    <row r="121">
      <c r="A121" s="26"/>
      <c r="B121" s="25"/>
      <c r="C121" s="25"/>
      <c r="D121" s="28"/>
      <c r="E121" s="29"/>
      <c r="F121" s="30"/>
      <c r="G121" s="59"/>
      <c r="H121" s="34"/>
      <c r="I121" s="35"/>
      <c r="J121" s="36"/>
      <c r="K121" s="28"/>
      <c r="L121" s="28"/>
      <c r="M121" s="34"/>
      <c r="N121" s="35"/>
      <c r="O121" s="36"/>
      <c r="P121" s="28"/>
      <c r="Q121" s="37"/>
      <c r="R121" s="38"/>
      <c r="S121" s="39"/>
      <c r="T121" s="40"/>
      <c r="U121" s="40"/>
      <c r="V121" s="40"/>
      <c r="W121" s="40"/>
      <c r="X121" s="39"/>
      <c r="Y121" s="41"/>
      <c r="Z121" s="41"/>
      <c r="AA121" s="41"/>
      <c r="AB121" s="42"/>
      <c r="AC121" s="42"/>
      <c r="AD121" s="42"/>
      <c r="AE121" s="42"/>
      <c r="AF121" s="42"/>
      <c r="AG121" s="25"/>
      <c r="AH121" s="25"/>
      <c r="AI121" s="25"/>
      <c r="AJ121" s="25"/>
      <c r="AK121" s="25"/>
      <c r="AL121" s="25"/>
    </row>
    <row r="122">
      <c r="A122" s="26"/>
      <c r="B122" s="25"/>
      <c r="C122" s="25"/>
      <c r="D122" s="28"/>
      <c r="E122" s="29"/>
      <c r="F122" s="30"/>
      <c r="G122" s="59"/>
      <c r="H122" s="34"/>
      <c r="I122" s="35"/>
      <c r="J122" s="36"/>
      <c r="K122" s="28"/>
      <c r="L122" s="28"/>
      <c r="M122" s="34"/>
      <c r="N122" s="35"/>
      <c r="O122" s="36"/>
      <c r="P122" s="28"/>
      <c r="Q122" s="37"/>
      <c r="R122" s="38"/>
      <c r="S122" s="39"/>
      <c r="T122" s="40"/>
      <c r="U122" s="40"/>
      <c r="V122" s="40"/>
      <c r="W122" s="40"/>
      <c r="X122" s="39"/>
      <c r="Y122" s="41"/>
      <c r="Z122" s="41"/>
      <c r="AA122" s="41"/>
      <c r="AB122" s="42"/>
      <c r="AC122" s="42"/>
      <c r="AD122" s="42"/>
      <c r="AE122" s="42"/>
      <c r="AF122" s="42"/>
      <c r="AG122" s="25"/>
      <c r="AH122" s="25"/>
      <c r="AI122" s="25"/>
      <c r="AJ122" s="25"/>
      <c r="AK122" s="25"/>
      <c r="AL122" s="25"/>
    </row>
    <row r="123">
      <c r="A123" s="26"/>
      <c r="B123" s="25"/>
      <c r="C123" s="25"/>
      <c r="D123" s="28"/>
      <c r="E123" s="29"/>
      <c r="F123" s="30"/>
      <c r="G123" s="59"/>
      <c r="H123" s="34"/>
      <c r="I123" s="35"/>
      <c r="J123" s="36"/>
      <c r="K123" s="28"/>
      <c r="L123" s="28"/>
      <c r="M123" s="34"/>
      <c r="N123" s="35"/>
      <c r="O123" s="36"/>
      <c r="P123" s="28"/>
      <c r="Q123" s="37"/>
      <c r="R123" s="38"/>
      <c r="S123" s="39"/>
      <c r="T123" s="40"/>
      <c r="U123" s="40"/>
      <c r="V123" s="40"/>
      <c r="W123" s="40"/>
      <c r="X123" s="39"/>
      <c r="Y123" s="41"/>
      <c r="Z123" s="41"/>
      <c r="AA123" s="41"/>
      <c r="AB123" s="42"/>
      <c r="AC123" s="42"/>
      <c r="AD123" s="42"/>
      <c r="AE123" s="42"/>
      <c r="AF123" s="42"/>
      <c r="AG123" s="25"/>
      <c r="AH123" s="25"/>
      <c r="AI123" s="25"/>
      <c r="AJ123" s="25"/>
      <c r="AK123" s="25"/>
      <c r="AL123" s="25"/>
    </row>
    <row r="124">
      <c r="A124" s="26"/>
      <c r="B124" s="25"/>
      <c r="C124" s="25"/>
      <c r="D124" s="28"/>
      <c r="E124" s="29"/>
      <c r="F124" s="30"/>
      <c r="G124" s="59"/>
      <c r="H124" s="34"/>
      <c r="I124" s="35"/>
      <c r="J124" s="36"/>
      <c r="K124" s="28"/>
      <c r="L124" s="28"/>
      <c r="M124" s="34"/>
      <c r="N124" s="35"/>
      <c r="O124" s="36"/>
      <c r="P124" s="28"/>
      <c r="Q124" s="37"/>
      <c r="R124" s="38"/>
      <c r="S124" s="39"/>
      <c r="T124" s="40"/>
      <c r="U124" s="40"/>
      <c r="V124" s="40"/>
      <c r="W124" s="40"/>
      <c r="X124" s="39"/>
      <c r="Y124" s="41"/>
      <c r="Z124" s="41"/>
      <c r="AA124" s="41"/>
      <c r="AB124" s="42"/>
      <c r="AC124" s="42"/>
      <c r="AD124" s="42"/>
      <c r="AE124" s="42"/>
      <c r="AF124" s="42"/>
      <c r="AG124" s="25"/>
      <c r="AH124" s="25"/>
      <c r="AI124" s="25"/>
      <c r="AJ124" s="25"/>
      <c r="AK124" s="25"/>
      <c r="AL124" s="25"/>
    </row>
    <row r="125">
      <c r="A125" s="26"/>
      <c r="B125" s="25"/>
      <c r="C125" s="25"/>
      <c r="D125" s="28"/>
      <c r="E125" s="29"/>
      <c r="F125" s="30"/>
      <c r="G125" s="59"/>
      <c r="H125" s="34"/>
      <c r="I125" s="35"/>
      <c r="J125" s="36"/>
      <c r="K125" s="28"/>
      <c r="L125" s="28"/>
      <c r="M125" s="34"/>
      <c r="N125" s="35"/>
      <c r="O125" s="36"/>
      <c r="P125" s="28"/>
      <c r="Q125" s="37"/>
      <c r="R125" s="38"/>
      <c r="S125" s="39"/>
      <c r="T125" s="40"/>
      <c r="U125" s="40"/>
      <c r="V125" s="40"/>
      <c r="W125" s="40"/>
      <c r="X125" s="39"/>
      <c r="Y125" s="41"/>
      <c r="Z125" s="41"/>
      <c r="AA125" s="41"/>
      <c r="AB125" s="42"/>
      <c r="AC125" s="42"/>
      <c r="AD125" s="42"/>
      <c r="AE125" s="42"/>
      <c r="AF125" s="42"/>
      <c r="AG125" s="25"/>
      <c r="AH125" s="25"/>
      <c r="AI125" s="25"/>
      <c r="AJ125" s="25"/>
      <c r="AK125" s="25"/>
      <c r="AL125" s="25"/>
    </row>
    <row r="126">
      <c r="A126" s="26"/>
      <c r="B126" s="25"/>
      <c r="C126" s="25"/>
      <c r="D126" s="28"/>
      <c r="E126" s="29"/>
      <c r="F126" s="30"/>
      <c r="G126" s="59"/>
      <c r="H126" s="34"/>
      <c r="I126" s="35"/>
      <c r="J126" s="36"/>
      <c r="K126" s="28"/>
      <c r="L126" s="28"/>
      <c r="M126" s="34"/>
      <c r="N126" s="35"/>
      <c r="O126" s="36"/>
      <c r="P126" s="28"/>
      <c r="Q126" s="37"/>
      <c r="R126" s="38"/>
      <c r="S126" s="39"/>
      <c r="T126" s="40"/>
      <c r="U126" s="40"/>
      <c r="V126" s="40"/>
      <c r="W126" s="40"/>
      <c r="X126" s="39"/>
      <c r="Y126" s="41"/>
      <c r="Z126" s="41"/>
      <c r="AA126" s="41"/>
      <c r="AB126" s="42"/>
      <c r="AC126" s="42"/>
      <c r="AD126" s="42"/>
      <c r="AE126" s="42"/>
      <c r="AF126" s="42"/>
      <c r="AG126" s="25"/>
      <c r="AH126" s="25"/>
      <c r="AI126" s="25"/>
      <c r="AJ126" s="25"/>
      <c r="AK126" s="25"/>
      <c r="AL126" s="25"/>
    </row>
    <row r="127">
      <c r="A127" s="26"/>
      <c r="B127" s="25"/>
      <c r="C127" s="25"/>
      <c r="D127" s="28"/>
      <c r="E127" s="29"/>
      <c r="F127" s="30"/>
      <c r="G127" s="59"/>
      <c r="H127" s="34"/>
      <c r="I127" s="35"/>
      <c r="J127" s="36"/>
      <c r="K127" s="28"/>
      <c r="L127" s="28"/>
      <c r="M127" s="34"/>
      <c r="N127" s="35"/>
      <c r="O127" s="36"/>
      <c r="P127" s="28"/>
      <c r="Q127" s="37"/>
      <c r="R127" s="38"/>
      <c r="S127" s="39"/>
      <c r="T127" s="40"/>
      <c r="U127" s="40"/>
      <c r="V127" s="40"/>
      <c r="W127" s="40"/>
      <c r="X127" s="39"/>
      <c r="Y127" s="41"/>
      <c r="Z127" s="41"/>
      <c r="AA127" s="41"/>
      <c r="AB127" s="42"/>
      <c r="AC127" s="42"/>
      <c r="AD127" s="42"/>
      <c r="AE127" s="42"/>
      <c r="AF127" s="42"/>
      <c r="AG127" s="25"/>
      <c r="AH127" s="25"/>
      <c r="AI127" s="25"/>
      <c r="AJ127" s="25"/>
      <c r="AK127" s="25"/>
      <c r="AL127" s="25"/>
    </row>
    <row r="128">
      <c r="A128" s="26"/>
      <c r="B128" s="25"/>
      <c r="C128" s="25"/>
      <c r="D128" s="28"/>
      <c r="E128" s="29"/>
      <c r="F128" s="30"/>
      <c r="G128" s="59"/>
      <c r="H128" s="34"/>
      <c r="I128" s="35"/>
      <c r="J128" s="36"/>
      <c r="K128" s="28"/>
      <c r="L128" s="28"/>
      <c r="M128" s="34"/>
      <c r="N128" s="35"/>
      <c r="O128" s="36"/>
      <c r="P128" s="28"/>
      <c r="Q128" s="37"/>
      <c r="R128" s="38"/>
      <c r="S128" s="39"/>
      <c r="T128" s="40"/>
      <c r="U128" s="40"/>
      <c r="V128" s="40"/>
      <c r="W128" s="40"/>
      <c r="X128" s="39"/>
      <c r="Y128" s="41"/>
      <c r="Z128" s="41"/>
      <c r="AA128" s="41"/>
      <c r="AB128" s="42"/>
      <c r="AC128" s="42"/>
      <c r="AD128" s="42"/>
      <c r="AE128" s="42"/>
      <c r="AF128" s="42"/>
      <c r="AG128" s="25"/>
      <c r="AH128" s="25"/>
      <c r="AI128" s="25"/>
      <c r="AJ128" s="25"/>
      <c r="AK128" s="25"/>
      <c r="AL128" s="25"/>
    </row>
    <row r="129">
      <c r="A129" s="26"/>
      <c r="B129" s="25"/>
      <c r="C129" s="25"/>
      <c r="D129" s="28"/>
      <c r="E129" s="29"/>
      <c r="F129" s="30"/>
      <c r="G129" s="59"/>
      <c r="H129" s="34"/>
      <c r="I129" s="35"/>
      <c r="J129" s="36"/>
      <c r="K129" s="28"/>
      <c r="L129" s="28"/>
      <c r="M129" s="34"/>
      <c r="N129" s="35"/>
      <c r="O129" s="36"/>
      <c r="P129" s="28"/>
      <c r="Q129" s="37"/>
      <c r="R129" s="38"/>
      <c r="S129" s="39"/>
      <c r="T129" s="40"/>
      <c r="U129" s="40"/>
      <c r="V129" s="40"/>
      <c r="W129" s="40"/>
      <c r="X129" s="39"/>
      <c r="Y129" s="41"/>
      <c r="Z129" s="41"/>
      <c r="AA129" s="41"/>
      <c r="AB129" s="42"/>
      <c r="AC129" s="42"/>
      <c r="AD129" s="42"/>
      <c r="AE129" s="42"/>
      <c r="AF129" s="42"/>
      <c r="AG129" s="25"/>
      <c r="AH129" s="25"/>
      <c r="AI129" s="25"/>
      <c r="AJ129" s="25"/>
      <c r="AK129" s="25"/>
      <c r="AL129" s="25"/>
    </row>
    <row r="130">
      <c r="A130" s="26"/>
      <c r="B130" s="25"/>
      <c r="C130" s="25"/>
      <c r="D130" s="28"/>
      <c r="E130" s="29"/>
      <c r="F130" s="30"/>
      <c r="G130" s="59"/>
      <c r="H130" s="34"/>
      <c r="I130" s="35"/>
      <c r="J130" s="36"/>
      <c r="K130" s="28"/>
      <c r="L130" s="28"/>
      <c r="M130" s="34"/>
      <c r="N130" s="35"/>
      <c r="O130" s="36"/>
      <c r="P130" s="28"/>
      <c r="Q130" s="37"/>
      <c r="R130" s="38"/>
      <c r="S130" s="39"/>
      <c r="T130" s="40"/>
      <c r="U130" s="40"/>
      <c r="V130" s="40"/>
      <c r="W130" s="40"/>
      <c r="X130" s="39"/>
      <c r="Y130" s="41"/>
      <c r="Z130" s="41"/>
      <c r="AA130" s="41"/>
      <c r="AB130" s="42"/>
      <c r="AC130" s="42"/>
      <c r="AD130" s="42"/>
      <c r="AE130" s="42"/>
      <c r="AF130" s="42"/>
      <c r="AG130" s="25"/>
      <c r="AH130" s="25"/>
      <c r="AI130" s="25"/>
      <c r="AJ130" s="25"/>
      <c r="AK130" s="25"/>
      <c r="AL130" s="25"/>
    </row>
    <row r="131">
      <c r="A131" s="26"/>
      <c r="B131" s="25"/>
      <c r="C131" s="25"/>
      <c r="D131" s="28"/>
      <c r="E131" s="29"/>
      <c r="F131" s="30"/>
      <c r="G131" s="59"/>
      <c r="H131" s="34"/>
      <c r="I131" s="35"/>
      <c r="J131" s="36"/>
      <c r="K131" s="28"/>
      <c r="L131" s="28"/>
      <c r="M131" s="34"/>
      <c r="N131" s="35"/>
      <c r="O131" s="36"/>
      <c r="P131" s="28"/>
      <c r="Q131" s="37"/>
      <c r="R131" s="38"/>
      <c r="S131" s="39"/>
      <c r="T131" s="40"/>
      <c r="U131" s="40"/>
      <c r="V131" s="40"/>
      <c r="W131" s="40"/>
      <c r="X131" s="39"/>
      <c r="Y131" s="41"/>
      <c r="Z131" s="41"/>
      <c r="AA131" s="41"/>
      <c r="AB131" s="42"/>
      <c r="AC131" s="42"/>
      <c r="AD131" s="42"/>
      <c r="AE131" s="42"/>
      <c r="AF131" s="42"/>
      <c r="AG131" s="25"/>
      <c r="AH131" s="25"/>
      <c r="AI131" s="25"/>
      <c r="AJ131" s="25"/>
      <c r="AK131" s="25"/>
      <c r="AL131" s="25"/>
    </row>
    <row r="132">
      <c r="A132" s="26"/>
      <c r="B132" s="25"/>
      <c r="C132" s="25"/>
      <c r="D132" s="28"/>
      <c r="E132" s="29"/>
      <c r="F132" s="30"/>
      <c r="G132" s="59"/>
      <c r="H132" s="34"/>
      <c r="I132" s="35"/>
      <c r="J132" s="36"/>
      <c r="K132" s="28"/>
      <c r="L132" s="28"/>
      <c r="M132" s="34"/>
      <c r="N132" s="35"/>
      <c r="O132" s="36"/>
      <c r="P132" s="28"/>
      <c r="Q132" s="37"/>
      <c r="R132" s="38"/>
      <c r="S132" s="39"/>
      <c r="T132" s="40"/>
      <c r="U132" s="40"/>
      <c r="V132" s="40"/>
      <c r="W132" s="40"/>
      <c r="X132" s="39"/>
      <c r="Y132" s="41"/>
      <c r="Z132" s="41"/>
      <c r="AA132" s="41"/>
      <c r="AB132" s="42"/>
      <c r="AC132" s="42"/>
      <c r="AD132" s="42"/>
      <c r="AE132" s="42"/>
      <c r="AF132" s="42"/>
      <c r="AG132" s="25"/>
      <c r="AH132" s="25"/>
      <c r="AI132" s="25"/>
      <c r="AJ132" s="25"/>
      <c r="AK132" s="25"/>
      <c r="AL132" s="25"/>
    </row>
    <row r="133">
      <c r="A133" s="26"/>
      <c r="B133" s="25"/>
      <c r="C133" s="25"/>
      <c r="D133" s="28"/>
      <c r="E133" s="29"/>
      <c r="F133" s="30"/>
      <c r="G133" s="59"/>
      <c r="H133" s="34"/>
      <c r="I133" s="35"/>
      <c r="J133" s="36"/>
      <c r="K133" s="28"/>
      <c r="L133" s="28"/>
      <c r="M133" s="34"/>
      <c r="N133" s="35"/>
      <c r="O133" s="36"/>
      <c r="P133" s="28"/>
      <c r="Q133" s="37"/>
      <c r="R133" s="38"/>
      <c r="S133" s="39"/>
      <c r="T133" s="40"/>
      <c r="U133" s="40"/>
      <c r="V133" s="40"/>
      <c r="W133" s="40"/>
      <c r="X133" s="39"/>
      <c r="Y133" s="41"/>
      <c r="Z133" s="41"/>
      <c r="AA133" s="41"/>
      <c r="AB133" s="42"/>
      <c r="AC133" s="42"/>
      <c r="AD133" s="42"/>
      <c r="AE133" s="42"/>
      <c r="AF133" s="42"/>
      <c r="AG133" s="25"/>
      <c r="AH133" s="25"/>
      <c r="AI133" s="25"/>
      <c r="AJ133" s="25"/>
      <c r="AK133" s="25"/>
      <c r="AL133" s="25"/>
    </row>
    <row r="134">
      <c r="A134" s="26"/>
      <c r="B134" s="25"/>
      <c r="C134" s="25"/>
      <c r="D134" s="28"/>
      <c r="E134" s="29"/>
      <c r="F134" s="30"/>
      <c r="G134" s="59"/>
      <c r="H134" s="34"/>
      <c r="I134" s="35"/>
      <c r="J134" s="36"/>
      <c r="K134" s="28"/>
      <c r="L134" s="28"/>
      <c r="M134" s="34"/>
      <c r="N134" s="35"/>
      <c r="O134" s="36"/>
      <c r="P134" s="28"/>
      <c r="Q134" s="37"/>
      <c r="R134" s="38"/>
      <c r="S134" s="39"/>
      <c r="T134" s="40"/>
      <c r="U134" s="40"/>
      <c r="V134" s="40"/>
      <c r="W134" s="40"/>
      <c r="X134" s="39"/>
      <c r="Y134" s="41"/>
      <c r="Z134" s="41"/>
      <c r="AA134" s="41"/>
      <c r="AB134" s="42"/>
      <c r="AC134" s="42"/>
      <c r="AD134" s="42"/>
      <c r="AE134" s="42"/>
      <c r="AF134" s="42"/>
      <c r="AG134" s="25"/>
      <c r="AH134" s="25"/>
      <c r="AI134" s="25"/>
      <c r="AJ134" s="25"/>
      <c r="AK134" s="25"/>
      <c r="AL134" s="25"/>
    </row>
    <row r="135">
      <c r="A135" s="26"/>
      <c r="B135" s="25"/>
      <c r="C135" s="25"/>
      <c r="D135" s="28"/>
      <c r="E135" s="29"/>
      <c r="F135" s="30"/>
      <c r="G135" s="59"/>
      <c r="H135" s="34"/>
      <c r="I135" s="35"/>
      <c r="J135" s="36"/>
      <c r="K135" s="28"/>
      <c r="L135" s="28"/>
      <c r="M135" s="34"/>
      <c r="N135" s="35"/>
      <c r="O135" s="36"/>
      <c r="P135" s="28"/>
      <c r="Q135" s="37"/>
      <c r="R135" s="38"/>
      <c r="S135" s="39"/>
      <c r="T135" s="40"/>
      <c r="U135" s="40"/>
      <c r="V135" s="40"/>
      <c r="W135" s="40"/>
      <c r="X135" s="39"/>
      <c r="Y135" s="41"/>
      <c r="Z135" s="41"/>
      <c r="AA135" s="41"/>
      <c r="AB135" s="42"/>
      <c r="AC135" s="42"/>
      <c r="AD135" s="42"/>
      <c r="AE135" s="42"/>
      <c r="AF135" s="42"/>
      <c r="AG135" s="25"/>
      <c r="AH135" s="25"/>
      <c r="AI135" s="25"/>
      <c r="AJ135" s="25"/>
      <c r="AK135" s="25"/>
      <c r="AL135" s="25"/>
    </row>
    <row r="136">
      <c r="A136" s="26"/>
      <c r="B136" s="25"/>
      <c r="C136" s="25"/>
      <c r="D136" s="28"/>
      <c r="E136" s="29"/>
      <c r="F136" s="30"/>
      <c r="G136" s="59"/>
      <c r="H136" s="34"/>
      <c r="I136" s="35"/>
      <c r="J136" s="36"/>
      <c r="K136" s="28"/>
      <c r="L136" s="28"/>
      <c r="M136" s="34"/>
      <c r="N136" s="35"/>
      <c r="O136" s="36"/>
      <c r="P136" s="28"/>
      <c r="Q136" s="37"/>
      <c r="R136" s="38"/>
      <c r="S136" s="39"/>
      <c r="T136" s="40"/>
      <c r="U136" s="40"/>
      <c r="V136" s="40"/>
      <c r="W136" s="40"/>
      <c r="X136" s="39"/>
      <c r="Y136" s="41"/>
      <c r="Z136" s="41"/>
      <c r="AA136" s="41"/>
      <c r="AB136" s="42"/>
      <c r="AC136" s="42"/>
      <c r="AD136" s="42"/>
      <c r="AE136" s="42"/>
      <c r="AF136" s="42"/>
      <c r="AG136" s="25"/>
      <c r="AH136" s="25"/>
      <c r="AI136" s="25"/>
      <c r="AJ136" s="25"/>
      <c r="AK136" s="25"/>
      <c r="AL136" s="25"/>
    </row>
    <row r="137">
      <c r="A137" s="26"/>
      <c r="B137" s="25"/>
      <c r="C137" s="25"/>
      <c r="D137" s="28"/>
      <c r="E137" s="29"/>
      <c r="F137" s="30"/>
      <c r="G137" s="59"/>
      <c r="H137" s="34"/>
      <c r="I137" s="35"/>
      <c r="J137" s="36"/>
      <c r="K137" s="28"/>
      <c r="L137" s="28"/>
      <c r="M137" s="34"/>
      <c r="N137" s="35"/>
      <c r="O137" s="36"/>
      <c r="P137" s="28"/>
      <c r="Q137" s="37"/>
      <c r="R137" s="38"/>
      <c r="S137" s="39"/>
      <c r="T137" s="40"/>
      <c r="U137" s="40"/>
      <c r="V137" s="40"/>
      <c r="W137" s="40"/>
      <c r="X137" s="39"/>
      <c r="Y137" s="41"/>
      <c r="Z137" s="41"/>
      <c r="AA137" s="41"/>
      <c r="AB137" s="42"/>
      <c r="AC137" s="42"/>
      <c r="AD137" s="42"/>
      <c r="AE137" s="42"/>
      <c r="AF137" s="42"/>
      <c r="AG137" s="25"/>
      <c r="AH137" s="25"/>
      <c r="AI137" s="25"/>
      <c r="AJ137" s="25"/>
      <c r="AK137" s="25"/>
      <c r="AL137" s="25"/>
    </row>
    <row r="138">
      <c r="A138" s="26"/>
      <c r="B138" s="25"/>
      <c r="C138" s="25"/>
      <c r="D138" s="28"/>
      <c r="E138" s="29"/>
      <c r="F138" s="30"/>
      <c r="G138" s="59"/>
      <c r="H138" s="34"/>
      <c r="I138" s="35"/>
      <c r="J138" s="36"/>
      <c r="K138" s="28"/>
      <c r="L138" s="28"/>
      <c r="M138" s="34"/>
      <c r="N138" s="35"/>
      <c r="O138" s="36"/>
      <c r="P138" s="28"/>
      <c r="Q138" s="37"/>
      <c r="R138" s="38"/>
      <c r="S138" s="39"/>
      <c r="T138" s="40"/>
      <c r="U138" s="40"/>
      <c r="V138" s="40"/>
      <c r="W138" s="40"/>
      <c r="X138" s="39"/>
      <c r="Y138" s="41"/>
      <c r="Z138" s="41"/>
      <c r="AA138" s="41"/>
      <c r="AB138" s="42"/>
      <c r="AC138" s="42"/>
      <c r="AD138" s="42"/>
      <c r="AE138" s="42"/>
      <c r="AF138" s="42"/>
      <c r="AG138" s="25"/>
      <c r="AH138" s="25"/>
      <c r="AI138" s="25"/>
      <c r="AJ138" s="25"/>
      <c r="AK138" s="25"/>
      <c r="AL138" s="25"/>
    </row>
    <row r="139">
      <c r="A139" s="26"/>
      <c r="B139" s="25"/>
      <c r="C139" s="25"/>
      <c r="D139" s="28"/>
      <c r="E139" s="29"/>
      <c r="F139" s="30"/>
      <c r="G139" s="59"/>
      <c r="H139" s="34"/>
      <c r="I139" s="35"/>
      <c r="J139" s="36"/>
      <c r="K139" s="28"/>
      <c r="L139" s="28"/>
      <c r="M139" s="34"/>
      <c r="N139" s="35"/>
      <c r="O139" s="36"/>
      <c r="P139" s="28"/>
      <c r="Q139" s="37"/>
      <c r="R139" s="38"/>
      <c r="S139" s="39"/>
      <c r="T139" s="40"/>
      <c r="U139" s="40"/>
      <c r="V139" s="40"/>
      <c r="W139" s="40"/>
      <c r="X139" s="39"/>
      <c r="Y139" s="41"/>
      <c r="Z139" s="41"/>
      <c r="AA139" s="41"/>
      <c r="AB139" s="42"/>
      <c r="AC139" s="42"/>
      <c r="AD139" s="42"/>
      <c r="AE139" s="42"/>
      <c r="AF139" s="42"/>
      <c r="AG139" s="25"/>
      <c r="AH139" s="25"/>
      <c r="AI139" s="25"/>
      <c r="AJ139" s="25"/>
      <c r="AK139" s="25"/>
      <c r="AL139" s="25"/>
    </row>
    <row r="140">
      <c r="A140" s="26"/>
      <c r="B140" s="25"/>
      <c r="C140" s="25"/>
      <c r="D140" s="28"/>
      <c r="E140" s="29"/>
      <c r="F140" s="30"/>
      <c r="G140" s="59"/>
      <c r="H140" s="34"/>
      <c r="I140" s="35"/>
      <c r="J140" s="36"/>
      <c r="K140" s="28"/>
      <c r="L140" s="28"/>
      <c r="M140" s="34"/>
      <c r="N140" s="35"/>
      <c r="O140" s="36"/>
      <c r="P140" s="28"/>
      <c r="Q140" s="37"/>
      <c r="R140" s="38"/>
      <c r="S140" s="39"/>
      <c r="T140" s="40"/>
      <c r="U140" s="40"/>
      <c r="V140" s="40"/>
      <c r="W140" s="40"/>
      <c r="X140" s="39"/>
      <c r="Y140" s="41"/>
      <c r="Z140" s="41"/>
      <c r="AA140" s="41"/>
      <c r="AB140" s="42"/>
      <c r="AC140" s="42"/>
      <c r="AD140" s="42"/>
      <c r="AE140" s="42"/>
      <c r="AF140" s="42"/>
      <c r="AG140" s="25"/>
      <c r="AH140" s="25"/>
      <c r="AI140" s="25"/>
      <c r="AJ140" s="25"/>
      <c r="AK140" s="25"/>
      <c r="AL140" s="25"/>
    </row>
    <row r="141">
      <c r="A141" s="26"/>
      <c r="B141" s="25"/>
      <c r="C141" s="25"/>
      <c r="D141" s="28"/>
      <c r="E141" s="29"/>
      <c r="F141" s="30"/>
      <c r="G141" s="59"/>
      <c r="H141" s="34"/>
      <c r="I141" s="35"/>
      <c r="J141" s="36"/>
      <c r="K141" s="28"/>
      <c r="L141" s="28"/>
      <c r="M141" s="34"/>
      <c r="N141" s="35"/>
      <c r="O141" s="36"/>
      <c r="P141" s="28"/>
      <c r="Q141" s="37"/>
      <c r="R141" s="38"/>
      <c r="S141" s="39"/>
      <c r="T141" s="40"/>
      <c r="U141" s="40"/>
      <c r="V141" s="40"/>
      <c r="W141" s="40"/>
      <c r="X141" s="39"/>
      <c r="Y141" s="41"/>
      <c r="Z141" s="41"/>
      <c r="AA141" s="41"/>
      <c r="AB141" s="42"/>
      <c r="AC141" s="42"/>
      <c r="AD141" s="42"/>
      <c r="AE141" s="42"/>
      <c r="AF141" s="42"/>
      <c r="AG141" s="25"/>
      <c r="AH141" s="25"/>
      <c r="AI141" s="25"/>
      <c r="AJ141" s="25"/>
      <c r="AK141" s="25"/>
      <c r="AL141" s="25"/>
    </row>
    <row r="142">
      <c r="A142" s="26"/>
      <c r="B142" s="25"/>
      <c r="C142" s="25"/>
      <c r="D142" s="28"/>
      <c r="E142" s="29"/>
      <c r="F142" s="30"/>
      <c r="G142" s="59"/>
      <c r="H142" s="34"/>
      <c r="I142" s="35"/>
      <c r="J142" s="36"/>
      <c r="K142" s="28"/>
      <c r="L142" s="28"/>
      <c r="M142" s="34"/>
      <c r="N142" s="35"/>
      <c r="O142" s="36"/>
      <c r="P142" s="28"/>
      <c r="Q142" s="37"/>
      <c r="R142" s="38"/>
      <c r="S142" s="39"/>
      <c r="T142" s="40"/>
      <c r="U142" s="40"/>
      <c r="V142" s="40"/>
      <c r="W142" s="40"/>
      <c r="X142" s="39"/>
      <c r="Y142" s="41"/>
      <c r="Z142" s="41"/>
      <c r="AA142" s="41"/>
      <c r="AB142" s="42"/>
      <c r="AC142" s="42"/>
      <c r="AD142" s="42"/>
      <c r="AE142" s="42"/>
      <c r="AF142" s="42"/>
      <c r="AG142" s="25"/>
      <c r="AH142" s="25"/>
      <c r="AI142" s="25"/>
      <c r="AJ142" s="25"/>
      <c r="AK142" s="25"/>
      <c r="AL142" s="25"/>
    </row>
    <row r="143">
      <c r="A143" s="26"/>
      <c r="B143" s="25"/>
      <c r="C143" s="25"/>
      <c r="D143" s="28"/>
      <c r="E143" s="29"/>
      <c r="F143" s="30"/>
      <c r="G143" s="59"/>
      <c r="H143" s="34"/>
      <c r="I143" s="35"/>
      <c r="J143" s="36"/>
      <c r="K143" s="28"/>
      <c r="L143" s="28"/>
      <c r="M143" s="34"/>
      <c r="N143" s="35"/>
      <c r="O143" s="36"/>
      <c r="P143" s="28"/>
      <c r="Q143" s="37"/>
      <c r="R143" s="38"/>
      <c r="S143" s="39"/>
      <c r="T143" s="40"/>
      <c r="U143" s="40"/>
      <c r="V143" s="40"/>
      <c r="W143" s="40"/>
      <c r="X143" s="39"/>
      <c r="Y143" s="41"/>
      <c r="Z143" s="41"/>
      <c r="AA143" s="41"/>
      <c r="AB143" s="42"/>
      <c r="AC143" s="42"/>
      <c r="AD143" s="42"/>
      <c r="AE143" s="42"/>
      <c r="AF143" s="42"/>
      <c r="AG143" s="25"/>
      <c r="AH143" s="25"/>
      <c r="AI143" s="25"/>
      <c r="AJ143" s="25"/>
      <c r="AK143" s="25"/>
      <c r="AL143" s="25"/>
    </row>
    <row r="144">
      <c r="A144" s="26"/>
      <c r="B144" s="25"/>
      <c r="C144" s="25"/>
      <c r="D144" s="28"/>
      <c r="E144" s="29"/>
      <c r="F144" s="30"/>
      <c r="G144" s="59"/>
      <c r="H144" s="34"/>
      <c r="I144" s="35"/>
      <c r="J144" s="36"/>
      <c r="K144" s="28"/>
      <c r="L144" s="28"/>
      <c r="M144" s="34"/>
      <c r="N144" s="35"/>
      <c r="O144" s="36"/>
      <c r="P144" s="28"/>
      <c r="Q144" s="37"/>
      <c r="R144" s="38"/>
      <c r="S144" s="39"/>
      <c r="T144" s="40"/>
      <c r="U144" s="40"/>
      <c r="V144" s="40"/>
      <c r="W144" s="40"/>
      <c r="X144" s="39"/>
      <c r="Y144" s="41"/>
      <c r="Z144" s="41"/>
      <c r="AA144" s="41"/>
      <c r="AB144" s="42"/>
      <c r="AC144" s="42"/>
      <c r="AD144" s="42"/>
      <c r="AE144" s="42"/>
      <c r="AF144" s="42"/>
      <c r="AG144" s="25"/>
      <c r="AH144" s="25"/>
      <c r="AI144" s="25"/>
      <c r="AJ144" s="25"/>
      <c r="AK144" s="25"/>
      <c r="AL144" s="25"/>
    </row>
    <row r="145">
      <c r="A145" s="26"/>
      <c r="B145" s="25"/>
      <c r="C145" s="25"/>
      <c r="D145" s="28"/>
      <c r="E145" s="29"/>
      <c r="F145" s="30"/>
      <c r="G145" s="59"/>
      <c r="H145" s="34"/>
      <c r="I145" s="35"/>
      <c r="J145" s="36"/>
      <c r="K145" s="28"/>
      <c r="L145" s="28"/>
      <c r="M145" s="34"/>
      <c r="N145" s="35"/>
      <c r="O145" s="36"/>
      <c r="P145" s="28"/>
      <c r="Q145" s="37"/>
      <c r="R145" s="38"/>
      <c r="S145" s="39"/>
      <c r="T145" s="40"/>
      <c r="U145" s="40"/>
      <c r="V145" s="40"/>
      <c r="W145" s="40"/>
      <c r="X145" s="39"/>
      <c r="Y145" s="41"/>
      <c r="Z145" s="41"/>
      <c r="AA145" s="41"/>
      <c r="AB145" s="42"/>
      <c r="AC145" s="42"/>
      <c r="AD145" s="42"/>
      <c r="AE145" s="42"/>
      <c r="AF145" s="42"/>
      <c r="AG145" s="25"/>
      <c r="AH145" s="25"/>
      <c r="AI145" s="25"/>
      <c r="AJ145" s="25"/>
      <c r="AK145" s="25"/>
      <c r="AL145" s="25"/>
    </row>
    <row r="146">
      <c r="A146" s="26"/>
      <c r="B146" s="25"/>
      <c r="C146" s="25"/>
      <c r="D146" s="28"/>
      <c r="E146" s="29"/>
      <c r="F146" s="30"/>
      <c r="G146" s="59"/>
      <c r="H146" s="34"/>
      <c r="I146" s="35"/>
      <c r="J146" s="36"/>
      <c r="K146" s="28"/>
      <c r="L146" s="28"/>
      <c r="M146" s="34"/>
      <c r="N146" s="35"/>
      <c r="O146" s="36"/>
      <c r="P146" s="28"/>
      <c r="Q146" s="37"/>
      <c r="R146" s="38"/>
      <c r="S146" s="39"/>
      <c r="T146" s="40"/>
      <c r="U146" s="40"/>
      <c r="V146" s="40"/>
      <c r="W146" s="40"/>
      <c r="X146" s="39"/>
      <c r="Y146" s="41"/>
      <c r="Z146" s="41"/>
      <c r="AA146" s="41"/>
      <c r="AB146" s="42"/>
      <c r="AC146" s="42"/>
      <c r="AD146" s="42"/>
      <c r="AE146" s="42"/>
      <c r="AF146" s="42"/>
      <c r="AG146" s="25"/>
      <c r="AH146" s="25"/>
      <c r="AI146" s="25"/>
      <c r="AJ146" s="25"/>
      <c r="AK146" s="25"/>
      <c r="AL146" s="25"/>
    </row>
    <row r="147">
      <c r="A147" s="26"/>
      <c r="B147" s="25"/>
      <c r="C147" s="25"/>
      <c r="D147" s="28"/>
      <c r="E147" s="29"/>
      <c r="F147" s="30"/>
      <c r="G147" s="59"/>
      <c r="H147" s="34"/>
      <c r="I147" s="35"/>
      <c r="J147" s="36"/>
      <c r="K147" s="28"/>
      <c r="L147" s="28"/>
      <c r="M147" s="34"/>
      <c r="N147" s="35"/>
      <c r="O147" s="36"/>
      <c r="P147" s="28"/>
      <c r="Q147" s="37"/>
      <c r="R147" s="38"/>
      <c r="S147" s="39"/>
      <c r="T147" s="40"/>
      <c r="U147" s="40"/>
      <c r="V147" s="40"/>
      <c r="W147" s="40"/>
      <c r="X147" s="39"/>
      <c r="Y147" s="41"/>
      <c r="Z147" s="41"/>
      <c r="AA147" s="41"/>
      <c r="AB147" s="42"/>
      <c r="AC147" s="42"/>
      <c r="AD147" s="42"/>
      <c r="AE147" s="42"/>
      <c r="AF147" s="42"/>
      <c r="AG147" s="25"/>
      <c r="AH147" s="25"/>
      <c r="AI147" s="25"/>
      <c r="AJ147" s="25"/>
      <c r="AK147" s="25"/>
      <c r="AL147" s="25"/>
    </row>
    <row r="148">
      <c r="A148" s="26"/>
      <c r="B148" s="25"/>
      <c r="C148" s="25"/>
      <c r="D148" s="28"/>
      <c r="E148" s="29"/>
      <c r="F148" s="30"/>
      <c r="G148" s="59"/>
      <c r="H148" s="34"/>
      <c r="I148" s="35"/>
      <c r="J148" s="36"/>
      <c r="K148" s="28"/>
      <c r="L148" s="28"/>
      <c r="M148" s="34"/>
      <c r="N148" s="35"/>
      <c r="O148" s="36"/>
      <c r="P148" s="28"/>
      <c r="Q148" s="37"/>
      <c r="R148" s="38"/>
      <c r="S148" s="39"/>
      <c r="T148" s="40"/>
      <c r="U148" s="40"/>
      <c r="V148" s="40"/>
      <c r="W148" s="40"/>
      <c r="X148" s="39"/>
      <c r="Y148" s="41"/>
      <c r="Z148" s="41"/>
      <c r="AA148" s="41"/>
      <c r="AB148" s="42"/>
      <c r="AC148" s="42"/>
      <c r="AD148" s="42"/>
      <c r="AE148" s="42"/>
      <c r="AF148" s="42"/>
      <c r="AG148" s="25"/>
      <c r="AH148" s="25"/>
      <c r="AI148" s="25"/>
      <c r="AJ148" s="25"/>
      <c r="AK148" s="25"/>
      <c r="AL148" s="25"/>
    </row>
    <row r="149">
      <c r="A149" s="26"/>
      <c r="B149" s="25"/>
      <c r="C149" s="25"/>
      <c r="D149" s="28"/>
      <c r="E149" s="29"/>
      <c r="F149" s="30"/>
      <c r="G149" s="59"/>
      <c r="H149" s="34"/>
      <c r="I149" s="35"/>
      <c r="J149" s="36"/>
      <c r="K149" s="28"/>
      <c r="L149" s="28"/>
      <c r="M149" s="34"/>
      <c r="N149" s="35"/>
      <c r="O149" s="36"/>
      <c r="P149" s="28"/>
      <c r="Q149" s="37"/>
      <c r="R149" s="38"/>
      <c r="S149" s="39"/>
      <c r="T149" s="40"/>
      <c r="U149" s="40"/>
      <c r="V149" s="40"/>
      <c r="W149" s="40"/>
      <c r="X149" s="39"/>
      <c r="Y149" s="41"/>
      <c r="Z149" s="41"/>
      <c r="AA149" s="41"/>
      <c r="AB149" s="42"/>
      <c r="AC149" s="42"/>
      <c r="AD149" s="42"/>
      <c r="AE149" s="42"/>
      <c r="AF149" s="42"/>
      <c r="AG149" s="25"/>
      <c r="AH149" s="25"/>
      <c r="AI149" s="25"/>
      <c r="AJ149" s="25"/>
      <c r="AK149" s="25"/>
      <c r="AL149" s="25"/>
    </row>
    <row r="150">
      <c r="A150" s="26"/>
      <c r="B150" s="25"/>
      <c r="C150" s="25"/>
      <c r="D150" s="28"/>
      <c r="E150" s="29"/>
      <c r="F150" s="30"/>
      <c r="G150" s="59"/>
      <c r="H150" s="34"/>
      <c r="I150" s="35"/>
      <c r="J150" s="36"/>
      <c r="K150" s="28"/>
      <c r="L150" s="28"/>
      <c r="M150" s="34"/>
      <c r="N150" s="35"/>
      <c r="O150" s="36"/>
      <c r="P150" s="28"/>
      <c r="Q150" s="37"/>
      <c r="R150" s="38"/>
      <c r="S150" s="39"/>
      <c r="T150" s="40"/>
      <c r="U150" s="40"/>
      <c r="V150" s="40"/>
      <c r="W150" s="40"/>
      <c r="X150" s="39"/>
      <c r="Y150" s="41"/>
      <c r="Z150" s="41"/>
      <c r="AA150" s="41"/>
      <c r="AB150" s="42"/>
      <c r="AC150" s="42"/>
      <c r="AD150" s="42"/>
      <c r="AE150" s="42"/>
      <c r="AF150" s="42"/>
      <c r="AG150" s="25"/>
      <c r="AH150" s="25"/>
      <c r="AI150" s="25"/>
      <c r="AJ150" s="25"/>
      <c r="AK150" s="25"/>
      <c r="AL150" s="25"/>
    </row>
    <row r="151">
      <c r="A151" s="26"/>
      <c r="B151" s="25"/>
      <c r="C151" s="25"/>
      <c r="D151" s="28"/>
      <c r="E151" s="29"/>
      <c r="F151" s="30"/>
      <c r="G151" s="59"/>
      <c r="H151" s="34"/>
      <c r="I151" s="35"/>
      <c r="J151" s="36"/>
      <c r="K151" s="28"/>
      <c r="L151" s="28"/>
      <c r="M151" s="34"/>
      <c r="N151" s="35"/>
      <c r="O151" s="36"/>
      <c r="P151" s="28"/>
      <c r="Q151" s="37"/>
      <c r="R151" s="38"/>
      <c r="S151" s="39"/>
      <c r="T151" s="40"/>
      <c r="U151" s="40"/>
      <c r="V151" s="40"/>
      <c r="W151" s="40"/>
      <c r="X151" s="39"/>
      <c r="Y151" s="41"/>
      <c r="Z151" s="41"/>
      <c r="AA151" s="41"/>
      <c r="AB151" s="42"/>
      <c r="AC151" s="42"/>
      <c r="AD151" s="42"/>
      <c r="AE151" s="42"/>
      <c r="AF151" s="42"/>
      <c r="AG151" s="25"/>
      <c r="AH151" s="25"/>
      <c r="AI151" s="25"/>
      <c r="AJ151" s="25"/>
      <c r="AK151" s="25"/>
      <c r="AL151" s="25"/>
    </row>
    <row r="152">
      <c r="A152" s="26"/>
      <c r="B152" s="25"/>
      <c r="C152" s="25"/>
      <c r="D152" s="28"/>
      <c r="E152" s="29"/>
      <c r="F152" s="30"/>
      <c r="G152" s="59"/>
      <c r="H152" s="34"/>
      <c r="I152" s="35"/>
      <c r="J152" s="36"/>
      <c r="K152" s="28"/>
      <c r="L152" s="28"/>
      <c r="M152" s="34"/>
      <c r="N152" s="35"/>
      <c r="O152" s="36"/>
      <c r="P152" s="28"/>
      <c r="Q152" s="37"/>
      <c r="R152" s="38"/>
      <c r="S152" s="39"/>
      <c r="T152" s="40"/>
      <c r="U152" s="40"/>
      <c r="V152" s="40"/>
      <c r="W152" s="40"/>
      <c r="X152" s="39"/>
      <c r="Y152" s="41"/>
      <c r="Z152" s="41"/>
      <c r="AA152" s="41"/>
      <c r="AB152" s="42"/>
      <c r="AC152" s="42"/>
      <c r="AD152" s="42"/>
      <c r="AE152" s="42"/>
      <c r="AF152" s="42"/>
      <c r="AG152" s="25"/>
      <c r="AH152" s="25"/>
      <c r="AI152" s="25"/>
      <c r="AJ152" s="25"/>
      <c r="AK152" s="25"/>
      <c r="AL152" s="25"/>
    </row>
    <row r="153">
      <c r="A153" s="26"/>
      <c r="B153" s="25"/>
      <c r="C153" s="25"/>
      <c r="D153" s="28"/>
      <c r="E153" s="29"/>
      <c r="F153" s="30"/>
      <c r="G153" s="59"/>
      <c r="H153" s="34"/>
      <c r="I153" s="35"/>
      <c r="J153" s="36"/>
      <c r="K153" s="28"/>
      <c r="L153" s="28"/>
      <c r="M153" s="34"/>
      <c r="N153" s="35"/>
      <c r="O153" s="36"/>
      <c r="P153" s="28"/>
      <c r="Q153" s="37"/>
      <c r="R153" s="38"/>
      <c r="S153" s="39"/>
      <c r="T153" s="40"/>
      <c r="U153" s="40"/>
      <c r="V153" s="40"/>
      <c r="W153" s="40"/>
      <c r="X153" s="39"/>
      <c r="Y153" s="41"/>
      <c r="Z153" s="41"/>
      <c r="AA153" s="41"/>
      <c r="AB153" s="42"/>
      <c r="AC153" s="42"/>
      <c r="AD153" s="42"/>
      <c r="AE153" s="42"/>
      <c r="AF153" s="42"/>
      <c r="AG153" s="25"/>
      <c r="AH153" s="25"/>
      <c r="AI153" s="25"/>
      <c r="AJ153" s="25"/>
      <c r="AK153" s="25"/>
      <c r="AL153" s="25"/>
    </row>
    <row r="154">
      <c r="A154" s="26"/>
      <c r="B154" s="25"/>
      <c r="C154" s="25"/>
      <c r="D154" s="28"/>
      <c r="E154" s="29"/>
      <c r="F154" s="30"/>
      <c r="G154" s="59"/>
      <c r="H154" s="34"/>
      <c r="I154" s="35"/>
      <c r="J154" s="36"/>
      <c r="K154" s="28"/>
      <c r="L154" s="28"/>
      <c r="M154" s="34"/>
      <c r="N154" s="35"/>
      <c r="O154" s="36"/>
      <c r="P154" s="28"/>
      <c r="Q154" s="37"/>
      <c r="R154" s="38"/>
      <c r="S154" s="39"/>
      <c r="T154" s="40"/>
      <c r="U154" s="40"/>
      <c r="V154" s="40"/>
      <c r="W154" s="40"/>
      <c r="X154" s="39"/>
      <c r="Y154" s="41"/>
      <c r="Z154" s="41"/>
      <c r="AA154" s="41"/>
      <c r="AB154" s="42"/>
      <c r="AC154" s="42"/>
      <c r="AD154" s="42"/>
      <c r="AE154" s="42"/>
      <c r="AF154" s="42"/>
      <c r="AG154" s="25"/>
      <c r="AH154" s="25"/>
      <c r="AI154" s="25"/>
      <c r="AJ154" s="25"/>
      <c r="AK154" s="25"/>
      <c r="AL154" s="25"/>
    </row>
    <row r="155">
      <c r="A155" s="26"/>
      <c r="B155" s="25"/>
      <c r="C155" s="25"/>
      <c r="D155" s="28"/>
      <c r="E155" s="29"/>
      <c r="F155" s="30"/>
      <c r="G155" s="59"/>
      <c r="H155" s="34"/>
      <c r="I155" s="35"/>
      <c r="J155" s="36"/>
      <c r="K155" s="28"/>
      <c r="L155" s="28"/>
      <c r="M155" s="34"/>
      <c r="N155" s="35"/>
      <c r="O155" s="36"/>
      <c r="P155" s="28"/>
      <c r="Q155" s="37"/>
      <c r="R155" s="38"/>
      <c r="S155" s="39"/>
      <c r="T155" s="40"/>
      <c r="U155" s="40"/>
      <c r="V155" s="40"/>
      <c r="W155" s="40"/>
      <c r="X155" s="39"/>
      <c r="Y155" s="41"/>
      <c r="Z155" s="41"/>
      <c r="AA155" s="41"/>
      <c r="AB155" s="42"/>
      <c r="AC155" s="42"/>
      <c r="AD155" s="42"/>
      <c r="AE155" s="42"/>
      <c r="AF155" s="42"/>
      <c r="AG155" s="25"/>
      <c r="AH155" s="25"/>
      <c r="AI155" s="25"/>
      <c r="AJ155" s="25"/>
      <c r="AK155" s="25"/>
      <c r="AL155" s="25"/>
    </row>
    <row r="156">
      <c r="A156" s="26"/>
      <c r="B156" s="25"/>
      <c r="C156" s="25"/>
      <c r="D156" s="28"/>
      <c r="E156" s="29"/>
      <c r="F156" s="30"/>
      <c r="G156" s="59"/>
      <c r="H156" s="34"/>
      <c r="I156" s="35"/>
      <c r="J156" s="36"/>
      <c r="K156" s="28"/>
      <c r="L156" s="28"/>
      <c r="M156" s="34"/>
      <c r="N156" s="35"/>
      <c r="O156" s="36"/>
      <c r="P156" s="28"/>
      <c r="Q156" s="37"/>
      <c r="R156" s="38"/>
      <c r="S156" s="39"/>
      <c r="T156" s="40"/>
      <c r="U156" s="40"/>
      <c r="V156" s="40"/>
      <c r="W156" s="40"/>
      <c r="X156" s="39"/>
      <c r="Y156" s="41"/>
      <c r="Z156" s="41"/>
      <c r="AA156" s="41"/>
      <c r="AB156" s="42"/>
      <c r="AC156" s="42"/>
      <c r="AD156" s="42"/>
      <c r="AE156" s="42"/>
      <c r="AF156" s="42"/>
      <c r="AG156" s="25"/>
      <c r="AH156" s="25"/>
      <c r="AI156" s="25"/>
      <c r="AJ156" s="25"/>
      <c r="AK156" s="25"/>
      <c r="AL156" s="25"/>
    </row>
    <row r="157">
      <c r="A157" s="26"/>
      <c r="B157" s="25"/>
      <c r="C157" s="25"/>
      <c r="D157" s="28"/>
      <c r="E157" s="29"/>
      <c r="F157" s="30"/>
      <c r="G157" s="59"/>
      <c r="H157" s="34"/>
      <c r="I157" s="35"/>
      <c r="J157" s="36"/>
      <c r="K157" s="28"/>
      <c r="L157" s="28"/>
      <c r="M157" s="34"/>
      <c r="N157" s="35"/>
      <c r="O157" s="36"/>
      <c r="P157" s="28"/>
      <c r="Q157" s="37"/>
      <c r="R157" s="38"/>
      <c r="S157" s="39"/>
      <c r="T157" s="40"/>
      <c r="U157" s="40"/>
      <c r="V157" s="40"/>
      <c r="W157" s="40"/>
      <c r="X157" s="39"/>
      <c r="Y157" s="41"/>
      <c r="Z157" s="41"/>
      <c r="AA157" s="41"/>
      <c r="AB157" s="42"/>
      <c r="AC157" s="42"/>
      <c r="AD157" s="42"/>
      <c r="AE157" s="42"/>
      <c r="AF157" s="42"/>
      <c r="AG157" s="25"/>
      <c r="AH157" s="25"/>
      <c r="AI157" s="25"/>
      <c r="AJ157" s="25"/>
      <c r="AK157" s="25"/>
      <c r="AL157" s="25"/>
    </row>
    <row r="158">
      <c r="A158" s="26"/>
      <c r="B158" s="25"/>
      <c r="C158" s="25"/>
      <c r="D158" s="28"/>
      <c r="E158" s="29"/>
      <c r="F158" s="30"/>
      <c r="G158" s="59"/>
      <c r="H158" s="34"/>
      <c r="I158" s="35"/>
      <c r="J158" s="36"/>
      <c r="K158" s="28"/>
      <c r="L158" s="28"/>
      <c r="M158" s="34"/>
      <c r="N158" s="35"/>
      <c r="O158" s="36"/>
      <c r="P158" s="28"/>
      <c r="Q158" s="37"/>
      <c r="R158" s="38"/>
      <c r="S158" s="39"/>
      <c r="T158" s="40"/>
      <c r="U158" s="40"/>
      <c r="V158" s="40"/>
      <c r="W158" s="40"/>
      <c r="X158" s="39"/>
      <c r="Y158" s="41"/>
      <c r="Z158" s="41"/>
      <c r="AA158" s="41"/>
      <c r="AB158" s="42"/>
      <c r="AC158" s="42"/>
      <c r="AD158" s="42"/>
      <c r="AE158" s="42"/>
      <c r="AF158" s="42"/>
      <c r="AG158" s="25"/>
      <c r="AH158" s="25"/>
      <c r="AI158" s="25"/>
      <c r="AJ158" s="25"/>
      <c r="AK158" s="25"/>
      <c r="AL158" s="25"/>
    </row>
    <row r="159">
      <c r="A159" s="26"/>
      <c r="B159" s="25"/>
      <c r="C159" s="25"/>
      <c r="D159" s="28"/>
      <c r="E159" s="29"/>
      <c r="F159" s="30"/>
      <c r="G159" s="59"/>
      <c r="H159" s="34"/>
      <c r="I159" s="35"/>
      <c r="J159" s="36"/>
      <c r="K159" s="28"/>
      <c r="L159" s="28"/>
      <c r="M159" s="34"/>
      <c r="N159" s="35"/>
      <c r="O159" s="36"/>
      <c r="P159" s="28"/>
      <c r="Q159" s="37"/>
      <c r="R159" s="38"/>
      <c r="S159" s="39"/>
      <c r="T159" s="40"/>
      <c r="U159" s="40"/>
      <c r="V159" s="40"/>
      <c r="W159" s="40"/>
      <c r="X159" s="39"/>
      <c r="Y159" s="41"/>
      <c r="Z159" s="41"/>
      <c r="AA159" s="41"/>
      <c r="AB159" s="42"/>
      <c r="AC159" s="42"/>
      <c r="AD159" s="42"/>
      <c r="AE159" s="42"/>
      <c r="AF159" s="42"/>
      <c r="AG159" s="25"/>
      <c r="AH159" s="25"/>
      <c r="AI159" s="25"/>
      <c r="AJ159" s="25"/>
      <c r="AK159" s="25"/>
      <c r="AL159" s="25"/>
    </row>
    <row r="160">
      <c r="A160" s="26"/>
      <c r="B160" s="25"/>
      <c r="C160" s="25"/>
      <c r="D160" s="28"/>
      <c r="E160" s="29"/>
      <c r="F160" s="30"/>
      <c r="G160" s="59"/>
      <c r="H160" s="34"/>
      <c r="I160" s="35"/>
      <c r="J160" s="36"/>
      <c r="K160" s="28"/>
      <c r="L160" s="28"/>
      <c r="M160" s="34"/>
      <c r="N160" s="35"/>
      <c r="O160" s="36"/>
      <c r="P160" s="28"/>
      <c r="Q160" s="37"/>
      <c r="R160" s="38"/>
      <c r="S160" s="39"/>
      <c r="T160" s="40"/>
      <c r="U160" s="40"/>
      <c r="V160" s="40"/>
      <c r="W160" s="40"/>
      <c r="X160" s="39"/>
      <c r="Y160" s="41"/>
      <c r="Z160" s="41"/>
      <c r="AA160" s="41"/>
      <c r="AB160" s="42"/>
      <c r="AC160" s="42"/>
      <c r="AD160" s="42"/>
      <c r="AE160" s="42"/>
      <c r="AF160" s="42"/>
      <c r="AG160" s="25"/>
      <c r="AH160" s="25"/>
      <c r="AI160" s="25"/>
      <c r="AJ160" s="25"/>
      <c r="AK160" s="25"/>
      <c r="AL160" s="25"/>
    </row>
    <row r="161">
      <c r="A161" s="26"/>
      <c r="B161" s="25"/>
      <c r="C161" s="25"/>
      <c r="D161" s="28"/>
      <c r="E161" s="29"/>
      <c r="F161" s="30"/>
      <c r="G161" s="59"/>
      <c r="H161" s="34"/>
      <c r="I161" s="35"/>
      <c r="J161" s="36"/>
      <c r="K161" s="28"/>
      <c r="L161" s="28"/>
      <c r="M161" s="34"/>
      <c r="N161" s="35"/>
      <c r="O161" s="36"/>
      <c r="P161" s="28"/>
      <c r="Q161" s="37"/>
      <c r="R161" s="38"/>
      <c r="S161" s="39"/>
      <c r="T161" s="40"/>
      <c r="U161" s="40"/>
      <c r="V161" s="40"/>
      <c r="W161" s="40"/>
      <c r="X161" s="39"/>
      <c r="Y161" s="41"/>
      <c r="Z161" s="41"/>
      <c r="AA161" s="41"/>
      <c r="AB161" s="42"/>
      <c r="AC161" s="42"/>
      <c r="AD161" s="42"/>
      <c r="AE161" s="42"/>
      <c r="AF161" s="42"/>
      <c r="AG161" s="25"/>
      <c r="AH161" s="25"/>
      <c r="AI161" s="25"/>
      <c r="AJ161" s="25"/>
      <c r="AK161" s="25"/>
      <c r="AL161" s="25"/>
    </row>
    <row r="162">
      <c r="A162" s="26"/>
      <c r="B162" s="25"/>
      <c r="C162" s="25"/>
      <c r="D162" s="28"/>
      <c r="E162" s="29"/>
      <c r="F162" s="30"/>
      <c r="G162" s="59"/>
      <c r="H162" s="34"/>
      <c r="I162" s="35"/>
      <c r="J162" s="36"/>
      <c r="K162" s="28"/>
      <c r="L162" s="28"/>
      <c r="M162" s="34"/>
      <c r="N162" s="35"/>
      <c r="O162" s="36"/>
      <c r="P162" s="28"/>
      <c r="Q162" s="37"/>
      <c r="R162" s="38"/>
      <c r="S162" s="39"/>
      <c r="T162" s="40"/>
      <c r="U162" s="40"/>
      <c r="V162" s="40"/>
      <c r="W162" s="40"/>
      <c r="X162" s="39"/>
      <c r="Y162" s="41"/>
      <c r="Z162" s="41"/>
      <c r="AA162" s="41"/>
      <c r="AB162" s="42"/>
      <c r="AC162" s="42"/>
      <c r="AD162" s="42"/>
      <c r="AE162" s="42"/>
      <c r="AF162" s="42"/>
      <c r="AG162" s="25"/>
      <c r="AH162" s="25"/>
      <c r="AI162" s="25"/>
      <c r="AJ162" s="25"/>
      <c r="AK162" s="25"/>
      <c r="AL162" s="25"/>
    </row>
    <row r="163">
      <c r="A163" s="26"/>
      <c r="B163" s="25"/>
      <c r="C163" s="25"/>
      <c r="D163" s="28"/>
      <c r="E163" s="29"/>
      <c r="F163" s="30"/>
      <c r="G163" s="59"/>
      <c r="H163" s="34"/>
      <c r="I163" s="35"/>
      <c r="J163" s="36"/>
      <c r="K163" s="28"/>
      <c r="L163" s="28"/>
      <c r="M163" s="34"/>
      <c r="N163" s="35"/>
      <c r="O163" s="36"/>
      <c r="P163" s="28"/>
      <c r="Q163" s="37"/>
      <c r="R163" s="38"/>
      <c r="S163" s="39"/>
      <c r="T163" s="40"/>
      <c r="U163" s="40"/>
      <c r="V163" s="40"/>
      <c r="W163" s="40"/>
      <c r="X163" s="39"/>
      <c r="Y163" s="41"/>
      <c r="Z163" s="41"/>
      <c r="AA163" s="41"/>
      <c r="AB163" s="42"/>
      <c r="AC163" s="42"/>
      <c r="AD163" s="42"/>
      <c r="AE163" s="42"/>
      <c r="AF163" s="42"/>
      <c r="AG163" s="25"/>
      <c r="AH163" s="25"/>
      <c r="AI163" s="25"/>
      <c r="AJ163" s="25"/>
      <c r="AK163" s="25"/>
      <c r="AL163" s="25"/>
    </row>
    <row r="164">
      <c r="A164" s="26"/>
      <c r="B164" s="25"/>
      <c r="C164" s="25"/>
      <c r="D164" s="28"/>
      <c r="E164" s="29"/>
      <c r="F164" s="30"/>
      <c r="G164" s="59"/>
      <c r="H164" s="34"/>
      <c r="I164" s="35"/>
      <c r="J164" s="36"/>
      <c r="K164" s="28"/>
      <c r="L164" s="28"/>
      <c r="M164" s="34"/>
      <c r="N164" s="35"/>
      <c r="O164" s="36"/>
      <c r="P164" s="28"/>
      <c r="Q164" s="37"/>
      <c r="R164" s="38"/>
      <c r="S164" s="39"/>
      <c r="T164" s="40"/>
      <c r="U164" s="40"/>
      <c r="V164" s="40"/>
      <c r="W164" s="40"/>
      <c r="X164" s="39"/>
      <c r="Y164" s="41"/>
      <c r="Z164" s="41"/>
      <c r="AA164" s="41"/>
      <c r="AB164" s="42"/>
      <c r="AC164" s="42"/>
      <c r="AD164" s="42"/>
      <c r="AE164" s="42"/>
      <c r="AF164" s="42"/>
      <c r="AG164" s="25"/>
      <c r="AH164" s="25"/>
      <c r="AI164" s="25"/>
      <c r="AJ164" s="25"/>
      <c r="AK164" s="25"/>
      <c r="AL164" s="25"/>
    </row>
    <row r="165">
      <c r="A165" s="26"/>
      <c r="B165" s="25"/>
      <c r="C165" s="25"/>
      <c r="D165" s="28"/>
      <c r="E165" s="29"/>
      <c r="F165" s="30"/>
      <c r="G165" s="59"/>
      <c r="H165" s="34"/>
      <c r="I165" s="35"/>
      <c r="J165" s="36"/>
      <c r="K165" s="28"/>
      <c r="L165" s="28"/>
      <c r="M165" s="34"/>
      <c r="N165" s="35"/>
      <c r="O165" s="36"/>
      <c r="P165" s="28"/>
      <c r="Q165" s="37"/>
      <c r="R165" s="38"/>
      <c r="S165" s="39"/>
      <c r="T165" s="40"/>
      <c r="U165" s="40"/>
      <c r="V165" s="40"/>
      <c r="W165" s="40"/>
      <c r="X165" s="39"/>
      <c r="Y165" s="41"/>
      <c r="Z165" s="41"/>
      <c r="AA165" s="41"/>
      <c r="AB165" s="42"/>
      <c r="AC165" s="42"/>
      <c r="AD165" s="42"/>
      <c r="AE165" s="42"/>
      <c r="AF165" s="42"/>
      <c r="AG165" s="25"/>
      <c r="AH165" s="25"/>
      <c r="AI165" s="25"/>
      <c r="AJ165" s="25"/>
      <c r="AK165" s="25"/>
      <c r="AL165" s="25"/>
    </row>
    <row r="166">
      <c r="A166" s="26"/>
      <c r="B166" s="25"/>
      <c r="C166" s="25"/>
      <c r="D166" s="28"/>
      <c r="E166" s="29"/>
      <c r="F166" s="30"/>
      <c r="G166" s="59"/>
      <c r="H166" s="34"/>
      <c r="I166" s="35"/>
      <c r="J166" s="36"/>
      <c r="K166" s="28"/>
      <c r="L166" s="28"/>
      <c r="M166" s="34"/>
      <c r="N166" s="35"/>
      <c r="O166" s="36"/>
      <c r="P166" s="28"/>
      <c r="Q166" s="37"/>
      <c r="R166" s="38"/>
      <c r="S166" s="39"/>
      <c r="T166" s="40"/>
      <c r="U166" s="40"/>
      <c r="V166" s="40"/>
      <c r="W166" s="40"/>
      <c r="X166" s="39"/>
      <c r="Y166" s="41"/>
      <c r="Z166" s="41"/>
      <c r="AA166" s="41"/>
      <c r="AB166" s="42"/>
      <c r="AC166" s="42"/>
      <c r="AD166" s="42"/>
      <c r="AE166" s="42"/>
      <c r="AF166" s="42"/>
      <c r="AG166" s="25"/>
      <c r="AH166" s="25"/>
      <c r="AI166" s="25"/>
      <c r="AJ166" s="25"/>
      <c r="AK166" s="25"/>
      <c r="AL166" s="25"/>
    </row>
    <row r="167">
      <c r="A167" s="26"/>
      <c r="B167" s="25"/>
      <c r="C167" s="25"/>
      <c r="D167" s="28"/>
      <c r="E167" s="29"/>
      <c r="F167" s="30"/>
      <c r="G167" s="59"/>
      <c r="H167" s="34"/>
      <c r="I167" s="35"/>
      <c r="J167" s="36"/>
      <c r="K167" s="28"/>
      <c r="L167" s="28"/>
      <c r="M167" s="34"/>
      <c r="N167" s="35"/>
      <c r="O167" s="36"/>
      <c r="P167" s="28"/>
      <c r="Q167" s="37"/>
      <c r="R167" s="38"/>
      <c r="S167" s="39"/>
      <c r="T167" s="40"/>
      <c r="U167" s="40"/>
      <c r="V167" s="40"/>
      <c r="W167" s="40"/>
      <c r="X167" s="39"/>
      <c r="Y167" s="41"/>
      <c r="Z167" s="41"/>
      <c r="AA167" s="41"/>
      <c r="AB167" s="42"/>
      <c r="AC167" s="42"/>
      <c r="AD167" s="42"/>
      <c r="AE167" s="42"/>
      <c r="AF167" s="42"/>
      <c r="AG167" s="25"/>
      <c r="AH167" s="25"/>
      <c r="AI167" s="25"/>
      <c r="AJ167" s="25"/>
      <c r="AK167" s="25"/>
      <c r="AL167" s="25"/>
    </row>
    <row r="168">
      <c r="A168" s="26"/>
      <c r="B168" s="25"/>
      <c r="C168" s="25"/>
      <c r="D168" s="28"/>
      <c r="E168" s="29"/>
      <c r="F168" s="30"/>
      <c r="G168" s="59"/>
      <c r="H168" s="34"/>
      <c r="I168" s="35"/>
      <c r="J168" s="36"/>
      <c r="K168" s="28"/>
      <c r="L168" s="28"/>
      <c r="M168" s="34"/>
      <c r="N168" s="35"/>
      <c r="O168" s="36"/>
      <c r="P168" s="28"/>
      <c r="Q168" s="37"/>
      <c r="R168" s="38"/>
      <c r="S168" s="39"/>
      <c r="T168" s="40"/>
      <c r="U168" s="40"/>
      <c r="V168" s="40"/>
      <c r="W168" s="40"/>
      <c r="X168" s="39"/>
      <c r="Y168" s="41"/>
      <c r="Z168" s="41"/>
      <c r="AA168" s="41"/>
      <c r="AB168" s="42"/>
      <c r="AC168" s="42"/>
      <c r="AD168" s="42"/>
      <c r="AE168" s="42"/>
      <c r="AF168" s="42"/>
      <c r="AG168" s="25"/>
      <c r="AH168" s="25"/>
      <c r="AI168" s="25"/>
      <c r="AJ168" s="25"/>
      <c r="AK168" s="25"/>
      <c r="AL168" s="25"/>
    </row>
    <row r="169">
      <c r="A169" s="26"/>
      <c r="B169" s="25"/>
      <c r="C169" s="25"/>
      <c r="D169" s="28"/>
      <c r="E169" s="29"/>
      <c r="F169" s="30"/>
      <c r="G169" s="59"/>
      <c r="H169" s="34"/>
      <c r="I169" s="35"/>
      <c r="J169" s="36"/>
      <c r="K169" s="28"/>
      <c r="L169" s="28"/>
      <c r="M169" s="34"/>
      <c r="N169" s="35"/>
      <c r="O169" s="36"/>
      <c r="P169" s="28"/>
      <c r="Q169" s="37"/>
      <c r="R169" s="38"/>
      <c r="S169" s="39"/>
      <c r="T169" s="40"/>
      <c r="U169" s="40"/>
      <c r="V169" s="40"/>
      <c r="W169" s="40"/>
      <c r="X169" s="39"/>
      <c r="Y169" s="41"/>
      <c r="Z169" s="41"/>
      <c r="AA169" s="41"/>
      <c r="AB169" s="42"/>
      <c r="AC169" s="42"/>
      <c r="AD169" s="42"/>
      <c r="AE169" s="42"/>
      <c r="AF169" s="42"/>
      <c r="AG169" s="25"/>
      <c r="AH169" s="25"/>
      <c r="AI169" s="25"/>
      <c r="AJ169" s="25"/>
      <c r="AK169" s="25"/>
      <c r="AL169" s="25"/>
    </row>
    <row r="170">
      <c r="A170" s="26"/>
      <c r="B170" s="25"/>
      <c r="C170" s="25"/>
      <c r="D170" s="28"/>
      <c r="E170" s="29"/>
      <c r="F170" s="30"/>
      <c r="G170" s="59"/>
      <c r="H170" s="34"/>
      <c r="I170" s="35"/>
      <c r="J170" s="36"/>
      <c r="K170" s="28"/>
      <c r="L170" s="28"/>
      <c r="M170" s="34"/>
      <c r="N170" s="35"/>
      <c r="O170" s="36"/>
      <c r="P170" s="28"/>
      <c r="Q170" s="37"/>
      <c r="R170" s="38"/>
      <c r="S170" s="39"/>
      <c r="T170" s="40"/>
      <c r="U170" s="40"/>
      <c r="V170" s="40"/>
      <c r="W170" s="40"/>
      <c r="X170" s="39"/>
      <c r="Y170" s="41"/>
      <c r="Z170" s="41"/>
      <c r="AA170" s="41"/>
      <c r="AB170" s="42"/>
      <c r="AC170" s="42"/>
      <c r="AD170" s="42"/>
      <c r="AE170" s="42"/>
      <c r="AF170" s="42"/>
      <c r="AG170" s="25"/>
      <c r="AH170" s="25"/>
      <c r="AI170" s="25"/>
      <c r="AJ170" s="25"/>
      <c r="AK170" s="25"/>
      <c r="AL170" s="25"/>
    </row>
    <row r="171">
      <c r="A171" s="26"/>
      <c r="B171" s="25"/>
      <c r="C171" s="25"/>
      <c r="D171" s="28"/>
      <c r="E171" s="29"/>
      <c r="F171" s="30"/>
      <c r="G171" s="59"/>
      <c r="H171" s="34"/>
      <c r="I171" s="35"/>
      <c r="J171" s="36"/>
      <c r="K171" s="28"/>
      <c r="L171" s="28"/>
      <c r="M171" s="34"/>
      <c r="N171" s="35"/>
      <c r="O171" s="36"/>
      <c r="P171" s="28"/>
      <c r="Q171" s="37"/>
      <c r="R171" s="38"/>
      <c r="S171" s="39"/>
      <c r="T171" s="40"/>
      <c r="U171" s="40"/>
      <c r="V171" s="40"/>
      <c r="W171" s="40"/>
      <c r="X171" s="39"/>
      <c r="Y171" s="41"/>
      <c r="Z171" s="41"/>
      <c r="AA171" s="41"/>
      <c r="AB171" s="42"/>
      <c r="AC171" s="42"/>
      <c r="AD171" s="42"/>
      <c r="AE171" s="42"/>
      <c r="AF171" s="42"/>
      <c r="AG171" s="25"/>
      <c r="AH171" s="25"/>
      <c r="AI171" s="25"/>
      <c r="AJ171" s="25"/>
      <c r="AK171" s="25"/>
      <c r="AL171" s="25"/>
    </row>
    <row r="172">
      <c r="A172" s="26"/>
      <c r="B172" s="25"/>
      <c r="C172" s="25"/>
      <c r="D172" s="28"/>
      <c r="E172" s="29"/>
      <c r="F172" s="30"/>
      <c r="G172" s="59"/>
      <c r="H172" s="34"/>
      <c r="I172" s="35"/>
      <c r="J172" s="36"/>
      <c r="K172" s="28"/>
      <c r="L172" s="28"/>
      <c r="M172" s="34"/>
      <c r="N172" s="35"/>
      <c r="O172" s="36"/>
      <c r="P172" s="28"/>
      <c r="Q172" s="37"/>
      <c r="R172" s="38"/>
      <c r="S172" s="39"/>
      <c r="T172" s="40"/>
      <c r="U172" s="40"/>
      <c r="V172" s="40"/>
      <c r="W172" s="40"/>
      <c r="X172" s="39"/>
      <c r="Y172" s="41"/>
      <c r="Z172" s="41"/>
      <c r="AA172" s="41"/>
      <c r="AB172" s="42"/>
      <c r="AC172" s="42"/>
      <c r="AD172" s="42"/>
      <c r="AE172" s="42"/>
      <c r="AF172" s="42"/>
      <c r="AG172" s="25"/>
      <c r="AH172" s="25"/>
      <c r="AI172" s="25"/>
      <c r="AJ172" s="25"/>
      <c r="AK172" s="25"/>
      <c r="AL172" s="25"/>
    </row>
    <row r="173">
      <c r="A173" s="26"/>
      <c r="B173" s="25"/>
      <c r="C173" s="25"/>
      <c r="D173" s="28"/>
      <c r="E173" s="29"/>
      <c r="F173" s="30"/>
      <c r="G173" s="59"/>
      <c r="H173" s="34"/>
      <c r="I173" s="35"/>
      <c r="J173" s="36"/>
      <c r="K173" s="28"/>
      <c r="L173" s="28"/>
      <c r="M173" s="34"/>
      <c r="N173" s="35"/>
      <c r="O173" s="36"/>
      <c r="P173" s="28"/>
      <c r="Q173" s="37"/>
      <c r="R173" s="38"/>
      <c r="S173" s="39"/>
      <c r="T173" s="40"/>
      <c r="U173" s="40"/>
      <c r="V173" s="40"/>
      <c r="W173" s="40"/>
      <c r="X173" s="39"/>
      <c r="Y173" s="41"/>
      <c r="Z173" s="41"/>
      <c r="AA173" s="41"/>
      <c r="AB173" s="42"/>
      <c r="AC173" s="42"/>
      <c r="AD173" s="42"/>
      <c r="AE173" s="42"/>
      <c r="AF173" s="42"/>
      <c r="AG173" s="25"/>
      <c r="AH173" s="25"/>
      <c r="AI173" s="25"/>
      <c r="AJ173" s="25"/>
      <c r="AK173" s="25"/>
      <c r="AL173" s="25"/>
    </row>
    <row r="174">
      <c r="A174" s="26"/>
      <c r="B174" s="25"/>
      <c r="C174" s="25"/>
      <c r="D174" s="28"/>
      <c r="E174" s="29"/>
      <c r="F174" s="30"/>
      <c r="G174" s="59"/>
      <c r="H174" s="34"/>
      <c r="I174" s="35"/>
      <c r="J174" s="36"/>
      <c r="K174" s="28"/>
      <c r="L174" s="28"/>
      <c r="M174" s="34"/>
      <c r="N174" s="35"/>
      <c r="O174" s="36"/>
      <c r="P174" s="28"/>
      <c r="Q174" s="37"/>
      <c r="R174" s="38"/>
      <c r="S174" s="39"/>
      <c r="T174" s="40"/>
      <c r="U174" s="40"/>
      <c r="V174" s="40"/>
      <c r="W174" s="40"/>
      <c r="X174" s="39"/>
      <c r="Y174" s="41"/>
      <c r="Z174" s="41"/>
      <c r="AA174" s="41"/>
      <c r="AB174" s="42"/>
      <c r="AC174" s="42"/>
      <c r="AD174" s="42"/>
      <c r="AE174" s="42"/>
      <c r="AF174" s="42"/>
      <c r="AG174" s="25"/>
      <c r="AH174" s="25"/>
      <c r="AI174" s="25"/>
      <c r="AJ174" s="25"/>
      <c r="AK174" s="25"/>
      <c r="AL174" s="25"/>
    </row>
    <row r="175">
      <c r="A175" s="26"/>
      <c r="B175" s="25"/>
      <c r="C175" s="25"/>
      <c r="D175" s="28"/>
      <c r="E175" s="29"/>
      <c r="F175" s="30"/>
      <c r="G175" s="59"/>
      <c r="H175" s="34"/>
      <c r="I175" s="35"/>
      <c r="J175" s="36"/>
      <c r="K175" s="28"/>
      <c r="L175" s="28"/>
      <c r="M175" s="34"/>
      <c r="N175" s="35"/>
      <c r="O175" s="36"/>
      <c r="P175" s="28"/>
      <c r="Q175" s="37"/>
      <c r="R175" s="38"/>
      <c r="S175" s="39"/>
      <c r="T175" s="40"/>
      <c r="U175" s="40"/>
      <c r="V175" s="40"/>
      <c r="W175" s="40"/>
      <c r="X175" s="39"/>
      <c r="Y175" s="41"/>
      <c r="Z175" s="41"/>
      <c r="AA175" s="41"/>
      <c r="AB175" s="42"/>
      <c r="AC175" s="42"/>
      <c r="AD175" s="42"/>
      <c r="AE175" s="42"/>
      <c r="AF175" s="42"/>
      <c r="AG175" s="25"/>
      <c r="AH175" s="25"/>
      <c r="AI175" s="25"/>
      <c r="AJ175" s="25"/>
      <c r="AK175" s="25"/>
      <c r="AL175" s="25"/>
    </row>
    <row r="176">
      <c r="A176" s="26"/>
      <c r="B176" s="25"/>
      <c r="C176" s="25"/>
      <c r="D176" s="28"/>
      <c r="E176" s="29"/>
      <c r="F176" s="30"/>
      <c r="G176" s="59"/>
      <c r="H176" s="34"/>
      <c r="I176" s="35"/>
      <c r="J176" s="36"/>
      <c r="K176" s="28"/>
      <c r="L176" s="28"/>
      <c r="M176" s="34"/>
      <c r="N176" s="35"/>
      <c r="O176" s="36"/>
      <c r="P176" s="28"/>
      <c r="Q176" s="37"/>
      <c r="R176" s="38"/>
      <c r="S176" s="39"/>
      <c r="T176" s="40"/>
      <c r="U176" s="40"/>
      <c r="V176" s="40"/>
      <c r="W176" s="40"/>
      <c r="X176" s="39"/>
      <c r="Y176" s="41"/>
      <c r="Z176" s="41"/>
      <c r="AA176" s="41"/>
      <c r="AB176" s="42"/>
      <c r="AC176" s="42"/>
      <c r="AD176" s="42"/>
      <c r="AE176" s="42"/>
      <c r="AF176" s="42"/>
      <c r="AG176" s="25"/>
      <c r="AH176" s="25"/>
      <c r="AI176" s="25"/>
      <c r="AJ176" s="25"/>
      <c r="AK176" s="25"/>
      <c r="AL176" s="25"/>
    </row>
    <row r="177">
      <c r="A177" s="26"/>
      <c r="B177" s="25"/>
      <c r="C177" s="25"/>
      <c r="D177" s="28"/>
      <c r="E177" s="29"/>
      <c r="F177" s="30"/>
      <c r="G177" s="59"/>
      <c r="H177" s="34"/>
      <c r="I177" s="35"/>
      <c r="J177" s="36"/>
      <c r="K177" s="28"/>
      <c r="L177" s="28"/>
      <c r="M177" s="34"/>
      <c r="N177" s="35"/>
      <c r="O177" s="36"/>
      <c r="P177" s="28"/>
      <c r="Q177" s="37"/>
      <c r="R177" s="38"/>
      <c r="S177" s="39"/>
      <c r="T177" s="40"/>
      <c r="U177" s="40"/>
      <c r="V177" s="40"/>
      <c r="W177" s="40"/>
      <c r="X177" s="39"/>
      <c r="Y177" s="41"/>
      <c r="Z177" s="41"/>
      <c r="AA177" s="41"/>
      <c r="AB177" s="42"/>
      <c r="AC177" s="42"/>
      <c r="AD177" s="42"/>
      <c r="AE177" s="42"/>
      <c r="AF177" s="42"/>
      <c r="AG177" s="25"/>
      <c r="AH177" s="25"/>
      <c r="AI177" s="25"/>
      <c r="AJ177" s="25"/>
      <c r="AK177" s="25"/>
      <c r="AL177" s="25"/>
    </row>
    <row r="178">
      <c r="A178" s="26"/>
      <c r="B178" s="25"/>
      <c r="C178" s="25"/>
      <c r="D178" s="28"/>
      <c r="E178" s="29"/>
      <c r="F178" s="30"/>
      <c r="G178" s="59"/>
      <c r="H178" s="34"/>
      <c r="I178" s="35"/>
      <c r="J178" s="36"/>
      <c r="K178" s="28"/>
      <c r="L178" s="28"/>
      <c r="M178" s="34"/>
      <c r="N178" s="35"/>
      <c r="O178" s="36"/>
      <c r="P178" s="28"/>
      <c r="Q178" s="37"/>
      <c r="R178" s="38"/>
      <c r="S178" s="39"/>
      <c r="T178" s="40"/>
      <c r="U178" s="40"/>
      <c r="V178" s="40"/>
      <c r="W178" s="40"/>
      <c r="X178" s="39"/>
      <c r="Y178" s="41"/>
      <c r="Z178" s="41"/>
      <c r="AA178" s="41"/>
      <c r="AB178" s="42"/>
      <c r="AC178" s="42"/>
      <c r="AD178" s="42"/>
      <c r="AE178" s="42"/>
      <c r="AF178" s="42"/>
      <c r="AG178" s="25"/>
      <c r="AH178" s="25"/>
      <c r="AI178" s="25"/>
      <c r="AJ178" s="25"/>
      <c r="AK178" s="25"/>
      <c r="AL178" s="25"/>
    </row>
    <row r="179">
      <c r="A179" s="26"/>
      <c r="B179" s="25"/>
      <c r="C179" s="25"/>
      <c r="D179" s="28"/>
      <c r="E179" s="29"/>
      <c r="F179" s="30"/>
      <c r="G179" s="59"/>
      <c r="H179" s="34"/>
      <c r="I179" s="35"/>
      <c r="J179" s="36"/>
      <c r="K179" s="28"/>
      <c r="L179" s="28"/>
      <c r="M179" s="34"/>
      <c r="N179" s="35"/>
      <c r="O179" s="36"/>
      <c r="P179" s="28"/>
      <c r="Q179" s="37"/>
      <c r="R179" s="38"/>
      <c r="S179" s="39"/>
      <c r="T179" s="40"/>
      <c r="U179" s="40"/>
      <c r="V179" s="40"/>
      <c r="W179" s="40"/>
      <c r="X179" s="39"/>
      <c r="Y179" s="41"/>
      <c r="Z179" s="41"/>
      <c r="AA179" s="41"/>
      <c r="AB179" s="42"/>
      <c r="AC179" s="42"/>
      <c r="AD179" s="42"/>
      <c r="AE179" s="42"/>
      <c r="AF179" s="42"/>
      <c r="AG179" s="25"/>
      <c r="AH179" s="25"/>
      <c r="AI179" s="25"/>
      <c r="AJ179" s="25"/>
      <c r="AK179" s="25"/>
      <c r="AL179" s="25"/>
    </row>
    <row r="180">
      <c r="A180" s="26"/>
      <c r="B180" s="25"/>
      <c r="C180" s="25"/>
      <c r="D180" s="28"/>
      <c r="E180" s="29"/>
      <c r="F180" s="30"/>
      <c r="G180" s="59"/>
      <c r="H180" s="34"/>
      <c r="I180" s="35"/>
      <c r="J180" s="36"/>
      <c r="K180" s="28"/>
      <c r="L180" s="28"/>
      <c r="M180" s="34"/>
      <c r="N180" s="35"/>
      <c r="O180" s="36"/>
      <c r="P180" s="28"/>
      <c r="Q180" s="37"/>
      <c r="R180" s="38"/>
      <c r="S180" s="39"/>
      <c r="T180" s="40"/>
      <c r="U180" s="40"/>
      <c r="V180" s="40"/>
      <c r="W180" s="40"/>
      <c r="X180" s="39"/>
      <c r="Y180" s="41"/>
      <c r="Z180" s="41"/>
      <c r="AA180" s="41"/>
      <c r="AB180" s="42"/>
      <c r="AC180" s="42"/>
      <c r="AD180" s="42"/>
      <c r="AE180" s="42"/>
      <c r="AF180" s="42"/>
      <c r="AG180" s="25"/>
      <c r="AH180" s="25"/>
      <c r="AI180" s="25"/>
      <c r="AJ180" s="25"/>
      <c r="AK180" s="25"/>
      <c r="AL180" s="25"/>
    </row>
    <row r="181">
      <c r="A181" s="26"/>
      <c r="B181" s="25"/>
      <c r="C181" s="25"/>
      <c r="D181" s="28"/>
      <c r="E181" s="29"/>
      <c r="F181" s="30"/>
      <c r="G181" s="59"/>
      <c r="H181" s="34"/>
      <c r="I181" s="35"/>
      <c r="J181" s="36"/>
      <c r="K181" s="28"/>
      <c r="L181" s="28"/>
      <c r="M181" s="34"/>
      <c r="N181" s="35"/>
      <c r="O181" s="36"/>
      <c r="P181" s="28"/>
      <c r="Q181" s="37"/>
      <c r="R181" s="38"/>
      <c r="S181" s="39"/>
      <c r="T181" s="40"/>
      <c r="U181" s="40"/>
      <c r="V181" s="40"/>
      <c r="W181" s="40"/>
      <c r="X181" s="39"/>
      <c r="Y181" s="41"/>
      <c r="Z181" s="41"/>
      <c r="AA181" s="41"/>
      <c r="AB181" s="42"/>
      <c r="AC181" s="42"/>
      <c r="AD181" s="42"/>
      <c r="AE181" s="42"/>
      <c r="AF181" s="42"/>
      <c r="AG181" s="25"/>
      <c r="AH181" s="25"/>
      <c r="AI181" s="25"/>
      <c r="AJ181" s="25"/>
      <c r="AK181" s="25"/>
      <c r="AL181" s="25"/>
    </row>
    <row r="182">
      <c r="A182" s="26"/>
      <c r="B182" s="25"/>
      <c r="C182" s="25"/>
      <c r="D182" s="28"/>
      <c r="E182" s="29"/>
      <c r="F182" s="30"/>
      <c r="G182" s="59"/>
      <c r="H182" s="34"/>
      <c r="I182" s="35"/>
      <c r="J182" s="36"/>
      <c r="K182" s="28"/>
      <c r="L182" s="28"/>
      <c r="M182" s="34"/>
      <c r="N182" s="35"/>
      <c r="O182" s="36"/>
      <c r="P182" s="28"/>
      <c r="Q182" s="37"/>
      <c r="R182" s="38"/>
      <c r="S182" s="39"/>
      <c r="T182" s="40"/>
      <c r="U182" s="40"/>
      <c r="V182" s="40"/>
      <c r="W182" s="40"/>
      <c r="X182" s="39"/>
      <c r="Y182" s="41"/>
      <c r="Z182" s="41"/>
      <c r="AA182" s="41"/>
      <c r="AB182" s="42"/>
      <c r="AC182" s="42"/>
      <c r="AD182" s="42"/>
      <c r="AE182" s="42"/>
      <c r="AF182" s="42"/>
      <c r="AG182" s="25"/>
      <c r="AH182" s="25"/>
      <c r="AI182" s="25"/>
      <c r="AJ182" s="25"/>
      <c r="AK182" s="25"/>
      <c r="AL182" s="25"/>
    </row>
    <row r="183">
      <c r="A183" s="26"/>
      <c r="B183" s="25"/>
      <c r="C183" s="25"/>
      <c r="D183" s="28"/>
      <c r="E183" s="29"/>
      <c r="F183" s="30"/>
      <c r="G183" s="59"/>
      <c r="H183" s="34"/>
      <c r="I183" s="35"/>
      <c r="J183" s="36"/>
      <c r="K183" s="28"/>
      <c r="L183" s="28"/>
      <c r="M183" s="34"/>
      <c r="N183" s="35"/>
      <c r="O183" s="36"/>
      <c r="P183" s="28"/>
      <c r="Q183" s="37"/>
      <c r="R183" s="38"/>
      <c r="S183" s="39"/>
      <c r="T183" s="40"/>
      <c r="U183" s="40"/>
      <c r="V183" s="40"/>
      <c r="W183" s="40"/>
      <c r="X183" s="39"/>
      <c r="Y183" s="41"/>
      <c r="Z183" s="41"/>
      <c r="AA183" s="41"/>
      <c r="AB183" s="42"/>
      <c r="AC183" s="42"/>
      <c r="AD183" s="42"/>
      <c r="AE183" s="42"/>
      <c r="AF183" s="42"/>
      <c r="AG183" s="25"/>
      <c r="AH183" s="25"/>
      <c r="AI183" s="25"/>
      <c r="AJ183" s="25"/>
      <c r="AK183" s="25"/>
      <c r="AL183" s="25"/>
    </row>
    <row r="184">
      <c r="A184" s="26"/>
      <c r="B184" s="25"/>
      <c r="C184" s="25"/>
      <c r="D184" s="28"/>
      <c r="E184" s="29"/>
      <c r="F184" s="30"/>
      <c r="G184" s="59"/>
      <c r="H184" s="34"/>
      <c r="I184" s="35"/>
      <c r="J184" s="36"/>
      <c r="K184" s="28"/>
      <c r="L184" s="28"/>
      <c r="M184" s="34"/>
      <c r="N184" s="35"/>
      <c r="O184" s="36"/>
      <c r="P184" s="28"/>
      <c r="Q184" s="37"/>
      <c r="R184" s="38"/>
      <c r="S184" s="39"/>
      <c r="T184" s="40"/>
      <c r="U184" s="40"/>
      <c r="V184" s="40"/>
      <c r="W184" s="40"/>
      <c r="X184" s="39"/>
      <c r="Y184" s="41"/>
      <c r="Z184" s="41"/>
      <c r="AA184" s="41"/>
      <c r="AB184" s="42"/>
      <c r="AC184" s="42"/>
      <c r="AD184" s="42"/>
      <c r="AE184" s="42"/>
      <c r="AF184" s="42"/>
      <c r="AG184" s="25"/>
      <c r="AH184" s="25"/>
      <c r="AI184" s="25"/>
      <c r="AJ184" s="25"/>
      <c r="AK184" s="25"/>
      <c r="AL184" s="25"/>
    </row>
    <row r="185">
      <c r="A185" s="26"/>
      <c r="B185" s="25"/>
      <c r="C185" s="25"/>
      <c r="D185" s="28"/>
      <c r="E185" s="29"/>
      <c r="F185" s="30"/>
      <c r="G185" s="59"/>
      <c r="H185" s="34"/>
      <c r="I185" s="35"/>
      <c r="J185" s="36"/>
      <c r="K185" s="28"/>
      <c r="L185" s="28"/>
      <c r="M185" s="34"/>
      <c r="N185" s="35"/>
      <c r="O185" s="36"/>
      <c r="P185" s="28"/>
      <c r="Q185" s="37"/>
      <c r="R185" s="38"/>
      <c r="S185" s="39"/>
      <c r="T185" s="40"/>
      <c r="U185" s="40"/>
      <c r="V185" s="40"/>
      <c r="W185" s="40"/>
      <c r="X185" s="39"/>
      <c r="Y185" s="41"/>
      <c r="Z185" s="41"/>
      <c r="AA185" s="41"/>
      <c r="AB185" s="42"/>
      <c r="AC185" s="42"/>
      <c r="AD185" s="42"/>
      <c r="AE185" s="42"/>
      <c r="AF185" s="42"/>
      <c r="AG185" s="25"/>
      <c r="AH185" s="25"/>
      <c r="AI185" s="25"/>
      <c r="AJ185" s="25"/>
      <c r="AK185" s="25"/>
      <c r="AL185" s="25"/>
    </row>
    <row r="186">
      <c r="A186" s="26"/>
      <c r="B186" s="25"/>
      <c r="C186" s="25"/>
      <c r="D186" s="28"/>
      <c r="E186" s="29"/>
      <c r="F186" s="30"/>
      <c r="G186" s="59"/>
      <c r="H186" s="34"/>
      <c r="I186" s="35"/>
      <c r="J186" s="36"/>
      <c r="K186" s="28"/>
      <c r="L186" s="28"/>
      <c r="M186" s="34"/>
      <c r="N186" s="35"/>
      <c r="O186" s="36"/>
      <c r="P186" s="28"/>
      <c r="Q186" s="37"/>
      <c r="R186" s="38"/>
      <c r="S186" s="39"/>
      <c r="T186" s="40"/>
      <c r="U186" s="40"/>
      <c r="V186" s="40"/>
      <c r="W186" s="40"/>
      <c r="X186" s="39"/>
      <c r="Y186" s="41"/>
      <c r="Z186" s="41"/>
      <c r="AA186" s="41"/>
      <c r="AB186" s="42"/>
      <c r="AC186" s="42"/>
      <c r="AD186" s="42"/>
      <c r="AE186" s="42"/>
      <c r="AF186" s="42"/>
      <c r="AG186" s="25"/>
      <c r="AH186" s="25"/>
      <c r="AI186" s="25"/>
      <c r="AJ186" s="25"/>
      <c r="AK186" s="25"/>
      <c r="AL186" s="25"/>
    </row>
    <row r="187">
      <c r="A187" s="26"/>
      <c r="B187" s="25"/>
      <c r="C187" s="25"/>
      <c r="D187" s="28"/>
      <c r="E187" s="29"/>
      <c r="F187" s="30"/>
      <c r="G187" s="59"/>
      <c r="H187" s="34"/>
      <c r="I187" s="35"/>
      <c r="J187" s="36"/>
      <c r="K187" s="28"/>
      <c r="L187" s="28"/>
      <c r="M187" s="34"/>
      <c r="N187" s="35"/>
      <c r="O187" s="36"/>
      <c r="P187" s="28"/>
      <c r="Q187" s="37"/>
      <c r="R187" s="38"/>
      <c r="S187" s="39"/>
      <c r="T187" s="40"/>
      <c r="U187" s="40"/>
      <c r="V187" s="40"/>
      <c r="W187" s="40"/>
      <c r="X187" s="39"/>
      <c r="Y187" s="41"/>
      <c r="Z187" s="41"/>
      <c r="AA187" s="41"/>
      <c r="AB187" s="42"/>
      <c r="AC187" s="42"/>
      <c r="AD187" s="42"/>
      <c r="AE187" s="42"/>
      <c r="AF187" s="42"/>
      <c r="AG187" s="25"/>
      <c r="AH187" s="25"/>
      <c r="AI187" s="25"/>
      <c r="AJ187" s="25"/>
      <c r="AK187" s="25"/>
      <c r="AL187" s="25"/>
    </row>
    <row r="188">
      <c r="A188" s="26"/>
      <c r="B188" s="25"/>
      <c r="C188" s="25"/>
      <c r="D188" s="28"/>
      <c r="E188" s="29"/>
      <c r="F188" s="30"/>
      <c r="G188" s="59"/>
      <c r="H188" s="34"/>
      <c r="I188" s="35"/>
      <c r="J188" s="36"/>
      <c r="K188" s="28"/>
      <c r="L188" s="28"/>
      <c r="M188" s="34"/>
      <c r="N188" s="35"/>
      <c r="O188" s="36"/>
      <c r="P188" s="28"/>
      <c r="Q188" s="37"/>
      <c r="R188" s="38"/>
      <c r="S188" s="39"/>
      <c r="T188" s="40"/>
      <c r="U188" s="40"/>
      <c r="V188" s="40"/>
      <c r="W188" s="40"/>
      <c r="X188" s="39"/>
      <c r="Y188" s="41"/>
      <c r="Z188" s="41"/>
      <c r="AA188" s="41"/>
      <c r="AB188" s="42"/>
      <c r="AC188" s="42"/>
      <c r="AD188" s="42"/>
      <c r="AE188" s="42"/>
      <c r="AF188" s="42"/>
      <c r="AG188" s="25"/>
      <c r="AH188" s="25"/>
      <c r="AI188" s="25"/>
      <c r="AJ188" s="25"/>
      <c r="AK188" s="25"/>
      <c r="AL188" s="25"/>
    </row>
    <row r="189">
      <c r="A189" s="26"/>
      <c r="B189" s="25"/>
      <c r="C189" s="25"/>
      <c r="D189" s="28"/>
      <c r="E189" s="29"/>
      <c r="F189" s="30"/>
      <c r="G189" s="59"/>
      <c r="H189" s="34"/>
      <c r="I189" s="35"/>
      <c r="J189" s="36"/>
      <c r="K189" s="28"/>
      <c r="L189" s="28"/>
      <c r="M189" s="34"/>
      <c r="N189" s="35"/>
      <c r="O189" s="36"/>
      <c r="P189" s="28"/>
      <c r="Q189" s="37"/>
      <c r="R189" s="38"/>
      <c r="S189" s="39"/>
      <c r="T189" s="40"/>
      <c r="U189" s="40"/>
      <c r="V189" s="40"/>
      <c r="W189" s="40"/>
      <c r="X189" s="39"/>
      <c r="Y189" s="41"/>
      <c r="Z189" s="41"/>
      <c r="AA189" s="41"/>
      <c r="AB189" s="42"/>
      <c r="AC189" s="42"/>
      <c r="AD189" s="42"/>
      <c r="AE189" s="42"/>
      <c r="AF189" s="42"/>
      <c r="AG189" s="25"/>
      <c r="AH189" s="25"/>
      <c r="AI189" s="25"/>
      <c r="AJ189" s="25"/>
      <c r="AK189" s="25"/>
      <c r="AL189" s="25"/>
    </row>
    <row r="190">
      <c r="A190" s="26"/>
      <c r="B190" s="25"/>
      <c r="C190" s="25"/>
      <c r="D190" s="28"/>
      <c r="E190" s="29"/>
      <c r="F190" s="30"/>
      <c r="G190" s="59"/>
      <c r="H190" s="34"/>
      <c r="I190" s="35"/>
      <c r="J190" s="36"/>
      <c r="K190" s="28"/>
      <c r="L190" s="28"/>
      <c r="M190" s="34"/>
      <c r="N190" s="35"/>
      <c r="O190" s="36"/>
      <c r="P190" s="28"/>
      <c r="Q190" s="37"/>
      <c r="R190" s="38"/>
      <c r="S190" s="39"/>
      <c r="T190" s="40"/>
      <c r="U190" s="40"/>
      <c r="V190" s="40"/>
      <c r="W190" s="40"/>
      <c r="X190" s="39"/>
      <c r="Y190" s="41"/>
      <c r="Z190" s="41"/>
      <c r="AA190" s="41"/>
      <c r="AB190" s="42"/>
      <c r="AC190" s="42"/>
      <c r="AD190" s="42"/>
      <c r="AE190" s="42"/>
      <c r="AF190" s="42"/>
      <c r="AG190" s="25"/>
      <c r="AH190" s="25"/>
      <c r="AI190" s="25"/>
      <c r="AJ190" s="25"/>
      <c r="AK190" s="25"/>
      <c r="AL190" s="25"/>
    </row>
    <row r="191">
      <c r="A191" s="26"/>
      <c r="B191" s="25"/>
      <c r="C191" s="25"/>
      <c r="D191" s="28"/>
      <c r="E191" s="29"/>
      <c r="F191" s="30"/>
      <c r="G191" s="59"/>
      <c r="H191" s="34"/>
      <c r="I191" s="35"/>
      <c r="J191" s="36"/>
      <c r="K191" s="28"/>
      <c r="L191" s="28"/>
      <c r="M191" s="34"/>
      <c r="N191" s="35"/>
      <c r="O191" s="36"/>
      <c r="P191" s="28"/>
      <c r="Q191" s="37"/>
      <c r="R191" s="38"/>
      <c r="S191" s="39"/>
      <c r="T191" s="40"/>
      <c r="U191" s="40"/>
      <c r="V191" s="40"/>
      <c r="W191" s="40"/>
      <c r="X191" s="39"/>
      <c r="Y191" s="41"/>
      <c r="Z191" s="41"/>
      <c r="AA191" s="41"/>
      <c r="AB191" s="42"/>
      <c r="AC191" s="42"/>
      <c r="AD191" s="42"/>
      <c r="AE191" s="42"/>
      <c r="AF191" s="42"/>
      <c r="AG191" s="25"/>
      <c r="AH191" s="25"/>
      <c r="AI191" s="25"/>
      <c r="AJ191" s="25"/>
      <c r="AK191" s="25"/>
      <c r="AL191" s="25"/>
    </row>
    <row r="192">
      <c r="A192" s="26"/>
      <c r="B192" s="25"/>
      <c r="C192" s="25"/>
      <c r="D192" s="28"/>
      <c r="E192" s="29"/>
      <c r="F192" s="30"/>
      <c r="G192" s="59"/>
      <c r="H192" s="34"/>
      <c r="I192" s="35"/>
      <c r="J192" s="36"/>
      <c r="K192" s="28"/>
      <c r="L192" s="28"/>
      <c r="M192" s="34"/>
      <c r="N192" s="35"/>
      <c r="O192" s="36"/>
      <c r="P192" s="28"/>
      <c r="Q192" s="37"/>
      <c r="R192" s="38"/>
      <c r="S192" s="39"/>
      <c r="T192" s="40"/>
      <c r="U192" s="40"/>
      <c r="V192" s="40"/>
      <c r="W192" s="40"/>
      <c r="X192" s="39"/>
      <c r="Y192" s="41"/>
      <c r="Z192" s="41"/>
      <c r="AA192" s="41"/>
      <c r="AB192" s="42"/>
      <c r="AC192" s="42"/>
      <c r="AD192" s="42"/>
      <c r="AE192" s="42"/>
      <c r="AF192" s="42"/>
      <c r="AG192" s="25"/>
      <c r="AH192" s="25"/>
      <c r="AI192" s="25"/>
      <c r="AJ192" s="25"/>
      <c r="AK192" s="25"/>
      <c r="AL192" s="25"/>
    </row>
    <row r="193">
      <c r="A193" s="26"/>
      <c r="B193" s="25"/>
      <c r="C193" s="25"/>
      <c r="D193" s="28"/>
      <c r="E193" s="29"/>
      <c r="F193" s="30"/>
      <c r="G193" s="59"/>
      <c r="H193" s="34"/>
      <c r="I193" s="35"/>
      <c r="J193" s="36"/>
      <c r="K193" s="28"/>
      <c r="L193" s="28"/>
      <c r="M193" s="34"/>
      <c r="N193" s="35"/>
      <c r="O193" s="36"/>
      <c r="P193" s="28"/>
      <c r="Q193" s="37"/>
      <c r="R193" s="38"/>
      <c r="S193" s="39"/>
      <c r="T193" s="40"/>
      <c r="U193" s="40"/>
      <c r="V193" s="40"/>
      <c r="W193" s="40"/>
      <c r="X193" s="39"/>
      <c r="Y193" s="41"/>
      <c r="Z193" s="41"/>
      <c r="AA193" s="41"/>
      <c r="AB193" s="42"/>
      <c r="AC193" s="42"/>
      <c r="AD193" s="42"/>
      <c r="AE193" s="42"/>
      <c r="AF193" s="42"/>
      <c r="AG193" s="25"/>
      <c r="AH193" s="25"/>
      <c r="AI193" s="25"/>
      <c r="AJ193" s="25"/>
      <c r="AK193" s="25"/>
      <c r="AL193" s="25"/>
    </row>
    <row r="194">
      <c r="A194" s="26"/>
      <c r="B194" s="25"/>
      <c r="C194" s="25"/>
      <c r="D194" s="28"/>
      <c r="E194" s="29"/>
      <c r="F194" s="30"/>
      <c r="G194" s="59"/>
      <c r="H194" s="34"/>
      <c r="I194" s="35"/>
      <c r="J194" s="36"/>
      <c r="K194" s="28"/>
      <c r="L194" s="28"/>
      <c r="M194" s="34"/>
      <c r="N194" s="35"/>
      <c r="O194" s="36"/>
      <c r="P194" s="28"/>
      <c r="Q194" s="37"/>
      <c r="R194" s="38"/>
      <c r="S194" s="39"/>
      <c r="T194" s="40"/>
      <c r="U194" s="40"/>
      <c r="V194" s="40"/>
      <c r="W194" s="40"/>
      <c r="X194" s="39"/>
      <c r="Y194" s="41"/>
      <c r="Z194" s="41"/>
      <c r="AA194" s="41"/>
      <c r="AB194" s="42"/>
      <c r="AC194" s="42"/>
      <c r="AD194" s="42"/>
      <c r="AE194" s="42"/>
      <c r="AF194" s="42"/>
      <c r="AG194" s="25"/>
      <c r="AH194" s="25"/>
      <c r="AI194" s="25"/>
      <c r="AJ194" s="25"/>
      <c r="AK194" s="25"/>
      <c r="AL194" s="25"/>
    </row>
    <row r="195">
      <c r="A195" s="26"/>
      <c r="B195" s="25"/>
      <c r="C195" s="25"/>
      <c r="D195" s="28"/>
      <c r="E195" s="29"/>
      <c r="F195" s="30"/>
      <c r="G195" s="59"/>
      <c r="H195" s="34"/>
      <c r="I195" s="35"/>
      <c r="J195" s="36"/>
      <c r="K195" s="28"/>
      <c r="L195" s="28"/>
      <c r="M195" s="34"/>
      <c r="N195" s="35"/>
      <c r="O195" s="36"/>
      <c r="P195" s="28"/>
      <c r="Q195" s="37"/>
      <c r="R195" s="38"/>
      <c r="S195" s="39"/>
      <c r="T195" s="40"/>
      <c r="U195" s="40"/>
      <c r="V195" s="40"/>
      <c r="W195" s="40"/>
      <c r="X195" s="39"/>
      <c r="Y195" s="41"/>
      <c r="Z195" s="41"/>
      <c r="AA195" s="41"/>
      <c r="AB195" s="42"/>
      <c r="AC195" s="42"/>
      <c r="AD195" s="42"/>
      <c r="AE195" s="42"/>
      <c r="AF195" s="42"/>
      <c r="AG195" s="25"/>
      <c r="AH195" s="25"/>
      <c r="AI195" s="25"/>
      <c r="AJ195" s="25"/>
      <c r="AK195" s="25"/>
      <c r="AL195" s="25"/>
    </row>
    <row r="196">
      <c r="A196" s="26"/>
      <c r="B196" s="25"/>
      <c r="C196" s="25"/>
      <c r="D196" s="28"/>
      <c r="E196" s="29"/>
      <c r="F196" s="30"/>
      <c r="G196" s="59"/>
      <c r="H196" s="34"/>
      <c r="I196" s="35"/>
      <c r="J196" s="36"/>
      <c r="K196" s="28"/>
      <c r="L196" s="28"/>
      <c r="M196" s="34"/>
      <c r="N196" s="35"/>
      <c r="O196" s="36"/>
      <c r="P196" s="28"/>
      <c r="Q196" s="37"/>
      <c r="R196" s="38"/>
      <c r="S196" s="39"/>
      <c r="T196" s="40"/>
      <c r="U196" s="40"/>
      <c r="V196" s="40"/>
      <c r="W196" s="40"/>
      <c r="X196" s="39"/>
      <c r="Y196" s="41"/>
      <c r="Z196" s="41"/>
      <c r="AA196" s="41"/>
      <c r="AB196" s="42"/>
      <c r="AC196" s="42"/>
      <c r="AD196" s="42"/>
      <c r="AE196" s="42"/>
      <c r="AF196" s="42"/>
      <c r="AG196" s="25"/>
      <c r="AH196" s="25"/>
      <c r="AI196" s="25"/>
      <c r="AJ196" s="25"/>
      <c r="AK196" s="25"/>
      <c r="AL196" s="25"/>
    </row>
    <row r="197">
      <c r="A197" s="26"/>
      <c r="B197" s="25"/>
      <c r="C197" s="25"/>
      <c r="D197" s="28"/>
      <c r="E197" s="29"/>
      <c r="F197" s="30"/>
      <c r="G197" s="59"/>
      <c r="H197" s="34"/>
      <c r="I197" s="35"/>
      <c r="J197" s="36"/>
      <c r="K197" s="28"/>
      <c r="L197" s="28"/>
      <c r="M197" s="34"/>
      <c r="N197" s="35"/>
      <c r="O197" s="36"/>
      <c r="P197" s="28"/>
      <c r="Q197" s="37"/>
      <c r="R197" s="38"/>
      <c r="S197" s="39"/>
      <c r="T197" s="40"/>
      <c r="U197" s="40"/>
      <c r="V197" s="40"/>
      <c r="W197" s="40"/>
      <c r="X197" s="39"/>
      <c r="Y197" s="41"/>
      <c r="Z197" s="41"/>
      <c r="AA197" s="41"/>
      <c r="AB197" s="42"/>
      <c r="AC197" s="42"/>
      <c r="AD197" s="42"/>
      <c r="AE197" s="42"/>
      <c r="AF197" s="42"/>
      <c r="AG197" s="25"/>
      <c r="AH197" s="25"/>
      <c r="AI197" s="25"/>
      <c r="AJ197" s="25"/>
      <c r="AK197" s="25"/>
      <c r="AL197" s="25"/>
    </row>
    <row r="198">
      <c r="A198" s="26"/>
      <c r="B198" s="25"/>
      <c r="C198" s="25"/>
      <c r="D198" s="28"/>
      <c r="E198" s="29"/>
      <c r="F198" s="30"/>
      <c r="G198" s="59"/>
      <c r="H198" s="34"/>
      <c r="I198" s="35"/>
      <c r="J198" s="36"/>
      <c r="K198" s="28"/>
      <c r="L198" s="28"/>
      <c r="M198" s="34"/>
      <c r="N198" s="35"/>
      <c r="O198" s="36"/>
      <c r="P198" s="28"/>
      <c r="Q198" s="37"/>
      <c r="R198" s="38"/>
      <c r="S198" s="39"/>
      <c r="T198" s="40"/>
      <c r="U198" s="40"/>
      <c r="V198" s="40"/>
      <c r="W198" s="40"/>
      <c r="X198" s="39"/>
      <c r="Y198" s="41"/>
      <c r="Z198" s="41"/>
      <c r="AA198" s="41"/>
      <c r="AB198" s="42"/>
      <c r="AC198" s="42"/>
      <c r="AD198" s="42"/>
      <c r="AE198" s="42"/>
      <c r="AF198" s="42"/>
      <c r="AG198" s="25"/>
      <c r="AH198" s="25"/>
      <c r="AI198" s="25"/>
      <c r="AJ198" s="25"/>
      <c r="AK198" s="25"/>
      <c r="AL198" s="25"/>
    </row>
    <row r="199">
      <c r="A199" s="26"/>
      <c r="B199" s="25"/>
      <c r="C199" s="25"/>
      <c r="D199" s="28"/>
      <c r="E199" s="29"/>
      <c r="F199" s="30"/>
      <c r="G199" s="59"/>
      <c r="H199" s="34"/>
      <c r="I199" s="35"/>
      <c r="J199" s="36"/>
      <c r="K199" s="28"/>
      <c r="L199" s="28"/>
      <c r="M199" s="34"/>
      <c r="N199" s="35"/>
      <c r="O199" s="36"/>
      <c r="P199" s="28"/>
      <c r="Q199" s="37"/>
      <c r="R199" s="38"/>
      <c r="S199" s="39"/>
      <c r="T199" s="40"/>
      <c r="U199" s="40"/>
      <c r="V199" s="40"/>
      <c r="W199" s="40"/>
      <c r="X199" s="39"/>
      <c r="Y199" s="41"/>
      <c r="Z199" s="41"/>
      <c r="AA199" s="41"/>
      <c r="AB199" s="42"/>
      <c r="AC199" s="42"/>
      <c r="AD199" s="42"/>
      <c r="AE199" s="42"/>
      <c r="AF199" s="42"/>
      <c r="AG199" s="25"/>
      <c r="AH199" s="25"/>
      <c r="AI199" s="25"/>
      <c r="AJ199" s="25"/>
      <c r="AK199" s="25"/>
      <c r="AL199" s="25"/>
    </row>
    <row r="200">
      <c r="A200" s="26"/>
      <c r="B200" s="25"/>
      <c r="C200" s="25"/>
      <c r="D200" s="28"/>
      <c r="E200" s="29"/>
      <c r="F200" s="30"/>
      <c r="G200" s="59"/>
      <c r="H200" s="34"/>
      <c r="I200" s="35"/>
      <c r="J200" s="36"/>
      <c r="K200" s="28"/>
      <c r="L200" s="28"/>
      <c r="M200" s="34"/>
      <c r="N200" s="35"/>
      <c r="O200" s="36"/>
      <c r="P200" s="28"/>
      <c r="Q200" s="37"/>
      <c r="R200" s="38"/>
      <c r="S200" s="39"/>
      <c r="T200" s="40"/>
      <c r="U200" s="40"/>
      <c r="V200" s="40"/>
      <c r="W200" s="40"/>
      <c r="X200" s="39"/>
      <c r="Y200" s="41"/>
      <c r="Z200" s="41"/>
      <c r="AA200" s="41"/>
      <c r="AB200" s="42"/>
      <c r="AC200" s="42"/>
      <c r="AD200" s="42"/>
      <c r="AE200" s="42"/>
      <c r="AF200" s="42"/>
      <c r="AG200" s="25"/>
      <c r="AH200" s="25"/>
      <c r="AI200" s="25"/>
      <c r="AJ200" s="25"/>
      <c r="AK200" s="25"/>
      <c r="AL200" s="25"/>
    </row>
    <row r="201">
      <c r="A201" s="26"/>
      <c r="B201" s="25"/>
      <c r="C201" s="25"/>
      <c r="D201" s="28"/>
      <c r="E201" s="29"/>
      <c r="F201" s="30"/>
      <c r="G201" s="59"/>
      <c r="H201" s="34"/>
      <c r="I201" s="35"/>
      <c r="J201" s="36"/>
      <c r="K201" s="28"/>
      <c r="L201" s="28"/>
      <c r="M201" s="34"/>
      <c r="N201" s="35"/>
      <c r="O201" s="36"/>
      <c r="P201" s="28"/>
      <c r="Q201" s="37"/>
      <c r="R201" s="38"/>
      <c r="S201" s="39"/>
      <c r="T201" s="40"/>
      <c r="U201" s="40"/>
      <c r="V201" s="40"/>
      <c r="W201" s="40"/>
      <c r="X201" s="39"/>
      <c r="Y201" s="41"/>
      <c r="Z201" s="41"/>
      <c r="AA201" s="41"/>
      <c r="AB201" s="42"/>
      <c r="AC201" s="42"/>
      <c r="AD201" s="42"/>
      <c r="AE201" s="42"/>
      <c r="AF201" s="42"/>
      <c r="AG201" s="25"/>
      <c r="AH201" s="25"/>
      <c r="AI201" s="25"/>
      <c r="AJ201" s="25"/>
      <c r="AK201" s="25"/>
      <c r="AL201" s="25"/>
    </row>
    <row r="202">
      <c r="A202" s="26"/>
      <c r="B202" s="25"/>
      <c r="C202" s="25"/>
      <c r="D202" s="28"/>
      <c r="E202" s="29"/>
      <c r="F202" s="30"/>
      <c r="G202" s="59"/>
      <c r="H202" s="34"/>
      <c r="I202" s="35"/>
      <c r="J202" s="36"/>
      <c r="K202" s="28"/>
      <c r="L202" s="28"/>
      <c r="M202" s="34"/>
      <c r="N202" s="35"/>
      <c r="O202" s="36"/>
      <c r="P202" s="28"/>
      <c r="Q202" s="37"/>
      <c r="R202" s="38"/>
      <c r="S202" s="39"/>
      <c r="T202" s="40"/>
      <c r="U202" s="40"/>
      <c r="V202" s="40"/>
      <c r="W202" s="40"/>
      <c r="X202" s="39"/>
      <c r="Y202" s="41"/>
      <c r="Z202" s="41"/>
      <c r="AA202" s="41"/>
      <c r="AB202" s="42"/>
      <c r="AC202" s="42"/>
      <c r="AD202" s="42"/>
      <c r="AE202" s="42"/>
      <c r="AF202" s="42"/>
      <c r="AG202" s="25"/>
      <c r="AH202" s="25"/>
      <c r="AI202" s="25"/>
      <c r="AJ202" s="25"/>
      <c r="AK202" s="25"/>
      <c r="AL202" s="25"/>
    </row>
    <row r="203">
      <c r="A203" s="26"/>
      <c r="B203" s="25"/>
      <c r="C203" s="25"/>
      <c r="D203" s="28"/>
      <c r="E203" s="29"/>
      <c r="F203" s="30"/>
      <c r="G203" s="59"/>
      <c r="H203" s="34"/>
      <c r="I203" s="35"/>
      <c r="J203" s="36"/>
      <c r="K203" s="28"/>
      <c r="L203" s="28"/>
      <c r="M203" s="34"/>
      <c r="N203" s="35"/>
      <c r="O203" s="36"/>
      <c r="P203" s="28"/>
      <c r="Q203" s="37"/>
      <c r="R203" s="38"/>
      <c r="S203" s="39"/>
      <c r="T203" s="40"/>
      <c r="U203" s="40"/>
      <c r="V203" s="40"/>
      <c r="W203" s="40"/>
      <c r="X203" s="39"/>
      <c r="Y203" s="41"/>
      <c r="Z203" s="41"/>
      <c r="AA203" s="41"/>
      <c r="AB203" s="42"/>
      <c r="AC203" s="42"/>
      <c r="AD203" s="42"/>
      <c r="AE203" s="42"/>
      <c r="AF203" s="42"/>
      <c r="AG203" s="25"/>
      <c r="AH203" s="25"/>
      <c r="AI203" s="25"/>
      <c r="AJ203" s="25"/>
      <c r="AK203" s="25"/>
      <c r="AL203" s="25"/>
    </row>
    <row r="204">
      <c r="A204" s="26"/>
      <c r="B204" s="25"/>
      <c r="C204" s="25"/>
      <c r="D204" s="28"/>
      <c r="E204" s="29"/>
      <c r="F204" s="30"/>
      <c r="G204" s="59"/>
      <c r="H204" s="34"/>
      <c r="I204" s="35"/>
      <c r="J204" s="36"/>
      <c r="K204" s="28"/>
      <c r="L204" s="28"/>
      <c r="M204" s="34"/>
      <c r="N204" s="35"/>
      <c r="O204" s="36"/>
      <c r="P204" s="28"/>
      <c r="Q204" s="37"/>
      <c r="R204" s="38"/>
      <c r="S204" s="39"/>
      <c r="T204" s="40"/>
      <c r="U204" s="40"/>
      <c r="V204" s="40"/>
      <c r="W204" s="40"/>
      <c r="X204" s="39"/>
      <c r="Y204" s="41"/>
      <c r="Z204" s="41"/>
      <c r="AA204" s="41"/>
      <c r="AB204" s="42"/>
      <c r="AC204" s="42"/>
      <c r="AD204" s="42"/>
      <c r="AE204" s="42"/>
      <c r="AF204" s="42"/>
      <c r="AG204" s="25"/>
      <c r="AH204" s="25"/>
      <c r="AI204" s="25"/>
      <c r="AJ204" s="25"/>
      <c r="AK204" s="25"/>
      <c r="AL204" s="25"/>
    </row>
    <row r="205">
      <c r="A205" s="26"/>
      <c r="B205" s="25"/>
      <c r="C205" s="25"/>
      <c r="D205" s="28"/>
      <c r="E205" s="29"/>
      <c r="F205" s="30"/>
      <c r="G205" s="59"/>
      <c r="H205" s="34"/>
      <c r="I205" s="35"/>
      <c r="J205" s="36"/>
      <c r="K205" s="28"/>
      <c r="L205" s="28"/>
      <c r="M205" s="34"/>
      <c r="N205" s="35"/>
      <c r="O205" s="36"/>
      <c r="P205" s="28"/>
      <c r="Q205" s="37"/>
      <c r="R205" s="38"/>
      <c r="S205" s="39"/>
      <c r="T205" s="40"/>
      <c r="U205" s="40"/>
      <c r="V205" s="40"/>
      <c r="W205" s="40"/>
      <c r="X205" s="39"/>
      <c r="Y205" s="41"/>
      <c r="Z205" s="41"/>
      <c r="AA205" s="41"/>
      <c r="AB205" s="42"/>
      <c r="AC205" s="42"/>
      <c r="AD205" s="42"/>
      <c r="AE205" s="42"/>
      <c r="AF205" s="42"/>
      <c r="AG205" s="25"/>
      <c r="AH205" s="25"/>
      <c r="AI205" s="25"/>
      <c r="AJ205" s="25"/>
      <c r="AK205" s="25"/>
      <c r="AL205" s="25"/>
    </row>
    <row r="206">
      <c r="A206" s="26"/>
      <c r="B206" s="25"/>
      <c r="C206" s="25"/>
      <c r="D206" s="28"/>
      <c r="E206" s="29"/>
      <c r="F206" s="30"/>
      <c r="G206" s="59"/>
      <c r="H206" s="34"/>
      <c r="I206" s="35"/>
      <c r="J206" s="36"/>
      <c r="K206" s="28"/>
      <c r="L206" s="28"/>
      <c r="M206" s="34"/>
      <c r="N206" s="35"/>
      <c r="O206" s="36"/>
      <c r="P206" s="28"/>
      <c r="Q206" s="37"/>
      <c r="R206" s="38"/>
      <c r="S206" s="39"/>
      <c r="T206" s="40"/>
      <c r="U206" s="40"/>
      <c r="V206" s="40"/>
      <c r="W206" s="40"/>
      <c r="X206" s="39"/>
      <c r="Y206" s="41"/>
      <c r="Z206" s="41"/>
      <c r="AA206" s="41"/>
      <c r="AB206" s="42"/>
      <c r="AC206" s="42"/>
      <c r="AD206" s="42"/>
      <c r="AE206" s="42"/>
      <c r="AF206" s="42"/>
      <c r="AG206" s="25"/>
      <c r="AH206" s="25"/>
      <c r="AI206" s="25"/>
      <c r="AJ206" s="25"/>
      <c r="AK206" s="25"/>
      <c r="AL206" s="25"/>
    </row>
    <row r="207">
      <c r="A207" s="26"/>
      <c r="B207" s="25"/>
      <c r="C207" s="25"/>
      <c r="D207" s="28"/>
      <c r="E207" s="29"/>
      <c r="F207" s="30"/>
      <c r="G207" s="59"/>
      <c r="H207" s="34"/>
      <c r="I207" s="35"/>
      <c r="J207" s="36"/>
      <c r="K207" s="28"/>
      <c r="L207" s="28"/>
      <c r="M207" s="34"/>
      <c r="N207" s="35"/>
      <c r="O207" s="36"/>
      <c r="P207" s="28"/>
      <c r="Q207" s="37"/>
      <c r="R207" s="38"/>
      <c r="S207" s="39"/>
      <c r="T207" s="40"/>
      <c r="U207" s="40"/>
      <c r="V207" s="40"/>
      <c r="W207" s="40"/>
      <c r="X207" s="39"/>
      <c r="Y207" s="41"/>
      <c r="Z207" s="41"/>
      <c r="AA207" s="41"/>
      <c r="AB207" s="42"/>
      <c r="AC207" s="42"/>
      <c r="AD207" s="42"/>
      <c r="AE207" s="42"/>
      <c r="AF207" s="42"/>
      <c r="AG207" s="25"/>
      <c r="AH207" s="25"/>
      <c r="AI207" s="25"/>
      <c r="AJ207" s="25"/>
      <c r="AK207" s="25"/>
      <c r="AL207" s="25"/>
    </row>
    <row r="208">
      <c r="A208" s="26"/>
      <c r="B208" s="25"/>
      <c r="C208" s="25"/>
      <c r="D208" s="28"/>
      <c r="E208" s="29"/>
      <c r="F208" s="30"/>
      <c r="G208" s="59"/>
      <c r="H208" s="34"/>
      <c r="I208" s="35"/>
      <c r="J208" s="36"/>
      <c r="K208" s="28"/>
      <c r="L208" s="28"/>
      <c r="M208" s="34"/>
      <c r="N208" s="35"/>
      <c r="O208" s="36"/>
      <c r="P208" s="28"/>
      <c r="Q208" s="37"/>
      <c r="R208" s="38"/>
      <c r="S208" s="39"/>
      <c r="T208" s="40"/>
      <c r="U208" s="40"/>
      <c r="V208" s="40"/>
      <c r="W208" s="40"/>
      <c r="X208" s="39"/>
      <c r="Y208" s="41"/>
      <c r="Z208" s="41"/>
      <c r="AA208" s="41"/>
      <c r="AB208" s="42"/>
      <c r="AC208" s="42"/>
      <c r="AD208" s="42"/>
      <c r="AE208" s="42"/>
      <c r="AF208" s="42"/>
      <c r="AG208" s="25"/>
      <c r="AH208" s="25"/>
      <c r="AI208" s="25"/>
      <c r="AJ208" s="25"/>
      <c r="AK208" s="25"/>
      <c r="AL208" s="25"/>
    </row>
    <row r="209">
      <c r="A209" s="26"/>
      <c r="B209" s="25"/>
      <c r="C209" s="25"/>
      <c r="D209" s="28"/>
      <c r="E209" s="29"/>
      <c r="F209" s="30"/>
      <c r="G209" s="59"/>
      <c r="H209" s="34"/>
      <c r="I209" s="35"/>
      <c r="J209" s="36"/>
      <c r="K209" s="28"/>
      <c r="L209" s="28"/>
      <c r="M209" s="34"/>
      <c r="N209" s="35"/>
      <c r="O209" s="36"/>
      <c r="P209" s="28"/>
      <c r="Q209" s="37"/>
      <c r="R209" s="38"/>
      <c r="S209" s="39"/>
      <c r="T209" s="40"/>
      <c r="U209" s="40"/>
      <c r="V209" s="40"/>
      <c r="W209" s="40"/>
      <c r="X209" s="39"/>
      <c r="Y209" s="41"/>
      <c r="Z209" s="41"/>
      <c r="AA209" s="41"/>
      <c r="AB209" s="42"/>
      <c r="AC209" s="42"/>
      <c r="AD209" s="42"/>
      <c r="AE209" s="42"/>
      <c r="AF209" s="42"/>
      <c r="AG209" s="25"/>
      <c r="AH209" s="25"/>
      <c r="AI209" s="25"/>
      <c r="AJ209" s="25"/>
      <c r="AK209" s="25"/>
      <c r="AL209" s="25"/>
    </row>
    <row r="210">
      <c r="A210" s="26"/>
      <c r="B210" s="25"/>
      <c r="C210" s="25"/>
      <c r="D210" s="28"/>
      <c r="E210" s="29"/>
      <c r="F210" s="30"/>
      <c r="G210" s="59"/>
      <c r="H210" s="34"/>
      <c r="I210" s="35"/>
      <c r="J210" s="36"/>
      <c r="K210" s="28"/>
      <c r="L210" s="28"/>
      <c r="M210" s="34"/>
      <c r="N210" s="35"/>
      <c r="O210" s="36"/>
      <c r="P210" s="28"/>
      <c r="Q210" s="37"/>
      <c r="R210" s="38"/>
      <c r="S210" s="39"/>
      <c r="T210" s="40"/>
      <c r="U210" s="40"/>
      <c r="V210" s="40"/>
      <c r="W210" s="40"/>
      <c r="X210" s="39"/>
      <c r="Y210" s="41"/>
      <c r="Z210" s="41"/>
      <c r="AA210" s="41"/>
      <c r="AB210" s="42"/>
      <c r="AC210" s="42"/>
      <c r="AD210" s="42"/>
      <c r="AE210" s="42"/>
      <c r="AF210" s="42"/>
      <c r="AG210" s="25"/>
      <c r="AH210" s="25"/>
      <c r="AI210" s="25"/>
      <c r="AJ210" s="25"/>
      <c r="AK210" s="25"/>
      <c r="AL210" s="25"/>
    </row>
    <row r="211">
      <c r="A211" s="26"/>
      <c r="B211" s="25"/>
      <c r="C211" s="25"/>
      <c r="D211" s="28"/>
      <c r="E211" s="29"/>
      <c r="F211" s="30"/>
      <c r="G211" s="59"/>
      <c r="H211" s="34"/>
      <c r="I211" s="35"/>
      <c r="J211" s="36"/>
      <c r="K211" s="28"/>
      <c r="L211" s="28"/>
      <c r="M211" s="34"/>
      <c r="N211" s="35"/>
      <c r="O211" s="36"/>
      <c r="P211" s="28"/>
      <c r="Q211" s="37"/>
      <c r="R211" s="38"/>
      <c r="S211" s="39"/>
      <c r="T211" s="40"/>
      <c r="U211" s="40"/>
      <c r="V211" s="40"/>
      <c r="W211" s="40"/>
      <c r="X211" s="39"/>
      <c r="Y211" s="41"/>
      <c r="Z211" s="41"/>
      <c r="AA211" s="41"/>
      <c r="AB211" s="42"/>
      <c r="AC211" s="42"/>
      <c r="AD211" s="42"/>
      <c r="AE211" s="42"/>
      <c r="AF211" s="42"/>
      <c r="AG211" s="25"/>
      <c r="AH211" s="25"/>
      <c r="AI211" s="25"/>
      <c r="AJ211" s="25"/>
      <c r="AK211" s="25"/>
      <c r="AL211" s="25"/>
    </row>
    <row r="212">
      <c r="A212" s="26"/>
      <c r="B212" s="25"/>
      <c r="C212" s="25"/>
      <c r="D212" s="28"/>
      <c r="E212" s="29"/>
      <c r="F212" s="30"/>
      <c r="G212" s="59"/>
      <c r="H212" s="34"/>
      <c r="I212" s="35"/>
      <c r="J212" s="36"/>
      <c r="K212" s="28"/>
      <c r="L212" s="28"/>
      <c r="M212" s="34"/>
      <c r="N212" s="35"/>
      <c r="O212" s="36"/>
      <c r="P212" s="28"/>
      <c r="Q212" s="37"/>
      <c r="R212" s="38"/>
      <c r="S212" s="39"/>
      <c r="T212" s="40"/>
      <c r="U212" s="40"/>
      <c r="V212" s="40"/>
      <c r="W212" s="40"/>
      <c r="X212" s="39"/>
      <c r="Y212" s="41"/>
      <c r="Z212" s="41"/>
      <c r="AA212" s="41"/>
      <c r="AB212" s="42"/>
      <c r="AC212" s="42"/>
      <c r="AD212" s="42"/>
      <c r="AE212" s="42"/>
      <c r="AF212" s="42"/>
      <c r="AG212" s="25"/>
      <c r="AH212" s="25"/>
      <c r="AI212" s="25"/>
      <c r="AJ212" s="25"/>
      <c r="AK212" s="25"/>
      <c r="AL212" s="25"/>
    </row>
    <row r="213">
      <c r="A213" s="26"/>
      <c r="B213" s="25"/>
      <c r="C213" s="25"/>
      <c r="D213" s="28"/>
      <c r="E213" s="29"/>
      <c r="F213" s="30"/>
      <c r="G213" s="59"/>
      <c r="H213" s="34"/>
      <c r="I213" s="35"/>
      <c r="J213" s="36"/>
      <c r="K213" s="28"/>
      <c r="L213" s="28"/>
      <c r="M213" s="34"/>
      <c r="N213" s="35"/>
      <c r="O213" s="36"/>
      <c r="P213" s="28"/>
      <c r="Q213" s="37"/>
      <c r="R213" s="38"/>
      <c r="S213" s="39"/>
      <c r="T213" s="40"/>
      <c r="U213" s="40"/>
      <c r="V213" s="40"/>
      <c r="W213" s="40"/>
      <c r="X213" s="39"/>
      <c r="Y213" s="41"/>
      <c r="Z213" s="41"/>
      <c r="AA213" s="41"/>
      <c r="AB213" s="42"/>
      <c r="AC213" s="42"/>
      <c r="AD213" s="42"/>
      <c r="AE213" s="42"/>
      <c r="AF213" s="42"/>
      <c r="AG213" s="25"/>
      <c r="AH213" s="25"/>
      <c r="AI213" s="25"/>
      <c r="AJ213" s="25"/>
      <c r="AK213" s="25"/>
      <c r="AL213" s="25"/>
    </row>
    <row r="214">
      <c r="A214" s="26"/>
      <c r="B214" s="25"/>
      <c r="C214" s="25"/>
      <c r="D214" s="28"/>
      <c r="E214" s="29"/>
      <c r="F214" s="30"/>
      <c r="G214" s="59"/>
      <c r="H214" s="34"/>
      <c r="I214" s="35"/>
      <c r="J214" s="36"/>
      <c r="K214" s="28"/>
      <c r="L214" s="28"/>
      <c r="M214" s="34"/>
      <c r="N214" s="35"/>
      <c r="O214" s="36"/>
      <c r="P214" s="28"/>
      <c r="Q214" s="37"/>
      <c r="R214" s="38"/>
      <c r="S214" s="39"/>
      <c r="T214" s="40"/>
      <c r="U214" s="40"/>
      <c r="V214" s="40"/>
      <c r="W214" s="40"/>
      <c r="X214" s="39"/>
      <c r="Y214" s="41"/>
      <c r="Z214" s="41"/>
      <c r="AA214" s="41"/>
      <c r="AB214" s="42"/>
      <c r="AC214" s="42"/>
      <c r="AD214" s="42"/>
      <c r="AE214" s="42"/>
      <c r="AF214" s="42"/>
      <c r="AG214" s="25"/>
      <c r="AH214" s="25"/>
      <c r="AI214" s="25"/>
      <c r="AJ214" s="25"/>
      <c r="AK214" s="25"/>
      <c r="AL214" s="25"/>
    </row>
    <row r="215">
      <c r="A215" s="26"/>
      <c r="B215" s="25"/>
      <c r="C215" s="25"/>
      <c r="D215" s="28"/>
      <c r="E215" s="29"/>
      <c r="F215" s="30"/>
      <c r="G215" s="59"/>
      <c r="H215" s="34"/>
      <c r="I215" s="35"/>
      <c r="J215" s="36"/>
      <c r="K215" s="28"/>
      <c r="L215" s="28"/>
      <c r="M215" s="34"/>
      <c r="N215" s="35"/>
      <c r="O215" s="36"/>
      <c r="P215" s="28"/>
      <c r="Q215" s="37"/>
      <c r="R215" s="38"/>
      <c r="S215" s="39"/>
      <c r="T215" s="40"/>
      <c r="U215" s="40"/>
      <c r="V215" s="40"/>
      <c r="W215" s="40"/>
      <c r="X215" s="39"/>
      <c r="Y215" s="41"/>
      <c r="Z215" s="41"/>
      <c r="AA215" s="41"/>
      <c r="AB215" s="42"/>
      <c r="AC215" s="42"/>
      <c r="AD215" s="42"/>
      <c r="AE215" s="42"/>
      <c r="AF215" s="42"/>
      <c r="AG215" s="25"/>
      <c r="AH215" s="25"/>
      <c r="AI215" s="25"/>
      <c r="AJ215" s="25"/>
      <c r="AK215" s="25"/>
      <c r="AL215" s="25"/>
    </row>
    <row r="216">
      <c r="A216" s="26"/>
      <c r="B216" s="25"/>
      <c r="C216" s="25"/>
      <c r="D216" s="28"/>
      <c r="E216" s="29"/>
      <c r="F216" s="30"/>
      <c r="G216" s="59"/>
      <c r="H216" s="34"/>
      <c r="I216" s="35"/>
      <c r="J216" s="36"/>
      <c r="K216" s="28"/>
      <c r="L216" s="28"/>
      <c r="M216" s="34"/>
      <c r="N216" s="35"/>
      <c r="O216" s="36"/>
      <c r="P216" s="28"/>
      <c r="Q216" s="37"/>
      <c r="R216" s="38"/>
      <c r="S216" s="39"/>
      <c r="T216" s="40"/>
      <c r="U216" s="40"/>
      <c r="V216" s="40"/>
      <c r="W216" s="40"/>
      <c r="X216" s="39"/>
      <c r="Y216" s="41"/>
      <c r="Z216" s="41"/>
      <c r="AA216" s="41"/>
      <c r="AB216" s="42"/>
      <c r="AC216" s="42"/>
      <c r="AD216" s="42"/>
      <c r="AE216" s="42"/>
      <c r="AF216" s="42"/>
      <c r="AG216" s="25"/>
      <c r="AH216" s="25"/>
      <c r="AI216" s="25"/>
      <c r="AJ216" s="25"/>
      <c r="AK216" s="25"/>
      <c r="AL216" s="25"/>
    </row>
    <row r="217">
      <c r="A217" s="26"/>
      <c r="B217" s="25"/>
      <c r="C217" s="25"/>
      <c r="D217" s="28"/>
      <c r="E217" s="29"/>
      <c r="F217" s="30"/>
      <c r="G217" s="59"/>
      <c r="H217" s="34"/>
      <c r="I217" s="35"/>
      <c r="J217" s="36"/>
      <c r="K217" s="28"/>
      <c r="L217" s="28"/>
      <c r="M217" s="34"/>
      <c r="N217" s="35"/>
      <c r="O217" s="36"/>
      <c r="P217" s="28"/>
      <c r="Q217" s="37"/>
      <c r="R217" s="38"/>
      <c r="S217" s="39"/>
      <c r="T217" s="40"/>
      <c r="U217" s="40"/>
      <c r="V217" s="40"/>
      <c r="W217" s="40"/>
      <c r="X217" s="39"/>
      <c r="Y217" s="41"/>
      <c r="Z217" s="41"/>
      <c r="AA217" s="41"/>
      <c r="AB217" s="42"/>
      <c r="AC217" s="42"/>
      <c r="AD217" s="42"/>
      <c r="AE217" s="42"/>
      <c r="AF217" s="42"/>
      <c r="AG217" s="25"/>
      <c r="AH217" s="25"/>
      <c r="AI217" s="25"/>
      <c r="AJ217" s="25"/>
      <c r="AK217" s="25"/>
      <c r="AL217" s="25"/>
    </row>
    <row r="218">
      <c r="A218" s="26"/>
      <c r="B218" s="25"/>
      <c r="C218" s="25"/>
      <c r="D218" s="28"/>
      <c r="E218" s="29"/>
      <c r="F218" s="30"/>
      <c r="G218" s="59"/>
      <c r="H218" s="34"/>
      <c r="I218" s="35"/>
      <c r="J218" s="36"/>
      <c r="K218" s="28"/>
      <c r="L218" s="28"/>
      <c r="M218" s="34"/>
      <c r="N218" s="35"/>
      <c r="O218" s="36"/>
      <c r="P218" s="28"/>
      <c r="Q218" s="37"/>
      <c r="R218" s="38"/>
      <c r="S218" s="39"/>
      <c r="T218" s="40"/>
      <c r="U218" s="40"/>
      <c r="V218" s="40"/>
      <c r="W218" s="40"/>
      <c r="X218" s="39"/>
      <c r="Y218" s="41"/>
      <c r="Z218" s="41"/>
      <c r="AA218" s="41"/>
      <c r="AB218" s="42"/>
      <c r="AC218" s="42"/>
      <c r="AD218" s="42"/>
      <c r="AE218" s="42"/>
      <c r="AF218" s="42"/>
      <c r="AG218" s="25"/>
      <c r="AH218" s="25"/>
      <c r="AI218" s="25"/>
      <c r="AJ218" s="25"/>
      <c r="AK218" s="25"/>
      <c r="AL218" s="25"/>
    </row>
    <row r="219">
      <c r="A219" s="26"/>
      <c r="B219" s="25"/>
      <c r="C219" s="25"/>
      <c r="D219" s="28"/>
      <c r="E219" s="29"/>
      <c r="F219" s="30"/>
      <c r="G219" s="59"/>
      <c r="H219" s="34"/>
      <c r="I219" s="35"/>
      <c r="J219" s="36"/>
      <c r="K219" s="28"/>
      <c r="L219" s="28"/>
      <c r="M219" s="34"/>
      <c r="N219" s="35"/>
      <c r="O219" s="36"/>
      <c r="P219" s="28"/>
      <c r="Q219" s="37"/>
      <c r="R219" s="38"/>
      <c r="S219" s="39"/>
      <c r="T219" s="40"/>
      <c r="U219" s="40"/>
      <c r="V219" s="40"/>
      <c r="W219" s="40"/>
      <c r="X219" s="39"/>
      <c r="Y219" s="41"/>
      <c r="Z219" s="41"/>
      <c r="AA219" s="41"/>
      <c r="AB219" s="42"/>
      <c r="AC219" s="42"/>
      <c r="AD219" s="42"/>
      <c r="AE219" s="42"/>
      <c r="AF219" s="42"/>
      <c r="AG219" s="25"/>
      <c r="AH219" s="25"/>
      <c r="AI219" s="25"/>
      <c r="AJ219" s="25"/>
      <c r="AK219" s="25"/>
      <c r="AL219" s="25"/>
    </row>
    <row r="220">
      <c r="A220" s="26"/>
      <c r="B220" s="25"/>
      <c r="C220" s="25"/>
      <c r="D220" s="28"/>
      <c r="E220" s="29"/>
      <c r="F220" s="30"/>
      <c r="G220" s="59"/>
      <c r="H220" s="34"/>
      <c r="I220" s="35"/>
      <c r="J220" s="36"/>
      <c r="K220" s="28"/>
      <c r="L220" s="28"/>
      <c r="M220" s="34"/>
      <c r="N220" s="35"/>
      <c r="O220" s="36"/>
      <c r="P220" s="28"/>
      <c r="Q220" s="37"/>
      <c r="R220" s="38"/>
      <c r="S220" s="39"/>
      <c r="T220" s="40"/>
      <c r="U220" s="40"/>
      <c r="V220" s="40"/>
      <c r="W220" s="40"/>
      <c r="X220" s="39"/>
      <c r="Y220" s="41"/>
      <c r="Z220" s="41"/>
      <c r="AA220" s="41"/>
      <c r="AB220" s="42"/>
      <c r="AC220" s="42"/>
      <c r="AD220" s="42"/>
      <c r="AE220" s="42"/>
      <c r="AF220" s="42"/>
      <c r="AG220" s="25"/>
      <c r="AH220" s="25"/>
      <c r="AI220" s="25"/>
      <c r="AJ220" s="25"/>
      <c r="AK220" s="25"/>
      <c r="AL220" s="25"/>
    </row>
    <row r="221">
      <c r="A221" s="26"/>
      <c r="B221" s="25"/>
      <c r="C221" s="25"/>
      <c r="D221" s="28"/>
      <c r="E221" s="29"/>
      <c r="F221" s="30"/>
      <c r="G221" s="59"/>
      <c r="H221" s="34"/>
      <c r="I221" s="35"/>
      <c r="J221" s="36"/>
      <c r="K221" s="28"/>
      <c r="L221" s="28"/>
      <c r="M221" s="34"/>
      <c r="N221" s="35"/>
      <c r="O221" s="36"/>
      <c r="P221" s="28"/>
      <c r="Q221" s="37"/>
      <c r="R221" s="38"/>
      <c r="S221" s="39"/>
      <c r="T221" s="40"/>
      <c r="U221" s="40"/>
      <c r="V221" s="40"/>
      <c r="W221" s="40"/>
      <c r="X221" s="39"/>
      <c r="Y221" s="41"/>
      <c r="Z221" s="41"/>
      <c r="AA221" s="41"/>
      <c r="AB221" s="42"/>
      <c r="AC221" s="42"/>
      <c r="AD221" s="42"/>
      <c r="AE221" s="42"/>
      <c r="AF221" s="42"/>
      <c r="AG221" s="25"/>
      <c r="AH221" s="25"/>
      <c r="AI221" s="25"/>
      <c r="AJ221" s="25"/>
      <c r="AK221" s="25"/>
      <c r="AL221" s="25"/>
    </row>
    <row r="222">
      <c r="A222" s="26"/>
      <c r="B222" s="25"/>
      <c r="C222" s="25"/>
      <c r="D222" s="28"/>
      <c r="E222" s="29"/>
      <c r="F222" s="30"/>
      <c r="G222" s="59"/>
      <c r="H222" s="34"/>
      <c r="I222" s="35"/>
      <c r="J222" s="36"/>
      <c r="K222" s="28"/>
      <c r="L222" s="28"/>
      <c r="M222" s="34"/>
      <c r="N222" s="35"/>
      <c r="O222" s="36"/>
      <c r="P222" s="28"/>
      <c r="Q222" s="37"/>
      <c r="R222" s="38"/>
      <c r="S222" s="39"/>
      <c r="T222" s="40"/>
      <c r="U222" s="40"/>
      <c r="V222" s="40"/>
      <c r="W222" s="40"/>
      <c r="X222" s="39"/>
      <c r="Y222" s="41"/>
      <c r="Z222" s="41"/>
      <c r="AA222" s="41"/>
      <c r="AB222" s="42"/>
      <c r="AC222" s="42"/>
      <c r="AD222" s="42"/>
      <c r="AE222" s="42"/>
      <c r="AF222" s="42"/>
      <c r="AG222" s="25"/>
      <c r="AH222" s="25"/>
      <c r="AI222" s="25"/>
      <c r="AJ222" s="25"/>
      <c r="AK222" s="25"/>
      <c r="AL222" s="25"/>
    </row>
    <row r="223">
      <c r="A223" s="26"/>
      <c r="B223" s="25"/>
      <c r="C223" s="25"/>
      <c r="D223" s="28"/>
      <c r="E223" s="29"/>
      <c r="F223" s="30"/>
      <c r="G223" s="59"/>
      <c r="H223" s="34"/>
      <c r="I223" s="35"/>
      <c r="J223" s="36"/>
      <c r="K223" s="28"/>
      <c r="L223" s="28"/>
      <c r="M223" s="34"/>
      <c r="N223" s="35"/>
      <c r="O223" s="36"/>
      <c r="P223" s="28"/>
      <c r="Q223" s="37"/>
      <c r="R223" s="38"/>
      <c r="S223" s="39"/>
      <c r="T223" s="40"/>
      <c r="U223" s="40"/>
      <c r="V223" s="40"/>
      <c r="W223" s="40"/>
      <c r="X223" s="39"/>
      <c r="Y223" s="41"/>
      <c r="Z223" s="41"/>
      <c r="AA223" s="41"/>
      <c r="AB223" s="42"/>
      <c r="AC223" s="42"/>
      <c r="AD223" s="42"/>
      <c r="AE223" s="42"/>
      <c r="AF223" s="42"/>
      <c r="AG223" s="25"/>
      <c r="AH223" s="25"/>
      <c r="AI223" s="25"/>
      <c r="AJ223" s="25"/>
      <c r="AK223" s="25"/>
      <c r="AL223" s="25"/>
    </row>
    <row r="224">
      <c r="A224" s="26"/>
      <c r="B224" s="25"/>
      <c r="C224" s="25"/>
      <c r="D224" s="28"/>
      <c r="E224" s="29"/>
      <c r="F224" s="30"/>
      <c r="G224" s="59"/>
      <c r="H224" s="34"/>
      <c r="I224" s="35"/>
      <c r="J224" s="36"/>
      <c r="K224" s="28"/>
      <c r="L224" s="28"/>
      <c r="M224" s="34"/>
      <c r="N224" s="35"/>
      <c r="O224" s="36"/>
      <c r="P224" s="28"/>
      <c r="Q224" s="37"/>
      <c r="R224" s="38"/>
      <c r="S224" s="39"/>
      <c r="T224" s="40"/>
      <c r="U224" s="40"/>
      <c r="V224" s="40"/>
      <c r="W224" s="40"/>
      <c r="X224" s="39"/>
      <c r="Y224" s="41"/>
      <c r="Z224" s="41"/>
      <c r="AA224" s="41"/>
      <c r="AB224" s="42"/>
      <c r="AC224" s="42"/>
      <c r="AD224" s="42"/>
      <c r="AE224" s="42"/>
      <c r="AF224" s="42"/>
      <c r="AG224" s="25"/>
      <c r="AH224" s="25"/>
      <c r="AI224" s="25"/>
      <c r="AJ224" s="25"/>
      <c r="AK224" s="25"/>
      <c r="AL224" s="25"/>
    </row>
    <row r="225">
      <c r="A225" s="26"/>
      <c r="B225" s="25"/>
      <c r="C225" s="25"/>
      <c r="D225" s="28"/>
      <c r="E225" s="29"/>
      <c r="F225" s="30"/>
      <c r="G225" s="59"/>
      <c r="H225" s="34"/>
      <c r="I225" s="35"/>
      <c r="J225" s="36"/>
      <c r="K225" s="28"/>
      <c r="L225" s="28"/>
      <c r="M225" s="34"/>
      <c r="N225" s="35"/>
      <c r="O225" s="36"/>
      <c r="P225" s="28"/>
      <c r="Q225" s="37"/>
      <c r="R225" s="38"/>
      <c r="S225" s="39"/>
      <c r="T225" s="40"/>
      <c r="U225" s="40"/>
      <c r="V225" s="40"/>
      <c r="W225" s="40"/>
      <c r="X225" s="39"/>
      <c r="Y225" s="41"/>
      <c r="Z225" s="41"/>
      <c r="AA225" s="41"/>
      <c r="AB225" s="42"/>
      <c r="AC225" s="42"/>
      <c r="AD225" s="42"/>
      <c r="AE225" s="42"/>
      <c r="AF225" s="42"/>
      <c r="AG225" s="25"/>
      <c r="AH225" s="25"/>
      <c r="AI225" s="25"/>
      <c r="AJ225" s="25"/>
      <c r="AK225" s="25"/>
      <c r="AL225" s="25"/>
    </row>
    <row r="226">
      <c r="A226" s="26"/>
      <c r="B226" s="25"/>
      <c r="C226" s="25"/>
      <c r="D226" s="28"/>
      <c r="E226" s="29"/>
      <c r="F226" s="30"/>
      <c r="G226" s="59"/>
      <c r="H226" s="34"/>
      <c r="I226" s="35"/>
      <c r="J226" s="36"/>
      <c r="K226" s="28"/>
      <c r="L226" s="28"/>
      <c r="M226" s="34"/>
      <c r="N226" s="35"/>
      <c r="O226" s="36"/>
      <c r="P226" s="28"/>
      <c r="Q226" s="37"/>
      <c r="R226" s="38"/>
      <c r="S226" s="39"/>
      <c r="T226" s="40"/>
      <c r="U226" s="40"/>
      <c r="V226" s="40"/>
      <c r="W226" s="40"/>
      <c r="X226" s="39"/>
      <c r="Y226" s="41"/>
      <c r="Z226" s="41"/>
      <c r="AA226" s="41"/>
      <c r="AB226" s="42"/>
      <c r="AC226" s="42"/>
      <c r="AD226" s="42"/>
      <c r="AE226" s="42"/>
      <c r="AF226" s="42"/>
      <c r="AG226" s="25"/>
      <c r="AH226" s="25"/>
      <c r="AI226" s="25"/>
      <c r="AJ226" s="25"/>
      <c r="AK226" s="25"/>
      <c r="AL226" s="25"/>
    </row>
    <row r="227">
      <c r="A227" s="26"/>
      <c r="B227" s="25"/>
      <c r="C227" s="25"/>
      <c r="D227" s="28"/>
      <c r="E227" s="29"/>
      <c r="F227" s="30"/>
      <c r="G227" s="59"/>
      <c r="H227" s="34"/>
      <c r="I227" s="35"/>
      <c r="J227" s="36"/>
      <c r="K227" s="28"/>
      <c r="L227" s="28"/>
      <c r="M227" s="34"/>
      <c r="N227" s="35"/>
      <c r="O227" s="36"/>
      <c r="P227" s="28"/>
      <c r="Q227" s="37"/>
      <c r="R227" s="38"/>
      <c r="S227" s="39"/>
      <c r="T227" s="40"/>
      <c r="U227" s="40"/>
      <c r="V227" s="40"/>
      <c r="W227" s="40"/>
      <c r="X227" s="39"/>
      <c r="Y227" s="41"/>
      <c r="Z227" s="41"/>
      <c r="AA227" s="41"/>
      <c r="AB227" s="42"/>
      <c r="AC227" s="42"/>
      <c r="AD227" s="42"/>
      <c r="AE227" s="42"/>
      <c r="AF227" s="42"/>
      <c r="AG227" s="25"/>
      <c r="AH227" s="25"/>
      <c r="AI227" s="25"/>
      <c r="AJ227" s="25"/>
      <c r="AK227" s="25"/>
      <c r="AL227" s="25"/>
    </row>
    <row r="228">
      <c r="A228" s="26"/>
      <c r="B228" s="25"/>
      <c r="C228" s="25"/>
      <c r="D228" s="28"/>
      <c r="E228" s="29"/>
      <c r="F228" s="30"/>
      <c r="G228" s="59"/>
      <c r="H228" s="34"/>
      <c r="I228" s="35"/>
      <c r="J228" s="36"/>
      <c r="K228" s="28"/>
      <c r="L228" s="28"/>
      <c r="M228" s="34"/>
      <c r="N228" s="35"/>
      <c r="O228" s="36"/>
      <c r="P228" s="28"/>
      <c r="Q228" s="37"/>
      <c r="R228" s="38"/>
      <c r="S228" s="39"/>
      <c r="T228" s="40"/>
      <c r="U228" s="40"/>
      <c r="V228" s="40"/>
      <c r="W228" s="40"/>
      <c r="X228" s="39"/>
      <c r="Y228" s="41"/>
      <c r="Z228" s="41"/>
      <c r="AA228" s="41"/>
      <c r="AB228" s="42"/>
      <c r="AC228" s="42"/>
      <c r="AD228" s="42"/>
      <c r="AE228" s="42"/>
      <c r="AF228" s="42"/>
      <c r="AG228" s="25"/>
      <c r="AH228" s="25"/>
      <c r="AI228" s="25"/>
      <c r="AJ228" s="25"/>
      <c r="AK228" s="25"/>
      <c r="AL228" s="25"/>
    </row>
    <row r="229">
      <c r="A229" s="26"/>
      <c r="B229" s="25"/>
      <c r="C229" s="25"/>
      <c r="D229" s="28"/>
      <c r="E229" s="29"/>
      <c r="F229" s="30"/>
      <c r="G229" s="59"/>
      <c r="H229" s="34"/>
      <c r="I229" s="35"/>
      <c r="J229" s="36"/>
      <c r="K229" s="28"/>
      <c r="L229" s="28"/>
      <c r="M229" s="34"/>
      <c r="N229" s="35"/>
      <c r="O229" s="36"/>
      <c r="P229" s="28"/>
      <c r="Q229" s="37"/>
      <c r="R229" s="38"/>
      <c r="S229" s="39"/>
      <c r="T229" s="40"/>
      <c r="U229" s="40"/>
      <c r="V229" s="40"/>
      <c r="W229" s="40"/>
      <c r="X229" s="39"/>
      <c r="Y229" s="41"/>
      <c r="Z229" s="41"/>
      <c r="AA229" s="41"/>
      <c r="AB229" s="42"/>
      <c r="AC229" s="42"/>
      <c r="AD229" s="42"/>
      <c r="AE229" s="42"/>
      <c r="AF229" s="42"/>
      <c r="AG229" s="25"/>
      <c r="AH229" s="25"/>
      <c r="AI229" s="25"/>
      <c r="AJ229" s="25"/>
      <c r="AK229" s="25"/>
      <c r="AL229" s="25"/>
    </row>
    <row r="230">
      <c r="A230" s="26"/>
      <c r="B230" s="25"/>
      <c r="C230" s="25"/>
      <c r="D230" s="28"/>
      <c r="E230" s="29"/>
      <c r="F230" s="30"/>
      <c r="G230" s="59"/>
      <c r="H230" s="34"/>
      <c r="I230" s="35"/>
      <c r="J230" s="36"/>
      <c r="K230" s="28"/>
      <c r="L230" s="28"/>
      <c r="M230" s="34"/>
      <c r="N230" s="35"/>
      <c r="O230" s="36"/>
      <c r="P230" s="28"/>
      <c r="Q230" s="37"/>
      <c r="R230" s="38"/>
      <c r="S230" s="39"/>
      <c r="T230" s="40"/>
      <c r="U230" s="40"/>
      <c r="V230" s="40"/>
      <c r="W230" s="40"/>
      <c r="X230" s="39"/>
      <c r="Y230" s="41"/>
      <c r="Z230" s="41"/>
      <c r="AA230" s="41"/>
      <c r="AB230" s="42"/>
      <c r="AC230" s="42"/>
      <c r="AD230" s="42"/>
      <c r="AE230" s="42"/>
      <c r="AF230" s="42"/>
      <c r="AG230" s="25"/>
      <c r="AH230" s="25"/>
      <c r="AI230" s="25"/>
      <c r="AJ230" s="25"/>
      <c r="AK230" s="25"/>
      <c r="AL230" s="25"/>
    </row>
    <row r="231">
      <c r="A231" s="26"/>
      <c r="B231" s="25"/>
      <c r="C231" s="25"/>
      <c r="D231" s="28"/>
      <c r="E231" s="29"/>
      <c r="F231" s="30"/>
      <c r="G231" s="59"/>
      <c r="H231" s="34"/>
      <c r="I231" s="35"/>
      <c r="J231" s="36"/>
      <c r="K231" s="28"/>
      <c r="L231" s="28"/>
      <c r="M231" s="34"/>
      <c r="N231" s="35"/>
      <c r="O231" s="36"/>
      <c r="P231" s="28"/>
      <c r="Q231" s="37"/>
      <c r="R231" s="38"/>
      <c r="S231" s="39"/>
      <c r="T231" s="40"/>
      <c r="U231" s="40"/>
      <c r="V231" s="40"/>
      <c r="W231" s="40"/>
      <c r="X231" s="39"/>
      <c r="Y231" s="41"/>
      <c r="Z231" s="41"/>
      <c r="AA231" s="41"/>
      <c r="AB231" s="42"/>
      <c r="AC231" s="42"/>
      <c r="AD231" s="42"/>
      <c r="AE231" s="42"/>
      <c r="AF231" s="42"/>
      <c r="AG231" s="25"/>
      <c r="AH231" s="25"/>
      <c r="AI231" s="25"/>
      <c r="AJ231" s="25"/>
      <c r="AK231" s="25"/>
      <c r="AL231" s="25"/>
    </row>
    <row r="232">
      <c r="A232" s="26"/>
      <c r="B232" s="25"/>
      <c r="C232" s="25"/>
      <c r="D232" s="28"/>
      <c r="E232" s="29"/>
      <c r="F232" s="30"/>
      <c r="G232" s="59"/>
      <c r="H232" s="34"/>
      <c r="I232" s="35"/>
      <c r="J232" s="36"/>
      <c r="K232" s="28"/>
      <c r="L232" s="28"/>
      <c r="M232" s="34"/>
      <c r="N232" s="35"/>
      <c r="O232" s="36"/>
      <c r="P232" s="28"/>
      <c r="Q232" s="37"/>
      <c r="R232" s="38"/>
      <c r="S232" s="39"/>
      <c r="T232" s="40"/>
      <c r="U232" s="40"/>
      <c r="V232" s="40"/>
      <c r="W232" s="40"/>
      <c r="X232" s="39"/>
      <c r="Y232" s="41"/>
      <c r="Z232" s="41"/>
      <c r="AA232" s="41"/>
      <c r="AB232" s="42"/>
      <c r="AC232" s="42"/>
      <c r="AD232" s="42"/>
      <c r="AE232" s="42"/>
      <c r="AF232" s="42"/>
      <c r="AG232" s="25"/>
      <c r="AH232" s="25"/>
      <c r="AI232" s="25"/>
      <c r="AJ232" s="25"/>
      <c r="AK232" s="25"/>
      <c r="AL232" s="25"/>
    </row>
    <row r="233">
      <c r="A233" s="26"/>
      <c r="B233" s="25"/>
      <c r="C233" s="25"/>
      <c r="D233" s="28"/>
      <c r="E233" s="29"/>
      <c r="F233" s="30"/>
      <c r="G233" s="59"/>
      <c r="H233" s="34"/>
      <c r="I233" s="35"/>
      <c r="J233" s="36"/>
      <c r="K233" s="28"/>
      <c r="L233" s="28"/>
      <c r="M233" s="34"/>
      <c r="N233" s="35"/>
      <c r="O233" s="36"/>
      <c r="P233" s="28"/>
      <c r="Q233" s="37"/>
      <c r="R233" s="38"/>
      <c r="S233" s="39"/>
      <c r="T233" s="40"/>
      <c r="U233" s="40"/>
      <c r="V233" s="40"/>
      <c r="W233" s="40"/>
      <c r="X233" s="39"/>
      <c r="Y233" s="41"/>
      <c r="Z233" s="41"/>
      <c r="AA233" s="41"/>
      <c r="AB233" s="42"/>
      <c r="AC233" s="42"/>
      <c r="AD233" s="42"/>
      <c r="AE233" s="42"/>
      <c r="AF233" s="42"/>
      <c r="AG233" s="25"/>
      <c r="AH233" s="25"/>
      <c r="AI233" s="25"/>
      <c r="AJ233" s="25"/>
      <c r="AK233" s="25"/>
      <c r="AL233" s="25"/>
    </row>
    <row r="234">
      <c r="A234" s="26"/>
      <c r="B234" s="25"/>
      <c r="C234" s="25"/>
      <c r="D234" s="28"/>
      <c r="E234" s="29"/>
      <c r="F234" s="30"/>
      <c r="G234" s="59"/>
      <c r="H234" s="34"/>
      <c r="I234" s="35"/>
      <c r="J234" s="36"/>
      <c r="K234" s="28"/>
      <c r="L234" s="28"/>
      <c r="M234" s="34"/>
      <c r="N234" s="35"/>
      <c r="O234" s="36"/>
      <c r="P234" s="28"/>
      <c r="Q234" s="37"/>
      <c r="R234" s="38"/>
      <c r="S234" s="39"/>
      <c r="T234" s="40"/>
      <c r="U234" s="40"/>
      <c r="V234" s="40"/>
      <c r="W234" s="40"/>
      <c r="X234" s="39"/>
      <c r="Y234" s="41"/>
      <c r="Z234" s="41"/>
      <c r="AA234" s="41"/>
      <c r="AB234" s="42"/>
      <c r="AC234" s="42"/>
      <c r="AD234" s="42"/>
      <c r="AE234" s="42"/>
      <c r="AF234" s="42"/>
      <c r="AG234" s="25"/>
      <c r="AH234" s="25"/>
      <c r="AI234" s="25"/>
      <c r="AJ234" s="25"/>
      <c r="AK234" s="25"/>
      <c r="AL234" s="25"/>
    </row>
    <row r="235">
      <c r="A235" s="26"/>
      <c r="B235" s="25"/>
      <c r="C235" s="25"/>
      <c r="D235" s="28"/>
      <c r="E235" s="29"/>
      <c r="F235" s="30"/>
      <c r="G235" s="59"/>
      <c r="H235" s="34"/>
      <c r="I235" s="35"/>
      <c r="J235" s="36"/>
      <c r="K235" s="28"/>
      <c r="L235" s="28"/>
      <c r="M235" s="34"/>
      <c r="N235" s="35"/>
      <c r="O235" s="36"/>
      <c r="P235" s="28"/>
      <c r="Q235" s="37"/>
      <c r="R235" s="38"/>
      <c r="S235" s="39"/>
      <c r="T235" s="40"/>
      <c r="U235" s="40"/>
      <c r="V235" s="40"/>
      <c r="W235" s="40"/>
      <c r="X235" s="39"/>
      <c r="Y235" s="41"/>
      <c r="Z235" s="41"/>
      <c r="AA235" s="41"/>
      <c r="AB235" s="42"/>
      <c r="AC235" s="42"/>
      <c r="AD235" s="42"/>
      <c r="AE235" s="42"/>
      <c r="AF235" s="42"/>
      <c r="AG235" s="25"/>
      <c r="AH235" s="25"/>
      <c r="AI235" s="25"/>
      <c r="AJ235" s="25"/>
      <c r="AK235" s="25"/>
      <c r="AL235" s="25"/>
    </row>
    <row r="236">
      <c r="A236" s="26"/>
      <c r="B236" s="25"/>
      <c r="C236" s="25"/>
      <c r="D236" s="28"/>
      <c r="E236" s="29"/>
      <c r="F236" s="30"/>
      <c r="G236" s="59"/>
      <c r="H236" s="34"/>
      <c r="I236" s="35"/>
      <c r="J236" s="36"/>
      <c r="K236" s="28"/>
      <c r="L236" s="28"/>
      <c r="M236" s="34"/>
      <c r="N236" s="35"/>
      <c r="O236" s="36"/>
      <c r="P236" s="28"/>
      <c r="Q236" s="37"/>
      <c r="R236" s="38"/>
      <c r="S236" s="39"/>
      <c r="T236" s="40"/>
      <c r="U236" s="40"/>
      <c r="V236" s="40"/>
      <c r="W236" s="40"/>
      <c r="X236" s="39"/>
      <c r="Y236" s="41"/>
      <c r="Z236" s="41"/>
      <c r="AA236" s="41"/>
      <c r="AB236" s="42"/>
      <c r="AC236" s="42"/>
      <c r="AD236" s="42"/>
      <c r="AE236" s="42"/>
      <c r="AF236" s="42"/>
      <c r="AG236" s="25"/>
      <c r="AH236" s="25"/>
      <c r="AI236" s="25"/>
      <c r="AJ236" s="25"/>
      <c r="AK236" s="25"/>
      <c r="AL236" s="25"/>
    </row>
    <row r="237">
      <c r="A237" s="26"/>
      <c r="B237" s="25"/>
      <c r="C237" s="25"/>
      <c r="D237" s="28"/>
      <c r="E237" s="29"/>
      <c r="F237" s="30"/>
      <c r="G237" s="59"/>
      <c r="H237" s="34"/>
      <c r="I237" s="35"/>
      <c r="J237" s="36"/>
      <c r="K237" s="28"/>
      <c r="L237" s="28"/>
      <c r="M237" s="34"/>
      <c r="N237" s="35"/>
      <c r="O237" s="36"/>
      <c r="P237" s="28"/>
      <c r="Q237" s="37"/>
      <c r="R237" s="38"/>
      <c r="S237" s="39"/>
      <c r="T237" s="40"/>
      <c r="U237" s="40"/>
      <c r="V237" s="40"/>
      <c r="W237" s="40"/>
      <c r="X237" s="39"/>
      <c r="Y237" s="41"/>
      <c r="Z237" s="41"/>
      <c r="AA237" s="41"/>
      <c r="AB237" s="42"/>
      <c r="AC237" s="42"/>
      <c r="AD237" s="42"/>
      <c r="AE237" s="42"/>
      <c r="AF237" s="42"/>
      <c r="AG237" s="25"/>
      <c r="AH237" s="25"/>
      <c r="AI237" s="25"/>
      <c r="AJ237" s="25"/>
      <c r="AK237" s="25"/>
      <c r="AL237" s="25"/>
    </row>
    <row r="238">
      <c r="A238" s="26"/>
      <c r="B238" s="25"/>
      <c r="C238" s="25"/>
      <c r="D238" s="28"/>
      <c r="E238" s="29"/>
      <c r="F238" s="30"/>
      <c r="G238" s="59"/>
      <c r="H238" s="34"/>
      <c r="I238" s="35"/>
      <c r="J238" s="36"/>
      <c r="K238" s="28"/>
      <c r="L238" s="28"/>
      <c r="M238" s="34"/>
      <c r="N238" s="35"/>
      <c r="O238" s="36"/>
      <c r="P238" s="28"/>
      <c r="Q238" s="37"/>
      <c r="R238" s="38"/>
      <c r="S238" s="39"/>
      <c r="T238" s="40"/>
      <c r="U238" s="40"/>
      <c r="V238" s="40"/>
      <c r="W238" s="40"/>
      <c r="X238" s="39"/>
      <c r="Y238" s="41"/>
      <c r="Z238" s="41"/>
      <c r="AA238" s="41"/>
      <c r="AB238" s="42"/>
      <c r="AC238" s="42"/>
      <c r="AD238" s="42"/>
      <c r="AE238" s="42"/>
      <c r="AF238" s="42"/>
      <c r="AG238" s="25"/>
      <c r="AH238" s="25"/>
      <c r="AI238" s="25"/>
      <c r="AJ238" s="25"/>
      <c r="AK238" s="25"/>
      <c r="AL238" s="25"/>
    </row>
    <row r="239">
      <c r="A239" s="26"/>
      <c r="B239" s="25"/>
      <c r="C239" s="25"/>
      <c r="D239" s="28"/>
      <c r="E239" s="29"/>
      <c r="F239" s="30"/>
      <c r="G239" s="59"/>
      <c r="H239" s="34"/>
      <c r="I239" s="35"/>
      <c r="J239" s="36"/>
      <c r="K239" s="28"/>
      <c r="L239" s="28"/>
      <c r="M239" s="34"/>
      <c r="N239" s="35"/>
      <c r="O239" s="36"/>
      <c r="P239" s="28"/>
      <c r="Q239" s="37"/>
      <c r="R239" s="38"/>
      <c r="S239" s="39"/>
      <c r="T239" s="40"/>
      <c r="U239" s="40"/>
      <c r="V239" s="40"/>
      <c r="W239" s="40"/>
      <c r="X239" s="39"/>
      <c r="Y239" s="41"/>
      <c r="Z239" s="41"/>
      <c r="AA239" s="41"/>
      <c r="AB239" s="42"/>
      <c r="AC239" s="42"/>
      <c r="AD239" s="42"/>
      <c r="AE239" s="42"/>
      <c r="AF239" s="42"/>
      <c r="AG239" s="25"/>
      <c r="AH239" s="25"/>
      <c r="AI239" s="25"/>
      <c r="AJ239" s="25"/>
      <c r="AK239" s="25"/>
      <c r="AL239" s="25"/>
    </row>
    <row r="240">
      <c r="A240" s="26"/>
      <c r="B240" s="25"/>
      <c r="C240" s="25"/>
      <c r="D240" s="28"/>
      <c r="E240" s="29"/>
      <c r="F240" s="30"/>
      <c r="G240" s="59"/>
      <c r="H240" s="34"/>
      <c r="I240" s="35"/>
      <c r="J240" s="36"/>
      <c r="K240" s="28"/>
      <c r="L240" s="28"/>
      <c r="M240" s="34"/>
      <c r="N240" s="35"/>
      <c r="O240" s="36"/>
      <c r="P240" s="28"/>
      <c r="Q240" s="37"/>
      <c r="R240" s="38"/>
      <c r="S240" s="39"/>
      <c r="T240" s="40"/>
      <c r="U240" s="40"/>
      <c r="V240" s="40"/>
      <c r="W240" s="40"/>
      <c r="X240" s="39"/>
      <c r="Y240" s="41"/>
      <c r="Z240" s="41"/>
      <c r="AA240" s="41"/>
      <c r="AB240" s="42"/>
      <c r="AC240" s="42"/>
      <c r="AD240" s="42"/>
      <c r="AE240" s="42"/>
      <c r="AF240" s="42"/>
      <c r="AG240" s="25"/>
      <c r="AH240" s="25"/>
      <c r="AI240" s="25"/>
      <c r="AJ240" s="25"/>
      <c r="AK240" s="25"/>
      <c r="AL240" s="25"/>
    </row>
    <row r="241">
      <c r="A241" s="26"/>
      <c r="B241" s="25"/>
      <c r="C241" s="25"/>
      <c r="D241" s="28"/>
      <c r="E241" s="29"/>
      <c r="F241" s="30"/>
      <c r="G241" s="59"/>
      <c r="H241" s="34"/>
      <c r="I241" s="35"/>
      <c r="J241" s="36"/>
      <c r="K241" s="28"/>
      <c r="L241" s="28"/>
      <c r="M241" s="34"/>
      <c r="N241" s="35"/>
      <c r="O241" s="36"/>
      <c r="P241" s="28"/>
      <c r="Q241" s="37"/>
      <c r="R241" s="38"/>
      <c r="S241" s="39"/>
      <c r="T241" s="40"/>
      <c r="U241" s="40"/>
      <c r="V241" s="40"/>
      <c r="W241" s="40"/>
      <c r="X241" s="39"/>
      <c r="Y241" s="41"/>
      <c r="Z241" s="41"/>
      <c r="AA241" s="41"/>
      <c r="AB241" s="42"/>
      <c r="AC241" s="42"/>
      <c r="AD241" s="42"/>
      <c r="AE241" s="42"/>
      <c r="AF241" s="42"/>
      <c r="AG241" s="25"/>
      <c r="AH241" s="25"/>
      <c r="AI241" s="25"/>
      <c r="AJ241" s="25"/>
      <c r="AK241" s="25"/>
      <c r="AL241" s="25"/>
    </row>
    <row r="242">
      <c r="A242" s="26"/>
      <c r="B242" s="25"/>
      <c r="C242" s="25"/>
      <c r="D242" s="28"/>
      <c r="E242" s="29"/>
      <c r="F242" s="30"/>
      <c r="G242" s="59"/>
      <c r="H242" s="34"/>
      <c r="I242" s="35"/>
      <c r="J242" s="36"/>
      <c r="K242" s="28"/>
      <c r="L242" s="28"/>
      <c r="M242" s="34"/>
      <c r="N242" s="35"/>
      <c r="O242" s="36"/>
      <c r="P242" s="28"/>
      <c r="Q242" s="37"/>
      <c r="R242" s="38"/>
      <c r="S242" s="39"/>
      <c r="T242" s="40"/>
      <c r="U242" s="40"/>
      <c r="V242" s="40"/>
      <c r="W242" s="40"/>
      <c r="X242" s="39"/>
      <c r="Y242" s="41"/>
      <c r="Z242" s="41"/>
      <c r="AA242" s="41"/>
      <c r="AB242" s="42"/>
      <c r="AC242" s="42"/>
      <c r="AD242" s="42"/>
      <c r="AE242" s="42"/>
      <c r="AF242" s="42"/>
      <c r="AG242" s="25"/>
      <c r="AH242" s="25"/>
      <c r="AI242" s="25"/>
      <c r="AJ242" s="25"/>
      <c r="AK242" s="25"/>
      <c r="AL242" s="25"/>
    </row>
    <row r="243">
      <c r="A243" s="26"/>
      <c r="B243" s="25"/>
      <c r="C243" s="25"/>
      <c r="D243" s="28"/>
      <c r="E243" s="29"/>
      <c r="F243" s="30"/>
      <c r="G243" s="59"/>
      <c r="H243" s="34"/>
      <c r="I243" s="35"/>
      <c r="J243" s="36"/>
      <c r="K243" s="28"/>
      <c r="L243" s="28"/>
      <c r="M243" s="34"/>
      <c r="N243" s="35"/>
      <c r="O243" s="36"/>
      <c r="P243" s="28"/>
      <c r="Q243" s="37"/>
      <c r="R243" s="38"/>
      <c r="S243" s="39"/>
      <c r="T243" s="40"/>
      <c r="U243" s="40"/>
      <c r="V243" s="40"/>
      <c r="W243" s="40"/>
      <c r="X243" s="39"/>
      <c r="Y243" s="41"/>
      <c r="Z243" s="41"/>
      <c r="AA243" s="41"/>
      <c r="AB243" s="42"/>
      <c r="AC243" s="42"/>
      <c r="AD243" s="42"/>
      <c r="AE243" s="42"/>
      <c r="AF243" s="42"/>
      <c r="AG243" s="25"/>
      <c r="AH243" s="25"/>
      <c r="AI243" s="25"/>
      <c r="AJ243" s="25"/>
      <c r="AK243" s="25"/>
      <c r="AL243" s="25"/>
    </row>
    <row r="244">
      <c r="A244" s="26"/>
      <c r="B244" s="25"/>
      <c r="C244" s="25"/>
      <c r="D244" s="28"/>
      <c r="E244" s="29"/>
      <c r="F244" s="30"/>
      <c r="G244" s="59"/>
      <c r="H244" s="34"/>
      <c r="I244" s="35"/>
      <c r="J244" s="36"/>
      <c r="K244" s="28"/>
      <c r="L244" s="28"/>
      <c r="M244" s="34"/>
      <c r="N244" s="35"/>
      <c r="O244" s="36"/>
      <c r="P244" s="28"/>
      <c r="Q244" s="37"/>
      <c r="R244" s="38"/>
      <c r="S244" s="39"/>
      <c r="T244" s="40"/>
      <c r="U244" s="40"/>
      <c r="V244" s="40"/>
      <c r="W244" s="40"/>
      <c r="X244" s="39"/>
      <c r="Y244" s="41"/>
      <c r="Z244" s="41"/>
      <c r="AA244" s="41"/>
      <c r="AB244" s="42"/>
      <c r="AC244" s="42"/>
      <c r="AD244" s="42"/>
      <c r="AE244" s="42"/>
      <c r="AF244" s="42"/>
      <c r="AG244" s="25"/>
      <c r="AH244" s="25"/>
      <c r="AI244" s="25"/>
      <c r="AJ244" s="25"/>
      <c r="AK244" s="25"/>
      <c r="AL244" s="25"/>
    </row>
    <row r="245">
      <c r="A245" s="26"/>
      <c r="B245" s="25"/>
      <c r="C245" s="25"/>
      <c r="D245" s="28"/>
      <c r="E245" s="29"/>
      <c r="F245" s="30"/>
      <c r="G245" s="59"/>
      <c r="H245" s="34"/>
      <c r="I245" s="35"/>
      <c r="J245" s="36"/>
      <c r="K245" s="28"/>
      <c r="L245" s="28"/>
      <c r="M245" s="34"/>
      <c r="N245" s="35"/>
      <c r="O245" s="36"/>
      <c r="P245" s="28"/>
      <c r="Q245" s="37"/>
      <c r="R245" s="38"/>
      <c r="S245" s="39"/>
      <c r="T245" s="40"/>
      <c r="U245" s="40"/>
      <c r="V245" s="40"/>
      <c r="W245" s="40"/>
      <c r="X245" s="39"/>
      <c r="Y245" s="41"/>
      <c r="Z245" s="41"/>
      <c r="AA245" s="41"/>
      <c r="AB245" s="42"/>
      <c r="AC245" s="42"/>
      <c r="AD245" s="42"/>
      <c r="AE245" s="42"/>
      <c r="AF245" s="42"/>
      <c r="AG245" s="25"/>
      <c r="AH245" s="25"/>
      <c r="AI245" s="25"/>
      <c r="AJ245" s="25"/>
      <c r="AK245" s="25"/>
      <c r="AL245" s="25"/>
    </row>
    <row r="246">
      <c r="A246" s="26"/>
      <c r="B246" s="25"/>
      <c r="C246" s="25"/>
      <c r="D246" s="28"/>
      <c r="E246" s="29"/>
      <c r="F246" s="30"/>
      <c r="G246" s="59"/>
      <c r="H246" s="34"/>
      <c r="I246" s="35"/>
      <c r="J246" s="36"/>
      <c r="K246" s="28"/>
      <c r="L246" s="28"/>
      <c r="M246" s="34"/>
      <c r="N246" s="35"/>
      <c r="O246" s="36"/>
      <c r="P246" s="28"/>
      <c r="Q246" s="37"/>
      <c r="R246" s="38"/>
      <c r="S246" s="39"/>
      <c r="T246" s="40"/>
      <c r="U246" s="40"/>
      <c r="V246" s="40"/>
      <c r="W246" s="40"/>
      <c r="X246" s="39"/>
      <c r="Y246" s="41"/>
      <c r="Z246" s="41"/>
      <c r="AA246" s="41"/>
      <c r="AB246" s="42"/>
      <c r="AC246" s="42"/>
      <c r="AD246" s="42"/>
      <c r="AE246" s="42"/>
      <c r="AF246" s="42"/>
      <c r="AG246" s="25"/>
      <c r="AH246" s="25"/>
      <c r="AI246" s="25"/>
      <c r="AJ246" s="25"/>
      <c r="AK246" s="25"/>
      <c r="AL246" s="25"/>
    </row>
    <row r="247">
      <c r="A247" s="26"/>
      <c r="B247" s="25"/>
      <c r="C247" s="25"/>
      <c r="D247" s="28"/>
      <c r="E247" s="29"/>
      <c r="F247" s="30"/>
      <c r="G247" s="59"/>
      <c r="H247" s="34"/>
      <c r="I247" s="35"/>
      <c r="J247" s="36"/>
      <c r="K247" s="28"/>
      <c r="L247" s="28"/>
      <c r="M247" s="34"/>
      <c r="N247" s="35"/>
      <c r="O247" s="36"/>
      <c r="P247" s="28"/>
      <c r="Q247" s="37"/>
      <c r="R247" s="38"/>
      <c r="S247" s="39"/>
      <c r="T247" s="40"/>
      <c r="U247" s="40"/>
      <c r="V247" s="40"/>
      <c r="W247" s="40"/>
      <c r="X247" s="39"/>
      <c r="Y247" s="41"/>
      <c r="Z247" s="41"/>
      <c r="AA247" s="41"/>
      <c r="AB247" s="42"/>
      <c r="AC247" s="42"/>
      <c r="AD247" s="42"/>
      <c r="AE247" s="42"/>
      <c r="AF247" s="42"/>
      <c r="AG247" s="25"/>
      <c r="AH247" s="25"/>
      <c r="AI247" s="25"/>
      <c r="AJ247" s="25"/>
      <c r="AK247" s="25"/>
      <c r="AL247" s="25"/>
    </row>
    <row r="248">
      <c r="A248" s="26"/>
      <c r="B248" s="25"/>
      <c r="C248" s="25"/>
      <c r="D248" s="28"/>
      <c r="E248" s="29"/>
      <c r="F248" s="30"/>
      <c r="G248" s="59"/>
      <c r="H248" s="34"/>
      <c r="I248" s="35"/>
      <c r="J248" s="36"/>
      <c r="K248" s="28"/>
      <c r="L248" s="28"/>
      <c r="M248" s="34"/>
      <c r="N248" s="35"/>
      <c r="O248" s="36"/>
      <c r="P248" s="28"/>
      <c r="Q248" s="37"/>
      <c r="R248" s="38"/>
      <c r="S248" s="39"/>
      <c r="T248" s="40"/>
      <c r="U248" s="40"/>
      <c r="V248" s="40"/>
      <c r="W248" s="40"/>
      <c r="X248" s="39"/>
      <c r="Y248" s="41"/>
      <c r="Z248" s="41"/>
      <c r="AA248" s="41"/>
      <c r="AB248" s="42"/>
      <c r="AC248" s="42"/>
      <c r="AD248" s="42"/>
      <c r="AE248" s="42"/>
      <c r="AF248" s="42"/>
      <c r="AG248" s="25"/>
      <c r="AH248" s="25"/>
      <c r="AI248" s="25"/>
      <c r="AJ248" s="25"/>
      <c r="AK248" s="25"/>
      <c r="AL248" s="25"/>
    </row>
    <row r="249">
      <c r="A249" s="26"/>
      <c r="B249" s="25"/>
      <c r="C249" s="25"/>
      <c r="D249" s="28"/>
      <c r="E249" s="29"/>
      <c r="F249" s="30"/>
      <c r="G249" s="59"/>
      <c r="H249" s="34"/>
      <c r="I249" s="35"/>
      <c r="J249" s="36"/>
      <c r="K249" s="28"/>
      <c r="L249" s="28"/>
      <c r="M249" s="34"/>
      <c r="N249" s="35"/>
      <c r="O249" s="36"/>
      <c r="P249" s="28"/>
      <c r="Q249" s="37"/>
      <c r="R249" s="38"/>
      <c r="S249" s="39"/>
      <c r="T249" s="40"/>
      <c r="U249" s="40"/>
      <c r="V249" s="40"/>
      <c r="W249" s="40"/>
      <c r="X249" s="39"/>
      <c r="Y249" s="41"/>
      <c r="Z249" s="41"/>
      <c r="AA249" s="41"/>
      <c r="AB249" s="42"/>
      <c r="AC249" s="42"/>
      <c r="AD249" s="42"/>
      <c r="AE249" s="42"/>
      <c r="AF249" s="42"/>
      <c r="AG249" s="25"/>
      <c r="AH249" s="25"/>
      <c r="AI249" s="25"/>
      <c r="AJ249" s="25"/>
      <c r="AK249" s="25"/>
      <c r="AL249" s="25"/>
    </row>
    <row r="250">
      <c r="A250" s="26"/>
      <c r="B250" s="25"/>
      <c r="C250" s="25"/>
      <c r="D250" s="28"/>
      <c r="E250" s="29"/>
      <c r="F250" s="30"/>
      <c r="G250" s="59"/>
      <c r="H250" s="34"/>
      <c r="I250" s="35"/>
      <c r="J250" s="36"/>
      <c r="K250" s="28"/>
      <c r="L250" s="28"/>
      <c r="M250" s="34"/>
      <c r="N250" s="35"/>
      <c r="O250" s="36"/>
      <c r="P250" s="28"/>
      <c r="Q250" s="37"/>
      <c r="R250" s="38"/>
      <c r="S250" s="39"/>
      <c r="T250" s="40"/>
      <c r="U250" s="40"/>
      <c r="V250" s="40"/>
      <c r="W250" s="40"/>
      <c r="X250" s="39"/>
      <c r="Y250" s="41"/>
      <c r="Z250" s="41"/>
      <c r="AA250" s="41"/>
      <c r="AB250" s="42"/>
      <c r="AC250" s="42"/>
      <c r="AD250" s="42"/>
      <c r="AE250" s="42"/>
      <c r="AF250" s="42"/>
      <c r="AG250" s="25"/>
      <c r="AH250" s="25"/>
      <c r="AI250" s="25"/>
      <c r="AJ250" s="25"/>
      <c r="AK250" s="25"/>
      <c r="AL250" s="25"/>
    </row>
    <row r="251">
      <c r="A251" s="26"/>
      <c r="B251" s="25"/>
      <c r="C251" s="25"/>
      <c r="D251" s="28"/>
      <c r="E251" s="29"/>
      <c r="F251" s="30"/>
      <c r="G251" s="59"/>
      <c r="H251" s="34"/>
      <c r="I251" s="35"/>
      <c r="J251" s="36"/>
      <c r="K251" s="28"/>
      <c r="L251" s="28"/>
      <c r="M251" s="34"/>
      <c r="N251" s="35"/>
      <c r="O251" s="36"/>
      <c r="P251" s="28"/>
      <c r="Q251" s="37"/>
      <c r="R251" s="38"/>
      <c r="S251" s="39"/>
      <c r="T251" s="40"/>
      <c r="U251" s="40"/>
      <c r="V251" s="40"/>
      <c r="W251" s="40"/>
      <c r="X251" s="39"/>
      <c r="Y251" s="41"/>
      <c r="Z251" s="41"/>
      <c r="AA251" s="41"/>
      <c r="AB251" s="42"/>
      <c r="AC251" s="42"/>
      <c r="AD251" s="42"/>
      <c r="AE251" s="42"/>
      <c r="AF251" s="42"/>
      <c r="AG251" s="25"/>
      <c r="AH251" s="25"/>
      <c r="AI251" s="25"/>
      <c r="AJ251" s="25"/>
      <c r="AK251" s="25"/>
      <c r="AL251" s="25"/>
    </row>
    <row r="252">
      <c r="A252" s="26"/>
      <c r="B252" s="25"/>
      <c r="C252" s="25"/>
      <c r="D252" s="28"/>
      <c r="E252" s="29"/>
      <c r="F252" s="30"/>
      <c r="G252" s="59"/>
      <c r="H252" s="34"/>
      <c r="I252" s="35"/>
      <c r="J252" s="36"/>
      <c r="K252" s="28"/>
      <c r="L252" s="28"/>
      <c r="M252" s="34"/>
      <c r="N252" s="35"/>
      <c r="O252" s="36"/>
      <c r="P252" s="28"/>
      <c r="Q252" s="37"/>
      <c r="R252" s="38"/>
      <c r="S252" s="39"/>
      <c r="T252" s="40"/>
      <c r="U252" s="40"/>
      <c r="V252" s="40"/>
      <c r="W252" s="40"/>
      <c r="X252" s="39"/>
      <c r="Y252" s="41"/>
      <c r="Z252" s="41"/>
      <c r="AA252" s="41"/>
      <c r="AB252" s="42"/>
      <c r="AC252" s="42"/>
      <c r="AD252" s="42"/>
      <c r="AE252" s="42"/>
      <c r="AF252" s="42"/>
      <c r="AG252" s="25"/>
      <c r="AH252" s="25"/>
      <c r="AI252" s="25"/>
      <c r="AJ252" s="25"/>
      <c r="AK252" s="25"/>
      <c r="AL252" s="25"/>
    </row>
    <row r="253">
      <c r="A253" s="26"/>
      <c r="B253" s="25"/>
      <c r="C253" s="25"/>
      <c r="D253" s="28"/>
      <c r="E253" s="29"/>
      <c r="F253" s="30"/>
      <c r="G253" s="59"/>
      <c r="H253" s="34"/>
      <c r="I253" s="35"/>
      <c r="J253" s="36"/>
      <c r="K253" s="28"/>
      <c r="L253" s="28"/>
      <c r="M253" s="34"/>
      <c r="N253" s="35"/>
      <c r="O253" s="36"/>
      <c r="P253" s="28"/>
      <c r="Q253" s="37"/>
      <c r="R253" s="38"/>
      <c r="S253" s="39"/>
      <c r="T253" s="40"/>
      <c r="U253" s="40"/>
      <c r="V253" s="40"/>
      <c r="W253" s="40"/>
      <c r="X253" s="39"/>
      <c r="Y253" s="41"/>
      <c r="Z253" s="41"/>
      <c r="AA253" s="41"/>
      <c r="AB253" s="42"/>
      <c r="AC253" s="42"/>
      <c r="AD253" s="42"/>
      <c r="AE253" s="42"/>
      <c r="AF253" s="42"/>
      <c r="AG253" s="25"/>
      <c r="AH253" s="25"/>
      <c r="AI253" s="25"/>
      <c r="AJ253" s="25"/>
      <c r="AK253" s="25"/>
      <c r="AL253" s="25"/>
    </row>
    <row r="254">
      <c r="A254" s="26"/>
      <c r="B254" s="25"/>
      <c r="C254" s="25"/>
      <c r="D254" s="28"/>
      <c r="E254" s="29"/>
      <c r="F254" s="30"/>
      <c r="G254" s="59"/>
      <c r="H254" s="34"/>
      <c r="I254" s="35"/>
      <c r="J254" s="36"/>
      <c r="K254" s="28"/>
      <c r="L254" s="28"/>
      <c r="M254" s="34"/>
      <c r="N254" s="35"/>
      <c r="O254" s="36"/>
      <c r="P254" s="28"/>
      <c r="Q254" s="37"/>
      <c r="R254" s="38"/>
      <c r="S254" s="39"/>
      <c r="T254" s="40"/>
      <c r="U254" s="40"/>
      <c r="V254" s="40"/>
      <c r="W254" s="40"/>
      <c r="X254" s="39"/>
      <c r="Y254" s="41"/>
      <c r="Z254" s="41"/>
      <c r="AA254" s="41"/>
      <c r="AB254" s="42"/>
      <c r="AC254" s="42"/>
      <c r="AD254" s="42"/>
      <c r="AE254" s="42"/>
      <c r="AF254" s="42"/>
      <c r="AG254" s="25"/>
      <c r="AH254" s="25"/>
      <c r="AI254" s="25"/>
      <c r="AJ254" s="25"/>
      <c r="AK254" s="25"/>
      <c r="AL254" s="25"/>
    </row>
    <row r="255">
      <c r="A255" s="26"/>
      <c r="B255" s="25"/>
      <c r="C255" s="25"/>
      <c r="D255" s="28"/>
      <c r="E255" s="29"/>
      <c r="F255" s="30"/>
      <c r="G255" s="59"/>
      <c r="H255" s="34"/>
      <c r="I255" s="35"/>
      <c r="J255" s="36"/>
      <c r="K255" s="28"/>
      <c r="L255" s="28"/>
      <c r="M255" s="34"/>
      <c r="N255" s="35"/>
      <c r="O255" s="36"/>
      <c r="P255" s="28"/>
      <c r="Q255" s="37"/>
      <c r="R255" s="38"/>
      <c r="S255" s="39"/>
      <c r="T255" s="40"/>
      <c r="U255" s="40"/>
      <c r="V255" s="40"/>
      <c r="W255" s="40"/>
      <c r="X255" s="39"/>
      <c r="Y255" s="41"/>
      <c r="Z255" s="41"/>
      <c r="AA255" s="41"/>
      <c r="AB255" s="42"/>
      <c r="AC255" s="42"/>
      <c r="AD255" s="42"/>
      <c r="AE255" s="42"/>
      <c r="AF255" s="42"/>
      <c r="AG255" s="25"/>
      <c r="AH255" s="25"/>
      <c r="AI255" s="25"/>
      <c r="AJ255" s="25"/>
      <c r="AK255" s="25"/>
      <c r="AL255" s="25"/>
    </row>
    <row r="256">
      <c r="A256" s="26"/>
      <c r="B256" s="25"/>
      <c r="C256" s="25"/>
      <c r="D256" s="28"/>
      <c r="E256" s="29"/>
      <c r="F256" s="30"/>
      <c r="G256" s="59"/>
      <c r="H256" s="34"/>
      <c r="I256" s="35"/>
      <c r="J256" s="36"/>
      <c r="K256" s="28"/>
      <c r="L256" s="28"/>
      <c r="M256" s="34"/>
      <c r="N256" s="35"/>
      <c r="O256" s="36"/>
      <c r="P256" s="28"/>
      <c r="Q256" s="37"/>
      <c r="R256" s="38"/>
      <c r="S256" s="39"/>
      <c r="T256" s="40"/>
      <c r="U256" s="40"/>
      <c r="V256" s="40"/>
      <c r="W256" s="40"/>
      <c r="X256" s="39"/>
      <c r="Y256" s="41"/>
      <c r="Z256" s="41"/>
      <c r="AA256" s="41"/>
      <c r="AB256" s="42"/>
      <c r="AC256" s="42"/>
      <c r="AD256" s="42"/>
      <c r="AE256" s="42"/>
      <c r="AF256" s="42"/>
      <c r="AG256" s="25"/>
      <c r="AH256" s="25"/>
      <c r="AI256" s="25"/>
      <c r="AJ256" s="25"/>
      <c r="AK256" s="25"/>
      <c r="AL256" s="25"/>
    </row>
    <row r="257">
      <c r="A257" s="26"/>
      <c r="B257" s="25"/>
      <c r="C257" s="25"/>
      <c r="D257" s="28"/>
      <c r="E257" s="29"/>
      <c r="F257" s="30"/>
      <c r="G257" s="59"/>
      <c r="H257" s="34"/>
      <c r="I257" s="35"/>
      <c r="J257" s="36"/>
      <c r="K257" s="28"/>
      <c r="L257" s="28"/>
      <c r="M257" s="34"/>
      <c r="N257" s="35"/>
      <c r="O257" s="36"/>
      <c r="P257" s="28"/>
      <c r="Q257" s="37"/>
      <c r="R257" s="38"/>
      <c r="S257" s="39"/>
      <c r="T257" s="40"/>
      <c r="U257" s="40"/>
      <c r="V257" s="40"/>
      <c r="W257" s="40"/>
      <c r="X257" s="39"/>
      <c r="Y257" s="41"/>
      <c r="Z257" s="41"/>
      <c r="AA257" s="41"/>
      <c r="AB257" s="42"/>
      <c r="AC257" s="42"/>
      <c r="AD257" s="42"/>
      <c r="AE257" s="42"/>
      <c r="AF257" s="42"/>
      <c r="AG257" s="25"/>
      <c r="AH257" s="25"/>
      <c r="AI257" s="25"/>
      <c r="AJ257" s="25"/>
      <c r="AK257" s="25"/>
      <c r="AL257" s="25"/>
    </row>
    <row r="258">
      <c r="A258" s="26"/>
      <c r="B258" s="25"/>
      <c r="C258" s="25"/>
      <c r="D258" s="28"/>
      <c r="E258" s="29"/>
      <c r="F258" s="30"/>
      <c r="G258" s="59"/>
      <c r="H258" s="34"/>
      <c r="I258" s="35"/>
      <c r="J258" s="36"/>
      <c r="K258" s="28"/>
      <c r="L258" s="28"/>
      <c r="M258" s="34"/>
      <c r="N258" s="35"/>
      <c r="O258" s="36"/>
      <c r="P258" s="28"/>
      <c r="Q258" s="37"/>
      <c r="R258" s="38"/>
      <c r="S258" s="39"/>
      <c r="T258" s="40"/>
      <c r="U258" s="40"/>
      <c r="V258" s="40"/>
      <c r="W258" s="40"/>
      <c r="X258" s="39"/>
      <c r="Y258" s="41"/>
      <c r="Z258" s="41"/>
      <c r="AA258" s="41"/>
      <c r="AB258" s="42"/>
      <c r="AC258" s="42"/>
      <c r="AD258" s="42"/>
      <c r="AE258" s="42"/>
      <c r="AF258" s="42"/>
      <c r="AG258" s="25"/>
      <c r="AH258" s="25"/>
      <c r="AI258" s="25"/>
      <c r="AJ258" s="25"/>
      <c r="AK258" s="25"/>
      <c r="AL258" s="25"/>
    </row>
    <row r="259">
      <c r="A259" s="26"/>
      <c r="B259" s="25"/>
      <c r="C259" s="25"/>
      <c r="D259" s="28"/>
      <c r="E259" s="29"/>
      <c r="F259" s="30"/>
      <c r="G259" s="59"/>
      <c r="H259" s="34"/>
      <c r="I259" s="35"/>
      <c r="J259" s="36"/>
      <c r="K259" s="28"/>
      <c r="L259" s="28"/>
      <c r="M259" s="34"/>
      <c r="N259" s="35"/>
      <c r="O259" s="36"/>
      <c r="P259" s="28"/>
      <c r="Q259" s="37"/>
      <c r="R259" s="38"/>
      <c r="S259" s="39"/>
      <c r="T259" s="40"/>
      <c r="U259" s="40"/>
      <c r="V259" s="40"/>
      <c r="W259" s="40"/>
      <c r="X259" s="39"/>
      <c r="Y259" s="41"/>
      <c r="Z259" s="41"/>
      <c r="AA259" s="41"/>
      <c r="AB259" s="42"/>
      <c r="AC259" s="42"/>
      <c r="AD259" s="42"/>
      <c r="AE259" s="42"/>
      <c r="AF259" s="42"/>
      <c r="AG259" s="25"/>
      <c r="AH259" s="25"/>
      <c r="AI259" s="25"/>
      <c r="AJ259" s="25"/>
      <c r="AK259" s="25"/>
      <c r="AL259" s="25"/>
    </row>
    <row r="260">
      <c r="A260" s="26"/>
      <c r="B260" s="25"/>
      <c r="C260" s="25"/>
      <c r="D260" s="28"/>
      <c r="E260" s="29"/>
      <c r="F260" s="30"/>
      <c r="G260" s="59"/>
      <c r="H260" s="34"/>
      <c r="I260" s="35"/>
      <c r="J260" s="36"/>
      <c r="K260" s="28"/>
      <c r="L260" s="28"/>
      <c r="M260" s="34"/>
      <c r="N260" s="35"/>
      <c r="O260" s="36"/>
      <c r="P260" s="28"/>
      <c r="Q260" s="37"/>
      <c r="R260" s="38"/>
      <c r="S260" s="39"/>
      <c r="T260" s="40"/>
      <c r="U260" s="40"/>
      <c r="V260" s="40"/>
      <c r="W260" s="40"/>
      <c r="X260" s="39"/>
      <c r="Y260" s="41"/>
      <c r="Z260" s="41"/>
      <c r="AA260" s="41"/>
      <c r="AB260" s="42"/>
      <c r="AC260" s="42"/>
      <c r="AD260" s="42"/>
      <c r="AE260" s="42"/>
      <c r="AF260" s="42"/>
      <c r="AG260" s="25"/>
      <c r="AH260" s="25"/>
      <c r="AI260" s="25"/>
      <c r="AJ260" s="25"/>
      <c r="AK260" s="25"/>
      <c r="AL260" s="25"/>
    </row>
    <row r="261">
      <c r="A261" s="26"/>
      <c r="B261" s="25"/>
      <c r="C261" s="25"/>
      <c r="D261" s="28"/>
      <c r="E261" s="29"/>
      <c r="F261" s="30"/>
      <c r="G261" s="59"/>
      <c r="H261" s="34"/>
      <c r="I261" s="35"/>
      <c r="J261" s="36"/>
      <c r="K261" s="28"/>
      <c r="L261" s="28"/>
      <c r="M261" s="34"/>
      <c r="N261" s="35"/>
      <c r="O261" s="36"/>
      <c r="P261" s="28"/>
      <c r="Q261" s="37"/>
      <c r="R261" s="38"/>
      <c r="S261" s="39"/>
      <c r="T261" s="40"/>
      <c r="U261" s="40"/>
      <c r="V261" s="40"/>
      <c r="W261" s="40"/>
      <c r="X261" s="39"/>
      <c r="Y261" s="41"/>
      <c r="Z261" s="41"/>
      <c r="AA261" s="41"/>
      <c r="AB261" s="42"/>
      <c r="AC261" s="42"/>
      <c r="AD261" s="42"/>
      <c r="AE261" s="42"/>
      <c r="AF261" s="42"/>
      <c r="AG261" s="25"/>
      <c r="AH261" s="25"/>
      <c r="AI261" s="25"/>
      <c r="AJ261" s="25"/>
      <c r="AK261" s="25"/>
      <c r="AL261" s="25"/>
    </row>
    <row r="262">
      <c r="A262" s="26"/>
      <c r="B262" s="25"/>
      <c r="C262" s="25"/>
      <c r="D262" s="28"/>
      <c r="E262" s="29"/>
      <c r="F262" s="30"/>
      <c r="G262" s="59"/>
      <c r="H262" s="34"/>
      <c r="I262" s="35"/>
      <c r="J262" s="36"/>
      <c r="K262" s="28"/>
      <c r="L262" s="28"/>
      <c r="M262" s="34"/>
      <c r="N262" s="35"/>
      <c r="O262" s="36"/>
      <c r="P262" s="28"/>
      <c r="Q262" s="37"/>
      <c r="R262" s="38"/>
      <c r="S262" s="39"/>
      <c r="T262" s="40"/>
      <c r="U262" s="40"/>
      <c r="V262" s="40"/>
      <c r="W262" s="40"/>
      <c r="X262" s="39"/>
      <c r="Y262" s="41"/>
      <c r="Z262" s="41"/>
      <c r="AA262" s="41"/>
      <c r="AB262" s="42"/>
      <c r="AC262" s="42"/>
      <c r="AD262" s="42"/>
      <c r="AE262" s="42"/>
      <c r="AF262" s="42"/>
      <c r="AG262" s="25"/>
      <c r="AH262" s="25"/>
      <c r="AI262" s="25"/>
      <c r="AJ262" s="25"/>
      <c r="AK262" s="25"/>
      <c r="AL262" s="25"/>
    </row>
    <row r="263">
      <c r="A263" s="26"/>
      <c r="B263" s="25"/>
      <c r="C263" s="25"/>
      <c r="D263" s="28"/>
      <c r="E263" s="29"/>
      <c r="F263" s="30"/>
      <c r="G263" s="59"/>
      <c r="H263" s="34"/>
      <c r="I263" s="35"/>
      <c r="J263" s="36"/>
      <c r="K263" s="28"/>
      <c r="L263" s="28"/>
      <c r="M263" s="34"/>
      <c r="N263" s="35"/>
      <c r="O263" s="36"/>
      <c r="P263" s="28"/>
      <c r="Q263" s="37"/>
      <c r="R263" s="38"/>
      <c r="S263" s="39"/>
      <c r="T263" s="40"/>
      <c r="U263" s="40"/>
      <c r="V263" s="40"/>
      <c r="W263" s="40"/>
      <c r="X263" s="39"/>
      <c r="Y263" s="41"/>
      <c r="Z263" s="41"/>
      <c r="AA263" s="41"/>
      <c r="AB263" s="42"/>
      <c r="AC263" s="42"/>
      <c r="AD263" s="42"/>
      <c r="AE263" s="42"/>
      <c r="AF263" s="42"/>
      <c r="AG263" s="25"/>
      <c r="AH263" s="25"/>
      <c r="AI263" s="25"/>
      <c r="AJ263" s="25"/>
      <c r="AK263" s="25"/>
      <c r="AL263" s="25"/>
    </row>
    <row r="264">
      <c r="A264" s="26"/>
      <c r="B264" s="25"/>
      <c r="C264" s="25"/>
      <c r="D264" s="28"/>
      <c r="E264" s="29"/>
      <c r="F264" s="30"/>
      <c r="G264" s="59"/>
      <c r="H264" s="34"/>
      <c r="I264" s="35"/>
      <c r="J264" s="36"/>
      <c r="K264" s="28"/>
      <c r="L264" s="28"/>
      <c r="M264" s="34"/>
      <c r="N264" s="35"/>
      <c r="O264" s="36"/>
      <c r="P264" s="28"/>
      <c r="Q264" s="37"/>
      <c r="R264" s="38"/>
      <c r="S264" s="39"/>
      <c r="T264" s="40"/>
      <c r="U264" s="40"/>
      <c r="V264" s="40"/>
      <c r="W264" s="40"/>
      <c r="X264" s="39"/>
      <c r="Y264" s="41"/>
      <c r="Z264" s="41"/>
      <c r="AA264" s="41"/>
      <c r="AB264" s="42"/>
      <c r="AC264" s="42"/>
      <c r="AD264" s="42"/>
      <c r="AE264" s="42"/>
      <c r="AF264" s="42"/>
      <c r="AG264" s="25"/>
      <c r="AH264" s="25"/>
      <c r="AI264" s="25"/>
      <c r="AJ264" s="25"/>
      <c r="AK264" s="25"/>
      <c r="AL264" s="25"/>
    </row>
    <row r="265">
      <c r="A265" s="26"/>
      <c r="B265" s="25"/>
      <c r="C265" s="25"/>
      <c r="D265" s="28"/>
      <c r="E265" s="29"/>
      <c r="F265" s="30"/>
      <c r="G265" s="59"/>
      <c r="H265" s="34"/>
      <c r="I265" s="35"/>
      <c r="J265" s="36"/>
      <c r="K265" s="28"/>
      <c r="L265" s="28"/>
      <c r="M265" s="34"/>
      <c r="N265" s="35"/>
      <c r="O265" s="36"/>
      <c r="P265" s="28"/>
      <c r="Q265" s="37"/>
      <c r="R265" s="38"/>
      <c r="S265" s="39"/>
      <c r="T265" s="40"/>
      <c r="U265" s="40"/>
      <c r="V265" s="40"/>
      <c r="W265" s="40"/>
      <c r="X265" s="39"/>
      <c r="Y265" s="41"/>
      <c r="Z265" s="41"/>
      <c r="AA265" s="41"/>
      <c r="AB265" s="42"/>
      <c r="AC265" s="42"/>
      <c r="AD265" s="42"/>
      <c r="AE265" s="42"/>
      <c r="AF265" s="42"/>
      <c r="AG265" s="25"/>
      <c r="AH265" s="25"/>
      <c r="AI265" s="25"/>
      <c r="AJ265" s="25"/>
      <c r="AK265" s="25"/>
      <c r="AL265" s="25"/>
    </row>
    <row r="266">
      <c r="A266" s="26"/>
      <c r="B266" s="25"/>
      <c r="C266" s="25"/>
      <c r="D266" s="28"/>
      <c r="E266" s="29"/>
      <c r="F266" s="30"/>
      <c r="G266" s="59"/>
      <c r="H266" s="34"/>
      <c r="I266" s="35"/>
      <c r="J266" s="36"/>
      <c r="K266" s="28"/>
      <c r="L266" s="28"/>
      <c r="M266" s="34"/>
      <c r="N266" s="35"/>
      <c r="O266" s="36"/>
      <c r="P266" s="28"/>
      <c r="Q266" s="37"/>
      <c r="R266" s="38"/>
      <c r="S266" s="39"/>
      <c r="T266" s="40"/>
      <c r="U266" s="40"/>
      <c r="V266" s="40"/>
      <c r="W266" s="40"/>
      <c r="X266" s="39"/>
      <c r="Y266" s="41"/>
      <c r="Z266" s="41"/>
      <c r="AA266" s="41"/>
      <c r="AB266" s="42"/>
      <c r="AC266" s="42"/>
      <c r="AD266" s="42"/>
      <c r="AE266" s="42"/>
      <c r="AF266" s="42"/>
      <c r="AG266" s="25"/>
      <c r="AH266" s="25"/>
      <c r="AI266" s="25"/>
      <c r="AJ266" s="25"/>
      <c r="AK266" s="25"/>
      <c r="AL266" s="25"/>
    </row>
    <row r="267">
      <c r="A267" s="26"/>
      <c r="B267" s="25"/>
      <c r="C267" s="25"/>
      <c r="D267" s="28"/>
      <c r="E267" s="29"/>
      <c r="F267" s="30"/>
      <c r="G267" s="59"/>
      <c r="H267" s="34"/>
      <c r="I267" s="35"/>
      <c r="J267" s="36"/>
      <c r="K267" s="28"/>
      <c r="L267" s="28"/>
      <c r="M267" s="34"/>
      <c r="N267" s="35"/>
      <c r="O267" s="36"/>
      <c r="P267" s="28"/>
      <c r="Q267" s="37"/>
      <c r="R267" s="38"/>
      <c r="S267" s="39"/>
      <c r="T267" s="40"/>
      <c r="U267" s="40"/>
      <c r="V267" s="40"/>
      <c r="W267" s="40"/>
      <c r="X267" s="39"/>
      <c r="Y267" s="41"/>
      <c r="Z267" s="41"/>
      <c r="AA267" s="41"/>
      <c r="AB267" s="42"/>
      <c r="AC267" s="42"/>
      <c r="AD267" s="42"/>
      <c r="AE267" s="42"/>
      <c r="AF267" s="42"/>
      <c r="AG267" s="25"/>
      <c r="AH267" s="25"/>
      <c r="AI267" s="25"/>
      <c r="AJ267" s="25"/>
      <c r="AK267" s="25"/>
      <c r="AL267" s="25"/>
    </row>
    <row r="268">
      <c r="A268" s="26"/>
      <c r="B268" s="25"/>
      <c r="C268" s="25"/>
      <c r="D268" s="28"/>
      <c r="E268" s="29"/>
      <c r="F268" s="30"/>
      <c r="G268" s="59"/>
      <c r="H268" s="34"/>
      <c r="I268" s="35"/>
      <c r="J268" s="36"/>
      <c r="K268" s="28"/>
      <c r="L268" s="28"/>
      <c r="M268" s="34"/>
      <c r="N268" s="35"/>
      <c r="O268" s="36"/>
      <c r="P268" s="28"/>
      <c r="Q268" s="37"/>
      <c r="R268" s="38"/>
      <c r="S268" s="39"/>
      <c r="T268" s="40"/>
      <c r="U268" s="40"/>
      <c r="V268" s="40"/>
      <c r="W268" s="40"/>
      <c r="X268" s="39"/>
      <c r="Y268" s="41"/>
      <c r="Z268" s="41"/>
      <c r="AA268" s="41"/>
      <c r="AB268" s="42"/>
      <c r="AC268" s="42"/>
      <c r="AD268" s="42"/>
      <c r="AE268" s="42"/>
      <c r="AF268" s="42"/>
      <c r="AG268" s="25"/>
      <c r="AH268" s="25"/>
      <c r="AI268" s="25"/>
      <c r="AJ268" s="25"/>
      <c r="AK268" s="25"/>
      <c r="AL268" s="25"/>
    </row>
    <row r="269">
      <c r="A269" s="26"/>
      <c r="B269" s="25"/>
      <c r="C269" s="25"/>
      <c r="D269" s="28"/>
      <c r="E269" s="29"/>
      <c r="F269" s="30"/>
      <c r="G269" s="59"/>
      <c r="H269" s="34"/>
      <c r="I269" s="35"/>
      <c r="J269" s="36"/>
      <c r="K269" s="28"/>
      <c r="L269" s="28"/>
      <c r="M269" s="34"/>
      <c r="N269" s="35"/>
      <c r="O269" s="36"/>
      <c r="P269" s="28"/>
      <c r="Q269" s="37"/>
      <c r="R269" s="38"/>
      <c r="S269" s="39"/>
      <c r="T269" s="40"/>
      <c r="U269" s="40"/>
      <c r="V269" s="40"/>
      <c r="W269" s="40"/>
      <c r="X269" s="39"/>
      <c r="Y269" s="41"/>
      <c r="Z269" s="41"/>
      <c r="AA269" s="41"/>
      <c r="AB269" s="42"/>
      <c r="AC269" s="42"/>
      <c r="AD269" s="42"/>
      <c r="AE269" s="42"/>
      <c r="AF269" s="42"/>
      <c r="AG269" s="25"/>
      <c r="AH269" s="25"/>
      <c r="AI269" s="25"/>
      <c r="AJ269" s="25"/>
      <c r="AK269" s="25"/>
      <c r="AL269" s="25"/>
    </row>
    <row r="270">
      <c r="A270" s="26"/>
      <c r="B270" s="25"/>
      <c r="C270" s="25"/>
      <c r="D270" s="28"/>
      <c r="E270" s="29"/>
      <c r="F270" s="30"/>
      <c r="G270" s="59"/>
      <c r="H270" s="34"/>
      <c r="I270" s="35"/>
      <c r="J270" s="36"/>
      <c r="K270" s="28"/>
      <c r="L270" s="28"/>
      <c r="M270" s="34"/>
      <c r="N270" s="35"/>
      <c r="O270" s="36"/>
      <c r="P270" s="28"/>
      <c r="Q270" s="37"/>
      <c r="R270" s="38"/>
      <c r="S270" s="39"/>
      <c r="T270" s="40"/>
      <c r="U270" s="40"/>
      <c r="V270" s="40"/>
      <c r="W270" s="40"/>
      <c r="X270" s="39"/>
      <c r="Y270" s="41"/>
      <c r="Z270" s="41"/>
      <c r="AA270" s="41"/>
      <c r="AB270" s="42"/>
      <c r="AC270" s="42"/>
      <c r="AD270" s="42"/>
      <c r="AE270" s="42"/>
      <c r="AF270" s="42"/>
      <c r="AG270" s="25"/>
      <c r="AH270" s="25"/>
      <c r="AI270" s="25"/>
      <c r="AJ270" s="25"/>
      <c r="AK270" s="25"/>
      <c r="AL270" s="25"/>
    </row>
    <row r="271">
      <c r="A271" s="26"/>
      <c r="B271" s="25"/>
      <c r="C271" s="25"/>
      <c r="D271" s="28"/>
      <c r="E271" s="29"/>
      <c r="F271" s="30"/>
      <c r="G271" s="59"/>
      <c r="H271" s="34"/>
      <c r="I271" s="35"/>
      <c r="J271" s="36"/>
      <c r="K271" s="28"/>
      <c r="L271" s="28"/>
      <c r="M271" s="34"/>
      <c r="N271" s="35"/>
      <c r="O271" s="36"/>
      <c r="P271" s="28"/>
      <c r="Q271" s="37"/>
      <c r="R271" s="38"/>
      <c r="S271" s="39"/>
      <c r="T271" s="40"/>
      <c r="U271" s="40"/>
      <c r="V271" s="40"/>
      <c r="W271" s="40"/>
      <c r="X271" s="39"/>
      <c r="Y271" s="41"/>
      <c r="Z271" s="41"/>
      <c r="AA271" s="41"/>
      <c r="AB271" s="42"/>
      <c r="AC271" s="42"/>
      <c r="AD271" s="42"/>
      <c r="AE271" s="42"/>
      <c r="AF271" s="42"/>
      <c r="AG271" s="25"/>
      <c r="AH271" s="25"/>
      <c r="AI271" s="25"/>
      <c r="AJ271" s="25"/>
      <c r="AK271" s="25"/>
      <c r="AL271" s="25"/>
    </row>
    <row r="272">
      <c r="A272" s="26"/>
      <c r="B272" s="25"/>
      <c r="C272" s="25"/>
      <c r="D272" s="28"/>
      <c r="E272" s="29"/>
      <c r="F272" s="30"/>
      <c r="G272" s="59"/>
      <c r="H272" s="34"/>
      <c r="I272" s="35"/>
      <c r="J272" s="36"/>
      <c r="K272" s="28"/>
      <c r="L272" s="28"/>
      <c r="M272" s="34"/>
      <c r="N272" s="35"/>
      <c r="O272" s="36"/>
      <c r="P272" s="28"/>
      <c r="Q272" s="37"/>
      <c r="R272" s="38"/>
      <c r="S272" s="39"/>
      <c r="T272" s="40"/>
      <c r="U272" s="40"/>
      <c r="V272" s="40"/>
      <c r="W272" s="40"/>
      <c r="X272" s="39"/>
      <c r="Y272" s="41"/>
      <c r="Z272" s="41"/>
      <c r="AA272" s="41"/>
      <c r="AB272" s="42"/>
      <c r="AC272" s="42"/>
      <c r="AD272" s="42"/>
      <c r="AE272" s="42"/>
      <c r="AF272" s="42"/>
      <c r="AG272" s="25"/>
      <c r="AH272" s="25"/>
      <c r="AI272" s="25"/>
      <c r="AJ272" s="25"/>
      <c r="AK272" s="25"/>
      <c r="AL272" s="25"/>
    </row>
    <row r="273">
      <c r="A273" s="26"/>
      <c r="B273" s="25"/>
      <c r="C273" s="25"/>
      <c r="D273" s="28"/>
      <c r="E273" s="29"/>
      <c r="F273" s="30"/>
      <c r="G273" s="59"/>
      <c r="H273" s="34"/>
      <c r="I273" s="35"/>
      <c r="J273" s="36"/>
      <c r="K273" s="28"/>
      <c r="L273" s="28"/>
      <c r="M273" s="34"/>
      <c r="N273" s="35"/>
      <c r="O273" s="36"/>
      <c r="P273" s="28"/>
      <c r="Q273" s="37"/>
      <c r="R273" s="38"/>
      <c r="S273" s="39"/>
      <c r="T273" s="40"/>
      <c r="U273" s="40"/>
      <c r="V273" s="40"/>
      <c r="W273" s="40"/>
      <c r="X273" s="39"/>
      <c r="Y273" s="41"/>
      <c r="Z273" s="41"/>
      <c r="AA273" s="41"/>
      <c r="AB273" s="42"/>
      <c r="AC273" s="42"/>
      <c r="AD273" s="42"/>
      <c r="AE273" s="42"/>
      <c r="AF273" s="42"/>
      <c r="AG273" s="25"/>
      <c r="AH273" s="25"/>
      <c r="AI273" s="25"/>
      <c r="AJ273" s="25"/>
      <c r="AK273" s="25"/>
      <c r="AL273" s="25"/>
    </row>
    <row r="274">
      <c r="A274" s="26"/>
      <c r="B274" s="25"/>
      <c r="C274" s="25"/>
      <c r="D274" s="28"/>
      <c r="E274" s="29"/>
      <c r="F274" s="30"/>
      <c r="G274" s="59"/>
      <c r="H274" s="34"/>
      <c r="I274" s="35"/>
      <c r="J274" s="36"/>
      <c r="K274" s="28"/>
      <c r="L274" s="28"/>
      <c r="M274" s="34"/>
      <c r="N274" s="35"/>
      <c r="O274" s="36"/>
      <c r="P274" s="28"/>
      <c r="Q274" s="37"/>
      <c r="R274" s="38"/>
      <c r="S274" s="39"/>
      <c r="T274" s="40"/>
      <c r="U274" s="40"/>
      <c r="V274" s="40"/>
      <c r="W274" s="40"/>
      <c r="X274" s="39"/>
      <c r="Y274" s="41"/>
      <c r="Z274" s="41"/>
      <c r="AA274" s="41"/>
      <c r="AB274" s="42"/>
      <c r="AC274" s="42"/>
      <c r="AD274" s="42"/>
      <c r="AE274" s="42"/>
      <c r="AF274" s="42"/>
      <c r="AG274" s="25"/>
      <c r="AH274" s="25"/>
      <c r="AI274" s="25"/>
      <c r="AJ274" s="25"/>
      <c r="AK274" s="25"/>
      <c r="AL274" s="25"/>
    </row>
    <row r="275">
      <c r="A275" s="26"/>
      <c r="B275" s="25"/>
      <c r="C275" s="25"/>
      <c r="D275" s="28"/>
      <c r="E275" s="29"/>
      <c r="F275" s="30"/>
      <c r="G275" s="59"/>
      <c r="H275" s="34"/>
      <c r="I275" s="35"/>
      <c r="J275" s="36"/>
      <c r="K275" s="28"/>
      <c r="L275" s="28"/>
      <c r="M275" s="34"/>
      <c r="N275" s="35"/>
      <c r="O275" s="36"/>
      <c r="P275" s="28"/>
      <c r="Q275" s="37"/>
      <c r="R275" s="38"/>
      <c r="S275" s="39"/>
      <c r="T275" s="40"/>
      <c r="U275" s="40"/>
      <c r="V275" s="40"/>
      <c r="W275" s="40"/>
      <c r="X275" s="39"/>
      <c r="Y275" s="41"/>
      <c r="Z275" s="41"/>
      <c r="AA275" s="41"/>
      <c r="AB275" s="42"/>
      <c r="AC275" s="42"/>
      <c r="AD275" s="42"/>
      <c r="AE275" s="42"/>
      <c r="AF275" s="42"/>
      <c r="AG275" s="25"/>
      <c r="AH275" s="25"/>
      <c r="AI275" s="25"/>
      <c r="AJ275" s="25"/>
      <c r="AK275" s="25"/>
      <c r="AL275" s="25"/>
    </row>
    <row r="276">
      <c r="A276" s="26"/>
      <c r="B276" s="25"/>
      <c r="C276" s="25"/>
      <c r="D276" s="28"/>
      <c r="E276" s="29"/>
      <c r="F276" s="30"/>
      <c r="G276" s="59"/>
      <c r="H276" s="34"/>
      <c r="I276" s="35"/>
      <c r="J276" s="36"/>
      <c r="K276" s="28"/>
      <c r="L276" s="28"/>
      <c r="M276" s="34"/>
      <c r="N276" s="35"/>
      <c r="O276" s="36"/>
      <c r="P276" s="28"/>
      <c r="Q276" s="37"/>
      <c r="R276" s="38"/>
      <c r="S276" s="39"/>
      <c r="T276" s="40"/>
      <c r="U276" s="40"/>
      <c r="V276" s="40"/>
      <c r="W276" s="40"/>
      <c r="X276" s="39"/>
      <c r="Y276" s="41"/>
      <c r="Z276" s="41"/>
      <c r="AA276" s="41"/>
      <c r="AB276" s="42"/>
      <c r="AC276" s="42"/>
      <c r="AD276" s="42"/>
      <c r="AE276" s="42"/>
      <c r="AF276" s="42"/>
      <c r="AG276" s="25"/>
      <c r="AH276" s="25"/>
      <c r="AI276" s="25"/>
      <c r="AJ276" s="25"/>
      <c r="AK276" s="25"/>
      <c r="AL276" s="25"/>
    </row>
    <row r="277">
      <c r="A277" s="26"/>
      <c r="B277" s="25"/>
      <c r="C277" s="25"/>
      <c r="D277" s="28"/>
      <c r="E277" s="29"/>
      <c r="F277" s="30"/>
      <c r="G277" s="59"/>
      <c r="H277" s="34"/>
      <c r="I277" s="35"/>
      <c r="J277" s="36"/>
      <c r="K277" s="28"/>
      <c r="L277" s="28"/>
      <c r="M277" s="34"/>
      <c r="N277" s="35"/>
      <c r="O277" s="36"/>
      <c r="P277" s="28"/>
      <c r="Q277" s="37"/>
      <c r="R277" s="38"/>
      <c r="S277" s="39"/>
      <c r="T277" s="40"/>
      <c r="U277" s="40"/>
      <c r="V277" s="40"/>
      <c r="W277" s="40"/>
      <c r="X277" s="39"/>
      <c r="Y277" s="41"/>
      <c r="Z277" s="41"/>
      <c r="AA277" s="41"/>
      <c r="AB277" s="42"/>
      <c r="AC277" s="42"/>
      <c r="AD277" s="42"/>
      <c r="AE277" s="42"/>
      <c r="AF277" s="42"/>
      <c r="AG277" s="25"/>
      <c r="AH277" s="25"/>
      <c r="AI277" s="25"/>
      <c r="AJ277" s="25"/>
      <c r="AK277" s="25"/>
      <c r="AL277" s="25"/>
    </row>
    <row r="278">
      <c r="A278" s="26"/>
      <c r="B278" s="25"/>
      <c r="C278" s="25"/>
      <c r="D278" s="28"/>
      <c r="E278" s="29"/>
      <c r="F278" s="30"/>
      <c r="G278" s="59"/>
      <c r="H278" s="34"/>
      <c r="I278" s="35"/>
      <c r="J278" s="36"/>
      <c r="K278" s="28"/>
      <c r="L278" s="28"/>
      <c r="M278" s="34"/>
      <c r="N278" s="35"/>
      <c r="O278" s="36"/>
      <c r="P278" s="28"/>
      <c r="Q278" s="37"/>
      <c r="R278" s="38"/>
      <c r="S278" s="39"/>
      <c r="T278" s="40"/>
      <c r="U278" s="40"/>
      <c r="V278" s="40"/>
      <c r="W278" s="40"/>
      <c r="X278" s="39"/>
      <c r="Y278" s="41"/>
      <c r="Z278" s="41"/>
      <c r="AA278" s="41"/>
      <c r="AB278" s="42"/>
      <c r="AC278" s="42"/>
      <c r="AD278" s="42"/>
      <c r="AE278" s="42"/>
      <c r="AF278" s="42"/>
      <c r="AG278" s="25"/>
      <c r="AH278" s="25"/>
      <c r="AI278" s="25"/>
      <c r="AJ278" s="25"/>
      <c r="AK278" s="25"/>
      <c r="AL278" s="25"/>
    </row>
    <row r="279">
      <c r="A279" s="26"/>
      <c r="B279" s="25"/>
      <c r="C279" s="25"/>
      <c r="D279" s="28"/>
      <c r="E279" s="29"/>
      <c r="F279" s="30"/>
      <c r="G279" s="59"/>
      <c r="H279" s="34"/>
      <c r="I279" s="35"/>
      <c r="J279" s="36"/>
      <c r="K279" s="28"/>
      <c r="L279" s="28"/>
      <c r="M279" s="34"/>
      <c r="N279" s="35"/>
      <c r="O279" s="36"/>
      <c r="P279" s="28"/>
      <c r="Q279" s="37"/>
      <c r="R279" s="38"/>
      <c r="S279" s="39"/>
      <c r="T279" s="40"/>
      <c r="U279" s="40"/>
      <c r="V279" s="40"/>
      <c r="W279" s="40"/>
      <c r="X279" s="39"/>
      <c r="Y279" s="41"/>
      <c r="Z279" s="41"/>
      <c r="AA279" s="41"/>
      <c r="AB279" s="42"/>
      <c r="AC279" s="42"/>
      <c r="AD279" s="42"/>
      <c r="AE279" s="42"/>
      <c r="AF279" s="42"/>
      <c r="AG279" s="25"/>
      <c r="AH279" s="25"/>
      <c r="AI279" s="25"/>
      <c r="AJ279" s="25"/>
      <c r="AK279" s="25"/>
      <c r="AL279" s="25"/>
    </row>
    <row r="280">
      <c r="A280" s="26"/>
      <c r="B280" s="25"/>
      <c r="C280" s="25"/>
      <c r="D280" s="28"/>
      <c r="E280" s="29"/>
      <c r="F280" s="30"/>
      <c r="G280" s="59"/>
      <c r="H280" s="34"/>
      <c r="I280" s="35"/>
      <c r="J280" s="36"/>
      <c r="K280" s="28"/>
      <c r="L280" s="28"/>
      <c r="M280" s="34"/>
      <c r="N280" s="35"/>
      <c r="O280" s="36"/>
      <c r="P280" s="28"/>
      <c r="Q280" s="37"/>
      <c r="R280" s="38"/>
      <c r="S280" s="39"/>
      <c r="T280" s="40"/>
      <c r="U280" s="40"/>
      <c r="V280" s="40"/>
      <c r="W280" s="40"/>
      <c r="X280" s="39"/>
      <c r="Y280" s="41"/>
      <c r="Z280" s="41"/>
      <c r="AA280" s="41"/>
      <c r="AB280" s="42"/>
      <c r="AC280" s="42"/>
      <c r="AD280" s="42"/>
      <c r="AE280" s="42"/>
      <c r="AF280" s="42"/>
      <c r="AG280" s="25"/>
      <c r="AH280" s="25"/>
      <c r="AI280" s="25"/>
      <c r="AJ280" s="25"/>
      <c r="AK280" s="25"/>
      <c r="AL280" s="25"/>
    </row>
    <row r="281">
      <c r="A281" s="26"/>
      <c r="B281" s="25"/>
      <c r="C281" s="25"/>
      <c r="D281" s="28"/>
      <c r="E281" s="29"/>
      <c r="F281" s="30"/>
      <c r="G281" s="59"/>
      <c r="H281" s="34"/>
      <c r="I281" s="35"/>
      <c r="J281" s="36"/>
      <c r="K281" s="28"/>
      <c r="L281" s="28"/>
      <c r="M281" s="34"/>
      <c r="N281" s="35"/>
      <c r="O281" s="36"/>
      <c r="P281" s="28"/>
      <c r="Q281" s="37"/>
      <c r="R281" s="38"/>
      <c r="S281" s="39"/>
      <c r="T281" s="40"/>
      <c r="U281" s="40"/>
      <c r="V281" s="40"/>
      <c r="W281" s="40"/>
      <c r="X281" s="39"/>
      <c r="Y281" s="41"/>
      <c r="Z281" s="41"/>
      <c r="AA281" s="41"/>
      <c r="AB281" s="42"/>
      <c r="AC281" s="42"/>
      <c r="AD281" s="42"/>
      <c r="AE281" s="42"/>
      <c r="AF281" s="42"/>
      <c r="AG281" s="25"/>
      <c r="AH281" s="25"/>
      <c r="AI281" s="25"/>
      <c r="AJ281" s="25"/>
      <c r="AK281" s="25"/>
      <c r="AL281" s="25"/>
    </row>
    <row r="282">
      <c r="A282" s="26"/>
      <c r="B282" s="25"/>
      <c r="C282" s="25"/>
      <c r="D282" s="28"/>
      <c r="E282" s="29"/>
      <c r="F282" s="30"/>
      <c r="G282" s="59"/>
      <c r="H282" s="34"/>
      <c r="I282" s="35"/>
      <c r="J282" s="36"/>
      <c r="K282" s="28"/>
      <c r="L282" s="28"/>
      <c r="M282" s="34"/>
      <c r="N282" s="35"/>
      <c r="O282" s="36"/>
      <c r="P282" s="28"/>
      <c r="Q282" s="37"/>
      <c r="R282" s="38"/>
      <c r="S282" s="39"/>
      <c r="T282" s="40"/>
      <c r="U282" s="40"/>
      <c r="V282" s="40"/>
      <c r="W282" s="40"/>
      <c r="X282" s="39"/>
      <c r="Y282" s="41"/>
      <c r="Z282" s="41"/>
      <c r="AA282" s="41"/>
      <c r="AB282" s="42"/>
      <c r="AC282" s="42"/>
      <c r="AD282" s="42"/>
      <c r="AE282" s="42"/>
      <c r="AF282" s="42"/>
      <c r="AG282" s="25"/>
      <c r="AH282" s="25"/>
      <c r="AI282" s="25"/>
      <c r="AJ282" s="25"/>
      <c r="AK282" s="25"/>
      <c r="AL282" s="25"/>
    </row>
    <row r="283">
      <c r="A283" s="26"/>
      <c r="B283" s="25"/>
      <c r="C283" s="25"/>
      <c r="D283" s="28"/>
      <c r="E283" s="29"/>
      <c r="F283" s="30"/>
      <c r="G283" s="59"/>
      <c r="H283" s="34"/>
      <c r="I283" s="35"/>
      <c r="J283" s="36"/>
      <c r="K283" s="28"/>
      <c r="L283" s="28"/>
      <c r="M283" s="34"/>
      <c r="N283" s="35"/>
      <c r="O283" s="36"/>
      <c r="P283" s="28"/>
      <c r="Q283" s="37"/>
      <c r="R283" s="38"/>
      <c r="S283" s="39"/>
      <c r="T283" s="40"/>
      <c r="U283" s="40"/>
      <c r="V283" s="40"/>
      <c r="W283" s="40"/>
      <c r="X283" s="39"/>
      <c r="Y283" s="41"/>
      <c r="Z283" s="41"/>
      <c r="AA283" s="41"/>
      <c r="AB283" s="42"/>
      <c r="AC283" s="42"/>
      <c r="AD283" s="42"/>
      <c r="AE283" s="42"/>
      <c r="AF283" s="42"/>
      <c r="AG283" s="25"/>
      <c r="AH283" s="25"/>
      <c r="AI283" s="25"/>
      <c r="AJ283" s="25"/>
      <c r="AK283" s="25"/>
      <c r="AL283" s="25"/>
    </row>
    <row r="284">
      <c r="A284" s="26"/>
      <c r="B284" s="25"/>
      <c r="C284" s="25"/>
      <c r="D284" s="28"/>
      <c r="E284" s="29"/>
      <c r="F284" s="30"/>
      <c r="G284" s="59"/>
      <c r="H284" s="34"/>
      <c r="I284" s="35"/>
      <c r="J284" s="36"/>
      <c r="K284" s="28"/>
      <c r="L284" s="28"/>
      <c r="M284" s="34"/>
      <c r="N284" s="35"/>
      <c r="O284" s="36"/>
      <c r="P284" s="28"/>
      <c r="Q284" s="37"/>
      <c r="R284" s="38"/>
      <c r="S284" s="39"/>
      <c r="T284" s="40"/>
      <c r="U284" s="40"/>
      <c r="V284" s="40"/>
      <c r="W284" s="40"/>
      <c r="X284" s="39"/>
      <c r="Y284" s="41"/>
      <c r="Z284" s="41"/>
      <c r="AA284" s="41"/>
      <c r="AB284" s="42"/>
      <c r="AC284" s="42"/>
      <c r="AD284" s="42"/>
      <c r="AE284" s="42"/>
      <c r="AF284" s="42"/>
      <c r="AG284" s="25"/>
      <c r="AH284" s="25"/>
      <c r="AI284" s="25"/>
      <c r="AJ284" s="25"/>
      <c r="AK284" s="25"/>
      <c r="AL284" s="25"/>
    </row>
    <row r="285">
      <c r="A285" s="26"/>
      <c r="B285" s="25"/>
      <c r="C285" s="25"/>
      <c r="D285" s="28"/>
      <c r="E285" s="29"/>
      <c r="F285" s="30"/>
      <c r="G285" s="59"/>
      <c r="H285" s="34"/>
      <c r="I285" s="35"/>
      <c r="J285" s="36"/>
      <c r="K285" s="28"/>
      <c r="L285" s="28"/>
      <c r="M285" s="34"/>
      <c r="N285" s="35"/>
      <c r="O285" s="36"/>
      <c r="P285" s="28"/>
      <c r="Q285" s="37"/>
      <c r="R285" s="38"/>
      <c r="S285" s="39"/>
      <c r="T285" s="40"/>
      <c r="U285" s="40"/>
      <c r="V285" s="40"/>
      <c r="W285" s="40"/>
      <c r="X285" s="39"/>
      <c r="Y285" s="41"/>
      <c r="Z285" s="41"/>
      <c r="AA285" s="41"/>
      <c r="AB285" s="42"/>
      <c r="AC285" s="42"/>
      <c r="AD285" s="42"/>
      <c r="AE285" s="42"/>
      <c r="AF285" s="42"/>
      <c r="AG285" s="25"/>
      <c r="AH285" s="25"/>
      <c r="AI285" s="25"/>
      <c r="AJ285" s="25"/>
      <c r="AK285" s="25"/>
      <c r="AL285" s="25"/>
    </row>
    <row r="286">
      <c r="A286" s="26"/>
      <c r="B286" s="25"/>
      <c r="C286" s="25"/>
      <c r="D286" s="28"/>
      <c r="E286" s="29"/>
      <c r="F286" s="30"/>
      <c r="G286" s="59"/>
      <c r="H286" s="34"/>
      <c r="I286" s="35"/>
      <c r="J286" s="36"/>
      <c r="K286" s="28"/>
      <c r="L286" s="28"/>
      <c r="M286" s="34"/>
      <c r="N286" s="35"/>
      <c r="O286" s="36"/>
      <c r="P286" s="28"/>
      <c r="Q286" s="37"/>
      <c r="R286" s="38"/>
      <c r="S286" s="39"/>
      <c r="T286" s="40"/>
      <c r="U286" s="40"/>
      <c r="V286" s="40"/>
      <c r="W286" s="40"/>
      <c r="X286" s="39"/>
      <c r="Y286" s="41"/>
      <c r="Z286" s="41"/>
      <c r="AA286" s="41"/>
      <c r="AB286" s="42"/>
      <c r="AC286" s="42"/>
      <c r="AD286" s="42"/>
      <c r="AE286" s="42"/>
      <c r="AF286" s="42"/>
      <c r="AG286" s="25"/>
      <c r="AH286" s="25"/>
      <c r="AI286" s="25"/>
      <c r="AJ286" s="25"/>
      <c r="AK286" s="25"/>
      <c r="AL286" s="25"/>
    </row>
    <row r="287">
      <c r="A287" s="26"/>
      <c r="B287" s="25"/>
      <c r="C287" s="25"/>
      <c r="D287" s="28"/>
      <c r="E287" s="29"/>
      <c r="F287" s="30"/>
      <c r="G287" s="59"/>
      <c r="H287" s="34"/>
      <c r="I287" s="35"/>
      <c r="J287" s="36"/>
      <c r="K287" s="28"/>
      <c r="L287" s="28"/>
      <c r="M287" s="34"/>
      <c r="N287" s="35"/>
      <c r="O287" s="36"/>
      <c r="P287" s="28"/>
      <c r="Q287" s="37"/>
      <c r="R287" s="38"/>
      <c r="S287" s="39"/>
      <c r="T287" s="40"/>
      <c r="U287" s="40"/>
      <c r="V287" s="40"/>
      <c r="W287" s="40"/>
      <c r="X287" s="39"/>
      <c r="Y287" s="41"/>
      <c r="Z287" s="41"/>
      <c r="AA287" s="41"/>
      <c r="AB287" s="42"/>
      <c r="AC287" s="42"/>
      <c r="AD287" s="42"/>
      <c r="AE287" s="42"/>
      <c r="AF287" s="42"/>
      <c r="AG287" s="25"/>
      <c r="AH287" s="25"/>
      <c r="AI287" s="25"/>
      <c r="AJ287" s="25"/>
      <c r="AK287" s="25"/>
      <c r="AL287" s="25"/>
    </row>
    <row r="288">
      <c r="A288" s="26"/>
      <c r="B288" s="25"/>
      <c r="C288" s="25"/>
      <c r="D288" s="28"/>
      <c r="E288" s="29"/>
      <c r="F288" s="30"/>
      <c r="G288" s="59"/>
      <c r="H288" s="34"/>
      <c r="I288" s="35"/>
      <c r="J288" s="36"/>
      <c r="K288" s="28"/>
      <c r="L288" s="28"/>
      <c r="M288" s="34"/>
      <c r="N288" s="35"/>
      <c r="O288" s="36"/>
      <c r="P288" s="28"/>
      <c r="Q288" s="37"/>
      <c r="R288" s="38"/>
      <c r="S288" s="39"/>
      <c r="T288" s="40"/>
      <c r="U288" s="40"/>
      <c r="V288" s="40"/>
      <c r="W288" s="40"/>
      <c r="X288" s="39"/>
      <c r="Y288" s="41"/>
      <c r="Z288" s="41"/>
      <c r="AA288" s="41"/>
      <c r="AB288" s="42"/>
      <c r="AC288" s="42"/>
      <c r="AD288" s="42"/>
      <c r="AE288" s="42"/>
      <c r="AF288" s="42"/>
      <c r="AG288" s="25"/>
      <c r="AH288" s="25"/>
      <c r="AI288" s="25"/>
      <c r="AJ288" s="25"/>
      <c r="AK288" s="25"/>
      <c r="AL288" s="25"/>
    </row>
    <row r="289">
      <c r="A289" s="26"/>
      <c r="B289" s="25"/>
      <c r="C289" s="25"/>
      <c r="D289" s="28"/>
      <c r="E289" s="29"/>
      <c r="F289" s="30"/>
      <c r="G289" s="59"/>
      <c r="H289" s="34"/>
      <c r="I289" s="35"/>
      <c r="J289" s="36"/>
      <c r="K289" s="28"/>
      <c r="L289" s="28"/>
      <c r="M289" s="34"/>
      <c r="N289" s="35"/>
      <c r="O289" s="36"/>
      <c r="P289" s="28"/>
      <c r="Q289" s="37"/>
      <c r="R289" s="38"/>
      <c r="S289" s="39"/>
      <c r="T289" s="40"/>
      <c r="U289" s="40"/>
      <c r="V289" s="40"/>
      <c r="W289" s="40"/>
      <c r="X289" s="39"/>
      <c r="Y289" s="41"/>
      <c r="Z289" s="41"/>
      <c r="AA289" s="41"/>
      <c r="AB289" s="42"/>
      <c r="AC289" s="42"/>
      <c r="AD289" s="42"/>
      <c r="AE289" s="42"/>
      <c r="AF289" s="42"/>
      <c r="AG289" s="25"/>
      <c r="AH289" s="25"/>
      <c r="AI289" s="25"/>
      <c r="AJ289" s="25"/>
      <c r="AK289" s="25"/>
      <c r="AL289" s="25"/>
    </row>
    <row r="290">
      <c r="A290" s="26"/>
      <c r="B290" s="25"/>
      <c r="C290" s="25"/>
      <c r="D290" s="28"/>
      <c r="E290" s="29"/>
      <c r="F290" s="30"/>
      <c r="G290" s="59"/>
      <c r="H290" s="34"/>
      <c r="I290" s="35"/>
      <c r="J290" s="36"/>
      <c r="K290" s="28"/>
      <c r="L290" s="28"/>
      <c r="M290" s="34"/>
      <c r="N290" s="35"/>
      <c r="O290" s="36"/>
      <c r="P290" s="28"/>
      <c r="Q290" s="37"/>
      <c r="R290" s="38"/>
      <c r="S290" s="39"/>
      <c r="T290" s="40"/>
      <c r="U290" s="40"/>
      <c r="V290" s="40"/>
      <c r="W290" s="40"/>
      <c r="X290" s="39"/>
      <c r="Y290" s="41"/>
      <c r="Z290" s="41"/>
      <c r="AA290" s="41"/>
      <c r="AB290" s="42"/>
      <c r="AC290" s="42"/>
      <c r="AD290" s="42"/>
      <c r="AE290" s="42"/>
      <c r="AF290" s="42"/>
      <c r="AG290" s="25"/>
      <c r="AH290" s="25"/>
      <c r="AI290" s="25"/>
      <c r="AJ290" s="25"/>
      <c r="AK290" s="25"/>
      <c r="AL290" s="25"/>
    </row>
    <row r="291">
      <c r="A291" s="26"/>
      <c r="B291" s="25"/>
      <c r="C291" s="25"/>
      <c r="D291" s="28"/>
      <c r="E291" s="29"/>
      <c r="F291" s="30"/>
      <c r="G291" s="59"/>
      <c r="H291" s="34"/>
      <c r="I291" s="35"/>
      <c r="J291" s="36"/>
      <c r="K291" s="28"/>
      <c r="L291" s="28"/>
      <c r="M291" s="34"/>
      <c r="N291" s="35"/>
      <c r="O291" s="36"/>
      <c r="P291" s="28"/>
      <c r="Q291" s="37"/>
      <c r="R291" s="38"/>
      <c r="S291" s="39"/>
      <c r="T291" s="40"/>
      <c r="U291" s="40"/>
      <c r="V291" s="40"/>
      <c r="W291" s="40"/>
      <c r="X291" s="39"/>
      <c r="Y291" s="41"/>
      <c r="Z291" s="41"/>
      <c r="AA291" s="41"/>
      <c r="AB291" s="42"/>
      <c r="AC291" s="42"/>
      <c r="AD291" s="42"/>
      <c r="AE291" s="42"/>
      <c r="AF291" s="42"/>
      <c r="AG291" s="25"/>
      <c r="AH291" s="25"/>
      <c r="AI291" s="25"/>
      <c r="AJ291" s="25"/>
      <c r="AK291" s="25"/>
      <c r="AL291" s="25"/>
    </row>
    <row r="292">
      <c r="A292" s="26"/>
      <c r="B292" s="25"/>
      <c r="C292" s="25"/>
      <c r="D292" s="28"/>
      <c r="E292" s="29"/>
      <c r="F292" s="30"/>
      <c r="G292" s="59"/>
      <c r="H292" s="34"/>
      <c r="I292" s="35"/>
      <c r="J292" s="36"/>
      <c r="K292" s="28"/>
      <c r="L292" s="28"/>
      <c r="M292" s="34"/>
      <c r="N292" s="35"/>
      <c r="O292" s="36"/>
      <c r="P292" s="28"/>
      <c r="Q292" s="37"/>
      <c r="R292" s="38"/>
      <c r="S292" s="39"/>
      <c r="T292" s="40"/>
      <c r="U292" s="40"/>
      <c r="V292" s="40"/>
      <c r="W292" s="40"/>
      <c r="X292" s="39"/>
      <c r="Y292" s="41"/>
      <c r="Z292" s="41"/>
      <c r="AA292" s="41"/>
      <c r="AB292" s="42"/>
      <c r="AC292" s="42"/>
      <c r="AD292" s="42"/>
      <c r="AE292" s="42"/>
      <c r="AF292" s="42"/>
      <c r="AG292" s="25"/>
      <c r="AH292" s="25"/>
      <c r="AI292" s="25"/>
      <c r="AJ292" s="25"/>
      <c r="AK292" s="25"/>
      <c r="AL292" s="25"/>
    </row>
    <row r="293">
      <c r="A293" s="26"/>
      <c r="B293" s="25"/>
      <c r="C293" s="25"/>
      <c r="D293" s="28"/>
      <c r="E293" s="29"/>
      <c r="F293" s="30"/>
      <c r="G293" s="59"/>
      <c r="H293" s="34"/>
      <c r="I293" s="35"/>
      <c r="J293" s="36"/>
      <c r="K293" s="28"/>
      <c r="L293" s="28"/>
      <c r="M293" s="34"/>
      <c r="N293" s="35"/>
      <c r="O293" s="36"/>
      <c r="P293" s="28"/>
      <c r="Q293" s="37"/>
      <c r="R293" s="38"/>
      <c r="S293" s="39"/>
      <c r="T293" s="40"/>
      <c r="U293" s="40"/>
      <c r="V293" s="40"/>
      <c r="W293" s="40"/>
      <c r="X293" s="39"/>
      <c r="Y293" s="41"/>
      <c r="Z293" s="41"/>
      <c r="AA293" s="41"/>
      <c r="AB293" s="42"/>
      <c r="AC293" s="42"/>
      <c r="AD293" s="42"/>
      <c r="AE293" s="42"/>
      <c r="AF293" s="42"/>
      <c r="AG293" s="25"/>
      <c r="AH293" s="25"/>
      <c r="AI293" s="25"/>
      <c r="AJ293" s="25"/>
      <c r="AK293" s="25"/>
      <c r="AL293" s="25"/>
    </row>
    <row r="294">
      <c r="A294" s="26"/>
      <c r="B294" s="25"/>
      <c r="C294" s="25"/>
      <c r="D294" s="28"/>
      <c r="E294" s="29"/>
      <c r="F294" s="30"/>
      <c r="G294" s="59"/>
      <c r="H294" s="34"/>
      <c r="I294" s="35"/>
      <c r="J294" s="36"/>
      <c r="K294" s="28"/>
      <c r="L294" s="28"/>
      <c r="M294" s="34"/>
      <c r="N294" s="35"/>
      <c r="O294" s="36"/>
      <c r="P294" s="28"/>
      <c r="Q294" s="37"/>
      <c r="R294" s="38"/>
      <c r="S294" s="39"/>
      <c r="T294" s="40"/>
      <c r="U294" s="40"/>
      <c r="V294" s="40"/>
      <c r="W294" s="40"/>
      <c r="X294" s="39"/>
      <c r="Y294" s="41"/>
      <c r="Z294" s="41"/>
      <c r="AA294" s="41"/>
      <c r="AB294" s="42"/>
      <c r="AC294" s="42"/>
      <c r="AD294" s="42"/>
      <c r="AE294" s="42"/>
      <c r="AF294" s="42"/>
      <c r="AG294" s="25"/>
      <c r="AH294" s="25"/>
      <c r="AI294" s="25"/>
      <c r="AJ294" s="25"/>
      <c r="AK294" s="25"/>
      <c r="AL294" s="25"/>
    </row>
    <row r="295">
      <c r="A295" s="26"/>
      <c r="B295" s="25"/>
      <c r="C295" s="25"/>
      <c r="D295" s="28"/>
      <c r="E295" s="29"/>
      <c r="F295" s="30"/>
      <c r="G295" s="59"/>
      <c r="H295" s="34"/>
      <c r="I295" s="35"/>
      <c r="J295" s="36"/>
      <c r="K295" s="28"/>
      <c r="L295" s="28"/>
      <c r="M295" s="34"/>
      <c r="N295" s="35"/>
      <c r="O295" s="36"/>
      <c r="P295" s="28"/>
      <c r="Q295" s="37"/>
      <c r="R295" s="38"/>
      <c r="S295" s="39"/>
      <c r="T295" s="40"/>
      <c r="U295" s="40"/>
      <c r="V295" s="40"/>
      <c r="W295" s="40"/>
      <c r="X295" s="39"/>
      <c r="Y295" s="41"/>
      <c r="Z295" s="41"/>
      <c r="AA295" s="41"/>
      <c r="AB295" s="42"/>
      <c r="AC295" s="42"/>
      <c r="AD295" s="42"/>
      <c r="AE295" s="42"/>
      <c r="AF295" s="42"/>
      <c r="AG295" s="25"/>
      <c r="AH295" s="25"/>
      <c r="AI295" s="25"/>
      <c r="AJ295" s="25"/>
      <c r="AK295" s="25"/>
      <c r="AL295" s="25"/>
    </row>
    <row r="296">
      <c r="A296" s="26"/>
      <c r="B296" s="25"/>
      <c r="C296" s="25"/>
      <c r="D296" s="28"/>
      <c r="E296" s="29"/>
      <c r="F296" s="30"/>
      <c r="G296" s="59"/>
      <c r="H296" s="34"/>
      <c r="I296" s="35"/>
      <c r="J296" s="36"/>
      <c r="K296" s="28"/>
      <c r="L296" s="28"/>
      <c r="M296" s="34"/>
      <c r="N296" s="35"/>
      <c r="O296" s="36"/>
      <c r="P296" s="28"/>
      <c r="Q296" s="37"/>
      <c r="R296" s="38"/>
      <c r="S296" s="39"/>
      <c r="T296" s="40"/>
      <c r="U296" s="40"/>
      <c r="V296" s="40"/>
      <c r="W296" s="40"/>
      <c r="X296" s="39"/>
      <c r="Y296" s="41"/>
      <c r="Z296" s="41"/>
      <c r="AA296" s="41"/>
      <c r="AB296" s="42"/>
      <c r="AC296" s="42"/>
      <c r="AD296" s="42"/>
      <c r="AE296" s="42"/>
      <c r="AF296" s="42"/>
      <c r="AG296" s="25"/>
      <c r="AH296" s="25"/>
      <c r="AI296" s="25"/>
      <c r="AJ296" s="25"/>
      <c r="AK296" s="25"/>
      <c r="AL296" s="25"/>
    </row>
    <row r="297">
      <c r="A297" s="26"/>
      <c r="B297" s="25"/>
      <c r="C297" s="25"/>
      <c r="D297" s="28"/>
      <c r="E297" s="29"/>
      <c r="F297" s="30"/>
      <c r="G297" s="59"/>
      <c r="H297" s="34"/>
      <c r="I297" s="35"/>
      <c r="J297" s="36"/>
      <c r="K297" s="28"/>
      <c r="L297" s="28"/>
      <c r="M297" s="34"/>
      <c r="N297" s="35"/>
      <c r="O297" s="36"/>
      <c r="P297" s="28"/>
      <c r="Q297" s="37"/>
      <c r="R297" s="38"/>
      <c r="S297" s="39"/>
      <c r="T297" s="40"/>
      <c r="U297" s="40"/>
      <c r="V297" s="40"/>
      <c r="W297" s="40"/>
      <c r="X297" s="39"/>
      <c r="Y297" s="41"/>
      <c r="Z297" s="41"/>
      <c r="AA297" s="41"/>
      <c r="AB297" s="42"/>
      <c r="AC297" s="42"/>
      <c r="AD297" s="42"/>
      <c r="AE297" s="42"/>
      <c r="AF297" s="42"/>
      <c r="AG297" s="25"/>
      <c r="AH297" s="25"/>
      <c r="AI297" s="25"/>
      <c r="AJ297" s="25"/>
      <c r="AK297" s="25"/>
      <c r="AL297" s="25"/>
    </row>
    <row r="298">
      <c r="A298" s="26"/>
      <c r="B298" s="25"/>
      <c r="C298" s="25"/>
      <c r="D298" s="28"/>
      <c r="E298" s="29"/>
      <c r="F298" s="30"/>
      <c r="G298" s="59"/>
      <c r="H298" s="34"/>
      <c r="I298" s="35"/>
      <c r="J298" s="36"/>
      <c r="K298" s="28"/>
      <c r="L298" s="28"/>
      <c r="M298" s="34"/>
      <c r="N298" s="35"/>
      <c r="O298" s="36"/>
      <c r="P298" s="28"/>
      <c r="Q298" s="37"/>
      <c r="R298" s="38"/>
      <c r="S298" s="39"/>
      <c r="T298" s="40"/>
      <c r="U298" s="40"/>
      <c r="V298" s="40"/>
      <c r="W298" s="40"/>
      <c r="X298" s="39"/>
      <c r="Y298" s="41"/>
      <c r="Z298" s="41"/>
      <c r="AA298" s="41"/>
      <c r="AB298" s="42"/>
      <c r="AC298" s="42"/>
      <c r="AD298" s="42"/>
      <c r="AE298" s="42"/>
      <c r="AF298" s="42"/>
      <c r="AG298" s="25"/>
      <c r="AH298" s="25"/>
      <c r="AI298" s="25"/>
      <c r="AJ298" s="25"/>
      <c r="AK298" s="25"/>
      <c r="AL298" s="25"/>
    </row>
    <row r="299">
      <c r="A299" s="26"/>
      <c r="B299" s="25"/>
      <c r="C299" s="25"/>
      <c r="D299" s="28"/>
      <c r="E299" s="29"/>
      <c r="F299" s="30"/>
      <c r="G299" s="59"/>
      <c r="H299" s="34"/>
      <c r="I299" s="35"/>
      <c r="J299" s="36"/>
      <c r="K299" s="28"/>
      <c r="L299" s="28"/>
      <c r="M299" s="34"/>
      <c r="N299" s="35"/>
      <c r="O299" s="36"/>
      <c r="P299" s="28"/>
      <c r="Q299" s="37"/>
      <c r="R299" s="38"/>
      <c r="S299" s="39"/>
      <c r="T299" s="40"/>
      <c r="U299" s="40"/>
      <c r="V299" s="40"/>
      <c r="W299" s="40"/>
      <c r="X299" s="39"/>
      <c r="Y299" s="41"/>
      <c r="Z299" s="41"/>
      <c r="AA299" s="41"/>
      <c r="AB299" s="42"/>
      <c r="AC299" s="42"/>
      <c r="AD299" s="42"/>
      <c r="AE299" s="42"/>
      <c r="AF299" s="42"/>
      <c r="AG299" s="25"/>
      <c r="AH299" s="25"/>
      <c r="AI299" s="25"/>
      <c r="AJ299" s="25"/>
      <c r="AK299" s="25"/>
      <c r="AL299" s="25"/>
    </row>
    <row r="300">
      <c r="A300" s="26"/>
      <c r="B300" s="25"/>
      <c r="C300" s="25"/>
      <c r="D300" s="28"/>
      <c r="E300" s="29"/>
      <c r="F300" s="30"/>
      <c r="G300" s="59"/>
      <c r="H300" s="34"/>
      <c r="I300" s="35"/>
      <c r="J300" s="36"/>
      <c r="K300" s="28"/>
      <c r="L300" s="28"/>
      <c r="M300" s="34"/>
      <c r="N300" s="35"/>
      <c r="O300" s="36"/>
      <c r="P300" s="28"/>
      <c r="Q300" s="37"/>
      <c r="R300" s="38"/>
      <c r="S300" s="39"/>
      <c r="T300" s="40"/>
      <c r="U300" s="40"/>
      <c r="V300" s="40"/>
      <c r="W300" s="40"/>
      <c r="X300" s="39"/>
      <c r="Y300" s="41"/>
      <c r="Z300" s="41"/>
      <c r="AA300" s="41"/>
      <c r="AB300" s="42"/>
      <c r="AC300" s="42"/>
      <c r="AD300" s="42"/>
      <c r="AE300" s="42"/>
      <c r="AF300" s="42"/>
      <c r="AG300" s="25"/>
      <c r="AH300" s="25"/>
      <c r="AI300" s="25"/>
      <c r="AJ300" s="25"/>
      <c r="AK300" s="25"/>
      <c r="AL300" s="25"/>
    </row>
    <row r="301">
      <c r="A301" s="26"/>
      <c r="B301" s="25"/>
      <c r="C301" s="25"/>
      <c r="D301" s="28"/>
      <c r="E301" s="29"/>
      <c r="F301" s="30"/>
      <c r="G301" s="59"/>
      <c r="H301" s="34"/>
      <c r="I301" s="35"/>
      <c r="J301" s="36"/>
      <c r="K301" s="28"/>
      <c r="L301" s="28"/>
      <c r="M301" s="34"/>
      <c r="N301" s="35"/>
      <c r="O301" s="36"/>
      <c r="P301" s="28"/>
      <c r="Q301" s="37"/>
      <c r="R301" s="38"/>
      <c r="S301" s="39"/>
      <c r="T301" s="40"/>
      <c r="U301" s="40"/>
      <c r="V301" s="40"/>
      <c r="W301" s="40"/>
      <c r="X301" s="39"/>
      <c r="Y301" s="41"/>
      <c r="Z301" s="41"/>
      <c r="AA301" s="41"/>
      <c r="AB301" s="42"/>
      <c r="AC301" s="42"/>
      <c r="AD301" s="42"/>
      <c r="AE301" s="42"/>
      <c r="AF301" s="42"/>
      <c r="AG301" s="25"/>
      <c r="AH301" s="25"/>
      <c r="AI301" s="25"/>
      <c r="AJ301" s="25"/>
      <c r="AK301" s="25"/>
      <c r="AL301" s="25"/>
    </row>
    <row r="302">
      <c r="A302" s="26"/>
      <c r="B302" s="25"/>
      <c r="C302" s="25"/>
      <c r="D302" s="28"/>
      <c r="E302" s="29"/>
      <c r="F302" s="30"/>
      <c r="G302" s="59"/>
      <c r="H302" s="34"/>
      <c r="I302" s="35"/>
      <c r="J302" s="36"/>
      <c r="K302" s="28"/>
      <c r="L302" s="28"/>
      <c r="M302" s="34"/>
      <c r="N302" s="35"/>
      <c r="O302" s="36"/>
      <c r="P302" s="28"/>
      <c r="Q302" s="37"/>
      <c r="R302" s="38"/>
      <c r="S302" s="39"/>
      <c r="T302" s="40"/>
      <c r="U302" s="40"/>
      <c r="V302" s="40"/>
      <c r="W302" s="40"/>
      <c r="X302" s="39"/>
      <c r="Y302" s="41"/>
      <c r="Z302" s="41"/>
      <c r="AA302" s="41"/>
      <c r="AB302" s="42"/>
      <c r="AC302" s="42"/>
      <c r="AD302" s="42"/>
      <c r="AE302" s="42"/>
      <c r="AF302" s="42"/>
      <c r="AG302" s="25"/>
      <c r="AH302" s="25"/>
      <c r="AI302" s="25"/>
      <c r="AJ302" s="25"/>
      <c r="AK302" s="25"/>
      <c r="AL302" s="25"/>
    </row>
    <row r="303">
      <c r="A303" s="26"/>
      <c r="B303" s="25"/>
      <c r="C303" s="25"/>
      <c r="D303" s="28"/>
      <c r="E303" s="29"/>
      <c r="F303" s="30"/>
      <c r="G303" s="59"/>
      <c r="H303" s="34"/>
      <c r="I303" s="35"/>
      <c r="J303" s="36"/>
      <c r="K303" s="28"/>
      <c r="L303" s="28"/>
      <c r="M303" s="34"/>
      <c r="N303" s="35"/>
      <c r="O303" s="36"/>
      <c r="P303" s="28"/>
      <c r="Q303" s="37"/>
      <c r="R303" s="38"/>
      <c r="S303" s="39"/>
      <c r="T303" s="40"/>
      <c r="U303" s="40"/>
      <c r="V303" s="40"/>
      <c r="W303" s="40"/>
      <c r="X303" s="39"/>
      <c r="Y303" s="41"/>
      <c r="Z303" s="41"/>
      <c r="AA303" s="41"/>
      <c r="AB303" s="42"/>
      <c r="AC303" s="42"/>
      <c r="AD303" s="42"/>
      <c r="AE303" s="42"/>
      <c r="AF303" s="42"/>
      <c r="AG303" s="25"/>
      <c r="AH303" s="25"/>
      <c r="AI303" s="25"/>
      <c r="AJ303" s="25"/>
      <c r="AK303" s="25"/>
      <c r="AL303" s="25"/>
    </row>
    <row r="304">
      <c r="A304" s="26"/>
      <c r="B304" s="25"/>
      <c r="C304" s="25"/>
      <c r="D304" s="28"/>
      <c r="E304" s="29"/>
      <c r="F304" s="30"/>
      <c r="G304" s="59"/>
      <c r="H304" s="34"/>
      <c r="I304" s="35"/>
      <c r="J304" s="36"/>
      <c r="K304" s="28"/>
      <c r="L304" s="28"/>
      <c r="M304" s="34"/>
      <c r="N304" s="35"/>
      <c r="O304" s="36"/>
      <c r="P304" s="28"/>
      <c r="Q304" s="37"/>
      <c r="R304" s="38"/>
      <c r="S304" s="39"/>
      <c r="T304" s="40"/>
      <c r="U304" s="40"/>
      <c r="V304" s="40"/>
      <c r="W304" s="40"/>
      <c r="X304" s="39"/>
      <c r="Y304" s="41"/>
      <c r="Z304" s="41"/>
      <c r="AA304" s="41"/>
      <c r="AB304" s="42"/>
      <c r="AC304" s="42"/>
      <c r="AD304" s="42"/>
      <c r="AE304" s="42"/>
      <c r="AF304" s="42"/>
      <c r="AG304" s="25"/>
      <c r="AH304" s="25"/>
      <c r="AI304" s="25"/>
      <c r="AJ304" s="25"/>
      <c r="AK304" s="25"/>
      <c r="AL304" s="25"/>
    </row>
    <row r="305">
      <c r="A305" s="26"/>
      <c r="B305" s="25"/>
      <c r="C305" s="25"/>
      <c r="D305" s="28"/>
      <c r="E305" s="29"/>
      <c r="F305" s="30"/>
      <c r="G305" s="59"/>
      <c r="H305" s="34"/>
      <c r="I305" s="35"/>
      <c r="J305" s="36"/>
      <c r="K305" s="28"/>
      <c r="L305" s="28"/>
      <c r="M305" s="34"/>
      <c r="N305" s="35"/>
      <c r="O305" s="36"/>
      <c r="P305" s="28"/>
      <c r="Q305" s="37"/>
      <c r="R305" s="38"/>
      <c r="S305" s="39"/>
      <c r="T305" s="40"/>
      <c r="U305" s="40"/>
      <c r="V305" s="40"/>
      <c r="W305" s="40"/>
      <c r="X305" s="39"/>
      <c r="Y305" s="41"/>
      <c r="Z305" s="41"/>
      <c r="AA305" s="41"/>
      <c r="AB305" s="42"/>
      <c r="AC305" s="42"/>
      <c r="AD305" s="42"/>
      <c r="AE305" s="42"/>
      <c r="AF305" s="42"/>
      <c r="AG305" s="25"/>
      <c r="AH305" s="25"/>
      <c r="AI305" s="25"/>
      <c r="AJ305" s="25"/>
      <c r="AK305" s="25"/>
      <c r="AL305" s="25"/>
    </row>
    <row r="306">
      <c r="A306" s="26"/>
      <c r="B306" s="25"/>
      <c r="C306" s="25"/>
      <c r="D306" s="28"/>
      <c r="E306" s="29"/>
      <c r="F306" s="30"/>
      <c r="G306" s="59"/>
      <c r="H306" s="34"/>
      <c r="I306" s="35"/>
      <c r="J306" s="36"/>
      <c r="K306" s="28"/>
      <c r="L306" s="28"/>
      <c r="M306" s="34"/>
      <c r="N306" s="35"/>
      <c r="O306" s="36"/>
      <c r="P306" s="28"/>
      <c r="Q306" s="37"/>
      <c r="R306" s="38"/>
      <c r="S306" s="39"/>
      <c r="T306" s="40"/>
      <c r="U306" s="40"/>
      <c r="V306" s="40"/>
      <c r="W306" s="40"/>
      <c r="X306" s="39"/>
      <c r="Y306" s="41"/>
      <c r="Z306" s="41"/>
      <c r="AA306" s="41"/>
      <c r="AB306" s="42"/>
      <c r="AC306" s="42"/>
      <c r="AD306" s="42"/>
      <c r="AE306" s="42"/>
      <c r="AF306" s="42"/>
      <c r="AG306" s="25"/>
      <c r="AH306" s="25"/>
      <c r="AI306" s="25"/>
      <c r="AJ306" s="25"/>
      <c r="AK306" s="25"/>
      <c r="AL306" s="25"/>
    </row>
    <row r="307">
      <c r="A307" s="26"/>
      <c r="B307" s="25"/>
      <c r="C307" s="25"/>
      <c r="D307" s="28"/>
      <c r="E307" s="29"/>
      <c r="F307" s="30"/>
      <c r="G307" s="59"/>
      <c r="H307" s="34"/>
      <c r="I307" s="35"/>
      <c r="J307" s="36"/>
      <c r="K307" s="28"/>
      <c r="L307" s="28"/>
      <c r="M307" s="34"/>
      <c r="N307" s="35"/>
      <c r="O307" s="36"/>
      <c r="P307" s="28"/>
      <c r="Q307" s="37"/>
      <c r="R307" s="38"/>
      <c r="S307" s="39"/>
      <c r="T307" s="40"/>
      <c r="U307" s="40"/>
      <c r="V307" s="40"/>
      <c r="W307" s="40"/>
      <c r="X307" s="39"/>
      <c r="Y307" s="41"/>
      <c r="Z307" s="41"/>
      <c r="AA307" s="41"/>
      <c r="AB307" s="42"/>
      <c r="AC307" s="42"/>
      <c r="AD307" s="42"/>
      <c r="AE307" s="42"/>
      <c r="AF307" s="42"/>
      <c r="AG307" s="25"/>
      <c r="AH307" s="25"/>
      <c r="AI307" s="25"/>
      <c r="AJ307" s="25"/>
      <c r="AK307" s="25"/>
      <c r="AL307" s="25"/>
    </row>
    <row r="308">
      <c r="A308" s="26"/>
      <c r="B308" s="25"/>
      <c r="C308" s="25"/>
      <c r="D308" s="28"/>
      <c r="E308" s="29"/>
      <c r="F308" s="30"/>
      <c r="G308" s="59"/>
      <c r="H308" s="34"/>
      <c r="I308" s="35"/>
      <c r="J308" s="36"/>
      <c r="K308" s="28"/>
      <c r="L308" s="28"/>
      <c r="M308" s="34"/>
      <c r="N308" s="35"/>
      <c r="O308" s="36"/>
      <c r="P308" s="28"/>
      <c r="Q308" s="37"/>
      <c r="R308" s="38"/>
      <c r="S308" s="39"/>
      <c r="T308" s="40"/>
      <c r="U308" s="40"/>
      <c r="V308" s="40"/>
      <c r="W308" s="40"/>
      <c r="X308" s="39"/>
      <c r="Y308" s="41"/>
      <c r="Z308" s="41"/>
      <c r="AA308" s="41"/>
      <c r="AB308" s="42"/>
      <c r="AC308" s="42"/>
      <c r="AD308" s="42"/>
      <c r="AE308" s="42"/>
      <c r="AF308" s="42"/>
      <c r="AG308" s="25"/>
      <c r="AH308" s="25"/>
      <c r="AI308" s="25"/>
      <c r="AJ308" s="25"/>
      <c r="AK308" s="25"/>
      <c r="AL308" s="25"/>
    </row>
    <row r="309">
      <c r="A309" s="26"/>
      <c r="B309" s="25"/>
      <c r="C309" s="25"/>
      <c r="D309" s="28"/>
      <c r="E309" s="29"/>
      <c r="F309" s="30"/>
      <c r="G309" s="59"/>
      <c r="H309" s="34"/>
      <c r="I309" s="35"/>
      <c r="J309" s="36"/>
      <c r="K309" s="28"/>
      <c r="L309" s="28"/>
      <c r="M309" s="34"/>
      <c r="N309" s="35"/>
      <c r="O309" s="36"/>
      <c r="P309" s="28"/>
      <c r="Q309" s="37"/>
      <c r="R309" s="38"/>
      <c r="S309" s="39"/>
      <c r="T309" s="40"/>
      <c r="U309" s="40"/>
      <c r="V309" s="40"/>
      <c r="W309" s="40"/>
      <c r="X309" s="39"/>
      <c r="Y309" s="41"/>
      <c r="Z309" s="41"/>
      <c r="AA309" s="41"/>
      <c r="AB309" s="42"/>
      <c r="AC309" s="42"/>
      <c r="AD309" s="42"/>
      <c r="AE309" s="42"/>
      <c r="AF309" s="42"/>
      <c r="AG309" s="25"/>
      <c r="AH309" s="25"/>
      <c r="AI309" s="25"/>
      <c r="AJ309" s="25"/>
      <c r="AK309" s="25"/>
      <c r="AL309" s="25"/>
    </row>
    <row r="310">
      <c r="A310" s="26"/>
      <c r="B310" s="25"/>
      <c r="C310" s="25"/>
      <c r="D310" s="28"/>
      <c r="E310" s="29"/>
      <c r="F310" s="30"/>
      <c r="G310" s="59"/>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6"/>
      <c r="B311" s="25"/>
      <c r="C311" s="25"/>
      <c r="D311" s="28"/>
      <c r="E311" s="29"/>
      <c r="F311" s="30"/>
      <c r="G311" s="59"/>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6"/>
      <c r="B312" s="25"/>
      <c r="C312" s="25"/>
      <c r="D312" s="28"/>
      <c r="E312" s="29"/>
      <c r="F312" s="30"/>
      <c r="G312" s="59"/>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6"/>
      <c r="B313" s="25"/>
      <c r="C313" s="25"/>
      <c r="D313" s="28"/>
      <c r="E313" s="29"/>
      <c r="F313" s="30"/>
      <c r="G313" s="59"/>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6"/>
      <c r="B314" s="25"/>
      <c r="C314" s="25"/>
      <c r="D314" s="28"/>
      <c r="E314" s="29"/>
      <c r="F314" s="30"/>
      <c r="G314" s="59"/>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6"/>
      <c r="B315" s="25"/>
      <c r="C315" s="25"/>
      <c r="D315" s="28"/>
      <c r="E315" s="29"/>
      <c r="F315" s="30"/>
      <c r="G315" s="59"/>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6"/>
      <c r="B316" s="25"/>
      <c r="C316" s="25"/>
      <c r="D316" s="28"/>
      <c r="E316" s="29"/>
      <c r="F316" s="30"/>
      <c r="G316" s="59"/>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6"/>
      <c r="B317" s="25"/>
      <c r="C317" s="25"/>
      <c r="D317" s="28"/>
      <c r="E317" s="29"/>
      <c r="F317" s="30"/>
      <c r="G317" s="59"/>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6"/>
      <c r="B318" s="25"/>
      <c r="C318" s="25"/>
      <c r="D318" s="28"/>
      <c r="E318" s="29"/>
      <c r="F318" s="30"/>
      <c r="G318" s="59"/>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6"/>
      <c r="B319" s="25"/>
      <c r="C319" s="25"/>
      <c r="D319" s="28"/>
      <c r="E319" s="29"/>
      <c r="F319" s="30"/>
      <c r="G319" s="59"/>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6"/>
      <c r="B320" s="25"/>
      <c r="C320" s="25"/>
      <c r="D320" s="28"/>
      <c r="E320" s="29"/>
      <c r="F320" s="30"/>
      <c r="G320" s="59"/>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6"/>
      <c r="B321" s="25"/>
      <c r="C321" s="25"/>
      <c r="D321" s="28"/>
      <c r="E321" s="29"/>
      <c r="F321" s="30"/>
      <c r="G321" s="59"/>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6"/>
      <c r="B322" s="25"/>
      <c r="C322" s="25"/>
      <c r="D322" s="28"/>
      <c r="E322" s="29"/>
      <c r="F322" s="30"/>
      <c r="G322" s="59"/>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6"/>
      <c r="B323" s="25"/>
      <c r="C323" s="25"/>
      <c r="D323" s="28"/>
      <c r="E323" s="29"/>
      <c r="F323" s="30"/>
      <c r="G323" s="59"/>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6"/>
      <c r="B324" s="25"/>
      <c r="C324" s="25"/>
      <c r="D324" s="28"/>
      <c r="E324" s="29"/>
      <c r="F324" s="30"/>
      <c r="G324" s="59"/>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6"/>
      <c r="B325" s="25"/>
      <c r="C325" s="25"/>
      <c r="D325" s="28"/>
      <c r="E325" s="29"/>
      <c r="F325" s="30"/>
      <c r="G325" s="59"/>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6"/>
      <c r="B326" s="25"/>
      <c r="C326" s="25"/>
      <c r="D326" s="28"/>
      <c r="E326" s="29"/>
      <c r="F326" s="30"/>
      <c r="G326" s="59"/>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6"/>
      <c r="B327" s="25"/>
      <c r="C327" s="25"/>
      <c r="D327" s="28"/>
      <c r="E327" s="29"/>
      <c r="F327" s="30"/>
      <c r="G327" s="59"/>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6"/>
      <c r="B328" s="25"/>
      <c r="C328" s="25"/>
      <c r="D328" s="28"/>
      <c r="E328" s="29"/>
      <c r="F328" s="30"/>
      <c r="G328" s="59"/>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6"/>
      <c r="B329" s="25"/>
      <c r="C329" s="25"/>
      <c r="D329" s="28"/>
      <c r="E329" s="29"/>
      <c r="F329" s="30"/>
      <c r="G329" s="59"/>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6"/>
      <c r="B330" s="25"/>
      <c r="C330" s="25"/>
      <c r="D330" s="28"/>
      <c r="E330" s="29"/>
      <c r="F330" s="30"/>
      <c r="G330" s="59"/>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6"/>
      <c r="B331" s="25"/>
      <c r="C331" s="25"/>
      <c r="D331" s="28"/>
      <c r="E331" s="29"/>
      <c r="F331" s="30"/>
      <c r="G331" s="59"/>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6"/>
      <c r="B332" s="25"/>
      <c r="C332" s="25"/>
      <c r="D332" s="28"/>
      <c r="E332" s="29"/>
      <c r="F332" s="30"/>
      <c r="G332" s="59"/>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6"/>
      <c r="B333" s="25"/>
      <c r="C333" s="25"/>
      <c r="D333" s="28"/>
      <c r="E333" s="29"/>
      <c r="F333" s="30"/>
      <c r="G333" s="59"/>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6"/>
      <c r="B334" s="25"/>
      <c r="C334" s="25"/>
      <c r="D334" s="28"/>
      <c r="E334" s="29"/>
      <c r="F334" s="30"/>
      <c r="G334" s="59"/>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6"/>
      <c r="B335" s="25"/>
      <c r="C335" s="25"/>
      <c r="D335" s="28"/>
      <c r="E335" s="29"/>
      <c r="F335" s="30"/>
      <c r="G335" s="59"/>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6"/>
      <c r="B336" s="25"/>
      <c r="C336" s="25"/>
      <c r="D336" s="28"/>
      <c r="E336" s="29"/>
      <c r="F336" s="30"/>
      <c r="G336" s="59"/>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6"/>
      <c r="B337" s="25"/>
      <c r="C337" s="25"/>
      <c r="D337" s="28"/>
      <c r="E337" s="29"/>
      <c r="F337" s="30"/>
      <c r="G337" s="59"/>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6"/>
      <c r="B338" s="25"/>
      <c r="C338" s="25"/>
      <c r="D338" s="28"/>
      <c r="E338" s="29"/>
      <c r="F338" s="30"/>
      <c r="G338" s="59"/>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6"/>
      <c r="B339" s="25"/>
      <c r="C339" s="25"/>
      <c r="D339" s="28"/>
      <c r="E339" s="29"/>
      <c r="F339" s="30"/>
      <c r="G339" s="59"/>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6"/>
      <c r="B340" s="25"/>
      <c r="C340" s="25"/>
      <c r="D340" s="28"/>
      <c r="E340" s="29"/>
      <c r="F340" s="30"/>
      <c r="G340" s="59"/>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6"/>
      <c r="B341" s="25"/>
      <c r="C341" s="25"/>
      <c r="D341" s="28"/>
      <c r="E341" s="29"/>
      <c r="F341" s="30"/>
      <c r="G341" s="59"/>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6"/>
      <c r="B342" s="25"/>
      <c r="C342" s="25"/>
      <c r="D342" s="28"/>
      <c r="E342" s="29"/>
      <c r="F342" s="30"/>
      <c r="G342" s="59"/>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6"/>
      <c r="B343" s="25"/>
      <c r="C343" s="25"/>
      <c r="D343" s="28"/>
      <c r="E343" s="29"/>
      <c r="F343" s="30"/>
      <c r="G343" s="59"/>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6"/>
      <c r="B344" s="25"/>
      <c r="C344" s="25"/>
      <c r="D344" s="28"/>
      <c r="E344" s="29"/>
      <c r="F344" s="30"/>
      <c r="G344" s="59"/>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6"/>
      <c r="B345" s="25"/>
      <c r="C345" s="25"/>
      <c r="D345" s="28"/>
      <c r="E345" s="29"/>
      <c r="F345" s="30"/>
      <c r="G345" s="59"/>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6"/>
      <c r="B346" s="25"/>
      <c r="C346" s="25"/>
      <c r="D346" s="28"/>
      <c r="E346" s="29"/>
      <c r="F346" s="30"/>
      <c r="G346" s="59"/>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6"/>
      <c r="B347" s="25"/>
      <c r="C347" s="25"/>
      <c r="D347" s="28"/>
      <c r="E347" s="29"/>
      <c r="F347" s="30"/>
      <c r="G347" s="59"/>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6"/>
      <c r="B348" s="25"/>
      <c r="C348" s="25"/>
      <c r="D348" s="28"/>
      <c r="E348" s="29"/>
      <c r="F348" s="30"/>
      <c r="G348" s="59"/>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6"/>
      <c r="B349" s="25"/>
      <c r="C349" s="25"/>
      <c r="D349" s="28"/>
      <c r="E349" s="29"/>
      <c r="F349" s="30"/>
      <c r="G349" s="59"/>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6"/>
      <c r="B350" s="25"/>
      <c r="C350" s="25"/>
      <c r="D350" s="28"/>
      <c r="E350" s="29"/>
      <c r="F350" s="30"/>
      <c r="G350" s="59"/>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6"/>
      <c r="B351" s="25"/>
      <c r="C351" s="25"/>
      <c r="D351" s="28"/>
      <c r="E351" s="29"/>
      <c r="F351" s="30"/>
      <c r="G351" s="59"/>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6"/>
      <c r="B352" s="25"/>
      <c r="C352" s="25"/>
      <c r="D352" s="28"/>
      <c r="E352" s="29"/>
      <c r="F352" s="30"/>
      <c r="G352" s="59"/>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6"/>
      <c r="B353" s="25"/>
      <c r="C353" s="25"/>
      <c r="D353" s="28"/>
      <c r="E353" s="29"/>
      <c r="F353" s="30"/>
      <c r="G353" s="59"/>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6"/>
      <c r="B354" s="25"/>
      <c r="C354" s="25"/>
      <c r="D354" s="28"/>
      <c r="E354" s="29"/>
      <c r="F354" s="30"/>
      <c r="G354" s="59"/>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6"/>
      <c r="B355" s="25"/>
      <c r="C355" s="25"/>
      <c r="D355" s="28"/>
      <c r="E355" s="29"/>
      <c r="F355" s="30"/>
      <c r="G355" s="59"/>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6"/>
      <c r="B356" s="25"/>
      <c r="C356" s="25"/>
      <c r="D356" s="28"/>
      <c r="E356" s="29"/>
      <c r="F356" s="30"/>
      <c r="G356" s="59"/>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6"/>
      <c r="B357" s="25"/>
      <c r="C357" s="25"/>
      <c r="D357" s="28"/>
      <c r="E357" s="29"/>
      <c r="F357" s="30"/>
      <c r="G357" s="59"/>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6"/>
      <c r="B358" s="25"/>
      <c r="C358" s="25"/>
      <c r="D358" s="28"/>
      <c r="E358" s="29"/>
      <c r="F358" s="30"/>
      <c r="G358" s="59"/>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6"/>
      <c r="B359" s="25"/>
      <c r="C359" s="25"/>
      <c r="D359" s="28"/>
      <c r="E359" s="29"/>
      <c r="F359" s="30"/>
      <c r="G359" s="59"/>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6"/>
      <c r="B360" s="25"/>
      <c r="C360" s="25"/>
      <c r="D360" s="28"/>
      <c r="E360" s="29"/>
      <c r="F360" s="30"/>
      <c r="G360" s="59"/>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6"/>
      <c r="B361" s="25"/>
      <c r="C361" s="25"/>
      <c r="D361" s="28"/>
      <c r="E361" s="29"/>
      <c r="F361" s="30"/>
      <c r="G361" s="59"/>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6"/>
      <c r="B362" s="25"/>
      <c r="C362" s="25"/>
      <c r="D362" s="28"/>
      <c r="E362" s="29"/>
      <c r="F362" s="30"/>
      <c r="G362" s="59"/>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6"/>
      <c r="B363" s="25"/>
      <c r="C363" s="25"/>
      <c r="D363" s="28"/>
      <c r="E363" s="29"/>
      <c r="F363" s="30"/>
      <c r="G363" s="59"/>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6"/>
      <c r="B364" s="25"/>
      <c r="C364" s="25"/>
      <c r="D364" s="28"/>
      <c r="E364" s="29"/>
      <c r="F364" s="30"/>
      <c r="G364" s="59"/>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6"/>
      <c r="B365" s="25"/>
      <c r="C365" s="25"/>
      <c r="D365" s="28"/>
      <c r="E365" s="29"/>
      <c r="F365" s="30"/>
      <c r="G365" s="59"/>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6"/>
      <c r="B366" s="25"/>
      <c r="C366" s="25"/>
      <c r="D366" s="28"/>
      <c r="E366" s="29"/>
      <c r="F366" s="30"/>
      <c r="G366" s="59"/>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6"/>
      <c r="B367" s="25"/>
      <c r="C367" s="25"/>
      <c r="D367" s="28"/>
      <c r="E367" s="29"/>
      <c r="F367" s="30"/>
      <c r="G367" s="59"/>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6"/>
      <c r="B368" s="25"/>
      <c r="C368" s="25"/>
      <c r="D368" s="28"/>
      <c r="E368" s="29"/>
      <c r="F368" s="30"/>
      <c r="G368" s="59"/>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6"/>
      <c r="B369" s="25"/>
      <c r="C369" s="25"/>
      <c r="D369" s="28"/>
      <c r="E369" s="29"/>
      <c r="F369" s="30"/>
      <c r="G369" s="59"/>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6"/>
      <c r="B370" s="25"/>
      <c r="C370" s="25"/>
      <c r="D370" s="28"/>
      <c r="E370" s="29"/>
      <c r="F370" s="30"/>
      <c r="G370" s="59"/>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6"/>
      <c r="B371" s="25"/>
      <c r="C371" s="25"/>
      <c r="D371" s="28"/>
      <c r="E371" s="29"/>
      <c r="F371" s="30"/>
      <c r="G371" s="59"/>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6"/>
      <c r="B372" s="25"/>
      <c r="C372" s="25"/>
      <c r="D372" s="28"/>
      <c r="E372" s="29"/>
      <c r="F372" s="30"/>
      <c r="G372" s="59"/>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6"/>
      <c r="B373" s="25"/>
      <c r="C373" s="25"/>
      <c r="D373" s="28"/>
      <c r="E373" s="29"/>
      <c r="F373" s="30"/>
      <c r="G373" s="59"/>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6"/>
      <c r="B374" s="25"/>
      <c r="C374" s="25"/>
      <c r="D374" s="28"/>
      <c r="E374" s="29"/>
      <c r="F374" s="30"/>
      <c r="G374" s="59"/>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6"/>
      <c r="B375" s="25"/>
      <c r="C375" s="25"/>
      <c r="D375" s="28"/>
      <c r="E375" s="29"/>
      <c r="F375" s="30"/>
      <c r="G375" s="59"/>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6"/>
      <c r="B376" s="25"/>
      <c r="C376" s="25"/>
      <c r="D376" s="28"/>
      <c r="E376" s="29"/>
      <c r="F376" s="30"/>
      <c r="G376" s="59"/>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6"/>
      <c r="B377" s="25"/>
      <c r="C377" s="25"/>
      <c r="D377" s="28"/>
      <c r="E377" s="29"/>
      <c r="F377" s="30"/>
      <c r="G377" s="59"/>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6"/>
      <c r="B378" s="25"/>
      <c r="C378" s="25"/>
      <c r="D378" s="28"/>
      <c r="E378" s="29"/>
      <c r="F378" s="30"/>
      <c r="G378" s="59"/>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6"/>
      <c r="B379" s="25"/>
      <c r="C379" s="25"/>
      <c r="D379" s="28"/>
      <c r="E379" s="29"/>
      <c r="F379" s="30"/>
      <c r="G379" s="59"/>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6"/>
      <c r="B380" s="25"/>
      <c r="C380" s="25"/>
      <c r="D380" s="28"/>
      <c r="E380" s="29"/>
      <c r="F380" s="30"/>
      <c r="G380" s="59"/>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6"/>
      <c r="B381" s="25"/>
      <c r="C381" s="25"/>
      <c r="D381" s="28"/>
      <c r="E381" s="29"/>
      <c r="F381" s="30"/>
      <c r="G381" s="59"/>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6"/>
      <c r="B382" s="25"/>
      <c r="C382" s="25"/>
      <c r="D382" s="28"/>
      <c r="E382" s="29"/>
      <c r="F382" s="30"/>
      <c r="G382" s="59"/>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6"/>
      <c r="B383" s="25"/>
      <c r="C383" s="25"/>
      <c r="D383" s="28"/>
      <c r="E383" s="29"/>
      <c r="F383" s="30"/>
      <c r="G383" s="59"/>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6"/>
      <c r="B384" s="25"/>
      <c r="C384" s="25"/>
      <c r="D384" s="28"/>
      <c r="E384" s="29"/>
      <c r="F384" s="30"/>
      <c r="G384" s="59"/>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6"/>
      <c r="B385" s="25"/>
      <c r="C385" s="25"/>
      <c r="D385" s="28"/>
      <c r="E385" s="29"/>
      <c r="F385" s="30"/>
      <c r="G385" s="59"/>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6"/>
      <c r="B386" s="25"/>
      <c r="C386" s="25"/>
      <c r="D386" s="28"/>
      <c r="E386" s="29"/>
      <c r="F386" s="30"/>
      <c r="G386" s="59"/>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6"/>
      <c r="B387" s="25"/>
      <c r="C387" s="25"/>
      <c r="D387" s="28"/>
      <c r="E387" s="29"/>
      <c r="F387" s="30"/>
      <c r="G387" s="59"/>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6"/>
      <c r="B388" s="25"/>
      <c r="C388" s="25"/>
      <c r="D388" s="28"/>
      <c r="E388" s="29"/>
      <c r="F388" s="30"/>
      <c r="G388" s="59"/>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6"/>
      <c r="B389" s="25"/>
      <c r="C389" s="25"/>
      <c r="D389" s="28"/>
      <c r="E389" s="29"/>
      <c r="F389" s="30"/>
      <c r="G389" s="59"/>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6"/>
      <c r="B390" s="25"/>
      <c r="C390" s="25"/>
      <c r="D390" s="28"/>
      <c r="E390" s="29"/>
      <c r="F390" s="30"/>
      <c r="G390" s="59"/>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6"/>
      <c r="B391" s="25"/>
      <c r="C391" s="25"/>
      <c r="D391" s="28"/>
      <c r="E391" s="29"/>
      <c r="F391" s="30"/>
      <c r="G391" s="59"/>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6"/>
      <c r="B392" s="25"/>
      <c r="C392" s="25"/>
      <c r="D392" s="28"/>
      <c r="E392" s="29"/>
      <c r="F392" s="30"/>
      <c r="G392" s="59"/>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6"/>
      <c r="B393" s="25"/>
      <c r="C393" s="25"/>
      <c r="D393" s="28"/>
      <c r="E393" s="29"/>
      <c r="F393" s="30"/>
      <c r="G393" s="59"/>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6"/>
      <c r="B394" s="25"/>
      <c r="C394" s="25"/>
      <c r="D394" s="28"/>
      <c r="E394" s="29"/>
      <c r="F394" s="30"/>
      <c r="G394" s="59"/>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6"/>
      <c r="B395" s="25"/>
      <c r="C395" s="25"/>
      <c r="D395" s="28"/>
      <c r="E395" s="29"/>
      <c r="F395" s="30"/>
      <c r="G395" s="59"/>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6"/>
      <c r="B396" s="25"/>
      <c r="C396" s="25"/>
      <c r="D396" s="28"/>
      <c r="E396" s="29"/>
      <c r="F396" s="30"/>
      <c r="G396" s="59"/>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6"/>
      <c r="B397" s="25"/>
      <c r="C397" s="25"/>
      <c r="D397" s="28"/>
      <c r="E397" s="29"/>
      <c r="F397" s="30"/>
      <c r="G397" s="59"/>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6"/>
      <c r="B398" s="25"/>
      <c r="C398" s="25"/>
      <c r="D398" s="28"/>
      <c r="E398" s="29"/>
      <c r="F398" s="30"/>
      <c r="G398" s="59"/>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6"/>
      <c r="B399" s="25"/>
      <c r="C399" s="25"/>
      <c r="D399" s="28"/>
      <c r="E399" s="29"/>
      <c r="F399" s="30"/>
      <c r="G399" s="59"/>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6"/>
      <c r="B400" s="25"/>
      <c r="C400" s="25"/>
      <c r="D400" s="28"/>
      <c r="E400" s="29"/>
      <c r="F400" s="30"/>
      <c r="G400" s="59"/>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6"/>
      <c r="B401" s="25"/>
      <c r="C401" s="25"/>
      <c r="D401" s="28"/>
      <c r="E401" s="29"/>
      <c r="F401" s="30"/>
      <c r="G401" s="59"/>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6"/>
      <c r="B402" s="25"/>
      <c r="C402" s="25"/>
      <c r="D402" s="28"/>
      <c r="E402" s="29"/>
      <c r="F402" s="30"/>
      <c r="G402" s="59"/>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6"/>
      <c r="B403" s="25"/>
      <c r="C403" s="25"/>
      <c r="D403" s="28"/>
      <c r="E403" s="29"/>
      <c r="F403" s="30"/>
      <c r="G403" s="59"/>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6"/>
      <c r="B404" s="25"/>
      <c r="C404" s="25"/>
      <c r="D404" s="28"/>
      <c r="E404" s="29"/>
      <c r="F404" s="30"/>
      <c r="G404" s="59"/>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6"/>
      <c r="B405" s="25"/>
      <c r="C405" s="25"/>
      <c r="D405" s="28"/>
      <c r="E405" s="29"/>
      <c r="F405" s="30"/>
      <c r="G405" s="59"/>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6"/>
      <c r="B406" s="25"/>
      <c r="C406" s="25"/>
      <c r="D406" s="28"/>
      <c r="E406" s="29"/>
      <c r="F406" s="30"/>
      <c r="G406" s="59"/>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6"/>
      <c r="B407" s="25"/>
      <c r="C407" s="25"/>
      <c r="D407" s="28"/>
      <c r="E407" s="29"/>
      <c r="F407" s="30"/>
      <c r="G407" s="59"/>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6"/>
      <c r="B408" s="25"/>
      <c r="C408" s="25"/>
      <c r="D408" s="28"/>
      <c r="E408" s="29"/>
      <c r="F408" s="30"/>
      <c r="G408" s="59"/>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6"/>
      <c r="B409" s="25"/>
      <c r="C409" s="25"/>
      <c r="D409" s="28"/>
      <c r="E409" s="29"/>
      <c r="F409" s="30"/>
      <c r="G409" s="59"/>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6"/>
      <c r="B410" s="25"/>
      <c r="C410" s="25"/>
      <c r="D410" s="28"/>
      <c r="E410" s="29"/>
      <c r="F410" s="30"/>
      <c r="G410" s="59"/>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6"/>
      <c r="B411" s="25"/>
      <c r="C411" s="25"/>
      <c r="D411" s="28"/>
      <c r="E411" s="29"/>
      <c r="F411" s="30"/>
      <c r="G411" s="59"/>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6"/>
      <c r="B412" s="25"/>
      <c r="C412" s="25"/>
      <c r="D412" s="28"/>
      <c r="E412" s="29"/>
      <c r="F412" s="30"/>
      <c r="G412" s="59"/>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6"/>
      <c r="B413" s="25"/>
      <c r="C413" s="25"/>
      <c r="D413" s="28"/>
      <c r="E413" s="29"/>
      <c r="F413" s="30"/>
      <c r="G413" s="59"/>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6"/>
      <c r="B414" s="25"/>
      <c r="C414" s="25"/>
      <c r="D414" s="28"/>
      <c r="E414" s="29"/>
      <c r="F414" s="30"/>
      <c r="G414" s="59"/>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6"/>
      <c r="B415" s="25"/>
      <c r="C415" s="25"/>
      <c r="D415" s="28"/>
      <c r="E415" s="29"/>
      <c r="F415" s="30"/>
      <c r="G415" s="59"/>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6"/>
      <c r="B416" s="25"/>
      <c r="C416" s="25"/>
      <c r="D416" s="28"/>
      <c r="E416" s="29"/>
      <c r="F416" s="30"/>
      <c r="G416" s="59"/>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6"/>
      <c r="B417" s="25"/>
      <c r="C417" s="25"/>
      <c r="D417" s="28"/>
      <c r="E417" s="29"/>
      <c r="F417" s="30"/>
      <c r="G417" s="59"/>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6"/>
      <c r="B418" s="25"/>
      <c r="C418" s="25"/>
      <c r="D418" s="28"/>
      <c r="E418" s="29"/>
      <c r="F418" s="30"/>
      <c r="G418" s="59"/>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6"/>
      <c r="B419" s="25"/>
      <c r="C419" s="25"/>
      <c r="D419" s="28"/>
      <c r="E419" s="29"/>
      <c r="F419" s="30"/>
      <c r="G419" s="59"/>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6"/>
      <c r="B420" s="25"/>
      <c r="C420" s="25"/>
      <c r="D420" s="28"/>
      <c r="E420" s="29"/>
      <c r="F420" s="30"/>
      <c r="G420" s="59"/>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6"/>
      <c r="B421" s="25"/>
      <c r="C421" s="25"/>
      <c r="D421" s="28"/>
      <c r="E421" s="29"/>
      <c r="F421" s="30"/>
      <c r="G421" s="59"/>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6"/>
      <c r="B422" s="25"/>
      <c r="C422" s="25"/>
      <c r="D422" s="28"/>
      <c r="E422" s="29"/>
      <c r="F422" s="30"/>
      <c r="G422" s="59"/>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6"/>
      <c r="B423" s="25"/>
      <c r="C423" s="25"/>
      <c r="D423" s="28"/>
      <c r="E423" s="29"/>
      <c r="F423" s="30"/>
      <c r="G423" s="59"/>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6"/>
      <c r="B424" s="25"/>
      <c r="C424" s="25"/>
      <c r="D424" s="28"/>
      <c r="E424" s="29"/>
      <c r="F424" s="30"/>
      <c r="G424" s="59"/>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3.57"/>
    <col customWidth="1" min="36" max="36" width="18.29"/>
    <col customWidth="1" hidden="1" min="37" max="38" width="11.29"/>
  </cols>
  <sheetData>
    <row r="1" ht="14.25" customHeight="1">
      <c r="A1" s="1" t="s">
        <v>0</v>
      </c>
      <c r="B1" s="1" t="s">
        <v>1</v>
      </c>
      <c r="C1" s="1" t="s">
        <v>2</v>
      </c>
      <c r="D1" s="1" t="s">
        <v>3</v>
      </c>
      <c r="E1" s="1" t="s">
        <v>4</v>
      </c>
      <c r="F1" s="2" t="s">
        <v>5</v>
      </c>
      <c r="G1" s="122" t="s">
        <v>6</v>
      </c>
      <c r="H1" s="6" t="s">
        <v>7</v>
      </c>
      <c r="I1" s="11" t="s">
        <v>8</v>
      </c>
      <c r="J1" s="12" t="s">
        <v>9</v>
      </c>
      <c r="K1" s="14" t="s">
        <v>10</v>
      </c>
      <c r="L1" s="14" t="s">
        <v>11</v>
      </c>
      <c r="M1" s="6" t="s">
        <v>12</v>
      </c>
      <c r="N1" s="11" t="s">
        <v>13</v>
      </c>
      <c r="O1" s="12" t="s">
        <v>14</v>
      </c>
      <c r="P1" s="14" t="s">
        <v>15</v>
      </c>
      <c r="Q1" s="16" t="s">
        <v>16</v>
      </c>
      <c r="R1" s="1" t="s">
        <v>17</v>
      </c>
      <c r="S1" s="14" t="s">
        <v>18</v>
      </c>
      <c r="T1" s="18" t="s">
        <v>19</v>
      </c>
      <c r="U1" s="18" t="s">
        <v>20</v>
      </c>
      <c r="V1" s="1" t="s">
        <v>21</v>
      </c>
      <c r="W1" s="1" t="s">
        <v>22</v>
      </c>
      <c r="X1" s="14" t="s">
        <v>23</v>
      </c>
      <c r="Y1" s="1" t="s">
        <v>24</v>
      </c>
      <c r="Z1" s="20" t="s">
        <v>25</v>
      </c>
      <c r="AA1" s="20" t="s">
        <v>26</v>
      </c>
      <c r="AB1" s="21" t="s">
        <v>27</v>
      </c>
      <c r="AC1" s="21" t="s">
        <v>28</v>
      </c>
      <c r="AD1" s="21" t="s">
        <v>29</v>
      </c>
      <c r="AE1" s="21" t="s">
        <v>30</v>
      </c>
      <c r="AF1" s="21" t="s">
        <v>31</v>
      </c>
      <c r="AG1" s="22"/>
      <c r="AH1" s="1" t="s">
        <v>32</v>
      </c>
      <c r="AI1" s="23" t="s">
        <v>33</v>
      </c>
      <c r="AJ1" s="24"/>
      <c r="AK1" s="25"/>
      <c r="AL1" s="25"/>
    </row>
    <row r="2">
      <c r="A2" s="27" t="s">
        <v>35</v>
      </c>
      <c r="B2" s="25" t="s">
        <v>36</v>
      </c>
      <c r="C2" s="25" t="s">
        <v>106</v>
      </c>
      <c r="D2" s="28">
        <v>96.8997852899281</v>
      </c>
      <c r="E2" s="29">
        <v>0.2741119157340356</v>
      </c>
      <c r="F2" s="31">
        <v>35.0</v>
      </c>
      <c r="G2" s="59"/>
      <c r="H2" s="34">
        <v>39.086231344522126</v>
      </c>
      <c r="I2" s="35" t="s">
        <v>27</v>
      </c>
      <c r="J2" s="36">
        <v>7600.0</v>
      </c>
      <c r="K2" s="28">
        <v>5.142925176910806</v>
      </c>
      <c r="L2" s="28">
        <v>7.5275303131036075</v>
      </c>
      <c r="M2" s="34">
        <v>37.512935196938514</v>
      </c>
      <c r="N2" s="35" t="s">
        <v>27</v>
      </c>
      <c r="O2" s="36">
        <v>8100.0</v>
      </c>
      <c r="P2" s="28">
        <v>4.6312265675232736</v>
      </c>
      <c r="Q2" s="37">
        <v>6.577737448078623</v>
      </c>
      <c r="R2" s="38">
        <v>20.703572572901027</v>
      </c>
      <c r="S2" s="39">
        <v>21.40572903944108</v>
      </c>
      <c r="T2" s="40">
        <v>0.09339189679652522</v>
      </c>
      <c r="U2" s="40">
        <v>0.023762435279589256</v>
      </c>
      <c r="V2" s="40">
        <v>0.049293237835799114</v>
      </c>
      <c r="W2" s="40">
        <v>0.055261477394393625</v>
      </c>
      <c r="X2" s="39">
        <v>20.604363702804356</v>
      </c>
      <c r="Y2" s="41">
        <v>18.48186764171777</v>
      </c>
      <c r="Z2" s="41">
        <v>17.81260322383807</v>
      </c>
      <c r="AA2" s="41">
        <v>19.70033197310044</v>
      </c>
      <c r="AB2" s="42">
        <v>1.0</v>
      </c>
      <c r="AC2" s="42">
        <v>0.0</v>
      </c>
      <c r="AD2" s="42">
        <v>0.0</v>
      </c>
      <c r="AE2" s="42">
        <v>0.0</v>
      </c>
      <c r="AF2" s="42">
        <v>0.0</v>
      </c>
      <c r="AG2" s="25"/>
      <c r="AH2" s="44">
        <v>43028.0</v>
      </c>
      <c r="AI2" s="47">
        <v>0.7847222222222222</v>
      </c>
      <c r="AJ2" s="24"/>
      <c r="AK2" s="48"/>
      <c r="AL2" s="48"/>
    </row>
    <row r="3">
      <c r="A3" s="27" t="s">
        <v>41</v>
      </c>
      <c r="B3" s="25" t="s">
        <v>36</v>
      </c>
      <c r="C3" s="25" t="s">
        <v>106</v>
      </c>
      <c r="D3" s="28">
        <v>96.8997852899281</v>
      </c>
      <c r="E3" s="29">
        <v>0.17022905027932964</v>
      </c>
      <c r="F3" s="31">
        <v>32.0</v>
      </c>
      <c r="G3" s="59"/>
      <c r="H3" s="34">
        <v>24.887447067465793</v>
      </c>
      <c r="I3" s="35" t="s">
        <v>40</v>
      </c>
      <c r="J3" s="36">
        <v>5000.0</v>
      </c>
      <c r="K3" s="28">
        <v>4.977489413493159</v>
      </c>
      <c r="L3" s="28">
        <v>5.235267619431613</v>
      </c>
      <c r="M3" s="34">
        <v>25.077063117219275</v>
      </c>
      <c r="N3" s="35" t="s">
        <v>29</v>
      </c>
      <c r="O3" s="36">
        <v>4800.0</v>
      </c>
      <c r="P3" s="28">
        <v>5.224388149420682</v>
      </c>
      <c r="Q3" s="37">
        <v>5.525569606725876</v>
      </c>
      <c r="R3" s="38">
        <v>10.706038692204967</v>
      </c>
      <c r="S3" s="39">
        <v>11.069131306887284</v>
      </c>
      <c r="T3" s="40">
        <v>0.05113426521874972</v>
      </c>
      <c r="U3" s="40">
        <v>0.015501332369463498</v>
      </c>
      <c r="V3" s="40">
        <v>0.03462635282529509</v>
      </c>
      <c r="W3" s="40">
        <v>0.028788188686146497</v>
      </c>
      <c r="X3" s="39">
        <v>11.418376912165787</v>
      </c>
      <c r="Y3" s="41">
        <v>13.469070155300004</v>
      </c>
      <c r="Z3" s="41">
        <v>9.987828551871669</v>
      </c>
      <c r="AA3" s="41">
        <v>15.089234565347605</v>
      </c>
      <c r="AB3" s="42">
        <v>0.0</v>
      </c>
      <c r="AC3" s="42">
        <v>1.0</v>
      </c>
      <c r="AD3" s="42">
        <v>1.0</v>
      </c>
      <c r="AE3" s="42">
        <v>0.0</v>
      </c>
      <c r="AF3" s="42">
        <v>0.0</v>
      </c>
      <c r="AG3" s="25"/>
      <c r="AH3" s="25"/>
      <c r="AI3" s="25"/>
      <c r="AJ3" s="25"/>
      <c r="AK3" s="49"/>
    </row>
    <row r="4">
      <c r="A4" s="27" t="s">
        <v>39</v>
      </c>
      <c r="B4" s="25" t="s">
        <v>36</v>
      </c>
      <c r="C4" s="25" t="s">
        <v>106</v>
      </c>
      <c r="D4" s="28">
        <v>96.8997852899281</v>
      </c>
      <c r="E4" s="29">
        <v>0.20635229501765398</v>
      </c>
      <c r="F4" s="31">
        <v>27.0</v>
      </c>
      <c r="G4" s="59"/>
      <c r="H4" s="34">
        <v>23.068165928284877</v>
      </c>
      <c r="I4" s="35" t="s">
        <v>40</v>
      </c>
      <c r="J4" s="36">
        <v>5000.0</v>
      </c>
      <c r="K4" s="28">
        <v>4.613633185656976</v>
      </c>
      <c r="L4" s="28">
        <v>4.590266267853312</v>
      </c>
      <c r="M4" s="34">
        <v>23.118547442633258</v>
      </c>
      <c r="N4" s="35" t="s">
        <v>28</v>
      </c>
      <c r="O4" s="36">
        <v>4800.0</v>
      </c>
      <c r="P4" s="28">
        <v>4.816364050548596</v>
      </c>
      <c r="Q4" s="37">
        <v>4.799629605587154</v>
      </c>
      <c r="R4" s="38">
        <v>11.3119515132817</v>
      </c>
      <c r="S4" s="39">
        <v>11.695593509187017</v>
      </c>
      <c r="T4" s="40">
        <v>0.051368226230213185</v>
      </c>
      <c r="U4" s="40">
        <v>0.024020364897123978</v>
      </c>
      <c r="V4" s="40">
        <v>0.03129926335079791</v>
      </c>
      <c r="W4" s="40">
        <v>0.03317098009602835</v>
      </c>
      <c r="X4" s="39">
        <v>10.984157078972782</v>
      </c>
      <c r="Y4" s="41">
        <v>12.084008849312097</v>
      </c>
      <c r="Z4" s="41">
        <v>9.425517658581908</v>
      </c>
      <c r="AA4" s="41">
        <v>13.693029784051351</v>
      </c>
      <c r="AB4" s="42">
        <v>0.0</v>
      </c>
      <c r="AC4" s="42">
        <v>1.0</v>
      </c>
      <c r="AD4" s="42">
        <v>1.0</v>
      </c>
      <c r="AE4" s="42">
        <v>0.0</v>
      </c>
      <c r="AF4" s="42">
        <v>0.0</v>
      </c>
      <c r="AG4" s="25"/>
      <c r="AH4" s="48"/>
      <c r="AI4" s="48"/>
      <c r="AJ4" s="48"/>
      <c r="AK4" s="49"/>
    </row>
    <row r="5">
      <c r="A5" s="27" t="s">
        <v>48</v>
      </c>
      <c r="B5" s="25" t="s">
        <v>36</v>
      </c>
      <c r="C5" s="25" t="s">
        <v>106</v>
      </c>
      <c r="D5" s="28">
        <v>96.8997852899281</v>
      </c>
      <c r="E5" s="29">
        <v>0.14114524421593833</v>
      </c>
      <c r="F5" s="31">
        <v>25.0</v>
      </c>
      <c r="G5" s="59"/>
      <c r="H5" s="34">
        <v>23.529961610835144</v>
      </c>
      <c r="I5" s="35" t="s">
        <v>31</v>
      </c>
      <c r="J5" s="36">
        <v>4700.0</v>
      </c>
      <c r="K5" s="28">
        <v>5.006374810815988</v>
      </c>
      <c r="L5" s="28">
        <v>5.0538201362080235</v>
      </c>
      <c r="M5" s="34">
        <v>24.354438505698774</v>
      </c>
      <c r="N5" s="35" t="s">
        <v>31</v>
      </c>
      <c r="O5" s="36">
        <v>5000.0</v>
      </c>
      <c r="P5" s="28">
        <v>4.870887701139755</v>
      </c>
      <c r="Q5" s="37">
        <v>5.042591070723662</v>
      </c>
      <c r="R5" s="38">
        <v>6.755905551386027</v>
      </c>
      <c r="S5" s="39">
        <v>6.985030392209325</v>
      </c>
      <c r="T5" s="40">
        <v>0.06226646202427255</v>
      </c>
      <c r="U5" s="40">
        <v>9.805742051066545E-5</v>
      </c>
      <c r="V5" s="40">
        <v>0.030397800358306287</v>
      </c>
      <c r="W5" s="40">
        <v>0.02578910159430501</v>
      </c>
      <c r="X5" s="39">
        <v>7.1856931388855525</v>
      </c>
      <c r="Y5" s="41">
        <v>16.344268471949594</v>
      </c>
      <c r="Z5" s="41">
        <v>6.532448308077775</v>
      </c>
      <c r="AA5" s="41">
        <v>17.821990197621</v>
      </c>
      <c r="AB5" s="42">
        <v>0.0</v>
      </c>
      <c r="AC5" s="42">
        <v>0.0</v>
      </c>
      <c r="AD5" s="42">
        <v>0.0</v>
      </c>
      <c r="AE5" s="42">
        <v>0.0</v>
      </c>
      <c r="AF5" s="42">
        <v>1.0</v>
      </c>
      <c r="AG5" s="25"/>
      <c r="AH5" s="25"/>
      <c r="AI5" s="25"/>
      <c r="AJ5" s="25"/>
      <c r="AK5" s="25"/>
      <c r="AL5" s="25"/>
    </row>
    <row r="6">
      <c r="A6" s="27" t="s">
        <v>51</v>
      </c>
      <c r="B6" s="25" t="s">
        <v>36</v>
      </c>
      <c r="C6" s="25" t="s">
        <v>106</v>
      </c>
      <c r="D6" s="28">
        <v>96.8997852899281</v>
      </c>
      <c r="E6" s="29">
        <v>0.1929105058365759</v>
      </c>
      <c r="F6" s="31">
        <v>25.0</v>
      </c>
      <c r="G6" s="59"/>
      <c r="H6" s="34">
        <v>19.021791621437497</v>
      </c>
      <c r="I6" s="35" t="s">
        <v>28</v>
      </c>
      <c r="J6" s="36">
        <v>3500.0</v>
      </c>
      <c r="K6" s="28">
        <v>5.434797606124999</v>
      </c>
      <c r="L6" s="28">
        <v>4.695268260349015</v>
      </c>
      <c r="M6" s="34">
        <v>18.30865253793524</v>
      </c>
      <c r="N6" s="35" t="s">
        <v>28</v>
      </c>
      <c r="O6" s="36">
        <v>4200.0</v>
      </c>
      <c r="P6" s="28">
        <v>4.359202985222677</v>
      </c>
      <c r="Q6" s="37">
        <v>3.6621465267763194</v>
      </c>
      <c r="R6" s="38">
        <v>9.674007738897103</v>
      </c>
      <c r="S6" s="39">
        <v>10.00209928287131</v>
      </c>
      <c r="T6" s="40">
        <v>0.04807945635432666</v>
      </c>
      <c r="U6" s="40">
        <v>0.029690091637607698</v>
      </c>
      <c r="V6" s="40">
        <v>0.03811426988772476</v>
      </c>
      <c r="W6" s="40">
        <v>0.02332059100947041</v>
      </c>
      <c r="X6" s="39">
        <v>11.432570156347426</v>
      </c>
      <c r="Y6" s="41">
        <v>7.5892214650900724</v>
      </c>
      <c r="Z6" s="41">
        <v>10.09488167546868</v>
      </c>
      <c r="AA6" s="41">
        <v>8.213770862466562</v>
      </c>
      <c r="AB6" s="42">
        <v>0.0</v>
      </c>
      <c r="AC6" s="42">
        <v>1.0</v>
      </c>
      <c r="AD6" s="42">
        <v>0.0</v>
      </c>
      <c r="AE6" s="42">
        <v>0.0</v>
      </c>
      <c r="AF6" s="42">
        <v>0.0</v>
      </c>
      <c r="AG6" s="25"/>
      <c r="AH6" s="25"/>
      <c r="AI6" s="52" t="s">
        <v>46</v>
      </c>
      <c r="AJ6" s="53" t="s">
        <v>47</v>
      </c>
      <c r="AK6" s="25"/>
      <c r="AL6" s="25"/>
    </row>
    <row r="7">
      <c r="A7" s="27" t="s">
        <v>66</v>
      </c>
      <c r="B7" s="25" t="s">
        <v>36</v>
      </c>
      <c r="C7" s="25" t="s">
        <v>106</v>
      </c>
      <c r="D7" s="28">
        <v>96.8997852899281</v>
      </c>
      <c r="E7" s="29">
        <v>0.21284261351962194</v>
      </c>
      <c r="F7" s="31">
        <v>24.0</v>
      </c>
      <c r="G7" s="59"/>
      <c r="H7" s="34">
        <v>22.72421872159139</v>
      </c>
      <c r="I7" s="35" t="s">
        <v>44</v>
      </c>
      <c r="J7" s="36">
        <v>4500.0</v>
      </c>
      <c r="K7" s="28">
        <v>5.049826382575865</v>
      </c>
      <c r="L7" s="28">
        <v>4.969300800091928</v>
      </c>
      <c r="M7" s="34">
        <v>22.225224853807113</v>
      </c>
      <c r="N7" s="35" t="s">
        <v>30</v>
      </c>
      <c r="O7" s="36">
        <v>5000.0</v>
      </c>
      <c r="P7" s="28">
        <v>4.445044970761423</v>
      </c>
      <c r="Q7" s="37">
        <v>4.303640449277885</v>
      </c>
      <c r="R7" s="38">
        <v>10.432085328550246</v>
      </c>
      <c r="S7" s="39">
        <v>10.785886883675415</v>
      </c>
      <c r="T7" s="40">
        <v>0.06171013135731455</v>
      </c>
      <c r="U7" s="40">
        <v>0.0274034820603668</v>
      </c>
      <c r="V7" s="40">
        <v>0.035980144384603736</v>
      </c>
      <c r="W7" s="40">
        <v>0.02447486565696882</v>
      </c>
      <c r="X7" s="39">
        <v>11.776965478461761</v>
      </c>
      <c r="Y7" s="41">
        <v>10.94725324312963</v>
      </c>
      <c r="Z7" s="41">
        <v>10.520215289710247</v>
      </c>
      <c r="AA7" s="41">
        <v>11.705009564096866</v>
      </c>
      <c r="AB7" s="42">
        <v>0.0</v>
      </c>
      <c r="AC7" s="42">
        <v>0.0</v>
      </c>
      <c r="AD7" s="42">
        <v>1.0</v>
      </c>
      <c r="AE7" s="42">
        <v>1.0</v>
      </c>
      <c r="AF7" s="42">
        <v>0.0</v>
      </c>
      <c r="AG7" s="25"/>
      <c r="AH7" s="24">
        <v>0.7916666666666666</v>
      </c>
      <c r="AI7" s="24" t="s">
        <v>81</v>
      </c>
      <c r="AJ7" s="24" t="s">
        <v>49</v>
      </c>
      <c r="AK7" s="49"/>
    </row>
    <row r="8">
      <c r="A8" s="27" t="s">
        <v>43</v>
      </c>
      <c r="B8" s="25" t="s">
        <v>36</v>
      </c>
      <c r="C8" s="25" t="s">
        <v>106</v>
      </c>
      <c r="D8" s="28">
        <v>96.8997852899281</v>
      </c>
      <c r="E8" s="29">
        <v>0.18678260869565216</v>
      </c>
      <c r="F8" s="31">
        <v>21.0</v>
      </c>
      <c r="G8" s="59"/>
      <c r="H8" s="34">
        <v>20.915907630882415</v>
      </c>
      <c r="I8" s="35" t="s">
        <v>45</v>
      </c>
      <c r="J8" s="36">
        <v>4400.0</v>
      </c>
      <c r="K8" s="28">
        <v>4.753615370655094</v>
      </c>
      <c r="L8" s="28">
        <v>4.402304558987131</v>
      </c>
      <c r="M8" s="34">
        <v>21.095844308901277</v>
      </c>
      <c r="N8" s="35" t="s">
        <v>30</v>
      </c>
      <c r="O8" s="36">
        <v>5000.0</v>
      </c>
      <c r="P8" s="28">
        <v>4.219168861780255</v>
      </c>
      <c r="Q8" s="37">
        <v>3.931934964327763</v>
      </c>
      <c r="R8" s="38">
        <v>7.824761204964196</v>
      </c>
      <c r="S8" s="39">
        <v>8.090136016961075</v>
      </c>
      <c r="T8" s="40">
        <v>0.086639186697794</v>
      </c>
      <c r="U8" s="40">
        <v>0.00817350817903717</v>
      </c>
      <c r="V8" s="40">
        <v>0.04035669663399602</v>
      </c>
      <c r="W8" s="40">
        <v>0.030037642557961597</v>
      </c>
      <c r="X8" s="39">
        <v>9.63283606935738</v>
      </c>
      <c r="Y8" s="41">
        <v>11.283071561525034</v>
      </c>
      <c r="Z8" s="41">
        <v>8.822880878273821</v>
      </c>
      <c r="AA8" s="41">
        <v>12.272963430627458</v>
      </c>
      <c r="AB8" s="42">
        <v>0.0</v>
      </c>
      <c r="AC8" s="42">
        <v>0.0</v>
      </c>
      <c r="AD8" s="42">
        <v>0.0</v>
      </c>
      <c r="AE8" s="42">
        <v>1.0</v>
      </c>
      <c r="AF8" s="42">
        <v>1.0</v>
      </c>
      <c r="AG8" s="25"/>
      <c r="AH8" s="24"/>
      <c r="AI8" s="24" t="s">
        <v>78</v>
      </c>
      <c r="AJ8" s="24" t="s">
        <v>82</v>
      </c>
      <c r="AK8" s="49"/>
    </row>
    <row r="9">
      <c r="A9" s="27" t="s">
        <v>70</v>
      </c>
      <c r="B9" s="25" t="s">
        <v>36</v>
      </c>
      <c r="C9" s="25" t="s">
        <v>106</v>
      </c>
      <c r="D9" s="28">
        <v>96.8997852899281</v>
      </c>
      <c r="E9" s="29">
        <v>0.14663815142576203</v>
      </c>
      <c r="F9" s="31">
        <v>17.0</v>
      </c>
      <c r="G9" s="59"/>
      <c r="H9" s="34">
        <v>14.029738904022214</v>
      </c>
      <c r="I9" s="35" t="s">
        <v>31</v>
      </c>
      <c r="J9" s="36">
        <v>3500.0</v>
      </c>
      <c r="K9" s="28">
        <v>4.008496829720633</v>
      </c>
      <c r="L9" s="28">
        <v>2.771278179691566</v>
      </c>
      <c r="M9" s="34">
        <v>14.272640366728275</v>
      </c>
      <c r="N9" s="35" t="s">
        <v>31</v>
      </c>
      <c r="O9" s="36">
        <v>3200.0</v>
      </c>
      <c r="P9" s="28">
        <v>4.4602001146025865</v>
      </c>
      <c r="Q9" s="37">
        <v>3.1225555012908868</v>
      </c>
      <c r="R9" s="38">
        <v>4.7964530210175536</v>
      </c>
      <c r="S9" s="39">
        <v>4.959123521159701</v>
      </c>
      <c r="T9" s="40">
        <v>0.05488866210190955</v>
      </c>
      <c r="U9" s="40">
        <v>0.013204812785737666</v>
      </c>
      <c r="V9" s="40">
        <v>0.02345332420153406</v>
      </c>
      <c r="W9" s="40">
        <v>0.0216795433795693</v>
      </c>
      <c r="X9" s="39">
        <v>5.786393419586955</v>
      </c>
      <c r="Y9" s="41">
        <v>8.24334548443526</v>
      </c>
      <c r="Z9" s="41">
        <v>5.187800996871064</v>
      </c>
      <c r="AA9" s="41">
        <v>9.08483936985721</v>
      </c>
      <c r="AB9" s="42">
        <v>0.0</v>
      </c>
      <c r="AC9" s="42">
        <v>0.0</v>
      </c>
      <c r="AD9" s="42">
        <v>0.0</v>
      </c>
      <c r="AE9" s="42">
        <v>0.0</v>
      </c>
      <c r="AF9" s="42">
        <v>1.0</v>
      </c>
      <c r="AG9" s="25"/>
      <c r="AH9" s="24"/>
      <c r="AI9" s="24" t="s">
        <v>528</v>
      </c>
      <c r="AJ9" s="24" t="s">
        <v>59</v>
      </c>
      <c r="AK9" s="49"/>
    </row>
    <row r="10">
      <c r="A10" s="27" t="s">
        <v>57</v>
      </c>
      <c r="B10" s="25" t="s">
        <v>36</v>
      </c>
      <c r="C10" s="25" t="s">
        <v>106</v>
      </c>
      <c r="D10" s="28">
        <v>96.8997852899281</v>
      </c>
      <c r="E10" s="29">
        <v>0.18535576234788834</v>
      </c>
      <c r="F10" s="31">
        <v>13.0</v>
      </c>
      <c r="G10" s="59"/>
      <c r="H10" s="34">
        <v>9.817944834841313</v>
      </c>
      <c r="I10" s="35" t="s">
        <v>58</v>
      </c>
      <c r="J10" s="36">
        <v>3000.0</v>
      </c>
      <c r="K10" s="28">
        <v>3.2726482782804376</v>
      </c>
      <c r="L10" s="28">
        <v>1.742243308068405</v>
      </c>
      <c r="M10" s="34">
        <v>9.55266023305159</v>
      </c>
      <c r="N10" s="35" t="s">
        <v>27</v>
      </c>
      <c r="O10" s="36">
        <v>3000.0</v>
      </c>
      <c r="P10" s="28">
        <v>3.1842200776838636</v>
      </c>
      <c r="Q10" s="37">
        <v>1.6615135390403541</v>
      </c>
      <c r="R10" s="38">
        <v>4.80072800879128</v>
      </c>
      <c r="S10" s="39">
        <v>4.9635434940706125</v>
      </c>
      <c r="T10" s="40">
        <v>0.050814792087505806</v>
      </c>
      <c r="U10" s="40">
        <v>0.013162867829896084</v>
      </c>
      <c r="V10" s="40">
        <v>0.033264301647644365</v>
      </c>
      <c r="W10" s="40">
        <v>0.03826415066830257</v>
      </c>
      <c r="X10" s="39">
        <v>4.2470651475193675</v>
      </c>
      <c r="Y10" s="41">
        <v>5.570879687321945</v>
      </c>
      <c r="Z10" s="41">
        <v>3.5722477344204515</v>
      </c>
      <c r="AA10" s="41">
        <v>5.9804124986311376</v>
      </c>
      <c r="AB10" s="42">
        <v>1.0</v>
      </c>
      <c r="AC10" s="42">
        <v>1.0</v>
      </c>
      <c r="AD10" s="42">
        <v>0.0</v>
      </c>
      <c r="AE10" s="42">
        <v>0.0</v>
      </c>
      <c r="AF10" s="42">
        <v>0.0</v>
      </c>
      <c r="AG10" s="25"/>
      <c r="AH10" s="24"/>
      <c r="AI10" s="24" t="s">
        <v>529</v>
      </c>
      <c r="AJ10" s="24" t="s">
        <v>50</v>
      </c>
      <c r="AK10" s="49"/>
    </row>
    <row r="11">
      <c r="A11" s="27" t="s">
        <v>61</v>
      </c>
      <c r="B11" s="25" t="s">
        <v>36</v>
      </c>
      <c r="C11" s="25" t="s">
        <v>106</v>
      </c>
      <c r="D11" s="28">
        <v>96.8997852899281</v>
      </c>
      <c r="E11" s="29">
        <v>0.18</v>
      </c>
      <c r="F11" s="31">
        <v>10.0</v>
      </c>
      <c r="G11" s="59"/>
      <c r="H11" s="34">
        <v>8.57076122420368</v>
      </c>
      <c r="I11" s="35" t="s">
        <v>58</v>
      </c>
      <c r="J11" s="36">
        <v>3000.0</v>
      </c>
      <c r="K11" s="28">
        <v>2.8569204080678934</v>
      </c>
      <c r="L11" s="28">
        <v>1.376942306410631</v>
      </c>
      <c r="M11" s="34">
        <v>8.395919346638372</v>
      </c>
      <c r="N11" s="35" t="s">
        <v>27</v>
      </c>
      <c r="O11" s="36">
        <v>3000.0</v>
      </c>
      <c r="P11" s="28">
        <v>2.798639782212791</v>
      </c>
      <c r="Q11" s="37">
        <v>1.3286540564051117</v>
      </c>
      <c r="R11" s="38">
        <v>3.568919743337005</v>
      </c>
      <c r="S11" s="39">
        <v>3.6899587605173823</v>
      </c>
      <c r="T11" s="40">
        <v>0.05879575800082834</v>
      </c>
      <c r="U11" s="40">
        <v>0.02548831650813111</v>
      </c>
      <c r="V11" s="40">
        <v>0.03970490738916042</v>
      </c>
      <c r="W11" s="40">
        <v>0.032393517793202486</v>
      </c>
      <c r="X11" s="39">
        <v>4.649348038251903</v>
      </c>
      <c r="Y11" s="41">
        <v>3.9214131859517782</v>
      </c>
      <c r="Z11" s="41">
        <v>4.0651045678366495</v>
      </c>
      <c r="AA11" s="41">
        <v>4.330814778801724</v>
      </c>
      <c r="AB11" s="42">
        <v>1.0</v>
      </c>
      <c r="AC11" s="42">
        <v>1.0</v>
      </c>
      <c r="AD11" s="42">
        <v>0.0</v>
      </c>
      <c r="AE11" s="42">
        <v>0.0</v>
      </c>
      <c r="AF11" s="42">
        <v>0.0</v>
      </c>
      <c r="AG11" s="25"/>
      <c r="AH11" s="24"/>
      <c r="AI11" s="24" t="s">
        <v>69</v>
      </c>
      <c r="AJ11" s="24" t="s">
        <v>458</v>
      </c>
      <c r="AK11" s="49"/>
    </row>
    <row r="12">
      <c r="A12" s="27" t="s">
        <v>42</v>
      </c>
      <c r="B12" s="25" t="s">
        <v>36</v>
      </c>
      <c r="C12" s="25" t="s">
        <v>106</v>
      </c>
      <c r="D12" s="28">
        <v>96.8997852899281</v>
      </c>
      <c r="E12" s="29">
        <v>0.13710972568578556</v>
      </c>
      <c r="F12" s="31">
        <v>8.0</v>
      </c>
      <c r="G12" s="59"/>
      <c r="H12" s="34">
        <v>5.582680871662343</v>
      </c>
      <c r="I12" s="35" t="s">
        <v>44</v>
      </c>
      <c r="J12" s="36">
        <v>3000.0</v>
      </c>
      <c r="K12" s="28">
        <v>1.8608936238874478</v>
      </c>
      <c r="L12" s="28">
        <v>0.6553124583891274</v>
      </c>
      <c r="M12" s="34">
        <v>5.377367920531895</v>
      </c>
      <c r="N12" s="35" t="s">
        <v>30</v>
      </c>
      <c r="O12" s="36">
        <v>3000.0</v>
      </c>
      <c r="P12" s="28">
        <v>1.7924559735106316</v>
      </c>
      <c r="Q12" s="37">
        <v>0.6141333389734455</v>
      </c>
      <c r="R12" s="38">
        <v>2.092465070835591</v>
      </c>
      <c r="S12" s="39">
        <v>2.1634304984362114</v>
      </c>
      <c r="T12" s="40">
        <v>0.026868029427603402</v>
      </c>
      <c r="U12" s="40">
        <v>0.03497728921848006</v>
      </c>
      <c r="V12" s="40">
        <v>0.014655288778692764</v>
      </c>
      <c r="W12" s="40">
        <v>0.016218519581753327</v>
      </c>
      <c r="X12" s="39">
        <v>2.950640453724671</v>
      </c>
      <c r="Y12" s="41">
        <v>2.632040417937672</v>
      </c>
      <c r="Z12" s="41">
        <v>2.5372352136841023</v>
      </c>
      <c r="AA12" s="41">
        <v>2.8401327068477924</v>
      </c>
      <c r="AB12" s="42">
        <v>0.0</v>
      </c>
      <c r="AC12" s="42">
        <v>0.0</v>
      </c>
      <c r="AD12" s="42">
        <v>1.0</v>
      </c>
      <c r="AE12" s="42">
        <v>1.0</v>
      </c>
      <c r="AF12" s="42">
        <v>0.0</v>
      </c>
      <c r="AG12" s="25"/>
      <c r="AH12" s="24">
        <v>0.8125</v>
      </c>
      <c r="AI12" s="24" t="s">
        <v>53</v>
      </c>
      <c r="AJ12" s="24" t="s">
        <v>65</v>
      </c>
      <c r="AK12" s="49"/>
    </row>
    <row r="13">
      <c r="A13" s="27" t="s">
        <v>63</v>
      </c>
      <c r="B13" s="25" t="s">
        <v>36</v>
      </c>
      <c r="C13" s="25" t="s">
        <v>106</v>
      </c>
      <c r="D13" s="28">
        <v>96.8997852899281</v>
      </c>
      <c r="E13" s="29">
        <v>0.15193457943925234</v>
      </c>
      <c r="F13" s="31">
        <v>0.0</v>
      </c>
      <c r="G13" s="59"/>
      <c r="H13" s="34" t="s">
        <v>64</v>
      </c>
      <c r="I13" s="35" t="s">
        <v>40</v>
      </c>
      <c r="J13" s="36">
        <v>3300.0</v>
      </c>
      <c r="K13" s="28" t="s">
        <v>64</v>
      </c>
      <c r="L13" s="28" t="s">
        <v>64</v>
      </c>
      <c r="M13" s="34" t="s">
        <v>64</v>
      </c>
      <c r="N13" s="35" t="s">
        <v>29</v>
      </c>
      <c r="O13" s="36">
        <v>3600.0</v>
      </c>
      <c r="P13" s="28" t="s">
        <v>64</v>
      </c>
      <c r="Q13" s="37" t="s">
        <v>64</v>
      </c>
      <c r="R13" s="38" t="s">
        <v>64</v>
      </c>
      <c r="S13" s="39" t="s">
        <v>64</v>
      </c>
      <c r="T13" s="40" t="s">
        <v>64</v>
      </c>
      <c r="U13" s="40" t="s">
        <v>64</v>
      </c>
      <c r="V13" s="40" t="s">
        <v>64</v>
      </c>
      <c r="W13" s="40" t="s">
        <v>64</v>
      </c>
      <c r="X13" s="39" t="s">
        <v>64</v>
      </c>
      <c r="Y13" s="41" t="s">
        <v>64</v>
      </c>
      <c r="Z13" s="41" t="s">
        <v>64</v>
      </c>
      <c r="AA13" s="41" t="s">
        <v>64</v>
      </c>
      <c r="AB13" s="42">
        <v>0.0</v>
      </c>
      <c r="AC13" s="42">
        <v>1.0</v>
      </c>
      <c r="AD13" s="42">
        <v>1.0</v>
      </c>
      <c r="AE13" s="42">
        <v>0.0</v>
      </c>
      <c r="AF13" s="42">
        <v>0.0</v>
      </c>
      <c r="AG13" s="25"/>
      <c r="AH13" s="24">
        <v>0.8333333333333334</v>
      </c>
      <c r="AI13" s="24" t="s">
        <v>80</v>
      </c>
      <c r="AJ13" s="24" t="s">
        <v>72</v>
      </c>
      <c r="AK13" s="49"/>
    </row>
    <row r="14">
      <c r="A14" s="27" t="s">
        <v>54</v>
      </c>
      <c r="B14" s="25" t="s">
        <v>36</v>
      </c>
      <c r="C14" s="25" t="s">
        <v>106</v>
      </c>
      <c r="D14" s="28">
        <v>96.8997852899281</v>
      </c>
      <c r="E14" s="29">
        <v>0.16015384615384617</v>
      </c>
      <c r="F14" s="31">
        <v>0.0</v>
      </c>
      <c r="G14" s="59"/>
      <c r="H14" s="34" t="s">
        <v>64</v>
      </c>
      <c r="I14" s="35" t="s">
        <v>27</v>
      </c>
      <c r="J14" s="36">
        <v>3000.0</v>
      </c>
      <c r="K14" s="28" t="s">
        <v>64</v>
      </c>
      <c r="L14" s="28" t="s">
        <v>64</v>
      </c>
      <c r="M14" s="34" t="s">
        <v>64</v>
      </c>
      <c r="N14" s="35" t="s">
        <v>27</v>
      </c>
      <c r="O14" s="36">
        <v>3000.0</v>
      </c>
      <c r="P14" s="28" t="s">
        <v>64</v>
      </c>
      <c r="Q14" s="37" t="s">
        <v>64</v>
      </c>
      <c r="R14" s="38" t="s">
        <v>64</v>
      </c>
      <c r="S14" s="39" t="s">
        <v>64</v>
      </c>
      <c r="T14" s="40" t="s">
        <v>64</v>
      </c>
      <c r="U14" s="40" t="s">
        <v>64</v>
      </c>
      <c r="V14" s="40" t="s">
        <v>64</v>
      </c>
      <c r="W14" s="40" t="s">
        <v>64</v>
      </c>
      <c r="X14" s="39" t="s">
        <v>64</v>
      </c>
      <c r="Y14" s="41" t="s">
        <v>64</v>
      </c>
      <c r="Z14" s="41" t="s">
        <v>64</v>
      </c>
      <c r="AA14" s="41" t="s">
        <v>64</v>
      </c>
      <c r="AB14" s="42">
        <v>1.0</v>
      </c>
      <c r="AC14" s="42">
        <v>0.0</v>
      </c>
      <c r="AD14" s="42">
        <v>0.0</v>
      </c>
      <c r="AE14" s="42">
        <v>0.0</v>
      </c>
      <c r="AF14" s="42">
        <v>0.0</v>
      </c>
      <c r="AG14" s="25"/>
      <c r="AH14" s="24">
        <v>0.8541666666666666</v>
      </c>
      <c r="AI14" s="24" t="s">
        <v>464</v>
      </c>
      <c r="AJ14" s="24" t="s">
        <v>459</v>
      </c>
      <c r="AK14" s="49"/>
    </row>
    <row r="15">
      <c r="A15" s="27" t="s">
        <v>67</v>
      </c>
      <c r="B15" s="25" t="s">
        <v>36</v>
      </c>
      <c r="C15" s="25" t="s">
        <v>106</v>
      </c>
      <c r="D15" s="28">
        <v>96.8997852899281</v>
      </c>
      <c r="E15" s="29">
        <v>0.17766990291262136</v>
      </c>
      <c r="F15" s="31">
        <v>0.0</v>
      </c>
      <c r="G15" s="59"/>
      <c r="H15" s="34" t="s">
        <v>64</v>
      </c>
      <c r="I15" s="35" t="s">
        <v>27</v>
      </c>
      <c r="J15" s="36">
        <v>3000.0</v>
      </c>
      <c r="K15" s="28" t="s">
        <v>64</v>
      </c>
      <c r="L15" s="28" t="s">
        <v>64</v>
      </c>
      <c r="M15" s="34" t="s">
        <v>64</v>
      </c>
      <c r="N15" s="35" t="s">
        <v>27</v>
      </c>
      <c r="O15" s="36">
        <v>3000.0</v>
      </c>
      <c r="P15" s="28" t="s">
        <v>64</v>
      </c>
      <c r="Q15" s="37" t="s">
        <v>64</v>
      </c>
      <c r="R15" s="38" t="s">
        <v>64</v>
      </c>
      <c r="S15" s="39" t="s">
        <v>64</v>
      </c>
      <c r="T15" s="40" t="s">
        <v>64</v>
      </c>
      <c r="U15" s="40" t="s">
        <v>64</v>
      </c>
      <c r="V15" s="40" t="s">
        <v>64</v>
      </c>
      <c r="W15" s="40" t="s">
        <v>64</v>
      </c>
      <c r="X15" s="39" t="s">
        <v>64</v>
      </c>
      <c r="Y15" s="41" t="s">
        <v>64</v>
      </c>
      <c r="Z15" s="41" t="s">
        <v>64</v>
      </c>
      <c r="AA15" s="41" t="s">
        <v>64</v>
      </c>
      <c r="AB15" s="42">
        <v>1.0</v>
      </c>
      <c r="AC15" s="42">
        <v>0.0</v>
      </c>
      <c r="AD15" s="42">
        <v>0.0</v>
      </c>
      <c r="AE15" s="42">
        <v>0.0</v>
      </c>
      <c r="AF15" s="42">
        <v>0.0</v>
      </c>
      <c r="AG15" s="25"/>
      <c r="AH15" s="24">
        <v>0.8958333333333334</v>
      </c>
      <c r="AI15" s="24" t="s">
        <v>462</v>
      </c>
      <c r="AJ15" s="24" t="s">
        <v>55</v>
      </c>
      <c r="AK15" s="49"/>
    </row>
    <row r="16">
      <c r="A16" s="27" t="s">
        <v>73</v>
      </c>
      <c r="B16" s="25" t="s">
        <v>36</v>
      </c>
      <c r="C16" s="25" t="s">
        <v>106</v>
      </c>
      <c r="D16" s="28">
        <v>96.8997852899281</v>
      </c>
      <c r="E16" s="29">
        <v>0.1419808306709265</v>
      </c>
      <c r="F16" s="31">
        <v>0.0</v>
      </c>
      <c r="G16" s="59"/>
      <c r="H16" s="34" t="s">
        <v>64</v>
      </c>
      <c r="I16" s="35" t="s">
        <v>31</v>
      </c>
      <c r="J16" s="36">
        <v>3000.0</v>
      </c>
      <c r="K16" s="28" t="s">
        <v>64</v>
      </c>
      <c r="L16" s="28" t="s">
        <v>64</v>
      </c>
      <c r="M16" s="34" t="s">
        <v>64</v>
      </c>
      <c r="N16" s="35" t="s">
        <v>31</v>
      </c>
      <c r="O16" s="36">
        <v>3000.0</v>
      </c>
      <c r="P16" s="28" t="s">
        <v>64</v>
      </c>
      <c r="Q16" s="37" t="s">
        <v>64</v>
      </c>
      <c r="R16" s="38" t="s">
        <v>64</v>
      </c>
      <c r="S16" s="39" t="s">
        <v>64</v>
      </c>
      <c r="T16" s="40" t="s">
        <v>64</v>
      </c>
      <c r="U16" s="40" t="s">
        <v>64</v>
      </c>
      <c r="V16" s="40" t="s">
        <v>64</v>
      </c>
      <c r="W16" s="40" t="s">
        <v>64</v>
      </c>
      <c r="X16" s="39" t="s">
        <v>64</v>
      </c>
      <c r="Y16" s="41" t="s">
        <v>64</v>
      </c>
      <c r="Z16" s="41" t="s">
        <v>64</v>
      </c>
      <c r="AA16" s="41" t="s">
        <v>64</v>
      </c>
      <c r="AB16" s="42">
        <v>0.0</v>
      </c>
      <c r="AC16" s="42">
        <v>0.0</v>
      </c>
      <c r="AD16" s="42">
        <v>0.0</v>
      </c>
      <c r="AE16" s="42">
        <v>0.0</v>
      </c>
      <c r="AF16" s="42">
        <v>1.0</v>
      </c>
      <c r="AG16" s="25"/>
      <c r="AH16" s="24">
        <v>0.9166666666666666</v>
      </c>
      <c r="AI16" s="24" t="s">
        <v>52</v>
      </c>
      <c r="AJ16" s="24" t="s">
        <v>85</v>
      </c>
      <c r="AK16" s="49"/>
    </row>
    <row r="17">
      <c r="A17" s="27" t="s">
        <v>60</v>
      </c>
      <c r="B17" s="25" t="s">
        <v>36</v>
      </c>
      <c r="C17" s="25" t="s">
        <v>106</v>
      </c>
      <c r="D17" s="28">
        <v>96.8997852899281</v>
      </c>
      <c r="E17" s="29">
        <v>0.16539814814814816</v>
      </c>
      <c r="F17" s="31">
        <v>0.0</v>
      </c>
      <c r="G17" s="59"/>
      <c r="H17" s="34" t="s">
        <v>64</v>
      </c>
      <c r="I17" s="35" t="s">
        <v>40</v>
      </c>
      <c r="J17" s="36">
        <v>3000.0</v>
      </c>
      <c r="K17" s="28" t="s">
        <v>64</v>
      </c>
      <c r="L17" s="28" t="s">
        <v>64</v>
      </c>
      <c r="M17" s="34" t="s">
        <v>64</v>
      </c>
      <c r="N17" s="35" t="s">
        <v>29</v>
      </c>
      <c r="O17" s="36">
        <v>3000.0</v>
      </c>
      <c r="P17" s="28" t="s">
        <v>64</v>
      </c>
      <c r="Q17" s="37" t="s">
        <v>64</v>
      </c>
      <c r="R17" s="38" t="s">
        <v>64</v>
      </c>
      <c r="S17" s="39" t="s">
        <v>64</v>
      </c>
      <c r="T17" s="40" t="s">
        <v>64</v>
      </c>
      <c r="U17" s="40" t="s">
        <v>64</v>
      </c>
      <c r="V17" s="40" t="s">
        <v>64</v>
      </c>
      <c r="W17" s="40" t="s">
        <v>64</v>
      </c>
      <c r="X17" s="39" t="s">
        <v>64</v>
      </c>
      <c r="Y17" s="41" t="s">
        <v>64</v>
      </c>
      <c r="Z17" s="41" t="s">
        <v>64</v>
      </c>
      <c r="AA17" s="41" t="s">
        <v>64</v>
      </c>
      <c r="AB17" s="42">
        <v>0.0</v>
      </c>
      <c r="AC17" s="42">
        <v>1.0</v>
      </c>
      <c r="AD17" s="42">
        <v>1.0</v>
      </c>
      <c r="AE17" s="42">
        <v>0.0</v>
      </c>
      <c r="AF17" s="42">
        <v>0.0</v>
      </c>
      <c r="AG17" s="25"/>
      <c r="AH17" s="25"/>
      <c r="AI17" s="25"/>
      <c r="AJ17" s="25"/>
      <c r="AK17" s="25"/>
      <c r="AL17" s="25"/>
    </row>
    <row r="18">
      <c r="A18" s="27" t="s">
        <v>79</v>
      </c>
      <c r="B18" s="25" t="s">
        <v>37</v>
      </c>
      <c r="C18" s="25" t="s">
        <v>566</v>
      </c>
      <c r="D18" s="28">
        <v>99.63218566514959</v>
      </c>
      <c r="E18" s="29">
        <v>0.1845653433787308</v>
      </c>
      <c r="F18" s="31">
        <v>35.0</v>
      </c>
      <c r="G18" s="59"/>
      <c r="H18" s="34">
        <v>27.890008134514183</v>
      </c>
      <c r="I18" s="35" t="s">
        <v>40</v>
      </c>
      <c r="J18" s="36">
        <v>5500.0</v>
      </c>
      <c r="K18" s="28">
        <v>5.070910569911669</v>
      </c>
      <c r="L18" s="28">
        <v>5.797326983455207</v>
      </c>
      <c r="M18" s="34">
        <v>27.5098946679474</v>
      </c>
      <c r="N18" s="35" t="s">
        <v>28</v>
      </c>
      <c r="O18" s="36">
        <v>6200.0</v>
      </c>
      <c r="P18" s="28">
        <v>4.4370797851528065</v>
      </c>
      <c r="Q18" s="37">
        <v>5.021994929868701</v>
      </c>
      <c r="R18" s="38">
        <v>13.223418780847375</v>
      </c>
      <c r="S18" s="39">
        <v>13.391502649890874</v>
      </c>
      <c r="T18" s="40">
        <v>0.05672846439210676</v>
      </c>
      <c r="U18" s="40">
        <v>0.017877456208075897</v>
      </c>
      <c r="V18" s="40">
        <v>0.03245906853421602</v>
      </c>
      <c r="W18" s="40">
        <v>0.02616700294142953</v>
      </c>
      <c r="X18" s="39">
        <v>14.195771781892839</v>
      </c>
      <c r="Y18" s="41">
        <v>13.694236352621344</v>
      </c>
      <c r="Z18" s="41">
        <v>12.595890525615117</v>
      </c>
      <c r="AA18" s="41">
        <v>14.914004142332283</v>
      </c>
      <c r="AB18" s="42">
        <v>0.0</v>
      </c>
      <c r="AC18" s="42">
        <v>1.0</v>
      </c>
      <c r="AD18" s="42">
        <v>1.0</v>
      </c>
      <c r="AE18" s="42">
        <v>0.0</v>
      </c>
      <c r="AF18" s="42">
        <v>0.0</v>
      </c>
      <c r="AG18" s="25"/>
      <c r="AH18" s="25"/>
      <c r="AI18" s="25"/>
      <c r="AJ18" s="25"/>
      <c r="AK18" s="25"/>
      <c r="AL18" s="25"/>
    </row>
    <row r="19">
      <c r="A19" s="27" t="s">
        <v>84</v>
      </c>
      <c r="B19" s="25" t="s">
        <v>37</v>
      </c>
      <c r="C19" s="25" t="s">
        <v>566</v>
      </c>
      <c r="D19" s="28">
        <v>99.63218566514959</v>
      </c>
      <c r="E19" s="29">
        <v>0.1703048128342246</v>
      </c>
      <c r="F19" s="31">
        <v>35.0</v>
      </c>
      <c r="G19" s="59"/>
      <c r="H19" s="34">
        <v>27.543208676895926</v>
      </c>
      <c r="I19" s="35" t="s">
        <v>44</v>
      </c>
      <c r="J19" s="36">
        <v>5800.0</v>
      </c>
      <c r="K19" s="28">
        <v>4.748829082223435</v>
      </c>
      <c r="L19" s="28">
        <v>5.379604402744589</v>
      </c>
      <c r="M19" s="34">
        <v>27.362845053808723</v>
      </c>
      <c r="N19" s="35" t="s">
        <v>29</v>
      </c>
      <c r="O19" s="36">
        <v>6500.0</v>
      </c>
      <c r="P19" s="28">
        <v>4.209668469816727</v>
      </c>
      <c r="Q19" s="37">
        <v>4.7459477118486655</v>
      </c>
      <c r="R19" s="38">
        <v>12.046103094360044</v>
      </c>
      <c r="S19" s="39">
        <v>12.199222015310315</v>
      </c>
      <c r="T19" s="40">
        <v>0.04841280446741179</v>
      </c>
      <c r="U19" s="40">
        <v>0.016466269543905843</v>
      </c>
      <c r="V19" s="40">
        <v>0.030861930342769635</v>
      </c>
      <c r="W19" s="40">
        <v>0.026129110354102085</v>
      </c>
      <c r="X19" s="39">
        <v>12.514056711651682</v>
      </c>
      <c r="Y19" s="41">
        <v>15.029151965244244</v>
      </c>
      <c r="Z19" s="41">
        <v>10.96681214970734</v>
      </c>
      <c r="AA19" s="41">
        <v>16.396032904101382</v>
      </c>
      <c r="AB19" s="42">
        <v>0.0</v>
      </c>
      <c r="AC19" s="42">
        <v>0.0</v>
      </c>
      <c r="AD19" s="42">
        <v>1.0</v>
      </c>
      <c r="AE19" s="42">
        <v>1.0</v>
      </c>
      <c r="AF19" s="42">
        <v>0.0</v>
      </c>
      <c r="AG19" s="25"/>
      <c r="AH19" s="25"/>
      <c r="AI19" s="25"/>
      <c r="AJ19" s="25"/>
      <c r="AK19" s="25"/>
      <c r="AL19" s="25"/>
    </row>
    <row r="20">
      <c r="A20" s="27" t="s">
        <v>76</v>
      </c>
      <c r="B20" s="25" t="s">
        <v>37</v>
      </c>
      <c r="C20" s="25" t="s">
        <v>566</v>
      </c>
      <c r="D20" s="28">
        <v>99.63218566514959</v>
      </c>
      <c r="E20" s="29">
        <v>0.305169680455784</v>
      </c>
      <c r="F20" s="31">
        <v>34.0</v>
      </c>
      <c r="G20" s="59"/>
      <c r="H20" s="34">
        <v>42.50223961048782</v>
      </c>
      <c r="I20" s="35" t="s">
        <v>27</v>
      </c>
      <c r="J20" s="36">
        <v>8600.0</v>
      </c>
      <c r="K20" s="28">
        <v>4.9421208849404445</v>
      </c>
      <c r="L20" s="28">
        <v>7.691190149686265</v>
      </c>
      <c r="M20" s="34">
        <v>41.384429080706155</v>
      </c>
      <c r="N20" s="35" t="s">
        <v>27</v>
      </c>
      <c r="O20" s="36">
        <v>9000.0</v>
      </c>
      <c r="P20" s="28">
        <v>4.598269897856239</v>
      </c>
      <c r="Q20" s="37">
        <v>7.017804525062771</v>
      </c>
      <c r="R20" s="38">
        <v>23.674775585231874</v>
      </c>
      <c r="S20" s="39">
        <v>23.975707435387445</v>
      </c>
      <c r="T20" s="40">
        <v>0.1034209265187488</v>
      </c>
      <c r="U20" s="40">
        <v>0.035178700516603476</v>
      </c>
      <c r="V20" s="40">
        <v>0.06378922593675249</v>
      </c>
      <c r="W20" s="40">
        <v>0.04196952561632755</v>
      </c>
      <c r="X20" s="39">
        <v>26.307546748251422</v>
      </c>
      <c r="Y20" s="41">
        <v>16.194692862236398</v>
      </c>
      <c r="Z20" s="41">
        <v>23.585263651859265</v>
      </c>
      <c r="AA20" s="41">
        <v>17.79916542884689</v>
      </c>
      <c r="AB20" s="42">
        <v>1.0</v>
      </c>
      <c r="AC20" s="42">
        <v>0.0</v>
      </c>
      <c r="AD20" s="42">
        <v>0.0</v>
      </c>
      <c r="AE20" s="42">
        <v>0.0</v>
      </c>
      <c r="AF20" s="42">
        <v>0.0</v>
      </c>
      <c r="AG20" s="25"/>
      <c r="AH20" s="25"/>
      <c r="AI20" s="25"/>
      <c r="AJ20" s="25"/>
      <c r="AK20" s="54"/>
      <c r="AL20" s="55"/>
    </row>
    <row r="21">
      <c r="A21" s="27" t="s">
        <v>74</v>
      </c>
      <c r="B21" s="25" t="s">
        <v>37</v>
      </c>
      <c r="C21" s="25" t="s">
        <v>566</v>
      </c>
      <c r="D21" s="28">
        <v>99.63218566514959</v>
      </c>
      <c r="E21" s="29">
        <v>0.19144538591896473</v>
      </c>
      <c r="F21" s="31">
        <v>32.0</v>
      </c>
      <c r="G21" s="59"/>
      <c r="H21" s="34">
        <v>34.7400687868934</v>
      </c>
      <c r="I21" s="35" t="s">
        <v>45</v>
      </c>
      <c r="J21" s="36">
        <v>6800.0</v>
      </c>
      <c r="K21" s="28">
        <v>5.108833645131383</v>
      </c>
      <c r="L21" s="28">
        <v>6.859431138267549</v>
      </c>
      <c r="M21" s="34">
        <v>35.30729661093364</v>
      </c>
      <c r="N21" s="35" t="s">
        <v>31</v>
      </c>
      <c r="O21" s="36">
        <v>7400.0</v>
      </c>
      <c r="P21" s="28">
        <v>4.771256298774817</v>
      </c>
      <c r="Q21" s="37">
        <v>6.482584383217481</v>
      </c>
      <c r="R21" s="38">
        <v>12.618554356853753</v>
      </c>
      <c r="S21" s="39">
        <v>12.778949748785806</v>
      </c>
      <c r="T21" s="40">
        <v>0.08200343009299134</v>
      </c>
      <c r="U21" s="40">
        <v>0.013968721547703181</v>
      </c>
      <c r="V21" s="40">
        <v>0.023013217513841933</v>
      </c>
      <c r="W21" s="40">
        <v>0.024721622307445918</v>
      </c>
      <c r="X21" s="39">
        <v>14.848502918846293</v>
      </c>
      <c r="Y21" s="41">
        <v>19.89156586804711</v>
      </c>
      <c r="Z21" s="41">
        <v>13.563568411371394</v>
      </c>
      <c r="AA21" s="41">
        <v>21.74372819956225</v>
      </c>
      <c r="AB21" s="42">
        <v>0.0</v>
      </c>
      <c r="AC21" s="42">
        <v>0.0</v>
      </c>
      <c r="AD21" s="42">
        <v>0.0</v>
      </c>
      <c r="AE21" s="42">
        <v>1.0</v>
      </c>
      <c r="AF21" s="42">
        <v>1.0</v>
      </c>
      <c r="AG21" s="25"/>
      <c r="AH21" s="25"/>
      <c r="AI21" s="25"/>
      <c r="AJ21" s="25"/>
      <c r="AK21" s="54"/>
      <c r="AL21" s="55"/>
    </row>
    <row r="22">
      <c r="A22" s="27" t="s">
        <v>89</v>
      </c>
      <c r="B22" s="25" t="s">
        <v>37</v>
      </c>
      <c r="C22" s="25" t="s">
        <v>566</v>
      </c>
      <c r="D22" s="28">
        <v>99.63218566514959</v>
      </c>
      <c r="E22" s="29">
        <v>0.17082804305823904</v>
      </c>
      <c r="F22" s="31">
        <v>27.0</v>
      </c>
      <c r="G22" s="59"/>
      <c r="H22" s="34">
        <v>22.919485464089632</v>
      </c>
      <c r="I22" s="35" t="s">
        <v>58</v>
      </c>
      <c r="J22" s="36">
        <v>4200.0</v>
      </c>
      <c r="K22" s="28">
        <v>5.45702034859277</v>
      </c>
      <c r="L22" s="28">
        <v>5.403742454172967</v>
      </c>
      <c r="M22" s="34">
        <v>22.682021839876803</v>
      </c>
      <c r="N22" s="35" t="s">
        <v>27</v>
      </c>
      <c r="O22" s="36">
        <v>4600.0</v>
      </c>
      <c r="P22" s="28">
        <v>4.930874313016697</v>
      </c>
      <c r="Q22" s="37">
        <v>4.84564800256245</v>
      </c>
      <c r="R22" s="38">
        <v>9.32564871968948</v>
      </c>
      <c r="S22" s="39">
        <v>9.44418774080982</v>
      </c>
      <c r="T22" s="40">
        <v>0.039853331040430935</v>
      </c>
      <c r="U22" s="40">
        <v>0.022688777572522564</v>
      </c>
      <c r="V22" s="40">
        <v>0.024267127316698046</v>
      </c>
      <c r="W22" s="40">
        <v>0.022195543277467724</v>
      </c>
      <c r="X22" s="39">
        <v>9.655483721546286</v>
      </c>
      <c r="Y22" s="41">
        <v>13.264001742543345</v>
      </c>
      <c r="Z22" s="41">
        <v>8.397755381064306</v>
      </c>
      <c r="AA22" s="41">
        <v>14.284266458812496</v>
      </c>
      <c r="AB22" s="42">
        <v>1.0</v>
      </c>
      <c r="AC22" s="42">
        <v>1.0</v>
      </c>
      <c r="AD22" s="42">
        <v>0.0</v>
      </c>
      <c r="AE22" s="42">
        <v>0.0</v>
      </c>
      <c r="AF22" s="42">
        <v>0.0</v>
      </c>
      <c r="AG22" s="25"/>
      <c r="AH22" s="25"/>
      <c r="AI22" s="25"/>
      <c r="AJ22" s="25"/>
      <c r="AK22" s="54"/>
      <c r="AL22" s="55"/>
    </row>
    <row r="23">
      <c r="A23" s="27" t="s">
        <v>91</v>
      </c>
      <c r="B23" s="25" t="s">
        <v>37</v>
      </c>
      <c r="C23" s="25" t="s">
        <v>566</v>
      </c>
      <c r="D23" s="28">
        <v>99.63218566514959</v>
      </c>
      <c r="E23" s="29">
        <v>0.175015479876161</v>
      </c>
      <c r="F23" s="31">
        <v>20.0</v>
      </c>
      <c r="G23" s="59"/>
      <c r="H23" s="34">
        <v>17.4381124058864</v>
      </c>
      <c r="I23" s="35" t="s">
        <v>44</v>
      </c>
      <c r="J23" s="36">
        <v>3000.0</v>
      </c>
      <c r="K23" s="28">
        <v>5.8127041352954665</v>
      </c>
      <c r="L23" s="28">
        <v>4.7121478625998625</v>
      </c>
      <c r="M23" s="34">
        <v>17.386870356893866</v>
      </c>
      <c r="N23" s="35" t="s">
        <v>29</v>
      </c>
      <c r="O23" s="36">
        <v>3000.0</v>
      </c>
      <c r="P23" s="28">
        <v>5.795623452297955</v>
      </c>
      <c r="Q23" s="37">
        <v>4.688190496816415</v>
      </c>
      <c r="R23" s="38">
        <v>7.103940312065449</v>
      </c>
      <c r="S23" s="39">
        <v>7.194239030792825</v>
      </c>
      <c r="T23" s="40">
        <v>0.060698849397478084</v>
      </c>
      <c r="U23" s="40">
        <v>0.016437208809104997</v>
      </c>
      <c r="V23" s="40">
        <v>0.03356755292943731</v>
      </c>
      <c r="W23" s="40">
        <v>0.02812148976979409</v>
      </c>
      <c r="X23" s="39">
        <v>8.237702760870246</v>
      </c>
      <c r="Y23" s="41">
        <v>9.200409645016157</v>
      </c>
      <c r="Z23" s="41">
        <v>7.312810983826429</v>
      </c>
      <c r="AA23" s="41">
        <v>10.074059373067438</v>
      </c>
      <c r="AB23" s="42">
        <v>0.0</v>
      </c>
      <c r="AC23" s="42">
        <v>0.0</v>
      </c>
      <c r="AD23" s="42">
        <v>1.0</v>
      </c>
      <c r="AE23" s="42">
        <v>1.0</v>
      </c>
      <c r="AF23" s="42">
        <v>0.0</v>
      </c>
      <c r="AG23" s="25"/>
      <c r="AH23" s="25"/>
      <c r="AI23" s="25"/>
      <c r="AJ23" s="25"/>
      <c r="AK23" s="54"/>
      <c r="AL23" s="55"/>
    </row>
    <row r="24">
      <c r="A24" s="27" t="s">
        <v>90</v>
      </c>
      <c r="B24" s="25" t="s">
        <v>37</v>
      </c>
      <c r="C24" s="25" t="s">
        <v>566</v>
      </c>
      <c r="D24" s="28">
        <v>99.63218566514959</v>
      </c>
      <c r="E24" s="29">
        <v>0.14097362471740768</v>
      </c>
      <c r="F24" s="31">
        <v>27.0</v>
      </c>
      <c r="G24" s="59"/>
      <c r="H24" s="34">
        <v>23.47437550917928</v>
      </c>
      <c r="I24" s="35" t="s">
        <v>31</v>
      </c>
      <c r="J24" s="36">
        <v>3200.0</v>
      </c>
      <c r="K24" s="28">
        <v>7.335742346618525</v>
      </c>
      <c r="L24" s="28">
        <v>7.392452599982681</v>
      </c>
      <c r="M24" s="34">
        <v>23.7627716226731</v>
      </c>
      <c r="N24" s="35" t="s">
        <v>31</v>
      </c>
      <c r="O24" s="36">
        <v>3400.0</v>
      </c>
      <c r="P24" s="28">
        <v>6.989050477256794</v>
      </c>
      <c r="Q24" s="37">
        <v>7.106319934312948</v>
      </c>
      <c r="R24" s="38">
        <v>7.491843640253262</v>
      </c>
      <c r="S24" s="39">
        <v>7.587073027312122</v>
      </c>
      <c r="T24" s="40">
        <v>0.06799038039842141</v>
      </c>
      <c r="U24" s="40">
        <v>9.603161073223363E-5</v>
      </c>
      <c r="V24" s="40">
        <v>0.03649201207824878</v>
      </c>
      <c r="W24" s="40">
        <v>0.02439202912598734</v>
      </c>
      <c r="X24" s="39">
        <v>9.00124378841528</v>
      </c>
      <c r="Y24" s="41">
        <v>14.473131720763998</v>
      </c>
      <c r="Z24" s="41">
        <v>8.315050315755817</v>
      </c>
      <c r="AA24" s="41">
        <v>15.44772130691728</v>
      </c>
      <c r="AB24" s="42">
        <v>0.0</v>
      </c>
      <c r="AC24" s="42">
        <v>0.0</v>
      </c>
      <c r="AD24" s="42">
        <v>0.0</v>
      </c>
      <c r="AE24" s="42">
        <v>0.0</v>
      </c>
      <c r="AF24" s="42">
        <v>1.0</v>
      </c>
      <c r="AG24" s="25"/>
      <c r="AH24" s="25"/>
      <c r="AI24" s="25"/>
      <c r="AJ24" s="25"/>
      <c r="AK24" s="54"/>
      <c r="AL24" s="55"/>
    </row>
    <row r="25">
      <c r="A25" s="27" t="s">
        <v>94</v>
      </c>
      <c r="B25" s="25" t="s">
        <v>37</v>
      </c>
      <c r="C25" s="25" t="s">
        <v>566</v>
      </c>
      <c r="D25" s="28">
        <v>99.63218566514959</v>
      </c>
      <c r="E25" s="29">
        <v>0.1778637770897833</v>
      </c>
      <c r="F25" s="31">
        <v>13.0</v>
      </c>
      <c r="G25" s="59"/>
      <c r="H25" s="34">
        <v>12.02210009514005</v>
      </c>
      <c r="I25" s="35" t="s">
        <v>30</v>
      </c>
      <c r="J25" s="36">
        <v>3000.0</v>
      </c>
      <c r="K25" s="28">
        <v>4.007366698380017</v>
      </c>
      <c r="L25" s="28">
        <v>2.4743410745081253</v>
      </c>
      <c r="M25" s="34">
        <v>12.094567024343668</v>
      </c>
      <c r="N25" s="35" t="s">
        <v>28</v>
      </c>
      <c r="O25" s="36">
        <v>3000.0</v>
      </c>
      <c r="P25" s="28">
        <v>4.031522341447889</v>
      </c>
      <c r="Q25" s="37">
        <v>2.50023133017253</v>
      </c>
      <c r="R25" s="38">
        <v>4.704754949311639</v>
      </c>
      <c r="S25" s="39">
        <v>4.7645574427430075</v>
      </c>
      <c r="T25" s="40">
        <v>0.07296601414572047</v>
      </c>
      <c r="U25" s="40">
        <v>0.010423716306531498</v>
      </c>
      <c r="V25" s="40">
        <v>0.03563918241947436</v>
      </c>
      <c r="W25" s="40">
        <v>0.027995123794684593</v>
      </c>
      <c r="X25" s="39">
        <v>5.506207044402637</v>
      </c>
      <c r="Y25" s="41">
        <v>6.515893050737414</v>
      </c>
      <c r="Z25" s="41">
        <v>4.987865490964588</v>
      </c>
      <c r="AA25" s="41">
        <v>7.106701533379079</v>
      </c>
      <c r="AB25" s="42">
        <v>0.0</v>
      </c>
      <c r="AC25" s="42">
        <v>0.0</v>
      </c>
      <c r="AD25" s="42">
        <v>0.0</v>
      </c>
      <c r="AE25" s="42">
        <v>1.0</v>
      </c>
      <c r="AF25" s="42">
        <v>0.0</v>
      </c>
      <c r="AG25" s="25"/>
      <c r="AH25" s="25"/>
      <c r="AI25" s="25"/>
      <c r="AJ25" s="25"/>
      <c r="AK25" s="54"/>
      <c r="AL25" s="55"/>
    </row>
    <row r="26">
      <c r="A26" s="27" t="s">
        <v>93</v>
      </c>
      <c r="B26" s="25" t="s">
        <v>37</v>
      </c>
      <c r="C26" s="25" t="s">
        <v>566</v>
      </c>
      <c r="D26" s="28">
        <v>99.63218566514959</v>
      </c>
      <c r="E26" s="29">
        <v>0.18</v>
      </c>
      <c r="F26" s="31">
        <v>10.0</v>
      </c>
      <c r="G26" s="59"/>
      <c r="H26" s="34">
        <v>8.352856322126605</v>
      </c>
      <c r="I26" s="35" t="s">
        <v>27</v>
      </c>
      <c r="J26" s="36">
        <v>3000.0</v>
      </c>
      <c r="K26" s="28">
        <v>2.784285440708868</v>
      </c>
      <c r="L26" s="28">
        <v>1.3168727799231248</v>
      </c>
      <c r="M26" s="34">
        <v>8.377483250830865</v>
      </c>
      <c r="N26" s="35" t="s">
        <v>27</v>
      </c>
      <c r="O26" s="36">
        <v>3000.0</v>
      </c>
      <c r="P26" s="28">
        <v>2.7924944169436214</v>
      </c>
      <c r="Q26" s="37">
        <v>1.323604840080059</v>
      </c>
      <c r="R26" s="38">
        <v>3.6695568873373956</v>
      </c>
      <c r="S26" s="39">
        <v>3.7162009004720504</v>
      </c>
      <c r="T26" s="40">
        <v>0.050826377639944055</v>
      </c>
      <c r="U26" s="40">
        <v>0.011836279724370534</v>
      </c>
      <c r="V26" s="40">
        <v>0.025462921087721486</v>
      </c>
      <c r="W26" s="40">
        <v>0.03700080720559528</v>
      </c>
      <c r="X26" s="39">
        <v>3.1143828102011604</v>
      </c>
      <c r="Y26" s="41">
        <v>5.238473511925444</v>
      </c>
      <c r="Z26" s="41">
        <v>2.607534298497889</v>
      </c>
      <c r="AA26" s="41">
        <v>5.769948952332976</v>
      </c>
      <c r="AB26" s="42">
        <v>1.0</v>
      </c>
      <c r="AC26" s="42">
        <v>0.0</v>
      </c>
      <c r="AD26" s="42">
        <v>0.0</v>
      </c>
      <c r="AE26" s="42">
        <v>0.0</v>
      </c>
      <c r="AF26" s="42">
        <v>0.0</v>
      </c>
      <c r="AG26" s="25"/>
      <c r="AH26" s="25"/>
      <c r="AI26" s="25"/>
      <c r="AJ26" s="25"/>
      <c r="AK26" s="54"/>
      <c r="AL26" s="55"/>
    </row>
    <row r="27">
      <c r="A27" s="27" t="s">
        <v>92</v>
      </c>
      <c r="B27" s="25" t="s">
        <v>37</v>
      </c>
      <c r="C27" s="25" t="s">
        <v>566</v>
      </c>
      <c r="D27" s="28">
        <v>99.63218566514959</v>
      </c>
      <c r="E27" s="29">
        <v>0.18835483870967742</v>
      </c>
      <c r="F27" s="31">
        <v>6.0</v>
      </c>
      <c r="G27" s="59"/>
      <c r="H27" s="34">
        <v>5.200037849120032</v>
      </c>
      <c r="I27" s="35" t="s">
        <v>45</v>
      </c>
      <c r="J27" s="36">
        <v>3000.0</v>
      </c>
      <c r="K27" s="28">
        <v>1.7333459497066772</v>
      </c>
      <c r="L27" s="28">
        <v>0.5794799179994847</v>
      </c>
      <c r="M27" s="34">
        <v>5.3023218167006805</v>
      </c>
      <c r="N27" s="35" t="s">
        <v>30</v>
      </c>
      <c r="O27" s="36">
        <v>3000.0</v>
      </c>
      <c r="P27" s="28">
        <v>1.7674406055668934</v>
      </c>
      <c r="Q27" s="37">
        <v>0.5993642145222068</v>
      </c>
      <c r="R27" s="38">
        <v>2.321318677351119</v>
      </c>
      <c r="S27" s="39">
        <v>2.3508251333621195</v>
      </c>
      <c r="T27" s="40">
        <v>0.07015068451540804</v>
      </c>
      <c r="U27" s="40">
        <v>0.002505381589836001</v>
      </c>
      <c r="V27" s="40">
        <v>0.03397297435817617</v>
      </c>
      <c r="W27" s="40">
        <v>0.027358766961009133</v>
      </c>
      <c r="X27" s="39">
        <v>2.1092606394389697</v>
      </c>
      <c r="Y27" s="41">
        <v>3.0907772096810624</v>
      </c>
      <c r="Z27" s="41">
        <v>1.9232962398671318</v>
      </c>
      <c r="AA27" s="41">
        <v>3.3790255768335484</v>
      </c>
      <c r="AB27" s="42">
        <v>0.0</v>
      </c>
      <c r="AC27" s="42">
        <v>0.0</v>
      </c>
      <c r="AD27" s="42">
        <v>0.0</v>
      </c>
      <c r="AE27" s="42">
        <v>1.0</v>
      </c>
      <c r="AF27" s="42">
        <v>1.0</v>
      </c>
      <c r="AG27" s="25"/>
      <c r="AH27" s="25"/>
      <c r="AI27" s="25"/>
      <c r="AJ27" s="25"/>
      <c r="AK27" s="54"/>
      <c r="AL27" s="55"/>
    </row>
    <row r="28">
      <c r="A28" s="27" t="s">
        <v>97</v>
      </c>
      <c r="B28" s="25" t="s">
        <v>37</v>
      </c>
      <c r="C28" s="25" t="s">
        <v>566</v>
      </c>
      <c r="D28" s="28">
        <v>99.63218566514959</v>
      </c>
      <c r="E28" s="29">
        <v>0.18</v>
      </c>
      <c r="F28" s="31">
        <v>6.0</v>
      </c>
      <c r="G28" s="59"/>
      <c r="H28" s="34">
        <v>5.785427139210739</v>
      </c>
      <c r="I28" s="35" t="s">
        <v>45</v>
      </c>
      <c r="J28" s="36">
        <v>3000.0</v>
      </c>
      <c r="K28" s="28">
        <v>1.9284757130702463</v>
      </c>
      <c r="L28" s="28">
        <v>0.6970797068449571</v>
      </c>
      <c r="M28" s="34">
        <v>5.851339490869957</v>
      </c>
      <c r="N28" s="35" t="s">
        <v>30</v>
      </c>
      <c r="O28" s="36">
        <v>3000.0</v>
      </c>
      <c r="P28" s="28">
        <v>1.9504464969566524</v>
      </c>
      <c r="Q28" s="37">
        <v>0.7108924484250778</v>
      </c>
      <c r="R28" s="38">
        <v>2.201734132402437</v>
      </c>
      <c r="S28" s="39">
        <v>2.22972054028323</v>
      </c>
      <c r="T28" s="40">
        <v>0.07618983419216663</v>
      </c>
      <c r="U28" s="40">
        <v>0.007459840162418403</v>
      </c>
      <c r="V28" s="40">
        <v>0.03690134267009637</v>
      </c>
      <c r="W28" s="40">
        <v>0.02874525075918558</v>
      </c>
      <c r="X28" s="39">
        <v>2.5034806732846713</v>
      </c>
      <c r="Y28" s="41">
        <v>3.2819464659260684</v>
      </c>
      <c r="Z28" s="41">
        <v>2.2780311519893672</v>
      </c>
      <c r="AA28" s="41">
        <v>3.57330833888059</v>
      </c>
      <c r="AB28" s="42">
        <v>0.0</v>
      </c>
      <c r="AC28" s="42">
        <v>0.0</v>
      </c>
      <c r="AD28" s="42">
        <v>0.0</v>
      </c>
      <c r="AE28" s="42">
        <v>1.0</v>
      </c>
      <c r="AF28" s="42">
        <v>1.0</v>
      </c>
      <c r="AG28" s="25"/>
      <c r="AH28" s="25"/>
      <c r="AI28" s="25"/>
      <c r="AJ28" s="25"/>
      <c r="AK28" s="54"/>
      <c r="AL28" s="55"/>
    </row>
    <row r="29">
      <c r="A29" s="27" t="s">
        <v>96</v>
      </c>
      <c r="B29" s="25" t="s">
        <v>37</v>
      </c>
      <c r="C29" s="25" t="s">
        <v>566</v>
      </c>
      <c r="D29" s="28">
        <v>99.63218566514959</v>
      </c>
      <c r="E29" s="29">
        <v>0.2729275362318841</v>
      </c>
      <c r="F29" s="31">
        <v>0.0</v>
      </c>
      <c r="G29" s="59"/>
      <c r="H29" s="34" t="s">
        <v>64</v>
      </c>
      <c r="I29" s="35" t="s">
        <v>40</v>
      </c>
      <c r="J29" s="36">
        <v>5000.0</v>
      </c>
      <c r="K29" s="28" t="s">
        <v>64</v>
      </c>
      <c r="L29" s="28" t="s">
        <v>64</v>
      </c>
      <c r="M29" s="34" t="s">
        <v>64</v>
      </c>
      <c r="N29" s="35" t="s">
        <v>64</v>
      </c>
      <c r="O29" s="36" t="s">
        <v>64</v>
      </c>
      <c r="P29" s="28" t="s">
        <v>64</v>
      </c>
      <c r="Q29" s="37" t="s">
        <v>64</v>
      </c>
      <c r="R29" s="38" t="s">
        <v>64</v>
      </c>
      <c r="S29" s="39" t="s">
        <v>64</v>
      </c>
      <c r="T29" s="40" t="s">
        <v>64</v>
      </c>
      <c r="U29" s="40" t="s">
        <v>64</v>
      </c>
      <c r="V29" s="40" t="s">
        <v>64</v>
      </c>
      <c r="W29" s="40" t="s">
        <v>64</v>
      </c>
      <c r="X29" s="39" t="s">
        <v>64</v>
      </c>
      <c r="Y29" s="41" t="s">
        <v>64</v>
      </c>
      <c r="Z29" s="41" t="s">
        <v>64</v>
      </c>
      <c r="AA29" s="41" t="s">
        <v>64</v>
      </c>
      <c r="AB29" s="42">
        <v>0.0</v>
      </c>
      <c r="AC29" s="42">
        <v>1.0</v>
      </c>
      <c r="AD29" s="42">
        <v>1.0</v>
      </c>
      <c r="AE29" s="42">
        <v>0.0</v>
      </c>
      <c r="AF29" s="42">
        <v>0.0</v>
      </c>
      <c r="AG29" s="25"/>
      <c r="AH29" s="25"/>
      <c r="AI29" s="25"/>
      <c r="AJ29" s="25"/>
      <c r="AK29" s="54"/>
      <c r="AL29" s="55"/>
    </row>
    <row r="30">
      <c r="A30" s="27" t="s">
        <v>98</v>
      </c>
      <c r="B30" s="25" t="s">
        <v>37</v>
      </c>
      <c r="C30" s="25" t="s">
        <v>566</v>
      </c>
      <c r="D30" s="28">
        <v>99.63218566514959</v>
      </c>
      <c r="E30" s="29">
        <v>0.18</v>
      </c>
      <c r="F30" s="31">
        <v>0.0</v>
      </c>
      <c r="G30" s="59"/>
      <c r="H30" s="34" t="s">
        <v>64</v>
      </c>
      <c r="I30" s="35" t="s">
        <v>28</v>
      </c>
      <c r="J30" s="36">
        <v>3000.0</v>
      </c>
      <c r="K30" s="28" t="s">
        <v>64</v>
      </c>
      <c r="L30" s="28" t="s">
        <v>64</v>
      </c>
      <c r="M30" s="34" t="s">
        <v>64</v>
      </c>
      <c r="N30" s="35" t="s">
        <v>28</v>
      </c>
      <c r="O30" s="36">
        <v>3000.0</v>
      </c>
      <c r="P30" s="28" t="s">
        <v>64</v>
      </c>
      <c r="Q30" s="37" t="s">
        <v>64</v>
      </c>
      <c r="R30" s="38" t="s">
        <v>64</v>
      </c>
      <c r="S30" s="39" t="s">
        <v>64</v>
      </c>
      <c r="T30" s="40" t="s">
        <v>64</v>
      </c>
      <c r="U30" s="40" t="s">
        <v>64</v>
      </c>
      <c r="V30" s="40" t="s">
        <v>64</v>
      </c>
      <c r="W30" s="40" t="s">
        <v>64</v>
      </c>
      <c r="X30" s="39" t="s">
        <v>64</v>
      </c>
      <c r="Y30" s="41" t="s">
        <v>64</v>
      </c>
      <c r="Z30" s="41" t="s">
        <v>64</v>
      </c>
      <c r="AA30" s="41" t="s">
        <v>64</v>
      </c>
      <c r="AB30" s="42">
        <v>0.0</v>
      </c>
      <c r="AC30" s="42">
        <v>1.0</v>
      </c>
      <c r="AD30" s="42">
        <v>0.0</v>
      </c>
      <c r="AE30" s="42">
        <v>0.0</v>
      </c>
      <c r="AF30" s="42">
        <v>0.0</v>
      </c>
      <c r="AG30" s="25"/>
      <c r="AH30" s="25"/>
      <c r="AI30" s="25"/>
      <c r="AJ30" s="25"/>
      <c r="AK30" s="54"/>
      <c r="AL30" s="55"/>
    </row>
    <row r="31">
      <c r="A31" s="27" t="s">
        <v>99</v>
      </c>
      <c r="B31" s="25" t="s">
        <v>37</v>
      </c>
      <c r="C31" s="25" t="s">
        <v>566</v>
      </c>
      <c r="D31" s="28">
        <v>99.63218566514959</v>
      </c>
      <c r="E31" s="29">
        <v>0.18</v>
      </c>
      <c r="F31" s="31">
        <v>0.0</v>
      </c>
      <c r="G31" s="59"/>
      <c r="H31" s="34" t="s">
        <v>64</v>
      </c>
      <c r="I31" s="35" t="s">
        <v>28</v>
      </c>
      <c r="J31" s="36">
        <v>3000.0</v>
      </c>
      <c r="K31" s="28" t="s">
        <v>64</v>
      </c>
      <c r="L31" s="28" t="s">
        <v>64</v>
      </c>
      <c r="M31" s="34" t="s">
        <v>64</v>
      </c>
      <c r="N31" s="35" t="s">
        <v>27</v>
      </c>
      <c r="O31" s="36">
        <v>3000.0</v>
      </c>
      <c r="P31" s="28" t="s">
        <v>64</v>
      </c>
      <c r="Q31" s="37" t="s">
        <v>64</v>
      </c>
      <c r="R31" s="38" t="s">
        <v>64</v>
      </c>
      <c r="S31" s="39" t="s">
        <v>64</v>
      </c>
      <c r="T31" s="40" t="s">
        <v>64</v>
      </c>
      <c r="U31" s="40" t="s">
        <v>64</v>
      </c>
      <c r="V31" s="40" t="s">
        <v>64</v>
      </c>
      <c r="W31" s="40" t="s">
        <v>64</v>
      </c>
      <c r="X31" s="39" t="s">
        <v>64</v>
      </c>
      <c r="Y31" s="41" t="s">
        <v>64</v>
      </c>
      <c r="Z31" s="41" t="s">
        <v>64</v>
      </c>
      <c r="AA31" s="41" t="s">
        <v>64</v>
      </c>
      <c r="AB31" s="42">
        <v>0.0</v>
      </c>
      <c r="AC31" s="42">
        <v>1.0</v>
      </c>
      <c r="AD31" s="42">
        <v>0.0</v>
      </c>
      <c r="AE31" s="42">
        <v>0.0</v>
      </c>
      <c r="AF31" s="42">
        <v>0.0</v>
      </c>
      <c r="AG31" s="25"/>
      <c r="AH31" s="25"/>
      <c r="AI31" s="25"/>
      <c r="AJ31" s="25"/>
      <c r="AK31" s="54"/>
      <c r="AL31" s="55"/>
    </row>
    <row r="32">
      <c r="A32" s="27" t="s">
        <v>95</v>
      </c>
      <c r="B32" s="25" t="s">
        <v>37</v>
      </c>
      <c r="C32" s="25" t="s">
        <v>566</v>
      </c>
      <c r="D32" s="28">
        <v>99.63218566514959</v>
      </c>
      <c r="E32" s="29">
        <v>0.2026880466472303</v>
      </c>
      <c r="F32" s="31">
        <v>0.0</v>
      </c>
      <c r="G32" s="59"/>
      <c r="H32" s="34" t="s">
        <v>64</v>
      </c>
      <c r="I32" s="35" t="s">
        <v>44</v>
      </c>
      <c r="J32" s="36">
        <v>4500.0</v>
      </c>
      <c r="K32" s="28" t="s">
        <v>64</v>
      </c>
      <c r="L32" s="28" t="s">
        <v>64</v>
      </c>
      <c r="M32" s="34" t="s">
        <v>64</v>
      </c>
      <c r="N32" s="35" t="s">
        <v>30</v>
      </c>
      <c r="O32" s="36">
        <v>4900.0</v>
      </c>
      <c r="P32" s="28" t="s">
        <v>64</v>
      </c>
      <c r="Q32" s="37" t="s">
        <v>64</v>
      </c>
      <c r="R32" s="38" t="s">
        <v>64</v>
      </c>
      <c r="S32" s="39" t="s">
        <v>64</v>
      </c>
      <c r="T32" s="40" t="s">
        <v>64</v>
      </c>
      <c r="U32" s="40" t="s">
        <v>64</v>
      </c>
      <c r="V32" s="40" t="s">
        <v>64</v>
      </c>
      <c r="W32" s="40" t="s">
        <v>64</v>
      </c>
      <c r="X32" s="39" t="s">
        <v>64</v>
      </c>
      <c r="Y32" s="41" t="s">
        <v>64</v>
      </c>
      <c r="Z32" s="41" t="s">
        <v>64</v>
      </c>
      <c r="AA32" s="41" t="s">
        <v>64</v>
      </c>
      <c r="AB32" s="42">
        <v>0.0</v>
      </c>
      <c r="AC32" s="42">
        <v>0.0</v>
      </c>
      <c r="AD32" s="42">
        <v>1.0</v>
      </c>
      <c r="AE32" s="42">
        <v>1.0</v>
      </c>
      <c r="AF32" s="42">
        <v>0.0</v>
      </c>
      <c r="AG32" s="25"/>
      <c r="AH32" s="25"/>
      <c r="AI32" s="25"/>
      <c r="AJ32" s="25"/>
      <c r="AK32" s="54"/>
      <c r="AL32" s="55"/>
    </row>
    <row r="33">
      <c r="A33" s="27" t="s">
        <v>87</v>
      </c>
      <c r="B33" s="25" t="s">
        <v>37</v>
      </c>
      <c r="C33" s="25" t="s">
        <v>566</v>
      </c>
      <c r="D33" s="28">
        <v>99.63218566514959</v>
      </c>
      <c r="E33" s="29">
        <v>0.18572379929415375</v>
      </c>
      <c r="F33" s="31">
        <v>0.0</v>
      </c>
      <c r="G33" s="59"/>
      <c r="H33" s="34" t="s">
        <v>64</v>
      </c>
      <c r="I33" s="35" t="s">
        <v>40</v>
      </c>
      <c r="J33" s="36">
        <v>6000.0</v>
      </c>
      <c r="K33" s="28" t="s">
        <v>64</v>
      </c>
      <c r="L33" s="28" t="s">
        <v>64</v>
      </c>
      <c r="M33" s="34" t="s">
        <v>64</v>
      </c>
      <c r="N33" s="35" t="s">
        <v>28</v>
      </c>
      <c r="O33" s="36">
        <v>6600.0</v>
      </c>
      <c r="P33" s="28" t="s">
        <v>64</v>
      </c>
      <c r="Q33" s="37" t="s">
        <v>64</v>
      </c>
      <c r="R33" s="38" t="s">
        <v>64</v>
      </c>
      <c r="S33" s="39" t="s">
        <v>64</v>
      </c>
      <c r="T33" s="40" t="s">
        <v>64</v>
      </c>
      <c r="U33" s="40" t="s">
        <v>64</v>
      </c>
      <c r="V33" s="40" t="s">
        <v>64</v>
      </c>
      <c r="W33" s="40" t="s">
        <v>64</v>
      </c>
      <c r="X33" s="39" t="s">
        <v>64</v>
      </c>
      <c r="Y33" s="41" t="s">
        <v>64</v>
      </c>
      <c r="Z33" s="41" t="s">
        <v>64</v>
      </c>
      <c r="AA33" s="41" t="s">
        <v>64</v>
      </c>
      <c r="AB33" s="42">
        <v>0.0</v>
      </c>
      <c r="AC33" s="42">
        <v>1.0</v>
      </c>
      <c r="AD33" s="42">
        <v>1.0</v>
      </c>
      <c r="AE33" s="42">
        <v>0.0</v>
      </c>
      <c r="AF33" s="42">
        <v>0.0</v>
      </c>
      <c r="AG33" s="25"/>
      <c r="AH33" s="25"/>
      <c r="AI33" s="25"/>
      <c r="AJ33" s="25"/>
      <c r="AK33" s="54"/>
      <c r="AL33" s="55"/>
    </row>
    <row r="34">
      <c r="A34" s="27" t="s">
        <v>34</v>
      </c>
      <c r="B34" s="25" t="s">
        <v>100</v>
      </c>
      <c r="C34" s="25" t="s">
        <v>88</v>
      </c>
      <c r="D34" s="28">
        <v>105.13298891706913</v>
      </c>
      <c r="E34" s="29">
        <v>0.2586218109054527</v>
      </c>
      <c r="F34" s="31">
        <v>33.0</v>
      </c>
      <c r="G34" s="59"/>
      <c r="H34" s="34">
        <v>38.32093750876187</v>
      </c>
      <c r="I34" s="35" t="s">
        <v>27</v>
      </c>
      <c r="J34" s="36">
        <v>7300.0</v>
      </c>
      <c r="K34" s="28">
        <v>5.249443494350942</v>
      </c>
      <c r="L34" s="28">
        <v>7.573017486227071</v>
      </c>
      <c r="M34" s="34">
        <v>36.765717796446395</v>
      </c>
      <c r="N34" s="35" t="s">
        <v>27</v>
      </c>
      <c r="O34" s="36">
        <v>8000.0</v>
      </c>
      <c r="P34" s="28">
        <v>4.595714724555799</v>
      </c>
      <c r="Q34" s="37">
        <v>6.431864859541457</v>
      </c>
      <c r="R34" s="38">
        <v>19.705618857746856</v>
      </c>
      <c r="S34" s="39">
        <v>21.248041144578902</v>
      </c>
      <c r="T34" s="40">
        <v>0.06922442051178729</v>
      </c>
      <c r="U34" s="40">
        <v>0.03853379072823627</v>
      </c>
      <c r="V34" s="40">
        <v>0.04319421969536809</v>
      </c>
      <c r="W34" s="40">
        <v>0.05081004264165667</v>
      </c>
      <c r="X34" s="39">
        <v>21.04085234758492</v>
      </c>
      <c r="Y34" s="41">
        <v>17.280085161176956</v>
      </c>
      <c r="Z34" s="41">
        <v>17.812014013886802</v>
      </c>
      <c r="AA34" s="41">
        <v>18.95370378255959</v>
      </c>
      <c r="AB34" s="42">
        <v>1.0</v>
      </c>
      <c r="AC34" s="42">
        <v>0.0</v>
      </c>
      <c r="AD34" s="42">
        <v>0.0</v>
      </c>
      <c r="AE34" s="42">
        <v>0.0</v>
      </c>
      <c r="AF34" s="42">
        <v>0.0</v>
      </c>
      <c r="AG34" s="25"/>
      <c r="AH34" s="25"/>
      <c r="AI34" s="25"/>
      <c r="AJ34" s="25"/>
      <c r="AK34" s="25"/>
      <c r="AL34" s="25"/>
    </row>
    <row r="35">
      <c r="A35" s="27" t="s">
        <v>104</v>
      </c>
      <c r="B35" s="25" t="s">
        <v>100</v>
      </c>
      <c r="C35" s="25" t="s">
        <v>88</v>
      </c>
      <c r="D35" s="28">
        <v>105.13298891706913</v>
      </c>
      <c r="E35" s="29">
        <v>0.16832833787465942</v>
      </c>
      <c r="F35" s="31">
        <v>28.0</v>
      </c>
      <c r="G35" s="59"/>
      <c r="H35" s="34">
        <v>24.46421026374811</v>
      </c>
      <c r="I35" s="35" t="s">
        <v>356</v>
      </c>
      <c r="J35" s="36">
        <v>4400.0</v>
      </c>
      <c r="K35" s="28">
        <v>5.560047787215479</v>
      </c>
      <c r="L35" s="28">
        <v>5.775025564624977</v>
      </c>
      <c r="M35" s="34">
        <v>24.13181897734707</v>
      </c>
      <c r="N35" s="35" t="s">
        <v>28</v>
      </c>
      <c r="O35" s="36">
        <v>5700.0</v>
      </c>
      <c r="P35" s="28">
        <v>4.233652452166153</v>
      </c>
      <c r="Q35" s="37">
        <v>4.353528303468187</v>
      </c>
      <c r="R35" s="38">
        <v>10.033066603932786</v>
      </c>
      <c r="S35" s="39">
        <v>10.818387057296395</v>
      </c>
      <c r="T35" s="40">
        <v>0.04862587792204709</v>
      </c>
      <c r="U35" s="40">
        <v>0.023893750358247277</v>
      </c>
      <c r="V35" s="40">
        <v>0.029133607892950626</v>
      </c>
      <c r="W35" s="40">
        <v>0.025256113317270148</v>
      </c>
      <c r="X35" s="39">
        <v>12.105170335365903</v>
      </c>
      <c r="Y35" s="41">
        <v>12.359039928382208</v>
      </c>
      <c r="Z35" s="41">
        <v>10.59804931405276</v>
      </c>
      <c r="AA35" s="41">
        <v>13.53376966329431</v>
      </c>
      <c r="AB35" s="42">
        <v>1.0</v>
      </c>
      <c r="AC35" s="42">
        <v>0.0</v>
      </c>
      <c r="AD35" s="42">
        <v>1.0</v>
      </c>
      <c r="AE35" s="42">
        <v>0.0</v>
      </c>
      <c r="AF35" s="42">
        <v>0.0</v>
      </c>
      <c r="AG35" s="25"/>
      <c r="AH35" s="25"/>
      <c r="AI35" s="25"/>
      <c r="AJ35" s="25"/>
      <c r="AK35" s="25"/>
      <c r="AL35" s="25"/>
    </row>
    <row r="36">
      <c r="A36" s="27" t="s">
        <v>102</v>
      </c>
      <c r="B36" s="25" t="s">
        <v>100</v>
      </c>
      <c r="C36" s="25" t="s">
        <v>88</v>
      </c>
      <c r="D36" s="28">
        <v>105.13298891706913</v>
      </c>
      <c r="E36" s="29">
        <v>0.15923618655178873</v>
      </c>
      <c r="F36" s="31">
        <v>27.0</v>
      </c>
      <c r="G36" s="59"/>
      <c r="H36" s="34">
        <v>22.738020317978823</v>
      </c>
      <c r="I36" s="35" t="s">
        <v>44</v>
      </c>
      <c r="J36" s="36">
        <v>4300.0</v>
      </c>
      <c r="K36" s="28">
        <v>5.28791170185554</v>
      </c>
      <c r="L36" s="28">
        <v>5.205902953637411</v>
      </c>
      <c r="M36" s="34">
        <v>22.79972609636213</v>
      </c>
      <c r="N36" s="35" t="s">
        <v>29</v>
      </c>
      <c r="O36" s="36">
        <v>4800.0</v>
      </c>
      <c r="P36" s="28">
        <v>4.74994293674211</v>
      </c>
      <c r="Q36" s="37">
        <v>4.685564000121503</v>
      </c>
      <c r="R36" s="38">
        <v>9.077581512749358</v>
      </c>
      <c r="S36" s="39">
        <v>9.78811306909755</v>
      </c>
      <c r="T36" s="40">
        <v>0.0400180940305808</v>
      </c>
      <c r="U36" s="40">
        <v>0.027337035662448703</v>
      </c>
      <c r="V36" s="40">
        <v>0.026297604648667382</v>
      </c>
      <c r="W36" s="40">
        <v>0.018086099639794958</v>
      </c>
      <c r="X36" s="39">
        <v>11.411747735411636</v>
      </c>
      <c r="Y36" s="41">
        <v>11.326272582567187</v>
      </c>
      <c r="Z36" s="41">
        <v>10.068646803449644</v>
      </c>
      <c r="AA36" s="41">
        <v>12.731079292912485</v>
      </c>
      <c r="AB36" s="42">
        <v>0.0</v>
      </c>
      <c r="AC36" s="42">
        <v>0.0</v>
      </c>
      <c r="AD36" s="42">
        <v>1.0</v>
      </c>
      <c r="AE36" s="42">
        <v>1.0</v>
      </c>
      <c r="AF36" s="42">
        <v>0.0</v>
      </c>
      <c r="AG36" s="25"/>
      <c r="AH36" s="25"/>
      <c r="AI36" s="25"/>
      <c r="AJ36" s="25"/>
      <c r="AK36" s="25"/>
      <c r="AL36" s="25"/>
    </row>
    <row r="37">
      <c r="A37" s="27" t="s">
        <v>103</v>
      </c>
      <c r="B37" s="25" t="s">
        <v>100</v>
      </c>
      <c r="C37" s="25" t="s">
        <v>88</v>
      </c>
      <c r="D37" s="28">
        <v>105.13298891706913</v>
      </c>
      <c r="E37" s="29">
        <v>0.1873965300477747</v>
      </c>
      <c r="F37" s="31">
        <v>26.0</v>
      </c>
      <c r="G37" s="59"/>
      <c r="H37" s="34">
        <v>26.318536667737902</v>
      </c>
      <c r="I37" s="35" t="s">
        <v>44</v>
      </c>
      <c r="J37" s="36">
        <v>5400.0</v>
      </c>
      <c r="K37" s="28">
        <v>4.87380308661813</v>
      </c>
      <c r="L37" s="28">
        <v>5.340374718532513</v>
      </c>
      <c r="M37" s="34">
        <v>26.891679881510186</v>
      </c>
      <c r="N37" s="35" t="s">
        <v>30</v>
      </c>
      <c r="O37" s="36">
        <v>5200.0</v>
      </c>
      <c r="P37" s="28">
        <v>5.171476900290421</v>
      </c>
      <c r="Q37" s="37">
        <v>5.756619855958201</v>
      </c>
      <c r="R37" s="38">
        <v>10.551310691649212</v>
      </c>
      <c r="S37" s="39">
        <v>11.377195779733668</v>
      </c>
      <c r="T37" s="40">
        <v>0.0624741247509539</v>
      </c>
      <c r="U37" s="40">
        <v>0.005757001256913841</v>
      </c>
      <c r="V37" s="40">
        <v>0.049787399758865994</v>
      </c>
      <c r="W37" s="40">
        <v>0.030704006703540485</v>
      </c>
      <c r="X37" s="39">
        <v>10.223880713365963</v>
      </c>
      <c r="Y37" s="41">
        <v>16.09465595437194</v>
      </c>
      <c r="Z37" s="41">
        <v>9.185707553041986</v>
      </c>
      <c r="AA37" s="41">
        <v>17.7059723284682</v>
      </c>
      <c r="AB37" s="42">
        <v>0.0</v>
      </c>
      <c r="AC37" s="42">
        <v>0.0</v>
      </c>
      <c r="AD37" s="42">
        <v>1.0</v>
      </c>
      <c r="AE37" s="42">
        <v>1.0</v>
      </c>
      <c r="AF37" s="42">
        <v>0.0</v>
      </c>
      <c r="AG37" s="25"/>
      <c r="AH37" s="25"/>
      <c r="AI37" s="25"/>
      <c r="AJ37" s="25"/>
      <c r="AK37" s="25"/>
      <c r="AL37" s="25"/>
    </row>
    <row r="38">
      <c r="A38" s="27" t="s">
        <v>109</v>
      </c>
      <c r="B38" s="25" t="s">
        <v>100</v>
      </c>
      <c r="C38" s="25" t="s">
        <v>88</v>
      </c>
      <c r="D38" s="28">
        <v>105.13298891706913</v>
      </c>
      <c r="E38" s="29">
        <v>0.15162484202924717</v>
      </c>
      <c r="F38" s="31">
        <v>28.0</v>
      </c>
      <c r="G38" s="59"/>
      <c r="H38" s="34">
        <v>20.8977978404711</v>
      </c>
      <c r="I38" s="35" t="s">
        <v>40</v>
      </c>
      <c r="J38" s="36">
        <v>4800.0</v>
      </c>
      <c r="K38" s="28">
        <v>4.353707883431479</v>
      </c>
      <c r="L38" s="28">
        <v>4.029395904013784</v>
      </c>
      <c r="M38" s="34">
        <v>20.507552880175083</v>
      </c>
      <c r="N38" s="35" t="s">
        <v>29</v>
      </c>
      <c r="O38" s="36">
        <v>4600.0</v>
      </c>
      <c r="P38" s="28">
        <v>4.458163669603279</v>
      </c>
      <c r="Q38" s="37">
        <v>4.069523816538015</v>
      </c>
      <c r="R38" s="38">
        <v>8.902623542757576</v>
      </c>
      <c r="S38" s="39">
        <v>9.599460575014833</v>
      </c>
      <c r="T38" s="40">
        <v>0.041912802024659086</v>
      </c>
      <c r="U38" s="40">
        <v>0.028905380706661443</v>
      </c>
      <c r="V38" s="40">
        <v>0.024363106595614643</v>
      </c>
      <c r="W38" s="40">
        <v>0.016001192891187583</v>
      </c>
      <c r="X38" s="39">
        <v>12.348733625031429</v>
      </c>
      <c r="Y38" s="41">
        <v>8.549064215439671</v>
      </c>
      <c r="Z38" s="41">
        <v>10.971727952924619</v>
      </c>
      <c r="AA38" s="41">
        <v>9.535824927250463</v>
      </c>
      <c r="AB38" s="42">
        <v>0.0</v>
      </c>
      <c r="AC38" s="42">
        <v>1.0</v>
      </c>
      <c r="AD38" s="42">
        <v>1.0</v>
      </c>
      <c r="AE38" s="42">
        <v>0.0</v>
      </c>
      <c r="AF38" s="42">
        <v>0.0</v>
      </c>
      <c r="AG38" s="25"/>
      <c r="AH38" s="25"/>
      <c r="AI38" s="25"/>
      <c r="AJ38" s="25"/>
      <c r="AK38" s="25"/>
      <c r="AL38" s="25"/>
    </row>
    <row r="39">
      <c r="A39" s="27" t="s">
        <v>121</v>
      </c>
      <c r="B39" s="25" t="s">
        <v>100</v>
      </c>
      <c r="C39" s="25" t="s">
        <v>88</v>
      </c>
      <c r="D39" s="28">
        <v>105.13298891706913</v>
      </c>
      <c r="E39" s="29">
        <v>0.19109159727479183</v>
      </c>
      <c r="F39" s="31">
        <v>23.0</v>
      </c>
      <c r="G39" s="59"/>
      <c r="H39" s="34">
        <v>23.718179590772543</v>
      </c>
      <c r="I39" s="35" t="s">
        <v>45</v>
      </c>
      <c r="J39" s="36">
        <v>4700.0</v>
      </c>
      <c r="K39" s="28">
        <v>5.0464211895260735</v>
      </c>
      <c r="L39" s="28">
        <v>5.12404470686322</v>
      </c>
      <c r="M39" s="34">
        <v>23.837166763409826</v>
      </c>
      <c r="N39" s="35" t="s">
        <v>30</v>
      </c>
      <c r="O39" s="36">
        <v>5400.0</v>
      </c>
      <c r="P39" s="28">
        <v>4.414290141372191</v>
      </c>
      <c r="Q39" s="37">
        <v>4.498640021691778</v>
      </c>
      <c r="R39" s="38">
        <v>9.549600808117853</v>
      </c>
      <c r="S39" s="39">
        <v>10.297078835736341</v>
      </c>
      <c r="T39" s="40">
        <v>0.07594604910441242</v>
      </c>
      <c r="U39" s="40">
        <v>0.0062040434479660855</v>
      </c>
      <c r="V39" s="40">
        <v>0.026420667787027986</v>
      </c>
      <c r="W39" s="40">
        <v>0.03166201483789589</v>
      </c>
      <c r="X39" s="39">
        <v>9.279094428019137</v>
      </c>
      <c r="Y39" s="41">
        <v>14.439085162753408</v>
      </c>
      <c r="Z39" s="41">
        <v>8.325319913640861</v>
      </c>
      <c r="AA39" s="41">
        <v>15.511846849768967</v>
      </c>
      <c r="AB39" s="42">
        <v>0.0</v>
      </c>
      <c r="AC39" s="42">
        <v>0.0</v>
      </c>
      <c r="AD39" s="42">
        <v>0.0</v>
      </c>
      <c r="AE39" s="42">
        <v>1.0</v>
      </c>
      <c r="AF39" s="42">
        <v>1.0</v>
      </c>
      <c r="AG39" s="25"/>
      <c r="AH39" s="25"/>
      <c r="AI39" s="25"/>
      <c r="AJ39" s="25"/>
      <c r="AK39" s="25"/>
      <c r="AL39" s="25"/>
    </row>
    <row r="40">
      <c r="A40" s="27" t="s">
        <v>115</v>
      </c>
      <c r="B40" s="25" t="s">
        <v>100</v>
      </c>
      <c r="C40" s="25" t="s">
        <v>88</v>
      </c>
      <c r="D40" s="28">
        <v>105.13298891706913</v>
      </c>
      <c r="E40" s="29">
        <v>0.17290463626083677</v>
      </c>
      <c r="F40" s="31">
        <v>20.0</v>
      </c>
      <c r="G40" s="59"/>
      <c r="H40" s="34">
        <v>18.88574789237142</v>
      </c>
      <c r="I40" s="35" t="s">
        <v>31</v>
      </c>
      <c r="J40" s="36">
        <v>3400.0</v>
      </c>
      <c r="K40" s="28">
        <v>5.554631733050417</v>
      </c>
      <c r="L40" s="28">
        <v>4.773647362337801</v>
      </c>
      <c r="M40" s="34">
        <v>19.192578601431503</v>
      </c>
      <c r="N40" s="35" t="s">
        <v>31</v>
      </c>
      <c r="O40" s="36">
        <v>3500.0</v>
      </c>
      <c r="P40" s="28">
        <v>5.483593886123287</v>
      </c>
      <c r="Q40" s="37">
        <v>4.768525094345407</v>
      </c>
      <c r="R40" s="38">
        <v>7.391690568819164</v>
      </c>
      <c r="S40" s="39">
        <v>7.970262008418017</v>
      </c>
      <c r="T40" s="40">
        <v>0.07923793812425958</v>
      </c>
      <c r="U40" s="40">
        <v>4.209186620146591E-4</v>
      </c>
      <c r="V40" s="40">
        <v>0.03630423459876435</v>
      </c>
      <c r="W40" s="40">
        <v>0.032200277644121415</v>
      </c>
      <c r="X40" s="39">
        <v>7.891684603429161</v>
      </c>
      <c r="Y40" s="41">
        <v>10.994063288942261</v>
      </c>
      <c r="Z40" s="41">
        <v>7.177192130571965</v>
      </c>
      <c r="AA40" s="41">
        <v>12.015386470859537</v>
      </c>
      <c r="AB40" s="42">
        <v>0.0</v>
      </c>
      <c r="AC40" s="42">
        <v>0.0</v>
      </c>
      <c r="AD40" s="42">
        <v>0.0</v>
      </c>
      <c r="AE40" s="42">
        <v>0.0</v>
      </c>
      <c r="AF40" s="42">
        <v>1.0</v>
      </c>
      <c r="AG40" s="25"/>
      <c r="AH40" s="25"/>
      <c r="AI40" s="25"/>
      <c r="AJ40" s="25"/>
      <c r="AK40" s="25"/>
      <c r="AL40" s="25"/>
    </row>
    <row r="41">
      <c r="A41" s="27" t="s">
        <v>129</v>
      </c>
      <c r="B41" s="25" t="s">
        <v>100</v>
      </c>
      <c r="C41" s="25" t="s">
        <v>88</v>
      </c>
      <c r="D41" s="28">
        <v>105.13298891706913</v>
      </c>
      <c r="E41" s="29">
        <v>0.23168567026194145</v>
      </c>
      <c r="F41" s="31">
        <v>14.0</v>
      </c>
      <c r="G41" s="59"/>
      <c r="H41" s="34">
        <v>13.97051275295412</v>
      </c>
      <c r="I41" s="35" t="s">
        <v>58</v>
      </c>
      <c r="J41" s="36">
        <v>4300.0</v>
      </c>
      <c r="K41" s="28">
        <v>3.248956454175377</v>
      </c>
      <c r="L41" s="28">
        <v>2.2392238612064364</v>
      </c>
      <c r="M41" s="34">
        <v>13.288708400070934</v>
      </c>
      <c r="N41" s="35" t="s">
        <v>28</v>
      </c>
      <c r="O41" s="36">
        <v>4000.0</v>
      </c>
      <c r="P41" s="28">
        <v>3.3221771000177336</v>
      </c>
      <c r="Q41" s="37">
        <v>2.2073400872651043</v>
      </c>
      <c r="R41" s="38">
        <v>7.3098725329858</v>
      </c>
      <c r="S41" s="39">
        <v>7.882039811271821</v>
      </c>
      <c r="T41" s="40">
        <v>0.06290667050060715</v>
      </c>
      <c r="U41" s="40">
        <v>0.032396380575268585</v>
      </c>
      <c r="V41" s="40">
        <v>0.05613893346262296</v>
      </c>
      <c r="W41" s="40">
        <v>0.03672329441922569</v>
      </c>
      <c r="X41" s="39">
        <v>8.49319354390494</v>
      </c>
      <c r="Y41" s="41">
        <v>5.477319209049179</v>
      </c>
      <c r="Z41" s="41">
        <v>7.433457998570916</v>
      </c>
      <c r="AA41" s="41">
        <v>5.855250401500018</v>
      </c>
      <c r="AB41" s="42">
        <v>1.0</v>
      </c>
      <c r="AC41" s="42">
        <v>1.0</v>
      </c>
      <c r="AD41" s="42">
        <v>0.0</v>
      </c>
      <c r="AE41" s="42">
        <v>0.0</v>
      </c>
      <c r="AF41" s="42">
        <v>0.0</v>
      </c>
      <c r="AG41" s="25"/>
      <c r="AH41" s="25"/>
      <c r="AI41" s="25"/>
      <c r="AJ41" s="25"/>
      <c r="AK41" s="25"/>
      <c r="AL41" s="25"/>
    </row>
    <row r="42">
      <c r="A42" s="27" t="s">
        <v>113</v>
      </c>
      <c r="B42" s="25" t="s">
        <v>100</v>
      </c>
      <c r="C42" s="25" t="s">
        <v>88</v>
      </c>
      <c r="D42" s="28">
        <v>105.13298891706913</v>
      </c>
      <c r="E42" s="29">
        <v>0.14747490347490347</v>
      </c>
      <c r="F42" s="31">
        <v>17.0</v>
      </c>
      <c r="G42" s="59"/>
      <c r="H42" s="34">
        <v>14.914422674293792</v>
      </c>
      <c r="I42" s="35" t="s">
        <v>58</v>
      </c>
      <c r="J42" s="36">
        <v>3500.0</v>
      </c>
      <c r="K42" s="28">
        <v>4.261263621226798</v>
      </c>
      <c r="L42" s="28">
        <v>3.0809024647574046</v>
      </c>
      <c r="M42" s="34">
        <v>14.881538672573456</v>
      </c>
      <c r="N42" s="35" t="s">
        <v>27</v>
      </c>
      <c r="O42" s="36">
        <v>3900.0</v>
      </c>
      <c r="P42" s="28">
        <v>3.8157791468137066</v>
      </c>
      <c r="Q42" s="37">
        <v>2.7543620536704365</v>
      </c>
      <c r="R42" s="38">
        <v>5.2376273109077385</v>
      </c>
      <c r="S42" s="39">
        <v>5.647593278116545</v>
      </c>
      <c r="T42" s="40">
        <v>0.04196224930165561</v>
      </c>
      <c r="U42" s="40">
        <v>0.014604508335380139</v>
      </c>
      <c r="V42" s="40">
        <v>0.045253406109628594</v>
      </c>
      <c r="W42" s="40">
        <v>0.030031805872753524</v>
      </c>
      <c r="X42" s="39">
        <v>6.154052102483825</v>
      </c>
      <c r="Y42" s="41">
        <v>8.760370571809966</v>
      </c>
      <c r="Z42" s="41">
        <v>5.32304444458775</v>
      </c>
      <c r="AA42" s="41">
        <v>9.558494227985706</v>
      </c>
      <c r="AB42" s="42">
        <v>1.0</v>
      </c>
      <c r="AC42" s="42">
        <v>1.0</v>
      </c>
      <c r="AD42" s="42">
        <v>0.0</v>
      </c>
      <c r="AE42" s="42">
        <v>0.0</v>
      </c>
      <c r="AF42" s="42">
        <v>0.0</v>
      </c>
      <c r="AG42" s="25"/>
      <c r="AH42" s="25"/>
      <c r="AI42" s="25"/>
      <c r="AJ42" s="25"/>
      <c r="AK42" s="25"/>
      <c r="AL42" s="25"/>
    </row>
    <row r="43">
      <c r="A43" s="27" t="s">
        <v>117</v>
      </c>
      <c r="B43" s="25" t="s">
        <v>100</v>
      </c>
      <c r="C43" s="25" t="s">
        <v>88</v>
      </c>
      <c r="D43" s="28">
        <v>105.13298891706913</v>
      </c>
      <c r="E43" s="29">
        <v>0.1752121212121212</v>
      </c>
      <c r="F43" s="31">
        <v>14.0</v>
      </c>
      <c r="G43" s="59"/>
      <c r="H43" s="34">
        <v>12.580447064630636</v>
      </c>
      <c r="I43" s="35" t="s">
        <v>45</v>
      </c>
      <c r="J43" s="36">
        <v>3000.0</v>
      </c>
      <c r="K43" s="28">
        <v>4.1934823548768785</v>
      </c>
      <c r="L43" s="28">
        <v>2.676752515632465</v>
      </c>
      <c r="M43" s="34">
        <v>12.602101152174978</v>
      </c>
      <c r="N43" s="35" t="s">
        <v>30</v>
      </c>
      <c r="O43" s="36">
        <v>3000.0</v>
      </c>
      <c r="P43" s="28">
        <v>4.200700384058326</v>
      </c>
      <c r="Q43" s="37">
        <v>2.684737722045901</v>
      </c>
      <c r="R43" s="38">
        <v>5.254135179399665</v>
      </c>
      <c r="S43" s="39">
        <v>5.66539327066983</v>
      </c>
      <c r="T43" s="40">
        <v>0.05240786815066569</v>
      </c>
      <c r="U43" s="40">
        <v>0.016977196724863534</v>
      </c>
      <c r="V43" s="40">
        <v>0.035219774572077145</v>
      </c>
      <c r="W43" s="40">
        <v>0.02362044761720144</v>
      </c>
      <c r="X43" s="39">
        <v>5.7539211644790695</v>
      </c>
      <c r="Y43" s="41">
        <v>6.826525900151568</v>
      </c>
      <c r="Z43" s="41">
        <v>5.131482375964193</v>
      </c>
      <c r="AA43" s="41">
        <v>7.470618776210785</v>
      </c>
      <c r="AB43" s="42">
        <v>0.0</v>
      </c>
      <c r="AC43" s="42">
        <v>0.0</v>
      </c>
      <c r="AD43" s="42">
        <v>0.0</v>
      </c>
      <c r="AE43" s="42">
        <v>1.0</v>
      </c>
      <c r="AF43" s="42">
        <v>1.0</v>
      </c>
      <c r="AG43" s="25"/>
      <c r="AH43" s="25"/>
      <c r="AI43" s="25"/>
      <c r="AJ43" s="25"/>
      <c r="AK43" s="25"/>
      <c r="AL43" s="25"/>
    </row>
    <row r="44">
      <c r="A44" s="27" t="s">
        <v>123</v>
      </c>
      <c r="B44" s="25" t="s">
        <v>100</v>
      </c>
      <c r="C44" s="25" t="s">
        <v>88</v>
      </c>
      <c r="D44" s="28">
        <v>105.13298891706913</v>
      </c>
      <c r="E44" s="29">
        <v>0.18826189174412247</v>
      </c>
      <c r="F44" s="31">
        <v>11.0</v>
      </c>
      <c r="G44" s="59"/>
      <c r="H44" s="34">
        <v>8.989143695483737</v>
      </c>
      <c r="I44" s="35" t="s">
        <v>58</v>
      </c>
      <c r="J44" s="36">
        <v>3000.0</v>
      </c>
      <c r="K44" s="28">
        <v>2.996381231827912</v>
      </c>
      <c r="L44" s="28">
        <v>1.4954342965452139</v>
      </c>
      <c r="M44" s="34">
        <v>8.793364478209119</v>
      </c>
      <c r="N44" s="35" t="s">
        <v>27</v>
      </c>
      <c r="O44" s="36">
        <v>3600.0</v>
      </c>
      <c r="P44" s="28">
        <v>2.4426012439469775</v>
      </c>
      <c r="Q44" s="37">
        <v>1.1995602301043329</v>
      </c>
      <c r="R44" s="38">
        <v>4.488124147689568</v>
      </c>
      <c r="S44" s="39">
        <v>4.839424087135215</v>
      </c>
      <c r="T44" s="40">
        <v>0.0531337107046443</v>
      </c>
      <c r="U44" s="40">
        <v>0.015363964541101968</v>
      </c>
      <c r="V44" s="40">
        <v>0.03211495365883119</v>
      </c>
      <c r="W44" s="40">
        <v>0.04395800965926396</v>
      </c>
      <c r="X44" s="39">
        <v>4.100076413484595</v>
      </c>
      <c r="Y44" s="41">
        <v>4.889067281999143</v>
      </c>
      <c r="Z44" s="41">
        <v>3.385454944551229</v>
      </c>
      <c r="AA44" s="41">
        <v>5.4079095336578895</v>
      </c>
      <c r="AB44" s="42">
        <v>1.0</v>
      </c>
      <c r="AC44" s="42">
        <v>1.0</v>
      </c>
      <c r="AD44" s="42">
        <v>0.0</v>
      </c>
      <c r="AE44" s="42">
        <v>0.0</v>
      </c>
      <c r="AF44" s="42">
        <v>0.0</v>
      </c>
      <c r="AG44" s="25"/>
      <c r="AH44" s="25"/>
      <c r="AI44" s="25"/>
      <c r="AJ44" s="25"/>
      <c r="AK44" s="25"/>
      <c r="AL44" s="25"/>
    </row>
    <row r="45">
      <c r="A45" s="27" t="s">
        <v>545</v>
      </c>
      <c r="B45" s="25" t="s">
        <v>100</v>
      </c>
      <c r="C45" s="25" t="s">
        <v>88</v>
      </c>
      <c r="D45" s="28">
        <v>105.13298891706913</v>
      </c>
      <c r="E45" s="29">
        <v>0.18</v>
      </c>
      <c r="F45" s="31">
        <v>0.0</v>
      </c>
      <c r="G45" s="59"/>
      <c r="H45" s="34" t="s">
        <v>64</v>
      </c>
      <c r="I45" s="35" t="s">
        <v>27</v>
      </c>
      <c r="J45" s="36">
        <v>3000.0</v>
      </c>
      <c r="K45" s="28" t="s">
        <v>64</v>
      </c>
      <c r="L45" s="28" t="s">
        <v>64</v>
      </c>
      <c r="M45" s="34" t="s">
        <v>64</v>
      </c>
      <c r="N45" s="35" t="s">
        <v>27</v>
      </c>
      <c r="O45" s="36">
        <v>3000.0</v>
      </c>
      <c r="P45" s="28" t="s">
        <v>64</v>
      </c>
      <c r="Q45" s="37" t="s">
        <v>64</v>
      </c>
      <c r="R45" s="38" t="s">
        <v>64</v>
      </c>
      <c r="S45" s="39" t="s">
        <v>64</v>
      </c>
      <c r="T45" s="40" t="s">
        <v>64</v>
      </c>
      <c r="U45" s="40" t="s">
        <v>64</v>
      </c>
      <c r="V45" s="40" t="s">
        <v>64</v>
      </c>
      <c r="W45" s="40" t="s">
        <v>64</v>
      </c>
      <c r="X45" s="39" t="s">
        <v>64</v>
      </c>
      <c r="Y45" s="41" t="s">
        <v>64</v>
      </c>
      <c r="Z45" s="41" t="s">
        <v>64</v>
      </c>
      <c r="AA45" s="41" t="s">
        <v>64</v>
      </c>
      <c r="AB45" s="42">
        <v>1.0</v>
      </c>
      <c r="AC45" s="42">
        <v>0.0</v>
      </c>
      <c r="AD45" s="42">
        <v>0.0</v>
      </c>
      <c r="AE45" s="42">
        <v>0.0</v>
      </c>
      <c r="AF45" s="42">
        <v>0.0</v>
      </c>
      <c r="AG45" s="25"/>
      <c r="AH45" s="25"/>
      <c r="AI45" s="25"/>
      <c r="AJ45" s="25"/>
      <c r="AK45" s="25"/>
      <c r="AL45" s="25"/>
    </row>
    <row r="46">
      <c r="A46" s="27" t="s">
        <v>125</v>
      </c>
      <c r="B46" s="25" t="s">
        <v>100</v>
      </c>
      <c r="C46" s="25" t="s">
        <v>88</v>
      </c>
      <c r="D46" s="28">
        <v>105.13298891706913</v>
      </c>
      <c r="E46" s="29">
        <v>0.18</v>
      </c>
      <c r="F46" s="31">
        <v>0.0</v>
      </c>
      <c r="G46" s="59"/>
      <c r="H46" s="34" t="s">
        <v>64</v>
      </c>
      <c r="I46" s="35" t="s">
        <v>45</v>
      </c>
      <c r="J46" s="36">
        <v>3800.0</v>
      </c>
      <c r="K46" s="28" t="s">
        <v>64</v>
      </c>
      <c r="L46" s="28" t="s">
        <v>64</v>
      </c>
      <c r="M46" s="34" t="s">
        <v>64</v>
      </c>
      <c r="N46" s="35" t="s">
        <v>31</v>
      </c>
      <c r="O46" s="36">
        <v>3100.0</v>
      </c>
      <c r="P46" s="28" t="s">
        <v>64</v>
      </c>
      <c r="Q46" s="37" t="s">
        <v>64</v>
      </c>
      <c r="R46" s="38" t="s">
        <v>64</v>
      </c>
      <c r="S46" s="39" t="s">
        <v>64</v>
      </c>
      <c r="T46" s="40" t="s">
        <v>64</v>
      </c>
      <c r="U46" s="40" t="s">
        <v>64</v>
      </c>
      <c r="V46" s="40" t="s">
        <v>64</v>
      </c>
      <c r="W46" s="40" t="s">
        <v>64</v>
      </c>
      <c r="X46" s="39" t="s">
        <v>64</v>
      </c>
      <c r="Y46" s="41" t="s">
        <v>64</v>
      </c>
      <c r="Z46" s="41" t="s">
        <v>64</v>
      </c>
      <c r="AA46" s="41" t="s">
        <v>64</v>
      </c>
      <c r="AB46" s="42">
        <v>0.0</v>
      </c>
      <c r="AC46" s="42">
        <v>0.0</v>
      </c>
      <c r="AD46" s="42">
        <v>0.0</v>
      </c>
      <c r="AE46" s="42">
        <v>1.0</v>
      </c>
      <c r="AF46" s="42">
        <v>1.0</v>
      </c>
      <c r="AG46" s="25"/>
      <c r="AH46" s="25"/>
      <c r="AI46" s="25"/>
      <c r="AJ46" s="25"/>
      <c r="AK46" s="25"/>
      <c r="AL46" s="25"/>
    </row>
    <row r="47">
      <c r="A47" s="27" t="s">
        <v>127</v>
      </c>
      <c r="B47" s="25" t="s">
        <v>100</v>
      </c>
      <c r="C47" s="25" t="s">
        <v>88</v>
      </c>
      <c r="D47" s="28">
        <v>105.13298891706913</v>
      </c>
      <c r="E47" s="29">
        <v>0.25928996429988105</v>
      </c>
      <c r="F47" s="31">
        <v>0.0</v>
      </c>
      <c r="G47" s="59"/>
      <c r="H47" s="34" t="s">
        <v>64</v>
      </c>
      <c r="I47" s="35" t="s">
        <v>28</v>
      </c>
      <c r="J47" s="36">
        <v>5900.0</v>
      </c>
      <c r="K47" s="28" t="s">
        <v>64</v>
      </c>
      <c r="L47" s="28" t="s">
        <v>64</v>
      </c>
      <c r="M47" s="34" t="s">
        <v>64</v>
      </c>
      <c r="N47" s="35" t="s">
        <v>64</v>
      </c>
      <c r="O47" s="36" t="s">
        <v>64</v>
      </c>
      <c r="P47" s="28" t="s">
        <v>64</v>
      </c>
      <c r="Q47" s="37" t="s">
        <v>64</v>
      </c>
      <c r="R47" s="38" t="s">
        <v>64</v>
      </c>
      <c r="S47" s="39" t="s">
        <v>64</v>
      </c>
      <c r="T47" s="40" t="s">
        <v>64</v>
      </c>
      <c r="U47" s="40" t="s">
        <v>64</v>
      </c>
      <c r="V47" s="40" t="s">
        <v>64</v>
      </c>
      <c r="W47" s="40" t="s">
        <v>64</v>
      </c>
      <c r="X47" s="39" t="s">
        <v>64</v>
      </c>
      <c r="Y47" s="41" t="s">
        <v>64</v>
      </c>
      <c r="Z47" s="41" t="s">
        <v>64</v>
      </c>
      <c r="AA47" s="41" t="s">
        <v>64</v>
      </c>
      <c r="AB47" s="42">
        <v>0.0</v>
      </c>
      <c r="AC47" s="42">
        <v>1.0</v>
      </c>
      <c r="AD47" s="42">
        <v>0.0</v>
      </c>
      <c r="AE47" s="42">
        <v>0.0</v>
      </c>
      <c r="AF47" s="42">
        <v>0.0</v>
      </c>
      <c r="AG47" s="25"/>
      <c r="AH47" s="25"/>
      <c r="AI47" s="25"/>
      <c r="AJ47" s="25"/>
      <c r="AK47" s="25"/>
      <c r="AL47" s="25"/>
    </row>
    <row r="48">
      <c r="A48" s="27" t="s">
        <v>111</v>
      </c>
      <c r="B48" s="25" t="s">
        <v>100</v>
      </c>
      <c r="C48" s="25" t="s">
        <v>88</v>
      </c>
      <c r="D48" s="28">
        <v>105.13298891706913</v>
      </c>
      <c r="E48" s="29">
        <v>0.16315909090909092</v>
      </c>
      <c r="F48" s="31">
        <v>0.0</v>
      </c>
      <c r="G48" s="59"/>
      <c r="H48" s="34" t="s">
        <v>64</v>
      </c>
      <c r="I48" s="35" t="s">
        <v>40</v>
      </c>
      <c r="J48" s="36">
        <v>3300.0</v>
      </c>
      <c r="K48" s="28" t="s">
        <v>64</v>
      </c>
      <c r="L48" s="28" t="s">
        <v>64</v>
      </c>
      <c r="M48" s="34" t="s">
        <v>64</v>
      </c>
      <c r="N48" s="35" t="s">
        <v>29</v>
      </c>
      <c r="O48" s="36">
        <v>3000.0</v>
      </c>
      <c r="P48" s="28" t="s">
        <v>64</v>
      </c>
      <c r="Q48" s="37" t="s">
        <v>64</v>
      </c>
      <c r="R48" s="38" t="s">
        <v>64</v>
      </c>
      <c r="S48" s="39" t="s">
        <v>64</v>
      </c>
      <c r="T48" s="40" t="s">
        <v>64</v>
      </c>
      <c r="U48" s="40" t="s">
        <v>64</v>
      </c>
      <c r="V48" s="40" t="s">
        <v>64</v>
      </c>
      <c r="W48" s="40" t="s">
        <v>64</v>
      </c>
      <c r="X48" s="39" t="s">
        <v>64</v>
      </c>
      <c r="Y48" s="41" t="s">
        <v>64</v>
      </c>
      <c r="Z48" s="41" t="s">
        <v>64</v>
      </c>
      <c r="AA48" s="41" t="s">
        <v>64</v>
      </c>
      <c r="AB48" s="42">
        <v>0.0</v>
      </c>
      <c r="AC48" s="42">
        <v>1.0</v>
      </c>
      <c r="AD48" s="42">
        <v>1.0</v>
      </c>
      <c r="AE48" s="42">
        <v>0.0</v>
      </c>
      <c r="AF48" s="42">
        <v>0.0</v>
      </c>
      <c r="AG48" s="25"/>
      <c r="AH48" s="25"/>
      <c r="AI48" s="25"/>
      <c r="AJ48" s="25"/>
      <c r="AK48" s="25"/>
      <c r="AL48" s="25"/>
    </row>
    <row r="49">
      <c r="A49" s="27" t="s">
        <v>119</v>
      </c>
      <c r="B49" s="25" t="s">
        <v>100</v>
      </c>
      <c r="C49" s="25" t="s">
        <v>88</v>
      </c>
      <c r="D49" s="28">
        <v>105.13298891706913</v>
      </c>
      <c r="E49" s="29">
        <v>0.16864984227129337</v>
      </c>
      <c r="F49" s="31">
        <v>0.0</v>
      </c>
      <c r="G49" s="59"/>
      <c r="H49" s="34" t="s">
        <v>64</v>
      </c>
      <c r="I49" s="35" t="s">
        <v>31</v>
      </c>
      <c r="J49" s="36">
        <v>3000.0</v>
      </c>
      <c r="K49" s="28" t="s">
        <v>64</v>
      </c>
      <c r="L49" s="28" t="s">
        <v>64</v>
      </c>
      <c r="M49" s="34" t="s">
        <v>64</v>
      </c>
      <c r="N49" s="35" t="s">
        <v>31</v>
      </c>
      <c r="O49" s="36">
        <v>3000.0</v>
      </c>
      <c r="P49" s="28" t="s">
        <v>64</v>
      </c>
      <c r="Q49" s="37" t="s">
        <v>64</v>
      </c>
      <c r="R49" s="38" t="s">
        <v>64</v>
      </c>
      <c r="S49" s="39" t="s">
        <v>64</v>
      </c>
      <c r="T49" s="40" t="s">
        <v>64</v>
      </c>
      <c r="U49" s="40" t="s">
        <v>64</v>
      </c>
      <c r="V49" s="40" t="s">
        <v>64</v>
      </c>
      <c r="W49" s="40" t="s">
        <v>64</v>
      </c>
      <c r="X49" s="39" t="s">
        <v>64</v>
      </c>
      <c r="Y49" s="41" t="s">
        <v>64</v>
      </c>
      <c r="Z49" s="41" t="s">
        <v>64</v>
      </c>
      <c r="AA49" s="41" t="s">
        <v>64</v>
      </c>
      <c r="AB49" s="42">
        <v>0.0</v>
      </c>
      <c r="AC49" s="42">
        <v>0.0</v>
      </c>
      <c r="AD49" s="42">
        <v>0.0</v>
      </c>
      <c r="AE49" s="42">
        <v>0.0</v>
      </c>
      <c r="AF49" s="42">
        <v>1.0</v>
      </c>
      <c r="AG49" s="25"/>
      <c r="AH49" s="25"/>
      <c r="AI49" s="25"/>
      <c r="AJ49" s="25"/>
      <c r="AK49" s="25"/>
      <c r="AL49" s="25"/>
    </row>
    <row r="50">
      <c r="A50" s="27" t="s">
        <v>131</v>
      </c>
      <c r="B50" s="25" t="s">
        <v>100</v>
      </c>
      <c r="C50" s="25" t="s">
        <v>88</v>
      </c>
      <c r="D50" s="28">
        <v>105.13298891706913</v>
      </c>
      <c r="E50" s="29">
        <v>0.18</v>
      </c>
      <c r="F50" s="31">
        <v>0.0</v>
      </c>
      <c r="G50" s="59"/>
      <c r="H50" s="34" t="s">
        <v>64</v>
      </c>
      <c r="I50" s="35" t="s">
        <v>28</v>
      </c>
      <c r="J50" s="36">
        <v>3000.0</v>
      </c>
      <c r="K50" s="28" t="s">
        <v>64</v>
      </c>
      <c r="L50" s="28" t="s">
        <v>64</v>
      </c>
      <c r="M50" s="34" t="s">
        <v>64</v>
      </c>
      <c r="N50" s="35" t="s">
        <v>28</v>
      </c>
      <c r="O50" s="36">
        <v>3000.0</v>
      </c>
      <c r="P50" s="28" t="s">
        <v>64</v>
      </c>
      <c r="Q50" s="37" t="s">
        <v>64</v>
      </c>
      <c r="R50" s="38" t="s">
        <v>64</v>
      </c>
      <c r="S50" s="39" t="s">
        <v>64</v>
      </c>
      <c r="T50" s="40" t="s">
        <v>64</v>
      </c>
      <c r="U50" s="40" t="s">
        <v>64</v>
      </c>
      <c r="V50" s="40" t="s">
        <v>64</v>
      </c>
      <c r="W50" s="40" t="s">
        <v>64</v>
      </c>
      <c r="X50" s="39" t="s">
        <v>64</v>
      </c>
      <c r="Y50" s="41" t="s">
        <v>64</v>
      </c>
      <c r="Z50" s="41" t="s">
        <v>64</v>
      </c>
      <c r="AA50" s="41" t="s">
        <v>64</v>
      </c>
      <c r="AB50" s="42">
        <v>0.0</v>
      </c>
      <c r="AC50" s="42">
        <v>1.0</v>
      </c>
      <c r="AD50" s="42">
        <v>0.0</v>
      </c>
      <c r="AE50" s="42">
        <v>0.0</v>
      </c>
      <c r="AF50" s="42">
        <v>0.0</v>
      </c>
      <c r="AG50" s="25"/>
      <c r="AH50" s="25"/>
      <c r="AI50" s="25"/>
      <c r="AJ50" s="25"/>
      <c r="AK50" s="25"/>
      <c r="AL50" s="25"/>
    </row>
    <row r="51">
      <c r="A51" s="27" t="s">
        <v>112</v>
      </c>
      <c r="B51" s="25" t="s">
        <v>106</v>
      </c>
      <c r="C51" s="25" t="s">
        <v>36</v>
      </c>
      <c r="D51" s="28">
        <v>96.8997852899281</v>
      </c>
      <c r="E51" s="29">
        <v>0.21641322131328763</v>
      </c>
      <c r="F51" s="31">
        <v>32.0</v>
      </c>
      <c r="G51" s="59"/>
      <c r="H51" s="34">
        <v>28.042729303323206</v>
      </c>
      <c r="I51" s="35" t="s">
        <v>45</v>
      </c>
      <c r="J51" s="36">
        <v>4300.0</v>
      </c>
      <c r="K51" s="28">
        <v>6.52156495426121</v>
      </c>
      <c r="L51" s="28">
        <v>7.485655375297161</v>
      </c>
      <c r="M51" s="34">
        <v>27.823820449958465</v>
      </c>
      <c r="N51" s="35" t="s">
        <v>30</v>
      </c>
      <c r="O51" s="36">
        <v>4100.0</v>
      </c>
      <c r="P51" s="28">
        <v>6.786297670721576</v>
      </c>
      <c r="Q51" s="37">
        <v>7.744963271600988</v>
      </c>
      <c r="R51" s="38">
        <v>14.188311004824671</v>
      </c>
      <c r="S51" s="39">
        <v>13.721360598366854</v>
      </c>
      <c r="T51" s="40">
        <v>0.051135152540932566</v>
      </c>
      <c r="U51" s="40">
        <v>0.024831465629282033</v>
      </c>
      <c r="V51" s="40">
        <v>0.03278146055407193</v>
      </c>
      <c r="W51" s="40">
        <v>0.019825913269229133</v>
      </c>
      <c r="X51" s="39">
        <v>13.698331087570851</v>
      </c>
      <c r="Y51" s="41">
        <v>14.344398215752356</v>
      </c>
      <c r="Z51" s="41">
        <v>12.255900945278619</v>
      </c>
      <c r="AA51" s="41">
        <v>15.567919504679846</v>
      </c>
      <c r="AB51" s="42">
        <v>0.0</v>
      </c>
      <c r="AC51" s="42">
        <v>0.0</v>
      </c>
      <c r="AD51" s="42">
        <v>0.0</v>
      </c>
      <c r="AE51" s="42">
        <v>1.0</v>
      </c>
      <c r="AF51" s="42">
        <v>1.0</v>
      </c>
      <c r="AG51" s="25"/>
      <c r="AH51" s="25"/>
      <c r="AI51" s="25"/>
      <c r="AJ51" s="25"/>
      <c r="AK51" s="25"/>
      <c r="AL51" s="25"/>
    </row>
    <row r="52">
      <c r="A52" s="27" t="s">
        <v>105</v>
      </c>
      <c r="B52" s="25" t="s">
        <v>106</v>
      </c>
      <c r="C52" s="25" t="s">
        <v>36</v>
      </c>
      <c r="D52" s="28">
        <v>96.8997852899281</v>
      </c>
      <c r="E52" s="29">
        <v>0.2884803098773402</v>
      </c>
      <c r="F52" s="31">
        <v>32.0</v>
      </c>
      <c r="G52" s="59"/>
      <c r="H52" s="34">
        <v>36.17106205690989</v>
      </c>
      <c r="I52" s="35" t="s">
        <v>27</v>
      </c>
      <c r="J52" s="36">
        <v>7800.0</v>
      </c>
      <c r="K52" s="28">
        <v>4.63731564832178</v>
      </c>
      <c r="L52" s="28">
        <v>6.41307438690693</v>
      </c>
      <c r="M52" s="34">
        <v>35.3455067326302</v>
      </c>
      <c r="N52" s="35" t="s">
        <v>27</v>
      </c>
      <c r="O52" s="36">
        <v>8000.0</v>
      </c>
      <c r="P52" s="28">
        <v>4.418188341578775</v>
      </c>
      <c r="Q52" s="37">
        <v>6.007634959358069</v>
      </c>
      <c r="R52" s="38">
        <v>20.1804846003678</v>
      </c>
      <c r="S52" s="39">
        <v>19.516326232014222</v>
      </c>
      <c r="T52" s="40">
        <v>0.0746689195834474</v>
      </c>
      <c r="U52" s="40">
        <v>0.03550177242466854</v>
      </c>
      <c r="V52" s="40">
        <v>0.061159395563440785</v>
      </c>
      <c r="W52" s="40">
        <v>0.033407272576605494</v>
      </c>
      <c r="X52" s="39">
        <v>20.545971678908984</v>
      </c>
      <c r="Y52" s="41">
        <v>15.625090378000907</v>
      </c>
      <c r="Z52" s="41">
        <v>18.320214457189834</v>
      </c>
      <c r="AA52" s="41">
        <v>17.025292275440364</v>
      </c>
      <c r="AB52" s="42">
        <v>1.0</v>
      </c>
      <c r="AC52" s="42">
        <v>0.0</v>
      </c>
      <c r="AD52" s="42">
        <v>0.0</v>
      </c>
      <c r="AE52" s="42">
        <v>0.0</v>
      </c>
      <c r="AF52" s="42">
        <v>0.0</v>
      </c>
      <c r="AG52" s="25"/>
      <c r="AH52" s="25"/>
      <c r="AI52" s="25"/>
      <c r="AJ52" s="25"/>
      <c r="AK52" s="25"/>
      <c r="AL52" s="25"/>
    </row>
    <row r="53">
      <c r="A53" s="27" t="s">
        <v>110</v>
      </c>
      <c r="B53" s="25" t="s">
        <v>106</v>
      </c>
      <c r="C53" s="25" t="s">
        <v>36</v>
      </c>
      <c r="D53" s="28">
        <v>96.8997852899281</v>
      </c>
      <c r="E53" s="29">
        <v>0.23307692307692307</v>
      </c>
      <c r="F53" s="31">
        <v>31.0</v>
      </c>
      <c r="G53" s="59"/>
      <c r="H53" s="34">
        <v>30.010615266740984</v>
      </c>
      <c r="I53" s="35" t="s">
        <v>40</v>
      </c>
      <c r="J53" s="36">
        <v>5700.0</v>
      </c>
      <c r="K53" s="28">
        <v>5.26502022223526</v>
      </c>
      <c r="L53" s="28">
        <v>6.3509738800431865</v>
      </c>
      <c r="M53" s="34">
        <v>29.90657045551326</v>
      </c>
      <c r="N53" s="35" t="s">
        <v>29</v>
      </c>
      <c r="O53" s="36">
        <v>5500.0</v>
      </c>
      <c r="P53" s="28">
        <v>5.437558264638775</v>
      </c>
      <c r="Q53" s="37">
        <v>6.542444759599089</v>
      </c>
      <c r="R53" s="38">
        <v>15.026961027025457</v>
      </c>
      <c r="S53" s="39">
        <v>14.53240987453033</v>
      </c>
      <c r="T53" s="40">
        <v>0.0722325750440695</v>
      </c>
      <c r="U53" s="40">
        <v>0.022417006048159504</v>
      </c>
      <c r="V53" s="40">
        <v>0.038656881540826166</v>
      </c>
      <c r="W53" s="40">
        <v>0.022118112634184044</v>
      </c>
      <c r="X53" s="39">
        <v>15.677976243682664</v>
      </c>
      <c r="Y53" s="41">
        <v>14.33263902305832</v>
      </c>
      <c r="Z53" s="41">
        <v>14.284447633436857</v>
      </c>
      <c r="AA53" s="41">
        <v>15.622122822076404</v>
      </c>
      <c r="AB53" s="42">
        <v>0.0</v>
      </c>
      <c r="AC53" s="42">
        <v>1.0</v>
      </c>
      <c r="AD53" s="42">
        <v>1.0</v>
      </c>
      <c r="AE53" s="42">
        <v>0.0</v>
      </c>
      <c r="AF53" s="42">
        <v>0.0</v>
      </c>
      <c r="AG53" s="25"/>
      <c r="AH53" s="25"/>
      <c r="AI53" s="25"/>
      <c r="AJ53" s="25"/>
      <c r="AK53" s="25"/>
      <c r="AL53" s="25"/>
    </row>
    <row r="54">
      <c r="A54" s="27" t="s">
        <v>108</v>
      </c>
      <c r="B54" s="25" t="s">
        <v>106</v>
      </c>
      <c r="C54" s="25" t="s">
        <v>36</v>
      </c>
      <c r="D54" s="28">
        <v>96.8997852899281</v>
      </c>
      <c r="E54" s="29">
        <v>0.18848844259189088</v>
      </c>
      <c r="F54" s="31">
        <v>30.0</v>
      </c>
      <c r="G54" s="59"/>
      <c r="H54" s="34">
        <v>32.98467832924831</v>
      </c>
      <c r="I54" s="35" t="s">
        <v>31</v>
      </c>
      <c r="J54" s="36">
        <v>6700.0</v>
      </c>
      <c r="K54" s="28">
        <v>4.923086317798256</v>
      </c>
      <c r="L54" s="28">
        <v>6.363838672986737</v>
      </c>
      <c r="M54" s="34">
        <v>33.58418363276457</v>
      </c>
      <c r="N54" s="35" t="s">
        <v>31</v>
      </c>
      <c r="O54" s="36">
        <v>7400.0</v>
      </c>
      <c r="P54" s="28">
        <v>4.538403193616834</v>
      </c>
      <c r="Q54" s="37">
        <v>5.944444627535931</v>
      </c>
      <c r="R54" s="38">
        <v>11.297649392395506</v>
      </c>
      <c r="S54" s="39">
        <v>10.925833326762104</v>
      </c>
      <c r="T54" s="40">
        <v>0.0824081499496897</v>
      </c>
      <c r="U54" s="40">
        <v>9.571213699150953E-5</v>
      </c>
      <c r="V54" s="40">
        <v>0.04996173550956798</v>
      </c>
      <c r="W54" s="40">
        <v>0.035796339234824566</v>
      </c>
      <c r="X54" s="39">
        <v>11.943798389027513</v>
      </c>
      <c r="Y54" s="41">
        <v>21.040879940220798</v>
      </c>
      <c r="Z54" s="41">
        <v>10.856944616669999</v>
      </c>
      <c r="AA54" s="41">
        <v>22.727239016094572</v>
      </c>
      <c r="AB54" s="42">
        <v>0.0</v>
      </c>
      <c r="AC54" s="42">
        <v>0.0</v>
      </c>
      <c r="AD54" s="42">
        <v>0.0</v>
      </c>
      <c r="AE54" s="42">
        <v>0.0</v>
      </c>
      <c r="AF54" s="42">
        <v>1.0</v>
      </c>
      <c r="AG54" s="25"/>
      <c r="AH54" s="25"/>
      <c r="AI54" s="25"/>
      <c r="AJ54" s="25"/>
      <c r="AK54" s="25"/>
      <c r="AL54" s="25"/>
    </row>
    <row r="55">
      <c r="A55" s="27" t="s">
        <v>114</v>
      </c>
      <c r="B55" s="25" t="s">
        <v>106</v>
      </c>
      <c r="C55" s="25" t="s">
        <v>36</v>
      </c>
      <c r="D55" s="28">
        <v>96.8997852899281</v>
      </c>
      <c r="E55" s="29">
        <v>0.16585959885386822</v>
      </c>
      <c r="F55" s="31">
        <v>29.0</v>
      </c>
      <c r="G55" s="59"/>
      <c r="H55" s="34">
        <v>23.676336534545474</v>
      </c>
      <c r="I55" s="35" t="s">
        <v>44</v>
      </c>
      <c r="J55" s="36">
        <v>4400.0</v>
      </c>
      <c r="K55" s="28">
        <v>5.380985576033062</v>
      </c>
      <c r="L55" s="28">
        <v>5.456697399396463</v>
      </c>
      <c r="M55" s="34">
        <v>23.75493420771192</v>
      </c>
      <c r="N55" s="35" t="s">
        <v>30</v>
      </c>
      <c r="O55" s="36">
        <v>5000.0</v>
      </c>
      <c r="P55" s="28">
        <v>4.750986841542384</v>
      </c>
      <c r="Q55" s="37">
        <v>4.829537374028859</v>
      </c>
      <c r="R55" s="38">
        <v>9.416204825165105</v>
      </c>
      <c r="S55" s="39">
        <v>9.106308836212948</v>
      </c>
      <c r="T55" s="40">
        <v>0.037888163452538516</v>
      </c>
      <c r="U55" s="40">
        <v>0.0249461670256813</v>
      </c>
      <c r="V55" s="40">
        <v>0.024758601860074676</v>
      </c>
      <c r="W55" s="40">
        <v>0.014348735168906914</v>
      </c>
      <c r="X55" s="39">
        <v>10.577201497045039</v>
      </c>
      <c r="Y55" s="41">
        <v>13.099135037500435</v>
      </c>
      <c r="Z55" s="41">
        <v>9.426968580548316</v>
      </c>
      <c r="AA55" s="41">
        <v>14.327965627163605</v>
      </c>
      <c r="AB55" s="42">
        <v>0.0</v>
      </c>
      <c r="AC55" s="42">
        <v>0.0</v>
      </c>
      <c r="AD55" s="42">
        <v>1.0</v>
      </c>
      <c r="AE55" s="42">
        <v>1.0</v>
      </c>
      <c r="AF55" s="42">
        <v>0.0</v>
      </c>
      <c r="AG55" s="25"/>
      <c r="AH55" s="25"/>
      <c r="AI55" s="25"/>
      <c r="AJ55" s="25"/>
      <c r="AK55" s="25"/>
      <c r="AL55" s="25"/>
    </row>
    <row r="56">
      <c r="A56" s="27" t="s">
        <v>118</v>
      </c>
      <c r="B56" s="25" t="s">
        <v>106</v>
      </c>
      <c r="C56" s="25" t="s">
        <v>36</v>
      </c>
      <c r="D56" s="28">
        <v>96.8997852899281</v>
      </c>
      <c r="E56" s="29">
        <v>0.1901545189504373</v>
      </c>
      <c r="F56" s="31">
        <v>25.0</v>
      </c>
      <c r="G56" s="59"/>
      <c r="H56" s="34">
        <v>19.448527380780185</v>
      </c>
      <c r="I56" s="35" t="s">
        <v>58</v>
      </c>
      <c r="J56" s="36">
        <v>3700.0</v>
      </c>
      <c r="K56" s="28">
        <v>5.256358751562212</v>
      </c>
      <c r="L56" s="28">
        <v>4.615466092373556</v>
      </c>
      <c r="M56" s="34">
        <v>19.014268877898285</v>
      </c>
      <c r="N56" s="35" t="s">
        <v>28</v>
      </c>
      <c r="O56" s="36">
        <v>3300.0</v>
      </c>
      <c r="P56" s="28">
        <v>5.761899659969178</v>
      </c>
      <c r="Q56" s="37">
        <v>4.976419323483433</v>
      </c>
      <c r="R56" s="38">
        <v>9.512178304384118</v>
      </c>
      <c r="S56" s="39">
        <v>9.19912373967793</v>
      </c>
      <c r="T56" s="40">
        <v>0.051282832670537376</v>
      </c>
      <c r="U56" s="40">
        <v>0.024059796262252114</v>
      </c>
      <c r="V56" s="40">
        <v>0.035658343464373646</v>
      </c>
      <c r="W56" s="40">
        <v>0.0323992475563395</v>
      </c>
      <c r="X56" s="39">
        <v>10.408332568249781</v>
      </c>
      <c r="Y56" s="41">
        <v>9.040194812530402</v>
      </c>
      <c r="Z56" s="41">
        <v>8.983627041245569</v>
      </c>
      <c r="AA56" s="41">
        <v>10.030641836652716</v>
      </c>
      <c r="AB56" s="42">
        <v>1.0</v>
      </c>
      <c r="AC56" s="42">
        <v>1.0</v>
      </c>
      <c r="AD56" s="42">
        <v>0.0</v>
      </c>
      <c r="AE56" s="42">
        <v>0.0</v>
      </c>
      <c r="AF56" s="42">
        <v>0.0</v>
      </c>
      <c r="AG56" s="25"/>
      <c r="AH56" s="25"/>
      <c r="AI56" s="25"/>
      <c r="AJ56" s="25"/>
      <c r="AK56" s="25"/>
      <c r="AL56" s="25"/>
    </row>
    <row r="57">
      <c r="A57" s="27" t="s">
        <v>116</v>
      </c>
      <c r="B57" s="25" t="s">
        <v>106</v>
      </c>
      <c r="C57" s="25" t="s">
        <v>36</v>
      </c>
      <c r="D57" s="28">
        <v>96.8997852899281</v>
      </c>
      <c r="E57" s="29">
        <v>0.18036070381231672</v>
      </c>
      <c r="F57" s="31">
        <v>22.0</v>
      </c>
      <c r="G57" s="59"/>
      <c r="H57" s="34">
        <v>18.07221636704685</v>
      </c>
      <c r="I57" s="35" t="s">
        <v>40</v>
      </c>
      <c r="J57" s="36">
        <v>3200.0</v>
      </c>
      <c r="K57" s="28">
        <v>5.64756761470214</v>
      </c>
      <c r="L57" s="28">
        <v>4.6995650184122075</v>
      </c>
      <c r="M57" s="34">
        <v>17.648770885807842</v>
      </c>
      <c r="N57" s="35" t="s">
        <v>28</v>
      </c>
      <c r="O57" s="36">
        <v>3500.0</v>
      </c>
      <c r="P57" s="28">
        <v>5.042505967373669</v>
      </c>
      <c r="Q57" s="37">
        <v>4.123867964740055</v>
      </c>
      <c r="R57" s="38">
        <v>7.869911804420594</v>
      </c>
      <c r="S57" s="39">
        <v>7.610905745516772</v>
      </c>
      <c r="T57" s="40">
        <v>0.05244803742518547</v>
      </c>
      <c r="U57" s="40">
        <v>0.02641404783369848</v>
      </c>
      <c r="V57" s="40">
        <v>0.03506037284400986</v>
      </c>
      <c r="W57" s="40">
        <v>0.03097474674023635</v>
      </c>
      <c r="X57" s="39">
        <v>9.633860064715611</v>
      </c>
      <c r="Y57" s="41">
        <v>8.438356302331238</v>
      </c>
      <c r="Z57" s="41">
        <v>8.359472968988886</v>
      </c>
      <c r="AA57" s="41">
        <v>9.289297916818956</v>
      </c>
      <c r="AB57" s="42">
        <v>0.0</v>
      </c>
      <c r="AC57" s="42">
        <v>1.0</v>
      </c>
      <c r="AD57" s="42">
        <v>1.0</v>
      </c>
      <c r="AE57" s="42">
        <v>0.0</v>
      </c>
      <c r="AF57" s="42">
        <v>0.0</v>
      </c>
      <c r="AG57" s="25"/>
      <c r="AH57" s="25"/>
      <c r="AI57" s="25"/>
      <c r="AJ57" s="25"/>
      <c r="AK57" s="25"/>
      <c r="AL57" s="25"/>
    </row>
    <row r="58">
      <c r="A58" s="27" t="s">
        <v>122</v>
      </c>
      <c r="B58" s="25" t="s">
        <v>106</v>
      </c>
      <c r="C58" s="25" t="s">
        <v>36</v>
      </c>
      <c r="D58" s="28">
        <v>96.8997852899281</v>
      </c>
      <c r="E58" s="29">
        <v>0.1519700427960057</v>
      </c>
      <c r="F58" s="31">
        <v>18.0</v>
      </c>
      <c r="G58" s="59"/>
      <c r="H58" s="34">
        <v>13.10747489745038</v>
      </c>
      <c r="I58" s="35" t="s">
        <v>40</v>
      </c>
      <c r="J58" s="36">
        <v>3000.0</v>
      </c>
      <c r="K58" s="28">
        <v>4.369158299150127</v>
      </c>
      <c r="L58" s="28">
        <v>2.8739452590273515</v>
      </c>
      <c r="M58" s="34">
        <v>12.922838500819681</v>
      </c>
      <c r="N58" s="35" t="s">
        <v>28</v>
      </c>
      <c r="O58" s="36">
        <v>3400.0</v>
      </c>
      <c r="P58" s="28">
        <v>3.800834853182259</v>
      </c>
      <c r="Q58" s="37">
        <v>2.4742835080360277</v>
      </c>
      <c r="R58" s="38">
        <v>5.288577066669016</v>
      </c>
      <c r="S58" s="39">
        <v>5.114525115733852</v>
      </c>
      <c r="T58" s="40">
        <v>0.04334500929897202</v>
      </c>
      <c r="U58" s="40">
        <v>0.023339620391754162</v>
      </c>
      <c r="V58" s="40">
        <v>0.032138286809280533</v>
      </c>
      <c r="W58" s="40">
        <v>0.023802708097939763</v>
      </c>
      <c r="X58" s="39">
        <v>6.853805004301646</v>
      </c>
      <c r="Y58" s="41">
        <v>6.253669893148734</v>
      </c>
      <c r="Z58" s="41">
        <v>5.997289721416907</v>
      </c>
      <c r="AA58" s="41">
        <v>6.925548779402774</v>
      </c>
      <c r="AB58" s="42">
        <v>0.0</v>
      </c>
      <c r="AC58" s="42">
        <v>1.0</v>
      </c>
      <c r="AD58" s="42">
        <v>1.0</v>
      </c>
      <c r="AE58" s="42">
        <v>0.0</v>
      </c>
      <c r="AF58" s="42">
        <v>0.0</v>
      </c>
      <c r="AG58" s="25"/>
      <c r="AH58" s="25"/>
      <c r="AI58" s="25"/>
      <c r="AJ58" s="25"/>
      <c r="AK58" s="25"/>
      <c r="AL58" s="25"/>
    </row>
    <row r="59">
      <c r="A59" s="27" t="s">
        <v>137</v>
      </c>
      <c r="B59" s="25" t="s">
        <v>106</v>
      </c>
      <c r="C59" s="25" t="s">
        <v>36</v>
      </c>
      <c r="D59" s="28">
        <v>96.8997852899281</v>
      </c>
      <c r="E59" s="29">
        <v>0.2207156012041792</v>
      </c>
      <c r="F59" s="31">
        <v>0.0</v>
      </c>
      <c r="G59" s="59"/>
      <c r="H59" s="34" t="s">
        <v>64</v>
      </c>
      <c r="I59" s="35" t="s">
        <v>40</v>
      </c>
      <c r="J59" s="36">
        <v>4000.0</v>
      </c>
      <c r="K59" s="28" t="s">
        <v>64</v>
      </c>
      <c r="L59" s="28" t="s">
        <v>64</v>
      </c>
      <c r="M59" s="34" t="s">
        <v>64</v>
      </c>
      <c r="N59" s="35" t="s">
        <v>28</v>
      </c>
      <c r="O59" s="36">
        <v>6400.0</v>
      </c>
      <c r="P59" s="28" t="s">
        <v>64</v>
      </c>
      <c r="Q59" s="37" t="s">
        <v>64</v>
      </c>
      <c r="R59" s="38" t="s">
        <v>64</v>
      </c>
      <c r="S59" s="39" t="s">
        <v>64</v>
      </c>
      <c r="T59" s="40" t="s">
        <v>64</v>
      </c>
      <c r="U59" s="40" t="s">
        <v>64</v>
      </c>
      <c r="V59" s="40" t="s">
        <v>64</v>
      </c>
      <c r="W59" s="40" t="s">
        <v>64</v>
      </c>
      <c r="X59" s="39" t="s">
        <v>64</v>
      </c>
      <c r="Y59" s="41" t="s">
        <v>64</v>
      </c>
      <c r="Z59" s="41" t="s">
        <v>64</v>
      </c>
      <c r="AA59" s="41" t="s">
        <v>64</v>
      </c>
      <c r="AB59" s="42">
        <v>0.0</v>
      </c>
      <c r="AC59" s="42">
        <v>1.0</v>
      </c>
      <c r="AD59" s="42">
        <v>1.0</v>
      </c>
      <c r="AE59" s="42">
        <v>0.0</v>
      </c>
      <c r="AF59" s="42">
        <v>0.0</v>
      </c>
      <c r="AG59" s="25"/>
      <c r="AH59" s="25"/>
      <c r="AI59" s="25"/>
      <c r="AJ59" s="25"/>
      <c r="AK59" s="25"/>
      <c r="AL59" s="25"/>
    </row>
    <row r="60">
      <c r="A60" s="27" t="s">
        <v>128</v>
      </c>
      <c r="B60" s="25" t="s">
        <v>106</v>
      </c>
      <c r="C60" s="25" t="s">
        <v>36</v>
      </c>
      <c r="D60" s="28">
        <v>96.8997852899281</v>
      </c>
      <c r="E60" s="29">
        <v>0.17761538461538462</v>
      </c>
      <c r="F60" s="31">
        <v>13.0</v>
      </c>
      <c r="G60" s="59"/>
      <c r="H60" s="34">
        <v>10.56359791967931</v>
      </c>
      <c r="I60" s="35" t="s">
        <v>58</v>
      </c>
      <c r="J60" s="36">
        <v>3000.0</v>
      </c>
      <c r="K60" s="28">
        <v>3.52119930655977</v>
      </c>
      <c r="L60" s="28">
        <v>1.9777568997918347</v>
      </c>
      <c r="M60" s="34">
        <v>10.404089147493256</v>
      </c>
      <c r="N60" s="35" t="s">
        <v>27</v>
      </c>
      <c r="O60" s="36">
        <v>3100.0</v>
      </c>
      <c r="P60" s="28">
        <v>3.3561577895139534</v>
      </c>
      <c r="Q60" s="37">
        <v>1.8641782132911586</v>
      </c>
      <c r="R60" s="38">
        <v>4.568316099948372</v>
      </c>
      <c r="S60" s="39">
        <v>4.4179686019992985</v>
      </c>
      <c r="T60" s="40">
        <v>0.04795872532178799</v>
      </c>
      <c r="U60" s="40">
        <v>0.023884582571325245</v>
      </c>
      <c r="V60" s="40">
        <v>0.03374171188647535</v>
      </c>
      <c r="W60" s="40">
        <v>0.029571387945450306</v>
      </c>
      <c r="X60" s="39">
        <v>5.208572597818315</v>
      </c>
      <c r="Y60" s="41">
        <v>5.355025321860995</v>
      </c>
      <c r="Z60" s="41">
        <v>4.50713158894307</v>
      </c>
      <c r="AA60" s="41">
        <v>5.896957558550187</v>
      </c>
      <c r="AB60" s="42">
        <v>1.0</v>
      </c>
      <c r="AC60" s="42">
        <v>1.0</v>
      </c>
      <c r="AD60" s="42">
        <v>0.0</v>
      </c>
      <c r="AE60" s="42">
        <v>0.0</v>
      </c>
      <c r="AF60" s="42">
        <v>0.0</v>
      </c>
      <c r="AG60" s="25"/>
      <c r="AH60" s="25"/>
      <c r="AI60" s="25"/>
      <c r="AJ60" s="25"/>
      <c r="AK60" s="25"/>
      <c r="AL60" s="25"/>
    </row>
    <row r="61">
      <c r="A61" s="27" t="s">
        <v>120</v>
      </c>
      <c r="B61" s="25" t="s">
        <v>106</v>
      </c>
      <c r="C61" s="25" t="s">
        <v>36</v>
      </c>
      <c r="D61" s="28">
        <v>96.8997852899281</v>
      </c>
      <c r="E61" s="29">
        <v>0.15875038051750381</v>
      </c>
      <c r="F61" s="31">
        <v>0.0</v>
      </c>
      <c r="G61" s="59"/>
      <c r="H61" s="34" t="s">
        <v>64</v>
      </c>
      <c r="I61" s="35" t="s">
        <v>31</v>
      </c>
      <c r="J61" s="36">
        <v>4000.0</v>
      </c>
      <c r="K61" s="28" t="s">
        <v>64</v>
      </c>
      <c r="L61" s="28" t="s">
        <v>64</v>
      </c>
      <c r="M61" s="34" t="s">
        <v>64</v>
      </c>
      <c r="N61" s="35" t="s">
        <v>31</v>
      </c>
      <c r="O61" s="36">
        <v>4500.0</v>
      </c>
      <c r="P61" s="28" t="s">
        <v>64</v>
      </c>
      <c r="Q61" s="37" t="s">
        <v>64</v>
      </c>
      <c r="R61" s="38" t="s">
        <v>64</v>
      </c>
      <c r="S61" s="39" t="s">
        <v>64</v>
      </c>
      <c r="T61" s="40" t="s">
        <v>64</v>
      </c>
      <c r="U61" s="40" t="s">
        <v>64</v>
      </c>
      <c r="V61" s="40" t="s">
        <v>64</v>
      </c>
      <c r="W61" s="40" t="s">
        <v>64</v>
      </c>
      <c r="X61" s="39" t="s">
        <v>64</v>
      </c>
      <c r="Y61" s="41" t="s">
        <v>64</v>
      </c>
      <c r="Z61" s="41" t="s">
        <v>64</v>
      </c>
      <c r="AA61" s="41" t="s">
        <v>64</v>
      </c>
      <c r="AB61" s="42">
        <v>0.0</v>
      </c>
      <c r="AC61" s="42">
        <v>0.0</v>
      </c>
      <c r="AD61" s="42">
        <v>0.0</v>
      </c>
      <c r="AE61" s="42">
        <v>0.0</v>
      </c>
      <c r="AF61" s="42">
        <v>1.0</v>
      </c>
      <c r="AG61" s="25"/>
      <c r="AH61" s="25"/>
      <c r="AI61" s="25"/>
      <c r="AJ61" s="25"/>
      <c r="AK61" s="25"/>
      <c r="AL61" s="25"/>
    </row>
    <row r="62">
      <c r="A62" s="27" t="s">
        <v>126</v>
      </c>
      <c r="B62" s="25" t="s">
        <v>106</v>
      </c>
      <c r="C62" s="25" t="s">
        <v>36</v>
      </c>
      <c r="D62" s="28">
        <v>96.8997852899281</v>
      </c>
      <c r="E62" s="29">
        <v>0.17965502183406112</v>
      </c>
      <c r="F62" s="31">
        <v>8.0</v>
      </c>
      <c r="G62" s="59"/>
      <c r="H62" s="34">
        <v>5.925224554830018</v>
      </c>
      <c r="I62" s="35" t="s">
        <v>45</v>
      </c>
      <c r="J62" s="36">
        <v>3000.0</v>
      </c>
      <c r="K62" s="28">
        <v>1.9750748516100063</v>
      </c>
      <c r="L62" s="28">
        <v>0.7265119167151083</v>
      </c>
      <c r="M62" s="34">
        <v>5.919605879379583</v>
      </c>
      <c r="N62" s="35" t="s">
        <v>30</v>
      </c>
      <c r="O62" s="36">
        <v>3000.0</v>
      </c>
      <c r="P62" s="28">
        <v>1.9732019597931945</v>
      </c>
      <c r="Q62" s="37">
        <v>0.7253190780037121</v>
      </c>
      <c r="R62" s="38">
        <v>2.8487791701175644</v>
      </c>
      <c r="S62" s="39">
        <v>2.7550232191137685</v>
      </c>
      <c r="T62" s="40">
        <v>0.061340435587166134</v>
      </c>
      <c r="U62" s="40">
        <v>0.004083032090167405</v>
      </c>
      <c r="V62" s="40">
        <v>0.025542689122210045</v>
      </c>
      <c r="W62" s="40">
        <v>0.025352780652899934</v>
      </c>
      <c r="X62" s="39">
        <v>2.4198748219668698</v>
      </c>
      <c r="Y62" s="41">
        <v>3.505349732863149</v>
      </c>
      <c r="Z62" s="41">
        <v>2.1821811607470565</v>
      </c>
      <c r="AA62" s="41">
        <v>3.737424718632527</v>
      </c>
      <c r="AB62" s="42">
        <v>0.0</v>
      </c>
      <c r="AC62" s="42">
        <v>0.0</v>
      </c>
      <c r="AD62" s="42">
        <v>0.0</v>
      </c>
      <c r="AE62" s="42">
        <v>1.0</v>
      </c>
      <c r="AF62" s="42">
        <v>1.0</v>
      </c>
      <c r="AG62" s="25"/>
      <c r="AH62" s="25"/>
      <c r="AI62" s="25"/>
      <c r="AJ62" s="25"/>
      <c r="AK62" s="25"/>
      <c r="AL62" s="25"/>
    </row>
    <row r="63">
      <c r="A63" s="27" t="s">
        <v>130</v>
      </c>
      <c r="B63" s="25" t="s">
        <v>106</v>
      </c>
      <c r="C63" s="25" t="s">
        <v>36</v>
      </c>
      <c r="D63" s="28">
        <v>96.8997852899281</v>
      </c>
      <c r="E63" s="29">
        <v>0.18</v>
      </c>
      <c r="F63" s="31">
        <v>0.0</v>
      </c>
      <c r="G63" s="59"/>
      <c r="H63" s="34" t="s">
        <v>64</v>
      </c>
      <c r="I63" s="35" t="s">
        <v>45</v>
      </c>
      <c r="J63" s="36">
        <v>3000.0</v>
      </c>
      <c r="K63" s="28" t="s">
        <v>64</v>
      </c>
      <c r="L63" s="28" t="s">
        <v>64</v>
      </c>
      <c r="M63" s="34" t="s">
        <v>64</v>
      </c>
      <c r="N63" s="35" t="s">
        <v>30</v>
      </c>
      <c r="O63" s="36">
        <v>3000.0</v>
      </c>
      <c r="P63" s="28" t="s">
        <v>64</v>
      </c>
      <c r="Q63" s="37" t="s">
        <v>64</v>
      </c>
      <c r="R63" s="38" t="s">
        <v>64</v>
      </c>
      <c r="S63" s="39" t="s">
        <v>64</v>
      </c>
      <c r="T63" s="40" t="s">
        <v>64</v>
      </c>
      <c r="U63" s="40" t="s">
        <v>64</v>
      </c>
      <c r="V63" s="40" t="s">
        <v>64</v>
      </c>
      <c r="W63" s="40" t="s">
        <v>64</v>
      </c>
      <c r="X63" s="39" t="s">
        <v>64</v>
      </c>
      <c r="Y63" s="41" t="s">
        <v>64</v>
      </c>
      <c r="Z63" s="41" t="s">
        <v>64</v>
      </c>
      <c r="AA63" s="41" t="s">
        <v>64</v>
      </c>
      <c r="AB63" s="42">
        <v>0.0</v>
      </c>
      <c r="AC63" s="42">
        <v>0.0</v>
      </c>
      <c r="AD63" s="42">
        <v>0.0</v>
      </c>
      <c r="AE63" s="42">
        <v>1.0</v>
      </c>
      <c r="AF63" s="42">
        <v>1.0</v>
      </c>
      <c r="AG63" s="25"/>
      <c r="AH63" s="25"/>
      <c r="AI63" s="25"/>
      <c r="AJ63" s="25"/>
      <c r="AK63" s="25"/>
      <c r="AL63" s="25"/>
    </row>
    <row r="64">
      <c r="A64" s="27" t="s">
        <v>132</v>
      </c>
      <c r="B64" s="25" t="s">
        <v>106</v>
      </c>
      <c r="C64" s="25" t="s">
        <v>36</v>
      </c>
      <c r="D64" s="28">
        <v>96.8997852899281</v>
      </c>
      <c r="E64" s="29">
        <v>0.18</v>
      </c>
      <c r="F64" s="31">
        <v>0.0</v>
      </c>
      <c r="G64" s="59"/>
      <c r="H64" s="34" t="s">
        <v>64</v>
      </c>
      <c r="I64" s="35" t="s">
        <v>27</v>
      </c>
      <c r="J64" s="36">
        <v>3000.0</v>
      </c>
      <c r="K64" s="28" t="s">
        <v>64</v>
      </c>
      <c r="L64" s="28" t="s">
        <v>64</v>
      </c>
      <c r="M64" s="34" t="s">
        <v>64</v>
      </c>
      <c r="N64" s="35" t="s">
        <v>27</v>
      </c>
      <c r="O64" s="36">
        <v>3000.0</v>
      </c>
      <c r="P64" s="28" t="s">
        <v>64</v>
      </c>
      <c r="Q64" s="37" t="s">
        <v>64</v>
      </c>
      <c r="R64" s="38" t="s">
        <v>64</v>
      </c>
      <c r="S64" s="39" t="s">
        <v>64</v>
      </c>
      <c r="T64" s="40" t="s">
        <v>64</v>
      </c>
      <c r="U64" s="40" t="s">
        <v>64</v>
      </c>
      <c r="V64" s="40" t="s">
        <v>64</v>
      </c>
      <c r="W64" s="40" t="s">
        <v>64</v>
      </c>
      <c r="X64" s="39" t="s">
        <v>64</v>
      </c>
      <c r="Y64" s="41" t="s">
        <v>64</v>
      </c>
      <c r="Z64" s="41" t="s">
        <v>64</v>
      </c>
      <c r="AA64" s="41" t="s">
        <v>64</v>
      </c>
      <c r="AB64" s="42">
        <v>1.0</v>
      </c>
      <c r="AC64" s="42">
        <v>0.0</v>
      </c>
      <c r="AD64" s="42">
        <v>0.0</v>
      </c>
      <c r="AE64" s="42">
        <v>0.0</v>
      </c>
      <c r="AF64" s="42">
        <v>0.0</v>
      </c>
      <c r="AG64" s="25"/>
      <c r="AH64" s="25"/>
      <c r="AI64" s="25"/>
      <c r="AJ64" s="25"/>
      <c r="AK64" s="25"/>
      <c r="AL64" s="25"/>
    </row>
    <row r="65">
      <c r="A65" s="27" t="s">
        <v>124</v>
      </c>
      <c r="B65" s="25" t="s">
        <v>106</v>
      </c>
      <c r="C65" s="25" t="s">
        <v>36</v>
      </c>
      <c r="D65" s="28">
        <v>96.8997852899281</v>
      </c>
      <c r="E65" s="29">
        <v>0.2064810495626822</v>
      </c>
      <c r="F65" s="31">
        <v>0.0</v>
      </c>
      <c r="G65" s="59"/>
      <c r="H65" s="34" t="s">
        <v>64</v>
      </c>
      <c r="I65" s="35" t="s">
        <v>27</v>
      </c>
      <c r="J65" s="36">
        <v>3200.0</v>
      </c>
      <c r="K65" s="28" t="s">
        <v>64</v>
      </c>
      <c r="L65" s="28" t="s">
        <v>64</v>
      </c>
      <c r="M65" s="34" t="s">
        <v>64</v>
      </c>
      <c r="N65" s="35" t="s">
        <v>27</v>
      </c>
      <c r="O65" s="36">
        <v>3400.0</v>
      </c>
      <c r="P65" s="28" t="s">
        <v>64</v>
      </c>
      <c r="Q65" s="37" t="s">
        <v>64</v>
      </c>
      <c r="R65" s="38" t="s">
        <v>64</v>
      </c>
      <c r="S65" s="39" t="s">
        <v>64</v>
      </c>
      <c r="T65" s="40" t="s">
        <v>64</v>
      </c>
      <c r="U65" s="40" t="s">
        <v>64</v>
      </c>
      <c r="V65" s="40" t="s">
        <v>64</v>
      </c>
      <c r="W65" s="40" t="s">
        <v>64</v>
      </c>
      <c r="X65" s="39" t="s">
        <v>64</v>
      </c>
      <c r="Y65" s="41" t="s">
        <v>64</v>
      </c>
      <c r="Z65" s="41" t="s">
        <v>64</v>
      </c>
      <c r="AA65" s="41" t="s">
        <v>64</v>
      </c>
      <c r="AB65" s="42">
        <v>1.0</v>
      </c>
      <c r="AC65" s="42">
        <v>0.0</v>
      </c>
      <c r="AD65" s="42">
        <v>0.0</v>
      </c>
      <c r="AE65" s="42">
        <v>0.0</v>
      </c>
      <c r="AF65" s="42">
        <v>0.0</v>
      </c>
      <c r="AG65" s="25"/>
      <c r="AH65" s="25"/>
      <c r="AI65" s="25"/>
      <c r="AJ65" s="25"/>
      <c r="AK65" s="25"/>
      <c r="AL65" s="25"/>
    </row>
    <row r="66">
      <c r="A66" s="27" t="s">
        <v>133</v>
      </c>
      <c r="B66" s="25" t="s">
        <v>106</v>
      </c>
      <c r="C66" s="25" t="s">
        <v>36</v>
      </c>
      <c r="D66" s="28">
        <v>96.8997852899281</v>
      </c>
      <c r="E66" s="29">
        <v>0.15088794153471377</v>
      </c>
      <c r="F66" s="31">
        <v>0.0</v>
      </c>
      <c r="G66" s="59"/>
      <c r="H66" s="34" t="s">
        <v>64</v>
      </c>
      <c r="I66" s="35" t="s">
        <v>29</v>
      </c>
      <c r="J66" s="36">
        <v>4500.0</v>
      </c>
      <c r="K66" s="28" t="s">
        <v>64</v>
      </c>
      <c r="L66" s="28" t="s">
        <v>64</v>
      </c>
      <c r="M66" s="34" t="s">
        <v>64</v>
      </c>
      <c r="N66" s="35" t="s">
        <v>29</v>
      </c>
      <c r="O66" s="36">
        <v>4800.0</v>
      </c>
      <c r="P66" s="28" t="s">
        <v>64</v>
      </c>
      <c r="Q66" s="37" t="s">
        <v>64</v>
      </c>
      <c r="R66" s="38" t="s">
        <v>64</v>
      </c>
      <c r="S66" s="39" t="s">
        <v>64</v>
      </c>
      <c r="T66" s="40" t="s">
        <v>64</v>
      </c>
      <c r="U66" s="40" t="s">
        <v>64</v>
      </c>
      <c r="V66" s="40" t="s">
        <v>64</v>
      </c>
      <c r="W66" s="40" t="s">
        <v>64</v>
      </c>
      <c r="X66" s="39" t="s">
        <v>64</v>
      </c>
      <c r="Y66" s="41" t="s">
        <v>64</v>
      </c>
      <c r="Z66" s="41" t="s">
        <v>64</v>
      </c>
      <c r="AA66" s="41" t="s">
        <v>64</v>
      </c>
      <c r="AB66" s="42">
        <v>0.0</v>
      </c>
      <c r="AC66" s="42">
        <v>0.0</v>
      </c>
      <c r="AD66" s="42">
        <v>1.0</v>
      </c>
      <c r="AE66" s="42">
        <v>0.0</v>
      </c>
      <c r="AF66" s="42">
        <v>0.0</v>
      </c>
      <c r="AG66" s="25"/>
      <c r="AH66" s="25"/>
      <c r="AI66" s="25"/>
      <c r="AJ66" s="25"/>
      <c r="AK66" s="25"/>
      <c r="AL66" s="25"/>
    </row>
    <row r="67">
      <c r="A67" s="27" t="s">
        <v>139</v>
      </c>
      <c r="B67" s="25" t="s">
        <v>38</v>
      </c>
      <c r="C67" s="25" t="s">
        <v>565</v>
      </c>
      <c r="D67" s="28">
        <v>93.98221415418827</v>
      </c>
      <c r="E67" s="29">
        <v>0.30170259208731237</v>
      </c>
      <c r="F67" s="31">
        <v>34.0</v>
      </c>
      <c r="G67" s="59"/>
      <c r="H67" s="34">
        <v>46.08343536547247</v>
      </c>
      <c r="I67" s="35" t="s">
        <v>44</v>
      </c>
      <c r="J67" s="36">
        <v>10500.0</v>
      </c>
      <c r="K67" s="28">
        <v>4.388898606235473</v>
      </c>
      <c r="L67" s="28">
        <v>7.246943848527342</v>
      </c>
      <c r="M67" s="34">
        <v>45.45406522069264</v>
      </c>
      <c r="N67" s="35" t="s">
        <v>29</v>
      </c>
      <c r="O67" s="36">
        <v>10900.0</v>
      </c>
      <c r="P67" s="28">
        <v>4.1700977266690495</v>
      </c>
      <c r="Q67" s="37">
        <v>6.816692272611028</v>
      </c>
      <c r="R67" s="38">
        <v>22.009713058411506</v>
      </c>
      <c r="S67" s="39">
        <v>19.82436229241627</v>
      </c>
      <c r="T67" s="40">
        <v>0.11232568981233441</v>
      </c>
      <c r="U67" s="40">
        <v>0.021024052662589835</v>
      </c>
      <c r="V67" s="40">
        <v>0.06672422347375928</v>
      </c>
      <c r="W67" s="40">
        <v>0.04767426026305582</v>
      </c>
      <c r="X67" s="39">
        <v>22.708786029509167</v>
      </c>
      <c r="Y67" s="41">
        <v>23.374649335963298</v>
      </c>
      <c r="Z67" s="41">
        <v>20.422137436259984</v>
      </c>
      <c r="AA67" s="41">
        <v>25.03192778443266</v>
      </c>
      <c r="AB67" s="42">
        <v>0.0</v>
      </c>
      <c r="AC67" s="42">
        <v>0.0</v>
      </c>
      <c r="AD67" s="42">
        <v>1.0</v>
      </c>
      <c r="AE67" s="42">
        <v>1.0</v>
      </c>
      <c r="AF67" s="42">
        <v>0.0</v>
      </c>
      <c r="AG67" s="25"/>
      <c r="AH67" s="25"/>
      <c r="AI67" s="25"/>
      <c r="AJ67" s="25"/>
      <c r="AK67" s="25"/>
      <c r="AL67" s="25"/>
    </row>
    <row r="68">
      <c r="A68" s="27" t="s">
        <v>145</v>
      </c>
      <c r="B68" s="25" t="s">
        <v>38</v>
      </c>
      <c r="C68" s="25" t="s">
        <v>565</v>
      </c>
      <c r="D68" s="28">
        <v>93.98221415418827</v>
      </c>
      <c r="E68" s="29">
        <v>0.25366456551103106</v>
      </c>
      <c r="F68" s="31">
        <v>32.0</v>
      </c>
      <c r="G68" s="59"/>
      <c r="H68" s="34">
        <v>28.815695444411265</v>
      </c>
      <c r="I68" s="35" t="s">
        <v>27</v>
      </c>
      <c r="J68" s="36">
        <v>4900.0</v>
      </c>
      <c r="K68" s="28">
        <v>5.880754172328829</v>
      </c>
      <c r="L68" s="28">
        <v>6.88582039593244</v>
      </c>
      <c r="M68" s="34">
        <v>28.16724079856042</v>
      </c>
      <c r="N68" s="35" t="s">
        <v>27</v>
      </c>
      <c r="O68" s="36">
        <v>5300.0</v>
      </c>
      <c r="P68" s="28">
        <v>5.314573735577438</v>
      </c>
      <c r="Q68" s="37">
        <v>6.120049394098148</v>
      </c>
      <c r="R68" s="38">
        <v>16.679760880627043</v>
      </c>
      <c r="S68" s="39">
        <v>15.023622605659163</v>
      </c>
      <c r="T68" s="40">
        <v>0.09178668337614113</v>
      </c>
      <c r="U68" s="40">
        <v>0.009925439499994663</v>
      </c>
      <c r="V68" s="40">
        <v>0.04376646179521456</v>
      </c>
      <c r="W68" s="40">
        <v>0.038283838071407984</v>
      </c>
      <c r="X68" s="39">
        <v>15.221168167007933</v>
      </c>
      <c r="Y68" s="41">
        <v>13.594527277403332</v>
      </c>
      <c r="Z68" s="41">
        <v>13.710896617363183</v>
      </c>
      <c r="AA68" s="41">
        <v>14.456344181197238</v>
      </c>
      <c r="AB68" s="42">
        <v>1.0</v>
      </c>
      <c r="AC68" s="42">
        <v>0.0</v>
      </c>
      <c r="AD68" s="42">
        <v>0.0</v>
      </c>
      <c r="AE68" s="42">
        <v>0.0</v>
      </c>
      <c r="AF68" s="42">
        <v>0.0</v>
      </c>
      <c r="AG68" s="25"/>
      <c r="AH68" s="25"/>
      <c r="AI68" s="25"/>
      <c r="AJ68" s="25"/>
      <c r="AK68" s="25"/>
      <c r="AL68" s="25"/>
    </row>
    <row r="69">
      <c r="A69" s="27" t="s">
        <v>141</v>
      </c>
      <c r="B69" s="25" t="s">
        <v>38</v>
      </c>
      <c r="C69" s="25" t="s">
        <v>565</v>
      </c>
      <c r="D69" s="28">
        <v>93.98221415418827</v>
      </c>
      <c r="E69" s="29">
        <v>0.17523277467411544</v>
      </c>
      <c r="F69" s="31">
        <v>32.0</v>
      </c>
      <c r="G69" s="59"/>
      <c r="H69" s="34">
        <v>24.827907688632145</v>
      </c>
      <c r="I69" s="35" t="s">
        <v>44</v>
      </c>
      <c r="J69" s="36">
        <v>4700.0</v>
      </c>
      <c r="K69" s="28">
        <v>5.282533550772797</v>
      </c>
      <c r="L69" s="28">
        <v>5.546375986296334</v>
      </c>
      <c r="M69" s="34">
        <v>24.915046280000766</v>
      </c>
      <c r="N69" s="35" t="s">
        <v>30</v>
      </c>
      <c r="O69" s="36">
        <v>5300.0</v>
      </c>
      <c r="P69" s="28">
        <v>4.700952128302031</v>
      </c>
      <c r="Q69" s="37">
        <v>4.948422153675257</v>
      </c>
      <c r="R69" s="38">
        <v>10.737152187001673</v>
      </c>
      <c r="S69" s="39">
        <v>9.671057245454762</v>
      </c>
      <c r="T69" s="40">
        <v>0.03840525845483698</v>
      </c>
      <c r="U69" s="40">
        <v>0.024487756537717155</v>
      </c>
      <c r="V69" s="40">
        <v>0.03162267840662036</v>
      </c>
      <c r="W69" s="40">
        <v>0.015150698289522844</v>
      </c>
      <c r="X69" s="39">
        <v>11.689194149876622</v>
      </c>
      <c r="Y69" s="41">
        <v>13.138713538755521</v>
      </c>
      <c r="Z69" s="41">
        <v>10.447424233105025</v>
      </c>
      <c r="AA69" s="41">
        <v>14.467622046895743</v>
      </c>
      <c r="AB69" s="42">
        <v>0.0</v>
      </c>
      <c r="AC69" s="42">
        <v>0.0</v>
      </c>
      <c r="AD69" s="42">
        <v>1.0</v>
      </c>
      <c r="AE69" s="42">
        <v>1.0</v>
      </c>
      <c r="AF69" s="42">
        <v>0.0</v>
      </c>
      <c r="AG69" s="25"/>
      <c r="AH69" s="25"/>
      <c r="AI69" s="25"/>
      <c r="AJ69" s="25"/>
      <c r="AK69" s="25"/>
      <c r="AL69" s="25"/>
    </row>
    <row r="70">
      <c r="A70" s="27" t="s">
        <v>143</v>
      </c>
      <c r="B70" s="25" t="s">
        <v>38</v>
      </c>
      <c r="C70" s="25" t="s">
        <v>565</v>
      </c>
      <c r="D70" s="28">
        <v>93.98221415418827</v>
      </c>
      <c r="E70" s="29">
        <v>0.24474225487064835</v>
      </c>
      <c r="F70" s="31">
        <v>31.0</v>
      </c>
      <c r="G70" s="59"/>
      <c r="H70" s="34">
        <v>34.41431451101695</v>
      </c>
      <c r="I70" s="35" t="s">
        <v>45</v>
      </c>
      <c r="J70" s="36">
        <v>7500.0</v>
      </c>
      <c r="K70" s="28">
        <v>4.5885752681355925</v>
      </c>
      <c r="L70" s="28">
        <v>6.118556521674571</v>
      </c>
      <c r="M70" s="34">
        <v>33.36595678001399</v>
      </c>
      <c r="N70" s="35" t="s">
        <v>31</v>
      </c>
      <c r="O70" s="36">
        <v>6800.0</v>
      </c>
      <c r="P70" s="28">
        <v>4.9067583500020575</v>
      </c>
      <c r="Q70" s="37">
        <v>6.396321552379271</v>
      </c>
      <c r="R70" s="38">
        <v>15.465475199265258</v>
      </c>
      <c r="S70" s="39">
        <v>13.929903700286623</v>
      </c>
      <c r="T70" s="40">
        <v>0.053731337353565584</v>
      </c>
      <c r="U70" s="40">
        <v>0.032445100740547454</v>
      </c>
      <c r="V70" s="40">
        <v>0.056825812279687166</v>
      </c>
      <c r="W70" s="40">
        <v>0.027568958432719514</v>
      </c>
      <c r="X70" s="39">
        <v>16.027722242217322</v>
      </c>
      <c r="Y70" s="41">
        <v>18.386592268799625</v>
      </c>
      <c r="Z70" s="41">
        <v>14.206390169238087</v>
      </c>
      <c r="AA70" s="41">
        <v>19.1595666107759</v>
      </c>
      <c r="AB70" s="42">
        <v>0.0</v>
      </c>
      <c r="AC70" s="42">
        <v>0.0</v>
      </c>
      <c r="AD70" s="42">
        <v>0.0</v>
      </c>
      <c r="AE70" s="42">
        <v>1.0</v>
      </c>
      <c r="AF70" s="42">
        <v>1.0</v>
      </c>
      <c r="AG70" s="25"/>
      <c r="AH70" s="25"/>
      <c r="AI70" s="25"/>
      <c r="AJ70" s="25"/>
      <c r="AK70" s="25"/>
      <c r="AL70" s="25"/>
    </row>
    <row r="71">
      <c r="A71" s="27" t="s">
        <v>148</v>
      </c>
      <c r="B71" s="25" t="s">
        <v>38</v>
      </c>
      <c r="C71" s="25" t="s">
        <v>565</v>
      </c>
      <c r="D71" s="28">
        <v>93.98221415418827</v>
      </c>
      <c r="E71" s="29">
        <v>0.2834144881261225</v>
      </c>
      <c r="F71" s="31">
        <v>28.0</v>
      </c>
      <c r="G71" s="59"/>
      <c r="H71" s="34">
        <v>29.595192334636554</v>
      </c>
      <c r="I71" s="35" t="s">
        <v>28</v>
      </c>
      <c r="J71" s="36">
        <v>5000.0</v>
      </c>
      <c r="K71" s="28">
        <v>5.919038466927311</v>
      </c>
      <c r="L71" s="28">
        <v>7.0674021716059</v>
      </c>
      <c r="M71" s="34">
        <v>29.79186141085816</v>
      </c>
      <c r="N71" s="35" t="s">
        <v>28</v>
      </c>
      <c r="O71" s="36">
        <v>5600.0</v>
      </c>
      <c r="P71" s="28">
        <v>5.319975251938957</v>
      </c>
      <c r="Q71" s="37">
        <v>6.382987281462818</v>
      </c>
      <c r="R71" s="38">
        <v>16.74897833229899</v>
      </c>
      <c r="S71" s="39">
        <v>15.085967436564538</v>
      </c>
      <c r="T71" s="40">
        <v>0.10651120045161828</v>
      </c>
      <c r="U71" s="40">
        <v>0.00796163941388578</v>
      </c>
      <c r="V71" s="40">
        <v>0.06126578622148691</v>
      </c>
      <c r="W71" s="40">
        <v>0.04029366288734876</v>
      </c>
      <c r="X71" s="39">
        <v>15.460463122126127</v>
      </c>
      <c r="Y71" s="41">
        <v>14.134729212510427</v>
      </c>
      <c r="Z71" s="41">
        <v>14.13771391026579</v>
      </c>
      <c r="AA71" s="41">
        <v>15.654147500592371</v>
      </c>
      <c r="AB71" s="42">
        <v>0.0</v>
      </c>
      <c r="AC71" s="42">
        <v>1.0</v>
      </c>
      <c r="AD71" s="42">
        <v>0.0</v>
      </c>
      <c r="AE71" s="42">
        <v>0.0</v>
      </c>
      <c r="AF71" s="42">
        <v>0.0</v>
      </c>
      <c r="AG71" s="25"/>
      <c r="AH71" s="25"/>
      <c r="AI71" s="25"/>
      <c r="AJ71" s="25"/>
      <c r="AK71" s="25"/>
      <c r="AL71" s="25"/>
    </row>
    <row r="72">
      <c r="A72" s="27" t="s">
        <v>168</v>
      </c>
      <c r="B72" s="25" t="s">
        <v>38</v>
      </c>
      <c r="C72" s="25" t="s">
        <v>565</v>
      </c>
      <c r="D72" s="28">
        <v>93.98221415418827</v>
      </c>
      <c r="E72" s="29">
        <v>0.11772727272727272</v>
      </c>
      <c r="F72" s="31">
        <v>22.0</v>
      </c>
      <c r="G72" s="59"/>
      <c r="H72" s="34">
        <v>16.77098630873411</v>
      </c>
      <c r="I72" s="35" t="s">
        <v>45</v>
      </c>
      <c r="J72" s="36">
        <v>3900.0</v>
      </c>
      <c r="K72" s="28">
        <v>4.300252899675413</v>
      </c>
      <c r="L72" s="28">
        <v>3.387919734655402</v>
      </c>
      <c r="M72" s="34">
        <v>17.135985026583715</v>
      </c>
      <c r="N72" s="35" t="s">
        <v>31</v>
      </c>
      <c r="O72" s="36">
        <v>4000.0</v>
      </c>
      <c r="P72" s="28">
        <v>4.283996256645929</v>
      </c>
      <c r="Q72" s="37">
        <v>3.4287294426995416</v>
      </c>
      <c r="R72" s="38">
        <v>4.709194920084438</v>
      </c>
      <c r="S72" s="39">
        <v>4.241617596449392</v>
      </c>
      <c r="T72" s="40">
        <v>0.050352820695548806</v>
      </c>
      <c r="U72" s="40">
        <v>2.509276778847947E-4</v>
      </c>
      <c r="V72" s="40">
        <v>0.027769329685917284</v>
      </c>
      <c r="W72" s="40">
        <v>0.014972018113792751</v>
      </c>
      <c r="X72" s="39">
        <v>5.249452140408835</v>
      </c>
      <c r="Y72" s="41">
        <v>11.521534168325273</v>
      </c>
      <c r="Z72" s="41">
        <v>4.921586564034638</v>
      </c>
      <c r="AA72" s="41">
        <v>12.214398462549077</v>
      </c>
      <c r="AB72" s="42">
        <v>0.0</v>
      </c>
      <c r="AC72" s="42">
        <v>0.0</v>
      </c>
      <c r="AD72" s="42">
        <v>0.0</v>
      </c>
      <c r="AE72" s="42">
        <v>1.0</v>
      </c>
      <c r="AF72" s="42">
        <v>1.0</v>
      </c>
      <c r="AG72" s="25"/>
      <c r="AH72" s="25"/>
      <c r="AI72" s="25"/>
      <c r="AJ72" s="25"/>
      <c r="AK72" s="25"/>
      <c r="AL72" s="25"/>
    </row>
    <row r="73">
      <c r="A73" s="27" t="s">
        <v>146</v>
      </c>
      <c r="B73" s="25" t="s">
        <v>38</v>
      </c>
      <c r="C73" s="25" t="s">
        <v>565</v>
      </c>
      <c r="D73" s="28">
        <v>93.98221415418827</v>
      </c>
      <c r="E73" s="29">
        <v>0.1368020304568528</v>
      </c>
      <c r="F73" s="31">
        <v>20.0</v>
      </c>
      <c r="G73" s="59"/>
      <c r="H73" s="34">
        <v>13.376481783371588</v>
      </c>
      <c r="I73" s="35" t="s">
        <v>40</v>
      </c>
      <c r="J73" s="36">
        <v>3600.0</v>
      </c>
      <c r="K73" s="28">
        <v>3.715689384269886</v>
      </c>
      <c r="L73" s="28">
        <v>2.480726585691199</v>
      </c>
      <c r="M73" s="34">
        <v>13.166029702686554</v>
      </c>
      <c r="N73" s="35" t="s">
        <v>28</v>
      </c>
      <c r="O73" s="36">
        <v>3400.0</v>
      </c>
      <c r="P73" s="28">
        <v>3.872361677260751</v>
      </c>
      <c r="Q73" s="37">
        <v>2.555487295464337</v>
      </c>
      <c r="R73" s="38">
        <v>5.060869021415656</v>
      </c>
      <c r="S73" s="39">
        <v>4.558373874695626</v>
      </c>
      <c r="T73" s="40">
        <v>0.026037806498776583</v>
      </c>
      <c r="U73" s="40">
        <v>0.035653074911723495</v>
      </c>
      <c r="V73" s="40">
        <v>0.012338176282100016</v>
      </c>
      <c r="W73" s="40">
        <v>0.01446544805487588</v>
      </c>
      <c r="X73" s="39">
        <v>7.125685560720629</v>
      </c>
      <c r="Y73" s="41">
        <v>6.250796222650959</v>
      </c>
      <c r="Z73" s="41">
        <v>6.144383527691764</v>
      </c>
      <c r="AA73" s="41">
        <v>7.021646174994791</v>
      </c>
      <c r="AB73" s="42">
        <v>0.0</v>
      </c>
      <c r="AC73" s="42">
        <v>1.0</v>
      </c>
      <c r="AD73" s="42">
        <v>1.0</v>
      </c>
      <c r="AE73" s="42">
        <v>0.0</v>
      </c>
      <c r="AF73" s="42">
        <v>0.0</v>
      </c>
      <c r="AG73" s="25"/>
      <c r="AH73" s="25"/>
      <c r="AI73" s="25"/>
      <c r="AJ73" s="25"/>
      <c r="AK73" s="25"/>
      <c r="AL73" s="25"/>
    </row>
    <row r="74">
      <c r="A74" s="27" t="s">
        <v>158</v>
      </c>
      <c r="B74" s="25" t="s">
        <v>38</v>
      </c>
      <c r="C74" s="25" t="s">
        <v>565</v>
      </c>
      <c r="D74" s="28">
        <v>93.98221415418827</v>
      </c>
      <c r="E74" s="29">
        <v>0.14038230289279638</v>
      </c>
      <c r="F74" s="31">
        <v>14.0</v>
      </c>
      <c r="G74" s="59"/>
      <c r="H74" s="34">
        <v>8.639181086757018</v>
      </c>
      <c r="I74" s="35" t="s">
        <v>58</v>
      </c>
      <c r="J74" s="36">
        <v>3000.0</v>
      </c>
      <c r="K74" s="28">
        <v>2.879727028919006</v>
      </c>
      <c r="L74" s="28">
        <v>1.3960366798743793</v>
      </c>
      <c r="M74" s="34">
        <v>8.740919955527339</v>
      </c>
      <c r="N74" s="35" t="s">
        <v>28</v>
      </c>
      <c r="O74" s="36">
        <v>3000.0</v>
      </c>
      <c r="P74" s="28">
        <v>2.9136399851757795</v>
      </c>
      <c r="Q74" s="37">
        <v>1.424634822288133</v>
      </c>
      <c r="R74" s="38">
        <v>3.6470553969604382</v>
      </c>
      <c r="S74" s="39">
        <v>3.2849382133232536</v>
      </c>
      <c r="T74" s="40">
        <v>0.0268901314854055</v>
      </c>
      <c r="U74" s="40">
        <v>0.018780409291394316</v>
      </c>
      <c r="V74" s="40">
        <v>0.01707309935581302</v>
      </c>
      <c r="W74" s="40">
        <v>0.019036505781731515</v>
      </c>
      <c r="X74" s="39">
        <v>3.483081862722862</v>
      </c>
      <c r="Y74" s="41">
        <v>5.156099224034156</v>
      </c>
      <c r="Z74" s="41">
        <v>2.964773073610928</v>
      </c>
      <c r="AA74" s="41">
        <v>5.77614688191641</v>
      </c>
      <c r="AB74" s="42">
        <v>1.0</v>
      </c>
      <c r="AC74" s="42">
        <v>1.0</v>
      </c>
      <c r="AD74" s="42">
        <v>0.0</v>
      </c>
      <c r="AE74" s="42">
        <v>0.0</v>
      </c>
      <c r="AF74" s="42">
        <v>0.0</v>
      </c>
      <c r="AG74" s="25"/>
      <c r="AH74" s="25"/>
      <c r="AI74" s="25"/>
      <c r="AJ74" s="25"/>
      <c r="AK74" s="25"/>
      <c r="AL74" s="25"/>
    </row>
    <row r="75">
      <c r="A75" s="27" t="s">
        <v>149</v>
      </c>
      <c r="B75" s="25" t="s">
        <v>38</v>
      </c>
      <c r="C75" s="25" t="s">
        <v>565</v>
      </c>
      <c r="D75" s="28">
        <v>93.98221415418827</v>
      </c>
      <c r="E75" s="29">
        <v>0.20475933609958505</v>
      </c>
      <c r="F75" s="31">
        <v>14.0</v>
      </c>
      <c r="G75" s="59"/>
      <c r="H75" s="34">
        <v>10.219613219754752</v>
      </c>
      <c r="I75" s="35" t="s">
        <v>44</v>
      </c>
      <c r="J75" s="36">
        <v>3000.0</v>
      </c>
      <c r="K75" s="28">
        <v>3.406537739918251</v>
      </c>
      <c r="L75" s="28">
        <v>1.8675425946196478</v>
      </c>
      <c r="M75" s="34">
        <v>10.159408657487843</v>
      </c>
      <c r="N75" s="35" t="s">
        <v>29</v>
      </c>
      <c r="O75" s="36">
        <v>3000.0</v>
      </c>
      <c r="P75" s="28">
        <v>3.3864695524959476</v>
      </c>
      <c r="Q75" s="37">
        <v>1.8485279541381578</v>
      </c>
      <c r="R75" s="38">
        <v>5.636849525713363</v>
      </c>
      <c r="S75" s="39">
        <v>5.07716510837791</v>
      </c>
      <c r="T75" s="40">
        <v>0.05635509029057389</v>
      </c>
      <c r="U75" s="40">
        <v>0.016010996759922277</v>
      </c>
      <c r="V75" s="40">
        <v>0.04043455113946473</v>
      </c>
      <c r="W75" s="40">
        <v>0.02207165655040133</v>
      </c>
      <c r="X75" s="39">
        <v>5.431513103018091</v>
      </c>
      <c r="Y75" s="41">
        <v>4.78810011673666</v>
      </c>
      <c r="Z75" s="41">
        <v>4.909562174834885</v>
      </c>
      <c r="AA75" s="41">
        <v>5.249846482652957</v>
      </c>
      <c r="AB75" s="42">
        <v>0.0</v>
      </c>
      <c r="AC75" s="42">
        <v>0.0</v>
      </c>
      <c r="AD75" s="42">
        <v>1.0</v>
      </c>
      <c r="AE75" s="42">
        <v>1.0</v>
      </c>
      <c r="AF75" s="42">
        <v>0.0</v>
      </c>
      <c r="AG75" s="25"/>
      <c r="AH75" s="25"/>
      <c r="AI75" s="25"/>
      <c r="AJ75" s="25"/>
      <c r="AK75" s="25"/>
      <c r="AL75" s="25"/>
    </row>
    <row r="76">
      <c r="A76" s="27" t="s">
        <v>151</v>
      </c>
      <c r="B76" s="25" t="s">
        <v>38</v>
      </c>
      <c r="C76" s="25" t="s">
        <v>565</v>
      </c>
      <c r="D76" s="28">
        <v>93.98221415418827</v>
      </c>
      <c r="E76" s="29">
        <v>0.14990325138778746</v>
      </c>
      <c r="F76" s="31">
        <v>13.0</v>
      </c>
      <c r="G76" s="59"/>
      <c r="H76" s="34">
        <v>8.192675821107002</v>
      </c>
      <c r="I76" s="35" t="s">
        <v>40</v>
      </c>
      <c r="J76" s="36">
        <v>3300.0</v>
      </c>
      <c r="K76" s="28">
        <v>2.482629036699092</v>
      </c>
      <c r="L76" s="28">
        <v>1.157672997247634</v>
      </c>
      <c r="M76" s="34">
        <v>7.954048157161682</v>
      </c>
      <c r="N76" s="35" t="s">
        <v>28</v>
      </c>
      <c r="O76" s="36">
        <v>3100.0</v>
      </c>
      <c r="P76" s="28">
        <v>2.565821986181188</v>
      </c>
      <c r="Q76" s="37">
        <v>1.1708542941726816</v>
      </c>
      <c r="R76" s="38">
        <v>3.647352793151632</v>
      </c>
      <c r="S76" s="39">
        <v>3.2852060809607355</v>
      </c>
      <c r="T76" s="40">
        <v>0.018339326452408454</v>
      </c>
      <c r="U76" s="40">
        <v>0.034612249924263844</v>
      </c>
      <c r="V76" s="40">
        <v>0.013345519249405214</v>
      </c>
      <c r="W76" s="40">
        <v>0.01704782458956279</v>
      </c>
      <c r="X76" s="39">
        <v>4.13983968291725</v>
      </c>
      <c r="Y76" s="41">
        <v>4.052836138189753</v>
      </c>
      <c r="Z76" s="41">
        <v>3.4823744077054046</v>
      </c>
      <c r="AA76" s="41">
        <v>4.4716737494562775</v>
      </c>
      <c r="AB76" s="42">
        <v>0.0</v>
      </c>
      <c r="AC76" s="42">
        <v>1.0</v>
      </c>
      <c r="AD76" s="42">
        <v>1.0</v>
      </c>
      <c r="AE76" s="42">
        <v>0.0</v>
      </c>
      <c r="AF76" s="42">
        <v>0.0</v>
      </c>
      <c r="AG76" s="25"/>
      <c r="AH76" s="25"/>
      <c r="AI76" s="25"/>
      <c r="AJ76" s="25"/>
      <c r="AK76" s="25"/>
      <c r="AL76" s="25"/>
    </row>
    <row r="77">
      <c r="A77" s="27" t="s">
        <v>155</v>
      </c>
      <c r="B77" s="25" t="s">
        <v>38</v>
      </c>
      <c r="C77" s="25" t="s">
        <v>565</v>
      </c>
      <c r="D77" s="28">
        <v>93.98221415418827</v>
      </c>
      <c r="E77" s="29">
        <v>0.18</v>
      </c>
      <c r="F77" s="31">
        <v>0.0</v>
      </c>
      <c r="G77" s="59"/>
      <c r="H77" s="34" t="s">
        <v>64</v>
      </c>
      <c r="I77" s="35" t="s">
        <v>45</v>
      </c>
      <c r="J77" s="36">
        <v>3000.0</v>
      </c>
      <c r="K77" s="28" t="s">
        <v>64</v>
      </c>
      <c r="L77" s="28" t="s">
        <v>64</v>
      </c>
      <c r="M77" s="34" t="s">
        <v>64</v>
      </c>
      <c r="N77" s="35" t="s">
        <v>31</v>
      </c>
      <c r="O77" s="36">
        <v>3000.0</v>
      </c>
      <c r="P77" s="28" t="s">
        <v>64</v>
      </c>
      <c r="Q77" s="37" t="s">
        <v>64</v>
      </c>
      <c r="R77" s="38" t="s">
        <v>64</v>
      </c>
      <c r="S77" s="39" t="s">
        <v>64</v>
      </c>
      <c r="T77" s="40" t="s">
        <v>64</v>
      </c>
      <c r="U77" s="40" t="s">
        <v>64</v>
      </c>
      <c r="V77" s="40" t="s">
        <v>64</v>
      </c>
      <c r="W77" s="40" t="s">
        <v>64</v>
      </c>
      <c r="X77" s="39" t="s">
        <v>64</v>
      </c>
      <c r="Y77" s="41" t="s">
        <v>64</v>
      </c>
      <c r="Z77" s="41" t="s">
        <v>64</v>
      </c>
      <c r="AA77" s="41" t="s">
        <v>64</v>
      </c>
      <c r="AB77" s="42">
        <v>0.0</v>
      </c>
      <c r="AC77" s="42">
        <v>0.0</v>
      </c>
      <c r="AD77" s="42">
        <v>0.0</v>
      </c>
      <c r="AE77" s="42">
        <v>1.0</v>
      </c>
      <c r="AF77" s="42">
        <v>1.0</v>
      </c>
      <c r="AG77" s="25"/>
      <c r="AH77" s="25"/>
      <c r="AI77" s="25"/>
      <c r="AJ77" s="25"/>
      <c r="AK77" s="25"/>
      <c r="AL77" s="25"/>
    </row>
    <row r="78">
      <c r="A78" s="27" t="s">
        <v>156</v>
      </c>
      <c r="B78" s="25" t="s">
        <v>38</v>
      </c>
      <c r="C78" s="25" t="s">
        <v>565</v>
      </c>
      <c r="D78" s="28">
        <v>93.98221415418827</v>
      </c>
      <c r="E78" s="29">
        <v>0.18</v>
      </c>
      <c r="F78" s="31">
        <v>0.0</v>
      </c>
      <c r="G78" s="59"/>
      <c r="H78" s="34" t="s">
        <v>64</v>
      </c>
      <c r="I78" s="35" t="s">
        <v>40</v>
      </c>
      <c r="J78" s="36">
        <v>3000.0</v>
      </c>
      <c r="K78" s="28" t="s">
        <v>64</v>
      </c>
      <c r="L78" s="28" t="s">
        <v>64</v>
      </c>
      <c r="M78" s="34" t="s">
        <v>64</v>
      </c>
      <c r="N78" s="35" t="s">
        <v>29</v>
      </c>
      <c r="O78" s="36">
        <v>3000.0</v>
      </c>
      <c r="P78" s="28" t="s">
        <v>64</v>
      </c>
      <c r="Q78" s="37" t="s">
        <v>64</v>
      </c>
      <c r="R78" s="38" t="s">
        <v>64</v>
      </c>
      <c r="S78" s="39" t="s">
        <v>64</v>
      </c>
      <c r="T78" s="40" t="s">
        <v>64</v>
      </c>
      <c r="U78" s="40" t="s">
        <v>64</v>
      </c>
      <c r="V78" s="40" t="s">
        <v>64</v>
      </c>
      <c r="W78" s="40" t="s">
        <v>64</v>
      </c>
      <c r="X78" s="39" t="s">
        <v>64</v>
      </c>
      <c r="Y78" s="41" t="s">
        <v>64</v>
      </c>
      <c r="Z78" s="41" t="s">
        <v>64</v>
      </c>
      <c r="AA78" s="41" t="s">
        <v>64</v>
      </c>
      <c r="AB78" s="42">
        <v>0.0</v>
      </c>
      <c r="AC78" s="42">
        <v>1.0</v>
      </c>
      <c r="AD78" s="42">
        <v>1.0</v>
      </c>
      <c r="AE78" s="42">
        <v>0.0</v>
      </c>
      <c r="AF78" s="42">
        <v>0.0</v>
      </c>
      <c r="AG78" s="25"/>
      <c r="AH78" s="25"/>
      <c r="AI78" s="25"/>
      <c r="AJ78" s="25"/>
      <c r="AK78" s="25"/>
      <c r="AL78" s="25"/>
    </row>
    <row r="79">
      <c r="A79" s="27" t="s">
        <v>153</v>
      </c>
      <c r="B79" s="25" t="s">
        <v>38</v>
      </c>
      <c r="C79" s="25" t="s">
        <v>565</v>
      </c>
      <c r="D79" s="28">
        <v>93.98221415418827</v>
      </c>
      <c r="E79" s="29">
        <v>0.191961937716263</v>
      </c>
      <c r="F79" s="31">
        <v>0.0</v>
      </c>
      <c r="G79" s="59"/>
      <c r="H79" s="34" t="s">
        <v>64</v>
      </c>
      <c r="I79" s="35" t="s">
        <v>45</v>
      </c>
      <c r="J79" s="36">
        <v>3300.0</v>
      </c>
      <c r="K79" s="28" t="s">
        <v>64</v>
      </c>
      <c r="L79" s="28" t="s">
        <v>64</v>
      </c>
      <c r="M79" s="34" t="s">
        <v>64</v>
      </c>
      <c r="N79" s="35" t="s">
        <v>31</v>
      </c>
      <c r="O79" s="36">
        <v>3000.0</v>
      </c>
      <c r="P79" s="28" t="s">
        <v>64</v>
      </c>
      <c r="Q79" s="37" t="s">
        <v>64</v>
      </c>
      <c r="R79" s="38" t="s">
        <v>64</v>
      </c>
      <c r="S79" s="39" t="s">
        <v>64</v>
      </c>
      <c r="T79" s="40" t="s">
        <v>64</v>
      </c>
      <c r="U79" s="40" t="s">
        <v>64</v>
      </c>
      <c r="V79" s="40" t="s">
        <v>64</v>
      </c>
      <c r="W79" s="40" t="s">
        <v>64</v>
      </c>
      <c r="X79" s="39" t="s">
        <v>64</v>
      </c>
      <c r="Y79" s="41" t="s">
        <v>64</v>
      </c>
      <c r="Z79" s="41" t="s">
        <v>64</v>
      </c>
      <c r="AA79" s="41" t="s">
        <v>64</v>
      </c>
      <c r="AB79" s="42">
        <v>0.0</v>
      </c>
      <c r="AC79" s="42">
        <v>0.0</v>
      </c>
      <c r="AD79" s="42">
        <v>0.0</v>
      </c>
      <c r="AE79" s="42">
        <v>1.0</v>
      </c>
      <c r="AF79" s="42">
        <v>1.0</v>
      </c>
      <c r="AG79" s="25"/>
      <c r="AH79" s="25"/>
      <c r="AI79" s="25"/>
      <c r="AJ79" s="25"/>
      <c r="AK79" s="25"/>
      <c r="AL79" s="25"/>
    </row>
    <row r="80">
      <c r="A80" s="27" t="s">
        <v>160</v>
      </c>
      <c r="B80" s="25" t="s">
        <v>38</v>
      </c>
      <c r="C80" s="25" t="s">
        <v>565</v>
      </c>
      <c r="D80" s="28">
        <v>93.98221415418827</v>
      </c>
      <c r="E80" s="29">
        <v>0.3272108743570904</v>
      </c>
      <c r="F80" s="31">
        <v>0.0</v>
      </c>
      <c r="G80" s="59"/>
      <c r="H80" s="34" t="s">
        <v>64</v>
      </c>
      <c r="I80" s="35" t="s">
        <v>27</v>
      </c>
      <c r="J80" s="36">
        <v>6500.0</v>
      </c>
      <c r="K80" s="28" t="s">
        <v>64</v>
      </c>
      <c r="L80" s="28" t="s">
        <v>64</v>
      </c>
      <c r="M80" s="34" t="s">
        <v>64</v>
      </c>
      <c r="N80" s="35" t="s">
        <v>64</v>
      </c>
      <c r="O80" s="36" t="s">
        <v>64</v>
      </c>
      <c r="P80" s="28" t="s">
        <v>64</v>
      </c>
      <c r="Q80" s="37" t="s">
        <v>64</v>
      </c>
      <c r="R80" s="38" t="s">
        <v>64</v>
      </c>
      <c r="S80" s="39" t="s">
        <v>64</v>
      </c>
      <c r="T80" s="40" t="s">
        <v>64</v>
      </c>
      <c r="U80" s="40" t="s">
        <v>64</v>
      </c>
      <c r="V80" s="40" t="s">
        <v>64</v>
      </c>
      <c r="W80" s="40" t="s">
        <v>64</v>
      </c>
      <c r="X80" s="39" t="s">
        <v>64</v>
      </c>
      <c r="Y80" s="41" t="s">
        <v>64</v>
      </c>
      <c r="Z80" s="41" t="s">
        <v>64</v>
      </c>
      <c r="AA80" s="41" t="s">
        <v>64</v>
      </c>
      <c r="AB80" s="42">
        <v>1.0</v>
      </c>
      <c r="AC80" s="42">
        <v>0.0</v>
      </c>
      <c r="AD80" s="42">
        <v>0.0</v>
      </c>
      <c r="AE80" s="42">
        <v>0.0</v>
      </c>
      <c r="AF80" s="42">
        <v>0.0</v>
      </c>
      <c r="AG80" s="25"/>
      <c r="AH80" s="25"/>
      <c r="AI80" s="25"/>
      <c r="AJ80" s="25"/>
      <c r="AK80" s="25"/>
      <c r="AL80" s="25"/>
    </row>
    <row r="81">
      <c r="A81" s="27" t="s">
        <v>162</v>
      </c>
      <c r="B81" s="25" t="s">
        <v>38</v>
      </c>
      <c r="C81" s="25" t="s">
        <v>565</v>
      </c>
      <c r="D81" s="28">
        <v>93.98221415418827</v>
      </c>
      <c r="E81" s="29">
        <v>0.1782178217821782</v>
      </c>
      <c r="F81" s="31">
        <v>0.0</v>
      </c>
      <c r="G81" s="59"/>
      <c r="H81" s="34" t="s">
        <v>64</v>
      </c>
      <c r="I81" s="35" t="s">
        <v>40</v>
      </c>
      <c r="J81" s="36">
        <v>3000.0</v>
      </c>
      <c r="K81" s="28" t="s">
        <v>64</v>
      </c>
      <c r="L81" s="28" t="s">
        <v>64</v>
      </c>
      <c r="M81" s="34" t="s">
        <v>64</v>
      </c>
      <c r="N81" s="35" t="s">
        <v>29</v>
      </c>
      <c r="O81" s="36">
        <v>3000.0</v>
      </c>
      <c r="P81" s="28" t="s">
        <v>64</v>
      </c>
      <c r="Q81" s="37" t="s">
        <v>64</v>
      </c>
      <c r="R81" s="38" t="s">
        <v>64</v>
      </c>
      <c r="S81" s="39" t="s">
        <v>64</v>
      </c>
      <c r="T81" s="40" t="s">
        <v>64</v>
      </c>
      <c r="U81" s="40" t="s">
        <v>64</v>
      </c>
      <c r="V81" s="40" t="s">
        <v>64</v>
      </c>
      <c r="W81" s="40" t="s">
        <v>64</v>
      </c>
      <c r="X81" s="39" t="s">
        <v>64</v>
      </c>
      <c r="Y81" s="41" t="s">
        <v>64</v>
      </c>
      <c r="Z81" s="41" t="s">
        <v>64</v>
      </c>
      <c r="AA81" s="41" t="s">
        <v>64</v>
      </c>
      <c r="AB81" s="42">
        <v>0.0</v>
      </c>
      <c r="AC81" s="42">
        <v>1.0</v>
      </c>
      <c r="AD81" s="42">
        <v>1.0</v>
      </c>
      <c r="AE81" s="42">
        <v>0.0</v>
      </c>
      <c r="AF81" s="42">
        <v>0.0</v>
      </c>
      <c r="AG81" s="25"/>
      <c r="AH81" s="25"/>
      <c r="AI81" s="25"/>
      <c r="AJ81" s="25"/>
      <c r="AK81" s="25"/>
      <c r="AL81" s="25"/>
    </row>
    <row r="82">
      <c r="A82" s="27" t="s">
        <v>164</v>
      </c>
      <c r="B82" s="25" t="s">
        <v>38</v>
      </c>
      <c r="C82" s="25" t="s">
        <v>565</v>
      </c>
      <c r="D82" s="28">
        <v>93.98221415418827</v>
      </c>
      <c r="E82" s="29">
        <v>0.148672131147541</v>
      </c>
      <c r="F82" s="31">
        <v>0.0</v>
      </c>
      <c r="G82" s="59"/>
      <c r="H82" s="34" t="s">
        <v>64</v>
      </c>
      <c r="I82" s="35" t="s">
        <v>27</v>
      </c>
      <c r="J82" s="36">
        <v>3000.0</v>
      </c>
      <c r="K82" s="28" t="s">
        <v>64</v>
      </c>
      <c r="L82" s="28" t="s">
        <v>64</v>
      </c>
      <c r="M82" s="34" t="s">
        <v>64</v>
      </c>
      <c r="N82" s="35" t="s">
        <v>27</v>
      </c>
      <c r="O82" s="36">
        <v>3000.0</v>
      </c>
      <c r="P82" s="28" t="s">
        <v>64</v>
      </c>
      <c r="Q82" s="37" t="s">
        <v>64</v>
      </c>
      <c r="R82" s="38" t="s">
        <v>64</v>
      </c>
      <c r="S82" s="39" t="s">
        <v>64</v>
      </c>
      <c r="T82" s="40" t="s">
        <v>64</v>
      </c>
      <c r="U82" s="40" t="s">
        <v>64</v>
      </c>
      <c r="V82" s="40" t="s">
        <v>64</v>
      </c>
      <c r="W82" s="40" t="s">
        <v>64</v>
      </c>
      <c r="X82" s="39" t="s">
        <v>64</v>
      </c>
      <c r="Y82" s="41" t="s">
        <v>64</v>
      </c>
      <c r="Z82" s="41" t="s">
        <v>64</v>
      </c>
      <c r="AA82" s="41" t="s">
        <v>64</v>
      </c>
      <c r="AB82" s="42">
        <v>1.0</v>
      </c>
      <c r="AC82" s="42">
        <v>0.0</v>
      </c>
      <c r="AD82" s="42">
        <v>0.0</v>
      </c>
      <c r="AE82" s="42">
        <v>0.0</v>
      </c>
      <c r="AF82" s="42">
        <v>0.0</v>
      </c>
      <c r="AG82" s="25"/>
      <c r="AH82" s="25"/>
      <c r="AI82" s="25"/>
      <c r="AJ82" s="25"/>
      <c r="AK82" s="25"/>
      <c r="AL82" s="25"/>
    </row>
    <row r="83">
      <c r="A83" s="27" t="s">
        <v>166</v>
      </c>
      <c r="B83" s="25" t="s">
        <v>38</v>
      </c>
      <c r="C83" s="25" t="s">
        <v>565</v>
      </c>
      <c r="D83" s="28">
        <v>93.98221415418827</v>
      </c>
      <c r="E83" s="29">
        <v>0.18</v>
      </c>
      <c r="F83" s="31">
        <v>0.0</v>
      </c>
      <c r="G83" s="59"/>
      <c r="H83" s="34" t="s">
        <v>64</v>
      </c>
      <c r="I83" s="35" t="s">
        <v>27</v>
      </c>
      <c r="J83" s="36">
        <v>3000.0</v>
      </c>
      <c r="K83" s="28" t="s">
        <v>64</v>
      </c>
      <c r="L83" s="28" t="s">
        <v>64</v>
      </c>
      <c r="M83" s="34" t="s">
        <v>64</v>
      </c>
      <c r="N83" s="35" t="s">
        <v>27</v>
      </c>
      <c r="O83" s="36">
        <v>3000.0</v>
      </c>
      <c r="P83" s="28" t="s">
        <v>64</v>
      </c>
      <c r="Q83" s="37" t="s">
        <v>64</v>
      </c>
      <c r="R83" s="38" t="s">
        <v>64</v>
      </c>
      <c r="S83" s="39" t="s">
        <v>64</v>
      </c>
      <c r="T83" s="40" t="s">
        <v>64</v>
      </c>
      <c r="U83" s="40" t="s">
        <v>64</v>
      </c>
      <c r="V83" s="40" t="s">
        <v>64</v>
      </c>
      <c r="W83" s="40" t="s">
        <v>64</v>
      </c>
      <c r="X83" s="39" t="s">
        <v>64</v>
      </c>
      <c r="Y83" s="41" t="s">
        <v>64</v>
      </c>
      <c r="Z83" s="41" t="s">
        <v>64</v>
      </c>
      <c r="AA83" s="41" t="s">
        <v>64</v>
      </c>
      <c r="AB83" s="42">
        <v>1.0</v>
      </c>
      <c r="AC83" s="42">
        <v>0.0</v>
      </c>
      <c r="AD83" s="42">
        <v>0.0</v>
      </c>
      <c r="AE83" s="42">
        <v>0.0</v>
      </c>
      <c r="AF83" s="42">
        <v>0.0</v>
      </c>
      <c r="AG83" s="25"/>
      <c r="AH83" s="25"/>
      <c r="AI83" s="25"/>
      <c r="AJ83" s="25"/>
      <c r="AK83" s="25"/>
      <c r="AL83" s="25"/>
    </row>
    <row r="84">
      <c r="A84" s="27" t="s">
        <v>474</v>
      </c>
      <c r="B84" s="25" t="s">
        <v>475</v>
      </c>
      <c r="C84" s="25" t="s">
        <v>512</v>
      </c>
      <c r="D84" s="28">
        <v>92.20924886217561</v>
      </c>
      <c r="E84" s="29">
        <v>0.2488943206326384</v>
      </c>
      <c r="F84" s="31">
        <v>34.0</v>
      </c>
      <c r="G84" s="59"/>
      <c r="H84" s="34">
        <v>25.515910920719662</v>
      </c>
      <c r="I84" s="35" t="s">
        <v>44</v>
      </c>
      <c r="J84" s="36">
        <v>5700.0</v>
      </c>
      <c r="K84" s="28">
        <v>4.476475600126257</v>
      </c>
      <c r="L84" s="28">
        <v>4.7950529453831665</v>
      </c>
      <c r="M84" s="34">
        <v>25.157053966660726</v>
      </c>
      <c r="N84" s="35" t="s">
        <v>29</v>
      </c>
      <c r="O84" s="36">
        <v>6300.0</v>
      </c>
      <c r="P84" s="28">
        <v>3.9931831693112265</v>
      </c>
      <c r="Q84" s="37">
        <v>4.233244531886548</v>
      </c>
      <c r="R84" s="38">
        <v>16.98784270305938</v>
      </c>
      <c r="S84" s="39">
        <v>16.3536328941728</v>
      </c>
      <c r="T84" s="40">
        <v>0.06870807759089918</v>
      </c>
      <c r="U84" s="40">
        <v>0.01669918137641181</v>
      </c>
      <c r="V84" s="40">
        <v>0.0339013501436794</v>
      </c>
      <c r="W84" s="40">
        <v>0.018409338505321452</v>
      </c>
      <c r="X84" s="39">
        <v>14.405849048438279</v>
      </c>
      <c r="Y84" s="41">
        <v>11.110061872281385</v>
      </c>
      <c r="Z84" s="41">
        <v>13.259294585974208</v>
      </c>
      <c r="AA84" s="41">
        <v>11.89775938068652</v>
      </c>
      <c r="AB84" s="42">
        <v>0.0</v>
      </c>
      <c r="AC84" s="42">
        <v>0.0</v>
      </c>
      <c r="AD84" s="42">
        <v>1.0</v>
      </c>
      <c r="AE84" s="42">
        <v>1.0</v>
      </c>
      <c r="AF84" s="42">
        <v>0.0</v>
      </c>
      <c r="AG84" s="25"/>
      <c r="AH84" s="25"/>
      <c r="AI84" s="25"/>
      <c r="AJ84" s="25"/>
      <c r="AK84" s="25"/>
      <c r="AL84" s="25"/>
    </row>
    <row r="85">
      <c r="A85" s="27" t="s">
        <v>478</v>
      </c>
      <c r="B85" s="25" t="s">
        <v>475</v>
      </c>
      <c r="C85" s="25" t="s">
        <v>512</v>
      </c>
      <c r="D85" s="28">
        <v>92.20924886217561</v>
      </c>
      <c r="E85" s="29">
        <v>0.18799291309212982</v>
      </c>
      <c r="F85" s="31">
        <v>32.0</v>
      </c>
      <c r="G85" s="59"/>
      <c r="H85" s="34">
        <v>25.48608983822089</v>
      </c>
      <c r="I85" s="35" t="s">
        <v>58</v>
      </c>
      <c r="J85" s="36">
        <v>4200.0</v>
      </c>
      <c r="K85" s="28">
        <v>6.068116628147831</v>
      </c>
      <c r="L85" s="28">
        <v>6.494404270876259</v>
      </c>
      <c r="M85" s="34">
        <v>24.9408687742825</v>
      </c>
      <c r="N85" s="35" t="s">
        <v>27</v>
      </c>
      <c r="O85" s="36">
        <v>4100.0</v>
      </c>
      <c r="P85" s="28">
        <v>6.083138725434756</v>
      </c>
      <c r="Q85" s="37">
        <v>6.408228202029946</v>
      </c>
      <c r="R85" s="38">
        <v>11.432245772765963</v>
      </c>
      <c r="S85" s="39">
        <v>11.00544393963005</v>
      </c>
      <c r="T85" s="40">
        <v>0.04104498801507517</v>
      </c>
      <c r="U85" s="40">
        <v>0.027522045327973834</v>
      </c>
      <c r="V85" s="40">
        <v>0.031712252921160165</v>
      </c>
      <c r="W85" s="40">
        <v>0.03142655694889746</v>
      </c>
      <c r="X85" s="39">
        <v>11.951308926067883</v>
      </c>
      <c r="Y85" s="41">
        <v>13.53478091215301</v>
      </c>
      <c r="Z85" s="41">
        <v>10.13944014692607</v>
      </c>
      <c r="AA85" s="41">
        <v>14.801428627356431</v>
      </c>
      <c r="AB85" s="42">
        <v>1.0</v>
      </c>
      <c r="AC85" s="42">
        <v>1.0</v>
      </c>
      <c r="AD85" s="42">
        <v>0.0</v>
      </c>
      <c r="AE85" s="42">
        <v>0.0</v>
      </c>
      <c r="AF85" s="42">
        <v>0.0</v>
      </c>
      <c r="AG85" s="25"/>
      <c r="AH85" s="25"/>
      <c r="AI85" s="25"/>
      <c r="AJ85" s="25"/>
      <c r="AK85" s="25"/>
      <c r="AL85" s="25"/>
    </row>
    <row r="86">
      <c r="A86" s="27" t="s">
        <v>476</v>
      </c>
      <c r="B86" s="25" t="s">
        <v>475</v>
      </c>
      <c r="C86" s="25" t="s">
        <v>512</v>
      </c>
      <c r="D86" s="28">
        <v>92.20924886217561</v>
      </c>
      <c r="E86" s="29">
        <v>0.19507922501438713</v>
      </c>
      <c r="F86" s="31">
        <v>32.0</v>
      </c>
      <c r="G86" s="59"/>
      <c r="H86" s="34">
        <v>22.908672570452733</v>
      </c>
      <c r="I86" s="35" t="s">
        <v>40</v>
      </c>
      <c r="J86" s="36">
        <v>5100.0</v>
      </c>
      <c r="K86" s="28">
        <v>4.491896582441712</v>
      </c>
      <c r="L86" s="28">
        <v>4.446505074239433</v>
      </c>
      <c r="M86" s="34">
        <v>22.266447952366427</v>
      </c>
      <c r="N86" s="35" t="s">
        <v>28</v>
      </c>
      <c r="O86" s="36">
        <v>5400.0</v>
      </c>
      <c r="P86" s="28">
        <v>4.123416287475265</v>
      </c>
      <c r="Q86" s="37">
        <v>3.997662647934196</v>
      </c>
      <c r="R86" s="38">
        <v>11.93908070562386</v>
      </c>
      <c r="S86" s="39">
        <v>11.493357124063296</v>
      </c>
      <c r="T86" s="40">
        <v>0.033927816972274094</v>
      </c>
      <c r="U86" s="40">
        <v>0.035269595044623916</v>
      </c>
      <c r="V86" s="40">
        <v>0.029806641464342497</v>
      </c>
      <c r="W86" s="40">
        <v>0.019934988503483082</v>
      </c>
      <c r="X86" s="39">
        <v>12.97927328881079</v>
      </c>
      <c r="Y86" s="41">
        <v>9.929399281641944</v>
      </c>
      <c r="Z86" s="41">
        <v>11.282482227904069</v>
      </c>
      <c r="AA86" s="41">
        <v>10.983965724462358</v>
      </c>
      <c r="AB86" s="42">
        <v>0.0</v>
      </c>
      <c r="AC86" s="42">
        <v>1.0</v>
      </c>
      <c r="AD86" s="42">
        <v>1.0</v>
      </c>
      <c r="AE86" s="42">
        <v>0.0</v>
      </c>
      <c r="AF86" s="42">
        <v>0.0</v>
      </c>
      <c r="AG86" s="25"/>
      <c r="AH86" s="25"/>
      <c r="AI86" s="25"/>
      <c r="AJ86" s="25"/>
      <c r="AK86" s="25"/>
      <c r="AL86" s="25"/>
    </row>
    <row r="87">
      <c r="A87" s="27" t="s">
        <v>477</v>
      </c>
      <c r="B87" s="25" t="s">
        <v>475</v>
      </c>
      <c r="C87" s="25" t="s">
        <v>512</v>
      </c>
      <c r="D87" s="28">
        <v>92.20924886217561</v>
      </c>
      <c r="E87" s="29">
        <v>0.19081440443213296</v>
      </c>
      <c r="F87" s="31">
        <v>29.0</v>
      </c>
      <c r="G87" s="59"/>
      <c r="H87" s="34">
        <v>25.97263033708134</v>
      </c>
      <c r="I87" s="35" t="s">
        <v>58</v>
      </c>
      <c r="J87" s="36">
        <v>6600.0</v>
      </c>
      <c r="K87" s="28">
        <v>3.9352470207699</v>
      </c>
      <c r="L87" s="28">
        <v>4.270409581382051</v>
      </c>
      <c r="M87" s="34">
        <v>25.452959404408507</v>
      </c>
      <c r="N87" s="35" t="s">
        <v>27</v>
      </c>
      <c r="O87" s="36">
        <v>6500.0</v>
      </c>
      <c r="P87" s="28">
        <v>3.9158399083705393</v>
      </c>
      <c r="Q87" s="37">
        <v>4.186940361174726</v>
      </c>
      <c r="R87" s="38">
        <v>10.542705444848492</v>
      </c>
      <c r="S87" s="39">
        <v>10.149112960964668</v>
      </c>
      <c r="T87" s="40">
        <v>0.059098483169516894</v>
      </c>
      <c r="U87" s="40">
        <v>0.020335988554292566</v>
      </c>
      <c r="V87" s="40">
        <v>0.038380598116552166</v>
      </c>
      <c r="W87" s="40">
        <v>0.03733038274520373</v>
      </c>
      <c r="X87" s="39">
        <v>11.648259705895503</v>
      </c>
      <c r="Y87" s="41">
        <v>14.32437063118584</v>
      </c>
      <c r="Z87" s="41">
        <v>10.041970011292559</v>
      </c>
      <c r="AA87" s="41">
        <v>15.410989393115948</v>
      </c>
      <c r="AB87" s="42">
        <v>1.0</v>
      </c>
      <c r="AC87" s="42">
        <v>1.0</v>
      </c>
      <c r="AD87" s="42">
        <v>0.0</v>
      </c>
      <c r="AE87" s="42">
        <v>0.0</v>
      </c>
      <c r="AF87" s="42">
        <v>0.0</v>
      </c>
      <c r="AG87" s="25"/>
      <c r="AH87" s="25"/>
      <c r="AI87" s="25"/>
      <c r="AJ87" s="25"/>
      <c r="AK87" s="25"/>
      <c r="AL87" s="25"/>
    </row>
    <row r="88">
      <c r="A88" s="27" t="s">
        <v>479</v>
      </c>
      <c r="B88" s="25" t="s">
        <v>475</v>
      </c>
      <c r="C88" s="25" t="s">
        <v>512</v>
      </c>
      <c r="D88" s="28">
        <v>92.20924886217561</v>
      </c>
      <c r="E88" s="29">
        <v>0.2517699816961562</v>
      </c>
      <c r="F88" s="31">
        <v>28.0</v>
      </c>
      <c r="G88" s="59"/>
      <c r="H88" s="34">
        <v>27.981725603464774</v>
      </c>
      <c r="I88" s="35" t="s">
        <v>45</v>
      </c>
      <c r="J88" s="36">
        <v>5000.0</v>
      </c>
      <c r="K88" s="28">
        <v>5.596345120692955</v>
      </c>
      <c r="L88" s="28">
        <v>6.413426626624721</v>
      </c>
      <c r="M88" s="34">
        <v>27.665197448402996</v>
      </c>
      <c r="N88" s="35" t="s">
        <v>30</v>
      </c>
      <c r="O88" s="36">
        <v>5100.0</v>
      </c>
      <c r="P88" s="28">
        <v>5.424548519294705</v>
      </c>
      <c r="Q88" s="37">
        <v>6.164990076669227</v>
      </c>
      <c r="R88" s="38">
        <v>14.188298023572795</v>
      </c>
      <c r="S88" s="39">
        <v>13.658604057408663</v>
      </c>
      <c r="T88" s="40">
        <v>0.08391399843902919</v>
      </c>
      <c r="U88" s="40">
        <v>0.02440767743058301</v>
      </c>
      <c r="V88" s="40">
        <v>0.04952136205957131</v>
      </c>
      <c r="W88" s="40">
        <v>0.02017163424015125</v>
      </c>
      <c r="X88" s="39">
        <v>15.743445150834312</v>
      </c>
      <c r="Y88" s="41">
        <v>12.238280452630464</v>
      </c>
      <c r="Z88" s="41">
        <v>14.544512904681872</v>
      </c>
      <c r="AA88" s="41">
        <v>13.120684543721124</v>
      </c>
      <c r="AB88" s="42">
        <v>0.0</v>
      </c>
      <c r="AC88" s="42">
        <v>0.0</v>
      </c>
      <c r="AD88" s="42">
        <v>0.0</v>
      </c>
      <c r="AE88" s="42">
        <v>1.0</v>
      </c>
      <c r="AF88" s="42">
        <v>1.0</v>
      </c>
      <c r="AG88" s="25"/>
      <c r="AH88" s="25"/>
      <c r="AI88" s="25"/>
      <c r="AJ88" s="25"/>
      <c r="AK88" s="25"/>
      <c r="AL88" s="25"/>
    </row>
    <row r="89">
      <c r="A89" s="27" t="s">
        <v>481</v>
      </c>
      <c r="B89" s="25" t="s">
        <v>475</v>
      </c>
      <c r="C89" s="25" t="s">
        <v>512</v>
      </c>
      <c r="D89" s="28">
        <v>92.20924886217561</v>
      </c>
      <c r="E89" s="29">
        <v>0.17649607275733772</v>
      </c>
      <c r="F89" s="31">
        <v>24.0</v>
      </c>
      <c r="G89" s="59"/>
      <c r="H89" s="34">
        <v>22.762153366669516</v>
      </c>
      <c r="I89" s="35" t="s">
        <v>31</v>
      </c>
      <c r="J89" s="36">
        <v>5500.0</v>
      </c>
      <c r="K89" s="28">
        <v>4.1385733393944575</v>
      </c>
      <c r="L89" s="28">
        <v>4.077554562327801</v>
      </c>
      <c r="M89" s="34">
        <v>24.23992112819971</v>
      </c>
      <c r="N89" s="35" t="s">
        <v>31</v>
      </c>
      <c r="O89" s="36">
        <v>6200.0</v>
      </c>
      <c r="P89" s="28">
        <v>3.9096646980967273</v>
      </c>
      <c r="Q89" s="37">
        <v>4.033543060938198</v>
      </c>
      <c r="R89" s="38">
        <v>7.9669606396975166</v>
      </c>
      <c r="S89" s="39">
        <v>7.669528842557113</v>
      </c>
      <c r="T89" s="40">
        <v>0.07455308747444667</v>
      </c>
      <c r="U89" s="40">
        <v>1.8850338173058577E-4</v>
      </c>
      <c r="V89" s="40">
        <v>0.03289384011198722</v>
      </c>
      <c r="W89" s="40">
        <v>0.02940652754997138</v>
      </c>
      <c r="X89" s="39">
        <v>7.743571958242663</v>
      </c>
      <c r="Y89" s="41">
        <v>15.018581408426853</v>
      </c>
      <c r="Z89" s="41">
        <v>7.0613380651763915</v>
      </c>
      <c r="AA89" s="41">
        <v>17.178583063023318</v>
      </c>
      <c r="AB89" s="42">
        <v>0.0</v>
      </c>
      <c r="AC89" s="42">
        <v>0.0</v>
      </c>
      <c r="AD89" s="42">
        <v>0.0</v>
      </c>
      <c r="AE89" s="42">
        <v>0.0</v>
      </c>
      <c r="AF89" s="42">
        <v>1.0</v>
      </c>
      <c r="AG89" s="25"/>
      <c r="AH89" s="25"/>
      <c r="AI89" s="25"/>
      <c r="AJ89" s="25"/>
      <c r="AK89" s="25"/>
      <c r="AL89" s="25"/>
    </row>
    <row r="90">
      <c r="A90" s="27" t="s">
        <v>480</v>
      </c>
      <c r="B90" s="25" t="s">
        <v>475</v>
      </c>
      <c r="C90" s="25" t="s">
        <v>512</v>
      </c>
      <c r="D90" s="28">
        <v>92.20924886217561</v>
      </c>
      <c r="E90" s="29">
        <v>0.25491029023746703</v>
      </c>
      <c r="F90" s="31">
        <v>23.0</v>
      </c>
      <c r="G90" s="59"/>
      <c r="H90" s="34">
        <v>21.23488055228755</v>
      </c>
      <c r="I90" s="35" t="s">
        <v>58</v>
      </c>
      <c r="J90" s="36">
        <v>4200.0</v>
      </c>
      <c r="K90" s="28">
        <v>5.055923941020845</v>
      </c>
      <c r="L90" s="28">
        <v>4.734437918905264</v>
      </c>
      <c r="M90" s="34">
        <v>20.209746886179722</v>
      </c>
      <c r="N90" s="35" t="s">
        <v>27</v>
      </c>
      <c r="O90" s="36">
        <v>3900.0</v>
      </c>
      <c r="P90" s="28">
        <v>5.181986381071724</v>
      </c>
      <c r="Q90" s="37">
        <v>4.679863216177363</v>
      </c>
      <c r="R90" s="38">
        <v>11.833438630124679</v>
      </c>
      <c r="S90" s="39">
        <v>11.391659000817725</v>
      </c>
      <c r="T90" s="40">
        <v>0.06270904911144214</v>
      </c>
      <c r="U90" s="40">
        <v>0.028623646610545363</v>
      </c>
      <c r="V90" s="40">
        <v>0.027814497589752563</v>
      </c>
      <c r="W90" s="40">
        <v>0.037119711328869785</v>
      </c>
      <c r="X90" s="39">
        <v>10.376761242261882</v>
      </c>
      <c r="Y90" s="41">
        <v>10.858119310025668</v>
      </c>
      <c r="Z90" s="41">
        <v>8.92437217949913</v>
      </c>
      <c r="AA90" s="41">
        <v>11.285374706680594</v>
      </c>
      <c r="AB90" s="42">
        <v>1.0</v>
      </c>
      <c r="AC90" s="42">
        <v>1.0</v>
      </c>
      <c r="AD90" s="42">
        <v>0.0</v>
      </c>
      <c r="AE90" s="42">
        <v>0.0</v>
      </c>
      <c r="AF90" s="42">
        <v>0.0</v>
      </c>
      <c r="AG90" s="25"/>
      <c r="AH90" s="25"/>
      <c r="AI90" s="25"/>
      <c r="AJ90" s="25"/>
      <c r="AK90" s="25"/>
      <c r="AL90" s="25"/>
    </row>
    <row r="91">
      <c r="A91" s="27" t="s">
        <v>483</v>
      </c>
      <c r="B91" s="25" t="s">
        <v>475</v>
      </c>
      <c r="C91" s="25" t="s">
        <v>512</v>
      </c>
      <c r="D91" s="28">
        <v>92.20924886217561</v>
      </c>
      <c r="E91" s="29">
        <v>0.19939644970414203</v>
      </c>
      <c r="F91" s="31">
        <v>0.0</v>
      </c>
      <c r="G91" s="59"/>
      <c r="H91" s="34" t="s">
        <v>64</v>
      </c>
      <c r="I91" s="35" t="s">
        <v>58</v>
      </c>
      <c r="J91" s="36">
        <v>3000.0</v>
      </c>
      <c r="K91" s="28" t="s">
        <v>64</v>
      </c>
      <c r="L91" s="28" t="s">
        <v>64</v>
      </c>
      <c r="M91" s="34" t="s">
        <v>64</v>
      </c>
      <c r="N91" s="35" t="s">
        <v>28</v>
      </c>
      <c r="O91" s="36">
        <v>3000.0</v>
      </c>
      <c r="P91" s="28" t="s">
        <v>64</v>
      </c>
      <c r="Q91" s="37" t="s">
        <v>64</v>
      </c>
      <c r="R91" s="38" t="s">
        <v>64</v>
      </c>
      <c r="S91" s="39" t="s">
        <v>64</v>
      </c>
      <c r="T91" s="40" t="s">
        <v>64</v>
      </c>
      <c r="U91" s="40" t="s">
        <v>64</v>
      </c>
      <c r="V91" s="40" t="s">
        <v>64</v>
      </c>
      <c r="W91" s="40" t="s">
        <v>64</v>
      </c>
      <c r="X91" s="39" t="s">
        <v>64</v>
      </c>
      <c r="Y91" s="41" t="s">
        <v>64</v>
      </c>
      <c r="Z91" s="41" t="s">
        <v>64</v>
      </c>
      <c r="AA91" s="41" t="s">
        <v>64</v>
      </c>
      <c r="AB91" s="42">
        <v>1.0</v>
      </c>
      <c r="AC91" s="42">
        <v>1.0</v>
      </c>
      <c r="AD91" s="42">
        <v>0.0</v>
      </c>
      <c r="AE91" s="42">
        <v>0.0</v>
      </c>
      <c r="AF91" s="42">
        <v>0.0</v>
      </c>
      <c r="AG91" s="25"/>
      <c r="AH91" s="25"/>
      <c r="AI91" s="25"/>
      <c r="AJ91" s="25"/>
      <c r="AK91" s="25"/>
      <c r="AL91" s="25"/>
    </row>
    <row r="92">
      <c r="A92" s="27" t="s">
        <v>482</v>
      </c>
      <c r="B92" s="25" t="s">
        <v>475</v>
      </c>
      <c r="C92" s="25" t="s">
        <v>512</v>
      </c>
      <c r="D92" s="28">
        <v>92.20924886217561</v>
      </c>
      <c r="E92" s="29">
        <v>0.17015627189908902</v>
      </c>
      <c r="F92" s="31">
        <v>14.0</v>
      </c>
      <c r="G92" s="59"/>
      <c r="H92" s="34">
        <v>11.747506855637774</v>
      </c>
      <c r="I92" s="35" t="s">
        <v>45</v>
      </c>
      <c r="J92" s="36">
        <v>3300.0</v>
      </c>
      <c r="K92" s="28">
        <v>3.5598505623144767</v>
      </c>
      <c r="L92" s="28">
        <v>2.1611573400130353</v>
      </c>
      <c r="M92" s="34">
        <v>12.147779423945696</v>
      </c>
      <c r="N92" s="35" t="s">
        <v>30</v>
      </c>
      <c r="O92" s="36">
        <v>3200.0</v>
      </c>
      <c r="P92" s="28">
        <v>3.7961810699830303</v>
      </c>
      <c r="Q92" s="37">
        <v>2.361857812323063</v>
      </c>
      <c r="R92" s="38">
        <v>4.454965800651764</v>
      </c>
      <c r="S92" s="39">
        <v>4.288647860321485</v>
      </c>
      <c r="T92" s="40">
        <v>0.06400764479824914</v>
      </c>
      <c r="U92" s="40">
        <v>0.0061852189702554065</v>
      </c>
      <c r="V92" s="40">
        <v>0.04067250050137646</v>
      </c>
      <c r="W92" s="40">
        <v>0.017618502521333585</v>
      </c>
      <c r="X92" s="39">
        <v>4.88204802134431</v>
      </c>
      <c r="Y92" s="41">
        <v>6.865458834293465</v>
      </c>
      <c r="Z92" s="41">
        <v>4.561955043176664</v>
      </c>
      <c r="AA92" s="41">
        <v>7.585824380769033</v>
      </c>
      <c r="AB92" s="42">
        <v>0.0</v>
      </c>
      <c r="AC92" s="42">
        <v>0.0</v>
      </c>
      <c r="AD92" s="42">
        <v>0.0</v>
      </c>
      <c r="AE92" s="42">
        <v>1.0</v>
      </c>
      <c r="AF92" s="42">
        <v>1.0</v>
      </c>
      <c r="AG92" s="25"/>
      <c r="AH92" s="25"/>
      <c r="AI92" s="25"/>
      <c r="AJ92" s="25"/>
      <c r="AK92" s="25"/>
      <c r="AL92" s="25"/>
    </row>
    <row r="93">
      <c r="A93" s="27" t="s">
        <v>485</v>
      </c>
      <c r="B93" s="25" t="s">
        <v>475</v>
      </c>
      <c r="C93" s="25" t="s">
        <v>512</v>
      </c>
      <c r="D93" s="28">
        <v>92.20924886217561</v>
      </c>
      <c r="E93" s="29">
        <v>0.12441420118343195</v>
      </c>
      <c r="F93" s="31">
        <v>12.0</v>
      </c>
      <c r="G93" s="59"/>
      <c r="H93" s="34">
        <v>6.7557686164941275</v>
      </c>
      <c r="I93" s="35" t="s">
        <v>29</v>
      </c>
      <c r="J93" s="36">
        <v>3000.0</v>
      </c>
      <c r="K93" s="28">
        <v>2.2519228721647093</v>
      </c>
      <c r="L93" s="28">
        <v>0.9118378065164294</v>
      </c>
      <c r="M93" s="34">
        <v>6.864963485726131</v>
      </c>
      <c r="N93" s="35" t="s">
        <v>29</v>
      </c>
      <c r="O93" s="36">
        <v>3000.0</v>
      </c>
      <c r="P93" s="28">
        <v>2.2883211619087103</v>
      </c>
      <c r="Q93" s="37">
        <v>0.9375159604172484</v>
      </c>
      <c r="R93" s="38">
        <v>2.679418814505605</v>
      </c>
      <c r="S93" s="39">
        <v>2.5793876496321118</v>
      </c>
      <c r="T93" s="40">
        <v>0.02464238454558595</v>
      </c>
      <c r="U93" s="40">
        <v>0.016368299223710376</v>
      </c>
      <c r="V93" s="40">
        <v>0.017177720613893856</v>
      </c>
      <c r="W93" s="40">
        <v>0.01672804206379192</v>
      </c>
      <c r="X93" s="39">
        <v>2.659949043597365</v>
      </c>
      <c r="Y93" s="41">
        <v>4.095819572896763</v>
      </c>
      <c r="Z93" s="41">
        <v>2.2784754473215156</v>
      </c>
      <c r="AA93" s="41">
        <v>4.586488038404615</v>
      </c>
      <c r="AB93" s="42">
        <v>0.0</v>
      </c>
      <c r="AC93" s="42">
        <v>0.0</v>
      </c>
      <c r="AD93" s="42">
        <v>1.0</v>
      </c>
      <c r="AE93" s="42">
        <v>0.0</v>
      </c>
      <c r="AF93" s="42">
        <v>0.0</v>
      </c>
      <c r="AG93" s="25"/>
      <c r="AH93" s="25"/>
      <c r="AI93" s="25"/>
      <c r="AJ93" s="25"/>
      <c r="AK93" s="25"/>
      <c r="AL93" s="25"/>
    </row>
    <row r="94">
      <c r="A94" s="27" t="s">
        <v>484</v>
      </c>
      <c r="B94" s="25" t="s">
        <v>475</v>
      </c>
      <c r="C94" s="25" t="s">
        <v>512</v>
      </c>
      <c r="D94" s="28">
        <v>92.20924886217561</v>
      </c>
      <c r="E94" s="29">
        <v>0.12360698689956333</v>
      </c>
      <c r="F94" s="31">
        <v>4.0</v>
      </c>
      <c r="G94" s="59"/>
      <c r="H94" s="34">
        <v>3.3171395434038162</v>
      </c>
      <c r="I94" s="35" t="s">
        <v>31</v>
      </c>
      <c r="J94" s="36">
        <v>3000.0</v>
      </c>
      <c r="K94" s="28">
        <v>1.1057131811346055</v>
      </c>
      <c r="L94" s="28">
        <v>0.2659916505372386</v>
      </c>
      <c r="M94" s="34">
        <v>3.5412925900180725</v>
      </c>
      <c r="N94" s="35" t="s">
        <v>31</v>
      </c>
      <c r="O94" s="36">
        <v>3000.0</v>
      </c>
      <c r="P94" s="28">
        <v>1.1804308633393576</v>
      </c>
      <c r="Q94" s="37">
        <v>0.2978892993524796</v>
      </c>
      <c r="R94" s="38">
        <v>0.886700392227844</v>
      </c>
      <c r="S94" s="39">
        <v>0.8535970667424251</v>
      </c>
      <c r="T94" s="40">
        <v>0.05032742181461458</v>
      </c>
      <c r="U94" s="40">
        <v>5.392223765851562E-4</v>
      </c>
      <c r="V94" s="40">
        <v>0.023725784569746874</v>
      </c>
      <c r="W94" s="40">
        <v>0.021658765459503775</v>
      </c>
      <c r="X94" s="39">
        <v>0.8870416306818967</v>
      </c>
      <c r="Y94" s="41">
        <v>2.4300979127219198</v>
      </c>
      <c r="Z94" s="41">
        <v>0.8017558063228356</v>
      </c>
      <c r="AA94" s="41">
        <v>2.739536783695237</v>
      </c>
      <c r="AB94" s="42">
        <v>0.0</v>
      </c>
      <c r="AC94" s="42">
        <v>0.0</v>
      </c>
      <c r="AD94" s="42">
        <v>0.0</v>
      </c>
      <c r="AE94" s="42">
        <v>0.0</v>
      </c>
      <c r="AF94" s="42">
        <v>1.0</v>
      </c>
      <c r="AG94" s="25"/>
      <c r="AH94" s="25"/>
      <c r="AI94" s="25"/>
      <c r="AJ94" s="25"/>
      <c r="AK94" s="25"/>
      <c r="AL94" s="25"/>
    </row>
    <row r="95">
      <c r="A95" s="27" t="s">
        <v>486</v>
      </c>
      <c r="B95" s="25" t="s">
        <v>475</v>
      </c>
      <c r="C95" s="25" t="s">
        <v>512</v>
      </c>
      <c r="D95" s="28">
        <v>92.20924886217561</v>
      </c>
      <c r="E95" s="29">
        <v>0.18</v>
      </c>
      <c r="F95" s="31">
        <v>0.0</v>
      </c>
      <c r="G95" s="59"/>
      <c r="H95" s="34" t="s">
        <v>64</v>
      </c>
      <c r="I95" s="35" t="s">
        <v>27</v>
      </c>
      <c r="J95" s="36">
        <v>3000.0</v>
      </c>
      <c r="K95" s="28" t="s">
        <v>64</v>
      </c>
      <c r="L95" s="28" t="s">
        <v>64</v>
      </c>
      <c r="M95" s="34" t="s">
        <v>64</v>
      </c>
      <c r="N95" s="35" t="s">
        <v>27</v>
      </c>
      <c r="O95" s="36">
        <v>3000.0</v>
      </c>
      <c r="P95" s="28" t="s">
        <v>64</v>
      </c>
      <c r="Q95" s="37" t="s">
        <v>64</v>
      </c>
      <c r="R95" s="38" t="s">
        <v>64</v>
      </c>
      <c r="S95" s="39" t="s">
        <v>64</v>
      </c>
      <c r="T95" s="40" t="s">
        <v>64</v>
      </c>
      <c r="U95" s="40" t="s">
        <v>64</v>
      </c>
      <c r="V95" s="40" t="s">
        <v>64</v>
      </c>
      <c r="W95" s="40" t="s">
        <v>64</v>
      </c>
      <c r="X95" s="39" t="s">
        <v>64</v>
      </c>
      <c r="Y95" s="41" t="s">
        <v>64</v>
      </c>
      <c r="Z95" s="41" t="s">
        <v>64</v>
      </c>
      <c r="AA95" s="41" t="s">
        <v>64</v>
      </c>
      <c r="AB95" s="42">
        <v>1.0</v>
      </c>
      <c r="AC95" s="42">
        <v>0.0</v>
      </c>
      <c r="AD95" s="42">
        <v>0.0</v>
      </c>
      <c r="AE95" s="42">
        <v>0.0</v>
      </c>
      <c r="AF95" s="42">
        <v>0.0</v>
      </c>
      <c r="AG95" s="25"/>
      <c r="AH95" s="25"/>
      <c r="AI95" s="25"/>
      <c r="AJ95" s="25"/>
      <c r="AK95" s="25"/>
      <c r="AL95" s="25"/>
    </row>
    <row r="96">
      <c r="A96" s="27" t="s">
        <v>487</v>
      </c>
      <c r="B96" s="25" t="s">
        <v>475</v>
      </c>
      <c r="C96" s="25" t="s">
        <v>512</v>
      </c>
      <c r="D96" s="28">
        <v>92.20924886217561</v>
      </c>
      <c r="E96" s="29">
        <v>0.1615047701647875</v>
      </c>
      <c r="F96" s="31">
        <v>0.0</v>
      </c>
      <c r="G96" s="59"/>
      <c r="H96" s="34" t="s">
        <v>64</v>
      </c>
      <c r="I96" s="35" t="s">
        <v>31</v>
      </c>
      <c r="J96" s="36">
        <v>3000.0</v>
      </c>
      <c r="K96" s="28" t="s">
        <v>64</v>
      </c>
      <c r="L96" s="28" t="s">
        <v>64</v>
      </c>
      <c r="M96" s="34" t="s">
        <v>64</v>
      </c>
      <c r="N96" s="35" t="s">
        <v>31</v>
      </c>
      <c r="O96" s="36">
        <v>3000.0</v>
      </c>
      <c r="P96" s="28" t="s">
        <v>64</v>
      </c>
      <c r="Q96" s="37" t="s">
        <v>64</v>
      </c>
      <c r="R96" s="38" t="s">
        <v>64</v>
      </c>
      <c r="S96" s="39" t="s">
        <v>64</v>
      </c>
      <c r="T96" s="40" t="s">
        <v>64</v>
      </c>
      <c r="U96" s="40" t="s">
        <v>64</v>
      </c>
      <c r="V96" s="40" t="s">
        <v>64</v>
      </c>
      <c r="W96" s="40" t="s">
        <v>64</v>
      </c>
      <c r="X96" s="39" t="s">
        <v>64</v>
      </c>
      <c r="Y96" s="41" t="s">
        <v>64</v>
      </c>
      <c r="Z96" s="41" t="s">
        <v>64</v>
      </c>
      <c r="AA96" s="41" t="s">
        <v>64</v>
      </c>
      <c r="AB96" s="42">
        <v>0.0</v>
      </c>
      <c r="AC96" s="42">
        <v>0.0</v>
      </c>
      <c r="AD96" s="42">
        <v>0.0</v>
      </c>
      <c r="AE96" s="42">
        <v>0.0</v>
      </c>
      <c r="AF96" s="42">
        <v>1.0</v>
      </c>
      <c r="AG96" s="25"/>
      <c r="AH96" s="25"/>
      <c r="AI96" s="25"/>
      <c r="AJ96" s="25"/>
      <c r="AK96" s="25"/>
      <c r="AL96" s="25"/>
    </row>
    <row r="97">
      <c r="A97" s="27" t="s">
        <v>488</v>
      </c>
      <c r="B97" s="25" t="s">
        <v>475</v>
      </c>
      <c r="C97" s="25" t="s">
        <v>512</v>
      </c>
      <c r="D97" s="28">
        <v>92.20924886217561</v>
      </c>
      <c r="E97" s="29">
        <v>0.18</v>
      </c>
      <c r="F97" s="31">
        <v>0.0</v>
      </c>
      <c r="G97" s="59"/>
      <c r="H97" s="34" t="s">
        <v>64</v>
      </c>
      <c r="I97" s="35" t="s">
        <v>45</v>
      </c>
      <c r="J97" s="36">
        <v>3000.0</v>
      </c>
      <c r="K97" s="28" t="s">
        <v>64</v>
      </c>
      <c r="L97" s="28" t="s">
        <v>64</v>
      </c>
      <c r="M97" s="34" t="s">
        <v>64</v>
      </c>
      <c r="N97" s="35" t="s">
        <v>29</v>
      </c>
      <c r="O97" s="36">
        <v>3000.0</v>
      </c>
      <c r="P97" s="28" t="s">
        <v>64</v>
      </c>
      <c r="Q97" s="37" t="s">
        <v>64</v>
      </c>
      <c r="R97" s="38" t="s">
        <v>64</v>
      </c>
      <c r="S97" s="39" t="s">
        <v>64</v>
      </c>
      <c r="T97" s="40" t="s">
        <v>64</v>
      </c>
      <c r="U97" s="40" t="s">
        <v>64</v>
      </c>
      <c r="V97" s="40" t="s">
        <v>64</v>
      </c>
      <c r="W97" s="40" t="s">
        <v>64</v>
      </c>
      <c r="X97" s="39" t="s">
        <v>64</v>
      </c>
      <c r="Y97" s="41" t="s">
        <v>64</v>
      </c>
      <c r="Z97" s="41" t="s">
        <v>64</v>
      </c>
      <c r="AA97" s="41" t="s">
        <v>64</v>
      </c>
      <c r="AB97" s="42">
        <v>0.0</v>
      </c>
      <c r="AC97" s="42">
        <v>0.0</v>
      </c>
      <c r="AD97" s="42">
        <v>0.0</v>
      </c>
      <c r="AE97" s="42">
        <v>1.0</v>
      </c>
      <c r="AF97" s="42">
        <v>1.0</v>
      </c>
      <c r="AG97" s="25"/>
      <c r="AH97" s="25"/>
      <c r="AI97" s="25"/>
      <c r="AJ97" s="25"/>
      <c r="AK97" s="25"/>
      <c r="AL97" s="25"/>
    </row>
    <row r="98">
      <c r="A98" s="27" t="s">
        <v>489</v>
      </c>
      <c r="B98" s="25" t="s">
        <v>475</v>
      </c>
      <c r="C98" s="25" t="s">
        <v>512</v>
      </c>
      <c r="D98" s="28">
        <v>92.20924886217561</v>
      </c>
      <c r="E98" s="29">
        <v>0.1738794048551292</v>
      </c>
      <c r="F98" s="31">
        <v>0.0</v>
      </c>
      <c r="G98" s="59"/>
      <c r="H98" s="34" t="s">
        <v>64</v>
      </c>
      <c r="I98" s="35" t="s">
        <v>45</v>
      </c>
      <c r="J98" s="36">
        <v>3000.0</v>
      </c>
      <c r="K98" s="28" t="s">
        <v>64</v>
      </c>
      <c r="L98" s="28" t="s">
        <v>64</v>
      </c>
      <c r="M98" s="34" t="s">
        <v>64</v>
      </c>
      <c r="N98" s="35" t="s">
        <v>30</v>
      </c>
      <c r="O98" s="36">
        <v>3000.0</v>
      </c>
      <c r="P98" s="28" t="s">
        <v>64</v>
      </c>
      <c r="Q98" s="37" t="s">
        <v>64</v>
      </c>
      <c r="R98" s="38" t="s">
        <v>64</v>
      </c>
      <c r="S98" s="39" t="s">
        <v>64</v>
      </c>
      <c r="T98" s="40" t="s">
        <v>64</v>
      </c>
      <c r="U98" s="40" t="s">
        <v>64</v>
      </c>
      <c r="V98" s="40" t="s">
        <v>64</v>
      </c>
      <c r="W98" s="40" t="s">
        <v>64</v>
      </c>
      <c r="X98" s="39" t="s">
        <v>64</v>
      </c>
      <c r="Y98" s="41" t="s">
        <v>64</v>
      </c>
      <c r="Z98" s="41" t="s">
        <v>64</v>
      </c>
      <c r="AA98" s="41" t="s">
        <v>64</v>
      </c>
      <c r="AB98" s="42">
        <v>0.0</v>
      </c>
      <c r="AC98" s="42">
        <v>0.0</v>
      </c>
      <c r="AD98" s="42">
        <v>0.0</v>
      </c>
      <c r="AE98" s="42">
        <v>1.0</v>
      </c>
      <c r="AF98" s="42">
        <v>1.0</v>
      </c>
      <c r="AG98" s="25"/>
      <c r="AH98" s="25"/>
      <c r="AI98" s="25"/>
      <c r="AJ98" s="25"/>
      <c r="AK98" s="25"/>
      <c r="AL98" s="25"/>
    </row>
    <row r="99">
      <c r="A99" s="27" t="s">
        <v>490</v>
      </c>
      <c r="B99" s="25" t="s">
        <v>475</v>
      </c>
      <c r="C99" s="25" t="s">
        <v>512</v>
      </c>
      <c r="D99" s="28">
        <v>92.20924886217561</v>
      </c>
      <c r="E99" s="29">
        <v>0.18</v>
      </c>
      <c r="F99" s="31">
        <v>0.0</v>
      </c>
      <c r="G99" s="59"/>
      <c r="H99" s="34" t="s">
        <v>64</v>
      </c>
      <c r="I99" s="35" t="s">
        <v>30</v>
      </c>
      <c r="J99" s="36">
        <v>3000.0</v>
      </c>
      <c r="K99" s="28" t="s">
        <v>64</v>
      </c>
      <c r="L99" s="28" t="s">
        <v>64</v>
      </c>
      <c r="M99" s="34" t="s">
        <v>64</v>
      </c>
      <c r="N99" s="35" t="s">
        <v>30</v>
      </c>
      <c r="O99" s="36">
        <v>3000.0</v>
      </c>
      <c r="P99" s="28" t="s">
        <v>64</v>
      </c>
      <c r="Q99" s="37" t="s">
        <v>64</v>
      </c>
      <c r="R99" s="38" t="s">
        <v>64</v>
      </c>
      <c r="S99" s="39" t="s">
        <v>64</v>
      </c>
      <c r="T99" s="40" t="s">
        <v>64</v>
      </c>
      <c r="U99" s="40" t="s">
        <v>64</v>
      </c>
      <c r="V99" s="40" t="s">
        <v>64</v>
      </c>
      <c r="W99" s="40" t="s">
        <v>64</v>
      </c>
      <c r="X99" s="39" t="s">
        <v>64</v>
      </c>
      <c r="Y99" s="41" t="s">
        <v>64</v>
      </c>
      <c r="Z99" s="41" t="s">
        <v>64</v>
      </c>
      <c r="AA99" s="41" t="s">
        <v>64</v>
      </c>
      <c r="AB99" s="42">
        <v>0.0</v>
      </c>
      <c r="AC99" s="42">
        <v>0.0</v>
      </c>
      <c r="AD99" s="42">
        <v>0.0</v>
      </c>
      <c r="AE99" s="42">
        <v>1.0</v>
      </c>
      <c r="AF99" s="42">
        <v>0.0</v>
      </c>
      <c r="AG99" s="25"/>
      <c r="AH99" s="25"/>
      <c r="AI99" s="25"/>
      <c r="AJ99" s="25"/>
      <c r="AK99" s="25"/>
      <c r="AL99" s="25"/>
    </row>
    <row r="100">
      <c r="A100" s="27" t="s">
        <v>491</v>
      </c>
      <c r="B100" s="25" t="s">
        <v>475</v>
      </c>
      <c r="C100" s="25" t="s">
        <v>512</v>
      </c>
      <c r="D100" s="28">
        <v>92.20924886217561</v>
      </c>
      <c r="E100" s="29">
        <v>0.19204176904176903</v>
      </c>
      <c r="F100" s="31">
        <v>0.0</v>
      </c>
      <c r="G100" s="59"/>
      <c r="H100" s="34" t="s">
        <v>64</v>
      </c>
      <c r="I100" s="35" t="s">
        <v>58</v>
      </c>
      <c r="J100" s="36">
        <v>4000.0</v>
      </c>
      <c r="K100" s="28" t="s">
        <v>64</v>
      </c>
      <c r="L100" s="28" t="s">
        <v>64</v>
      </c>
      <c r="M100" s="34" t="s">
        <v>64</v>
      </c>
      <c r="N100" s="35" t="s">
        <v>28</v>
      </c>
      <c r="O100" s="36">
        <v>4600.0</v>
      </c>
      <c r="P100" s="28" t="s">
        <v>64</v>
      </c>
      <c r="Q100" s="37" t="s">
        <v>64</v>
      </c>
      <c r="R100" s="38" t="s">
        <v>64</v>
      </c>
      <c r="S100" s="39" t="s">
        <v>64</v>
      </c>
      <c r="T100" s="40" t="s">
        <v>64</v>
      </c>
      <c r="U100" s="40" t="s">
        <v>64</v>
      </c>
      <c r="V100" s="40" t="s">
        <v>64</v>
      </c>
      <c r="W100" s="40" t="s">
        <v>64</v>
      </c>
      <c r="X100" s="39" t="s">
        <v>64</v>
      </c>
      <c r="Y100" s="41" t="s">
        <v>64</v>
      </c>
      <c r="Z100" s="41" t="s">
        <v>64</v>
      </c>
      <c r="AA100" s="41" t="s">
        <v>64</v>
      </c>
      <c r="AB100" s="42">
        <v>1.0</v>
      </c>
      <c r="AC100" s="42">
        <v>1.0</v>
      </c>
      <c r="AD100" s="42">
        <v>0.0</v>
      </c>
      <c r="AE100" s="42">
        <v>0.0</v>
      </c>
      <c r="AF100" s="42">
        <v>0.0</v>
      </c>
      <c r="AG100" s="25"/>
      <c r="AH100" s="25"/>
      <c r="AI100" s="25"/>
      <c r="AJ100" s="25"/>
      <c r="AK100" s="25"/>
      <c r="AL100" s="25"/>
    </row>
    <row r="101">
      <c r="A101" s="27" t="s">
        <v>514</v>
      </c>
      <c r="B101" s="25" t="s">
        <v>511</v>
      </c>
      <c r="C101" s="25" t="s">
        <v>400</v>
      </c>
      <c r="D101" s="28">
        <v>97.70678872945838</v>
      </c>
      <c r="E101" s="29">
        <v>0.21958064516129033</v>
      </c>
      <c r="F101" s="31">
        <v>34.0</v>
      </c>
      <c r="G101" s="59"/>
      <c r="H101" s="34">
        <v>27.84330092657597</v>
      </c>
      <c r="I101" s="35" t="s">
        <v>58</v>
      </c>
      <c r="J101" s="36">
        <v>5400.0</v>
      </c>
      <c r="K101" s="28">
        <v>5.156166838254809</v>
      </c>
      <c r="L101" s="28">
        <v>5.88756794442827</v>
      </c>
      <c r="M101" s="34">
        <v>27.4396524522997</v>
      </c>
      <c r="N101" s="35" t="s">
        <v>28</v>
      </c>
      <c r="O101" s="36">
        <v>5100.0</v>
      </c>
      <c r="P101" s="28">
        <v>5.380324010254844</v>
      </c>
      <c r="Q101" s="37">
        <v>6.078195303008776</v>
      </c>
      <c r="R101" s="38">
        <v>15.467134631123118</v>
      </c>
      <c r="S101" s="39">
        <v>15.001368737208047</v>
      </c>
      <c r="T101" s="40">
        <v>0.06465702381050194</v>
      </c>
      <c r="U101" s="40">
        <v>0.026849939658712255</v>
      </c>
      <c r="V101" s="40">
        <v>0.02023616775748534</v>
      </c>
      <c r="W101" s="40">
        <v>0.024184688295531262</v>
      </c>
      <c r="X101" s="39">
        <v>16.01721726363908</v>
      </c>
      <c r="Y101" s="41">
        <v>11.826083662936892</v>
      </c>
      <c r="Z101" s="41">
        <v>14.251190109597408</v>
      </c>
      <c r="AA101" s="41">
        <v>13.188462342702293</v>
      </c>
      <c r="AB101" s="42">
        <v>1.0</v>
      </c>
      <c r="AC101" s="42">
        <v>1.0</v>
      </c>
      <c r="AD101" s="42">
        <v>0.0</v>
      </c>
      <c r="AE101" s="42">
        <v>0.0</v>
      </c>
      <c r="AF101" s="42">
        <v>0.0</v>
      </c>
      <c r="AG101" s="25"/>
      <c r="AH101" s="25"/>
      <c r="AI101" s="25"/>
      <c r="AJ101" s="25"/>
      <c r="AK101" s="25"/>
      <c r="AL101" s="25"/>
    </row>
    <row r="102">
      <c r="A102" s="27" t="s">
        <v>513</v>
      </c>
      <c r="B102" s="25" t="s">
        <v>511</v>
      </c>
      <c r="C102" s="25" t="s">
        <v>400</v>
      </c>
      <c r="D102" s="28">
        <v>97.70678872945838</v>
      </c>
      <c r="E102" s="29">
        <v>0.21784946236559138</v>
      </c>
      <c r="F102" s="31">
        <v>34.0</v>
      </c>
      <c r="G102" s="59"/>
      <c r="H102" s="34">
        <v>31.505490364495564</v>
      </c>
      <c r="I102" s="35" t="s">
        <v>44</v>
      </c>
      <c r="J102" s="36">
        <v>5900.0</v>
      </c>
      <c r="K102" s="28">
        <v>5.339913621100943</v>
      </c>
      <c r="L102" s="28">
        <v>6.674659130577925</v>
      </c>
      <c r="M102" s="34">
        <v>31.25838778873443</v>
      </c>
      <c r="N102" s="35" t="s">
        <v>29</v>
      </c>
      <c r="O102" s="36">
        <v>6800.0</v>
      </c>
      <c r="P102" s="28">
        <v>4.596821733637417</v>
      </c>
      <c r="Q102" s="37">
        <v>5.712801712784982</v>
      </c>
      <c r="R102" s="38">
        <v>15.321300926789668</v>
      </c>
      <c r="S102" s="39">
        <v>14.859926561576051</v>
      </c>
      <c r="T102" s="40">
        <v>0.07549644828253717</v>
      </c>
      <c r="U102" s="40">
        <v>0.01892339173661506</v>
      </c>
      <c r="V102" s="40">
        <v>0.039916529444422394</v>
      </c>
      <c r="W102" s="40">
        <v>0.02138737503565348</v>
      </c>
      <c r="X102" s="39">
        <v>17.05638653579242</v>
      </c>
      <c r="Y102" s="41">
        <v>14.449103828703143</v>
      </c>
      <c r="Z102" s="41">
        <v>15.661453103850992</v>
      </c>
      <c r="AA102" s="41">
        <v>15.59693468488344</v>
      </c>
      <c r="AB102" s="42">
        <v>0.0</v>
      </c>
      <c r="AC102" s="42">
        <v>0.0</v>
      </c>
      <c r="AD102" s="42">
        <v>1.0</v>
      </c>
      <c r="AE102" s="42">
        <v>1.0</v>
      </c>
      <c r="AF102" s="42">
        <v>0.0</v>
      </c>
      <c r="AG102" s="25"/>
      <c r="AH102" s="25"/>
      <c r="AI102" s="25"/>
      <c r="AJ102" s="25"/>
      <c r="AK102" s="25"/>
      <c r="AL102" s="25"/>
    </row>
    <row r="103">
      <c r="A103" s="27" t="s">
        <v>510</v>
      </c>
      <c r="B103" s="25" t="s">
        <v>511</v>
      </c>
      <c r="C103" s="25" t="s">
        <v>400</v>
      </c>
      <c r="D103" s="28">
        <v>97.70678872945838</v>
      </c>
      <c r="E103" s="29">
        <v>0.22052161383285304</v>
      </c>
      <c r="F103" s="31">
        <v>33.0</v>
      </c>
      <c r="G103" s="59"/>
      <c r="H103" s="34">
        <v>41.535241983366966</v>
      </c>
      <c r="I103" s="35" t="s">
        <v>31</v>
      </c>
      <c r="J103" s="36">
        <v>7600.0</v>
      </c>
      <c r="K103" s="28">
        <v>5.4651634188640745</v>
      </c>
      <c r="L103" s="28">
        <v>8.363083594734013</v>
      </c>
      <c r="M103" s="34">
        <v>42.812429172805786</v>
      </c>
      <c r="N103" s="35" t="s">
        <v>31</v>
      </c>
      <c r="O103" s="36">
        <v>8500.0</v>
      </c>
      <c r="P103" s="28">
        <v>5.036756373271269</v>
      </c>
      <c r="Q103" s="37">
        <v>7.880304257098181</v>
      </c>
      <c r="R103" s="38">
        <v>15.08932406374903</v>
      </c>
      <c r="S103" s="39">
        <v>14.634935278835744</v>
      </c>
      <c r="T103" s="40">
        <v>0.10017979917282563</v>
      </c>
      <c r="U103" s="40">
        <v>2.9638993838114084E-4</v>
      </c>
      <c r="V103" s="40">
        <v>0.03201011334516321</v>
      </c>
      <c r="W103" s="40">
        <v>0.028157044146208385</v>
      </c>
      <c r="X103" s="39">
        <v>14.733048500017416</v>
      </c>
      <c r="Y103" s="41">
        <v>26.80219348334955</v>
      </c>
      <c r="Z103" s="41">
        <v>13.777391300016287</v>
      </c>
      <c r="AA103" s="41">
        <v>29.0350378727895</v>
      </c>
      <c r="AB103" s="42">
        <v>0.0</v>
      </c>
      <c r="AC103" s="42">
        <v>0.0</v>
      </c>
      <c r="AD103" s="42">
        <v>0.0</v>
      </c>
      <c r="AE103" s="42">
        <v>0.0</v>
      </c>
      <c r="AF103" s="42">
        <v>1.0</v>
      </c>
      <c r="AG103" s="25"/>
      <c r="AH103" s="25"/>
      <c r="AI103" s="25"/>
      <c r="AJ103" s="25"/>
      <c r="AK103" s="25"/>
      <c r="AL103" s="25"/>
    </row>
    <row r="104">
      <c r="A104" s="27" t="s">
        <v>516</v>
      </c>
      <c r="B104" s="25" t="s">
        <v>511</v>
      </c>
      <c r="C104" s="25" t="s">
        <v>400</v>
      </c>
      <c r="D104" s="28">
        <v>97.70678872945838</v>
      </c>
      <c r="E104" s="29">
        <v>0.25372890484739674</v>
      </c>
      <c r="F104" s="31">
        <v>30.0</v>
      </c>
      <c r="G104" s="59"/>
      <c r="H104" s="34">
        <v>31.149030834154008</v>
      </c>
      <c r="I104" s="35" t="s">
        <v>27</v>
      </c>
      <c r="J104" s="36">
        <v>5400.0</v>
      </c>
      <c r="K104" s="28">
        <v>5.768339043361853</v>
      </c>
      <c r="L104" s="28">
        <v>7.150362495304612</v>
      </c>
      <c r="M104" s="34">
        <v>30.068473257149414</v>
      </c>
      <c r="N104" s="35" t="s">
        <v>27</v>
      </c>
      <c r="O104" s="36">
        <v>5500.0</v>
      </c>
      <c r="P104" s="28">
        <v>5.466995137663529</v>
      </c>
      <c r="Q104" s="37">
        <v>6.603912569706531</v>
      </c>
      <c r="R104" s="38">
        <v>16.26205600216264</v>
      </c>
      <c r="S104" s="39">
        <v>15.772352431890283</v>
      </c>
      <c r="T104" s="40">
        <v>0.08011180243250643</v>
      </c>
      <c r="U104" s="40">
        <v>0.021682101547806695</v>
      </c>
      <c r="V104" s="40">
        <v>0.046214432407062155</v>
      </c>
      <c r="W104" s="40">
        <v>0.04183729453590869</v>
      </c>
      <c r="X104" s="39">
        <v>15.963258529592718</v>
      </c>
      <c r="Y104" s="41">
        <v>15.18577230456129</v>
      </c>
      <c r="Z104" s="41">
        <v>14.02379721291323</v>
      </c>
      <c r="AA104" s="41">
        <v>16.044676044236184</v>
      </c>
      <c r="AB104" s="42">
        <v>1.0</v>
      </c>
      <c r="AC104" s="42">
        <v>0.0</v>
      </c>
      <c r="AD104" s="42">
        <v>0.0</v>
      </c>
      <c r="AE104" s="42">
        <v>0.0</v>
      </c>
      <c r="AF104" s="42">
        <v>0.0</v>
      </c>
      <c r="AG104" s="25"/>
      <c r="AH104" s="25"/>
      <c r="AI104" s="25"/>
      <c r="AJ104" s="25"/>
      <c r="AK104" s="25"/>
      <c r="AL104" s="25"/>
    </row>
    <row r="105">
      <c r="A105" s="27" t="s">
        <v>515</v>
      </c>
      <c r="B105" s="25" t="s">
        <v>511</v>
      </c>
      <c r="C105" s="25" t="s">
        <v>400</v>
      </c>
      <c r="D105" s="28">
        <v>97.70678872945838</v>
      </c>
      <c r="E105" s="29">
        <v>0.1546431718061674</v>
      </c>
      <c r="F105" s="31">
        <v>30.0</v>
      </c>
      <c r="G105" s="59"/>
      <c r="H105" s="34">
        <v>21.332670186573665</v>
      </c>
      <c r="I105" s="35" t="s">
        <v>40</v>
      </c>
      <c r="J105" s="36">
        <v>3700.0</v>
      </c>
      <c r="K105" s="28">
        <v>5.765586536911801</v>
      </c>
      <c r="L105" s="28">
        <v>5.417165710521403</v>
      </c>
      <c r="M105" s="34">
        <v>21.318509921709072</v>
      </c>
      <c r="N105" s="35" t="s">
        <v>29</v>
      </c>
      <c r="O105" s="36">
        <v>4500.0</v>
      </c>
      <c r="P105" s="28">
        <v>4.737446649268683</v>
      </c>
      <c r="Q105" s="37">
        <v>4.448994351437212</v>
      </c>
      <c r="R105" s="38">
        <v>9.06582032787116</v>
      </c>
      <c r="S105" s="39">
        <v>8.792818895492879</v>
      </c>
      <c r="T105" s="40">
        <v>0.037150573118030265</v>
      </c>
      <c r="U105" s="40">
        <v>0.017225203074775937</v>
      </c>
      <c r="V105" s="40">
        <v>0.019273605602587132</v>
      </c>
      <c r="W105" s="40">
        <v>0.026908560478974303</v>
      </c>
      <c r="X105" s="39">
        <v>8.574300914509855</v>
      </c>
      <c r="Y105" s="41">
        <v>12.758369272063808</v>
      </c>
      <c r="Z105" s="41">
        <v>7.226748317202935</v>
      </c>
      <c r="AA105" s="41">
        <v>14.091761604506136</v>
      </c>
      <c r="AB105" s="42">
        <v>0.0</v>
      </c>
      <c r="AC105" s="42">
        <v>1.0</v>
      </c>
      <c r="AD105" s="42">
        <v>1.0</v>
      </c>
      <c r="AE105" s="42">
        <v>0.0</v>
      </c>
      <c r="AF105" s="42">
        <v>0.0</v>
      </c>
      <c r="AG105" s="25"/>
      <c r="AH105" s="25"/>
      <c r="AI105" s="25"/>
      <c r="AJ105" s="25"/>
      <c r="AK105" s="25"/>
      <c r="AL105" s="25"/>
    </row>
    <row r="106">
      <c r="A106" s="27" t="s">
        <v>518</v>
      </c>
      <c r="B106" s="25" t="s">
        <v>511</v>
      </c>
      <c r="C106" s="25" t="s">
        <v>400</v>
      </c>
      <c r="D106" s="28">
        <v>97.70678872945838</v>
      </c>
      <c r="E106" s="29">
        <v>0.20505101058710298</v>
      </c>
      <c r="F106" s="31">
        <v>20.0</v>
      </c>
      <c r="G106" s="59"/>
      <c r="H106" s="34">
        <v>19.26531525243855</v>
      </c>
      <c r="I106" s="35" t="s">
        <v>27</v>
      </c>
      <c r="J106" s="36">
        <v>4100.0</v>
      </c>
      <c r="K106" s="28">
        <v>4.698857378643549</v>
      </c>
      <c r="L106" s="28">
        <v>4.097449970889849</v>
      </c>
      <c r="M106" s="34">
        <v>19.271042870128912</v>
      </c>
      <c r="N106" s="35" t="s">
        <v>27</v>
      </c>
      <c r="O106" s="36">
        <v>4100.0</v>
      </c>
      <c r="P106" s="28">
        <v>4.700254358568028</v>
      </c>
      <c r="Q106" s="37">
        <v>4.099560150609408</v>
      </c>
      <c r="R106" s="38">
        <v>8.385899929249184</v>
      </c>
      <c r="S106" s="39">
        <v>8.133373118693747</v>
      </c>
      <c r="T106" s="40">
        <v>0.07229348969219052</v>
      </c>
      <c r="U106" s="40">
        <v>0.009548196751798747</v>
      </c>
      <c r="V106" s="40">
        <v>0.022409033192997058</v>
      </c>
      <c r="W106" s="40">
        <v>0.03449042500139547</v>
      </c>
      <c r="X106" s="39">
        <v>7.457042722863799</v>
      </c>
      <c r="Y106" s="41">
        <v>11.808272529574753</v>
      </c>
      <c r="Z106" s="41">
        <v>6.560610991285492</v>
      </c>
      <c r="AA106" s="41">
        <v>12.71043187884342</v>
      </c>
      <c r="AB106" s="42">
        <v>1.0</v>
      </c>
      <c r="AC106" s="42">
        <v>0.0</v>
      </c>
      <c r="AD106" s="42">
        <v>0.0</v>
      </c>
      <c r="AE106" s="42">
        <v>0.0</v>
      </c>
      <c r="AF106" s="42">
        <v>0.0</v>
      </c>
      <c r="AG106" s="25"/>
      <c r="AH106" s="25"/>
      <c r="AI106" s="25"/>
      <c r="AJ106" s="25"/>
      <c r="AK106" s="25"/>
      <c r="AL106" s="25"/>
    </row>
    <row r="107">
      <c r="A107" s="27" t="s">
        <v>521</v>
      </c>
      <c r="B107" s="25" t="s">
        <v>511</v>
      </c>
      <c r="C107" s="25" t="s">
        <v>400</v>
      </c>
      <c r="D107" s="28">
        <v>97.70678872945838</v>
      </c>
      <c r="E107" s="29">
        <v>0.1763628666465074</v>
      </c>
      <c r="F107" s="31">
        <v>20.0</v>
      </c>
      <c r="G107" s="59"/>
      <c r="H107" s="34">
        <v>15.18882289496165</v>
      </c>
      <c r="I107" s="35" t="s">
        <v>58</v>
      </c>
      <c r="J107" s="36">
        <v>3500.0</v>
      </c>
      <c r="K107" s="28">
        <v>4.339663684274758</v>
      </c>
      <c r="L107" s="28">
        <v>3.1797410872808483</v>
      </c>
      <c r="M107" s="34">
        <v>15.002084793424482</v>
      </c>
      <c r="N107" s="35" t="s">
        <v>27</v>
      </c>
      <c r="O107" s="36">
        <v>3800.0</v>
      </c>
      <c r="P107" s="28">
        <v>3.9479170509011796</v>
      </c>
      <c r="Q107" s="37">
        <v>2.866624177018204</v>
      </c>
      <c r="R107" s="38">
        <v>7.0288086199523425</v>
      </c>
      <c r="S107" s="39">
        <v>6.817148256988764</v>
      </c>
      <c r="T107" s="40">
        <v>0.03702940200156129</v>
      </c>
      <c r="U107" s="40">
        <v>0.028104366647338824</v>
      </c>
      <c r="V107" s="40">
        <v>0.021458063723981666</v>
      </c>
      <c r="W107" s="40">
        <v>0.018989436923877584</v>
      </c>
      <c r="X107" s="39">
        <v>7.5066266311079834</v>
      </c>
      <c r="Y107" s="41">
        <v>7.682196263853666</v>
      </c>
      <c r="Z107" s="41">
        <v>6.548004898608095</v>
      </c>
      <c r="AA107" s="41">
        <v>8.454079894816386</v>
      </c>
      <c r="AB107" s="42">
        <v>1.0</v>
      </c>
      <c r="AC107" s="42">
        <v>1.0</v>
      </c>
      <c r="AD107" s="42">
        <v>0.0</v>
      </c>
      <c r="AE107" s="42">
        <v>0.0</v>
      </c>
      <c r="AF107" s="42">
        <v>0.0</v>
      </c>
      <c r="AG107" s="25"/>
      <c r="AH107" s="25"/>
      <c r="AI107" s="25"/>
      <c r="AJ107" s="25"/>
      <c r="AK107" s="25"/>
      <c r="AL107" s="25"/>
    </row>
    <row r="108">
      <c r="A108" s="27" t="s">
        <v>525</v>
      </c>
      <c r="B108" s="25" t="s">
        <v>511</v>
      </c>
      <c r="C108" s="25" t="s">
        <v>400</v>
      </c>
      <c r="D108" s="28">
        <v>97.70678872945838</v>
      </c>
      <c r="E108" s="29">
        <v>0.17072604065827687</v>
      </c>
      <c r="F108" s="31">
        <v>18.0</v>
      </c>
      <c r="G108" s="59"/>
      <c r="H108" s="34">
        <v>15.514237455606256</v>
      </c>
      <c r="I108" s="35" t="s">
        <v>45</v>
      </c>
      <c r="J108" s="36">
        <v>3900.0</v>
      </c>
      <c r="K108" s="28">
        <v>3.978009604001604</v>
      </c>
      <c r="L108" s="28">
        <v>2.960335978075029</v>
      </c>
      <c r="M108" s="34">
        <v>15.432998782563214</v>
      </c>
      <c r="N108" s="35" t="s">
        <v>30</v>
      </c>
      <c r="O108" s="36">
        <v>3400.0</v>
      </c>
      <c r="P108" s="28">
        <v>4.53911728898918</v>
      </c>
      <c r="Q108" s="37">
        <v>3.3649407597079977</v>
      </c>
      <c r="R108" s="38">
        <v>6.092753517419341</v>
      </c>
      <c r="S108" s="39">
        <v>5.909280827996003</v>
      </c>
      <c r="T108" s="40">
        <v>0.06726030726830737</v>
      </c>
      <c r="U108" s="40">
        <v>0.011713873737738923</v>
      </c>
      <c r="V108" s="40">
        <v>0.026734082804678348</v>
      </c>
      <c r="W108" s="40">
        <v>0.021160546106883216</v>
      </c>
      <c r="X108" s="39">
        <v>7.022906847586764</v>
      </c>
      <c r="Y108" s="41">
        <v>8.491330608019492</v>
      </c>
      <c r="Z108" s="41">
        <v>6.420646723643886</v>
      </c>
      <c r="AA108" s="41">
        <v>9.012352058919328</v>
      </c>
      <c r="AB108" s="42">
        <v>0.0</v>
      </c>
      <c r="AC108" s="42">
        <v>0.0</v>
      </c>
      <c r="AD108" s="42">
        <v>0.0</v>
      </c>
      <c r="AE108" s="42">
        <v>1.0</v>
      </c>
      <c r="AF108" s="42">
        <v>1.0</v>
      </c>
      <c r="AG108" s="25"/>
      <c r="AH108" s="25"/>
      <c r="AI108" s="25"/>
      <c r="AJ108" s="25"/>
      <c r="AK108" s="25"/>
      <c r="AL108" s="25"/>
    </row>
    <row r="109">
      <c r="A109" s="27" t="s">
        <v>522</v>
      </c>
      <c r="B109" s="25" t="s">
        <v>511</v>
      </c>
      <c r="C109" s="25" t="s">
        <v>400</v>
      </c>
      <c r="D109" s="28">
        <v>97.70678872945838</v>
      </c>
      <c r="E109" s="29">
        <v>0.2032258064516129</v>
      </c>
      <c r="F109" s="31">
        <v>13.0</v>
      </c>
      <c r="G109" s="59"/>
      <c r="H109" s="34">
        <v>12.700687516523079</v>
      </c>
      <c r="I109" s="35" t="s">
        <v>45</v>
      </c>
      <c r="J109" s="36">
        <v>3300.0</v>
      </c>
      <c r="K109" s="28">
        <v>3.8486931868251752</v>
      </c>
      <c r="L109" s="28">
        <v>2.473836009345519</v>
      </c>
      <c r="M109" s="34">
        <v>12.480475887817388</v>
      </c>
      <c r="N109" s="35" t="s">
        <v>30</v>
      </c>
      <c r="O109" s="36">
        <v>3500.0</v>
      </c>
      <c r="P109" s="28">
        <v>3.5658502536621106</v>
      </c>
      <c r="Q109" s="37">
        <v>2.2628720414092327</v>
      </c>
      <c r="R109" s="38">
        <v>5.393448861955525</v>
      </c>
      <c r="S109" s="39">
        <v>5.231034517580511</v>
      </c>
      <c r="T109" s="40">
        <v>0.0672140280331824</v>
      </c>
      <c r="U109" s="40">
        <v>0.020426839199664697</v>
      </c>
      <c r="V109" s="40">
        <v>0.03132115343948586</v>
      </c>
      <c r="W109" s="40">
        <v>0.031126612113774772</v>
      </c>
      <c r="X109" s="39">
        <v>5.86614853384993</v>
      </c>
      <c r="Y109" s="41">
        <v>6.834538982673149</v>
      </c>
      <c r="Z109" s="41">
        <v>5.184038239216218</v>
      </c>
      <c r="AA109" s="41">
        <v>7.296437648601171</v>
      </c>
      <c r="AB109" s="42">
        <v>0.0</v>
      </c>
      <c r="AC109" s="42">
        <v>0.0</v>
      </c>
      <c r="AD109" s="42">
        <v>0.0</v>
      </c>
      <c r="AE109" s="42">
        <v>1.0</v>
      </c>
      <c r="AF109" s="42">
        <v>1.0</v>
      </c>
      <c r="AG109" s="25"/>
      <c r="AH109" s="25"/>
      <c r="AI109" s="25"/>
      <c r="AJ109" s="25"/>
      <c r="AK109" s="25"/>
      <c r="AL109" s="25"/>
    </row>
    <row r="110">
      <c r="A110" s="27" t="s">
        <v>520</v>
      </c>
      <c r="B110" s="25" t="s">
        <v>511</v>
      </c>
      <c r="C110" s="25" t="s">
        <v>400</v>
      </c>
      <c r="D110" s="28">
        <v>97.70678872945838</v>
      </c>
      <c r="E110" s="29">
        <v>0.16666666666666666</v>
      </c>
      <c r="F110" s="31">
        <v>8.0</v>
      </c>
      <c r="G110" s="59"/>
      <c r="H110" s="34">
        <v>7.0893207901013335</v>
      </c>
      <c r="I110" s="35" t="s">
        <v>45</v>
      </c>
      <c r="J110" s="36">
        <v>3000.0</v>
      </c>
      <c r="K110" s="28">
        <v>2.3631069300337777</v>
      </c>
      <c r="L110" s="28">
        <v>0.991217997786506</v>
      </c>
      <c r="M110" s="34">
        <v>7.239378143678556</v>
      </c>
      <c r="N110" s="35" t="s">
        <v>30</v>
      </c>
      <c r="O110" s="36">
        <v>3000.0</v>
      </c>
      <c r="P110" s="28">
        <v>2.413126047892852</v>
      </c>
      <c r="Q110" s="37">
        <v>1.0278388070757543</v>
      </c>
      <c r="R110" s="38">
        <v>2.633864353329739</v>
      </c>
      <c r="S110" s="39">
        <v>2.5545501031963522</v>
      </c>
      <c r="T110" s="40">
        <v>0.06729739101173568</v>
      </c>
      <c r="U110" s="40">
        <v>0.007059166889342904</v>
      </c>
      <c r="V110" s="40">
        <v>0.03416636774441966</v>
      </c>
      <c r="W110" s="40">
        <v>0.02720132308026799</v>
      </c>
      <c r="X110" s="39">
        <v>2.929047148324937</v>
      </c>
      <c r="Y110" s="41">
        <v>4.160273641776397</v>
      </c>
      <c r="Z110" s="41">
        <v>2.650090277055895</v>
      </c>
      <c r="AA110" s="41">
        <v>4.58928786662266</v>
      </c>
      <c r="AB110" s="42">
        <v>0.0</v>
      </c>
      <c r="AC110" s="42">
        <v>0.0</v>
      </c>
      <c r="AD110" s="42">
        <v>0.0</v>
      </c>
      <c r="AE110" s="42">
        <v>1.0</v>
      </c>
      <c r="AF110" s="42">
        <v>1.0</v>
      </c>
      <c r="AG110" s="25"/>
      <c r="AH110" s="25"/>
      <c r="AI110" s="25"/>
      <c r="AJ110" s="25"/>
      <c r="AK110" s="25"/>
      <c r="AL110" s="25"/>
    </row>
    <row r="111">
      <c r="A111" s="27" t="s">
        <v>517</v>
      </c>
      <c r="B111" s="25" t="s">
        <v>511</v>
      </c>
      <c r="C111" s="25" t="s">
        <v>400</v>
      </c>
      <c r="D111" s="28">
        <v>97.70678872945838</v>
      </c>
      <c r="E111" s="29">
        <v>0.14281632019857277</v>
      </c>
      <c r="F111" s="31">
        <v>0.0</v>
      </c>
      <c r="G111" s="59"/>
      <c r="H111" s="34" t="s">
        <v>64</v>
      </c>
      <c r="I111" s="35" t="s">
        <v>44</v>
      </c>
      <c r="J111" s="36">
        <v>3000.0</v>
      </c>
      <c r="K111" s="28" t="s">
        <v>64</v>
      </c>
      <c r="L111" s="28" t="s">
        <v>64</v>
      </c>
      <c r="M111" s="34" t="s">
        <v>64</v>
      </c>
      <c r="N111" s="35" t="s">
        <v>30</v>
      </c>
      <c r="O111" s="36">
        <v>3000.0</v>
      </c>
      <c r="P111" s="28" t="s">
        <v>64</v>
      </c>
      <c r="Q111" s="37" t="s">
        <v>64</v>
      </c>
      <c r="R111" s="38" t="s">
        <v>64</v>
      </c>
      <c r="S111" s="39" t="s">
        <v>64</v>
      </c>
      <c r="T111" s="40" t="s">
        <v>64</v>
      </c>
      <c r="U111" s="40" t="s">
        <v>64</v>
      </c>
      <c r="V111" s="40" t="s">
        <v>64</v>
      </c>
      <c r="W111" s="40" t="s">
        <v>64</v>
      </c>
      <c r="X111" s="39" t="s">
        <v>64</v>
      </c>
      <c r="Y111" s="41" t="s">
        <v>64</v>
      </c>
      <c r="Z111" s="41" t="s">
        <v>64</v>
      </c>
      <c r="AA111" s="41" t="s">
        <v>64</v>
      </c>
      <c r="AB111" s="42">
        <v>0.0</v>
      </c>
      <c r="AC111" s="42">
        <v>0.0</v>
      </c>
      <c r="AD111" s="42">
        <v>1.0</v>
      </c>
      <c r="AE111" s="42">
        <v>1.0</v>
      </c>
      <c r="AF111" s="42">
        <v>0.0</v>
      </c>
      <c r="AG111" s="25"/>
      <c r="AH111" s="25"/>
      <c r="AI111" s="25"/>
      <c r="AJ111" s="25"/>
      <c r="AK111" s="25"/>
      <c r="AL111" s="25"/>
    </row>
    <row r="112">
      <c r="A112" s="27" t="s">
        <v>523</v>
      </c>
      <c r="B112" s="25" t="s">
        <v>511</v>
      </c>
      <c r="C112" s="25" t="s">
        <v>400</v>
      </c>
      <c r="D112" s="28">
        <v>97.70678872945838</v>
      </c>
      <c r="E112" s="29">
        <v>0.19704665959703074</v>
      </c>
      <c r="F112" s="31">
        <v>0.0</v>
      </c>
      <c r="G112" s="59"/>
      <c r="H112" s="34" t="s">
        <v>64</v>
      </c>
      <c r="I112" s="35" t="s">
        <v>31</v>
      </c>
      <c r="J112" s="36">
        <v>3700.0</v>
      </c>
      <c r="K112" s="28" t="s">
        <v>64</v>
      </c>
      <c r="L112" s="28" t="s">
        <v>64</v>
      </c>
      <c r="M112" s="34" t="s">
        <v>64</v>
      </c>
      <c r="N112" s="35" t="s">
        <v>31</v>
      </c>
      <c r="O112" s="36">
        <v>3000.0</v>
      </c>
      <c r="P112" s="28" t="s">
        <v>64</v>
      </c>
      <c r="Q112" s="37" t="s">
        <v>64</v>
      </c>
      <c r="R112" s="38" t="s">
        <v>64</v>
      </c>
      <c r="S112" s="39" t="s">
        <v>64</v>
      </c>
      <c r="T112" s="40" t="s">
        <v>64</v>
      </c>
      <c r="U112" s="40" t="s">
        <v>64</v>
      </c>
      <c r="V112" s="40" t="s">
        <v>64</v>
      </c>
      <c r="W112" s="40" t="s">
        <v>64</v>
      </c>
      <c r="X112" s="39" t="s">
        <v>64</v>
      </c>
      <c r="Y112" s="41" t="s">
        <v>64</v>
      </c>
      <c r="Z112" s="41" t="s">
        <v>64</v>
      </c>
      <c r="AA112" s="41" t="s">
        <v>64</v>
      </c>
      <c r="AB112" s="42">
        <v>0.0</v>
      </c>
      <c r="AC112" s="42">
        <v>0.0</v>
      </c>
      <c r="AD112" s="42">
        <v>0.0</v>
      </c>
      <c r="AE112" s="42">
        <v>0.0</v>
      </c>
      <c r="AF112" s="42">
        <v>1.0</v>
      </c>
      <c r="AG112" s="25"/>
      <c r="AH112" s="25"/>
      <c r="AI112" s="25"/>
      <c r="AJ112" s="25"/>
      <c r="AK112" s="25"/>
      <c r="AL112" s="25"/>
    </row>
    <row r="113">
      <c r="A113" s="27" t="s">
        <v>524</v>
      </c>
      <c r="B113" s="25" t="s">
        <v>511</v>
      </c>
      <c r="C113" s="25" t="s">
        <v>400</v>
      </c>
      <c r="D113" s="28">
        <v>97.70678872945838</v>
      </c>
      <c r="E113" s="29">
        <v>0.18</v>
      </c>
      <c r="F113" s="31">
        <v>0.0</v>
      </c>
      <c r="G113" s="59"/>
      <c r="H113" s="34" t="s">
        <v>64</v>
      </c>
      <c r="I113" s="35" t="s">
        <v>27</v>
      </c>
      <c r="J113" s="36">
        <v>3000.0</v>
      </c>
      <c r="K113" s="28" t="s">
        <v>64</v>
      </c>
      <c r="L113" s="28" t="s">
        <v>64</v>
      </c>
      <c r="M113" s="34" t="s">
        <v>64</v>
      </c>
      <c r="N113" s="35" t="s">
        <v>27</v>
      </c>
      <c r="O113" s="36">
        <v>3000.0</v>
      </c>
      <c r="P113" s="28" t="s">
        <v>64</v>
      </c>
      <c r="Q113" s="37" t="s">
        <v>64</v>
      </c>
      <c r="R113" s="38" t="s">
        <v>64</v>
      </c>
      <c r="S113" s="39" t="s">
        <v>64</v>
      </c>
      <c r="T113" s="40" t="s">
        <v>64</v>
      </c>
      <c r="U113" s="40" t="s">
        <v>64</v>
      </c>
      <c r="V113" s="40" t="s">
        <v>64</v>
      </c>
      <c r="W113" s="40" t="s">
        <v>64</v>
      </c>
      <c r="X113" s="39" t="s">
        <v>64</v>
      </c>
      <c r="Y113" s="41" t="s">
        <v>64</v>
      </c>
      <c r="Z113" s="41" t="s">
        <v>64</v>
      </c>
      <c r="AA113" s="41" t="s">
        <v>64</v>
      </c>
      <c r="AB113" s="42">
        <v>1.0</v>
      </c>
      <c r="AC113" s="42">
        <v>0.0</v>
      </c>
      <c r="AD113" s="42">
        <v>0.0</v>
      </c>
      <c r="AE113" s="42">
        <v>0.0</v>
      </c>
      <c r="AF113" s="42">
        <v>0.0</v>
      </c>
      <c r="AG113" s="25"/>
      <c r="AH113" s="25"/>
      <c r="AI113" s="25"/>
      <c r="AJ113" s="25"/>
      <c r="AK113" s="25"/>
      <c r="AL113" s="25"/>
    </row>
    <row r="114">
      <c r="A114" s="27" t="s">
        <v>526</v>
      </c>
      <c r="B114" s="25" t="s">
        <v>511</v>
      </c>
      <c r="C114" s="25" t="s">
        <v>400</v>
      </c>
      <c r="D114" s="28">
        <v>97.70678872945838</v>
      </c>
      <c r="E114" s="29">
        <v>0.17475728155339806</v>
      </c>
      <c r="F114" s="31">
        <v>0.0</v>
      </c>
      <c r="G114" s="59"/>
      <c r="H114" s="34" t="s">
        <v>64</v>
      </c>
      <c r="I114" s="35" t="s">
        <v>29</v>
      </c>
      <c r="J114" s="36">
        <v>3000.0</v>
      </c>
      <c r="K114" s="28" t="s">
        <v>64</v>
      </c>
      <c r="L114" s="28" t="s">
        <v>64</v>
      </c>
      <c r="M114" s="34" t="s">
        <v>64</v>
      </c>
      <c r="N114" s="35" t="s">
        <v>29</v>
      </c>
      <c r="O114" s="36">
        <v>3000.0</v>
      </c>
      <c r="P114" s="28" t="s">
        <v>64</v>
      </c>
      <c r="Q114" s="37" t="s">
        <v>64</v>
      </c>
      <c r="R114" s="38" t="s">
        <v>64</v>
      </c>
      <c r="S114" s="39" t="s">
        <v>64</v>
      </c>
      <c r="T114" s="40" t="s">
        <v>64</v>
      </c>
      <c r="U114" s="40" t="s">
        <v>64</v>
      </c>
      <c r="V114" s="40" t="s">
        <v>64</v>
      </c>
      <c r="W114" s="40" t="s">
        <v>64</v>
      </c>
      <c r="X114" s="39" t="s">
        <v>64</v>
      </c>
      <c r="Y114" s="41" t="s">
        <v>64</v>
      </c>
      <c r="Z114" s="41" t="s">
        <v>64</v>
      </c>
      <c r="AA114" s="41" t="s">
        <v>64</v>
      </c>
      <c r="AB114" s="42">
        <v>0.0</v>
      </c>
      <c r="AC114" s="42">
        <v>0.0</v>
      </c>
      <c r="AD114" s="42">
        <v>1.0</v>
      </c>
      <c r="AE114" s="42">
        <v>0.0</v>
      </c>
      <c r="AF114" s="42">
        <v>0.0</v>
      </c>
      <c r="AG114" s="25"/>
      <c r="AH114" s="25"/>
      <c r="AI114" s="25"/>
      <c r="AJ114" s="25"/>
      <c r="AK114" s="25"/>
      <c r="AL114" s="25"/>
    </row>
    <row r="115">
      <c r="A115" s="27" t="s">
        <v>527</v>
      </c>
      <c r="B115" s="25" t="s">
        <v>511</v>
      </c>
      <c r="C115" s="25" t="s">
        <v>400</v>
      </c>
      <c r="D115" s="28">
        <v>97.70678872945838</v>
      </c>
      <c r="E115" s="29">
        <v>0.18</v>
      </c>
      <c r="F115" s="31">
        <v>0.0</v>
      </c>
      <c r="G115" s="59"/>
      <c r="H115" s="34" t="s">
        <v>64</v>
      </c>
      <c r="I115" s="35" t="s">
        <v>28</v>
      </c>
      <c r="J115" s="36">
        <v>3200.0</v>
      </c>
      <c r="K115" s="28" t="s">
        <v>64</v>
      </c>
      <c r="L115" s="28" t="s">
        <v>64</v>
      </c>
      <c r="M115" s="34" t="s">
        <v>64</v>
      </c>
      <c r="N115" s="35" t="s">
        <v>28</v>
      </c>
      <c r="O115" s="36">
        <v>3000.0</v>
      </c>
      <c r="P115" s="28" t="s">
        <v>64</v>
      </c>
      <c r="Q115" s="37" t="s">
        <v>64</v>
      </c>
      <c r="R115" s="38" t="s">
        <v>64</v>
      </c>
      <c r="S115" s="39" t="s">
        <v>64</v>
      </c>
      <c r="T115" s="40" t="s">
        <v>64</v>
      </c>
      <c r="U115" s="40" t="s">
        <v>64</v>
      </c>
      <c r="V115" s="40" t="s">
        <v>64</v>
      </c>
      <c r="W115" s="40" t="s">
        <v>64</v>
      </c>
      <c r="X115" s="39" t="s">
        <v>64</v>
      </c>
      <c r="Y115" s="41" t="s">
        <v>64</v>
      </c>
      <c r="Z115" s="41" t="s">
        <v>64</v>
      </c>
      <c r="AA115" s="41" t="s">
        <v>64</v>
      </c>
      <c r="AB115" s="42">
        <v>0.0</v>
      </c>
      <c r="AC115" s="42">
        <v>1.0</v>
      </c>
      <c r="AD115" s="42">
        <v>0.0</v>
      </c>
      <c r="AE115" s="42">
        <v>0.0</v>
      </c>
      <c r="AF115" s="42">
        <v>0.0</v>
      </c>
      <c r="AG115" s="25"/>
      <c r="AH115" s="25"/>
      <c r="AI115" s="25"/>
      <c r="AJ115" s="25"/>
      <c r="AK115" s="25"/>
      <c r="AL115" s="25"/>
    </row>
    <row r="116">
      <c r="A116" s="27" t="s">
        <v>519</v>
      </c>
      <c r="B116" s="25" t="s">
        <v>511</v>
      </c>
      <c r="C116" s="25" t="s">
        <v>400</v>
      </c>
      <c r="D116" s="28">
        <v>97.70678872945838</v>
      </c>
      <c r="E116" s="29">
        <v>0.14433440514469456</v>
      </c>
      <c r="F116" s="31">
        <v>0.0</v>
      </c>
      <c r="G116" s="59"/>
      <c r="H116" s="34" t="s">
        <v>64</v>
      </c>
      <c r="I116" s="35" t="s">
        <v>40</v>
      </c>
      <c r="J116" s="36">
        <v>3000.0</v>
      </c>
      <c r="K116" s="28" t="s">
        <v>64</v>
      </c>
      <c r="L116" s="28" t="s">
        <v>64</v>
      </c>
      <c r="M116" s="34" t="s">
        <v>64</v>
      </c>
      <c r="N116" s="35" t="s">
        <v>29</v>
      </c>
      <c r="O116" s="36">
        <v>3000.0</v>
      </c>
      <c r="P116" s="28" t="s">
        <v>64</v>
      </c>
      <c r="Q116" s="37" t="s">
        <v>64</v>
      </c>
      <c r="R116" s="38" t="s">
        <v>64</v>
      </c>
      <c r="S116" s="39" t="s">
        <v>64</v>
      </c>
      <c r="T116" s="40" t="s">
        <v>64</v>
      </c>
      <c r="U116" s="40" t="s">
        <v>64</v>
      </c>
      <c r="V116" s="40" t="s">
        <v>64</v>
      </c>
      <c r="W116" s="40" t="s">
        <v>64</v>
      </c>
      <c r="X116" s="39" t="s">
        <v>64</v>
      </c>
      <c r="Y116" s="41" t="s">
        <v>64</v>
      </c>
      <c r="Z116" s="41" t="s">
        <v>64</v>
      </c>
      <c r="AA116" s="41" t="s">
        <v>64</v>
      </c>
      <c r="AB116" s="42">
        <v>0.0</v>
      </c>
      <c r="AC116" s="42">
        <v>1.0</v>
      </c>
      <c r="AD116" s="42">
        <v>1.0</v>
      </c>
      <c r="AE116" s="42">
        <v>0.0</v>
      </c>
      <c r="AF116" s="42">
        <v>0.0</v>
      </c>
      <c r="AG116" s="25"/>
      <c r="AH116" s="25"/>
      <c r="AI116" s="25"/>
      <c r="AJ116" s="25"/>
      <c r="AK116" s="25"/>
      <c r="AL116" s="25"/>
    </row>
    <row r="117">
      <c r="A117" s="27" t="s">
        <v>134</v>
      </c>
      <c r="B117" s="25" t="s">
        <v>135</v>
      </c>
      <c r="C117" s="25" t="s">
        <v>451</v>
      </c>
      <c r="D117" s="28">
        <v>100.99101691970957</v>
      </c>
      <c r="E117" s="29">
        <v>0.27191721009356395</v>
      </c>
      <c r="F117" s="31">
        <v>33.0</v>
      </c>
      <c r="G117" s="59"/>
      <c r="H117" s="34">
        <v>46.09018198892444</v>
      </c>
      <c r="I117" s="35" t="s">
        <v>44</v>
      </c>
      <c r="J117" s="36">
        <v>9600.0</v>
      </c>
      <c r="K117" s="28">
        <v>4.801060623846296</v>
      </c>
      <c r="L117" s="28">
        <v>7.928354845565612</v>
      </c>
      <c r="M117" s="34">
        <v>45.45856834075842</v>
      </c>
      <c r="N117" s="35" t="s">
        <v>29</v>
      </c>
      <c r="O117" s="36">
        <v>9600.0</v>
      </c>
      <c r="P117" s="28">
        <v>4.735267535495669</v>
      </c>
      <c r="Q117" s="37">
        <v>7.741114164797583</v>
      </c>
      <c r="R117" s="38">
        <v>20.141975633029777</v>
      </c>
      <c r="S117" s="39">
        <v>19.08619520364957</v>
      </c>
      <c r="T117" s="40">
        <v>0.09917363350832085</v>
      </c>
      <c r="U117" s="40">
        <v>0.03042942271763973</v>
      </c>
      <c r="V117" s="40">
        <v>0.08461603592911779</v>
      </c>
      <c r="W117" s="40">
        <v>0.04013448777044177</v>
      </c>
      <c r="X117" s="39">
        <v>25.647864381271923</v>
      </c>
      <c r="Y117" s="41">
        <v>20.442317607652523</v>
      </c>
      <c r="Z117" s="41">
        <v>23.198191510701616</v>
      </c>
      <c r="AA117" s="41">
        <v>22.260376830056803</v>
      </c>
      <c r="AB117" s="42">
        <v>0.0</v>
      </c>
      <c r="AC117" s="42">
        <v>0.0</v>
      </c>
      <c r="AD117" s="42">
        <v>1.0</v>
      </c>
      <c r="AE117" s="42">
        <v>1.0</v>
      </c>
      <c r="AF117" s="42">
        <v>0.0</v>
      </c>
      <c r="AG117" s="25"/>
      <c r="AH117" s="25"/>
      <c r="AI117" s="25"/>
      <c r="AJ117" s="25"/>
      <c r="AK117" s="25"/>
      <c r="AL117" s="25"/>
    </row>
    <row r="118">
      <c r="A118" s="27" t="s">
        <v>140</v>
      </c>
      <c r="B118" s="25" t="s">
        <v>135</v>
      </c>
      <c r="C118" s="25" t="s">
        <v>451</v>
      </c>
      <c r="D118" s="28">
        <v>100.99101691970957</v>
      </c>
      <c r="E118" s="29">
        <v>0.24563258674712776</v>
      </c>
      <c r="F118" s="31">
        <v>33.0</v>
      </c>
      <c r="G118" s="59"/>
      <c r="H118" s="34">
        <v>32.15832087607083</v>
      </c>
      <c r="I118" s="35" t="s">
        <v>28</v>
      </c>
      <c r="J118" s="36">
        <v>6500.0</v>
      </c>
      <c r="K118" s="28">
        <v>4.947433980933974</v>
      </c>
      <c r="L118" s="28">
        <v>6.2776244663393515</v>
      </c>
      <c r="M118" s="34">
        <v>30.9989405671377</v>
      </c>
      <c r="N118" s="35" t="s">
        <v>28</v>
      </c>
      <c r="O118" s="36">
        <v>7000.0</v>
      </c>
      <c r="P118" s="28">
        <v>4.428420081019672</v>
      </c>
      <c r="Q118" s="37">
        <v>5.470039701072091</v>
      </c>
      <c r="R118" s="38">
        <v>17.769598378472022</v>
      </c>
      <c r="S118" s="39">
        <v>16.838170670101043</v>
      </c>
      <c r="T118" s="40">
        <v>0.06308910054067075</v>
      </c>
      <c r="U118" s="40">
        <v>0.045416253910342014</v>
      </c>
      <c r="V118" s="40">
        <v>0.03327234253866361</v>
      </c>
      <c r="W118" s="40">
        <v>0.024880208663926498</v>
      </c>
      <c r="X118" s="39">
        <v>21.243716722473224</v>
      </c>
      <c r="Y118" s="41">
        <v>10.914604153597612</v>
      </c>
      <c r="Z118" s="41">
        <v>18.803328483299147</v>
      </c>
      <c r="AA118" s="41">
        <v>12.195612083838553</v>
      </c>
      <c r="AB118" s="42">
        <v>0.0</v>
      </c>
      <c r="AC118" s="42">
        <v>1.0</v>
      </c>
      <c r="AD118" s="42">
        <v>0.0</v>
      </c>
      <c r="AE118" s="42">
        <v>0.0</v>
      </c>
      <c r="AF118" s="42">
        <v>0.0</v>
      </c>
      <c r="AG118" s="25"/>
      <c r="AH118" s="25"/>
      <c r="AI118" s="25"/>
      <c r="AJ118" s="25"/>
      <c r="AK118" s="25"/>
      <c r="AL118" s="25"/>
    </row>
    <row r="119">
      <c r="A119" s="27" t="s">
        <v>138</v>
      </c>
      <c r="B119" s="25" t="s">
        <v>135</v>
      </c>
      <c r="C119" s="25" t="s">
        <v>451</v>
      </c>
      <c r="D119" s="28">
        <v>100.99101691970957</v>
      </c>
      <c r="E119" s="29">
        <v>0.29852347446318084</v>
      </c>
      <c r="F119" s="31">
        <v>33.0</v>
      </c>
      <c r="G119" s="59"/>
      <c r="H119" s="34">
        <v>47.050451090169794</v>
      </c>
      <c r="I119" s="35" t="s">
        <v>58</v>
      </c>
      <c r="J119" s="36">
        <v>8800.0</v>
      </c>
      <c r="K119" s="28">
        <v>5.346642169337477</v>
      </c>
      <c r="L119" s="28">
        <v>8.963606723037548</v>
      </c>
      <c r="M119" s="34">
        <v>45.076483765140416</v>
      </c>
      <c r="N119" s="35" t="s">
        <v>27</v>
      </c>
      <c r="O119" s="36">
        <v>9400.0</v>
      </c>
      <c r="P119" s="28">
        <v>4.7953706133128104</v>
      </c>
      <c r="Q119" s="37">
        <v>7.791079456940599</v>
      </c>
      <c r="R119" s="38">
        <v>22.648701950277903</v>
      </c>
      <c r="S119" s="39">
        <v>21.461526635123782</v>
      </c>
      <c r="T119" s="40">
        <v>0.06823576907385642</v>
      </c>
      <c r="U119" s="40">
        <v>0.06046993799564818</v>
      </c>
      <c r="V119" s="40">
        <v>0.06233373745441816</v>
      </c>
      <c r="W119" s="40">
        <v>0.04794106385613889</v>
      </c>
      <c r="X119" s="39">
        <v>26.833785285947247</v>
      </c>
      <c r="Y119" s="41">
        <v>20.216665804222547</v>
      </c>
      <c r="Z119" s="41">
        <v>23.07022558140783</v>
      </c>
      <c r="AA119" s="41">
        <v>22.006258183732587</v>
      </c>
      <c r="AB119" s="42">
        <v>1.0</v>
      </c>
      <c r="AC119" s="42">
        <v>1.0</v>
      </c>
      <c r="AD119" s="42">
        <v>0.0</v>
      </c>
      <c r="AE119" s="42">
        <v>0.0</v>
      </c>
      <c r="AF119" s="42">
        <v>0.0</v>
      </c>
      <c r="AG119" s="25"/>
      <c r="AH119" s="25"/>
      <c r="AI119" s="25"/>
      <c r="AJ119" s="25"/>
      <c r="AK119" s="25"/>
      <c r="AL119" s="25"/>
    </row>
    <row r="120">
      <c r="A120" s="27" t="s">
        <v>142</v>
      </c>
      <c r="B120" s="25" t="s">
        <v>135</v>
      </c>
      <c r="C120" s="25" t="s">
        <v>451</v>
      </c>
      <c r="D120" s="28">
        <v>100.99101691970957</v>
      </c>
      <c r="E120" s="29">
        <v>0.1645785223574786</v>
      </c>
      <c r="F120" s="31">
        <v>29.0</v>
      </c>
      <c r="G120" s="59"/>
      <c r="H120" s="34">
        <v>32.413371035450055</v>
      </c>
      <c r="I120" s="35" t="s">
        <v>45</v>
      </c>
      <c r="J120" s="36">
        <v>7300.0</v>
      </c>
      <c r="K120" s="28">
        <v>4.44018781307535</v>
      </c>
      <c r="L120" s="28">
        <v>5.666673776495817</v>
      </c>
      <c r="M120" s="34">
        <v>33.27849190836707</v>
      </c>
      <c r="N120" s="35" t="s">
        <v>30</v>
      </c>
      <c r="O120" s="36">
        <v>8400.0</v>
      </c>
      <c r="P120" s="28">
        <v>3.961725227186556</v>
      </c>
      <c r="Q120" s="37">
        <v>5.154487261483517</v>
      </c>
      <c r="R120" s="38">
        <v>9.726747623632317</v>
      </c>
      <c r="S120" s="39">
        <v>9.216901421370443</v>
      </c>
      <c r="T120" s="40">
        <v>0.040569022844647</v>
      </c>
      <c r="U120" s="40">
        <v>0.016521321520444478</v>
      </c>
      <c r="V120" s="40">
        <v>0.031390510888844515</v>
      </c>
      <c r="W120" s="40">
        <v>0.03194122160619266</v>
      </c>
      <c r="X120" s="39">
        <v>9.419715263375387</v>
      </c>
      <c r="Y120" s="41">
        <v>22.993655772074668</v>
      </c>
      <c r="Z120" s="41">
        <v>7.94123438969459</v>
      </c>
      <c r="AA120" s="41">
        <v>25.33725751867248</v>
      </c>
      <c r="AB120" s="42">
        <v>0.0</v>
      </c>
      <c r="AC120" s="42">
        <v>0.0</v>
      </c>
      <c r="AD120" s="42">
        <v>0.0</v>
      </c>
      <c r="AE120" s="42">
        <v>1.0</v>
      </c>
      <c r="AF120" s="42">
        <v>1.0</v>
      </c>
      <c r="AG120" s="25"/>
      <c r="AH120" s="25"/>
      <c r="AI120" s="25"/>
      <c r="AJ120" s="25"/>
      <c r="AK120" s="25"/>
      <c r="AL120" s="25"/>
    </row>
    <row r="121">
      <c r="A121" s="27" t="s">
        <v>144</v>
      </c>
      <c r="B121" s="25" t="s">
        <v>135</v>
      </c>
      <c r="C121" s="25" t="s">
        <v>451</v>
      </c>
      <c r="D121" s="28">
        <v>100.99101691970957</v>
      </c>
      <c r="E121" s="29">
        <v>0.12170310192023633</v>
      </c>
      <c r="F121" s="31">
        <v>25.0</v>
      </c>
      <c r="G121" s="59"/>
      <c r="H121" s="34">
        <v>19.13869891641771</v>
      </c>
      <c r="I121" s="35" t="s">
        <v>40</v>
      </c>
      <c r="J121" s="36">
        <v>4100.0</v>
      </c>
      <c r="K121" s="28">
        <v>4.667975345467734</v>
      </c>
      <c r="L121" s="28">
        <v>4.050919088125328</v>
      </c>
      <c r="M121" s="34">
        <v>19.521132918666996</v>
      </c>
      <c r="N121" s="35" t="s">
        <v>29</v>
      </c>
      <c r="O121" s="36">
        <v>4300.0</v>
      </c>
      <c r="P121" s="28">
        <v>4.539798353178371</v>
      </c>
      <c r="Q121" s="37">
        <v>3.9971624965904513</v>
      </c>
      <c r="R121" s="38">
        <v>5.965950482590157</v>
      </c>
      <c r="S121" s="39">
        <v>5.653233702621407</v>
      </c>
      <c r="T121" s="40">
        <v>0.03532431644424326</v>
      </c>
      <c r="U121" s="40">
        <v>0.014129726577697305</v>
      </c>
      <c r="V121" s="40">
        <v>0.0173089150576792</v>
      </c>
      <c r="W121" s="40">
        <v>0.0173089150576792</v>
      </c>
      <c r="X121" s="39">
        <v>6.7725592925511915</v>
      </c>
      <c r="Y121" s="41">
        <v>12.36613962386652</v>
      </c>
      <c r="Z121" s="41">
        <v>5.945731066162911</v>
      </c>
      <c r="AA121" s="41">
        <v>13.575401852504084</v>
      </c>
      <c r="AB121" s="42">
        <v>0.0</v>
      </c>
      <c r="AC121" s="42">
        <v>1.0</v>
      </c>
      <c r="AD121" s="42">
        <v>1.0</v>
      </c>
      <c r="AE121" s="42">
        <v>0.0</v>
      </c>
      <c r="AF121" s="42">
        <v>0.0</v>
      </c>
      <c r="AG121" s="25"/>
      <c r="AH121" s="25"/>
      <c r="AI121" s="25"/>
      <c r="AJ121" s="25"/>
      <c r="AK121" s="25"/>
      <c r="AL121" s="25"/>
    </row>
    <row r="122">
      <c r="A122" s="27" t="s">
        <v>159</v>
      </c>
      <c r="B122" s="25" t="s">
        <v>135</v>
      </c>
      <c r="C122" s="25" t="s">
        <v>451</v>
      </c>
      <c r="D122" s="28">
        <v>100.99101691970957</v>
      </c>
      <c r="E122" s="29">
        <v>0.1954991171277222</v>
      </c>
      <c r="F122" s="31">
        <v>18.0</v>
      </c>
      <c r="G122" s="59"/>
      <c r="H122" s="34">
        <v>14.01924922774591</v>
      </c>
      <c r="I122" s="35" t="s">
        <v>28</v>
      </c>
      <c r="J122" s="36">
        <v>4000.0</v>
      </c>
      <c r="K122" s="28">
        <v>3.5048123069364774</v>
      </c>
      <c r="L122" s="28">
        <v>2.421729037815937</v>
      </c>
      <c r="M122" s="34">
        <v>13.483315517108366</v>
      </c>
      <c r="N122" s="35" t="s">
        <v>28</v>
      </c>
      <c r="O122" s="36">
        <v>3700.0</v>
      </c>
      <c r="P122" s="28">
        <v>3.644139328948207</v>
      </c>
      <c r="Q122" s="37">
        <v>2.4471667207520866</v>
      </c>
      <c r="R122" s="38">
        <v>7.373939596497694</v>
      </c>
      <c r="S122" s="39">
        <v>6.987420356515723</v>
      </c>
      <c r="T122" s="40">
        <v>0.038127595924855255</v>
      </c>
      <c r="U122" s="40">
        <v>0.041053228285425826</v>
      </c>
      <c r="V122" s="40">
        <v>0.03454133690222035</v>
      </c>
      <c r="W122" s="40">
        <v>0.017459418925985695</v>
      </c>
      <c r="X122" s="39">
        <v>9.307071497657837</v>
      </c>
      <c r="Y122" s="41">
        <v>4.712177730088073</v>
      </c>
      <c r="Z122" s="41">
        <v>8.199086795555713</v>
      </c>
      <c r="AA122" s="41">
        <v>5.284228721552653</v>
      </c>
      <c r="AB122" s="42">
        <v>0.0</v>
      </c>
      <c r="AC122" s="42">
        <v>1.0</v>
      </c>
      <c r="AD122" s="42">
        <v>0.0</v>
      </c>
      <c r="AE122" s="42">
        <v>0.0</v>
      </c>
      <c r="AF122" s="42">
        <v>0.0</v>
      </c>
      <c r="AG122" s="25"/>
      <c r="AH122" s="25"/>
      <c r="AI122" s="25"/>
      <c r="AJ122" s="25"/>
      <c r="AK122" s="25"/>
      <c r="AL122" s="25"/>
    </row>
    <row r="123">
      <c r="A123" s="27" t="s">
        <v>154</v>
      </c>
      <c r="B123" s="25" t="s">
        <v>135</v>
      </c>
      <c r="C123" s="25" t="s">
        <v>451</v>
      </c>
      <c r="D123" s="28">
        <v>100.99101691970957</v>
      </c>
      <c r="E123" s="29">
        <v>0.159885175664096</v>
      </c>
      <c r="F123" s="31">
        <v>17.0</v>
      </c>
      <c r="G123" s="59"/>
      <c r="H123" s="34">
        <v>16.021918941700523</v>
      </c>
      <c r="I123" s="35" t="s">
        <v>31</v>
      </c>
      <c r="J123" s="36">
        <v>3500.0</v>
      </c>
      <c r="K123" s="28">
        <v>4.57769112620015</v>
      </c>
      <c r="L123" s="28">
        <v>3.48785748014286</v>
      </c>
      <c r="M123" s="34">
        <v>16.206625912284334</v>
      </c>
      <c r="N123" s="35" t="s">
        <v>31</v>
      </c>
      <c r="O123" s="36">
        <v>3600.0</v>
      </c>
      <c r="P123" s="28">
        <v>4.501840531190092</v>
      </c>
      <c r="Q123" s="37">
        <v>3.4589681038313005</v>
      </c>
      <c r="R123" s="38">
        <v>5.515935073357761</v>
      </c>
      <c r="S123" s="39">
        <v>5.22680671741669</v>
      </c>
      <c r="T123" s="40">
        <v>0.05611851677228319</v>
      </c>
      <c r="U123" s="40">
        <v>9.139823578547751E-5</v>
      </c>
      <c r="V123" s="40">
        <v>0.03710768372890386</v>
      </c>
      <c r="W123" s="40">
        <v>0.028790444272425414</v>
      </c>
      <c r="X123" s="39">
        <v>4.83826840709025</v>
      </c>
      <c r="Y123" s="41">
        <v>11.183650534610274</v>
      </c>
      <c r="Z123" s="41">
        <v>4.321750563630613</v>
      </c>
      <c r="AA123" s="41">
        <v>11.88487534865372</v>
      </c>
      <c r="AB123" s="42">
        <v>0.0</v>
      </c>
      <c r="AC123" s="42">
        <v>0.0</v>
      </c>
      <c r="AD123" s="42">
        <v>0.0</v>
      </c>
      <c r="AE123" s="42">
        <v>0.0</v>
      </c>
      <c r="AF123" s="42">
        <v>1.0</v>
      </c>
      <c r="AG123" s="25"/>
      <c r="AH123" s="25"/>
      <c r="AI123" s="25"/>
      <c r="AJ123" s="25"/>
      <c r="AK123" s="25"/>
      <c r="AL123" s="25"/>
    </row>
    <row r="124">
      <c r="A124" s="27" t="s">
        <v>152</v>
      </c>
      <c r="B124" s="25" t="s">
        <v>135</v>
      </c>
      <c r="C124" s="25" t="s">
        <v>451</v>
      </c>
      <c r="D124" s="28">
        <v>100.99101691970957</v>
      </c>
      <c r="E124" s="29">
        <v>0.13522942363758692</v>
      </c>
      <c r="F124" s="31">
        <v>16.0</v>
      </c>
      <c r="G124" s="59"/>
      <c r="H124" s="34">
        <v>11.738219061162656</v>
      </c>
      <c r="I124" s="35" t="s">
        <v>58</v>
      </c>
      <c r="J124" s="36">
        <v>3600.0</v>
      </c>
      <c r="K124" s="28">
        <v>3.260616405878516</v>
      </c>
      <c r="L124" s="28">
        <v>1.9783488328715175</v>
      </c>
      <c r="M124" s="34">
        <v>11.990107156837809</v>
      </c>
      <c r="N124" s="35" t="s">
        <v>27</v>
      </c>
      <c r="O124" s="36">
        <v>3000.0</v>
      </c>
      <c r="P124" s="28">
        <v>3.996702385612603</v>
      </c>
      <c r="Q124" s="37">
        <v>2.4629472206233087</v>
      </c>
      <c r="R124" s="38">
        <v>4.294534876989235</v>
      </c>
      <c r="S124" s="39">
        <v>4.069428563734602</v>
      </c>
      <c r="T124" s="40">
        <v>0.057658117139122875</v>
      </c>
      <c r="U124" s="40">
        <v>0.001251494015422822</v>
      </c>
      <c r="V124" s="40">
        <v>0.022616284707283853</v>
      </c>
      <c r="W124" s="40">
        <v>0.02449352573041809</v>
      </c>
      <c r="X124" s="39">
        <v>4.378498703138822</v>
      </c>
      <c r="Y124" s="41">
        <v>7.359720358023834</v>
      </c>
      <c r="Z124" s="41">
        <v>3.9451627490137438</v>
      </c>
      <c r="AA124" s="41">
        <v>8.044944407824065</v>
      </c>
      <c r="AB124" s="42">
        <v>1.0</v>
      </c>
      <c r="AC124" s="42">
        <v>1.0</v>
      </c>
      <c r="AD124" s="42">
        <v>0.0</v>
      </c>
      <c r="AE124" s="42">
        <v>0.0</v>
      </c>
      <c r="AF124" s="42">
        <v>0.0</v>
      </c>
      <c r="AG124" s="25"/>
      <c r="AH124" s="25"/>
      <c r="AI124" s="25"/>
      <c r="AJ124" s="25"/>
      <c r="AK124" s="25"/>
      <c r="AL124" s="25"/>
    </row>
    <row r="125">
      <c r="A125" s="27" t="s">
        <v>167</v>
      </c>
      <c r="B125" s="25" t="s">
        <v>135</v>
      </c>
      <c r="C125" s="25" t="s">
        <v>451</v>
      </c>
      <c r="D125" s="28">
        <v>100.99101691970957</v>
      </c>
      <c r="E125" s="29">
        <v>0.17374231177094376</v>
      </c>
      <c r="F125" s="31">
        <v>13.0</v>
      </c>
      <c r="G125" s="59"/>
      <c r="H125" s="34">
        <v>13.034996996253309</v>
      </c>
      <c r="I125" s="35" t="s">
        <v>45</v>
      </c>
      <c r="J125" s="36">
        <v>3000.0</v>
      </c>
      <c r="K125" s="28">
        <v>4.344998998751103</v>
      </c>
      <c r="L125" s="28">
        <v>2.8464760989470936</v>
      </c>
      <c r="M125" s="34">
        <v>13.415259158161764</v>
      </c>
      <c r="N125" s="35" t="s">
        <v>30</v>
      </c>
      <c r="O125" s="36">
        <v>3500.0</v>
      </c>
      <c r="P125" s="28">
        <v>3.8329311880462185</v>
      </c>
      <c r="Q125" s="37">
        <v>2.564429888879496</v>
      </c>
      <c r="R125" s="38">
        <v>4.641167515595586</v>
      </c>
      <c r="S125" s="39">
        <v>4.397891785264266</v>
      </c>
      <c r="T125" s="40">
        <v>0.07847836293952953</v>
      </c>
      <c r="U125" s="40">
        <v>0.001665814307678693</v>
      </c>
      <c r="V125" s="40">
        <v>0.02896665990574616</v>
      </c>
      <c r="W125" s="40">
        <v>0.02831884323053778</v>
      </c>
      <c r="X125" s="39">
        <v>4.857512398619721</v>
      </c>
      <c r="Y125" s="41">
        <v>8.177484597633589</v>
      </c>
      <c r="Z125" s="41">
        <v>4.4474462138482815</v>
      </c>
      <c r="AA125" s="41">
        <v>8.967812944313483</v>
      </c>
      <c r="AB125" s="42">
        <v>0.0</v>
      </c>
      <c r="AC125" s="42">
        <v>0.0</v>
      </c>
      <c r="AD125" s="42">
        <v>0.0</v>
      </c>
      <c r="AE125" s="42">
        <v>1.0</v>
      </c>
      <c r="AF125" s="42">
        <v>1.0</v>
      </c>
      <c r="AG125" s="25"/>
      <c r="AH125" s="25"/>
      <c r="AI125" s="25"/>
      <c r="AJ125" s="25"/>
      <c r="AK125" s="25"/>
      <c r="AL125" s="25"/>
    </row>
    <row r="126">
      <c r="A126" s="27" t="s">
        <v>150</v>
      </c>
      <c r="B126" s="25" t="s">
        <v>135</v>
      </c>
      <c r="C126" s="25" t="s">
        <v>451</v>
      </c>
      <c r="D126" s="28">
        <v>100.99101691970957</v>
      </c>
      <c r="E126" s="29">
        <v>0.12979310344827585</v>
      </c>
      <c r="F126" s="31">
        <v>12.0</v>
      </c>
      <c r="G126" s="59"/>
      <c r="H126" s="34">
        <v>7.914143529931408</v>
      </c>
      <c r="I126" s="35" t="s">
        <v>40</v>
      </c>
      <c r="J126" s="36">
        <v>3900.0</v>
      </c>
      <c r="K126" s="28">
        <v>2.029267571777284</v>
      </c>
      <c r="L126" s="28">
        <v>0.9226067594692642</v>
      </c>
      <c r="M126" s="34">
        <v>8.000128358938653</v>
      </c>
      <c r="N126" s="35" t="s">
        <v>28</v>
      </c>
      <c r="O126" s="36">
        <v>3300.0</v>
      </c>
      <c r="P126" s="28">
        <v>2.424281320890501</v>
      </c>
      <c r="Q126" s="37">
        <v>1.1109534720024845</v>
      </c>
      <c r="R126" s="38">
        <v>3.076330206554682</v>
      </c>
      <c r="S126" s="39">
        <v>2.915078436342752</v>
      </c>
      <c r="T126" s="40">
        <v>0.03255794306861765</v>
      </c>
      <c r="U126" s="40">
        <v>0.01743540120614497</v>
      </c>
      <c r="V126" s="40">
        <v>0.019926172807022823</v>
      </c>
      <c r="W126" s="40">
        <v>0.017613313463350534</v>
      </c>
      <c r="X126" s="39">
        <v>3.4654892346182025</v>
      </c>
      <c r="Y126" s="41">
        <v>4.448654295313206</v>
      </c>
      <c r="Z126" s="41">
        <v>3.0230385675930656</v>
      </c>
      <c r="AA126" s="41">
        <v>4.977089791345587</v>
      </c>
      <c r="AB126" s="42">
        <v>0.0</v>
      </c>
      <c r="AC126" s="42">
        <v>1.0</v>
      </c>
      <c r="AD126" s="42">
        <v>1.0</v>
      </c>
      <c r="AE126" s="42">
        <v>0.0</v>
      </c>
      <c r="AF126" s="42">
        <v>0.0</v>
      </c>
      <c r="AG126" s="25"/>
      <c r="AH126" s="25"/>
      <c r="AI126" s="25"/>
      <c r="AJ126" s="25"/>
      <c r="AK126" s="25"/>
      <c r="AL126" s="25"/>
    </row>
    <row r="127">
      <c r="A127" s="27" t="s">
        <v>157</v>
      </c>
      <c r="B127" s="25" t="s">
        <v>135</v>
      </c>
      <c r="C127" s="25" t="s">
        <v>451</v>
      </c>
      <c r="D127" s="28">
        <v>100.99101691970957</v>
      </c>
      <c r="E127" s="29">
        <v>0.21866791744840525</v>
      </c>
      <c r="F127" s="31">
        <v>10.0</v>
      </c>
      <c r="G127" s="59"/>
      <c r="H127" s="34">
        <v>11.444930273744777</v>
      </c>
      <c r="I127" s="35" t="s">
        <v>31</v>
      </c>
      <c r="J127" s="36">
        <v>3200.0</v>
      </c>
      <c r="K127" s="28">
        <v>3.5765407105452427</v>
      </c>
      <c r="L127" s="28">
        <v>2.1302068899772797</v>
      </c>
      <c r="M127" s="34">
        <v>12.07598975425076</v>
      </c>
      <c r="N127" s="35" t="s">
        <v>31</v>
      </c>
      <c r="O127" s="36">
        <v>3300.0</v>
      </c>
      <c r="P127" s="28">
        <v>3.6593908346214423</v>
      </c>
      <c r="Q127" s="37">
        <v>2.2668939767374816</v>
      </c>
      <c r="R127" s="38">
        <v>4.678678604531526</v>
      </c>
      <c r="S127" s="39">
        <v>4.433436658258689</v>
      </c>
      <c r="T127" s="40">
        <v>0.10696382135138302</v>
      </c>
      <c r="U127" s="40">
        <v>1.9272760603852797E-4</v>
      </c>
      <c r="V127" s="40">
        <v>0.03276369302654976</v>
      </c>
      <c r="W127" s="40">
        <v>0.026500045830297594</v>
      </c>
      <c r="X127" s="39">
        <v>4.925749733625608</v>
      </c>
      <c r="Y127" s="41">
        <v>6.5191805401191685</v>
      </c>
      <c r="Z127" s="41">
        <v>4.644944490527379</v>
      </c>
      <c r="AA127" s="41">
        <v>7.431045263723379</v>
      </c>
      <c r="AB127" s="42">
        <v>0.0</v>
      </c>
      <c r="AC127" s="42">
        <v>0.0</v>
      </c>
      <c r="AD127" s="42">
        <v>0.0</v>
      </c>
      <c r="AE127" s="42">
        <v>0.0</v>
      </c>
      <c r="AF127" s="42">
        <v>1.0</v>
      </c>
      <c r="AG127" s="25"/>
      <c r="AH127" s="25"/>
      <c r="AI127" s="25"/>
      <c r="AJ127" s="25"/>
      <c r="AK127" s="25"/>
      <c r="AL127" s="25"/>
    </row>
    <row r="128">
      <c r="A128" s="27" t="s">
        <v>147</v>
      </c>
      <c r="B128" s="25" t="s">
        <v>135</v>
      </c>
      <c r="C128" s="25" t="s">
        <v>451</v>
      </c>
      <c r="D128" s="28">
        <v>100.99101691970957</v>
      </c>
      <c r="E128" s="29">
        <v>0.18</v>
      </c>
      <c r="F128" s="31">
        <v>2.0</v>
      </c>
      <c r="G128" s="59"/>
      <c r="H128" s="34">
        <v>1.7651854159986764</v>
      </c>
      <c r="I128" s="35" t="s">
        <v>45</v>
      </c>
      <c r="J128" s="36">
        <v>3800.0</v>
      </c>
      <c r="K128" s="28">
        <v>0.46452247789438855</v>
      </c>
      <c r="L128" s="28">
        <v>0.0704157476553987</v>
      </c>
      <c r="M128" s="34">
        <v>1.773208031532975</v>
      </c>
      <c r="N128" s="35" t="s">
        <v>30</v>
      </c>
      <c r="O128" s="36">
        <v>4200.0</v>
      </c>
      <c r="P128" s="28">
        <v>0.42219238846023216</v>
      </c>
      <c r="Q128" s="37">
        <v>0.06421184239480407</v>
      </c>
      <c r="R128" s="38">
        <v>0.7439208107758241</v>
      </c>
      <c r="S128" s="39">
        <v>0.7049267693106062</v>
      </c>
      <c r="T128" s="40">
        <v>0.059842670697081816</v>
      </c>
      <c r="U128" s="40">
        <v>0.01358791589700458</v>
      </c>
      <c r="V128" s="40">
        <v>0.03257377098596989</v>
      </c>
      <c r="W128" s="40">
        <v>0.02605901678877591</v>
      </c>
      <c r="X128" s="39">
        <v>0.7859933477813259</v>
      </c>
      <c r="Y128" s="41">
        <v>0.9791920682173505</v>
      </c>
      <c r="Z128" s="41">
        <v>0.7025770134129041</v>
      </c>
      <c r="AA128" s="41">
        <v>1.0706310181200709</v>
      </c>
      <c r="AB128" s="42">
        <v>0.0</v>
      </c>
      <c r="AC128" s="42">
        <v>0.0</v>
      </c>
      <c r="AD128" s="42">
        <v>0.0</v>
      </c>
      <c r="AE128" s="42">
        <v>1.0</v>
      </c>
      <c r="AF128" s="42">
        <v>1.0</v>
      </c>
      <c r="AG128" s="25"/>
      <c r="AH128" s="25"/>
      <c r="AI128" s="25"/>
      <c r="AJ128" s="25"/>
      <c r="AK128" s="25"/>
      <c r="AL128" s="25"/>
    </row>
    <row r="129">
      <c r="A129" s="27" t="s">
        <v>163</v>
      </c>
      <c r="B129" s="25" t="s">
        <v>135</v>
      </c>
      <c r="C129" s="25" t="s">
        <v>451</v>
      </c>
      <c r="D129" s="28">
        <v>100.99101691970957</v>
      </c>
      <c r="E129" s="29">
        <v>0.18</v>
      </c>
      <c r="F129" s="31">
        <v>0.0</v>
      </c>
      <c r="G129" s="59"/>
      <c r="H129" s="34" t="s">
        <v>64</v>
      </c>
      <c r="I129" s="35" t="s">
        <v>30</v>
      </c>
      <c r="J129" s="36">
        <v>3000.0</v>
      </c>
      <c r="K129" s="28" t="s">
        <v>64</v>
      </c>
      <c r="L129" s="28" t="s">
        <v>64</v>
      </c>
      <c r="M129" s="34" t="s">
        <v>64</v>
      </c>
      <c r="N129" s="35" t="s">
        <v>30</v>
      </c>
      <c r="O129" s="36">
        <v>3400.0</v>
      </c>
      <c r="P129" s="28" t="s">
        <v>64</v>
      </c>
      <c r="Q129" s="37" t="s">
        <v>64</v>
      </c>
      <c r="R129" s="38" t="s">
        <v>64</v>
      </c>
      <c r="S129" s="39" t="s">
        <v>64</v>
      </c>
      <c r="T129" s="40" t="s">
        <v>64</v>
      </c>
      <c r="U129" s="40" t="s">
        <v>64</v>
      </c>
      <c r="V129" s="40" t="s">
        <v>64</v>
      </c>
      <c r="W129" s="40" t="s">
        <v>64</v>
      </c>
      <c r="X129" s="39" t="s">
        <v>64</v>
      </c>
      <c r="Y129" s="41" t="s">
        <v>64</v>
      </c>
      <c r="Z129" s="41" t="s">
        <v>64</v>
      </c>
      <c r="AA129" s="41" t="s">
        <v>64</v>
      </c>
      <c r="AB129" s="42">
        <v>0.0</v>
      </c>
      <c r="AC129" s="42">
        <v>0.0</v>
      </c>
      <c r="AD129" s="42">
        <v>0.0</v>
      </c>
      <c r="AE129" s="42">
        <v>1.0</v>
      </c>
      <c r="AF129" s="42">
        <v>0.0</v>
      </c>
      <c r="AG129" s="25"/>
      <c r="AH129" s="25"/>
      <c r="AI129" s="25"/>
      <c r="AJ129" s="25"/>
      <c r="AK129" s="25"/>
      <c r="AL129" s="25"/>
    </row>
    <row r="130">
      <c r="A130" s="27" t="s">
        <v>165</v>
      </c>
      <c r="B130" s="25" t="s">
        <v>135</v>
      </c>
      <c r="C130" s="25" t="s">
        <v>451</v>
      </c>
      <c r="D130" s="28">
        <v>100.99101691970957</v>
      </c>
      <c r="E130" s="29">
        <v>0.1656911196911197</v>
      </c>
      <c r="F130" s="31">
        <v>0.0</v>
      </c>
      <c r="G130" s="59"/>
      <c r="H130" s="34" t="s">
        <v>64</v>
      </c>
      <c r="I130" s="35" t="s">
        <v>31</v>
      </c>
      <c r="J130" s="36">
        <v>3000.0</v>
      </c>
      <c r="K130" s="28" t="s">
        <v>64</v>
      </c>
      <c r="L130" s="28" t="s">
        <v>64</v>
      </c>
      <c r="M130" s="34" t="s">
        <v>64</v>
      </c>
      <c r="N130" s="35" t="s">
        <v>31</v>
      </c>
      <c r="O130" s="36">
        <v>3000.0</v>
      </c>
      <c r="P130" s="28" t="s">
        <v>64</v>
      </c>
      <c r="Q130" s="37" t="s">
        <v>64</v>
      </c>
      <c r="R130" s="38" t="s">
        <v>64</v>
      </c>
      <c r="S130" s="39" t="s">
        <v>64</v>
      </c>
      <c r="T130" s="40" t="s">
        <v>64</v>
      </c>
      <c r="U130" s="40" t="s">
        <v>64</v>
      </c>
      <c r="V130" s="40" t="s">
        <v>64</v>
      </c>
      <c r="W130" s="40" t="s">
        <v>64</v>
      </c>
      <c r="X130" s="39" t="s">
        <v>64</v>
      </c>
      <c r="Y130" s="41" t="s">
        <v>64</v>
      </c>
      <c r="Z130" s="41" t="s">
        <v>64</v>
      </c>
      <c r="AA130" s="41" t="s">
        <v>64</v>
      </c>
      <c r="AB130" s="42">
        <v>0.0</v>
      </c>
      <c r="AC130" s="42">
        <v>0.0</v>
      </c>
      <c r="AD130" s="42">
        <v>0.0</v>
      </c>
      <c r="AE130" s="42">
        <v>0.0</v>
      </c>
      <c r="AF130" s="42">
        <v>1.0</v>
      </c>
      <c r="AG130" s="25"/>
      <c r="AH130" s="25"/>
      <c r="AI130" s="25"/>
      <c r="AJ130" s="25"/>
      <c r="AK130" s="25"/>
      <c r="AL130" s="25"/>
    </row>
    <row r="131">
      <c r="A131" s="27" t="s">
        <v>169</v>
      </c>
      <c r="B131" s="25" t="s">
        <v>135</v>
      </c>
      <c r="C131" s="25" t="s">
        <v>451</v>
      </c>
      <c r="D131" s="28">
        <v>100.99101691970957</v>
      </c>
      <c r="E131" s="29">
        <v>0.14908196721311476</v>
      </c>
      <c r="F131" s="31">
        <v>0.0</v>
      </c>
      <c r="G131" s="59"/>
      <c r="H131" s="34" t="s">
        <v>64</v>
      </c>
      <c r="I131" s="35" t="s">
        <v>44</v>
      </c>
      <c r="J131" s="36">
        <v>3000.0</v>
      </c>
      <c r="K131" s="28" t="s">
        <v>64</v>
      </c>
      <c r="L131" s="28" t="s">
        <v>64</v>
      </c>
      <c r="M131" s="34" t="s">
        <v>64</v>
      </c>
      <c r="N131" s="35" t="s">
        <v>30</v>
      </c>
      <c r="O131" s="36">
        <v>3200.0</v>
      </c>
      <c r="P131" s="28" t="s">
        <v>64</v>
      </c>
      <c r="Q131" s="37" t="s">
        <v>64</v>
      </c>
      <c r="R131" s="38" t="s">
        <v>64</v>
      </c>
      <c r="S131" s="39" t="s">
        <v>64</v>
      </c>
      <c r="T131" s="40" t="s">
        <v>64</v>
      </c>
      <c r="U131" s="40" t="s">
        <v>64</v>
      </c>
      <c r="V131" s="40" t="s">
        <v>64</v>
      </c>
      <c r="W131" s="40" t="s">
        <v>64</v>
      </c>
      <c r="X131" s="39" t="s">
        <v>64</v>
      </c>
      <c r="Y131" s="41" t="s">
        <v>64</v>
      </c>
      <c r="Z131" s="41" t="s">
        <v>64</v>
      </c>
      <c r="AA131" s="41" t="s">
        <v>64</v>
      </c>
      <c r="AB131" s="42">
        <v>0.0</v>
      </c>
      <c r="AC131" s="42">
        <v>0.0</v>
      </c>
      <c r="AD131" s="42">
        <v>1.0</v>
      </c>
      <c r="AE131" s="42">
        <v>1.0</v>
      </c>
      <c r="AF131" s="42">
        <v>0.0</v>
      </c>
      <c r="AG131" s="25"/>
      <c r="AH131" s="25"/>
      <c r="AI131" s="25"/>
      <c r="AJ131" s="25"/>
      <c r="AK131" s="25"/>
      <c r="AL131" s="25"/>
    </row>
    <row r="132">
      <c r="A132" s="27" t="s">
        <v>161</v>
      </c>
      <c r="B132" s="25" t="s">
        <v>135</v>
      </c>
      <c r="C132" s="25" t="s">
        <v>451</v>
      </c>
      <c r="D132" s="28">
        <v>100.99101691970957</v>
      </c>
      <c r="E132" s="29">
        <v>0.1460769230769231</v>
      </c>
      <c r="F132" s="31">
        <v>0.0</v>
      </c>
      <c r="G132" s="59"/>
      <c r="H132" s="34" t="s">
        <v>64</v>
      </c>
      <c r="I132" s="35" t="s">
        <v>44</v>
      </c>
      <c r="J132" s="36">
        <v>3200.0</v>
      </c>
      <c r="K132" s="28" t="s">
        <v>64</v>
      </c>
      <c r="L132" s="28" t="s">
        <v>64</v>
      </c>
      <c r="M132" s="34" t="s">
        <v>64</v>
      </c>
      <c r="N132" s="35" t="s">
        <v>29</v>
      </c>
      <c r="O132" s="36">
        <v>3000.0</v>
      </c>
      <c r="P132" s="28" t="s">
        <v>64</v>
      </c>
      <c r="Q132" s="37" t="s">
        <v>64</v>
      </c>
      <c r="R132" s="38" t="s">
        <v>64</v>
      </c>
      <c r="S132" s="39" t="s">
        <v>64</v>
      </c>
      <c r="T132" s="40" t="s">
        <v>64</v>
      </c>
      <c r="U132" s="40" t="s">
        <v>64</v>
      </c>
      <c r="V132" s="40" t="s">
        <v>64</v>
      </c>
      <c r="W132" s="40" t="s">
        <v>64</v>
      </c>
      <c r="X132" s="39" t="s">
        <v>64</v>
      </c>
      <c r="Y132" s="41" t="s">
        <v>64</v>
      </c>
      <c r="Z132" s="41" t="s">
        <v>64</v>
      </c>
      <c r="AA132" s="41" t="s">
        <v>64</v>
      </c>
      <c r="AB132" s="42">
        <v>0.0</v>
      </c>
      <c r="AC132" s="42">
        <v>0.0</v>
      </c>
      <c r="AD132" s="42">
        <v>1.0</v>
      </c>
      <c r="AE132" s="42">
        <v>1.0</v>
      </c>
      <c r="AF132" s="42">
        <v>0.0</v>
      </c>
      <c r="AG132" s="25"/>
      <c r="AH132" s="25"/>
      <c r="AI132" s="25"/>
      <c r="AJ132" s="25"/>
      <c r="AK132" s="25"/>
      <c r="AL132" s="25"/>
    </row>
    <row r="133">
      <c r="A133" s="27" t="s">
        <v>173</v>
      </c>
      <c r="B133" s="25" t="s">
        <v>135</v>
      </c>
      <c r="C133" s="25" t="s">
        <v>451</v>
      </c>
      <c r="D133" s="28">
        <v>100.99101691970957</v>
      </c>
      <c r="E133" s="29">
        <v>0.1811058122205663</v>
      </c>
      <c r="F133" s="31">
        <v>0.0</v>
      </c>
      <c r="G133" s="59"/>
      <c r="H133" s="34" t="s">
        <v>64</v>
      </c>
      <c r="I133" s="35" t="s">
        <v>27</v>
      </c>
      <c r="J133" s="36">
        <v>3000.0</v>
      </c>
      <c r="K133" s="28" t="s">
        <v>64</v>
      </c>
      <c r="L133" s="28" t="s">
        <v>64</v>
      </c>
      <c r="M133" s="34" t="s">
        <v>64</v>
      </c>
      <c r="N133" s="35" t="s">
        <v>27</v>
      </c>
      <c r="O133" s="36">
        <v>3000.0</v>
      </c>
      <c r="P133" s="28" t="s">
        <v>64</v>
      </c>
      <c r="Q133" s="37" t="s">
        <v>64</v>
      </c>
      <c r="R133" s="38" t="s">
        <v>64</v>
      </c>
      <c r="S133" s="39" t="s">
        <v>64</v>
      </c>
      <c r="T133" s="40" t="s">
        <v>64</v>
      </c>
      <c r="U133" s="40" t="s">
        <v>64</v>
      </c>
      <c r="V133" s="40" t="s">
        <v>64</v>
      </c>
      <c r="W133" s="40" t="s">
        <v>64</v>
      </c>
      <c r="X133" s="39" t="s">
        <v>64</v>
      </c>
      <c r="Y133" s="41" t="s">
        <v>64</v>
      </c>
      <c r="Z133" s="41" t="s">
        <v>64</v>
      </c>
      <c r="AA133" s="41" t="s">
        <v>64</v>
      </c>
      <c r="AB133" s="42">
        <v>1.0</v>
      </c>
      <c r="AC133" s="42">
        <v>0.0</v>
      </c>
      <c r="AD133" s="42">
        <v>0.0</v>
      </c>
      <c r="AE133" s="42">
        <v>0.0</v>
      </c>
      <c r="AF133" s="42">
        <v>0.0</v>
      </c>
      <c r="AG133" s="25"/>
      <c r="AH133" s="25"/>
      <c r="AI133" s="25"/>
      <c r="AJ133" s="25"/>
      <c r="AK133" s="25"/>
      <c r="AL133" s="25"/>
    </row>
    <row r="134">
      <c r="A134" s="27" t="s">
        <v>207</v>
      </c>
      <c r="B134" s="25" t="s">
        <v>204</v>
      </c>
      <c r="C134" s="25" t="s">
        <v>330</v>
      </c>
      <c r="D134" s="28">
        <v>98.84444672202343</v>
      </c>
      <c r="E134" s="29">
        <v>0.1696497341996456</v>
      </c>
      <c r="F134" s="31">
        <v>35.0</v>
      </c>
      <c r="G134" s="59"/>
      <c r="H134" s="34">
        <v>32.976611844938425</v>
      </c>
      <c r="I134" s="35" t="s">
        <v>44</v>
      </c>
      <c r="J134" s="36">
        <v>5800.0</v>
      </c>
      <c r="K134" s="28">
        <v>5.685622731885935</v>
      </c>
      <c r="L134" s="28">
        <v>7.348217302785404</v>
      </c>
      <c r="M134" s="34">
        <v>33.66698723597013</v>
      </c>
      <c r="N134" s="35" t="s">
        <v>30</v>
      </c>
      <c r="O134" s="36">
        <v>6300.0</v>
      </c>
      <c r="P134" s="28">
        <v>5.343966227931768</v>
      </c>
      <c r="Q134" s="37">
        <v>7.012208366408011</v>
      </c>
      <c r="R134" s="38">
        <v>11.897875158359776</v>
      </c>
      <c r="S134" s="39">
        <v>12.62326152423572</v>
      </c>
      <c r="T134" s="40">
        <v>0.08847491141250044</v>
      </c>
      <c r="U134" s="40">
        <v>0.007433131413885685</v>
      </c>
      <c r="V134" s="40">
        <v>0.02157672868752928</v>
      </c>
      <c r="W134" s="40">
        <v>0.025809484075991963</v>
      </c>
      <c r="X134" s="39">
        <v>15.253596621748954</v>
      </c>
      <c r="Y134" s="41">
        <v>17.72301522318947</v>
      </c>
      <c r="Z134" s="41">
        <v>14.055631228528673</v>
      </c>
      <c r="AA134" s="41">
        <v>19.61135600744146</v>
      </c>
      <c r="AB134" s="42">
        <v>0.0</v>
      </c>
      <c r="AC134" s="42">
        <v>0.0</v>
      </c>
      <c r="AD134" s="42">
        <v>1.0</v>
      </c>
      <c r="AE134" s="42">
        <v>1.0</v>
      </c>
      <c r="AF134" s="42">
        <v>0.0</v>
      </c>
      <c r="AG134" s="25"/>
      <c r="AH134" s="25"/>
      <c r="AI134" s="25"/>
      <c r="AJ134" s="25"/>
      <c r="AK134" s="25"/>
      <c r="AL134" s="25"/>
    </row>
    <row r="135">
      <c r="A135" s="27" t="s">
        <v>209</v>
      </c>
      <c r="B135" s="25" t="s">
        <v>204</v>
      </c>
      <c r="C135" s="25" t="s">
        <v>330</v>
      </c>
      <c r="D135" s="28">
        <v>98.84444672202343</v>
      </c>
      <c r="E135" s="29">
        <v>0.2101668894405194</v>
      </c>
      <c r="F135" s="31">
        <v>34.0</v>
      </c>
      <c r="G135" s="59"/>
      <c r="H135" s="34">
        <v>33.019012699703325</v>
      </c>
      <c r="I135" s="35" t="s">
        <v>58</v>
      </c>
      <c r="J135" s="36">
        <v>6900.0</v>
      </c>
      <c r="K135" s="28">
        <v>4.785364159377294</v>
      </c>
      <c r="L135" s="28">
        <v>6.190524778208465</v>
      </c>
      <c r="M135" s="34">
        <v>32.67228241185703</v>
      </c>
      <c r="N135" s="35" t="s">
        <v>28</v>
      </c>
      <c r="O135" s="36">
        <v>7100.0</v>
      </c>
      <c r="P135" s="28">
        <v>4.601729917162962</v>
      </c>
      <c r="Q135" s="37">
        <v>5.9071422965879545</v>
      </c>
      <c r="R135" s="38">
        <v>14.85005740871049</v>
      </c>
      <c r="S135" s="39">
        <v>15.755431606487722</v>
      </c>
      <c r="T135" s="40">
        <v>0.07195240700291246</v>
      </c>
      <c r="U135" s="40">
        <v>0.02451949583879011</v>
      </c>
      <c r="V135" s="40">
        <v>0.041329805212982455</v>
      </c>
      <c r="W135" s="40">
        <v>0.03565498739876466</v>
      </c>
      <c r="X135" s="39">
        <v>17.729527162217003</v>
      </c>
      <c r="Y135" s="41">
        <v>15.289485537486323</v>
      </c>
      <c r="Z135" s="41">
        <v>15.622974463450415</v>
      </c>
      <c r="AA135" s="41">
        <v>17.049307948406618</v>
      </c>
      <c r="AB135" s="42">
        <v>1.0</v>
      </c>
      <c r="AC135" s="42">
        <v>1.0</v>
      </c>
      <c r="AD135" s="42">
        <v>0.0</v>
      </c>
      <c r="AE135" s="42">
        <v>0.0</v>
      </c>
      <c r="AF135" s="42">
        <v>0.0</v>
      </c>
      <c r="AG135" s="25"/>
      <c r="AH135" s="25"/>
      <c r="AI135" s="25"/>
      <c r="AJ135" s="25"/>
      <c r="AK135" s="25"/>
      <c r="AL135" s="25"/>
    </row>
    <row r="136">
      <c r="A136" s="27" t="s">
        <v>211</v>
      </c>
      <c r="B136" s="25" t="s">
        <v>204</v>
      </c>
      <c r="C136" s="25" t="s">
        <v>330</v>
      </c>
      <c r="D136" s="28">
        <v>98.84444672202343</v>
      </c>
      <c r="E136" s="29">
        <v>0.21296314258001942</v>
      </c>
      <c r="F136" s="31">
        <v>30.0</v>
      </c>
      <c r="G136" s="59"/>
      <c r="H136" s="34">
        <v>24.205117556081984</v>
      </c>
      <c r="I136" s="35" t="s">
        <v>40</v>
      </c>
      <c r="J136" s="36">
        <v>4100.0</v>
      </c>
      <c r="K136" s="28">
        <v>5.903687208800484</v>
      </c>
      <c r="L136" s="28">
        <v>6.0843434341322284</v>
      </c>
      <c r="M136" s="34">
        <v>22.78026670981956</v>
      </c>
      <c r="N136" s="35" t="s">
        <v>29</v>
      </c>
      <c r="O136" s="36">
        <v>3700.0</v>
      </c>
      <c r="P136" s="28">
        <v>6.156828840491773</v>
      </c>
      <c r="Q136" s="37">
        <v>6.069586422131537</v>
      </c>
      <c r="R136" s="38">
        <v>13.310782226331987</v>
      </c>
      <c r="S136" s="39">
        <v>14.122310320013561</v>
      </c>
      <c r="T136" s="40">
        <v>0.05420762619104189</v>
      </c>
      <c r="U136" s="40">
        <v>0.03273925938270847</v>
      </c>
      <c r="V136" s="40">
        <v>0.04154128977412517</v>
      </c>
      <c r="W136" s="40">
        <v>0.029519004361458455</v>
      </c>
      <c r="X136" s="39">
        <v>15.431128465022372</v>
      </c>
      <c r="Y136" s="41">
        <v>8.773989091059612</v>
      </c>
      <c r="Z136" s="41">
        <v>13.508039829501751</v>
      </c>
      <c r="AA136" s="41">
        <v>9.27222688031781</v>
      </c>
      <c r="AB136" s="42">
        <v>0.0</v>
      </c>
      <c r="AC136" s="42">
        <v>1.0</v>
      </c>
      <c r="AD136" s="42">
        <v>1.0</v>
      </c>
      <c r="AE136" s="42">
        <v>0.0</v>
      </c>
      <c r="AF136" s="42">
        <v>0.0</v>
      </c>
      <c r="AG136" s="25"/>
      <c r="AH136" s="25"/>
      <c r="AI136" s="25"/>
      <c r="AJ136" s="25"/>
      <c r="AK136" s="25"/>
      <c r="AL136" s="25"/>
    </row>
    <row r="137">
      <c r="A137" s="27" t="s">
        <v>213</v>
      </c>
      <c r="B137" s="25" t="s">
        <v>204</v>
      </c>
      <c r="C137" s="25" t="s">
        <v>330</v>
      </c>
      <c r="D137" s="28">
        <v>98.84444672202343</v>
      </c>
      <c r="E137" s="29">
        <v>0.15796882690730107</v>
      </c>
      <c r="F137" s="31">
        <v>30.0</v>
      </c>
      <c r="G137" s="59"/>
      <c r="H137" s="34">
        <v>22.45800306971238</v>
      </c>
      <c r="I137" s="35" t="s">
        <v>45</v>
      </c>
      <c r="J137" s="36">
        <v>3500.0</v>
      </c>
      <c r="K137" s="28">
        <v>6.4165723056321085</v>
      </c>
      <c r="L137" s="28">
        <v>6.26001573113411</v>
      </c>
      <c r="M137" s="34">
        <v>22.356033853229157</v>
      </c>
      <c r="N137" s="35" t="s">
        <v>30</v>
      </c>
      <c r="O137" s="36">
        <v>3800.0</v>
      </c>
      <c r="P137" s="28">
        <v>5.883166803481357</v>
      </c>
      <c r="Q137" s="37">
        <v>5.72053549563716</v>
      </c>
      <c r="R137" s="38">
        <v>9.396695836211336</v>
      </c>
      <c r="S137" s="39">
        <v>9.969590992123413</v>
      </c>
      <c r="T137" s="40">
        <v>0.05148778308460176</v>
      </c>
      <c r="U137" s="40">
        <v>0.014097845368402862</v>
      </c>
      <c r="V137" s="40">
        <v>0.020942451453062224</v>
      </c>
      <c r="W137" s="40">
        <v>0.0266633162402402</v>
      </c>
      <c r="X137" s="39">
        <v>9.880047224334898</v>
      </c>
      <c r="Y137" s="41">
        <v>12.577955845377481</v>
      </c>
      <c r="Z137" s="41">
        <v>8.62098020341199</v>
      </c>
      <c r="AA137" s="41">
        <v>13.735053649817166</v>
      </c>
      <c r="AB137" s="42">
        <v>0.0</v>
      </c>
      <c r="AC137" s="42">
        <v>0.0</v>
      </c>
      <c r="AD137" s="42">
        <v>0.0</v>
      </c>
      <c r="AE137" s="42">
        <v>1.0</v>
      </c>
      <c r="AF137" s="42">
        <v>1.0</v>
      </c>
      <c r="AG137" s="25"/>
      <c r="AH137" s="25"/>
      <c r="AI137" s="25"/>
      <c r="AJ137" s="25"/>
      <c r="AK137" s="25"/>
      <c r="AL137" s="25"/>
    </row>
    <row r="138">
      <c r="A138" s="27" t="s">
        <v>203</v>
      </c>
      <c r="B138" s="25" t="s">
        <v>204</v>
      </c>
      <c r="C138" s="25" t="s">
        <v>330</v>
      </c>
      <c r="D138" s="28">
        <v>98.84444672202343</v>
      </c>
      <c r="E138" s="29">
        <v>0.19768512110726644</v>
      </c>
      <c r="F138" s="31">
        <v>29.0</v>
      </c>
      <c r="G138" s="59"/>
      <c r="H138" s="34">
        <v>26.115663742122017</v>
      </c>
      <c r="I138" s="35" t="s">
        <v>27</v>
      </c>
      <c r="J138" s="36">
        <v>5800.0</v>
      </c>
      <c r="K138" s="28">
        <v>4.502700645193451</v>
      </c>
      <c r="L138" s="28">
        <v>4.905876890693902</v>
      </c>
      <c r="M138" s="34">
        <v>25.677633137818034</v>
      </c>
      <c r="N138" s="35" t="s">
        <v>27</v>
      </c>
      <c r="O138" s="36">
        <v>5600.0</v>
      </c>
      <c r="P138" s="28">
        <v>4.58529163175322</v>
      </c>
      <c r="Q138" s="37">
        <v>4.934382720723097</v>
      </c>
      <c r="R138" s="38">
        <v>11.78089304576309</v>
      </c>
      <c r="S138" s="39">
        <v>12.499147278514458</v>
      </c>
      <c r="T138" s="40">
        <v>0.06839587107193927</v>
      </c>
      <c r="U138" s="40">
        <v>0.01852829324704237</v>
      </c>
      <c r="V138" s="40">
        <v>0.04383264802443166</v>
      </c>
      <c r="W138" s="40">
        <v>0.032821548037617915</v>
      </c>
      <c r="X138" s="39">
        <v>13.679281974080768</v>
      </c>
      <c r="Y138" s="41">
        <v>12.436381768041247</v>
      </c>
      <c r="Z138" s="41">
        <v>12.146013714910634</v>
      </c>
      <c r="AA138" s="41">
        <v>13.531619422907402</v>
      </c>
      <c r="AB138" s="42">
        <v>1.0</v>
      </c>
      <c r="AC138" s="42">
        <v>0.0</v>
      </c>
      <c r="AD138" s="42">
        <v>0.0</v>
      </c>
      <c r="AE138" s="42">
        <v>0.0</v>
      </c>
      <c r="AF138" s="42">
        <v>0.0</v>
      </c>
      <c r="AG138" s="25"/>
      <c r="AH138" s="25"/>
      <c r="AI138" s="25"/>
      <c r="AJ138" s="25"/>
      <c r="AK138" s="25"/>
      <c r="AL138" s="25"/>
    </row>
    <row r="139">
      <c r="A139" s="27" t="s">
        <v>217</v>
      </c>
      <c r="B139" s="25" t="s">
        <v>204</v>
      </c>
      <c r="C139" s="25" t="s">
        <v>330</v>
      </c>
      <c r="D139" s="28">
        <v>98.84444672202343</v>
      </c>
      <c r="E139" s="29">
        <v>0.1980854700854701</v>
      </c>
      <c r="F139" s="31">
        <v>27.0</v>
      </c>
      <c r="G139" s="59"/>
      <c r="H139" s="34">
        <v>24.319619642387018</v>
      </c>
      <c r="I139" s="35" t="s">
        <v>40</v>
      </c>
      <c r="J139" s="36">
        <v>5000.0</v>
      </c>
      <c r="K139" s="28">
        <v>4.863923928477403</v>
      </c>
      <c r="L139" s="28">
        <v>5.030110814766056</v>
      </c>
      <c r="M139" s="34">
        <v>23.611713175666814</v>
      </c>
      <c r="N139" s="35" t="s">
        <v>29</v>
      </c>
      <c r="O139" s="36">
        <v>4800.0</v>
      </c>
      <c r="P139" s="28">
        <v>4.919106911597253</v>
      </c>
      <c r="Q139" s="37">
        <v>4.978349196933447</v>
      </c>
      <c r="R139" s="38">
        <v>10.994591532761232</v>
      </c>
      <c r="S139" s="39">
        <v>11.664906752083095</v>
      </c>
      <c r="T139" s="40">
        <v>0.07053880184534723</v>
      </c>
      <c r="U139" s="40">
        <v>0.014616148130116994</v>
      </c>
      <c r="V139" s="40">
        <v>0.02817315509138493</v>
      </c>
      <c r="W139" s="40">
        <v>0.0368581126759472</v>
      </c>
      <c r="X139" s="39">
        <v>11.22998934077506</v>
      </c>
      <c r="Y139" s="41">
        <v>13.089630301611956</v>
      </c>
      <c r="Z139" s="41">
        <v>9.799004857393655</v>
      </c>
      <c r="AA139" s="41">
        <v>13.812708318273158</v>
      </c>
      <c r="AB139" s="42">
        <v>0.0</v>
      </c>
      <c r="AC139" s="42">
        <v>1.0</v>
      </c>
      <c r="AD139" s="42">
        <v>1.0</v>
      </c>
      <c r="AE139" s="42">
        <v>0.0</v>
      </c>
      <c r="AF139" s="42">
        <v>0.0</v>
      </c>
      <c r="AG139" s="25"/>
      <c r="AH139" s="25"/>
      <c r="AI139" s="25"/>
      <c r="AJ139" s="25"/>
      <c r="AK139" s="25"/>
      <c r="AL139" s="25"/>
    </row>
    <row r="140">
      <c r="A140" s="27" t="s">
        <v>215</v>
      </c>
      <c r="B140" s="25" t="s">
        <v>204</v>
      </c>
      <c r="C140" s="25" t="s">
        <v>330</v>
      </c>
      <c r="D140" s="28">
        <v>98.84444672202343</v>
      </c>
      <c r="E140" s="29">
        <v>0.18849990739025746</v>
      </c>
      <c r="F140" s="31">
        <v>23.0</v>
      </c>
      <c r="G140" s="59"/>
      <c r="H140" s="34">
        <v>19.34281275259244</v>
      </c>
      <c r="I140" s="35" t="s">
        <v>27</v>
      </c>
      <c r="J140" s="36">
        <v>4000.0</v>
      </c>
      <c r="K140" s="28">
        <v>4.83570318814811</v>
      </c>
      <c r="L140" s="28">
        <v>4.229191675742583</v>
      </c>
      <c r="M140" s="34">
        <v>19.254084939292397</v>
      </c>
      <c r="N140" s="35" t="s">
        <v>27</v>
      </c>
      <c r="O140" s="36">
        <v>4300.0</v>
      </c>
      <c r="P140" s="28">
        <v>4.477694171928465</v>
      </c>
      <c r="Q140" s="37">
        <v>3.902927121792321</v>
      </c>
      <c r="R140" s="38">
        <v>8.835986232853049</v>
      </c>
      <c r="S140" s="39">
        <v>9.374696200563177</v>
      </c>
      <c r="T140" s="40">
        <v>0.06636273349489762</v>
      </c>
      <c r="U140" s="40">
        <v>0.01155047576651699</v>
      </c>
      <c r="V140" s="40">
        <v>0.03171130619534664</v>
      </c>
      <c r="W140" s="40">
        <v>0.03013624131809433</v>
      </c>
      <c r="X140" s="39">
        <v>8.989268810321827</v>
      </c>
      <c r="Y140" s="41">
        <v>10.353543942270614</v>
      </c>
      <c r="Z140" s="41">
        <v>8.002065568911657</v>
      </c>
      <c r="AA140" s="41">
        <v>11.25201937038074</v>
      </c>
      <c r="AB140" s="42">
        <v>1.0</v>
      </c>
      <c r="AC140" s="42">
        <v>0.0</v>
      </c>
      <c r="AD140" s="42">
        <v>0.0</v>
      </c>
      <c r="AE140" s="42">
        <v>0.0</v>
      </c>
      <c r="AF140" s="42">
        <v>0.0</v>
      </c>
      <c r="AG140" s="25"/>
      <c r="AH140" s="25"/>
      <c r="AI140" s="25"/>
      <c r="AJ140" s="25"/>
      <c r="AK140" s="25"/>
      <c r="AL140" s="25"/>
    </row>
    <row r="141">
      <c r="A141" s="27" t="s">
        <v>221</v>
      </c>
      <c r="B141" s="25" t="s">
        <v>204</v>
      </c>
      <c r="C141" s="25" t="s">
        <v>330</v>
      </c>
      <c r="D141" s="28">
        <v>98.84444672202343</v>
      </c>
      <c r="E141" s="29">
        <v>0.24920661157024795</v>
      </c>
      <c r="F141" s="31">
        <v>15.0</v>
      </c>
      <c r="G141" s="59">
        <v>0.2</v>
      </c>
      <c r="H141" s="34">
        <v>15.738933785803372</v>
      </c>
      <c r="I141" s="35" t="s">
        <v>45</v>
      </c>
      <c r="J141" s="36">
        <v>3500.0</v>
      </c>
      <c r="K141" s="28">
        <v>4.4968382245152485</v>
      </c>
      <c r="L141" s="28">
        <v>3.3818473851420303</v>
      </c>
      <c r="M141" s="34">
        <v>16.133626147266327</v>
      </c>
      <c r="N141" s="35" t="s">
        <v>31</v>
      </c>
      <c r="O141" s="36">
        <v>3100.0</v>
      </c>
      <c r="P141" s="28">
        <v>5.2043955313762345</v>
      </c>
      <c r="Q141" s="37">
        <v>3.985579471436644</v>
      </c>
      <c r="R141" s="38">
        <v>6.1777779201264655</v>
      </c>
      <c r="S141" s="39">
        <v>6.554422977754299</v>
      </c>
      <c r="T141" s="40">
        <v>0.10260290439840815</v>
      </c>
      <c r="U141" s="40">
        <v>2.5544291551470906E-4</v>
      </c>
      <c r="V141" s="40">
        <v>0.027928425429608196</v>
      </c>
      <c r="W141" s="40">
        <v>0.016688937146960993</v>
      </c>
      <c r="X141" s="39">
        <v>6.971122472663889</v>
      </c>
      <c r="Y141" s="41">
        <v>8.767811313139484</v>
      </c>
      <c r="Z141" s="41">
        <v>6.709425930113406</v>
      </c>
      <c r="AA141" s="41">
        <v>9.424200217152922</v>
      </c>
      <c r="AB141" s="42">
        <v>0.0</v>
      </c>
      <c r="AC141" s="42">
        <v>0.0</v>
      </c>
      <c r="AD141" s="42">
        <v>0.0</v>
      </c>
      <c r="AE141" s="42">
        <v>1.0</v>
      </c>
      <c r="AF141" s="42">
        <v>1.0</v>
      </c>
      <c r="AG141" s="25"/>
      <c r="AH141" s="25"/>
      <c r="AI141" s="25"/>
      <c r="AJ141" s="25"/>
      <c r="AK141" s="25"/>
      <c r="AL141" s="25"/>
    </row>
    <row r="142">
      <c r="A142" s="27" t="s">
        <v>219</v>
      </c>
      <c r="B142" s="25" t="s">
        <v>204</v>
      </c>
      <c r="C142" s="25" t="s">
        <v>330</v>
      </c>
      <c r="D142" s="28">
        <v>98.84444672202343</v>
      </c>
      <c r="E142" s="29">
        <v>0.1703664596273292</v>
      </c>
      <c r="F142" s="31">
        <v>8.0</v>
      </c>
      <c r="G142" s="59"/>
      <c r="H142" s="34">
        <v>7.9523241347790075</v>
      </c>
      <c r="I142" s="35" t="s">
        <v>44</v>
      </c>
      <c r="J142" s="36">
        <v>3000.0</v>
      </c>
      <c r="K142" s="28">
        <v>2.6507747115930025</v>
      </c>
      <c r="L142" s="28">
        <v>1.2094285946812615</v>
      </c>
      <c r="M142" s="34">
        <v>8.04219674377298</v>
      </c>
      <c r="N142" s="35" t="s">
        <v>30</v>
      </c>
      <c r="O142" s="36">
        <v>3000.0</v>
      </c>
      <c r="P142" s="28">
        <v>2.6807322479243263</v>
      </c>
      <c r="Q142" s="37">
        <v>1.2332005627015032</v>
      </c>
      <c r="R142" s="38">
        <v>2.732765763402327</v>
      </c>
      <c r="S142" s="39">
        <v>2.8993762715409823</v>
      </c>
      <c r="T142" s="40">
        <v>0.07871806840723787</v>
      </c>
      <c r="U142" s="40">
        <v>0.008780886895820498</v>
      </c>
      <c r="V142" s="40">
        <v>0.03915242510018786</v>
      </c>
      <c r="W142" s="40">
        <v>0.029958319997505225</v>
      </c>
      <c r="X142" s="39">
        <v>3.4981462543678257</v>
      </c>
      <c r="Y142" s="41">
        <v>4.454177880411182</v>
      </c>
      <c r="Z142" s="41">
        <v>3.179049965049428</v>
      </c>
      <c r="AA142" s="41">
        <v>4.863146778723553</v>
      </c>
      <c r="AB142" s="42">
        <v>0.0</v>
      </c>
      <c r="AC142" s="42">
        <v>0.0</v>
      </c>
      <c r="AD142" s="42">
        <v>1.0</v>
      </c>
      <c r="AE142" s="42">
        <v>1.0</v>
      </c>
      <c r="AF142" s="42">
        <v>0.0</v>
      </c>
      <c r="AG142" s="25"/>
      <c r="AH142" s="25"/>
      <c r="AI142" s="25"/>
      <c r="AJ142" s="25"/>
      <c r="AK142" s="25"/>
      <c r="AL142" s="25"/>
    </row>
    <row r="143">
      <c r="A143" s="27" t="s">
        <v>223</v>
      </c>
      <c r="B143" s="25" t="s">
        <v>204</v>
      </c>
      <c r="C143" s="25" t="s">
        <v>330</v>
      </c>
      <c r="D143" s="28">
        <v>98.84444672202343</v>
      </c>
      <c r="E143" s="29">
        <v>0.1736196319018405</v>
      </c>
      <c r="F143" s="31">
        <v>6.0</v>
      </c>
      <c r="G143" s="59"/>
      <c r="H143" s="34">
        <v>4.414002127915982</v>
      </c>
      <c r="I143" s="35" t="s">
        <v>40</v>
      </c>
      <c r="J143" s="36">
        <v>3000.0</v>
      </c>
      <c r="K143" s="28">
        <v>1.4713340426386605</v>
      </c>
      <c r="L143" s="28">
        <v>0.43627614179674634</v>
      </c>
      <c r="M143" s="34">
        <v>4.419447515128337</v>
      </c>
      <c r="N143" s="35" t="s">
        <v>28</v>
      </c>
      <c r="O143" s="36">
        <v>3000.0</v>
      </c>
      <c r="P143" s="28">
        <v>1.4731491717094456</v>
      </c>
      <c r="Q143" s="37">
        <v>0.4372087824897069</v>
      </c>
      <c r="R143" s="38">
        <v>2.0948356467884306</v>
      </c>
      <c r="S143" s="39">
        <v>2.2225530078050784</v>
      </c>
      <c r="T143" s="40">
        <v>0.054083091865863145</v>
      </c>
      <c r="U143" s="40">
        <v>0.014712258706805682</v>
      </c>
      <c r="V143" s="40">
        <v>0.0336724230965623</v>
      </c>
      <c r="W143" s="40">
        <v>0.02631629374315946</v>
      </c>
      <c r="X143" s="39">
        <v>2.2261420775031944</v>
      </c>
      <c r="Y143" s="41">
        <v>2.1878600504127874</v>
      </c>
      <c r="Z143" s="41">
        <v>1.9726767920830495</v>
      </c>
      <c r="AA143" s="41">
        <v>2.4467707230452875</v>
      </c>
      <c r="AB143" s="42">
        <v>0.0</v>
      </c>
      <c r="AC143" s="42">
        <v>1.0</v>
      </c>
      <c r="AD143" s="42">
        <v>1.0</v>
      </c>
      <c r="AE143" s="42">
        <v>0.0</v>
      </c>
      <c r="AF143" s="42">
        <v>0.0</v>
      </c>
      <c r="AG143" s="25"/>
      <c r="AH143" s="25"/>
      <c r="AI143" s="25"/>
      <c r="AJ143" s="25"/>
      <c r="AK143" s="25"/>
      <c r="AL143" s="25"/>
    </row>
    <row r="144">
      <c r="A144" s="27" t="s">
        <v>230</v>
      </c>
      <c r="B144" s="25" t="s">
        <v>204</v>
      </c>
      <c r="C144" s="25" t="s">
        <v>330</v>
      </c>
      <c r="D144" s="28">
        <v>98.84444672202343</v>
      </c>
      <c r="E144" s="29">
        <v>0.18</v>
      </c>
      <c r="F144" s="31">
        <v>3.0</v>
      </c>
      <c r="G144" s="59"/>
      <c r="H144" s="34">
        <v>2.7959759329261624</v>
      </c>
      <c r="I144" s="35" t="s">
        <v>45</v>
      </c>
      <c r="J144" s="36">
        <v>3000.0</v>
      </c>
      <c r="K144" s="28">
        <v>0.9319919776420542</v>
      </c>
      <c r="L144" s="28">
        <v>0.19783235971315016</v>
      </c>
      <c r="M144" s="34">
        <v>2.8388887610853373</v>
      </c>
      <c r="N144" s="35" t="s">
        <v>31</v>
      </c>
      <c r="O144" s="36">
        <v>3000.0</v>
      </c>
      <c r="P144" s="28">
        <v>0.9462962536951125</v>
      </c>
      <c r="Q144" s="37">
        <v>0.2031209667934158</v>
      </c>
      <c r="R144" s="38">
        <v>1.0921630931481103</v>
      </c>
      <c r="S144" s="39">
        <v>1.158749790901943</v>
      </c>
      <c r="T144" s="40">
        <v>0.07627741253559722</v>
      </c>
      <c r="U144" s="40">
        <v>0.005314409889775217</v>
      </c>
      <c r="V144" s="40">
        <v>0.03636723630454021</v>
      </c>
      <c r="W144" s="40">
        <v>0.02907294822053501</v>
      </c>
      <c r="X144" s="39">
        <v>1.1922247848613325</v>
      </c>
      <c r="Y144" s="41">
        <v>1.6037511480648299</v>
      </c>
      <c r="Z144" s="41">
        <v>1.0860060540286542</v>
      </c>
      <c r="AA144" s="41">
        <v>1.752882707056683</v>
      </c>
      <c r="AB144" s="42">
        <v>0.0</v>
      </c>
      <c r="AC144" s="42">
        <v>0.0</v>
      </c>
      <c r="AD144" s="42">
        <v>0.0</v>
      </c>
      <c r="AE144" s="42">
        <v>1.0</v>
      </c>
      <c r="AF144" s="42">
        <v>1.0</v>
      </c>
      <c r="AG144" s="25"/>
      <c r="AH144" s="25"/>
      <c r="AI144" s="25"/>
      <c r="AJ144" s="25"/>
      <c r="AK144" s="25"/>
      <c r="AL144" s="25"/>
    </row>
    <row r="145">
      <c r="A145" s="27" t="s">
        <v>225</v>
      </c>
      <c r="B145" s="25" t="s">
        <v>204</v>
      </c>
      <c r="C145" s="25" t="s">
        <v>330</v>
      </c>
      <c r="D145" s="28">
        <v>98.84444672202343</v>
      </c>
      <c r="E145" s="29">
        <v>0.17435714285714285</v>
      </c>
      <c r="F145" s="31">
        <v>0.0</v>
      </c>
      <c r="G145" s="59"/>
      <c r="H145" s="34" t="s">
        <v>64</v>
      </c>
      <c r="I145" s="35" t="s">
        <v>29</v>
      </c>
      <c r="J145" s="36">
        <v>3000.0</v>
      </c>
      <c r="K145" s="28" t="s">
        <v>64</v>
      </c>
      <c r="L145" s="28" t="s">
        <v>64</v>
      </c>
      <c r="M145" s="34" t="s">
        <v>64</v>
      </c>
      <c r="N145" s="35" t="s">
        <v>30</v>
      </c>
      <c r="O145" s="36">
        <v>3000.0</v>
      </c>
      <c r="P145" s="28" t="s">
        <v>64</v>
      </c>
      <c r="Q145" s="37" t="s">
        <v>64</v>
      </c>
      <c r="R145" s="38" t="s">
        <v>64</v>
      </c>
      <c r="S145" s="39" t="s">
        <v>64</v>
      </c>
      <c r="T145" s="40" t="s">
        <v>64</v>
      </c>
      <c r="U145" s="40" t="s">
        <v>64</v>
      </c>
      <c r="V145" s="40" t="s">
        <v>64</v>
      </c>
      <c r="W145" s="40" t="s">
        <v>64</v>
      </c>
      <c r="X145" s="39" t="s">
        <v>64</v>
      </c>
      <c r="Y145" s="41" t="s">
        <v>64</v>
      </c>
      <c r="Z145" s="41" t="s">
        <v>64</v>
      </c>
      <c r="AA145" s="41" t="s">
        <v>64</v>
      </c>
      <c r="AB145" s="42">
        <v>0.0</v>
      </c>
      <c r="AC145" s="42">
        <v>0.0</v>
      </c>
      <c r="AD145" s="42">
        <v>1.0</v>
      </c>
      <c r="AE145" s="42">
        <v>0.0</v>
      </c>
      <c r="AF145" s="42">
        <v>0.0</v>
      </c>
      <c r="AG145" s="25"/>
      <c r="AH145" s="25"/>
      <c r="AI145" s="25"/>
      <c r="AJ145" s="25"/>
      <c r="AK145" s="25"/>
      <c r="AL145" s="25"/>
    </row>
    <row r="146">
      <c r="A146" s="27" t="s">
        <v>227</v>
      </c>
      <c r="B146" s="25" t="s">
        <v>204</v>
      </c>
      <c r="C146" s="25" t="s">
        <v>330</v>
      </c>
      <c r="D146" s="28">
        <v>98.84444672202343</v>
      </c>
      <c r="E146" s="29">
        <v>0.18</v>
      </c>
      <c r="F146" s="31">
        <v>0.0</v>
      </c>
      <c r="G146" s="59"/>
      <c r="H146" s="34" t="s">
        <v>64</v>
      </c>
      <c r="I146" s="35" t="s">
        <v>27</v>
      </c>
      <c r="J146" s="36">
        <v>3000.0</v>
      </c>
      <c r="K146" s="28" t="s">
        <v>64</v>
      </c>
      <c r="L146" s="28" t="s">
        <v>64</v>
      </c>
      <c r="M146" s="34" t="s">
        <v>64</v>
      </c>
      <c r="N146" s="35" t="s">
        <v>27</v>
      </c>
      <c r="O146" s="36">
        <v>3000.0</v>
      </c>
      <c r="P146" s="28" t="s">
        <v>64</v>
      </c>
      <c r="Q146" s="37" t="s">
        <v>64</v>
      </c>
      <c r="R146" s="38" t="s">
        <v>64</v>
      </c>
      <c r="S146" s="39" t="s">
        <v>64</v>
      </c>
      <c r="T146" s="40" t="s">
        <v>64</v>
      </c>
      <c r="U146" s="40" t="s">
        <v>64</v>
      </c>
      <c r="V146" s="40" t="s">
        <v>64</v>
      </c>
      <c r="W146" s="40" t="s">
        <v>64</v>
      </c>
      <c r="X146" s="39" t="s">
        <v>64</v>
      </c>
      <c r="Y146" s="41" t="s">
        <v>64</v>
      </c>
      <c r="Z146" s="41" t="s">
        <v>64</v>
      </c>
      <c r="AA146" s="41" t="s">
        <v>64</v>
      </c>
      <c r="AB146" s="42">
        <v>1.0</v>
      </c>
      <c r="AC146" s="42">
        <v>0.0</v>
      </c>
      <c r="AD146" s="42">
        <v>0.0</v>
      </c>
      <c r="AE146" s="42">
        <v>0.0</v>
      </c>
      <c r="AF146" s="42">
        <v>0.0</v>
      </c>
      <c r="AG146" s="25"/>
      <c r="AH146" s="25"/>
      <c r="AI146" s="25"/>
      <c r="AJ146" s="25"/>
      <c r="AK146" s="25"/>
      <c r="AL146" s="25"/>
    </row>
    <row r="147">
      <c r="A147" s="27" t="s">
        <v>229</v>
      </c>
      <c r="B147" s="25" t="s">
        <v>204</v>
      </c>
      <c r="C147" s="25" t="s">
        <v>330</v>
      </c>
      <c r="D147" s="28">
        <v>98.84444672202343</v>
      </c>
      <c r="E147" s="29">
        <v>0.13287957460118863</v>
      </c>
      <c r="F147" s="31">
        <v>0.0</v>
      </c>
      <c r="G147" s="59"/>
      <c r="H147" s="34" t="s">
        <v>64</v>
      </c>
      <c r="I147" s="35" t="s">
        <v>40</v>
      </c>
      <c r="J147" s="36">
        <v>3800.0</v>
      </c>
      <c r="K147" s="28" t="s">
        <v>64</v>
      </c>
      <c r="L147" s="28" t="s">
        <v>64</v>
      </c>
      <c r="M147" s="34" t="s">
        <v>64</v>
      </c>
      <c r="N147" s="35" t="s">
        <v>29</v>
      </c>
      <c r="O147" s="36">
        <v>3000.0</v>
      </c>
      <c r="P147" s="28" t="s">
        <v>64</v>
      </c>
      <c r="Q147" s="37" t="s">
        <v>64</v>
      </c>
      <c r="R147" s="38" t="s">
        <v>64</v>
      </c>
      <c r="S147" s="39" t="s">
        <v>64</v>
      </c>
      <c r="T147" s="40" t="s">
        <v>64</v>
      </c>
      <c r="U147" s="40" t="s">
        <v>64</v>
      </c>
      <c r="V147" s="40" t="s">
        <v>64</v>
      </c>
      <c r="W147" s="40" t="s">
        <v>64</v>
      </c>
      <c r="X147" s="39" t="s">
        <v>64</v>
      </c>
      <c r="Y147" s="41" t="s">
        <v>64</v>
      </c>
      <c r="Z147" s="41" t="s">
        <v>64</v>
      </c>
      <c r="AA147" s="41" t="s">
        <v>64</v>
      </c>
      <c r="AB147" s="42">
        <v>0.0</v>
      </c>
      <c r="AC147" s="42">
        <v>1.0</v>
      </c>
      <c r="AD147" s="42">
        <v>1.0</v>
      </c>
      <c r="AE147" s="42">
        <v>0.0</v>
      </c>
      <c r="AF147" s="42">
        <v>0.0</v>
      </c>
      <c r="AG147" s="25"/>
      <c r="AH147" s="25"/>
      <c r="AI147" s="25"/>
      <c r="AJ147" s="25"/>
      <c r="AK147" s="25"/>
      <c r="AL147" s="25"/>
    </row>
    <row r="148">
      <c r="A148" s="27" t="s">
        <v>232</v>
      </c>
      <c r="B148" s="25" t="s">
        <v>204</v>
      </c>
      <c r="C148" s="25" t="s">
        <v>330</v>
      </c>
      <c r="D148" s="28">
        <v>98.84444672202343</v>
      </c>
      <c r="E148" s="29">
        <v>0.17511945392491468</v>
      </c>
      <c r="F148" s="31">
        <v>0.0</v>
      </c>
      <c r="G148" s="59"/>
      <c r="H148" s="34" t="s">
        <v>64</v>
      </c>
      <c r="I148" s="35" t="s">
        <v>58</v>
      </c>
      <c r="J148" s="36">
        <v>3000.0</v>
      </c>
      <c r="K148" s="28" t="s">
        <v>64</v>
      </c>
      <c r="L148" s="28" t="s">
        <v>64</v>
      </c>
      <c r="M148" s="34" t="s">
        <v>64</v>
      </c>
      <c r="N148" s="35" t="s">
        <v>27</v>
      </c>
      <c r="O148" s="36">
        <v>3000.0</v>
      </c>
      <c r="P148" s="28" t="s">
        <v>64</v>
      </c>
      <c r="Q148" s="37" t="s">
        <v>64</v>
      </c>
      <c r="R148" s="38" t="s">
        <v>64</v>
      </c>
      <c r="S148" s="39" t="s">
        <v>64</v>
      </c>
      <c r="T148" s="40" t="s">
        <v>64</v>
      </c>
      <c r="U148" s="40" t="s">
        <v>64</v>
      </c>
      <c r="V148" s="40" t="s">
        <v>64</v>
      </c>
      <c r="W148" s="40" t="s">
        <v>64</v>
      </c>
      <c r="X148" s="39" t="s">
        <v>64</v>
      </c>
      <c r="Y148" s="41" t="s">
        <v>64</v>
      </c>
      <c r="Z148" s="41" t="s">
        <v>64</v>
      </c>
      <c r="AA148" s="41" t="s">
        <v>64</v>
      </c>
      <c r="AB148" s="42">
        <v>1.0</v>
      </c>
      <c r="AC148" s="42">
        <v>1.0</v>
      </c>
      <c r="AD148" s="42">
        <v>0.0</v>
      </c>
      <c r="AE148" s="42">
        <v>0.0</v>
      </c>
      <c r="AF148" s="42">
        <v>0.0</v>
      </c>
      <c r="AG148" s="25"/>
      <c r="AH148" s="25"/>
      <c r="AI148" s="25"/>
      <c r="AJ148" s="25"/>
      <c r="AK148" s="25"/>
      <c r="AL148" s="25"/>
    </row>
    <row r="149">
      <c r="A149" s="27" t="s">
        <v>210</v>
      </c>
      <c r="B149" s="25" t="s">
        <v>204</v>
      </c>
      <c r="C149" s="25" t="s">
        <v>330</v>
      </c>
      <c r="D149" s="28">
        <v>98.84444672202343</v>
      </c>
      <c r="E149" s="29">
        <v>0.1951895998649333</v>
      </c>
      <c r="F149" s="31">
        <v>0.0</v>
      </c>
      <c r="G149" s="59"/>
      <c r="H149" s="34" t="s">
        <v>64</v>
      </c>
      <c r="I149" s="35" t="s">
        <v>31</v>
      </c>
      <c r="J149" s="36">
        <v>7900.0</v>
      </c>
      <c r="K149" s="28" t="s">
        <v>64</v>
      </c>
      <c r="L149" s="28" t="s">
        <v>64</v>
      </c>
      <c r="M149" s="34" t="s">
        <v>64</v>
      </c>
      <c r="N149" s="35" t="s">
        <v>31</v>
      </c>
      <c r="O149" s="36">
        <v>8700.0</v>
      </c>
      <c r="P149" s="28" t="s">
        <v>64</v>
      </c>
      <c r="Q149" s="37" t="s">
        <v>64</v>
      </c>
      <c r="R149" s="38" t="s">
        <v>64</v>
      </c>
      <c r="S149" s="39" t="s">
        <v>64</v>
      </c>
      <c r="T149" s="40" t="s">
        <v>64</v>
      </c>
      <c r="U149" s="40" t="s">
        <v>64</v>
      </c>
      <c r="V149" s="40" t="s">
        <v>64</v>
      </c>
      <c r="W149" s="40" t="s">
        <v>64</v>
      </c>
      <c r="X149" s="39" t="s">
        <v>64</v>
      </c>
      <c r="Y149" s="41" t="s">
        <v>64</v>
      </c>
      <c r="Z149" s="41" t="s">
        <v>64</v>
      </c>
      <c r="AA149" s="41" t="s">
        <v>64</v>
      </c>
      <c r="AB149" s="42">
        <v>0.0</v>
      </c>
      <c r="AC149" s="42">
        <v>0.0</v>
      </c>
      <c r="AD149" s="42">
        <v>0.0</v>
      </c>
      <c r="AE149" s="42">
        <v>0.0</v>
      </c>
      <c r="AF149" s="42">
        <v>1.0</v>
      </c>
      <c r="AG149" s="25"/>
      <c r="AH149" s="25"/>
      <c r="AI149" s="25"/>
      <c r="AJ149" s="25"/>
      <c r="AK149" s="25"/>
      <c r="AL149" s="25"/>
    </row>
    <row r="150">
      <c r="A150" s="27" t="s">
        <v>262</v>
      </c>
      <c r="B150" s="25" t="s">
        <v>260</v>
      </c>
      <c r="C150" s="25" t="s">
        <v>101</v>
      </c>
      <c r="D150" s="28">
        <v>102.84398777055904</v>
      </c>
      <c r="E150" s="29">
        <v>0.17248582995951414</v>
      </c>
      <c r="F150" s="31">
        <v>33.0</v>
      </c>
      <c r="G150" s="59"/>
      <c r="H150" s="34">
        <v>25.116742482311253</v>
      </c>
      <c r="I150" s="35" t="s">
        <v>40</v>
      </c>
      <c r="J150" s="36">
        <v>5200.0</v>
      </c>
      <c r="K150" s="28">
        <v>4.830142785059857</v>
      </c>
      <c r="L150" s="28">
        <v>5.114512483574742</v>
      </c>
      <c r="M150" s="34">
        <v>24.867181717157074</v>
      </c>
      <c r="N150" s="35" t="s">
        <v>29</v>
      </c>
      <c r="O150" s="36">
        <v>5800.0</v>
      </c>
      <c r="P150" s="28">
        <v>4.287445123647772</v>
      </c>
      <c r="Q150" s="37">
        <v>4.506798390725708</v>
      </c>
      <c r="R150" s="38">
        <v>11.897362829303997</v>
      </c>
      <c r="S150" s="39">
        <v>12.533991373138058</v>
      </c>
      <c r="T150" s="40">
        <v>0.0521065497855239</v>
      </c>
      <c r="U150" s="40">
        <v>0.013257879531227975</v>
      </c>
      <c r="V150" s="40">
        <v>0.03247666613851194</v>
      </c>
      <c r="W150" s="40">
        <v>0.026721307582319945</v>
      </c>
      <c r="X150" s="39">
        <v>12.000920166947148</v>
      </c>
      <c r="Y150" s="41">
        <v>13.115822315364106</v>
      </c>
      <c r="Z150" s="41">
        <v>10.587551125184378</v>
      </c>
      <c r="AA150" s="41">
        <v>14.279630591972696</v>
      </c>
      <c r="AB150" s="42">
        <v>0.0</v>
      </c>
      <c r="AC150" s="42">
        <v>1.0</v>
      </c>
      <c r="AD150" s="42">
        <v>1.0</v>
      </c>
      <c r="AE150" s="42">
        <v>0.0</v>
      </c>
      <c r="AF150" s="42">
        <v>0.0</v>
      </c>
      <c r="AG150" s="25"/>
      <c r="AH150" s="25"/>
      <c r="AI150" s="25"/>
      <c r="AJ150" s="25"/>
      <c r="AK150" s="25"/>
      <c r="AL150" s="25"/>
    </row>
    <row r="151">
      <c r="A151" s="27" t="s">
        <v>265</v>
      </c>
      <c r="B151" s="25" t="s">
        <v>260</v>
      </c>
      <c r="C151" s="25" t="s">
        <v>101</v>
      </c>
      <c r="D151" s="28">
        <v>102.84398777055904</v>
      </c>
      <c r="E151" s="29">
        <v>0.2861265206812652</v>
      </c>
      <c r="F151" s="31">
        <v>29.0</v>
      </c>
      <c r="G151" s="59"/>
      <c r="H151" s="34">
        <v>36.86814476259474</v>
      </c>
      <c r="I151" s="35" t="s">
        <v>31</v>
      </c>
      <c r="J151" s="36">
        <v>6500.0</v>
      </c>
      <c r="K151" s="28">
        <v>5.672022271168421</v>
      </c>
      <c r="L151" s="28">
        <v>7.954378730279974</v>
      </c>
      <c r="M151" s="34">
        <v>37.17507960557225</v>
      </c>
      <c r="N151" s="35" t="s">
        <v>31</v>
      </c>
      <c r="O151" s="36">
        <v>7400.0</v>
      </c>
      <c r="P151" s="28">
        <v>5.023659406158412</v>
      </c>
      <c r="Q151" s="37">
        <v>7.088010695099258</v>
      </c>
      <c r="R151" s="38">
        <v>19.211338657692725</v>
      </c>
      <c r="S151" s="39">
        <v>20.239338453128518</v>
      </c>
      <c r="T151" s="40">
        <v>0.12033099777921888</v>
      </c>
      <c r="U151" s="40">
        <v>0.014571776457653753</v>
      </c>
      <c r="V151" s="40">
        <v>0.06955746418458159</v>
      </c>
      <c r="W151" s="40">
        <v>0.038478597208491935</v>
      </c>
      <c r="X151" s="39">
        <v>21.248981942825907</v>
      </c>
      <c r="Y151" s="41">
        <v>15.619162819768833</v>
      </c>
      <c r="Z151" s="41">
        <v>19.600841865369702</v>
      </c>
      <c r="AA151" s="41">
        <v>17.574237740202552</v>
      </c>
      <c r="AB151" s="42">
        <v>0.0</v>
      </c>
      <c r="AC151" s="42">
        <v>0.0</v>
      </c>
      <c r="AD151" s="42">
        <v>0.0</v>
      </c>
      <c r="AE151" s="42">
        <v>0.0</v>
      </c>
      <c r="AF151" s="42">
        <v>1.0</v>
      </c>
      <c r="AG151" s="25"/>
      <c r="AH151" s="25"/>
      <c r="AI151" s="25"/>
      <c r="AJ151" s="25"/>
      <c r="AK151" s="25"/>
      <c r="AL151" s="25"/>
    </row>
    <row r="152">
      <c r="A152" s="27" t="s">
        <v>263</v>
      </c>
      <c r="B152" s="25" t="s">
        <v>260</v>
      </c>
      <c r="C152" s="25" t="s">
        <v>101</v>
      </c>
      <c r="D152" s="28">
        <v>102.84398777055904</v>
      </c>
      <c r="E152" s="29">
        <v>0.1694931506849315</v>
      </c>
      <c r="F152" s="31">
        <v>28.0</v>
      </c>
      <c r="G152" s="59"/>
      <c r="H152" s="34">
        <v>26.892953427284365</v>
      </c>
      <c r="I152" s="35" t="s">
        <v>27</v>
      </c>
      <c r="J152" s="36">
        <v>6800.0</v>
      </c>
      <c r="K152" s="28">
        <v>3.9548460922477005</v>
      </c>
      <c r="L152" s="28">
        <v>4.4024821657187285</v>
      </c>
      <c r="M152" s="34">
        <v>26.390555901145227</v>
      </c>
      <c r="N152" s="35" t="s">
        <v>27</v>
      </c>
      <c r="O152" s="36">
        <v>6800.0</v>
      </c>
      <c r="P152" s="28">
        <v>3.880964103109592</v>
      </c>
      <c r="Q152" s="37">
        <v>4.261006299496826</v>
      </c>
      <c r="R152" s="38">
        <v>9.892903986193243</v>
      </c>
      <c r="S152" s="39">
        <v>10.42227382633191</v>
      </c>
      <c r="T152" s="40">
        <v>0.05309387025534507</v>
      </c>
      <c r="U152" s="40">
        <v>0.021934533271513214</v>
      </c>
      <c r="V152" s="40">
        <v>0.03700171266830033</v>
      </c>
      <c r="W152" s="40">
        <v>0.03792419303953219</v>
      </c>
      <c r="X152" s="39">
        <v>12.058350966304788</v>
      </c>
      <c r="Y152" s="41">
        <v>14.834602460979577</v>
      </c>
      <c r="Z152" s="41">
        <v>10.262818848935588</v>
      </c>
      <c r="AA152" s="41">
        <v>16.12773705220964</v>
      </c>
      <c r="AB152" s="42">
        <v>1.0</v>
      </c>
      <c r="AC152" s="42">
        <v>0.0</v>
      </c>
      <c r="AD152" s="42">
        <v>0.0</v>
      </c>
      <c r="AE152" s="42">
        <v>0.0</v>
      </c>
      <c r="AF152" s="42">
        <v>0.0</v>
      </c>
      <c r="AG152" s="25"/>
      <c r="AH152" s="25"/>
      <c r="AI152" s="25"/>
      <c r="AJ152" s="25"/>
      <c r="AK152" s="25"/>
      <c r="AL152" s="25"/>
    </row>
    <row r="153">
      <c r="A153" s="27" t="s">
        <v>267</v>
      </c>
      <c r="B153" s="25" t="s">
        <v>260</v>
      </c>
      <c r="C153" s="25" t="s">
        <v>101</v>
      </c>
      <c r="D153" s="28">
        <v>102.84398777055904</v>
      </c>
      <c r="E153" s="29">
        <v>0.23368218859138531</v>
      </c>
      <c r="F153" s="31">
        <v>26.0</v>
      </c>
      <c r="G153" s="59"/>
      <c r="H153" s="34">
        <v>24.86775278440291</v>
      </c>
      <c r="I153" s="35" t="s">
        <v>58</v>
      </c>
      <c r="J153" s="36">
        <v>4400.0</v>
      </c>
      <c r="K153" s="28">
        <v>5.651761996455207</v>
      </c>
      <c r="L153" s="28">
        <v>5.94101599941612</v>
      </c>
      <c r="M153" s="34">
        <v>24.16124604249188</v>
      </c>
      <c r="N153" s="35" t="s">
        <v>28</v>
      </c>
      <c r="O153" s="36">
        <v>4700.0</v>
      </c>
      <c r="P153" s="28">
        <v>5.1406906473386975</v>
      </c>
      <c r="Q153" s="37">
        <v>5.29096746487608</v>
      </c>
      <c r="R153" s="38">
        <v>13.418433550921252</v>
      </c>
      <c r="S153" s="39">
        <v>14.136454673301095</v>
      </c>
      <c r="T153" s="40">
        <v>0.07981623061189998</v>
      </c>
      <c r="U153" s="40">
        <v>0.024542133494271288</v>
      </c>
      <c r="V153" s="40">
        <v>0.035292891086894554</v>
      </c>
      <c r="W153" s="40">
        <v>0.035292891086894554</v>
      </c>
      <c r="X153" s="39">
        <v>14.66080838563671</v>
      </c>
      <c r="Y153" s="41">
        <v>10.206944398766202</v>
      </c>
      <c r="Z153" s="41">
        <v>12.994188740395153</v>
      </c>
      <c r="AA153" s="41">
        <v>11.167057302096726</v>
      </c>
      <c r="AB153" s="42">
        <v>1.0</v>
      </c>
      <c r="AC153" s="42">
        <v>1.0</v>
      </c>
      <c r="AD153" s="42">
        <v>0.0</v>
      </c>
      <c r="AE153" s="42">
        <v>0.0</v>
      </c>
      <c r="AF153" s="42">
        <v>0.0</v>
      </c>
      <c r="AG153" s="25"/>
      <c r="AH153" s="25"/>
      <c r="AI153" s="25"/>
      <c r="AJ153" s="25"/>
      <c r="AK153" s="25"/>
      <c r="AL153" s="25"/>
    </row>
    <row r="154">
      <c r="A154" s="27" t="s">
        <v>266</v>
      </c>
      <c r="B154" s="25" t="s">
        <v>260</v>
      </c>
      <c r="C154" s="25" t="s">
        <v>101</v>
      </c>
      <c r="D154" s="28">
        <v>102.84398777055904</v>
      </c>
      <c r="E154" s="29">
        <v>0.21645430809399477</v>
      </c>
      <c r="F154" s="31">
        <v>24.0</v>
      </c>
      <c r="G154" s="59"/>
      <c r="H154" s="34">
        <v>27.671781469970615</v>
      </c>
      <c r="I154" s="35" t="s">
        <v>45</v>
      </c>
      <c r="J154" s="36">
        <v>5800.0</v>
      </c>
      <c r="K154" s="28">
        <v>4.770996805167347</v>
      </c>
      <c r="L154" s="28">
        <v>5.423174308127477</v>
      </c>
      <c r="M154" s="34">
        <v>27.2217830978241</v>
      </c>
      <c r="N154" s="35" t="s">
        <v>30</v>
      </c>
      <c r="O154" s="36">
        <v>6300.0</v>
      </c>
      <c r="P154" s="28">
        <v>4.320917952035572</v>
      </c>
      <c r="Q154" s="37">
        <v>4.852972753918343</v>
      </c>
      <c r="R154" s="38">
        <v>11.296569018656072</v>
      </c>
      <c r="S154" s="39">
        <v>11.901049052412317</v>
      </c>
      <c r="T154" s="40">
        <v>0.08789049620375754</v>
      </c>
      <c r="U154" s="40">
        <v>0.004063064301390251</v>
      </c>
      <c r="V154" s="40">
        <v>0.048329080637589304</v>
      </c>
      <c r="W154" s="40">
        <v>0.038599110863207386</v>
      </c>
      <c r="X154" s="39">
        <v>11.26302322117792</v>
      </c>
      <c r="Y154" s="41">
        <v>16.408758248792694</v>
      </c>
      <c r="Z154" s="41">
        <v>10.166136165954589</v>
      </c>
      <c r="AA154" s="41">
        <v>17.05564693186951</v>
      </c>
      <c r="AB154" s="42">
        <v>0.0</v>
      </c>
      <c r="AC154" s="42">
        <v>0.0</v>
      </c>
      <c r="AD154" s="42">
        <v>0.0</v>
      </c>
      <c r="AE154" s="42">
        <v>1.0</v>
      </c>
      <c r="AF154" s="42">
        <v>1.0</v>
      </c>
      <c r="AG154" s="25"/>
      <c r="AH154" s="25"/>
      <c r="AI154" s="25"/>
      <c r="AJ154" s="25"/>
      <c r="AK154" s="25"/>
      <c r="AL154" s="25"/>
    </row>
    <row r="155">
      <c r="A155" s="27" t="s">
        <v>1981</v>
      </c>
      <c r="B155" s="25" t="s">
        <v>260</v>
      </c>
      <c r="C155" s="25" t="s">
        <v>101</v>
      </c>
      <c r="D155" s="28">
        <v>102.84398777055904</v>
      </c>
      <c r="E155" s="29">
        <v>0.13917310664605875</v>
      </c>
      <c r="F155" s="31">
        <v>24.0</v>
      </c>
      <c r="G155" s="59"/>
      <c r="H155" s="34">
        <v>21.660668003158595</v>
      </c>
      <c r="I155" s="35" t="s">
        <v>44</v>
      </c>
      <c r="J155" s="36">
        <v>4300.0</v>
      </c>
      <c r="K155" s="28">
        <v>5.037364651897348</v>
      </c>
      <c r="L155" s="28">
        <v>4.786114054427435</v>
      </c>
      <c r="M155" s="34">
        <v>22.562950227671685</v>
      </c>
      <c r="N155" s="35" t="s">
        <v>30</v>
      </c>
      <c r="O155" s="36">
        <v>4900.0</v>
      </c>
      <c r="P155" s="28">
        <v>4.604683719932997</v>
      </c>
      <c r="Q155" s="37">
        <v>4.507693267612886</v>
      </c>
      <c r="R155" s="38">
        <v>6.775309337484331</v>
      </c>
      <c r="S155" s="39">
        <v>7.137856515328137</v>
      </c>
      <c r="T155" s="40">
        <v>0.06273562440621261</v>
      </c>
      <c r="U155" s="40">
        <v>0.0036903308474242717</v>
      </c>
      <c r="V155" s="40">
        <v>0.021244337040577564</v>
      </c>
      <c r="W155" s="40">
        <v>0.020446427668161505</v>
      </c>
      <c r="X155" s="39">
        <v>7.682884515292488</v>
      </c>
      <c r="Y155" s="41">
        <v>13.977783487866105</v>
      </c>
      <c r="Z155" s="41">
        <v>7.062304390893028</v>
      </c>
      <c r="AA155" s="41">
        <v>15.500645836778657</v>
      </c>
      <c r="AB155" s="42">
        <v>0.0</v>
      </c>
      <c r="AC155" s="42">
        <v>0.0</v>
      </c>
      <c r="AD155" s="42">
        <v>1.0</v>
      </c>
      <c r="AE155" s="42">
        <v>1.0</v>
      </c>
      <c r="AF155" s="42">
        <v>0.0</v>
      </c>
      <c r="AG155" s="25"/>
      <c r="AH155" s="25"/>
      <c r="AI155" s="25"/>
      <c r="AJ155" s="25"/>
      <c r="AK155" s="25"/>
      <c r="AL155" s="25"/>
    </row>
    <row r="156">
      <c r="A156" s="27" t="s">
        <v>264</v>
      </c>
      <c r="B156" s="25" t="s">
        <v>260</v>
      </c>
      <c r="C156" s="25" t="s">
        <v>101</v>
      </c>
      <c r="D156" s="28">
        <v>102.84398777055904</v>
      </c>
      <c r="E156" s="29">
        <v>0.18120234604105573</v>
      </c>
      <c r="F156" s="31">
        <v>23.0</v>
      </c>
      <c r="G156" s="59"/>
      <c r="H156" s="34">
        <v>21.641467322965255</v>
      </c>
      <c r="I156" s="35" t="s">
        <v>44</v>
      </c>
      <c r="J156" s="36">
        <v>4900.0</v>
      </c>
      <c r="K156" s="28">
        <v>4.416625984278624</v>
      </c>
      <c r="L156" s="28">
        <v>4.1936128333442495</v>
      </c>
      <c r="M156" s="34">
        <v>21.71827615214973</v>
      </c>
      <c r="N156" s="35" t="s">
        <v>30</v>
      </c>
      <c r="O156" s="36">
        <v>4800.0</v>
      </c>
      <c r="P156" s="28">
        <v>4.524640865031194</v>
      </c>
      <c r="Q156" s="37">
        <v>4.30733045076699</v>
      </c>
      <c r="R156" s="38">
        <v>8.7797465136518</v>
      </c>
      <c r="S156" s="39">
        <v>9.249551235791664</v>
      </c>
      <c r="T156" s="40">
        <v>0.06960823351103948</v>
      </c>
      <c r="U156" s="40">
        <v>0.013465878506599898</v>
      </c>
      <c r="V156" s="40">
        <v>0.034389782032239746</v>
      </c>
      <c r="W156" s="40">
        <v>0.027656842778939796</v>
      </c>
      <c r="X156" s="39">
        <v>10.196324163103093</v>
      </c>
      <c r="Y156" s="41">
        <v>11.445143159862162</v>
      </c>
      <c r="Z156" s="41">
        <v>9.183072425242786</v>
      </c>
      <c r="AA156" s="41">
        <v>12.535203726906945</v>
      </c>
      <c r="AB156" s="42">
        <v>0.0</v>
      </c>
      <c r="AC156" s="42">
        <v>0.0</v>
      </c>
      <c r="AD156" s="42">
        <v>1.0</v>
      </c>
      <c r="AE156" s="42">
        <v>1.0</v>
      </c>
      <c r="AF156" s="42">
        <v>0.0</v>
      </c>
      <c r="AG156" s="25"/>
      <c r="AH156" s="25"/>
      <c r="AI156" s="25"/>
      <c r="AJ156" s="25"/>
      <c r="AK156" s="25"/>
      <c r="AL156" s="25"/>
    </row>
    <row r="157">
      <c r="A157" s="27" t="s">
        <v>275</v>
      </c>
      <c r="B157" s="25" t="s">
        <v>260</v>
      </c>
      <c r="C157" s="25" t="s">
        <v>101</v>
      </c>
      <c r="D157" s="28">
        <v>102.84398777055904</v>
      </c>
      <c r="E157" s="29">
        <v>0.14569156159068866</v>
      </c>
      <c r="F157" s="31">
        <v>13.0</v>
      </c>
      <c r="G157" s="59"/>
      <c r="H157" s="34">
        <v>10.974820904517678</v>
      </c>
      <c r="I157" s="35" t="s">
        <v>44</v>
      </c>
      <c r="J157" s="36">
        <v>3700.0</v>
      </c>
      <c r="K157" s="28">
        <v>2.9661678120318045</v>
      </c>
      <c r="L157" s="28">
        <v>1.7132451270543154</v>
      </c>
      <c r="M157" s="34">
        <v>10.919345322751335</v>
      </c>
      <c r="N157" s="35" t="s">
        <v>29</v>
      </c>
      <c r="O157" s="36">
        <v>3600.0</v>
      </c>
      <c r="P157" s="28">
        <v>3.0331514785420377</v>
      </c>
      <c r="Q157" s="37">
        <v>1.7454473769228458</v>
      </c>
      <c r="R157" s="38">
        <v>3.864454085113604</v>
      </c>
      <c r="S157" s="39">
        <v>4.071241237209174</v>
      </c>
      <c r="T157" s="40">
        <v>0.054276105835614895</v>
      </c>
      <c r="U157" s="40">
        <v>0.017456640324208853</v>
      </c>
      <c r="V157" s="40">
        <v>0.031201236441545713</v>
      </c>
      <c r="W157" s="40">
        <v>0.020566731416452964</v>
      </c>
      <c r="X157" s="39">
        <v>5.308010049205946</v>
      </c>
      <c r="Y157" s="41">
        <v>5.666810855311731</v>
      </c>
      <c r="Z157" s="41">
        <v>4.778466535478899</v>
      </c>
      <c r="AA157" s="41">
        <v>6.1408787872724355</v>
      </c>
      <c r="AB157" s="42">
        <v>0.0</v>
      </c>
      <c r="AC157" s="42">
        <v>0.0</v>
      </c>
      <c r="AD157" s="42">
        <v>1.0</v>
      </c>
      <c r="AE157" s="42">
        <v>1.0</v>
      </c>
      <c r="AF157" s="42">
        <v>0.0</v>
      </c>
      <c r="AG157" s="25"/>
      <c r="AH157" s="25"/>
      <c r="AI157" s="25"/>
      <c r="AJ157" s="25"/>
      <c r="AK157" s="25"/>
      <c r="AL157" s="25"/>
    </row>
    <row r="158">
      <c r="A158" s="27" t="s">
        <v>272</v>
      </c>
      <c r="B158" s="25" t="s">
        <v>260</v>
      </c>
      <c r="C158" s="25" t="s">
        <v>101</v>
      </c>
      <c r="D158" s="28">
        <v>102.84398777055904</v>
      </c>
      <c r="E158" s="29">
        <v>0.1705045871559633</v>
      </c>
      <c r="F158" s="31">
        <v>12.0</v>
      </c>
      <c r="G158" s="59"/>
      <c r="H158" s="34">
        <v>10.624933428231353</v>
      </c>
      <c r="I158" s="35" t="s">
        <v>58</v>
      </c>
      <c r="J158" s="36">
        <v>3000.0</v>
      </c>
      <c r="K158" s="28">
        <v>3.541644476077118</v>
      </c>
      <c r="L158" s="28">
        <v>1.997689096969869</v>
      </c>
      <c r="M158" s="34">
        <v>10.40211486682394</v>
      </c>
      <c r="N158" s="35" t="s">
        <v>28</v>
      </c>
      <c r="O158" s="36">
        <v>3000.0</v>
      </c>
      <c r="P158" s="28">
        <v>3.4673716222746465</v>
      </c>
      <c r="Q158" s="37">
        <v>1.9256844004159939</v>
      </c>
      <c r="R158" s="38">
        <v>4.269001020995137</v>
      </c>
      <c r="S158" s="39">
        <v>4.497435502032245</v>
      </c>
      <c r="T158" s="40">
        <v>0.05796400796188951</v>
      </c>
      <c r="U158" s="40">
        <v>0.023595967842893074</v>
      </c>
      <c r="V158" s="40">
        <v>0.03836909553583483</v>
      </c>
      <c r="W158" s="40">
        <v>0.032726581486447345</v>
      </c>
      <c r="X158" s="39">
        <v>5.669781542461104</v>
      </c>
      <c r="Y158" s="41">
        <v>4.955151885770249</v>
      </c>
      <c r="Z158" s="41">
        <v>4.945727095656929</v>
      </c>
      <c r="AA158" s="41">
        <v>5.456387771167011</v>
      </c>
      <c r="AB158" s="42">
        <v>1.0</v>
      </c>
      <c r="AC158" s="42">
        <v>1.0</v>
      </c>
      <c r="AD158" s="42">
        <v>0.0</v>
      </c>
      <c r="AE158" s="42">
        <v>0.0</v>
      </c>
      <c r="AF158" s="42">
        <v>0.0</v>
      </c>
      <c r="AG158" s="25"/>
      <c r="AH158" s="25"/>
      <c r="AI158" s="25"/>
      <c r="AJ158" s="25"/>
      <c r="AK158" s="25"/>
      <c r="AL158" s="25"/>
    </row>
    <row r="159">
      <c r="A159" s="27" t="s">
        <v>271</v>
      </c>
      <c r="B159" s="25" t="s">
        <v>260</v>
      </c>
      <c r="C159" s="25" t="s">
        <v>101</v>
      </c>
      <c r="D159" s="28">
        <v>102.84398777055904</v>
      </c>
      <c r="E159" s="29">
        <v>0.11442998515586342</v>
      </c>
      <c r="F159" s="31">
        <v>11.0</v>
      </c>
      <c r="G159" s="59"/>
      <c r="H159" s="34">
        <v>11.295656148151481</v>
      </c>
      <c r="I159" s="35" t="s">
        <v>31</v>
      </c>
      <c r="J159" s="36">
        <v>3000.0</v>
      </c>
      <c r="K159" s="28">
        <v>3.765218716050494</v>
      </c>
      <c r="L159" s="28">
        <v>2.2211346947496104</v>
      </c>
      <c r="M159" s="34">
        <v>11.834340965067723</v>
      </c>
      <c r="N159" s="35" t="s">
        <v>31</v>
      </c>
      <c r="O159" s="36">
        <v>3000.0</v>
      </c>
      <c r="P159" s="28">
        <v>3.9447803216892403</v>
      </c>
      <c r="Q159" s="37">
        <v>2.4077911390302296</v>
      </c>
      <c r="R159" s="38">
        <v>2.497030635776979</v>
      </c>
      <c r="S159" s="39">
        <v>2.6306468833749967</v>
      </c>
      <c r="T159" s="40">
        <v>0.05511131912035101</v>
      </c>
      <c r="U159" s="40">
        <v>1.9508431547026907E-4</v>
      </c>
      <c r="V159" s="40">
        <v>0.009851757931248586</v>
      </c>
      <c r="W159" s="40">
        <v>0.02887247868959982</v>
      </c>
      <c r="X159" s="39">
        <v>2.5058161975404403</v>
      </c>
      <c r="Y159" s="41">
        <v>8.789839950611041</v>
      </c>
      <c r="Z159" s="41">
        <v>2.1632780200784896</v>
      </c>
      <c r="AA159" s="41">
        <v>9.671062944989233</v>
      </c>
      <c r="AB159" s="42">
        <v>0.0</v>
      </c>
      <c r="AC159" s="42">
        <v>0.0</v>
      </c>
      <c r="AD159" s="42">
        <v>0.0</v>
      </c>
      <c r="AE159" s="42">
        <v>0.0</v>
      </c>
      <c r="AF159" s="42">
        <v>1.0</v>
      </c>
      <c r="AG159" s="25"/>
      <c r="AH159" s="25"/>
      <c r="AI159" s="25"/>
      <c r="AJ159" s="25"/>
      <c r="AK159" s="25"/>
      <c r="AL159" s="25"/>
    </row>
    <row r="160">
      <c r="A160" s="27" t="s">
        <v>269</v>
      </c>
      <c r="B160" s="25" t="s">
        <v>260</v>
      </c>
      <c r="C160" s="25" t="s">
        <v>101</v>
      </c>
      <c r="D160" s="28">
        <v>102.84398777055904</v>
      </c>
      <c r="E160" s="29">
        <v>0.15026301911667764</v>
      </c>
      <c r="F160" s="31">
        <v>11.0</v>
      </c>
      <c r="G160" s="59"/>
      <c r="H160" s="34">
        <v>8.542348939718769</v>
      </c>
      <c r="I160" s="35" t="s">
        <v>40</v>
      </c>
      <c r="J160" s="36">
        <v>3300.0</v>
      </c>
      <c r="K160" s="28">
        <v>2.588590587793566</v>
      </c>
      <c r="L160" s="28">
        <v>1.244587079416584</v>
      </c>
      <c r="M160" s="34">
        <v>8.72170299002325</v>
      </c>
      <c r="N160" s="35" t="s">
        <v>29</v>
      </c>
      <c r="O160" s="36">
        <v>3000.0</v>
      </c>
      <c r="P160" s="28">
        <v>2.90723433000775</v>
      </c>
      <c r="Q160" s="37">
        <v>1.419214287198749</v>
      </c>
      <c r="R160" s="38">
        <v>3.3864293512257984</v>
      </c>
      <c r="S160" s="39">
        <v>3.5676373733395463</v>
      </c>
      <c r="T160" s="40">
        <v>0.054399135528717175</v>
      </c>
      <c r="U160" s="40">
        <v>0.014304957861255258</v>
      </c>
      <c r="V160" s="40">
        <v>0.030121002820530433</v>
      </c>
      <c r="W160" s="40">
        <v>0.023875176148714757</v>
      </c>
      <c r="X160" s="39">
        <v>4.172765009317143</v>
      </c>
      <c r="Y160" s="41">
        <v>4.369583930401626</v>
      </c>
      <c r="Z160" s="41">
        <v>3.722842409450515</v>
      </c>
      <c r="AA160" s="41">
        <v>4.998860580572735</v>
      </c>
      <c r="AB160" s="42">
        <v>0.0</v>
      </c>
      <c r="AC160" s="42">
        <v>1.0</v>
      </c>
      <c r="AD160" s="42">
        <v>1.0</v>
      </c>
      <c r="AE160" s="42">
        <v>0.0</v>
      </c>
      <c r="AF160" s="42">
        <v>0.0</v>
      </c>
      <c r="AG160" s="25"/>
      <c r="AH160" s="25"/>
      <c r="AI160" s="25"/>
      <c r="AJ160" s="25"/>
      <c r="AK160" s="25"/>
      <c r="AL160" s="25"/>
    </row>
    <row r="161">
      <c r="A161" s="27" t="s">
        <v>270</v>
      </c>
      <c r="B161" s="25" t="s">
        <v>260</v>
      </c>
      <c r="C161" s="25" t="s">
        <v>101</v>
      </c>
      <c r="D161" s="28">
        <v>102.84398777055904</v>
      </c>
      <c r="E161" s="29">
        <v>0.184009900990099</v>
      </c>
      <c r="F161" s="31">
        <v>6.0</v>
      </c>
      <c r="G161" s="59"/>
      <c r="H161" s="34">
        <v>5.3069134555900295</v>
      </c>
      <c r="I161" s="35" t="s">
        <v>58</v>
      </c>
      <c r="J161" s="36">
        <v>3200.0</v>
      </c>
      <c r="K161" s="28">
        <v>1.6584104548718843</v>
      </c>
      <c r="L161" s="28">
        <v>0.5627470179006342</v>
      </c>
      <c r="M161" s="34">
        <v>5.188016429204557</v>
      </c>
      <c r="N161" s="35" t="s">
        <v>27</v>
      </c>
      <c r="O161" s="36">
        <v>3000.0</v>
      </c>
      <c r="P161" s="28">
        <v>1.7293388097348525</v>
      </c>
      <c r="Q161" s="37">
        <v>0.577161559685234</v>
      </c>
      <c r="R161" s="38">
        <v>2.3317401031286265</v>
      </c>
      <c r="S161" s="39">
        <v>2.456511645171368</v>
      </c>
      <c r="T161" s="40">
        <v>0.05753054381750848</v>
      </c>
      <c r="U161" s="40">
        <v>0.01900377169423114</v>
      </c>
      <c r="V161" s="40">
        <v>0.024715287777196785</v>
      </c>
      <c r="W161" s="40">
        <v>0.04060368706253758</v>
      </c>
      <c r="X161" s="39">
        <v>2.390965014832897</v>
      </c>
      <c r="Y161" s="41">
        <v>2.915948440757132</v>
      </c>
      <c r="Z161" s="41">
        <v>2.007823217369446</v>
      </c>
      <c r="AA161" s="41">
        <v>3.1801932118351113</v>
      </c>
      <c r="AB161" s="42">
        <v>1.0</v>
      </c>
      <c r="AC161" s="42">
        <v>1.0</v>
      </c>
      <c r="AD161" s="42">
        <v>0.0</v>
      </c>
      <c r="AE161" s="42">
        <v>0.0</v>
      </c>
      <c r="AF161" s="42">
        <v>0.0</v>
      </c>
      <c r="AG161" s="25"/>
      <c r="AH161" s="25"/>
      <c r="AI161" s="25"/>
      <c r="AJ161" s="25"/>
      <c r="AK161" s="25"/>
      <c r="AL161" s="25"/>
    </row>
    <row r="162">
      <c r="A162" s="27" t="s">
        <v>273</v>
      </c>
      <c r="B162" s="25" t="s">
        <v>260</v>
      </c>
      <c r="C162" s="25" t="s">
        <v>101</v>
      </c>
      <c r="D162" s="28">
        <v>102.84398777055904</v>
      </c>
      <c r="E162" s="29">
        <v>0.1920911441499677</v>
      </c>
      <c r="F162" s="31">
        <v>0.0</v>
      </c>
      <c r="G162" s="59"/>
      <c r="H162" s="34" t="s">
        <v>64</v>
      </c>
      <c r="I162" s="35" t="s">
        <v>31</v>
      </c>
      <c r="J162" s="36">
        <v>3800.0</v>
      </c>
      <c r="K162" s="28" t="s">
        <v>64</v>
      </c>
      <c r="L162" s="28" t="s">
        <v>64</v>
      </c>
      <c r="M162" s="34" t="s">
        <v>64</v>
      </c>
      <c r="N162" s="35" t="s">
        <v>31</v>
      </c>
      <c r="O162" s="36">
        <v>3100.0</v>
      </c>
      <c r="P162" s="28" t="s">
        <v>64</v>
      </c>
      <c r="Q162" s="37" t="s">
        <v>64</v>
      </c>
      <c r="R162" s="38" t="s">
        <v>64</v>
      </c>
      <c r="S162" s="39" t="s">
        <v>64</v>
      </c>
      <c r="T162" s="40" t="s">
        <v>64</v>
      </c>
      <c r="U162" s="40" t="s">
        <v>64</v>
      </c>
      <c r="V162" s="40" t="s">
        <v>64</v>
      </c>
      <c r="W162" s="40" t="s">
        <v>64</v>
      </c>
      <c r="X162" s="39" t="s">
        <v>64</v>
      </c>
      <c r="Y162" s="41" t="s">
        <v>64</v>
      </c>
      <c r="Z162" s="41" t="s">
        <v>64</v>
      </c>
      <c r="AA162" s="41" t="s">
        <v>64</v>
      </c>
      <c r="AB162" s="42">
        <v>0.0</v>
      </c>
      <c r="AC162" s="42">
        <v>0.0</v>
      </c>
      <c r="AD162" s="42">
        <v>0.0</v>
      </c>
      <c r="AE162" s="42">
        <v>0.0</v>
      </c>
      <c r="AF162" s="42">
        <v>1.0</v>
      </c>
      <c r="AG162" s="25"/>
      <c r="AH162" s="25"/>
      <c r="AI162" s="25"/>
      <c r="AJ162" s="25"/>
      <c r="AK162" s="25"/>
      <c r="AL162" s="25"/>
    </row>
    <row r="163">
      <c r="A163" s="27" t="s">
        <v>268</v>
      </c>
      <c r="B163" s="25" t="s">
        <v>260</v>
      </c>
      <c r="C163" s="25" t="s">
        <v>101</v>
      </c>
      <c r="D163" s="28">
        <v>102.84398777055904</v>
      </c>
      <c r="E163" s="29">
        <v>0.18</v>
      </c>
      <c r="F163" s="31">
        <v>0.0</v>
      </c>
      <c r="G163" s="59"/>
      <c r="H163" s="34" t="s">
        <v>64</v>
      </c>
      <c r="I163" s="35" t="s">
        <v>58</v>
      </c>
      <c r="J163" s="36">
        <v>3500.0</v>
      </c>
      <c r="K163" s="28" t="s">
        <v>64</v>
      </c>
      <c r="L163" s="28" t="s">
        <v>64</v>
      </c>
      <c r="M163" s="34" t="s">
        <v>64</v>
      </c>
      <c r="N163" s="35" t="s">
        <v>28</v>
      </c>
      <c r="O163" s="36">
        <v>3000.0</v>
      </c>
      <c r="P163" s="28" t="s">
        <v>64</v>
      </c>
      <c r="Q163" s="37" t="s">
        <v>64</v>
      </c>
      <c r="R163" s="38" t="s">
        <v>64</v>
      </c>
      <c r="S163" s="39" t="s">
        <v>64</v>
      </c>
      <c r="T163" s="40" t="s">
        <v>64</v>
      </c>
      <c r="U163" s="40" t="s">
        <v>64</v>
      </c>
      <c r="V163" s="40" t="s">
        <v>64</v>
      </c>
      <c r="W163" s="40" t="s">
        <v>64</v>
      </c>
      <c r="X163" s="39" t="s">
        <v>64</v>
      </c>
      <c r="Y163" s="41" t="s">
        <v>64</v>
      </c>
      <c r="Z163" s="41" t="s">
        <v>64</v>
      </c>
      <c r="AA163" s="41" t="s">
        <v>64</v>
      </c>
      <c r="AB163" s="42">
        <v>1.0</v>
      </c>
      <c r="AC163" s="42">
        <v>1.0</v>
      </c>
      <c r="AD163" s="42">
        <v>0.0</v>
      </c>
      <c r="AE163" s="42">
        <v>0.0</v>
      </c>
      <c r="AF163" s="42">
        <v>0.0</v>
      </c>
      <c r="AG163" s="25"/>
      <c r="AH163" s="25"/>
      <c r="AI163" s="25"/>
      <c r="AJ163" s="25"/>
      <c r="AK163" s="25"/>
      <c r="AL163" s="25"/>
    </row>
    <row r="164">
      <c r="A164" s="27" t="s">
        <v>259</v>
      </c>
      <c r="B164" s="25" t="s">
        <v>260</v>
      </c>
      <c r="C164" s="25" t="s">
        <v>101</v>
      </c>
      <c r="D164" s="28">
        <v>102.84398777055904</v>
      </c>
      <c r="E164" s="29">
        <v>0.19039416192399486</v>
      </c>
      <c r="F164" s="31">
        <v>0.0</v>
      </c>
      <c r="G164" s="59"/>
      <c r="H164" s="34" t="s">
        <v>64</v>
      </c>
      <c r="I164" s="35" t="s">
        <v>28</v>
      </c>
      <c r="J164" s="36">
        <v>4500.0</v>
      </c>
      <c r="K164" s="28" t="s">
        <v>64</v>
      </c>
      <c r="L164" s="28" t="s">
        <v>64</v>
      </c>
      <c r="M164" s="34" t="s">
        <v>64</v>
      </c>
      <c r="N164" s="35" t="s">
        <v>28</v>
      </c>
      <c r="O164" s="36">
        <v>5300.0</v>
      </c>
      <c r="P164" s="28" t="s">
        <v>64</v>
      </c>
      <c r="Q164" s="37" t="s">
        <v>64</v>
      </c>
      <c r="R164" s="38" t="s">
        <v>64</v>
      </c>
      <c r="S164" s="39" t="s">
        <v>64</v>
      </c>
      <c r="T164" s="40" t="s">
        <v>64</v>
      </c>
      <c r="U164" s="40" t="s">
        <v>64</v>
      </c>
      <c r="V164" s="40" t="s">
        <v>64</v>
      </c>
      <c r="W164" s="40" t="s">
        <v>64</v>
      </c>
      <c r="X164" s="39" t="s">
        <v>64</v>
      </c>
      <c r="Y164" s="41" t="s">
        <v>64</v>
      </c>
      <c r="Z164" s="41" t="s">
        <v>64</v>
      </c>
      <c r="AA164" s="41" t="s">
        <v>64</v>
      </c>
      <c r="AB164" s="42">
        <v>0.0</v>
      </c>
      <c r="AC164" s="42">
        <v>1.0</v>
      </c>
      <c r="AD164" s="42">
        <v>0.0</v>
      </c>
      <c r="AE164" s="42">
        <v>0.0</v>
      </c>
      <c r="AF164" s="42">
        <v>0.0</v>
      </c>
      <c r="AG164" s="25"/>
      <c r="AH164" s="25"/>
      <c r="AI164" s="25"/>
      <c r="AJ164" s="25"/>
      <c r="AK164" s="25"/>
      <c r="AL164" s="25"/>
    </row>
    <row r="165">
      <c r="A165" s="27" t="s">
        <v>276</v>
      </c>
      <c r="B165" s="25" t="s">
        <v>260</v>
      </c>
      <c r="C165" s="25" t="s">
        <v>101</v>
      </c>
      <c r="D165" s="28">
        <v>102.84398777055904</v>
      </c>
      <c r="E165" s="29">
        <v>0.18</v>
      </c>
      <c r="F165" s="31">
        <v>0.0</v>
      </c>
      <c r="G165" s="59"/>
      <c r="H165" s="34" t="s">
        <v>64</v>
      </c>
      <c r="I165" s="35" t="s">
        <v>45</v>
      </c>
      <c r="J165" s="36">
        <v>3400.0</v>
      </c>
      <c r="K165" s="28" t="s">
        <v>64</v>
      </c>
      <c r="L165" s="28" t="s">
        <v>64</v>
      </c>
      <c r="M165" s="34" t="s">
        <v>64</v>
      </c>
      <c r="N165" s="35" t="s">
        <v>31</v>
      </c>
      <c r="O165" s="36">
        <v>3000.0</v>
      </c>
      <c r="P165" s="28" t="s">
        <v>64</v>
      </c>
      <c r="Q165" s="37" t="s">
        <v>64</v>
      </c>
      <c r="R165" s="38" t="s">
        <v>64</v>
      </c>
      <c r="S165" s="39" t="s">
        <v>64</v>
      </c>
      <c r="T165" s="40" t="s">
        <v>64</v>
      </c>
      <c r="U165" s="40" t="s">
        <v>64</v>
      </c>
      <c r="V165" s="40" t="s">
        <v>64</v>
      </c>
      <c r="W165" s="40" t="s">
        <v>64</v>
      </c>
      <c r="X165" s="39" t="s">
        <v>64</v>
      </c>
      <c r="Y165" s="41" t="s">
        <v>64</v>
      </c>
      <c r="Z165" s="41" t="s">
        <v>64</v>
      </c>
      <c r="AA165" s="41" t="s">
        <v>64</v>
      </c>
      <c r="AB165" s="42">
        <v>0.0</v>
      </c>
      <c r="AC165" s="42">
        <v>0.0</v>
      </c>
      <c r="AD165" s="42">
        <v>0.0</v>
      </c>
      <c r="AE165" s="42">
        <v>1.0</v>
      </c>
      <c r="AF165" s="42">
        <v>1.0</v>
      </c>
      <c r="AG165" s="25"/>
      <c r="AH165" s="25"/>
      <c r="AI165" s="25"/>
      <c r="AJ165" s="25"/>
      <c r="AK165" s="25"/>
      <c r="AL165" s="25"/>
    </row>
    <row r="166">
      <c r="A166" s="27" t="s">
        <v>277</v>
      </c>
      <c r="B166" s="25" t="s">
        <v>260</v>
      </c>
      <c r="C166" s="25" t="s">
        <v>101</v>
      </c>
      <c r="D166" s="28">
        <v>102.84398777055904</v>
      </c>
      <c r="E166" s="29">
        <v>0.18</v>
      </c>
      <c r="F166" s="31">
        <v>0.0</v>
      </c>
      <c r="G166" s="59"/>
      <c r="H166" s="34" t="s">
        <v>64</v>
      </c>
      <c r="I166" s="35" t="s">
        <v>58</v>
      </c>
      <c r="J166" s="36">
        <v>3000.0</v>
      </c>
      <c r="K166" s="28" t="s">
        <v>64</v>
      </c>
      <c r="L166" s="28" t="s">
        <v>64</v>
      </c>
      <c r="M166" s="34" t="s">
        <v>64</v>
      </c>
      <c r="N166" s="35" t="s">
        <v>28</v>
      </c>
      <c r="O166" s="36">
        <v>3000.0</v>
      </c>
      <c r="P166" s="28" t="s">
        <v>64</v>
      </c>
      <c r="Q166" s="37" t="s">
        <v>64</v>
      </c>
      <c r="R166" s="38" t="s">
        <v>64</v>
      </c>
      <c r="S166" s="39" t="s">
        <v>64</v>
      </c>
      <c r="T166" s="40" t="s">
        <v>64</v>
      </c>
      <c r="U166" s="40" t="s">
        <v>64</v>
      </c>
      <c r="V166" s="40" t="s">
        <v>64</v>
      </c>
      <c r="W166" s="40" t="s">
        <v>64</v>
      </c>
      <c r="X166" s="39" t="s">
        <v>64</v>
      </c>
      <c r="Y166" s="41" t="s">
        <v>64</v>
      </c>
      <c r="Z166" s="41" t="s">
        <v>64</v>
      </c>
      <c r="AA166" s="41" t="s">
        <v>64</v>
      </c>
      <c r="AB166" s="42">
        <v>1.0</v>
      </c>
      <c r="AC166" s="42">
        <v>1.0</v>
      </c>
      <c r="AD166" s="42">
        <v>0.0</v>
      </c>
      <c r="AE166" s="42">
        <v>0.0</v>
      </c>
      <c r="AF166" s="42">
        <v>0.0</v>
      </c>
      <c r="AG166" s="25"/>
      <c r="AH166" s="25"/>
      <c r="AI166" s="25"/>
      <c r="AJ166" s="25"/>
      <c r="AK166" s="25"/>
      <c r="AL166" s="25"/>
    </row>
    <row r="167">
      <c r="A167" s="27" t="s">
        <v>568</v>
      </c>
      <c r="B167" s="25" t="s">
        <v>565</v>
      </c>
      <c r="C167" s="25" t="s">
        <v>38</v>
      </c>
      <c r="D167" s="28">
        <v>93.98221415418827</v>
      </c>
      <c r="E167" s="29">
        <v>0.22224920127795525</v>
      </c>
      <c r="F167" s="31">
        <v>36.0</v>
      </c>
      <c r="G167" s="59"/>
      <c r="H167" s="34">
        <v>32.23071022938896</v>
      </c>
      <c r="I167" s="35" t="s">
        <v>40</v>
      </c>
      <c r="J167" s="36">
        <v>6400.0</v>
      </c>
      <c r="K167" s="28">
        <v>5.036048473342025</v>
      </c>
      <c r="L167" s="28">
        <v>6.400591083147213</v>
      </c>
      <c r="M167" s="34">
        <v>31.868556290328083</v>
      </c>
      <c r="N167" s="35" t="s">
        <v>29</v>
      </c>
      <c r="O167" s="36">
        <v>7700.0</v>
      </c>
      <c r="P167" s="28">
        <v>4.138773544198452</v>
      </c>
      <c r="Q167" s="37">
        <v>5.216861603842452</v>
      </c>
      <c r="R167" s="38">
        <v>15.982458283919271</v>
      </c>
      <c r="S167" s="39">
        <v>16.095510716719467</v>
      </c>
      <c r="T167" s="40">
        <v>0.06421516963822199</v>
      </c>
      <c r="U167" s="40">
        <v>0.025275090769604176</v>
      </c>
      <c r="V167" s="40">
        <v>0.04181691846841016</v>
      </c>
      <c r="W167" s="40">
        <v>0.03185072414055811</v>
      </c>
      <c r="X167" s="39">
        <v>17.113083693849315</v>
      </c>
      <c r="Y167" s="41">
        <v>15.117626535539646</v>
      </c>
      <c r="Z167" s="41">
        <v>15.099779729867041</v>
      </c>
      <c r="AA167" s="41">
        <v>16.768776560461042</v>
      </c>
      <c r="AB167" s="42">
        <v>0.0</v>
      </c>
      <c r="AC167" s="42">
        <v>1.0</v>
      </c>
      <c r="AD167" s="42">
        <v>1.0</v>
      </c>
      <c r="AE167" s="42">
        <v>0.0</v>
      </c>
      <c r="AF167" s="42">
        <v>0.0</v>
      </c>
      <c r="AG167" s="25"/>
      <c r="AH167" s="25"/>
      <c r="AI167" s="25"/>
      <c r="AJ167" s="25"/>
      <c r="AK167" s="25"/>
      <c r="AL167" s="25"/>
    </row>
    <row r="168">
      <c r="A168" s="27" t="s">
        <v>567</v>
      </c>
      <c r="B168" s="25" t="s">
        <v>565</v>
      </c>
      <c r="C168" s="25" t="s">
        <v>38</v>
      </c>
      <c r="D168" s="28">
        <v>93.98221415418827</v>
      </c>
      <c r="E168" s="29">
        <v>0.2828936170212766</v>
      </c>
      <c r="F168" s="31">
        <v>34.0</v>
      </c>
      <c r="G168" s="59"/>
      <c r="H168" s="34">
        <v>41.10319965315695</v>
      </c>
      <c r="I168" s="35" t="s">
        <v>356</v>
      </c>
      <c r="J168" s="36">
        <v>10800.0</v>
      </c>
      <c r="K168" s="28">
        <v>3.8058518197367546</v>
      </c>
      <c r="L168" s="28">
        <v>5.77950752824332</v>
      </c>
      <c r="M168" s="34">
        <v>41.88932858668828</v>
      </c>
      <c r="N168" s="35" t="s">
        <v>30</v>
      </c>
      <c r="O168" s="36">
        <v>11300.0</v>
      </c>
      <c r="P168" s="28">
        <v>3.707020228910467</v>
      </c>
      <c r="Q168" s="37">
        <v>5.708040678421035</v>
      </c>
      <c r="R168" s="38">
        <v>20.29115260282624</v>
      </c>
      <c r="S168" s="39">
        <v>20.4346827234947</v>
      </c>
      <c r="T168" s="40">
        <v>0.10275699075457889</v>
      </c>
      <c r="U168" s="40">
        <v>0.007921077428811256</v>
      </c>
      <c r="V168" s="40">
        <v>0.0720492522291873</v>
      </c>
      <c r="W168" s="40">
        <v>0.04210106907368174</v>
      </c>
      <c r="X168" s="39">
        <v>18.92183074253261</v>
      </c>
      <c r="Y168" s="41">
        <v>22.181368910624336</v>
      </c>
      <c r="Z168" s="41">
        <v>17.25682521241092</v>
      </c>
      <c r="AA168" s="41">
        <v>24.632503374277363</v>
      </c>
      <c r="AB168" s="42">
        <v>1.0</v>
      </c>
      <c r="AC168" s="42">
        <v>0.0</v>
      </c>
      <c r="AD168" s="42">
        <v>1.0</v>
      </c>
      <c r="AE168" s="42">
        <v>0.0</v>
      </c>
      <c r="AF168" s="42">
        <v>0.0</v>
      </c>
      <c r="AG168" s="25"/>
      <c r="AH168" s="25"/>
      <c r="AI168" s="25"/>
      <c r="AJ168" s="25"/>
      <c r="AK168" s="25"/>
      <c r="AL168" s="25"/>
    </row>
    <row r="169">
      <c r="A169" s="27" t="s">
        <v>569</v>
      </c>
      <c r="B169" s="25" t="s">
        <v>565</v>
      </c>
      <c r="C169" s="25" t="s">
        <v>38</v>
      </c>
      <c r="D169" s="28">
        <v>93.98221415418827</v>
      </c>
      <c r="E169" s="29">
        <v>0.18467170059093893</v>
      </c>
      <c r="F169" s="31">
        <v>32.0</v>
      </c>
      <c r="G169" s="59"/>
      <c r="H169" s="34">
        <v>27.195791684317232</v>
      </c>
      <c r="I169" s="35" t="s">
        <v>58</v>
      </c>
      <c r="J169" s="36">
        <v>5000.0</v>
      </c>
      <c r="K169" s="28">
        <v>5.439158336863446</v>
      </c>
      <c r="L169" s="28">
        <v>6.104636848214642</v>
      </c>
      <c r="M169" s="34">
        <v>26.845332532465875</v>
      </c>
      <c r="N169" s="35" t="s">
        <v>27</v>
      </c>
      <c r="O169" s="36">
        <v>5500.0</v>
      </c>
      <c r="P169" s="28">
        <v>4.880969551357432</v>
      </c>
      <c r="Q169" s="37">
        <v>5.426385562195762</v>
      </c>
      <c r="R169" s="38">
        <v>11.412044741487772</v>
      </c>
      <c r="S169" s="39">
        <v>11.492768207073036</v>
      </c>
      <c r="T169" s="40">
        <v>0.054034207405860235</v>
      </c>
      <c r="U169" s="40">
        <v>0.021852069171487597</v>
      </c>
      <c r="V169" s="40">
        <v>0.028904327858649503</v>
      </c>
      <c r="W169" s="40">
        <v>0.03029491407865326</v>
      </c>
      <c r="X169" s="39">
        <v>12.42492035975064</v>
      </c>
      <c r="Y169" s="41">
        <v>14.770871324566592</v>
      </c>
      <c r="Z169" s="41">
        <v>10.791290710647438</v>
      </c>
      <c r="AA169" s="41">
        <v>16.054041821818437</v>
      </c>
      <c r="AB169" s="42">
        <v>1.0</v>
      </c>
      <c r="AC169" s="42">
        <v>1.0</v>
      </c>
      <c r="AD169" s="42">
        <v>0.0</v>
      </c>
      <c r="AE169" s="42">
        <v>0.0</v>
      </c>
      <c r="AF169" s="42">
        <v>0.0</v>
      </c>
      <c r="AG169" s="25"/>
      <c r="AH169" s="25"/>
      <c r="AI169" s="25"/>
      <c r="AJ169" s="25"/>
      <c r="AK169" s="25"/>
      <c r="AL169" s="25"/>
    </row>
    <row r="170">
      <c r="A170" s="27" t="s">
        <v>570</v>
      </c>
      <c r="B170" s="25" t="s">
        <v>565</v>
      </c>
      <c r="C170" s="25" t="s">
        <v>38</v>
      </c>
      <c r="D170" s="28">
        <v>93.98221415418827</v>
      </c>
      <c r="E170" s="29">
        <v>0.12532505255111792</v>
      </c>
      <c r="F170" s="31">
        <v>32.0</v>
      </c>
      <c r="G170" s="59"/>
      <c r="H170" s="34">
        <v>18.571608096940878</v>
      </c>
      <c r="I170" s="35" t="s">
        <v>40</v>
      </c>
      <c r="J170" s="36">
        <v>3500.0</v>
      </c>
      <c r="K170" s="28">
        <v>5.306173741983108</v>
      </c>
      <c r="L170" s="28">
        <v>4.504470789719013</v>
      </c>
      <c r="M170" s="34">
        <v>18.00544007303715</v>
      </c>
      <c r="N170" s="35" t="s">
        <v>28</v>
      </c>
      <c r="O170" s="36">
        <v>3500.0</v>
      </c>
      <c r="P170" s="28">
        <v>5.144411449439185</v>
      </c>
      <c r="Q170" s="37">
        <v>4.269283728695288</v>
      </c>
      <c r="R170" s="38">
        <v>7.341832683900538</v>
      </c>
      <c r="S170" s="39">
        <v>7.393765373564559</v>
      </c>
      <c r="T170" s="40">
        <v>0.025894411780635302</v>
      </c>
      <c r="U170" s="40">
        <v>0.02768348023093374</v>
      </c>
      <c r="V170" s="40">
        <v>0.013465094125930357</v>
      </c>
      <c r="W170" s="40">
        <v>0.015819131560533564</v>
      </c>
      <c r="X170" s="39">
        <v>9.663660565359736</v>
      </c>
      <c r="Y170" s="41">
        <v>8.907947531581144</v>
      </c>
      <c r="Z170" s="41">
        <v>8.300836639475671</v>
      </c>
      <c r="AA170" s="41">
        <v>9.70460343356148</v>
      </c>
      <c r="AB170" s="42">
        <v>0.0</v>
      </c>
      <c r="AC170" s="42">
        <v>1.0</v>
      </c>
      <c r="AD170" s="42">
        <v>1.0</v>
      </c>
      <c r="AE170" s="42">
        <v>0.0</v>
      </c>
      <c r="AF170" s="42">
        <v>0.0</v>
      </c>
      <c r="AG170" s="25"/>
      <c r="AH170" s="25"/>
      <c r="AI170" s="25"/>
      <c r="AJ170" s="25"/>
      <c r="AK170" s="25"/>
      <c r="AL170" s="25"/>
    </row>
    <row r="171">
      <c r="A171" s="27" t="s">
        <v>572</v>
      </c>
      <c r="B171" s="25" t="s">
        <v>565</v>
      </c>
      <c r="C171" s="25" t="s">
        <v>38</v>
      </c>
      <c r="D171" s="28">
        <v>93.98221415418827</v>
      </c>
      <c r="E171" s="29">
        <v>0.16685331166192607</v>
      </c>
      <c r="F171" s="31">
        <v>25.0</v>
      </c>
      <c r="G171" s="59"/>
      <c r="H171" s="34">
        <v>17.702880625470172</v>
      </c>
      <c r="I171" s="35" t="s">
        <v>58</v>
      </c>
      <c r="J171" s="36">
        <v>3100.0</v>
      </c>
      <c r="K171" s="28">
        <v>5.710606653377474</v>
      </c>
      <c r="L171" s="28">
        <v>4.6807324944339275</v>
      </c>
      <c r="M171" s="34">
        <v>16.946218505065023</v>
      </c>
      <c r="N171" s="35" t="s">
        <v>27</v>
      </c>
      <c r="O171" s="36">
        <v>3700.0</v>
      </c>
      <c r="P171" s="28">
        <v>4.5800590554229785</v>
      </c>
      <c r="Q171" s="37">
        <v>3.6359241528354445</v>
      </c>
      <c r="R171" s="38">
        <v>7.927265305272157</v>
      </c>
      <c r="S171" s="39">
        <v>7.983339071415837</v>
      </c>
      <c r="T171" s="40">
        <v>0.031670163887453695</v>
      </c>
      <c r="U171" s="40">
        <v>0.02287289614093878</v>
      </c>
      <c r="V171" s="40">
        <v>0.021895421946881568</v>
      </c>
      <c r="W171" s="40">
        <v>0.031963406145670864</v>
      </c>
      <c r="X171" s="39">
        <v>7.308545638156691</v>
      </c>
      <c r="Y171" s="41">
        <v>10.39433498731348</v>
      </c>
      <c r="Z171" s="41">
        <v>5.966452642082746</v>
      </c>
      <c r="AA171" s="41">
        <v>10.979765862982276</v>
      </c>
      <c r="AB171" s="42">
        <v>1.0</v>
      </c>
      <c r="AC171" s="42">
        <v>1.0</v>
      </c>
      <c r="AD171" s="42">
        <v>0.0</v>
      </c>
      <c r="AE171" s="42">
        <v>0.0</v>
      </c>
      <c r="AF171" s="42">
        <v>0.0</v>
      </c>
      <c r="AG171" s="25"/>
      <c r="AH171" s="25"/>
      <c r="AI171" s="25"/>
      <c r="AJ171" s="25"/>
      <c r="AK171" s="25"/>
      <c r="AL171" s="25"/>
    </row>
    <row r="172">
      <c r="A172" s="27" t="s">
        <v>579</v>
      </c>
      <c r="B172" s="25" t="s">
        <v>565</v>
      </c>
      <c r="C172" s="25" t="s">
        <v>38</v>
      </c>
      <c r="D172" s="28">
        <v>93.98221415418827</v>
      </c>
      <c r="E172" s="29">
        <v>0.24027387300048472</v>
      </c>
      <c r="F172" s="31">
        <v>23.0</v>
      </c>
      <c r="G172" s="59"/>
      <c r="H172" s="34">
        <v>25.86718811176805</v>
      </c>
      <c r="I172" s="35" t="s">
        <v>45</v>
      </c>
      <c r="J172" s="36">
        <v>4800.0</v>
      </c>
      <c r="K172" s="28">
        <v>5.388997523285011</v>
      </c>
      <c r="L172" s="28">
        <v>5.830585824226099</v>
      </c>
      <c r="M172" s="34">
        <v>26.111550109820808</v>
      </c>
      <c r="N172" s="35" t="s">
        <v>31</v>
      </c>
      <c r="O172" s="36">
        <v>4700.0</v>
      </c>
      <c r="P172" s="28">
        <v>5.555648959536342</v>
      </c>
      <c r="Q172" s="37">
        <v>6.0524092366260245</v>
      </c>
      <c r="R172" s="38">
        <v>11.2196799555029</v>
      </c>
      <c r="S172" s="39">
        <v>11.299042722586446</v>
      </c>
      <c r="T172" s="40">
        <v>0.10912370960856728</v>
      </c>
      <c r="U172" s="40">
        <v>2.088492049924733E-4</v>
      </c>
      <c r="V172" s="40">
        <v>0.053674245683065634</v>
      </c>
      <c r="W172" s="40">
        <v>0.03654861087368283</v>
      </c>
      <c r="X172" s="39">
        <v>11.455456112852126</v>
      </c>
      <c r="Y172" s="41">
        <v>14.411731998915924</v>
      </c>
      <c r="Z172" s="41">
        <v>10.627804111266748</v>
      </c>
      <c r="AA172" s="41">
        <v>15.48374599855406</v>
      </c>
      <c r="AB172" s="42">
        <v>0.0</v>
      </c>
      <c r="AC172" s="42">
        <v>0.0</v>
      </c>
      <c r="AD172" s="42">
        <v>0.0</v>
      </c>
      <c r="AE172" s="42">
        <v>1.0</v>
      </c>
      <c r="AF172" s="42">
        <v>1.0</v>
      </c>
      <c r="AG172" s="25"/>
      <c r="AH172" s="25"/>
      <c r="AI172" s="25"/>
      <c r="AJ172" s="25"/>
      <c r="AK172" s="25"/>
      <c r="AL172" s="25"/>
    </row>
    <row r="173">
      <c r="A173" s="27" t="s">
        <v>574</v>
      </c>
      <c r="B173" s="25" t="s">
        <v>565</v>
      </c>
      <c r="C173" s="25" t="s">
        <v>38</v>
      </c>
      <c r="D173" s="28">
        <v>93.98221415418827</v>
      </c>
      <c r="E173" s="29">
        <v>0.17185528756957327</v>
      </c>
      <c r="F173" s="31">
        <v>19.0</v>
      </c>
      <c r="G173" s="59"/>
      <c r="H173" s="34">
        <v>16.8939258706255</v>
      </c>
      <c r="I173" s="35" t="s">
        <v>45</v>
      </c>
      <c r="J173" s="36">
        <v>3600.0</v>
      </c>
      <c r="K173" s="28">
        <v>4.692757186284862</v>
      </c>
      <c r="L173" s="28">
        <v>3.7169716534248076</v>
      </c>
      <c r="M173" s="34">
        <v>17.338716865924713</v>
      </c>
      <c r="N173" s="35" t="s">
        <v>31</v>
      </c>
      <c r="O173" s="36">
        <v>3500.0</v>
      </c>
      <c r="P173" s="28">
        <v>4.953919104549918</v>
      </c>
      <c r="Q173" s="37">
        <v>3.999192164249478</v>
      </c>
      <c r="R173" s="38">
        <v>6.233330450276068</v>
      </c>
      <c r="S173" s="39">
        <v>6.2774221137318875</v>
      </c>
      <c r="T173" s="40">
        <v>0.05744024242041128</v>
      </c>
      <c r="U173" s="40">
        <v>0.01787029764190573</v>
      </c>
      <c r="V173" s="40">
        <v>0.03230399958344497</v>
      </c>
      <c r="W173" s="40">
        <v>0.023467039211074008</v>
      </c>
      <c r="X173" s="39">
        <v>7.365744674696588</v>
      </c>
      <c r="Y173" s="41">
        <v>9.528181195928914</v>
      </c>
      <c r="Z173" s="41">
        <v>6.596843482520226</v>
      </c>
      <c r="AA173" s="41">
        <v>10.741873383404487</v>
      </c>
      <c r="AB173" s="42">
        <v>0.0</v>
      </c>
      <c r="AC173" s="42">
        <v>0.0</v>
      </c>
      <c r="AD173" s="42">
        <v>0.0</v>
      </c>
      <c r="AE173" s="42">
        <v>1.0</v>
      </c>
      <c r="AF173" s="42">
        <v>1.0</v>
      </c>
      <c r="AG173" s="25"/>
      <c r="AH173" s="25"/>
      <c r="AI173" s="25"/>
      <c r="AJ173" s="25"/>
      <c r="AK173" s="25"/>
      <c r="AL173" s="25"/>
    </row>
    <row r="174">
      <c r="A174" s="27" t="s">
        <v>571</v>
      </c>
      <c r="B174" s="25" t="s">
        <v>565</v>
      </c>
      <c r="C174" s="25" t="s">
        <v>38</v>
      </c>
      <c r="D174" s="28">
        <v>93.98221415418827</v>
      </c>
      <c r="E174" s="29">
        <v>0.1641168169345355</v>
      </c>
      <c r="F174" s="31">
        <v>18.0</v>
      </c>
      <c r="G174" s="59"/>
      <c r="H174" s="34">
        <v>17.260553764204918</v>
      </c>
      <c r="I174" s="35" t="s">
        <v>31</v>
      </c>
      <c r="J174" s="36">
        <v>3500.0</v>
      </c>
      <c r="K174" s="28">
        <v>4.931586789772834</v>
      </c>
      <c r="L174" s="28">
        <v>3.968017610661364</v>
      </c>
      <c r="M174" s="34">
        <v>18.39821648790487</v>
      </c>
      <c r="N174" s="35" t="s">
        <v>31</v>
      </c>
      <c r="O174" s="36">
        <v>4300.0</v>
      </c>
      <c r="P174" s="28">
        <v>4.2786549971871795</v>
      </c>
      <c r="Q174" s="37">
        <v>3.607342346242147</v>
      </c>
      <c r="R174" s="38">
        <v>5.600212979829459</v>
      </c>
      <c r="S174" s="39">
        <v>5.639826266491747</v>
      </c>
      <c r="T174" s="40">
        <v>0.07859062494759304</v>
      </c>
      <c r="U174" s="40">
        <v>9.750697884316756E-5</v>
      </c>
      <c r="V174" s="40">
        <v>0.03159226114518628</v>
      </c>
      <c r="W174" s="40">
        <v>0.028472037822204924</v>
      </c>
      <c r="X174" s="39">
        <v>6.1633101335299045</v>
      </c>
      <c r="Y174" s="41">
        <v>11.097243630675013</v>
      </c>
      <c r="Z174" s="41">
        <v>5.659867181446196</v>
      </c>
      <c r="AA174" s="41">
        <v>12.738349306458677</v>
      </c>
      <c r="AB174" s="42">
        <v>0.0</v>
      </c>
      <c r="AC174" s="42">
        <v>0.0</v>
      </c>
      <c r="AD174" s="42">
        <v>0.0</v>
      </c>
      <c r="AE174" s="42">
        <v>0.0</v>
      </c>
      <c r="AF174" s="42">
        <v>1.0</v>
      </c>
      <c r="AG174" s="25"/>
      <c r="AH174" s="25"/>
      <c r="AI174" s="25"/>
      <c r="AJ174" s="25"/>
      <c r="AK174" s="25"/>
      <c r="AL174" s="25"/>
    </row>
    <row r="175">
      <c r="A175" s="27" t="s">
        <v>573</v>
      </c>
      <c r="B175" s="25" t="s">
        <v>565</v>
      </c>
      <c r="C175" s="25" t="s">
        <v>38</v>
      </c>
      <c r="D175" s="28">
        <v>93.98221415418827</v>
      </c>
      <c r="E175" s="29">
        <v>0.1835345228859581</v>
      </c>
      <c r="F175" s="31">
        <v>12.0</v>
      </c>
      <c r="G175" s="59"/>
      <c r="H175" s="34">
        <v>9.938759564249539</v>
      </c>
      <c r="I175" s="35" t="s">
        <v>44</v>
      </c>
      <c r="J175" s="36">
        <v>3000.0</v>
      </c>
      <c r="K175" s="28">
        <v>3.312919854749846</v>
      </c>
      <c r="L175" s="28">
        <v>1.7795441232718094</v>
      </c>
      <c r="M175" s="34">
        <v>9.450234099212427</v>
      </c>
      <c r="N175" s="35" t="s">
        <v>29</v>
      </c>
      <c r="O175" s="36">
        <v>3000.0</v>
      </c>
      <c r="P175" s="28">
        <v>3.150078033070809</v>
      </c>
      <c r="Q175" s="37">
        <v>1.6307779513111182</v>
      </c>
      <c r="R175" s="38">
        <v>4.248813507078123</v>
      </c>
      <c r="S175" s="39">
        <v>4.278867626097648</v>
      </c>
      <c r="T175" s="40">
        <v>0.03770587290954145</v>
      </c>
      <c r="U175" s="40">
        <v>0.043857883752677164</v>
      </c>
      <c r="V175" s="40">
        <v>0.025004947297906435</v>
      </c>
      <c r="W175" s="40">
        <v>0.022226619820361275</v>
      </c>
      <c r="X175" s="39">
        <v>5.704860816603358</v>
      </c>
      <c r="Y175" s="41">
        <v>4.2338987476461805</v>
      </c>
      <c r="Z175" s="41">
        <v>4.928514820719043</v>
      </c>
      <c r="AA175" s="41">
        <v>4.521719278493383</v>
      </c>
      <c r="AB175" s="42">
        <v>0.0</v>
      </c>
      <c r="AC175" s="42">
        <v>0.0</v>
      </c>
      <c r="AD175" s="42">
        <v>1.0</v>
      </c>
      <c r="AE175" s="42">
        <v>1.0</v>
      </c>
      <c r="AF175" s="42">
        <v>0.0</v>
      </c>
      <c r="AG175" s="25"/>
      <c r="AH175" s="25"/>
      <c r="AI175" s="25"/>
      <c r="AJ175" s="25"/>
      <c r="AK175" s="25"/>
      <c r="AL175" s="25"/>
    </row>
    <row r="176">
      <c r="A176" s="27" t="s">
        <v>577</v>
      </c>
      <c r="B176" s="25" t="s">
        <v>565</v>
      </c>
      <c r="C176" s="25" t="s">
        <v>38</v>
      </c>
      <c r="D176" s="28">
        <v>93.98221415418827</v>
      </c>
      <c r="E176" s="29">
        <v>0.18</v>
      </c>
      <c r="F176" s="31">
        <v>7.0</v>
      </c>
      <c r="G176" s="59"/>
      <c r="H176" s="34">
        <v>6.588164929293882</v>
      </c>
      <c r="I176" s="35" t="s">
        <v>44</v>
      </c>
      <c r="J176" s="36">
        <v>3000.0</v>
      </c>
      <c r="K176" s="28">
        <v>2.196054976431294</v>
      </c>
      <c r="L176" s="28">
        <v>0.8730123638465135</v>
      </c>
      <c r="M176" s="34">
        <v>6.643348313245835</v>
      </c>
      <c r="N176" s="35" t="s">
        <v>30</v>
      </c>
      <c r="O176" s="36">
        <v>3000.0</v>
      </c>
      <c r="P176" s="28">
        <v>2.2144494377486117</v>
      </c>
      <c r="Q176" s="37">
        <v>0.8857167403176358</v>
      </c>
      <c r="R176" s="38">
        <v>2.4230237975211573</v>
      </c>
      <c r="S176" s="39">
        <v>2.440163134297537</v>
      </c>
      <c r="T176" s="40">
        <v>0.07853520537320381</v>
      </c>
      <c r="U176" s="40">
        <v>0.009000886258137969</v>
      </c>
      <c r="V176" s="40">
        <v>0.03847631598258977</v>
      </c>
      <c r="W176" s="40">
        <v>0.029376518886450292</v>
      </c>
      <c r="X176" s="39">
        <v>2.9105723607426737</v>
      </c>
      <c r="Y176" s="41">
        <v>3.6775925685512076</v>
      </c>
      <c r="Z176" s="41">
        <v>2.6475770007128276</v>
      </c>
      <c r="AA176" s="41">
        <v>3.9957713125330074</v>
      </c>
      <c r="AB176" s="42">
        <v>0.0</v>
      </c>
      <c r="AC176" s="42">
        <v>0.0</v>
      </c>
      <c r="AD176" s="42">
        <v>1.0</v>
      </c>
      <c r="AE176" s="42">
        <v>1.0</v>
      </c>
      <c r="AF176" s="42">
        <v>0.0</v>
      </c>
      <c r="AG176" s="25"/>
      <c r="AH176" s="25"/>
      <c r="AI176" s="25"/>
      <c r="AJ176" s="25"/>
      <c r="AK176" s="25"/>
      <c r="AL176" s="25"/>
    </row>
    <row r="177">
      <c r="A177" s="27" t="s">
        <v>575</v>
      </c>
      <c r="B177" s="25" t="s">
        <v>565</v>
      </c>
      <c r="C177" s="25" t="s">
        <v>38</v>
      </c>
      <c r="D177" s="28">
        <v>93.98221415418827</v>
      </c>
      <c r="E177" s="29">
        <v>0.1687037037037037</v>
      </c>
      <c r="F177" s="31">
        <v>2.0</v>
      </c>
      <c r="G177" s="59"/>
      <c r="H177" s="34">
        <v>1.258602914527461</v>
      </c>
      <c r="I177" s="35" t="s">
        <v>58</v>
      </c>
      <c r="J177" s="36">
        <v>3000.0</v>
      </c>
      <c r="K177" s="28">
        <v>0.41953430484248705</v>
      </c>
      <c r="L177" s="28">
        <v>0.0496467822774989</v>
      </c>
      <c r="M177" s="34">
        <v>1.264919929064245</v>
      </c>
      <c r="N177" s="35" t="s">
        <v>28</v>
      </c>
      <c r="O177" s="36">
        <v>3000.0</v>
      </c>
      <c r="P177" s="28">
        <v>0.4216399763547483</v>
      </c>
      <c r="Q177" s="37">
        <v>0.0500791682872918</v>
      </c>
      <c r="R177" s="38">
        <v>0.6422829893292031</v>
      </c>
      <c r="S177" s="39">
        <v>0.6468261987153904</v>
      </c>
      <c r="T177" s="40">
        <v>0.033681156605550065</v>
      </c>
      <c r="U177" s="40">
        <v>0.02535877779313217</v>
      </c>
      <c r="V177" s="40">
        <v>0.015665654235139565</v>
      </c>
      <c r="W177" s="40">
        <v>0.020854902200529546</v>
      </c>
      <c r="X177" s="39">
        <v>0.6318590238867181</v>
      </c>
      <c r="Y177" s="41">
        <v>0.626743890640743</v>
      </c>
      <c r="Z177" s="41">
        <v>0.5413743578446882</v>
      </c>
      <c r="AA177" s="41">
        <v>0.7235455712195569</v>
      </c>
      <c r="AB177" s="42">
        <v>1.0</v>
      </c>
      <c r="AC177" s="42">
        <v>1.0</v>
      </c>
      <c r="AD177" s="42">
        <v>0.0</v>
      </c>
      <c r="AE177" s="42">
        <v>0.0</v>
      </c>
      <c r="AF177" s="42">
        <v>0.0</v>
      </c>
      <c r="AG177" s="25"/>
      <c r="AH177" s="25"/>
      <c r="AI177" s="25"/>
      <c r="AJ177" s="25"/>
      <c r="AK177" s="25"/>
      <c r="AL177" s="25"/>
    </row>
    <row r="178">
      <c r="A178" s="27" t="s">
        <v>576</v>
      </c>
      <c r="B178" s="25" t="s">
        <v>565</v>
      </c>
      <c r="C178" s="25" t="s">
        <v>38</v>
      </c>
      <c r="D178" s="28">
        <v>93.98221415418827</v>
      </c>
      <c r="E178" s="29">
        <v>0.1432249589490969</v>
      </c>
      <c r="F178" s="31">
        <v>0.0</v>
      </c>
      <c r="G178" s="59"/>
      <c r="H178" s="34" t="s">
        <v>64</v>
      </c>
      <c r="I178" s="35" t="s">
        <v>58</v>
      </c>
      <c r="J178" s="36">
        <v>3000.0</v>
      </c>
      <c r="K178" s="28" t="s">
        <v>64</v>
      </c>
      <c r="L178" s="28" t="s">
        <v>64</v>
      </c>
      <c r="M178" s="34" t="s">
        <v>64</v>
      </c>
      <c r="N178" s="35" t="s">
        <v>28</v>
      </c>
      <c r="O178" s="36">
        <v>3000.0</v>
      </c>
      <c r="P178" s="28" t="s">
        <v>64</v>
      </c>
      <c r="Q178" s="37" t="s">
        <v>64</v>
      </c>
      <c r="R178" s="38" t="s">
        <v>64</v>
      </c>
      <c r="S178" s="39" t="s">
        <v>64</v>
      </c>
      <c r="T178" s="40" t="s">
        <v>64</v>
      </c>
      <c r="U178" s="40" t="s">
        <v>64</v>
      </c>
      <c r="V178" s="40" t="s">
        <v>64</v>
      </c>
      <c r="W178" s="40" t="s">
        <v>64</v>
      </c>
      <c r="X178" s="39" t="s">
        <v>64</v>
      </c>
      <c r="Y178" s="41" t="s">
        <v>64</v>
      </c>
      <c r="Z178" s="41" t="s">
        <v>64</v>
      </c>
      <c r="AA178" s="41" t="s">
        <v>64</v>
      </c>
      <c r="AB178" s="42">
        <v>1.0</v>
      </c>
      <c r="AC178" s="42">
        <v>1.0</v>
      </c>
      <c r="AD178" s="42">
        <v>0.0</v>
      </c>
      <c r="AE178" s="42">
        <v>0.0</v>
      </c>
      <c r="AF178" s="42">
        <v>0.0</v>
      </c>
      <c r="AG178" s="25"/>
      <c r="AH178" s="25"/>
      <c r="AI178" s="25"/>
      <c r="AJ178" s="25"/>
      <c r="AK178" s="25"/>
      <c r="AL178" s="25"/>
    </row>
    <row r="179">
      <c r="A179" s="27" t="s">
        <v>578</v>
      </c>
      <c r="B179" s="25" t="s">
        <v>565</v>
      </c>
      <c r="C179" s="25" t="s">
        <v>38</v>
      </c>
      <c r="D179" s="28">
        <v>93.98221415418827</v>
      </c>
      <c r="E179" s="29">
        <v>0.17882555780933063</v>
      </c>
      <c r="F179" s="31">
        <v>0.0</v>
      </c>
      <c r="G179" s="59"/>
      <c r="H179" s="34" t="s">
        <v>64</v>
      </c>
      <c r="I179" s="35" t="s">
        <v>64</v>
      </c>
      <c r="J179" s="36" t="s">
        <v>64</v>
      </c>
      <c r="K179" s="28" t="s">
        <v>64</v>
      </c>
      <c r="L179" s="28" t="s">
        <v>64</v>
      </c>
      <c r="M179" s="34" t="s">
        <v>64</v>
      </c>
      <c r="N179" s="35" t="s">
        <v>27</v>
      </c>
      <c r="O179" s="36">
        <v>3000.0</v>
      </c>
      <c r="P179" s="28" t="s">
        <v>64</v>
      </c>
      <c r="Q179" s="37" t="s">
        <v>64</v>
      </c>
      <c r="R179" s="38" t="s">
        <v>64</v>
      </c>
      <c r="S179" s="39" t="s">
        <v>64</v>
      </c>
      <c r="T179" s="40" t="s">
        <v>64</v>
      </c>
      <c r="U179" s="40" t="s">
        <v>64</v>
      </c>
      <c r="V179" s="40" t="s">
        <v>64</v>
      </c>
      <c r="W179" s="40" t="s">
        <v>64</v>
      </c>
      <c r="X179" s="39" t="s">
        <v>64</v>
      </c>
      <c r="Y179" s="41" t="s">
        <v>64</v>
      </c>
      <c r="Z179" s="41" t="s">
        <v>64</v>
      </c>
      <c r="AA179" s="41" t="s">
        <v>64</v>
      </c>
      <c r="AB179" s="42">
        <v>0.0</v>
      </c>
      <c r="AC179" s="42">
        <v>0.0</v>
      </c>
      <c r="AD179" s="42">
        <v>0.0</v>
      </c>
      <c r="AE179" s="42">
        <v>0.0</v>
      </c>
      <c r="AF179" s="42">
        <v>0.0</v>
      </c>
      <c r="AG179" s="25"/>
      <c r="AH179" s="25"/>
      <c r="AI179" s="25"/>
      <c r="AJ179" s="25"/>
      <c r="AK179" s="25"/>
      <c r="AL179" s="25"/>
    </row>
    <row r="180">
      <c r="A180" s="27" t="s">
        <v>580</v>
      </c>
      <c r="B180" s="25" t="s">
        <v>565</v>
      </c>
      <c r="C180" s="25" t="s">
        <v>38</v>
      </c>
      <c r="D180" s="28">
        <v>93.98221415418827</v>
      </c>
      <c r="E180" s="29">
        <v>0.25534595618068706</v>
      </c>
      <c r="F180" s="31">
        <v>0.0</v>
      </c>
      <c r="G180" s="59"/>
      <c r="H180" s="34" t="s">
        <v>64</v>
      </c>
      <c r="I180" s="35" t="s">
        <v>44</v>
      </c>
      <c r="J180" s="36">
        <v>5000.0</v>
      </c>
      <c r="K180" s="28" t="s">
        <v>64</v>
      </c>
      <c r="L180" s="28" t="s">
        <v>64</v>
      </c>
      <c r="M180" s="34" t="s">
        <v>64</v>
      </c>
      <c r="N180" s="35" t="s">
        <v>64</v>
      </c>
      <c r="O180" s="36" t="s">
        <v>64</v>
      </c>
      <c r="P180" s="28" t="s">
        <v>64</v>
      </c>
      <c r="Q180" s="37" t="s">
        <v>64</v>
      </c>
      <c r="R180" s="38" t="s">
        <v>64</v>
      </c>
      <c r="S180" s="39" t="s">
        <v>64</v>
      </c>
      <c r="T180" s="40" t="s">
        <v>64</v>
      </c>
      <c r="U180" s="40" t="s">
        <v>64</v>
      </c>
      <c r="V180" s="40" t="s">
        <v>64</v>
      </c>
      <c r="W180" s="40" t="s">
        <v>64</v>
      </c>
      <c r="X180" s="39" t="s">
        <v>64</v>
      </c>
      <c r="Y180" s="41" t="s">
        <v>64</v>
      </c>
      <c r="Z180" s="41" t="s">
        <v>64</v>
      </c>
      <c r="AA180" s="41" t="s">
        <v>64</v>
      </c>
      <c r="AB180" s="42">
        <v>0.0</v>
      </c>
      <c r="AC180" s="42">
        <v>0.0</v>
      </c>
      <c r="AD180" s="42">
        <v>1.0</v>
      </c>
      <c r="AE180" s="42">
        <v>1.0</v>
      </c>
      <c r="AF180" s="42">
        <v>0.0</v>
      </c>
      <c r="AG180" s="25"/>
      <c r="AH180" s="25"/>
      <c r="AI180" s="25"/>
      <c r="AJ180" s="25"/>
      <c r="AK180" s="25"/>
      <c r="AL180" s="25"/>
    </row>
    <row r="181">
      <c r="A181" s="27" t="s">
        <v>581</v>
      </c>
      <c r="B181" s="25" t="s">
        <v>565</v>
      </c>
      <c r="C181" s="25" t="s">
        <v>38</v>
      </c>
      <c r="D181" s="28">
        <v>93.98221415418827</v>
      </c>
      <c r="E181" s="29">
        <v>0.11292883895131087</v>
      </c>
      <c r="F181" s="31">
        <v>0.0</v>
      </c>
      <c r="G181" s="59"/>
      <c r="H181" s="34" t="s">
        <v>64</v>
      </c>
      <c r="I181" s="35" t="s">
        <v>58</v>
      </c>
      <c r="J181" s="36">
        <v>3000.0</v>
      </c>
      <c r="K181" s="28" t="s">
        <v>64</v>
      </c>
      <c r="L181" s="28" t="s">
        <v>64</v>
      </c>
      <c r="M181" s="34" t="s">
        <v>64</v>
      </c>
      <c r="N181" s="35" t="s">
        <v>28</v>
      </c>
      <c r="O181" s="36">
        <v>3000.0</v>
      </c>
      <c r="P181" s="28" t="s">
        <v>64</v>
      </c>
      <c r="Q181" s="37" t="s">
        <v>64</v>
      </c>
      <c r="R181" s="38" t="s">
        <v>64</v>
      </c>
      <c r="S181" s="39" t="s">
        <v>64</v>
      </c>
      <c r="T181" s="40" t="s">
        <v>64</v>
      </c>
      <c r="U181" s="40" t="s">
        <v>64</v>
      </c>
      <c r="V181" s="40" t="s">
        <v>64</v>
      </c>
      <c r="W181" s="40" t="s">
        <v>64</v>
      </c>
      <c r="X181" s="39" t="s">
        <v>64</v>
      </c>
      <c r="Y181" s="41" t="s">
        <v>64</v>
      </c>
      <c r="Z181" s="41" t="s">
        <v>64</v>
      </c>
      <c r="AA181" s="41" t="s">
        <v>64</v>
      </c>
      <c r="AB181" s="42">
        <v>1.0</v>
      </c>
      <c r="AC181" s="42">
        <v>1.0</v>
      </c>
      <c r="AD181" s="42">
        <v>0.0</v>
      </c>
      <c r="AE181" s="42">
        <v>0.0</v>
      </c>
      <c r="AF181" s="42">
        <v>0.0</v>
      </c>
      <c r="AG181" s="25"/>
      <c r="AH181" s="25"/>
      <c r="AI181" s="25"/>
      <c r="AJ181" s="25"/>
      <c r="AK181" s="25"/>
      <c r="AL181" s="25"/>
    </row>
    <row r="182">
      <c r="A182" s="27" t="s">
        <v>583</v>
      </c>
      <c r="B182" s="25" t="s">
        <v>565</v>
      </c>
      <c r="C182" s="25" t="s">
        <v>38</v>
      </c>
      <c r="D182" s="28">
        <v>93.98221415418827</v>
      </c>
      <c r="E182" s="29">
        <v>0.18</v>
      </c>
      <c r="F182" s="31">
        <v>0.0</v>
      </c>
      <c r="G182" s="59"/>
      <c r="H182" s="34" t="s">
        <v>64</v>
      </c>
      <c r="I182" s="35" t="s">
        <v>28</v>
      </c>
      <c r="J182" s="36">
        <v>3000.0</v>
      </c>
      <c r="K182" s="28" t="s">
        <v>64</v>
      </c>
      <c r="L182" s="28" t="s">
        <v>64</v>
      </c>
      <c r="M182" s="34" t="s">
        <v>64</v>
      </c>
      <c r="N182" s="35" t="s">
        <v>28</v>
      </c>
      <c r="O182" s="36">
        <v>3000.0</v>
      </c>
      <c r="P182" s="28" t="s">
        <v>64</v>
      </c>
      <c r="Q182" s="37" t="s">
        <v>64</v>
      </c>
      <c r="R182" s="38" t="s">
        <v>64</v>
      </c>
      <c r="S182" s="39" t="s">
        <v>64</v>
      </c>
      <c r="T182" s="40" t="s">
        <v>64</v>
      </c>
      <c r="U182" s="40" t="s">
        <v>64</v>
      </c>
      <c r="V182" s="40" t="s">
        <v>64</v>
      </c>
      <c r="W182" s="40" t="s">
        <v>64</v>
      </c>
      <c r="X182" s="39" t="s">
        <v>64</v>
      </c>
      <c r="Y182" s="41" t="s">
        <v>64</v>
      </c>
      <c r="Z182" s="41" t="s">
        <v>64</v>
      </c>
      <c r="AA182" s="41" t="s">
        <v>64</v>
      </c>
      <c r="AB182" s="42">
        <v>0.0</v>
      </c>
      <c r="AC182" s="42">
        <v>1.0</v>
      </c>
      <c r="AD182" s="42">
        <v>0.0</v>
      </c>
      <c r="AE182" s="42">
        <v>0.0</v>
      </c>
      <c r="AF182" s="42">
        <v>0.0</v>
      </c>
      <c r="AG182" s="25"/>
      <c r="AH182" s="25"/>
      <c r="AI182" s="25"/>
      <c r="AJ182" s="25"/>
      <c r="AK182" s="25"/>
      <c r="AL182" s="25"/>
    </row>
    <row r="183">
      <c r="A183" s="27" t="s">
        <v>295</v>
      </c>
      <c r="B183" s="25" t="s">
        <v>107</v>
      </c>
      <c r="C183" s="25" t="s">
        <v>172</v>
      </c>
      <c r="D183" s="28">
        <v>90.23648021401524</v>
      </c>
      <c r="E183" s="29">
        <v>0.2866015424164524</v>
      </c>
      <c r="F183" s="31">
        <v>37.0</v>
      </c>
      <c r="G183" s="59"/>
      <c r="H183" s="34">
        <v>29.921019866602812</v>
      </c>
      <c r="I183" s="35" t="s">
        <v>44</v>
      </c>
      <c r="J183" s="36">
        <v>6300.0</v>
      </c>
      <c r="K183" s="28">
        <v>4.7493682327940965</v>
      </c>
      <c r="L183" s="28">
        <v>5.716438731734244</v>
      </c>
      <c r="M183" s="34">
        <v>29.767110291792907</v>
      </c>
      <c r="N183" s="35" t="s">
        <v>28</v>
      </c>
      <c r="O183" s="36">
        <v>6800.0</v>
      </c>
      <c r="P183" s="28">
        <v>4.3775162193813095</v>
      </c>
      <c r="Q183" s="37">
        <v>5.2490158978604144</v>
      </c>
      <c r="R183" s="38">
        <v>21.551161011693722</v>
      </c>
      <c r="S183" s="39">
        <v>18.226986713927026</v>
      </c>
      <c r="T183" s="40">
        <v>0.08749951745973346</v>
      </c>
      <c r="U183" s="40">
        <v>0.012708916329052196</v>
      </c>
      <c r="V183" s="40">
        <v>0.06272170217071803</v>
      </c>
      <c r="W183" s="40">
        <v>0.028526488450822195</v>
      </c>
      <c r="X183" s="39">
        <v>18.637089010340542</v>
      </c>
      <c r="Y183" s="41">
        <v>11.283930856262272</v>
      </c>
      <c r="Z183" s="41">
        <v>17.20297757139436</v>
      </c>
      <c r="AA183" s="41">
        <v>12.564132720398547</v>
      </c>
      <c r="AB183" s="42">
        <v>0.0</v>
      </c>
      <c r="AC183" s="42">
        <v>0.0</v>
      </c>
      <c r="AD183" s="42">
        <v>1.0</v>
      </c>
      <c r="AE183" s="42">
        <v>1.0</v>
      </c>
      <c r="AF183" s="42">
        <v>0.0</v>
      </c>
      <c r="AG183" s="25"/>
      <c r="AH183" s="25"/>
      <c r="AI183" s="25"/>
      <c r="AJ183" s="25"/>
      <c r="AK183" s="25"/>
      <c r="AL183" s="25"/>
    </row>
    <row r="184">
      <c r="A184" s="27" t="s">
        <v>297</v>
      </c>
      <c r="B184" s="25" t="s">
        <v>107</v>
      </c>
      <c r="C184" s="25" t="s">
        <v>172</v>
      </c>
      <c r="D184" s="28">
        <v>90.23648021401524</v>
      </c>
      <c r="E184" s="29">
        <v>0.27041136692964096</v>
      </c>
      <c r="F184" s="31">
        <v>37.0</v>
      </c>
      <c r="G184" s="59"/>
      <c r="H184" s="34">
        <v>42.69192305103043</v>
      </c>
      <c r="I184" s="35" t="s">
        <v>31</v>
      </c>
      <c r="J184" s="36">
        <v>9100.0</v>
      </c>
      <c r="K184" s="28">
        <v>4.691420115497849</v>
      </c>
      <c r="L184" s="28">
        <v>7.32487512336484</v>
      </c>
      <c r="M184" s="34">
        <v>42.797597386626364</v>
      </c>
      <c r="N184" s="35" t="s">
        <v>31</v>
      </c>
      <c r="O184" s="36">
        <v>10000.0</v>
      </c>
      <c r="P184" s="28">
        <v>4.279759738662636</v>
      </c>
      <c r="Q184" s="37">
        <v>6.694239867992346</v>
      </c>
      <c r="R184" s="38">
        <v>20.039593989497092</v>
      </c>
      <c r="S184" s="39">
        <v>16.94857243193828</v>
      </c>
      <c r="T184" s="40">
        <v>0.10560711008419517</v>
      </c>
      <c r="U184" s="40">
        <v>0.01153388233001449</v>
      </c>
      <c r="V184" s="40">
        <v>0.04766737306701301</v>
      </c>
      <c r="W184" s="40">
        <v>0.031267634129023655</v>
      </c>
      <c r="X184" s="39">
        <v>19.727584803565556</v>
      </c>
      <c r="Y184" s="41">
        <v>22.964338247464877</v>
      </c>
      <c r="Z184" s="41">
        <v>18.23900612498038</v>
      </c>
      <c r="AA184" s="41">
        <v>24.558591261645986</v>
      </c>
      <c r="AB184" s="42">
        <v>0.0</v>
      </c>
      <c r="AC184" s="42">
        <v>0.0</v>
      </c>
      <c r="AD184" s="42">
        <v>0.0</v>
      </c>
      <c r="AE184" s="42">
        <v>0.0</v>
      </c>
      <c r="AF184" s="42">
        <v>1.0</v>
      </c>
      <c r="AG184" s="25"/>
      <c r="AH184" s="25"/>
      <c r="AI184" s="25"/>
      <c r="AJ184" s="25"/>
      <c r="AK184" s="25"/>
      <c r="AL184" s="25"/>
    </row>
    <row r="185">
      <c r="A185" s="27" t="s">
        <v>296</v>
      </c>
      <c r="B185" s="25" t="s">
        <v>107</v>
      </c>
      <c r="C185" s="25" t="s">
        <v>172</v>
      </c>
      <c r="D185" s="28">
        <v>90.23648021401524</v>
      </c>
      <c r="E185" s="29">
        <v>0.25906883485948845</v>
      </c>
      <c r="F185" s="31">
        <v>36.0</v>
      </c>
      <c r="G185" s="59"/>
      <c r="H185" s="34">
        <v>33.748079276569655</v>
      </c>
      <c r="I185" s="35" t="s">
        <v>28</v>
      </c>
      <c r="J185" s="36">
        <v>7700.0</v>
      </c>
      <c r="K185" s="28">
        <v>4.3828674385155395</v>
      </c>
      <c r="L185" s="28">
        <v>5.761217808252864</v>
      </c>
      <c r="M185" s="34">
        <v>34.30528055766223</v>
      </c>
      <c r="N185" s="35" t="s">
        <v>29</v>
      </c>
      <c r="O185" s="36">
        <v>8700.0</v>
      </c>
      <c r="P185" s="28">
        <v>3.943135696283015</v>
      </c>
      <c r="Q185" s="37">
        <v>5.24570622086759</v>
      </c>
      <c r="R185" s="38">
        <v>18.49040927801376</v>
      </c>
      <c r="S185" s="39">
        <v>15.638342828145518</v>
      </c>
      <c r="T185" s="40">
        <v>0.06787608804197215</v>
      </c>
      <c r="U185" s="40">
        <v>0.013914152082191399</v>
      </c>
      <c r="V185" s="40">
        <v>0.07304929843150484</v>
      </c>
      <c r="W185" s="40">
        <v>0.02327944675289715</v>
      </c>
      <c r="X185" s="39">
        <v>16.63924262799236</v>
      </c>
      <c r="Y185" s="41">
        <v>17.10883664857729</v>
      </c>
      <c r="Z185" s="41">
        <v>15.380660335978423</v>
      </c>
      <c r="AA185" s="41">
        <v>18.92462022168381</v>
      </c>
      <c r="AB185" s="42">
        <v>0.0</v>
      </c>
      <c r="AC185" s="42">
        <v>1.0</v>
      </c>
      <c r="AD185" s="42">
        <v>0.0</v>
      </c>
      <c r="AE185" s="42">
        <v>0.0</v>
      </c>
      <c r="AF185" s="42">
        <v>0.0</v>
      </c>
      <c r="AG185" s="25"/>
      <c r="AH185" s="25"/>
      <c r="AI185" s="25"/>
      <c r="AJ185" s="25"/>
      <c r="AK185" s="25"/>
      <c r="AL185" s="25"/>
    </row>
    <row r="186">
      <c r="A186" s="27" t="s">
        <v>298</v>
      </c>
      <c r="B186" s="25" t="s">
        <v>107</v>
      </c>
      <c r="C186" s="25" t="s">
        <v>172</v>
      </c>
      <c r="D186" s="28">
        <v>90.23648021401524</v>
      </c>
      <c r="E186" s="29">
        <v>0.21525003941352672</v>
      </c>
      <c r="F186" s="31">
        <v>35.0</v>
      </c>
      <c r="G186" s="59"/>
      <c r="H186" s="34">
        <v>32.193969859776374</v>
      </c>
      <c r="I186" s="35" t="s">
        <v>27</v>
      </c>
      <c r="J186" s="36">
        <v>5600.0</v>
      </c>
      <c r="K186" s="28">
        <v>5.748923189245781</v>
      </c>
      <c r="L186" s="28">
        <v>7.300524633975177</v>
      </c>
      <c r="M186" s="34">
        <v>32.00983022164699</v>
      </c>
      <c r="N186" s="35" t="s">
        <v>27</v>
      </c>
      <c r="O186" s="36">
        <v>7100.0</v>
      </c>
      <c r="P186" s="28">
        <v>4.508426791781266</v>
      </c>
      <c r="Q186" s="37">
        <v>5.701234822297054</v>
      </c>
      <c r="R186" s="38">
        <v>14.358626562322579</v>
      </c>
      <c r="S186" s="39">
        <v>12.143869902864456</v>
      </c>
      <c r="T186" s="40">
        <v>0.05684842552900037</v>
      </c>
      <c r="U186" s="40">
        <v>0.016291403997752748</v>
      </c>
      <c r="V186" s="40">
        <v>0.05187526009810743</v>
      </c>
      <c r="W186" s="40">
        <v>0.0369557638054286</v>
      </c>
      <c r="X186" s="39">
        <v>13.43018676444069</v>
      </c>
      <c r="Y186" s="41">
        <v>18.763783095335683</v>
      </c>
      <c r="Z186" s="41">
        <v>11.678423273426686</v>
      </c>
      <c r="AA186" s="41">
        <v>20.33140694822031</v>
      </c>
      <c r="AB186" s="42">
        <v>1.0</v>
      </c>
      <c r="AC186" s="42">
        <v>0.0</v>
      </c>
      <c r="AD186" s="42">
        <v>0.0</v>
      </c>
      <c r="AE186" s="42">
        <v>0.0</v>
      </c>
      <c r="AF186" s="42">
        <v>0.0</v>
      </c>
      <c r="AG186" s="25"/>
      <c r="AH186" s="25"/>
      <c r="AI186" s="25"/>
      <c r="AJ186" s="25"/>
      <c r="AK186" s="25"/>
      <c r="AL186" s="25"/>
    </row>
    <row r="187">
      <c r="A187" s="27" t="s">
        <v>299</v>
      </c>
      <c r="B187" s="25" t="s">
        <v>107</v>
      </c>
      <c r="C187" s="25" t="s">
        <v>172</v>
      </c>
      <c r="D187" s="28">
        <v>90.23648021401524</v>
      </c>
      <c r="E187" s="29">
        <v>0.1921352549889135</v>
      </c>
      <c r="F187" s="31">
        <v>24.0</v>
      </c>
      <c r="G187" s="59"/>
      <c r="H187" s="34">
        <v>18.310262488057216</v>
      </c>
      <c r="I187" s="35" t="s">
        <v>45</v>
      </c>
      <c r="J187" s="36">
        <v>4000.0</v>
      </c>
      <c r="K187" s="28">
        <v>4.577565622014304</v>
      </c>
      <c r="L187" s="28">
        <v>3.8458395267310306</v>
      </c>
      <c r="M187" s="34">
        <v>18.91686756959137</v>
      </c>
      <c r="N187" s="35" t="s">
        <v>30</v>
      </c>
      <c r="O187" s="36">
        <v>4300.0</v>
      </c>
      <c r="P187" s="28">
        <v>4.399271527811947</v>
      </c>
      <c r="Q187" s="37">
        <v>3.7852910085171243</v>
      </c>
      <c r="R187" s="38">
        <v>8.607661074259806</v>
      </c>
      <c r="S187" s="39">
        <v>7.279966214042501</v>
      </c>
      <c r="T187" s="40">
        <v>0.06953452437662251</v>
      </c>
      <c r="U187" s="40">
        <v>5.038733650479892E-4</v>
      </c>
      <c r="V187" s="40">
        <v>0.02762905618346474</v>
      </c>
      <c r="W187" s="40">
        <v>0.021666554697063536</v>
      </c>
      <c r="X187" s="39">
        <v>7.1119152934979235</v>
      </c>
      <c r="Y187" s="41">
        <v>11.198347194559291</v>
      </c>
      <c r="Z187" s="41">
        <v>6.611769945207181</v>
      </c>
      <c r="AA187" s="41">
        <v>12.30509762438419</v>
      </c>
      <c r="AB187" s="42">
        <v>0.0</v>
      </c>
      <c r="AC187" s="42">
        <v>0.0</v>
      </c>
      <c r="AD187" s="42">
        <v>0.0</v>
      </c>
      <c r="AE187" s="42">
        <v>1.0</v>
      </c>
      <c r="AF187" s="42">
        <v>1.0</v>
      </c>
      <c r="AG187" s="25"/>
      <c r="AH187" s="25"/>
      <c r="AI187" s="25"/>
      <c r="AJ187" s="25"/>
      <c r="AK187" s="25"/>
      <c r="AL187" s="25"/>
    </row>
    <row r="188">
      <c r="A188" s="27" t="s">
        <v>300</v>
      </c>
      <c r="B188" s="25" t="s">
        <v>107</v>
      </c>
      <c r="C188" s="25" t="s">
        <v>172</v>
      </c>
      <c r="D188" s="28">
        <v>90.23648021401524</v>
      </c>
      <c r="E188" s="29">
        <v>0.22339819004524886</v>
      </c>
      <c r="F188" s="31">
        <v>17.0</v>
      </c>
      <c r="G188" s="59"/>
      <c r="H188" s="34">
        <v>11.768238935961424</v>
      </c>
      <c r="I188" s="35" t="s">
        <v>28</v>
      </c>
      <c r="J188" s="36">
        <v>3700.0</v>
      </c>
      <c r="K188" s="28">
        <v>3.1806051178274117</v>
      </c>
      <c r="L188" s="28">
        <v>1.9334144281060617</v>
      </c>
      <c r="M188" s="34">
        <v>11.510880074270162</v>
      </c>
      <c r="N188" s="35" t="s">
        <v>28</v>
      </c>
      <c r="O188" s="36">
        <v>3900.0</v>
      </c>
      <c r="P188" s="28">
        <v>2.9515077113513235</v>
      </c>
      <c r="Q188" s="37">
        <v>1.7653437242166992</v>
      </c>
      <c r="R188" s="38">
        <v>7.291468690728157</v>
      </c>
      <c r="S188" s="39">
        <v>6.166790869355219</v>
      </c>
      <c r="T188" s="40">
        <v>0.05251620307502376</v>
      </c>
      <c r="U188" s="40">
        <v>0.024271468855397493</v>
      </c>
      <c r="V188" s="40">
        <v>0.04249666433044686</v>
      </c>
      <c r="W188" s="40">
        <v>0.024444219523407442</v>
      </c>
      <c r="X188" s="39">
        <v>7.039142400245353</v>
      </c>
      <c r="Y188" s="41">
        <v>4.729096535716071</v>
      </c>
      <c r="Z188" s="41">
        <v>6.26069606421822</v>
      </c>
      <c r="AA188" s="41">
        <v>5.2501840100519415</v>
      </c>
      <c r="AB188" s="42">
        <v>0.0</v>
      </c>
      <c r="AC188" s="42">
        <v>1.0</v>
      </c>
      <c r="AD188" s="42">
        <v>0.0</v>
      </c>
      <c r="AE188" s="42">
        <v>0.0</v>
      </c>
      <c r="AF188" s="42">
        <v>0.0</v>
      </c>
      <c r="AG188" s="25"/>
      <c r="AH188" s="25"/>
      <c r="AI188" s="25"/>
      <c r="AJ188" s="25"/>
      <c r="AK188" s="25"/>
      <c r="AL188" s="25"/>
    </row>
    <row r="189">
      <c r="A189" s="27" t="s">
        <v>302</v>
      </c>
      <c r="B189" s="25" t="s">
        <v>107</v>
      </c>
      <c r="C189" s="25" t="s">
        <v>172</v>
      </c>
      <c r="D189" s="28">
        <v>90.23648021401524</v>
      </c>
      <c r="E189" s="29">
        <v>0.14503445747800586</v>
      </c>
      <c r="F189" s="31">
        <v>15.0</v>
      </c>
      <c r="G189" s="59"/>
      <c r="H189" s="34">
        <v>11.692178546641388</v>
      </c>
      <c r="I189" s="35" t="s">
        <v>45</v>
      </c>
      <c r="J189" s="36">
        <v>3700.0</v>
      </c>
      <c r="K189" s="28">
        <v>3.160048255849024</v>
      </c>
      <c r="L189" s="28">
        <v>1.9118219032103982</v>
      </c>
      <c r="M189" s="34">
        <v>12.282569572273609</v>
      </c>
      <c r="N189" s="35" t="s">
        <v>30</v>
      </c>
      <c r="O189" s="36">
        <v>3700.0</v>
      </c>
      <c r="P189" s="28">
        <v>3.3196133979117857</v>
      </c>
      <c r="Q189" s="37">
        <v>2.0821047324102864</v>
      </c>
      <c r="R189" s="38">
        <v>3.892416049230094</v>
      </c>
      <c r="S189" s="39">
        <v>3.2920275420844933</v>
      </c>
      <c r="T189" s="40">
        <v>0.05087180825802721</v>
      </c>
      <c r="U189" s="40">
        <v>0.0016903607174344481</v>
      </c>
      <c r="V189" s="40">
        <v>0.027850705153919957</v>
      </c>
      <c r="W189" s="40">
        <v>0.020606302079200892</v>
      </c>
      <c r="X189" s="39">
        <v>3.5307118947847127</v>
      </c>
      <c r="Y189" s="41">
        <v>8.161466651856676</v>
      </c>
      <c r="Z189" s="41">
        <v>3.2163412117710948</v>
      </c>
      <c r="AA189" s="41">
        <v>9.066228360502514</v>
      </c>
      <c r="AB189" s="42">
        <v>0.0</v>
      </c>
      <c r="AC189" s="42">
        <v>0.0</v>
      </c>
      <c r="AD189" s="42">
        <v>0.0</v>
      </c>
      <c r="AE189" s="42">
        <v>1.0</v>
      </c>
      <c r="AF189" s="42">
        <v>1.0</v>
      </c>
      <c r="AG189" s="25"/>
      <c r="AH189" s="25"/>
      <c r="AI189" s="25"/>
      <c r="AJ189" s="25"/>
      <c r="AK189" s="25"/>
      <c r="AL189" s="25"/>
    </row>
    <row r="190">
      <c r="A190" s="27" t="s">
        <v>301</v>
      </c>
      <c r="B190" s="25" t="s">
        <v>107</v>
      </c>
      <c r="C190" s="25" t="s">
        <v>172</v>
      </c>
      <c r="D190" s="28">
        <v>90.23648021401524</v>
      </c>
      <c r="E190" s="29">
        <v>0.14669642857142856</v>
      </c>
      <c r="F190" s="31">
        <v>15.0</v>
      </c>
      <c r="G190" s="59"/>
      <c r="H190" s="34">
        <v>10.81407280083364</v>
      </c>
      <c r="I190" s="35" t="s">
        <v>58</v>
      </c>
      <c r="J190" s="36">
        <v>3000.0</v>
      </c>
      <c r="K190" s="28">
        <v>3.604690933611214</v>
      </c>
      <c r="L190" s="28">
        <v>2.0596846301840257</v>
      </c>
      <c r="M190" s="34">
        <v>11.026414173945058</v>
      </c>
      <c r="N190" s="35" t="s">
        <v>27</v>
      </c>
      <c r="O190" s="36">
        <v>3000.0</v>
      </c>
      <c r="P190" s="28">
        <v>3.6754713913150194</v>
      </c>
      <c r="Q190" s="37">
        <v>2.130236976541905</v>
      </c>
      <c r="R190" s="38">
        <v>3.9429131131499524</v>
      </c>
      <c r="S190" s="39">
        <v>3.3347356501377052</v>
      </c>
      <c r="T190" s="40">
        <v>0.03224554298891675</v>
      </c>
      <c r="U190" s="40">
        <v>0.013140058767983574</v>
      </c>
      <c r="V190" s="40">
        <v>0.022491266234769432</v>
      </c>
      <c r="W190" s="40">
        <v>0.02490968195893819</v>
      </c>
      <c r="X190" s="39">
        <v>3.398467055745936</v>
      </c>
      <c r="Y190" s="41">
        <v>7.415605745087705</v>
      </c>
      <c r="Z190" s="41">
        <v>2.86198663758136</v>
      </c>
      <c r="AA190" s="41">
        <v>8.164427536363698</v>
      </c>
      <c r="AB190" s="42">
        <v>1.0</v>
      </c>
      <c r="AC190" s="42">
        <v>1.0</v>
      </c>
      <c r="AD190" s="42">
        <v>0.0</v>
      </c>
      <c r="AE190" s="42">
        <v>0.0</v>
      </c>
      <c r="AF190" s="42">
        <v>0.0</v>
      </c>
      <c r="AG190" s="25"/>
      <c r="AH190" s="25"/>
      <c r="AI190" s="25"/>
      <c r="AJ190" s="25"/>
      <c r="AK190" s="25"/>
      <c r="AL190" s="25"/>
    </row>
    <row r="191">
      <c r="A191" s="27" t="s">
        <v>303</v>
      </c>
      <c r="B191" s="25" t="s">
        <v>107</v>
      </c>
      <c r="C191" s="25" t="s">
        <v>172</v>
      </c>
      <c r="D191" s="28">
        <v>90.23648021401524</v>
      </c>
      <c r="E191" s="29">
        <v>0.17114503816793894</v>
      </c>
      <c r="F191" s="31">
        <v>13.0</v>
      </c>
      <c r="G191" s="59"/>
      <c r="H191" s="34">
        <v>9.294131931120559</v>
      </c>
      <c r="I191" s="35" t="s">
        <v>44</v>
      </c>
      <c r="J191" s="36">
        <v>3200.0</v>
      </c>
      <c r="K191" s="28">
        <v>2.9044162284751747</v>
      </c>
      <c r="L191" s="28">
        <v>1.485377745432297</v>
      </c>
      <c r="M191" s="34">
        <v>9.295732263496564</v>
      </c>
      <c r="N191" s="35" t="s">
        <v>29</v>
      </c>
      <c r="O191" s="36">
        <v>3100.0</v>
      </c>
      <c r="P191" s="28">
        <v>2.9986233108053435</v>
      </c>
      <c r="Q191" s="37">
        <v>1.5337504706345941</v>
      </c>
      <c r="R191" s="38">
        <v>4.0753994140855845</v>
      </c>
      <c r="S191" s="39">
        <v>3.4467865064985674</v>
      </c>
      <c r="T191" s="40">
        <v>0.036341629733084566</v>
      </c>
      <c r="U191" s="40">
        <v>0.017882389233740022</v>
      </c>
      <c r="V191" s="40">
        <v>0.019860165001526937</v>
      </c>
      <c r="W191" s="40">
        <v>0.020766645561762605</v>
      </c>
      <c r="X191" s="39">
        <v>3.537514475134167</v>
      </c>
      <c r="Y191" s="41">
        <v>5.756617455986391</v>
      </c>
      <c r="Z191" s="41">
        <v>3.0652416915196135</v>
      </c>
      <c r="AA191" s="41">
        <v>6.23049057197695</v>
      </c>
      <c r="AB191" s="42">
        <v>0.0</v>
      </c>
      <c r="AC191" s="42">
        <v>0.0</v>
      </c>
      <c r="AD191" s="42">
        <v>1.0</v>
      </c>
      <c r="AE191" s="42">
        <v>1.0</v>
      </c>
      <c r="AF191" s="42">
        <v>0.0</v>
      </c>
      <c r="AG191" s="25"/>
      <c r="AH191" s="25"/>
      <c r="AI191" s="25"/>
      <c r="AJ191" s="25"/>
      <c r="AK191" s="25"/>
      <c r="AL191" s="25"/>
    </row>
    <row r="192">
      <c r="A192" s="27" t="s">
        <v>304</v>
      </c>
      <c r="B192" s="25" t="s">
        <v>107</v>
      </c>
      <c r="C192" s="25" t="s">
        <v>172</v>
      </c>
      <c r="D192" s="28">
        <v>90.23648021401524</v>
      </c>
      <c r="E192" s="29">
        <v>0.21266357738646893</v>
      </c>
      <c r="F192" s="31">
        <v>10.0</v>
      </c>
      <c r="G192" s="59"/>
      <c r="H192" s="34">
        <v>6.939035663420832</v>
      </c>
      <c r="I192" s="35" t="s">
        <v>40</v>
      </c>
      <c r="J192" s="36">
        <v>3100.0</v>
      </c>
      <c r="K192" s="28">
        <v>2.238398601103494</v>
      </c>
      <c r="L192" s="28">
        <v>0.9242961107559483</v>
      </c>
      <c r="M192" s="34">
        <v>6.8118743068535075</v>
      </c>
      <c r="N192" s="35" t="s">
        <v>29</v>
      </c>
      <c r="O192" s="36">
        <v>3000.0</v>
      </c>
      <c r="P192" s="28">
        <v>2.270624768951169</v>
      </c>
      <c r="Q192" s="37">
        <v>0.9249939182541393</v>
      </c>
      <c r="R192" s="38">
        <v>4.043745122951282</v>
      </c>
      <c r="S192" s="39">
        <v>3.4200147542189274</v>
      </c>
      <c r="T192" s="40">
        <v>0.07023233574143999</v>
      </c>
      <c r="U192" s="40">
        <v>0.012831730038021922</v>
      </c>
      <c r="V192" s="40">
        <v>0.043114612927753655</v>
      </c>
      <c r="W192" s="40">
        <v>0.018306601520911275</v>
      </c>
      <c r="X192" s="39">
        <v>4.123375491742887</v>
      </c>
      <c r="Y192" s="41">
        <v>2.8156601716779446</v>
      </c>
      <c r="Z192" s="41">
        <v>3.830686591782979</v>
      </c>
      <c r="AA192" s="41">
        <v>2.981187715070529</v>
      </c>
      <c r="AB192" s="42">
        <v>0.0</v>
      </c>
      <c r="AC192" s="42">
        <v>1.0</v>
      </c>
      <c r="AD192" s="42">
        <v>1.0</v>
      </c>
      <c r="AE192" s="42">
        <v>0.0</v>
      </c>
      <c r="AF192" s="42">
        <v>0.0</v>
      </c>
      <c r="AG192" s="25"/>
      <c r="AH192" s="25"/>
      <c r="AI192" s="25"/>
      <c r="AJ192" s="25"/>
      <c r="AK192" s="25"/>
      <c r="AL192" s="25"/>
    </row>
    <row r="193">
      <c r="A193" s="27" t="s">
        <v>305</v>
      </c>
      <c r="B193" s="25" t="s">
        <v>107</v>
      </c>
      <c r="C193" s="25" t="s">
        <v>172</v>
      </c>
      <c r="D193" s="28">
        <v>90.23648021401524</v>
      </c>
      <c r="E193" s="29">
        <v>0.18856046065259116</v>
      </c>
      <c r="F193" s="31">
        <v>0.0</v>
      </c>
      <c r="G193" s="59"/>
      <c r="H193" s="34" t="s">
        <v>64</v>
      </c>
      <c r="I193" s="35" t="s">
        <v>58</v>
      </c>
      <c r="J193" s="36">
        <v>3000.0</v>
      </c>
      <c r="K193" s="28" t="s">
        <v>64</v>
      </c>
      <c r="L193" s="28" t="s">
        <v>64</v>
      </c>
      <c r="M193" s="34" t="s">
        <v>64</v>
      </c>
      <c r="N193" s="35" t="s">
        <v>27</v>
      </c>
      <c r="O193" s="36">
        <v>3000.0</v>
      </c>
      <c r="P193" s="28" t="s">
        <v>64</v>
      </c>
      <c r="Q193" s="37" t="s">
        <v>64</v>
      </c>
      <c r="R193" s="38" t="s">
        <v>64</v>
      </c>
      <c r="S193" s="39" t="s">
        <v>64</v>
      </c>
      <c r="T193" s="40" t="s">
        <v>64</v>
      </c>
      <c r="U193" s="40" t="s">
        <v>64</v>
      </c>
      <c r="V193" s="40" t="s">
        <v>64</v>
      </c>
      <c r="W193" s="40" t="s">
        <v>64</v>
      </c>
      <c r="X193" s="39" t="s">
        <v>64</v>
      </c>
      <c r="Y193" s="41" t="s">
        <v>64</v>
      </c>
      <c r="Z193" s="41" t="s">
        <v>64</v>
      </c>
      <c r="AA193" s="41" t="s">
        <v>64</v>
      </c>
      <c r="AB193" s="42">
        <v>1.0</v>
      </c>
      <c r="AC193" s="42">
        <v>1.0</v>
      </c>
      <c r="AD193" s="42">
        <v>0.0</v>
      </c>
      <c r="AE193" s="42">
        <v>0.0</v>
      </c>
      <c r="AF193" s="42">
        <v>0.0</v>
      </c>
      <c r="AG193" s="25"/>
      <c r="AH193" s="25"/>
      <c r="AI193" s="25"/>
      <c r="AJ193" s="25"/>
      <c r="AK193" s="25"/>
      <c r="AL193" s="25"/>
    </row>
    <row r="194">
      <c r="A194" s="27" t="s">
        <v>306</v>
      </c>
      <c r="B194" s="25" t="s">
        <v>107</v>
      </c>
      <c r="C194" s="25" t="s">
        <v>172</v>
      </c>
      <c r="D194" s="28">
        <v>90.23648021401524</v>
      </c>
      <c r="E194" s="29">
        <v>0.1708379705400982</v>
      </c>
      <c r="F194" s="31">
        <v>0.0</v>
      </c>
      <c r="G194" s="59"/>
      <c r="H194" s="34" t="s">
        <v>64</v>
      </c>
      <c r="I194" s="35" t="s">
        <v>40</v>
      </c>
      <c r="J194" s="36">
        <v>3000.0</v>
      </c>
      <c r="K194" s="28" t="s">
        <v>64</v>
      </c>
      <c r="L194" s="28" t="s">
        <v>64</v>
      </c>
      <c r="M194" s="34" t="s">
        <v>64</v>
      </c>
      <c r="N194" s="35" t="s">
        <v>29</v>
      </c>
      <c r="O194" s="36">
        <v>3000.0</v>
      </c>
      <c r="P194" s="28" t="s">
        <v>64</v>
      </c>
      <c r="Q194" s="37" t="s">
        <v>64</v>
      </c>
      <c r="R194" s="38" t="s">
        <v>64</v>
      </c>
      <c r="S194" s="39" t="s">
        <v>64</v>
      </c>
      <c r="T194" s="40" t="s">
        <v>64</v>
      </c>
      <c r="U194" s="40" t="s">
        <v>64</v>
      </c>
      <c r="V194" s="40" t="s">
        <v>64</v>
      </c>
      <c r="W194" s="40" t="s">
        <v>64</v>
      </c>
      <c r="X194" s="39" t="s">
        <v>64</v>
      </c>
      <c r="Y194" s="41" t="s">
        <v>64</v>
      </c>
      <c r="Z194" s="41" t="s">
        <v>64</v>
      </c>
      <c r="AA194" s="41" t="s">
        <v>64</v>
      </c>
      <c r="AB194" s="42">
        <v>0.0</v>
      </c>
      <c r="AC194" s="42">
        <v>1.0</v>
      </c>
      <c r="AD194" s="42">
        <v>1.0</v>
      </c>
      <c r="AE194" s="42">
        <v>0.0</v>
      </c>
      <c r="AF194" s="42">
        <v>0.0</v>
      </c>
      <c r="AG194" s="25"/>
      <c r="AH194" s="25"/>
      <c r="AI194" s="25"/>
      <c r="AJ194" s="25"/>
      <c r="AK194" s="25"/>
      <c r="AL194" s="25"/>
    </row>
    <row r="195">
      <c r="A195" s="27" t="s">
        <v>307</v>
      </c>
      <c r="B195" s="25" t="s">
        <v>107</v>
      </c>
      <c r="C195" s="25" t="s">
        <v>172</v>
      </c>
      <c r="D195" s="28">
        <v>90.23648021401524</v>
      </c>
      <c r="E195" s="29">
        <v>0.1153728813559322</v>
      </c>
      <c r="F195" s="31">
        <v>0.0</v>
      </c>
      <c r="G195" s="59"/>
      <c r="H195" s="34" t="s">
        <v>64</v>
      </c>
      <c r="I195" s="35" t="s">
        <v>31</v>
      </c>
      <c r="J195" s="36">
        <v>3000.0</v>
      </c>
      <c r="K195" s="28" t="s">
        <v>64</v>
      </c>
      <c r="L195" s="28" t="s">
        <v>64</v>
      </c>
      <c r="M195" s="34" t="s">
        <v>64</v>
      </c>
      <c r="N195" s="35" t="s">
        <v>31</v>
      </c>
      <c r="O195" s="36">
        <v>3000.0</v>
      </c>
      <c r="P195" s="28" t="s">
        <v>64</v>
      </c>
      <c r="Q195" s="37" t="s">
        <v>64</v>
      </c>
      <c r="R195" s="38" t="s">
        <v>64</v>
      </c>
      <c r="S195" s="39" t="s">
        <v>64</v>
      </c>
      <c r="T195" s="40" t="s">
        <v>64</v>
      </c>
      <c r="U195" s="40" t="s">
        <v>64</v>
      </c>
      <c r="V195" s="40" t="s">
        <v>64</v>
      </c>
      <c r="W195" s="40" t="s">
        <v>64</v>
      </c>
      <c r="X195" s="39" t="s">
        <v>64</v>
      </c>
      <c r="Y195" s="41" t="s">
        <v>64</v>
      </c>
      <c r="Z195" s="41" t="s">
        <v>64</v>
      </c>
      <c r="AA195" s="41" t="s">
        <v>64</v>
      </c>
      <c r="AB195" s="42">
        <v>0.0</v>
      </c>
      <c r="AC195" s="42">
        <v>0.0</v>
      </c>
      <c r="AD195" s="42">
        <v>0.0</v>
      </c>
      <c r="AE195" s="42">
        <v>0.0</v>
      </c>
      <c r="AF195" s="42">
        <v>1.0</v>
      </c>
      <c r="AG195" s="25"/>
      <c r="AH195" s="25"/>
      <c r="AI195" s="25"/>
      <c r="AJ195" s="25"/>
      <c r="AK195" s="25"/>
      <c r="AL195" s="25"/>
    </row>
    <row r="196">
      <c r="A196" s="27" t="s">
        <v>308</v>
      </c>
      <c r="B196" s="25" t="s">
        <v>107</v>
      </c>
      <c r="C196" s="25" t="s">
        <v>172</v>
      </c>
      <c r="D196" s="28">
        <v>90.23648021401524</v>
      </c>
      <c r="E196" s="29">
        <v>0.18</v>
      </c>
      <c r="F196" s="31">
        <v>0.0</v>
      </c>
      <c r="G196" s="59"/>
      <c r="H196" s="34" t="s">
        <v>64</v>
      </c>
      <c r="I196" s="35" t="s">
        <v>31</v>
      </c>
      <c r="J196" s="36">
        <v>3000.0</v>
      </c>
      <c r="K196" s="28" t="s">
        <v>64</v>
      </c>
      <c r="L196" s="28" t="s">
        <v>64</v>
      </c>
      <c r="M196" s="34" t="s">
        <v>64</v>
      </c>
      <c r="N196" s="35" t="s">
        <v>31</v>
      </c>
      <c r="O196" s="36">
        <v>3000.0</v>
      </c>
      <c r="P196" s="28" t="s">
        <v>64</v>
      </c>
      <c r="Q196" s="37" t="s">
        <v>64</v>
      </c>
      <c r="R196" s="38" t="s">
        <v>64</v>
      </c>
      <c r="S196" s="39" t="s">
        <v>64</v>
      </c>
      <c r="T196" s="40" t="s">
        <v>64</v>
      </c>
      <c r="U196" s="40" t="s">
        <v>64</v>
      </c>
      <c r="V196" s="40" t="s">
        <v>64</v>
      </c>
      <c r="W196" s="40" t="s">
        <v>64</v>
      </c>
      <c r="X196" s="39" t="s">
        <v>64</v>
      </c>
      <c r="Y196" s="41" t="s">
        <v>64</v>
      </c>
      <c r="Z196" s="41" t="s">
        <v>64</v>
      </c>
      <c r="AA196" s="41" t="s">
        <v>64</v>
      </c>
      <c r="AB196" s="42">
        <v>0.0</v>
      </c>
      <c r="AC196" s="42">
        <v>0.0</v>
      </c>
      <c r="AD196" s="42">
        <v>0.0</v>
      </c>
      <c r="AE196" s="42">
        <v>0.0</v>
      </c>
      <c r="AF196" s="42">
        <v>1.0</v>
      </c>
      <c r="AG196" s="25"/>
      <c r="AH196" s="25"/>
      <c r="AI196" s="25"/>
      <c r="AJ196" s="25"/>
      <c r="AK196" s="25"/>
      <c r="AL196" s="25"/>
    </row>
    <row r="197">
      <c r="A197" s="27" t="s">
        <v>309</v>
      </c>
      <c r="B197" s="25" t="s">
        <v>107</v>
      </c>
      <c r="C197" s="25" t="s">
        <v>172</v>
      </c>
      <c r="D197" s="28">
        <v>90.23648021401524</v>
      </c>
      <c r="E197" s="29">
        <v>0.1667035175879397</v>
      </c>
      <c r="F197" s="31">
        <v>0.0</v>
      </c>
      <c r="G197" s="59"/>
      <c r="H197" s="34" t="s">
        <v>64</v>
      </c>
      <c r="I197" s="35" t="s">
        <v>40</v>
      </c>
      <c r="J197" s="36">
        <v>3000.0</v>
      </c>
      <c r="K197" s="28" t="s">
        <v>64</v>
      </c>
      <c r="L197" s="28" t="s">
        <v>64</v>
      </c>
      <c r="M197" s="34" t="s">
        <v>64</v>
      </c>
      <c r="N197" s="35" t="s">
        <v>28</v>
      </c>
      <c r="O197" s="36">
        <v>3000.0</v>
      </c>
      <c r="P197" s="28" t="s">
        <v>64</v>
      </c>
      <c r="Q197" s="37" t="s">
        <v>64</v>
      </c>
      <c r="R197" s="38" t="s">
        <v>64</v>
      </c>
      <c r="S197" s="39" t="s">
        <v>64</v>
      </c>
      <c r="T197" s="40" t="s">
        <v>64</v>
      </c>
      <c r="U197" s="40" t="s">
        <v>64</v>
      </c>
      <c r="V197" s="40" t="s">
        <v>64</v>
      </c>
      <c r="W197" s="40" t="s">
        <v>64</v>
      </c>
      <c r="X197" s="39" t="s">
        <v>64</v>
      </c>
      <c r="Y197" s="41" t="s">
        <v>64</v>
      </c>
      <c r="Z197" s="41" t="s">
        <v>64</v>
      </c>
      <c r="AA197" s="41" t="s">
        <v>64</v>
      </c>
      <c r="AB197" s="42">
        <v>0.0</v>
      </c>
      <c r="AC197" s="42">
        <v>1.0</v>
      </c>
      <c r="AD197" s="42">
        <v>1.0</v>
      </c>
      <c r="AE197" s="42">
        <v>0.0</v>
      </c>
      <c r="AF197" s="42">
        <v>0.0</v>
      </c>
      <c r="AG197" s="25"/>
      <c r="AH197" s="25"/>
      <c r="AI197" s="25"/>
      <c r="AJ197" s="25"/>
      <c r="AK197" s="25"/>
      <c r="AL197" s="25"/>
    </row>
    <row r="198">
      <c r="A198" s="27" t="s">
        <v>531</v>
      </c>
      <c r="B198" s="25" t="s">
        <v>451</v>
      </c>
      <c r="C198" s="25" t="s">
        <v>135</v>
      </c>
      <c r="D198" s="28">
        <v>100.99101691970957</v>
      </c>
      <c r="E198" s="29">
        <v>0.35325024342745864</v>
      </c>
      <c r="F198" s="31">
        <v>37.0</v>
      </c>
      <c r="G198" s="59"/>
      <c r="H198" s="34">
        <v>54.666837127442996</v>
      </c>
      <c r="I198" s="35" t="s">
        <v>45</v>
      </c>
      <c r="J198" s="36">
        <v>10400.0</v>
      </c>
      <c r="K198" s="28">
        <v>5.256426646869519</v>
      </c>
      <c r="L198" s="28">
        <v>9.835418123038266</v>
      </c>
      <c r="M198" s="34">
        <v>54.68138582962834</v>
      </c>
      <c r="N198" s="35" t="s">
        <v>31</v>
      </c>
      <c r="O198" s="36">
        <v>11100.0</v>
      </c>
      <c r="P198" s="28">
        <v>4.926250975642193</v>
      </c>
      <c r="Q198" s="37">
        <v>9.219414744066148</v>
      </c>
      <c r="R198" s="38">
        <v>31.566458721438515</v>
      </c>
      <c r="S198" s="39">
        <v>25.992975538630894</v>
      </c>
      <c r="T198" s="40">
        <v>0.10444618325357387</v>
      </c>
      <c r="U198" s="40">
        <v>0.014839864950960267</v>
      </c>
      <c r="V198" s="40">
        <v>0.09017344689946558</v>
      </c>
      <c r="W198" s="40">
        <v>0.050096359388591985</v>
      </c>
      <c r="X198" s="39">
        <v>25.37486606527305</v>
      </c>
      <c r="Y198" s="41">
        <v>29.291971062169946</v>
      </c>
      <c r="Z198" s="41">
        <v>22.847313073125367</v>
      </c>
      <c r="AA198" s="41">
        <v>31.834072756502977</v>
      </c>
      <c r="AB198" s="42">
        <v>0.0</v>
      </c>
      <c r="AC198" s="42">
        <v>0.0</v>
      </c>
      <c r="AD198" s="42">
        <v>0.0</v>
      </c>
      <c r="AE198" s="42">
        <v>1.0</v>
      </c>
      <c r="AF198" s="42">
        <v>1.0</v>
      </c>
      <c r="AG198" s="25"/>
      <c r="AH198" s="25"/>
      <c r="AI198" s="25"/>
      <c r="AJ198" s="25"/>
      <c r="AK198" s="25"/>
      <c r="AL198" s="25"/>
    </row>
    <row r="199">
      <c r="A199" s="27" t="s">
        <v>532</v>
      </c>
      <c r="B199" s="25" t="s">
        <v>451</v>
      </c>
      <c r="C199" s="25" t="s">
        <v>135</v>
      </c>
      <c r="D199" s="28">
        <v>100.99101691970957</v>
      </c>
      <c r="E199" s="29">
        <v>0.23154739485247955</v>
      </c>
      <c r="F199" s="31">
        <v>37.0</v>
      </c>
      <c r="G199" s="59"/>
      <c r="H199" s="34">
        <v>38.47248649792654</v>
      </c>
      <c r="I199" s="35" t="s">
        <v>58</v>
      </c>
      <c r="J199" s="36">
        <v>6100.0</v>
      </c>
      <c r="K199" s="28">
        <v>6.306964999660088</v>
      </c>
      <c r="L199" s="28">
        <v>9.124959505807082</v>
      </c>
      <c r="M199" s="34">
        <v>38.50478881856237</v>
      </c>
      <c r="N199" s="35" t="s">
        <v>27</v>
      </c>
      <c r="O199" s="36">
        <v>6800.0</v>
      </c>
      <c r="P199" s="28">
        <v>5.66246894390623</v>
      </c>
      <c r="Q199" s="37">
        <v>8.197533180619706</v>
      </c>
      <c r="R199" s="38">
        <v>18.544447749862755</v>
      </c>
      <c r="S199" s="39">
        <v>15.270175884893652</v>
      </c>
      <c r="T199" s="40">
        <v>0.06302804607510623</v>
      </c>
      <c r="U199" s="40">
        <v>0.018044319642469928</v>
      </c>
      <c r="V199" s="40">
        <v>0.027786557947089847</v>
      </c>
      <c r="W199" s="40">
        <v>0.03693579044186333</v>
      </c>
      <c r="X199" s="39">
        <v>15.455003157797375</v>
      </c>
      <c r="Y199" s="41">
        <v>23.017483340129164</v>
      </c>
      <c r="Z199" s="41">
        <v>13.314978184592663</v>
      </c>
      <c r="AA199" s="41">
        <v>25.189810633969707</v>
      </c>
      <c r="AB199" s="42">
        <v>1.0</v>
      </c>
      <c r="AC199" s="42">
        <v>1.0</v>
      </c>
      <c r="AD199" s="42">
        <v>0.0</v>
      </c>
      <c r="AE199" s="42">
        <v>0.0</v>
      </c>
      <c r="AF199" s="42">
        <v>0.0</v>
      </c>
      <c r="AG199" s="25"/>
      <c r="AH199" s="25"/>
      <c r="AI199" s="25"/>
      <c r="AJ199" s="25"/>
      <c r="AK199" s="25"/>
      <c r="AL199" s="25"/>
    </row>
    <row r="200">
      <c r="A200" s="27" t="s">
        <v>530</v>
      </c>
      <c r="B200" s="25" t="s">
        <v>451</v>
      </c>
      <c r="C200" s="25" t="s">
        <v>135</v>
      </c>
      <c r="D200" s="28">
        <v>100.99101691970957</v>
      </c>
      <c r="E200" s="29">
        <v>0.32027691772482175</v>
      </c>
      <c r="F200" s="31">
        <v>35.0</v>
      </c>
      <c r="G200" s="59"/>
      <c r="H200" s="34">
        <v>48.16616723717823</v>
      </c>
      <c r="I200" s="35" t="s">
        <v>45</v>
      </c>
      <c r="J200" s="36">
        <v>10600.0</v>
      </c>
      <c r="K200" s="28">
        <v>4.543978041243229</v>
      </c>
      <c r="L200" s="28">
        <v>7.749772065839479</v>
      </c>
      <c r="M200" s="34">
        <v>50.10520269949609</v>
      </c>
      <c r="N200" s="35" t="s">
        <v>30</v>
      </c>
      <c r="O200" s="36">
        <v>10900.0</v>
      </c>
      <c r="P200" s="28">
        <v>4.5968075871097325</v>
      </c>
      <c r="Q200" s="37">
        <v>8.069691256734709</v>
      </c>
      <c r="R200" s="38">
        <v>26.28132362292907</v>
      </c>
      <c r="S200" s="39">
        <v>21.64100218152398</v>
      </c>
      <c r="T200" s="40">
        <v>0.11680745990858636</v>
      </c>
      <c r="U200" s="40">
        <v>0.005230184772026255</v>
      </c>
      <c r="V200" s="40">
        <v>0.07597531563574982</v>
      </c>
      <c r="W200" s="40">
        <v>0.026976742508345947</v>
      </c>
      <c r="X200" s="39">
        <v>23.15274372619735</v>
      </c>
      <c r="Y200" s="41">
        <v>25.013423510980875</v>
      </c>
      <c r="Z200" s="41">
        <v>21.966896207169878</v>
      </c>
      <c r="AA200" s="41">
        <v>28.13830649232621</v>
      </c>
      <c r="AB200" s="42">
        <v>0.0</v>
      </c>
      <c r="AC200" s="42">
        <v>0.0</v>
      </c>
      <c r="AD200" s="42">
        <v>0.0</v>
      </c>
      <c r="AE200" s="42">
        <v>1.0</v>
      </c>
      <c r="AF200" s="42">
        <v>1.0</v>
      </c>
      <c r="AG200" s="25"/>
      <c r="AH200" s="25"/>
      <c r="AI200" s="25"/>
      <c r="AJ200" s="25"/>
      <c r="AK200" s="25"/>
      <c r="AL200" s="25"/>
    </row>
    <row r="201">
      <c r="A201" s="27" t="s">
        <v>533</v>
      </c>
      <c r="B201" s="25" t="s">
        <v>451</v>
      </c>
      <c r="C201" s="25" t="s">
        <v>135</v>
      </c>
      <c r="D201" s="28">
        <v>100.99101691970957</v>
      </c>
      <c r="E201" s="29">
        <v>0.17537754845205134</v>
      </c>
      <c r="F201" s="31">
        <v>30.0</v>
      </c>
      <c r="G201" s="59"/>
      <c r="H201" s="34">
        <v>20.24587000028241</v>
      </c>
      <c r="I201" s="35" t="s">
        <v>40</v>
      </c>
      <c r="J201" s="36">
        <v>3700.0</v>
      </c>
      <c r="K201" s="28">
        <v>5.471856756833084</v>
      </c>
      <c r="L201" s="28">
        <v>4.9481102597649995</v>
      </c>
      <c r="M201" s="34">
        <v>20.519777258122247</v>
      </c>
      <c r="N201" s="35" t="s">
        <v>28</v>
      </c>
      <c r="O201" s="36">
        <v>4500.0</v>
      </c>
      <c r="P201" s="28">
        <v>4.559950501804944</v>
      </c>
      <c r="Q201" s="37">
        <v>4.16425360925909</v>
      </c>
      <c r="R201" s="38">
        <v>10.827113817360459</v>
      </c>
      <c r="S201" s="39">
        <v>8.915441136179435</v>
      </c>
      <c r="T201" s="40">
        <v>0.04413535639191111</v>
      </c>
      <c r="U201" s="40">
        <v>0.016107794303617192</v>
      </c>
      <c r="V201" s="40">
        <v>0.014013781044146956</v>
      </c>
      <c r="W201" s="40">
        <v>0.016913184018798055</v>
      </c>
      <c r="X201" s="39">
        <v>9.480858790497116</v>
      </c>
      <c r="Y201" s="41">
        <v>10.76501120978529</v>
      </c>
      <c r="Z201" s="41">
        <v>8.43872685910199</v>
      </c>
      <c r="AA201" s="41">
        <v>12.081050399020256</v>
      </c>
      <c r="AB201" s="42">
        <v>0.0</v>
      </c>
      <c r="AC201" s="42">
        <v>1.0</v>
      </c>
      <c r="AD201" s="42">
        <v>1.0</v>
      </c>
      <c r="AE201" s="42">
        <v>0.0</v>
      </c>
      <c r="AF201" s="42">
        <v>0.0</v>
      </c>
      <c r="AG201" s="25"/>
      <c r="AH201" s="25"/>
      <c r="AI201" s="25"/>
      <c r="AJ201" s="25"/>
      <c r="AK201" s="25"/>
      <c r="AL201" s="25"/>
    </row>
    <row r="202">
      <c r="A202" s="27" t="s">
        <v>534</v>
      </c>
      <c r="B202" s="25" t="s">
        <v>451</v>
      </c>
      <c r="C202" s="25" t="s">
        <v>135</v>
      </c>
      <c r="D202" s="28">
        <v>100.99101691970957</v>
      </c>
      <c r="E202" s="29">
        <v>0.11303971318257032</v>
      </c>
      <c r="F202" s="31">
        <v>25.0</v>
      </c>
      <c r="G202" s="59"/>
      <c r="H202" s="34">
        <v>14.678709924199929</v>
      </c>
      <c r="I202" s="35" t="s">
        <v>44</v>
      </c>
      <c r="J202" s="36">
        <v>3100.0</v>
      </c>
      <c r="K202" s="28">
        <v>4.735067717483848</v>
      </c>
      <c r="L202" s="28">
        <v>3.3837713195333747</v>
      </c>
      <c r="M202" s="34">
        <v>15.217853053184303</v>
      </c>
      <c r="N202" s="35" t="s">
        <v>29</v>
      </c>
      <c r="O202" s="36">
        <v>4000.0</v>
      </c>
      <c r="P202" s="28">
        <v>3.8044632632960758</v>
      </c>
      <c r="Q202" s="37">
        <v>2.791490447155362</v>
      </c>
      <c r="R202" s="38">
        <v>5.49822904958188</v>
      </c>
      <c r="S202" s="39">
        <v>4.52744270279865</v>
      </c>
      <c r="T202" s="40">
        <v>0.032894564884122596</v>
      </c>
      <c r="U202" s="40">
        <v>0.009670392917323077</v>
      </c>
      <c r="V202" s="40">
        <v>0.009974972221805694</v>
      </c>
      <c r="W202" s="40">
        <v>0.009289668786719807</v>
      </c>
      <c r="X202" s="39">
        <v>5.521139067053346</v>
      </c>
      <c r="Y202" s="41">
        <v>9.157570857146583</v>
      </c>
      <c r="Z202" s="41">
        <v>5.022494298211749</v>
      </c>
      <c r="AA202" s="41">
        <v>10.195358754972554</v>
      </c>
      <c r="AB202" s="42">
        <v>0.0</v>
      </c>
      <c r="AC202" s="42">
        <v>0.0</v>
      </c>
      <c r="AD202" s="42">
        <v>1.0</v>
      </c>
      <c r="AE202" s="42">
        <v>1.0</v>
      </c>
      <c r="AF202" s="42">
        <v>0.0</v>
      </c>
      <c r="AG202" s="25"/>
      <c r="AH202" s="25"/>
      <c r="AI202" s="25"/>
      <c r="AJ202" s="25"/>
      <c r="AK202" s="25"/>
      <c r="AL202" s="25"/>
    </row>
    <row r="203">
      <c r="A203" s="27" t="s">
        <v>536</v>
      </c>
      <c r="B203" s="25" t="s">
        <v>451</v>
      </c>
      <c r="C203" s="25" t="s">
        <v>135</v>
      </c>
      <c r="D203" s="28">
        <v>100.99101691970957</v>
      </c>
      <c r="E203" s="29">
        <v>0.18638829012525487</v>
      </c>
      <c r="F203" s="31">
        <v>23.0</v>
      </c>
      <c r="G203" s="59"/>
      <c r="H203" s="34">
        <v>17.001440889665353</v>
      </c>
      <c r="I203" s="35" t="s">
        <v>58</v>
      </c>
      <c r="J203" s="36">
        <v>3200.0</v>
      </c>
      <c r="K203" s="28">
        <v>5.312950278020423</v>
      </c>
      <c r="L203" s="28">
        <v>4.227794055307159</v>
      </c>
      <c r="M203" s="34">
        <v>16.84993942936395</v>
      </c>
      <c r="N203" s="35" t="s">
        <v>27</v>
      </c>
      <c r="O203" s="36">
        <v>3100.0</v>
      </c>
      <c r="P203" s="28">
        <v>5.435464332052887</v>
      </c>
      <c r="Q203" s="37">
        <v>4.297035667306863</v>
      </c>
      <c r="R203" s="38">
        <v>8.909793256786271</v>
      </c>
      <c r="S203" s="39">
        <v>7.336649328377693</v>
      </c>
      <c r="T203" s="40">
        <v>0.047828539497106214</v>
      </c>
      <c r="U203" s="40">
        <v>0.02098599182015885</v>
      </c>
      <c r="V203" s="40">
        <v>0.02066062760589282</v>
      </c>
      <c r="W203" s="40">
        <v>0.02277549499862201</v>
      </c>
      <c r="X203" s="39">
        <v>8.632125959372297</v>
      </c>
      <c r="Y203" s="41">
        <v>8.369314930293056</v>
      </c>
      <c r="Z203" s="41">
        <v>7.573283331432879</v>
      </c>
      <c r="AA203" s="41">
        <v>9.276656097931072</v>
      </c>
      <c r="AB203" s="42">
        <v>1.0</v>
      </c>
      <c r="AC203" s="42">
        <v>1.0</v>
      </c>
      <c r="AD203" s="42">
        <v>0.0</v>
      </c>
      <c r="AE203" s="42">
        <v>0.0</v>
      </c>
      <c r="AF203" s="42">
        <v>0.0</v>
      </c>
      <c r="AG203" s="25"/>
      <c r="AH203" s="25"/>
      <c r="AI203" s="25"/>
      <c r="AJ203" s="25"/>
      <c r="AK203" s="25"/>
      <c r="AL203" s="25"/>
    </row>
    <row r="204">
      <c r="A204" s="27" t="s">
        <v>538</v>
      </c>
      <c r="B204" s="25" t="s">
        <v>451</v>
      </c>
      <c r="C204" s="25" t="s">
        <v>135</v>
      </c>
      <c r="D204" s="28">
        <v>100.99101691970957</v>
      </c>
      <c r="E204" s="29">
        <v>0.16422155688622755</v>
      </c>
      <c r="F204" s="31">
        <v>16.0</v>
      </c>
      <c r="G204" s="59"/>
      <c r="H204" s="34">
        <v>9.672106656699581</v>
      </c>
      <c r="I204" s="35" t="s">
        <v>29</v>
      </c>
      <c r="J204" s="36">
        <v>3000.0</v>
      </c>
      <c r="K204" s="28">
        <v>3.2240355522331936</v>
      </c>
      <c r="L204" s="28">
        <v>1.697662370787233</v>
      </c>
      <c r="M204" s="34">
        <v>9.850979370980452</v>
      </c>
      <c r="N204" s="35" t="s">
        <v>29</v>
      </c>
      <c r="O204" s="36">
        <v>3000.0</v>
      </c>
      <c r="P204" s="28">
        <v>3.2836597903268174</v>
      </c>
      <c r="Q204" s="37">
        <v>1.7524093391254085</v>
      </c>
      <c r="R204" s="38">
        <v>5.353121655584872</v>
      </c>
      <c r="S204" s="39">
        <v>4.407955972407918</v>
      </c>
      <c r="T204" s="40">
        <v>0.0308572029830767</v>
      </c>
      <c r="U204" s="40">
        <v>0.0139535155608228</v>
      </c>
      <c r="V204" s="40">
        <v>0.019853859283685008</v>
      </c>
      <c r="W204" s="40">
        <v>0.018179437416386276</v>
      </c>
      <c r="X204" s="39">
        <v>4.083937053808985</v>
      </c>
      <c r="Y204" s="41">
        <v>5.588169602890596</v>
      </c>
      <c r="Z204" s="41">
        <v>3.5430804541753926</v>
      </c>
      <c r="AA204" s="41">
        <v>6.307898916805059</v>
      </c>
      <c r="AB204" s="42">
        <v>0.0</v>
      </c>
      <c r="AC204" s="42">
        <v>0.0</v>
      </c>
      <c r="AD204" s="42">
        <v>1.0</v>
      </c>
      <c r="AE204" s="42">
        <v>0.0</v>
      </c>
      <c r="AF204" s="42">
        <v>0.0</v>
      </c>
      <c r="AG204" s="25"/>
      <c r="AH204" s="25"/>
      <c r="AI204" s="25"/>
      <c r="AJ204" s="25"/>
      <c r="AK204" s="25"/>
      <c r="AL204" s="25"/>
    </row>
    <row r="205">
      <c r="A205" s="27" t="s">
        <v>537</v>
      </c>
      <c r="B205" s="25" t="s">
        <v>451</v>
      </c>
      <c r="C205" s="25" t="s">
        <v>135</v>
      </c>
      <c r="D205" s="28">
        <v>100.99101691970957</v>
      </c>
      <c r="E205" s="29">
        <v>0.1790731707317073</v>
      </c>
      <c r="F205" s="31">
        <v>15.0</v>
      </c>
      <c r="G205" s="59"/>
      <c r="H205" s="34">
        <v>11.755530419470821</v>
      </c>
      <c r="I205" s="35" t="s">
        <v>40</v>
      </c>
      <c r="J205" s="36">
        <v>3300.0</v>
      </c>
      <c r="K205" s="28">
        <v>3.562281945294188</v>
      </c>
      <c r="L205" s="28">
        <v>2.163714613465518</v>
      </c>
      <c r="M205" s="34">
        <v>12.443924558258022</v>
      </c>
      <c r="N205" s="35" t="s">
        <v>29</v>
      </c>
      <c r="O205" s="36">
        <v>3300.0</v>
      </c>
      <c r="P205" s="28">
        <v>3.7708862297751584</v>
      </c>
      <c r="Q205" s="37">
        <v>2.387854478058039</v>
      </c>
      <c r="R205" s="38">
        <v>5.546049284894009</v>
      </c>
      <c r="S205" s="39">
        <v>4.566819631889386</v>
      </c>
      <c r="T205" s="40">
        <v>0.05406008032584935</v>
      </c>
      <c r="U205" s="40">
        <v>0.0037979428629520474</v>
      </c>
      <c r="V205" s="40">
        <v>0.02214119881806087</v>
      </c>
      <c r="W205" s="40">
        <v>0.02173716234327874</v>
      </c>
      <c r="X205" s="39">
        <v>4.187516089050085</v>
      </c>
      <c r="Y205" s="41">
        <v>7.568014330420736</v>
      </c>
      <c r="Z205" s="41">
        <v>3.784576051248676</v>
      </c>
      <c r="AA205" s="41">
        <v>8.659348507009346</v>
      </c>
      <c r="AB205" s="42">
        <v>0.0</v>
      </c>
      <c r="AC205" s="42">
        <v>1.0</v>
      </c>
      <c r="AD205" s="42">
        <v>1.0</v>
      </c>
      <c r="AE205" s="42">
        <v>0.0</v>
      </c>
      <c r="AF205" s="42">
        <v>0.0</v>
      </c>
      <c r="AG205" s="25"/>
      <c r="AH205" s="25"/>
      <c r="AI205" s="25"/>
      <c r="AJ205" s="25"/>
      <c r="AK205" s="25"/>
      <c r="AL205" s="25"/>
    </row>
    <row r="206">
      <c r="A206" s="27" t="s">
        <v>606</v>
      </c>
      <c r="B206" s="25" t="s">
        <v>451</v>
      </c>
      <c r="C206" s="25" t="s">
        <v>135</v>
      </c>
      <c r="D206" s="28">
        <v>100.99101691970957</v>
      </c>
      <c r="E206" s="29">
        <v>0.23643564356435645</v>
      </c>
      <c r="F206" s="31">
        <v>12.0</v>
      </c>
      <c r="G206" s="59"/>
      <c r="H206" s="34">
        <v>10.498984418647897</v>
      </c>
      <c r="I206" s="35" t="s">
        <v>58</v>
      </c>
      <c r="J206" s="36">
        <v>3600.0</v>
      </c>
      <c r="K206" s="28">
        <v>2.9163845607355268</v>
      </c>
      <c r="L206" s="28">
        <v>1.6307090806559523</v>
      </c>
      <c r="M206" s="34">
        <v>10.173635246003826</v>
      </c>
      <c r="N206" s="35" t="s">
        <v>28</v>
      </c>
      <c r="O206" s="36">
        <v>3000.0</v>
      </c>
      <c r="P206" s="28">
        <v>3.391211748667942</v>
      </c>
      <c r="Q206" s="37">
        <v>1.85301377066657</v>
      </c>
      <c r="R206" s="38">
        <v>6.168465238987475</v>
      </c>
      <c r="S206" s="39">
        <v>5.07933967135195</v>
      </c>
      <c r="T206" s="40">
        <v>0.05811553731100676</v>
      </c>
      <c r="U206" s="40">
        <v>0.02578185623021237</v>
      </c>
      <c r="V206" s="40">
        <v>0.029866110682523237</v>
      </c>
      <c r="W206" s="40">
        <v>0.029440667510407522</v>
      </c>
      <c r="X206" s="39">
        <v>5.595239353340249</v>
      </c>
      <c r="Y206" s="41">
        <v>4.903745065307648</v>
      </c>
      <c r="Z206" s="41">
        <v>4.898116999660498</v>
      </c>
      <c r="AA206" s="41">
        <v>5.275518246343329</v>
      </c>
      <c r="AB206" s="42">
        <v>1.0</v>
      </c>
      <c r="AC206" s="42">
        <v>1.0</v>
      </c>
      <c r="AD206" s="42">
        <v>0.0</v>
      </c>
      <c r="AE206" s="42">
        <v>0.0</v>
      </c>
      <c r="AF206" s="42">
        <v>0.0</v>
      </c>
      <c r="AG206" s="25"/>
      <c r="AH206" s="25"/>
      <c r="AI206" s="25"/>
      <c r="AJ206" s="25"/>
      <c r="AK206" s="25"/>
      <c r="AL206" s="25"/>
    </row>
    <row r="207">
      <c r="A207" s="27" t="s">
        <v>539</v>
      </c>
      <c r="B207" s="25" t="s">
        <v>451</v>
      </c>
      <c r="C207" s="25" t="s">
        <v>135</v>
      </c>
      <c r="D207" s="28">
        <v>100.99101691970957</v>
      </c>
      <c r="E207" s="29">
        <v>0.1828693181818182</v>
      </c>
      <c r="F207" s="31">
        <v>8.0</v>
      </c>
      <c r="G207" s="59"/>
      <c r="H207" s="34">
        <v>7.411375960468561</v>
      </c>
      <c r="I207" s="35" t="s">
        <v>30</v>
      </c>
      <c r="J207" s="36">
        <v>3100.0</v>
      </c>
      <c r="K207" s="28">
        <v>2.390766438860826</v>
      </c>
      <c r="L207" s="28">
        <v>1.0359702937404613</v>
      </c>
      <c r="M207" s="34">
        <v>7.585314908127635</v>
      </c>
      <c r="N207" s="35" t="s">
        <v>30</v>
      </c>
      <c r="O207" s="36">
        <v>3000.0</v>
      </c>
      <c r="P207" s="28">
        <v>2.5284383027092114</v>
      </c>
      <c r="Q207" s="37">
        <v>1.1143914119923226</v>
      </c>
      <c r="R207" s="38">
        <v>3.030934534207919</v>
      </c>
      <c r="S207" s="39">
        <v>2.4957822447581743</v>
      </c>
      <c r="T207" s="40">
        <v>0.06535358139087637</v>
      </c>
      <c r="U207" s="40">
        <v>0.0025135992842644757</v>
      </c>
      <c r="V207" s="40">
        <v>0.029433436780258216</v>
      </c>
      <c r="W207" s="40">
        <v>0.0208385489050313</v>
      </c>
      <c r="X207" s="39">
        <v>2.6681645324728684</v>
      </c>
      <c r="Y207" s="41">
        <v>4.743211427995693</v>
      </c>
      <c r="Z207" s="41">
        <v>2.4716347663981404</v>
      </c>
      <c r="AA207" s="41">
        <v>5.113680141729494</v>
      </c>
      <c r="AB207" s="42">
        <v>0.0</v>
      </c>
      <c r="AC207" s="42">
        <v>0.0</v>
      </c>
      <c r="AD207" s="42">
        <v>0.0</v>
      </c>
      <c r="AE207" s="42">
        <v>1.0</v>
      </c>
      <c r="AF207" s="42">
        <v>0.0</v>
      </c>
      <c r="AG207" s="25"/>
      <c r="AH207" s="25"/>
      <c r="AI207" s="25"/>
      <c r="AJ207" s="25"/>
      <c r="AK207" s="25"/>
      <c r="AL207" s="25"/>
    </row>
    <row r="208">
      <c r="A208" s="27" t="s">
        <v>541</v>
      </c>
      <c r="B208" s="25" t="s">
        <v>451</v>
      </c>
      <c r="C208" s="25" t="s">
        <v>135</v>
      </c>
      <c r="D208" s="28">
        <v>100.99101691970957</v>
      </c>
      <c r="E208" s="29">
        <v>0.1696530612244898</v>
      </c>
      <c r="F208" s="31">
        <v>0.0</v>
      </c>
      <c r="G208" s="59"/>
      <c r="H208" s="34" t="s">
        <v>64</v>
      </c>
      <c r="I208" s="35" t="s">
        <v>31</v>
      </c>
      <c r="J208" s="36">
        <v>3000.0</v>
      </c>
      <c r="K208" s="28" t="s">
        <v>64</v>
      </c>
      <c r="L208" s="28" t="s">
        <v>64</v>
      </c>
      <c r="M208" s="34" t="s">
        <v>64</v>
      </c>
      <c r="N208" s="35" t="s">
        <v>31</v>
      </c>
      <c r="O208" s="36">
        <v>3200.0</v>
      </c>
      <c r="P208" s="28" t="s">
        <v>64</v>
      </c>
      <c r="Q208" s="37" t="s">
        <v>64</v>
      </c>
      <c r="R208" s="38" t="s">
        <v>64</v>
      </c>
      <c r="S208" s="39" t="s">
        <v>64</v>
      </c>
      <c r="T208" s="40" t="s">
        <v>64</v>
      </c>
      <c r="U208" s="40" t="s">
        <v>64</v>
      </c>
      <c r="V208" s="40" t="s">
        <v>64</v>
      </c>
      <c r="W208" s="40" t="s">
        <v>64</v>
      </c>
      <c r="X208" s="39" t="s">
        <v>64</v>
      </c>
      <c r="Y208" s="41" t="s">
        <v>64</v>
      </c>
      <c r="Z208" s="41" t="s">
        <v>64</v>
      </c>
      <c r="AA208" s="41" t="s">
        <v>64</v>
      </c>
      <c r="AB208" s="42">
        <v>0.0</v>
      </c>
      <c r="AC208" s="42">
        <v>0.0</v>
      </c>
      <c r="AD208" s="42">
        <v>0.0</v>
      </c>
      <c r="AE208" s="42">
        <v>0.0</v>
      </c>
      <c r="AF208" s="42">
        <v>1.0</v>
      </c>
      <c r="AG208" s="25"/>
      <c r="AH208" s="25"/>
      <c r="AI208" s="25"/>
      <c r="AJ208" s="25"/>
      <c r="AK208" s="25"/>
      <c r="AL208" s="25"/>
    </row>
    <row r="209">
      <c r="A209" s="27" t="s">
        <v>602</v>
      </c>
      <c r="B209" s="25" t="s">
        <v>451</v>
      </c>
      <c r="C209" s="25" t="s">
        <v>135</v>
      </c>
      <c r="D209" s="28">
        <v>100.99101691970957</v>
      </c>
      <c r="E209" s="29">
        <v>0.18</v>
      </c>
      <c r="F209" s="31">
        <v>0.0</v>
      </c>
      <c r="G209" s="59"/>
      <c r="H209" s="34" t="s">
        <v>64</v>
      </c>
      <c r="I209" s="35" t="s">
        <v>28</v>
      </c>
      <c r="J209" s="36">
        <v>3000.0</v>
      </c>
      <c r="K209" s="28" t="s">
        <v>64</v>
      </c>
      <c r="L209" s="28" t="s">
        <v>64</v>
      </c>
      <c r="M209" s="34" t="s">
        <v>64</v>
      </c>
      <c r="N209" s="35" t="s">
        <v>28</v>
      </c>
      <c r="O209" s="36">
        <v>3000.0</v>
      </c>
      <c r="P209" s="28" t="s">
        <v>64</v>
      </c>
      <c r="Q209" s="37" t="s">
        <v>64</v>
      </c>
      <c r="R209" s="38" t="s">
        <v>64</v>
      </c>
      <c r="S209" s="39" t="s">
        <v>64</v>
      </c>
      <c r="T209" s="40" t="s">
        <v>64</v>
      </c>
      <c r="U209" s="40" t="s">
        <v>64</v>
      </c>
      <c r="V209" s="40" t="s">
        <v>64</v>
      </c>
      <c r="W209" s="40" t="s">
        <v>64</v>
      </c>
      <c r="X209" s="39" t="s">
        <v>64</v>
      </c>
      <c r="Y209" s="41" t="s">
        <v>64</v>
      </c>
      <c r="Z209" s="41" t="s">
        <v>64</v>
      </c>
      <c r="AA209" s="41" t="s">
        <v>64</v>
      </c>
      <c r="AB209" s="42">
        <v>0.0</v>
      </c>
      <c r="AC209" s="42">
        <v>1.0</v>
      </c>
      <c r="AD209" s="42">
        <v>0.0</v>
      </c>
      <c r="AE209" s="42">
        <v>0.0</v>
      </c>
      <c r="AF209" s="42">
        <v>0.0</v>
      </c>
      <c r="AG209" s="25"/>
      <c r="AH209" s="25"/>
      <c r="AI209" s="25"/>
      <c r="AJ209" s="25"/>
      <c r="AK209" s="25"/>
      <c r="AL209" s="25"/>
    </row>
    <row r="210">
      <c r="A210" s="27" t="s">
        <v>542</v>
      </c>
      <c r="B210" s="25" t="s">
        <v>451</v>
      </c>
      <c r="C210" s="25" t="s">
        <v>135</v>
      </c>
      <c r="D210" s="28">
        <v>100.99101691970957</v>
      </c>
      <c r="E210" s="29">
        <v>0.18</v>
      </c>
      <c r="F210" s="31">
        <v>0.0</v>
      </c>
      <c r="G210" s="59"/>
      <c r="H210" s="34" t="s">
        <v>64</v>
      </c>
      <c r="I210" s="35" t="s">
        <v>27</v>
      </c>
      <c r="J210" s="36">
        <v>3000.0</v>
      </c>
      <c r="K210" s="28" t="s">
        <v>64</v>
      </c>
      <c r="L210" s="28" t="s">
        <v>64</v>
      </c>
      <c r="M210" s="34" t="s">
        <v>64</v>
      </c>
      <c r="N210" s="35" t="s">
        <v>27</v>
      </c>
      <c r="O210" s="36">
        <v>3000.0</v>
      </c>
      <c r="P210" s="28" t="s">
        <v>64</v>
      </c>
      <c r="Q210" s="37" t="s">
        <v>64</v>
      </c>
      <c r="R210" s="38" t="s">
        <v>64</v>
      </c>
      <c r="S210" s="39" t="s">
        <v>64</v>
      </c>
      <c r="T210" s="40" t="s">
        <v>64</v>
      </c>
      <c r="U210" s="40" t="s">
        <v>64</v>
      </c>
      <c r="V210" s="40" t="s">
        <v>64</v>
      </c>
      <c r="W210" s="40" t="s">
        <v>64</v>
      </c>
      <c r="X210" s="39" t="s">
        <v>64</v>
      </c>
      <c r="Y210" s="41" t="s">
        <v>64</v>
      </c>
      <c r="Z210" s="41" t="s">
        <v>64</v>
      </c>
      <c r="AA210" s="41" t="s">
        <v>64</v>
      </c>
      <c r="AB210" s="42">
        <v>1.0</v>
      </c>
      <c r="AC210" s="42">
        <v>0.0</v>
      </c>
      <c r="AD210" s="42">
        <v>0.0</v>
      </c>
      <c r="AE210" s="42">
        <v>0.0</v>
      </c>
      <c r="AF210" s="42">
        <v>0.0</v>
      </c>
      <c r="AG210" s="25"/>
      <c r="AH210" s="25"/>
      <c r="AI210" s="25"/>
      <c r="AJ210" s="25"/>
      <c r="AK210" s="25"/>
      <c r="AL210" s="25"/>
    </row>
    <row r="211">
      <c r="A211" s="27" t="s">
        <v>543</v>
      </c>
      <c r="B211" s="25" t="s">
        <v>451</v>
      </c>
      <c r="C211" s="25" t="s">
        <v>135</v>
      </c>
      <c r="D211" s="28">
        <v>100.99101691970957</v>
      </c>
      <c r="E211" s="29">
        <v>0.18</v>
      </c>
      <c r="F211" s="31">
        <v>0.0</v>
      </c>
      <c r="G211" s="59"/>
      <c r="H211" s="34" t="s">
        <v>64</v>
      </c>
      <c r="I211" s="35" t="s">
        <v>29</v>
      </c>
      <c r="J211" s="36">
        <v>3000.0</v>
      </c>
      <c r="K211" s="28" t="s">
        <v>64</v>
      </c>
      <c r="L211" s="28" t="s">
        <v>64</v>
      </c>
      <c r="M211" s="34" t="s">
        <v>64</v>
      </c>
      <c r="N211" s="35" t="s">
        <v>29</v>
      </c>
      <c r="O211" s="36">
        <v>3000.0</v>
      </c>
      <c r="P211" s="28" t="s">
        <v>64</v>
      </c>
      <c r="Q211" s="37" t="s">
        <v>64</v>
      </c>
      <c r="R211" s="38" t="s">
        <v>64</v>
      </c>
      <c r="S211" s="39" t="s">
        <v>64</v>
      </c>
      <c r="T211" s="40" t="s">
        <v>64</v>
      </c>
      <c r="U211" s="40" t="s">
        <v>64</v>
      </c>
      <c r="V211" s="40" t="s">
        <v>64</v>
      </c>
      <c r="W211" s="40" t="s">
        <v>64</v>
      </c>
      <c r="X211" s="39" t="s">
        <v>64</v>
      </c>
      <c r="Y211" s="41" t="s">
        <v>64</v>
      </c>
      <c r="Z211" s="41" t="s">
        <v>64</v>
      </c>
      <c r="AA211" s="41" t="s">
        <v>64</v>
      </c>
      <c r="AB211" s="42">
        <v>0.0</v>
      </c>
      <c r="AC211" s="42">
        <v>0.0</v>
      </c>
      <c r="AD211" s="42">
        <v>1.0</v>
      </c>
      <c r="AE211" s="42">
        <v>0.0</v>
      </c>
      <c r="AF211" s="42">
        <v>0.0</v>
      </c>
      <c r="AG211" s="25"/>
      <c r="AH211" s="25"/>
      <c r="AI211" s="25"/>
      <c r="AJ211" s="25"/>
      <c r="AK211" s="25"/>
      <c r="AL211" s="25"/>
    </row>
    <row r="212">
      <c r="A212" s="27" t="s">
        <v>544</v>
      </c>
      <c r="B212" s="25" t="s">
        <v>451</v>
      </c>
      <c r="C212" s="25" t="s">
        <v>135</v>
      </c>
      <c r="D212" s="28">
        <v>100.99101691970957</v>
      </c>
      <c r="E212" s="29">
        <v>0.10839901477832513</v>
      </c>
      <c r="F212" s="31">
        <v>0.0</v>
      </c>
      <c r="G212" s="59"/>
      <c r="H212" s="34" t="s">
        <v>64</v>
      </c>
      <c r="I212" s="35" t="s">
        <v>31</v>
      </c>
      <c r="J212" s="36">
        <v>3000.0</v>
      </c>
      <c r="K212" s="28" t="s">
        <v>64</v>
      </c>
      <c r="L212" s="28" t="s">
        <v>64</v>
      </c>
      <c r="M212" s="34" t="s">
        <v>64</v>
      </c>
      <c r="N212" s="35" t="s">
        <v>31</v>
      </c>
      <c r="O212" s="36">
        <v>3000.0</v>
      </c>
      <c r="P212" s="28" t="s">
        <v>64</v>
      </c>
      <c r="Q212" s="37" t="s">
        <v>64</v>
      </c>
      <c r="R212" s="38" t="s">
        <v>64</v>
      </c>
      <c r="S212" s="39" t="s">
        <v>64</v>
      </c>
      <c r="T212" s="40" t="s">
        <v>64</v>
      </c>
      <c r="U212" s="40" t="s">
        <v>64</v>
      </c>
      <c r="V212" s="40" t="s">
        <v>64</v>
      </c>
      <c r="W212" s="40" t="s">
        <v>64</v>
      </c>
      <c r="X212" s="39" t="s">
        <v>64</v>
      </c>
      <c r="Y212" s="41" t="s">
        <v>64</v>
      </c>
      <c r="Z212" s="41" t="s">
        <v>64</v>
      </c>
      <c r="AA212" s="41" t="s">
        <v>64</v>
      </c>
      <c r="AB212" s="42">
        <v>0.0</v>
      </c>
      <c r="AC212" s="42">
        <v>0.0</v>
      </c>
      <c r="AD212" s="42">
        <v>0.0</v>
      </c>
      <c r="AE212" s="42">
        <v>0.0</v>
      </c>
      <c r="AF212" s="42">
        <v>1.0</v>
      </c>
      <c r="AG212" s="25"/>
      <c r="AH212" s="25"/>
      <c r="AI212" s="25"/>
      <c r="AJ212" s="25"/>
      <c r="AK212" s="25"/>
      <c r="AL212" s="25"/>
    </row>
    <row r="213">
      <c r="A213" s="27" t="s">
        <v>546</v>
      </c>
      <c r="B213" s="25" t="s">
        <v>451</v>
      </c>
      <c r="C213" s="25" t="s">
        <v>135</v>
      </c>
      <c r="D213" s="28">
        <v>100.99101691970957</v>
      </c>
      <c r="E213" s="29">
        <v>0.1790741473059812</v>
      </c>
      <c r="F213" s="31">
        <v>0.0</v>
      </c>
      <c r="G213" s="59"/>
      <c r="H213" s="34" t="s">
        <v>64</v>
      </c>
      <c r="I213" s="35" t="s">
        <v>27</v>
      </c>
      <c r="J213" s="36">
        <v>5400.0</v>
      </c>
      <c r="K213" s="28" t="s">
        <v>64</v>
      </c>
      <c r="L213" s="28" t="s">
        <v>64</v>
      </c>
      <c r="M213" s="34" t="s">
        <v>64</v>
      </c>
      <c r="N213" s="35" t="s">
        <v>27</v>
      </c>
      <c r="O213" s="36">
        <v>5800.0</v>
      </c>
      <c r="P213" s="28" t="s">
        <v>64</v>
      </c>
      <c r="Q213" s="37" t="s">
        <v>64</v>
      </c>
      <c r="R213" s="38" t="s">
        <v>64</v>
      </c>
      <c r="S213" s="39" t="s">
        <v>64</v>
      </c>
      <c r="T213" s="40" t="s">
        <v>64</v>
      </c>
      <c r="U213" s="40" t="s">
        <v>64</v>
      </c>
      <c r="V213" s="40" t="s">
        <v>64</v>
      </c>
      <c r="W213" s="40" t="s">
        <v>64</v>
      </c>
      <c r="X213" s="39" t="s">
        <v>64</v>
      </c>
      <c r="Y213" s="41" t="s">
        <v>64</v>
      </c>
      <c r="Z213" s="41" t="s">
        <v>64</v>
      </c>
      <c r="AA213" s="41" t="s">
        <v>64</v>
      </c>
      <c r="AB213" s="42">
        <v>1.0</v>
      </c>
      <c r="AC213" s="42">
        <v>0.0</v>
      </c>
      <c r="AD213" s="42">
        <v>0.0</v>
      </c>
      <c r="AE213" s="42">
        <v>0.0</v>
      </c>
      <c r="AF213" s="42">
        <v>0.0</v>
      </c>
      <c r="AG213" s="25"/>
      <c r="AH213" s="25"/>
      <c r="AI213" s="25"/>
      <c r="AJ213" s="25"/>
      <c r="AK213" s="25"/>
      <c r="AL213" s="25"/>
    </row>
    <row r="214">
      <c r="A214" s="27" t="s">
        <v>547</v>
      </c>
      <c r="B214" s="25" t="s">
        <v>451</v>
      </c>
      <c r="C214" s="25" t="s">
        <v>135</v>
      </c>
      <c r="D214" s="28">
        <v>100.99101691970957</v>
      </c>
      <c r="E214" s="29">
        <v>0.1196281179138322</v>
      </c>
      <c r="F214" s="31">
        <v>0.0</v>
      </c>
      <c r="G214" s="59"/>
      <c r="H214" s="34" t="s">
        <v>64</v>
      </c>
      <c r="I214" s="35" t="s">
        <v>44</v>
      </c>
      <c r="J214" s="36">
        <v>3000.0</v>
      </c>
      <c r="K214" s="28" t="s">
        <v>64</v>
      </c>
      <c r="L214" s="28" t="s">
        <v>64</v>
      </c>
      <c r="M214" s="34" t="s">
        <v>64</v>
      </c>
      <c r="N214" s="35" t="s">
        <v>64</v>
      </c>
      <c r="O214" s="36" t="s">
        <v>64</v>
      </c>
      <c r="P214" s="28" t="s">
        <v>64</v>
      </c>
      <c r="Q214" s="37" t="s">
        <v>64</v>
      </c>
      <c r="R214" s="38" t="s">
        <v>64</v>
      </c>
      <c r="S214" s="39" t="s">
        <v>64</v>
      </c>
      <c r="T214" s="40" t="s">
        <v>64</v>
      </c>
      <c r="U214" s="40" t="s">
        <v>64</v>
      </c>
      <c r="V214" s="40" t="s">
        <v>64</v>
      </c>
      <c r="W214" s="40" t="s">
        <v>64</v>
      </c>
      <c r="X214" s="39" t="s">
        <v>64</v>
      </c>
      <c r="Y214" s="41" t="s">
        <v>64</v>
      </c>
      <c r="Z214" s="41" t="s">
        <v>64</v>
      </c>
      <c r="AA214" s="41" t="s">
        <v>64</v>
      </c>
      <c r="AB214" s="42">
        <v>0.0</v>
      </c>
      <c r="AC214" s="42">
        <v>0.0</v>
      </c>
      <c r="AD214" s="42">
        <v>1.0</v>
      </c>
      <c r="AE214" s="42">
        <v>1.0</v>
      </c>
      <c r="AF214" s="42">
        <v>0.0</v>
      </c>
      <c r="AG214" s="25"/>
      <c r="AH214" s="25"/>
      <c r="AI214" s="25"/>
      <c r="AJ214" s="25"/>
      <c r="AK214" s="25"/>
      <c r="AL214" s="25"/>
    </row>
    <row r="215">
      <c r="A215" s="27" t="s">
        <v>349</v>
      </c>
      <c r="B215" s="25" t="s">
        <v>88</v>
      </c>
      <c r="C215" s="25" t="s">
        <v>100</v>
      </c>
      <c r="D215" s="28">
        <v>105.13298891706913</v>
      </c>
      <c r="E215" s="29">
        <v>0.21485796989579314</v>
      </c>
      <c r="F215" s="31">
        <v>33.0</v>
      </c>
      <c r="G215" s="59"/>
      <c r="H215" s="34">
        <v>36.15669118264806</v>
      </c>
      <c r="I215" s="35" t="s">
        <v>27</v>
      </c>
      <c r="J215" s="36">
        <v>7300.0</v>
      </c>
      <c r="K215" s="28">
        <v>4.952971394883296</v>
      </c>
      <c r="L215" s="28">
        <v>6.847611320881068</v>
      </c>
      <c r="M215" s="34">
        <v>36.18043599422457</v>
      </c>
      <c r="N215" s="35" t="s">
        <v>27</v>
      </c>
      <c r="O215" s="36">
        <v>7500.0</v>
      </c>
      <c r="P215" s="28">
        <v>4.824058132563276</v>
      </c>
      <c r="Q215" s="37">
        <v>6.6725914342572485</v>
      </c>
      <c r="R215" s="38">
        <v>15.738764711103885</v>
      </c>
      <c r="S215" s="39">
        <v>15.53718159934822</v>
      </c>
      <c r="T215" s="40">
        <v>0.07373548610600358</v>
      </c>
      <c r="U215" s="40">
        <v>0.007603659354214752</v>
      </c>
      <c r="V215" s="40">
        <v>0.029514204072280944</v>
      </c>
      <c r="W215" s="40">
        <v>0.040119307908422566</v>
      </c>
      <c r="X215" s="39">
        <v>13.265954089498448</v>
      </c>
      <c r="Y215" s="41">
        <v>22.89073709314961</v>
      </c>
      <c r="Z215" s="41">
        <v>11.541271587266026</v>
      </c>
      <c r="AA215" s="41">
        <v>24.639164406958542</v>
      </c>
      <c r="AB215" s="42">
        <v>1.0</v>
      </c>
      <c r="AC215" s="42">
        <v>0.0</v>
      </c>
      <c r="AD215" s="42">
        <v>0.0</v>
      </c>
      <c r="AE215" s="42">
        <v>0.0</v>
      </c>
      <c r="AF215" s="42">
        <v>0.0</v>
      </c>
      <c r="AG215" s="25"/>
      <c r="AH215" s="25"/>
      <c r="AI215" s="25"/>
      <c r="AJ215" s="25"/>
      <c r="AK215" s="25"/>
      <c r="AL215" s="25"/>
    </row>
    <row r="216">
      <c r="A216" s="27" t="s">
        <v>346</v>
      </c>
      <c r="B216" s="25" t="s">
        <v>88</v>
      </c>
      <c r="C216" s="25" t="s">
        <v>100</v>
      </c>
      <c r="D216" s="28">
        <v>105.13298891706913</v>
      </c>
      <c r="E216" s="29">
        <v>0.20066881807180315</v>
      </c>
      <c r="F216" s="31">
        <v>32.0</v>
      </c>
      <c r="G216" s="59"/>
      <c r="H216" s="34">
        <v>31.318372244873096</v>
      </c>
      <c r="I216" s="35" t="s">
        <v>44</v>
      </c>
      <c r="J216" s="36">
        <v>7000.0</v>
      </c>
      <c r="K216" s="28">
        <v>4.474053177839014</v>
      </c>
      <c r="L216" s="28">
        <v>5.568037361265297</v>
      </c>
      <c r="M216" s="34">
        <v>31.564466267064734</v>
      </c>
      <c r="N216" s="35" t="s">
        <v>30</v>
      </c>
      <c r="O216" s="36">
        <v>7500.0</v>
      </c>
      <c r="P216" s="28">
        <v>4.208595502275298</v>
      </c>
      <c r="Q216" s="37">
        <v>5.267767794591514</v>
      </c>
      <c r="R216" s="38">
        <v>14.073076963923961</v>
      </c>
      <c r="S216" s="39">
        <v>13.892828088079005</v>
      </c>
      <c r="T216" s="40">
        <v>0.06687313529386764</v>
      </c>
      <c r="U216" s="40">
        <v>0.014421680580361413</v>
      </c>
      <c r="V216" s="40">
        <v>0.03516519374389495</v>
      </c>
      <c r="W216" s="40">
        <v>0.020545955895309408</v>
      </c>
      <c r="X216" s="39">
        <v>14.656545717999592</v>
      </c>
      <c r="Y216" s="41">
        <v>16.661826526873504</v>
      </c>
      <c r="Z216" s="41">
        <v>13.431128338648655</v>
      </c>
      <c r="AA216" s="41">
        <v>18.13333792841608</v>
      </c>
      <c r="AB216" s="42">
        <v>0.0</v>
      </c>
      <c r="AC216" s="42">
        <v>0.0</v>
      </c>
      <c r="AD216" s="42">
        <v>1.0</v>
      </c>
      <c r="AE216" s="42">
        <v>1.0</v>
      </c>
      <c r="AF216" s="42">
        <v>0.0</v>
      </c>
      <c r="AG216" s="25"/>
      <c r="AH216" s="25"/>
      <c r="AI216" s="25"/>
      <c r="AJ216" s="25"/>
      <c r="AK216" s="25"/>
      <c r="AL216" s="25"/>
    </row>
    <row r="217">
      <c r="A217" s="27" t="s">
        <v>348</v>
      </c>
      <c r="B217" s="25" t="s">
        <v>88</v>
      </c>
      <c r="C217" s="25" t="s">
        <v>100</v>
      </c>
      <c r="D217" s="28">
        <v>105.13298891706913</v>
      </c>
      <c r="E217" s="29">
        <v>0.2417854406130268</v>
      </c>
      <c r="F217" s="31">
        <v>32.0</v>
      </c>
      <c r="G217" s="59"/>
      <c r="H217" s="34">
        <v>40.97433472186885</v>
      </c>
      <c r="I217" s="35" t="s">
        <v>31</v>
      </c>
      <c r="J217" s="36">
        <v>7600.0</v>
      </c>
      <c r="K217" s="28">
        <v>5.391359831824849</v>
      </c>
      <c r="L217" s="28">
        <v>8.168437025375049</v>
      </c>
      <c r="M217" s="34">
        <v>41.44381505631865</v>
      </c>
      <c r="N217" s="35" t="s">
        <v>31</v>
      </c>
      <c r="O217" s="36">
        <v>8400.0</v>
      </c>
      <c r="P217" s="28">
        <v>4.9337875067046015</v>
      </c>
      <c r="Q217" s="37">
        <v>7.537774488235474</v>
      </c>
      <c r="R217" s="38">
        <v>17.595854652095003</v>
      </c>
      <c r="S217" s="39">
        <v>17.370485812806923</v>
      </c>
      <c r="T217" s="40">
        <v>0.11500770140139202</v>
      </c>
      <c r="U217" s="40">
        <v>0.0025625601916531198</v>
      </c>
      <c r="V217" s="40">
        <v>0.02880317655418107</v>
      </c>
      <c r="W217" s="40">
        <v>0.029110683777179444</v>
      </c>
      <c r="X217" s="39">
        <v>17.74870525360633</v>
      </c>
      <c r="Y217" s="41">
        <v>23.225629468262518</v>
      </c>
      <c r="Z217" s="41">
        <v>16.638737651225362</v>
      </c>
      <c r="AA217" s="41">
        <v>24.805077405093286</v>
      </c>
      <c r="AB217" s="42">
        <v>0.0</v>
      </c>
      <c r="AC217" s="42">
        <v>0.0</v>
      </c>
      <c r="AD217" s="42">
        <v>0.0</v>
      </c>
      <c r="AE217" s="42">
        <v>0.0</v>
      </c>
      <c r="AF217" s="42">
        <v>1.0</v>
      </c>
      <c r="AG217" s="25"/>
      <c r="AH217" s="25"/>
      <c r="AI217" s="25"/>
      <c r="AJ217" s="25"/>
      <c r="AK217" s="25"/>
      <c r="AL217" s="25"/>
    </row>
    <row r="218">
      <c r="A218" s="27" t="s">
        <v>351</v>
      </c>
      <c r="B218" s="25" t="s">
        <v>88</v>
      </c>
      <c r="C218" s="25" t="s">
        <v>100</v>
      </c>
      <c r="D218" s="28">
        <v>105.13298891706913</v>
      </c>
      <c r="E218" s="29">
        <v>0.1903164871582436</v>
      </c>
      <c r="F218" s="31">
        <v>31.0</v>
      </c>
      <c r="G218" s="59"/>
      <c r="H218" s="34">
        <v>25.386671040537387</v>
      </c>
      <c r="I218" s="35" t="s">
        <v>40</v>
      </c>
      <c r="J218" s="36">
        <v>4300.0</v>
      </c>
      <c r="K218" s="28">
        <v>5.903876986171485</v>
      </c>
      <c r="L218" s="28">
        <v>6.300573431503903</v>
      </c>
      <c r="M218" s="34">
        <v>25.15959531007094</v>
      </c>
      <c r="N218" s="35" t="s">
        <v>28</v>
      </c>
      <c r="O218" s="36">
        <v>5100.0</v>
      </c>
      <c r="P218" s="28">
        <v>4.9332539823668515</v>
      </c>
      <c r="Q218" s="37">
        <v>5.230217074898566</v>
      </c>
      <c r="R218" s="38">
        <v>12.810053228983465</v>
      </c>
      <c r="S218" s="39">
        <v>12.645981242455047</v>
      </c>
      <c r="T218" s="40">
        <v>0.04325525949107532</v>
      </c>
      <c r="U218" s="40">
        <v>0.03532839067031265</v>
      </c>
      <c r="V218" s="40">
        <v>0.016832363421866413</v>
      </c>
      <c r="W218" s="40">
        <v>0.01830030209237802</v>
      </c>
      <c r="X218" s="39">
        <v>14.791127487708891</v>
      </c>
      <c r="Y218" s="41">
        <v>10.595543552828495</v>
      </c>
      <c r="Z218" s="41">
        <v>12.970476575025948</v>
      </c>
      <c r="AA218" s="41">
        <v>12.189118735044994</v>
      </c>
      <c r="AB218" s="42">
        <v>0.0</v>
      </c>
      <c r="AC218" s="42">
        <v>1.0</v>
      </c>
      <c r="AD218" s="42">
        <v>1.0</v>
      </c>
      <c r="AE218" s="42">
        <v>0.0</v>
      </c>
      <c r="AF218" s="42">
        <v>0.0</v>
      </c>
      <c r="AG218" s="25"/>
      <c r="AH218" s="25"/>
      <c r="AI218" s="25"/>
      <c r="AJ218" s="25"/>
      <c r="AK218" s="25"/>
      <c r="AL218" s="25"/>
    </row>
    <row r="219">
      <c r="A219" s="27" t="s">
        <v>347</v>
      </c>
      <c r="B219" s="25" t="s">
        <v>88</v>
      </c>
      <c r="C219" s="25" t="s">
        <v>100</v>
      </c>
      <c r="D219" s="28">
        <v>105.13298891706913</v>
      </c>
      <c r="E219" s="29">
        <v>0.23157889280530788</v>
      </c>
      <c r="F219" s="31">
        <v>30.0</v>
      </c>
      <c r="G219" s="59"/>
      <c r="H219" s="34">
        <v>26.91591008063843</v>
      </c>
      <c r="I219" s="35" t="s">
        <v>40</v>
      </c>
      <c r="J219" s="36">
        <v>5400.0</v>
      </c>
      <c r="K219" s="28">
        <v>4.98442779271082</v>
      </c>
      <c r="L219" s="28">
        <v>5.552065775260349</v>
      </c>
      <c r="M219" s="34">
        <v>25.936726277259332</v>
      </c>
      <c r="N219" s="35" t="s">
        <v>29</v>
      </c>
      <c r="O219" s="36">
        <v>5600.0</v>
      </c>
      <c r="P219" s="28">
        <v>4.631558263796309</v>
      </c>
      <c r="Q219" s="37">
        <v>5.020938079877411</v>
      </c>
      <c r="R219" s="38">
        <v>15.655288923605259</v>
      </c>
      <c r="S219" s="39">
        <v>15.45477497511044</v>
      </c>
      <c r="T219" s="40">
        <v>0.05880621774590807</v>
      </c>
      <c r="U219" s="40">
        <v>0.02975858687314519</v>
      </c>
      <c r="V219" s="40">
        <v>0.04306362059458553</v>
      </c>
      <c r="W219" s="40">
        <v>0.029555456587321675</v>
      </c>
      <c r="X219" s="39">
        <v>16.430537139112612</v>
      </c>
      <c r="Y219" s="41">
        <v>10.485372941525817</v>
      </c>
      <c r="Z219" s="41">
        <v>14.48183005356392</v>
      </c>
      <c r="AA219" s="41">
        <v>11.454896223695412</v>
      </c>
      <c r="AB219" s="42">
        <v>0.0</v>
      </c>
      <c r="AC219" s="42">
        <v>1.0</v>
      </c>
      <c r="AD219" s="42">
        <v>1.0</v>
      </c>
      <c r="AE219" s="42">
        <v>0.0</v>
      </c>
      <c r="AF219" s="42">
        <v>0.0</v>
      </c>
      <c r="AG219" s="25"/>
      <c r="AH219" s="25"/>
      <c r="AI219" s="25"/>
      <c r="AJ219" s="25"/>
      <c r="AK219" s="25"/>
      <c r="AL219" s="25"/>
    </row>
    <row r="220">
      <c r="A220" s="27" t="s">
        <v>350</v>
      </c>
      <c r="B220" s="25" t="s">
        <v>88</v>
      </c>
      <c r="C220" s="25" t="s">
        <v>100</v>
      </c>
      <c r="D220" s="28">
        <v>105.13298891706913</v>
      </c>
      <c r="E220" s="29">
        <v>0.18091856677524432</v>
      </c>
      <c r="F220" s="31">
        <v>28.0</v>
      </c>
      <c r="G220" s="59"/>
      <c r="H220" s="34">
        <v>22.90114438159199</v>
      </c>
      <c r="I220" s="35" t="s">
        <v>40</v>
      </c>
      <c r="J220" s="36">
        <v>4000.0</v>
      </c>
      <c r="K220" s="28">
        <v>5.725286095397998</v>
      </c>
      <c r="L220" s="28">
        <v>5.666067497343363</v>
      </c>
      <c r="M220" s="34">
        <v>22.889270887858473</v>
      </c>
      <c r="N220" s="35" t="s">
        <v>29</v>
      </c>
      <c r="O220" s="36">
        <v>4100.0</v>
      </c>
      <c r="P220" s="28">
        <v>5.582748997038651</v>
      </c>
      <c r="Q220" s="37">
        <v>5.522907578901767</v>
      </c>
      <c r="R220" s="38">
        <v>10.906381350745315</v>
      </c>
      <c r="S220" s="39">
        <v>10.766691716200738</v>
      </c>
      <c r="T220" s="40">
        <v>0.05938746070279016</v>
      </c>
      <c r="U220" s="40">
        <v>0.013585366827435658</v>
      </c>
      <c r="V220" s="40">
        <v>0.03668049043407628</v>
      </c>
      <c r="W220" s="40">
        <v>0.027461848658316367</v>
      </c>
      <c r="X220" s="39">
        <v>11.60767110129633</v>
      </c>
      <c r="Y220" s="41">
        <v>11.293473280295663</v>
      </c>
      <c r="Z220" s="41">
        <v>10.349007969830465</v>
      </c>
      <c r="AA220" s="41">
        <v>12.540262918028006</v>
      </c>
      <c r="AB220" s="42">
        <v>0.0</v>
      </c>
      <c r="AC220" s="42">
        <v>1.0</v>
      </c>
      <c r="AD220" s="42">
        <v>1.0</v>
      </c>
      <c r="AE220" s="42">
        <v>0.0</v>
      </c>
      <c r="AF220" s="42">
        <v>0.0</v>
      </c>
      <c r="AG220" s="25"/>
      <c r="AH220" s="25"/>
      <c r="AI220" s="25"/>
      <c r="AJ220" s="25"/>
      <c r="AK220" s="25"/>
      <c r="AL220" s="25"/>
    </row>
    <row r="221">
      <c r="A221" s="27" t="s">
        <v>353</v>
      </c>
      <c r="B221" s="25" t="s">
        <v>88</v>
      </c>
      <c r="C221" s="25" t="s">
        <v>100</v>
      </c>
      <c r="D221" s="28">
        <v>105.13298891706913</v>
      </c>
      <c r="E221" s="29">
        <v>0.1683620178041543</v>
      </c>
      <c r="F221" s="31">
        <v>20.0</v>
      </c>
      <c r="G221" s="59"/>
      <c r="H221" s="34">
        <v>19.46763275918842</v>
      </c>
      <c r="I221" s="35" t="s">
        <v>44</v>
      </c>
      <c r="J221" s="36">
        <v>3700.0</v>
      </c>
      <c r="K221" s="28">
        <v>5.261522367348221</v>
      </c>
      <c r="L221" s="28">
        <v>4.6233220879402985</v>
      </c>
      <c r="M221" s="34">
        <v>19.954711951060006</v>
      </c>
      <c r="N221" s="35" t="s">
        <v>30</v>
      </c>
      <c r="O221" s="36">
        <v>4100.0</v>
      </c>
      <c r="P221" s="28">
        <v>4.8670029148926846</v>
      </c>
      <c r="Q221" s="37">
        <v>4.354727034095397</v>
      </c>
      <c r="R221" s="38">
        <v>7.168127324615497</v>
      </c>
      <c r="S221" s="39">
        <v>7.076317488324003</v>
      </c>
      <c r="T221" s="40">
        <v>0.06879463545198986</v>
      </c>
      <c r="U221" s="40">
        <v>0.004413602832345234</v>
      </c>
      <c r="V221" s="40">
        <v>0.03175875081535375</v>
      </c>
      <c r="W221" s="40">
        <v>0.025618086005134297</v>
      </c>
      <c r="X221" s="39">
        <v>7.533943381799854</v>
      </c>
      <c r="Y221" s="41">
        <v>11.933689377388566</v>
      </c>
      <c r="Z221" s="41">
        <v>6.876168129776604</v>
      </c>
      <c r="AA221" s="41">
        <v>13.0785438212834</v>
      </c>
      <c r="AB221" s="42">
        <v>0.0</v>
      </c>
      <c r="AC221" s="42">
        <v>0.0</v>
      </c>
      <c r="AD221" s="42">
        <v>1.0</v>
      </c>
      <c r="AE221" s="42">
        <v>1.0</v>
      </c>
      <c r="AF221" s="42">
        <v>0.0</v>
      </c>
      <c r="AG221" s="25"/>
      <c r="AH221" s="25"/>
      <c r="AI221" s="25"/>
      <c r="AJ221" s="25"/>
      <c r="AK221" s="25"/>
      <c r="AL221" s="25"/>
    </row>
    <row r="222">
      <c r="A222" s="27" t="s">
        <v>359</v>
      </c>
      <c r="B222" s="25" t="s">
        <v>88</v>
      </c>
      <c r="C222" s="25" t="s">
        <v>100</v>
      </c>
      <c r="D222" s="28">
        <v>105.13298891706913</v>
      </c>
      <c r="E222" s="29">
        <v>0.19549646226415096</v>
      </c>
      <c r="F222" s="31">
        <v>19.0</v>
      </c>
      <c r="G222" s="59"/>
      <c r="H222" s="34">
        <v>16.587352133800326</v>
      </c>
      <c r="I222" s="35" t="s">
        <v>58</v>
      </c>
      <c r="J222" s="36">
        <v>3100.0</v>
      </c>
      <c r="K222" s="28">
        <v>5.350758752838815</v>
      </c>
      <c r="L222" s="28">
        <v>4.181712352065097</v>
      </c>
      <c r="M222" s="34">
        <v>15.838454312746148</v>
      </c>
      <c r="N222" s="35" t="s">
        <v>27</v>
      </c>
      <c r="O222" s="36">
        <v>3000.0</v>
      </c>
      <c r="P222" s="28">
        <v>5.279484770915383</v>
      </c>
      <c r="Q222" s="37">
        <v>3.988800014652949</v>
      </c>
      <c r="R222" s="38">
        <v>8.102704530482857</v>
      </c>
      <c r="S222" s="39">
        <v>7.998924569166128</v>
      </c>
      <c r="T222" s="40">
        <v>0.037656512626436656</v>
      </c>
      <c r="U222" s="40">
        <v>0.02782452499551324</v>
      </c>
      <c r="V222" s="40">
        <v>0.04365402508129993</v>
      </c>
      <c r="W222" s="40">
        <v>0.03352707782144882</v>
      </c>
      <c r="X222" s="39">
        <v>8.305938985978694</v>
      </c>
      <c r="Y222" s="41">
        <v>8.281413147821633</v>
      </c>
      <c r="Z222" s="41">
        <v>7.029361171384925</v>
      </c>
      <c r="AA222" s="41">
        <v>8.809093141361222</v>
      </c>
      <c r="AB222" s="42">
        <v>1.0</v>
      </c>
      <c r="AC222" s="42">
        <v>1.0</v>
      </c>
      <c r="AD222" s="42">
        <v>0.0</v>
      </c>
      <c r="AE222" s="42">
        <v>0.0</v>
      </c>
      <c r="AF222" s="42">
        <v>0.0</v>
      </c>
      <c r="AG222" s="25"/>
      <c r="AH222" s="25"/>
      <c r="AI222" s="25"/>
      <c r="AJ222" s="25"/>
      <c r="AK222" s="25"/>
      <c r="AL222" s="25"/>
    </row>
    <row r="223">
      <c r="A223" s="27" t="s">
        <v>354</v>
      </c>
      <c r="B223" s="25" t="s">
        <v>88</v>
      </c>
      <c r="C223" s="25" t="s">
        <v>100</v>
      </c>
      <c r="D223" s="28">
        <v>105.13298891706913</v>
      </c>
      <c r="E223" s="29">
        <v>0.14253324889170363</v>
      </c>
      <c r="F223" s="31">
        <v>15.0</v>
      </c>
      <c r="G223" s="59"/>
      <c r="H223" s="34">
        <v>14.029231811465575</v>
      </c>
      <c r="I223" s="35" t="s">
        <v>45</v>
      </c>
      <c r="J223" s="36">
        <v>3800.0</v>
      </c>
      <c r="K223" s="28">
        <v>3.6919031082804143</v>
      </c>
      <c r="L223" s="28">
        <v>2.5523332674820076</v>
      </c>
      <c r="M223" s="34">
        <v>14.678496048498058</v>
      </c>
      <c r="N223" s="35" t="s">
        <v>31</v>
      </c>
      <c r="O223" s="36">
        <v>4200.0</v>
      </c>
      <c r="P223" s="28">
        <v>3.4948800115471568</v>
      </c>
      <c r="Q223" s="37">
        <v>2.497482468045129</v>
      </c>
      <c r="R223" s="38">
        <v>4.446757785599811</v>
      </c>
      <c r="S223" s="39">
        <v>4.389803425578625</v>
      </c>
      <c r="T223" s="40">
        <v>0.045934176557191335</v>
      </c>
      <c r="U223" s="40">
        <v>9.374321746365578E-5</v>
      </c>
      <c r="V223" s="40">
        <v>0.03384130150437974</v>
      </c>
      <c r="W223" s="40">
        <v>0.022592115408741044</v>
      </c>
      <c r="X223" s="39">
        <v>3.769730525816273</v>
      </c>
      <c r="Y223" s="41">
        <v>10.259501285649302</v>
      </c>
      <c r="Z223" s="41">
        <v>3.3970692565158087</v>
      </c>
      <c r="AA223" s="41">
        <v>11.28142679198225</v>
      </c>
      <c r="AB223" s="42">
        <v>0.0</v>
      </c>
      <c r="AC223" s="42">
        <v>0.0</v>
      </c>
      <c r="AD223" s="42">
        <v>0.0</v>
      </c>
      <c r="AE223" s="42">
        <v>1.0</v>
      </c>
      <c r="AF223" s="42">
        <v>1.0</v>
      </c>
      <c r="AG223" s="25"/>
      <c r="AH223" s="25"/>
      <c r="AI223" s="25"/>
      <c r="AJ223" s="25"/>
      <c r="AK223" s="25"/>
      <c r="AL223" s="25"/>
    </row>
    <row r="224">
      <c r="A224" s="27" t="s">
        <v>357</v>
      </c>
      <c r="B224" s="25" t="s">
        <v>88</v>
      </c>
      <c r="C224" s="25" t="s">
        <v>100</v>
      </c>
      <c r="D224" s="28">
        <v>105.13298891706913</v>
      </c>
      <c r="E224" s="29">
        <v>0.18982978723404254</v>
      </c>
      <c r="F224" s="31">
        <v>0.0</v>
      </c>
      <c r="G224" s="59"/>
      <c r="H224" s="34" t="s">
        <v>64</v>
      </c>
      <c r="I224" s="35" t="s">
        <v>30</v>
      </c>
      <c r="J224" s="36">
        <v>3000.0</v>
      </c>
      <c r="K224" s="28" t="s">
        <v>64</v>
      </c>
      <c r="L224" s="28" t="s">
        <v>64</v>
      </c>
      <c r="M224" s="34" t="s">
        <v>64</v>
      </c>
      <c r="N224" s="35" t="s">
        <v>30</v>
      </c>
      <c r="O224" s="36">
        <v>3000.0</v>
      </c>
      <c r="P224" s="28" t="s">
        <v>64</v>
      </c>
      <c r="Q224" s="37" t="s">
        <v>64</v>
      </c>
      <c r="R224" s="38" t="s">
        <v>64</v>
      </c>
      <c r="S224" s="39" t="s">
        <v>64</v>
      </c>
      <c r="T224" s="40" t="s">
        <v>64</v>
      </c>
      <c r="U224" s="40" t="s">
        <v>64</v>
      </c>
      <c r="V224" s="40" t="s">
        <v>64</v>
      </c>
      <c r="W224" s="40" t="s">
        <v>64</v>
      </c>
      <c r="X224" s="39" t="s">
        <v>64</v>
      </c>
      <c r="Y224" s="41" t="s">
        <v>64</v>
      </c>
      <c r="Z224" s="41" t="s">
        <v>64</v>
      </c>
      <c r="AA224" s="41" t="s">
        <v>64</v>
      </c>
      <c r="AB224" s="42">
        <v>0.0</v>
      </c>
      <c r="AC224" s="42">
        <v>0.0</v>
      </c>
      <c r="AD224" s="42">
        <v>0.0</v>
      </c>
      <c r="AE224" s="42">
        <v>1.0</v>
      </c>
      <c r="AF224" s="42">
        <v>0.0</v>
      </c>
      <c r="AG224" s="25"/>
      <c r="AH224" s="25"/>
      <c r="AI224" s="25"/>
      <c r="AJ224" s="25"/>
      <c r="AK224" s="25"/>
      <c r="AL224" s="25"/>
    </row>
    <row r="225">
      <c r="A225" s="27" t="s">
        <v>358</v>
      </c>
      <c r="B225" s="25" t="s">
        <v>88</v>
      </c>
      <c r="C225" s="25" t="s">
        <v>100</v>
      </c>
      <c r="D225" s="28">
        <v>105.13298891706913</v>
      </c>
      <c r="E225" s="29">
        <v>0.15090030211480362</v>
      </c>
      <c r="F225" s="31">
        <v>0.0</v>
      </c>
      <c r="G225" s="59"/>
      <c r="H225" s="34" t="s">
        <v>64</v>
      </c>
      <c r="I225" s="35" t="s">
        <v>40</v>
      </c>
      <c r="J225" s="36">
        <v>3300.0</v>
      </c>
      <c r="K225" s="28" t="s">
        <v>64</v>
      </c>
      <c r="L225" s="28" t="s">
        <v>64</v>
      </c>
      <c r="M225" s="34" t="s">
        <v>64</v>
      </c>
      <c r="N225" s="35" t="s">
        <v>28</v>
      </c>
      <c r="O225" s="36">
        <v>3000.0</v>
      </c>
      <c r="P225" s="28" t="s">
        <v>64</v>
      </c>
      <c r="Q225" s="37" t="s">
        <v>64</v>
      </c>
      <c r="R225" s="38" t="s">
        <v>64</v>
      </c>
      <c r="S225" s="39" t="s">
        <v>64</v>
      </c>
      <c r="T225" s="40" t="s">
        <v>64</v>
      </c>
      <c r="U225" s="40" t="s">
        <v>64</v>
      </c>
      <c r="V225" s="40" t="s">
        <v>64</v>
      </c>
      <c r="W225" s="40" t="s">
        <v>64</v>
      </c>
      <c r="X225" s="39" t="s">
        <v>64</v>
      </c>
      <c r="Y225" s="41" t="s">
        <v>64</v>
      </c>
      <c r="Z225" s="41" t="s">
        <v>64</v>
      </c>
      <c r="AA225" s="41" t="s">
        <v>64</v>
      </c>
      <c r="AB225" s="42">
        <v>0.0</v>
      </c>
      <c r="AC225" s="42">
        <v>1.0</v>
      </c>
      <c r="AD225" s="42">
        <v>1.0</v>
      </c>
      <c r="AE225" s="42">
        <v>0.0</v>
      </c>
      <c r="AF225" s="42">
        <v>0.0</v>
      </c>
      <c r="AG225" s="25"/>
      <c r="AH225" s="25"/>
      <c r="AI225" s="25"/>
      <c r="AJ225" s="25"/>
      <c r="AK225" s="25"/>
      <c r="AL225" s="25"/>
    </row>
    <row r="226">
      <c r="A226" s="27" t="s">
        <v>361</v>
      </c>
      <c r="B226" s="25" t="s">
        <v>88</v>
      </c>
      <c r="C226" s="25" t="s">
        <v>100</v>
      </c>
      <c r="D226" s="28">
        <v>105.13298891706913</v>
      </c>
      <c r="E226" s="29">
        <v>0.18</v>
      </c>
      <c r="F226" s="31">
        <v>0.0</v>
      </c>
      <c r="G226" s="59"/>
      <c r="H226" s="34" t="s">
        <v>64</v>
      </c>
      <c r="I226" s="35" t="s">
        <v>30</v>
      </c>
      <c r="J226" s="36">
        <v>3000.0</v>
      </c>
      <c r="K226" s="28" t="s">
        <v>64</v>
      </c>
      <c r="L226" s="28" t="s">
        <v>64</v>
      </c>
      <c r="M226" s="34" t="s">
        <v>64</v>
      </c>
      <c r="N226" s="35" t="s">
        <v>30</v>
      </c>
      <c r="O226" s="36">
        <v>3000.0</v>
      </c>
      <c r="P226" s="28" t="s">
        <v>64</v>
      </c>
      <c r="Q226" s="37" t="s">
        <v>64</v>
      </c>
      <c r="R226" s="38" t="s">
        <v>64</v>
      </c>
      <c r="S226" s="39" t="s">
        <v>64</v>
      </c>
      <c r="T226" s="40" t="s">
        <v>64</v>
      </c>
      <c r="U226" s="40" t="s">
        <v>64</v>
      </c>
      <c r="V226" s="40" t="s">
        <v>64</v>
      </c>
      <c r="W226" s="40" t="s">
        <v>64</v>
      </c>
      <c r="X226" s="39" t="s">
        <v>64</v>
      </c>
      <c r="Y226" s="41" t="s">
        <v>64</v>
      </c>
      <c r="Z226" s="41" t="s">
        <v>64</v>
      </c>
      <c r="AA226" s="41" t="s">
        <v>64</v>
      </c>
      <c r="AB226" s="42">
        <v>0.0</v>
      </c>
      <c r="AC226" s="42">
        <v>0.0</v>
      </c>
      <c r="AD226" s="42">
        <v>0.0</v>
      </c>
      <c r="AE226" s="42">
        <v>1.0</v>
      </c>
      <c r="AF226" s="42">
        <v>0.0</v>
      </c>
      <c r="AG226" s="25"/>
      <c r="AH226" s="25"/>
      <c r="AI226" s="25"/>
      <c r="AJ226" s="25"/>
      <c r="AK226" s="25"/>
      <c r="AL226" s="25"/>
    </row>
    <row r="227">
      <c r="A227" s="27" t="s">
        <v>355</v>
      </c>
      <c r="B227" s="25" t="s">
        <v>88</v>
      </c>
      <c r="C227" s="25" t="s">
        <v>100</v>
      </c>
      <c r="D227" s="28">
        <v>105.13298891706913</v>
      </c>
      <c r="E227" s="29">
        <v>0.18692183288409706</v>
      </c>
      <c r="F227" s="31">
        <v>0.0</v>
      </c>
      <c r="G227" s="59"/>
      <c r="H227" s="34" t="s">
        <v>64</v>
      </c>
      <c r="I227" s="35" t="s">
        <v>28</v>
      </c>
      <c r="J227" s="36">
        <v>3500.0</v>
      </c>
      <c r="K227" s="28" t="s">
        <v>64</v>
      </c>
      <c r="L227" s="28" t="s">
        <v>64</v>
      </c>
      <c r="M227" s="34" t="s">
        <v>64</v>
      </c>
      <c r="N227" s="35" t="s">
        <v>29</v>
      </c>
      <c r="O227" s="36">
        <v>3000.0</v>
      </c>
      <c r="P227" s="28" t="s">
        <v>64</v>
      </c>
      <c r="Q227" s="37" t="s">
        <v>64</v>
      </c>
      <c r="R227" s="38" t="s">
        <v>64</v>
      </c>
      <c r="S227" s="39" t="s">
        <v>64</v>
      </c>
      <c r="T227" s="40" t="s">
        <v>64</v>
      </c>
      <c r="U227" s="40" t="s">
        <v>64</v>
      </c>
      <c r="V227" s="40" t="s">
        <v>64</v>
      </c>
      <c r="W227" s="40" t="s">
        <v>64</v>
      </c>
      <c r="X227" s="39" t="s">
        <v>64</v>
      </c>
      <c r="Y227" s="41" t="s">
        <v>64</v>
      </c>
      <c r="Z227" s="41" t="s">
        <v>64</v>
      </c>
      <c r="AA227" s="41" t="s">
        <v>64</v>
      </c>
      <c r="AB227" s="42">
        <v>0.0</v>
      </c>
      <c r="AC227" s="42">
        <v>1.0</v>
      </c>
      <c r="AD227" s="42">
        <v>0.0</v>
      </c>
      <c r="AE227" s="42">
        <v>0.0</v>
      </c>
      <c r="AF227" s="42">
        <v>0.0</v>
      </c>
      <c r="AG227" s="25"/>
      <c r="AH227" s="25"/>
      <c r="AI227" s="25"/>
      <c r="AJ227" s="25"/>
      <c r="AK227" s="25"/>
      <c r="AL227" s="25"/>
    </row>
    <row r="228">
      <c r="A228" s="27" t="s">
        <v>362</v>
      </c>
      <c r="B228" s="25" t="s">
        <v>88</v>
      </c>
      <c r="C228" s="25" t="s">
        <v>100</v>
      </c>
      <c r="D228" s="28">
        <v>105.13298891706913</v>
      </c>
      <c r="E228" s="29">
        <v>0.23102074688796678</v>
      </c>
      <c r="F228" s="31">
        <v>0.0</v>
      </c>
      <c r="G228" s="59"/>
      <c r="H228" s="34" t="s">
        <v>64</v>
      </c>
      <c r="I228" s="35" t="s">
        <v>45</v>
      </c>
      <c r="J228" s="36">
        <v>3000.0</v>
      </c>
      <c r="K228" s="28" t="s">
        <v>64</v>
      </c>
      <c r="L228" s="28" t="s">
        <v>64</v>
      </c>
      <c r="M228" s="34" t="s">
        <v>64</v>
      </c>
      <c r="N228" s="35" t="s">
        <v>31</v>
      </c>
      <c r="O228" s="36">
        <v>3200.0</v>
      </c>
      <c r="P228" s="28" t="s">
        <v>64</v>
      </c>
      <c r="Q228" s="37" t="s">
        <v>64</v>
      </c>
      <c r="R228" s="38" t="s">
        <v>64</v>
      </c>
      <c r="S228" s="39" t="s">
        <v>64</v>
      </c>
      <c r="T228" s="40" t="s">
        <v>64</v>
      </c>
      <c r="U228" s="40" t="s">
        <v>64</v>
      </c>
      <c r="V228" s="40" t="s">
        <v>64</v>
      </c>
      <c r="W228" s="40" t="s">
        <v>64</v>
      </c>
      <c r="X228" s="39" t="s">
        <v>64</v>
      </c>
      <c r="Y228" s="41" t="s">
        <v>64</v>
      </c>
      <c r="Z228" s="41" t="s">
        <v>64</v>
      </c>
      <c r="AA228" s="41" t="s">
        <v>64</v>
      </c>
      <c r="AB228" s="42">
        <v>0.0</v>
      </c>
      <c r="AC228" s="42">
        <v>0.0</v>
      </c>
      <c r="AD228" s="42">
        <v>0.0</v>
      </c>
      <c r="AE228" s="42">
        <v>1.0</v>
      </c>
      <c r="AF228" s="42">
        <v>1.0</v>
      </c>
      <c r="AG228" s="25"/>
      <c r="AH228" s="25"/>
      <c r="AI228" s="25"/>
      <c r="AJ228" s="25"/>
      <c r="AK228" s="25"/>
      <c r="AL228" s="25"/>
    </row>
    <row r="229">
      <c r="A229" s="27" t="s">
        <v>352</v>
      </c>
      <c r="B229" s="25" t="s">
        <v>88</v>
      </c>
      <c r="C229" s="25" t="s">
        <v>100</v>
      </c>
      <c r="D229" s="28">
        <v>105.13298891706913</v>
      </c>
      <c r="E229" s="29">
        <v>0.19341938883034773</v>
      </c>
      <c r="F229" s="31">
        <v>0.0</v>
      </c>
      <c r="G229" s="59"/>
      <c r="H229" s="34" t="s">
        <v>64</v>
      </c>
      <c r="I229" s="35" t="s">
        <v>27</v>
      </c>
      <c r="J229" s="36">
        <v>3000.0</v>
      </c>
      <c r="K229" s="28" t="s">
        <v>64</v>
      </c>
      <c r="L229" s="28" t="s">
        <v>64</v>
      </c>
      <c r="M229" s="34" t="s">
        <v>64</v>
      </c>
      <c r="N229" s="35" t="s">
        <v>27</v>
      </c>
      <c r="O229" s="36">
        <v>3400.0</v>
      </c>
      <c r="P229" s="28" t="s">
        <v>64</v>
      </c>
      <c r="Q229" s="37" t="s">
        <v>64</v>
      </c>
      <c r="R229" s="38" t="s">
        <v>64</v>
      </c>
      <c r="S229" s="39" t="s">
        <v>64</v>
      </c>
      <c r="T229" s="40" t="s">
        <v>64</v>
      </c>
      <c r="U229" s="40" t="s">
        <v>64</v>
      </c>
      <c r="V229" s="40" t="s">
        <v>64</v>
      </c>
      <c r="W229" s="40" t="s">
        <v>64</v>
      </c>
      <c r="X229" s="39" t="s">
        <v>64</v>
      </c>
      <c r="Y229" s="41" t="s">
        <v>64</v>
      </c>
      <c r="Z229" s="41" t="s">
        <v>64</v>
      </c>
      <c r="AA229" s="41" t="s">
        <v>64</v>
      </c>
      <c r="AB229" s="42">
        <v>1.0</v>
      </c>
      <c r="AC229" s="42">
        <v>0.0</v>
      </c>
      <c r="AD229" s="42">
        <v>0.0</v>
      </c>
      <c r="AE229" s="42">
        <v>0.0</v>
      </c>
      <c r="AF229" s="42">
        <v>0.0</v>
      </c>
      <c r="AG229" s="25"/>
      <c r="AH229" s="25"/>
      <c r="AI229" s="25"/>
      <c r="AJ229" s="25"/>
      <c r="AK229" s="25"/>
      <c r="AL229" s="25"/>
    </row>
    <row r="230">
      <c r="A230" s="27" t="s">
        <v>604</v>
      </c>
      <c r="B230" s="25" t="s">
        <v>88</v>
      </c>
      <c r="C230" s="25" t="s">
        <v>100</v>
      </c>
      <c r="D230" s="28">
        <v>105.13298891706913</v>
      </c>
      <c r="E230" s="29">
        <v>0.18</v>
      </c>
      <c r="F230" s="31">
        <v>0.0</v>
      </c>
      <c r="G230" s="59"/>
      <c r="H230" s="34" t="s">
        <v>64</v>
      </c>
      <c r="I230" s="35" t="s">
        <v>40</v>
      </c>
      <c r="J230" s="36">
        <v>3000.0</v>
      </c>
      <c r="K230" s="28" t="s">
        <v>64</v>
      </c>
      <c r="L230" s="28" t="s">
        <v>64</v>
      </c>
      <c r="M230" s="34" t="s">
        <v>64</v>
      </c>
      <c r="N230" s="35" t="s">
        <v>29</v>
      </c>
      <c r="O230" s="36">
        <v>3000.0</v>
      </c>
      <c r="P230" s="28" t="s">
        <v>64</v>
      </c>
      <c r="Q230" s="37" t="s">
        <v>64</v>
      </c>
      <c r="R230" s="38" t="s">
        <v>64</v>
      </c>
      <c r="S230" s="39" t="s">
        <v>64</v>
      </c>
      <c r="T230" s="40" t="s">
        <v>64</v>
      </c>
      <c r="U230" s="40" t="s">
        <v>64</v>
      </c>
      <c r="V230" s="40" t="s">
        <v>64</v>
      </c>
      <c r="W230" s="40" t="s">
        <v>64</v>
      </c>
      <c r="X230" s="39" t="s">
        <v>64</v>
      </c>
      <c r="Y230" s="41" t="s">
        <v>64</v>
      </c>
      <c r="Z230" s="41" t="s">
        <v>64</v>
      </c>
      <c r="AA230" s="41" t="s">
        <v>64</v>
      </c>
      <c r="AB230" s="42">
        <v>0.0</v>
      </c>
      <c r="AC230" s="42">
        <v>1.0</v>
      </c>
      <c r="AD230" s="42">
        <v>1.0</v>
      </c>
      <c r="AE230" s="42">
        <v>0.0</v>
      </c>
      <c r="AF230" s="42">
        <v>0.0</v>
      </c>
      <c r="AG230" s="25"/>
      <c r="AH230" s="25"/>
      <c r="AI230" s="25"/>
      <c r="AJ230" s="25"/>
      <c r="AK230" s="25"/>
      <c r="AL230" s="25"/>
    </row>
    <row r="231">
      <c r="A231" s="27" t="s">
        <v>585</v>
      </c>
      <c r="B231" s="25" t="s">
        <v>566</v>
      </c>
      <c r="C231" s="25" t="s">
        <v>37</v>
      </c>
      <c r="D231" s="28">
        <v>99.63218566514959</v>
      </c>
      <c r="E231" s="29">
        <v>0.19590698671238752</v>
      </c>
      <c r="F231" s="31">
        <v>32.0</v>
      </c>
      <c r="G231" s="59"/>
      <c r="H231" s="34">
        <v>29.870736115811717</v>
      </c>
      <c r="I231" s="35" t="s">
        <v>44</v>
      </c>
      <c r="J231" s="36">
        <v>5700.0</v>
      </c>
      <c r="K231" s="28">
        <v>5.240480020317845</v>
      </c>
      <c r="L231" s="28">
        <v>6.299789531979052</v>
      </c>
      <c r="M231" s="34">
        <v>29.94470672891537</v>
      </c>
      <c r="N231" s="35" t="s">
        <v>29</v>
      </c>
      <c r="O231" s="36">
        <v>6800.0</v>
      </c>
      <c r="P231" s="28">
        <v>4.403633342487555</v>
      </c>
      <c r="Q231" s="37">
        <v>5.303376336671183</v>
      </c>
      <c r="R231" s="38">
        <v>12.964581659913035</v>
      </c>
      <c r="S231" s="39">
        <v>12.201496219033201</v>
      </c>
      <c r="T231" s="40">
        <v>0.032818808570340856</v>
      </c>
      <c r="U231" s="40">
        <v>0.03544431325596812</v>
      </c>
      <c r="V231" s="40">
        <v>0.03450663301110124</v>
      </c>
      <c r="W231" s="40">
        <v>0.030568375982660333</v>
      </c>
      <c r="X231" s="39">
        <v>13.876449243699703</v>
      </c>
      <c r="Y231" s="41">
        <v>15.994286872112013</v>
      </c>
      <c r="Z231" s="41">
        <v>11.684119740206754</v>
      </c>
      <c r="AA231" s="41">
        <v>18.260586988708617</v>
      </c>
      <c r="AB231" s="42">
        <v>0.0</v>
      </c>
      <c r="AC231" s="42">
        <v>0.0</v>
      </c>
      <c r="AD231" s="42">
        <v>1.0</v>
      </c>
      <c r="AE231" s="42">
        <v>1.0</v>
      </c>
      <c r="AF231" s="42">
        <v>0.0</v>
      </c>
      <c r="AG231" s="25"/>
      <c r="AH231" s="25"/>
      <c r="AI231" s="25"/>
      <c r="AJ231" s="25"/>
      <c r="AK231" s="25"/>
      <c r="AL231" s="25"/>
    </row>
    <row r="232">
      <c r="A232" s="27" t="s">
        <v>584</v>
      </c>
      <c r="B232" s="25" t="s">
        <v>566</v>
      </c>
      <c r="C232" s="25" t="s">
        <v>37</v>
      </c>
      <c r="D232" s="28">
        <v>99.63218566514959</v>
      </c>
      <c r="E232" s="29">
        <v>0.1872</v>
      </c>
      <c r="F232" s="31">
        <v>30.0</v>
      </c>
      <c r="G232" s="59"/>
      <c r="H232" s="34">
        <v>27.704841112583615</v>
      </c>
      <c r="I232" s="35" t="s">
        <v>356</v>
      </c>
      <c r="J232" s="36">
        <v>7500.0</v>
      </c>
      <c r="K232" s="28">
        <v>3.6939788150111483</v>
      </c>
      <c r="L232" s="28">
        <v>4.202603705380202</v>
      </c>
      <c r="M232" s="34">
        <v>27.99000573989504</v>
      </c>
      <c r="N232" s="35" t="s">
        <v>30</v>
      </c>
      <c r="O232" s="36">
        <v>7700.0</v>
      </c>
      <c r="P232" s="28">
        <v>3.6350656805058494</v>
      </c>
      <c r="Q232" s="37">
        <v>4.166697460395724</v>
      </c>
      <c r="R232" s="38">
        <v>11.52344801628102</v>
      </c>
      <c r="S232" s="39">
        <v>10.845186608344573</v>
      </c>
      <c r="T232" s="40">
        <v>0.06410187480023005</v>
      </c>
      <c r="U232" s="40">
        <v>0.011164332330954435</v>
      </c>
      <c r="V232" s="40">
        <v>0.034423358020442836</v>
      </c>
      <c r="W232" s="40">
        <v>0.025026711641889524</v>
      </c>
      <c r="X232" s="39">
        <v>11.780815688070883</v>
      </c>
      <c r="Y232" s="41">
        <v>15.924025424512735</v>
      </c>
      <c r="Z232" s="41">
        <v>10.654005434159012</v>
      </c>
      <c r="AA232" s="41">
        <v>17.33600030573603</v>
      </c>
      <c r="AB232" s="42">
        <v>1.0</v>
      </c>
      <c r="AC232" s="42">
        <v>0.0</v>
      </c>
      <c r="AD232" s="42">
        <v>1.0</v>
      </c>
      <c r="AE232" s="42">
        <v>0.0</v>
      </c>
      <c r="AF232" s="42">
        <v>0.0</v>
      </c>
      <c r="AG232" s="25"/>
      <c r="AH232" s="25"/>
      <c r="AI232" s="25"/>
      <c r="AJ232" s="25"/>
      <c r="AK232" s="25"/>
      <c r="AL232" s="25"/>
    </row>
    <row r="233">
      <c r="A233" s="27" t="s">
        <v>586</v>
      </c>
      <c r="B233" s="25" t="s">
        <v>566</v>
      </c>
      <c r="C233" s="25" t="s">
        <v>37</v>
      </c>
      <c r="D233" s="28">
        <v>99.63218566514959</v>
      </c>
      <c r="E233" s="29">
        <v>0.2130421405929517</v>
      </c>
      <c r="F233" s="31">
        <v>28.0</v>
      </c>
      <c r="G233" s="59"/>
      <c r="H233" s="34">
        <v>21.816326844333677</v>
      </c>
      <c r="I233" s="35" t="s">
        <v>40</v>
      </c>
      <c r="J233" s="36">
        <v>4500.0</v>
      </c>
      <c r="K233" s="28">
        <v>4.8480726320741505</v>
      </c>
      <c r="L233" s="28">
        <v>4.630472316481846</v>
      </c>
      <c r="M233" s="34">
        <v>20.717430512750113</v>
      </c>
      <c r="N233" s="35" t="s">
        <v>28</v>
      </c>
      <c r="O233" s="36">
        <v>4700.0</v>
      </c>
      <c r="P233" s="28">
        <v>4.407963938883003</v>
      </c>
      <c r="Q233" s="37">
        <v>4.053804354749419</v>
      </c>
      <c r="R233" s="38">
        <v>12.52794059873407</v>
      </c>
      <c r="S233" s="39">
        <v>11.79055551945605</v>
      </c>
      <c r="T233" s="40">
        <v>0.04523201221968987</v>
      </c>
      <c r="U233" s="40">
        <v>0.040089846619977755</v>
      </c>
      <c r="V233" s="40">
        <v>0.037709214397888824</v>
      </c>
      <c r="W233" s="40">
        <v>0.021425689998800464</v>
      </c>
      <c r="X233" s="39">
        <v>14.981558907704414</v>
      </c>
      <c r="Y233" s="41">
        <v>6.834767936629262</v>
      </c>
      <c r="Z233" s="41">
        <v>13.193955092710501</v>
      </c>
      <c r="AA233" s="41">
        <v>7.52347542003961</v>
      </c>
      <c r="AB233" s="42">
        <v>0.0</v>
      </c>
      <c r="AC233" s="42">
        <v>1.0</v>
      </c>
      <c r="AD233" s="42">
        <v>1.0</v>
      </c>
      <c r="AE233" s="42">
        <v>0.0</v>
      </c>
      <c r="AF233" s="42">
        <v>0.0</v>
      </c>
      <c r="AG233" s="25"/>
      <c r="AH233" s="25"/>
      <c r="AI233" s="25"/>
      <c r="AJ233" s="25"/>
      <c r="AK233" s="25"/>
      <c r="AL233" s="25"/>
    </row>
    <row r="234">
      <c r="A234" s="27" t="s">
        <v>587</v>
      </c>
      <c r="B234" s="25" t="s">
        <v>566</v>
      </c>
      <c r="C234" s="25" t="s">
        <v>37</v>
      </c>
      <c r="D234" s="28">
        <v>99.63218566514959</v>
      </c>
      <c r="E234" s="29">
        <v>0.20575298804780875</v>
      </c>
      <c r="F234" s="31">
        <v>27.0</v>
      </c>
      <c r="G234" s="59"/>
      <c r="H234" s="34">
        <v>21.89059536610877</v>
      </c>
      <c r="I234" s="35" t="s">
        <v>58</v>
      </c>
      <c r="J234" s="36">
        <v>4000.0</v>
      </c>
      <c r="K234" s="28">
        <v>5.472648841527192</v>
      </c>
      <c r="L234" s="28">
        <v>5.240035400696656</v>
      </c>
      <c r="M234" s="34">
        <v>21.39016131811063</v>
      </c>
      <c r="N234" s="35" t="s">
        <v>27</v>
      </c>
      <c r="O234" s="36">
        <v>4000.0</v>
      </c>
      <c r="P234" s="28">
        <v>5.347540329527657</v>
      </c>
      <c r="Q234" s="37">
        <v>5.03429134373721</v>
      </c>
      <c r="R234" s="38">
        <v>11.590895151198904</v>
      </c>
      <c r="S234" s="39">
        <v>10.90866385607018</v>
      </c>
      <c r="T234" s="40">
        <v>0.04380101908392545</v>
      </c>
      <c r="U234" s="40">
        <v>0.02327224772061698</v>
      </c>
      <c r="V234" s="40">
        <v>0.03065125309544675</v>
      </c>
      <c r="W234" s="40">
        <v>0.03055665046243612</v>
      </c>
      <c r="X234" s="39">
        <v>10.33590830888315</v>
      </c>
      <c r="Y234" s="41">
        <v>11.554687057225621</v>
      </c>
      <c r="Z234" s="41">
        <v>8.827539027591918</v>
      </c>
      <c r="AA234" s="41">
        <v>12.562622290518712</v>
      </c>
      <c r="AB234" s="42">
        <v>1.0</v>
      </c>
      <c r="AC234" s="42">
        <v>1.0</v>
      </c>
      <c r="AD234" s="42">
        <v>0.0</v>
      </c>
      <c r="AE234" s="42">
        <v>0.0</v>
      </c>
      <c r="AF234" s="42">
        <v>0.0</v>
      </c>
      <c r="AG234" s="25"/>
      <c r="AH234" s="25"/>
      <c r="AI234" s="25"/>
      <c r="AJ234" s="25"/>
      <c r="AK234" s="25"/>
      <c r="AL234" s="25"/>
    </row>
    <row r="235">
      <c r="A235" s="27" t="s">
        <v>588</v>
      </c>
      <c r="B235" s="25" t="s">
        <v>566</v>
      </c>
      <c r="C235" s="25" t="s">
        <v>37</v>
      </c>
      <c r="D235" s="28">
        <v>99.63218566514959</v>
      </c>
      <c r="E235" s="29">
        <v>0.3331109399075501</v>
      </c>
      <c r="F235" s="31">
        <v>27.0</v>
      </c>
      <c r="G235" s="59"/>
      <c r="H235" s="34">
        <v>38.066470712720154</v>
      </c>
      <c r="I235" s="35" t="s">
        <v>31</v>
      </c>
      <c r="J235" s="36">
        <v>8000.0</v>
      </c>
      <c r="K235" s="28">
        <v>4.758308839090019</v>
      </c>
      <c r="L235" s="28">
        <v>6.83109182525173</v>
      </c>
      <c r="M235" s="34">
        <v>38.513118752892034</v>
      </c>
      <c r="N235" s="35" t="s">
        <v>31</v>
      </c>
      <c r="O235" s="36">
        <v>8300.0</v>
      </c>
      <c r="P235" s="28">
        <v>4.640134789505065</v>
      </c>
      <c r="Q235" s="37">
        <v>6.718568006009819</v>
      </c>
      <c r="R235" s="38">
        <v>21.04454267226511</v>
      </c>
      <c r="S235" s="39">
        <v>19.805876856087313</v>
      </c>
      <c r="T235" s="40">
        <v>0.10004483835948072</v>
      </c>
      <c r="U235" s="40">
        <v>0.018460023196765263</v>
      </c>
      <c r="V235" s="40">
        <v>0.08996609006239624</v>
      </c>
      <c r="W235" s="40">
        <v>0.05591053002698445</v>
      </c>
      <c r="X235" s="39">
        <v>18.3098753211913</v>
      </c>
      <c r="Y235" s="41">
        <v>19.756595391528855</v>
      </c>
      <c r="Z235" s="41">
        <v>16.2258969805264</v>
      </c>
      <c r="AA235" s="41">
        <v>22.287221772365633</v>
      </c>
      <c r="AB235" s="42">
        <v>0.0</v>
      </c>
      <c r="AC235" s="42">
        <v>0.0</v>
      </c>
      <c r="AD235" s="42">
        <v>0.0</v>
      </c>
      <c r="AE235" s="42">
        <v>0.0</v>
      </c>
      <c r="AF235" s="42">
        <v>1.0</v>
      </c>
      <c r="AG235" s="25"/>
      <c r="AH235" s="25"/>
      <c r="AI235" s="25"/>
      <c r="AJ235" s="25"/>
      <c r="AK235" s="25"/>
      <c r="AL235" s="25"/>
    </row>
    <row r="236">
      <c r="A236" s="27" t="s">
        <v>599</v>
      </c>
      <c r="B236" s="25" t="s">
        <v>566</v>
      </c>
      <c r="C236" s="25" t="s">
        <v>37</v>
      </c>
      <c r="D236" s="28">
        <v>99.63218566514959</v>
      </c>
      <c r="E236" s="29">
        <v>0.18483185840707966</v>
      </c>
      <c r="F236" s="31">
        <v>26.0</v>
      </c>
      <c r="G236" s="59"/>
      <c r="H236" s="34">
        <v>22.149143953068965</v>
      </c>
      <c r="I236" s="35" t="s">
        <v>58</v>
      </c>
      <c r="J236" s="36">
        <v>5000.0</v>
      </c>
      <c r="K236" s="28">
        <v>4.429828790613793</v>
      </c>
      <c r="L236" s="28">
        <v>4.278155637854167</v>
      </c>
      <c r="M236" s="34">
        <v>21.969900119447907</v>
      </c>
      <c r="N236" s="35" t="s">
        <v>27</v>
      </c>
      <c r="O236" s="36">
        <v>4400.0</v>
      </c>
      <c r="P236" s="28">
        <v>4.993159118056342</v>
      </c>
      <c r="Q236" s="37">
        <v>4.793599401433369</v>
      </c>
      <c r="R236" s="38">
        <v>9.83965570047175</v>
      </c>
      <c r="S236" s="39">
        <v>9.260501030829243</v>
      </c>
      <c r="T236" s="40">
        <v>0.059509173076746996</v>
      </c>
      <c r="U236" s="40">
        <v>0.020981393315670546</v>
      </c>
      <c r="V236" s="40">
        <v>0.0348142588202498</v>
      </c>
      <c r="W236" s="40">
        <v>0.028501273220844506</v>
      </c>
      <c r="X236" s="39">
        <v>11.495972500822843</v>
      </c>
      <c r="Y236" s="41">
        <v>10.65317145224612</v>
      </c>
      <c r="Z236" s="41">
        <v>10.160746233021891</v>
      </c>
      <c r="AA236" s="41">
        <v>11.809153886426015</v>
      </c>
      <c r="AB236" s="42">
        <v>1.0</v>
      </c>
      <c r="AC236" s="42">
        <v>1.0</v>
      </c>
      <c r="AD236" s="42">
        <v>0.0</v>
      </c>
      <c r="AE236" s="42">
        <v>0.0</v>
      </c>
      <c r="AF236" s="42">
        <v>0.0</v>
      </c>
      <c r="AG236" s="25"/>
      <c r="AH236" s="25"/>
      <c r="AI236" s="25"/>
      <c r="AJ236" s="25"/>
      <c r="AK236" s="25"/>
      <c r="AL236" s="25"/>
    </row>
    <row r="237">
      <c r="A237" s="27" t="s">
        <v>590</v>
      </c>
      <c r="B237" s="25" t="s">
        <v>566</v>
      </c>
      <c r="C237" s="25" t="s">
        <v>37</v>
      </c>
      <c r="D237" s="28">
        <v>99.63218566514959</v>
      </c>
      <c r="E237" s="29">
        <v>0.23895808383233533</v>
      </c>
      <c r="F237" s="31">
        <v>25.0</v>
      </c>
      <c r="G237" s="59"/>
      <c r="H237" s="34">
        <v>25.17467087000043</v>
      </c>
      <c r="I237" s="35" t="s">
        <v>45</v>
      </c>
      <c r="J237" s="36">
        <v>5400.0</v>
      </c>
      <c r="K237" s="28">
        <v>4.661976087037116</v>
      </c>
      <c r="L237" s="28">
        <v>4.944777149992934</v>
      </c>
      <c r="M237" s="34">
        <v>24.42800648582113</v>
      </c>
      <c r="N237" s="35" t="s">
        <v>30</v>
      </c>
      <c r="O237" s="36">
        <v>5100.0</v>
      </c>
      <c r="P237" s="28">
        <v>4.78980519329826</v>
      </c>
      <c r="Q237" s="37">
        <v>4.969611067580215</v>
      </c>
      <c r="R237" s="38">
        <v>12.84243891866319</v>
      </c>
      <c r="S237" s="39">
        <v>12.086542706869329</v>
      </c>
      <c r="T237" s="40">
        <v>0.06442929724578471</v>
      </c>
      <c r="U237" s="40">
        <v>0.022613611136190696</v>
      </c>
      <c r="V237" s="40">
        <v>0.03918392964115802</v>
      </c>
      <c r="W237" s="40">
        <v>0.03840414994680662</v>
      </c>
      <c r="X237" s="39">
        <v>11.830703920108126</v>
      </c>
      <c r="Y237" s="41">
        <v>13.343966949892303</v>
      </c>
      <c r="Z237" s="41">
        <v>10.247544310448509</v>
      </c>
      <c r="AA237" s="41">
        <v>14.18046217537262</v>
      </c>
      <c r="AB237" s="42">
        <v>0.0</v>
      </c>
      <c r="AC237" s="42">
        <v>0.0</v>
      </c>
      <c r="AD237" s="42">
        <v>0.0</v>
      </c>
      <c r="AE237" s="42">
        <v>1.0</v>
      </c>
      <c r="AF237" s="42">
        <v>1.0</v>
      </c>
      <c r="AG237" s="25"/>
      <c r="AH237" s="25"/>
      <c r="AI237" s="25"/>
      <c r="AJ237" s="25"/>
      <c r="AK237" s="25"/>
      <c r="AL237" s="25"/>
    </row>
    <row r="238">
      <c r="A238" s="27" t="s">
        <v>592</v>
      </c>
      <c r="B238" s="25" t="s">
        <v>566</v>
      </c>
      <c r="C238" s="25" t="s">
        <v>37</v>
      </c>
      <c r="D238" s="28">
        <v>99.63218566514959</v>
      </c>
      <c r="E238" s="29">
        <v>0.13648406226834692</v>
      </c>
      <c r="F238" s="31">
        <v>16.0</v>
      </c>
      <c r="G238" s="59"/>
      <c r="H238" s="34">
        <v>13.891840266230314</v>
      </c>
      <c r="I238" s="35" t="s">
        <v>45</v>
      </c>
      <c r="J238" s="36">
        <v>3300.0</v>
      </c>
      <c r="K238" s="28">
        <v>4.209648565524337</v>
      </c>
      <c r="L238" s="28">
        <v>2.8893760035785654</v>
      </c>
      <c r="M238" s="34">
        <v>14.351349610088583</v>
      </c>
      <c r="N238" s="35" t="s">
        <v>30</v>
      </c>
      <c r="O238" s="36">
        <v>3100.0</v>
      </c>
      <c r="P238" s="28">
        <v>4.629467616157608</v>
      </c>
      <c r="Q238" s="37">
        <v>3.254133143716272</v>
      </c>
      <c r="R238" s="38">
        <v>4.280891138701604</v>
      </c>
      <c r="S238" s="39">
        <v>4.028921133989813</v>
      </c>
      <c r="T238" s="40">
        <v>0.05910851768164164</v>
      </c>
      <c r="U238" s="40">
        <v>0.004533134438742442</v>
      </c>
      <c r="V238" s="40">
        <v>0.02008800751285866</v>
      </c>
      <c r="W238" s="40">
        <v>0.023554522083661704</v>
      </c>
      <c r="X238" s="39">
        <v>4.729000257892057</v>
      </c>
      <c r="Y238" s="41">
        <v>9.162840008338257</v>
      </c>
      <c r="Z238" s="41">
        <v>4.2625944896355366</v>
      </c>
      <c r="AA238" s="41">
        <v>10.088755120453047</v>
      </c>
      <c r="AB238" s="42">
        <v>0.0</v>
      </c>
      <c r="AC238" s="42">
        <v>0.0</v>
      </c>
      <c r="AD238" s="42">
        <v>0.0</v>
      </c>
      <c r="AE238" s="42">
        <v>1.0</v>
      </c>
      <c r="AF238" s="42">
        <v>1.0</v>
      </c>
      <c r="AG238" s="25"/>
      <c r="AH238" s="25"/>
      <c r="AI238" s="25"/>
      <c r="AJ238" s="25"/>
      <c r="AK238" s="25"/>
      <c r="AL238" s="25"/>
    </row>
    <row r="239">
      <c r="A239" s="27" t="s">
        <v>589</v>
      </c>
      <c r="B239" s="25" t="s">
        <v>566</v>
      </c>
      <c r="C239" s="25" t="s">
        <v>37</v>
      </c>
      <c r="D239" s="28">
        <v>99.63218566514959</v>
      </c>
      <c r="E239" s="29">
        <v>0.14444215938303342</v>
      </c>
      <c r="F239" s="31">
        <v>15.0</v>
      </c>
      <c r="G239" s="59"/>
      <c r="H239" s="34">
        <v>13.466301491321476</v>
      </c>
      <c r="I239" s="35" t="s">
        <v>27</v>
      </c>
      <c r="J239" s="36">
        <v>3100.0</v>
      </c>
      <c r="K239" s="28">
        <v>4.343968223006927</v>
      </c>
      <c r="L239" s="28">
        <v>2.9144311099178597</v>
      </c>
      <c r="M239" s="34">
        <v>13.720199896965227</v>
      </c>
      <c r="N239" s="35" t="s">
        <v>27</v>
      </c>
      <c r="O239" s="36">
        <v>3500.0</v>
      </c>
      <c r="P239" s="28">
        <v>3.9200571134186357</v>
      </c>
      <c r="Q239" s="37">
        <v>2.666232526857906</v>
      </c>
      <c r="R239" s="38">
        <v>4.277874450955527</v>
      </c>
      <c r="S239" s="39">
        <v>4.02608200619585</v>
      </c>
      <c r="T239" s="40">
        <v>0.04896957007913751</v>
      </c>
      <c r="U239" s="40">
        <v>0.005460957540817895</v>
      </c>
      <c r="V239" s="40">
        <v>0.01602477704600661</v>
      </c>
      <c r="W239" s="40">
        <v>0.03392955586836036</v>
      </c>
      <c r="X239" s="39">
        <v>3.6151691336798084</v>
      </c>
      <c r="Y239" s="41">
        <v>9.851132357641667</v>
      </c>
      <c r="Z239" s="41">
        <v>3.0019561734565556</v>
      </c>
      <c r="AA239" s="41">
        <v>10.718243723508671</v>
      </c>
      <c r="AB239" s="42">
        <v>1.0</v>
      </c>
      <c r="AC239" s="42">
        <v>0.0</v>
      </c>
      <c r="AD239" s="42">
        <v>0.0</v>
      </c>
      <c r="AE239" s="42">
        <v>0.0</v>
      </c>
      <c r="AF239" s="42">
        <v>0.0</v>
      </c>
      <c r="AG239" s="25"/>
      <c r="AH239" s="25"/>
      <c r="AI239" s="25"/>
      <c r="AJ239" s="25"/>
      <c r="AK239" s="25"/>
      <c r="AL239" s="25"/>
    </row>
    <row r="240">
      <c r="A240" s="27" t="s">
        <v>591</v>
      </c>
      <c r="B240" s="25" t="s">
        <v>566</v>
      </c>
      <c r="C240" s="25" t="s">
        <v>37</v>
      </c>
      <c r="D240" s="28">
        <v>99.63218566514959</v>
      </c>
      <c r="E240" s="29">
        <v>0.17197861544037696</v>
      </c>
      <c r="F240" s="31">
        <v>12.0</v>
      </c>
      <c r="G240" s="59"/>
      <c r="H240" s="34">
        <v>8.402713897208049</v>
      </c>
      <c r="I240" s="35" t="s">
        <v>40</v>
      </c>
      <c r="J240" s="36">
        <v>3200.0</v>
      </c>
      <c r="K240" s="28">
        <v>2.6258480928775154</v>
      </c>
      <c r="L240" s="28">
        <v>1.247359663097296</v>
      </c>
      <c r="M240" s="34">
        <v>8.231656216035642</v>
      </c>
      <c r="N240" s="35" t="s">
        <v>28</v>
      </c>
      <c r="O240" s="36">
        <v>3100.0</v>
      </c>
      <c r="P240" s="28">
        <v>2.6553729729147233</v>
      </c>
      <c r="Q240" s="37">
        <v>1.2425351763785761</v>
      </c>
      <c r="R240" s="38">
        <v>4.176971722498297</v>
      </c>
      <c r="S240" s="39">
        <v>3.931118335785425</v>
      </c>
      <c r="T240" s="40">
        <v>0.03854351280075204</v>
      </c>
      <c r="U240" s="40">
        <v>0.019638837474668894</v>
      </c>
      <c r="V240" s="40">
        <v>0.036524566892141216</v>
      </c>
      <c r="W240" s="40">
        <v>0.026246296811940673</v>
      </c>
      <c r="X240" s="39">
        <v>4.21504859346973</v>
      </c>
      <c r="Y240" s="41">
        <v>4.187665303738319</v>
      </c>
      <c r="Z240" s="41">
        <v>3.643594066155503</v>
      </c>
      <c r="AA240" s="41">
        <v>4.588062149880138</v>
      </c>
      <c r="AB240" s="42">
        <v>0.0</v>
      </c>
      <c r="AC240" s="42">
        <v>1.0</v>
      </c>
      <c r="AD240" s="42">
        <v>1.0</v>
      </c>
      <c r="AE240" s="42">
        <v>0.0</v>
      </c>
      <c r="AF240" s="42">
        <v>0.0</v>
      </c>
      <c r="AG240" s="25"/>
      <c r="AH240" s="25"/>
      <c r="AI240" s="25"/>
      <c r="AJ240" s="25"/>
      <c r="AK240" s="25"/>
      <c r="AL240" s="25"/>
    </row>
    <row r="241">
      <c r="A241" s="27" t="s">
        <v>594</v>
      </c>
      <c r="B241" s="25" t="s">
        <v>566</v>
      </c>
      <c r="C241" s="25" t="s">
        <v>37</v>
      </c>
      <c r="D241" s="28">
        <v>99.63218566514959</v>
      </c>
      <c r="E241" s="29">
        <v>0.18</v>
      </c>
      <c r="F241" s="31">
        <v>0.0</v>
      </c>
      <c r="G241" s="59"/>
      <c r="H241" s="34" t="s">
        <v>64</v>
      </c>
      <c r="I241" s="35" t="s">
        <v>40</v>
      </c>
      <c r="J241" s="36">
        <v>3000.0</v>
      </c>
      <c r="K241" s="28" t="s">
        <v>64</v>
      </c>
      <c r="L241" s="28" t="s">
        <v>64</v>
      </c>
      <c r="M241" s="34" t="s">
        <v>64</v>
      </c>
      <c r="N241" s="35" t="s">
        <v>28</v>
      </c>
      <c r="O241" s="36">
        <v>3000.0</v>
      </c>
      <c r="P241" s="28" t="s">
        <v>64</v>
      </c>
      <c r="Q241" s="37" t="s">
        <v>64</v>
      </c>
      <c r="R241" s="38" t="s">
        <v>64</v>
      </c>
      <c r="S241" s="39" t="s">
        <v>64</v>
      </c>
      <c r="T241" s="40" t="s">
        <v>64</v>
      </c>
      <c r="U241" s="40" t="s">
        <v>64</v>
      </c>
      <c r="V241" s="40" t="s">
        <v>64</v>
      </c>
      <c r="W241" s="40" t="s">
        <v>64</v>
      </c>
      <c r="X241" s="39" t="s">
        <v>64</v>
      </c>
      <c r="Y241" s="41" t="s">
        <v>64</v>
      </c>
      <c r="Z241" s="41" t="s">
        <v>64</v>
      </c>
      <c r="AA241" s="41" t="s">
        <v>64</v>
      </c>
      <c r="AB241" s="42">
        <v>0.0</v>
      </c>
      <c r="AC241" s="42">
        <v>1.0</v>
      </c>
      <c r="AD241" s="42">
        <v>1.0</v>
      </c>
      <c r="AE241" s="42">
        <v>0.0</v>
      </c>
      <c r="AF241" s="42">
        <v>0.0</v>
      </c>
      <c r="AG241" s="25"/>
      <c r="AH241" s="25"/>
      <c r="AI241" s="25"/>
      <c r="AJ241" s="25"/>
      <c r="AK241" s="25"/>
      <c r="AL241" s="25"/>
    </row>
    <row r="242">
      <c r="A242" s="27" t="s">
        <v>595</v>
      </c>
      <c r="B242" s="25" t="s">
        <v>566</v>
      </c>
      <c r="C242" s="25" t="s">
        <v>37</v>
      </c>
      <c r="D242" s="28">
        <v>99.63218566514959</v>
      </c>
      <c r="E242" s="29">
        <v>0.18</v>
      </c>
      <c r="F242" s="31">
        <v>0.0</v>
      </c>
      <c r="G242" s="59"/>
      <c r="H242" s="34" t="s">
        <v>64</v>
      </c>
      <c r="I242" s="35" t="s">
        <v>27</v>
      </c>
      <c r="J242" s="36">
        <v>3000.0</v>
      </c>
      <c r="K242" s="28" t="s">
        <v>64</v>
      </c>
      <c r="L242" s="28" t="s">
        <v>64</v>
      </c>
      <c r="M242" s="34" t="s">
        <v>64</v>
      </c>
      <c r="N242" s="35" t="s">
        <v>27</v>
      </c>
      <c r="O242" s="36">
        <v>3000.0</v>
      </c>
      <c r="P242" s="28" t="s">
        <v>64</v>
      </c>
      <c r="Q242" s="37" t="s">
        <v>64</v>
      </c>
      <c r="R242" s="38" t="s">
        <v>64</v>
      </c>
      <c r="S242" s="39" t="s">
        <v>64</v>
      </c>
      <c r="T242" s="40" t="s">
        <v>64</v>
      </c>
      <c r="U242" s="40" t="s">
        <v>64</v>
      </c>
      <c r="V242" s="40" t="s">
        <v>64</v>
      </c>
      <c r="W242" s="40" t="s">
        <v>64</v>
      </c>
      <c r="X242" s="39" t="s">
        <v>64</v>
      </c>
      <c r="Y242" s="41" t="s">
        <v>64</v>
      </c>
      <c r="Z242" s="41" t="s">
        <v>64</v>
      </c>
      <c r="AA242" s="41" t="s">
        <v>64</v>
      </c>
      <c r="AB242" s="42">
        <v>1.0</v>
      </c>
      <c r="AC242" s="42">
        <v>0.0</v>
      </c>
      <c r="AD242" s="42">
        <v>0.0</v>
      </c>
      <c r="AE242" s="42">
        <v>0.0</v>
      </c>
      <c r="AF242" s="42">
        <v>0.0</v>
      </c>
      <c r="AG242" s="25"/>
      <c r="AH242" s="25"/>
      <c r="AI242" s="25"/>
      <c r="AJ242" s="25"/>
      <c r="AK242" s="25"/>
      <c r="AL242" s="25"/>
    </row>
    <row r="243">
      <c r="A243" s="27" t="s">
        <v>596</v>
      </c>
      <c r="B243" s="25" t="s">
        <v>566</v>
      </c>
      <c r="C243" s="25" t="s">
        <v>37</v>
      </c>
      <c r="D243" s="28">
        <v>99.63218566514959</v>
      </c>
      <c r="E243" s="29">
        <v>0.23481020487050636</v>
      </c>
      <c r="F243" s="31">
        <v>0.0</v>
      </c>
      <c r="G243" s="59"/>
      <c r="H243" s="34" t="s">
        <v>64</v>
      </c>
      <c r="I243" s="35" t="s">
        <v>31</v>
      </c>
      <c r="J243" s="36">
        <v>3800.0</v>
      </c>
      <c r="K243" s="28" t="s">
        <v>64</v>
      </c>
      <c r="L243" s="28" t="s">
        <v>64</v>
      </c>
      <c r="M243" s="34" t="s">
        <v>64</v>
      </c>
      <c r="N243" s="35" t="s">
        <v>31</v>
      </c>
      <c r="O243" s="36">
        <v>4600.0</v>
      </c>
      <c r="P243" s="28" t="s">
        <v>64</v>
      </c>
      <c r="Q243" s="37" t="s">
        <v>64</v>
      </c>
      <c r="R243" s="38" t="s">
        <v>64</v>
      </c>
      <c r="S243" s="39" t="s">
        <v>64</v>
      </c>
      <c r="T243" s="40" t="s">
        <v>64</v>
      </c>
      <c r="U243" s="40" t="s">
        <v>64</v>
      </c>
      <c r="V243" s="40" t="s">
        <v>64</v>
      </c>
      <c r="W243" s="40" t="s">
        <v>64</v>
      </c>
      <c r="X243" s="39" t="s">
        <v>64</v>
      </c>
      <c r="Y243" s="41" t="s">
        <v>64</v>
      </c>
      <c r="Z243" s="41" t="s">
        <v>64</v>
      </c>
      <c r="AA243" s="41" t="s">
        <v>64</v>
      </c>
      <c r="AB243" s="42">
        <v>0.0</v>
      </c>
      <c r="AC243" s="42">
        <v>0.0</v>
      </c>
      <c r="AD243" s="42">
        <v>0.0</v>
      </c>
      <c r="AE243" s="42">
        <v>0.0</v>
      </c>
      <c r="AF243" s="42">
        <v>1.0</v>
      </c>
      <c r="AG243" s="25"/>
      <c r="AH243" s="25"/>
      <c r="AI243" s="25"/>
      <c r="AJ243" s="25"/>
      <c r="AK243" s="25"/>
      <c r="AL243" s="25"/>
    </row>
    <row r="244">
      <c r="A244" s="27" t="s">
        <v>597</v>
      </c>
      <c r="B244" s="25" t="s">
        <v>566</v>
      </c>
      <c r="C244" s="25" t="s">
        <v>37</v>
      </c>
      <c r="D244" s="28">
        <v>99.63218566514959</v>
      </c>
      <c r="E244" s="29">
        <v>0.1594317548746518</v>
      </c>
      <c r="F244" s="31">
        <v>0.0</v>
      </c>
      <c r="G244" s="59"/>
      <c r="H244" s="34" t="s">
        <v>64</v>
      </c>
      <c r="I244" s="35" t="s">
        <v>30</v>
      </c>
      <c r="J244" s="36">
        <v>3000.0</v>
      </c>
      <c r="K244" s="28" t="s">
        <v>64</v>
      </c>
      <c r="L244" s="28" t="s">
        <v>64</v>
      </c>
      <c r="M244" s="34" t="s">
        <v>64</v>
      </c>
      <c r="N244" s="35" t="s">
        <v>30</v>
      </c>
      <c r="O244" s="36">
        <v>3000.0</v>
      </c>
      <c r="P244" s="28" t="s">
        <v>64</v>
      </c>
      <c r="Q244" s="37" t="s">
        <v>64</v>
      </c>
      <c r="R244" s="38" t="s">
        <v>64</v>
      </c>
      <c r="S244" s="39" t="s">
        <v>64</v>
      </c>
      <c r="T244" s="40" t="s">
        <v>64</v>
      </c>
      <c r="U244" s="40" t="s">
        <v>64</v>
      </c>
      <c r="V244" s="40" t="s">
        <v>64</v>
      </c>
      <c r="W244" s="40" t="s">
        <v>64</v>
      </c>
      <c r="X244" s="39" t="s">
        <v>64</v>
      </c>
      <c r="Y244" s="41" t="s">
        <v>64</v>
      </c>
      <c r="Z244" s="41" t="s">
        <v>64</v>
      </c>
      <c r="AA244" s="41" t="s">
        <v>64</v>
      </c>
      <c r="AB244" s="42">
        <v>0.0</v>
      </c>
      <c r="AC244" s="42">
        <v>0.0</v>
      </c>
      <c r="AD244" s="42">
        <v>0.0</v>
      </c>
      <c r="AE244" s="42">
        <v>1.0</v>
      </c>
      <c r="AF244" s="42">
        <v>0.0</v>
      </c>
      <c r="AG244" s="25"/>
      <c r="AH244" s="25"/>
      <c r="AI244" s="25"/>
      <c r="AJ244" s="25"/>
      <c r="AK244" s="25"/>
      <c r="AL244" s="25"/>
    </row>
    <row r="245">
      <c r="A245" s="27" t="s">
        <v>598</v>
      </c>
      <c r="B245" s="25" t="s">
        <v>566</v>
      </c>
      <c r="C245" s="25" t="s">
        <v>37</v>
      </c>
      <c r="D245" s="28">
        <v>99.63218566514959</v>
      </c>
      <c r="E245" s="29">
        <v>0.200500905469033</v>
      </c>
      <c r="F245" s="31">
        <v>0.0</v>
      </c>
      <c r="G245" s="59"/>
      <c r="H245" s="34" t="s">
        <v>64</v>
      </c>
      <c r="I245" s="35" t="s">
        <v>44</v>
      </c>
      <c r="J245" s="36">
        <v>3000.0</v>
      </c>
      <c r="K245" s="28" t="s">
        <v>64</v>
      </c>
      <c r="L245" s="28" t="s">
        <v>64</v>
      </c>
      <c r="M245" s="34" t="s">
        <v>64</v>
      </c>
      <c r="N245" s="35" t="s">
        <v>29</v>
      </c>
      <c r="O245" s="36">
        <v>3200.0</v>
      </c>
      <c r="P245" s="28" t="s">
        <v>64</v>
      </c>
      <c r="Q245" s="37" t="s">
        <v>64</v>
      </c>
      <c r="R245" s="38" t="s">
        <v>64</v>
      </c>
      <c r="S245" s="39" t="s">
        <v>64</v>
      </c>
      <c r="T245" s="40" t="s">
        <v>64</v>
      </c>
      <c r="U245" s="40" t="s">
        <v>64</v>
      </c>
      <c r="V245" s="40" t="s">
        <v>64</v>
      </c>
      <c r="W245" s="40" t="s">
        <v>64</v>
      </c>
      <c r="X245" s="39" t="s">
        <v>64</v>
      </c>
      <c r="Y245" s="41" t="s">
        <v>64</v>
      </c>
      <c r="Z245" s="41" t="s">
        <v>64</v>
      </c>
      <c r="AA245" s="41" t="s">
        <v>64</v>
      </c>
      <c r="AB245" s="42">
        <v>0.0</v>
      </c>
      <c r="AC245" s="42">
        <v>0.0</v>
      </c>
      <c r="AD245" s="42">
        <v>1.0</v>
      </c>
      <c r="AE245" s="42">
        <v>1.0</v>
      </c>
      <c r="AF245" s="42">
        <v>0.0</v>
      </c>
      <c r="AG245" s="25"/>
      <c r="AH245" s="25"/>
      <c r="AI245" s="25"/>
      <c r="AJ245" s="25"/>
      <c r="AK245" s="25"/>
      <c r="AL245" s="25"/>
    </row>
    <row r="246">
      <c r="A246" s="27" t="s">
        <v>600</v>
      </c>
      <c r="B246" s="25" t="s">
        <v>566</v>
      </c>
      <c r="C246" s="25" t="s">
        <v>37</v>
      </c>
      <c r="D246" s="28">
        <v>99.63218566514959</v>
      </c>
      <c r="E246" s="29">
        <v>0.1650141559264737</v>
      </c>
      <c r="F246" s="31">
        <v>0.0</v>
      </c>
      <c r="G246" s="59"/>
      <c r="H246" s="34" t="s">
        <v>64</v>
      </c>
      <c r="I246" s="35" t="s">
        <v>356</v>
      </c>
      <c r="J246" s="36">
        <v>3000.0</v>
      </c>
      <c r="K246" s="28" t="s">
        <v>64</v>
      </c>
      <c r="L246" s="28" t="s">
        <v>64</v>
      </c>
      <c r="M246" s="34" t="s">
        <v>64</v>
      </c>
      <c r="N246" s="35" t="s">
        <v>28</v>
      </c>
      <c r="O246" s="36">
        <v>3000.0</v>
      </c>
      <c r="P246" s="28" t="s">
        <v>64</v>
      </c>
      <c r="Q246" s="37" t="s">
        <v>64</v>
      </c>
      <c r="R246" s="38" t="s">
        <v>64</v>
      </c>
      <c r="S246" s="39" t="s">
        <v>64</v>
      </c>
      <c r="T246" s="40" t="s">
        <v>64</v>
      </c>
      <c r="U246" s="40" t="s">
        <v>64</v>
      </c>
      <c r="V246" s="40" t="s">
        <v>64</v>
      </c>
      <c r="W246" s="40" t="s">
        <v>64</v>
      </c>
      <c r="X246" s="39" t="s">
        <v>64</v>
      </c>
      <c r="Y246" s="41" t="s">
        <v>64</v>
      </c>
      <c r="Z246" s="41" t="s">
        <v>64</v>
      </c>
      <c r="AA246" s="41" t="s">
        <v>64</v>
      </c>
      <c r="AB246" s="42">
        <v>1.0</v>
      </c>
      <c r="AC246" s="42">
        <v>0.0</v>
      </c>
      <c r="AD246" s="42">
        <v>1.0</v>
      </c>
      <c r="AE246" s="42">
        <v>0.0</v>
      </c>
      <c r="AF246" s="42">
        <v>0.0</v>
      </c>
      <c r="AG246" s="25"/>
      <c r="AH246" s="25"/>
      <c r="AI246" s="25"/>
      <c r="AJ246" s="25"/>
      <c r="AK246" s="25"/>
      <c r="AL246" s="25"/>
    </row>
    <row r="247">
      <c r="A247" s="27" t="s">
        <v>593</v>
      </c>
      <c r="B247" s="25" t="s">
        <v>566</v>
      </c>
      <c r="C247" s="25" t="s">
        <v>37</v>
      </c>
      <c r="D247" s="28">
        <v>99.63218566514959</v>
      </c>
      <c r="E247" s="29">
        <v>0.1862282249173098</v>
      </c>
      <c r="F247" s="31">
        <v>0.0</v>
      </c>
      <c r="G247" s="59"/>
      <c r="H247" s="34" t="s">
        <v>64</v>
      </c>
      <c r="I247" s="35" t="s">
        <v>45</v>
      </c>
      <c r="J247" s="36">
        <v>3900.0</v>
      </c>
      <c r="K247" s="28" t="s">
        <v>64</v>
      </c>
      <c r="L247" s="28" t="s">
        <v>64</v>
      </c>
      <c r="M247" s="34" t="s">
        <v>64</v>
      </c>
      <c r="N247" s="35" t="s">
        <v>31</v>
      </c>
      <c r="O247" s="36">
        <v>3300.0</v>
      </c>
      <c r="P247" s="28" t="s">
        <v>64</v>
      </c>
      <c r="Q247" s="37" t="s">
        <v>64</v>
      </c>
      <c r="R247" s="38" t="s">
        <v>64</v>
      </c>
      <c r="S247" s="39" t="s">
        <v>64</v>
      </c>
      <c r="T247" s="40" t="s">
        <v>64</v>
      </c>
      <c r="U247" s="40" t="s">
        <v>64</v>
      </c>
      <c r="V247" s="40" t="s">
        <v>64</v>
      </c>
      <c r="W247" s="40" t="s">
        <v>64</v>
      </c>
      <c r="X247" s="39" t="s">
        <v>64</v>
      </c>
      <c r="Y247" s="41" t="s">
        <v>64</v>
      </c>
      <c r="Z247" s="41" t="s">
        <v>64</v>
      </c>
      <c r="AA247" s="41" t="s">
        <v>64</v>
      </c>
      <c r="AB247" s="42">
        <v>0.0</v>
      </c>
      <c r="AC247" s="42">
        <v>0.0</v>
      </c>
      <c r="AD247" s="42">
        <v>0.0</v>
      </c>
      <c r="AE247" s="42">
        <v>1.0</v>
      </c>
      <c r="AF247" s="42">
        <v>1.0</v>
      </c>
      <c r="AG247" s="25"/>
      <c r="AH247" s="25"/>
      <c r="AI247" s="25"/>
      <c r="AJ247" s="25"/>
      <c r="AK247" s="25"/>
      <c r="AL247" s="25"/>
    </row>
    <row r="248">
      <c r="A248" s="27" t="s">
        <v>216</v>
      </c>
      <c r="B248" s="25" t="s">
        <v>101</v>
      </c>
      <c r="C248" s="25" t="s">
        <v>260</v>
      </c>
      <c r="D248" s="28">
        <v>102.84398777055904</v>
      </c>
      <c r="E248" s="29">
        <v>0.2834810126582278</v>
      </c>
      <c r="F248" s="31">
        <v>35.0</v>
      </c>
      <c r="G248" s="59"/>
      <c r="H248" s="34">
        <v>34.35935686002602</v>
      </c>
      <c r="I248" s="35" t="s">
        <v>40</v>
      </c>
      <c r="J248" s="36">
        <v>7000.0</v>
      </c>
      <c r="K248" s="28">
        <v>4.908479551432288</v>
      </c>
      <c r="L248" s="28">
        <v>6.537474199175724</v>
      </c>
      <c r="M248" s="34">
        <v>32.97186506135588</v>
      </c>
      <c r="N248" s="35" t="s">
        <v>28</v>
      </c>
      <c r="O248" s="36">
        <v>6700.0</v>
      </c>
      <c r="P248" s="28">
        <v>4.921173889754608</v>
      </c>
      <c r="Q248" s="37">
        <v>6.359557471332986</v>
      </c>
      <c r="R248" s="38">
        <v>22.91709153157517</v>
      </c>
      <c r="S248" s="39">
        <v>21.79929329393253</v>
      </c>
      <c r="T248" s="40">
        <v>0.07865169528402362</v>
      </c>
      <c r="U248" s="40">
        <v>0.02625141328906134</v>
      </c>
      <c r="V248" s="40">
        <v>0.06111657156359593</v>
      </c>
      <c r="W248" s="40">
        <v>0.04163310076312071</v>
      </c>
      <c r="X248" s="39">
        <v>21.708475072707984</v>
      </c>
      <c r="Y248" s="41">
        <v>12.650881787318037</v>
      </c>
      <c r="Z248" s="41">
        <v>19.163131378387632</v>
      </c>
      <c r="AA248" s="41">
        <v>13.808733682968247</v>
      </c>
      <c r="AB248" s="42">
        <v>0.0</v>
      </c>
      <c r="AC248" s="42">
        <v>1.0</v>
      </c>
      <c r="AD248" s="42">
        <v>1.0</v>
      </c>
      <c r="AE248" s="42">
        <v>0.0</v>
      </c>
      <c r="AF248" s="42">
        <v>0.0</v>
      </c>
      <c r="AG248" s="25"/>
      <c r="AH248" s="25"/>
      <c r="AI248" s="25"/>
      <c r="AJ248" s="25"/>
      <c r="AK248" s="25"/>
      <c r="AL248" s="25"/>
    </row>
    <row r="249">
      <c r="A249" s="27" t="s">
        <v>226</v>
      </c>
      <c r="B249" s="25" t="s">
        <v>101</v>
      </c>
      <c r="C249" s="25" t="s">
        <v>260</v>
      </c>
      <c r="D249" s="28">
        <v>102.84398777055904</v>
      </c>
      <c r="E249" s="29">
        <v>0.1756185286103542</v>
      </c>
      <c r="F249" s="31">
        <v>34.0</v>
      </c>
      <c r="G249" s="59"/>
      <c r="H249" s="34">
        <v>25.72151419238238</v>
      </c>
      <c r="I249" s="35" t="s">
        <v>40</v>
      </c>
      <c r="J249" s="36">
        <v>4700.0</v>
      </c>
      <c r="K249" s="28">
        <v>5.472662594123911</v>
      </c>
      <c r="L249" s="28">
        <v>5.896677663559446</v>
      </c>
      <c r="M249" s="34">
        <v>25.60428327445834</v>
      </c>
      <c r="N249" s="35" t="s">
        <v>29</v>
      </c>
      <c r="O249" s="36">
        <v>4800.0</v>
      </c>
      <c r="P249" s="28">
        <v>5.334225682178821</v>
      </c>
      <c r="Q249" s="37">
        <v>5.728326705729047</v>
      </c>
      <c r="R249" s="38">
        <v>12.515755119444849</v>
      </c>
      <c r="S249" s="39">
        <v>11.905289825626618</v>
      </c>
      <c r="T249" s="40">
        <v>0.04606363958505873</v>
      </c>
      <c r="U249" s="40">
        <v>0.0182393401185283</v>
      </c>
      <c r="V249" s="40">
        <v>0.02922016733274432</v>
      </c>
      <c r="W249" s="40">
        <v>0.02279917514816038</v>
      </c>
      <c r="X249" s="39">
        <v>12.659899228905669</v>
      </c>
      <c r="Y249" s="41">
        <v>13.061614963476709</v>
      </c>
      <c r="Z249" s="41">
        <v>11.165115946456563</v>
      </c>
      <c r="AA249" s="41">
        <v>14.439167328001778</v>
      </c>
      <c r="AB249" s="42">
        <v>0.0</v>
      </c>
      <c r="AC249" s="42">
        <v>1.0</v>
      </c>
      <c r="AD249" s="42">
        <v>1.0</v>
      </c>
      <c r="AE249" s="42">
        <v>0.0</v>
      </c>
      <c r="AF249" s="42">
        <v>0.0</v>
      </c>
      <c r="AG249" s="25"/>
      <c r="AH249" s="25"/>
      <c r="AI249" s="25"/>
      <c r="AJ249" s="25"/>
      <c r="AK249" s="25"/>
      <c r="AL249" s="25"/>
    </row>
    <row r="250">
      <c r="A250" s="27" t="s">
        <v>248</v>
      </c>
      <c r="B250" s="25" t="s">
        <v>101</v>
      </c>
      <c r="C250" s="25" t="s">
        <v>260</v>
      </c>
      <c r="D250" s="28">
        <v>102.84398777055904</v>
      </c>
      <c r="E250" s="29">
        <v>0.2811989924433249</v>
      </c>
      <c r="F250" s="31">
        <v>33.0</v>
      </c>
      <c r="G250" s="59"/>
      <c r="H250" s="34">
        <v>39.168400587484236</v>
      </c>
      <c r="I250" s="35" t="s">
        <v>58</v>
      </c>
      <c r="J250" s="36">
        <v>7400.0</v>
      </c>
      <c r="K250" s="28">
        <v>5.293027106416789</v>
      </c>
      <c r="L250" s="28">
        <v>7.7591488713998045</v>
      </c>
      <c r="M250" s="34">
        <v>38.59117732670789</v>
      </c>
      <c r="N250" s="35" t="s">
        <v>27</v>
      </c>
      <c r="O250" s="36">
        <v>7500.0</v>
      </c>
      <c r="P250" s="28">
        <v>5.14549031022772</v>
      </c>
      <c r="Q250" s="37">
        <v>7.46133615815426</v>
      </c>
      <c r="R250" s="38">
        <v>21.38962731780493</v>
      </c>
      <c r="S250" s="39">
        <v>20.346332286813187</v>
      </c>
      <c r="T250" s="40">
        <v>0.07542029903016609</v>
      </c>
      <c r="U250" s="40">
        <v>0.020671506654129645</v>
      </c>
      <c r="V250" s="40">
        <v>0.07122459718452591</v>
      </c>
      <c r="W250" s="40">
        <v>0.050246087956325035</v>
      </c>
      <c r="X250" s="39">
        <v>19.04038593720781</v>
      </c>
      <c r="Y250" s="41">
        <v>20.128014650276427</v>
      </c>
      <c r="Z250" s="41">
        <v>16.533263107170754</v>
      </c>
      <c r="AA250" s="41">
        <v>22.057914219537142</v>
      </c>
      <c r="AB250" s="42">
        <v>1.0</v>
      </c>
      <c r="AC250" s="42">
        <v>1.0</v>
      </c>
      <c r="AD250" s="42">
        <v>0.0</v>
      </c>
      <c r="AE250" s="42">
        <v>0.0</v>
      </c>
      <c r="AF250" s="42">
        <v>0.0</v>
      </c>
      <c r="AG250" s="25"/>
      <c r="AH250" s="25"/>
      <c r="AI250" s="25"/>
      <c r="AJ250" s="25"/>
      <c r="AK250" s="25"/>
      <c r="AL250" s="25"/>
    </row>
    <row r="251">
      <c r="A251" s="27" t="s">
        <v>220</v>
      </c>
      <c r="B251" s="25" t="s">
        <v>101</v>
      </c>
      <c r="C251" s="25" t="s">
        <v>260</v>
      </c>
      <c r="D251" s="28">
        <v>102.84398777055904</v>
      </c>
      <c r="E251" s="29">
        <v>0.1856023856858847</v>
      </c>
      <c r="F251" s="31">
        <v>32.0</v>
      </c>
      <c r="G251" s="59"/>
      <c r="H251" s="34">
        <v>26.67627621493347</v>
      </c>
      <c r="I251" s="35" t="s">
        <v>44</v>
      </c>
      <c r="J251" s="36">
        <v>5000.0</v>
      </c>
      <c r="K251" s="28">
        <v>5.335255242986694</v>
      </c>
      <c r="L251" s="28">
        <v>5.904067441138402</v>
      </c>
      <c r="M251" s="34">
        <v>27.404049952485003</v>
      </c>
      <c r="N251" s="35" t="s">
        <v>29</v>
      </c>
      <c r="O251" s="36">
        <v>5200.0</v>
      </c>
      <c r="P251" s="28">
        <v>5.270009606247116</v>
      </c>
      <c r="Q251" s="37">
        <v>5.947916404709038</v>
      </c>
      <c r="R251" s="38">
        <v>12.561562953959692</v>
      </c>
      <c r="S251" s="39">
        <v>11.948863348836277</v>
      </c>
      <c r="T251" s="40">
        <v>0.0814093877674831</v>
      </c>
      <c r="U251" s="40">
        <v>0.0076057213485191824</v>
      </c>
      <c r="V251" s="40">
        <v>0.025352404495063943</v>
      </c>
      <c r="W251" s="40">
        <v>0.01577482946359534</v>
      </c>
      <c r="X251" s="39">
        <v>14.185873900199073</v>
      </c>
      <c r="Y251" s="41">
        <v>12.490402314734396</v>
      </c>
      <c r="Z251" s="41">
        <v>13.384357539602393</v>
      </c>
      <c r="AA251" s="41">
        <v>14.019692412882609</v>
      </c>
      <c r="AB251" s="42">
        <v>0.0</v>
      </c>
      <c r="AC251" s="42">
        <v>0.0</v>
      </c>
      <c r="AD251" s="42">
        <v>1.0</v>
      </c>
      <c r="AE251" s="42">
        <v>1.0</v>
      </c>
      <c r="AF251" s="42">
        <v>0.0</v>
      </c>
      <c r="AG251" s="25"/>
      <c r="AH251" s="25"/>
      <c r="AI251" s="25"/>
      <c r="AJ251" s="25"/>
      <c r="AK251" s="25"/>
      <c r="AL251" s="25"/>
    </row>
    <row r="252">
      <c r="A252" s="27" t="s">
        <v>224</v>
      </c>
      <c r="B252" s="25" t="s">
        <v>101</v>
      </c>
      <c r="C252" s="25" t="s">
        <v>260</v>
      </c>
      <c r="D252" s="28">
        <v>102.84398777055904</v>
      </c>
      <c r="E252" s="29">
        <v>0.15693856655290103</v>
      </c>
      <c r="F252" s="31">
        <v>21.0</v>
      </c>
      <c r="G252" s="59"/>
      <c r="H252" s="34">
        <v>16.990139725431963</v>
      </c>
      <c r="I252" s="35" t="s">
        <v>45</v>
      </c>
      <c r="J252" s="36">
        <v>3000.0</v>
      </c>
      <c r="K252" s="28">
        <v>5.663379908477321</v>
      </c>
      <c r="L252" s="28">
        <v>4.50445618455083</v>
      </c>
      <c r="M252" s="34">
        <v>17.1407113872463</v>
      </c>
      <c r="N252" s="35" t="s">
        <v>30</v>
      </c>
      <c r="O252" s="36">
        <v>3000.0</v>
      </c>
      <c r="P252" s="28">
        <v>5.713570462415433</v>
      </c>
      <c r="Q252" s="37">
        <v>4.57382346600565</v>
      </c>
      <c r="R252" s="38">
        <v>6.792903394395768</v>
      </c>
      <c r="S252" s="39">
        <v>6.461574463223567</v>
      </c>
      <c r="T252" s="40">
        <v>0.04117790244148949</v>
      </c>
      <c r="U252" s="40">
        <v>0.01692869322594568</v>
      </c>
      <c r="V252" s="40">
        <v>0.02003991252152489</v>
      </c>
      <c r="W252" s="40">
        <v>0.02662837691216321</v>
      </c>
      <c r="X252" s="39">
        <v>6.6740842833904335</v>
      </c>
      <c r="Y252" s="41">
        <v>10.31605544204153</v>
      </c>
      <c r="Z252" s="41">
        <v>5.694175548383077</v>
      </c>
      <c r="AA252" s="41">
        <v>11.44653583886322</v>
      </c>
      <c r="AB252" s="42">
        <v>0.0</v>
      </c>
      <c r="AC252" s="42">
        <v>0.0</v>
      </c>
      <c r="AD252" s="42">
        <v>0.0</v>
      </c>
      <c r="AE252" s="42">
        <v>1.0</v>
      </c>
      <c r="AF252" s="42">
        <v>1.0</v>
      </c>
      <c r="AG252" s="25"/>
      <c r="AH252" s="25"/>
      <c r="AI252" s="25"/>
      <c r="AJ252" s="25"/>
      <c r="AK252" s="25"/>
      <c r="AL252" s="25"/>
    </row>
    <row r="253">
      <c r="A253" s="27" t="s">
        <v>233</v>
      </c>
      <c r="B253" s="25" t="s">
        <v>101</v>
      </c>
      <c r="C253" s="25" t="s">
        <v>260</v>
      </c>
      <c r="D253" s="28">
        <v>102.84398777055904</v>
      </c>
      <c r="E253" s="29">
        <v>0.18</v>
      </c>
      <c r="F253" s="31">
        <v>20.0</v>
      </c>
      <c r="G253" s="59"/>
      <c r="H253" s="34">
        <v>19.2628440161049</v>
      </c>
      <c r="I253" s="35" t="s">
        <v>45</v>
      </c>
      <c r="J253" s="36">
        <v>4100.0</v>
      </c>
      <c r="K253" s="28">
        <v>4.698254638074365</v>
      </c>
      <c r="L253" s="28">
        <v>4.096539655141544</v>
      </c>
      <c r="M253" s="34">
        <v>19.856189494421567</v>
      </c>
      <c r="N253" s="35" t="s">
        <v>31</v>
      </c>
      <c r="O253" s="36">
        <v>4100.0</v>
      </c>
      <c r="P253" s="28">
        <v>4.842973047419894</v>
      </c>
      <c r="Q253" s="37">
        <v>4.317554220900041</v>
      </c>
      <c r="R253" s="38">
        <v>7.5757017900432535</v>
      </c>
      <c r="S253" s="39">
        <v>7.206191283086068</v>
      </c>
      <c r="T253" s="40">
        <v>0.06437019673103525</v>
      </c>
      <c r="U253" s="40">
        <v>5.605532371352851E-4</v>
      </c>
      <c r="V253" s="40">
        <v>0.038584747822812133</v>
      </c>
      <c r="W253" s="40">
        <v>0.030176449265782855</v>
      </c>
      <c r="X253" s="39">
        <v>6.6076770626297545</v>
      </c>
      <c r="Y253" s="41">
        <v>12.655166953475145</v>
      </c>
      <c r="Z253" s="41">
        <v>5.94911124814772</v>
      </c>
      <c r="AA253" s="41">
        <v>13.907078246273848</v>
      </c>
      <c r="AB253" s="42">
        <v>0.0</v>
      </c>
      <c r="AC253" s="42">
        <v>0.0</v>
      </c>
      <c r="AD253" s="42">
        <v>0.0</v>
      </c>
      <c r="AE253" s="42">
        <v>1.0</v>
      </c>
      <c r="AF253" s="42">
        <v>1.0</v>
      </c>
      <c r="AG253" s="25"/>
      <c r="AH253" s="25"/>
      <c r="AI253" s="25"/>
      <c r="AJ253" s="25"/>
      <c r="AK253" s="25"/>
      <c r="AL253" s="25"/>
    </row>
    <row r="254">
      <c r="A254" s="27" t="s">
        <v>231</v>
      </c>
      <c r="B254" s="25" t="s">
        <v>101</v>
      </c>
      <c r="C254" s="25" t="s">
        <v>260</v>
      </c>
      <c r="D254" s="28">
        <v>102.84398777055904</v>
      </c>
      <c r="E254" s="29">
        <v>0.19476733436055468</v>
      </c>
      <c r="F254" s="31">
        <v>17.0</v>
      </c>
      <c r="G254" s="59"/>
      <c r="H254" s="34">
        <v>15.74715484120222</v>
      </c>
      <c r="I254" s="35" t="s">
        <v>45</v>
      </c>
      <c r="J254" s="36">
        <v>4800.0</v>
      </c>
      <c r="K254" s="28">
        <v>3.280657258583796</v>
      </c>
      <c r="L254" s="28">
        <v>2.4681617813911023</v>
      </c>
      <c r="M254" s="34">
        <v>16.07209703319399</v>
      </c>
      <c r="N254" s="35" t="s">
        <v>30</v>
      </c>
      <c r="O254" s="36">
        <v>4000.0</v>
      </c>
      <c r="P254" s="28">
        <v>4.018024258298498</v>
      </c>
      <c r="Q254" s="37">
        <v>3.0684491847335096</v>
      </c>
      <c r="R254" s="38">
        <v>7.060857494333419</v>
      </c>
      <c r="S254" s="39">
        <v>6.716458902019149</v>
      </c>
      <c r="T254" s="40">
        <v>0.059645570738329205</v>
      </c>
      <c r="U254" s="40">
        <v>0.018461724276149515</v>
      </c>
      <c r="V254" s="40">
        <v>0.03181097106044224</v>
      </c>
      <c r="W254" s="40">
        <v>0.02887603027808001</v>
      </c>
      <c r="X254" s="39">
        <v>7.331409896106588</v>
      </c>
      <c r="Y254" s="41">
        <v>8.415744945095632</v>
      </c>
      <c r="Z254" s="41">
        <v>6.469296785087469</v>
      </c>
      <c r="AA254" s="41">
        <v>9.602800248106524</v>
      </c>
      <c r="AB254" s="42">
        <v>0.0</v>
      </c>
      <c r="AC254" s="42">
        <v>0.0</v>
      </c>
      <c r="AD254" s="42">
        <v>0.0</v>
      </c>
      <c r="AE254" s="42">
        <v>1.0</v>
      </c>
      <c r="AF254" s="42">
        <v>1.0</v>
      </c>
      <c r="AG254" s="25"/>
      <c r="AH254" s="25"/>
      <c r="AI254" s="25"/>
      <c r="AJ254" s="25"/>
      <c r="AK254" s="25"/>
      <c r="AL254" s="25"/>
    </row>
    <row r="255">
      <c r="A255" s="27" t="s">
        <v>228</v>
      </c>
      <c r="B255" s="25" t="s">
        <v>101</v>
      </c>
      <c r="C255" s="25" t="s">
        <v>260</v>
      </c>
      <c r="D255" s="28">
        <v>102.84398777055904</v>
      </c>
      <c r="E255" s="29">
        <v>0.1959918185198959</v>
      </c>
      <c r="F255" s="31">
        <v>17.0</v>
      </c>
      <c r="G255" s="59"/>
      <c r="H255" s="34">
        <v>15.249355001646688</v>
      </c>
      <c r="I255" s="35" t="s">
        <v>27</v>
      </c>
      <c r="J255" s="36">
        <v>4000.0</v>
      </c>
      <c r="K255" s="28">
        <v>3.812338750411672</v>
      </c>
      <c r="L255" s="28">
        <v>2.801506801543329</v>
      </c>
      <c r="M255" s="34">
        <v>15.18139209288961</v>
      </c>
      <c r="N255" s="35" t="s">
        <v>27</v>
      </c>
      <c r="O255" s="36">
        <v>3500.0</v>
      </c>
      <c r="P255" s="28">
        <v>4.337540597968459</v>
      </c>
      <c r="Q255" s="37">
        <v>3.177047158054648</v>
      </c>
      <c r="R255" s="38">
        <v>7.113083004192172</v>
      </c>
      <c r="S255" s="39">
        <v>6.766137073669664</v>
      </c>
      <c r="T255" s="40">
        <v>0.06397643413048573</v>
      </c>
      <c r="U255" s="40">
        <v>0.01033100936329325</v>
      </c>
      <c r="V255" s="40">
        <v>0.02701227218842731</v>
      </c>
      <c r="W255" s="40">
        <v>0.03412076486959239</v>
      </c>
      <c r="X255" s="39">
        <v>6.3400660444063</v>
      </c>
      <c r="Y255" s="41">
        <v>8.909288957240388</v>
      </c>
      <c r="Z255" s="41">
        <v>5.53051228050035</v>
      </c>
      <c r="AA255" s="41">
        <v>9.65087981238926</v>
      </c>
      <c r="AB255" s="42">
        <v>1.0</v>
      </c>
      <c r="AC255" s="42">
        <v>0.0</v>
      </c>
      <c r="AD255" s="42">
        <v>0.0</v>
      </c>
      <c r="AE255" s="42">
        <v>0.0</v>
      </c>
      <c r="AF255" s="42">
        <v>0.0</v>
      </c>
      <c r="AG255" s="25"/>
      <c r="AH255" s="25"/>
      <c r="AI255" s="25"/>
      <c r="AJ255" s="25"/>
      <c r="AK255" s="25"/>
      <c r="AL255" s="25"/>
    </row>
    <row r="256">
      <c r="A256" s="27" t="s">
        <v>222</v>
      </c>
      <c r="B256" s="25" t="s">
        <v>101</v>
      </c>
      <c r="C256" s="25" t="s">
        <v>260</v>
      </c>
      <c r="D256" s="28">
        <v>102.84398777055904</v>
      </c>
      <c r="E256" s="29">
        <v>0.12240854472630174</v>
      </c>
      <c r="F256" s="31">
        <v>16.0</v>
      </c>
      <c r="G256" s="59"/>
      <c r="H256" s="34">
        <v>14.581876516352196</v>
      </c>
      <c r="I256" s="35" t="s">
        <v>31</v>
      </c>
      <c r="J256" s="36">
        <v>4000.0</v>
      </c>
      <c r="K256" s="28">
        <v>3.645469129088049</v>
      </c>
      <c r="L256" s="28">
        <v>2.592531106798015</v>
      </c>
      <c r="M256" s="34">
        <v>14.800754412014868</v>
      </c>
      <c r="N256" s="35" t="s">
        <v>31</v>
      </c>
      <c r="O256" s="36">
        <v>3800.0</v>
      </c>
      <c r="P256" s="28">
        <v>3.89493537158286</v>
      </c>
      <c r="Q256" s="37">
        <v>2.800318922977806</v>
      </c>
      <c r="R256" s="38">
        <v>3.9132861093462217</v>
      </c>
      <c r="S256" s="39">
        <v>3.722412659703112</v>
      </c>
      <c r="T256" s="40">
        <v>0.05224809052520137</v>
      </c>
      <c r="U256" s="40">
        <v>8.870643552665768E-5</v>
      </c>
      <c r="V256" s="40">
        <v>0.03131337174091016</v>
      </c>
      <c r="W256" s="40">
        <v>0.02182178313955779</v>
      </c>
      <c r="X256" s="39">
        <v>4.292335539907765</v>
      </c>
      <c r="Y256" s="41">
        <v>10.28954097644443</v>
      </c>
      <c r="Z256" s="41">
        <v>3.9167751862566083</v>
      </c>
      <c r="AA256" s="41">
        <v>10.88397922575826</v>
      </c>
      <c r="AB256" s="42">
        <v>0.0</v>
      </c>
      <c r="AC256" s="42">
        <v>0.0</v>
      </c>
      <c r="AD256" s="42">
        <v>0.0</v>
      </c>
      <c r="AE256" s="42">
        <v>0.0</v>
      </c>
      <c r="AF256" s="42">
        <v>1.0</v>
      </c>
      <c r="AG256" s="25"/>
      <c r="AH256" s="25"/>
      <c r="AI256" s="25"/>
      <c r="AJ256" s="25"/>
      <c r="AK256" s="25"/>
      <c r="AL256" s="25"/>
    </row>
    <row r="257">
      <c r="A257" s="27" t="s">
        <v>236</v>
      </c>
      <c r="B257" s="25" t="s">
        <v>101</v>
      </c>
      <c r="C257" s="25" t="s">
        <v>260</v>
      </c>
      <c r="D257" s="28">
        <v>102.84398777055904</v>
      </c>
      <c r="E257" s="29">
        <v>0.19602847754654984</v>
      </c>
      <c r="F257" s="31">
        <v>15.0</v>
      </c>
      <c r="G257" s="59"/>
      <c r="H257" s="34">
        <v>11.860105538040052</v>
      </c>
      <c r="I257" s="35" t="s">
        <v>28</v>
      </c>
      <c r="J257" s="36">
        <v>3000.0</v>
      </c>
      <c r="K257" s="28">
        <v>3.9533685126800178</v>
      </c>
      <c r="L257" s="28">
        <v>2.416877797050218</v>
      </c>
      <c r="M257" s="34">
        <v>11.024625494367427</v>
      </c>
      <c r="N257" s="35" t="s">
        <v>28</v>
      </c>
      <c r="O257" s="36">
        <v>3000.0</v>
      </c>
      <c r="P257" s="28">
        <v>3.6748751647891424</v>
      </c>
      <c r="Q257" s="37">
        <v>2.1296384808818023</v>
      </c>
      <c r="R257" s="38">
        <v>6.277630757518115</v>
      </c>
      <c r="S257" s="39">
        <v>5.971434633648871</v>
      </c>
      <c r="T257" s="40">
        <v>0.026160116156405303</v>
      </c>
      <c r="U257" s="40">
        <v>0.05260458140146719</v>
      </c>
      <c r="V257" s="40">
        <v>0.019335738028647402</v>
      </c>
      <c r="W257" s="40">
        <v>0.02293749315163074</v>
      </c>
      <c r="X257" s="39">
        <v>7.851600420951622</v>
      </c>
      <c r="Y257" s="41">
        <v>4.00850511708843</v>
      </c>
      <c r="Z257" s="41">
        <v>6.63768664102952</v>
      </c>
      <c r="AA257" s="41">
        <v>4.386938853337909</v>
      </c>
      <c r="AB257" s="42">
        <v>0.0</v>
      </c>
      <c r="AC257" s="42">
        <v>1.0</v>
      </c>
      <c r="AD257" s="42">
        <v>0.0</v>
      </c>
      <c r="AE257" s="42">
        <v>0.0</v>
      </c>
      <c r="AF257" s="42">
        <v>0.0</v>
      </c>
      <c r="AG257" s="25"/>
      <c r="AH257" s="25"/>
      <c r="AI257" s="25"/>
      <c r="AJ257" s="25"/>
      <c r="AK257" s="25"/>
      <c r="AL257" s="25"/>
    </row>
    <row r="258">
      <c r="A258" s="27" t="s">
        <v>238</v>
      </c>
      <c r="B258" s="25" t="s">
        <v>101</v>
      </c>
      <c r="C258" s="25" t="s">
        <v>260</v>
      </c>
      <c r="D258" s="28">
        <v>102.84398777055904</v>
      </c>
      <c r="E258" s="29">
        <v>0.20162043795620435</v>
      </c>
      <c r="F258" s="31">
        <v>0.0</v>
      </c>
      <c r="G258" s="59"/>
      <c r="H258" s="34" t="s">
        <v>64</v>
      </c>
      <c r="I258" s="35" t="s">
        <v>31</v>
      </c>
      <c r="J258" s="36">
        <v>3400.0</v>
      </c>
      <c r="K258" s="28" t="s">
        <v>64</v>
      </c>
      <c r="L258" s="28" t="s">
        <v>64</v>
      </c>
      <c r="M258" s="34" t="s">
        <v>64</v>
      </c>
      <c r="N258" s="35" t="s">
        <v>64</v>
      </c>
      <c r="O258" s="36" t="s">
        <v>64</v>
      </c>
      <c r="P258" s="28" t="s">
        <v>64</v>
      </c>
      <c r="Q258" s="37" t="s">
        <v>64</v>
      </c>
      <c r="R258" s="38" t="s">
        <v>64</v>
      </c>
      <c r="S258" s="39" t="s">
        <v>64</v>
      </c>
      <c r="T258" s="40" t="s">
        <v>64</v>
      </c>
      <c r="U258" s="40" t="s">
        <v>64</v>
      </c>
      <c r="V258" s="40" t="s">
        <v>64</v>
      </c>
      <c r="W258" s="40" t="s">
        <v>64</v>
      </c>
      <c r="X258" s="39" t="s">
        <v>64</v>
      </c>
      <c r="Y258" s="41" t="s">
        <v>64</v>
      </c>
      <c r="Z258" s="41" t="s">
        <v>64</v>
      </c>
      <c r="AA258" s="41" t="s">
        <v>64</v>
      </c>
      <c r="AB258" s="42">
        <v>0.0</v>
      </c>
      <c r="AC258" s="42">
        <v>0.0</v>
      </c>
      <c r="AD258" s="42">
        <v>0.0</v>
      </c>
      <c r="AE258" s="42">
        <v>0.0</v>
      </c>
      <c r="AF258" s="42">
        <v>1.0</v>
      </c>
      <c r="AG258" s="25"/>
      <c r="AH258" s="25"/>
      <c r="AI258" s="25"/>
      <c r="AJ258" s="25"/>
      <c r="AK258" s="25"/>
      <c r="AL258" s="25"/>
    </row>
    <row r="259">
      <c r="A259" s="27" t="s">
        <v>240</v>
      </c>
      <c r="B259" s="25" t="s">
        <v>101</v>
      </c>
      <c r="C259" s="25" t="s">
        <v>260</v>
      </c>
      <c r="D259" s="28">
        <v>102.84398777055904</v>
      </c>
      <c r="E259" s="29">
        <v>0.17316770186335403</v>
      </c>
      <c r="F259" s="31">
        <v>0.0</v>
      </c>
      <c r="G259" s="59"/>
      <c r="H259" s="34" t="s">
        <v>64</v>
      </c>
      <c r="I259" s="35" t="s">
        <v>44</v>
      </c>
      <c r="J259" s="36">
        <v>3000.0</v>
      </c>
      <c r="K259" s="28" t="s">
        <v>64</v>
      </c>
      <c r="L259" s="28" t="s">
        <v>64</v>
      </c>
      <c r="M259" s="34" t="s">
        <v>64</v>
      </c>
      <c r="N259" s="35" t="s">
        <v>30</v>
      </c>
      <c r="O259" s="36">
        <v>3000.0</v>
      </c>
      <c r="P259" s="28" t="s">
        <v>64</v>
      </c>
      <c r="Q259" s="37" t="s">
        <v>64</v>
      </c>
      <c r="R259" s="38" t="s">
        <v>64</v>
      </c>
      <c r="S259" s="39" t="s">
        <v>64</v>
      </c>
      <c r="T259" s="40" t="s">
        <v>64</v>
      </c>
      <c r="U259" s="40" t="s">
        <v>64</v>
      </c>
      <c r="V259" s="40" t="s">
        <v>64</v>
      </c>
      <c r="W259" s="40" t="s">
        <v>64</v>
      </c>
      <c r="X259" s="39" t="s">
        <v>64</v>
      </c>
      <c r="Y259" s="41" t="s">
        <v>64</v>
      </c>
      <c r="Z259" s="41" t="s">
        <v>64</v>
      </c>
      <c r="AA259" s="41" t="s">
        <v>64</v>
      </c>
      <c r="AB259" s="42">
        <v>0.0</v>
      </c>
      <c r="AC259" s="42">
        <v>0.0</v>
      </c>
      <c r="AD259" s="42">
        <v>1.0</v>
      </c>
      <c r="AE259" s="42">
        <v>1.0</v>
      </c>
      <c r="AF259" s="42">
        <v>0.0</v>
      </c>
      <c r="AG259" s="25"/>
      <c r="AH259" s="25"/>
      <c r="AI259" s="25"/>
      <c r="AJ259" s="25"/>
      <c r="AK259" s="25"/>
      <c r="AL259" s="25"/>
    </row>
    <row r="260">
      <c r="A260" s="27" t="s">
        <v>242</v>
      </c>
      <c r="B260" s="25" t="s">
        <v>101</v>
      </c>
      <c r="C260" s="25" t="s">
        <v>260</v>
      </c>
      <c r="D260" s="28">
        <v>102.84398777055904</v>
      </c>
      <c r="E260" s="29">
        <v>0.24638591117917308</v>
      </c>
      <c r="F260" s="31">
        <v>0.0</v>
      </c>
      <c r="G260" s="59"/>
      <c r="H260" s="34" t="s">
        <v>64</v>
      </c>
      <c r="I260" s="35" t="s">
        <v>58</v>
      </c>
      <c r="J260" s="36">
        <v>3000.0</v>
      </c>
      <c r="K260" s="28" t="s">
        <v>64</v>
      </c>
      <c r="L260" s="28" t="s">
        <v>64</v>
      </c>
      <c r="M260" s="34" t="s">
        <v>64</v>
      </c>
      <c r="N260" s="35" t="s">
        <v>64</v>
      </c>
      <c r="O260" s="36" t="s">
        <v>64</v>
      </c>
      <c r="P260" s="28" t="s">
        <v>64</v>
      </c>
      <c r="Q260" s="37" t="s">
        <v>64</v>
      </c>
      <c r="R260" s="38" t="s">
        <v>64</v>
      </c>
      <c r="S260" s="39" t="s">
        <v>64</v>
      </c>
      <c r="T260" s="40" t="s">
        <v>64</v>
      </c>
      <c r="U260" s="40" t="s">
        <v>64</v>
      </c>
      <c r="V260" s="40" t="s">
        <v>64</v>
      </c>
      <c r="W260" s="40" t="s">
        <v>64</v>
      </c>
      <c r="X260" s="39" t="s">
        <v>64</v>
      </c>
      <c r="Y260" s="41" t="s">
        <v>64</v>
      </c>
      <c r="Z260" s="41" t="s">
        <v>64</v>
      </c>
      <c r="AA260" s="41" t="s">
        <v>64</v>
      </c>
      <c r="AB260" s="42">
        <v>1.0</v>
      </c>
      <c r="AC260" s="42">
        <v>1.0</v>
      </c>
      <c r="AD260" s="42">
        <v>0.0</v>
      </c>
      <c r="AE260" s="42">
        <v>0.0</v>
      </c>
      <c r="AF260" s="42">
        <v>0.0</v>
      </c>
      <c r="AG260" s="25"/>
      <c r="AH260" s="25"/>
      <c r="AI260" s="25"/>
      <c r="AJ260" s="25"/>
      <c r="AK260" s="25"/>
      <c r="AL260" s="25"/>
    </row>
    <row r="261">
      <c r="A261" s="27" t="s">
        <v>246</v>
      </c>
      <c r="B261" s="25" t="s">
        <v>101</v>
      </c>
      <c r="C261" s="25" t="s">
        <v>260</v>
      </c>
      <c r="D261" s="28">
        <v>102.84398777055904</v>
      </c>
      <c r="E261" s="29">
        <v>0.12897297297297297</v>
      </c>
      <c r="F261" s="31">
        <v>0.0</v>
      </c>
      <c r="G261" s="59"/>
      <c r="H261" s="34" t="s">
        <v>64</v>
      </c>
      <c r="I261" s="35" t="s">
        <v>29</v>
      </c>
      <c r="J261" s="36">
        <v>3000.0</v>
      </c>
      <c r="K261" s="28" t="s">
        <v>64</v>
      </c>
      <c r="L261" s="28" t="s">
        <v>64</v>
      </c>
      <c r="M261" s="34" t="s">
        <v>64</v>
      </c>
      <c r="N261" s="35" t="s">
        <v>29</v>
      </c>
      <c r="O261" s="36">
        <v>3000.0</v>
      </c>
      <c r="P261" s="28" t="s">
        <v>64</v>
      </c>
      <c r="Q261" s="37" t="s">
        <v>64</v>
      </c>
      <c r="R261" s="38" t="s">
        <v>64</v>
      </c>
      <c r="S261" s="39" t="s">
        <v>64</v>
      </c>
      <c r="T261" s="40" t="s">
        <v>64</v>
      </c>
      <c r="U261" s="40" t="s">
        <v>64</v>
      </c>
      <c r="V261" s="40" t="s">
        <v>64</v>
      </c>
      <c r="W261" s="40" t="s">
        <v>64</v>
      </c>
      <c r="X261" s="39" t="s">
        <v>64</v>
      </c>
      <c r="Y261" s="41" t="s">
        <v>64</v>
      </c>
      <c r="Z261" s="41" t="s">
        <v>64</v>
      </c>
      <c r="AA261" s="41" t="s">
        <v>64</v>
      </c>
      <c r="AB261" s="42">
        <v>0.0</v>
      </c>
      <c r="AC261" s="42">
        <v>0.0</v>
      </c>
      <c r="AD261" s="42">
        <v>1.0</v>
      </c>
      <c r="AE261" s="42">
        <v>0.0</v>
      </c>
      <c r="AF261" s="42">
        <v>0.0</v>
      </c>
      <c r="AG261" s="25"/>
      <c r="AH261" s="25"/>
      <c r="AI261" s="25"/>
      <c r="AJ261" s="25"/>
      <c r="AK261" s="25"/>
      <c r="AL261" s="25"/>
    </row>
    <row r="262">
      <c r="A262" s="27" t="s">
        <v>250</v>
      </c>
      <c r="B262" s="25" t="s">
        <v>101</v>
      </c>
      <c r="C262" s="25" t="s">
        <v>260</v>
      </c>
      <c r="D262" s="28">
        <v>102.84398777055904</v>
      </c>
      <c r="E262" s="29">
        <v>0.13753960077269803</v>
      </c>
      <c r="F262" s="31">
        <v>0.0</v>
      </c>
      <c r="G262" s="59"/>
      <c r="H262" s="34" t="s">
        <v>64</v>
      </c>
      <c r="I262" s="35" t="s">
        <v>30</v>
      </c>
      <c r="J262" s="36">
        <v>3000.0</v>
      </c>
      <c r="K262" s="28" t="s">
        <v>64</v>
      </c>
      <c r="L262" s="28" t="s">
        <v>64</v>
      </c>
      <c r="M262" s="34" t="s">
        <v>64</v>
      </c>
      <c r="N262" s="35" t="s">
        <v>30</v>
      </c>
      <c r="O262" s="36">
        <v>3000.0</v>
      </c>
      <c r="P262" s="28" t="s">
        <v>64</v>
      </c>
      <c r="Q262" s="37" t="s">
        <v>64</v>
      </c>
      <c r="R262" s="38" t="s">
        <v>64</v>
      </c>
      <c r="S262" s="39" t="s">
        <v>64</v>
      </c>
      <c r="T262" s="40" t="s">
        <v>64</v>
      </c>
      <c r="U262" s="40" t="s">
        <v>64</v>
      </c>
      <c r="V262" s="40" t="s">
        <v>64</v>
      </c>
      <c r="W262" s="40" t="s">
        <v>64</v>
      </c>
      <c r="X262" s="39" t="s">
        <v>64</v>
      </c>
      <c r="Y262" s="41" t="s">
        <v>64</v>
      </c>
      <c r="Z262" s="41" t="s">
        <v>64</v>
      </c>
      <c r="AA262" s="41" t="s">
        <v>64</v>
      </c>
      <c r="AB262" s="42">
        <v>0.0</v>
      </c>
      <c r="AC262" s="42">
        <v>0.0</v>
      </c>
      <c r="AD262" s="42">
        <v>0.0</v>
      </c>
      <c r="AE262" s="42">
        <v>1.0</v>
      </c>
      <c r="AF262" s="42">
        <v>0.0</v>
      </c>
      <c r="AG262" s="25"/>
      <c r="AH262" s="25"/>
      <c r="AI262" s="25"/>
      <c r="AJ262" s="25"/>
      <c r="AK262" s="25"/>
      <c r="AL262" s="25"/>
    </row>
    <row r="263">
      <c r="A263" s="27" t="s">
        <v>218</v>
      </c>
      <c r="B263" s="25" t="s">
        <v>101</v>
      </c>
      <c r="C263" s="25" t="s">
        <v>260</v>
      </c>
      <c r="D263" s="28">
        <v>102.84398777055904</v>
      </c>
      <c r="E263" s="29">
        <v>0.19783229813664596</v>
      </c>
      <c r="F263" s="31">
        <v>0.0</v>
      </c>
      <c r="G263" s="59"/>
      <c r="H263" s="34" t="s">
        <v>64</v>
      </c>
      <c r="I263" s="35" t="s">
        <v>27</v>
      </c>
      <c r="J263" s="36">
        <v>3000.0</v>
      </c>
      <c r="K263" s="28" t="s">
        <v>64</v>
      </c>
      <c r="L263" s="28" t="s">
        <v>64</v>
      </c>
      <c r="M263" s="34" t="s">
        <v>64</v>
      </c>
      <c r="N263" s="35" t="s">
        <v>27</v>
      </c>
      <c r="O263" s="36">
        <v>3100.0</v>
      </c>
      <c r="P263" s="28" t="s">
        <v>64</v>
      </c>
      <c r="Q263" s="37" t="s">
        <v>64</v>
      </c>
      <c r="R263" s="38" t="s">
        <v>64</v>
      </c>
      <c r="S263" s="39" t="s">
        <v>64</v>
      </c>
      <c r="T263" s="40" t="s">
        <v>64</v>
      </c>
      <c r="U263" s="40" t="s">
        <v>64</v>
      </c>
      <c r="V263" s="40" t="s">
        <v>64</v>
      </c>
      <c r="W263" s="40" t="s">
        <v>64</v>
      </c>
      <c r="X263" s="39" t="s">
        <v>64</v>
      </c>
      <c r="Y263" s="41" t="s">
        <v>64</v>
      </c>
      <c r="Z263" s="41" t="s">
        <v>64</v>
      </c>
      <c r="AA263" s="41" t="s">
        <v>64</v>
      </c>
      <c r="AB263" s="42">
        <v>1.0</v>
      </c>
      <c r="AC263" s="42">
        <v>0.0</v>
      </c>
      <c r="AD263" s="42">
        <v>0.0</v>
      </c>
      <c r="AE263" s="42">
        <v>0.0</v>
      </c>
      <c r="AF263" s="42">
        <v>0.0</v>
      </c>
      <c r="AG263" s="25"/>
      <c r="AH263" s="25"/>
      <c r="AI263" s="25"/>
      <c r="AJ263" s="25"/>
      <c r="AK263" s="25"/>
      <c r="AL263" s="25"/>
    </row>
    <row r="264">
      <c r="A264" s="27" t="s">
        <v>365</v>
      </c>
      <c r="B264" s="25" t="s">
        <v>330</v>
      </c>
      <c r="C264" s="25" t="s">
        <v>204</v>
      </c>
      <c r="D264" s="28">
        <v>98.84444672202343</v>
      </c>
      <c r="E264" s="29">
        <v>0.2746962759020432</v>
      </c>
      <c r="F264" s="31">
        <v>34.0</v>
      </c>
      <c r="G264" s="59"/>
      <c r="H264" s="34">
        <v>34.05855172320905</v>
      </c>
      <c r="I264" s="35" t="s">
        <v>58</v>
      </c>
      <c r="J264" s="36">
        <v>7200.0</v>
      </c>
      <c r="K264" s="28">
        <v>4.730354406001257</v>
      </c>
      <c r="L264" s="28">
        <v>6.25980911097227</v>
      </c>
      <c r="M264" s="34">
        <v>33.107824003385225</v>
      </c>
      <c r="N264" s="35" t="s">
        <v>28</v>
      </c>
      <c r="O264" s="36">
        <v>7200.0</v>
      </c>
      <c r="P264" s="28">
        <v>4.59830888935906</v>
      </c>
      <c r="Q264" s="37">
        <v>5.9602515913643845</v>
      </c>
      <c r="R264" s="38">
        <v>20.57021772680186</v>
      </c>
      <c r="S264" s="39">
        <v>19.178928114791944</v>
      </c>
      <c r="T264" s="40">
        <v>0.08167055501813389</v>
      </c>
      <c r="U264" s="40">
        <v>0.032807829793609335</v>
      </c>
      <c r="V264" s="40">
        <v>0.04118429697495641</v>
      </c>
      <c r="W264" s="40">
        <v>0.03201007101443342</v>
      </c>
      <c r="X264" s="39">
        <v>21.23883883522395</v>
      </c>
      <c r="Y264" s="41">
        <v>12.819712887985096</v>
      </c>
      <c r="Z264" s="41">
        <v>18.969732122059003</v>
      </c>
      <c r="AA264" s="41">
        <v>14.138091881326222</v>
      </c>
      <c r="AB264" s="42">
        <v>1.0</v>
      </c>
      <c r="AC264" s="42">
        <v>1.0</v>
      </c>
      <c r="AD264" s="42">
        <v>0.0</v>
      </c>
      <c r="AE264" s="42">
        <v>0.0</v>
      </c>
      <c r="AF264" s="42">
        <v>0.0</v>
      </c>
      <c r="AG264" s="25"/>
      <c r="AH264" s="25"/>
      <c r="AI264" s="25"/>
      <c r="AJ264" s="25"/>
      <c r="AK264" s="25"/>
      <c r="AL264" s="25"/>
    </row>
    <row r="265">
      <c r="A265" s="27" t="s">
        <v>366</v>
      </c>
      <c r="B265" s="25" t="s">
        <v>330</v>
      </c>
      <c r="C265" s="25" t="s">
        <v>204</v>
      </c>
      <c r="D265" s="28">
        <v>98.84444672202343</v>
      </c>
      <c r="E265" s="29">
        <v>0.3099689578713969</v>
      </c>
      <c r="F265" s="31">
        <v>34.0</v>
      </c>
      <c r="G265" s="59"/>
      <c r="H265" s="34">
        <v>41.20524067397184</v>
      </c>
      <c r="I265" s="35" t="s">
        <v>27</v>
      </c>
      <c r="J265" s="36">
        <v>9300.0</v>
      </c>
      <c r="K265" s="28">
        <v>4.430671040212026</v>
      </c>
      <c r="L265" s="28">
        <v>6.740572054935083</v>
      </c>
      <c r="M265" s="34">
        <v>39.48688048104501</v>
      </c>
      <c r="N265" s="35" t="s">
        <v>27</v>
      </c>
      <c r="O265" s="36">
        <v>9500.0</v>
      </c>
      <c r="P265" s="28">
        <v>4.156513734846843</v>
      </c>
      <c r="Q265" s="37">
        <v>6.129341229985522</v>
      </c>
      <c r="R265" s="38">
        <v>23.960240783200554</v>
      </c>
      <c r="S265" s="39">
        <v>22.339663181851748</v>
      </c>
      <c r="T265" s="40">
        <v>0.07576110102660534</v>
      </c>
      <c r="U265" s="40">
        <v>0.03973340352754031</v>
      </c>
      <c r="V265" s="40">
        <v>0.07637871869801789</v>
      </c>
      <c r="W265" s="40">
        <v>0.04004221236324657</v>
      </c>
      <c r="X265" s="39">
        <v>24.291411395353606</v>
      </c>
      <c r="Y265" s="41">
        <v>16.91382927861824</v>
      </c>
      <c r="Z265" s="41">
        <v>21.498673844337578</v>
      </c>
      <c r="AA265" s="41">
        <v>17.988206636707435</v>
      </c>
      <c r="AB265" s="42">
        <v>1.0</v>
      </c>
      <c r="AC265" s="42">
        <v>0.0</v>
      </c>
      <c r="AD265" s="42">
        <v>0.0</v>
      </c>
      <c r="AE265" s="42">
        <v>0.0</v>
      </c>
      <c r="AF265" s="42">
        <v>0.0</v>
      </c>
      <c r="AG265" s="25"/>
      <c r="AH265" s="25"/>
      <c r="AI265" s="25"/>
      <c r="AJ265" s="25"/>
      <c r="AK265" s="25"/>
      <c r="AL265" s="25"/>
    </row>
    <row r="266">
      <c r="A266" s="27" t="s">
        <v>376</v>
      </c>
      <c r="B266" s="25" t="s">
        <v>330</v>
      </c>
      <c r="C266" s="25" t="s">
        <v>204</v>
      </c>
      <c r="D266" s="28">
        <v>98.84444672202343</v>
      </c>
      <c r="E266" s="29">
        <v>0.15750438779774342</v>
      </c>
      <c r="F266" s="31">
        <v>33.0</v>
      </c>
      <c r="G266" s="59"/>
      <c r="H266" s="34">
        <v>27.574147127206764</v>
      </c>
      <c r="I266" s="35" t="s">
        <v>44</v>
      </c>
      <c r="J266" s="36">
        <v>4800.0</v>
      </c>
      <c r="K266" s="28">
        <v>5.744613984834742</v>
      </c>
      <c r="L266" s="28">
        <v>6.5130073510968</v>
      </c>
      <c r="M266" s="34">
        <v>27.85958133997146</v>
      </c>
      <c r="N266" s="35" t="s">
        <v>30</v>
      </c>
      <c r="O266" s="36">
        <v>4900.0</v>
      </c>
      <c r="P266" s="28">
        <v>5.685628844892134</v>
      </c>
      <c r="Q266" s="37">
        <v>6.4949127031003755</v>
      </c>
      <c r="R266" s="38">
        <v>10.301668853343683</v>
      </c>
      <c r="S266" s="39">
        <v>9.604903993954345</v>
      </c>
      <c r="T266" s="40">
        <v>0.03643354476206465</v>
      </c>
      <c r="U266" s="40">
        <v>0.017678345611149598</v>
      </c>
      <c r="V266" s="40">
        <v>0.02512658259452735</v>
      </c>
      <c r="W266" s="40">
        <v>0.023601040079859616</v>
      </c>
      <c r="X266" s="39">
        <v>10.06200005702427</v>
      </c>
      <c r="Y266" s="41">
        <v>17.512147070182493</v>
      </c>
      <c r="Z266" s="41">
        <v>8.659418230893614</v>
      </c>
      <c r="AA266" s="41">
        <v>19.200163109077845</v>
      </c>
      <c r="AB266" s="42">
        <v>0.0</v>
      </c>
      <c r="AC266" s="42">
        <v>0.0</v>
      </c>
      <c r="AD266" s="42">
        <v>1.0</v>
      </c>
      <c r="AE266" s="42">
        <v>1.0</v>
      </c>
      <c r="AF266" s="42">
        <v>0.0</v>
      </c>
      <c r="AG266" s="25"/>
      <c r="AH266" s="25"/>
      <c r="AI266" s="25"/>
      <c r="AJ266" s="25"/>
      <c r="AK266" s="25"/>
      <c r="AL266" s="25"/>
    </row>
    <row r="267">
      <c r="A267" s="27" t="s">
        <v>369</v>
      </c>
      <c r="B267" s="25" t="s">
        <v>330</v>
      </c>
      <c r="C267" s="25" t="s">
        <v>204</v>
      </c>
      <c r="D267" s="28">
        <v>98.84444672202343</v>
      </c>
      <c r="E267" s="29">
        <v>0.23242843419788667</v>
      </c>
      <c r="F267" s="31">
        <v>33.0</v>
      </c>
      <c r="G267" s="59"/>
      <c r="H267" s="34">
        <v>37.56598701715545</v>
      </c>
      <c r="I267" s="35" t="s">
        <v>31</v>
      </c>
      <c r="J267" s="36">
        <v>7000.0</v>
      </c>
      <c r="K267" s="28">
        <v>5.36656957387935</v>
      </c>
      <c r="L267" s="28">
        <v>7.630035738140883</v>
      </c>
      <c r="M267" s="34">
        <v>38.687901061694674</v>
      </c>
      <c r="N267" s="35" t="s">
        <v>31</v>
      </c>
      <c r="O267" s="36">
        <v>7900.0</v>
      </c>
      <c r="P267" s="28">
        <v>4.897202666037301</v>
      </c>
      <c r="Q267" s="37">
        <v>7.114325991178033</v>
      </c>
      <c r="R267" s="38">
        <v>16.26257733586409</v>
      </c>
      <c r="S267" s="39">
        <v>15.162639784769762</v>
      </c>
      <c r="T267" s="40">
        <v>0.0858218955644727</v>
      </c>
      <c r="U267" s="40">
        <v>9.599764604527149E-5</v>
      </c>
      <c r="V267" s="40">
        <v>0.04185497367573837</v>
      </c>
      <c r="W267" s="40">
        <v>0.042814950136191084</v>
      </c>
      <c r="X267" s="39">
        <v>13.07650311953413</v>
      </c>
      <c r="Y267" s="41">
        <v>24.489483897621323</v>
      </c>
      <c r="Z267" s="41">
        <v>11.618484437959735</v>
      </c>
      <c r="AA267" s="41">
        <v>27.069416623734938</v>
      </c>
      <c r="AB267" s="42">
        <v>0.0</v>
      </c>
      <c r="AC267" s="42">
        <v>0.0</v>
      </c>
      <c r="AD267" s="42">
        <v>0.0</v>
      </c>
      <c r="AE267" s="42">
        <v>0.0</v>
      </c>
      <c r="AF267" s="42">
        <v>1.0</v>
      </c>
      <c r="AG267" s="25"/>
      <c r="AH267" s="25"/>
      <c r="AI267" s="25"/>
      <c r="AJ267" s="25"/>
      <c r="AK267" s="25"/>
      <c r="AL267" s="25"/>
    </row>
    <row r="268">
      <c r="A268" s="27" t="s">
        <v>367</v>
      </c>
      <c r="B268" s="25" t="s">
        <v>330</v>
      </c>
      <c r="C268" s="25" t="s">
        <v>204</v>
      </c>
      <c r="D268" s="28">
        <v>98.84444672202343</v>
      </c>
      <c r="E268" s="29">
        <v>0.1507152342309111</v>
      </c>
      <c r="F268" s="31">
        <v>31.0</v>
      </c>
      <c r="G268" s="59"/>
      <c r="H268" s="34">
        <v>22.582133307185657</v>
      </c>
      <c r="I268" s="35" t="s">
        <v>44</v>
      </c>
      <c r="J268" s="36">
        <v>4400.0</v>
      </c>
      <c r="K268" s="28">
        <v>5.132303024360377</v>
      </c>
      <c r="L268" s="28">
        <v>5.027325760412523</v>
      </c>
      <c r="M268" s="34">
        <v>23.454297784048318</v>
      </c>
      <c r="N268" s="35" t="s">
        <v>29</v>
      </c>
      <c r="O268" s="36">
        <v>4800.0</v>
      </c>
      <c r="P268" s="28">
        <v>4.8863120383434</v>
      </c>
      <c r="Q268" s="37">
        <v>4.92100308596866</v>
      </c>
      <c r="R268" s="38">
        <v>9.203779223927679</v>
      </c>
      <c r="S268" s="39">
        <v>8.581271353784969</v>
      </c>
      <c r="T268" s="40">
        <v>0.0477172638861454</v>
      </c>
      <c r="U268" s="40">
        <v>0.013111098675258644</v>
      </c>
      <c r="V268" s="40">
        <v>0.01926528784935964</v>
      </c>
      <c r="W268" s="40">
        <v>0.018284185227401512</v>
      </c>
      <c r="X268" s="39">
        <v>9.667900417022624</v>
      </c>
      <c r="Y268" s="41">
        <v>12.914232890163033</v>
      </c>
      <c r="Z268" s="41">
        <v>8.665809443291183</v>
      </c>
      <c r="AA268" s="41">
        <v>14.788488340757135</v>
      </c>
      <c r="AB268" s="42">
        <v>0.0</v>
      </c>
      <c r="AC268" s="42">
        <v>0.0</v>
      </c>
      <c r="AD268" s="42">
        <v>1.0</v>
      </c>
      <c r="AE268" s="42">
        <v>1.0</v>
      </c>
      <c r="AF268" s="42">
        <v>0.0</v>
      </c>
      <c r="AG268" s="25"/>
      <c r="AH268" s="25"/>
      <c r="AI268" s="25"/>
      <c r="AJ268" s="25"/>
      <c r="AK268" s="25"/>
      <c r="AL268" s="25"/>
    </row>
    <row r="269">
      <c r="A269" s="27" t="s">
        <v>368</v>
      </c>
      <c r="B269" s="25" t="s">
        <v>330</v>
      </c>
      <c r="C269" s="25" t="s">
        <v>204</v>
      </c>
      <c r="D269" s="28">
        <v>98.84444672202343</v>
      </c>
      <c r="E269" s="29">
        <v>0.18278813559322035</v>
      </c>
      <c r="F269" s="31">
        <v>24.0</v>
      </c>
      <c r="G269" s="59"/>
      <c r="H269" s="34">
        <v>20.462983228943173</v>
      </c>
      <c r="I269" s="35" t="s">
        <v>40</v>
      </c>
      <c r="J269" s="36">
        <v>4500.0</v>
      </c>
      <c r="K269" s="28">
        <v>4.547329606431816</v>
      </c>
      <c r="L269" s="28">
        <v>4.144310745071354</v>
      </c>
      <c r="M269" s="34">
        <v>20.390940806409798</v>
      </c>
      <c r="N269" s="35" t="s">
        <v>28</v>
      </c>
      <c r="O269" s="36">
        <v>4400.0</v>
      </c>
      <c r="P269" s="28">
        <v>4.634304728729499</v>
      </c>
      <c r="Q269" s="37">
        <v>4.212687013775125</v>
      </c>
      <c r="R269" s="38">
        <v>8.894934744143324</v>
      </c>
      <c r="S269" s="39">
        <v>8.2933159147564</v>
      </c>
      <c r="T269" s="40">
        <v>0.0596720947183917</v>
      </c>
      <c r="U269" s="40">
        <v>0.0078032739247127616</v>
      </c>
      <c r="V269" s="40">
        <v>0.027724573238391222</v>
      </c>
      <c r="W269" s="40">
        <v>0.03167211181206944</v>
      </c>
      <c r="X269" s="39">
        <v>7.83560516020468</v>
      </c>
      <c r="Y269" s="41">
        <v>12.627378068738494</v>
      </c>
      <c r="Z269" s="41">
        <v>6.860124494632008</v>
      </c>
      <c r="AA269" s="41">
        <v>13.530816311777789</v>
      </c>
      <c r="AB269" s="42">
        <v>0.0</v>
      </c>
      <c r="AC269" s="42">
        <v>1.0</v>
      </c>
      <c r="AD269" s="42">
        <v>1.0</v>
      </c>
      <c r="AE269" s="42">
        <v>0.0</v>
      </c>
      <c r="AF269" s="42">
        <v>0.0</v>
      </c>
      <c r="AG269" s="25"/>
      <c r="AH269" s="25"/>
      <c r="AI269" s="25"/>
      <c r="AJ269" s="25"/>
      <c r="AK269" s="25"/>
      <c r="AL269" s="25"/>
    </row>
    <row r="270">
      <c r="A270" s="27" t="s">
        <v>371</v>
      </c>
      <c r="B270" s="25" t="s">
        <v>330</v>
      </c>
      <c r="C270" s="25" t="s">
        <v>204</v>
      </c>
      <c r="D270" s="28">
        <v>98.84444672202343</v>
      </c>
      <c r="E270" s="29">
        <v>0.13494877505567932</v>
      </c>
      <c r="F270" s="31">
        <v>13.0</v>
      </c>
      <c r="G270" s="59"/>
      <c r="H270" s="34">
        <v>12.014894915181209</v>
      </c>
      <c r="I270" s="35" t="s">
        <v>45</v>
      </c>
      <c r="J270" s="36">
        <v>3200.0</v>
      </c>
      <c r="K270" s="28">
        <v>3.754654660994128</v>
      </c>
      <c r="L270" s="28">
        <v>2.317287288511416</v>
      </c>
      <c r="M270" s="34">
        <v>12.451929403070393</v>
      </c>
      <c r="N270" s="35" t="s">
        <v>31</v>
      </c>
      <c r="O270" s="36">
        <v>3200.0</v>
      </c>
      <c r="P270" s="28">
        <v>3.891227938459498</v>
      </c>
      <c r="Q270" s="37">
        <v>2.465219221938042</v>
      </c>
      <c r="R270" s="38">
        <v>3.407195765180898</v>
      </c>
      <c r="S270" s="39">
        <v>3.1767462805357316</v>
      </c>
      <c r="T270" s="40">
        <v>0.05847642837346068</v>
      </c>
      <c r="U270" s="40">
        <v>5.276068725425024E-4</v>
      </c>
      <c r="V270" s="40">
        <v>0.02875457455356638</v>
      </c>
      <c r="W270" s="40">
        <v>0.01908178189028717</v>
      </c>
      <c r="X270" s="39">
        <v>3.6946636123548866</v>
      </c>
      <c r="Y270" s="41">
        <v>8.320231302826322</v>
      </c>
      <c r="Z270" s="41">
        <v>3.4321883063481518</v>
      </c>
      <c r="AA270" s="41">
        <v>9.01974109672224</v>
      </c>
      <c r="AB270" s="42">
        <v>0.0</v>
      </c>
      <c r="AC270" s="42">
        <v>0.0</v>
      </c>
      <c r="AD270" s="42">
        <v>0.0</v>
      </c>
      <c r="AE270" s="42">
        <v>1.0</v>
      </c>
      <c r="AF270" s="42">
        <v>1.0</v>
      </c>
      <c r="AG270" s="25"/>
      <c r="AH270" s="25"/>
      <c r="AI270" s="25"/>
      <c r="AJ270" s="25"/>
      <c r="AK270" s="25"/>
      <c r="AL270" s="25"/>
    </row>
    <row r="271">
      <c r="A271" s="27" t="s">
        <v>370</v>
      </c>
      <c r="B271" s="25" t="s">
        <v>330</v>
      </c>
      <c r="C271" s="25" t="s">
        <v>204</v>
      </c>
      <c r="D271" s="28">
        <v>98.84444672202343</v>
      </c>
      <c r="E271" s="29">
        <v>0.1542661596958175</v>
      </c>
      <c r="F271" s="31">
        <v>10.0</v>
      </c>
      <c r="G271" s="59"/>
      <c r="H271" s="34">
        <v>7.709876589828205</v>
      </c>
      <c r="I271" s="35" t="s">
        <v>40</v>
      </c>
      <c r="J271" s="36">
        <v>3100.0</v>
      </c>
      <c r="K271" s="28">
        <v>2.4870569644607117</v>
      </c>
      <c r="L271" s="28">
        <v>1.1093012886859754</v>
      </c>
      <c r="M271" s="34">
        <v>7.47199379705012</v>
      </c>
      <c r="N271" s="35" t="s">
        <v>28</v>
      </c>
      <c r="O271" s="36">
        <v>3500.0</v>
      </c>
      <c r="P271" s="28">
        <v>2.1348553705857483</v>
      </c>
      <c r="Q271" s="37">
        <v>0.930611372462887</v>
      </c>
      <c r="R271" s="38">
        <v>3.048638618400107</v>
      </c>
      <c r="S271" s="39">
        <v>2.8424405461732953</v>
      </c>
      <c r="T271" s="40">
        <v>0.039011816527413576</v>
      </c>
      <c r="U271" s="40">
        <v>0.02415869372110474</v>
      </c>
      <c r="V271" s="40">
        <v>0.023263927286989748</v>
      </c>
      <c r="W271" s="40">
        <v>0.02478503022498523</v>
      </c>
      <c r="X271" s="39">
        <v>3.5717950129968288</v>
      </c>
      <c r="Y271" s="41">
        <v>4.138081576831377</v>
      </c>
      <c r="Z271" s="41">
        <v>3.0678559177919626</v>
      </c>
      <c r="AA271" s="41">
        <v>4.4041378792581565</v>
      </c>
      <c r="AB271" s="42">
        <v>0.0</v>
      </c>
      <c r="AC271" s="42">
        <v>1.0</v>
      </c>
      <c r="AD271" s="42">
        <v>1.0</v>
      </c>
      <c r="AE271" s="42">
        <v>0.0</v>
      </c>
      <c r="AF271" s="42">
        <v>0.0</v>
      </c>
      <c r="AG271" s="25"/>
      <c r="AH271" s="25"/>
      <c r="AI271" s="25"/>
      <c r="AJ271" s="25"/>
      <c r="AK271" s="25"/>
      <c r="AL271" s="25"/>
    </row>
    <row r="272">
      <c r="A272" s="27" t="s">
        <v>375</v>
      </c>
      <c r="B272" s="25" t="s">
        <v>330</v>
      </c>
      <c r="C272" s="25" t="s">
        <v>204</v>
      </c>
      <c r="D272" s="28">
        <v>98.84444672202343</v>
      </c>
      <c r="E272" s="29">
        <v>0.18395543175487464</v>
      </c>
      <c r="F272" s="31">
        <v>10.0</v>
      </c>
      <c r="G272" s="59"/>
      <c r="H272" s="34">
        <v>8.267238363369003</v>
      </c>
      <c r="I272" s="35" t="s">
        <v>58</v>
      </c>
      <c r="J272" s="36">
        <v>3400.0</v>
      </c>
      <c r="K272" s="28">
        <v>2.4315406951085303</v>
      </c>
      <c r="L272" s="28">
        <v>1.1413951102241364</v>
      </c>
      <c r="M272" s="34">
        <v>8.098849478704217</v>
      </c>
      <c r="N272" s="35" t="s">
        <v>27</v>
      </c>
      <c r="O272" s="36">
        <v>3300.0</v>
      </c>
      <c r="P272" s="28">
        <v>2.4541968117285506</v>
      </c>
      <c r="Q272" s="37">
        <v>1.1348054635564686</v>
      </c>
      <c r="R272" s="38">
        <v>3.7338115322707686</v>
      </c>
      <c r="S272" s="39">
        <v>3.481271026037692</v>
      </c>
      <c r="T272" s="40">
        <v>0.03473809367504685</v>
      </c>
      <c r="U272" s="40">
        <v>0.02711041702153127</v>
      </c>
      <c r="V272" s="40">
        <v>0.031245904363798756</v>
      </c>
      <c r="W272" s="40">
        <v>0.033083898738139855</v>
      </c>
      <c r="X272" s="39">
        <v>3.687445665248585</v>
      </c>
      <c r="Y272" s="41">
        <v>4.579792698120419</v>
      </c>
      <c r="Z272" s="41">
        <v>3.067667140553224</v>
      </c>
      <c r="AA272" s="41">
        <v>5.031182338150994</v>
      </c>
      <c r="AB272" s="42">
        <v>1.0</v>
      </c>
      <c r="AC272" s="42">
        <v>1.0</v>
      </c>
      <c r="AD272" s="42">
        <v>0.0</v>
      </c>
      <c r="AE272" s="42">
        <v>0.0</v>
      </c>
      <c r="AF272" s="42">
        <v>0.0</v>
      </c>
      <c r="AG272" s="25"/>
      <c r="AH272" s="25"/>
      <c r="AI272" s="25"/>
      <c r="AJ272" s="25"/>
      <c r="AK272" s="25"/>
      <c r="AL272" s="25"/>
    </row>
    <row r="273">
      <c r="A273" s="27" t="s">
        <v>374</v>
      </c>
      <c r="B273" s="25" t="s">
        <v>330</v>
      </c>
      <c r="C273" s="25" t="s">
        <v>204</v>
      </c>
      <c r="D273" s="28">
        <v>98.84444672202343</v>
      </c>
      <c r="E273" s="29">
        <v>0.18</v>
      </c>
      <c r="F273" s="31">
        <v>10.0</v>
      </c>
      <c r="G273" s="59"/>
      <c r="H273" s="34">
        <v>8.800810063966614</v>
      </c>
      <c r="I273" s="35" t="s">
        <v>45</v>
      </c>
      <c r="J273" s="36">
        <v>3400.0</v>
      </c>
      <c r="K273" s="28">
        <v>2.5884735482254744</v>
      </c>
      <c r="L273" s="28">
        <v>1.2719859045123711</v>
      </c>
      <c r="M273" s="34">
        <v>8.983166343757206</v>
      </c>
      <c r="N273" s="35" t="s">
        <v>31</v>
      </c>
      <c r="O273" s="36">
        <v>3000.0</v>
      </c>
      <c r="P273" s="28">
        <v>2.994388781252402</v>
      </c>
      <c r="Q273" s="37">
        <v>1.4937123774937746</v>
      </c>
      <c r="R273" s="38">
        <v>3.640543643827035</v>
      </c>
      <c r="S273" s="39">
        <v>3.394311415223747</v>
      </c>
      <c r="T273" s="40">
        <v>0.06675682458673474</v>
      </c>
      <c r="U273" s="40">
        <v>0.004670230526643993</v>
      </c>
      <c r="V273" s="40">
        <v>0.031867455358276654</v>
      </c>
      <c r="W273" s="40">
        <v>0.025548908175170082</v>
      </c>
      <c r="X273" s="39">
        <v>3.4791692006043413</v>
      </c>
      <c r="Y273" s="41">
        <v>5.321640863362272</v>
      </c>
      <c r="Z273" s="41">
        <v>3.1680239875421647</v>
      </c>
      <c r="AA273" s="41">
        <v>5.815142356215042</v>
      </c>
      <c r="AB273" s="42">
        <v>0.0</v>
      </c>
      <c r="AC273" s="42">
        <v>0.0</v>
      </c>
      <c r="AD273" s="42">
        <v>0.0</v>
      </c>
      <c r="AE273" s="42">
        <v>1.0</v>
      </c>
      <c r="AF273" s="42">
        <v>1.0</v>
      </c>
      <c r="AG273" s="25"/>
      <c r="AH273" s="25"/>
      <c r="AI273" s="25"/>
      <c r="AJ273" s="25"/>
      <c r="AK273" s="25"/>
      <c r="AL273" s="25"/>
    </row>
    <row r="274">
      <c r="A274" s="27" t="s">
        <v>373</v>
      </c>
      <c r="B274" s="25" t="s">
        <v>330</v>
      </c>
      <c r="C274" s="25" t="s">
        <v>204</v>
      </c>
      <c r="D274" s="28">
        <v>98.84444672202343</v>
      </c>
      <c r="E274" s="29">
        <v>0.18417857142857144</v>
      </c>
      <c r="F274" s="31">
        <v>8.0</v>
      </c>
      <c r="G274" s="59"/>
      <c r="H274" s="34">
        <v>7.221349788241547</v>
      </c>
      <c r="I274" s="35" t="s">
        <v>30</v>
      </c>
      <c r="J274" s="36">
        <v>4100.0</v>
      </c>
      <c r="K274" s="28">
        <v>1.7613048264003772</v>
      </c>
      <c r="L274" s="28">
        <v>0.7488361556255128</v>
      </c>
      <c r="M274" s="34">
        <v>7.32796754320619</v>
      </c>
      <c r="N274" s="35" t="s">
        <v>30</v>
      </c>
      <c r="O274" s="36">
        <v>3400.0</v>
      </c>
      <c r="P274" s="28">
        <v>2.1552845715312325</v>
      </c>
      <c r="Q274" s="37">
        <v>0.926225038275281</v>
      </c>
      <c r="R274" s="38">
        <v>2.991273208938499</v>
      </c>
      <c r="S274" s="39">
        <v>2.7889551101437937</v>
      </c>
      <c r="T274" s="40">
        <v>0.06581341429975364</v>
      </c>
      <c r="U274" s="40">
        <v>0.0068019450533264945</v>
      </c>
      <c r="V274" s="40">
        <v>0.03161985268032857</v>
      </c>
      <c r="W274" s="40">
        <v>0.02656435297853185</v>
      </c>
      <c r="X274" s="39">
        <v>2.8627215396616554</v>
      </c>
      <c r="Y274" s="41">
        <v>4.358628248579891</v>
      </c>
      <c r="Z274" s="41">
        <v>2.587882100651557</v>
      </c>
      <c r="AA274" s="41">
        <v>4.7400854425546335</v>
      </c>
      <c r="AB274" s="42">
        <v>0.0</v>
      </c>
      <c r="AC274" s="42">
        <v>0.0</v>
      </c>
      <c r="AD274" s="42">
        <v>0.0</v>
      </c>
      <c r="AE274" s="42">
        <v>1.0</v>
      </c>
      <c r="AF274" s="42">
        <v>0.0</v>
      </c>
      <c r="AG274" s="25"/>
      <c r="AH274" s="25"/>
      <c r="AI274" s="25"/>
      <c r="AJ274" s="25"/>
      <c r="AK274" s="25"/>
      <c r="AL274" s="25"/>
    </row>
    <row r="275">
      <c r="A275" s="27" t="s">
        <v>377</v>
      </c>
      <c r="B275" s="25" t="s">
        <v>330</v>
      </c>
      <c r="C275" s="25" t="s">
        <v>204</v>
      </c>
      <c r="D275" s="28">
        <v>98.84444672202343</v>
      </c>
      <c r="E275" s="29">
        <v>0.17011787072243345</v>
      </c>
      <c r="F275" s="31">
        <v>0.0</v>
      </c>
      <c r="G275" s="59"/>
      <c r="H275" s="34" t="s">
        <v>64</v>
      </c>
      <c r="I275" s="35" t="s">
        <v>40</v>
      </c>
      <c r="J275" s="36">
        <v>3000.0</v>
      </c>
      <c r="K275" s="28" t="s">
        <v>64</v>
      </c>
      <c r="L275" s="28" t="s">
        <v>64</v>
      </c>
      <c r="M275" s="34" t="s">
        <v>64</v>
      </c>
      <c r="N275" s="35" t="s">
        <v>64</v>
      </c>
      <c r="O275" s="36" t="s">
        <v>64</v>
      </c>
      <c r="P275" s="28" t="s">
        <v>64</v>
      </c>
      <c r="Q275" s="37" t="s">
        <v>64</v>
      </c>
      <c r="R275" s="38" t="s">
        <v>64</v>
      </c>
      <c r="S275" s="39" t="s">
        <v>64</v>
      </c>
      <c r="T275" s="40" t="s">
        <v>64</v>
      </c>
      <c r="U275" s="40" t="s">
        <v>64</v>
      </c>
      <c r="V275" s="40" t="s">
        <v>64</v>
      </c>
      <c r="W275" s="40" t="s">
        <v>64</v>
      </c>
      <c r="X275" s="39" t="s">
        <v>64</v>
      </c>
      <c r="Y275" s="41" t="s">
        <v>64</v>
      </c>
      <c r="Z275" s="41" t="s">
        <v>64</v>
      </c>
      <c r="AA275" s="41" t="s">
        <v>64</v>
      </c>
      <c r="AB275" s="42">
        <v>0.0</v>
      </c>
      <c r="AC275" s="42">
        <v>1.0</v>
      </c>
      <c r="AD275" s="42">
        <v>1.0</v>
      </c>
      <c r="AE275" s="42">
        <v>0.0</v>
      </c>
      <c r="AF275" s="42">
        <v>0.0</v>
      </c>
      <c r="AG275" s="25"/>
      <c r="AH275" s="25"/>
      <c r="AI275" s="25"/>
      <c r="AJ275" s="25"/>
      <c r="AK275" s="25"/>
      <c r="AL275" s="25"/>
    </row>
    <row r="276">
      <c r="A276" s="27" t="s">
        <v>378</v>
      </c>
      <c r="B276" s="25" t="s">
        <v>330</v>
      </c>
      <c r="C276" s="25" t="s">
        <v>204</v>
      </c>
      <c r="D276" s="28">
        <v>98.84444672202343</v>
      </c>
      <c r="E276" s="29">
        <v>0.16638569753810084</v>
      </c>
      <c r="F276" s="31">
        <v>0.0</v>
      </c>
      <c r="G276" s="59"/>
      <c r="H276" s="34" t="s">
        <v>64</v>
      </c>
      <c r="I276" s="35" t="s">
        <v>44</v>
      </c>
      <c r="J276" s="36">
        <v>3000.0</v>
      </c>
      <c r="K276" s="28" t="s">
        <v>64</v>
      </c>
      <c r="L276" s="28" t="s">
        <v>64</v>
      </c>
      <c r="M276" s="34" t="s">
        <v>64</v>
      </c>
      <c r="N276" s="35" t="s">
        <v>29</v>
      </c>
      <c r="O276" s="36">
        <v>3000.0</v>
      </c>
      <c r="P276" s="28" t="s">
        <v>64</v>
      </c>
      <c r="Q276" s="37" t="s">
        <v>64</v>
      </c>
      <c r="R276" s="38" t="s">
        <v>64</v>
      </c>
      <c r="S276" s="39" t="s">
        <v>64</v>
      </c>
      <c r="T276" s="40" t="s">
        <v>64</v>
      </c>
      <c r="U276" s="40" t="s">
        <v>64</v>
      </c>
      <c r="V276" s="40" t="s">
        <v>64</v>
      </c>
      <c r="W276" s="40" t="s">
        <v>64</v>
      </c>
      <c r="X276" s="39" t="s">
        <v>64</v>
      </c>
      <c r="Y276" s="41" t="s">
        <v>64</v>
      </c>
      <c r="Z276" s="41" t="s">
        <v>64</v>
      </c>
      <c r="AA276" s="41" t="s">
        <v>64</v>
      </c>
      <c r="AB276" s="42">
        <v>0.0</v>
      </c>
      <c r="AC276" s="42">
        <v>0.0</v>
      </c>
      <c r="AD276" s="42">
        <v>1.0</v>
      </c>
      <c r="AE276" s="42">
        <v>1.0</v>
      </c>
      <c r="AF276" s="42">
        <v>0.0</v>
      </c>
      <c r="AG276" s="25"/>
      <c r="AH276" s="25"/>
      <c r="AI276" s="25"/>
      <c r="AJ276" s="25"/>
      <c r="AK276" s="25"/>
      <c r="AL276" s="25"/>
    </row>
    <row r="277">
      <c r="A277" s="27" t="s">
        <v>379</v>
      </c>
      <c r="B277" s="25" t="s">
        <v>330</v>
      </c>
      <c r="C277" s="25" t="s">
        <v>204</v>
      </c>
      <c r="D277" s="28">
        <v>98.84444672202343</v>
      </c>
      <c r="E277" s="29">
        <v>0.15945551601423488</v>
      </c>
      <c r="F277" s="31">
        <v>0.0</v>
      </c>
      <c r="G277" s="59"/>
      <c r="H277" s="34" t="s">
        <v>64</v>
      </c>
      <c r="I277" s="35" t="s">
        <v>45</v>
      </c>
      <c r="J277" s="36">
        <v>3000.0</v>
      </c>
      <c r="K277" s="28" t="s">
        <v>64</v>
      </c>
      <c r="L277" s="28" t="s">
        <v>64</v>
      </c>
      <c r="M277" s="34" t="s">
        <v>64</v>
      </c>
      <c r="N277" s="35" t="s">
        <v>31</v>
      </c>
      <c r="O277" s="36">
        <v>3000.0</v>
      </c>
      <c r="P277" s="28" t="s">
        <v>64</v>
      </c>
      <c r="Q277" s="37" t="s">
        <v>64</v>
      </c>
      <c r="R277" s="38" t="s">
        <v>64</v>
      </c>
      <c r="S277" s="39" t="s">
        <v>64</v>
      </c>
      <c r="T277" s="40" t="s">
        <v>64</v>
      </c>
      <c r="U277" s="40" t="s">
        <v>64</v>
      </c>
      <c r="V277" s="40" t="s">
        <v>64</v>
      </c>
      <c r="W277" s="40" t="s">
        <v>64</v>
      </c>
      <c r="X277" s="39" t="s">
        <v>64</v>
      </c>
      <c r="Y277" s="41" t="s">
        <v>64</v>
      </c>
      <c r="Z277" s="41" t="s">
        <v>64</v>
      </c>
      <c r="AA277" s="41" t="s">
        <v>64</v>
      </c>
      <c r="AB277" s="42">
        <v>0.0</v>
      </c>
      <c r="AC277" s="42">
        <v>0.0</v>
      </c>
      <c r="AD277" s="42">
        <v>0.0</v>
      </c>
      <c r="AE277" s="42">
        <v>1.0</v>
      </c>
      <c r="AF277" s="42">
        <v>1.0</v>
      </c>
      <c r="AG277" s="25"/>
      <c r="AH277" s="25"/>
      <c r="AI277" s="25"/>
      <c r="AJ277" s="25"/>
      <c r="AK277" s="25"/>
      <c r="AL277" s="25"/>
    </row>
    <row r="278">
      <c r="A278" s="27" t="s">
        <v>372</v>
      </c>
      <c r="B278" s="25" t="s">
        <v>330</v>
      </c>
      <c r="C278" s="25" t="s">
        <v>204</v>
      </c>
      <c r="D278" s="28">
        <v>98.84444672202343</v>
      </c>
      <c r="E278" s="29">
        <v>0.1331982672442519</v>
      </c>
      <c r="F278" s="31">
        <v>0.0</v>
      </c>
      <c r="G278" s="59"/>
      <c r="H278" s="34" t="s">
        <v>64</v>
      </c>
      <c r="I278" s="35" t="s">
        <v>45</v>
      </c>
      <c r="J278" s="36">
        <v>3500.0</v>
      </c>
      <c r="K278" s="28" t="s">
        <v>64</v>
      </c>
      <c r="L278" s="28" t="s">
        <v>64</v>
      </c>
      <c r="M278" s="34" t="s">
        <v>64</v>
      </c>
      <c r="N278" s="35" t="s">
        <v>30</v>
      </c>
      <c r="O278" s="36">
        <v>3100.0</v>
      </c>
      <c r="P278" s="28" t="s">
        <v>64</v>
      </c>
      <c r="Q278" s="37" t="s">
        <v>64</v>
      </c>
      <c r="R278" s="38" t="s">
        <v>64</v>
      </c>
      <c r="S278" s="39" t="s">
        <v>64</v>
      </c>
      <c r="T278" s="40" t="s">
        <v>64</v>
      </c>
      <c r="U278" s="40" t="s">
        <v>64</v>
      </c>
      <c r="V278" s="40" t="s">
        <v>64</v>
      </c>
      <c r="W278" s="40" t="s">
        <v>64</v>
      </c>
      <c r="X278" s="39" t="s">
        <v>64</v>
      </c>
      <c r="Y278" s="41" t="s">
        <v>64</v>
      </c>
      <c r="Z278" s="41" t="s">
        <v>64</v>
      </c>
      <c r="AA278" s="41" t="s">
        <v>64</v>
      </c>
      <c r="AB278" s="42">
        <v>0.0</v>
      </c>
      <c r="AC278" s="42">
        <v>0.0</v>
      </c>
      <c r="AD278" s="42">
        <v>0.0</v>
      </c>
      <c r="AE278" s="42">
        <v>1.0</v>
      </c>
      <c r="AF278" s="42">
        <v>1.0</v>
      </c>
      <c r="AG278" s="25"/>
      <c r="AH278" s="25"/>
      <c r="AI278" s="25"/>
      <c r="AJ278" s="25"/>
      <c r="AK278" s="25"/>
      <c r="AL278" s="25"/>
    </row>
    <row r="279">
      <c r="A279" s="27" t="s">
        <v>560</v>
      </c>
      <c r="B279" s="25" t="s">
        <v>512</v>
      </c>
      <c r="C279" s="25" t="s">
        <v>475</v>
      </c>
      <c r="D279" s="28">
        <v>92.20924886217561</v>
      </c>
      <c r="E279" s="29">
        <v>0.2272800875273523</v>
      </c>
      <c r="F279" s="31">
        <v>31.0</v>
      </c>
      <c r="G279" s="59"/>
      <c r="H279" s="34">
        <v>26.173864481134814</v>
      </c>
      <c r="I279" s="35" t="s">
        <v>58</v>
      </c>
      <c r="J279" s="36">
        <v>5200.0</v>
      </c>
      <c r="K279" s="28">
        <v>5.03343547714131</v>
      </c>
      <c r="L279" s="28">
        <v>5.493078558288728</v>
      </c>
      <c r="M279" s="34">
        <v>25.583559941725497</v>
      </c>
      <c r="N279" s="35" t="s">
        <v>27</v>
      </c>
      <c r="O279" s="36">
        <v>5900.0</v>
      </c>
      <c r="P279" s="28">
        <v>4.336196600292457</v>
      </c>
      <c r="Q279" s="37">
        <v>4.653802346918702</v>
      </c>
      <c r="R279" s="38">
        <v>13.87136376914794</v>
      </c>
      <c r="S279" s="39">
        <v>13.927326428468774</v>
      </c>
      <c r="T279" s="40">
        <v>0.054948100390887995</v>
      </c>
      <c r="U279" s="40">
        <v>0.02726825206663917</v>
      </c>
      <c r="V279" s="40">
        <v>0.03930744260172137</v>
      </c>
      <c r="W279" s="40">
        <v>0.026856655809029524</v>
      </c>
      <c r="X279" s="39">
        <v>13.769223175348845</v>
      </c>
      <c r="Y279" s="41">
        <v>12.404641305785969</v>
      </c>
      <c r="Z279" s="41">
        <v>12.157605153490035</v>
      </c>
      <c r="AA279" s="41">
        <v>13.425954788235464</v>
      </c>
      <c r="AB279" s="42">
        <v>1.0</v>
      </c>
      <c r="AC279" s="42">
        <v>1.0</v>
      </c>
      <c r="AD279" s="42">
        <v>0.0</v>
      </c>
      <c r="AE279" s="42">
        <v>0.0</v>
      </c>
      <c r="AF279" s="42">
        <v>0.0</v>
      </c>
      <c r="AG279" s="25"/>
      <c r="AH279" s="25"/>
      <c r="AI279" s="25"/>
      <c r="AJ279" s="25"/>
      <c r="AK279" s="25"/>
      <c r="AL279" s="25"/>
    </row>
    <row r="280">
      <c r="A280" s="27" t="s">
        <v>551</v>
      </c>
      <c r="B280" s="25" t="s">
        <v>512</v>
      </c>
      <c r="C280" s="25" t="s">
        <v>475</v>
      </c>
      <c r="D280" s="28">
        <v>92.20924886217561</v>
      </c>
      <c r="E280" s="29">
        <v>0.21057649938800488</v>
      </c>
      <c r="F280" s="31">
        <v>29.0</v>
      </c>
      <c r="G280" s="59"/>
      <c r="H280" s="34">
        <v>23.34575486615188</v>
      </c>
      <c r="I280" s="35" t="s">
        <v>40</v>
      </c>
      <c r="J280" s="36">
        <v>5200.0</v>
      </c>
      <c r="K280" s="28">
        <v>4.489568243490746</v>
      </c>
      <c r="L280" s="28">
        <v>4.5061152059272365</v>
      </c>
      <c r="M280" s="34">
        <v>22.08558582311403</v>
      </c>
      <c r="N280" s="35" t="s">
        <v>28</v>
      </c>
      <c r="O280" s="36">
        <v>5000.0</v>
      </c>
      <c r="P280" s="28">
        <v>4.417117164622805</v>
      </c>
      <c r="Q280" s="37">
        <v>4.256914642532368</v>
      </c>
      <c r="R280" s="38">
        <v>11.843365445078609</v>
      </c>
      <c r="S280" s="39">
        <v>11.891146343672673</v>
      </c>
      <c r="T280" s="40">
        <v>0.05068186430625724</v>
      </c>
      <c r="U280" s="40">
        <v>0.039227762973043104</v>
      </c>
      <c r="V280" s="40">
        <v>0.02199592910891564</v>
      </c>
      <c r="W280" s="40">
        <v>0.029192753840404168</v>
      </c>
      <c r="X280" s="39">
        <v>13.707967334036566</v>
      </c>
      <c r="Y280" s="41">
        <v>9.637787532115313</v>
      </c>
      <c r="Z280" s="41">
        <v>11.802122236101512</v>
      </c>
      <c r="AA280" s="41">
        <v>10.283463587012518</v>
      </c>
      <c r="AB280" s="42">
        <v>0.0</v>
      </c>
      <c r="AC280" s="42">
        <v>1.0</v>
      </c>
      <c r="AD280" s="42">
        <v>1.0</v>
      </c>
      <c r="AE280" s="42">
        <v>0.0</v>
      </c>
      <c r="AF280" s="42">
        <v>0.0</v>
      </c>
      <c r="AG280" s="25"/>
      <c r="AH280" s="25"/>
      <c r="AI280" s="25"/>
      <c r="AJ280" s="25"/>
      <c r="AK280" s="25"/>
      <c r="AL280" s="25"/>
    </row>
    <row r="281">
      <c r="A281" s="27" t="s">
        <v>552</v>
      </c>
      <c r="B281" s="25" t="s">
        <v>512</v>
      </c>
      <c r="C281" s="25" t="s">
        <v>475</v>
      </c>
      <c r="D281" s="28">
        <v>92.20924886217561</v>
      </c>
      <c r="E281" s="29">
        <v>0.14692365998917162</v>
      </c>
      <c r="F281" s="31">
        <v>29.0</v>
      </c>
      <c r="G281" s="59"/>
      <c r="H281" s="34">
        <v>18.826445987520067</v>
      </c>
      <c r="I281" s="35" t="s">
        <v>58</v>
      </c>
      <c r="J281" s="36">
        <v>3700.0</v>
      </c>
      <c r="K281" s="28">
        <v>5.088228645275694</v>
      </c>
      <c r="L281" s="28">
        <v>4.362764928844258</v>
      </c>
      <c r="M281" s="34">
        <v>19.0712975535447</v>
      </c>
      <c r="N281" s="35" t="s">
        <v>28</v>
      </c>
      <c r="O281" s="36">
        <v>4000.0</v>
      </c>
      <c r="P281" s="28">
        <v>4.767824388386175</v>
      </c>
      <c r="Q281" s="37">
        <v>4.126897107052213</v>
      </c>
      <c r="R281" s="38">
        <v>7.803281924411147</v>
      </c>
      <c r="S281" s="39">
        <v>7.834763501506796</v>
      </c>
      <c r="T281" s="40">
        <v>0.030247535204673826</v>
      </c>
      <c r="U281" s="40">
        <v>0.021345570729880577</v>
      </c>
      <c r="V281" s="40">
        <v>0.021345570729880577</v>
      </c>
      <c r="W281" s="40">
        <v>0.02182417097046086</v>
      </c>
      <c r="X281" s="39">
        <v>8.113460193151427</v>
      </c>
      <c r="Y281" s="41">
        <v>10.712985794368642</v>
      </c>
      <c r="Z281" s="41">
        <v>6.910972336723135</v>
      </c>
      <c r="AA281" s="41">
        <v>12.160325216821564</v>
      </c>
      <c r="AB281" s="42">
        <v>1.0</v>
      </c>
      <c r="AC281" s="42">
        <v>1.0</v>
      </c>
      <c r="AD281" s="42">
        <v>0.0</v>
      </c>
      <c r="AE281" s="42">
        <v>0.0</v>
      </c>
      <c r="AF281" s="42">
        <v>0.0</v>
      </c>
      <c r="AG281" s="25"/>
      <c r="AH281" s="25"/>
      <c r="AI281" s="25"/>
      <c r="AJ281" s="25"/>
      <c r="AK281" s="25"/>
      <c r="AL281" s="25"/>
    </row>
    <row r="282">
      <c r="A282" s="27" t="s">
        <v>550</v>
      </c>
      <c r="B282" s="25" t="s">
        <v>512</v>
      </c>
      <c r="C282" s="25" t="s">
        <v>475</v>
      </c>
      <c r="D282" s="28">
        <v>92.20924886217561</v>
      </c>
      <c r="E282" s="29">
        <v>0.18994094993581515</v>
      </c>
      <c r="F282" s="31">
        <v>27.0</v>
      </c>
      <c r="G282" s="59"/>
      <c r="H282" s="34">
        <v>23.416895608263133</v>
      </c>
      <c r="I282" s="35" t="s">
        <v>45</v>
      </c>
      <c r="J282" s="36">
        <v>6200.0</v>
      </c>
      <c r="K282" s="28">
        <v>3.7769186464940536</v>
      </c>
      <c r="L282" s="28">
        <v>3.799292015943269</v>
      </c>
      <c r="M282" s="34">
        <v>24.33821717484227</v>
      </c>
      <c r="N282" s="35" t="s">
        <v>31</v>
      </c>
      <c r="O282" s="36">
        <v>6300.0</v>
      </c>
      <c r="P282" s="28">
        <v>3.863209075371789</v>
      </c>
      <c r="Q282" s="37">
        <v>3.9974406126249953</v>
      </c>
      <c r="R282" s="38">
        <v>9.763013408778354</v>
      </c>
      <c r="S282" s="39">
        <v>9.802401330718329</v>
      </c>
      <c r="T282" s="40">
        <v>0.08238482044709797</v>
      </c>
      <c r="U282" s="40">
        <v>4.974928770960023E-4</v>
      </c>
      <c r="V282" s="40">
        <v>0.033531019916270555</v>
      </c>
      <c r="W282" s="40">
        <v>0.022486678044739302</v>
      </c>
      <c r="X282" s="39">
        <v>9.792546858022643</v>
      </c>
      <c r="Y282" s="41">
        <v>13.624348750240491</v>
      </c>
      <c r="Z282" s="41">
        <v>9.196478788403873</v>
      </c>
      <c r="AA282" s="41">
        <v>15.141738386438398</v>
      </c>
      <c r="AB282" s="42">
        <v>0.0</v>
      </c>
      <c r="AC282" s="42">
        <v>0.0</v>
      </c>
      <c r="AD282" s="42">
        <v>0.0</v>
      </c>
      <c r="AE282" s="42">
        <v>1.0</v>
      </c>
      <c r="AF282" s="42">
        <v>1.0</v>
      </c>
      <c r="AG282" s="25"/>
      <c r="AH282" s="25"/>
      <c r="AI282" s="25"/>
      <c r="AJ282" s="25"/>
      <c r="AK282" s="25"/>
      <c r="AL282" s="25"/>
    </row>
    <row r="283">
      <c r="A283" s="27" t="s">
        <v>548</v>
      </c>
      <c r="B283" s="25" t="s">
        <v>512</v>
      </c>
      <c r="C283" s="25" t="s">
        <v>475</v>
      </c>
      <c r="D283" s="28">
        <v>92.20924886217561</v>
      </c>
      <c r="E283" s="29">
        <v>0.2009942363112392</v>
      </c>
      <c r="F283" s="31">
        <v>24.0</v>
      </c>
      <c r="G283" s="59"/>
      <c r="H283" s="34">
        <v>21.945025619027042</v>
      </c>
      <c r="I283" s="35" t="s">
        <v>27</v>
      </c>
      <c r="J283" s="36">
        <v>5100.0</v>
      </c>
      <c r="K283" s="28">
        <v>4.302946199809224</v>
      </c>
      <c r="L283" s="28">
        <v>4.127547554629274</v>
      </c>
      <c r="M283" s="34">
        <v>21.456132944469495</v>
      </c>
      <c r="N283" s="35" t="s">
        <v>27</v>
      </c>
      <c r="O283" s="36">
        <v>4500.0</v>
      </c>
      <c r="P283" s="28">
        <v>4.768029543215443</v>
      </c>
      <c r="Q283" s="37">
        <v>4.4988576636365885</v>
      </c>
      <c r="R283" s="38">
        <v>9.27505950668324</v>
      </c>
      <c r="S283" s="39">
        <v>9.312478826368837</v>
      </c>
      <c r="T283" s="40">
        <v>0.06803397946171845</v>
      </c>
      <c r="U283" s="40">
        <v>0.01818929140704733</v>
      </c>
      <c r="V283" s="40">
        <v>0.037082036072930744</v>
      </c>
      <c r="W283" s="40">
        <v>0.042508675498237676</v>
      </c>
      <c r="X283" s="39">
        <v>9.938228801561001</v>
      </c>
      <c r="Y283" s="41">
        <v>12.006796817466041</v>
      </c>
      <c r="Z283" s="41">
        <v>8.53900031761162</v>
      </c>
      <c r="AA283" s="41">
        <v>12.917132626857873</v>
      </c>
      <c r="AB283" s="42">
        <v>1.0</v>
      </c>
      <c r="AC283" s="42">
        <v>0.0</v>
      </c>
      <c r="AD283" s="42">
        <v>0.0</v>
      </c>
      <c r="AE283" s="42">
        <v>0.0</v>
      </c>
      <c r="AF283" s="42">
        <v>0.0</v>
      </c>
      <c r="AG283" s="25"/>
      <c r="AH283" s="25"/>
      <c r="AI283" s="25"/>
      <c r="AJ283" s="25"/>
      <c r="AK283" s="25"/>
      <c r="AL283" s="25"/>
    </row>
    <row r="284">
      <c r="A284" s="27" t="s">
        <v>554</v>
      </c>
      <c r="B284" s="25" t="s">
        <v>512</v>
      </c>
      <c r="C284" s="25" t="s">
        <v>475</v>
      </c>
      <c r="D284" s="28">
        <v>92.20924886217561</v>
      </c>
      <c r="E284" s="29">
        <v>0.2866907514450867</v>
      </c>
      <c r="F284" s="31">
        <v>24.0</v>
      </c>
      <c r="G284" s="59"/>
      <c r="H284" s="34">
        <v>25.518906891627502</v>
      </c>
      <c r="I284" s="35" t="s">
        <v>45</v>
      </c>
      <c r="J284" s="36">
        <v>5500.0</v>
      </c>
      <c r="K284" s="28">
        <v>4.639801253023182</v>
      </c>
      <c r="L284" s="28">
        <v>4.970429181698266</v>
      </c>
      <c r="M284" s="34">
        <v>25.09433962619762</v>
      </c>
      <c r="N284" s="35" t="s">
        <v>30</v>
      </c>
      <c r="O284" s="36">
        <v>5800.0</v>
      </c>
      <c r="P284" s="28">
        <v>4.326610280378899</v>
      </c>
      <c r="Q284" s="37">
        <v>4.578343269766897</v>
      </c>
      <c r="R284" s="38">
        <v>14.290339778886786</v>
      </c>
      <c r="S284" s="39">
        <v>14.34799275590722</v>
      </c>
      <c r="T284" s="40">
        <v>0.11571513912856209</v>
      </c>
      <c r="U284" s="40">
        <v>0.0033650744024253513</v>
      </c>
      <c r="V284" s="40">
        <v>0.047328143208304946</v>
      </c>
      <c r="W284" s="40">
        <v>0.032022482216628345</v>
      </c>
      <c r="X284" s="39">
        <v>12.656869290964782</v>
      </c>
      <c r="Y284" s="41">
        <v>12.86203760066272</v>
      </c>
      <c r="Z284" s="41">
        <v>11.841104287237119</v>
      </c>
      <c r="AA284" s="41">
        <v>13.2532353389605</v>
      </c>
      <c r="AB284" s="42">
        <v>0.0</v>
      </c>
      <c r="AC284" s="42">
        <v>0.0</v>
      </c>
      <c r="AD284" s="42">
        <v>0.0</v>
      </c>
      <c r="AE284" s="42">
        <v>1.0</v>
      </c>
      <c r="AF284" s="42">
        <v>1.0</v>
      </c>
      <c r="AG284" s="25"/>
      <c r="AH284" s="25"/>
      <c r="AI284" s="25"/>
      <c r="AJ284" s="25"/>
      <c r="AK284" s="25"/>
      <c r="AL284" s="25"/>
    </row>
    <row r="285">
      <c r="A285" s="27" t="s">
        <v>553</v>
      </c>
      <c r="B285" s="25" t="s">
        <v>512</v>
      </c>
      <c r="C285" s="25" t="s">
        <v>475</v>
      </c>
      <c r="D285" s="28">
        <v>92.20924886217561</v>
      </c>
      <c r="E285" s="29">
        <v>0.20184076433121018</v>
      </c>
      <c r="F285" s="31">
        <v>21.0</v>
      </c>
      <c r="G285" s="59"/>
      <c r="H285" s="34">
        <v>18.51848314753571</v>
      </c>
      <c r="I285" s="35" t="s">
        <v>45</v>
      </c>
      <c r="J285" s="36">
        <v>4900.0</v>
      </c>
      <c r="K285" s="28">
        <v>3.779282275007288</v>
      </c>
      <c r="L285" s="28">
        <v>3.201554470314829</v>
      </c>
      <c r="M285" s="34">
        <v>18.587494584896273</v>
      </c>
      <c r="N285" s="35" t="s">
        <v>30</v>
      </c>
      <c r="O285" s="36">
        <v>4100.0</v>
      </c>
      <c r="P285" s="28">
        <v>4.533535264608847</v>
      </c>
      <c r="Q285" s="37">
        <v>3.8509789984540355</v>
      </c>
      <c r="R285" s="38">
        <v>8.156069430142214</v>
      </c>
      <c r="S285" s="39">
        <v>8.188974293896944</v>
      </c>
      <c r="T285" s="40">
        <v>0.0869929766793783</v>
      </c>
      <c r="U285" s="40">
        <v>0.0025142478809068876</v>
      </c>
      <c r="V285" s="40">
        <v>0.038618847450729785</v>
      </c>
      <c r="W285" s="40">
        <v>0.0307743940623003</v>
      </c>
      <c r="X285" s="39">
        <v>8.311063375444219</v>
      </c>
      <c r="Y285" s="41">
        <v>10.207419772091495</v>
      </c>
      <c r="Z285" s="41">
        <v>7.639605729051241</v>
      </c>
      <c r="AA285" s="41">
        <v>10.947888855845033</v>
      </c>
      <c r="AB285" s="42">
        <v>0.0</v>
      </c>
      <c r="AC285" s="42">
        <v>0.0</v>
      </c>
      <c r="AD285" s="42">
        <v>0.0</v>
      </c>
      <c r="AE285" s="42">
        <v>1.0</v>
      </c>
      <c r="AF285" s="42">
        <v>1.0</v>
      </c>
      <c r="AG285" s="25"/>
      <c r="AH285" s="25"/>
      <c r="AI285" s="25"/>
      <c r="AJ285" s="25"/>
      <c r="AK285" s="25"/>
      <c r="AL285" s="25"/>
    </row>
    <row r="286">
      <c r="A286" s="27" t="s">
        <v>557</v>
      </c>
      <c r="B286" s="25" t="s">
        <v>512</v>
      </c>
      <c r="C286" s="25" t="s">
        <v>475</v>
      </c>
      <c r="D286" s="28">
        <v>92.20924886217561</v>
      </c>
      <c r="E286" s="29">
        <v>0.15656663376110563</v>
      </c>
      <c r="F286" s="31">
        <v>16.0</v>
      </c>
      <c r="G286" s="59"/>
      <c r="H286" s="34">
        <v>13.308391603958032</v>
      </c>
      <c r="I286" s="35" t="s">
        <v>31</v>
      </c>
      <c r="J286" s="36">
        <v>3300.0</v>
      </c>
      <c r="K286" s="28">
        <v>4.032845940593343</v>
      </c>
      <c r="L286" s="28">
        <v>2.6824316476154637</v>
      </c>
      <c r="M286" s="34">
        <v>13.818474832303012</v>
      </c>
      <c r="N286" s="35" t="s">
        <v>31</v>
      </c>
      <c r="O286" s="36">
        <v>3500.0</v>
      </c>
      <c r="P286" s="28">
        <v>3.948135666372289</v>
      </c>
      <c r="Q286" s="37">
        <v>2.699397326671231</v>
      </c>
      <c r="R286" s="38">
        <v>4.627813616462429</v>
      </c>
      <c r="S286" s="39">
        <v>4.646484077502058</v>
      </c>
      <c r="T286" s="40">
        <v>0.07415376896910326</v>
      </c>
      <c r="U286" s="40">
        <v>9.655438667851988E-5</v>
      </c>
      <c r="V286" s="40">
        <v>0.018345333468918777</v>
      </c>
      <c r="W286" s="40">
        <v>0.020662638749203252</v>
      </c>
      <c r="X286" s="39">
        <v>4.815151373344473</v>
      </c>
      <c r="Y286" s="41">
        <v>8.493240230613559</v>
      </c>
      <c r="Z286" s="41">
        <v>4.4961197723370585</v>
      </c>
      <c r="AA286" s="41">
        <v>9.322355059965954</v>
      </c>
      <c r="AB286" s="42">
        <v>0.0</v>
      </c>
      <c r="AC286" s="42">
        <v>0.0</v>
      </c>
      <c r="AD286" s="42">
        <v>0.0</v>
      </c>
      <c r="AE286" s="42">
        <v>0.0</v>
      </c>
      <c r="AF286" s="42">
        <v>1.0</v>
      </c>
      <c r="AG286" s="25"/>
      <c r="AH286" s="25"/>
      <c r="AI286" s="25"/>
      <c r="AJ286" s="25"/>
      <c r="AK286" s="25"/>
      <c r="AL286" s="25"/>
    </row>
    <row r="287">
      <c r="A287" s="27" t="s">
        <v>556</v>
      </c>
      <c r="B287" s="25" t="s">
        <v>512</v>
      </c>
      <c r="C287" s="25" t="s">
        <v>475</v>
      </c>
      <c r="D287" s="28">
        <v>92.20924886217561</v>
      </c>
      <c r="E287" s="29">
        <v>0.17229203539823007</v>
      </c>
      <c r="F287" s="31">
        <v>15.0</v>
      </c>
      <c r="G287" s="59"/>
      <c r="H287" s="34">
        <v>11.853018362666452</v>
      </c>
      <c r="I287" s="35" t="s">
        <v>40</v>
      </c>
      <c r="J287" s="36">
        <v>3100.0</v>
      </c>
      <c r="K287" s="28">
        <v>3.823554310537565</v>
      </c>
      <c r="L287" s="28">
        <v>2.336493723341083</v>
      </c>
      <c r="M287" s="34">
        <v>11.844137802346847</v>
      </c>
      <c r="N287" s="35" t="s">
        <v>29</v>
      </c>
      <c r="O287" s="36">
        <v>3300.0</v>
      </c>
      <c r="P287" s="28">
        <v>3.5891326673778323</v>
      </c>
      <c r="Q287" s="37">
        <v>2.1920405329394774</v>
      </c>
      <c r="R287" s="38">
        <v>4.842388539564226</v>
      </c>
      <c r="S287" s="39">
        <v>4.861924682127329</v>
      </c>
      <c r="T287" s="40">
        <v>0.060227333396983246</v>
      </c>
      <c r="U287" s="40">
        <v>0.015570969122146889</v>
      </c>
      <c r="V287" s="40">
        <v>0.03251296697202998</v>
      </c>
      <c r="W287" s="40">
        <v>0.026245407073807334</v>
      </c>
      <c r="X287" s="39">
        <v>5.600078674200168</v>
      </c>
      <c r="Y287" s="41">
        <v>6.2529396884662845</v>
      </c>
      <c r="Z287" s="41">
        <v>4.9976010743303085</v>
      </c>
      <c r="AA287" s="41">
        <v>6.846536728016539</v>
      </c>
      <c r="AB287" s="42">
        <v>0.0</v>
      </c>
      <c r="AC287" s="42">
        <v>1.0</v>
      </c>
      <c r="AD287" s="42">
        <v>1.0</v>
      </c>
      <c r="AE287" s="42">
        <v>0.0</v>
      </c>
      <c r="AF287" s="42">
        <v>0.0</v>
      </c>
      <c r="AG287" s="25"/>
      <c r="AH287" s="25"/>
      <c r="AI287" s="25"/>
      <c r="AJ287" s="25"/>
      <c r="AK287" s="25"/>
      <c r="AL287" s="25"/>
    </row>
    <row r="288">
      <c r="A288" s="27" t="s">
        <v>559</v>
      </c>
      <c r="B288" s="25" t="s">
        <v>512</v>
      </c>
      <c r="C288" s="25" t="s">
        <v>475</v>
      </c>
      <c r="D288" s="28">
        <v>92.20924886217561</v>
      </c>
      <c r="E288" s="29">
        <v>0.15217076700434154</v>
      </c>
      <c r="F288" s="31">
        <v>14.0</v>
      </c>
      <c r="G288" s="59"/>
      <c r="H288" s="34">
        <v>10.327168225250382</v>
      </c>
      <c r="I288" s="35" t="s">
        <v>40</v>
      </c>
      <c r="J288" s="36">
        <v>3000.0</v>
      </c>
      <c r="K288" s="28">
        <v>3.442389408416794</v>
      </c>
      <c r="L288" s="28">
        <v>1.9017165713123694</v>
      </c>
      <c r="M288" s="34">
        <v>10.250728025583367</v>
      </c>
      <c r="N288" s="35" t="s">
        <v>29</v>
      </c>
      <c r="O288" s="36">
        <v>3300.0</v>
      </c>
      <c r="P288" s="28">
        <v>3.1062812198737473</v>
      </c>
      <c r="Q288" s="37">
        <v>1.706729021472439</v>
      </c>
      <c r="R288" s="38">
        <v>3.920105340283556</v>
      </c>
      <c r="S288" s="39">
        <v>3.935920621557341</v>
      </c>
      <c r="T288" s="40">
        <v>0.032410349908206286</v>
      </c>
      <c r="U288" s="40">
        <v>0.030294540715385697</v>
      </c>
      <c r="V288" s="40">
        <v>0.028563424103077942</v>
      </c>
      <c r="W288" s="40">
        <v>0.018849936445128876</v>
      </c>
      <c r="X288" s="39">
        <v>5.109661560465612</v>
      </c>
      <c r="Y288" s="41">
        <v>5.2175066647847705</v>
      </c>
      <c r="Z288" s="41">
        <v>4.4488068256141995</v>
      </c>
      <c r="AA288" s="41">
        <v>5.801921199969168</v>
      </c>
      <c r="AB288" s="42">
        <v>0.0</v>
      </c>
      <c r="AC288" s="42">
        <v>1.0</v>
      </c>
      <c r="AD288" s="42">
        <v>1.0</v>
      </c>
      <c r="AE288" s="42">
        <v>0.0</v>
      </c>
      <c r="AF288" s="42">
        <v>0.0</v>
      </c>
      <c r="AG288" s="25"/>
      <c r="AH288" s="25"/>
      <c r="AI288" s="25"/>
      <c r="AJ288" s="25"/>
      <c r="AK288" s="25"/>
      <c r="AL288" s="25"/>
    </row>
    <row r="289">
      <c r="A289" s="27" t="s">
        <v>558</v>
      </c>
      <c r="B289" s="25" t="s">
        <v>512</v>
      </c>
      <c r="C289" s="25" t="s">
        <v>475</v>
      </c>
      <c r="D289" s="28">
        <v>92.20924886217561</v>
      </c>
      <c r="E289" s="29">
        <v>0.1822758620689655</v>
      </c>
      <c r="F289" s="31">
        <v>9.0</v>
      </c>
      <c r="G289" s="59"/>
      <c r="H289" s="34">
        <v>6.68056134077923</v>
      </c>
      <c r="I289" s="35" t="s">
        <v>40</v>
      </c>
      <c r="J289" s="36">
        <v>3000.0</v>
      </c>
      <c r="K289" s="28">
        <v>2.2268537802597432</v>
      </c>
      <c r="L289" s="28">
        <v>0.8943277195873949</v>
      </c>
      <c r="M289" s="34">
        <v>6.549651061900281</v>
      </c>
      <c r="N289" s="35" t="s">
        <v>28</v>
      </c>
      <c r="O289" s="36">
        <v>3000.0</v>
      </c>
      <c r="P289" s="28">
        <v>2.183217020633427</v>
      </c>
      <c r="Q289" s="37">
        <v>0.864191666450467</v>
      </c>
      <c r="R289" s="38">
        <v>3.1015384638793697</v>
      </c>
      <c r="S289" s="39">
        <v>3.114051317216154</v>
      </c>
      <c r="T289" s="40">
        <v>0.054842069023744874</v>
      </c>
      <c r="U289" s="40">
        <v>0.022529714842187083</v>
      </c>
      <c r="V289" s="40">
        <v>0.03843885558601217</v>
      </c>
      <c r="W289" s="40">
        <v>0.02885384532420451</v>
      </c>
      <c r="X289" s="39">
        <v>3.674827981775</v>
      </c>
      <c r="Y289" s="41">
        <v>3.00573335900423</v>
      </c>
      <c r="Z289" s="41">
        <v>3.230636779886809</v>
      </c>
      <c r="AA289" s="41">
        <v>3.3190142820134723</v>
      </c>
      <c r="AB289" s="42">
        <v>0.0</v>
      </c>
      <c r="AC289" s="42">
        <v>1.0</v>
      </c>
      <c r="AD289" s="42">
        <v>1.0</v>
      </c>
      <c r="AE289" s="42">
        <v>0.0</v>
      </c>
      <c r="AF289" s="42">
        <v>0.0</v>
      </c>
      <c r="AG289" s="25"/>
      <c r="AH289" s="25"/>
      <c r="AI289" s="25"/>
      <c r="AJ289" s="25"/>
      <c r="AK289" s="25"/>
      <c r="AL289" s="25"/>
    </row>
    <row r="290">
      <c r="A290" s="27" t="s">
        <v>549</v>
      </c>
      <c r="B290" s="25" t="s">
        <v>512</v>
      </c>
      <c r="C290" s="25" t="s">
        <v>475</v>
      </c>
      <c r="D290" s="28">
        <v>92.20924886217561</v>
      </c>
      <c r="E290" s="29">
        <v>0.18</v>
      </c>
      <c r="F290" s="31">
        <v>0.0</v>
      </c>
      <c r="G290" s="59"/>
      <c r="H290" s="34" t="s">
        <v>64</v>
      </c>
      <c r="I290" s="35" t="s">
        <v>40</v>
      </c>
      <c r="J290" s="36">
        <v>4500.0</v>
      </c>
      <c r="K290" s="28" t="s">
        <v>64</v>
      </c>
      <c r="L290" s="28" t="s">
        <v>64</v>
      </c>
      <c r="M290" s="34" t="s">
        <v>64</v>
      </c>
      <c r="N290" s="35" t="s">
        <v>28</v>
      </c>
      <c r="O290" s="36">
        <v>3200.0</v>
      </c>
      <c r="P290" s="28" t="s">
        <v>64</v>
      </c>
      <c r="Q290" s="37" t="s">
        <v>64</v>
      </c>
      <c r="R290" s="38" t="s">
        <v>64</v>
      </c>
      <c r="S290" s="39" t="s">
        <v>64</v>
      </c>
      <c r="T290" s="40" t="s">
        <v>64</v>
      </c>
      <c r="U290" s="40" t="s">
        <v>64</v>
      </c>
      <c r="V290" s="40" t="s">
        <v>64</v>
      </c>
      <c r="W290" s="40" t="s">
        <v>64</v>
      </c>
      <c r="X290" s="39" t="s">
        <v>64</v>
      </c>
      <c r="Y290" s="41" t="s">
        <v>64</v>
      </c>
      <c r="Z290" s="41" t="s">
        <v>64</v>
      </c>
      <c r="AA290" s="41" t="s">
        <v>64</v>
      </c>
      <c r="AB290" s="42">
        <v>0.0</v>
      </c>
      <c r="AC290" s="42">
        <v>1.0</v>
      </c>
      <c r="AD290" s="42">
        <v>1.0</v>
      </c>
      <c r="AE290" s="42">
        <v>0.0</v>
      </c>
      <c r="AF290" s="42">
        <v>0.0</v>
      </c>
      <c r="AG290" s="25"/>
      <c r="AH290" s="25"/>
      <c r="AI290" s="25"/>
      <c r="AJ290" s="25"/>
      <c r="AK290" s="25"/>
      <c r="AL290" s="25"/>
    </row>
    <row r="291">
      <c r="A291" s="27" t="s">
        <v>555</v>
      </c>
      <c r="B291" s="25" t="s">
        <v>512</v>
      </c>
      <c r="C291" s="25" t="s">
        <v>475</v>
      </c>
      <c r="D291" s="28">
        <v>92.20924886217561</v>
      </c>
      <c r="E291" s="29">
        <v>0.18</v>
      </c>
      <c r="F291" s="31">
        <v>0.0</v>
      </c>
      <c r="G291" s="59"/>
      <c r="H291" s="34" t="s">
        <v>64</v>
      </c>
      <c r="I291" s="35" t="s">
        <v>64</v>
      </c>
      <c r="J291" s="36" t="s">
        <v>64</v>
      </c>
      <c r="K291" s="28" t="s">
        <v>64</v>
      </c>
      <c r="L291" s="28" t="s">
        <v>64</v>
      </c>
      <c r="M291" s="34" t="s">
        <v>64</v>
      </c>
      <c r="N291" s="35" t="s">
        <v>27</v>
      </c>
      <c r="O291" s="36">
        <v>3000.0</v>
      </c>
      <c r="P291" s="28" t="s">
        <v>64</v>
      </c>
      <c r="Q291" s="37" t="s">
        <v>64</v>
      </c>
      <c r="R291" s="38" t="s">
        <v>64</v>
      </c>
      <c r="S291" s="39" t="s">
        <v>64</v>
      </c>
      <c r="T291" s="40" t="s">
        <v>64</v>
      </c>
      <c r="U291" s="40" t="s">
        <v>64</v>
      </c>
      <c r="V291" s="40" t="s">
        <v>64</v>
      </c>
      <c r="W291" s="40" t="s">
        <v>64</v>
      </c>
      <c r="X291" s="39" t="s">
        <v>64</v>
      </c>
      <c r="Y291" s="41" t="s">
        <v>64</v>
      </c>
      <c r="Z291" s="41" t="s">
        <v>64</v>
      </c>
      <c r="AA291" s="41" t="s">
        <v>64</v>
      </c>
      <c r="AB291" s="42">
        <v>0.0</v>
      </c>
      <c r="AC291" s="42">
        <v>0.0</v>
      </c>
      <c r="AD291" s="42">
        <v>0.0</v>
      </c>
      <c r="AE291" s="42">
        <v>0.0</v>
      </c>
      <c r="AF291" s="42">
        <v>0.0</v>
      </c>
      <c r="AG291" s="25"/>
      <c r="AH291" s="25"/>
      <c r="AI291" s="25"/>
      <c r="AJ291" s="25"/>
      <c r="AK291" s="25"/>
      <c r="AL291" s="25"/>
    </row>
    <row r="292">
      <c r="A292" s="27" t="s">
        <v>561</v>
      </c>
      <c r="B292" s="25" t="s">
        <v>512</v>
      </c>
      <c r="C292" s="25" t="s">
        <v>475</v>
      </c>
      <c r="D292" s="28">
        <v>92.20924886217561</v>
      </c>
      <c r="E292" s="29">
        <v>0.1639069069069069</v>
      </c>
      <c r="F292" s="31">
        <v>0.0</v>
      </c>
      <c r="G292" s="59"/>
      <c r="H292" s="34" t="s">
        <v>64</v>
      </c>
      <c r="I292" s="35" t="s">
        <v>31</v>
      </c>
      <c r="J292" s="36">
        <v>3000.0</v>
      </c>
      <c r="K292" s="28" t="s">
        <v>64</v>
      </c>
      <c r="L292" s="28" t="s">
        <v>64</v>
      </c>
      <c r="M292" s="34" t="s">
        <v>64</v>
      </c>
      <c r="N292" s="35" t="s">
        <v>31</v>
      </c>
      <c r="O292" s="36">
        <v>3000.0</v>
      </c>
      <c r="P292" s="28" t="s">
        <v>64</v>
      </c>
      <c r="Q292" s="37" t="s">
        <v>64</v>
      </c>
      <c r="R292" s="38" t="s">
        <v>64</v>
      </c>
      <c r="S292" s="39" t="s">
        <v>64</v>
      </c>
      <c r="T292" s="40" t="s">
        <v>64</v>
      </c>
      <c r="U292" s="40" t="s">
        <v>64</v>
      </c>
      <c r="V292" s="40" t="s">
        <v>64</v>
      </c>
      <c r="W292" s="40" t="s">
        <v>64</v>
      </c>
      <c r="X292" s="39" t="s">
        <v>64</v>
      </c>
      <c r="Y292" s="41" t="s">
        <v>64</v>
      </c>
      <c r="Z292" s="41" t="s">
        <v>64</v>
      </c>
      <c r="AA292" s="41" t="s">
        <v>64</v>
      </c>
      <c r="AB292" s="42">
        <v>0.0</v>
      </c>
      <c r="AC292" s="42">
        <v>0.0</v>
      </c>
      <c r="AD292" s="42">
        <v>0.0</v>
      </c>
      <c r="AE292" s="42">
        <v>0.0</v>
      </c>
      <c r="AF292" s="42">
        <v>1.0</v>
      </c>
      <c r="AG292" s="25"/>
      <c r="AH292" s="25"/>
      <c r="AI292" s="25"/>
      <c r="AJ292" s="25"/>
      <c r="AK292" s="25"/>
      <c r="AL292" s="25"/>
    </row>
    <row r="293">
      <c r="A293" s="27" t="s">
        <v>562</v>
      </c>
      <c r="B293" s="25" t="s">
        <v>512</v>
      </c>
      <c r="C293" s="25" t="s">
        <v>475</v>
      </c>
      <c r="D293" s="28">
        <v>92.20924886217561</v>
      </c>
      <c r="E293" s="29">
        <v>0.18</v>
      </c>
      <c r="F293" s="31">
        <v>0.0</v>
      </c>
      <c r="G293" s="59"/>
      <c r="H293" s="34" t="s">
        <v>64</v>
      </c>
      <c r="I293" s="35" t="s">
        <v>45</v>
      </c>
      <c r="J293" s="36">
        <v>3000.0</v>
      </c>
      <c r="K293" s="28" t="s">
        <v>64</v>
      </c>
      <c r="L293" s="28" t="s">
        <v>64</v>
      </c>
      <c r="M293" s="34" t="s">
        <v>64</v>
      </c>
      <c r="N293" s="35" t="s">
        <v>30</v>
      </c>
      <c r="O293" s="36">
        <v>3000.0</v>
      </c>
      <c r="P293" s="28" t="s">
        <v>64</v>
      </c>
      <c r="Q293" s="37" t="s">
        <v>64</v>
      </c>
      <c r="R293" s="38" t="s">
        <v>64</v>
      </c>
      <c r="S293" s="39" t="s">
        <v>64</v>
      </c>
      <c r="T293" s="40" t="s">
        <v>64</v>
      </c>
      <c r="U293" s="40" t="s">
        <v>64</v>
      </c>
      <c r="V293" s="40" t="s">
        <v>64</v>
      </c>
      <c r="W293" s="40" t="s">
        <v>64</v>
      </c>
      <c r="X293" s="39" t="s">
        <v>64</v>
      </c>
      <c r="Y293" s="41" t="s">
        <v>64</v>
      </c>
      <c r="Z293" s="41" t="s">
        <v>64</v>
      </c>
      <c r="AA293" s="41" t="s">
        <v>64</v>
      </c>
      <c r="AB293" s="42">
        <v>0.0</v>
      </c>
      <c r="AC293" s="42">
        <v>0.0</v>
      </c>
      <c r="AD293" s="42">
        <v>0.0</v>
      </c>
      <c r="AE293" s="42">
        <v>1.0</v>
      </c>
      <c r="AF293" s="42">
        <v>1.0</v>
      </c>
      <c r="AG293" s="25"/>
      <c r="AH293" s="25"/>
      <c r="AI293" s="25"/>
      <c r="AJ293" s="25"/>
      <c r="AK293" s="25"/>
      <c r="AL293" s="25"/>
    </row>
    <row r="294">
      <c r="A294" s="27" t="s">
        <v>563</v>
      </c>
      <c r="B294" s="25" t="s">
        <v>512</v>
      </c>
      <c r="C294" s="25" t="s">
        <v>475</v>
      </c>
      <c r="D294" s="28">
        <v>92.20924886217561</v>
      </c>
      <c r="E294" s="29">
        <v>0.18</v>
      </c>
      <c r="F294" s="31">
        <v>0.0</v>
      </c>
      <c r="G294" s="59"/>
      <c r="H294" s="34" t="s">
        <v>64</v>
      </c>
      <c r="I294" s="35" t="s">
        <v>30</v>
      </c>
      <c r="J294" s="36">
        <v>3000.0</v>
      </c>
      <c r="K294" s="28" t="s">
        <v>64</v>
      </c>
      <c r="L294" s="28" t="s">
        <v>64</v>
      </c>
      <c r="M294" s="34" t="s">
        <v>64</v>
      </c>
      <c r="N294" s="35" t="s">
        <v>31</v>
      </c>
      <c r="O294" s="36">
        <v>3000.0</v>
      </c>
      <c r="P294" s="28" t="s">
        <v>64</v>
      </c>
      <c r="Q294" s="37" t="s">
        <v>64</v>
      </c>
      <c r="R294" s="38" t="s">
        <v>64</v>
      </c>
      <c r="S294" s="39" t="s">
        <v>64</v>
      </c>
      <c r="T294" s="40" t="s">
        <v>64</v>
      </c>
      <c r="U294" s="40" t="s">
        <v>64</v>
      </c>
      <c r="V294" s="40" t="s">
        <v>64</v>
      </c>
      <c r="W294" s="40" t="s">
        <v>64</v>
      </c>
      <c r="X294" s="39" t="s">
        <v>64</v>
      </c>
      <c r="Y294" s="41" t="s">
        <v>64</v>
      </c>
      <c r="Z294" s="41" t="s">
        <v>64</v>
      </c>
      <c r="AA294" s="41" t="s">
        <v>64</v>
      </c>
      <c r="AB294" s="42">
        <v>0.0</v>
      </c>
      <c r="AC294" s="42">
        <v>0.0</v>
      </c>
      <c r="AD294" s="42">
        <v>0.0</v>
      </c>
      <c r="AE294" s="42">
        <v>1.0</v>
      </c>
      <c r="AF294" s="42">
        <v>0.0</v>
      </c>
      <c r="AG294" s="25"/>
      <c r="AH294" s="25"/>
      <c r="AI294" s="25"/>
      <c r="AJ294" s="25"/>
      <c r="AK294" s="25"/>
      <c r="AL294" s="25"/>
    </row>
    <row r="295">
      <c r="A295" s="27" t="s">
        <v>564</v>
      </c>
      <c r="B295" s="25" t="s">
        <v>512</v>
      </c>
      <c r="C295" s="25" t="s">
        <v>475</v>
      </c>
      <c r="D295" s="28">
        <v>92.20924886217561</v>
      </c>
      <c r="E295" s="29">
        <v>0.18</v>
      </c>
      <c r="F295" s="31">
        <v>0.0</v>
      </c>
      <c r="G295" s="59"/>
      <c r="H295" s="34" t="s">
        <v>64</v>
      </c>
      <c r="I295" s="35" t="s">
        <v>44</v>
      </c>
      <c r="J295" s="36">
        <v>3000.0</v>
      </c>
      <c r="K295" s="28" t="s">
        <v>64</v>
      </c>
      <c r="L295" s="28" t="s">
        <v>64</v>
      </c>
      <c r="M295" s="34" t="s">
        <v>64</v>
      </c>
      <c r="N295" s="35" t="s">
        <v>29</v>
      </c>
      <c r="O295" s="36">
        <v>3000.0</v>
      </c>
      <c r="P295" s="28" t="s">
        <v>64</v>
      </c>
      <c r="Q295" s="37" t="s">
        <v>64</v>
      </c>
      <c r="R295" s="38" t="s">
        <v>64</v>
      </c>
      <c r="S295" s="39" t="s">
        <v>64</v>
      </c>
      <c r="T295" s="40" t="s">
        <v>64</v>
      </c>
      <c r="U295" s="40" t="s">
        <v>64</v>
      </c>
      <c r="V295" s="40" t="s">
        <v>64</v>
      </c>
      <c r="W295" s="40" t="s">
        <v>64</v>
      </c>
      <c r="X295" s="39" t="s">
        <v>64</v>
      </c>
      <c r="Y295" s="41" t="s">
        <v>64</v>
      </c>
      <c r="Z295" s="41" t="s">
        <v>64</v>
      </c>
      <c r="AA295" s="41" t="s">
        <v>64</v>
      </c>
      <c r="AB295" s="42">
        <v>0.0</v>
      </c>
      <c r="AC295" s="42">
        <v>0.0</v>
      </c>
      <c r="AD295" s="42">
        <v>1.0</v>
      </c>
      <c r="AE295" s="42">
        <v>1.0</v>
      </c>
      <c r="AF295" s="42">
        <v>0.0</v>
      </c>
      <c r="AG295" s="25"/>
      <c r="AH295" s="25"/>
      <c r="AI295" s="25"/>
      <c r="AJ295" s="25"/>
      <c r="AK295" s="25"/>
      <c r="AL295" s="25"/>
    </row>
    <row r="296">
      <c r="A296" s="27" t="s">
        <v>416</v>
      </c>
      <c r="B296" s="25" t="s">
        <v>172</v>
      </c>
      <c r="C296" s="25" t="s">
        <v>107</v>
      </c>
      <c r="D296" s="28">
        <v>90.23648021401524</v>
      </c>
      <c r="E296" s="29">
        <v>0.17811607661056295</v>
      </c>
      <c r="F296" s="31">
        <v>34.0</v>
      </c>
      <c r="G296" s="59"/>
      <c r="H296" s="34">
        <v>33.88726164823477</v>
      </c>
      <c r="I296" s="35" t="s">
        <v>27</v>
      </c>
      <c r="J296" s="36">
        <v>7100.0</v>
      </c>
      <c r="K296" s="28">
        <v>4.772853753272503</v>
      </c>
      <c r="L296" s="28">
        <v>6.292780235130552</v>
      </c>
      <c r="M296" s="34">
        <v>33.78645885011096</v>
      </c>
      <c r="N296" s="35" t="s">
        <v>27</v>
      </c>
      <c r="O296" s="36">
        <v>7600.0</v>
      </c>
      <c r="P296" s="28">
        <v>4.445586690804074</v>
      </c>
      <c r="Q296" s="37">
        <v>5.848525583765863</v>
      </c>
      <c r="R296" s="38">
        <v>11.162700851885942</v>
      </c>
      <c r="S296" s="39">
        <v>12.451490032150902</v>
      </c>
      <c r="T296" s="40">
        <v>0.04560730747427418</v>
      </c>
      <c r="U296" s="40">
        <v>0.013780625279996515</v>
      </c>
      <c r="V296" s="40">
        <v>0.05698179183236655</v>
      </c>
      <c r="W296" s="40">
        <v>0.04626352772570259</v>
      </c>
      <c r="X296" s="39">
        <v>11.076701402467943</v>
      </c>
      <c r="Y296" s="41">
        <v>22.810560245766826</v>
      </c>
      <c r="Z296" s="41">
        <v>9.15776512289871</v>
      </c>
      <c r="AA296" s="41">
        <v>24.628693727212255</v>
      </c>
      <c r="AB296" s="42">
        <v>1.0</v>
      </c>
      <c r="AC296" s="42">
        <v>0.0</v>
      </c>
      <c r="AD296" s="42">
        <v>0.0</v>
      </c>
      <c r="AE296" s="42">
        <v>0.0</v>
      </c>
      <c r="AF296" s="42">
        <v>0.0</v>
      </c>
      <c r="AG296" s="25"/>
      <c r="AH296" s="25"/>
      <c r="AI296" s="25"/>
      <c r="AJ296" s="25"/>
      <c r="AK296" s="25"/>
      <c r="AL296" s="25"/>
    </row>
    <row r="297">
      <c r="A297" s="27" t="s">
        <v>417</v>
      </c>
      <c r="B297" s="25" t="s">
        <v>172</v>
      </c>
      <c r="C297" s="25" t="s">
        <v>107</v>
      </c>
      <c r="D297" s="28">
        <v>90.23648021401524</v>
      </c>
      <c r="E297" s="29">
        <v>0.17050083472454092</v>
      </c>
      <c r="F297" s="31">
        <v>34.0</v>
      </c>
      <c r="G297" s="59"/>
      <c r="H297" s="34">
        <v>36.714045055429466</v>
      </c>
      <c r="I297" s="35" t="s">
        <v>31</v>
      </c>
      <c r="J297" s="36">
        <v>8200.0</v>
      </c>
      <c r="K297" s="28">
        <v>4.477322567735301</v>
      </c>
      <c r="L297" s="28">
        <v>6.259722582507902</v>
      </c>
      <c r="M297" s="34">
        <v>38.3446031245967</v>
      </c>
      <c r="N297" s="35" t="s">
        <v>31</v>
      </c>
      <c r="O297" s="36">
        <v>8100.0</v>
      </c>
      <c r="P297" s="28">
        <v>4.733901620320581</v>
      </c>
      <c r="Q297" s="37">
        <v>6.832367233334804</v>
      </c>
      <c r="R297" s="38">
        <v>10.61246189128049</v>
      </c>
      <c r="S297" s="39">
        <v>11.837723254362322</v>
      </c>
      <c r="T297" s="40">
        <v>0.07875168471385278</v>
      </c>
      <c r="U297" s="40">
        <v>0.0</v>
      </c>
      <c r="V297" s="40">
        <v>0.05572360587338825</v>
      </c>
      <c r="W297" s="40">
        <v>0.031609296898939536</v>
      </c>
      <c r="X297" s="39">
        <v>12.618742922615592</v>
      </c>
      <c r="Y297" s="41">
        <v>24.09530213281387</v>
      </c>
      <c r="Z297" s="41">
        <v>11.608549197586393</v>
      </c>
      <c r="AA297" s="41">
        <v>26.73605392701031</v>
      </c>
      <c r="AB297" s="42">
        <v>0.0</v>
      </c>
      <c r="AC297" s="42">
        <v>0.0</v>
      </c>
      <c r="AD297" s="42">
        <v>0.0</v>
      </c>
      <c r="AE297" s="42">
        <v>0.0</v>
      </c>
      <c r="AF297" s="42">
        <v>1.0</v>
      </c>
      <c r="AG297" s="25"/>
      <c r="AH297" s="25"/>
      <c r="AI297" s="25"/>
      <c r="AJ297" s="25"/>
      <c r="AK297" s="25"/>
      <c r="AL297" s="25"/>
    </row>
    <row r="298">
      <c r="A298" s="27" t="s">
        <v>418</v>
      </c>
      <c r="B298" s="25" t="s">
        <v>172</v>
      </c>
      <c r="C298" s="25" t="s">
        <v>107</v>
      </c>
      <c r="D298" s="28">
        <v>90.23648021401524</v>
      </c>
      <c r="E298" s="29">
        <v>0.13600511508951407</v>
      </c>
      <c r="F298" s="31">
        <v>30.0</v>
      </c>
      <c r="G298" s="59"/>
      <c r="H298" s="34">
        <v>21.582516520096465</v>
      </c>
      <c r="I298" s="35" t="s">
        <v>40</v>
      </c>
      <c r="J298" s="36">
        <v>4600.0</v>
      </c>
      <c r="K298" s="28">
        <v>4.691851417412275</v>
      </c>
      <c r="L298" s="28">
        <v>4.446054242412412</v>
      </c>
      <c r="M298" s="34">
        <v>21.20064809616825</v>
      </c>
      <c r="N298" s="35" t="s">
        <v>29</v>
      </c>
      <c r="O298" s="36">
        <v>4500.0</v>
      </c>
      <c r="P298" s="28">
        <v>4.711255132481834</v>
      </c>
      <c r="Q298" s="37">
        <v>4.40647774146634</v>
      </c>
      <c r="R298" s="38">
        <v>7.24109163685091</v>
      </c>
      <c r="S298" s="39">
        <v>8.077111582087</v>
      </c>
      <c r="T298" s="40">
        <v>0.02464078466922512</v>
      </c>
      <c r="U298" s="40">
        <v>0.03201195957027537</v>
      </c>
      <c r="V298" s="40">
        <v>0.014005232311995472</v>
      </c>
      <c r="W298" s="40">
        <v>0.02959000210278743</v>
      </c>
      <c r="X298" s="39">
        <v>9.053745220381787</v>
      </c>
      <c r="Y298" s="41">
        <v>12.528771299714679</v>
      </c>
      <c r="Z298" s="41">
        <v>7.3166376592393325</v>
      </c>
      <c r="AA298" s="41">
        <v>13.88401043692892</v>
      </c>
      <c r="AB298" s="42">
        <v>0.0</v>
      </c>
      <c r="AC298" s="42">
        <v>1.0</v>
      </c>
      <c r="AD298" s="42">
        <v>1.0</v>
      </c>
      <c r="AE298" s="42">
        <v>0.0</v>
      </c>
      <c r="AF298" s="42">
        <v>0.0</v>
      </c>
      <c r="AG298" s="25"/>
      <c r="AH298" s="25"/>
      <c r="AI298" s="25"/>
      <c r="AJ298" s="25"/>
      <c r="AK298" s="25"/>
      <c r="AL298" s="25"/>
    </row>
    <row r="299">
      <c r="A299" s="27" t="s">
        <v>421</v>
      </c>
      <c r="B299" s="25" t="s">
        <v>172</v>
      </c>
      <c r="C299" s="25" t="s">
        <v>107</v>
      </c>
      <c r="D299" s="28">
        <v>90.23648021401524</v>
      </c>
      <c r="E299" s="29">
        <v>0.19980512138343867</v>
      </c>
      <c r="F299" s="31">
        <v>28.0</v>
      </c>
      <c r="G299" s="59"/>
      <c r="H299" s="34">
        <v>29.105451382781844</v>
      </c>
      <c r="I299" s="35" t="s">
        <v>45</v>
      </c>
      <c r="J299" s="36">
        <v>5500.0</v>
      </c>
      <c r="K299" s="28">
        <v>5.291900251414881</v>
      </c>
      <c r="L299" s="28">
        <v>6.241877577132707</v>
      </c>
      <c r="M299" s="34">
        <v>30.053434621605724</v>
      </c>
      <c r="N299" s="35" t="s">
        <v>30</v>
      </c>
      <c r="O299" s="36">
        <v>5700.0</v>
      </c>
      <c r="P299" s="28">
        <v>5.272532389755391</v>
      </c>
      <c r="Q299" s="37">
        <v>6.366677251201009</v>
      </c>
      <c r="R299" s="38">
        <v>10.515486867124878</v>
      </c>
      <c r="S299" s="39">
        <v>11.729551982672533</v>
      </c>
      <c r="T299" s="40">
        <v>0.11074525213043399</v>
      </c>
      <c r="U299" s="40">
        <v>8.922074693287733E-4</v>
      </c>
      <c r="V299" s="40">
        <v>0.0466178402724284</v>
      </c>
      <c r="W299" s="40">
        <v>0.03133878736017316</v>
      </c>
      <c r="X299" s="39">
        <v>13.452241955656888</v>
      </c>
      <c r="Y299" s="41">
        <v>15.653209427124954</v>
      </c>
      <c r="Z299" s="41">
        <v>12.603955260220527</v>
      </c>
      <c r="AA299" s="41">
        <v>17.449479361385198</v>
      </c>
      <c r="AB299" s="42">
        <v>0.0</v>
      </c>
      <c r="AC299" s="42">
        <v>0.0</v>
      </c>
      <c r="AD299" s="42">
        <v>0.0</v>
      </c>
      <c r="AE299" s="42">
        <v>1.0</v>
      </c>
      <c r="AF299" s="42">
        <v>1.0</v>
      </c>
      <c r="AG299" s="25"/>
      <c r="AH299" s="25"/>
      <c r="AI299" s="25"/>
      <c r="AJ299" s="25"/>
      <c r="AK299" s="25"/>
      <c r="AL299" s="25"/>
    </row>
    <row r="300">
      <c r="A300" s="27" t="s">
        <v>419</v>
      </c>
      <c r="B300" s="25" t="s">
        <v>172</v>
      </c>
      <c r="C300" s="25" t="s">
        <v>107</v>
      </c>
      <c r="D300" s="28">
        <v>90.23648021401524</v>
      </c>
      <c r="E300" s="29">
        <v>0.22240718562874254</v>
      </c>
      <c r="F300" s="31">
        <v>27.0</v>
      </c>
      <c r="G300" s="59"/>
      <c r="H300" s="34">
        <v>22.90597751850828</v>
      </c>
      <c r="I300" s="35" t="s">
        <v>40</v>
      </c>
      <c r="J300" s="36">
        <v>5300.0</v>
      </c>
      <c r="K300" s="28">
        <v>4.32188255066194</v>
      </c>
      <c r="L300" s="28">
        <v>4.277840619138418</v>
      </c>
      <c r="M300" s="34">
        <v>21.96168091992464</v>
      </c>
      <c r="N300" s="35" t="s">
        <v>28</v>
      </c>
      <c r="O300" s="36">
        <v>4800.0</v>
      </c>
      <c r="P300" s="28">
        <v>4.5753501916509665</v>
      </c>
      <c r="Q300" s="37">
        <v>4.391285861335115</v>
      </c>
      <c r="R300" s="38">
        <v>11.518917649126234</v>
      </c>
      <c r="S300" s="39">
        <v>12.848833825465299</v>
      </c>
      <c r="T300" s="40">
        <v>0.059185261112806045</v>
      </c>
      <c r="U300" s="40">
        <v>0.039494780011814806</v>
      </c>
      <c r="V300" s="40">
        <v>0.03733224162500074</v>
      </c>
      <c r="W300" s="40">
        <v>0.028112999028582875</v>
      </c>
      <c r="X300" s="39">
        <v>14.206052869874537</v>
      </c>
      <c r="Y300" s="41">
        <v>8.699924648633745</v>
      </c>
      <c r="Z300" s="41">
        <v>12.490234365461061</v>
      </c>
      <c r="AA300" s="41">
        <v>9.471446554463576</v>
      </c>
      <c r="AB300" s="42">
        <v>0.0</v>
      </c>
      <c r="AC300" s="42">
        <v>1.0</v>
      </c>
      <c r="AD300" s="42">
        <v>1.0</v>
      </c>
      <c r="AE300" s="42">
        <v>0.0</v>
      </c>
      <c r="AF300" s="42">
        <v>0.0</v>
      </c>
      <c r="AG300" s="25"/>
      <c r="AH300" s="25"/>
      <c r="AI300" s="25"/>
      <c r="AJ300" s="25"/>
      <c r="AK300" s="25"/>
      <c r="AL300" s="25"/>
    </row>
    <row r="301">
      <c r="A301" s="27" t="s">
        <v>420</v>
      </c>
      <c r="B301" s="25" t="s">
        <v>172</v>
      </c>
      <c r="C301" s="25" t="s">
        <v>107</v>
      </c>
      <c r="D301" s="28">
        <v>90.23648021401524</v>
      </c>
      <c r="E301" s="29">
        <v>0.19482051282051283</v>
      </c>
      <c r="F301" s="31">
        <v>24.0</v>
      </c>
      <c r="G301" s="59"/>
      <c r="H301" s="34">
        <v>20.06680747716453</v>
      </c>
      <c r="I301" s="35" t="s">
        <v>58</v>
      </c>
      <c r="J301" s="36">
        <v>4000.0</v>
      </c>
      <c r="K301" s="28">
        <v>5.016701869291133</v>
      </c>
      <c r="L301" s="28">
        <v>4.507114305076748</v>
      </c>
      <c r="M301" s="34">
        <v>19.629904466025497</v>
      </c>
      <c r="N301" s="35" t="s">
        <v>28</v>
      </c>
      <c r="O301" s="36">
        <v>4500.0</v>
      </c>
      <c r="P301" s="28">
        <v>4.36220099245011</v>
      </c>
      <c r="Q301" s="37">
        <v>3.856447952541285</v>
      </c>
      <c r="R301" s="38">
        <v>8.74907929918376</v>
      </c>
      <c r="S301" s="39">
        <v>9.759203899643973</v>
      </c>
      <c r="T301" s="40">
        <v>0.06495063847564403</v>
      </c>
      <c r="U301" s="40">
        <v>0.023315613811769654</v>
      </c>
      <c r="V301" s="40">
        <v>0.04652020089110231</v>
      </c>
      <c r="W301" s="40">
        <v>0.03908140981782342</v>
      </c>
      <c r="X301" s="39">
        <v>10.760042499091536</v>
      </c>
      <c r="Y301" s="41">
        <v>9.306764978072996</v>
      </c>
      <c r="Z301" s="41">
        <v>9.352420552050232</v>
      </c>
      <c r="AA301" s="41">
        <v>10.277483913975265</v>
      </c>
      <c r="AB301" s="42">
        <v>1.0</v>
      </c>
      <c r="AC301" s="42">
        <v>1.0</v>
      </c>
      <c r="AD301" s="42">
        <v>0.0</v>
      </c>
      <c r="AE301" s="42">
        <v>0.0</v>
      </c>
      <c r="AF301" s="42">
        <v>0.0</v>
      </c>
      <c r="AG301" s="25"/>
      <c r="AH301" s="25"/>
      <c r="AI301" s="25"/>
      <c r="AJ301" s="25"/>
      <c r="AK301" s="25"/>
      <c r="AL301" s="25"/>
    </row>
    <row r="302">
      <c r="A302" s="27" t="s">
        <v>428</v>
      </c>
      <c r="B302" s="25" t="s">
        <v>172</v>
      </c>
      <c r="C302" s="25" t="s">
        <v>107</v>
      </c>
      <c r="D302" s="28">
        <v>90.23648021401524</v>
      </c>
      <c r="E302" s="29">
        <v>0.19320318725099603</v>
      </c>
      <c r="F302" s="31">
        <v>21.0</v>
      </c>
      <c r="G302" s="59"/>
      <c r="H302" s="34">
        <v>16.415725697510766</v>
      </c>
      <c r="I302" s="35" t="s">
        <v>40</v>
      </c>
      <c r="J302" s="36">
        <v>3900.0</v>
      </c>
      <c r="K302" s="28">
        <v>4.209160435259171</v>
      </c>
      <c r="L302" s="28">
        <v>3.26458219215778</v>
      </c>
      <c r="M302" s="34">
        <v>15.763738447215715</v>
      </c>
      <c r="N302" s="35" t="s">
        <v>29</v>
      </c>
      <c r="O302" s="36">
        <v>3800.0</v>
      </c>
      <c r="P302" s="28">
        <v>4.1483522229515035</v>
      </c>
      <c r="Q302" s="37">
        <v>3.1233670421347512</v>
      </c>
      <c r="R302" s="38">
        <v>7.580849142286954</v>
      </c>
      <c r="S302" s="39">
        <v>8.456095776720382</v>
      </c>
      <c r="T302" s="40">
        <v>0.06075415166412873</v>
      </c>
      <c r="U302" s="40">
        <v>0.028603231987856227</v>
      </c>
      <c r="V302" s="40">
        <v>0.02671852290338508</v>
      </c>
      <c r="W302" s="40">
        <v>0.026496792422859065</v>
      </c>
      <c r="X302" s="39">
        <v>9.280980997089182</v>
      </c>
      <c r="Y302" s="41">
        <v>7.1347447004215825</v>
      </c>
      <c r="Z302" s="41">
        <v>8.193348939660906</v>
      </c>
      <c r="AA302" s="41">
        <v>7.57038950755481</v>
      </c>
      <c r="AB302" s="42">
        <v>0.0</v>
      </c>
      <c r="AC302" s="42">
        <v>1.0</v>
      </c>
      <c r="AD302" s="42">
        <v>1.0</v>
      </c>
      <c r="AE302" s="42">
        <v>0.0</v>
      </c>
      <c r="AF302" s="42">
        <v>0.0</v>
      </c>
      <c r="AG302" s="25"/>
      <c r="AH302" s="25"/>
      <c r="AI302" s="25"/>
      <c r="AJ302" s="25"/>
      <c r="AK302" s="25"/>
      <c r="AL302" s="25"/>
    </row>
    <row r="303">
      <c r="A303" s="27" t="s">
        <v>422</v>
      </c>
      <c r="B303" s="25" t="s">
        <v>172</v>
      </c>
      <c r="C303" s="25" t="s">
        <v>107</v>
      </c>
      <c r="D303" s="28">
        <v>90.23648021401524</v>
      </c>
      <c r="E303" s="29">
        <v>0.1394401876465989</v>
      </c>
      <c r="F303" s="31">
        <v>17.0</v>
      </c>
      <c r="G303" s="59"/>
      <c r="H303" s="34">
        <v>11.866391570542703</v>
      </c>
      <c r="I303" s="35" t="s">
        <v>40</v>
      </c>
      <c r="J303" s="36">
        <v>3200.0</v>
      </c>
      <c r="K303" s="28">
        <v>3.7082473657945947</v>
      </c>
      <c r="L303" s="28">
        <v>2.2679033925053753</v>
      </c>
      <c r="M303" s="34">
        <v>12.269162821661835</v>
      </c>
      <c r="N303" s="35" t="s">
        <v>29</v>
      </c>
      <c r="O303" s="36">
        <v>3600.0</v>
      </c>
      <c r="P303" s="28">
        <v>3.408100783794954</v>
      </c>
      <c r="Q303" s="37">
        <v>2.135896863148956</v>
      </c>
      <c r="R303" s="38">
        <v>4.219947774427115</v>
      </c>
      <c r="S303" s="39">
        <v>4.707161675894877</v>
      </c>
      <c r="T303" s="40">
        <v>0.04119513523516836</v>
      </c>
      <c r="U303" s="40">
        <v>0.015104882919561732</v>
      </c>
      <c r="V303" s="40">
        <v>0.020280681961929035</v>
      </c>
      <c r="W303" s="40">
        <v>0.020069424858158942</v>
      </c>
      <c r="X303" s="39">
        <v>4.650105050761058</v>
      </c>
      <c r="Y303" s="41">
        <v>7.216286519781644</v>
      </c>
      <c r="Z303" s="41">
        <v>4.088041536458542</v>
      </c>
      <c r="AA303" s="41">
        <v>8.181121285203293</v>
      </c>
      <c r="AB303" s="42">
        <v>0.0</v>
      </c>
      <c r="AC303" s="42">
        <v>1.0</v>
      </c>
      <c r="AD303" s="42">
        <v>1.0</v>
      </c>
      <c r="AE303" s="42">
        <v>0.0</v>
      </c>
      <c r="AF303" s="42">
        <v>0.0</v>
      </c>
      <c r="AG303" s="25"/>
      <c r="AH303" s="25"/>
      <c r="AI303" s="25"/>
      <c r="AJ303" s="25"/>
      <c r="AK303" s="25"/>
      <c r="AL303" s="25"/>
    </row>
    <row r="304">
      <c r="A304" s="27" t="s">
        <v>425</v>
      </c>
      <c r="B304" s="25" t="s">
        <v>172</v>
      </c>
      <c r="C304" s="25" t="s">
        <v>107</v>
      </c>
      <c r="D304" s="28">
        <v>90.23648021401524</v>
      </c>
      <c r="E304" s="29">
        <v>0.2163738019169329</v>
      </c>
      <c r="F304" s="31">
        <v>14.0</v>
      </c>
      <c r="G304" s="59"/>
      <c r="H304" s="34">
        <v>12.116577176578868</v>
      </c>
      <c r="I304" s="35" t="s">
        <v>58</v>
      </c>
      <c r="J304" s="36">
        <v>3600.0</v>
      </c>
      <c r="K304" s="28">
        <v>3.365715882383019</v>
      </c>
      <c r="L304" s="28">
        <v>2.0900978645993313</v>
      </c>
      <c r="M304" s="34">
        <v>11.763198502436634</v>
      </c>
      <c r="N304" s="35" t="s">
        <v>28</v>
      </c>
      <c r="O304" s="36">
        <v>3700.0</v>
      </c>
      <c r="P304" s="28">
        <v>3.1792428384963873</v>
      </c>
      <c r="Q304" s="37">
        <v>1.931980346374342</v>
      </c>
      <c r="R304" s="38">
        <v>5.779277761575579</v>
      </c>
      <c r="S304" s="39">
        <v>6.446524044324983</v>
      </c>
      <c r="T304" s="40">
        <v>0.07516576207803159</v>
      </c>
      <c r="U304" s="40">
        <v>0.02105546949776186</v>
      </c>
      <c r="V304" s="40">
        <v>0.0621475954530713</v>
      </c>
      <c r="W304" s="40">
        <v>0.035998060754238025</v>
      </c>
      <c r="X304" s="39">
        <v>7.058070489914864</v>
      </c>
      <c r="Y304" s="41">
        <v>5.058506686664005</v>
      </c>
      <c r="Z304" s="41">
        <v>6.307275317496735</v>
      </c>
      <c r="AA304" s="41">
        <v>5.4559231849398975</v>
      </c>
      <c r="AB304" s="42">
        <v>1.0</v>
      </c>
      <c r="AC304" s="42">
        <v>1.0</v>
      </c>
      <c r="AD304" s="42">
        <v>0.0</v>
      </c>
      <c r="AE304" s="42">
        <v>0.0</v>
      </c>
      <c r="AF304" s="42">
        <v>0.0</v>
      </c>
      <c r="AG304" s="25"/>
      <c r="AH304" s="25"/>
      <c r="AI304" s="25"/>
      <c r="AJ304" s="25"/>
      <c r="AK304" s="25"/>
      <c r="AL304" s="25"/>
    </row>
    <row r="305">
      <c r="A305" s="27" t="s">
        <v>424</v>
      </c>
      <c r="B305" s="25" t="s">
        <v>172</v>
      </c>
      <c r="C305" s="25" t="s">
        <v>107</v>
      </c>
      <c r="D305" s="28">
        <v>90.23648021401524</v>
      </c>
      <c r="E305" s="29">
        <v>0.17407692307692307</v>
      </c>
      <c r="F305" s="31">
        <v>11.0</v>
      </c>
      <c r="G305" s="59"/>
      <c r="H305" s="34">
        <v>8.461705119842483</v>
      </c>
      <c r="I305" s="35" t="s">
        <v>45</v>
      </c>
      <c r="J305" s="36">
        <v>3000.0</v>
      </c>
      <c r="K305" s="28">
        <v>2.8205683732808278</v>
      </c>
      <c r="L305" s="28">
        <v>1.3467374179549505</v>
      </c>
      <c r="M305" s="34">
        <v>8.897143495485592</v>
      </c>
      <c r="N305" s="35" t="s">
        <v>31</v>
      </c>
      <c r="O305" s="36">
        <v>3000.0</v>
      </c>
      <c r="P305" s="28">
        <v>2.9657144984951973</v>
      </c>
      <c r="Q305" s="37">
        <v>1.4690243853585032</v>
      </c>
      <c r="R305" s="38">
        <v>3.516757091401206</v>
      </c>
      <c r="S305" s="39">
        <v>3.922784140692973</v>
      </c>
      <c r="T305" s="40">
        <v>0.06167881848646183</v>
      </c>
      <c r="U305" s="40">
        <v>0.003051248971061716</v>
      </c>
      <c r="V305" s="40">
        <v>0.037159853540430186</v>
      </c>
      <c r="W305" s="40">
        <v>0.028115079804782957</v>
      </c>
      <c r="X305" s="39">
        <v>3.2495144278139843</v>
      </c>
      <c r="Y305" s="41">
        <v>5.212190692028499</v>
      </c>
      <c r="Z305" s="41">
        <v>2.9272671579267446</v>
      </c>
      <c r="AA305" s="41">
        <v>5.969876337558848</v>
      </c>
      <c r="AB305" s="42">
        <v>0.0</v>
      </c>
      <c r="AC305" s="42">
        <v>0.0</v>
      </c>
      <c r="AD305" s="42">
        <v>0.0</v>
      </c>
      <c r="AE305" s="42">
        <v>1.0</v>
      </c>
      <c r="AF305" s="42">
        <v>1.0</v>
      </c>
      <c r="AG305" s="25"/>
      <c r="AH305" s="25"/>
      <c r="AI305" s="25"/>
      <c r="AJ305" s="25"/>
      <c r="AK305" s="25"/>
      <c r="AL305" s="25"/>
    </row>
    <row r="306">
      <c r="A306" s="27" t="s">
        <v>426</v>
      </c>
      <c r="B306" s="25" t="s">
        <v>172</v>
      </c>
      <c r="C306" s="25" t="s">
        <v>107</v>
      </c>
      <c r="D306" s="28">
        <v>90.23648021401524</v>
      </c>
      <c r="E306" s="29">
        <v>0.18267485549132947</v>
      </c>
      <c r="F306" s="31">
        <v>0.0</v>
      </c>
      <c r="G306" s="59"/>
      <c r="H306" s="34" t="s">
        <v>64</v>
      </c>
      <c r="I306" s="35" t="s">
        <v>58</v>
      </c>
      <c r="J306" s="36">
        <v>3000.0</v>
      </c>
      <c r="K306" s="28" t="s">
        <v>64</v>
      </c>
      <c r="L306" s="28" t="s">
        <v>64</v>
      </c>
      <c r="M306" s="34" t="s">
        <v>64</v>
      </c>
      <c r="N306" s="35" t="s">
        <v>27</v>
      </c>
      <c r="O306" s="36">
        <v>3000.0</v>
      </c>
      <c r="P306" s="28" t="s">
        <v>64</v>
      </c>
      <c r="Q306" s="37" t="s">
        <v>64</v>
      </c>
      <c r="R306" s="38" t="s">
        <v>64</v>
      </c>
      <c r="S306" s="39" t="s">
        <v>64</v>
      </c>
      <c r="T306" s="40" t="s">
        <v>64</v>
      </c>
      <c r="U306" s="40" t="s">
        <v>64</v>
      </c>
      <c r="V306" s="40" t="s">
        <v>64</v>
      </c>
      <c r="W306" s="40" t="s">
        <v>64</v>
      </c>
      <c r="X306" s="39" t="s">
        <v>64</v>
      </c>
      <c r="Y306" s="41" t="s">
        <v>64</v>
      </c>
      <c r="Z306" s="41" t="s">
        <v>64</v>
      </c>
      <c r="AA306" s="41" t="s">
        <v>64</v>
      </c>
      <c r="AB306" s="42">
        <v>1.0</v>
      </c>
      <c r="AC306" s="42">
        <v>1.0</v>
      </c>
      <c r="AD306" s="42">
        <v>0.0</v>
      </c>
      <c r="AE306" s="42">
        <v>0.0</v>
      </c>
      <c r="AF306" s="42">
        <v>0.0</v>
      </c>
      <c r="AG306" s="25"/>
      <c r="AH306" s="25"/>
      <c r="AI306" s="25"/>
      <c r="AJ306" s="25"/>
      <c r="AK306" s="25"/>
      <c r="AL306" s="25"/>
    </row>
    <row r="307">
      <c r="A307" s="27" t="s">
        <v>427</v>
      </c>
      <c r="B307" s="25" t="s">
        <v>172</v>
      </c>
      <c r="C307" s="25" t="s">
        <v>107</v>
      </c>
      <c r="D307" s="28">
        <v>90.23648021401524</v>
      </c>
      <c r="E307" s="29">
        <v>0.18</v>
      </c>
      <c r="F307" s="31">
        <v>0.0</v>
      </c>
      <c r="G307" s="59"/>
      <c r="H307" s="34" t="s">
        <v>64</v>
      </c>
      <c r="I307" s="35" t="s">
        <v>44</v>
      </c>
      <c r="J307" s="36">
        <v>3000.0</v>
      </c>
      <c r="K307" s="28" t="s">
        <v>64</v>
      </c>
      <c r="L307" s="28" t="s">
        <v>64</v>
      </c>
      <c r="M307" s="34" t="s">
        <v>64</v>
      </c>
      <c r="N307" s="35" t="s">
        <v>29</v>
      </c>
      <c r="O307" s="36">
        <v>3000.0</v>
      </c>
      <c r="P307" s="28" t="s">
        <v>64</v>
      </c>
      <c r="Q307" s="37" t="s">
        <v>64</v>
      </c>
      <c r="R307" s="38" t="s">
        <v>64</v>
      </c>
      <c r="S307" s="39" t="s">
        <v>64</v>
      </c>
      <c r="T307" s="40" t="s">
        <v>64</v>
      </c>
      <c r="U307" s="40" t="s">
        <v>64</v>
      </c>
      <c r="V307" s="40" t="s">
        <v>64</v>
      </c>
      <c r="W307" s="40" t="s">
        <v>64</v>
      </c>
      <c r="X307" s="39" t="s">
        <v>64</v>
      </c>
      <c r="Y307" s="41" t="s">
        <v>64</v>
      </c>
      <c r="Z307" s="41" t="s">
        <v>64</v>
      </c>
      <c r="AA307" s="41" t="s">
        <v>64</v>
      </c>
      <c r="AB307" s="42">
        <v>0.0</v>
      </c>
      <c r="AC307" s="42">
        <v>0.0</v>
      </c>
      <c r="AD307" s="42">
        <v>1.0</v>
      </c>
      <c r="AE307" s="42">
        <v>1.0</v>
      </c>
      <c r="AF307" s="42">
        <v>0.0</v>
      </c>
      <c r="AG307" s="25"/>
      <c r="AH307" s="25"/>
      <c r="AI307" s="25"/>
      <c r="AJ307" s="25"/>
      <c r="AK307" s="25"/>
      <c r="AL307" s="25"/>
    </row>
    <row r="308">
      <c r="A308" s="27" t="s">
        <v>423</v>
      </c>
      <c r="B308" s="25" t="s">
        <v>172</v>
      </c>
      <c r="C308" s="25" t="s">
        <v>107</v>
      </c>
      <c r="D308" s="28">
        <v>90.23648021401524</v>
      </c>
      <c r="E308" s="29">
        <v>0.12818496058217102</v>
      </c>
      <c r="F308" s="31">
        <v>0.0</v>
      </c>
      <c r="G308" s="59"/>
      <c r="H308" s="34" t="s">
        <v>64</v>
      </c>
      <c r="I308" s="35" t="s">
        <v>44</v>
      </c>
      <c r="J308" s="36">
        <v>3700.0</v>
      </c>
      <c r="K308" s="28" t="s">
        <v>64</v>
      </c>
      <c r="L308" s="28" t="s">
        <v>64</v>
      </c>
      <c r="M308" s="34" t="s">
        <v>64</v>
      </c>
      <c r="N308" s="35" t="s">
        <v>30</v>
      </c>
      <c r="O308" s="36">
        <v>3000.0</v>
      </c>
      <c r="P308" s="28" t="s">
        <v>64</v>
      </c>
      <c r="Q308" s="37" t="s">
        <v>64</v>
      </c>
      <c r="R308" s="38" t="s">
        <v>64</v>
      </c>
      <c r="S308" s="39" t="s">
        <v>64</v>
      </c>
      <c r="T308" s="40" t="s">
        <v>64</v>
      </c>
      <c r="U308" s="40" t="s">
        <v>64</v>
      </c>
      <c r="V308" s="40" t="s">
        <v>64</v>
      </c>
      <c r="W308" s="40" t="s">
        <v>64</v>
      </c>
      <c r="X308" s="39" t="s">
        <v>64</v>
      </c>
      <c r="Y308" s="41" t="s">
        <v>64</v>
      </c>
      <c r="Z308" s="41" t="s">
        <v>64</v>
      </c>
      <c r="AA308" s="41" t="s">
        <v>64</v>
      </c>
      <c r="AB308" s="42">
        <v>0.0</v>
      </c>
      <c r="AC308" s="42">
        <v>0.0</v>
      </c>
      <c r="AD308" s="42">
        <v>1.0</v>
      </c>
      <c r="AE308" s="42">
        <v>1.0</v>
      </c>
      <c r="AF308" s="42">
        <v>0.0</v>
      </c>
      <c r="AG308" s="25"/>
      <c r="AH308" s="25"/>
      <c r="AI308" s="25"/>
      <c r="AJ308" s="25"/>
      <c r="AK308" s="25"/>
      <c r="AL308" s="25"/>
    </row>
    <row r="309">
      <c r="A309" s="27" t="s">
        <v>429</v>
      </c>
      <c r="B309" s="25" t="s">
        <v>172</v>
      </c>
      <c r="C309" s="25" t="s">
        <v>107</v>
      </c>
      <c r="D309" s="28">
        <v>90.23648021401524</v>
      </c>
      <c r="E309" s="29">
        <v>0.18</v>
      </c>
      <c r="F309" s="31">
        <v>0.0</v>
      </c>
      <c r="G309" s="59"/>
      <c r="H309" s="34" t="s">
        <v>64</v>
      </c>
      <c r="I309" s="35" t="s">
        <v>27</v>
      </c>
      <c r="J309" s="36">
        <v>3000.0</v>
      </c>
      <c r="K309" s="28" t="s">
        <v>64</v>
      </c>
      <c r="L309" s="28" t="s">
        <v>64</v>
      </c>
      <c r="M309" s="34" t="s">
        <v>64</v>
      </c>
      <c r="N309" s="35" t="s">
        <v>27</v>
      </c>
      <c r="O309" s="36">
        <v>3000.0</v>
      </c>
      <c r="P309" s="28" t="s">
        <v>64</v>
      </c>
      <c r="Q309" s="37" t="s">
        <v>64</v>
      </c>
      <c r="R309" s="38" t="s">
        <v>64</v>
      </c>
      <c r="S309" s="39" t="s">
        <v>64</v>
      </c>
      <c r="T309" s="40" t="s">
        <v>64</v>
      </c>
      <c r="U309" s="40" t="s">
        <v>64</v>
      </c>
      <c r="V309" s="40" t="s">
        <v>64</v>
      </c>
      <c r="W309" s="40" t="s">
        <v>64</v>
      </c>
      <c r="X309" s="39" t="s">
        <v>64</v>
      </c>
      <c r="Y309" s="41" t="s">
        <v>64</v>
      </c>
      <c r="Z309" s="41" t="s">
        <v>64</v>
      </c>
      <c r="AA309" s="41" t="s">
        <v>64</v>
      </c>
      <c r="AB309" s="42">
        <v>1.0</v>
      </c>
      <c r="AC309" s="42">
        <v>0.0</v>
      </c>
      <c r="AD309" s="42">
        <v>0.0</v>
      </c>
      <c r="AE309" s="42"/>
      <c r="AF309" s="42"/>
      <c r="AG309" s="25"/>
      <c r="AH309" s="25"/>
      <c r="AI309" s="25"/>
      <c r="AJ309" s="25"/>
      <c r="AK309" s="25"/>
      <c r="AL309" s="25"/>
    </row>
    <row r="310">
      <c r="A310" s="27" t="s">
        <v>430</v>
      </c>
      <c r="B310" s="25"/>
      <c r="C310" s="25"/>
      <c r="D310" s="28"/>
      <c r="E310" s="29"/>
      <c r="F310" s="31">
        <v>0.0</v>
      </c>
      <c r="G310" s="59"/>
      <c r="H310" s="34"/>
      <c r="I310" s="35"/>
      <c r="J310" s="36"/>
      <c r="K310" s="28"/>
      <c r="L310" s="28"/>
      <c r="M310" s="34"/>
      <c r="N310" s="35"/>
      <c r="O310" s="36"/>
      <c r="P310" s="28"/>
      <c r="Q310" s="37"/>
      <c r="R310" s="38"/>
      <c r="S310" s="39"/>
      <c r="T310" s="40"/>
      <c r="U310" s="40"/>
      <c r="V310" s="40"/>
      <c r="W310" s="40"/>
      <c r="X310" s="39"/>
      <c r="Y310" s="41"/>
      <c r="Z310" s="41"/>
      <c r="AA310" s="41"/>
      <c r="AB310" s="42"/>
      <c r="AC310" s="42"/>
      <c r="AD310" s="42"/>
      <c r="AE310" s="42"/>
      <c r="AF310" s="42"/>
      <c r="AG310" s="25"/>
      <c r="AH310" s="25"/>
      <c r="AI310" s="25"/>
      <c r="AJ310" s="25"/>
      <c r="AK310" s="25"/>
      <c r="AL310" s="25"/>
    </row>
    <row r="311">
      <c r="A311" s="27" t="s">
        <v>431</v>
      </c>
      <c r="B311" s="25"/>
      <c r="C311" s="25"/>
      <c r="D311" s="28"/>
      <c r="E311" s="29"/>
      <c r="F311" s="31">
        <v>0.0</v>
      </c>
      <c r="G311" s="59"/>
      <c r="H311" s="34"/>
      <c r="I311" s="35"/>
      <c r="J311" s="36"/>
      <c r="K311" s="28"/>
      <c r="L311" s="28"/>
      <c r="M311" s="34"/>
      <c r="N311" s="35"/>
      <c r="O311" s="36"/>
      <c r="P311" s="28"/>
      <c r="Q311" s="37"/>
      <c r="R311" s="38"/>
      <c r="S311" s="39"/>
      <c r="T311" s="40"/>
      <c r="U311" s="40"/>
      <c r="V311" s="40"/>
      <c r="W311" s="40"/>
      <c r="X311" s="39"/>
      <c r="Y311" s="41"/>
      <c r="Z311" s="41"/>
      <c r="AA311" s="41"/>
      <c r="AB311" s="42"/>
      <c r="AC311" s="42"/>
      <c r="AD311" s="42"/>
      <c r="AE311" s="42"/>
      <c r="AF311" s="42"/>
      <c r="AG311" s="25"/>
      <c r="AH311" s="25"/>
      <c r="AI311" s="25"/>
      <c r="AJ311" s="25"/>
      <c r="AK311" s="25"/>
      <c r="AL311" s="25"/>
    </row>
    <row r="312">
      <c r="A312" s="27" t="s">
        <v>432</v>
      </c>
      <c r="B312" s="25"/>
      <c r="C312" s="25"/>
      <c r="D312" s="28"/>
      <c r="E312" s="29"/>
      <c r="F312" s="31">
        <v>0.0</v>
      </c>
      <c r="G312" s="59"/>
      <c r="H312" s="34"/>
      <c r="I312" s="35"/>
      <c r="J312" s="36"/>
      <c r="K312" s="28"/>
      <c r="L312" s="28"/>
      <c r="M312" s="34"/>
      <c r="N312" s="35"/>
      <c r="O312" s="36"/>
      <c r="P312" s="28"/>
      <c r="Q312" s="37"/>
      <c r="R312" s="38"/>
      <c r="S312" s="39"/>
      <c r="T312" s="40"/>
      <c r="U312" s="40"/>
      <c r="V312" s="40"/>
      <c r="W312" s="40"/>
      <c r="X312" s="39"/>
      <c r="Y312" s="41"/>
      <c r="Z312" s="41"/>
      <c r="AA312" s="41"/>
      <c r="AB312" s="42"/>
      <c r="AC312" s="42"/>
      <c r="AD312" s="42"/>
      <c r="AE312" s="42"/>
      <c r="AF312" s="42"/>
      <c r="AG312" s="25"/>
      <c r="AH312" s="25"/>
      <c r="AI312" s="25"/>
      <c r="AJ312" s="25"/>
      <c r="AK312" s="25"/>
      <c r="AL312" s="25"/>
    </row>
    <row r="313">
      <c r="A313" s="27" t="s">
        <v>433</v>
      </c>
      <c r="B313" s="25"/>
      <c r="C313" s="25"/>
      <c r="D313" s="28"/>
      <c r="E313" s="29"/>
      <c r="F313" s="31">
        <v>35.0</v>
      </c>
      <c r="G313" s="59"/>
      <c r="H313" s="34"/>
      <c r="I313" s="35"/>
      <c r="J313" s="36"/>
      <c r="K313" s="28"/>
      <c r="L313" s="28"/>
      <c r="M313" s="34"/>
      <c r="N313" s="35"/>
      <c r="O313" s="36"/>
      <c r="P313" s="28"/>
      <c r="Q313" s="37"/>
      <c r="R313" s="38"/>
      <c r="S313" s="39"/>
      <c r="T313" s="40"/>
      <c r="U313" s="40"/>
      <c r="V313" s="40"/>
      <c r="W313" s="40"/>
      <c r="X313" s="39"/>
      <c r="Y313" s="41"/>
      <c r="Z313" s="41"/>
      <c r="AA313" s="41"/>
      <c r="AB313" s="42"/>
      <c r="AC313" s="42"/>
      <c r="AD313" s="42"/>
      <c r="AE313" s="42"/>
      <c r="AF313" s="42"/>
      <c r="AG313" s="25"/>
      <c r="AH313" s="25"/>
      <c r="AI313" s="25"/>
      <c r="AJ313" s="25"/>
      <c r="AK313" s="25"/>
      <c r="AL313" s="25"/>
    </row>
    <row r="314">
      <c r="A314" s="27" t="s">
        <v>435</v>
      </c>
      <c r="B314" s="25"/>
      <c r="C314" s="25"/>
      <c r="D314" s="28"/>
      <c r="E314" s="29"/>
      <c r="F314" s="31">
        <v>34.0</v>
      </c>
      <c r="G314" s="59"/>
      <c r="H314" s="34"/>
      <c r="I314" s="35"/>
      <c r="J314" s="36"/>
      <c r="K314" s="28"/>
      <c r="L314" s="28"/>
      <c r="M314" s="34"/>
      <c r="N314" s="35"/>
      <c r="O314" s="36"/>
      <c r="P314" s="28"/>
      <c r="Q314" s="37"/>
      <c r="R314" s="38"/>
      <c r="S314" s="39"/>
      <c r="T314" s="40"/>
      <c r="U314" s="40"/>
      <c r="V314" s="40"/>
      <c r="W314" s="40"/>
      <c r="X314" s="39"/>
      <c r="Y314" s="41"/>
      <c r="Z314" s="41"/>
      <c r="AA314" s="41"/>
      <c r="AB314" s="42"/>
      <c r="AC314" s="42"/>
      <c r="AD314" s="42"/>
      <c r="AE314" s="42"/>
      <c r="AF314" s="42"/>
      <c r="AG314" s="25"/>
      <c r="AH314" s="25"/>
      <c r="AI314" s="25"/>
      <c r="AJ314" s="25"/>
      <c r="AK314" s="25"/>
      <c r="AL314" s="25"/>
    </row>
    <row r="315">
      <c r="A315" s="27" t="s">
        <v>437</v>
      </c>
      <c r="B315" s="25"/>
      <c r="C315" s="25"/>
      <c r="D315" s="28"/>
      <c r="E315" s="29"/>
      <c r="F315" s="31">
        <v>34.0</v>
      </c>
      <c r="G315" s="59"/>
      <c r="H315" s="34"/>
      <c r="I315" s="35"/>
      <c r="J315" s="36"/>
      <c r="K315" s="28"/>
      <c r="L315" s="28"/>
      <c r="M315" s="34"/>
      <c r="N315" s="35"/>
      <c r="O315" s="36"/>
      <c r="P315" s="28"/>
      <c r="Q315" s="37"/>
      <c r="R315" s="38"/>
      <c r="S315" s="39"/>
      <c r="T315" s="40"/>
      <c r="U315" s="40"/>
      <c r="V315" s="40"/>
      <c r="W315" s="40"/>
      <c r="X315" s="39"/>
      <c r="Y315" s="41"/>
      <c r="Z315" s="41"/>
      <c r="AA315" s="41"/>
      <c r="AB315" s="42"/>
      <c r="AC315" s="42"/>
      <c r="AD315" s="42"/>
      <c r="AE315" s="42"/>
      <c r="AF315" s="42"/>
      <c r="AG315" s="25"/>
      <c r="AH315" s="25"/>
      <c r="AI315" s="25"/>
      <c r="AJ315" s="25"/>
      <c r="AK315" s="25"/>
      <c r="AL315" s="25"/>
    </row>
    <row r="316">
      <c r="A316" s="27" t="s">
        <v>434</v>
      </c>
      <c r="B316" s="25"/>
      <c r="C316" s="25"/>
      <c r="D316" s="28"/>
      <c r="E316" s="29"/>
      <c r="F316" s="31">
        <v>34.0</v>
      </c>
      <c r="G316" s="59"/>
      <c r="H316" s="34"/>
      <c r="I316" s="35"/>
      <c r="J316" s="36"/>
      <c r="K316" s="28"/>
      <c r="L316" s="28"/>
      <c r="M316" s="34"/>
      <c r="N316" s="35"/>
      <c r="O316" s="36"/>
      <c r="P316" s="28"/>
      <c r="Q316" s="37"/>
      <c r="R316" s="38"/>
      <c r="S316" s="39"/>
      <c r="T316" s="40"/>
      <c r="U316" s="40"/>
      <c r="V316" s="40"/>
      <c r="W316" s="40"/>
      <c r="X316" s="39"/>
      <c r="Y316" s="41"/>
      <c r="Z316" s="41"/>
      <c r="AA316" s="41"/>
      <c r="AB316" s="42"/>
      <c r="AC316" s="42"/>
      <c r="AD316" s="42"/>
      <c r="AE316" s="42"/>
      <c r="AF316" s="42"/>
      <c r="AG316" s="25"/>
      <c r="AH316" s="25"/>
      <c r="AI316" s="25"/>
      <c r="AJ316" s="25"/>
      <c r="AK316" s="25"/>
      <c r="AL316" s="25"/>
    </row>
    <row r="317">
      <c r="A317" s="27" t="s">
        <v>436</v>
      </c>
      <c r="B317" s="25"/>
      <c r="C317" s="25"/>
      <c r="D317" s="28"/>
      <c r="E317" s="29"/>
      <c r="F317" s="31">
        <v>32.0</v>
      </c>
      <c r="G317" s="59"/>
      <c r="H317" s="34"/>
      <c r="I317" s="35"/>
      <c r="J317" s="36"/>
      <c r="K317" s="28"/>
      <c r="L317" s="28"/>
      <c r="M317" s="34"/>
      <c r="N317" s="35"/>
      <c r="O317" s="36"/>
      <c r="P317" s="28"/>
      <c r="Q317" s="37"/>
      <c r="R317" s="38"/>
      <c r="S317" s="39"/>
      <c r="T317" s="40"/>
      <c r="U317" s="40"/>
      <c r="V317" s="40"/>
      <c r="W317" s="40"/>
      <c r="X317" s="39"/>
      <c r="Y317" s="41"/>
      <c r="Z317" s="41"/>
      <c r="AA317" s="41"/>
      <c r="AB317" s="42"/>
      <c r="AC317" s="42"/>
      <c r="AD317" s="42"/>
      <c r="AE317" s="42"/>
      <c r="AF317" s="42"/>
      <c r="AG317" s="25"/>
      <c r="AH317" s="25"/>
      <c r="AI317" s="25"/>
      <c r="AJ317" s="25"/>
      <c r="AK317" s="25"/>
      <c r="AL317" s="25"/>
    </row>
    <row r="318">
      <c r="A318" s="27" t="s">
        <v>438</v>
      </c>
      <c r="B318" s="25"/>
      <c r="C318" s="25"/>
      <c r="D318" s="28"/>
      <c r="E318" s="29"/>
      <c r="F318" s="31">
        <v>22.0</v>
      </c>
      <c r="G318" s="59"/>
      <c r="H318" s="34"/>
      <c r="I318" s="35"/>
      <c r="J318" s="36"/>
      <c r="K318" s="28"/>
      <c r="L318" s="28"/>
      <c r="M318" s="34"/>
      <c r="N318" s="35"/>
      <c r="O318" s="36"/>
      <c r="P318" s="28"/>
      <c r="Q318" s="37"/>
      <c r="R318" s="38"/>
      <c r="S318" s="39"/>
      <c r="T318" s="40"/>
      <c r="U318" s="40"/>
      <c r="V318" s="40"/>
      <c r="W318" s="40"/>
      <c r="X318" s="39"/>
      <c r="Y318" s="41"/>
      <c r="Z318" s="41"/>
      <c r="AA318" s="41"/>
      <c r="AB318" s="42"/>
      <c r="AC318" s="42"/>
      <c r="AD318" s="42"/>
      <c r="AE318" s="42"/>
      <c r="AF318" s="42"/>
      <c r="AG318" s="25"/>
      <c r="AH318" s="25"/>
      <c r="AI318" s="25"/>
      <c r="AJ318" s="25"/>
      <c r="AK318" s="25"/>
      <c r="AL318" s="25"/>
    </row>
    <row r="319">
      <c r="A319" s="27" t="s">
        <v>441</v>
      </c>
      <c r="B319" s="25"/>
      <c r="C319" s="25"/>
      <c r="D319" s="28"/>
      <c r="E319" s="29"/>
      <c r="F319" s="31">
        <v>19.0</v>
      </c>
      <c r="G319" s="59"/>
      <c r="H319" s="34"/>
      <c r="I319" s="35"/>
      <c r="J319" s="36"/>
      <c r="K319" s="28"/>
      <c r="L319" s="28"/>
      <c r="M319" s="34"/>
      <c r="N319" s="35"/>
      <c r="O319" s="36"/>
      <c r="P319" s="28"/>
      <c r="Q319" s="37"/>
      <c r="R319" s="38"/>
      <c r="S319" s="39"/>
      <c r="T319" s="40"/>
      <c r="U319" s="40"/>
      <c r="V319" s="40"/>
      <c r="W319" s="40"/>
      <c r="X319" s="39"/>
      <c r="Y319" s="41"/>
      <c r="Z319" s="41"/>
      <c r="AA319" s="41"/>
      <c r="AB319" s="42"/>
      <c r="AC319" s="42"/>
      <c r="AD319" s="42"/>
      <c r="AE319" s="42"/>
      <c r="AF319" s="42"/>
      <c r="AG319" s="25"/>
      <c r="AH319" s="25"/>
      <c r="AI319" s="25"/>
      <c r="AJ319" s="25"/>
      <c r="AK319" s="25"/>
      <c r="AL319" s="25"/>
    </row>
    <row r="320">
      <c r="A320" s="27" t="s">
        <v>439</v>
      </c>
      <c r="B320" s="25"/>
      <c r="C320" s="25"/>
      <c r="D320" s="28"/>
      <c r="E320" s="29"/>
      <c r="F320" s="31">
        <v>18.0</v>
      </c>
      <c r="G320" s="59"/>
      <c r="H320" s="34"/>
      <c r="I320" s="35"/>
      <c r="J320" s="36"/>
      <c r="K320" s="28"/>
      <c r="L320" s="28"/>
      <c r="M320" s="34"/>
      <c r="N320" s="35"/>
      <c r="O320" s="36"/>
      <c r="P320" s="28"/>
      <c r="Q320" s="37"/>
      <c r="R320" s="38"/>
      <c r="S320" s="39"/>
      <c r="T320" s="40"/>
      <c r="U320" s="40"/>
      <c r="V320" s="40"/>
      <c r="W320" s="40"/>
      <c r="X320" s="39"/>
      <c r="Y320" s="41"/>
      <c r="Z320" s="41"/>
      <c r="AA320" s="41"/>
      <c r="AB320" s="42"/>
      <c r="AC320" s="42"/>
      <c r="AD320" s="42"/>
      <c r="AE320" s="42"/>
      <c r="AF320" s="42"/>
      <c r="AG320" s="25"/>
      <c r="AH320" s="25"/>
      <c r="AI320" s="25"/>
      <c r="AJ320" s="25"/>
      <c r="AK320" s="25"/>
      <c r="AL320" s="25"/>
    </row>
    <row r="321">
      <c r="A321" s="27" t="s">
        <v>442</v>
      </c>
      <c r="B321" s="25"/>
      <c r="C321" s="25"/>
      <c r="D321" s="28"/>
      <c r="E321" s="29"/>
      <c r="F321" s="31">
        <v>12.0</v>
      </c>
      <c r="G321" s="59"/>
      <c r="H321" s="34"/>
      <c r="I321" s="35"/>
      <c r="J321" s="36"/>
      <c r="K321" s="28"/>
      <c r="L321" s="28"/>
      <c r="M321" s="34"/>
      <c r="N321" s="35"/>
      <c r="O321" s="36"/>
      <c r="P321" s="28"/>
      <c r="Q321" s="37"/>
      <c r="R321" s="38"/>
      <c r="S321" s="39"/>
      <c r="T321" s="40"/>
      <c r="U321" s="40"/>
      <c r="V321" s="40"/>
      <c r="W321" s="40"/>
      <c r="X321" s="39"/>
      <c r="Y321" s="41"/>
      <c r="Z321" s="41"/>
      <c r="AA321" s="41"/>
      <c r="AB321" s="42"/>
      <c r="AC321" s="42"/>
      <c r="AD321" s="42"/>
      <c r="AE321" s="42"/>
      <c r="AF321" s="42"/>
      <c r="AG321" s="25"/>
      <c r="AH321" s="25"/>
      <c r="AI321" s="25"/>
      <c r="AJ321" s="25"/>
      <c r="AK321" s="25"/>
      <c r="AL321" s="25"/>
    </row>
    <row r="322">
      <c r="A322" s="27" t="s">
        <v>601</v>
      </c>
      <c r="B322" s="25"/>
      <c r="C322" s="25"/>
      <c r="D322" s="28"/>
      <c r="E322" s="29"/>
      <c r="F322" s="31">
        <v>0.0</v>
      </c>
      <c r="G322" s="59"/>
      <c r="H322" s="34"/>
      <c r="I322" s="35"/>
      <c r="J322" s="36"/>
      <c r="K322" s="28"/>
      <c r="L322" s="28"/>
      <c r="M322" s="34"/>
      <c r="N322" s="35"/>
      <c r="O322" s="36"/>
      <c r="P322" s="28"/>
      <c r="Q322" s="37"/>
      <c r="R322" s="38"/>
      <c r="S322" s="39"/>
      <c r="T322" s="40"/>
      <c r="U322" s="40"/>
      <c r="V322" s="40"/>
      <c r="W322" s="40"/>
      <c r="X322" s="39"/>
      <c r="Y322" s="41"/>
      <c r="Z322" s="41"/>
      <c r="AA322" s="41"/>
      <c r="AB322" s="42"/>
      <c r="AC322" s="42"/>
      <c r="AD322" s="42"/>
      <c r="AE322" s="42"/>
      <c r="AF322" s="42"/>
      <c r="AG322" s="25"/>
      <c r="AH322" s="25"/>
      <c r="AI322" s="25"/>
      <c r="AJ322" s="25"/>
      <c r="AK322" s="25"/>
      <c r="AL322" s="25"/>
    </row>
    <row r="323">
      <c r="A323" s="27" t="s">
        <v>444</v>
      </c>
      <c r="B323" s="25"/>
      <c r="C323" s="25"/>
      <c r="D323" s="28"/>
      <c r="E323" s="29"/>
      <c r="F323" s="31">
        <v>0.0</v>
      </c>
      <c r="G323" s="59"/>
      <c r="H323" s="34"/>
      <c r="I323" s="35"/>
      <c r="J323" s="36"/>
      <c r="K323" s="28"/>
      <c r="L323" s="28"/>
      <c r="M323" s="34"/>
      <c r="N323" s="35"/>
      <c r="O323" s="36"/>
      <c r="P323" s="28"/>
      <c r="Q323" s="37"/>
      <c r="R323" s="38"/>
      <c r="S323" s="39"/>
      <c r="T323" s="40"/>
      <c r="U323" s="40"/>
      <c r="V323" s="40"/>
      <c r="W323" s="40"/>
      <c r="X323" s="39"/>
      <c r="Y323" s="41"/>
      <c r="Z323" s="41"/>
      <c r="AA323" s="41"/>
      <c r="AB323" s="42"/>
      <c r="AC323" s="42"/>
      <c r="AD323" s="42"/>
      <c r="AE323" s="42"/>
      <c r="AF323" s="42"/>
      <c r="AG323" s="25"/>
      <c r="AH323" s="25"/>
      <c r="AI323" s="25"/>
      <c r="AJ323" s="25"/>
      <c r="AK323" s="25"/>
      <c r="AL323" s="25"/>
    </row>
    <row r="324">
      <c r="A324" s="27" t="s">
        <v>445</v>
      </c>
      <c r="B324" s="25"/>
      <c r="C324" s="25"/>
      <c r="D324" s="28"/>
      <c r="E324" s="29"/>
      <c r="F324" s="31">
        <v>0.0</v>
      </c>
      <c r="G324" s="59"/>
      <c r="H324" s="34"/>
      <c r="I324" s="35"/>
      <c r="J324" s="36"/>
      <c r="K324" s="28"/>
      <c r="L324" s="28"/>
      <c r="M324" s="34"/>
      <c r="N324" s="35"/>
      <c r="O324" s="36"/>
      <c r="P324" s="28"/>
      <c r="Q324" s="37"/>
      <c r="R324" s="38"/>
      <c r="S324" s="39"/>
      <c r="T324" s="40"/>
      <c r="U324" s="40"/>
      <c r="V324" s="40"/>
      <c r="W324" s="40"/>
      <c r="X324" s="39"/>
      <c r="Y324" s="41"/>
      <c r="Z324" s="41"/>
      <c r="AA324" s="41"/>
      <c r="AB324" s="42"/>
      <c r="AC324" s="42"/>
      <c r="AD324" s="42"/>
      <c r="AE324" s="42"/>
      <c r="AF324" s="42"/>
      <c r="AG324" s="25"/>
      <c r="AH324" s="25"/>
      <c r="AI324" s="25"/>
      <c r="AJ324" s="25"/>
      <c r="AK324" s="25"/>
      <c r="AL324" s="25"/>
    </row>
    <row r="325">
      <c r="A325" s="27" t="s">
        <v>443</v>
      </c>
      <c r="B325" s="25"/>
      <c r="C325" s="25"/>
      <c r="D325" s="28"/>
      <c r="E325" s="29"/>
      <c r="F325" s="31">
        <v>0.0</v>
      </c>
      <c r="G325" s="59"/>
      <c r="H325" s="34"/>
      <c r="I325" s="35"/>
      <c r="J325" s="36"/>
      <c r="K325" s="28"/>
      <c r="L325" s="28"/>
      <c r="M325" s="34"/>
      <c r="N325" s="35"/>
      <c r="O325" s="36"/>
      <c r="P325" s="28"/>
      <c r="Q325" s="37"/>
      <c r="R325" s="38"/>
      <c r="S325" s="39"/>
      <c r="T325" s="40"/>
      <c r="U325" s="40"/>
      <c r="V325" s="40"/>
      <c r="W325" s="40"/>
      <c r="X325" s="39"/>
      <c r="Y325" s="41"/>
      <c r="Z325" s="41"/>
      <c r="AA325" s="41"/>
      <c r="AB325" s="42"/>
      <c r="AC325" s="42"/>
      <c r="AD325" s="42"/>
      <c r="AE325" s="42"/>
      <c r="AF325" s="42"/>
      <c r="AG325" s="25"/>
      <c r="AH325" s="25"/>
      <c r="AI325" s="25"/>
      <c r="AJ325" s="25"/>
      <c r="AK325" s="25"/>
      <c r="AL325" s="25"/>
    </row>
    <row r="326">
      <c r="A326" s="27" t="s">
        <v>440</v>
      </c>
      <c r="B326" s="25"/>
      <c r="C326" s="25"/>
      <c r="D326" s="28"/>
      <c r="E326" s="29"/>
      <c r="F326" s="31">
        <v>0.0</v>
      </c>
      <c r="G326" s="59"/>
      <c r="H326" s="34"/>
      <c r="I326" s="35"/>
      <c r="J326" s="36"/>
      <c r="K326" s="28"/>
      <c r="L326" s="28"/>
      <c r="M326" s="34"/>
      <c r="N326" s="35"/>
      <c r="O326" s="36"/>
      <c r="P326" s="28"/>
      <c r="Q326" s="37"/>
      <c r="R326" s="38"/>
      <c r="S326" s="39"/>
      <c r="T326" s="40"/>
      <c r="U326" s="40"/>
      <c r="V326" s="40"/>
      <c r="W326" s="40"/>
      <c r="X326" s="39"/>
      <c r="Y326" s="41"/>
      <c r="Z326" s="41"/>
      <c r="AA326" s="41"/>
      <c r="AB326" s="42"/>
      <c r="AC326" s="42"/>
      <c r="AD326" s="42"/>
      <c r="AE326" s="42"/>
      <c r="AF326" s="42"/>
      <c r="AG326" s="25"/>
      <c r="AH326" s="25"/>
      <c r="AI326" s="25"/>
      <c r="AJ326" s="25"/>
      <c r="AK326" s="25"/>
      <c r="AL326" s="25"/>
    </row>
    <row r="327">
      <c r="A327" s="27" t="s">
        <v>446</v>
      </c>
      <c r="B327" s="25"/>
      <c r="C327" s="25"/>
      <c r="D327" s="28"/>
      <c r="E327" s="29"/>
      <c r="F327" s="31">
        <v>0.0</v>
      </c>
      <c r="G327" s="59"/>
      <c r="H327" s="34"/>
      <c r="I327" s="35"/>
      <c r="J327" s="36"/>
      <c r="K327" s="28"/>
      <c r="L327" s="28"/>
      <c r="M327" s="34"/>
      <c r="N327" s="35"/>
      <c r="O327" s="36"/>
      <c r="P327" s="28"/>
      <c r="Q327" s="37"/>
      <c r="R327" s="38"/>
      <c r="S327" s="39"/>
      <c r="T327" s="40"/>
      <c r="U327" s="40"/>
      <c r="V327" s="40"/>
      <c r="W327" s="40"/>
      <c r="X327" s="39"/>
      <c r="Y327" s="41"/>
      <c r="Z327" s="41"/>
      <c r="AA327" s="41"/>
      <c r="AB327" s="42"/>
      <c r="AC327" s="42"/>
      <c r="AD327" s="42"/>
      <c r="AE327" s="42"/>
      <c r="AF327" s="42"/>
      <c r="AG327" s="25"/>
      <c r="AH327" s="25"/>
      <c r="AI327" s="25"/>
      <c r="AJ327" s="25"/>
      <c r="AK327" s="25"/>
      <c r="AL327" s="25"/>
    </row>
    <row r="328">
      <c r="A328" s="27" t="s">
        <v>447</v>
      </c>
      <c r="B328" s="25"/>
      <c r="C328" s="25"/>
      <c r="D328" s="28"/>
      <c r="E328" s="29"/>
      <c r="F328" s="31">
        <v>0.0</v>
      </c>
      <c r="G328" s="59"/>
      <c r="H328" s="34"/>
      <c r="I328" s="35"/>
      <c r="J328" s="36"/>
      <c r="K328" s="28"/>
      <c r="L328" s="28"/>
      <c r="M328" s="34"/>
      <c r="N328" s="35"/>
      <c r="O328" s="36"/>
      <c r="P328" s="28"/>
      <c r="Q328" s="37"/>
      <c r="R328" s="38"/>
      <c r="S328" s="39"/>
      <c r="T328" s="40"/>
      <c r="U328" s="40"/>
      <c r="V328" s="40"/>
      <c r="W328" s="40"/>
      <c r="X328" s="39"/>
      <c r="Y328" s="41"/>
      <c r="Z328" s="41"/>
      <c r="AA328" s="41"/>
      <c r="AB328" s="42"/>
      <c r="AC328" s="42"/>
      <c r="AD328" s="42"/>
      <c r="AE328" s="42"/>
      <c r="AF328" s="42"/>
      <c r="AG328" s="25"/>
      <c r="AH328" s="25"/>
      <c r="AI328" s="25"/>
      <c r="AJ328" s="25"/>
      <c r="AK328" s="25"/>
      <c r="AL328" s="25"/>
    </row>
    <row r="329">
      <c r="A329" s="27" t="s">
        <v>448</v>
      </c>
      <c r="B329" s="25"/>
      <c r="C329" s="25"/>
      <c r="D329" s="28"/>
      <c r="E329" s="29"/>
      <c r="F329" s="31">
        <v>0.0</v>
      </c>
      <c r="G329" s="59"/>
      <c r="H329" s="34"/>
      <c r="I329" s="35"/>
      <c r="J329" s="36"/>
      <c r="K329" s="28"/>
      <c r="L329" s="28"/>
      <c r="M329" s="34"/>
      <c r="N329" s="35"/>
      <c r="O329" s="36"/>
      <c r="P329" s="28"/>
      <c r="Q329" s="37"/>
      <c r="R329" s="38"/>
      <c r="S329" s="39"/>
      <c r="T329" s="40"/>
      <c r="U329" s="40"/>
      <c r="V329" s="40"/>
      <c r="W329" s="40"/>
      <c r="X329" s="39"/>
      <c r="Y329" s="41"/>
      <c r="Z329" s="41"/>
      <c r="AA329" s="41"/>
      <c r="AB329" s="42"/>
      <c r="AC329" s="42"/>
      <c r="AD329" s="42"/>
      <c r="AE329" s="42"/>
      <c r="AF329" s="42"/>
      <c r="AG329" s="25"/>
      <c r="AH329" s="25"/>
      <c r="AI329" s="25"/>
      <c r="AJ329" s="25"/>
      <c r="AK329" s="25"/>
      <c r="AL329" s="25"/>
    </row>
    <row r="330">
      <c r="A330" s="27"/>
      <c r="B330" s="25"/>
      <c r="C330" s="25"/>
      <c r="D330" s="28"/>
      <c r="E330" s="29"/>
      <c r="F330" s="31"/>
      <c r="G330" s="59"/>
      <c r="H330" s="34"/>
      <c r="I330" s="35"/>
      <c r="J330" s="36"/>
      <c r="K330" s="28"/>
      <c r="L330" s="28"/>
      <c r="M330" s="34"/>
      <c r="N330" s="35"/>
      <c r="O330" s="36"/>
      <c r="P330" s="28"/>
      <c r="Q330" s="37"/>
      <c r="R330" s="38"/>
      <c r="S330" s="39"/>
      <c r="T330" s="40"/>
      <c r="U330" s="40"/>
      <c r="V330" s="40"/>
      <c r="W330" s="40"/>
      <c r="X330" s="39"/>
      <c r="Y330" s="41"/>
      <c r="Z330" s="41"/>
      <c r="AA330" s="41"/>
      <c r="AB330" s="42"/>
      <c r="AC330" s="42"/>
      <c r="AD330" s="42"/>
      <c r="AE330" s="42"/>
      <c r="AF330" s="42"/>
      <c r="AG330" s="25"/>
      <c r="AH330" s="25"/>
      <c r="AI330" s="25"/>
      <c r="AJ330" s="25"/>
      <c r="AK330" s="25"/>
      <c r="AL330" s="25"/>
    </row>
    <row r="331">
      <c r="A331" s="27"/>
      <c r="B331" s="25"/>
      <c r="C331" s="25"/>
      <c r="D331" s="28"/>
      <c r="E331" s="29"/>
      <c r="F331" s="31"/>
      <c r="G331" s="59"/>
      <c r="H331" s="34"/>
      <c r="I331" s="35"/>
      <c r="J331" s="36"/>
      <c r="K331" s="28"/>
      <c r="L331" s="28"/>
      <c r="M331" s="34"/>
      <c r="N331" s="35"/>
      <c r="O331" s="36"/>
      <c r="P331" s="28"/>
      <c r="Q331" s="37"/>
      <c r="R331" s="38"/>
      <c r="S331" s="39"/>
      <c r="T331" s="40"/>
      <c r="U331" s="40"/>
      <c r="V331" s="40"/>
      <c r="W331" s="40"/>
      <c r="X331" s="39"/>
      <c r="Y331" s="41"/>
      <c r="Z331" s="41"/>
      <c r="AA331" s="41"/>
      <c r="AB331" s="42"/>
      <c r="AC331" s="42"/>
      <c r="AD331" s="42"/>
      <c r="AE331" s="42"/>
      <c r="AF331" s="42"/>
      <c r="AG331" s="25"/>
      <c r="AH331" s="25"/>
      <c r="AI331" s="25"/>
      <c r="AJ331" s="25"/>
      <c r="AK331" s="25"/>
      <c r="AL331" s="25"/>
    </row>
    <row r="332">
      <c r="A332" s="27"/>
      <c r="B332" s="25"/>
      <c r="C332" s="25"/>
      <c r="D332" s="28"/>
      <c r="E332" s="29"/>
      <c r="F332" s="31"/>
      <c r="G332" s="59"/>
      <c r="H332" s="34"/>
      <c r="I332" s="35"/>
      <c r="J332" s="36"/>
      <c r="K332" s="28"/>
      <c r="L332" s="28"/>
      <c r="M332" s="34"/>
      <c r="N332" s="35"/>
      <c r="O332" s="36"/>
      <c r="P332" s="28"/>
      <c r="Q332" s="37"/>
      <c r="R332" s="38"/>
      <c r="S332" s="39"/>
      <c r="T332" s="40"/>
      <c r="U332" s="40"/>
      <c r="V332" s="40"/>
      <c r="W332" s="40"/>
      <c r="X332" s="39"/>
      <c r="Y332" s="41"/>
      <c r="Z332" s="41"/>
      <c r="AA332" s="41"/>
      <c r="AB332" s="42"/>
      <c r="AC332" s="42"/>
      <c r="AD332" s="42"/>
      <c r="AE332" s="42"/>
      <c r="AF332" s="42"/>
      <c r="AG332" s="25"/>
      <c r="AH332" s="25"/>
      <c r="AI332" s="25"/>
      <c r="AJ332" s="25"/>
      <c r="AK332" s="25"/>
      <c r="AL332" s="25"/>
    </row>
    <row r="333">
      <c r="A333" s="27"/>
      <c r="B333" s="25"/>
      <c r="C333" s="25"/>
      <c r="D333" s="28"/>
      <c r="E333" s="29"/>
      <c r="F333" s="31"/>
      <c r="G333" s="59"/>
      <c r="H333" s="34"/>
      <c r="I333" s="35"/>
      <c r="J333" s="36"/>
      <c r="K333" s="28"/>
      <c r="L333" s="28"/>
      <c r="M333" s="34"/>
      <c r="N333" s="35"/>
      <c r="O333" s="36"/>
      <c r="P333" s="28"/>
      <c r="Q333" s="37"/>
      <c r="R333" s="38"/>
      <c r="S333" s="39"/>
      <c r="T333" s="40"/>
      <c r="U333" s="40"/>
      <c r="V333" s="40"/>
      <c r="W333" s="40"/>
      <c r="X333" s="39"/>
      <c r="Y333" s="41"/>
      <c r="Z333" s="41"/>
      <c r="AA333" s="41"/>
      <c r="AB333" s="42"/>
      <c r="AC333" s="42"/>
      <c r="AD333" s="42"/>
      <c r="AE333" s="42"/>
      <c r="AF333" s="42"/>
      <c r="AG333" s="25"/>
      <c r="AH333" s="25"/>
      <c r="AI333" s="25"/>
      <c r="AJ333" s="25"/>
      <c r="AK333" s="25"/>
      <c r="AL333" s="25"/>
    </row>
    <row r="334">
      <c r="A334" s="27"/>
      <c r="B334" s="25"/>
      <c r="C334" s="25"/>
      <c r="D334" s="28"/>
      <c r="E334" s="29"/>
      <c r="F334" s="31"/>
      <c r="G334" s="59"/>
      <c r="H334" s="34"/>
      <c r="I334" s="35"/>
      <c r="J334" s="36"/>
      <c r="K334" s="28"/>
      <c r="L334" s="28"/>
      <c r="M334" s="34"/>
      <c r="N334" s="35"/>
      <c r="O334" s="36"/>
      <c r="P334" s="28"/>
      <c r="Q334" s="37"/>
      <c r="R334" s="38"/>
      <c r="S334" s="39"/>
      <c r="T334" s="40"/>
      <c r="U334" s="40"/>
      <c r="V334" s="40"/>
      <c r="W334" s="40"/>
      <c r="X334" s="39"/>
      <c r="Y334" s="41"/>
      <c r="Z334" s="41"/>
      <c r="AA334" s="41"/>
      <c r="AB334" s="42"/>
      <c r="AC334" s="42"/>
      <c r="AD334" s="42"/>
      <c r="AE334" s="42"/>
      <c r="AF334" s="42"/>
      <c r="AG334" s="25"/>
      <c r="AH334" s="25"/>
      <c r="AI334" s="25"/>
      <c r="AJ334" s="25"/>
      <c r="AK334" s="25"/>
      <c r="AL334" s="25"/>
    </row>
    <row r="335">
      <c r="A335" s="27"/>
      <c r="B335" s="25"/>
      <c r="C335" s="25"/>
      <c r="D335" s="28"/>
      <c r="E335" s="29"/>
      <c r="F335" s="31"/>
      <c r="G335" s="59"/>
      <c r="H335" s="34"/>
      <c r="I335" s="35"/>
      <c r="J335" s="36"/>
      <c r="K335" s="28"/>
      <c r="L335" s="28"/>
      <c r="M335" s="34"/>
      <c r="N335" s="35"/>
      <c r="O335" s="36"/>
      <c r="P335" s="28"/>
      <c r="Q335" s="37"/>
      <c r="R335" s="38"/>
      <c r="S335" s="39"/>
      <c r="T335" s="40"/>
      <c r="U335" s="40"/>
      <c r="V335" s="40"/>
      <c r="W335" s="40"/>
      <c r="X335" s="39"/>
      <c r="Y335" s="41"/>
      <c r="Z335" s="41"/>
      <c r="AA335" s="41"/>
      <c r="AB335" s="42"/>
      <c r="AC335" s="42"/>
      <c r="AD335" s="42"/>
      <c r="AE335" s="42"/>
      <c r="AF335" s="42"/>
      <c r="AG335" s="25"/>
      <c r="AH335" s="25"/>
      <c r="AI335" s="25"/>
      <c r="AJ335" s="25"/>
      <c r="AK335" s="25"/>
      <c r="AL335" s="25"/>
    </row>
    <row r="336">
      <c r="A336" s="27"/>
      <c r="B336" s="25"/>
      <c r="C336" s="25"/>
      <c r="D336" s="28"/>
      <c r="E336" s="29"/>
      <c r="F336" s="31"/>
      <c r="G336" s="59"/>
      <c r="H336" s="34"/>
      <c r="I336" s="35"/>
      <c r="J336" s="36"/>
      <c r="K336" s="28"/>
      <c r="L336" s="28"/>
      <c r="M336" s="34"/>
      <c r="N336" s="35"/>
      <c r="O336" s="36"/>
      <c r="P336" s="28"/>
      <c r="Q336" s="37"/>
      <c r="R336" s="38"/>
      <c r="S336" s="39"/>
      <c r="T336" s="40"/>
      <c r="U336" s="40"/>
      <c r="V336" s="40"/>
      <c r="W336" s="40"/>
      <c r="X336" s="39"/>
      <c r="Y336" s="41"/>
      <c r="Z336" s="41"/>
      <c r="AA336" s="41"/>
      <c r="AB336" s="42"/>
      <c r="AC336" s="42"/>
      <c r="AD336" s="42"/>
      <c r="AE336" s="42"/>
      <c r="AF336" s="42"/>
      <c r="AG336" s="25"/>
      <c r="AH336" s="25"/>
      <c r="AI336" s="25"/>
      <c r="AJ336" s="25"/>
      <c r="AK336" s="25"/>
      <c r="AL336" s="25"/>
    </row>
    <row r="337">
      <c r="A337" s="27"/>
      <c r="B337" s="25"/>
      <c r="C337" s="25"/>
      <c r="D337" s="28"/>
      <c r="E337" s="29"/>
      <c r="F337" s="31"/>
      <c r="G337" s="59"/>
      <c r="H337" s="34"/>
      <c r="I337" s="35"/>
      <c r="J337" s="36"/>
      <c r="K337" s="28"/>
      <c r="L337" s="28"/>
      <c r="M337" s="34"/>
      <c r="N337" s="35"/>
      <c r="O337" s="36"/>
      <c r="P337" s="28"/>
      <c r="Q337" s="37"/>
      <c r="R337" s="38"/>
      <c r="S337" s="39"/>
      <c r="T337" s="40"/>
      <c r="U337" s="40"/>
      <c r="V337" s="40"/>
      <c r="W337" s="40"/>
      <c r="X337" s="39"/>
      <c r="Y337" s="41"/>
      <c r="Z337" s="41"/>
      <c r="AA337" s="41"/>
      <c r="AB337" s="42"/>
      <c r="AC337" s="42"/>
      <c r="AD337" s="42"/>
      <c r="AE337" s="42"/>
      <c r="AF337" s="42"/>
      <c r="AG337" s="25"/>
      <c r="AH337" s="25"/>
      <c r="AI337" s="25"/>
      <c r="AJ337" s="25"/>
      <c r="AK337" s="25"/>
      <c r="AL337" s="25"/>
    </row>
    <row r="338">
      <c r="A338" s="27"/>
      <c r="B338" s="25"/>
      <c r="C338" s="25"/>
      <c r="D338" s="28"/>
      <c r="E338" s="29"/>
      <c r="F338" s="31"/>
      <c r="G338" s="59"/>
      <c r="H338" s="34"/>
      <c r="I338" s="35"/>
      <c r="J338" s="36"/>
      <c r="K338" s="28"/>
      <c r="L338" s="28"/>
      <c r="M338" s="34"/>
      <c r="N338" s="35"/>
      <c r="O338" s="36"/>
      <c r="P338" s="28"/>
      <c r="Q338" s="37"/>
      <c r="R338" s="38"/>
      <c r="S338" s="39"/>
      <c r="T338" s="40"/>
      <c r="U338" s="40"/>
      <c r="V338" s="40"/>
      <c r="W338" s="40"/>
      <c r="X338" s="39"/>
      <c r="Y338" s="41"/>
      <c r="Z338" s="41"/>
      <c r="AA338" s="41"/>
      <c r="AB338" s="42"/>
      <c r="AC338" s="42"/>
      <c r="AD338" s="42"/>
      <c r="AE338" s="42"/>
      <c r="AF338" s="42"/>
      <c r="AG338" s="25"/>
      <c r="AH338" s="25"/>
      <c r="AI338" s="25"/>
      <c r="AJ338" s="25"/>
      <c r="AK338" s="25"/>
      <c r="AL338" s="25"/>
    </row>
    <row r="339">
      <c r="A339" s="27"/>
      <c r="B339" s="25"/>
      <c r="C339" s="25"/>
      <c r="D339" s="28"/>
      <c r="E339" s="29"/>
      <c r="F339" s="31"/>
      <c r="G339" s="59"/>
      <c r="H339" s="34"/>
      <c r="I339" s="35"/>
      <c r="J339" s="36"/>
      <c r="K339" s="28"/>
      <c r="L339" s="28"/>
      <c r="M339" s="34"/>
      <c r="N339" s="35"/>
      <c r="O339" s="36"/>
      <c r="P339" s="28"/>
      <c r="Q339" s="37"/>
      <c r="R339" s="38"/>
      <c r="S339" s="39"/>
      <c r="T339" s="40"/>
      <c r="U339" s="40"/>
      <c r="V339" s="40"/>
      <c r="W339" s="40"/>
      <c r="X339" s="39"/>
      <c r="Y339" s="41"/>
      <c r="Z339" s="41"/>
      <c r="AA339" s="41"/>
      <c r="AB339" s="42"/>
      <c r="AC339" s="42"/>
      <c r="AD339" s="42"/>
      <c r="AE339" s="42"/>
      <c r="AF339" s="42"/>
      <c r="AG339" s="25"/>
      <c r="AH339" s="25"/>
      <c r="AI339" s="25"/>
      <c r="AJ339" s="25"/>
      <c r="AK339" s="25"/>
      <c r="AL339" s="25"/>
    </row>
    <row r="340">
      <c r="A340" s="27"/>
      <c r="B340" s="25"/>
      <c r="C340" s="25"/>
      <c r="D340" s="28"/>
      <c r="E340" s="29"/>
      <c r="F340" s="31"/>
      <c r="G340" s="59"/>
      <c r="H340" s="34"/>
      <c r="I340" s="35"/>
      <c r="J340" s="36"/>
      <c r="K340" s="28"/>
      <c r="L340" s="28"/>
      <c r="M340" s="34"/>
      <c r="N340" s="35"/>
      <c r="O340" s="36"/>
      <c r="P340" s="28"/>
      <c r="Q340" s="37"/>
      <c r="R340" s="38"/>
      <c r="S340" s="39"/>
      <c r="T340" s="40"/>
      <c r="U340" s="40"/>
      <c r="V340" s="40"/>
      <c r="W340" s="40"/>
      <c r="X340" s="39"/>
      <c r="Y340" s="41"/>
      <c r="Z340" s="41"/>
      <c r="AA340" s="41"/>
      <c r="AB340" s="42"/>
      <c r="AC340" s="42"/>
      <c r="AD340" s="42"/>
      <c r="AE340" s="42"/>
      <c r="AF340" s="42"/>
      <c r="AG340" s="25"/>
      <c r="AH340" s="25"/>
      <c r="AI340" s="25"/>
      <c r="AJ340" s="25"/>
      <c r="AK340" s="25"/>
      <c r="AL340" s="25"/>
    </row>
    <row r="341">
      <c r="A341" s="27"/>
      <c r="B341" s="25"/>
      <c r="C341" s="25"/>
      <c r="D341" s="28"/>
      <c r="E341" s="29"/>
      <c r="F341" s="31"/>
      <c r="G341" s="59"/>
      <c r="H341" s="34"/>
      <c r="I341" s="35"/>
      <c r="J341" s="36"/>
      <c r="K341" s="28"/>
      <c r="L341" s="28"/>
      <c r="M341" s="34"/>
      <c r="N341" s="35"/>
      <c r="O341" s="36"/>
      <c r="P341" s="28"/>
      <c r="Q341" s="37"/>
      <c r="R341" s="38"/>
      <c r="S341" s="39"/>
      <c r="T341" s="40"/>
      <c r="U341" s="40"/>
      <c r="V341" s="40"/>
      <c r="W341" s="40"/>
      <c r="X341" s="39"/>
      <c r="Y341" s="41"/>
      <c r="Z341" s="41"/>
      <c r="AA341" s="41"/>
      <c r="AB341" s="42"/>
      <c r="AC341" s="42"/>
      <c r="AD341" s="42"/>
      <c r="AE341" s="42"/>
      <c r="AF341" s="42"/>
      <c r="AG341" s="25"/>
      <c r="AH341" s="25"/>
      <c r="AI341" s="25"/>
      <c r="AJ341" s="25"/>
      <c r="AK341" s="25"/>
      <c r="AL341" s="25"/>
    </row>
    <row r="342">
      <c r="A342" s="27"/>
      <c r="B342" s="25"/>
      <c r="C342" s="25"/>
      <c r="D342" s="28"/>
      <c r="E342" s="29"/>
      <c r="F342" s="31"/>
      <c r="G342" s="59"/>
      <c r="H342" s="34"/>
      <c r="I342" s="35"/>
      <c r="J342" s="36"/>
      <c r="K342" s="28"/>
      <c r="L342" s="28"/>
      <c r="M342" s="34"/>
      <c r="N342" s="35"/>
      <c r="O342" s="36"/>
      <c r="P342" s="28"/>
      <c r="Q342" s="37"/>
      <c r="R342" s="38"/>
      <c r="S342" s="39"/>
      <c r="T342" s="40"/>
      <c r="U342" s="40"/>
      <c r="V342" s="40"/>
      <c r="W342" s="40"/>
      <c r="X342" s="39"/>
      <c r="Y342" s="41"/>
      <c r="Z342" s="41"/>
      <c r="AA342" s="41"/>
      <c r="AB342" s="42"/>
      <c r="AC342" s="42"/>
      <c r="AD342" s="42"/>
      <c r="AE342" s="42"/>
      <c r="AF342" s="42"/>
      <c r="AG342" s="25"/>
      <c r="AH342" s="25"/>
      <c r="AI342" s="25"/>
      <c r="AJ342" s="25"/>
      <c r="AK342" s="25"/>
      <c r="AL342" s="25"/>
    </row>
    <row r="343">
      <c r="A343" s="27"/>
      <c r="B343" s="25"/>
      <c r="C343" s="25"/>
      <c r="D343" s="28"/>
      <c r="E343" s="29"/>
      <c r="F343" s="31"/>
      <c r="G343" s="59"/>
      <c r="H343" s="34"/>
      <c r="I343" s="35"/>
      <c r="J343" s="36"/>
      <c r="K343" s="28"/>
      <c r="L343" s="28"/>
      <c r="M343" s="34"/>
      <c r="N343" s="35"/>
      <c r="O343" s="36"/>
      <c r="P343" s="28"/>
      <c r="Q343" s="37"/>
      <c r="R343" s="38"/>
      <c r="S343" s="39"/>
      <c r="T343" s="40"/>
      <c r="U343" s="40"/>
      <c r="V343" s="40"/>
      <c r="W343" s="40"/>
      <c r="X343" s="39"/>
      <c r="Y343" s="41"/>
      <c r="Z343" s="41"/>
      <c r="AA343" s="41"/>
      <c r="AB343" s="42"/>
      <c r="AC343" s="42"/>
      <c r="AD343" s="42"/>
      <c r="AE343" s="42"/>
      <c r="AF343" s="42"/>
      <c r="AG343" s="25"/>
      <c r="AH343" s="25"/>
      <c r="AI343" s="25"/>
      <c r="AJ343" s="25"/>
      <c r="AK343" s="25"/>
      <c r="AL343" s="25"/>
    </row>
    <row r="344">
      <c r="A344" s="27"/>
      <c r="B344" s="25"/>
      <c r="C344" s="25"/>
      <c r="D344" s="28"/>
      <c r="E344" s="29"/>
      <c r="F344" s="31"/>
      <c r="G344" s="59"/>
      <c r="H344" s="34"/>
      <c r="I344" s="35"/>
      <c r="J344" s="36"/>
      <c r="K344" s="28"/>
      <c r="L344" s="28"/>
      <c r="M344" s="34"/>
      <c r="N344" s="35"/>
      <c r="O344" s="36"/>
      <c r="P344" s="28"/>
      <c r="Q344" s="37"/>
      <c r="R344" s="38"/>
      <c r="S344" s="39"/>
      <c r="T344" s="40"/>
      <c r="U344" s="40"/>
      <c r="V344" s="40"/>
      <c r="W344" s="40"/>
      <c r="X344" s="39"/>
      <c r="Y344" s="41"/>
      <c r="Z344" s="41"/>
      <c r="AA344" s="41"/>
      <c r="AB344" s="42"/>
      <c r="AC344" s="42"/>
      <c r="AD344" s="42"/>
      <c r="AE344" s="42"/>
      <c r="AF344" s="42"/>
      <c r="AG344" s="25"/>
      <c r="AH344" s="25"/>
      <c r="AI344" s="25"/>
      <c r="AJ344" s="25"/>
      <c r="AK344" s="25"/>
      <c r="AL344" s="25"/>
    </row>
    <row r="345">
      <c r="A345" s="27"/>
      <c r="B345" s="25"/>
      <c r="C345" s="25"/>
      <c r="D345" s="28"/>
      <c r="E345" s="29"/>
      <c r="F345" s="31"/>
      <c r="G345" s="59"/>
      <c r="H345" s="34"/>
      <c r="I345" s="35"/>
      <c r="J345" s="36"/>
      <c r="K345" s="28"/>
      <c r="L345" s="28"/>
      <c r="M345" s="34"/>
      <c r="N345" s="35"/>
      <c r="O345" s="36"/>
      <c r="P345" s="28"/>
      <c r="Q345" s="37"/>
      <c r="R345" s="38"/>
      <c r="S345" s="39"/>
      <c r="T345" s="40"/>
      <c r="U345" s="40"/>
      <c r="V345" s="40"/>
      <c r="W345" s="40"/>
      <c r="X345" s="39"/>
      <c r="Y345" s="41"/>
      <c r="Z345" s="41"/>
      <c r="AA345" s="41"/>
      <c r="AB345" s="42"/>
      <c r="AC345" s="42"/>
      <c r="AD345" s="42"/>
      <c r="AE345" s="42"/>
      <c r="AF345" s="42"/>
      <c r="AG345" s="25"/>
      <c r="AH345" s="25"/>
      <c r="AI345" s="25"/>
      <c r="AJ345" s="25"/>
      <c r="AK345" s="25"/>
      <c r="AL345" s="25"/>
    </row>
    <row r="346">
      <c r="A346" s="27"/>
      <c r="B346" s="25"/>
      <c r="C346" s="25"/>
      <c r="D346" s="28"/>
      <c r="E346" s="29"/>
      <c r="F346" s="31"/>
      <c r="G346" s="59"/>
      <c r="H346" s="34"/>
      <c r="I346" s="35"/>
      <c r="J346" s="36"/>
      <c r="K346" s="28"/>
      <c r="L346" s="28"/>
      <c r="M346" s="34"/>
      <c r="N346" s="35"/>
      <c r="O346" s="36"/>
      <c r="P346" s="28"/>
      <c r="Q346" s="37"/>
      <c r="R346" s="38"/>
      <c r="S346" s="39"/>
      <c r="T346" s="40"/>
      <c r="U346" s="40"/>
      <c r="V346" s="40"/>
      <c r="W346" s="40"/>
      <c r="X346" s="39"/>
      <c r="Y346" s="41"/>
      <c r="Z346" s="41"/>
      <c r="AA346" s="41"/>
      <c r="AB346" s="42"/>
      <c r="AC346" s="42"/>
      <c r="AD346" s="42"/>
      <c r="AE346" s="42"/>
      <c r="AF346" s="42"/>
      <c r="AG346" s="25"/>
      <c r="AH346" s="25"/>
      <c r="AI346" s="25"/>
      <c r="AJ346" s="25"/>
      <c r="AK346" s="25"/>
      <c r="AL346" s="25"/>
    </row>
    <row r="347">
      <c r="A347" s="27"/>
      <c r="B347" s="25"/>
      <c r="C347" s="25"/>
      <c r="D347" s="28"/>
      <c r="E347" s="29"/>
      <c r="F347" s="31"/>
      <c r="G347" s="59"/>
      <c r="H347" s="34"/>
      <c r="I347" s="35"/>
      <c r="J347" s="36"/>
      <c r="K347" s="28"/>
      <c r="L347" s="28"/>
      <c r="M347" s="34"/>
      <c r="N347" s="35"/>
      <c r="O347" s="36"/>
      <c r="P347" s="28"/>
      <c r="Q347" s="37"/>
      <c r="R347" s="38"/>
      <c r="S347" s="39"/>
      <c r="T347" s="40"/>
      <c r="U347" s="40"/>
      <c r="V347" s="40"/>
      <c r="W347" s="40"/>
      <c r="X347" s="39"/>
      <c r="Y347" s="41"/>
      <c r="Z347" s="41"/>
      <c r="AA347" s="41"/>
      <c r="AB347" s="42"/>
      <c r="AC347" s="42"/>
      <c r="AD347" s="42"/>
      <c r="AE347" s="42"/>
      <c r="AF347" s="42"/>
      <c r="AG347" s="25"/>
      <c r="AH347" s="25"/>
      <c r="AI347" s="25"/>
      <c r="AJ347" s="25"/>
      <c r="AK347" s="25"/>
      <c r="AL347" s="25"/>
    </row>
    <row r="348">
      <c r="A348" s="27"/>
      <c r="B348" s="25"/>
      <c r="C348" s="25"/>
      <c r="D348" s="28"/>
      <c r="E348" s="29"/>
      <c r="F348" s="31"/>
      <c r="G348" s="59"/>
      <c r="H348" s="34"/>
      <c r="I348" s="35"/>
      <c r="J348" s="36"/>
      <c r="K348" s="28"/>
      <c r="L348" s="28"/>
      <c r="M348" s="34"/>
      <c r="N348" s="35"/>
      <c r="O348" s="36"/>
      <c r="P348" s="28"/>
      <c r="Q348" s="37"/>
      <c r="R348" s="38"/>
      <c r="S348" s="39"/>
      <c r="T348" s="40"/>
      <c r="U348" s="40"/>
      <c r="V348" s="40"/>
      <c r="W348" s="40"/>
      <c r="X348" s="39"/>
      <c r="Y348" s="41"/>
      <c r="Z348" s="41"/>
      <c r="AA348" s="41"/>
      <c r="AB348" s="42"/>
      <c r="AC348" s="42"/>
      <c r="AD348" s="42"/>
      <c r="AE348" s="42"/>
      <c r="AF348" s="42"/>
      <c r="AG348" s="25"/>
      <c r="AH348" s="25"/>
      <c r="AI348" s="25"/>
      <c r="AJ348" s="25"/>
      <c r="AK348" s="25"/>
      <c r="AL348" s="25"/>
    </row>
    <row r="349">
      <c r="A349" s="27"/>
      <c r="B349" s="25"/>
      <c r="C349" s="25"/>
      <c r="D349" s="28"/>
      <c r="E349" s="29"/>
      <c r="F349" s="31"/>
      <c r="G349" s="59"/>
      <c r="H349" s="34"/>
      <c r="I349" s="35"/>
      <c r="J349" s="36"/>
      <c r="K349" s="28"/>
      <c r="L349" s="28"/>
      <c r="M349" s="34"/>
      <c r="N349" s="35"/>
      <c r="O349" s="36"/>
      <c r="P349" s="28"/>
      <c r="Q349" s="37"/>
      <c r="R349" s="38"/>
      <c r="S349" s="39"/>
      <c r="T349" s="40"/>
      <c r="U349" s="40"/>
      <c r="V349" s="40"/>
      <c r="W349" s="40"/>
      <c r="X349" s="39"/>
      <c r="Y349" s="41"/>
      <c r="Z349" s="41"/>
      <c r="AA349" s="41"/>
      <c r="AB349" s="42"/>
      <c r="AC349" s="42"/>
      <c r="AD349" s="42"/>
      <c r="AE349" s="42"/>
      <c r="AF349" s="42"/>
      <c r="AG349" s="25"/>
      <c r="AH349" s="25"/>
      <c r="AI349" s="25"/>
      <c r="AJ349" s="25"/>
      <c r="AK349" s="25"/>
      <c r="AL349" s="25"/>
    </row>
    <row r="350">
      <c r="A350" s="27"/>
      <c r="B350" s="25"/>
      <c r="C350" s="25"/>
      <c r="D350" s="28"/>
      <c r="E350" s="29"/>
      <c r="F350" s="31"/>
      <c r="G350" s="59"/>
      <c r="H350" s="34"/>
      <c r="I350" s="35"/>
      <c r="J350" s="36"/>
      <c r="K350" s="28"/>
      <c r="L350" s="28"/>
      <c r="M350" s="34"/>
      <c r="N350" s="35"/>
      <c r="O350" s="36"/>
      <c r="P350" s="28"/>
      <c r="Q350" s="37"/>
      <c r="R350" s="38"/>
      <c r="S350" s="39"/>
      <c r="T350" s="40"/>
      <c r="U350" s="40"/>
      <c r="V350" s="40"/>
      <c r="W350" s="40"/>
      <c r="X350" s="39"/>
      <c r="Y350" s="41"/>
      <c r="Z350" s="41"/>
      <c r="AA350" s="41"/>
      <c r="AB350" s="42"/>
      <c r="AC350" s="42"/>
      <c r="AD350" s="42"/>
      <c r="AE350" s="42"/>
      <c r="AF350" s="42"/>
      <c r="AG350" s="25"/>
      <c r="AH350" s="25"/>
      <c r="AI350" s="25"/>
      <c r="AJ350" s="25"/>
      <c r="AK350" s="25"/>
      <c r="AL350" s="25"/>
    </row>
    <row r="351">
      <c r="A351" s="27"/>
      <c r="B351" s="25"/>
      <c r="C351" s="25"/>
      <c r="D351" s="28"/>
      <c r="E351" s="29"/>
      <c r="F351" s="31"/>
      <c r="G351" s="59"/>
      <c r="H351" s="34"/>
      <c r="I351" s="35"/>
      <c r="J351" s="36"/>
      <c r="K351" s="28"/>
      <c r="L351" s="28"/>
      <c r="M351" s="34"/>
      <c r="N351" s="35"/>
      <c r="O351" s="36"/>
      <c r="P351" s="28"/>
      <c r="Q351" s="37"/>
      <c r="R351" s="38"/>
      <c r="S351" s="39"/>
      <c r="T351" s="40"/>
      <c r="U351" s="40"/>
      <c r="V351" s="40"/>
      <c r="W351" s="40"/>
      <c r="X351" s="39"/>
      <c r="Y351" s="41"/>
      <c r="Z351" s="41"/>
      <c r="AA351" s="41"/>
      <c r="AB351" s="42"/>
      <c r="AC351" s="42"/>
      <c r="AD351" s="42"/>
      <c r="AE351" s="42"/>
      <c r="AF351" s="42"/>
      <c r="AG351" s="25"/>
      <c r="AH351" s="25"/>
      <c r="AI351" s="25"/>
      <c r="AJ351" s="25"/>
      <c r="AK351" s="25"/>
      <c r="AL351" s="25"/>
    </row>
    <row r="352">
      <c r="A352" s="27"/>
      <c r="B352" s="25"/>
      <c r="C352" s="25"/>
      <c r="D352" s="28"/>
      <c r="E352" s="29"/>
      <c r="F352" s="31"/>
      <c r="G352" s="59"/>
      <c r="H352" s="34"/>
      <c r="I352" s="35"/>
      <c r="J352" s="36"/>
      <c r="K352" s="28"/>
      <c r="L352" s="28"/>
      <c r="M352" s="34"/>
      <c r="N352" s="35"/>
      <c r="O352" s="36"/>
      <c r="P352" s="28"/>
      <c r="Q352" s="37"/>
      <c r="R352" s="38"/>
      <c r="S352" s="39"/>
      <c r="T352" s="40"/>
      <c r="U352" s="40"/>
      <c r="V352" s="40"/>
      <c r="W352" s="40"/>
      <c r="X352" s="39"/>
      <c r="Y352" s="41"/>
      <c r="Z352" s="41"/>
      <c r="AA352" s="41"/>
      <c r="AB352" s="42"/>
      <c r="AC352" s="42"/>
      <c r="AD352" s="42"/>
      <c r="AE352" s="42"/>
      <c r="AF352" s="42"/>
      <c r="AG352" s="25"/>
      <c r="AH352" s="25"/>
      <c r="AI352" s="25"/>
      <c r="AJ352" s="25"/>
      <c r="AK352" s="25"/>
      <c r="AL352" s="25"/>
    </row>
    <row r="353">
      <c r="A353" s="27"/>
      <c r="B353" s="25"/>
      <c r="C353" s="25"/>
      <c r="D353" s="28"/>
      <c r="E353" s="29"/>
      <c r="F353" s="31"/>
      <c r="G353" s="59"/>
      <c r="H353" s="34"/>
      <c r="I353" s="35"/>
      <c r="J353" s="36"/>
      <c r="K353" s="28"/>
      <c r="L353" s="28"/>
      <c r="M353" s="34"/>
      <c r="N353" s="35"/>
      <c r="O353" s="36"/>
      <c r="P353" s="28"/>
      <c r="Q353" s="37"/>
      <c r="R353" s="38"/>
      <c r="S353" s="39"/>
      <c r="T353" s="40"/>
      <c r="U353" s="40"/>
      <c r="V353" s="40"/>
      <c r="W353" s="40"/>
      <c r="X353" s="39"/>
      <c r="Y353" s="41"/>
      <c r="Z353" s="41"/>
      <c r="AA353" s="41"/>
      <c r="AB353" s="42"/>
      <c r="AC353" s="42"/>
      <c r="AD353" s="42"/>
      <c r="AE353" s="42"/>
      <c r="AF353" s="42"/>
      <c r="AG353" s="25"/>
      <c r="AH353" s="25"/>
      <c r="AI353" s="25"/>
      <c r="AJ353" s="25"/>
      <c r="AK353" s="25"/>
      <c r="AL353" s="25"/>
    </row>
    <row r="354">
      <c r="A354" s="27"/>
      <c r="B354" s="25"/>
      <c r="C354" s="25"/>
      <c r="D354" s="28"/>
      <c r="E354" s="29"/>
      <c r="F354" s="31"/>
      <c r="G354" s="59"/>
      <c r="H354" s="34"/>
      <c r="I354" s="35"/>
      <c r="J354" s="36"/>
      <c r="K354" s="28"/>
      <c r="L354" s="28"/>
      <c r="M354" s="34"/>
      <c r="N354" s="35"/>
      <c r="O354" s="36"/>
      <c r="P354" s="28"/>
      <c r="Q354" s="37"/>
      <c r="R354" s="38"/>
      <c r="S354" s="39"/>
      <c r="T354" s="40"/>
      <c r="U354" s="40"/>
      <c r="V354" s="40"/>
      <c r="W354" s="40"/>
      <c r="X354" s="39"/>
      <c r="Y354" s="41"/>
      <c r="Z354" s="41"/>
      <c r="AA354" s="41"/>
      <c r="AB354" s="42"/>
      <c r="AC354" s="42"/>
      <c r="AD354" s="42"/>
      <c r="AE354" s="42"/>
      <c r="AF354" s="42"/>
      <c r="AG354" s="25"/>
      <c r="AH354" s="25"/>
      <c r="AI354" s="25"/>
      <c r="AJ354" s="25"/>
      <c r="AK354" s="25"/>
      <c r="AL354" s="25"/>
    </row>
    <row r="355">
      <c r="A355" s="27"/>
      <c r="B355" s="25"/>
      <c r="C355" s="25"/>
      <c r="D355" s="28"/>
      <c r="E355" s="29"/>
      <c r="F355" s="31"/>
      <c r="G355" s="59"/>
      <c r="H355" s="34"/>
      <c r="I355" s="35"/>
      <c r="J355" s="36"/>
      <c r="K355" s="28"/>
      <c r="L355" s="28"/>
      <c r="M355" s="34"/>
      <c r="N355" s="35"/>
      <c r="O355" s="36"/>
      <c r="P355" s="28"/>
      <c r="Q355" s="37"/>
      <c r="R355" s="38"/>
      <c r="S355" s="39"/>
      <c r="T355" s="40"/>
      <c r="U355" s="40"/>
      <c r="V355" s="40"/>
      <c r="W355" s="40"/>
      <c r="X355" s="39"/>
      <c r="Y355" s="41"/>
      <c r="Z355" s="41"/>
      <c r="AA355" s="41"/>
      <c r="AB355" s="42"/>
      <c r="AC355" s="42"/>
      <c r="AD355" s="42"/>
      <c r="AE355" s="42"/>
      <c r="AF355" s="42"/>
      <c r="AG355" s="25"/>
      <c r="AH355" s="25"/>
      <c r="AI355" s="25"/>
      <c r="AJ355" s="25"/>
      <c r="AK355" s="25"/>
      <c r="AL355" s="25"/>
    </row>
    <row r="356">
      <c r="A356" s="27"/>
      <c r="B356" s="25"/>
      <c r="C356" s="25"/>
      <c r="D356" s="28"/>
      <c r="E356" s="29"/>
      <c r="F356" s="31"/>
      <c r="G356" s="59"/>
      <c r="H356" s="34"/>
      <c r="I356" s="35"/>
      <c r="J356" s="36"/>
      <c r="K356" s="28"/>
      <c r="L356" s="28"/>
      <c r="M356" s="34"/>
      <c r="N356" s="35"/>
      <c r="O356" s="36"/>
      <c r="P356" s="28"/>
      <c r="Q356" s="37"/>
      <c r="R356" s="38"/>
      <c r="S356" s="39"/>
      <c r="T356" s="40"/>
      <c r="U356" s="40"/>
      <c r="V356" s="40"/>
      <c r="W356" s="40"/>
      <c r="X356" s="39"/>
      <c r="Y356" s="41"/>
      <c r="Z356" s="41"/>
      <c r="AA356" s="41"/>
      <c r="AB356" s="42"/>
      <c r="AC356" s="42"/>
      <c r="AD356" s="42"/>
      <c r="AE356" s="42"/>
      <c r="AF356" s="42"/>
      <c r="AG356" s="25"/>
      <c r="AH356" s="25"/>
      <c r="AI356" s="25"/>
      <c r="AJ356" s="25"/>
      <c r="AK356" s="25"/>
      <c r="AL356" s="25"/>
    </row>
    <row r="357">
      <c r="A357" s="27"/>
      <c r="B357" s="25"/>
      <c r="C357" s="25"/>
      <c r="D357" s="28"/>
      <c r="E357" s="29"/>
      <c r="F357" s="31"/>
      <c r="G357" s="59"/>
      <c r="H357" s="34"/>
      <c r="I357" s="35"/>
      <c r="J357" s="36"/>
      <c r="K357" s="28"/>
      <c r="L357" s="28"/>
      <c r="M357" s="34"/>
      <c r="N357" s="35"/>
      <c r="O357" s="36"/>
      <c r="P357" s="28"/>
      <c r="Q357" s="37"/>
      <c r="R357" s="38"/>
      <c r="S357" s="39"/>
      <c r="T357" s="40"/>
      <c r="U357" s="40"/>
      <c r="V357" s="40"/>
      <c r="W357" s="40"/>
      <c r="X357" s="39"/>
      <c r="Y357" s="41"/>
      <c r="Z357" s="41"/>
      <c r="AA357" s="41"/>
      <c r="AB357" s="42"/>
      <c r="AC357" s="42"/>
      <c r="AD357" s="42"/>
      <c r="AE357" s="42"/>
      <c r="AF357" s="42"/>
      <c r="AG357" s="25"/>
      <c r="AH357" s="25"/>
      <c r="AI357" s="25"/>
      <c r="AJ357" s="25"/>
      <c r="AK357" s="25"/>
      <c r="AL357" s="25"/>
    </row>
    <row r="358">
      <c r="A358" s="27"/>
      <c r="B358" s="25"/>
      <c r="C358" s="25"/>
      <c r="D358" s="28"/>
      <c r="E358" s="29"/>
      <c r="F358" s="31"/>
      <c r="G358" s="59"/>
      <c r="H358" s="34"/>
      <c r="I358" s="35"/>
      <c r="J358" s="36"/>
      <c r="K358" s="28"/>
      <c r="L358" s="28"/>
      <c r="M358" s="34"/>
      <c r="N358" s="35"/>
      <c r="O358" s="36"/>
      <c r="P358" s="28"/>
      <c r="Q358" s="37"/>
      <c r="R358" s="38"/>
      <c r="S358" s="39"/>
      <c r="T358" s="40"/>
      <c r="U358" s="40"/>
      <c r="V358" s="40"/>
      <c r="W358" s="40"/>
      <c r="X358" s="39"/>
      <c r="Y358" s="41"/>
      <c r="Z358" s="41"/>
      <c r="AA358" s="41"/>
      <c r="AB358" s="42"/>
      <c r="AC358" s="42"/>
      <c r="AD358" s="42"/>
      <c r="AE358" s="42"/>
      <c r="AF358" s="42"/>
      <c r="AG358" s="25"/>
      <c r="AH358" s="25"/>
      <c r="AI358" s="25"/>
      <c r="AJ358" s="25"/>
      <c r="AK358" s="25"/>
      <c r="AL358" s="25"/>
    </row>
    <row r="359">
      <c r="A359" s="27"/>
      <c r="B359" s="25"/>
      <c r="C359" s="25"/>
      <c r="D359" s="28"/>
      <c r="E359" s="29"/>
      <c r="F359" s="31"/>
      <c r="G359" s="59"/>
      <c r="H359" s="34"/>
      <c r="I359" s="35"/>
      <c r="J359" s="36"/>
      <c r="K359" s="28"/>
      <c r="L359" s="28"/>
      <c r="M359" s="34"/>
      <c r="N359" s="35"/>
      <c r="O359" s="36"/>
      <c r="P359" s="28"/>
      <c r="Q359" s="37"/>
      <c r="R359" s="38"/>
      <c r="S359" s="39"/>
      <c r="T359" s="40"/>
      <c r="U359" s="40"/>
      <c r="V359" s="40"/>
      <c r="W359" s="40"/>
      <c r="X359" s="39"/>
      <c r="Y359" s="41"/>
      <c r="Z359" s="41"/>
      <c r="AA359" s="41"/>
      <c r="AB359" s="42"/>
      <c r="AC359" s="42"/>
      <c r="AD359" s="42"/>
      <c r="AE359" s="42"/>
      <c r="AF359" s="42"/>
      <c r="AG359" s="25"/>
      <c r="AH359" s="25"/>
      <c r="AI359" s="25"/>
      <c r="AJ359" s="25"/>
      <c r="AK359" s="25"/>
      <c r="AL359" s="25"/>
    </row>
    <row r="360">
      <c r="A360" s="27"/>
      <c r="B360" s="25"/>
      <c r="C360" s="25"/>
      <c r="D360" s="28"/>
      <c r="E360" s="29"/>
      <c r="F360" s="31"/>
      <c r="G360" s="59"/>
      <c r="H360" s="34"/>
      <c r="I360" s="35"/>
      <c r="J360" s="36"/>
      <c r="K360" s="28"/>
      <c r="L360" s="28"/>
      <c r="M360" s="34"/>
      <c r="N360" s="35"/>
      <c r="O360" s="36"/>
      <c r="P360" s="28"/>
      <c r="Q360" s="37"/>
      <c r="R360" s="38"/>
      <c r="S360" s="39"/>
      <c r="T360" s="40"/>
      <c r="U360" s="40"/>
      <c r="V360" s="40"/>
      <c r="W360" s="40"/>
      <c r="X360" s="39"/>
      <c r="Y360" s="41"/>
      <c r="Z360" s="41"/>
      <c r="AA360" s="41"/>
      <c r="AB360" s="42"/>
      <c r="AC360" s="42"/>
      <c r="AD360" s="42"/>
      <c r="AE360" s="42"/>
      <c r="AF360" s="42"/>
      <c r="AG360" s="25"/>
      <c r="AH360" s="25"/>
      <c r="AI360" s="25"/>
      <c r="AJ360" s="25"/>
      <c r="AK360" s="25"/>
      <c r="AL360" s="25"/>
    </row>
    <row r="361">
      <c r="A361" s="27"/>
      <c r="B361" s="25"/>
      <c r="C361" s="25"/>
      <c r="D361" s="28"/>
      <c r="E361" s="29"/>
      <c r="F361" s="31"/>
      <c r="G361" s="59"/>
      <c r="H361" s="34"/>
      <c r="I361" s="35"/>
      <c r="J361" s="36"/>
      <c r="K361" s="28"/>
      <c r="L361" s="28"/>
      <c r="M361" s="34"/>
      <c r="N361" s="35"/>
      <c r="O361" s="36"/>
      <c r="P361" s="28"/>
      <c r="Q361" s="37"/>
      <c r="R361" s="38"/>
      <c r="S361" s="39"/>
      <c r="T361" s="40"/>
      <c r="U361" s="40"/>
      <c r="V361" s="40"/>
      <c r="W361" s="40"/>
      <c r="X361" s="39"/>
      <c r="Y361" s="41"/>
      <c r="Z361" s="41"/>
      <c r="AA361" s="41"/>
      <c r="AB361" s="42"/>
      <c r="AC361" s="42"/>
      <c r="AD361" s="42"/>
      <c r="AE361" s="42"/>
      <c r="AF361" s="42"/>
      <c r="AG361" s="25"/>
      <c r="AH361" s="25"/>
      <c r="AI361" s="25"/>
      <c r="AJ361" s="25"/>
      <c r="AK361" s="25"/>
      <c r="AL361" s="25"/>
    </row>
    <row r="362">
      <c r="A362" s="27"/>
      <c r="B362" s="25"/>
      <c r="C362" s="25"/>
      <c r="D362" s="28"/>
      <c r="E362" s="29"/>
      <c r="F362" s="31"/>
      <c r="G362" s="59"/>
      <c r="H362" s="34"/>
      <c r="I362" s="35"/>
      <c r="J362" s="36"/>
      <c r="K362" s="28"/>
      <c r="L362" s="28"/>
      <c r="M362" s="34"/>
      <c r="N362" s="35"/>
      <c r="O362" s="36"/>
      <c r="P362" s="28"/>
      <c r="Q362" s="37"/>
      <c r="R362" s="38"/>
      <c r="S362" s="39"/>
      <c r="T362" s="40"/>
      <c r="U362" s="40"/>
      <c r="V362" s="40"/>
      <c r="W362" s="40"/>
      <c r="X362" s="39"/>
      <c r="Y362" s="41"/>
      <c r="Z362" s="41"/>
      <c r="AA362" s="41"/>
      <c r="AB362" s="42"/>
      <c r="AC362" s="42"/>
      <c r="AD362" s="42"/>
      <c r="AE362" s="42"/>
      <c r="AF362" s="42"/>
      <c r="AG362" s="25"/>
      <c r="AH362" s="25"/>
      <c r="AI362" s="25"/>
      <c r="AJ362" s="25"/>
      <c r="AK362" s="25"/>
      <c r="AL362" s="25"/>
    </row>
    <row r="363">
      <c r="A363" s="27"/>
      <c r="B363" s="25"/>
      <c r="C363" s="25"/>
      <c r="D363" s="28"/>
      <c r="E363" s="29"/>
      <c r="F363" s="31"/>
      <c r="G363" s="59"/>
      <c r="H363" s="34"/>
      <c r="I363" s="35"/>
      <c r="J363" s="36"/>
      <c r="K363" s="28"/>
      <c r="L363" s="28"/>
      <c r="M363" s="34"/>
      <c r="N363" s="35"/>
      <c r="O363" s="36"/>
      <c r="P363" s="28"/>
      <c r="Q363" s="37"/>
      <c r="R363" s="38"/>
      <c r="S363" s="39"/>
      <c r="T363" s="40"/>
      <c r="U363" s="40"/>
      <c r="V363" s="40"/>
      <c r="W363" s="40"/>
      <c r="X363" s="39"/>
      <c r="Y363" s="41"/>
      <c r="Z363" s="41"/>
      <c r="AA363" s="41"/>
      <c r="AB363" s="42"/>
      <c r="AC363" s="42"/>
      <c r="AD363" s="42"/>
      <c r="AE363" s="42"/>
      <c r="AF363" s="42"/>
      <c r="AG363" s="25"/>
      <c r="AH363" s="25"/>
      <c r="AI363" s="25"/>
      <c r="AJ363" s="25"/>
      <c r="AK363" s="25"/>
      <c r="AL363" s="25"/>
    </row>
    <row r="364">
      <c r="A364" s="27"/>
      <c r="B364" s="25"/>
      <c r="C364" s="25"/>
      <c r="D364" s="28"/>
      <c r="E364" s="29"/>
      <c r="F364" s="31"/>
      <c r="G364" s="59"/>
      <c r="H364" s="34"/>
      <c r="I364" s="35"/>
      <c r="J364" s="36"/>
      <c r="K364" s="28"/>
      <c r="L364" s="28"/>
      <c r="M364" s="34"/>
      <c r="N364" s="35"/>
      <c r="O364" s="36"/>
      <c r="P364" s="28"/>
      <c r="Q364" s="37"/>
      <c r="R364" s="38"/>
      <c r="S364" s="39"/>
      <c r="T364" s="40"/>
      <c r="U364" s="40"/>
      <c r="V364" s="40"/>
      <c r="W364" s="40"/>
      <c r="X364" s="39"/>
      <c r="Y364" s="41"/>
      <c r="Z364" s="41"/>
      <c r="AA364" s="41"/>
      <c r="AB364" s="42"/>
      <c r="AC364" s="42"/>
      <c r="AD364" s="42"/>
      <c r="AE364" s="42"/>
      <c r="AF364" s="42"/>
      <c r="AG364" s="25"/>
      <c r="AH364" s="25"/>
      <c r="AI364" s="25"/>
      <c r="AJ364" s="25"/>
      <c r="AK364" s="25"/>
      <c r="AL364" s="25"/>
    </row>
    <row r="365">
      <c r="A365" s="27"/>
      <c r="B365" s="25"/>
      <c r="C365" s="25"/>
      <c r="D365" s="28"/>
      <c r="E365" s="29"/>
      <c r="F365" s="31"/>
      <c r="G365" s="59"/>
      <c r="H365" s="34"/>
      <c r="I365" s="35"/>
      <c r="J365" s="36"/>
      <c r="K365" s="28"/>
      <c r="L365" s="28"/>
      <c r="M365" s="34"/>
      <c r="N365" s="35"/>
      <c r="O365" s="36"/>
      <c r="P365" s="28"/>
      <c r="Q365" s="37"/>
      <c r="R365" s="38"/>
      <c r="S365" s="39"/>
      <c r="T365" s="40"/>
      <c r="U365" s="40"/>
      <c r="V365" s="40"/>
      <c r="W365" s="40"/>
      <c r="X365" s="39"/>
      <c r="Y365" s="41"/>
      <c r="Z365" s="41"/>
      <c r="AA365" s="41"/>
      <c r="AB365" s="42"/>
      <c r="AC365" s="42"/>
      <c r="AD365" s="42"/>
      <c r="AE365" s="42"/>
      <c r="AF365" s="42"/>
      <c r="AG365" s="25"/>
      <c r="AH365" s="25"/>
      <c r="AI365" s="25"/>
      <c r="AJ365" s="25"/>
      <c r="AK365" s="25"/>
      <c r="AL365" s="25"/>
    </row>
    <row r="366">
      <c r="A366" s="27"/>
      <c r="B366" s="25"/>
      <c r="C366" s="25"/>
      <c r="D366" s="28"/>
      <c r="E366" s="29"/>
      <c r="F366" s="31"/>
      <c r="G366" s="59"/>
      <c r="H366" s="34"/>
      <c r="I366" s="35"/>
      <c r="J366" s="36"/>
      <c r="K366" s="28"/>
      <c r="L366" s="28"/>
      <c r="M366" s="34"/>
      <c r="N366" s="35"/>
      <c r="O366" s="36"/>
      <c r="P366" s="28"/>
      <c r="Q366" s="37"/>
      <c r="R366" s="38"/>
      <c r="S366" s="39"/>
      <c r="T366" s="40"/>
      <c r="U366" s="40"/>
      <c r="V366" s="40"/>
      <c r="W366" s="40"/>
      <c r="X366" s="39"/>
      <c r="Y366" s="41"/>
      <c r="Z366" s="41"/>
      <c r="AA366" s="41"/>
      <c r="AB366" s="42"/>
      <c r="AC366" s="42"/>
      <c r="AD366" s="42"/>
      <c r="AE366" s="42"/>
      <c r="AF366" s="42"/>
      <c r="AG366" s="25"/>
      <c r="AH366" s="25"/>
      <c r="AI366" s="25"/>
      <c r="AJ366" s="25"/>
      <c r="AK366" s="25"/>
      <c r="AL366" s="25"/>
    </row>
    <row r="367">
      <c r="A367" s="27"/>
      <c r="B367" s="25"/>
      <c r="C367" s="25"/>
      <c r="D367" s="28"/>
      <c r="E367" s="29"/>
      <c r="F367" s="31"/>
      <c r="G367" s="59"/>
      <c r="H367" s="34"/>
      <c r="I367" s="35"/>
      <c r="J367" s="36"/>
      <c r="K367" s="28"/>
      <c r="L367" s="28"/>
      <c r="M367" s="34"/>
      <c r="N367" s="35"/>
      <c r="O367" s="36"/>
      <c r="P367" s="28"/>
      <c r="Q367" s="37"/>
      <c r="R367" s="38"/>
      <c r="S367" s="39"/>
      <c r="T367" s="40"/>
      <c r="U367" s="40"/>
      <c r="V367" s="40"/>
      <c r="W367" s="40"/>
      <c r="X367" s="39"/>
      <c r="Y367" s="41"/>
      <c r="Z367" s="41"/>
      <c r="AA367" s="41"/>
      <c r="AB367" s="42"/>
      <c r="AC367" s="42"/>
      <c r="AD367" s="42"/>
      <c r="AE367" s="42"/>
      <c r="AF367" s="42"/>
      <c r="AG367" s="25"/>
      <c r="AH367" s="25"/>
      <c r="AI367" s="25"/>
      <c r="AJ367" s="25"/>
      <c r="AK367" s="25"/>
      <c r="AL367" s="25"/>
    </row>
    <row r="368">
      <c r="A368" s="27"/>
      <c r="B368" s="25"/>
      <c r="C368" s="25"/>
      <c r="D368" s="28"/>
      <c r="E368" s="29"/>
      <c r="F368" s="31"/>
      <c r="G368" s="59"/>
      <c r="H368" s="34"/>
      <c r="I368" s="35"/>
      <c r="J368" s="36"/>
      <c r="K368" s="28"/>
      <c r="L368" s="28"/>
      <c r="M368" s="34"/>
      <c r="N368" s="35"/>
      <c r="O368" s="36"/>
      <c r="P368" s="28"/>
      <c r="Q368" s="37"/>
      <c r="R368" s="38"/>
      <c r="S368" s="39"/>
      <c r="T368" s="40"/>
      <c r="U368" s="40"/>
      <c r="V368" s="40"/>
      <c r="W368" s="40"/>
      <c r="X368" s="39"/>
      <c r="Y368" s="41"/>
      <c r="Z368" s="41"/>
      <c r="AA368" s="41"/>
      <c r="AB368" s="42"/>
      <c r="AC368" s="42"/>
      <c r="AD368" s="42"/>
      <c r="AE368" s="42"/>
      <c r="AF368" s="42"/>
      <c r="AG368" s="25"/>
      <c r="AH368" s="25"/>
      <c r="AI368" s="25"/>
      <c r="AJ368" s="25"/>
      <c r="AK368" s="25"/>
      <c r="AL368" s="25"/>
    </row>
    <row r="369">
      <c r="A369" s="27"/>
      <c r="B369" s="25"/>
      <c r="C369" s="25"/>
      <c r="D369" s="28"/>
      <c r="E369" s="29"/>
      <c r="F369" s="31"/>
      <c r="G369" s="59"/>
      <c r="H369" s="34"/>
      <c r="I369" s="35"/>
      <c r="J369" s="36"/>
      <c r="K369" s="28"/>
      <c r="L369" s="28"/>
      <c r="M369" s="34"/>
      <c r="N369" s="35"/>
      <c r="O369" s="36"/>
      <c r="P369" s="28"/>
      <c r="Q369" s="37"/>
      <c r="R369" s="38"/>
      <c r="S369" s="39"/>
      <c r="T369" s="40"/>
      <c r="U369" s="40"/>
      <c r="V369" s="40"/>
      <c r="W369" s="40"/>
      <c r="X369" s="39"/>
      <c r="Y369" s="41"/>
      <c r="Z369" s="41"/>
      <c r="AA369" s="41"/>
      <c r="AB369" s="42"/>
      <c r="AC369" s="42"/>
      <c r="AD369" s="42"/>
      <c r="AE369" s="42"/>
      <c r="AF369" s="42"/>
      <c r="AG369" s="25"/>
      <c r="AH369" s="25"/>
      <c r="AI369" s="25"/>
      <c r="AJ369" s="25"/>
      <c r="AK369" s="25"/>
      <c r="AL369" s="25"/>
    </row>
    <row r="370">
      <c r="A370" s="27"/>
      <c r="B370" s="25"/>
      <c r="C370" s="25"/>
      <c r="D370" s="28"/>
      <c r="E370" s="29"/>
      <c r="F370" s="31"/>
      <c r="G370" s="59"/>
      <c r="H370" s="34"/>
      <c r="I370" s="35"/>
      <c r="J370" s="36"/>
      <c r="K370" s="28"/>
      <c r="L370" s="28"/>
      <c r="M370" s="34"/>
      <c r="N370" s="35"/>
      <c r="O370" s="36"/>
      <c r="P370" s="28"/>
      <c r="Q370" s="37"/>
      <c r="R370" s="38"/>
      <c r="S370" s="39"/>
      <c r="T370" s="40"/>
      <c r="U370" s="40"/>
      <c r="V370" s="40"/>
      <c r="W370" s="40"/>
      <c r="X370" s="39"/>
      <c r="Y370" s="41"/>
      <c r="Z370" s="41"/>
      <c r="AA370" s="41"/>
      <c r="AB370" s="42"/>
      <c r="AC370" s="42"/>
      <c r="AD370" s="42"/>
      <c r="AE370" s="42"/>
      <c r="AF370" s="42"/>
      <c r="AG370" s="25"/>
      <c r="AH370" s="25"/>
      <c r="AI370" s="25"/>
      <c r="AJ370" s="25"/>
      <c r="AK370" s="25"/>
      <c r="AL370" s="25"/>
    </row>
    <row r="371">
      <c r="A371" s="27"/>
      <c r="B371" s="25"/>
      <c r="C371" s="25"/>
      <c r="D371" s="28"/>
      <c r="E371" s="29"/>
      <c r="F371" s="31"/>
      <c r="G371" s="59"/>
      <c r="H371" s="34"/>
      <c r="I371" s="35"/>
      <c r="J371" s="36"/>
      <c r="K371" s="28"/>
      <c r="L371" s="28"/>
      <c r="M371" s="34"/>
      <c r="N371" s="35"/>
      <c r="O371" s="36"/>
      <c r="P371" s="28"/>
      <c r="Q371" s="37"/>
      <c r="R371" s="38"/>
      <c r="S371" s="39"/>
      <c r="T371" s="40"/>
      <c r="U371" s="40"/>
      <c r="V371" s="40"/>
      <c r="W371" s="40"/>
      <c r="X371" s="39"/>
      <c r="Y371" s="41"/>
      <c r="Z371" s="41"/>
      <c r="AA371" s="41"/>
      <c r="AB371" s="42"/>
      <c r="AC371" s="42"/>
      <c r="AD371" s="42"/>
      <c r="AE371" s="42"/>
      <c r="AF371" s="42"/>
      <c r="AG371" s="25"/>
      <c r="AH371" s="25"/>
      <c r="AI371" s="25"/>
      <c r="AJ371" s="25"/>
      <c r="AK371" s="25"/>
      <c r="AL371" s="25"/>
    </row>
    <row r="372">
      <c r="A372" s="27"/>
      <c r="B372" s="25"/>
      <c r="C372" s="25"/>
      <c r="D372" s="28"/>
      <c r="E372" s="29"/>
      <c r="F372" s="31"/>
      <c r="G372" s="59"/>
      <c r="H372" s="34"/>
      <c r="I372" s="35"/>
      <c r="J372" s="36"/>
      <c r="K372" s="28"/>
      <c r="L372" s="28"/>
      <c r="M372" s="34"/>
      <c r="N372" s="35"/>
      <c r="O372" s="36"/>
      <c r="P372" s="28"/>
      <c r="Q372" s="37"/>
      <c r="R372" s="38"/>
      <c r="S372" s="39"/>
      <c r="T372" s="40"/>
      <c r="U372" s="40"/>
      <c r="V372" s="40"/>
      <c r="W372" s="40"/>
      <c r="X372" s="39"/>
      <c r="Y372" s="41"/>
      <c r="Z372" s="41"/>
      <c r="AA372" s="41"/>
      <c r="AB372" s="42"/>
      <c r="AC372" s="42"/>
      <c r="AD372" s="42"/>
      <c r="AE372" s="42"/>
      <c r="AF372" s="42"/>
      <c r="AG372" s="25"/>
      <c r="AH372" s="25"/>
      <c r="AI372" s="25"/>
      <c r="AJ372" s="25"/>
      <c r="AK372" s="25"/>
      <c r="AL372" s="25"/>
    </row>
    <row r="373">
      <c r="A373" s="27"/>
      <c r="B373" s="25"/>
      <c r="C373" s="25"/>
      <c r="D373" s="28"/>
      <c r="E373" s="29"/>
      <c r="F373" s="31"/>
      <c r="G373" s="59"/>
      <c r="H373" s="34"/>
      <c r="I373" s="35"/>
      <c r="J373" s="36"/>
      <c r="K373" s="28"/>
      <c r="L373" s="28"/>
      <c r="M373" s="34"/>
      <c r="N373" s="35"/>
      <c r="O373" s="36"/>
      <c r="P373" s="28"/>
      <c r="Q373" s="37"/>
      <c r="R373" s="38"/>
      <c r="S373" s="39"/>
      <c r="T373" s="40"/>
      <c r="U373" s="40"/>
      <c r="V373" s="40"/>
      <c r="W373" s="40"/>
      <c r="X373" s="39"/>
      <c r="Y373" s="41"/>
      <c r="Z373" s="41"/>
      <c r="AA373" s="41"/>
      <c r="AB373" s="42"/>
      <c r="AC373" s="42"/>
      <c r="AD373" s="42"/>
      <c r="AE373" s="42"/>
      <c r="AF373" s="42"/>
      <c r="AG373" s="25"/>
      <c r="AH373" s="25"/>
      <c r="AI373" s="25"/>
      <c r="AJ373" s="25"/>
      <c r="AK373" s="25"/>
      <c r="AL373" s="25"/>
    </row>
    <row r="374">
      <c r="A374" s="27"/>
      <c r="B374" s="25"/>
      <c r="C374" s="25"/>
      <c r="D374" s="28"/>
      <c r="E374" s="29"/>
      <c r="F374" s="31"/>
      <c r="G374" s="59"/>
      <c r="H374" s="34"/>
      <c r="I374" s="35"/>
      <c r="J374" s="36"/>
      <c r="K374" s="28"/>
      <c r="L374" s="28"/>
      <c r="M374" s="34"/>
      <c r="N374" s="35"/>
      <c r="O374" s="36"/>
      <c r="P374" s="28"/>
      <c r="Q374" s="37"/>
      <c r="R374" s="38"/>
      <c r="S374" s="39"/>
      <c r="T374" s="40"/>
      <c r="U374" s="40"/>
      <c r="V374" s="40"/>
      <c r="W374" s="40"/>
      <c r="X374" s="39"/>
      <c r="Y374" s="41"/>
      <c r="Z374" s="41"/>
      <c r="AA374" s="41"/>
      <c r="AB374" s="42"/>
      <c r="AC374" s="42"/>
      <c r="AD374" s="42"/>
      <c r="AE374" s="42"/>
      <c r="AF374" s="42"/>
      <c r="AG374" s="25"/>
      <c r="AH374" s="25"/>
      <c r="AI374" s="25"/>
      <c r="AJ374" s="25"/>
      <c r="AK374" s="25"/>
      <c r="AL374" s="25"/>
    </row>
    <row r="375">
      <c r="A375" s="27"/>
      <c r="B375" s="25"/>
      <c r="C375" s="25"/>
      <c r="D375" s="28"/>
      <c r="E375" s="29"/>
      <c r="F375" s="31"/>
      <c r="G375" s="59"/>
      <c r="H375" s="34"/>
      <c r="I375" s="35"/>
      <c r="J375" s="36"/>
      <c r="K375" s="28"/>
      <c r="L375" s="28"/>
      <c r="M375" s="34"/>
      <c r="N375" s="35"/>
      <c r="O375" s="36"/>
      <c r="P375" s="28"/>
      <c r="Q375" s="37"/>
      <c r="R375" s="38"/>
      <c r="S375" s="39"/>
      <c r="T375" s="40"/>
      <c r="U375" s="40"/>
      <c r="V375" s="40"/>
      <c r="W375" s="40"/>
      <c r="X375" s="39"/>
      <c r="Y375" s="41"/>
      <c r="Z375" s="41"/>
      <c r="AA375" s="41"/>
      <c r="AB375" s="42"/>
      <c r="AC375" s="42"/>
      <c r="AD375" s="42"/>
      <c r="AE375" s="42"/>
      <c r="AF375" s="42"/>
      <c r="AG375" s="25"/>
      <c r="AH375" s="25"/>
      <c r="AI375" s="25"/>
      <c r="AJ375" s="25"/>
      <c r="AK375" s="25"/>
      <c r="AL375" s="25"/>
    </row>
    <row r="376">
      <c r="A376" s="27"/>
      <c r="B376" s="25"/>
      <c r="C376" s="25"/>
      <c r="D376" s="28"/>
      <c r="E376" s="29"/>
      <c r="F376" s="31"/>
      <c r="G376" s="59"/>
      <c r="H376" s="34"/>
      <c r="I376" s="35"/>
      <c r="J376" s="36"/>
      <c r="K376" s="28"/>
      <c r="L376" s="28"/>
      <c r="M376" s="34"/>
      <c r="N376" s="35"/>
      <c r="O376" s="36"/>
      <c r="P376" s="28"/>
      <c r="Q376" s="37"/>
      <c r="R376" s="38"/>
      <c r="S376" s="39"/>
      <c r="T376" s="40"/>
      <c r="U376" s="40"/>
      <c r="V376" s="40"/>
      <c r="W376" s="40"/>
      <c r="X376" s="39"/>
      <c r="Y376" s="41"/>
      <c r="Z376" s="41"/>
      <c r="AA376" s="41"/>
      <c r="AB376" s="42"/>
      <c r="AC376" s="42"/>
      <c r="AD376" s="42"/>
      <c r="AE376" s="42"/>
      <c r="AF376" s="42"/>
      <c r="AG376" s="25"/>
      <c r="AH376" s="25"/>
      <c r="AI376" s="25"/>
      <c r="AJ376" s="25"/>
      <c r="AK376" s="25"/>
      <c r="AL376" s="25"/>
    </row>
    <row r="377">
      <c r="A377" s="27"/>
      <c r="B377" s="25"/>
      <c r="C377" s="25"/>
      <c r="D377" s="28"/>
      <c r="E377" s="29"/>
      <c r="F377" s="31"/>
      <c r="G377" s="59"/>
      <c r="H377" s="34"/>
      <c r="I377" s="35"/>
      <c r="J377" s="36"/>
      <c r="K377" s="28"/>
      <c r="L377" s="28"/>
      <c r="M377" s="34"/>
      <c r="N377" s="35"/>
      <c r="O377" s="36"/>
      <c r="P377" s="28"/>
      <c r="Q377" s="37"/>
      <c r="R377" s="38"/>
      <c r="S377" s="39"/>
      <c r="T377" s="40"/>
      <c r="U377" s="40"/>
      <c r="V377" s="40"/>
      <c r="W377" s="40"/>
      <c r="X377" s="39"/>
      <c r="Y377" s="41"/>
      <c r="Z377" s="41"/>
      <c r="AA377" s="41"/>
      <c r="AB377" s="42"/>
      <c r="AC377" s="42"/>
      <c r="AD377" s="42"/>
      <c r="AE377" s="42"/>
      <c r="AF377" s="42"/>
      <c r="AG377" s="25"/>
      <c r="AH377" s="25"/>
      <c r="AI377" s="25"/>
      <c r="AJ377" s="25"/>
      <c r="AK377" s="25"/>
      <c r="AL377" s="25"/>
    </row>
    <row r="378">
      <c r="A378" s="27"/>
      <c r="B378" s="25"/>
      <c r="C378" s="25"/>
      <c r="D378" s="28"/>
      <c r="E378" s="29"/>
      <c r="F378" s="31"/>
      <c r="G378" s="59"/>
      <c r="H378" s="34"/>
      <c r="I378" s="35"/>
      <c r="J378" s="36"/>
      <c r="K378" s="28"/>
      <c r="L378" s="28"/>
      <c r="M378" s="34"/>
      <c r="N378" s="35"/>
      <c r="O378" s="36"/>
      <c r="P378" s="28"/>
      <c r="Q378" s="37"/>
      <c r="R378" s="38"/>
      <c r="S378" s="39"/>
      <c r="T378" s="40"/>
      <c r="U378" s="40"/>
      <c r="V378" s="40"/>
      <c r="W378" s="40"/>
      <c r="X378" s="39"/>
      <c r="Y378" s="41"/>
      <c r="Z378" s="41"/>
      <c r="AA378" s="41"/>
      <c r="AB378" s="42"/>
      <c r="AC378" s="42"/>
      <c r="AD378" s="42"/>
      <c r="AE378" s="42"/>
      <c r="AF378" s="42"/>
      <c r="AG378" s="25"/>
      <c r="AH378" s="25"/>
      <c r="AI378" s="25"/>
      <c r="AJ378" s="25"/>
      <c r="AK378" s="25"/>
      <c r="AL378" s="25"/>
    </row>
    <row r="379">
      <c r="A379" s="27"/>
      <c r="B379" s="25"/>
      <c r="C379" s="25"/>
      <c r="D379" s="28"/>
      <c r="E379" s="29"/>
      <c r="F379" s="31"/>
      <c r="G379" s="59"/>
      <c r="H379" s="34"/>
      <c r="I379" s="35"/>
      <c r="J379" s="36"/>
      <c r="K379" s="28"/>
      <c r="L379" s="28"/>
      <c r="M379" s="34"/>
      <c r="N379" s="35"/>
      <c r="O379" s="36"/>
      <c r="P379" s="28"/>
      <c r="Q379" s="37"/>
      <c r="R379" s="38"/>
      <c r="S379" s="39"/>
      <c r="T379" s="40"/>
      <c r="U379" s="40"/>
      <c r="V379" s="40"/>
      <c r="W379" s="40"/>
      <c r="X379" s="39"/>
      <c r="Y379" s="41"/>
      <c r="Z379" s="41"/>
      <c r="AA379" s="41"/>
      <c r="AB379" s="42"/>
      <c r="AC379" s="42"/>
      <c r="AD379" s="42"/>
      <c r="AE379" s="42"/>
      <c r="AF379" s="42"/>
      <c r="AG379" s="25"/>
      <c r="AH379" s="25"/>
      <c r="AI379" s="25"/>
      <c r="AJ379" s="25"/>
      <c r="AK379" s="25"/>
      <c r="AL379" s="25"/>
    </row>
    <row r="380">
      <c r="A380" s="27"/>
      <c r="B380" s="25"/>
      <c r="C380" s="25"/>
      <c r="D380" s="28"/>
      <c r="E380" s="29"/>
      <c r="F380" s="31"/>
      <c r="G380" s="59"/>
      <c r="H380" s="34"/>
      <c r="I380" s="35"/>
      <c r="J380" s="36"/>
      <c r="K380" s="28"/>
      <c r="L380" s="28"/>
      <c r="M380" s="34"/>
      <c r="N380" s="35"/>
      <c r="O380" s="36"/>
      <c r="P380" s="28"/>
      <c r="Q380" s="37"/>
      <c r="R380" s="38"/>
      <c r="S380" s="39"/>
      <c r="T380" s="40"/>
      <c r="U380" s="40"/>
      <c r="V380" s="40"/>
      <c r="W380" s="40"/>
      <c r="X380" s="39"/>
      <c r="Y380" s="41"/>
      <c r="Z380" s="41"/>
      <c r="AA380" s="41"/>
      <c r="AB380" s="42"/>
      <c r="AC380" s="42"/>
      <c r="AD380" s="42"/>
      <c r="AE380" s="42"/>
      <c r="AF380" s="42"/>
      <c r="AG380" s="25"/>
      <c r="AH380" s="25"/>
      <c r="AI380" s="25"/>
      <c r="AJ380" s="25"/>
      <c r="AK380" s="25"/>
      <c r="AL380" s="25"/>
    </row>
    <row r="381">
      <c r="A381" s="27"/>
      <c r="B381" s="25"/>
      <c r="C381" s="25"/>
      <c r="D381" s="28"/>
      <c r="E381" s="29"/>
      <c r="F381" s="31"/>
      <c r="G381" s="59"/>
      <c r="H381" s="34"/>
      <c r="I381" s="35"/>
      <c r="J381" s="36"/>
      <c r="K381" s="28"/>
      <c r="L381" s="28"/>
      <c r="M381" s="34"/>
      <c r="N381" s="35"/>
      <c r="O381" s="36"/>
      <c r="P381" s="28"/>
      <c r="Q381" s="37"/>
      <c r="R381" s="38"/>
      <c r="S381" s="39"/>
      <c r="T381" s="40"/>
      <c r="U381" s="40"/>
      <c r="V381" s="40"/>
      <c r="W381" s="40"/>
      <c r="X381" s="39"/>
      <c r="Y381" s="41"/>
      <c r="Z381" s="41"/>
      <c r="AA381" s="41"/>
      <c r="AB381" s="42"/>
      <c r="AC381" s="42"/>
      <c r="AD381" s="42"/>
      <c r="AE381" s="42"/>
      <c r="AF381" s="42"/>
      <c r="AG381" s="25"/>
      <c r="AH381" s="25"/>
      <c r="AI381" s="25"/>
      <c r="AJ381" s="25"/>
      <c r="AK381" s="25"/>
      <c r="AL381" s="25"/>
    </row>
    <row r="382">
      <c r="A382" s="27"/>
      <c r="B382" s="25"/>
      <c r="C382" s="25"/>
      <c r="D382" s="28"/>
      <c r="E382" s="29"/>
      <c r="F382" s="31"/>
      <c r="G382" s="59"/>
      <c r="H382" s="34"/>
      <c r="I382" s="35"/>
      <c r="J382" s="36"/>
      <c r="K382" s="28"/>
      <c r="L382" s="28"/>
      <c r="M382" s="34"/>
      <c r="N382" s="35"/>
      <c r="O382" s="36"/>
      <c r="P382" s="28"/>
      <c r="Q382" s="37"/>
      <c r="R382" s="38"/>
      <c r="S382" s="39"/>
      <c r="T382" s="40"/>
      <c r="U382" s="40"/>
      <c r="V382" s="40"/>
      <c r="W382" s="40"/>
      <c r="X382" s="39"/>
      <c r="Y382" s="41"/>
      <c r="Z382" s="41"/>
      <c r="AA382" s="41"/>
      <c r="AB382" s="42"/>
      <c r="AC382" s="42"/>
      <c r="AD382" s="42"/>
      <c r="AE382" s="42"/>
      <c r="AF382" s="42"/>
      <c r="AG382" s="25"/>
      <c r="AH382" s="25"/>
      <c r="AI382" s="25"/>
      <c r="AJ382" s="25"/>
      <c r="AK382" s="25"/>
      <c r="AL382" s="25"/>
    </row>
    <row r="383">
      <c r="A383" s="27"/>
      <c r="B383" s="25"/>
      <c r="C383" s="25"/>
      <c r="D383" s="28"/>
      <c r="E383" s="29"/>
      <c r="F383" s="31"/>
      <c r="G383" s="59"/>
      <c r="H383" s="34"/>
      <c r="I383" s="35"/>
      <c r="J383" s="36"/>
      <c r="K383" s="28"/>
      <c r="L383" s="28"/>
      <c r="M383" s="34"/>
      <c r="N383" s="35"/>
      <c r="O383" s="36"/>
      <c r="P383" s="28"/>
      <c r="Q383" s="37"/>
      <c r="R383" s="38"/>
      <c r="S383" s="39"/>
      <c r="T383" s="40"/>
      <c r="U383" s="40"/>
      <c r="V383" s="40"/>
      <c r="W383" s="40"/>
      <c r="X383" s="39"/>
      <c r="Y383" s="41"/>
      <c r="Z383" s="41"/>
      <c r="AA383" s="41"/>
      <c r="AB383" s="42"/>
      <c r="AC383" s="42"/>
      <c r="AD383" s="42"/>
      <c r="AE383" s="42"/>
      <c r="AF383" s="42"/>
      <c r="AG383" s="25"/>
      <c r="AH383" s="25"/>
      <c r="AI383" s="25"/>
      <c r="AJ383" s="25"/>
      <c r="AK383" s="25"/>
      <c r="AL383" s="25"/>
    </row>
    <row r="384">
      <c r="A384" s="27"/>
      <c r="B384" s="25"/>
      <c r="C384" s="25"/>
      <c r="D384" s="28"/>
      <c r="E384" s="29"/>
      <c r="F384" s="31"/>
      <c r="G384" s="59"/>
      <c r="H384" s="34"/>
      <c r="I384" s="35"/>
      <c r="J384" s="36"/>
      <c r="K384" s="28"/>
      <c r="L384" s="28"/>
      <c r="M384" s="34"/>
      <c r="N384" s="35"/>
      <c r="O384" s="36"/>
      <c r="P384" s="28"/>
      <c r="Q384" s="37"/>
      <c r="R384" s="38"/>
      <c r="S384" s="39"/>
      <c r="T384" s="40"/>
      <c r="U384" s="40"/>
      <c r="V384" s="40"/>
      <c r="W384" s="40"/>
      <c r="X384" s="39"/>
      <c r="Y384" s="41"/>
      <c r="Z384" s="41"/>
      <c r="AA384" s="41"/>
      <c r="AB384" s="42"/>
      <c r="AC384" s="42"/>
      <c r="AD384" s="42"/>
      <c r="AE384" s="42"/>
      <c r="AF384" s="42"/>
      <c r="AG384" s="25"/>
      <c r="AH384" s="25"/>
      <c r="AI384" s="25"/>
      <c r="AJ384" s="25"/>
      <c r="AK384" s="25"/>
      <c r="AL384" s="25"/>
    </row>
    <row r="385">
      <c r="A385" s="27"/>
      <c r="B385" s="25"/>
      <c r="C385" s="25"/>
      <c r="D385" s="28"/>
      <c r="E385" s="29"/>
      <c r="F385" s="31"/>
      <c r="G385" s="59"/>
      <c r="H385" s="34"/>
      <c r="I385" s="35"/>
      <c r="J385" s="36"/>
      <c r="K385" s="28"/>
      <c r="L385" s="28"/>
      <c r="M385" s="34"/>
      <c r="N385" s="35"/>
      <c r="O385" s="36"/>
      <c r="P385" s="28"/>
      <c r="Q385" s="37"/>
      <c r="R385" s="38"/>
      <c r="S385" s="39"/>
      <c r="T385" s="40"/>
      <c r="U385" s="40"/>
      <c r="V385" s="40"/>
      <c r="W385" s="40"/>
      <c r="X385" s="39"/>
      <c r="Y385" s="41"/>
      <c r="Z385" s="41"/>
      <c r="AA385" s="41"/>
      <c r="AB385" s="42"/>
      <c r="AC385" s="42"/>
      <c r="AD385" s="42"/>
      <c r="AE385" s="42"/>
      <c r="AF385" s="42"/>
      <c r="AG385" s="25"/>
      <c r="AH385" s="25"/>
      <c r="AI385" s="25"/>
      <c r="AJ385" s="25"/>
      <c r="AK385" s="25"/>
      <c r="AL385" s="25"/>
    </row>
    <row r="386">
      <c r="A386" s="27"/>
      <c r="B386" s="25"/>
      <c r="C386" s="25"/>
      <c r="D386" s="28"/>
      <c r="E386" s="29"/>
      <c r="F386" s="31"/>
      <c r="G386" s="59"/>
      <c r="H386" s="34"/>
      <c r="I386" s="35"/>
      <c r="J386" s="36"/>
      <c r="K386" s="28"/>
      <c r="L386" s="28"/>
      <c r="M386" s="34"/>
      <c r="N386" s="35"/>
      <c r="O386" s="36"/>
      <c r="P386" s="28"/>
      <c r="Q386" s="37"/>
      <c r="R386" s="38"/>
      <c r="S386" s="39"/>
      <c r="T386" s="40"/>
      <c r="U386" s="40"/>
      <c r="V386" s="40"/>
      <c r="W386" s="40"/>
      <c r="X386" s="39"/>
      <c r="Y386" s="41"/>
      <c r="Z386" s="41"/>
      <c r="AA386" s="41"/>
      <c r="AB386" s="42"/>
      <c r="AC386" s="42"/>
      <c r="AD386" s="42"/>
      <c r="AE386" s="42"/>
      <c r="AF386" s="42"/>
      <c r="AG386" s="25"/>
      <c r="AH386" s="25"/>
      <c r="AI386" s="25"/>
      <c r="AJ386" s="25"/>
      <c r="AK386" s="25"/>
      <c r="AL386" s="25"/>
    </row>
    <row r="387">
      <c r="A387" s="27"/>
      <c r="B387" s="25"/>
      <c r="C387" s="25"/>
      <c r="D387" s="28"/>
      <c r="E387" s="29"/>
      <c r="F387" s="31"/>
      <c r="G387" s="59"/>
      <c r="H387" s="34"/>
      <c r="I387" s="35"/>
      <c r="J387" s="36"/>
      <c r="K387" s="28"/>
      <c r="L387" s="28"/>
      <c r="M387" s="34"/>
      <c r="N387" s="35"/>
      <c r="O387" s="36"/>
      <c r="P387" s="28"/>
      <c r="Q387" s="37"/>
      <c r="R387" s="38"/>
      <c r="S387" s="39"/>
      <c r="T387" s="40"/>
      <c r="U387" s="40"/>
      <c r="V387" s="40"/>
      <c r="W387" s="40"/>
      <c r="X387" s="39"/>
      <c r="Y387" s="41"/>
      <c r="Z387" s="41"/>
      <c r="AA387" s="41"/>
      <c r="AB387" s="42"/>
      <c r="AC387" s="42"/>
      <c r="AD387" s="42"/>
      <c r="AE387" s="42"/>
      <c r="AF387" s="42"/>
      <c r="AG387" s="25"/>
      <c r="AH387" s="25"/>
      <c r="AI387" s="25"/>
      <c r="AJ387" s="25"/>
      <c r="AK387" s="25"/>
      <c r="AL387" s="25"/>
    </row>
    <row r="388">
      <c r="A388" s="27"/>
      <c r="B388" s="25"/>
      <c r="C388" s="25"/>
      <c r="D388" s="28"/>
      <c r="E388" s="29"/>
      <c r="F388" s="31"/>
      <c r="G388" s="59"/>
      <c r="H388" s="34"/>
      <c r="I388" s="35"/>
      <c r="J388" s="36"/>
      <c r="K388" s="28"/>
      <c r="L388" s="28"/>
      <c r="M388" s="34"/>
      <c r="N388" s="35"/>
      <c r="O388" s="36"/>
      <c r="P388" s="28"/>
      <c r="Q388" s="37"/>
      <c r="R388" s="38"/>
      <c r="S388" s="39"/>
      <c r="T388" s="40"/>
      <c r="U388" s="40"/>
      <c r="V388" s="40"/>
      <c r="W388" s="40"/>
      <c r="X388" s="39"/>
      <c r="Y388" s="41"/>
      <c r="Z388" s="41"/>
      <c r="AA388" s="41"/>
      <c r="AB388" s="42"/>
      <c r="AC388" s="42"/>
      <c r="AD388" s="42"/>
      <c r="AE388" s="42"/>
      <c r="AF388" s="42"/>
      <c r="AG388" s="25"/>
      <c r="AH388" s="25"/>
      <c r="AI388" s="25"/>
      <c r="AJ388" s="25"/>
      <c r="AK388" s="25"/>
      <c r="AL388" s="25"/>
    </row>
    <row r="389">
      <c r="A389" s="27"/>
      <c r="B389" s="25"/>
      <c r="C389" s="25"/>
      <c r="D389" s="28"/>
      <c r="E389" s="29"/>
      <c r="F389" s="31"/>
      <c r="G389" s="59"/>
      <c r="H389" s="34"/>
      <c r="I389" s="35"/>
      <c r="J389" s="36"/>
      <c r="K389" s="28"/>
      <c r="L389" s="28"/>
      <c r="M389" s="34"/>
      <c r="N389" s="35"/>
      <c r="O389" s="36"/>
      <c r="P389" s="28"/>
      <c r="Q389" s="37"/>
      <c r="R389" s="38"/>
      <c r="S389" s="39"/>
      <c r="T389" s="40"/>
      <c r="U389" s="40"/>
      <c r="V389" s="40"/>
      <c r="W389" s="40"/>
      <c r="X389" s="39"/>
      <c r="Y389" s="41"/>
      <c r="Z389" s="41"/>
      <c r="AA389" s="41"/>
      <c r="AB389" s="42"/>
      <c r="AC389" s="42"/>
      <c r="AD389" s="42"/>
      <c r="AE389" s="42"/>
      <c r="AF389" s="42"/>
      <c r="AG389" s="25"/>
      <c r="AH389" s="25"/>
      <c r="AI389" s="25"/>
      <c r="AJ389" s="25"/>
      <c r="AK389" s="25"/>
      <c r="AL389" s="25"/>
    </row>
    <row r="390">
      <c r="A390" s="27"/>
      <c r="B390" s="25"/>
      <c r="C390" s="25"/>
      <c r="D390" s="28"/>
      <c r="E390" s="29"/>
      <c r="F390" s="31"/>
      <c r="G390" s="59"/>
      <c r="H390" s="34"/>
      <c r="I390" s="35"/>
      <c r="J390" s="36"/>
      <c r="K390" s="28"/>
      <c r="L390" s="28"/>
      <c r="M390" s="34"/>
      <c r="N390" s="35"/>
      <c r="O390" s="36"/>
      <c r="P390" s="28"/>
      <c r="Q390" s="37"/>
      <c r="R390" s="38"/>
      <c r="S390" s="39"/>
      <c r="T390" s="40"/>
      <c r="U390" s="40"/>
      <c r="V390" s="40"/>
      <c r="W390" s="40"/>
      <c r="X390" s="39"/>
      <c r="Y390" s="41"/>
      <c r="Z390" s="41"/>
      <c r="AA390" s="41"/>
      <c r="AB390" s="42"/>
      <c r="AC390" s="42"/>
      <c r="AD390" s="42"/>
      <c r="AE390" s="42"/>
      <c r="AF390" s="42"/>
      <c r="AG390" s="25"/>
      <c r="AH390" s="25"/>
      <c r="AI390" s="25"/>
      <c r="AJ390" s="25"/>
      <c r="AK390" s="25"/>
      <c r="AL390" s="25"/>
    </row>
    <row r="391">
      <c r="A391" s="27"/>
      <c r="B391" s="25"/>
      <c r="C391" s="25"/>
      <c r="D391" s="28"/>
      <c r="E391" s="29"/>
      <c r="F391" s="31"/>
      <c r="G391" s="59"/>
      <c r="H391" s="34"/>
      <c r="I391" s="35"/>
      <c r="J391" s="36"/>
      <c r="K391" s="28"/>
      <c r="L391" s="28"/>
      <c r="M391" s="34"/>
      <c r="N391" s="35"/>
      <c r="O391" s="36"/>
      <c r="P391" s="28"/>
      <c r="Q391" s="37"/>
      <c r="R391" s="38"/>
      <c r="S391" s="39"/>
      <c r="T391" s="40"/>
      <c r="U391" s="40"/>
      <c r="V391" s="40"/>
      <c r="W391" s="40"/>
      <c r="X391" s="39"/>
      <c r="Y391" s="41"/>
      <c r="Z391" s="41"/>
      <c r="AA391" s="41"/>
      <c r="AB391" s="42"/>
      <c r="AC391" s="42"/>
      <c r="AD391" s="42"/>
      <c r="AE391" s="42"/>
      <c r="AF391" s="42"/>
      <c r="AG391" s="25"/>
      <c r="AH391" s="25"/>
      <c r="AI391" s="25"/>
      <c r="AJ391" s="25"/>
      <c r="AK391" s="25"/>
      <c r="AL391" s="25"/>
    </row>
    <row r="392">
      <c r="A392" s="27"/>
      <c r="B392" s="25"/>
      <c r="C392" s="25"/>
      <c r="D392" s="28"/>
      <c r="E392" s="29"/>
      <c r="F392" s="31"/>
      <c r="G392" s="59"/>
      <c r="H392" s="34"/>
      <c r="I392" s="35"/>
      <c r="J392" s="36"/>
      <c r="K392" s="28"/>
      <c r="L392" s="28"/>
      <c r="M392" s="34"/>
      <c r="N392" s="35"/>
      <c r="O392" s="36"/>
      <c r="P392" s="28"/>
      <c r="Q392" s="37"/>
      <c r="R392" s="38"/>
      <c r="S392" s="39"/>
      <c r="T392" s="40"/>
      <c r="U392" s="40"/>
      <c r="V392" s="40"/>
      <c r="W392" s="40"/>
      <c r="X392" s="39"/>
      <c r="Y392" s="41"/>
      <c r="Z392" s="41"/>
      <c r="AA392" s="41"/>
      <c r="AB392" s="42"/>
      <c r="AC392" s="42"/>
      <c r="AD392" s="42"/>
      <c r="AE392" s="42"/>
      <c r="AF392" s="42"/>
      <c r="AG392" s="25"/>
      <c r="AH392" s="25"/>
      <c r="AI392" s="25"/>
      <c r="AJ392" s="25"/>
      <c r="AK392" s="25"/>
      <c r="AL392" s="25"/>
    </row>
    <row r="393">
      <c r="A393" s="27"/>
      <c r="B393" s="25"/>
      <c r="C393" s="25"/>
      <c r="D393" s="28"/>
      <c r="E393" s="29"/>
      <c r="F393" s="31"/>
      <c r="G393" s="59"/>
      <c r="H393" s="34"/>
      <c r="I393" s="35"/>
      <c r="J393" s="36"/>
      <c r="K393" s="28"/>
      <c r="L393" s="28"/>
      <c r="M393" s="34"/>
      <c r="N393" s="35"/>
      <c r="O393" s="36"/>
      <c r="P393" s="28"/>
      <c r="Q393" s="37"/>
      <c r="R393" s="38"/>
      <c r="S393" s="39"/>
      <c r="T393" s="40"/>
      <c r="U393" s="40"/>
      <c r="V393" s="40"/>
      <c r="W393" s="40"/>
      <c r="X393" s="39"/>
      <c r="Y393" s="41"/>
      <c r="Z393" s="41"/>
      <c r="AA393" s="41"/>
      <c r="AB393" s="42"/>
      <c r="AC393" s="42"/>
      <c r="AD393" s="42"/>
      <c r="AE393" s="42"/>
      <c r="AF393" s="42"/>
      <c r="AG393" s="25"/>
      <c r="AH393" s="25"/>
      <c r="AI393" s="25"/>
      <c r="AJ393" s="25"/>
      <c r="AK393" s="25"/>
      <c r="AL393" s="25"/>
    </row>
    <row r="394">
      <c r="A394" s="27"/>
      <c r="B394" s="25"/>
      <c r="C394" s="25"/>
      <c r="D394" s="28"/>
      <c r="E394" s="29"/>
      <c r="F394" s="31"/>
      <c r="G394" s="59"/>
      <c r="H394" s="34"/>
      <c r="I394" s="35"/>
      <c r="J394" s="36"/>
      <c r="K394" s="28"/>
      <c r="L394" s="28"/>
      <c r="M394" s="34"/>
      <c r="N394" s="35"/>
      <c r="O394" s="36"/>
      <c r="P394" s="28"/>
      <c r="Q394" s="37"/>
      <c r="R394" s="38"/>
      <c r="S394" s="39"/>
      <c r="T394" s="40"/>
      <c r="U394" s="40"/>
      <c r="V394" s="40"/>
      <c r="W394" s="40"/>
      <c r="X394" s="39"/>
      <c r="Y394" s="41"/>
      <c r="Z394" s="41"/>
      <c r="AA394" s="41"/>
      <c r="AB394" s="42"/>
      <c r="AC394" s="42"/>
      <c r="AD394" s="42"/>
      <c r="AE394" s="42"/>
      <c r="AF394" s="42"/>
      <c r="AG394" s="25"/>
      <c r="AH394" s="25"/>
      <c r="AI394" s="25"/>
      <c r="AJ394" s="25"/>
      <c r="AK394" s="25"/>
      <c r="AL394" s="25"/>
    </row>
    <row r="395">
      <c r="A395" s="27"/>
      <c r="B395" s="25"/>
      <c r="C395" s="25"/>
      <c r="D395" s="28"/>
      <c r="E395" s="29"/>
      <c r="F395" s="31"/>
      <c r="G395" s="59"/>
      <c r="H395" s="34"/>
      <c r="I395" s="35"/>
      <c r="J395" s="36"/>
      <c r="K395" s="28"/>
      <c r="L395" s="28"/>
      <c r="M395" s="34"/>
      <c r="N395" s="35"/>
      <c r="O395" s="36"/>
      <c r="P395" s="28"/>
      <c r="Q395" s="37"/>
      <c r="R395" s="38"/>
      <c r="S395" s="39"/>
      <c r="T395" s="40"/>
      <c r="U395" s="40"/>
      <c r="V395" s="40"/>
      <c r="W395" s="40"/>
      <c r="X395" s="39"/>
      <c r="Y395" s="41"/>
      <c r="Z395" s="41"/>
      <c r="AA395" s="41"/>
      <c r="AB395" s="42"/>
      <c r="AC395" s="42"/>
      <c r="AD395" s="42"/>
      <c r="AE395" s="42"/>
      <c r="AF395" s="42"/>
      <c r="AG395" s="25"/>
      <c r="AH395" s="25"/>
      <c r="AI395" s="25"/>
      <c r="AJ395" s="25"/>
      <c r="AK395" s="25"/>
      <c r="AL395" s="25"/>
    </row>
    <row r="396">
      <c r="A396" s="27"/>
      <c r="B396" s="25"/>
      <c r="C396" s="25"/>
      <c r="D396" s="28"/>
      <c r="E396" s="29"/>
      <c r="F396" s="31"/>
      <c r="G396" s="59"/>
      <c r="H396" s="34"/>
      <c r="I396" s="35"/>
      <c r="J396" s="36"/>
      <c r="K396" s="28"/>
      <c r="L396" s="28"/>
      <c r="M396" s="34"/>
      <c r="N396" s="35"/>
      <c r="O396" s="36"/>
      <c r="P396" s="28"/>
      <c r="Q396" s="37"/>
      <c r="R396" s="38"/>
      <c r="S396" s="39"/>
      <c r="T396" s="40"/>
      <c r="U396" s="40"/>
      <c r="V396" s="40"/>
      <c r="W396" s="40"/>
      <c r="X396" s="39"/>
      <c r="Y396" s="41"/>
      <c r="Z396" s="41"/>
      <c r="AA396" s="41"/>
      <c r="AB396" s="42"/>
      <c r="AC396" s="42"/>
      <c r="AD396" s="42"/>
      <c r="AE396" s="42"/>
      <c r="AF396" s="42"/>
      <c r="AG396" s="25"/>
      <c r="AH396" s="25"/>
      <c r="AI396" s="25"/>
      <c r="AJ396" s="25"/>
      <c r="AK396" s="25"/>
      <c r="AL396" s="25"/>
    </row>
    <row r="397">
      <c r="A397" s="27"/>
      <c r="B397" s="25"/>
      <c r="C397" s="25"/>
      <c r="D397" s="28"/>
      <c r="E397" s="29"/>
      <c r="F397" s="31"/>
      <c r="G397" s="59"/>
      <c r="H397" s="34"/>
      <c r="I397" s="35"/>
      <c r="J397" s="36"/>
      <c r="K397" s="28"/>
      <c r="L397" s="28"/>
      <c r="M397" s="34"/>
      <c r="N397" s="35"/>
      <c r="O397" s="36"/>
      <c r="P397" s="28"/>
      <c r="Q397" s="37"/>
      <c r="R397" s="38"/>
      <c r="S397" s="39"/>
      <c r="T397" s="40"/>
      <c r="U397" s="40"/>
      <c r="V397" s="40"/>
      <c r="W397" s="40"/>
      <c r="X397" s="39"/>
      <c r="Y397" s="41"/>
      <c r="Z397" s="41"/>
      <c r="AA397" s="41"/>
      <c r="AB397" s="42"/>
      <c r="AC397" s="42"/>
      <c r="AD397" s="42"/>
      <c r="AE397" s="42"/>
      <c r="AF397" s="42"/>
      <c r="AG397" s="25"/>
      <c r="AH397" s="25"/>
      <c r="AI397" s="25"/>
      <c r="AJ397" s="25"/>
      <c r="AK397" s="25"/>
      <c r="AL397" s="25"/>
    </row>
    <row r="398">
      <c r="A398" s="27"/>
      <c r="B398" s="25"/>
      <c r="C398" s="25"/>
      <c r="D398" s="28"/>
      <c r="E398" s="29"/>
      <c r="F398" s="31"/>
      <c r="G398" s="59"/>
      <c r="H398" s="34"/>
      <c r="I398" s="35"/>
      <c r="J398" s="36"/>
      <c r="K398" s="28"/>
      <c r="L398" s="28"/>
      <c r="M398" s="34"/>
      <c r="N398" s="35"/>
      <c r="O398" s="36"/>
      <c r="P398" s="28"/>
      <c r="Q398" s="37"/>
      <c r="R398" s="38"/>
      <c r="S398" s="39"/>
      <c r="T398" s="40"/>
      <c r="U398" s="40"/>
      <c r="V398" s="40"/>
      <c r="W398" s="40"/>
      <c r="X398" s="39"/>
      <c r="Y398" s="41"/>
      <c r="Z398" s="41"/>
      <c r="AA398" s="41"/>
      <c r="AB398" s="42"/>
      <c r="AC398" s="42"/>
      <c r="AD398" s="42"/>
      <c r="AE398" s="42"/>
      <c r="AF398" s="42"/>
      <c r="AG398" s="25"/>
      <c r="AH398" s="25"/>
      <c r="AI398" s="25"/>
      <c r="AJ398" s="25"/>
      <c r="AK398" s="25"/>
      <c r="AL398" s="25"/>
    </row>
    <row r="399">
      <c r="A399" s="27"/>
      <c r="B399" s="25"/>
      <c r="C399" s="25"/>
      <c r="D399" s="28"/>
      <c r="E399" s="29"/>
      <c r="F399" s="31"/>
      <c r="G399" s="59"/>
      <c r="H399" s="34"/>
      <c r="I399" s="35"/>
      <c r="J399" s="36"/>
      <c r="K399" s="28"/>
      <c r="L399" s="28"/>
      <c r="M399" s="34"/>
      <c r="N399" s="35"/>
      <c r="O399" s="36"/>
      <c r="P399" s="28"/>
      <c r="Q399" s="37"/>
      <c r="R399" s="38"/>
      <c r="S399" s="39"/>
      <c r="T399" s="40"/>
      <c r="U399" s="40"/>
      <c r="V399" s="40"/>
      <c r="W399" s="40"/>
      <c r="X399" s="39"/>
      <c r="Y399" s="41"/>
      <c r="Z399" s="41"/>
      <c r="AA399" s="41"/>
      <c r="AB399" s="42"/>
      <c r="AC399" s="42"/>
      <c r="AD399" s="42"/>
      <c r="AE399" s="42"/>
      <c r="AF399" s="42"/>
      <c r="AG399" s="25"/>
      <c r="AH399" s="25"/>
      <c r="AI399" s="25"/>
      <c r="AJ399" s="25"/>
      <c r="AK399" s="25"/>
      <c r="AL399" s="25"/>
    </row>
    <row r="400">
      <c r="A400" s="27"/>
      <c r="B400" s="25"/>
      <c r="C400" s="25"/>
      <c r="D400" s="28"/>
      <c r="E400" s="29"/>
      <c r="F400" s="31"/>
      <c r="G400" s="59"/>
      <c r="H400" s="34"/>
      <c r="I400" s="35"/>
      <c r="J400" s="36"/>
      <c r="K400" s="28"/>
      <c r="L400" s="28"/>
      <c r="M400" s="34"/>
      <c r="N400" s="35"/>
      <c r="O400" s="36"/>
      <c r="P400" s="28"/>
      <c r="Q400" s="37"/>
      <c r="R400" s="38"/>
      <c r="S400" s="39"/>
      <c r="T400" s="40"/>
      <c r="U400" s="40"/>
      <c r="V400" s="40"/>
      <c r="W400" s="40"/>
      <c r="X400" s="39"/>
      <c r="Y400" s="41"/>
      <c r="Z400" s="41"/>
      <c r="AA400" s="41"/>
      <c r="AB400" s="42"/>
      <c r="AC400" s="42"/>
      <c r="AD400" s="42"/>
      <c r="AE400" s="42"/>
      <c r="AF400" s="42"/>
      <c r="AG400" s="25"/>
      <c r="AH400" s="25"/>
      <c r="AI400" s="25"/>
      <c r="AJ400" s="25"/>
      <c r="AK400" s="25"/>
      <c r="AL400" s="25"/>
    </row>
    <row r="401">
      <c r="A401" s="27"/>
      <c r="B401" s="25"/>
      <c r="C401" s="25"/>
      <c r="D401" s="28"/>
      <c r="E401" s="29"/>
      <c r="F401" s="31"/>
      <c r="G401" s="59"/>
      <c r="H401" s="34"/>
      <c r="I401" s="35"/>
      <c r="J401" s="36"/>
      <c r="K401" s="28"/>
      <c r="L401" s="28"/>
      <c r="M401" s="34"/>
      <c r="N401" s="35"/>
      <c r="O401" s="36"/>
      <c r="P401" s="28"/>
      <c r="Q401" s="37"/>
      <c r="R401" s="38"/>
      <c r="S401" s="39"/>
      <c r="T401" s="40"/>
      <c r="U401" s="40"/>
      <c r="V401" s="40"/>
      <c r="W401" s="40"/>
      <c r="X401" s="39"/>
      <c r="Y401" s="41"/>
      <c r="Z401" s="41"/>
      <c r="AA401" s="41"/>
      <c r="AB401" s="42"/>
      <c r="AC401" s="42"/>
      <c r="AD401" s="42"/>
      <c r="AE401" s="42"/>
      <c r="AF401" s="42"/>
      <c r="AG401" s="25"/>
      <c r="AH401" s="25"/>
      <c r="AI401" s="25"/>
      <c r="AJ401" s="25"/>
      <c r="AK401" s="25"/>
      <c r="AL401" s="25"/>
    </row>
    <row r="402">
      <c r="A402" s="27"/>
      <c r="B402" s="25"/>
      <c r="C402" s="25"/>
      <c r="D402" s="28"/>
      <c r="E402" s="29"/>
      <c r="F402" s="31"/>
      <c r="G402" s="59"/>
      <c r="H402" s="34"/>
      <c r="I402" s="35"/>
      <c r="J402" s="36"/>
      <c r="K402" s="28"/>
      <c r="L402" s="28"/>
      <c r="M402" s="34"/>
      <c r="N402" s="35"/>
      <c r="O402" s="36"/>
      <c r="P402" s="28"/>
      <c r="Q402" s="37"/>
      <c r="R402" s="38"/>
      <c r="S402" s="39"/>
      <c r="T402" s="40"/>
      <c r="U402" s="40"/>
      <c r="V402" s="40"/>
      <c r="W402" s="40"/>
      <c r="X402" s="39"/>
      <c r="Y402" s="41"/>
      <c r="Z402" s="41"/>
      <c r="AA402" s="41"/>
      <c r="AB402" s="42"/>
      <c r="AC402" s="42"/>
      <c r="AD402" s="42"/>
      <c r="AE402" s="42"/>
      <c r="AF402" s="42"/>
      <c r="AG402" s="25"/>
      <c r="AH402" s="25"/>
      <c r="AI402" s="25"/>
      <c r="AJ402" s="25"/>
      <c r="AK402" s="25"/>
      <c r="AL402" s="25"/>
    </row>
    <row r="403">
      <c r="A403" s="27"/>
      <c r="B403" s="25"/>
      <c r="C403" s="25"/>
      <c r="D403" s="28"/>
      <c r="E403" s="29"/>
      <c r="F403" s="31"/>
      <c r="G403" s="59"/>
      <c r="H403" s="34"/>
      <c r="I403" s="35"/>
      <c r="J403" s="36"/>
      <c r="K403" s="28"/>
      <c r="L403" s="28"/>
      <c r="M403" s="34"/>
      <c r="N403" s="35"/>
      <c r="O403" s="36"/>
      <c r="P403" s="28"/>
      <c r="Q403" s="37"/>
      <c r="R403" s="38"/>
      <c r="S403" s="39"/>
      <c r="T403" s="40"/>
      <c r="U403" s="40"/>
      <c r="V403" s="40"/>
      <c r="W403" s="40"/>
      <c r="X403" s="39"/>
      <c r="Y403" s="41"/>
      <c r="Z403" s="41"/>
      <c r="AA403" s="41"/>
      <c r="AB403" s="42"/>
      <c r="AC403" s="42"/>
      <c r="AD403" s="42"/>
      <c r="AE403" s="42"/>
      <c r="AF403" s="42"/>
      <c r="AG403" s="25"/>
      <c r="AH403" s="25"/>
      <c r="AI403" s="25"/>
      <c r="AJ403" s="25"/>
      <c r="AK403" s="25"/>
      <c r="AL403" s="25"/>
    </row>
    <row r="404">
      <c r="A404" s="27"/>
      <c r="B404" s="25"/>
      <c r="C404" s="25"/>
      <c r="D404" s="28"/>
      <c r="E404" s="29"/>
      <c r="F404" s="31"/>
      <c r="G404" s="59"/>
      <c r="H404" s="34"/>
      <c r="I404" s="35"/>
      <c r="J404" s="36"/>
      <c r="K404" s="28"/>
      <c r="L404" s="28"/>
      <c r="M404" s="34"/>
      <c r="N404" s="35"/>
      <c r="O404" s="36"/>
      <c r="P404" s="28"/>
      <c r="Q404" s="37"/>
      <c r="R404" s="38"/>
      <c r="S404" s="39"/>
      <c r="T404" s="40"/>
      <c r="U404" s="40"/>
      <c r="V404" s="40"/>
      <c r="W404" s="40"/>
      <c r="X404" s="39"/>
      <c r="Y404" s="41"/>
      <c r="Z404" s="41"/>
      <c r="AA404" s="41"/>
      <c r="AB404" s="42"/>
      <c r="AC404" s="42"/>
      <c r="AD404" s="42"/>
      <c r="AE404" s="42"/>
      <c r="AF404" s="42"/>
      <c r="AG404" s="25"/>
      <c r="AH404" s="25"/>
      <c r="AI404" s="25"/>
      <c r="AJ404" s="25"/>
      <c r="AK404" s="25"/>
      <c r="AL404" s="25"/>
    </row>
    <row r="405">
      <c r="A405" s="27"/>
      <c r="B405" s="25"/>
      <c r="C405" s="25"/>
      <c r="D405" s="28"/>
      <c r="E405" s="29"/>
      <c r="F405" s="31"/>
      <c r="G405" s="59"/>
      <c r="H405" s="34"/>
      <c r="I405" s="35"/>
      <c r="J405" s="36"/>
      <c r="K405" s="28"/>
      <c r="L405" s="28"/>
      <c r="M405" s="34"/>
      <c r="N405" s="35"/>
      <c r="O405" s="36"/>
      <c r="P405" s="28"/>
      <c r="Q405" s="37"/>
      <c r="R405" s="38"/>
      <c r="S405" s="39"/>
      <c r="T405" s="40"/>
      <c r="U405" s="40"/>
      <c r="V405" s="40"/>
      <c r="W405" s="40"/>
      <c r="X405" s="39"/>
      <c r="Y405" s="41"/>
      <c r="Z405" s="41"/>
      <c r="AA405" s="41"/>
      <c r="AB405" s="42"/>
      <c r="AC405" s="42"/>
      <c r="AD405" s="42"/>
      <c r="AE405" s="42"/>
      <c r="AF405" s="42"/>
      <c r="AG405" s="25"/>
      <c r="AH405" s="25"/>
      <c r="AI405" s="25"/>
      <c r="AJ405" s="25"/>
      <c r="AK405" s="25"/>
      <c r="AL405" s="25"/>
    </row>
    <row r="406">
      <c r="A406" s="27"/>
      <c r="B406" s="25"/>
      <c r="C406" s="25"/>
      <c r="D406" s="28"/>
      <c r="E406" s="29"/>
      <c r="F406" s="31"/>
      <c r="G406" s="59"/>
      <c r="H406" s="34"/>
      <c r="I406" s="35"/>
      <c r="J406" s="36"/>
      <c r="K406" s="28"/>
      <c r="L406" s="28"/>
      <c r="M406" s="34"/>
      <c r="N406" s="35"/>
      <c r="O406" s="36"/>
      <c r="P406" s="28"/>
      <c r="Q406" s="37"/>
      <c r="R406" s="38"/>
      <c r="S406" s="39"/>
      <c r="T406" s="40"/>
      <c r="U406" s="40"/>
      <c r="V406" s="40"/>
      <c r="W406" s="40"/>
      <c r="X406" s="39"/>
      <c r="Y406" s="41"/>
      <c r="Z406" s="41"/>
      <c r="AA406" s="41"/>
      <c r="AB406" s="42"/>
      <c r="AC406" s="42"/>
      <c r="AD406" s="42"/>
      <c r="AE406" s="42"/>
      <c r="AF406" s="42"/>
      <c r="AG406" s="25"/>
      <c r="AH406" s="25"/>
      <c r="AI406" s="25"/>
      <c r="AJ406" s="25"/>
      <c r="AK406" s="25"/>
      <c r="AL406" s="25"/>
    </row>
    <row r="407">
      <c r="A407" s="27"/>
      <c r="B407" s="25"/>
      <c r="C407" s="25"/>
      <c r="D407" s="28"/>
      <c r="E407" s="29"/>
      <c r="F407" s="31"/>
      <c r="G407" s="59"/>
      <c r="H407" s="34"/>
      <c r="I407" s="35"/>
      <c r="J407" s="36"/>
      <c r="K407" s="28"/>
      <c r="L407" s="28"/>
      <c r="M407" s="34"/>
      <c r="N407" s="35"/>
      <c r="O407" s="36"/>
      <c r="P407" s="28"/>
      <c r="Q407" s="37"/>
      <c r="R407" s="38"/>
      <c r="S407" s="39"/>
      <c r="T407" s="40"/>
      <c r="U407" s="40"/>
      <c r="V407" s="40"/>
      <c r="W407" s="40"/>
      <c r="X407" s="39"/>
      <c r="Y407" s="41"/>
      <c r="Z407" s="41"/>
      <c r="AA407" s="41"/>
      <c r="AB407" s="42"/>
      <c r="AC407" s="42"/>
      <c r="AD407" s="42"/>
      <c r="AE407" s="42"/>
      <c r="AF407" s="42"/>
      <c r="AG407" s="25"/>
      <c r="AH407" s="25"/>
      <c r="AI407" s="25"/>
      <c r="AJ407" s="25"/>
      <c r="AK407" s="25"/>
      <c r="AL407" s="25"/>
    </row>
    <row r="408">
      <c r="A408" s="27"/>
      <c r="B408" s="25"/>
      <c r="C408" s="25"/>
      <c r="D408" s="28"/>
      <c r="E408" s="29"/>
      <c r="F408" s="31"/>
      <c r="G408" s="59"/>
      <c r="H408" s="34"/>
      <c r="I408" s="35"/>
      <c r="J408" s="36"/>
      <c r="K408" s="28"/>
      <c r="L408" s="28"/>
      <c r="M408" s="34"/>
      <c r="N408" s="35"/>
      <c r="O408" s="36"/>
      <c r="P408" s="28"/>
      <c r="Q408" s="37"/>
      <c r="R408" s="38"/>
      <c r="S408" s="39"/>
      <c r="T408" s="40"/>
      <c r="U408" s="40"/>
      <c r="V408" s="40"/>
      <c r="W408" s="40"/>
      <c r="X408" s="39"/>
      <c r="Y408" s="41"/>
      <c r="Z408" s="41"/>
      <c r="AA408" s="41"/>
      <c r="AB408" s="42"/>
      <c r="AC408" s="42"/>
      <c r="AD408" s="42"/>
      <c r="AE408" s="42"/>
      <c r="AF408" s="42"/>
      <c r="AG408" s="25"/>
      <c r="AH408" s="25"/>
      <c r="AI408" s="25"/>
      <c r="AJ408" s="25"/>
      <c r="AK408" s="25"/>
      <c r="AL408" s="25"/>
    </row>
    <row r="409">
      <c r="A409" s="27"/>
      <c r="B409" s="25"/>
      <c r="C409" s="25"/>
      <c r="D409" s="28"/>
      <c r="E409" s="29"/>
      <c r="F409" s="31"/>
      <c r="G409" s="59"/>
      <c r="H409" s="34"/>
      <c r="I409" s="35"/>
      <c r="J409" s="36"/>
      <c r="K409" s="28"/>
      <c r="L409" s="28"/>
      <c r="M409" s="34"/>
      <c r="N409" s="35"/>
      <c r="O409" s="36"/>
      <c r="P409" s="28"/>
      <c r="Q409" s="37"/>
      <c r="R409" s="38"/>
      <c r="S409" s="39"/>
      <c r="T409" s="40"/>
      <c r="U409" s="40"/>
      <c r="V409" s="40"/>
      <c r="W409" s="40"/>
      <c r="X409" s="39"/>
      <c r="Y409" s="41"/>
      <c r="Z409" s="41"/>
      <c r="AA409" s="41"/>
      <c r="AB409" s="42"/>
      <c r="AC409" s="42"/>
      <c r="AD409" s="42"/>
      <c r="AE409" s="42"/>
      <c r="AF409" s="42"/>
      <c r="AG409" s="25"/>
      <c r="AH409" s="25"/>
      <c r="AI409" s="25"/>
      <c r="AJ409" s="25"/>
      <c r="AK409" s="25"/>
      <c r="AL409" s="25"/>
    </row>
    <row r="410">
      <c r="A410" s="27"/>
      <c r="B410" s="25"/>
      <c r="C410" s="25"/>
      <c r="D410" s="28"/>
      <c r="E410" s="29"/>
      <c r="F410" s="31"/>
      <c r="G410" s="59"/>
      <c r="H410" s="34"/>
      <c r="I410" s="35"/>
      <c r="J410" s="36"/>
      <c r="K410" s="28"/>
      <c r="L410" s="28"/>
      <c r="M410" s="34"/>
      <c r="N410" s="35"/>
      <c r="O410" s="36"/>
      <c r="P410" s="28"/>
      <c r="Q410" s="37"/>
      <c r="R410" s="38"/>
      <c r="S410" s="39"/>
      <c r="T410" s="40"/>
      <c r="U410" s="40"/>
      <c r="V410" s="40"/>
      <c r="W410" s="40"/>
      <c r="X410" s="39"/>
      <c r="Y410" s="41"/>
      <c r="Z410" s="41"/>
      <c r="AA410" s="41"/>
      <c r="AB410" s="42"/>
      <c r="AC410" s="42"/>
      <c r="AD410" s="42"/>
      <c r="AE410" s="42"/>
      <c r="AF410" s="42"/>
      <c r="AG410" s="25"/>
      <c r="AH410" s="25"/>
      <c r="AI410" s="25"/>
      <c r="AJ410" s="25"/>
      <c r="AK410" s="25"/>
      <c r="AL410" s="25"/>
    </row>
    <row r="411">
      <c r="A411" s="27"/>
      <c r="B411" s="25"/>
      <c r="C411" s="25"/>
      <c r="D411" s="28"/>
      <c r="E411" s="29"/>
      <c r="F411" s="31"/>
      <c r="G411" s="59"/>
      <c r="H411" s="34"/>
      <c r="I411" s="35"/>
      <c r="J411" s="36"/>
      <c r="K411" s="28"/>
      <c r="L411" s="28"/>
      <c r="M411" s="34"/>
      <c r="N411" s="35"/>
      <c r="O411" s="36"/>
      <c r="P411" s="28"/>
      <c r="Q411" s="37"/>
      <c r="R411" s="38"/>
      <c r="S411" s="39"/>
      <c r="T411" s="40"/>
      <c r="U411" s="40"/>
      <c r="V411" s="40"/>
      <c r="W411" s="40"/>
      <c r="X411" s="39"/>
      <c r="Y411" s="41"/>
      <c r="Z411" s="41"/>
      <c r="AA411" s="41"/>
      <c r="AB411" s="42"/>
      <c r="AC411" s="42"/>
      <c r="AD411" s="42"/>
      <c r="AE411" s="42"/>
      <c r="AF411" s="42"/>
      <c r="AG411" s="25"/>
      <c r="AH411" s="25"/>
      <c r="AI411" s="25"/>
      <c r="AJ411" s="25"/>
      <c r="AK411" s="25"/>
      <c r="AL411" s="25"/>
    </row>
    <row r="412">
      <c r="A412" s="27"/>
      <c r="B412" s="25"/>
      <c r="C412" s="25"/>
      <c r="D412" s="28"/>
      <c r="E412" s="29"/>
      <c r="F412" s="31"/>
      <c r="G412" s="59"/>
      <c r="H412" s="34"/>
      <c r="I412" s="35"/>
      <c r="J412" s="36"/>
      <c r="K412" s="28"/>
      <c r="L412" s="28"/>
      <c r="M412" s="34"/>
      <c r="N412" s="35"/>
      <c r="O412" s="36"/>
      <c r="P412" s="28"/>
      <c r="Q412" s="37"/>
      <c r="R412" s="38"/>
      <c r="S412" s="39"/>
      <c r="T412" s="40"/>
      <c r="U412" s="40"/>
      <c r="V412" s="40"/>
      <c r="W412" s="40"/>
      <c r="X412" s="39"/>
      <c r="Y412" s="41"/>
      <c r="Z412" s="41"/>
      <c r="AA412" s="41"/>
      <c r="AB412" s="42"/>
      <c r="AC412" s="42"/>
      <c r="AD412" s="42"/>
      <c r="AE412" s="42"/>
      <c r="AF412" s="42"/>
      <c r="AG412" s="25"/>
      <c r="AH412" s="25"/>
      <c r="AI412" s="25"/>
      <c r="AJ412" s="25"/>
      <c r="AK412" s="25"/>
      <c r="AL412" s="25"/>
    </row>
    <row r="413">
      <c r="A413" s="27"/>
      <c r="B413" s="25"/>
      <c r="C413" s="25"/>
      <c r="D413" s="28"/>
      <c r="E413" s="29"/>
      <c r="F413" s="31"/>
      <c r="G413" s="59"/>
      <c r="H413" s="34"/>
      <c r="I413" s="35"/>
      <c r="J413" s="36"/>
      <c r="K413" s="28"/>
      <c r="L413" s="28"/>
      <c r="M413" s="34"/>
      <c r="N413" s="35"/>
      <c r="O413" s="36"/>
      <c r="P413" s="28"/>
      <c r="Q413" s="37"/>
      <c r="R413" s="38"/>
      <c r="S413" s="39"/>
      <c r="T413" s="40"/>
      <c r="U413" s="40"/>
      <c r="V413" s="40"/>
      <c r="W413" s="40"/>
      <c r="X413" s="39"/>
      <c r="Y413" s="41"/>
      <c r="Z413" s="41"/>
      <c r="AA413" s="41"/>
      <c r="AB413" s="42"/>
      <c r="AC413" s="42"/>
      <c r="AD413" s="42"/>
      <c r="AE413" s="42"/>
      <c r="AF413" s="42"/>
      <c r="AG413" s="25"/>
      <c r="AH413" s="25"/>
      <c r="AI413" s="25"/>
      <c r="AJ413" s="25"/>
      <c r="AK413" s="25"/>
      <c r="AL413" s="25"/>
    </row>
    <row r="414">
      <c r="A414" s="27"/>
      <c r="B414" s="25"/>
      <c r="C414" s="25"/>
      <c r="D414" s="28"/>
      <c r="E414" s="29"/>
      <c r="F414" s="31"/>
      <c r="G414" s="59"/>
      <c r="H414" s="34"/>
      <c r="I414" s="35"/>
      <c r="J414" s="36"/>
      <c r="K414" s="28"/>
      <c r="L414" s="28"/>
      <c r="M414" s="34"/>
      <c r="N414" s="35"/>
      <c r="O414" s="36"/>
      <c r="P414" s="28"/>
      <c r="Q414" s="37"/>
      <c r="R414" s="38"/>
      <c r="S414" s="39"/>
      <c r="T414" s="40"/>
      <c r="U414" s="40"/>
      <c r="V414" s="40"/>
      <c r="W414" s="40"/>
      <c r="X414" s="39"/>
      <c r="Y414" s="41"/>
      <c r="Z414" s="41"/>
      <c r="AA414" s="41"/>
      <c r="AB414" s="42"/>
      <c r="AC414" s="42"/>
      <c r="AD414" s="42"/>
      <c r="AE414" s="42"/>
      <c r="AF414" s="42"/>
      <c r="AG414" s="25"/>
      <c r="AH414" s="25"/>
      <c r="AI414" s="25"/>
      <c r="AJ414" s="25"/>
      <c r="AK414" s="25"/>
      <c r="AL414" s="25"/>
    </row>
    <row r="415">
      <c r="A415" s="27"/>
      <c r="B415" s="25"/>
      <c r="C415" s="25"/>
      <c r="D415" s="28"/>
      <c r="E415" s="29"/>
      <c r="F415" s="31"/>
      <c r="G415" s="59"/>
      <c r="H415" s="34"/>
      <c r="I415" s="35"/>
      <c r="J415" s="36"/>
      <c r="K415" s="28"/>
      <c r="L415" s="28"/>
      <c r="M415" s="34"/>
      <c r="N415" s="35"/>
      <c r="O415" s="36"/>
      <c r="P415" s="28"/>
      <c r="Q415" s="37"/>
      <c r="R415" s="38"/>
      <c r="S415" s="39"/>
      <c r="T415" s="40"/>
      <c r="U415" s="40"/>
      <c r="V415" s="40"/>
      <c r="W415" s="40"/>
      <c r="X415" s="39"/>
      <c r="Y415" s="41"/>
      <c r="Z415" s="41"/>
      <c r="AA415" s="41"/>
      <c r="AB415" s="42"/>
      <c r="AC415" s="42"/>
      <c r="AD415" s="42"/>
      <c r="AE415" s="42"/>
      <c r="AF415" s="42"/>
      <c r="AG415" s="25"/>
      <c r="AH415" s="25"/>
      <c r="AI415" s="25"/>
      <c r="AJ415" s="25"/>
      <c r="AK415" s="25"/>
      <c r="AL415" s="25"/>
    </row>
    <row r="416">
      <c r="A416" s="27"/>
      <c r="B416" s="25"/>
      <c r="C416" s="25"/>
      <c r="D416" s="28"/>
      <c r="E416" s="29"/>
      <c r="F416" s="31"/>
      <c r="G416" s="59"/>
      <c r="H416" s="34"/>
      <c r="I416" s="35"/>
      <c r="J416" s="36"/>
      <c r="K416" s="28"/>
      <c r="L416" s="28"/>
      <c r="M416" s="34"/>
      <c r="N416" s="35"/>
      <c r="O416" s="36"/>
      <c r="P416" s="28"/>
      <c r="Q416" s="37"/>
      <c r="R416" s="38"/>
      <c r="S416" s="39"/>
      <c r="T416" s="40"/>
      <c r="U416" s="40"/>
      <c r="V416" s="40"/>
      <c r="W416" s="40"/>
      <c r="X416" s="39"/>
      <c r="Y416" s="41"/>
      <c r="Z416" s="41"/>
      <c r="AA416" s="41"/>
      <c r="AB416" s="42"/>
      <c r="AC416" s="42"/>
      <c r="AD416" s="42"/>
      <c r="AE416" s="42"/>
      <c r="AF416" s="42"/>
      <c r="AG416" s="25"/>
      <c r="AH416" s="25"/>
      <c r="AI416" s="25"/>
      <c r="AJ416" s="25"/>
      <c r="AK416" s="25"/>
      <c r="AL416" s="25"/>
    </row>
    <row r="417">
      <c r="A417" s="27"/>
      <c r="B417" s="25"/>
      <c r="C417" s="25"/>
      <c r="D417" s="28"/>
      <c r="E417" s="29"/>
      <c r="F417" s="31"/>
      <c r="G417" s="59"/>
      <c r="H417" s="34"/>
      <c r="I417" s="35"/>
      <c r="J417" s="36"/>
      <c r="K417" s="28"/>
      <c r="L417" s="28"/>
      <c r="M417" s="34"/>
      <c r="N417" s="35"/>
      <c r="O417" s="36"/>
      <c r="P417" s="28"/>
      <c r="Q417" s="37"/>
      <c r="R417" s="38"/>
      <c r="S417" s="39"/>
      <c r="T417" s="40"/>
      <c r="U417" s="40"/>
      <c r="V417" s="40"/>
      <c r="W417" s="40"/>
      <c r="X417" s="39"/>
      <c r="Y417" s="41"/>
      <c r="Z417" s="41"/>
      <c r="AA417" s="41"/>
      <c r="AB417" s="42"/>
      <c r="AC417" s="42"/>
      <c r="AD417" s="42"/>
      <c r="AE417" s="42"/>
      <c r="AF417" s="42"/>
      <c r="AG417" s="25"/>
      <c r="AH417" s="25"/>
      <c r="AI417" s="25"/>
      <c r="AJ417" s="25"/>
      <c r="AK417" s="25"/>
      <c r="AL417" s="25"/>
    </row>
    <row r="418">
      <c r="A418" s="27"/>
      <c r="B418" s="25"/>
      <c r="C418" s="25"/>
      <c r="D418" s="28"/>
      <c r="E418" s="29"/>
      <c r="F418" s="31"/>
      <c r="G418" s="59"/>
      <c r="H418" s="34"/>
      <c r="I418" s="35"/>
      <c r="J418" s="36"/>
      <c r="K418" s="28"/>
      <c r="L418" s="28"/>
      <c r="M418" s="34"/>
      <c r="N418" s="35"/>
      <c r="O418" s="36"/>
      <c r="P418" s="28"/>
      <c r="Q418" s="37"/>
      <c r="R418" s="38"/>
      <c r="S418" s="39"/>
      <c r="T418" s="40"/>
      <c r="U418" s="40"/>
      <c r="V418" s="40"/>
      <c r="W418" s="40"/>
      <c r="X418" s="39"/>
      <c r="Y418" s="41"/>
      <c r="Z418" s="41"/>
      <c r="AA418" s="41"/>
      <c r="AB418" s="42"/>
      <c r="AC418" s="42"/>
      <c r="AD418" s="42"/>
      <c r="AE418" s="42"/>
      <c r="AF418" s="42"/>
      <c r="AG418" s="25"/>
      <c r="AH418" s="25"/>
      <c r="AI418" s="25"/>
      <c r="AJ418" s="25"/>
      <c r="AK418" s="25"/>
      <c r="AL418" s="25"/>
    </row>
    <row r="419">
      <c r="A419" s="27"/>
      <c r="B419" s="25"/>
      <c r="C419" s="25"/>
      <c r="D419" s="28"/>
      <c r="E419" s="29"/>
      <c r="F419" s="31"/>
      <c r="G419" s="59"/>
      <c r="H419" s="34"/>
      <c r="I419" s="35"/>
      <c r="J419" s="36"/>
      <c r="K419" s="28"/>
      <c r="L419" s="28"/>
      <c r="M419" s="34"/>
      <c r="N419" s="35"/>
      <c r="O419" s="36"/>
      <c r="P419" s="28"/>
      <c r="Q419" s="37"/>
      <c r="R419" s="38"/>
      <c r="S419" s="39"/>
      <c r="T419" s="40"/>
      <c r="U419" s="40"/>
      <c r="V419" s="40"/>
      <c r="W419" s="40"/>
      <c r="X419" s="39"/>
      <c r="Y419" s="41"/>
      <c r="Z419" s="41"/>
      <c r="AA419" s="41"/>
      <c r="AB419" s="42"/>
      <c r="AC419" s="42"/>
      <c r="AD419" s="42"/>
      <c r="AE419" s="42"/>
      <c r="AF419" s="42"/>
      <c r="AG419" s="25"/>
      <c r="AH419" s="25"/>
      <c r="AI419" s="25"/>
      <c r="AJ419" s="25"/>
      <c r="AK419" s="25"/>
      <c r="AL419" s="25"/>
    </row>
    <row r="420">
      <c r="A420" s="27"/>
      <c r="B420" s="25"/>
      <c r="C420" s="25"/>
      <c r="D420" s="28"/>
      <c r="E420" s="29"/>
      <c r="F420" s="31"/>
      <c r="G420" s="59"/>
      <c r="H420" s="34"/>
      <c r="I420" s="35"/>
      <c r="J420" s="36"/>
      <c r="K420" s="28"/>
      <c r="L420" s="28"/>
      <c r="M420" s="34"/>
      <c r="N420" s="35"/>
      <c r="O420" s="36"/>
      <c r="P420" s="28"/>
      <c r="Q420" s="37"/>
      <c r="R420" s="38"/>
      <c r="S420" s="39"/>
      <c r="T420" s="40"/>
      <c r="U420" s="40"/>
      <c r="V420" s="40"/>
      <c r="W420" s="40"/>
      <c r="X420" s="39"/>
      <c r="Y420" s="41"/>
      <c r="Z420" s="41"/>
      <c r="AA420" s="41"/>
      <c r="AB420" s="42"/>
      <c r="AC420" s="42"/>
      <c r="AD420" s="42"/>
      <c r="AE420" s="42"/>
      <c r="AF420" s="42"/>
      <c r="AG420" s="25"/>
      <c r="AH420" s="25"/>
      <c r="AI420" s="25"/>
      <c r="AJ420" s="25"/>
      <c r="AK420" s="25"/>
      <c r="AL420" s="25"/>
    </row>
    <row r="421">
      <c r="A421" s="27"/>
      <c r="B421" s="25"/>
      <c r="C421" s="25"/>
      <c r="D421" s="28"/>
      <c r="E421" s="29"/>
      <c r="F421" s="31"/>
      <c r="G421" s="59"/>
      <c r="H421" s="34"/>
      <c r="I421" s="35"/>
      <c r="J421" s="36"/>
      <c r="K421" s="28"/>
      <c r="L421" s="28"/>
      <c r="M421" s="34"/>
      <c r="N421" s="35"/>
      <c r="O421" s="36"/>
      <c r="P421" s="28"/>
      <c r="Q421" s="37"/>
      <c r="R421" s="38"/>
      <c r="S421" s="39"/>
      <c r="T421" s="40"/>
      <c r="U421" s="40"/>
      <c r="V421" s="40"/>
      <c r="W421" s="40"/>
      <c r="X421" s="39"/>
      <c r="Y421" s="41"/>
      <c r="Z421" s="41"/>
      <c r="AA421" s="41"/>
      <c r="AB421" s="42"/>
      <c r="AC421" s="42"/>
      <c r="AD421" s="42"/>
      <c r="AE421" s="42"/>
      <c r="AF421" s="42"/>
      <c r="AG421" s="25"/>
      <c r="AH421" s="25"/>
      <c r="AI421" s="25"/>
      <c r="AJ421" s="25"/>
      <c r="AK421" s="25"/>
      <c r="AL421" s="25"/>
    </row>
    <row r="422">
      <c r="A422" s="27"/>
      <c r="B422" s="25"/>
      <c r="C422" s="25"/>
      <c r="D422" s="28"/>
      <c r="E422" s="29"/>
      <c r="F422" s="31"/>
      <c r="G422" s="59"/>
      <c r="H422" s="34"/>
      <c r="I422" s="35"/>
      <c r="J422" s="36"/>
      <c r="K422" s="28"/>
      <c r="L422" s="28"/>
      <c r="M422" s="34"/>
      <c r="N422" s="35"/>
      <c r="O422" s="36"/>
      <c r="P422" s="28"/>
      <c r="Q422" s="37"/>
      <c r="R422" s="38"/>
      <c r="S422" s="39"/>
      <c r="T422" s="40"/>
      <c r="U422" s="40"/>
      <c r="V422" s="40"/>
      <c r="W422" s="40"/>
      <c r="X422" s="39"/>
      <c r="Y422" s="41"/>
      <c r="Z422" s="41"/>
      <c r="AA422" s="41"/>
      <c r="AB422" s="42"/>
      <c r="AC422" s="42"/>
      <c r="AD422" s="42"/>
      <c r="AE422" s="42"/>
      <c r="AF422" s="42"/>
      <c r="AG422" s="25"/>
      <c r="AH422" s="25"/>
      <c r="AI422" s="25"/>
      <c r="AJ422" s="25"/>
      <c r="AK422" s="25"/>
      <c r="AL422" s="25"/>
    </row>
    <row r="423">
      <c r="A423" s="27"/>
      <c r="B423" s="25"/>
      <c r="C423" s="25"/>
      <c r="D423" s="28"/>
      <c r="E423" s="29"/>
      <c r="F423" s="31"/>
      <c r="G423" s="59"/>
      <c r="H423" s="34"/>
      <c r="I423" s="35"/>
      <c r="J423" s="36"/>
      <c r="K423" s="28"/>
      <c r="L423" s="28"/>
      <c r="M423" s="34"/>
      <c r="N423" s="35"/>
      <c r="O423" s="36"/>
      <c r="P423" s="28"/>
      <c r="Q423" s="37"/>
      <c r="R423" s="38"/>
      <c r="S423" s="39"/>
      <c r="T423" s="40"/>
      <c r="U423" s="40"/>
      <c r="V423" s="40"/>
      <c r="W423" s="40"/>
      <c r="X423" s="39"/>
      <c r="Y423" s="41"/>
      <c r="Z423" s="41"/>
      <c r="AA423" s="41"/>
      <c r="AB423" s="42"/>
      <c r="AC423" s="42"/>
      <c r="AD423" s="42"/>
      <c r="AE423" s="42"/>
      <c r="AF423" s="42"/>
      <c r="AG423" s="25"/>
      <c r="AH423" s="25"/>
      <c r="AI423" s="25"/>
      <c r="AJ423" s="25"/>
      <c r="AK423" s="25"/>
      <c r="AL423" s="25"/>
    </row>
    <row r="424">
      <c r="A424" s="27"/>
      <c r="B424" s="25"/>
      <c r="C424" s="25"/>
      <c r="D424" s="28"/>
      <c r="E424" s="29"/>
      <c r="F424" s="31"/>
      <c r="G424" s="59"/>
      <c r="H424" s="34"/>
      <c r="I424" s="35"/>
      <c r="J424" s="36"/>
      <c r="K424" s="28"/>
      <c r="L424" s="28"/>
      <c r="M424" s="34"/>
      <c r="N424" s="35"/>
      <c r="O424" s="36"/>
      <c r="P424" s="28"/>
      <c r="Q424" s="37"/>
      <c r="R424" s="38"/>
      <c r="S424" s="39"/>
      <c r="T424" s="40"/>
      <c r="U424" s="40"/>
      <c r="V424" s="40"/>
      <c r="W424" s="40"/>
      <c r="X424" s="39"/>
      <c r="Y424" s="41"/>
      <c r="Z424" s="41"/>
      <c r="AA424" s="41"/>
      <c r="AB424" s="42"/>
      <c r="AC424" s="42"/>
      <c r="AD424" s="42"/>
      <c r="AE424" s="42"/>
      <c r="AF424" s="42"/>
      <c r="AG424" s="25"/>
      <c r="AH424" s="25"/>
      <c r="AI424" s="25"/>
      <c r="AJ424" s="25"/>
      <c r="AK424" s="25"/>
      <c r="AL424" s="2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